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drawings/drawing9.xml" ContentType="application/vnd.openxmlformats-officedocument.drawing+xml"/>
  <Default Extension="png" ContentType="image/png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codeName="ThisWorkbook" autoCompressPictures="0"/>
  <bookViews>
    <workbookView xWindow="0" yWindow="60" windowWidth="20640" windowHeight="11700" tabRatio="670"/>
  </bookViews>
  <sheets>
    <sheet name="001" sheetId="25" r:id="rId1"/>
    <sheet name="002" sheetId="26" r:id="rId2"/>
    <sheet name="03" sheetId="5" r:id="rId3"/>
    <sheet name="04" sheetId="7" r:id="rId4"/>
    <sheet name="05" sheetId="21" r:id="rId5"/>
    <sheet name="06" sheetId="4" r:id="rId6"/>
    <sheet name="07" sheetId="33" r:id="rId7"/>
    <sheet name="08" sheetId="15" r:id="rId8"/>
    <sheet name="09" sheetId="10" r:id="rId9"/>
    <sheet name="10" sheetId="9" r:id="rId10"/>
    <sheet name="11" sheetId="8" r:id="rId11"/>
    <sheet name="12" sheetId="20" r:id="rId12"/>
    <sheet name="14" sheetId="17" r:id="rId13"/>
    <sheet name="15" sheetId="13" r:id="rId14"/>
    <sheet name="16" sheetId="18" r:id="rId15"/>
    <sheet name="17" sheetId="19" r:id="rId16"/>
    <sheet name="18" sheetId="24" r:id="rId17"/>
    <sheet name="19" sheetId="14" r:id="rId18"/>
    <sheet name="20" sheetId="12" r:id="rId19"/>
    <sheet name="21" sheetId="6" r:id="rId20"/>
    <sheet name="23" sheetId="22" r:id="rId21"/>
    <sheet name="Ket" sheetId="32" state="hidden" r:id="rId22"/>
    <sheet name="Kett" sheetId="34" state="hidden" r:id="rId23"/>
  </sheets>
  <externalReferences>
    <externalReference r:id="rId24"/>
  </externalReferences>
  <definedNames>
    <definedName name="_xlnm._FilterDatabase" localSheetId="0" hidden="1">'001'!$B$8:$N$519</definedName>
    <definedName name="_xlnm._FilterDatabase" localSheetId="1" hidden="1">'002'!$B$8:$N$476</definedName>
    <definedName name="_xlnm._FilterDatabase" localSheetId="2" hidden="1">'03'!$B$8:$N$568</definedName>
    <definedName name="_xlnm._FilterDatabase" localSheetId="3" hidden="1">'04'!$B$8:$R$366</definedName>
    <definedName name="_xlnm._FilterDatabase" localSheetId="4" hidden="1">'05'!$B$8:$R$606</definedName>
    <definedName name="_xlnm._FilterDatabase" localSheetId="5" hidden="1">'06'!$B$8:$N$563</definedName>
    <definedName name="_xlnm._FilterDatabase" localSheetId="6" hidden="1">'07'!$B$8:$R$585</definedName>
    <definedName name="_xlnm._FilterDatabase" localSheetId="7" hidden="1">'08'!$B$8:$N$618</definedName>
    <definedName name="_xlnm._FilterDatabase" localSheetId="8" hidden="1">'09'!$B$8:$N$572</definedName>
    <definedName name="_xlnm._FilterDatabase" localSheetId="9" hidden="1">'10'!$B$8:$N$545</definedName>
    <definedName name="_xlnm._FilterDatabase" localSheetId="10" hidden="1">'11'!$B$8:$R$552</definedName>
    <definedName name="_xlnm._FilterDatabase" localSheetId="11" hidden="1">'12'!$B$8:$R$561</definedName>
    <definedName name="_xlnm._FilterDatabase" localSheetId="12" hidden="1">'14'!$B$8:$R$439</definedName>
    <definedName name="_xlnm._FilterDatabase" localSheetId="13" hidden="1">'15'!$B$8:$R$441</definedName>
    <definedName name="_xlnm._FilterDatabase" localSheetId="14" hidden="1">'16'!$B$8:$R$341</definedName>
    <definedName name="_xlnm._FilterDatabase" localSheetId="15" hidden="1">'17'!$B$8:$R$449</definedName>
    <definedName name="_xlnm._FilterDatabase" localSheetId="16" hidden="1">'18'!$B$8:$R$469</definedName>
    <definedName name="_xlnm._FilterDatabase" localSheetId="17" hidden="1">'19'!$B$8:$R$530</definedName>
    <definedName name="_xlnm._FilterDatabase" localSheetId="18" hidden="1">'20'!$B$8:$R$376</definedName>
    <definedName name="_xlnm._FilterDatabase" localSheetId="19" hidden="1">'21'!$B$8:$M$561</definedName>
    <definedName name="_xlnm._FilterDatabase" localSheetId="20" hidden="1">'23'!$B$8:$J$380</definedName>
    <definedName name="_xlnm.Print_Area" localSheetId="0">'001'!$B$1:$N$526</definedName>
    <definedName name="_xlnm.Print_Area" localSheetId="1">'002'!$B$1:$N$483</definedName>
    <definedName name="_xlnm.Print_Area" localSheetId="2">'03'!$B$1:$R$420</definedName>
    <definedName name="_xlnm.Print_Area" localSheetId="3">'04'!$B$1:$R$365</definedName>
    <definedName name="_xlnm.Print_Area" localSheetId="4">'05'!$B$1:$R$440</definedName>
    <definedName name="_xlnm.Print_Area" localSheetId="5">'06'!$B$1:$R$422</definedName>
    <definedName name="_xlnm.Print_Area" localSheetId="6">'07'!$B$1:$R$443</definedName>
    <definedName name="_xlnm.Print_Area" localSheetId="7">'08'!$B$1:$R$448</definedName>
    <definedName name="_xlnm.Print_Area" localSheetId="8">'09'!$B$1:$R$420</definedName>
    <definedName name="_xlnm.Print_Area" localSheetId="9">'10'!$B$1:$R$240</definedName>
    <definedName name="_xlnm.Print_Area" localSheetId="10">'11'!$B$1:$R$419</definedName>
    <definedName name="_xlnm.Print_Area" localSheetId="11">'12'!$B$1:$R$450</definedName>
    <definedName name="_xlnm.Print_Area" localSheetId="12">'14'!$B$1:$R$317</definedName>
    <definedName name="_xlnm.Print_Area" localSheetId="13">'15'!$B$1:$R$325</definedName>
    <definedName name="_xlnm.Print_Area" localSheetId="14">'16'!$B$1:$R$301</definedName>
    <definedName name="_xlnm.Print_Area" localSheetId="15">'17'!$B$1:$R$337</definedName>
    <definedName name="_xlnm.Print_Area" localSheetId="16">'18'!$B$1:$R$335</definedName>
    <definedName name="_xlnm.Print_Area" localSheetId="17">'19'!$B$1:$R$430</definedName>
    <definedName name="_xlnm.Print_Area" localSheetId="18">'20'!$B$1:$R$345</definedName>
    <definedName name="_xlnm.Print_Area" localSheetId="19">'21'!$B$1:$R$413</definedName>
    <definedName name="_xlnm.Print_Area" localSheetId="20">'23'!$B$1:$N$318</definedName>
    <definedName name="_xlnm.Print_Area" localSheetId="21">Ket!$A$5:$E$14</definedName>
  </definedNames>
  <calcPr calcId="124519"/>
</workbook>
</file>

<file path=xl/calcChain.xml><?xml version="1.0" encoding="utf-8"?>
<calcChain xmlns="http://schemas.openxmlformats.org/spreadsheetml/2006/main">
  <c r="P561" i="20"/>
  <c r="P560"/>
  <c r="P559"/>
  <c r="P558"/>
  <c r="P557"/>
  <c r="P556"/>
  <c r="K561"/>
  <c r="G8" i="22"/>
  <c r="H8"/>
  <c r="I8"/>
  <c r="K8"/>
  <c r="L8"/>
  <c r="M8"/>
  <c r="I9"/>
  <c r="L9"/>
  <c r="I10"/>
  <c r="K10"/>
  <c r="L10"/>
  <c r="I11"/>
  <c r="K11"/>
  <c r="L11"/>
  <c r="I12"/>
  <c r="K12"/>
  <c r="L12"/>
  <c r="I13"/>
  <c r="K13"/>
  <c r="L13"/>
  <c r="I14"/>
  <c r="K14"/>
  <c r="L14"/>
  <c r="I15"/>
  <c r="K15"/>
  <c r="L15"/>
  <c r="I16"/>
  <c r="K16"/>
  <c r="L16"/>
  <c r="I17"/>
  <c r="K17"/>
  <c r="L17"/>
  <c r="I18"/>
  <c r="K18"/>
  <c r="L18"/>
  <c r="I19"/>
  <c r="K19"/>
  <c r="L19"/>
  <c r="I20"/>
  <c r="K20"/>
  <c r="L20"/>
  <c r="I21"/>
  <c r="K21"/>
  <c r="L21"/>
  <c r="I22"/>
  <c r="K22"/>
  <c r="L22"/>
  <c r="I23"/>
  <c r="K23"/>
  <c r="L23"/>
  <c r="I24"/>
  <c r="K24"/>
  <c r="L24"/>
  <c r="I25"/>
  <c r="K25"/>
  <c r="L25"/>
  <c r="I26"/>
  <c r="K26"/>
  <c r="L26"/>
  <c r="I27"/>
  <c r="K27"/>
  <c r="L27"/>
  <c r="I28"/>
  <c r="K28"/>
  <c r="L28"/>
  <c r="I29"/>
  <c r="K29"/>
  <c r="L29"/>
  <c r="I30"/>
  <c r="K30"/>
  <c r="L30"/>
  <c r="I31"/>
  <c r="K31"/>
  <c r="L31"/>
  <c r="I32"/>
  <c r="K32"/>
  <c r="L32"/>
  <c r="I33"/>
  <c r="K33"/>
  <c r="L33"/>
  <c r="I34"/>
  <c r="K34"/>
  <c r="L34"/>
  <c r="I35"/>
  <c r="K35"/>
  <c r="L35"/>
  <c r="I36"/>
  <c r="K36"/>
  <c r="L36"/>
  <c r="I37"/>
  <c r="K37"/>
  <c r="L37"/>
  <c r="I38"/>
  <c r="K38"/>
  <c r="L38"/>
  <c r="I39"/>
  <c r="K39"/>
  <c r="L39"/>
  <c r="I40"/>
  <c r="K40"/>
  <c r="L40"/>
  <c r="I41"/>
  <c r="K41"/>
  <c r="L41"/>
  <c r="I42"/>
  <c r="K42"/>
  <c r="L42"/>
  <c r="I43"/>
  <c r="K43"/>
  <c r="L43"/>
  <c r="I44"/>
  <c r="K44"/>
  <c r="L44"/>
  <c r="I45"/>
  <c r="K45"/>
  <c r="L45"/>
  <c r="I46"/>
  <c r="K46"/>
  <c r="L46"/>
  <c r="L47"/>
  <c r="L48"/>
  <c r="L49"/>
  <c r="I50"/>
  <c r="K50"/>
  <c r="L50"/>
  <c r="I51"/>
  <c r="K51"/>
  <c r="L51"/>
  <c r="I71"/>
  <c r="K71"/>
  <c r="L71"/>
  <c r="I72"/>
  <c r="K72"/>
  <c r="L72"/>
  <c r="I73"/>
  <c r="K73"/>
  <c r="L73"/>
  <c r="I74"/>
  <c r="K74"/>
  <c r="L74"/>
  <c r="I75"/>
  <c r="K75"/>
  <c r="L75"/>
  <c r="I76"/>
  <c r="K76"/>
  <c r="L76"/>
  <c r="I77"/>
  <c r="K77"/>
  <c r="L77"/>
  <c r="I78"/>
  <c r="L78"/>
  <c r="I79"/>
  <c r="L79"/>
  <c r="I80"/>
  <c r="L80"/>
  <c r="I81"/>
  <c r="K81"/>
  <c r="L81"/>
  <c r="I82"/>
  <c r="K82"/>
  <c r="L82"/>
  <c r="I83"/>
  <c r="L83"/>
  <c r="I84"/>
  <c r="L84"/>
  <c r="I85"/>
  <c r="L85"/>
  <c r="I86"/>
  <c r="L86"/>
  <c r="I87"/>
  <c r="L87"/>
  <c r="I88"/>
  <c r="L88"/>
  <c r="I89"/>
  <c r="L89"/>
  <c r="I90"/>
  <c r="L90"/>
  <c r="I91"/>
  <c r="L91"/>
  <c r="I92"/>
  <c r="L92"/>
  <c r="I93"/>
  <c r="L93"/>
  <c r="I94"/>
  <c r="L94"/>
  <c r="I95"/>
  <c r="L95"/>
  <c r="I96"/>
  <c r="L96"/>
  <c r="I97"/>
  <c r="L97"/>
  <c r="I98"/>
  <c r="L98"/>
  <c r="I99"/>
  <c r="K99"/>
  <c r="L99"/>
  <c r="I100"/>
  <c r="K100"/>
  <c r="L100"/>
  <c r="I101"/>
  <c r="K101"/>
  <c r="L101"/>
  <c r="I102"/>
  <c r="K102"/>
  <c r="L102"/>
  <c r="I103"/>
  <c r="K103"/>
  <c r="L103"/>
  <c r="I104"/>
  <c r="K104"/>
  <c r="L104"/>
  <c r="I105"/>
  <c r="K105"/>
  <c r="L105"/>
  <c r="I106"/>
  <c r="K106"/>
  <c r="L106"/>
  <c r="I107"/>
  <c r="K107"/>
  <c r="L107"/>
  <c r="I108"/>
  <c r="K108"/>
  <c r="L108"/>
  <c r="I109"/>
  <c r="K109"/>
  <c r="L109"/>
  <c r="I110"/>
  <c r="K110"/>
  <c r="L110"/>
  <c r="I111"/>
  <c r="K111"/>
  <c r="L111"/>
  <c r="I112"/>
  <c r="K112"/>
  <c r="L112"/>
  <c r="I113"/>
  <c r="K113"/>
  <c r="L113"/>
  <c r="I114"/>
  <c r="K114"/>
  <c r="L114"/>
  <c r="I115"/>
  <c r="K115"/>
  <c r="L115"/>
  <c r="I116"/>
  <c r="K116"/>
  <c r="L116"/>
  <c r="I117"/>
  <c r="K117"/>
  <c r="L117"/>
  <c r="I118"/>
  <c r="K118"/>
  <c r="L118"/>
  <c r="I119"/>
  <c r="K119"/>
  <c r="L119"/>
  <c r="I120"/>
  <c r="K120"/>
  <c r="L120"/>
  <c r="I121"/>
  <c r="K121"/>
  <c r="L121"/>
  <c r="I122"/>
  <c r="K122"/>
  <c r="L122"/>
  <c r="I123"/>
  <c r="K123"/>
  <c r="L123"/>
  <c r="I124"/>
  <c r="K124"/>
  <c r="L124"/>
  <c r="I125"/>
  <c r="K125"/>
  <c r="L125"/>
  <c r="I126"/>
  <c r="K126"/>
  <c r="L126"/>
  <c r="I127"/>
  <c r="K127"/>
  <c r="L127"/>
  <c r="I128"/>
  <c r="K128"/>
  <c r="L128"/>
  <c r="I129"/>
  <c r="K129"/>
  <c r="L129"/>
  <c r="I130"/>
  <c r="K130"/>
  <c r="L130"/>
  <c r="I131"/>
  <c r="K131"/>
  <c r="L131"/>
  <c r="I132"/>
  <c r="K132"/>
  <c r="L132"/>
  <c r="I133"/>
  <c r="K133"/>
  <c r="L133"/>
  <c r="I134"/>
  <c r="K134"/>
  <c r="L134"/>
  <c r="I135"/>
  <c r="K135"/>
  <c r="L135"/>
  <c r="I136"/>
  <c r="K136"/>
  <c r="L136"/>
  <c r="I137"/>
  <c r="K137"/>
  <c r="L137"/>
  <c r="I138"/>
  <c r="K138"/>
  <c r="L138"/>
  <c r="I139"/>
  <c r="K139"/>
  <c r="L139"/>
  <c r="I140"/>
  <c r="K140"/>
  <c r="L140"/>
  <c r="I141"/>
  <c r="K141"/>
  <c r="L141"/>
  <c r="I142"/>
  <c r="K142"/>
  <c r="L142"/>
  <c r="I143"/>
  <c r="K143"/>
  <c r="L143"/>
  <c r="I144"/>
  <c r="K144"/>
  <c r="L144"/>
  <c r="I145"/>
  <c r="K145"/>
  <c r="L145"/>
  <c r="I146"/>
  <c r="K146"/>
  <c r="L146"/>
  <c r="I147"/>
  <c r="K147"/>
  <c r="L147"/>
  <c r="I148"/>
  <c r="K148"/>
  <c r="L148"/>
  <c r="I149"/>
  <c r="K149"/>
  <c r="L149"/>
  <c r="I150"/>
  <c r="K150"/>
  <c r="L150"/>
  <c r="I151"/>
  <c r="K151"/>
  <c r="L151"/>
  <c r="I152"/>
  <c r="K152"/>
  <c r="L152"/>
  <c r="I153"/>
  <c r="K153"/>
  <c r="L153"/>
  <c r="I154"/>
  <c r="K154"/>
  <c r="L154"/>
  <c r="I155"/>
  <c r="K155"/>
  <c r="L155"/>
  <c r="I156"/>
  <c r="K156"/>
  <c r="L156"/>
  <c r="I157"/>
  <c r="K157"/>
  <c r="L157"/>
  <c r="I158"/>
  <c r="K158"/>
  <c r="L158"/>
  <c r="I159"/>
  <c r="K159"/>
  <c r="L159"/>
  <c r="I160"/>
  <c r="K160"/>
  <c r="L160"/>
  <c r="I161"/>
  <c r="K161"/>
  <c r="L161"/>
  <c r="I162"/>
  <c r="K162"/>
  <c r="L162"/>
  <c r="I163"/>
  <c r="K163"/>
  <c r="L163"/>
  <c r="I164"/>
  <c r="K164"/>
  <c r="L164"/>
  <c r="I165"/>
  <c r="K165"/>
  <c r="L165"/>
  <c r="I166"/>
  <c r="K166"/>
  <c r="L166"/>
  <c r="I167"/>
  <c r="K167"/>
  <c r="L167"/>
  <c r="I168"/>
  <c r="K168"/>
  <c r="L168"/>
  <c r="I169"/>
  <c r="K169"/>
  <c r="L169"/>
  <c r="I170"/>
  <c r="K170"/>
  <c r="L170"/>
  <c r="I171"/>
  <c r="K171"/>
  <c r="L171"/>
  <c r="I172"/>
  <c r="K172"/>
  <c r="L172"/>
  <c r="I173"/>
  <c r="K173"/>
  <c r="L173"/>
  <c r="I174"/>
  <c r="K174"/>
  <c r="L174"/>
  <c r="I175"/>
  <c r="K175"/>
  <c r="L175"/>
  <c r="I176"/>
  <c r="K176"/>
  <c r="L176"/>
  <c r="I177"/>
  <c r="K177"/>
  <c r="L177"/>
  <c r="I178"/>
  <c r="K178"/>
  <c r="L178"/>
  <c r="I179"/>
  <c r="K179"/>
  <c r="L179"/>
  <c r="I180"/>
  <c r="K180"/>
  <c r="L180"/>
  <c r="I181"/>
  <c r="K181"/>
  <c r="L181"/>
  <c r="I182"/>
  <c r="K182"/>
  <c r="L182"/>
  <c r="I183"/>
  <c r="K183"/>
  <c r="L183"/>
  <c r="I184"/>
  <c r="K184"/>
  <c r="L184"/>
  <c r="I185"/>
  <c r="K185"/>
  <c r="L185"/>
  <c r="I186"/>
  <c r="K186"/>
  <c r="L186"/>
  <c r="I187"/>
  <c r="K187"/>
  <c r="L187"/>
  <c r="I188"/>
  <c r="K188"/>
  <c r="L188"/>
  <c r="I189"/>
  <c r="K189"/>
  <c r="L189"/>
  <c r="I190"/>
  <c r="K190"/>
  <c r="L190"/>
  <c r="I191"/>
  <c r="K191"/>
  <c r="L191"/>
  <c r="I192"/>
  <c r="K192"/>
  <c r="L192"/>
  <c r="I193"/>
  <c r="K193"/>
  <c r="L193"/>
  <c r="I194"/>
  <c r="K194"/>
  <c r="L194"/>
  <c r="I195"/>
  <c r="K195"/>
  <c r="L195"/>
  <c r="I196"/>
  <c r="K196"/>
  <c r="L196"/>
  <c r="I197"/>
  <c r="K197"/>
  <c r="L197"/>
  <c r="I198"/>
  <c r="K198"/>
  <c r="L198"/>
  <c r="I199"/>
  <c r="K199"/>
  <c r="L199"/>
  <c r="I200"/>
  <c r="K200"/>
  <c r="L200"/>
  <c r="I201"/>
  <c r="K201"/>
  <c r="L201"/>
  <c r="I202"/>
  <c r="K202"/>
  <c r="L202"/>
  <c r="I203"/>
  <c r="K203"/>
  <c r="L203"/>
  <c r="I204"/>
  <c r="K204"/>
  <c r="L204"/>
  <c r="I205"/>
  <c r="K205"/>
  <c r="L205"/>
  <c r="I206"/>
  <c r="K206"/>
  <c r="L206"/>
  <c r="I207"/>
  <c r="K207"/>
  <c r="L207"/>
  <c r="I208"/>
  <c r="K208"/>
  <c r="L208"/>
  <c r="I209"/>
  <c r="K209"/>
  <c r="L209"/>
  <c r="I210"/>
  <c r="K210"/>
  <c r="L210"/>
  <c r="I211"/>
  <c r="K211"/>
  <c r="L211"/>
  <c r="I212"/>
  <c r="K212"/>
  <c r="L212"/>
  <c r="I213"/>
  <c r="K213"/>
  <c r="L213"/>
  <c r="I214"/>
  <c r="K214"/>
  <c r="L214"/>
  <c r="I215"/>
  <c r="K215"/>
  <c r="L215"/>
  <c r="I216"/>
  <c r="K216"/>
  <c r="L216"/>
  <c r="I217"/>
  <c r="K217"/>
  <c r="L217"/>
  <c r="I218"/>
  <c r="K218"/>
  <c r="L218"/>
  <c r="I219"/>
  <c r="K219"/>
  <c r="L219"/>
  <c r="I220"/>
  <c r="K220"/>
  <c r="L220"/>
  <c r="I221"/>
  <c r="K221"/>
  <c r="L221"/>
  <c r="I222"/>
  <c r="K222"/>
  <c r="L222"/>
  <c r="I223"/>
  <c r="K223"/>
  <c r="L223"/>
  <c r="I224"/>
  <c r="K224"/>
  <c r="L224"/>
  <c r="I225"/>
  <c r="K225"/>
  <c r="L225"/>
  <c r="I226"/>
  <c r="K226"/>
  <c r="L226"/>
  <c r="I227"/>
  <c r="K227"/>
  <c r="L227"/>
  <c r="I228"/>
  <c r="K228"/>
  <c r="L228"/>
  <c r="I229"/>
  <c r="K229"/>
  <c r="L229"/>
  <c r="I230"/>
  <c r="K230"/>
  <c r="L230"/>
  <c r="I231"/>
  <c r="K231"/>
  <c r="L231"/>
  <c r="I232"/>
  <c r="K232"/>
  <c r="L232"/>
  <c r="I233"/>
  <c r="K233"/>
  <c r="L233"/>
  <c r="I234"/>
  <c r="K234"/>
  <c r="L234"/>
  <c r="I235"/>
  <c r="K235"/>
  <c r="L235"/>
  <c r="I236"/>
  <c r="K236"/>
  <c r="L236"/>
  <c r="I237"/>
  <c r="K237"/>
  <c r="L237"/>
  <c r="I238"/>
  <c r="K238"/>
  <c r="L238"/>
  <c r="I239"/>
  <c r="K239"/>
  <c r="L239"/>
  <c r="I240"/>
  <c r="K240"/>
  <c r="L240"/>
  <c r="I241"/>
  <c r="K241"/>
  <c r="L241"/>
  <c r="I242"/>
  <c r="K242"/>
  <c r="L242"/>
  <c r="I243"/>
  <c r="K243"/>
  <c r="L243"/>
  <c r="I244"/>
  <c r="K244"/>
  <c r="L244"/>
  <c r="I245"/>
  <c r="K245"/>
  <c r="L245"/>
  <c r="I246"/>
  <c r="K246"/>
  <c r="L246"/>
  <c r="I247"/>
  <c r="K247"/>
  <c r="L247"/>
  <c r="I248"/>
  <c r="K248"/>
  <c r="L248"/>
  <c r="I249"/>
  <c r="K249"/>
  <c r="L249"/>
  <c r="I250"/>
  <c r="K250"/>
  <c r="L250"/>
  <c r="I251"/>
  <c r="K251"/>
  <c r="L251"/>
  <c r="I252"/>
  <c r="K252"/>
  <c r="L252"/>
  <c r="I253"/>
  <c r="K253"/>
  <c r="L253"/>
  <c r="I254"/>
  <c r="K254"/>
  <c r="L254"/>
  <c r="I255"/>
  <c r="K255"/>
  <c r="L255"/>
  <c r="I256"/>
  <c r="K256"/>
  <c r="L256"/>
  <c r="I257"/>
  <c r="K257"/>
  <c r="L257"/>
  <c r="I258"/>
  <c r="K258"/>
  <c r="L258"/>
  <c r="I259"/>
  <c r="K259"/>
  <c r="L259"/>
  <c r="I260"/>
  <c r="K260"/>
  <c r="L260"/>
  <c r="I261"/>
  <c r="K261"/>
  <c r="L261"/>
  <c r="I262"/>
  <c r="K262"/>
  <c r="L262"/>
  <c r="I263"/>
  <c r="K263"/>
  <c r="L263"/>
  <c r="I264"/>
  <c r="K264"/>
  <c r="L264"/>
  <c r="I265"/>
  <c r="K265"/>
  <c r="L265"/>
  <c r="I266"/>
  <c r="K266"/>
  <c r="L266"/>
  <c r="I268"/>
  <c r="K268"/>
  <c r="L268"/>
  <c r="I269"/>
  <c r="K269"/>
  <c r="L269"/>
  <c r="I271"/>
  <c r="K271"/>
  <c r="L271"/>
  <c r="I272"/>
  <c r="K272"/>
  <c r="L272"/>
  <c r="I273"/>
  <c r="K273"/>
  <c r="L273"/>
  <c r="I274"/>
  <c r="K274"/>
  <c r="L274"/>
  <c r="I275"/>
  <c r="K275"/>
  <c r="L275"/>
  <c r="I276"/>
  <c r="K276"/>
  <c r="L276"/>
  <c r="I277"/>
  <c r="K277"/>
  <c r="L277"/>
  <c r="I278"/>
  <c r="K278"/>
  <c r="L278"/>
  <c r="I279"/>
  <c r="K279"/>
  <c r="L279"/>
  <c r="I280"/>
  <c r="K280"/>
  <c r="L280"/>
  <c r="I281"/>
  <c r="K281"/>
  <c r="L281"/>
  <c r="I282"/>
  <c r="K282"/>
  <c r="L282"/>
  <c r="I283"/>
  <c r="K283"/>
  <c r="L283"/>
  <c r="I284"/>
  <c r="K284"/>
  <c r="L284"/>
  <c r="I285"/>
  <c r="K285"/>
  <c r="L285"/>
  <c r="I286"/>
  <c r="K286"/>
  <c r="L286"/>
  <c r="I287"/>
  <c r="K287"/>
  <c r="L287"/>
  <c r="I288"/>
  <c r="K288"/>
  <c r="L288"/>
  <c r="I289"/>
  <c r="K289"/>
  <c r="L289"/>
  <c r="I290"/>
  <c r="K290"/>
  <c r="L290"/>
  <c r="I291"/>
  <c r="K291"/>
  <c r="L291"/>
  <c r="I292"/>
  <c r="K292"/>
  <c r="L292"/>
  <c r="I293"/>
  <c r="K293"/>
  <c r="L293"/>
  <c r="I294"/>
  <c r="K294"/>
  <c r="L294"/>
  <c r="I298"/>
  <c r="K298"/>
  <c r="L298"/>
  <c r="I299"/>
  <c r="K299"/>
  <c r="L299"/>
  <c r="I300"/>
  <c r="K300"/>
  <c r="L300"/>
  <c r="I301"/>
  <c r="K301"/>
  <c r="L301"/>
  <c r="I302"/>
  <c r="K302"/>
  <c r="L302"/>
  <c r="I303"/>
  <c r="K303"/>
  <c r="L303"/>
  <c r="I304"/>
  <c r="K304"/>
  <c r="L304"/>
  <c r="I305"/>
  <c r="K305"/>
  <c r="L305"/>
  <c r="I306"/>
  <c r="K306"/>
  <c r="L306"/>
  <c r="I307"/>
  <c r="K307"/>
  <c r="L307"/>
  <c r="I308"/>
  <c r="K308"/>
  <c r="L308"/>
  <c r="I309"/>
  <c r="K309"/>
  <c r="L309"/>
  <c r="I310"/>
  <c r="K310"/>
  <c r="L310"/>
  <c r="I311"/>
  <c r="K311"/>
  <c r="L311"/>
  <c r="I312"/>
  <c r="K312"/>
  <c r="L312"/>
  <c r="I313"/>
  <c r="K313"/>
  <c r="L313"/>
  <c r="I314"/>
  <c r="K314"/>
  <c r="L314"/>
  <c r="I315"/>
  <c r="K315"/>
  <c r="L315"/>
  <c r="I316"/>
  <c r="K316"/>
  <c r="L316"/>
  <c r="I317"/>
  <c r="K317"/>
  <c r="L317"/>
  <c r="I318"/>
  <c r="K318"/>
  <c r="L318"/>
  <c r="I319"/>
  <c r="K319"/>
  <c r="L319"/>
  <c r="I320"/>
  <c r="K320"/>
  <c r="L320"/>
  <c r="I321"/>
  <c r="K321"/>
  <c r="L321"/>
  <c r="I322"/>
  <c r="K322"/>
  <c r="L322"/>
  <c r="I323"/>
  <c r="K323"/>
  <c r="L323"/>
  <c r="I324"/>
  <c r="K324"/>
  <c r="L324"/>
  <c r="I325"/>
  <c r="K325"/>
  <c r="L325"/>
  <c r="I326"/>
  <c r="K326"/>
  <c r="L326"/>
  <c r="I327"/>
  <c r="K327"/>
  <c r="L327"/>
  <c r="I328"/>
  <c r="K328"/>
  <c r="L328"/>
  <c r="I329"/>
  <c r="K329"/>
  <c r="L329"/>
  <c r="I330"/>
  <c r="K330"/>
  <c r="L330"/>
  <c r="I331"/>
  <c r="K331"/>
  <c r="L331"/>
  <c r="I332"/>
  <c r="K332"/>
  <c r="L332"/>
  <c r="I333"/>
  <c r="K333"/>
  <c r="L333"/>
  <c r="I334"/>
  <c r="K334"/>
  <c r="L334"/>
  <c r="I335"/>
  <c r="K335"/>
  <c r="L335"/>
  <c r="I336"/>
  <c r="K336"/>
  <c r="L336"/>
  <c r="I337"/>
  <c r="K337"/>
  <c r="L337"/>
  <c r="I338"/>
  <c r="K338"/>
  <c r="L338"/>
  <c r="I339"/>
  <c r="K339"/>
  <c r="L339"/>
  <c r="I340"/>
  <c r="K340"/>
  <c r="L340"/>
  <c r="I341"/>
  <c r="K341"/>
  <c r="L341"/>
  <c r="I342"/>
  <c r="K342"/>
  <c r="L342"/>
  <c r="I343"/>
  <c r="K343"/>
  <c r="L343"/>
  <c r="I344"/>
  <c r="K344"/>
  <c r="L344"/>
  <c r="I345"/>
  <c r="K345"/>
  <c r="L345"/>
  <c r="I346"/>
  <c r="K346"/>
  <c r="L346"/>
  <c r="I347"/>
  <c r="K347"/>
  <c r="L347"/>
  <c r="I348"/>
  <c r="K348"/>
  <c r="L348"/>
  <c r="I349"/>
  <c r="K349"/>
  <c r="L349"/>
  <c r="I350"/>
  <c r="K350"/>
  <c r="L350"/>
  <c r="I351"/>
  <c r="K351"/>
  <c r="L351"/>
  <c r="I352"/>
  <c r="K352"/>
  <c r="L352"/>
  <c r="I353"/>
  <c r="K353"/>
  <c r="L353"/>
  <c r="I354"/>
  <c r="K354"/>
  <c r="L354"/>
  <c r="I355"/>
  <c r="K355"/>
  <c r="L355"/>
  <c r="I356"/>
  <c r="K356"/>
  <c r="L356"/>
  <c r="I357"/>
  <c r="K357"/>
  <c r="L357"/>
  <c r="I358"/>
  <c r="K358"/>
  <c r="L358"/>
  <c r="I359"/>
  <c r="K359"/>
  <c r="L359"/>
  <c r="I360"/>
  <c r="K360"/>
  <c r="L360"/>
  <c r="I361"/>
  <c r="K361"/>
  <c r="L361"/>
  <c r="I362"/>
  <c r="K362"/>
  <c r="L362"/>
  <c r="I363"/>
  <c r="K363"/>
  <c r="L363"/>
  <c r="I364"/>
  <c r="K364"/>
  <c r="L364"/>
  <c r="I365"/>
  <c r="K365"/>
  <c r="L365"/>
  <c r="I366"/>
  <c r="K366"/>
  <c r="L366"/>
  <c r="I367"/>
  <c r="K367"/>
  <c r="L367"/>
  <c r="G368"/>
  <c r="I368"/>
  <c r="K368"/>
  <c r="L368"/>
  <c r="I369"/>
  <c r="K369"/>
  <c r="L369"/>
  <c r="I370"/>
  <c r="K370"/>
  <c r="L370"/>
  <c r="I371"/>
  <c r="K371"/>
  <c r="L371"/>
  <c r="I372"/>
  <c r="K372"/>
  <c r="L372"/>
  <c r="I373"/>
  <c r="K373"/>
  <c r="L373"/>
  <c r="I374"/>
  <c r="K374"/>
  <c r="L374"/>
  <c r="I375"/>
  <c r="K375"/>
  <c r="L375"/>
  <c r="I376"/>
  <c r="K376"/>
  <c r="L376"/>
  <c r="I377"/>
  <c r="K377"/>
  <c r="L377"/>
  <c r="I378"/>
  <c r="K378"/>
  <c r="L378"/>
  <c r="I379"/>
  <c r="K379"/>
  <c r="L379"/>
  <c r="I380"/>
  <c r="K380"/>
  <c r="L380"/>
  <c r="F8" i="6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M14"/>
  <c r="O14"/>
  <c r="P14"/>
  <c r="H15"/>
  <c r="I15"/>
  <c r="M15"/>
  <c r="O15"/>
  <c r="P15"/>
  <c r="H16"/>
  <c r="I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M25"/>
  <c r="O25"/>
  <c r="P25"/>
  <c r="H26"/>
  <c r="I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M33"/>
  <c r="O33"/>
  <c r="P33"/>
  <c r="H34"/>
  <c r="I34"/>
  <c r="M34"/>
  <c r="O34"/>
  <c r="P34"/>
  <c r="H35"/>
  <c r="I35"/>
  <c r="M35"/>
  <c r="O35"/>
  <c r="P35"/>
  <c r="H36"/>
  <c r="I36"/>
  <c r="M36"/>
  <c r="O36"/>
  <c r="P36"/>
  <c r="H37"/>
  <c r="I37"/>
  <c r="M37"/>
  <c r="O37"/>
  <c r="P37"/>
  <c r="H38"/>
  <c r="I38"/>
  <c r="M38"/>
  <c r="O38"/>
  <c r="P38"/>
  <c r="H39"/>
  <c r="I39"/>
  <c r="M39"/>
  <c r="O39"/>
  <c r="P39"/>
  <c r="H40"/>
  <c r="I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H53"/>
  <c r="I53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H57"/>
  <c r="I57"/>
  <c r="M57"/>
  <c r="O57"/>
  <c r="P57"/>
  <c r="H58"/>
  <c r="I58"/>
  <c r="M58"/>
  <c r="O58"/>
  <c r="P58"/>
  <c r="H59"/>
  <c r="I59"/>
  <c r="M59"/>
  <c r="O59"/>
  <c r="P59"/>
  <c r="H60"/>
  <c r="I60"/>
  <c r="M60"/>
  <c r="O60"/>
  <c r="P60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M67"/>
  <c r="O67"/>
  <c r="P67"/>
  <c r="H68"/>
  <c r="I68"/>
  <c r="M68"/>
  <c r="O68"/>
  <c r="P68"/>
  <c r="H69"/>
  <c r="I69"/>
  <c r="M69"/>
  <c r="O69"/>
  <c r="P69"/>
  <c r="H71"/>
  <c r="I71"/>
  <c r="M71"/>
  <c r="O71"/>
  <c r="P71"/>
  <c r="H72"/>
  <c r="I72"/>
  <c r="M72"/>
  <c r="O72"/>
  <c r="P72"/>
  <c r="H73"/>
  <c r="I73"/>
  <c r="M73"/>
  <c r="O73"/>
  <c r="P73"/>
  <c r="H74"/>
  <c r="I74"/>
  <c r="M74"/>
  <c r="O74"/>
  <c r="P74"/>
  <c r="H75"/>
  <c r="I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P134"/>
  <c r="H135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M141"/>
  <c r="O141"/>
  <c r="P141"/>
  <c r="H142"/>
  <c r="I142"/>
  <c r="M142"/>
  <c r="O142"/>
  <c r="P142"/>
  <c r="H143"/>
  <c r="I143"/>
  <c r="M143"/>
  <c r="O143"/>
  <c r="P143"/>
  <c r="H144"/>
  <c r="I144"/>
  <c r="M144"/>
  <c r="O144"/>
  <c r="P144"/>
  <c r="H145"/>
  <c r="I145"/>
  <c r="M145"/>
  <c r="O145"/>
  <c r="P145"/>
  <c r="H146"/>
  <c r="I146"/>
  <c r="M146"/>
  <c r="O146"/>
  <c r="P146"/>
  <c r="H147"/>
  <c r="I147"/>
  <c r="M147"/>
  <c r="O147"/>
  <c r="P147"/>
  <c r="H148"/>
  <c r="I148"/>
  <c r="M148"/>
  <c r="O148"/>
  <c r="P148"/>
  <c r="H149"/>
  <c r="I149"/>
  <c r="M149"/>
  <c r="O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P165"/>
  <c r="H166"/>
  <c r="I166"/>
  <c r="M166"/>
  <c r="O166"/>
  <c r="P166"/>
  <c r="H167"/>
  <c r="I167"/>
  <c r="M167"/>
  <c r="O167"/>
  <c r="P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M174"/>
  <c r="O174"/>
  <c r="P174"/>
  <c r="H175"/>
  <c r="I175"/>
  <c r="M175"/>
  <c r="O175"/>
  <c r="P175"/>
  <c r="H176"/>
  <c r="I176"/>
  <c r="M176"/>
  <c r="O176"/>
  <c r="P176"/>
  <c r="H177"/>
  <c r="I177"/>
  <c r="M177"/>
  <c r="O177"/>
  <c r="P177"/>
  <c r="H178"/>
  <c r="I178"/>
  <c r="M178"/>
  <c r="O178"/>
  <c r="P178"/>
  <c r="H179"/>
  <c r="I179"/>
  <c r="M179"/>
  <c r="O179"/>
  <c r="P179"/>
  <c r="H180"/>
  <c r="I180"/>
  <c r="M180"/>
  <c r="O180"/>
  <c r="P180"/>
  <c r="H181"/>
  <c r="I181"/>
  <c r="M181"/>
  <c r="O181"/>
  <c r="P181"/>
  <c r="H182"/>
  <c r="I182"/>
  <c r="M182"/>
  <c r="O182"/>
  <c r="P182"/>
  <c r="H183"/>
  <c r="I183"/>
  <c r="M183"/>
  <c r="O183"/>
  <c r="P183"/>
  <c r="H184"/>
  <c r="I184"/>
  <c r="M184"/>
  <c r="O184"/>
  <c r="P184"/>
  <c r="H185"/>
  <c r="I185"/>
  <c r="M185"/>
  <c r="O185"/>
  <c r="P185"/>
  <c r="H186"/>
  <c r="I186"/>
  <c r="M186"/>
  <c r="O186"/>
  <c r="H187"/>
  <c r="I187"/>
  <c r="M187"/>
  <c r="O187"/>
  <c r="P187"/>
  <c r="H188"/>
  <c r="I188"/>
  <c r="M188"/>
  <c r="O188"/>
  <c r="P188"/>
  <c r="H189"/>
  <c r="I189"/>
  <c r="M189"/>
  <c r="O189"/>
  <c r="P189"/>
  <c r="H190"/>
  <c r="I190"/>
  <c r="M190"/>
  <c r="O190"/>
  <c r="P190"/>
  <c r="H191"/>
  <c r="I191"/>
  <c r="M191"/>
  <c r="O191"/>
  <c r="P191"/>
  <c r="H192"/>
  <c r="I192"/>
  <c r="M192"/>
  <c r="O192"/>
  <c r="P192"/>
  <c r="H193"/>
  <c r="I193"/>
  <c r="M193"/>
  <c r="O193"/>
  <c r="P193"/>
  <c r="H194"/>
  <c r="I194"/>
  <c r="M194"/>
  <c r="O194"/>
  <c r="P194"/>
  <c r="H195"/>
  <c r="I195"/>
  <c r="M195"/>
  <c r="O195"/>
  <c r="P195"/>
  <c r="H196"/>
  <c r="I196"/>
  <c r="M196"/>
  <c r="O196"/>
  <c r="P196"/>
  <c r="H197"/>
  <c r="I197"/>
  <c r="M197"/>
  <c r="O197"/>
  <c r="P197"/>
  <c r="H198"/>
  <c r="I198"/>
  <c r="M198"/>
  <c r="O198"/>
  <c r="P198"/>
  <c r="H199"/>
  <c r="I199"/>
  <c r="M199"/>
  <c r="O199"/>
  <c r="P199"/>
  <c r="H200"/>
  <c r="I200"/>
  <c r="M200"/>
  <c r="O200"/>
  <c r="P200"/>
  <c r="H201"/>
  <c r="I201"/>
  <c r="M201"/>
  <c r="O201"/>
  <c r="P201"/>
  <c r="H202"/>
  <c r="I202"/>
  <c r="M202"/>
  <c r="O202"/>
  <c r="P202"/>
  <c r="H203"/>
  <c r="I203"/>
  <c r="M203"/>
  <c r="O203"/>
  <c r="P203"/>
  <c r="H204"/>
  <c r="I204"/>
  <c r="M204"/>
  <c r="O204"/>
  <c r="P204"/>
  <c r="H205"/>
  <c r="I205"/>
  <c r="M205"/>
  <c r="O205"/>
  <c r="P205"/>
  <c r="H206"/>
  <c r="I206"/>
  <c r="M206"/>
  <c r="O206"/>
  <c r="P206"/>
  <c r="H207"/>
  <c r="I207"/>
  <c r="M207"/>
  <c r="O207"/>
  <c r="P207"/>
  <c r="H208"/>
  <c r="I208"/>
  <c r="M208"/>
  <c r="O208"/>
  <c r="P208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M221"/>
  <c r="O221"/>
  <c r="P221"/>
  <c r="H222"/>
  <c r="I222"/>
  <c r="M222"/>
  <c r="O222"/>
  <c r="P222"/>
  <c r="H223"/>
  <c r="I223"/>
  <c r="M223"/>
  <c r="O223"/>
  <c r="P223"/>
  <c r="H224"/>
  <c r="I224"/>
  <c r="M224"/>
  <c r="O224"/>
  <c r="P224"/>
  <c r="H225"/>
  <c r="I225"/>
  <c r="M225"/>
  <c r="O225"/>
  <c r="P225"/>
  <c r="H226"/>
  <c r="I226"/>
  <c r="M226"/>
  <c r="O226"/>
  <c r="P226"/>
  <c r="H227"/>
  <c r="I227"/>
  <c r="M227"/>
  <c r="O227"/>
  <c r="P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M231"/>
  <c r="O231"/>
  <c r="P231"/>
  <c r="H273"/>
  <c r="I273"/>
  <c r="M273"/>
  <c r="O273"/>
  <c r="P273"/>
  <c r="H274"/>
  <c r="I274"/>
  <c r="M274"/>
  <c r="O274"/>
  <c r="P274"/>
  <c r="H275"/>
  <c r="I275"/>
  <c r="M275"/>
  <c r="O275"/>
  <c r="P275"/>
  <c r="H276"/>
  <c r="I276"/>
  <c r="M276"/>
  <c r="O276"/>
  <c r="P276"/>
  <c r="H277"/>
  <c r="I277"/>
  <c r="M277"/>
  <c r="O277"/>
  <c r="P277"/>
  <c r="H278"/>
  <c r="I278"/>
  <c r="M278"/>
  <c r="O278"/>
  <c r="P278"/>
  <c r="H279"/>
  <c r="I279"/>
  <c r="M279"/>
  <c r="O279"/>
  <c r="P279"/>
  <c r="H280"/>
  <c r="I280"/>
  <c r="M280"/>
  <c r="O280"/>
  <c r="P280"/>
  <c r="H281"/>
  <c r="I281"/>
  <c r="M281"/>
  <c r="O281"/>
  <c r="P281"/>
  <c r="H282"/>
  <c r="I282"/>
  <c r="M282"/>
  <c r="O282"/>
  <c r="P282"/>
  <c r="H283"/>
  <c r="I283"/>
  <c r="M283"/>
  <c r="O283"/>
  <c r="P283"/>
  <c r="H284"/>
  <c r="I284"/>
  <c r="M284"/>
  <c r="O284"/>
  <c r="P284"/>
  <c r="H285"/>
  <c r="I285"/>
  <c r="M285"/>
  <c r="O285"/>
  <c r="P285"/>
  <c r="H286"/>
  <c r="I286"/>
  <c r="M286"/>
  <c r="O286"/>
  <c r="P286"/>
  <c r="H287"/>
  <c r="I287"/>
  <c r="M287"/>
  <c r="O287"/>
  <c r="P287"/>
  <c r="H288"/>
  <c r="I288"/>
  <c r="M288"/>
  <c r="O288"/>
  <c r="P288"/>
  <c r="H289"/>
  <c r="I289"/>
  <c r="M289"/>
  <c r="O289"/>
  <c r="P289"/>
  <c r="H290"/>
  <c r="I290"/>
  <c r="M290"/>
  <c r="O290"/>
  <c r="P290"/>
  <c r="H291"/>
  <c r="I291"/>
  <c r="M291"/>
  <c r="O291"/>
  <c r="P291"/>
  <c r="H292"/>
  <c r="I292"/>
  <c r="M292"/>
  <c r="O292"/>
  <c r="P292"/>
  <c r="H293"/>
  <c r="I293"/>
  <c r="M293"/>
  <c r="O293"/>
  <c r="P293"/>
  <c r="H294"/>
  <c r="I294"/>
  <c r="M294"/>
  <c r="O294"/>
  <c r="P294"/>
  <c r="H295"/>
  <c r="I295"/>
  <c r="M295"/>
  <c r="O295"/>
  <c r="P295"/>
  <c r="H296"/>
  <c r="I296"/>
  <c r="M296"/>
  <c r="O296"/>
  <c r="P296"/>
  <c r="H297"/>
  <c r="I297"/>
  <c r="M297"/>
  <c r="O297"/>
  <c r="P297"/>
  <c r="H298"/>
  <c r="I298"/>
  <c r="M298"/>
  <c r="O298"/>
  <c r="P298"/>
  <c r="H299"/>
  <c r="I299"/>
  <c r="M299"/>
  <c r="O299"/>
  <c r="P299"/>
  <c r="H300"/>
  <c r="I300"/>
  <c r="M300"/>
  <c r="O300"/>
  <c r="P300"/>
  <c r="H301"/>
  <c r="I301"/>
  <c r="M301"/>
  <c r="O301"/>
  <c r="P301"/>
  <c r="H302"/>
  <c r="I302"/>
  <c r="M302"/>
  <c r="O302"/>
  <c r="P302"/>
  <c r="H303"/>
  <c r="I303"/>
  <c r="M303"/>
  <c r="O303"/>
  <c r="P303"/>
  <c r="H304"/>
  <c r="I304"/>
  <c r="M304"/>
  <c r="O304"/>
  <c r="P304"/>
  <c r="H305"/>
  <c r="I305"/>
  <c r="M305"/>
  <c r="O305"/>
  <c r="P305"/>
  <c r="H306"/>
  <c r="I306"/>
  <c r="M306"/>
  <c r="O306"/>
  <c r="P306"/>
  <c r="H307"/>
  <c r="I307"/>
  <c r="M307"/>
  <c r="O307"/>
  <c r="P307"/>
  <c r="H308"/>
  <c r="I308"/>
  <c r="M308"/>
  <c r="O308"/>
  <c r="P308"/>
  <c r="H309"/>
  <c r="I309"/>
  <c r="M309"/>
  <c r="O309"/>
  <c r="P309"/>
  <c r="H310"/>
  <c r="I310"/>
  <c r="M310"/>
  <c r="O310"/>
  <c r="P310"/>
  <c r="H311"/>
  <c r="I311"/>
  <c r="M311"/>
  <c r="O311"/>
  <c r="P311"/>
  <c r="H312"/>
  <c r="I312"/>
  <c r="M312"/>
  <c r="O312"/>
  <c r="P312"/>
  <c r="H313"/>
  <c r="I313"/>
  <c r="M313"/>
  <c r="O313"/>
  <c r="P313"/>
  <c r="H314"/>
  <c r="I314"/>
  <c r="M314"/>
  <c r="O314"/>
  <c r="P314"/>
  <c r="H315"/>
  <c r="I315"/>
  <c r="M315"/>
  <c r="O315"/>
  <c r="P315"/>
  <c r="H316"/>
  <c r="I316"/>
  <c r="M316"/>
  <c r="O316"/>
  <c r="P316"/>
  <c r="H317"/>
  <c r="I317"/>
  <c r="M317"/>
  <c r="O317"/>
  <c r="P317"/>
  <c r="H318"/>
  <c r="I318"/>
  <c r="M318"/>
  <c r="O318"/>
  <c r="P318"/>
  <c r="H319"/>
  <c r="I319"/>
  <c r="M319"/>
  <c r="O319"/>
  <c r="P319"/>
  <c r="H320"/>
  <c r="I320"/>
  <c r="M320"/>
  <c r="O320"/>
  <c r="P320"/>
  <c r="H321"/>
  <c r="I321"/>
  <c r="M321"/>
  <c r="O321"/>
  <c r="P321"/>
  <c r="H322"/>
  <c r="I322"/>
  <c r="M322"/>
  <c r="O322"/>
  <c r="P322"/>
  <c r="H323"/>
  <c r="I323"/>
  <c r="M323"/>
  <c r="O323"/>
  <c r="P323"/>
  <c r="H324"/>
  <c r="I324"/>
  <c r="M324"/>
  <c r="O324"/>
  <c r="P324"/>
  <c r="H325"/>
  <c r="I325"/>
  <c r="M325"/>
  <c r="O325"/>
  <c r="P325"/>
  <c r="H326"/>
  <c r="I326"/>
  <c r="M326"/>
  <c r="O326"/>
  <c r="P326"/>
  <c r="H327"/>
  <c r="I327"/>
  <c r="M327"/>
  <c r="O327"/>
  <c r="P327"/>
  <c r="H328"/>
  <c r="I328"/>
  <c r="M328"/>
  <c r="O328"/>
  <c r="P328"/>
  <c r="H329"/>
  <c r="I329"/>
  <c r="M329"/>
  <c r="O329"/>
  <c r="P329"/>
  <c r="H330"/>
  <c r="I330"/>
  <c r="M330"/>
  <c r="O330"/>
  <c r="P330"/>
  <c r="H331"/>
  <c r="I331"/>
  <c r="M331"/>
  <c r="O331"/>
  <c r="P331"/>
  <c r="H332"/>
  <c r="I332"/>
  <c r="M332"/>
  <c r="O332"/>
  <c r="P332"/>
  <c r="H333"/>
  <c r="I333"/>
  <c r="M333"/>
  <c r="O333"/>
  <c r="P333"/>
  <c r="H334"/>
  <c r="I334"/>
  <c r="M334"/>
  <c r="O334"/>
  <c r="P334"/>
  <c r="H335"/>
  <c r="I335"/>
  <c r="M335"/>
  <c r="O335"/>
  <c r="P335"/>
  <c r="H336"/>
  <c r="I336"/>
  <c r="M336"/>
  <c r="O336"/>
  <c r="P336"/>
  <c r="H337"/>
  <c r="I337"/>
  <c r="M337"/>
  <c r="O337"/>
  <c r="P337"/>
  <c r="H338"/>
  <c r="I338"/>
  <c r="M338"/>
  <c r="O338"/>
  <c r="P338"/>
  <c r="H339"/>
  <c r="I339"/>
  <c r="M339"/>
  <c r="O339"/>
  <c r="P339"/>
  <c r="H340"/>
  <c r="I340"/>
  <c r="M340"/>
  <c r="O340"/>
  <c r="P340"/>
  <c r="H341"/>
  <c r="I341"/>
  <c r="M341"/>
  <c r="O341"/>
  <c r="P341"/>
  <c r="H342"/>
  <c r="I342"/>
  <c r="M342"/>
  <c r="O342"/>
  <c r="P342"/>
  <c r="H343"/>
  <c r="I343"/>
  <c r="M343"/>
  <c r="O343"/>
  <c r="P343"/>
  <c r="H344"/>
  <c r="I344"/>
  <c r="M344"/>
  <c r="O344"/>
  <c r="P344"/>
  <c r="H345"/>
  <c r="I345"/>
  <c r="M345"/>
  <c r="O345"/>
  <c r="P345"/>
  <c r="H346"/>
  <c r="I346"/>
  <c r="M346"/>
  <c r="O346"/>
  <c r="P346"/>
  <c r="H347"/>
  <c r="I347"/>
  <c r="M347"/>
  <c r="O347"/>
  <c r="P347"/>
  <c r="H348"/>
  <c r="I348"/>
  <c r="M348"/>
  <c r="O348"/>
  <c r="P348"/>
  <c r="H349"/>
  <c r="I349"/>
  <c r="M349"/>
  <c r="O349"/>
  <c r="P349"/>
  <c r="H350"/>
  <c r="I350"/>
  <c r="M350"/>
  <c r="O350"/>
  <c r="P350"/>
  <c r="H351"/>
  <c r="I351"/>
  <c r="M351"/>
  <c r="O351"/>
  <c r="P351"/>
  <c r="H352"/>
  <c r="I352"/>
  <c r="M352"/>
  <c r="O352"/>
  <c r="P352"/>
  <c r="H353"/>
  <c r="I353"/>
  <c r="M353"/>
  <c r="O353"/>
  <c r="P353"/>
  <c r="H354"/>
  <c r="I354"/>
  <c r="M354"/>
  <c r="O354"/>
  <c r="P354"/>
  <c r="H355"/>
  <c r="I355"/>
  <c r="M355"/>
  <c r="O355"/>
  <c r="P355"/>
  <c r="H356"/>
  <c r="I356"/>
  <c r="M356"/>
  <c r="O356"/>
  <c r="P356"/>
  <c r="H357"/>
  <c r="I357"/>
  <c r="M357"/>
  <c r="O357"/>
  <c r="P357"/>
  <c r="H358"/>
  <c r="I358"/>
  <c r="M358"/>
  <c r="O358"/>
  <c r="P358"/>
  <c r="H359"/>
  <c r="I359"/>
  <c r="M359"/>
  <c r="O359"/>
  <c r="P359"/>
  <c r="H360"/>
  <c r="I360"/>
  <c r="M360"/>
  <c r="O360"/>
  <c r="P360"/>
  <c r="H361"/>
  <c r="I361"/>
  <c r="M361"/>
  <c r="O361"/>
  <c r="P361"/>
  <c r="H362"/>
  <c r="I362"/>
  <c r="M362"/>
  <c r="O362"/>
  <c r="P362"/>
  <c r="H363"/>
  <c r="I363"/>
  <c r="M363"/>
  <c r="O363"/>
  <c r="P363"/>
  <c r="H364"/>
  <c r="I364"/>
  <c r="M364"/>
  <c r="O364"/>
  <c r="P364"/>
  <c r="H365"/>
  <c r="I365"/>
  <c r="M365"/>
  <c r="O365"/>
  <c r="P365"/>
  <c r="H366"/>
  <c r="I366"/>
  <c r="M366"/>
  <c r="O366"/>
  <c r="P366"/>
  <c r="H367"/>
  <c r="I367"/>
  <c r="M367"/>
  <c r="O367"/>
  <c r="P367"/>
  <c r="H368"/>
  <c r="I368"/>
  <c r="M368"/>
  <c r="O368"/>
  <c r="P368"/>
  <c r="H369"/>
  <c r="I369"/>
  <c r="M369"/>
  <c r="O369"/>
  <c r="P369"/>
  <c r="H370"/>
  <c r="I370"/>
  <c r="M370"/>
  <c r="O370"/>
  <c r="P370"/>
  <c r="H371"/>
  <c r="I371"/>
  <c r="M371"/>
  <c r="O371"/>
  <c r="P371"/>
  <c r="H372"/>
  <c r="I372"/>
  <c r="M372"/>
  <c r="O372"/>
  <c r="P372"/>
  <c r="H373"/>
  <c r="I373"/>
  <c r="M373"/>
  <c r="O373"/>
  <c r="P373"/>
  <c r="H374"/>
  <c r="I374"/>
  <c r="M374"/>
  <c r="O374"/>
  <c r="P374"/>
  <c r="H375"/>
  <c r="I375"/>
  <c r="M375"/>
  <c r="O375"/>
  <c r="P375"/>
  <c r="H376"/>
  <c r="I376"/>
  <c r="M376"/>
  <c r="O376"/>
  <c r="P376"/>
  <c r="H377"/>
  <c r="I377"/>
  <c r="M377"/>
  <c r="O377"/>
  <c r="P377"/>
  <c r="H378"/>
  <c r="I378"/>
  <c r="M378"/>
  <c r="O378"/>
  <c r="P378"/>
  <c r="H379"/>
  <c r="I379"/>
  <c r="M379"/>
  <c r="O379"/>
  <c r="P379"/>
  <c r="H380"/>
  <c r="I380"/>
  <c r="M380"/>
  <c r="O380"/>
  <c r="P380"/>
  <c r="H381"/>
  <c r="I381"/>
  <c r="M381"/>
  <c r="O381"/>
  <c r="P381"/>
  <c r="H382"/>
  <c r="I382"/>
  <c r="M382"/>
  <c r="O382"/>
  <c r="P382"/>
  <c r="H383"/>
  <c r="I383"/>
  <c r="M383"/>
  <c r="O383"/>
  <c r="P383"/>
  <c r="H384"/>
  <c r="I384"/>
  <c r="M384"/>
  <c r="O384"/>
  <c r="P384"/>
  <c r="H385"/>
  <c r="I385"/>
  <c r="M385"/>
  <c r="O385"/>
  <c r="P385"/>
  <c r="H386"/>
  <c r="I386"/>
  <c r="M386"/>
  <c r="O386"/>
  <c r="P386"/>
  <c r="H387"/>
  <c r="I387"/>
  <c r="M387"/>
  <c r="O387"/>
  <c r="P387"/>
  <c r="H388"/>
  <c r="I388"/>
  <c r="M388"/>
  <c r="O388"/>
  <c r="P388"/>
  <c r="H389"/>
  <c r="I389"/>
  <c r="M389"/>
  <c r="O389"/>
  <c r="P389"/>
  <c r="H390"/>
  <c r="I390"/>
  <c r="M390"/>
  <c r="O390"/>
  <c r="P390"/>
  <c r="H391"/>
  <c r="I391"/>
  <c r="M391"/>
  <c r="O391"/>
  <c r="P391"/>
  <c r="H392"/>
  <c r="I392"/>
  <c r="M392"/>
  <c r="O392"/>
  <c r="P392"/>
  <c r="H393"/>
  <c r="I393"/>
  <c r="M393"/>
  <c r="O393"/>
  <c r="P393"/>
  <c r="P394"/>
  <c r="H395"/>
  <c r="I395"/>
  <c r="M395"/>
  <c r="O395"/>
  <c r="P395"/>
  <c r="P396"/>
  <c r="P397"/>
  <c r="P398"/>
  <c r="P399"/>
  <c r="H400"/>
  <c r="I400"/>
  <c r="M400"/>
  <c r="O400"/>
  <c r="P400"/>
  <c r="P401"/>
  <c r="H402"/>
  <c r="I402"/>
  <c r="M402"/>
  <c r="O402"/>
  <c r="P402"/>
  <c r="P403"/>
  <c r="H404"/>
  <c r="I404"/>
  <c r="M404"/>
  <c r="O404"/>
  <c r="P404"/>
  <c r="H405"/>
  <c r="I405"/>
  <c r="M405"/>
  <c r="O405"/>
  <c r="P405"/>
  <c r="I406"/>
  <c r="K406"/>
  <c r="M406"/>
  <c r="O406"/>
  <c r="P406"/>
  <c r="H407"/>
  <c r="I407"/>
  <c r="M407"/>
  <c r="O407"/>
  <c r="P407"/>
  <c r="I408"/>
  <c r="K408"/>
  <c r="M408"/>
  <c r="O408"/>
  <c r="P408"/>
  <c r="I409"/>
  <c r="K409"/>
  <c r="M409"/>
  <c r="O409"/>
  <c r="P409"/>
  <c r="H410"/>
  <c r="I410"/>
  <c r="M410"/>
  <c r="O410"/>
  <c r="P410"/>
  <c r="I411"/>
  <c r="K411"/>
  <c r="M411"/>
  <c r="O411"/>
  <c r="P411"/>
  <c r="P412"/>
  <c r="H413"/>
  <c r="I413"/>
  <c r="M413"/>
  <c r="O413"/>
  <c r="P413"/>
  <c r="H414"/>
  <c r="I414"/>
  <c r="M414"/>
  <c r="O414"/>
  <c r="P414"/>
  <c r="H415"/>
  <c r="I415"/>
  <c r="M415"/>
  <c r="O415"/>
  <c r="P415"/>
  <c r="H416"/>
  <c r="I416"/>
  <c r="M416"/>
  <c r="O416"/>
  <c r="P416"/>
  <c r="H417"/>
  <c r="I417"/>
  <c r="M417"/>
  <c r="O417"/>
  <c r="P417"/>
  <c r="H418"/>
  <c r="I418"/>
  <c r="M418"/>
  <c r="O418"/>
  <c r="P418"/>
  <c r="H419"/>
  <c r="I419"/>
  <c r="M419"/>
  <c r="O419"/>
  <c r="P419"/>
  <c r="H420"/>
  <c r="I420"/>
  <c r="M420"/>
  <c r="O420"/>
  <c r="P420"/>
  <c r="H421"/>
  <c r="I421"/>
  <c r="M421"/>
  <c r="O421"/>
  <c r="P421"/>
  <c r="H422"/>
  <c r="I422"/>
  <c r="M422"/>
  <c r="O422"/>
  <c r="P422"/>
  <c r="H423"/>
  <c r="I423"/>
  <c r="M423"/>
  <c r="O423"/>
  <c r="P423"/>
  <c r="H424"/>
  <c r="I424"/>
  <c r="M424"/>
  <c r="O424"/>
  <c r="P424"/>
  <c r="H425"/>
  <c r="I425"/>
  <c r="M425"/>
  <c r="O425"/>
  <c r="P425"/>
  <c r="H426"/>
  <c r="I426"/>
  <c r="M426"/>
  <c r="O426"/>
  <c r="P426"/>
  <c r="H427"/>
  <c r="I427"/>
  <c r="M427"/>
  <c r="O427"/>
  <c r="P427"/>
  <c r="H428"/>
  <c r="I428"/>
  <c r="M428"/>
  <c r="O428"/>
  <c r="P428"/>
  <c r="H429"/>
  <c r="I429"/>
  <c r="K429"/>
  <c r="M429"/>
  <c r="O429"/>
  <c r="P429"/>
  <c r="H430"/>
  <c r="I430"/>
  <c r="M430"/>
  <c r="O430"/>
  <c r="P430"/>
  <c r="H431"/>
  <c r="I431"/>
  <c r="K431"/>
  <c r="M431"/>
  <c r="O431"/>
  <c r="P431"/>
  <c r="H432"/>
  <c r="I432"/>
  <c r="K432"/>
  <c r="M432"/>
  <c r="O432"/>
  <c r="P432"/>
  <c r="H433"/>
  <c r="I433"/>
  <c r="K433"/>
  <c r="M433"/>
  <c r="O433"/>
  <c r="P433"/>
  <c r="H434"/>
  <c r="I434"/>
  <c r="K434"/>
  <c r="M434"/>
  <c r="O434"/>
  <c r="P434"/>
  <c r="H435"/>
  <c r="I435"/>
  <c r="K435"/>
  <c r="M435"/>
  <c r="O435"/>
  <c r="P435"/>
  <c r="H436"/>
  <c r="I436"/>
  <c r="K436"/>
  <c r="M436"/>
  <c r="O436"/>
  <c r="P436"/>
  <c r="H437"/>
  <c r="I437"/>
  <c r="K437"/>
  <c r="M437"/>
  <c r="O437"/>
  <c r="P437"/>
  <c r="H438"/>
  <c r="I438"/>
  <c r="M438"/>
  <c r="O438"/>
  <c r="P438"/>
  <c r="H440"/>
  <c r="I440"/>
  <c r="M440"/>
  <c r="O440"/>
  <c r="P440"/>
  <c r="H441"/>
  <c r="I441"/>
  <c r="M441"/>
  <c r="O441"/>
  <c r="P441"/>
  <c r="H442"/>
  <c r="I442"/>
  <c r="M442"/>
  <c r="O442"/>
  <c r="P442"/>
  <c r="I444"/>
  <c r="K444"/>
  <c r="M444"/>
  <c r="O444"/>
  <c r="P444"/>
  <c r="H445"/>
  <c r="I445"/>
  <c r="M445"/>
  <c r="O445"/>
  <c r="P445"/>
  <c r="H446"/>
  <c r="I446"/>
  <c r="M446"/>
  <c r="O446"/>
  <c r="P446"/>
  <c r="I447"/>
  <c r="K447"/>
  <c r="M447"/>
  <c r="O447"/>
  <c r="P447"/>
  <c r="H448"/>
  <c r="I448"/>
  <c r="M448"/>
  <c r="O448"/>
  <c r="P448"/>
  <c r="I449"/>
  <c r="K449"/>
  <c r="M449"/>
  <c r="O449"/>
  <c r="P449"/>
  <c r="I450"/>
  <c r="K450"/>
  <c r="M450"/>
  <c r="O450"/>
  <c r="P450"/>
  <c r="I451"/>
  <c r="K451"/>
  <c r="M451"/>
  <c r="O451"/>
  <c r="P451"/>
  <c r="H452"/>
  <c r="I452"/>
  <c r="M452"/>
  <c r="O452"/>
  <c r="P452"/>
  <c r="I453"/>
  <c r="K453"/>
  <c r="M453"/>
  <c r="O453"/>
  <c r="P453"/>
  <c r="H454"/>
  <c r="I454"/>
  <c r="M454"/>
  <c r="O454"/>
  <c r="P454"/>
  <c r="H455"/>
  <c r="I455"/>
  <c r="M455"/>
  <c r="O455"/>
  <c r="P455"/>
  <c r="I456"/>
  <c r="K456"/>
  <c r="M456"/>
  <c r="O456"/>
  <c r="P456"/>
  <c r="H457"/>
  <c r="I457"/>
  <c r="M457"/>
  <c r="O457"/>
  <c r="P457"/>
  <c r="I458"/>
  <c r="K458"/>
  <c r="M458"/>
  <c r="O458"/>
  <c r="P458"/>
  <c r="H459"/>
  <c r="I459"/>
  <c r="M459"/>
  <c r="O459"/>
  <c r="P459"/>
  <c r="H460"/>
  <c r="I460"/>
  <c r="K460"/>
  <c r="M460"/>
  <c r="O460"/>
  <c r="P460"/>
  <c r="H461"/>
  <c r="I461"/>
  <c r="M461"/>
  <c r="O461"/>
  <c r="P461"/>
  <c r="H462"/>
  <c r="I462"/>
  <c r="M462"/>
  <c r="O462"/>
  <c r="P462"/>
  <c r="H463"/>
  <c r="I463"/>
  <c r="M463"/>
  <c r="O463"/>
  <c r="P463"/>
  <c r="H464"/>
  <c r="I464"/>
  <c r="M464"/>
  <c r="O464"/>
  <c r="P464"/>
  <c r="H465"/>
  <c r="I465"/>
  <c r="M465"/>
  <c r="O465"/>
  <c r="P465"/>
  <c r="H466"/>
  <c r="I466"/>
  <c r="M466"/>
  <c r="O466"/>
  <c r="P466"/>
  <c r="H467"/>
  <c r="I467"/>
  <c r="M467"/>
  <c r="O467"/>
  <c r="P467"/>
  <c r="H468"/>
  <c r="I468"/>
  <c r="M468"/>
  <c r="O468"/>
  <c r="P468"/>
  <c r="H469"/>
  <c r="I469"/>
  <c r="M469"/>
  <c r="O469"/>
  <c r="P469"/>
  <c r="H470"/>
  <c r="I470"/>
  <c r="M470"/>
  <c r="O470"/>
  <c r="P470"/>
  <c r="H471"/>
  <c r="I471"/>
  <c r="M471"/>
  <c r="O471"/>
  <c r="P471"/>
  <c r="H472"/>
  <c r="I472"/>
  <c r="M472"/>
  <c r="O472"/>
  <c r="P472"/>
  <c r="H473"/>
  <c r="I473"/>
  <c r="M473"/>
  <c r="O473"/>
  <c r="P473"/>
  <c r="H474"/>
  <c r="I474"/>
  <c r="M474"/>
  <c r="O474"/>
  <c r="P474"/>
  <c r="H475"/>
  <c r="I475"/>
  <c r="M475"/>
  <c r="O475"/>
  <c r="P475"/>
  <c r="H476"/>
  <c r="I476"/>
  <c r="M476"/>
  <c r="O476"/>
  <c r="P476"/>
  <c r="H477"/>
  <c r="I477"/>
  <c r="M477"/>
  <c r="O477"/>
  <c r="P477"/>
  <c r="H478"/>
  <c r="I478"/>
  <c r="M478"/>
  <c r="O478"/>
  <c r="P478"/>
  <c r="H479"/>
  <c r="I479"/>
  <c r="M479"/>
  <c r="O479"/>
  <c r="P479"/>
  <c r="H480"/>
  <c r="I480"/>
  <c r="M480"/>
  <c r="O480"/>
  <c r="P480"/>
  <c r="H481"/>
  <c r="I481"/>
  <c r="M481"/>
  <c r="O481"/>
  <c r="P481"/>
  <c r="H482"/>
  <c r="I482"/>
  <c r="M482"/>
  <c r="O482"/>
  <c r="P482"/>
  <c r="H483"/>
  <c r="I483"/>
  <c r="M483"/>
  <c r="O483"/>
  <c r="P483"/>
  <c r="H484"/>
  <c r="I484"/>
  <c r="M484"/>
  <c r="O484"/>
  <c r="P484"/>
  <c r="H485"/>
  <c r="I485"/>
  <c r="M485"/>
  <c r="O485"/>
  <c r="P485"/>
  <c r="H486"/>
  <c r="I486"/>
  <c r="M486"/>
  <c r="O486"/>
  <c r="P486"/>
  <c r="H487"/>
  <c r="I487"/>
  <c r="M487"/>
  <c r="O487"/>
  <c r="P487"/>
  <c r="H488"/>
  <c r="I488"/>
  <c r="M488"/>
  <c r="O488"/>
  <c r="P488"/>
  <c r="H489"/>
  <c r="I489"/>
  <c r="M489"/>
  <c r="O489"/>
  <c r="P489"/>
  <c r="H490"/>
  <c r="I490"/>
  <c r="M490"/>
  <c r="O490"/>
  <c r="P490"/>
  <c r="H491"/>
  <c r="I491"/>
  <c r="M491"/>
  <c r="O491"/>
  <c r="P491"/>
  <c r="H492"/>
  <c r="I492"/>
  <c r="M492"/>
  <c r="O492"/>
  <c r="P492"/>
  <c r="H493"/>
  <c r="I493"/>
  <c r="M493"/>
  <c r="O493"/>
  <c r="P493"/>
  <c r="H494"/>
  <c r="I494"/>
  <c r="M494"/>
  <c r="O494"/>
  <c r="P494"/>
  <c r="H495"/>
  <c r="I495"/>
  <c r="K495"/>
  <c r="M495"/>
  <c r="O495"/>
  <c r="P495"/>
  <c r="H496"/>
  <c r="I496"/>
  <c r="M496"/>
  <c r="O496"/>
  <c r="P496"/>
  <c r="H497"/>
  <c r="I497"/>
  <c r="M497"/>
  <c r="O497"/>
  <c r="P497"/>
  <c r="F8" i="12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M14"/>
  <c r="O14"/>
  <c r="P14"/>
  <c r="H15"/>
  <c r="I15"/>
  <c r="M15"/>
  <c r="O15"/>
  <c r="P15"/>
  <c r="H16"/>
  <c r="I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M25"/>
  <c r="O25"/>
  <c r="P25"/>
  <c r="H26"/>
  <c r="I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K33"/>
  <c r="M33"/>
  <c r="O33"/>
  <c r="P33"/>
  <c r="H34"/>
  <c r="I34"/>
  <c r="K34"/>
  <c r="M34"/>
  <c r="O34"/>
  <c r="P34"/>
  <c r="H35"/>
  <c r="I35"/>
  <c r="M35"/>
  <c r="O35"/>
  <c r="P35"/>
  <c r="H36"/>
  <c r="I36"/>
  <c r="K36"/>
  <c r="M36"/>
  <c r="O36"/>
  <c r="P36"/>
  <c r="H37"/>
  <c r="I37"/>
  <c r="M37"/>
  <c r="O37"/>
  <c r="P37"/>
  <c r="H38"/>
  <c r="I38"/>
  <c r="M38"/>
  <c r="O38"/>
  <c r="P38"/>
  <c r="H39"/>
  <c r="I39"/>
  <c r="M39"/>
  <c r="O39"/>
  <c r="P39"/>
  <c r="H40"/>
  <c r="I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H53"/>
  <c r="I53"/>
  <c r="M53"/>
  <c r="O53"/>
  <c r="P53"/>
  <c r="H54"/>
  <c r="I54"/>
  <c r="M54"/>
  <c r="O54"/>
  <c r="P54"/>
  <c r="H56"/>
  <c r="I56"/>
  <c r="M56"/>
  <c r="O56"/>
  <c r="P56"/>
  <c r="H57"/>
  <c r="I57"/>
  <c r="M57"/>
  <c r="O57"/>
  <c r="P57"/>
  <c r="H58"/>
  <c r="I58"/>
  <c r="M58"/>
  <c r="O58"/>
  <c r="P58"/>
  <c r="M59"/>
  <c r="H60"/>
  <c r="I60"/>
  <c r="M60"/>
  <c r="O60"/>
  <c r="P60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M67"/>
  <c r="O67"/>
  <c r="P67"/>
  <c r="H68"/>
  <c r="I68"/>
  <c r="M68"/>
  <c r="O68"/>
  <c r="P68"/>
  <c r="H69"/>
  <c r="I69"/>
  <c r="M69"/>
  <c r="O69"/>
  <c r="P69"/>
  <c r="H70"/>
  <c r="I70"/>
  <c r="M70"/>
  <c r="O70"/>
  <c r="P70"/>
  <c r="H71"/>
  <c r="I71"/>
  <c r="M71"/>
  <c r="O71"/>
  <c r="P71"/>
  <c r="H72"/>
  <c r="I72"/>
  <c r="M72"/>
  <c r="O72"/>
  <c r="P72"/>
  <c r="H73"/>
  <c r="I73"/>
  <c r="M73"/>
  <c r="O73"/>
  <c r="P73"/>
  <c r="H74"/>
  <c r="I74"/>
  <c r="M74"/>
  <c r="O74"/>
  <c r="P74"/>
  <c r="H75"/>
  <c r="I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P134"/>
  <c r="H135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M141"/>
  <c r="O141"/>
  <c r="P141"/>
  <c r="H142"/>
  <c r="I142"/>
  <c r="M142"/>
  <c r="O142"/>
  <c r="P142"/>
  <c r="H143"/>
  <c r="I143"/>
  <c r="M143"/>
  <c r="O143"/>
  <c r="P143"/>
  <c r="I144"/>
  <c r="M144"/>
  <c r="O144"/>
  <c r="P144"/>
  <c r="H145"/>
  <c r="I145"/>
  <c r="M145"/>
  <c r="O145"/>
  <c r="P145"/>
  <c r="H146"/>
  <c r="I146"/>
  <c r="M146"/>
  <c r="O146"/>
  <c r="P146"/>
  <c r="H147"/>
  <c r="I147"/>
  <c r="M147"/>
  <c r="O147"/>
  <c r="P147"/>
  <c r="H148"/>
  <c r="I148"/>
  <c r="M148"/>
  <c r="O148"/>
  <c r="P148"/>
  <c r="H149"/>
  <c r="I149"/>
  <c r="M149"/>
  <c r="O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P165"/>
  <c r="H166"/>
  <c r="I166"/>
  <c r="M166"/>
  <c r="O166"/>
  <c r="P166"/>
  <c r="H167"/>
  <c r="I167"/>
  <c r="M167"/>
  <c r="O167"/>
  <c r="P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M174"/>
  <c r="O174"/>
  <c r="P174"/>
  <c r="H175"/>
  <c r="I175"/>
  <c r="K175"/>
  <c r="M175"/>
  <c r="O175"/>
  <c r="P175"/>
  <c r="H176"/>
  <c r="I176"/>
  <c r="K176"/>
  <c r="M176"/>
  <c r="O176"/>
  <c r="P176"/>
  <c r="H177"/>
  <c r="I177"/>
  <c r="K177"/>
  <c r="M177"/>
  <c r="O177"/>
  <c r="P177"/>
  <c r="H178"/>
  <c r="I178"/>
  <c r="K178"/>
  <c r="M178"/>
  <c r="O178"/>
  <c r="P178"/>
  <c r="H179"/>
  <c r="I179"/>
  <c r="K179"/>
  <c r="M179"/>
  <c r="O179"/>
  <c r="P179"/>
  <c r="H180"/>
  <c r="I180"/>
  <c r="K180"/>
  <c r="M180"/>
  <c r="O180"/>
  <c r="P180"/>
  <c r="H181"/>
  <c r="I181"/>
  <c r="K181"/>
  <c r="M181"/>
  <c r="O181"/>
  <c r="P181"/>
  <c r="H182"/>
  <c r="I182"/>
  <c r="K182"/>
  <c r="M182"/>
  <c r="O182"/>
  <c r="P182"/>
  <c r="H183"/>
  <c r="I183"/>
  <c r="K183"/>
  <c r="M183"/>
  <c r="O183"/>
  <c r="P183"/>
  <c r="H184"/>
  <c r="I184"/>
  <c r="K184"/>
  <c r="M184"/>
  <c r="O184"/>
  <c r="P184"/>
  <c r="H185"/>
  <c r="I185"/>
  <c r="K185"/>
  <c r="M185"/>
  <c r="O185"/>
  <c r="P185"/>
  <c r="H186"/>
  <c r="I186"/>
  <c r="K186"/>
  <c r="M186"/>
  <c r="O186"/>
  <c r="P186"/>
  <c r="H187"/>
  <c r="I187"/>
  <c r="M187"/>
  <c r="O187"/>
  <c r="P187"/>
  <c r="H188"/>
  <c r="I188"/>
  <c r="K188"/>
  <c r="M188"/>
  <c r="O188"/>
  <c r="P188"/>
  <c r="H189"/>
  <c r="I189"/>
  <c r="K189"/>
  <c r="M189"/>
  <c r="O189"/>
  <c r="P189"/>
  <c r="H190"/>
  <c r="I190"/>
  <c r="K190"/>
  <c r="M190"/>
  <c r="O190"/>
  <c r="P190"/>
  <c r="H191"/>
  <c r="I191"/>
  <c r="K191"/>
  <c r="M191"/>
  <c r="O191"/>
  <c r="P191"/>
  <c r="H192"/>
  <c r="I192"/>
  <c r="M192"/>
  <c r="O192"/>
  <c r="P192"/>
  <c r="H193"/>
  <c r="I193"/>
  <c r="K193"/>
  <c r="M193"/>
  <c r="O193"/>
  <c r="P193"/>
  <c r="H194"/>
  <c r="I194"/>
  <c r="K194"/>
  <c r="M194"/>
  <c r="O194"/>
  <c r="P194"/>
  <c r="H195"/>
  <c r="I195"/>
  <c r="K195"/>
  <c r="M195"/>
  <c r="O195"/>
  <c r="P195"/>
  <c r="H196"/>
  <c r="I196"/>
  <c r="K196"/>
  <c r="M196"/>
  <c r="O196"/>
  <c r="P196"/>
  <c r="H197"/>
  <c r="I197"/>
  <c r="K197"/>
  <c r="M197"/>
  <c r="O197"/>
  <c r="P197"/>
  <c r="H198"/>
  <c r="I198"/>
  <c r="K198"/>
  <c r="M198"/>
  <c r="O198"/>
  <c r="P198"/>
  <c r="H199"/>
  <c r="I199"/>
  <c r="K199"/>
  <c r="M199"/>
  <c r="O199"/>
  <c r="P199"/>
  <c r="H200"/>
  <c r="I200"/>
  <c r="M200"/>
  <c r="O200"/>
  <c r="P200"/>
  <c r="H201"/>
  <c r="I201"/>
  <c r="K201"/>
  <c r="M201"/>
  <c r="O201"/>
  <c r="P201"/>
  <c r="H202"/>
  <c r="I202"/>
  <c r="K202"/>
  <c r="M202"/>
  <c r="O202"/>
  <c r="P202"/>
  <c r="H203"/>
  <c r="I203"/>
  <c r="K203"/>
  <c r="M203"/>
  <c r="O203"/>
  <c r="P203"/>
  <c r="H204"/>
  <c r="I204"/>
  <c r="K204"/>
  <c r="M204"/>
  <c r="O204"/>
  <c r="P204"/>
  <c r="H205"/>
  <c r="I205"/>
  <c r="K205"/>
  <c r="M205"/>
  <c r="O205"/>
  <c r="P205"/>
  <c r="H206"/>
  <c r="I206"/>
  <c r="M206"/>
  <c r="O206"/>
  <c r="P206"/>
  <c r="H207"/>
  <c r="I207"/>
  <c r="M207"/>
  <c r="O207"/>
  <c r="P207"/>
  <c r="H208"/>
  <c r="I208"/>
  <c r="M208"/>
  <c r="O208"/>
  <c r="P208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M221"/>
  <c r="O221"/>
  <c r="P221"/>
  <c r="H222"/>
  <c r="I222"/>
  <c r="M222"/>
  <c r="O222"/>
  <c r="P222"/>
  <c r="H223"/>
  <c r="I223"/>
  <c r="M223"/>
  <c r="O223"/>
  <c r="P223"/>
  <c r="H224"/>
  <c r="I224"/>
  <c r="K224"/>
  <c r="M224"/>
  <c r="O224"/>
  <c r="P224"/>
  <c r="H225"/>
  <c r="I225"/>
  <c r="M225"/>
  <c r="O225"/>
  <c r="P225"/>
  <c r="H226"/>
  <c r="I226"/>
  <c r="M226"/>
  <c r="O226"/>
  <c r="P226"/>
  <c r="H227"/>
  <c r="I227"/>
  <c r="M227"/>
  <c r="O227"/>
  <c r="P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K231"/>
  <c r="M231"/>
  <c r="O231"/>
  <c r="P231"/>
  <c r="H232"/>
  <c r="I232"/>
  <c r="M232"/>
  <c r="O232"/>
  <c r="P232"/>
  <c r="H233"/>
  <c r="I233"/>
  <c r="M233"/>
  <c r="O233"/>
  <c r="P233"/>
  <c r="H234"/>
  <c r="I234"/>
  <c r="M234"/>
  <c r="O234"/>
  <c r="P234"/>
  <c r="H235"/>
  <c r="I235"/>
  <c r="M235"/>
  <c r="O235"/>
  <c r="P235"/>
  <c r="H236"/>
  <c r="I236"/>
  <c r="M236"/>
  <c r="O236"/>
  <c r="P236"/>
  <c r="H237"/>
  <c r="I237"/>
  <c r="K237"/>
  <c r="M237"/>
  <c r="O237"/>
  <c r="P237"/>
  <c r="H238"/>
  <c r="I238"/>
  <c r="M238"/>
  <c r="O238"/>
  <c r="P238"/>
  <c r="H239"/>
  <c r="I239"/>
  <c r="M239"/>
  <c r="O239"/>
  <c r="P239"/>
  <c r="H240"/>
  <c r="I240"/>
  <c r="K240"/>
  <c r="M240"/>
  <c r="O240"/>
  <c r="P240"/>
  <c r="H241"/>
  <c r="I241"/>
  <c r="K241"/>
  <c r="M241"/>
  <c r="O241"/>
  <c r="P241"/>
  <c r="H242"/>
  <c r="I242"/>
  <c r="M242"/>
  <c r="O242"/>
  <c r="P242"/>
  <c r="H243"/>
  <c r="I243"/>
  <c r="M243"/>
  <c r="O243"/>
  <c r="P243"/>
  <c r="H244"/>
  <c r="I244"/>
  <c r="M244"/>
  <c r="O244"/>
  <c r="P244"/>
  <c r="H245"/>
  <c r="I245"/>
  <c r="M245"/>
  <c r="O245"/>
  <c r="P245"/>
  <c r="H246"/>
  <c r="I246"/>
  <c r="M246"/>
  <c r="O246"/>
  <c r="P246"/>
  <c r="H247"/>
  <c r="I247"/>
  <c r="M247"/>
  <c r="O247"/>
  <c r="P247"/>
  <c r="H248"/>
  <c r="I248"/>
  <c r="M248"/>
  <c r="O248"/>
  <c r="P248"/>
  <c r="H249"/>
  <c r="I249"/>
  <c r="M249"/>
  <c r="O249"/>
  <c r="P249"/>
  <c r="H250"/>
  <c r="I250"/>
  <c r="M250"/>
  <c r="O250"/>
  <c r="P250"/>
  <c r="H251"/>
  <c r="I251"/>
  <c r="M251"/>
  <c r="O251"/>
  <c r="P251"/>
  <c r="H252"/>
  <c r="I252"/>
  <c r="M252"/>
  <c r="O252"/>
  <c r="P252"/>
  <c r="H253"/>
  <c r="I253"/>
  <c r="M253"/>
  <c r="O253"/>
  <c r="P253"/>
  <c r="H254"/>
  <c r="I254"/>
  <c r="K254"/>
  <c r="M254"/>
  <c r="O254"/>
  <c r="P254"/>
  <c r="H255"/>
  <c r="I255"/>
  <c r="K255"/>
  <c r="M255"/>
  <c r="O255"/>
  <c r="P255"/>
  <c r="H256"/>
  <c r="I256"/>
  <c r="M256"/>
  <c r="O256"/>
  <c r="P256"/>
  <c r="H257"/>
  <c r="I257"/>
  <c r="M257"/>
  <c r="O257"/>
  <c r="P257"/>
  <c r="H258"/>
  <c r="I258"/>
  <c r="M258"/>
  <c r="O258"/>
  <c r="P258"/>
  <c r="H259"/>
  <c r="I259"/>
  <c r="M259"/>
  <c r="O259"/>
  <c r="P259"/>
  <c r="H260"/>
  <c r="I260"/>
  <c r="M260"/>
  <c r="O260"/>
  <c r="P260"/>
  <c r="H261"/>
  <c r="I261"/>
  <c r="M261"/>
  <c r="O261"/>
  <c r="P261"/>
  <c r="I262"/>
  <c r="M262"/>
  <c r="O262"/>
  <c r="P262"/>
  <c r="I263"/>
  <c r="M263"/>
  <c r="O263"/>
  <c r="P263"/>
  <c r="I264"/>
  <c r="M264"/>
  <c r="O264"/>
  <c r="P264"/>
  <c r="I265"/>
  <c r="M265"/>
  <c r="O265"/>
  <c r="P265"/>
  <c r="I266"/>
  <c r="M266"/>
  <c r="O266"/>
  <c r="P266"/>
  <c r="I267"/>
  <c r="M267"/>
  <c r="O267"/>
  <c r="P267"/>
  <c r="I268"/>
  <c r="M268"/>
  <c r="O268"/>
  <c r="P268"/>
  <c r="I269"/>
  <c r="M269"/>
  <c r="O269"/>
  <c r="P269"/>
  <c r="I270"/>
  <c r="M270"/>
  <c r="O270"/>
  <c r="P270"/>
  <c r="I271"/>
  <c r="K271"/>
  <c r="M271"/>
  <c r="O271"/>
  <c r="P271"/>
  <c r="H272"/>
  <c r="I272"/>
  <c r="K272"/>
  <c r="M272"/>
  <c r="O272"/>
  <c r="P272"/>
  <c r="H273"/>
  <c r="I273"/>
  <c r="K273"/>
  <c r="M273"/>
  <c r="O273"/>
  <c r="P273"/>
  <c r="H274"/>
  <c r="I274"/>
  <c r="K274"/>
  <c r="M274"/>
  <c r="O274"/>
  <c r="P274"/>
  <c r="H275"/>
  <c r="I275"/>
  <c r="K275"/>
  <c r="M275"/>
  <c r="O275"/>
  <c r="P275"/>
  <c r="H276"/>
  <c r="I276"/>
  <c r="K276"/>
  <c r="M276"/>
  <c r="O276"/>
  <c r="P276"/>
  <c r="H277"/>
  <c r="I277"/>
  <c r="K277"/>
  <c r="M277"/>
  <c r="O277"/>
  <c r="P277"/>
  <c r="H278"/>
  <c r="I278"/>
  <c r="K278"/>
  <c r="M278"/>
  <c r="O278"/>
  <c r="P278"/>
  <c r="H279"/>
  <c r="I279"/>
  <c r="K279"/>
  <c r="M279"/>
  <c r="O279"/>
  <c r="P279"/>
  <c r="H280"/>
  <c r="I280"/>
  <c r="M280"/>
  <c r="O280"/>
  <c r="P280"/>
  <c r="H281"/>
  <c r="I281"/>
  <c r="K281"/>
  <c r="M281"/>
  <c r="O281"/>
  <c r="P281"/>
  <c r="I282"/>
  <c r="M282"/>
  <c r="O282"/>
  <c r="P282"/>
  <c r="H283"/>
  <c r="I283"/>
  <c r="M283"/>
  <c r="O283"/>
  <c r="P283"/>
  <c r="H284"/>
  <c r="I284"/>
  <c r="M284"/>
  <c r="O284"/>
  <c r="P284"/>
  <c r="H285"/>
  <c r="I285"/>
  <c r="M285"/>
  <c r="O285"/>
  <c r="P285"/>
  <c r="H286"/>
  <c r="I286"/>
  <c r="M286"/>
  <c r="O286"/>
  <c r="P286"/>
  <c r="I287"/>
  <c r="M287"/>
  <c r="O287"/>
  <c r="P287"/>
  <c r="I288"/>
  <c r="M288"/>
  <c r="O288"/>
  <c r="P288"/>
  <c r="H289"/>
  <c r="I289"/>
  <c r="K289"/>
  <c r="M289"/>
  <c r="O289"/>
  <c r="P289"/>
  <c r="H290"/>
  <c r="I290"/>
  <c r="K290"/>
  <c r="M290"/>
  <c r="O290"/>
  <c r="P290"/>
  <c r="H291"/>
  <c r="I291"/>
  <c r="K291"/>
  <c r="M291"/>
  <c r="O291"/>
  <c r="P291"/>
  <c r="H292"/>
  <c r="I292"/>
  <c r="M292"/>
  <c r="O292"/>
  <c r="P292"/>
  <c r="H293"/>
  <c r="I293"/>
  <c r="M293"/>
  <c r="O293"/>
  <c r="P293"/>
  <c r="I294"/>
  <c r="K294"/>
  <c r="M294"/>
  <c r="O294"/>
  <c r="P294"/>
  <c r="H296"/>
  <c r="I296"/>
  <c r="M296"/>
  <c r="O296"/>
  <c r="P296"/>
  <c r="H297"/>
  <c r="I297"/>
  <c r="K297"/>
  <c r="M297"/>
  <c r="O297"/>
  <c r="P297"/>
  <c r="I298"/>
  <c r="M298"/>
  <c r="O298"/>
  <c r="P298"/>
  <c r="H300"/>
  <c r="I300"/>
  <c r="K300"/>
  <c r="M300"/>
  <c r="O300"/>
  <c r="P300"/>
  <c r="I301"/>
  <c r="M301"/>
  <c r="O301"/>
  <c r="P301"/>
  <c r="I302"/>
  <c r="K302"/>
  <c r="M302"/>
  <c r="O302"/>
  <c r="P302"/>
  <c r="H303"/>
  <c r="I303"/>
  <c r="M303"/>
  <c r="O303"/>
  <c r="P303"/>
  <c r="I304"/>
  <c r="K304"/>
  <c r="M304"/>
  <c r="O304"/>
  <c r="P304"/>
  <c r="I305"/>
  <c r="K305"/>
  <c r="M305"/>
  <c r="O305"/>
  <c r="P305"/>
  <c r="H306"/>
  <c r="I306"/>
  <c r="M306"/>
  <c r="O306"/>
  <c r="P306"/>
  <c r="I307"/>
  <c r="K307"/>
  <c r="M307"/>
  <c r="O307"/>
  <c r="P307"/>
  <c r="H308"/>
  <c r="I308"/>
  <c r="M308"/>
  <c r="O308"/>
  <c r="P308"/>
  <c r="I309"/>
  <c r="K309"/>
  <c r="M309"/>
  <c r="O309"/>
  <c r="P309"/>
  <c r="H310"/>
  <c r="I310"/>
  <c r="M310"/>
  <c r="O310"/>
  <c r="P310"/>
  <c r="I311"/>
  <c r="K311"/>
  <c r="M311"/>
  <c r="O311"/>
  <c r="P311"/>
  <c r="H312"/>
  <c r="I312"/>
  <c r="M312"/>
  <c r="O312"/>
  <c r="P312"/>
  <c r="I313"/>
  <c r="K313"/>
  <c r="M313"/>
  <c r="O313"/>
  <c r="P313"/>
  <c r="I314"/>
  <c r="K314"/>
  <c r="M314"/>
  <c r="O314"/>
  <c r="P314"/>
  <c r="H315"/>
  <c r="I315"/>
  <c r="M315"/>
  <c r="O315"/>
  <c r="P315"/>
  <c r="I318"/>
  <c r="K318"/>
  <c r="M318"/>
  <c r="O318"/>
  <c r="P318"/>
  <c r="H319"/>
  <c r="I319"/>
  <c r="M319"/>
  <c r="O319"/>
  <c r="P319"/>
  <c r="I320"/>
  <c r="K320"/>
  <c r="M320"/>
  <c r="O320"/>
  <c r="P320"/>
  <c r="I321"/>
  <c r="K321"/>
  <c r="M321"/>
  <c r="O321"/>
  <c r="P321"/>
  <c r="I323"/>
  <c r="K323"/>
  <c r="M323"/>
  <c r="O323"/>
  <c r="P323"/>
  <c r="I324"/>
  <c r="K324"/>
  <c r="M324"/>
  <c r="O324"/>
  <c r="P324"/>
  <c r="I325"/>
  <c r="K325"/>
  <c r="M325"/>
  <c r="O325"/>
  <c r="P325"/>
  <c r="I326"/>
  <c r="K326"/>
  <c r="M326"/>
  <c r="O326"/>
  <c r="P326"/>
  <c r="H327"/>
  <c r="I327"/>
  <c r="M327"/>
  <c r="O327"/>
  <c r="P327"/>
  <c r="I329"/>
  <c r="K329"/>
  <c r="M329"/>
  <c r="O329"/>
  <c r="P329"/>
  <c r="I330"/>
  <c r="K330"/>
  <c r="M330"/>
  <c r="O330"/>
  <c r="P330"/>
  <c r="H331"/>
  <c r="I331"/>
  <c r="M331"/>
  <c r="O331"/>
  <c r="P331"/>
  <c r="I332"/>
  <c r="K332"/>
  <c r="M332"/>
  <c r="O332"/>
  <c r="P332"/>
  <c r="H333"/>
  <c r="I333"/>
  <c r="M333"/>
  <c r="O333"/>
  <c r="P333"/>
  <c r="H335"/>
  <c r="I335"/>
  <c r="M335"/>
  <c r="O335"/>
  <c r="P335"/>
  <c r="I336"/>
  <c r="K336"/>
  <c r="M336"/>
  <c r="O336"/>
  <c r="P336"/>
  <c r="I337"/>
  <c r="K337"/>
  <c r="M337"/>
  <c r="O337"/>
  <c r="P337"/>
  <c r="I339"/>
  <c r="K339"/>
  <c r="M339"/>
  <c r="O339"/>
  <c r="P339"/>
  <c r="H340"/>
  <c r="I340"/>
  <c r="M340"/>
  <c r="O340"/>
  <c r="P340"/>
  <c r="I349"/>
  <c r="K349"/>
  <c r="M349"/>
  <c r="O349"/>
  <c r="P349"/>
  <c r="I350"/>
  <c r="K350"/>
  <c r="M350"/>
  <c r="O350"/>
  <c r="P350"/>
  <c r="I351"/>
  <c r="K351"/>
  <c r="M351"/>
  <c r="O351"/>
  <c r="P351"/>
  <c r="H352"/>
  <c r="I352"/>
  <c r="M352"/>
  <c r="O352"/>
  <c r="P352"/>
  <c r="I353"/>
  <c r="K353"/>
  <c r="M353"/>
  <c r="O353"/>
  <c r="P353"/>
  <c r="H354"/>
  <c r="I354"/>
  <c r="M354"/>
  <c r="O354"/>
  <c r="P354"/>
  <c r="H355"/>
  <c r="I355"/>
  <c r="M355"/>
  <c r="O355"/>
  <c r="P355"/>
  <c r="I356"/>
  <c r="K356"/>
  <c r="M356"/>
  <c r="O356"/>
  <c r="P356"/>
  <c r="I357"/>
  <c r="K357"/>
  <c r="M357"/>
  <c r="O357"/>
  <c r="P357"/>
  <c r="H358"/>
  <c r="I358"/>
  <c r="M358"/>
  <c r="O358"/>
  <c r="P358"/>
  <c r="I359"/>
  <c r="K359"/>
  <c r="M359"/>
  <c r="O359"/>
  <c r="P359"/>
  <c r="H360"/>
  <c r="I360"/>
  <c r="M360"/>
  <c r="O360"/>
  <c r="P360"/>
  <c r="I361"/>
  <c r="K361"/>
  <c r="M361"/>
  <c r="O361"/>
  <c r="P361"/>
  <c r="I362"/>
  <c r="M362"/>
  <c r="O362"/>
  <c r="P362"/>
  <c r="I363"/>
  <c r="K363"/>
  <c r="M363"/>
  <c r="O363"/>
  <c r="P363"/>
  <c r="I364"/>
  <c r="K364"/>
  <c r="M364"/>
  <c r="O364"/>
  <c r="P364"/>
  <c r="I365"/>
  <c r="K365"/>
  <c r="M365"/>
  <c r="O365"/>
  <c r="P365"/>
  <c r="I366"/>
  <c r="M366"/>
  <c r="O366"/>
  <c r="P366"/>
  <c r="I367"/>
  <c r="M367"/>
  <c r="O367"/>
  <c r="P367"/>
  <c r="H368"/>
  <c r="I368"/>
  <c r="M368"/>
  <c r="O368"/>
  <c r="P368"/>
  <c r="I369"/>
  <c r="K369"/>
  <c r="M369"/>
  <c r="O369"/>
  <c r="P369"/>
  <c r="I370"/>
  <c r="K370"/>
  <c r="M370"/>
  <c r="O370"/>
  <c r="P370"/>
  <c r="H371"/>
  <c r="I371"/>
  <c r="M371"/>
  <c r="O371"/>
  <c r="P371"/>
  <c r="H372"/>
  <c r="I372"/>
  <c r="M372"/>
  <c r="O372"/>
  <c r="P372"/>
  <c r="H374"/>
  <c r="I374"/>
  <c r="M374"/>
  <c r="O374"/>
  <c r="P374"/>
  <c r="F8" i="14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M14"/>
  <c r="O14"/>
  <c r="P14"/>
  <c r="H15"/>
  <c r="I15"/>
  <c r="M15"/>
  <c r="O15"/>
  <c r="P15"/>
  <c r="H16"/>
  <c r="I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M25"/>
  <c r="O25"/>
  <c r="P25"/>
  <c r="H26"/>
  <c r="I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M33"/>
  <c r="O33"/>
  <c r="P33"/>
  <c r="H34"/>
  <c r="I34"/>
  <c r="M34"/>
  <c r="O34"/>
  <c r="P34"/>
  <c r="H35"/>
  <c r="I35"/>
  <c r="M35"/>
  <c r="O35"/>
  <c r="P35"/>
  <c r="H36"/>
  <c r="I36"/>
  <c r="M36"/>
  <c r="O36"/>
  <c r="P36"/>
  <c r="H37"/>
  <c r="I37"/>
  <c r="M37"/>
  <c r="O37"/>
  <c r="P37"/>
  <c r="H38"/>
  <c r="I38"/>
  <c r="M38"/>
  <c r="O38"/>
  <c r="P38"/>
  <c r="H39"/>
  <c r="I39"/>
  <c r="M39"/>
  <c r="O39"/>
  <c r="P39"/>
  <c r="H40"/>
  <c r="I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H53"/>
  <c r="I53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H57"/>
  <c r="I57"/>
  <c r="M57"/>
  <c r="O57"/>
  <c r="P57"/>
  <c r="H58"/>
  <c r="I58"/>
  <c r="M58"/>
  <c r="O58"/>
  <c r="P58"/>
  <c r="H59"/>
  <c r="I59"/>
  <c r="M59"/>
  <c r="O59"/>
  <c r="P59"/>
  <c r="H60"/>
  <c r="I60"/>
  <c r="M60"/>
  <c r="O60"/>
  <c r="P60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H65"/>
  <c r="I65"/>
  <c r="M65"/>
  <c r="O65"/>
  <c r="P65"/>
  <c r="M66"/>
  <c r="O66"/>
  <c r="P66"/>
  <c r="H67"/>
  <c r="I67"/>
  <c r="M67"/>
  <c r="O67"/>
  <c r="P67"/>
  <c r="M68"/>
  <c r="H69"/>
  <c r="I69"/>
  <c r="M69"/>
  <c r="O69"/>
  <c r="P69"/>
  <c r="H70"/>
  <c r="I70"/>
  <c r="M70"/>
  <c r="O70"/>
  <c r="P70"/>
  <c r="H71"/>
  <c r="I71"/>
  <c r="M71"/>
  <c r="O71"/>
  <c r="P71"/>
  <c r="H72"/>
  <c r="I72"/>
  <c r="M72"/>
  <c r="O72"/>
  <c r="P72"/>
  <c r="H73"/>
  <c r="I73"/>
  <c r="M73"/>
  <c r="O73"/>
  <c r="P73"/>
  <c r="H74"/>
  <c r="I74"/>
  <c r="M74"/>
  <c r="O74"/>
  <c r="P74"/>
  <c r="H75"/>
  <c r="I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H135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H139"/>
  <c r="I139"/>
  <c r="M139"/>
  <c r="O139"/>
  <c r="P139"/>
  <c r="H140"/>
  <c r="I140"/>
  <c r="M140"/>
  <c r="O140"/>
  <c r="M141"/>
  <c r="O141"/>
  <c r="P141"/>
  <c r="H142"/>
  <c r="I142"/>
  <c r="M142"/>
  <c r="O142"/>
  <c r="P142"/>
  <c r="H143"/>
  <c r="I143"/>
  <c r="M143"/>
  <c r="O143"/>
  <c r="P143"/>
  <c r="H144"/>
  <c r="I144"/>
  <c r="M144"/>
  <c r="O144"/>
  <c r="P144"/>
  <c r="H145"/>
  <c r="I145"/>
  <c r="M145"/>
  <c r="O145"/>
  <c r="P145"/>
  <c r="H146"/>
  <c r="I146"/>
  <c r="M146"/>
  <c r="O146"/>
  <c r="P146"/>
  <c r="H147"/>
  <c r="I147"/>
  <c r="M147"/>
  <c r="O147"/>
  <c r="P147"/>
  <c r="H148"/>
  <c r="I148"/>
  <c r="M148"/>
  <c r="O148"/>
  <c r="P148"/>
  <c r="H149"/>
  <c r="I149"/>
  <c r="M149"/>
  <c r="O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H166"/>
  <c r="I166"/>
  <c r="M166"/>
  <c r="O166"/>
  <c r="P166"/>
  <c r="H167"/>
  <c r="I167"/>
  <c r="O167"/>
  <c r="H168"/>
  <c r="I168"/>
  <c r="M168"/>
  <c r="O168"/>
  <c r="P168"/>
  <c r="H169"/>
  <c r="I169"/>
  <c r="O169"/>
  <c r="H170"/>
  <c r="I170"/>
  <c r="M170"/>
  <c r="O170"/>
  <c r="P170"/>
  <c r="H171"/>
  <c r="I171"/>
  <c r="O171"/>
  <c r="H172"/>
  <c r="I172"/>
  <c r="M172"/>
  <c r="O172"/>
  <c r="P172"/>
  <c r="H173"/>
  <c r="I173"/>
  <c r="O173"/>
  <c r="H174"/>
  <c r="I174"/>
  <c r="K174"/>
  <c r="M174"/>
  <c r="O174"/>
  <c r="P174"/>
  <c r="H175"/>
  <c r="I175"/>
  <c r="K175"/>
  <c r="M175"/>
  <c r="O175"/>
  <c r="P175"/>
  <c r="H176"/>
  <c r="I176"/>
  <c r="K176"/>
  <c r="M176"/>
  <c r="O176"/>
  <c r="P176"/>
  <c r="H177"/>
  <c r="I177"/>
  <c r="K177"/>
  <c r="M177"/>
  <c r="O177"/>
  <c r="P177"/>
  <c r="H178"/>
  <c r="I178"/>
  <c r="K178"/>
  <c r="M178"/>
  <c r="O178"/>
  <c r="P178"/>
  <c r="H179"/>
  <c r="I179"/>
  <c r="K179"/>
  <c r="M179"/>
  <c r="O179"/>
  <c r="P179"/>
  <c r="H180"/>
  <c r="I180"/>
  <c r="M180"/>
  <c r="O180"/>
  <c r="P180"/>
  <c r="H181"/>
  <c r="I181"/>
  <c r="M181"/>
  <c r="O181"/>
  <c r="P181"/>
  <c r="H182"/>
  <c r="I182"/>
  <c r="M182"/>
  <c r="O182"/>
  <c r="P182"/>
  <c r="H183"/>
  <c r="I183"/>
  <c r="M183"/>
  <c r="O183"/>
  <c r="P183"/>
  <c r="H184"/>
  <c r="I184"/>
  <c r="M184"/>
  <c r="O184"/>
  <c r="P184"/>
  <c r="H185"/>
  <c r="I185"/>
  <c r="M185"/>
  <c r="O185"/>
  <c r="P185"/>
  <c r="H186"/>
  <c r="I186"/>
  <c r="M186"/>
  <c r="O186"/>
  <c r="P186"/>
  <c r="H187"/>
  <c r="I187"/>
  <c r="M187"/>
  <c r="O187"/>
  <c r="P187"/>
  <c r="H188"/>
  <c r="I188"/>
  <c r="M188"/>
  <c r="O188"/>
  <c r="P188"/>
  <c r="H189"/>
  <c r="I189"/>
  <c r="M189"/>
  <c r="O189"/>
  <c r="P189"/>
  <c r="H190"/>
  <c r="I190"/>
  <c r="M190"/>
  <c r="O190"/>
  <c r="P190"/>
  <c r="H191"/>
  <c r="I191"/>
  <c r="M191"/>
  <c r="O191"/>
  <c r="P191"/>
  <c r="H192"/>
  <c r="I192"/>
  <c r="M192"/>
  <c r="O192"/>
  <c r="P192"/>
  <c r="H193"/>
  <c r="I193"/>
  <c r="M193"/>
  <c r="O193"/>
  <c r="P193"/>
  <c r="H194"/>
  <c r="I194"/>
  <c r="M194"/>
  <c r="O194"/>
  <c r="P194"/>
  <c r="H195"/>
  <c r="I195"/>
  <c r="M195"/>
  <c r="O195"/>
  <c r="P195"/>
  <c r="H196"/>
  <c r="I196"/>
  <c r="K196"/>
  <c r="M196"/>
  <c r="O196"/>
  <c r="P196"/>
  <c r="H197"/>
  <c r="I197"/>
  <c r="M197"/>
  <c r="O197"/>
  <c r="P197"/>
  <c r="H198"/>
  <c r="I198"/>
  <c r="K198"/>
  <c r="M198"/>
  <c r="O198"/>
  <c r="P198"/>
  <c r="H199"/>
  <c r="I199"/>
  <c r="K199"/>
  <c r="M199"/>
  <c r="O199"/>
  <c r="P199"/>
  <c r="H200"/>
  <c r="I200"/>
  <c r="K200"/>
  <c r="M200"/>
  <c r="O200"/>
  <c r="P200"/>
  <c r="H201"/>
  <c r="I201"/>
  <c r="K201"/>
  <c r="M201"/>
  <c r="O201"/>
  <c r="P201"/>
  <c r="H202"/>
  <c r="I202"/>
  <c r="K202"/>
  <c r="M202"/>
  <c r="O202"/>
  <c r="P202"/>
  <c r="H203"/>
  <c r="I203"/>
  <c r="K203"/>
  <c r="M203"/>
  <c r="O203"/>
  <c r="P203"/>
  <c r="H204"/>
  <c r="I204"/>
  <c r="K204"/>
  <c r="M204"/>
  <c r="O204"/>
  <c r="P204"/>
  <c r="H205"/>
  <c r="I205"/>
  <c r="K205"/>
  <c r="M205"/>
  <c r="O205"/>
  <c r="P205"/>
  <c r="H206"/>
  <c r="I206"/>
  <c r="K206"/>
  <c r="M206"/>
  <c r="O206"/>
  <c r="P206"/>
  <c r="H207"/>
  <c r="I207"/>
  <c r="K207"/>
  <c r="M207"/>
  <c r="O207"/>
  <c r="P207"/>
  <c r="H208"/>
  <c r="I208"/>
  <c r="K208"/>
  <c r="M208"/>
  <c r="O208"/>
  <c r="P208"/>
  <c r="H209"/>
  <c r="I209"/>
  <c r="K209"/>
  <c r="M209"/>
  <c r="O209"/>
  <c r="P209"/>
  <c r="H210"/>
  <c r="I210"/>
  <c r="K210"/>
  <c r="M210"/>
  <c r="O210"/>
  <c r="P210"/>
  <c r="H211"/>
  <c r="I211"/>
  <c r="K211"/>
  <c r="M211"/>
  <c r="O211"/>
  <c r="P211"/>
  <c r="H212"/>
  <c r="I212"/>
  <c r="M212"/>
  <c r="O212"/>
  <c r="P212"/>
  <c r="H213"/>
  <c r="I213"/>
  <c r="K213"/>
  <c r="M213"/>
  <c r="O213"/>
  <c r="P213"/>
  <c r="H214"/>
  <c r="I214"/>
  <c r="K214"/>
  <c r="M214"/>
  <c r="O214"/>
  <c r="P214"/>
  <c r="H215"/>
  <c r="I215"/>
  <c r="K215"/>
  <c r="M215"/>
  <c r="O215"/>
  <c r="P215"/>
  <c r="H216"/>
  <c r="I216"/>
  <c r="M216"/>
  <c r="O216"/>
  <c r="P216"/>
  <c r="H217"/>
  <c r="I217"/>
  <c r="M217"/>
  <c r="O217"/>
  <c r="P217"/>
  <c r="H218"/>
  <c r="I218"/>
  <c r="K218"/>
  <c r="M218"/>
  <c r="O218"/>
  <c r="P218"/>
  <c r="H219"/>
  <c r="I219"/>
  <c r="K219"/>
  <c r="M219"/>
  <c r="O219"/>
  <c r="P219"/>
  <c r="H220"/>
  <c r="I220"/>
  <c r="K220"/>
  <c r="M220"/>
  <c r="O220"/>
  <c r="P220"/>
  <c r="H221"/>
  <c r="I221"/>
  <c r="K221"/>
  <c r="M221"/>
  <c r="O221"/>
  <c r="P221"/>
  <c r="H222"/>
  <c r="I222"/>
  <c r="K222"/>
  <c r="M222"/>
  <c r="O222"/>
  <c r="P222"/>
  <c r="H223"/>
  <c r="I223"/>
  <c r="K223"/>
  <c r="M223"/>
  <c r="O223"/>
  <c r="P223"/>
  <c r="H224"/>
  <c r="I224"/>
  <c r="M224"/>
  <c r="O224"/>
  <c r="P224"/>
  <c r="H225"/>
  <c r="I225"/>
  <c r="K225"/>
  <c r="M225"/>
  <c r="O225"/>
  <c r="P225"/>
  <c r="H226"/>
  <c r="I226"/>
  <c r="K226"/>
  <c r="M226"/>
  <c r="O226"/>
  <c r="P226"/>
  <c r="H227"/>
  <c r="I227"/>
  <c r="K227"/>
  <c r="M227"/>
  <c r="O227"/>
  <c r="P227"/>
  <c r="H228"/>
  <c r="I228"/>
  <c r="K228"/>
  <c r="M228"/>
  <c r="O228"/>
  <c r="P228"/>
  <c r="H229"/>
  <c r="I229"/>
  <c r="K229"/>
  <c r="M229"/>
  <c r="O229"/>
  <c r="P229"/>
  <c r="H230"/>
  <c r="I230"/>
  <c r="K230"/>
  <c r="M230"/>
  <c r="O230"/>
  <c r="P230"/>
  <c r="H231"/>
  <c r="I231"/>
  <c r="K231"/>
  <c r="M231"/>
  <c r="O231"/>
  <c r="P231"/>
  <c r="H232"/>
  <c r="I232"/>
  <c r="K232"/>
  <c r="M232"/>
  <c r="O232"/>
  <c r="P232"/>
  <c r="H233"/>
  <c r="I233"/>
  <c r="K233"/>
  <c r="M233"/>
  <c r="O233"/>
  <c r="P233"/>
  <c r="H234"/>
  <c r="I234"/>
  <c r="M234"/>
  <c r="O234"/>
  <c r="P234"/>
  <c r="H235"/>
  <c r="I235"/>
  <c r="M235"/>
  <c r="O235"/>
  <c r="P235"/>
  <c r="H236"/>
  <c r="I236"/>
  <c r="K236"/>
  <c r="M236"/>
  <c r="O236"/>
  <c r="P236"/>
  <c r="H237"/>
  <c r="I237"/>
  <c r="M237"/>
  <c r="O237"/>
  <c r="P237"/>
  <c r="H238"/>
  <c r="I238"/>
  <c r="M238"/>
  <c r="O238"/>
  <c r="P238"/>
  <c r="H239"/>
  <c r="I239"/>
  <c r="M239"/>
  <c r="O239"/>
  <c r="P239"/>
  <c r="H240"/>
  <c r="I240"/>
  <c r="M240"/>
  <c r="O240"/>
  <c r="P240"/>
  <c r="H241"/>
  <c r="I241"/>
  <c r="M241"/>
  <c r="O241"/>
  <c r="P241"/>
  <c r="H242"/>
  <c r="I242"/>
  <c r="M242"/>
  <c r="O242"/>
  <c r="P242"/>
  <c r="H243"/>
  <c r="I243"/>
  <c r="M243"/>
  <c r="O243"/>
  <c r="P243"/>
  <c r="H244"/>
  <c r="I244"/>
  <c r="K244"/>
  <c r="M244"/>
  <c r="O244"/>
  <c r="P244"/>
  <c r="H245"/>
  <c r="I245"/>
  <c r="M245"/>
  <c r="O245"/>
  <c r="P245"/>
  <c r="H246"/>
  <c r="I246"/>
  <c r="M246"/>
  <c r="O246"/>
  <c r="P246"/>
  <c r="H247"/>
  <c r="I247"/>
  <c r="K247"/>
  <c r="M247"/>
  <c r="O247"/>
  <c r="P247"/>
  <c r="H248"/>
  <c r="I248"/>
  <c r="M248"/>
  <c r="O248"/>
  <c r="P248"/>
  <c r="H249"/>
  <c r="I249"/>
  <c r="M249"/>
  <c r="O249"/>
  <c r="P249"/>
  <c r="H250"/>
  <c r="I250"/>
  <c r="M250"/>
  <c r="O250"/>
  <c r="P250"/>
  <c r="H251"/>
  <c r="I251"/>
  <c r="M251"/>
  <c r="O251"/>
  <c r="P251"/>
  <c r="H252"/>
  <c r="I252"/>
  <c r="M252"/>
  <c r="O252"/>
  <c r="P252"/>
  <c r="H253"/>
  <c r="I253"/>
  <c r="M253"/>
  <c r="O253"/>
  <c r="P253"/>
  <c r="H254"/>
  <c r="I254"/>
  <c r="M254"/>
  <c r="O254"/>
  <c r="P254"/>
  <c r="H255"/>
  <c r="I255"/>
  <c r="M255"/>
  <c r="O255"/>
  <c r="P255"/>
  <c r="H256"/>
  <c r="I256"/>
  <c r="M256"/>
  <c r="O256"/>
  <c r="P256"/>
  <c r="H257"/>
  <c r="I257"/>
  <c r="M257"/>
  <c r="O257"/>
  <c r="P257"/>
  <c r="H258"/>
  <c r="I258"/>
  <c r="M258"/>
  <c r="O258"/>
  <c r="P258"/>
  <c r="H259"/>
  <c r="I259"/>
  <c r="M259"/>
  <c r="O259"/>
  <c r="P259"/>
  <c r="H260"/>
  <c r="I260"/>
  <c r="M260"/>
  <c r="O260"/>
  <c r="P260"/>
  <c r="H261"/>
  <c r="I261"/>
  <c r="M261"/>
  <c r="O261"/>
  <c r="P261"/>
  <c r="H262"/>
  <c r="I262"/>
  <c r="M262"/>
  <c r="O262"/>
  <c r="P262"/>
  <c r="H263"/>
  <c r="I263"/>
  <c r="M263"/>
  <c r="O263"/>
  <c r="P263"/>
  <c r="H264"/>
  <c r="I264"/>
  <c r="M264"/>
  <c r="O264"/>
  <c r="P264"/>
  <c r="H265"/>
  <c r="I265"/>
  <c r="M265"/>
  <c r="O265"/>
  <c r="P265"/>
  <c r="H266"/>
  <c r="I266"/>
  <c r="M266"/>
  <c r="O266"/>
  <c r="P266"/>
  <c r="H267"/>
  <c r="I267"/>
  <c r="M267"/>
  <c r="O267"/>
  <c r="P267"/>
  <c r="H268"/>
  <c r="I268"/>
  <c r="M268"/>
  <c r="O268"/>
  <c r="P268"/>
  <c r="H269"/>
  <c r="I269"/>
  <c r="M269"/>
  <c r="O269"/>
  <c r="P269"/>
  <c r="H270"/>
  <c r="I270"/>
  <c r="M270"/>
  <c r="O270"/>
  <c r="P270"/>
  <c r="H271"/>
  <c r="I271"/>
  <c r="M271"/>
  <c r="O271"/>
  <c r="P271"/>
  <c r="H272"/>
  <c r="I272"/>
  <c r="M272"/>
  <c r="O272"/>
  <c r="P272"/>
  <c r="H273"/>
  <c r="I273"/>
  <c r="M273"/>
  <c r="O273"/>
  <c r="P273"/>
  <c r="H274"/>
  <c r="I274"/>
  <c r="K274"/>
  <c r="M274"/>
  <c r="O274"/>
  <c r="P274"/>
  <c r="H275"/>
  <c r="I275"/>
  <c r="M275"/>
  <c r="O275"/>
  <c r="P275"/>
  <c r="H276"/>
  <c r="I276"/>
  <c r="M276"/>
  <c r="O276"/>
  <c r="P276"/>
  <c r="H277"/>
  <c r="I277"/>
  <c r="K277"/>
  <c r="M277"/>
  <c r="O277"/>
  <c r="P277"/>
  <c r="H278"/>
  <c r="I278"/>
  <c r="M278"/>
  <c r="O278"/>
  <c r="P278"/>
  <c r="H279"/>
  <c r="I279"/>
  <c r="M279"/>
  <c r="O279"/>
  <c r="P279"/>
  <c r="H280"/>
  <c r="I280"/>
  <c r="K280"/>
  <c r="M280"/>
  <c r="O280"/>
  <c r="P280"/>
  <c r="H281"/>
  <c r="I281"/>
  <c r="M281"/>
  <c r="O281"/>
  <c r="P281"/>
  <c r="H282"/>
  <c r="I282"/>
  <c r="K282"/>
  <c r="M282"/>
  <c r="O282"/>
  <c r="P282"/>
  <c r="H283"/>
  <c r="I283"/>
  <c r="M283"/>
  <c r="O283"/>
  <c r="P283"/>
  <c r="H284"/>
  <c r="I284"/>
  <c r="M284"/>
  <c r="O284"/>
  <c r="P284"/>
  <c r="H285"/>
  <c r="I285"/>
  <c r="K285"/>
  <c r="M285"/>
  <c r="O285"/>
  <c r="P285"/>
  <c r="H286"/>
  <c r="I286"/>
  <c r="M286"/>
  <c r="O286"/>
  <c r="P286"/>
  <c r="H287"/>
  <c r="I287"/>
  <c r="M287"/>
  <c r="O287"/>
  <c r="P287"/>
  <c r="H288"/>
  <c r="I288"/>
  <c r="K288"/>
  <c r="M288"/>
  <c r="O288"/>
  <c r="P288"/>
  <c r="H289"/>
  <c r="I289"/>
  <c r="M289"/>
  <c r="O289"/>
  <c r="P289"/>
  <c r="H290"/>
  <c r="I290"/>
  <c r="M290"/>
  <c r="O290"/>
  <c r="P290"/>
  <c r="H291"/>
  <c r="I291"/>
  <c r="M291"/>
  <c r="O291"/>
  <c r="P291"/>
  <c r="H292"/>
  <c r="I292"/>
  <c r="M292"/>
  <c r="O292"/>
  <c r="P292"/>
  <c r="H293"/>
  <c r="I293"/>
  <c r="M293"/>
  <c r="O293"/>
  <c r="P293"/>
  <c r="H294"/>
  <c r="I294"/>
  <c r="M294"/>
  <c r="O294"/>
  <c r="P294"/>
  <c r="H295"/>
  <c r="I295"/>
  <c r="M295"/>
  <c r="O295"/>
  <c r="P295"/>
  <c r="H296"/>
  <c r="I296"/>
  <c r="M296"/>
  <c r="O296"/>
  <c r="P296"/>
  <c r="H297"/>
  <c r="I297"/>
  <c r="K297"/>
  <c r="M297"/>
  <c r="O297"/>
  <c r="P297"/>
  <c r="H298"/>
  <c r="I298"/>
  <c r="M298"/>
  <c r="O298"/>
  <c r="P298"/>
  <c r="H299"/>
  <c r="I299"/>
  <c r="M299"/>
  <c r="O299"/>
  <c r="P299"/>
  <c r="H300"/>
  <c r="I300"/>
  <c r="K300"/>
  <c r="M300"/>
  <c r="O300"/>
  <c r="P300"/>
  <c r="H301"/>
  <c r="I301"/>
  <c r="M301"/>
  <c r="O301"/>
  <c r="P301"/>
  <c r="H302"/>
  <c r="I302"/>
  <c r="K302"/>
  <c r="M302"/>
  <c r="O302"/>
  <c r="P302"/>
  <c r="H303"/>
  <c r="I303"/>
  <c r="M303"/>
  <c r="O303"/>
  <c r="P303"/>
  <c r="H304"/>
  <c r="I304"/>
  <c r="K304"/>
  <c r="M304"/>
  <c r="O304"/>
  <c r="P304"/>
  <c r="H305"/>
  <c r="I305"/>
  <c r="M305"/>
  <c r="O305"/>
  <c r="P305"/>
  <c r="I306"/>
  <c r="M306"/>
  <c r="O306"/>
  <c r="P306"/>
  <c r="I307"/>
  <c r="M307"/>
  <c r="O307"/>
  <c r="P307"/>
  <c r="I308"/>
  <c r="M308"/>
  <c r="O308"/>
  <c r="P308"/>
  <c r="I309"/>
  <c r="M309"/>
  <c r="O309"/>
  <c r="P309"/>
  <c r="I310"/>
  <c r="M310"/>
  <c r="O310"/>
  <c r="P310"/>
  <c r="I311"/>
  <c r="M311"/>
  <c r="O311"/>
  <c r="P311"/>
  <c r="I312"/>
  <c r="M312"/>
  <c r="O312"/>
  <c r="P312"/>
  <c r="I313"/>
  <c r="M313"/>
  <c r="O313"/>
  <c r="P313"/>
  <c r="I314"/>
  <c r="M314"/>
  <c r="O314"/>
  <c r="P314"/>
  <c r="I315"/>
  <c r="K315"/>
  <c r="M315"/>
  <c r="O315"/>
  <c r="P315"/>
  <c r="H316"/>
  <c r="I316"/>
  <c r="K316"/>
  <c r="M316"/>
  <c r="O316"/>
  <c r="P316"/>
  <c r="H317"/>
  <c r="I317"/>
  <c r="M317"/>
  <c r="O317"/>
  <c r="P317"/>
  <c r="H318"/>
  <c r="I318"/>
  <c r="K318"/>
  <c r="M318"/>
  <c r="O318"/>
  <c r="P318"/>
  <c r="H319"/>
  <c r="I319"/>
  <c r="K319"/>
  <c r="M319"/>
  <c r="O319"/>
  <c r="P319"/>
  <c r="I320"/>
  <c r="M320"/>
  <c r="O320"/>
  <c r="P320"/>
  <c r="H321"/>
  <c r="I321"/>
  <c r="K321"/>
  <c r="M321"/>
  <c r="O321"/>
  <c r="P321"/>
  <c r="H322"/>
  <c r="I322"/>
  <c r="K322"/>
  <c r="M322"/>
  <c r="O322"/>
  <c r="P322"/>
  <c r="I323"/>
  <c r="M323"/>
  <c r="O323"/>
  <c r="P323"/>
  <c r="I324"/>
  <c r="K324"/>
  <c r="M324"/>
  <c r="O324"/>
  <c r="P324"/>
  <c r="H325"/>
  <c r="I325"/>
  <c r="K325"/>
  <c r="H326"/>
  <c r="I326"/>
  <c r="K326"/>
  <c r="M326"/>
  <c r="O326"/>
  <c r="P326"/>
  <c r="I327"/>
  <c r="M327"/>
  <c r="O327"/>
  <c r="P327"/>
  <c r="H328"/>
  <c r="I328"/>
  <c r="M328"/>
  <c r="O328"/>
  <c r="P328"/>
  <c r="H329"/>
  <c r="I329"/>
  <c r="M329"/>
  <c r="O329"/>
  <c r="P329"/>
  <c r="I330"/>
  <c r="M330"/>
  <c r="O330"/>
  <c r="P330"/>
  <c r="H331"/>
  <c r="I331"/>
  <c r="M331"/>
  <c r="O331"/>
  <c r="P331"/>
  <c r="I332"/>
  <c r="M332"/>
  <c r="O332"/>
  <c r="P332"/>
  <c r="I333"/>
  <c r="M333"/>
  <c r="O333"/>
  <c r="P333"/>
  <c r="H334"/>
  <c r="I334"/>
  <c r="M334"/>
  <c r="O334"/>
  <c r="P334"/>
  <c r="H335"/>
  <c r="I335"/>
  <c r="M335"/>
  <c r="O335"/>
  <c r="P335"/>
  <c r="H336"/>
  <c r="I336"/>
  <c r="M336"/>
  <c r="O336"/>
  <c r="P336"/>
  <c r="H337"/>
  <c r="I337"/>
  <c r="M337"/>
  <c r="O337"/>
  <c r="P337"/>
  <c r="H338"/>
  <c r="I338"/>
  <c r="M338"/>
  <c r="O338"/>
  <c r="P338"/>
  <c r="I339"/>
  <c r="M339"/>
  <c r="O339"/>
  <c r="P339"/>
  <c r="I340"/>
  <c r="M340"/>
  <c r="O340"/>
  <c r="P340"/>
  <c r="I341"/>
  <c r="M341"/>
  <c r="O341"/>
  <c r="P341"/>
  <c r="I342"/>
  <c r="M342"/>
  <c r="O342"/>
  <c r="P342"/>
  <c r="I343"/>
  <c r="M343"/>
  <c r="O343"/>
  <c r="P343"/>
  <c r="I344"/>
  <c r="M344"/>
  <c r="O344"/>
  <c r="P344"/>
  <c r="I345"/>
  <c r="K345"/>
  <c r="M345"/>
  <c r="O345"/>
  <c r="P345"/>
  <c r="H346"/>
  <c r="I346"/>
  <c r="M346"/>
  <c r="O346"/>
  <c r="P346"/>
  <c r="I347"/>
  <c r="K347"/>
  <c r="M347"/>
  <c r="O347"/>
  <c r="P347"/>
  <c r="I348"/>
  <c r="K348"/>
  <c r="M348"/>
  <c r="O348"/>
  <c r="P348"/>
  <c r="H349"/>
  <c r="I349"/>
  <c r="M349"/>
  <c r="O349"/>
  <c r="P349"/>
  <c r="I350"/>
  <c r="K350"/>
  <c r="M350"/>
  <c r="O350"/>
  <c r="P350"/>
  <c r="I351"/>
  <c r="K351"/>
  <c r="M351"/>
  <c r="O351"/>
  <c r="P351"/>
  <c r="H352"/>
  <c r="I352"/>
  <c r="M352"/>
  <c r="O352"/>
  <c r="P352"/>
  <c r="I353"/>
  <c r="K353"/>
  <c r="M353"/>
  <c r="O353"/>
  <c r="P353"/>
  <c r="H354"/>
  <c r="I354"/>
  <c r="M354"/>
  <c r="O354"/>
  <c r="P354"/>
  <c r="I355"/>
  <c r="K355"/>
  <c r="M355"/>
  <c r="O355"/>
  <c r="P355"/>
  <c r="H356"/>
  <c r="I356"/>
  <c r="M356"/>
  <c r="O356"/>
  <c r="P356"/>
  <c r="I357"/>
  <c r="K357"/>
  <c r="M357"/>
  <c r="O357"/>
  <c r="P357"/>
  <c r="I358"/>
  <c r="K358"/>
  <c r="M358"/>
  <c r="O358"/>
  <c r="P358"/>
  <c r="H359"/>
  <c r="I359"/>
  <c r="M359"/>
  <c r="O359"/>
  <c r="P359"/>
  <c r="I360"/>
  <c r="K360"/>
  <c r="M360"/>
  <c r="O360"/>
  <c r="P360"/>
  <c r="I361"/>
  <c r="K361"/>
  <c r="M361"/>
  <c r="O361"/>
  <c r="P361"/>
  <c r="I362"/>
  <c r="K362"/>
  <c r="M362"/>
  <c r="O362"/>
  <c r="P362"/>
  <c r="I363"/>
  <c r="K363"/>
  <c r="M363"/>
  <c r="O363"/>
  <c r="P363"/>
  <c r="I364"/>
  <c r="K364"/>
  <c r="M364"/>
  <c r="O364"/>
  <c r="P364"/>
  <c r="I367"/>
  <c r="K367"/>
  <c r="M367"/>
  <c r="O367"/>
  <c r="P367"/>
  <c r="I368"/>
  <c r="K368"/>
  <c r="M368"/>
  <c r="O368"/>
  <c r="P368"/>
  <c r="H369"/>
  <c r="I369"/>
  <c r="M369"/>
  <c r="O369"/>
  <c r="P369"/>
  <c r="I370"/>
  <c r="K370"/>
  <c r="M370"/>
  <c r="O370"/>
  <c r="P370"/>
  <c r="I371"/>
  <c r="K371"/>
  <c r="M371"/>
  <c r="O371"/>
  <c r="P371"/>
  <c r="I372"/>
  <c r="K372"/>
  <c r="M372"/>
  <c r="O372"/>
  <c r="P372"/>
  <c r="I373"/>
  <c r="K373"/>
  <c r="M373"/>
  <c r="O373"/>
  <c r="P373"/>
  <c r="I374"/>
  <c r="K374"/>
  <c r="M374"/>
  <c r="O374"/>
  <c r="P374"/>
  <c r="I375"/>
  <c r="K375"/>
  <c r="M375"/>
  <c r="O375"/>
  <c r="P375"/>
  <c r="H376"/>
  <c r="I376"/>
  <c r="K376"/>
  <c r="M376"/>
  <c r="O376"/>
  <c r="P376"/>
  <c r="H377"/>
  <c r="I377"/>
  <c r="K377"/>
  <c r="M377"/>
  <c r="O377"/>
  <c r="P377"/>
  <c r="I378"/>
  <c r="K378"/>
  <c r="M378"/>
  <c r="O378"/>
  <c r="P378"/>
  <c r="H379"/>
  <c r="I379"/>
  <c r="K379"/>
  <c r="M379"/>
  <c r="O379"/>
  <c r="P379"/>
  <c r="I380"/>
  <c r="K380"/>
  <c r="M380"/>
  <c r="O380"/>
  <c r="P380"/>
  <c r="H381"/>
  <c r="I381"/>
  <c r="K381"/>
  <c r="M381"/>
  <c r="O381"/>
  <c r="P381"/>
  <c r="I382"/>
  <c r="K382"/>
  <c r="M382"/>
  <c r="O382"/>
  <c r="P382"/>
  <c r="I383"/>
  <c r="K383"/>
  <c r="M383"/>
  <c r="O383"/>
  <c r="P383"/>
  <c r="I384"/>
  <c r="K384"/>
  <c r="M384"/>
  <c r="O384"/>
  <c r="P384"/>
  <c r="H385"/>
  <c r="I385"/>
  <c r="M385"/>
  <c r="O385"/>
  <c r="P385"/>
  <c r="H386"/>
  <c r="I386"/>
  <c r="M386"/>
  <c r="O386"/>
  <c r="P386"/>
  <c r="H387"/>
  <c r="I387"/>
  <c r="M387"/>
  <c r="O387"/>
  <c r="P387"/>
  <c r="H388"/>
  <c r="I388"/>
  <c r="M388"/>
  <c r="O388"/>
  <c r="P388"/>
  <c r="H389"/>
  <c r="I389"/>
  <c r="M389"/>
  <c r="O389"/>
  <c r="P389"/>
  <c r="H390"/>
  <c r="I390"/>
  <c r="M390"/>
  <c r="O390"/>
  <c r="P390"/>
  <c r="H391"/>
  <c r="I391"/>
  <c r="M391"/>
  <c r="O391"/>
  <c r="P391"/>
  <c r="I392"/>
  <c r="K392"/>
  <c r="M392"/>
  <c r="O392"/>
  <c r="P392"/>
  <c r="H393"/>
  <c r="I393"/>
  <c r="M393"/>
  <c r="O393"/>
  <c r="P393"/>
  <c r="I394"/>
  <c r="K394"/>
  <c r="M394"/>
  <c r="O394"/>
  <c r="P394"/>
  <c r="H395"/>
  <c r="I395"/>
  <c r="M395"/>
  <c r="O395"/>
  <c r="P395"/>
  <c r="H396"/>
  <c r="I396"/>
  <c r="M396"/>
  <c r="O396"/>
  <c r="P396"/>
  <c r="H397"/>
  <c r="I397"/>
  <c r="M397"/>
  <c r="O397"/>
  <c r="P397"/>
  <c r="H398"/>
  <c r="I398"/>
  <c r="M398"/>
  <c r="O398"/>
  <c r="P398"/>
  <c r="I399"/>
  <c r="K399"/>
  <c r="M399"/>
  <c r="O399"/>
  <c r="P399"/>
  <c r="I400"/>
  <c r="K400"/>
  <c r="M400"/>
  <c r="O400"/>
  <c r="P400"/>
  <c r="H401"/>
  <c r="I401"/>
  <c r="M401"/>
  <c r="O401"/>
  <c r="P401"/>
  <c r="H402"/>
  <c r="I402"/>
  <c r="M402"/>
  <c r="O402"/>
  <c r="P402"/>
  <c r="I403"/>
  <c r="K403"/>
  <c r="M403"/>
  <c r="O403"/>
  <c r="P403"/>
  <c r="H404"/>
  <c r="I404"/>
  <c r="M404"/>
  <c r="O404"/>
  <c r="P404"/>
  <c r="I405"/>
  <c r="K405"/>
  <c r="M405"/>
  <c r="O405"/>
  <c r="P405"/>
  <c r="H406"/>
  <c r="I406"/>
  <c r="M406"/>
  <c r="O406"/>
  <c r="P406"/>
  <c r="H407"/>
  <c r="I407"/>
  <c r="M407"/>
  <c r="O407"/>
  <c r="P407"/>
  <c r="I408"/>
  <c r="K408"/>
  <c r="M408"/>
  <c r="O408"/>
  <c r="P408"/>
  <c r="H409"/>
  <c r="I409"/>
  <c r="M409"/>
  <c r="O409"/>
  <c r="P409"/>
  <c r="I410"/>
  <c r="K410"/>
  <c r="M410"/>
  <c r="O410"/>
  <c r="P410"/>
  <c r="H411"/>
  <c r="I411"/>
  <c r="M411"/>
  <c r="O411"/>
  <c r="P411"/>
  <c r="I412"/>
  <c r="K412"/>
  <c r="M412"/>
  <c r="O412"/>
  <c r="P412"/>
  <c r="H413"/>
  <c r="I413"/>
  <c r="M413"/>
  <c r="O413"/>
  <c r="P413"/>
  <c r="I414"/>
  <c r="K414"/>
  <c r="M414"/>
  <c r="O414"/>
  <c r="P414"/>
  <c r="I415"/>
  <c r="K415"/>
  <c r="M415"/>
  <c r="O415"/>
  <c r="P415"/>
  <c r="H416"/>
  <c r="I416"/>
  <c r="M416"/>
  <c r="O416"/>
  <c r="P416"/>
  <c r="I417"/>
  <c r="K417"/>
  <c r="M417"/>
  <c r="O417"/>
  <c r="P417"/>
  <c r="I418"/>
  <c r="K418"/>
  <c r="M418"/>
  <c r="O418"/>
  <c r="P418"/>
  <c r="I419"/>
  <c r="M419"/>
  <c r="O419"/>
  <c r="P419"/>
  <c r="I420"/>
  <c r="K420"/>
  <c r="M420"/>
  <c r="O420"/>
  <c r="P420"/>
  <c r="H421"/>
  <c r="I421"/>
  <c r="M421"/>
  <c r="O421"/>
  <c r="P421"/>
  <c r="I422"/>
  <c r="M422"/>
  <c r="O422"/>
  <c r="P422"/>
  <c r="I423"/>
  <c r="K423"/>
  <c r="M423"/>
  <c r="O423"/>
  <c r="P423"/>
  <c r="H424"/>
  <c r="I424"/>
  <c r="M424"/>
  <c r="O424"/>
  <c r="P424"/>
  <c r="I425"/>
  <c r="K425"/>
  <c r="M425"/>
  <c r="O425"/>
  <c r="P425"/>
  <c r="I426"/>
  <c r="K426"/>
  <c r="M426"/>
  <c r="O426"/>
  <c r="P426"/>
  <c r="I427"/>
  <c r="K427"/>
  <c r="M427"/>
  <c r="O427"/>
  <c r="P427"/>
  <c r="H428"/>
  <c r="I428"/>
  <c r="M428"/>
  <c r="O428"/>
  <c r="P428"/>
  <c r="H429"/>
  <c r="I429"/>
  <c r="M429"/>
  <c r="O429"/>
  <c r="P429"/>
  <c r="H430"/>
  <c r="I430"/>
  <c r="M430"/>
  <c r="O430"/>
  <c r="P430"/>
  <c r="I431"/>
  <c r="M431"/>
  <c r="O431"/>
  <c r="P431"/>
  <c r="I432"/>
  <c r="M432"/>
  <c r="O432"/>
  <c r="P432"/>
  <c r="I433"/>
  <c r="I434"/>
  <c r="I435"/>
  <c r="M435"/>
  <c r="O435"/>
  <c r="P435"/>
  <c r="I436"/>
  <c r="I437"/>
  <c r="K437"/>
  <c r="M437"/>
  <c r="O437"/>
  <c r="P437"/>
  <c r="I438"/>
  <c r="K438"/>
  <c r="M438"/>
  <c r="O438"/>
  <c r="P438"/>
  <c r="I439"/>
  <c r="K439"/>
  <c r="M439"/>
  <c r="O439"/>
  <c r="P439"/>
  <c r="I440"/>
  <c r="K440"/>
  <c r="M440"/>
  <c r="O440"/>
  <c r="P440"/>
  <c r="H441"/>
  <c r="I441"/>
  <c r="M441"/>
  <c r="O441"/>
  <c r="P441"/>
  <c r="I442"/>
  <c r="K442"/>
  <c r="M442"/>
  <c r="O442"/>
  <c r="P442"/>
  <c r="I443"/>
  <c r="K443"/>
  <c r="M443"/>
  <c r="O443"/>
  <c r="P443"/>
  <c r="I444"/>
  <c r="K444"/>
  <c r="M444"/>
  <c r="O444"/>
  <c r="P444"/>
  <c r="I445"/>
  <c r="K445"/>
  <c r="M445"/>
  <c r="O445"/>
  <c r="P445"/>
  <c r="I446"/>
  <c r="K446"/>
  <c r="M446"/>
  <c r="O446"/>
  <c r="P446"/>
  <c r="H447"/>
  <c r="I447"/>
  <c r="M447"/>
  <c r="O447"/>
  <c r="P447"/>
  <c r="I448"/>
  <c r="M448"/>
  <c r="O448"/>
  <c r="P448"/>
  <c r="I449"/>
  <c r="K449"/>
  <c r="M449"/>
  <c r="O449"/>
  <c r="P449"/>
  <c r="I450"/>
  <c r="K450"/>
  <c r="M450"/>
  <c r="O450"/>
  <c r="P450"/>
  <c r="I451"/>
  <c r="K451"/>
  <c r="M451"/>
  <c r="O451"/>
  <c r="P451"/>
  <c r="I452"/>
  <c r="K452"/>
  <c r="M452"/>
  <c r="O452"/>
  <c r="P452"/>
  <c r="I453"/>
  <c r="M453"/>
  <c r="O453"/>
  <c r="P453"/>
  <c r="H454"/>
  <c r="I454"/>
  <c r="M454"/>
  <c r="O454"/>
  <c r="P454"/>
  <c r="I455"/>
  <c r="K455"/>
  <c r="M455"/>
  <c r="O455"/>
  <c r="P455"/>
  <c r="I456"/>
  <c r="K456"/>
  <c r="M456"/>
  <c r="O456"/>
  <c r="P456"/>
  <c r="I457"/>
  <c r="K457"/>
  <c r="M457"/>
  <c r="O457"/>
  <c r="P457"/>
  <c r="I458"/>
  <c r="M458"/>
  <c r="O458"/>
  <c r="P458"/>
  <c r="I459"/>
  <c r="M459"/>
  <c r="O459"/>
  <c r="P459"/>
  <c r="I460"/>
  <c r="K460"/>
  <c r="M460"/>
  <c r="O460"/>
  <c r="P460"/>
  <c r="I461"/>
  <c r="K461"/>
  <c r="M461"/>
  <c r="O461"/>
  <c r="P461"/>
  <c r="I462"/>
  <c r="K462"/>
  <c r="M462"/>
  <c r="O462"/>
  <c r="P462"/>
  <c r="I463"/>
  <c r="K463"/>
  <c r="M463"/>
  <c r="O463"/>
  <c r="P463"/>
  <c r="I464"/>
  <c r="K464"/>
  <c r="M464"/>
  <c r="O464"/>
  <c r="P464"/>
  <c r="I465"/>
  <c r="K465"/>
  <c r="M465"/>
  <c r="O465"/>
  <c r="P465"/>
  <c r="I466"/>
  <c r="K466"/>
  <c r="M466"/>
  <c r="O466"/>
  <c r="P466"/>
  <c r="H467"/>
  <c r="I467"/>
  <c r="M467"/>
  <c r="O467"/>
  <c r="P467"/>
  <c r="I468"/>
  <c r="K468"/>
  <c r="M468"/>
  <c r="O468"/>
  <c r="P468"/>
  <c r="I469"/>
  <c r="K469"/>
  <c r="M469"/>
  <c r="O469"/>
  <c r="P469"/>
  <c r="I470"/>
  <c r="K470"/>
  <c r="M470"/>
  <c r="O470"/>
  <c r="P470"/>
  <c r="H471"/>
  <c r="I471"/>
  <c r="M471"/>
  <c r="O471"/>
  <c r="P471"/>
  <c r="I472"/>
  <c r="M472"/>
  <c r="O472"/>
  <c r="P472"/>
  <c r="I473"/>
  <c r="K473"/>
  <c r="M473"/>
  <c r="O473"/>
  <c r="P473"/>
  <c r="I474"/>
  <c r="K474"/>
  <c r="M474"/>
  <c r="O474"/>
  <c r="P474"/>
  <c r="I475"/>
  <c r="K475"/>
  <c r="M475"/>
  <c r="O475"/>
  <c r="P475"/>
  <c r="I476"/>
  <c r="K476"/>
  <c r="M476"/>
  <c r="O476"/>
  <c r="P476"/>
  <c r="I477"/>
  <c r="K477"/>
  <c r="M477"/>
  <c r="O477"/>
  <c r="P477"/>
  <c r="I478"/>
  <c r="M478"/>
  <c r="O478"/>
  <c r="P478"/>
  <c r="I479"/>
  <c r="K479"/>
  <c r="M479"/>
  <c r="O479"/>
  <c r="P479"/>
  <c r="I480"/>
  <c r="K480"/>
  <c r="M480"/>
  <c r="O480"/>
  <c r="P480"/>
  <c r="I481"/>
  <c r="M481"/>
  <c r="O481"/>
  <c r="P481"/>
  <c r="I482"/>
  <c r="K482"/>
  <c r="M482"/>
  <c r="O482"/>
  <c r="P482"/>
  <c r="I483"/>
  <c r="K483"/>
  <c r="M483"/>
  <c r="O483"/>
  <c r="P483"/>
  <c r="I484"/>
  <c r="K484"/>
  <c r="M484"/>
  <c r="O484"/>
  <c r="P484"/>
  <c r="H485"/>
  <c r="I485"/>
  <c r="M485"/>
  <c r="O485"/>
  <c r="P485"/>
  <c r="H486"/>
  <c r="I486"/>
  <c r="M486"/>
  <c r="O486"/>
  <c r="P486"/>
  <c r="H487"/>
  <c r="I487"/>
  <c r="M487"/>
  <c r="O487"/>
  <c r="P487"/>
  <c r="H488"/>
  <c r="I488"/>
  <c r="M488"/>
  <c r="O488"/>
  <c r="P488"/>
  <c r="I489"/>
  <c r="K489"/>
  <c r="M489"/>
  <c r="O489"/>
  <c r="P489"/>
  <c r="H490"/>
  <c r="I490"/>
  <c r="K490"/>
  <c r="M490"/>
  <c r="O490"/>
  <c r="P490"/>
  <c r="H491"/>
  <c r="I491"/>
  <c r="K491"/>
  <c r="L491"/>
  <c r="M491"/>
  <c r="O491"/>
  <c r="P491"/>
  <c r="H492"/>
  <c r="I492"/>
  <c r="M492"/>
  <c r="O492"/>
  <c r="P492"/>
  <c r="I493"/>
  <c r="K493"/>
  <c r="M493"/>
  <c r="O493"/>
  <c r="P493"/>
  <c r="H494"/>
  <c r="I494"/>
  <c r="K494"/>
  <c r="M494"/>
  <c r="O494"/>
  <c r="P494"/>
  <c r="I495"/>
  <c r="K495"/>
  <c r="M495"/>
  <c r="O495"/>
  <c r="P495"/>
  <c r="I496"/>
  <c r="K496"/>
  <c r="M496"/>
  <c r="O496"/>
  <c r="P496"/>
  <c r="I497"/>
  <c r="K497"/>
  <c r="M497"/>
  <c r="O497"/>
  <c r="P497"/>
  <c r="I498"/>
  <c r="K498"/>
  <c r="M498"/>
  <c r="O498"/>
  <c r="P498"/>
  <c r="H499"/>
  <c r="I499"/>
  <c r="K499"/>
  <c r="M499"/>
  <c r="O499"/>
  <c r="P499"/>
  <c r="I500"/>
  <c r="K500"/>
  <c r="M500"/>
  <c r="O500"/>
  <c r="P500"/>
  <c r="I501"/>
  <c r="M501"/>
  <c r="O501"/>
  <c r="P501"/>
  <c r="I502"/>
  <c r="K502"/>
  <c r="M502"/>
  <c r="O502"/>
  <c r="P502"/>
  <c r="I503"/>
  <c r="K503"/>
  <c r="M503"/>
  <c r="O503"/>
  <c r="P503"/>
  <c r="I504"/>
  <c r="K504"/>
  <c r="M504"/>
  <c r="O504"/>
  <c r="P504"/>
  <c r="H505"/>
  <c r="I505"/>
  <c r="K505"/>
  <c r="M505"/>
  <c r="O505"/>
  <c r="P505"/>
  <c r="I506"/>
  <c r="K506"/>
  <c r="M506"/>
  <c r="O506"/>
  <c r="P506"/>
  <c r="H507"/>
  <c r="I507"/>
  <c r="K507"/>
  <c r="M507"/>
  <c r="O507"/>
  <c r="P507"/>
  <c r="I508"/>
  <c r="K508"/>
  <c r="M508"/>
  <c r="O508"/>
  <c r="P508"/>
  <c r="I509"/>
  <c r="K509"/>
  <c r="M509"/>
  <c r="O509"/>
  <c r="P509"/>
  <c r="I510"/>
  <c r="K510"/>
  <c r="M510"/>
  <c r="O510"/>
  <c r="P510"/>
  <c r="I511"/>
  <c r="K511"/>
  <c r="M511"/>
  <c r="O511"/>
  <c r="P511"/>
  <c r="H512"/>
  <c r="I512"/>
  <c r="K512"/>
  <c r="M512"/>
  <c r="O512"/>
  <c r="P512"/>
  <c r="I513"/>
  <c r="K513"/>
  <c r="M513"/>
  <c r="O513"/>
  <c r="P513"/>
  <c r="H514"/>
  <c r="I514"/>
  <c r="K514"/>
  <c r="M514"/>
  <c r="O514"/>
  <c r="P514"/>
  <c r="I515"/>
  <c r="K515"/>
  <c r="M515"/>
  <c r="O515"/>
  <c r="P515"/>
  <c r="I516"/>
  <c r="K516"/>
  <c r="M516"/>
  <c r="O516"/>
  <c r="P516"/>
  <c r="I517"/>
  <c r="K517"/>
  <c r="M517"/>
  <c r="O517"/>
  <c r="P517"/>
  <c r="I518"/>
  <c r="K518"/>
  <c r="M518"/>
  <c r="O518"/>
  <c r="P518"/>
  <c r="I519"/>
  <c r="M519"/>
  <c r="O519"/>
  <c r="P519"/>
  <c r="H520"/>
  <c r="I520"/>
  <c r="M520"/>
  <c r="O520"/>
  <c r="P520"/>
  <c r="I521"/>
  <c r="K521"/>
  <c r="M521"/>
  <c r="O521"/>
  <c r="P521"/>
  <c r="H522"/>
  <c r="I522"/>
  <c r="K522"/>
  <c r="M522"/>
  <c r="O522"/>
  <c r="P522"/>
  <c r="I523"/>
  <c r="K523"/>
  <c r="M523"/>
  <c r="O523"/>
  <c r="P523"/>
  <c r="I524"/>
  <c r="K524"/>
  <c r="M524"/>
  <c r="O524"/>
  <c r="P524"/>
  <c r="I525"/>
  <c r="K525"/>
  <c r="M525"/>
  <c r="O525"/>
  <c r="P525"/>
  <c r="I526"/>
  <c r="K526"/>
  <c r="M526"/>
  <c r="O526"/>
  <c r="P526"/>
  <c r="I527"/>
  <c r="K527"/>
  <c r="M527"/>
  <c r="O527"/>
  <c r="P527"/>
  <c r="H528"/>
  <c r="I528"/>
  <c r="K528"/>
  <c r="M528"/>
  <c r="O528"/>
  <c r="P528"/>
  <c r="I529"/>
  <c r="K529"/>
  <c r="M529"/>
  <c r="O529"/>
  <c r="P529"/>
  <c r="H530"/>
  <c r="I530"/>
  <c r="M530"/>
  <c r="O530"/>
  <c r="P530"/>
  <c r="F8" i="24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M14"/>
  <c r="O14"/>
  <c r="P14"/>
  <c r="H15"/>
  <c r="I15"/>
  <c r="M15"/>
  <c r="O15"/>
  <c r="P15"/>
  <c r="H16"/>
  <c r="I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K25"/>
  <c r="M25"/>
  <c r="O25"/>
  <c r="P25"/>
  <c r="H26"/>
  <c r="I26"/>
  <c r="K26"/>
  <c r="M26"/>
  <c r="O26"/>
  <c r="P26"/>
  <c r="H27"/>
  <c r="I27"/>
  <c r="M27"/>
  <c r="O27"/>
  <c r="P27"/>
  <c r="H28"/>
  <c r="I28"/>
  <c r="M28"/>
  <c r="O28"/>
  <c r="P28"/>
  <c r="H29"/>
  <c r="I29"/>
  <c r="K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M33"/>
  <c r="O33"/>
  <c r="P33"/>
  <c r="H34"/>
  <c r="I34"/>
  <c r="M34"/>
  <c r="O34"/>
  <c r="P34"/>
  <c r="H35"/>
  <c r="I35"/>
  <c r="M35"/>
  <c r="O35"/>
  <c r="P35"/>
  <c r="H36"/>
  <c r="I36"/>
  <c r="M36"/>
  <c r="O36"/>
  <c r="P36"/>
  <c r="H37"/>
  <c r="I37"/>
  <c r="M37"/>
  <c r="O37"/>
  <c r="P37"/>
  <c r="H38"/>
  <c r="I38"/>
  <c r="M38"/>
  <c r="O38"/>
  <c r="P38"/>
  <c r="H39"/>
  <c r="I39"/>
  <c r="M39"/>
  <c r="O39"/>
  <c r="P39"/>
  <c r="H40"/>
  <c r="I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M44"/>
  <c r="P44"/>
  <c r="H45"/>
  <c r="I45"/>
  <c r="M45"/>
  <c r="P45"/>
  <c r="H46"/>
  <c r="I46"/>
  <c r="M46"/>
  <c r="P46"/>
  <c r="H47"/>
  <c r="I47"/>
  <c r="M47"/>
  <c r="P47"/>
  <c r="H48"/>
  <c r="I48"/>
  <c r="M48"/>
  <c r="P48"/>
  <c r="H49"/>
  <c r="I49"/>
  <c r="M49"/>
  <c r="P49"/>
  <c r="M50"/>
  <c r="P50"/>
  <c r="H51"/>
  <c r="I51"/>
  <c r="M51"/>
  <c r="P51"/>
  <c r="M52"/>
  <c r="P52"/>
  <c r="H53"/>
  <c r="I53"/>
  <c r="M53"/>
  <c r="P53"/>
  <c r="H54"/>
  <c r="I54"/>
  <c r="M54"/>
  <c r="P54"/>
  <c r="H55"/>
  <c r="I55"/>
  <c r="M55"/>
  <c r="P55"/>
  <c r="H56"/>
  <c r="I56"/>
  <c r="M56"/>
  <c r="P56"/>
  <c r="H57"/>
  <c r="I57"/>
  <c r="M57"/>
  <c r="P57"/>
  <c r="H58"/>
  <c r="I58"/>
  <c r="M58"/>
  <c r="P58"/>
  <c r="H59"/>
  <c r="I59"/>
  <c r="M59"/>
  <c r="P59"/>
  <c r="H60"/>
  <c r="I60"/>
  <c r="M60"/>
  <c r="P60"/>
  <c r="H61"/>
  <c r="I61"/>
  <c r="M61"/>
  <c r="P61"/>
  <c r="H62"/>
  <c r="I62"/>
  <c r="M62"/>
  <c r="P62"/>
  <c r="H63"/>
  <c r="I63"/>
  <c r="M63"/>
  <c r="P63"/>
  <c r="H64"/>
  <c r="I64"/>
  <c r="M64"/>
  <c r="P64"/>
  <c r="H65"/>
  <c r="I65"/>
  <c r="M65"/>
  <c r="P65"/>
  <c r="H66"/>
  <c r="I66"/>
  <c r="M66"/>
  <c r="P66"/>
  <c r="H67"/>
  <c r="I67"/>
  <c r="M67"/>
  <c r="P67"/>
  <c r="H68"/>
  <c r="I68"/>
  <c r="M68"/>
  <c r="P68"/>
  <c r="H69"/>
  <c r="I69"/>
  <c r="M69"/>
  <c r="P69"/>
  <c r="H70"/>
  <c r="I70"/>
  <c r="M70"/>
  <c r="P70"/>
  <c r="H71"/>
  <c r="I71"/>
  <c r="M71"/>
  <c r="P71"/>
  <c r="H72"/>
  <c r="I72"/>
  <c r="M72"/>
  <c r="P72"/>
  <c r="H73"/>
  <c r="I73"/>
  <c r="M73"/>
  <c r="P73"/>
  <c r="H74"/>
  <c r="I74"/>
  <c r="M74"/>
  <c r="P74"/>
  <c r="H75"/>
  <c r="I75"/>
  <c r="M75"/>
  <c r="P75"/>
  <c r="H76"/>
  <c r="I76"/>
  <c r="M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O107"/>
  <c r="H108"/>
  <c r="I108"/>
  <c r="K108"/>
  <c r="O108"/>
  <c r="P108"/>
  <c r="H109"/>
  <c r="I109"/>
  <c r="K109"/>
  <c r="M109"/>
  <c r="O109"/>
  <c r="P109"/>
  <c r="H110"/>
  <c r="I110"/>
  <c r="K110"/>
  <c r="M110"/>
  <c r="O110"/>
  <c r="P110"/>
  <c r="H111"/>
  <c r="I111"/>
  <c r="K111"/>
  <c r="M111"/>
  <c r="O111"/>
  <c r="P111"/>
  <c r="H112"/>
  <c r="I112"/>
  <c r="K112"/>
  <c r="M112"/>
  <c r="O112"/>
  <c r="P112"/>
  <c r="H113"/>
  <c r="I113"/>
  <c r="K113"/>
  <c r="M113"/>
  <c r="O113"/>
  <c r="P113"/>
  <c r="H114"/>
  <c r="I114"/>
  <c r="K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K133"/>
  <c r="M133"/>
  <c r="O133"/>
  <c r="P133"/>
  <c r="H134"/>
  <c r="I134"/>
  <c r="K134"/>
  <c r="M134"/>
  <c r="O134"/>
  <c r="P134"/>
  <c r="H135"/>
  <c r="I135"/>
  <c r="K135"/>
  <c r="M135"/>
  <c r="O135"/>
  <c r="P135"/>
  <c r="H136"/>
  <c r="I136"/>
  <c r="K136"/>
  <c r="M136"/>
  <c r="O136"/>
  <c r="P136"/>
  <c r="H137"/>
  <c r="I137"/>
  <c r="K137"/>
  <c r="M137"/>
  <c r="O137"/>
  <c r="P137"/>
  <c r="H138"/>
  <c r="I138"/>
  <c r="K138"/>
  <c r="M138"/>
  <c r="O138"/>
  <c r="P138"/>
  <c r="H139"/>
  <c r="I139"/>
  <c r="K139"/>
  <c r="M139"/>
  <c r="O139"/>
  <c r="P139"/>
  <c r="H140"/>
  <c r="I140"/>
  <c r="K140"/>
  <c r="M140"/>
  <c r="O140"/>
  <c r="P140"/>
  <c r="H141"/>
  <c r="I141"/>
  <c r="K141"/>
  <c r="M141"/>
  <c r="O141"/>
  <c r="P141"/>
  <c r="H142"/>
  <c r="I142"/>
  <c r="K142"/>
  <c r="M142"/>
  <c r="O142"/>
  <c r="P142"/>
  <c r="H143"/>
  <c r="I143"/>
  <c r="K143"/>
  <c r="M143"/>
  <c r="O143"/>
  <c r="P143"/>
  <c r="H144"/>
  <c r="I144"/>
  <c r="K144"/>
  <c r="M144"/>
  <c r="O144"/>
  <c r="P144"/>
  <c r="H145"/>
  <c r="I145"/>
  <c r="K145"/>
  <c r="M145"/>
  <c r="O145"/>
  <c r="P145"/>
  <c r="H146"/>
  <c r="I146"/>
  <c r="K146"/>
  <c r="M146"/>
  <c r="O146"/>
  <c r="P146"/>
  <c r="H147"/>
  <c r="I147"/>
  <c r="K147"/>
  <c r="M147"/>
  <c r="O147"/>
  <c r="P147"/>
  <c r="H148"/>
  <c r="I148"/>
  <c r="K148"/>
  <c r="M148"/>
  <c r="O148"/>
  <c r="P148"/>
  <c r="H149"/>
  <c r="I149"/>
  <c r="K149"/>
  <c r="M149"/>
  <c r="O149"/>
  <c r="P149"/>
  <c r="H150"/>
  <c r="I150"/>
  <c r="K150"/>
  <c r="M150"/>
  <c r="O150"/>
  <c r="P150"/>
  <c r="H151"/>
  <c r="I151"/>
  <c r="K151"/>
  <c r="M151"/>
  <c r="O151"/>
  <c r="P151"/>
  <c r="H152"/>
  <c r="I152"/>
  <c r="K152"/>
  <c r="M152"/>
  <c r="O152"/>
  <c r="P152"/>
  <c r="H153"/>
  <c r="I153"/>
  <c r="K153"/>
  <c r="M153"/>
  <c r="O153"/>
  <c r="P153"/>
  <c r="H154"/>
  <c r="I154"/>
  <c r="K154"/>
  <c r="M154"/>
  <c r="O154"/>
  <c r="P154"/>
  <c r="H155"/>
  <c r="I155"/>
  <c r="K155"/>
  <c r="M155"/>
  <c r="O155"/>
  <c r="P155"/>
  <c r="H156"/>
  <c r="I156"/>
  <c r="K156"/>
  <c r="M156"/>
  <c r="O156"/>
  <c r="P156"/>
  <c r="H157"/>
  <c r="I157"/>
  <c r="K157"/>
  <c r="M157"/>
  <c r="O157"/>
  <c r="P157"/>
  <c r="H158"/>
  <c r="I158"/>
  <c r="K158"/>
  <c r="M158"/>
  <c r="O158"/>
  <c r="P158"/>
  <c r="H159"/>
  <c r="I159"/>
  <c r="K159"/>
  <c r="M159"/>
  <c r="O159"/>
  <c r="P159"/>
  <c r="H160"/>
  <c r="I160"/>
  <c r="K160"/>
  <c r="M160"/>
  <c r="O160"/>
  <c r="P160"/>
  <c r="H161"/>
  <c r="I161"/>
  <c r="K161"/>
  <c r="M161"/>
  <c r="O161"/>
  <c r="P161"/>
  <c r="H162"/>
  <c r="I162"/>
  <c r="K162"/>
  <c r="M162"/>
  <c r="O162"/>
  <c r="P162"/>
  <c r="H163"/>
  <c r="I163"/>
  <c r="K163"/>
  <c r="M163"/>
  <c r="O163"/>
  <c r="P163"/>
  <c r="H164"/>
  <c r="I164"/>
  <c r="M164"/>
  <c r="O164"/>
  <c r="P164"/>
  <c r="H165"/>
  <c r="I165"/>
  <c r="M165"/>
  <c r="O165"/>
  <c r="P165"/>
  <c r="H166"/>
  <c r="I166"/>
  <c r="K166"/>
  <c r="M166"/>
  <c r="O166"/>
  <c r="P166"/>
  <c r="H167"/>
  <c r="I167"/>
  <c r="K167"/>
  <c r="M167"/>
  <c r="O167"/>
  <c r="P167"/>
  <c r="H168"/>
  <c r="I168"/>
  <c r="K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M174"/>
  <c r="O174"/>
  <c r="P174"/>
  <c r="H175"/>
  <c r="I175"/>
  <c r="M175"/>
  <c r="O175"/>
  <c r="P175"/>
  <c r="H176"/>
  <c r="I176"/>
  <c r="M176"/>
  <c r="O176"/>
  <c r="P176"/>
  <c r="H177"/>
  <c r="I177"/>
  <c r="M177"/>
  <c r="O177"/>
  <c r="P177"/>
  <c r="H178"/>
  <c r="I178"/>
  <c r="M178"/>
  <c r="O178"/>
  <c r="P178"/>
  <c r="H179"/>
  <c r="I179"/>
  <c r="M179"/>
  <c r="O179"/>
  <c r="P179"/>
  <c r="H180"/>
  <c r="I180"/>
  <c r="M180"/>
  <c r="O180"/>
  <c r="P180"/>
  <c r="H181"/>
  <c r="I181"/>
  <c r="M181"/>
  <c r="O181"/>
  <c r="P181"/>
  <c r="H182"/>
  <c r="I182"/>
  <c r="M182"/>
  <c r="O182"/>
  <c r="P182"/>
  <c r="H183"/>
  <c r="I183"/>
  <c r="K183"/>
  <c r="M183"/>
  <c r="O183"/>
  <c r="P183"/>
  <c r="H184"/>
  <c r="I184"/>
  <c r="M184"/>
  <c r="O184"/>
  <c r="P184"/>
  <c r="H185"/>
  <c r="I185"/>
  <c r="M185"/>
  <c r="O185"/>
  <c r="P185"/>
  <c r="H186"/>
  <c r="I186"/>
  <c r="K186"/>
  <c r="M186"/>
  <c r="O186"/>
  <c r="P186"/>
  <c r="H187"/>
  <c r="I187"/>
  <c r="K187"/>
  <c r="M187"/>
  <c r="O187"/>
  <c r="P187"/>
  <c r="H188"/>
  <c r="I188"/>
  <c r="M188"/>
  <c r="O188"/>
  <c r="P188"/>
  <c r="H189"/>
  <c r="I189"/>
  <c r="K189"/>
  <c r="M189"/>
  <c r="O189"/>
  <c r="P189"/>
  <c r="H190"/>
  <c r="I190"/>
  <c r="M190"/>
  <c r="O190"/>
  <c r="P190"/>
  <c r="H191"/>
  <c r="I191"/>
  <c r="M191"/>
  <c r="O191"/>
  <c r="P191"/>
  <c r="H192"/>
  <c r="I192"/>
  <c r="K192"/>
  <c r="M192"/>
  <c r="O192"/>
  <c r="P192"/>
  <c r="H193"/>
  <c r="I193"/>
  <c r="M193"/>
  <c r="O193"/>
  <c r="P193"/>
  <c r="H194"/>
  <c r="I194"/>
  <c r="K194"/>
  <c r="M194"/>
  <c r="O194"/>
  <c r="P194"/>
  <c r="H195"/>
  <c r="I195"/>
  <c r="M195"/>
  <c r="O195"/>
  <c r="P195"/>
  <c r="H196"/>
  <c r="I196"/>
  <c r="M196"/>
  <c r="O196"/>
  <c r="P196"/>
  <c r="H197"/>
  <c r="I197"/>
  <c r="K197"/>
  <c r="M197"/>
  <c r="O197"/>
  <c r="P197"/>
  <c r="H198"/>
  <c r="I198"/>
  <c r="M198"/>
  <c r="O198"/>
  <c r="P198"/>
  <c r="H199"/>
  <c r="I199"/>
  <c r="K199"/>
  <c r="M199"/>
  <c r="O199"/>
  <c r="P199"/>
  <c r="H200"/>
  <c r="I200"/>
  <c r="M200"/>
  <c r="O200"/>
  <c r="P200"/>
  <c r="H201"/>
  <c r="I201"/>
  <c r="M201"/>
  <c r="O201"/>
  <c r="P201"/>
  <c r="H202"/>
  <c r="I202"/>
  <c r="K202"/>
  <c r="M202"/>
  <c r="O202"/>
  <c r="P202"/>
  <c r="H203"/>
  <c r="I203"/>
  <c r="M203"/>
  <c r="O203"/>
  <c r="P203"/>
  <c r="H204"/>
  <c r="I204"/>
  <c r="M204"/>
  <c r="O204"/>
  <c r="P204"/>
  <c r="H205"/>
  <c r="I205"/>
  <c r="K205"/>
  <c r="M205"/>
  <c r="O205"/>
  <c r="P205"/>
  <c r="H206"/>
  <c r="I206"/>
  <c r="M206"/>
  <c r="O206"/>
  <c r="P206"/>
  <c r="H207"/>
  <c r="I207"/>
  <c r="M207"/>
  <c r="O207"/>
  <c r="P207"/>
  <c r="H208"/>
  <c r="I208"/>
  <c r="M208"/>
  <c r="O208"/>
  <c r="P208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K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K221"/>
  <c r="M221"/>
  <c r="O221"/>
  <c r="P221"/>
  <c r="H222"/>
  <c r="I222"/>
  <c r="M222"/>
  <c r="O222"/>
  <c r="P222"/>
  <c r="H223"/>
  <c r="I223"/>
  <c r="M223"/>
  <c r="O223"/>
  <c r="P223"/>
  <c r="H224"/>
  <c r="I224"/>
  <c r="M224"/>
  <c r="O224"/>
  <c r="P224"/>
  <c r="H225"/>
  <c r="I225"/>
  <c r="M225"/>
  <c r="O225"/>
  <c r="P225"/>
  <c r="H226"/>
  <c r="I226"/>
  <c r="M226"/>
  <c r="O226"/>
  <c r="P226"/>
  <c r="H227"/>
  <c r="I227"/>
  <c r="M227"/>
  <c r="O227"/>
  <c r="P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M231"/>
  <c r="O231"/>
  <c r="P231"/>
  <c r="I232"/>
  <c r="M232"/>
  <c r="O232"/>
  <c r="P232"/>
  <c r="I233"/>
  <c r="M233"/>
  <c r="O233"/>
  <c r="P233"/>
  <c r="I234"/>
  <c r="M234"/>
  <c r="O234"/>
  <c r="P234"/>
  <c r="I235"/>
  <c r="M235"/>
  <c r="O235"/>
  <c r="P235"/>
  <c r="I236"/>
  <c r="M236"/>
  <c r="O236"/>
  <c r="P236"/>
  <c r="I237"/>
  <c r="M237"/>
  <c r="O237"/>
  <c r="P237"/>
  <c r="I238"/>
  <c r="M238"/>
  <c r="O238"/>
  <c r="P238"/>
  <c r="I239"/>
  <c r="M239"/>
  <c r="O239"/>
  <c r="P239"/>
  <c r="I240"/>
  <c r="M240"/>
  <c r="O240"/>
  <c r="P240"/>
  <c r="I241"/>
  <c r="M241"/>
  <c r="O241"/>
  <c r="P241"/>
  <c r="I242"/>
  <c r="M242"/>
  <c r="O242"/>
  <c r="P242"/>
  <c r="H243"/>
  <c r="I243"/>
  <c r="K243"/>
  <c r="M243"/>
  <c r="O243"/>
  <c r="P243"/>
  <c r="H244"/>
  <c r="I244"/>
  <c r="K244"/>
  <c r="M244"/>
  <c r="O244"/>
  <c r="P244"/>
  <c r="H245"/>
  <c r="I245"/>
  <c r="K245"/>
  <c r="M245"/>
  <c r="O245"/>
  <c r="P245"/>
  <c r="H246"/>
  <c r="I246"/>
  <c r="K246"/>
  <c r="M246"/>
  <c r="O246"/>
  <c r="P246"/>
  <c r="H247"/>
  <c r="I247"/>
  <c r="K247"/>
  <c r="M247"/>
  <c r="O247"/>
  <c r="P247"/>
  <c r="H248"/>
  <c r="I248"/>
  <c r="K248"/>
  <c r="M248"/>
  <c r="O248"/>
  <c r="P248"/>
  <c r="H249"/>
  <c r="I249"/>
  <c r="K249"/>
  <c r="M249"/>
  <c r="O249"/>
  <c r="P249"/>
  <c r="H250"/>
  <c r="I250"/>
  <c r="M250"/>
  <c r="O250"/>
  <c r="P250"/>
  <c r="M251"/>
  <c r="O251"/>
  <c r="P251"/>
  <c r="H252"/>
  <c r="I252"/>
  <c r="M252"/>
  <c r="O252"/>
  <c r="P252"/>
  <c r="H253"/>
  <c r="I253"/>
  <c r="K253"/>
  <c r="M253"/>
  <c r="O253"/>
  <c r="P253"/>
  <c r="H254"/>
  <c r="I254"/>
  <c r="M254"/>
  <c r="O254"/>
  <c r="P254"/>
  <c r="I255"/>
  <c r="M255"/>
  <c r="O255"/>
  <c r="P255"/>
  <c r="I256"/>
  <c r="M256"/>
  <c r="O256"/>
  <c r="P256"/>
  <c r="H257"/>
  <c r="I257"/>
  <c r="M257"/>
  <c r="O257"/>
  <c r="P257"/>
  <c r="H258"/>
  <c r="I258"/>
  <c r="M258"/>
  <c r="O258"/>
  <c r="P258"/>
  <c r="H259"/>
  <c r="I259"/>
  <c r="M259"/>
  <c r="O259"/>
  <c r="P259"/>
  <c r="H260"/>
  <c r="I260"/>
  <c r="M260"/>
  <c r="O260"/>
  <c r="P260"/>
  <c r="H261"/>
  <c r="I261"/>
  <c r="M261"/>
  <c r="O261"/>
  <c r="P261"/>
  <c r="H262"/>
  <c r="I262"/>
  <c r="M262"/>
  <c r="O262"/>
  <c r="P262"/>
  <c r="H263"/>
  <c r="I263"/>
  <c r="M263"/>
  <c r="O263"/>
  <c r="P263"/>
  <c r="H264"/>
  <c r="I264"/>
  <c r="M264"/>
  <c r="P264"/>
  <c r="H265"/>
  <c r="I265"/>
  <c r="M265"/>
  <c r="O265"/>
  <c r="P265"/>
  <c r="H266"/>
  <c r="I266"/>
  <c r="K266"/>
  <c r="M266"/>
  <c r="P266"/>
  <c r="H267"/>
  <c r="I267"/>
  <c r="M267"/>
  <c r="O267"/>
  <c r="P267"/>
  <c r="H268"/>
  <c r="I268"/>
  <c r="K268"/>
  <c r="H269"/>
  <c r="I269"/>
  <c r="K269"/>
  <c r="M269"/>
  <c r="O269"/>
  <c r="P269"/>
  <c r="H270"/>
  <c r="I270"/>
  <c r="M270"/>
  <c r="O270"/>
  <c r="P270"/>
  <c r="H271"/>
  <c r="I271"/>
  <c r="M271"/>
  <c r="O271"/>
  <c r="P271"/>
  <c r="I272"/>
  <c r="K272"/>
  <c r="M272"/>
  <c r="O272"/>
  <c r="P272"/>
  <c r="I274"/>
  <c r="M274"/>
  <c r="O274"/>
  <c r="P274"/>
  <c r="I275"/>
  <c r="K275"/>
  <c r="M275"/>
  <c r="O275"/>
  <c r="P275"/>
  <c r="I276"/>
  <c r="K276"/>
  <c r="M276"/>
  <c r="O276"/>
  <c r="P276"/>
  <c r="H277"/>
  <c r="I277"/>
  <c r="M277"/>
  <c r="O277"/>
  <c r="P277"/>
  <c r="H278"/>
  <c r="I278"/>
  <c r="M278"/>
  <c r="O278"/>
  <c r="P278"/>
  <c r="H279"/>
  <c r="I279"/>
  <c r="M279"/>
  <c r="O279"/>
  <c r="P279"/>
  <c r="I280"/>
  <c r="K280"/>
  <c r="M280"/>
  <c r="O280"/>
  <c r="P280"/>
  <c r="I281"/>
  <c r="K281"/>
  <c r="M281"/>
  <c r="O281"/>
  <c r="P281"/>
  <c r="I282"/>
  <c r="K282"/>
  <c r="M282"/>
  <c r="O282"/>
  <c r="P282"/>
  <c r="H283"/>
  <c r="I283"/>
  <c r="M283"/>
  <c r="O283"/>
  <c r="P283"/>
  <c r="I284"/>
  <c r="K284"/>
  <c r="M284"/>
  <c r="O284"/>
  <c r="P284"/>
  <c r="H285"/>
  <c r="I285"/>
  <c r="K285"/>
  <c r="M285"/>
  <c r="O285"/>
  <c r="P285"/>
  <c r="I286"/>
  <c r="K286"/>
  <c r="M286"/>
  <c r="O286"/>
  <c r="P286"/>
  <c r="I287"/>
  <c r="K287"/>
  <c r="M287"/>
  <c r="O287"/>
  <c r="P287"/>
  <c r="I288"/>
  <c r="K288"/>
  <c r="M288"/>
  <c r="O288"/>
  <c r="P288"/>
  <c r="I289"/>
  <c r="K289"/>
  <c r="M289"/>
  <c r="O289"/>
  <c r="P289"/>
  <c r="I290"/>
  <c r="K290"/>
  <c r="M290"/>
  <c r="O290"/>
  <c r="P290"/>
  <c r="H291"/>
  <c r="I291"/>
  <c r="K291"/>
  <c r="M291"/>
  <c r="O291"/>
  <c r="P291"/>
  <c r="I292"/>
  <c r="K292"/>
  <c r="M292"/>
  <c r="O292"/>
  <c r="P292"/>
  <c r="I293"/>
  <c r="K293"/>
  <c r="M293"/>
  <c r="O293"/>
  <c r="P293"/>
  <c r="I294"/>
  <c r="K294"/>
  <c r="M294"/>
  <c r="O294"/>
  <c r="P294"/>
  <c r="I295"/>
  <c r="K295"/>
  <c r="M295"/>
  <c r="O295"/>
  <c r="P295"/>
  <c r="I296"/>
  <c r="K296"/>
  <c r="M296"/>
  <c r="I297"/>
  <c r="K297"/>
  <c r="M297"/>
  <c r="H298"/>
  <c r="I298"/>
  <c r="M298"/>
  <c r="I299"/>
  <c r="K299"/>
  <c r="M299"/>
  <c r="O299"/>
  <c r="P299"/>
  <c r="I300"/>
  <c r="K300"/>
  <c r="M300"/>
  <c r="O300"/>
  <c r="P300"/>
  <c r="K301"/>
  <c r="M301"/>
  <c r="O301"/>
  <c r="P301"/>
  <c r="I302"/>
  <c r="K302"/>
  <c r="M302"/>
  <c r="O302"/>
  <c r="P302"/>
  <c r="I303"/>
  <c r="K303"/>
  <c r="M303"/>
  <c r="O303"/>
  <c r="P303"/>
  <c r="I304"/>
  <c r="K304"/>
  <c r="M304"/>
  <c r="O304"/>
  <c r="P304"/>
  <c r="H305"/>
  <c r="I305"/>
  <c r="K305"/>
  <c r="M305"/>
  <c r="O305"/>
  <c r="P305"/>
  <c r="M306"/>
  <c r="O306"/>
  <c r="P306"/>
  <c r="I307"/>
  <c r="K307"/>
  <c r="M307"/>
  <c r="O307"/>
  <c r="P307"/>
  <c r="K308"/>
  <c r="M308"/>
  <c r="O308"/>
  <c r="P308"/>
  <c r="M309"/>
  <c r="O309"/>
  <c r="P309"/>
  <c r="I310"/>
  <c r="K310"/>
  <c r="M310"/>
  <c r="O310"/>
  <c r="P310"/>
  <c r="H311"/>
  <c r="I311"/>
  <c r="M311"/>
  <c r="O311"/>
  <c r="P311"/>
  <c r="H312"/>
  <c r="I312"/>
  <c r="M312"/>
  <c r="O312"/>
  <c r="P312"/>
  <c r="H313"/>
  <c r="I313"/>
  <c r="M313"/>
  <c r="O313"/>
  <c r="P313"/>
  <c r="I314"/>
  <c r="K314"/>
  <c r="M314"/>
  <c r="O314"/>
  <c r="P314"/>
  <c r="H315"/>
  <c r="I315"/>
  <c r="K315"/>
  <c r="M315"/>
  <c r="O315"/>
  <c r="P315"/>
  <c r="I316"/>
  <c r="K316"/>
  <c r="M316"/>
  <c r="O316"/>
  <c r="P316"/>
  <c r="H317"/>
  <c r="I317"/>
  <c r="K317"/>
  <c r="M317"/>
  <c r="O317"/>
  <c r="P317"/>
  <c r="I318"/>
  <c r="K318"/>
  <c r="M318"/>
  <c r="O318"/>
  <c r="P318"/>
  <c r="H319"/>
  <c r="I319"/>
  <c r="K319"/>
  <c r="M319"/>
  <c r="O319"/>
  <c r="P319"/>
  <c r="H320"/>
  <c r="I320"/>
  <c r="K320"/>
  <c r="M320"/>
  <c r="O320"/>
  <c r="P320"/>
  <c r="I321"/>
  <c r="K321"/>
  <c r="M321"/>
  <c r="O321"/>
  <c r="P321"/>
  <c r="M322"/>
  <c r="O322"/>
  <c r="P322"/>
  <c r="I323"/>
  <c r="K323"/>
  <c r="M323"/>
  <c r="O323"/>
  <c r="P323"/>
  <c r="H324"/>
  <c r="I324"/>
  <c r="K324"/>
  <c r="M324"/>
  <c r="O324"/>
  <c r="P324"/>
  <c r="I325"/>
  <c r="M325"/>
  <c r="O325"/>
  <c r="P325"/>
  <c r="I326"/>
  <c r="K326"/>
  <c r="M326"/>
  <c r="O326"/>
  <c r="P326"/>
  <c r="H329"/>
  <c r="I329"/>
  <c r="K329"/>
  <c r="M329"/>
  <c r="O329"/>
  <c r="P329"/>
  <c r="I330"/>
  <c r="K330"/>
  <c r="M330"/>
  <c r="O330"/>
  <c r="P330"/>
  <c r="I331"/>
  <c r="K331"/>
  <c r="M331"/>
  <c r="O331"/>
  <c r="P331"/>
  <c r="I332"/>
  <c r="K332"/>
  <c r="M332"/>
  <c r="O332"/>
  <c r="P332"/>
  <c r="H333"/>
  <c r="I333"/>
  <c r="K333"/>
  <c r="M333"/>
  <c r="O333"/>
  <c r="P333"/>
  <c r="H334"/>
  <c r="I334"/>
  <c r="K334"/>
  <c r="M334"/>
  <c r="O334"/>
  <c r="P334"/>
  <c r="H335"/>
  <c r="I335"/>
  <c r="K335"/>
  <c r="M335"/>
  <c r="O335"/>
  <c r="P335"/>
  <c r="I336"/>
  <c r="K336"/>
  <c r="M336"/>
  <c r="O336"/>
  <c r="P336"/>
  <c r="H337"/>
  <c r="I337"/>
  <c r="M337"/>
  <c r="O337"/>
  <c r="P337"/>
  <c r="I338"/>
  <c r="K338"/>
  <c r="M338"/>
  <c r="O338"/>
  <c r="P338"/>
  <c r="I340"/>
  <c r="K340"/>
  <c r="M340"/>
  <c r="O340"/>
  <c r="P340"/>
  <c r="I341"/>
  <c r="M341"/>
  <c r="O341"/>
  <c r="P341"/>
  <c r="I342"/>
  <c r="K342"/>
  <c r="M342"/>
  <c r="O342"/>
  <c r="P342"/>
  <c r="I343"/>
  <c r="K343"/>
  <c r="M343"/>
  <c r="O343"/>
  <c r="P343"/>
  <c r="I344"/>
  <c r="M344"/>
  <c r="O344"/>
  <c r="P344"/>
  <c r="I345"/>
  <c r="K345"/>
  <c r="M345"/>
  <c r="O345"/>
  <c r="P345"/>
  <c r="H346"/>
  <c r="I346"/>
  <c r="M346"/>
  <c r="O346"/>
  <c r="P346"/>
  <c r="I347"/>
  <c r="K347"/>
  <c r="M347"/>
  <c r="O347"/>
  <c r="P347"/>
  <c r="H348"/>
  <c r="I348"/>
  <c r="M348"/>
  <c r="O348"/>
  <c r="P348"/>
  <c r="I349"/>
  <c r="K349"/>
  <c r="M349"/>
  <c r="O349"/>
  <c r="P349"/>
  <c r="I350"/>
  <c r="K350"/>
  <c r="M350"/>
  <c r="O350"/>
  <c r="P350"/>
  <c r="H351"/>
  <c r="I351"/>
  <c r="M351"/>
  <c r="O351"/>
  <c r="P351"/>
  <c r="I352"/>
  <c r="M352"/>
  <c r="O352"/>
  <c r="P352"/>
  <c r="I353"/>
  <c r="K353"/>
  <c r="M353"/>
  <c r="O353"/>
  <c r="P353"/>
  <c r="I354"/>
  <c r="M354"/>
  <c r="O354"/>
  <c r="P354"/>
  <c r="H355"/>
  <c r="I355"/>
  <c r="M355"/>
  <c r="O355"/>
  <c r="P355"/>
  <c r="H356"/>
  <c r="I356"/>
  <c r="M356"/>
  <c r="O356"/>
  <c r="P356"/>
  <c r="I357"/>
  <c r="K357"/>
  <c r="M357"/>
  <c r="O357"/>
  <c r="P357"/>
  <c r="M358"/>
  <c r="O358"/>
  <c r="P358"/>
  <c r="H359"/>
  <c r="I359"/>
  <c r="M359"/>
  <c r="O359"/>
  <c r="P359"/>
  <c r="I360"/>
  <c r="K360"/>
  <c r="M360"/>
  <c r="O360"/>
  <c r="P360"/>
  <c r="I361"/>
  <c r="K361"/>
  <c r="M361"/>
  <c r="O361"/>
  <c r="P361"/>
  <c r="I362"/>
  <c r="M362"/>
  <c r="O362"/>
  <c r="P362"/>
  <c r="I363"/>
  <c r="K363"/>
  <c r="M363"/>
  <c r="O363"/>
  <c r="P363"/>
  <c r="I364"/>
  <c r="M364"/>
  <c r="O364"/>
  <c r="P364"/>
  <c r="I365"/>
  <c r="K365"/>
  <c r="M365"/>
  <c r="O365"/>
  <c r="P365"/>
  <c r="I366"/>
  <c r="M366"/>
  <c r="O366"/>
  <c r="P366"/>
  <c r="I367"/>
  <c r="M367"/>
  <c r="O367"/>
  <c r="P367"/>
  <c r="I368"/>
  <c r="M368"/>
  <c r="O368"/>
  <c r="P368"/>
  <c r="I369"/>
  <c r="K369"/>
  <c r="M369"/>
  <c r="O369"/>
  <c r="P369"/>
  <c r="I370"/>
  <c r="M370"/>
  <c r="O370"/>
  <c r="P370"/>
  <c r="I371"/>
  <c r="K371"/>
  <c r="M371"/>
  <c r="O371"/>
  <c r="P371"/>
  <c r="H372"/>
  <c r="I372"/>
  <c r="M372"/>
  <c r="O372"/>
  <c r="P372"/>
  <c r="I373"/>
  <c r="K373"/>
  <c r="M373"/>
  <c r="O373"/>
  <c r="P373"/>
  <c r="I374"/>
  <c r="M374"/>
  <c r="O374"/>
  <c r="P374"/>
  <c r="I375"/>
  <c r="M375"/>
  <c r="O375"/>
  <c r="P375"/>
  <c r="I376"/>
  <c r="M376"/>
  <c r="O376"/>
  <c r="P376"/>
  <c r="H377"/>
  <c r="I377"/>
  <c r="M377"/>
  <c r="O377"/>
  <c r="P377"/>
  <c r="H378"/>
  <c r="I378"/>
  <c r="M378"/>
  <c r="O378"/>
  <c r="P378"/>
  <c r="H379"/>
  <c r="I379"/>
  <c r="K379"/>
  <c r="M379"/>
  <c r="O379"/>
  <c r="P379"/>
  <c r="I380"/>
  <c r="K380"/>
  <c r="M380"/>
  <c r="O380"/>
  <c r="P380"/>
  <c r="I381"/>
  <c r="K381"/>
  <c r="M381"/>
  <c r="O381"/>
  <c r="P381"/>
  <c r="I382"/>
  <c r="K382"/>
  <c r="M382"/>
  <c r="O382"/>
  <c r="P382"/>
  <c r="I383"/>
  <c r="K383"/>
  <c r="M383"/>
  <c r="O383"/>
  <c r="P383"/>
  <c r="I384"/>
  <c r="K384"/>
  <c r="M384"/>
  <c r="O384"/>
  <c r="P384"/>
  <c r="I385"/>
  <c r="K385"/>
  <c r="M385"/>
  <c r="O385"/>
  <c r="P385"/>
  <c r="I386"/>
  <c r="K386"/>
  <c r="M386"/>
  <c r="O386"/>
  <c r="P386"/>
  <c r="I387"/>
  <c r="K387"/>
  <c r="M387"/>
  <c r="O387"/>
  <c r="P387"/>
  <c r="I388"/>
  <c r="K388"/>
  <c r="M388"/>
  <c r="O388"/>
  <c r="P388"/>
  <c r="I389"/>
  <c r="K389"/>
  <c r="M389"/>
  <c r="O389"/>
  <c r="P389"/>
  <c r="I390"/>
  <c r="K390"/>
  <c r="M390"/>
  <c r="O390"/>
  <c r="P390"/>
  <c r="I391"/>
  <c r="K391"/>
  <c r="M391"/>
  <c r="O391"/>
  <c r="P391"/>
  <c r="I392"/>
  <c r="K392"/>
  <c r="M392"/>
  <c r="O392"/>
  <c r="P392"/>
  <c r="I393"/>
  <c r="M393"/>
  <c r="O393"/>
  <c r="P393"/>
  <c r="I394"/>
  <c r="I395"/>
  <c r="K395"/>
  <c r="M395"/>
  <c r="O395"/>
  <c r="P395"/>
  <c r="I396"/>
  <c r="K396"/>
  <c r="M396"/>
  <c r="O396"/>
  <c r="P396"/>
  <c r="I397"/>
  <c r="K397"/>
  <c r="M397"/>
  <c r="O397"/>
  <c r="P397"/>
  <c r="I398"/>
  <c r="K398"/>
  <c r="M398"/>
  <c r="O398"/>
  <c r="P398"/>
  <c r="I399"/>
  <c r="K399"/>
  <c r="M399"/>
  <c r="O399"/>
  <c r="P399"/>
  <c r="I400"/>
  <c r="K400"/>
  <c r="M400"/>
  <c r="O400"/>
  <c r="P400"/>
  <c r="I401"/>
  <c r="K401"/>
  <c r="M401"/>
  <c r="O401"/>
  <c r="P401"/>
  <c r="I402"/>
  <c r="K402"/>
  <c r="M402"/>
  <c r="O402"/>
  <c r="P402"/>
  <c r="H403"/>
  <c r="I403"/>
  <c r="M403"/>
  <c r="O403"/>
  <c r="P403"/>
  <c r="I404"/>
  <c r="K404"/>
  <c r="M404"/>
  <c r="O404"/>
  <c r="P404"/>
  <c r="I405"/>
  <c r="K405"/>
  <c r="M405"/>
  <c r="O405"/>
  <c r="P405"/>
  <c r="I406"/>
  <c r="K406"/>
  <c r="M406"/>
  <c r="O406"/>
  <c r="P406"/>
  <c r="I407"/>
  <c r="K407"/>
  <c r="M407"/>
  <c r="O407"/>
  <c r="P407"/>
  <c r="I408"/>
  <c r="K408"/>
  <c r="M408"/>
  <c r="O408"/>
  <c r="P408"/>
  <c r="I409"/>
  <c r="K409"/>
  <c r="M409"/>
  <c r="O409"/>
  <c r="P409"/>
  <c r="I410"/>
  <c r="K410"/>
  <c r="M410"/>
  <c r="O410"/>
  <c r="P410"/>
  <c r="I411"/>
  <c r="K411"/>
  <c r="M411"/>
  <c r="O411"/>
  <c r="P411"/>
  <c r="H412"/>
  <c r="I412"/>
  <c r="M412"/>
  <c r="O412"/>
  <c r="P412"/>
  <c r="I413"/>
  <c r="K413"/>
  <c r="M413"/>
  <c r="O413"/>
  <c r="P413"/>
  <c r="I414"/>
  <c r="M414"/>
  <c r="O414"/>
  <c r="P414"/>
  <c r="I415"/>
  <c r="M415"/>
  <c r="O415"/>
  <c r="P415"/>
  <c r="I416"/>
  <c r="K416"/>
  <c r="M416"/>
  <c r="O416"/>
  <c r="P416"/>
  <c r="I417"/>
  <c r="K417"/>
  <c r="M417"/>
  <c r="O417"/>
  <c r="P417"/>
  <c r="I418"/>
  <c r="K418"/>
  <c r="M418"/>
  <c r="O418"/>
  <c r="P418"/>
  <c r="I419"/>
  <c r="K419"/>
  <c r="M419"/>
  <c r="O419"/>
  <c r="P419"/>
  <c r="I420"/>
  <c r="K420"/>
  <c r="M420"/>
  <c r="O420"/>
  <c r="P420"/>
  <c r="H421"/>
  <c r="I421"/>
  <c r="M421"/>
  <c r="O421"/>
  <c r="P421"/>
  <c r="I422"/>
  <c r="K422"/>
  <c r="M422"/>
  <c r="O422"/>
  <c r="P422"/>
  <c r="H423"/>
  <c r="I423"/>
  <c r="M423"/>
  <c r="O423"/>
  <c r="P423"/>
  <c r="I424"/>
  <c r="K424"/>
  <c r="M424"/>
  <c r="O424"/>
  <c r="P424"/>
  <c r="I425"/>
  <c r="M425"/>
  <c r="O425"/>
  <c r="P425"/>
  <c r="I426"/>
  <c r="K426"/>
  <c r="M426"/>
  <c r="O426"/>
  <c r="P426"/>
  <c r="H427"/>
  <c r="I427"/>
  <c r="M427"/>
  <c r="O427"/>
  <c r="P427"/>
  <c r="I428"/>
  <c r="K428"/>
  <c r="M428"/>
  <c r="O428"/>
  <c r="P428"/>
  <c r="I429"/>
  <c r="K429"/>
  <c r="M429"/>
  <c r="O429"/>
  <c r="P429"/>
  <c r="H430"/>
  <c r="I430"/>
  <c r="M430"/>
  <c r="O430"/>
  <c r="P430"/>
  <c r="I431"/>
  <c r="K431"/>
  <c r="M431"/>
  <c r="O431"/>
  <c r="P431"/>
  <c r="H432"/>
  <c r="I432"/>
  <c r="K432"/>
  <c r="M432"/>
  <c r="O432"/>
  <c r="P432"/>
  <c r="I433"/>
  <c r="K433"/>
  <c r="M433"/>
  <c r="O433"/>
  <c r="P433"/>
  <c r="H434"/>
  <c r="I434"/>
  <c r="M434"/>
  <c r="O434"/>
  <c r="P434"/>
  <c r="I435"/>
  <c r="K435"/>
  <c r="M435"/>
  <c r="O435"/>
  <c r="P435"/>
  <c r="I436"/>
  <c r="K436"/>
  <c r="M436"/>
  <c r="O436"/>
  <c r="P436"/>
  <c r="I437"/>
  <c r="K437"/>
  <c r="M437"/>
  <c r="O437"/>
  <c r="P437"/>
  <c r="I438"/>
  <c r="K438"/>
  <c r="M438"/>
  <c r="O438"/>
  <c r="P438"/>
  <c r="I439"/>
  <c r="K439"/>
  <c r="M439"/>
  <c r="O439"/>
  <c r="P439"/>
  <c r="H440"/>
  <c r="I440"/>
  <c r="M440"/>
  <c r="O440"/>
  <c r="P440"/>
  <c r="I441"/>
  <c r="M441"/>
  <c r="O441"/>
  <c r="P441"/>
  <c r="I442"/>
  <c r="K442"/>
  <c r="M442"/>
  <c r="O442"/>
  <c r="P442"/>
  <c r="H443"/>
  <c r="I443"/>
  <c r="M443"/>
  <c r="O443"/>
  <c r="P443"/>
  <c r="I444"/>
  <c r="K444"/>
  <c r="M444"/>
  <c r="O444"/>
  <c r="P444"/>
  <c r="I445"/>
  <c r="K445"/>
  <c r="M445"/>
  <c r="O445"/>
  <c r="P445"/>
  <c r="H446"/>
  <c r="I446"/>
  <c r="M446"/>
  <c r="O446"/>
  <c r="P446"/>
  <c r="H447"/>
  <c r="I447"/>
  <c r="K447"/>
  <c r="M447"/>
  <c r="O447"/>
  <c r="P447"/>
  <c r="I448"/>
  <c r="K448"/>
  <c r="M448"/>
  <c r="O448"/>
  <c r="P448"/>
  <c r="I449"/>
  <c r="K449"/>
  <c r="M449"/>
  <c r="O449"/>
  <c r="P449"/>
  <c r="I450"/>
  <c r="K450"/>
  <c r="M450"/>
  <c r="O450"/>
  <c r="P450"/>
  <c r="I451"/>
  <c r="K451"/>
  <c r="M451"/>
  <c r="O451"/>
  <c r="P451"/>
  <c r="I452"/>
  <c r="K452"/>
  <c r="M452"/>
  <c r="O452"/>
  <c r="P452"/>
  <c r="I453"/>
  <c r="K453"/>
  <c r="M453"/>
  <c r="O453"/>
  <c r="P453"/>
  <c r="I454"/>
  <c r="K454"/>
  <c r="M454"/>
  <c r="O454"/>
  <c r="P454"/>
  <c r="I455"/>
  <c r="K455"/>
  <c r="M455"/>
  <c r="O455"/>
  <c r="P455"/>
  <c r="I456"/>
  <c r="K456"/>
  <c r="M456"/>
  <c r="O456"/>
  <c r="P456"/>
  <c r="I457"/>
  <c r="K457"/>
  <c r="M457"/>
  <c r="O457"/>
  <c r="P457"/>
  <c r="I458"/>
  <c r="K458"/>
  <c r="M458"/>
  <c r="O458"/>
  <c r="P458"/>
  <c r="I459"/>
  <c r="K459"/>
  <c r="M459"/>
  <c r="O459"/>
  <c r="P459"/>
  <c r="I460"/>
  <c r="K460"/>
  <c r="M460"/>
  <c r="O460"/>
  <c r="P460"/>
  <c r="I461"/>
  <c r="K461"/>
  <c r="M461"/>
  <c r="O461"/>
  <c r="P461"/>
  <c r="I462"/>
  <c r="K462"/>
  <c r="M462"/>
  <c r="O462"/>
  <c r="P462"/>
  <c r="I463"/>
  <c r="K463"/>
  <c r="M463"/>
  <c r="O463"/>
  <c r="P463"/>
  <c r="I464"/>
  <c r="K464"/>
  <c r="M464"/>
  <c r="O464"/>
  <c r="P464"/>
  <c r="H465"/>
  <c r="I465"/>
  <c r="M465"/>
  <c r="O465"/>
  <c r="P465"/>
  <c r="I466"/>
  <c r="K466"/>
  <c r="M466"/>
  <c r="O466"/>
  <c r="P466"/>
  <c r="I467"/>
  <c r="K467"/>
  <c r="M467"/>
  <c r="O467"/>
  <c r="P467"/>
  <c r="H468"/>
  <c r="I468"/>
  <c r="K468"/>
  <c r="M468"/>
  <c r="O468"/>
  <c r="P468"/>
  <c r="H469"/>
  <c r="I469"/>
  <c r="M469"/>
  <c r="O469"/>
  <c r="P469"/>
  <c r="F8" i="19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M14"/>
  <c r="O14"/>
  <c r="P14"/>
  <c r="H15"/>
  <c r="I15"/>
  <c r="M15"/>
  <c r="O15"/>
  <c r="P15"/>
  <c r="H16"/>
  <c r="I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M25"/>
  <c r="O25"/>
  <c r="P25"/>
  <c r="H26"/>
  <c r="I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K33"/>
  <c r="M33"/>
  <c r="O33"/>
  <c r="P33"/>
  <c r="H34"/>
  <c r="I34"/>
  <c r="K34"/>
  <c r="M34"/>
  <c r="O34"/>
  <c r="P34"/>
  <c r="H35"/>
  <c r="I35"/>
  <c r="K35"/>
  <c r="M35"/>
  <c r="O35"/>
  <c r="P35"/>
  <c r="H36"/>
  <c r="I36"/>
  <c r="M36"/>
  <c r="O36"/>
  <c r="P36"/>
  <c r="H37"/>
  <c r="I37"/>
  <c r="K37"/>
  <c r="M37"/>
  <c r="O37"/>
  <c r="P37"/>
  <c r="H38"/>
  <c r="I38"/>
  <c r="K38"/>
  <c r="M38"/>
  <c r="O38"/>
  <c r="P38"/>
  <c r="H39"/>
  <c r="I39"/>
  <c r="M39"/>
  <c r="O39"/>
  <c r="P39"/>
  <c r="H40"/>
  <c r="I40"/>
  <c r="K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K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M57"/>
  <c r="O57"/>
  <c r="P57"/>
  <c r="H58"/>
  <c r="I58"/>
  <c r="M58"/>
  <c r="O58"/>
  <c r="P58"/>
  <c r="H59"/>
  <c r="I59"/>
  <c r="M59"/>
  <c r="O59"/>
  <c r="P59"/>
  <c r="H60"/>
  <c r="I60"/>
  <c r="M60"/>
  <c r="O60"/>
  <c r="P60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M67"/>
  <c r="O67"/>
  <c r="P67"/>
  <c r="H68"/>
  <c r="I68"/>
  <c r="M68"/>
  <c r="O68"/>
  <c r="P68"/>
  <c r="H69"/>
  <c r="I69"/>
  <c r="M69"/>
  <c r="O69"/>
  <c r="P69"/>
  <c r="H70"/>
  <c r="I70"/>
  <c r="M70"/>
  <c r="O70"/>
  <c r="P70"/>
  <c r="H71"/>
  <c r="I71"/>
  <c r="M71"/>
  <c r="O71"/>
  <c r="P71"/>
  <c r="H72"/>
  <c r="I72"/>
  <c r="M72"/>
  <c r="O72"/>
  <c r="P72"/>
  <c r="H73"/>
  <c r="I73"/>
  <c r="M73"/>
  <c r="O73"/>
  <c r="P73"/>
  <c r="H74"/>
  <c r="I74"/>
  <c r="M74"/>
  <c r="O74"/>
  <c r="P74"/>
  <c r="H75"/>
  <c r="I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P134"/>
  <c r="H135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M141"/>
  <c r="O141"/>
  <c r="P141"/>
  <c r="H142"/>
  <c r="I142"/>
  <c r="M142"/>
  <c r="O142"/>
  <c r="P142"/>
  <c r="H143"/>
  <c r="I143"/>
  <c r="M143"/>
  <c r="O143"/>
  <c r="P143"/>
  <c r="H144"/>
  <c r="I144"/>
  <c r="M144"/>
  <c r="O144"/>
  <c r="P144"/>
  <c r="H145"/>
  <c r="I145"/>
  <c r="M145"/>
  <c r="O145"/>
  <c r="P145"/>
  <c r="H146"/>
  <c r="I146"/>
  <c r="M146"/>
  <c r="O146"/>
  <c r="P146"/>
  <c r="H147"/>
  <c r="I147"/>
  <c r="M147"/>
  <c r="O147"/>
  <c r="P147"/>
  <c r="H148"/>
  <c r="I148"/>
  <c r="M148"/>
  <c r="O148"/>
  <c r="H149"/>
  <c r="I149"/>
  <c r="M149"/>
  <c r="O149"/>
  <c r="P149"/>
  <c r="H150"/>
  <c r="I150"/>
  <c r="O150"/>
  <c r="H151"/>
  <c r="I151"/>
  <c r="M151"/>
  <c r="O151"/>
  <c r="P151"/>
  <c r="H152"/>
  <c r="I152"/>
  <c r="O152"/>
  <c r="H153"/>
  <c r="I153"/>
  <c r="M153"/>
  <c r="O153"/>
  <c r="P153"/>
  <c r="H154"/>
  <c r="I154"/>
  <c r="O154"/>
  <c r="H155"/>
  <c r="I155"/>
  <c r="K155"/>
  <c r="M155"/>
  <c r="O155"/>
  <c r="P155"/>
  <c r="H156"/>
  <c r="I156"/>
  <c r="K156"/>
  <c r="M156"/>
  <c r="O156"/>
  <c r="P156"/>
  <c r="H157"/>
  <c r="I157"/>
  <c r="K157"/>
  <c r="M157"/>
  <c r="O157"/>
  <c r="P157"/>
  <c r="H158"/>
  <c r="I158"/>
  <c r="K158"/>
  <c r="M158"/>
  <c r="O158"/>
  <c r="P158"/>
  <c r="H159"/>
  <c r="I159"/>
  <c r="K159"/>
  <c r="M159"/>
  <c r="O159"/>
  <c r="P159"/>
  <c r="H160"/>
  <c r="I160"/>
  <c r="K160"/>
  <c r="M160"/>
  <c r="O160"/>
  <c r="P160"/>
  <c r="H161"/>
  <c r="I161"/>
  <c r="K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P165"/>
  <c r="H166"/>
  <c r="I166"/>
  <c r="M166"/>
  <c r="O166"/>
  <c r="P166"/>
  <c r="H167"/>
  <c r="I167"/>
  <c r="M167"/>
  <c r="O167"/>
  <c r="P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M174"/>
  <c r="O174"/>
  <c r="P174"/>
  <c r="H175"/>
  <c r="I175"/>
  <c r="M175"/>
  <c r="O175"/>
  <c r="P175"/>
  <c r="H176"/>
  <c r="I176"/>
  <c r="M176"/>
  <c r="O176"/>
  <c r="P176"/>
  <c r="H177"/>
  <c r="I177"/>
  <c r="M177"/>
  <c r="O177"/>
  <c r="P177"/>
  <c r="H178"/>
  <c r="I178"/>
  <c r="M178"/>
  <c r="O178"/>
  <c r="P178"/>
  <c r="H179"/>
  <c r="I179"/>
  <c r="M179"/>
  <c r="O179"/>
  <c r="P179"/>
  <c r="H180"/>
  <c r="I180"/>
  <c r="M180"/>
  <c r="O180"/>
  <c r="P180"/>
  <c r="H181"/>
  <c r="I181"/>
  <c r="M181"/>
  <c r="O181"/>
  <c r="P181"/>
  <c r="H182"/>
  <c r="I182"/>
  <c r="M182"/>
  <c r="O182"/>
  <c r="P182"/>
  <c r="H183"/>
  <c r="I183"/>
  <c r="K183"/>
  <c r="M183"/>
  <c r="O183"/>
  <c r="P183"/>
  <c r="H184"/>
  <c r="I184"/>
  <c r="K184"/>
  <c r="M184"/>
  <c r="O184"/>
  <c r="P184"/>
  <c r="H185"/>
  <c r="I185"/>
  <c r="K185"/>
  <c r="M185"/>
  <c r="O185"/>
  <c r="P185"/>
  <c r="H186"/>
  <c r="I186"/>
  <c r="K186"/>
  <c r="M186"/>
  <c r="O186"/>
  <c r="P186"/>
  <c r="H187"/>
  <c r="I187"/>
  <c r="K187"/>
  <c r="M187"/>
  <c r="O187"/>
  <c r="P187"/>
  <c r="H188"/>
  <c r="I188"/>
  <c r="K188"/>
  <c r="M188"/>
  <c r="O188"/>
  <c r="P188"/>
  <c r="H189"/>
  <c r="I189"/>
  <c r="K189"/>
  <c r="M189"/>
  <c r="O189"/>
  <c r="P189"/>
  <c r="H190"/>
  <c r="I190"/>
  <c r="M190"/>
  <c r="O190"/>
  <c r="P190"/>
  <c r="H191"/>
  <c r="I191"/>
  <c r="M191"/>
  <c r="O191"/>
  <c r="P191"/>
  <c r="H192"/>
  <c r="I192"/>
  <c r="K192"/>
  <c r="M192"/>
  <c r="O192"/>
  <c r="P192"/>
  <c r="H193"/>
  <c r="I193"/>
  <c r="K193"/>
  <c r="M193"/>
  <c r="O193"/>
  <c r="P193"/>
  <c r="H194"/>
  <c r="I194"/>
  <c r="K194"/>
  <c r="M194"/>
  <c r="O194"/>
  <c r="P194"/>
  <c r="H195"/>
  <c r="I195"/>
  <c r="M195"/>
  <c r="O195"/>
  <c r="P195"/>
  <c r="H196"/>
  <c r="I196"/>
  <c r="K196"/>
  <c r="M196"/>
  <c r="O196"/>
  <c r="P196"/>
  <c r="H197"/>
  <c r="I197"/>
  <c r="K197"/>
  <c r="M197"/>
  <c r="O197"/>
  <c r="P197"/>
  <c r="H198"/>
  <c r="I198"/>
  <c r="K198"/>
  <c r="M198"/>
  <c r="O198"/>
  <c r="P198"/>
  <c r="H199"/>
  <c r="I199"/>
  <c r="K199"/>
  <c r="M199"/>
  <c r="O199"/>
  <c r="P199"/>
  <c r="H200"/>
  <c r="I200"/>
  <c r="K200"/>
  <c r="M200"/>
  <c r="O200"/>
  <c r="P200"/>
  <c r="H201"/>
  <c r="I201"/>
  <c r="K201"/>
  <c r="M201"/>
  <c r="O201"/>
  <c r="P201"/>
  <c r="H202"/>
  <c r="I202"/>
  <c r="K202"/>
  <c r="M202"/>
  <c r="O202"/>
  <c r="P202"/>
  <c r="H203"/>
  <c r="I203"/>
  <c r="M203"/>
  <c r="O203"/>
  <c r="P203"/>
  <c r="H204"/>
  <c r="I204"/>
  <c r="M204"/>
  <c r="O204"/>
  <c r="P204"/>
  <c r="H205"/>
  <c r="I205"/>
  <c r="K205"/>
  <c r="M205"/>
  <c r="O205"/>
  <c r="P205"/>
  <c r="H206"/>
  <c r="I206"/>
  <c r="K206"/>
  <c r="M206"/>
  <c r="O206"/>
  <c r="P206"/>
  <c r="H207"/>
  <c r="I207"/>
  <c r="K207"/>
  <c r="M207"/>
  <c r="O207"/>
  <c r="P207"/>
  <c r="H208"/>
  <c r="I208"/>
  <c r="K208"/>
  <c r="M208"/>
  <c r="O208"/>
  <c r="P208"/>
  <c r="H209"/>
  <c r="I209"/>
  <c r="K209"/>
  <c r="M209"/>
  <c r="O209"/>
  <c r="P209"/>
  <c r="H210"/>
  <c r="I210"/>
  <c r="K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M221"/>
  <c r="O221"/>
  <c r="P221"/>
  <c r="H222"/>
  <c r="I222"/>
  <c r="M222"/>
  <c r="O222"/>
  <c r="P222"/>
  <c r="H223"/>
  <c r="I223"/>
  <c r="M223"/>
  <c r="O223"/>
  <c r="P223"/>
  <c r="H224"/>
  <c r="I224"/>
  <c r="M224"/>
  <c r="O224"/>
  <c r="P224"/>
  <c r="H225"/>
  <c r="I225"/>
  <c r="M225"/>
  <c r="O225"/>
  <c r="P225"/>
  <c r="H226"/>
  <c r="I226"/>
  <c r="M226"/>
  <c r="O226"/>
  <c r="P226"/>
  <c r="H227"/>
  <c r="I227"/>
  <c r="K227"/>
  <c r="M227"/>
  <c r="O227"/>
  <c r="P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M231"/>
  <c r="O231"/>
  <c r="P231"/>
  <c r="H232"/>
  <c r="I232"/>
  <c r="M232"/>
  <c r="O232"/>
  <c r="P232"/>
  <c r="H233"/>
  <c r="I233"/>
  <c r="M233"/>
  <c r="O233"/>
  <c r="P233"/>
  <c r="H234"/>
  <c r="I234"/>
  <c r="M234"/>
  <c r="O234"/>
  <c r="P234"/>
  <c r="H235"/>
  <c r="I235"/>
  <c r="M235"/>
  <c r="O235"/>
  <c r="P235"/>
  <c r="H236"/>
  <c r="I236"/>
  <c r="M236"/>
  <c r="O236"/>
  <c r="P236"/>
  <c r="H237"/>
  <c r="I237"/>
  <c r="M237"/>
  <c r="O237"/>
  <c r="P237"/>
  <c r="H238"/>
  <c r="I238"/>
  <c r="M238"/>
  <c r="O238"/>
  <c r="P238"/>
  <c r="H239"/>
  <c r="I239"/>
  <c r="M239"/>
  <c r="O239"/>
  <c r="P239"/>
  <c r="H240"/>
  <c r="I240"/>
  <c r="M240"/>
  <c r="O240"/>
  <c r="P240"/>
  <c r="H241"/>
  <c r="I241"/>
  <c r="M241"/>
  <c r="O241"/>
  <c r="P241"/>
  <c r="H242"/>
  <c r="I242"/>
  <c r="M242"/>
  <c r="O242"/>
  <c r="P242"/>
  <c r="H243"/>
  <c r="I243"/>
  <c r="M243"/>
  <c r="O243"/>
  <c r="P243"/>
  <c r="H244"/>
  <c r="I244"/>
  <c r="M244"/>
  <c r="O244"/>
  <c r="P244"/>
  <c r="H245"/>
  <c r="I245"/>
  <c r="M245"/>
  <c r="O245"/>
  <c r="P245"/>
  <c r="H246"/>
  <c r="I246"/>
  <c r="M246"/>
  <c r="O246"/>
  <c r="P246"/>
  <c r="H247"/>
  <c r="I247"/>
  <c r="M247"/>
  <c r="O247"/>
  <c r="P247"/>
  <c r="H248"/>
  <c r="I248"/>
  <c r="M248"/>
  <c r="O248"/>
  <c r="P248"/>
  <c r="H249"/>
  <c r="I249"/>
  <c r="M249"/>
  <c r="O249"/>
  <c r="P249"/>
  <c r="H250"/>
  <c r="I250"/>
  <c r="M250"/>
  <c r="O250"/>
  <c r="P250"/>
  <c r="H251"/>
  <c r="I251"/>
  <c r="K251"/>
  <c r="M251"/>
  <c r="O251"/>
  <c r="P251"/>
  <c r="H252"/>
  <c r="I252"/>
  <c r="M252"/>
  <c r="O252"/>
  <c r="P252"/>
  <c r="H253"/>
  <c r="I253"/>
  <c r="M253"/>
  <c r="O253"/>
  <c r="P253"/>
  <c r="H254"/>
  <c r="I254"/>
  <c r="M254"/>
  <c r="O254"/>
  <c r="P254"/>
  <c r="H255"/>
  <c r="I255"/>
  <c r="M255"/>
  <c r="O255"/>
  <c r="P255"/>
  <c r="H256"/>
  <c r="I256"/>
  <c r="M256"/>
  <c r="O256"/>
  <c r="P256"/>
  <c r="H257"/>
  <c r="I257"/>
  <c r="M257"/>
  <c r="O257"/>
  <c r="P257"/>
  <c r="H258"/>
  <c r="I258"/>
  <c r="M258"/>
  <c r="O258"/>
  <c r="P258"/>
  <c r="H259"/>
  <c r="I259"/>
  <c r="M259"/>
  <c r="O259"/>
  <c r="P259"/>
  <c r="H260"/>
  <c r="I260"/>
  <c r="M260"/>
  <c r="O260"/>
  <c r="P260"/>
  <c r="H261"/>
  <c r="I261"/>
  <c r="M261"/>
  <c r="O261"/>
  <c r="P261"/>
  <c r="H262"/>
  <c r="I262"/>
  <c r="M262"/>
  <c r="O262"/>
  <c r="P262"/>
  <c r="H263"/>
  <c r="I263"/>
  <c r="M263"/>
  <c r="O263"/>
  <c r="P263"/>
  <c r="H264"/>
  <c r="I264"/>
  <c r="M264"/>
  <c r="O264"/>
  <c r="P264"/>
  <c r="H265"/>
  <c r="I265"/>
  <c r="M265"/>
  <c r="O265"/>
  <c r="P265"/>
  <c r="H266"/>
  <c r="I266"/>
  <c r="M266"/>
  <c r="O266"/>
  <c r="P266"/>
  <c r="H267"/>
  <c r="I267"/>
  <c r="M267"/>
  <c r="O267"/>
  <c r="P267"/>
  <c r="H268"/>
  <c r="I268"/>
  <c r="M268"/>
  <c r="O268"/>
  <c r="P268"/>
  <c r="H269"/>
  <c r="I269"/>
  <c r="M269"/>
  <c r="O269"/>
  <c r="P269"/>
  <c r="H270"/>
  <c r="I270"/>
  <c r="M270"/>
  <c r="O270"/>
  <c r="P270"/>
  <c r="H271"/>
  <c r="I271"/>
  <c r="M271"/>
  <c r="O271"/>
  <c r="P271"/>
  <c r="H272"/>
  <c r="I272"/>
  <c r="M272"/>
  <c r="O272"/>
  <c r="P272"/>
  <c r="H273"/>
  <c r="I273"/>
  <c r="M273"/>
  <c r="O273"/>
  <c r="P273"/>
  <c r="H274"/>
  <c r="I274"/>
  <c r="M274"/>
  <c r="O274"/>
  <c r="P274"/>
  <c r="H275"/>
  <c r="I275"/>
  <c r="M275"/>
  <c r="O275"/>
  <c r="P275"/>
  <c r="H276"/>
  <c r="I276"/>
  <c r="M276"/>
  <c r="O276"/>
  <c r="P276"/>
  <c r="H277"/>
  <c r="I277"/>
  <c r="M277"/>
  <c r="O277"/>
  <c r="P277"/>
  <c r="H278"/>
  <c r="I278"/>
  <c r="M278"/>
  <c r="O278"/>
  <c r="P278"/>
  <c r="H279"/>
  <c r="I279"/>
  <c r="M279"/>
  <c r="O279"/>
  <c r="P279"/>
  <c r="H280"/>
  <c r="I280"/>
  <c r="K280"/>
  <c r="M280"/>
  <c r="O280"/>
  <c r="P280"/>
  <c r="H281"/>
  <c r="I281"/>
  <c r="K281"/>
  <c r="M281"/>
  <c r="O281"/>
  <c r="P281"/>
  <c r="H282"/>
  <c r="I282"/>
  <c r="K282"/>
  <c r="M282"/>
  <c r="O282"/>
  <c r="P282"/>
  <c r="H283"/>
  <c r="I283"/>
  <c r="M283"/>
  <c r="O283"/>
  <c r="P283"/>
  <c r="H284"/>
  <c r="I284"/>
  <c r="K284"/>
  <c r="M284"/>
  <c r="O284"/>
  <c r="P284"/>
  <c r="H285"/>
  <c r="I285"/>
  <c r="K285"/>
  <c r="M285"/>
  <c r="O285"/>
  <c r="P285"/>
  <c r="H286"/>
  <c r="I286"/>
  <c r="K286"/>
  <c r="M286"/>
  <c r="O286"/>
  <c r="P286"/>
  <c r="H287"/>
  <c r="I287"/>
  <c r="K287"/>
  <c r="M287"/>
  <c r="O287"/>
  <c r="P287"/>
  <c r="H288"/>
  <c r="I288"/>
  <c r="K288"/>
  <c r="O288"/>
  <c r="P288"/>
  <c r="H289"/>
  <c r="I289"/>
  <c r="M289"/>
  <c r="O289"/>
  <c r="P289"/>
  <c r="H290"/>
  <c r="I290"/>
  <c r="M290"/>
  <c r="O290"/>
  <c r="P290"/>
  <c r="H291"/>
  <c r="I291"/>
  <c r="M291"/>
  <c r="O291"/>
  <c r="P291"/>
  <c r="H292"/>
  <c r="I292"/>
  <c r="M292"/>
  <c r="O292"/>
  <c r="P292"/>
  <c r="H293"/>
  <c r="I293"/>
  <c r="M293"/>
  <c r="O293"/>
  <c r="P293"/>
  <c r="H294"/>
  <c r="I294"/>
  <c r="M294"/>
  <c r="O294"/>
  <c r="P294"/>
  <c r="H295"/>
  <c r="I295"/>
  <c r="M295"/>
  <c r="O295"/>
  <c r="P295"/>
  <c r="H296"/>
  <c r="I296"/>
  <c r="M296"/>
  <c r="O296"/>
  <c r="P296"/>
  <c r="H297"/>
  <c r="I297"/>
  <c r="M297"/>
  <c r="O297"/>
  <c r="P297"/>
  <c r="H298"/>
  <c r="I298"/>
  <c r="M298"/>
  <c r="O298"/>
  <c r="P298"/>
  <c r="H299"/>
  <c r="I299"/>
  <c r="M299"/>
  <c r="O299"/>
  <c r="P299"/>
  <c r="H300"/>
  <c r="I300"/>
  <c r="M300"/>
  <c r="O300"/>
  <c r="P300"/>
  <c r="I301"/>
  <c r="K301"/>
  <c r="M301"/>
  <c r="O301"/>
  <c r="P301"/>
  <c r="I302"/>
  <c r="K302"/>
  <c r="M302"/>
  <c r="O302"/>
  <c r="P302"/>
  <c r="I304"/>
  <c r="K304"/>
  <c r="M304"/>
  <c r="O304"/>
  <c r="P304"/>
  <c r="I329"/>
  <c r="K329"/>
  <c r="M329"/>
  <c r="O329"/>
  <c r="P329"/>
  <c r="H336"/>
  <c r="I336"/>
  <c r="M336"/>
  <c r="O336"/>
  <c r="P336"/>
  <c r="H337"/>
  <c r="I337"/>
  <c r="M337"/>
  <c r="O337"/>
  <c r="P337"/>
  <c r="H338"/>
  <c r="I338"/>
  <c r="M338"/>
  <c r="O338"/>
  <c r="P338"/>
  <c r="H339"/>
  <c r="I339"/>
  <c r="M339"/>
  <c r="O339"/>
  <c r="P339"/>
  <c r="I340"/>
  <c r="K340"/>
  <c r="M340"/>
  <c r="O340"/>
  <c r="P340"/>
  <c r="I343"/>
  <c r="K343"/>
  <c r="M343"/>
  <c r="O343"/>
  <c r="P343"/>
  <c r="I344"/>
  <c r="K344"/>
  <c r="M344"/>
  <c r="O344"/>
  <c r="P344"/>
  <c r="I345"/>
  <c r="K345"/>
  <c r="M345"/>
  <c r="O345"/>
  <c r="P345"/>
  <c r="I346"/>
  <c r="K346"/>
  <c r="M346"/>
  <c r="O346"/>
  <c r="P346"/>
  <c r="H347"/>
  <c r="I347"/>
  <c r="M347"/>
  <c r="O347"/>
  <c r="P347"/>
  <c r="I348"/>
  <c r="K348"/>
  <c r="M348"/>
  <c r="O348"/>
  <c r="P348"/>
  <c r="H349"/>
  <c r="I349"/>
  <c r="M349"/>
  <c r="O349"/>
  <c r="P349"/>
  <c r="I350"/>
  <c r="K350"/>
  <c r="M350"/>
  <c r="O350"/>
  <c r="P350"/>
  <c r="I351"/>
  <c r="K351"/>
  <c r="M351"/>
  <c r="O351"/>
  <c r="P351"/>
  <c r="H352"/>
  <c r="I352"/>
  <c r="M352"/>
  <c r="O352"/>
  <c r="P352"/>
  <c r="I353"/>
  <c r="K353"/>
  <c r="M353"/>
  <c r="O353"/>
  <c r="P353"/>
  <c r="H354"/>
  <c r="I354"/>
  <c r="M354"/>
  <c r="O354"/>
  <c r="P354"/>
  <c r="H355"/>
  <c r="I355"/>
  <c r="M355"/>
  <c r="O355"/>
  <c r="P355"/>
  <c r="H356"/>
  <c r="I356"/>
  <c r="M356"/>
  <c r="O356"/>
  <c r="P356"/>
  <c r="I357"/>
  <c r="K357"/>
  <c r="M357"/>
  <c r="O357"/>
  <c r="P357"/>
  <c r="I358"/>
  <c r="K358"/>
  <c r="M358"/>
  <c r="O358"/>
  <c r="P358"/>
  <c r="I359"/>
  <c r="K359"/>
  <c r="M359"/>
  <c r="O359"/>
  <c r="P359"/>
  <c r="M360"/>
  <c r="O360"/>
  <c r="P360"/>
  <c r="I361"/>
  <c r="K361"/>
  <c r="M361"/>
  <c r="O361"/>
  <c r="P361"/>
  <c r="H362"/>
  <c r="I362"/>
  <c r="M362"/>
  <c r="O362"/>
  <c r="P362"/>
  <c r="I363"/>
  <c r="M363"/>
  <c r="O363"/>
  <c r="P363"/>
  <c r="I364"/>
  <c r="K364"/>
  <c r="M364"/>
  <c r="O364"/>
  <c r="P364"/>
  <c r="H365"/>
  <c r="I365"/>
  <c r="M365"/>
  <c r="O365"/>
  <c r="P365"/>
  <c r="I366"/>
  <c r="K366"/>
  <c r="M366"/>
  <c r="O366"/>
  <c r="P366"/>
  <c r="H367"/>
  <c r="I367"/>
  <c r="M367"/>
  <c r="O367"/>
  <c r="P367"/>
  <c r="I368"/>
  <c r="K368"/>
  <c r="M368"/>
  <c r="O368"/>
  <c r="P368"/>
  <c r="H369"/>
  <c r="I369"/>
  <c r="M369"/>
  <c r="O369"/>
  <c r="P369"/>
  <c r="H371"/>
  <c r="I371"/>
  <c r="M371"/>
  <c r="O371"/>
  <c r="P371"/>
  <c r="I372"/>
  <c r="M372"/>
  <c r="O372"/>
  <c r="P372"/>
  <c r="I373"/>
  <c r="K373"/>
  <c r="M373"/>
  <c r="O373"/>
  <c r="P373"/>
  <c r="H374"/>
  <c r="I374"/>
  <c r="K374"/>
  <c r="M374"/>
  <c r="O374"/>
  <c r="P374"/>
  <c r="H375"/>
  <c r="I375"/>
  <c r="K375"/>
  <c r="M375"/>
  <c r="O375"/>
  <c r="P375"/>
  <c r="I376"/>
  <c r="M376"/>
  <c r="O376"/>
  <c r="P376"/>
  <c r="I377"/>
  <c r="K377"/>
  <c r="M377"/>
  <c r="O377"/>
  <c r="P377"/>
  <c r="I378"/>
  <c r="K378"/>
  <c r="M378"/>
  <c r="O378"/>
  <c r="P378"/>
  <c r="I379"/>
  <c r="K379"/>
  <c r="M379"/>
  <c r="O379"/>
  <c r="P379"/>
  <c r="H380"/>
  <c r="I380"/>
  <c r="K380"/>
  <c r="M380"/>
  <c r="O380"/>
  <c r="P380"/>
  <c r="I381"/>
  <c r="M381"/>
  <c r="O381"/>
  <c r="P381"/>
  <c r="I382"/>
  <c r="M382"/>
  <c r="O382"/>
  <c r="P382"/>
  <c r="I383"/>
  <c r="K383"/>
  <c r="M383"/>
  <c r="O383"/>
  <c r="P383"/>
  <c r="I384"/>
  <c r="K384"/>
  <c r="M384"/>
  <c r="O384"/>
  <c r="P384"/>
  <c r="I385"/>
  <c r="K385"/>
  <c r="M385"/>
  <c r="O385"/>
  <c r="P385"/>
  <c r="I386"/>
  <c r="K386"/>
  <c r="M386"/>
  <c r="O386"/>
  <c r="P386"/>
  <c r="I387"/>
  <c r="K387"/>
  <c r="M387"/>
  <c r="O387"/>
  <c r="P387"/>
  <c r="I388"/>
  <c r="K388"/>
  <c r="M388"/>
  <c r="O388"/>
  <c r="P388"/>
  <c r="H389"/>
  <c r="I389"/>
  <c r="K389"/>
  <c r="M389"/>
  <c r="O389"/>
  <c r="P389"/>
  <c r="I390"/>
  <c r="K390"/>
  <c r="M390"/>
  <c r="O390"/>
  <c r="P390"/>
  <c r="I391"/>
  <c r="K391"/>
  <c r="M391"/>
  <c r="O391"/>
  <c r="P391"/>
  <c r="I392"/>
  <c r="K392"/>
  <c r="M392"/>
  <c r="O392"/>
  <c r="P392"/>
  <c r="I393"/>
  <c r="K393"/>
  <c r="M393"/>
  <c r="O393"/>
  <c r="P393"/>
  <c r="I394"/>
  <c r="K394"/>
  <c r="M394"/>
  <c r="O394"/>
  <c r="P394"/>
  <c r="I395"/>
  <c r="K395"/>
  <c r="M395"/>
  <c r="O395"/>
  <c r="P395"/>
  <c r="I396"/>
  <c r="K396"/>
  <c r="M396"/>
  <c r="O396"/>
  <c r="P396"/>
  <c r="H397"/>
  <c r="I397"/>
  <c r="K397"/>
  <c r="M397"/>
  <c r="O397"/>
  <c r="P397"/>
  <c r="I398"/>
  <c r="K398"/>
  <c r="M398"/>
  <c r="O398"/>
  <c r="P398"/>
  <c r="I399"/>
  <c r="K399"/>
  <c r="M399"/>
  <c r="O399"/>
  <c r="P399"/>
  <c r="H400"/>
  <c r="I400"/>
  <c r="M400"/>
  <c r="O400"/>
  <c r="P400"/>
  <c r="I401"/>
  <c r="K401"/>
  <c r="M401"/>
  <c r="O401"/>
  <c r="P401"/>
  <c r="I402"/>
  <c r="K402"/>
  <c r="M402"/>
  <c r="O402"/>
  <c r="P402"/>
  <c r="I403"/>
  <c r="K403"/>
  <c r="M403"/>
  <c r="O403"/>
  <c r="P403"/>
  <c r="M404"/>
  <c r="O404"/>
  <c r="P404"/>
  <c r="I405"/>
  <c r="K405"/>
  <c r="M405"/>
  <c r="O405"/>
  <c r="P405"/>
  <c r="I406"/>
  <c r="K406"/>
  <c r="M406"/>
  <c r="O406"/>
  <c r="P406"/>
  <c r="I407"/>
  <c r="K407"/>
  <c r="M407"/>
  <c r="O407"/>
  <c r="P407"/>
  <c r="H408"/>
  <c r="I408"/>
  <c r="M408"/>
  <c r="O408"/>
  <c r="P408"/>
  <c r="M409"/>
  <c r="O409"/>
  <c r="P409"/>
  <c r="I410"/>
  <c r="M410"/>
  <c r="O410"/>
  <c r="P410"/>
  <c r="H411"/>
  <c r="I411"/>
  <c r="M411"/>
  <c r="O411"/>
  <c r="P411"/>
  <c r="I412"/>
  <c r="K412"/>
  <c r="M412"/>
  <c r="O412"/>
  <c r="P412"/>
  <c r="H413"/>
  <c r="I413"/>
  <c r="M413"/>
  <c r="O413"/>
  <c r="P413"/>
  <c r="I414"/>
  <c r="K414"/>
  <c r="M414"/>
  <c r="O414"/>
  <c r="P414"/>
  <c r="H415"/>
  <c r="I415"/>
  <c r="K415"/>
  <c r="M415"/>
  <c r="O415"/>
  <c r="P415"/>
  <c r="I416"/>
  <c r="K416"/>
  <c r="M416"/>
  <c r="O416"/>
  <c r="P416"/>
  <c r="H417"/>
  <c r="I417"/>
  <c r="K417"/>
  <c r="M417"/>
  <c r="O417"/>
  <c r="P417"/>
  <c r="I418"/>
  <c r="K418"/>
  <c r="M418"/>
  <c r="O418"/>
  <c r="P418"/>
  <c r="I419"/>
  <c r="K419"/>
  <c r="M419"/>
  <c r="O419"/>
  <c r="P419"/>
  <c r="I420"/>
  <c r="K420"/>
  <c r="M420"/>
  <c r="O420"/>
  <c r="P420"/>
  <c r="I421"/>
  <c r="K421"/>
  <c r="M421"/>
  <c r="O421"/>
  <c r="P421"/>
  <c r="I422"/>
  <c r="K422"/>
  <c r="M422"/>
  <c r="O422"/>
  <c r="P422"/>
  <c r="I423"/>
  <c r="K423"/>
  <c r="M423"/>
  <c r="O423"/>
  <c r="P423"/>
  <c r="H424"/>
  <c r="I424"/>
  <c r="M424"/>
  <c r="O424"/>
  <c r="P424"/>
  <c r="H425"/>
  <c r="I425"/>
  <c r="K425"/>
  <c r="M425"/>
  <c r="O425"/>
  <c r="P425"/>
  <c r="I426"/>
  <c r="K426"/>
  <c r="M426"/>
  <c r="O426"/>
  <c r="P426"/>
  <c r="I427"/>
  <c r="K427"/>
  <c r="M427"/>
  <c r="O427"/>
  <c r="P427"/>
  <c r="I428"/>
  <c r="K428"/>
  <c r="M428"/>
  <c r="O428"/>
  <c r="P428"/>
  <c r="I429"/>
  <c r="K429"/>
  <c r="M429"/>
  <c r="O429"/>
  <c r="P429"/>
  <c r="I430"/>
  <c r="K430"/>
  <c r="M430"/>
  <c r="O430"/>
  <c r="P430"/>
  <c r="I431"/>
  <c r="K431"/>
  <c r="M431"/>
  <c r="O431"/>
  <c r="P431"/>
  <c r="I432"/>
  <c r="K432"/>
  <c r="M432"/>
  <c r="O432"/>
  <c r="P432"/>
  <c r="I433"/>
  <c r="K433"/>
  <c r="M433"/>
  <c r="O433"/>
  <c r="P433"/>
  <c r="I434"/>
  <c r="K434"/>
  <c r="M434"/>
  <c r="O434"/>
  <c r="P434"/>
  <c r="I435"/>
  <c r="M435"/>
  <c r="O435"/>
  <c r="P435"/>
  <c r="I436"/>
  <c r="K436"/>
  <c r="M436"/>
  <c r="O436"/>
  <c r="P436"/>
  <c r="I437"/>
  <c r="K437"/>
  <c r="M437"/>
  <c r="O437"/>
  <c r="P437"/>
  <c r="I438"/>
  <c r="K438"/>
  <c r="M438"/>
  <c r="O438"/>
  <c r="P438"/>
  <c r="I439"/>
  <c r="K439"/>
  <c r="M439"/>
  <c r="O439"/>
  <c r="P439"/>
  <c r="I440"/>
  <c r="K440"/>
  <c r="M440"/>
  <c r="O440"/>
  <c r="P440"/>
  <c r="I441"/>
  <c r="K441"/>
  <c r="M441"/>
  <c r="O441"/>
  <c r="P441"/>
  <c r="I442"/>
  <c r="K442"/>
  <c r="M442"/>
  <c r="O442"/>
  <c r="P442"/>
  <c r="I443"/>
  <c r="K443"/>
  <c r="M443"/>
  <c r="O443"/>
  <c r="P443"/>
  <c r="I444"/>
  <c r="M444"/>
  <c r="O444"/>
  <c r="P444"/>
  <c r="I445"/>
  <c r="K445"/>
  <c r="M445"/>
  <c r="O445"/>
  <c r="P445"/>
  <c r="I446"/>
  <c r="K446"/>
  <c r="M446"/>
  <c r="O446"/>
  <c r="P446"/>
  <c r="H447"/>
  <c r="I447"/>
  <c r="M447"/>
  <c r="O447"/>
  <c r="P447"/>
  <c r="I448"/>
  <c r="K448"/>
  <c r="M448"/>
  <c r="O448"/>
  <c r="P448"/>
  <c r="I449"/>
  <c r="M449"/>
  <c r="O449"/>
  <c r="P449"/>
  <c r="F8" i="18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K11"/>
  <c r="M11"/>
  <c r="O11"/>
  <c r="P11"/>
  <c r="H12"/>
  <c r="I12"/>
  <c r="K12"/>
  <c r="M12"/>
  <c r="O12"/>
  <c r="P12"/>
  <c r="H13"/>
  <c r="I13"/>
  <c r="M13"/>
  <c r="O13"/>
  <c r="P13"/>
  <c r="H14"/>
  <c r="I14"/>
  <c r="M14"/>
  <c r="O14"/>
  <c r="P14"/>
  <c r="H15"/>
  <c r="I15"/>
  <c r="M15"/>
  <c r="O15"/>
  <c r="P15"/>
  <c r="H16"/>
  <c r="I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M25"/>
  <c r="O25"/>
  <c r="P25"/>
  <c r="H26"/>
  <c r="I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M33"/>
  <c r="O33"/>
  <c r="P33"/>
  <c r="H34"/>
  <c r="I34"/>
  <c r="K34"/>
  <c r="M34"/>
  <c r="O34"/>
  <c r="P34"/>
  <c r="H35"/>
  <c r="I35"/>
  <c r="K35"/>
  <c r="M35"/>
  <c r="O35"/>
  <c r="P35"/>
  <c r="H36"/>
  <c r="I36"/>
  <c r="M36"/>
  <c r="O36"/>
  <c r="P36"/>
  <c r="H37"/>
  <c r="I37"/>
  <c r="K37"/>
  <c r="M37"/>
  <c r="O37"/>
  <c r="P37"/>
  <c r="H38"/>
  <c r="I38"/>
  <c r="M38"/>
  <c r="O38"/>
  <c r="P38"/>
  <c r="H39"/>
  <c r="I39"/>
  <c r="K39"/>
  <c r="M39"/>
  <c r="O39"/>
  <c r="P39"/>
  <c r="H40"/>
  <c r="I40"/>
  <c r="M40"/>
  <c r="O40"/>
  <c r="P40"/>
  <c r="H41"/>
  <c r="I41"/>
  <c r="K41"/>
  <c r="M41"/>
  <c r="O41"/>
  <c r="P41"/>
  <c r="H42"/>
  <c r="I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H53"/>
  <c r="I53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M57"/>
  <c r="O57"/>
  <c r="P57"/>
  <c r="H58"/>
  <c r="I58"/>
  <c r="M58"/>
  <c r="O58"/>
  <c r="P58"/>
  <c r="H59"/>
  <c r="I59"/>
  <c r="M59"/>
  <c r="O59"/>
  <c r="P59"/>
  <c r="H60"/>
  <c r="I60"/>
  <c r="M60"/>
  <c r="O60"/>
  <c r="P60"/>
  <c r="M61"/>
  <c r="O61"/>
  <c r="P61"/>
  <c r="H62"/>
  <c r="I62"/>
  <c r="M62"/>
  <c r="O62"/>
  <c r="P62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M67"/>
  <c r="O67"/>
  <c r="P67"/>
  <c r="M68"/>
  <c r="O68"/>
  <c r="P68"/>
  <c r="H69"/>
  <c r="I69"/>
  <c r="M69"/>
  <c r="O69"/>
  <c r="P69"/>
  <c r="H70"/>
  <c r="I70"/>
  <c r="M70"/>
  <c r="O70"/>
  <c r="P70"/>
  <c r="H71"/>
  <c r="I71"/>
  <c r="M71"/>
  <c r="O71"/>
  <c r="P71"/>
  <c r="H73"/>
  <c r="I73"/>
  <c r="M73"/>
  <c r="O73"/>
  <c r="P73"/>
  <c r="H74"/>
  <c r="I74"/>
  <c r="M74"/>
  <c r="O74"/>
  <c r="P74"/>
  <c r="H75"/>
  <c r="I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K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P134"/>
  <c r="H135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K141"/>
  <c r="M141"/>
  <c r="O141"/>
  <c r="P141"/>
  <c r="H142"/>
  <c r="I142"/>
  <c r="K142"/>
  <c r="H143"/>
  <c r="I143"/>
  <c r="K143"/>
  <c r="M143"/>
  <c r="O143"/>
  <c r="P143"/>
  <c r="H144"/>
  <c r="I144"/>
  <c r="K144"/>
  <c r="M144"/>
  <c r="O144"/>
  <c r="P144"/>
  <c r="H145"/>
  <c r="I145"/>
  <c r="M145"/>
  <c r="O145"/>
  <c r="P145"/>
  <c r="H146"/>
  <c r="I146"/>
  <c r="K146"/>
  <c r="M146"/>
  <c r="O146"/>
  <c r="P146"/>
  <c r="H147"/>
  <c r="I147"/>
  <c r="K147"/>
  <c r="M147"/>
  <c r="O147"/>
  <c r="P147"/>
  <c r="H148"/>
  <c r="I148"/>
  <c r="K148"/>
  <c r="M148"/>
  <c r="O148"/>
  <c r="P148"/>
  <c r="H149"/>
  <c r="I149"/>
  <c r="K149"/>
  <c r="M149"/>
  <c r="O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K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K165"/>
  <c r="M165"/>
  <c r="O165"/>
  <c r="P165"/>
  <c r="H166"/>
  <c r="I166"/>
  <c r="M166"/>
  <c r="O166"/>
  <c r="P166"/>
  <c r="H167"/>
  <c r="I167"/>
  <c r="M167"/>
  <c r="O167"/>
  <c r="P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M174"/>
  <c r="O174"/>
  <c r="P174"/>
  <c r="H175"/>
  <c r="I175"/>
  <c r="M175"/>
  <c r="O175"/>
  <c r="P175"/>
  <c r="H176"/>
  <c r="I176"/>
  <c r="M176"/>
  <c r="O176"/>
  <c r="P176"/>
  <c r="H177"/>
  <c r="I177"/>
  <c r="M177"/>
  <c r="O177"/>
  <c r="P177"/>
  <c r="H178"/>
  <c r="I178"/>
  <c r="M178"/>
  <c r="O178"/>
  <c r="P178"/>
  <c r="H179"/>
  <c r="I179"/>
  <c r="M179"/>
  <c r="O179"/>
  <c r="P179"/>
  <c r="H180"/>
  <c r="I180"/>
  <c r="M180"/>
  <c r="O180"/>
  <c r="P180"/>
  <c r="H181"/>
  <c r="I181"/>
  <c r="M181"/>
  <c r="O181"/>
  <c r="P181"/>
  <c r="H182"/>
  <c r="I182"/>
  <c r="M182"/>
  <c r="O182"/>
  <c r="P182"/>
  <c r="H183"/>
  <c r="I183"/>
  <c r="M183"/>
  <c r="O183"/>
  <c r="P183"/>
  <c r="H184"/>
  <c r="I184"/>
  <c r="M184"/>
  <c r="O184"/>
  <c r="P184"/>
  <c r="H185"/>
  <c r="I185"/>
  <c r="M185"/>
  <c r="O185"/>
  <c r="P185"/>
  <c r="H186"/>
  <c r="I186"/>
  <c r="M186"/>
  <c r="O186"/>
  <c r="P186"/>
  <c r="H187"/>
  <c r="I187"/>
  <c r="M187"/>
  <c r="O187"/>
  <c r="P187"/>
  <c r="H188"/>
  <c r="I188"/>
  <c r="M188"/>
  <c r="O188"/>
  <c r="P188"/>
  <c r="H189"/>
  <c r="I189"/>
  <c r="M189"/>
  <c r="O189"/>
  <c r="P189"/>
  <c r="H190"/>
  <c r="I190"/>
  <c r="M190"/>
  <c r="O190"/>
  <c r="P190"/>
  <c r="H191"/>
  <c r="I191"/>
  <c r="M191"/>
  <c r="O191"/>
  <c r="P191"/>
  <c r="H192"/>
  <c r="I192"/>
  <c r="M192"/>
  <c r="O192"/>
  <c r="P192"/>
  <c r="H193"/>
  <c r="I193"/>
  <c r="M193"/>
  <c r="O193"/>
  <c r="P193"/>
  <c r="H194"/>
  <c r="I194"/>
  <c r="M194"/>
  <c r="O194"/>
  <c r="P194"/>
  <c r="H195"/>
  <c r="I195"/>
  <c r="M195"/>
  <c r="O195"/>
  <c r="P195"/>
  <c r="H196"/>
  <c r="I196"/>
  <c r="M196"/>
  <c r="O196"/>
  <c r="P196"/>
  <c r="H197"/>
  <c r="I197"/>
  <c r="M197"/>
  <c r="O197"/>
  <c r="P197"/>
  <c r="H198"/>
  <c r="I198"/>
  <c r="M198"/>
  <c r="O198"/>
  <c r="P198"/>
  <c r="H199"/>
  <c r="I199"/>
  <c r="M199"/>
  <c r="O199"/>
  <c r="P199"/>
  <c r="H200"/>
  <c r="I200"/>
  <c r="M200"/>
  <c r="O200"/>
  <c r="P200"/>
  <c r="H201"/>
  <c r="I201"/>
  <c r="M201"/>
  <c r="O201"/>
  <c r="P201"/>
  <c r="H202"/>
  <c r="I202"/>
  <c r="M202"/>
  <c r="O202"/>
  <c r="P202"/>
  <c r="H203"/>
  <c r="I203"/>
  <c r="M203"/>
  <c r="O203"/>
  <c r="P203"/>
  <c r="H204"/>
  <c r="I204"/>
  <c r="M204"/>
  <c r="O204"/>
  <c r="P204"/>
  <c r="H205"/>
  <c r="I205"/>
  <c r="M205"/>
  <c r="O205"/>
  <c r="P205"/>
  <c r="H206"/>
  <c r="I206"/>
  <c r="M206"/>
  <c r="O206"/>
  <c r="P206"/>
  <c r="H207"/>
  <c r="I207"/>
  <c r="M207"/>
  <c r="O207"/>
  <c r="P207"/>
  <c r="H208"/>
  <c r="I208"/>
  <c r="M208"/>
  <c r="O208"/>
  <c r="P208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K220"/>
  <c r="M220"/>
  <c r="O220"/>
  <c r="P220"/>
  <c r="H221"/>
  <c r="I221"/>
  <c r="K221"/>
  <c r="M221"/>
  <c r="O221"/>
  <c r="P221"/>
  <c r="H222"/>
  <c r="I222"/>
  <c r="K222"/>
  <c r="M222"/>
  <c r="O222"/>
  <c r="P222"/>
  <c r="H223"/>
  <c r="I223"/>
  <c r="K223"/>
  <c r="M223"/>
  <c r="O223"/>
  <c r="P223"/>
  <c r="H224"/>
  <c r="I224"/>
  <c r="K224"/>
  <c r="M224"/>
  <c r="O224"/>
  <c r="P224"/>
  <c r="H225"/>
  <c r="I225"/>
  <c r="K225"/>
  <c r="M225"/>
  <c r="O225"/>
  <c r="P225"/>
  <c r="H226"/>
  <c r="I226"/>
  <c r="K226"/>
  <c r="M226"/>
  <c r="O226"/>
  <c r="P226"/>
  <c r="H227"/>
  <c r="I227"/>
  <c r="M227"/>
  <c r="O227"/>
  <c r="P227"/>
  <c r="H228"/>
  <c r="I228"/>
  <c r="K228"/>
  <c r="O228"/>
  <c r="P228"/>
  <c r="H229"/>
  <c r="I229"/>
  <c r="M229"/>
  <c r="O229"/>
  <c r="P229"/>
  <c r="H230"/>
  <c r="I230"/>
  <c r="M230"/>
  <c r="O230"/>
  <c r="P230"/>
  <c r="H231"/>
  <c r="I231"/>
  <c r="M231"/>
  <c r="O231"/>
  <c r="P231"/>
  <c r="H232"/>
  <c r="I232"/>
  <c r="M232"/>
  <c r="O232"/>
  <c r="P232"/>
  <c r="H233"/>
  <c r="I233"/>
  <c r="M233"/>
  <c r="O233"/>
  <c r="P233"/>
  <c r="H234"/>
  <c r="I234"/>
  <c r="M234"/>
  <c r="O234"/>
  <c r="P234"/>
  <c r="H235"/>
  <c r="I235"/>
  <c r="M235"/>
  <c r="O235"/>
  <c r="P235"/>
  <c r="H236"/>
  <c r="I236"/>
  <c r="M236"/>
  <c r="O236"/>
  <c r="P236"/>
  <c r="H237"/>
  <c r="I237"/>
  <c r="M237"/>
  <c r="O237"/>
  <c r="P237"/>
  <c r="H238"/>
  <c r="I238"/>
  <c r="M238"/>
  <c r="O238"/>
  <c r="P238"/>
  <c r="H239"/>
  <c r="I239"/>
  <c r="M239"/>
  <c r="O239"/>
  <c r="P239"/>
  <c r="H240"/>
  <c r="I240"/>
  <c r="M240"/>
  <c r="O240"/>
  <c r="P240"/>
  <c r="H241"/>
  <c r="I241"/>
  <c r="K241"/>
  <c r="M241"/>
  <c r="O241"/>
  <c r="P241"/>
  <c r="H242"/>
  <c r="I242"/>
  <c r="M242"/>
  <c r="O242"/>
  <c r="P242"/>
  <c r="H243"/>
  <c r="I243"/>
  <c r="M243"/>
  <c r="O243"/>
  <c r="P243"/>
  <c r="H244"/>
  <c r="I244"/>
  <c r="M244"/>
  <c r="O244"/>
  <c r="P244"/>
  <c r="I245"/>
  <c r="K245"/>
  <c r="M245"/>
  <c r="O245"/>
  <c r="P245"/>
  <c r="I246"/>
  <c r="M246"/>
  <c r="O246"/>
  <c r="P246"/>
  <c r="I247"/>
  <c r="M247"/>
  <c r="O247"/>
  <c r="P247"/>
  <c r="I248"/>
  <c r="K248"/>
  <c r="M248"/>
  <c r="O248"/>
  <c r="P248"/>
  <c r="I249"/>
  <c r="K249"/>
  <c r="M249"/>
  <c r="O249"/>
  <c r="P249"/>
  <c r="I250"/>
  <c r="K250"/>
  <c r="M250"/>
  <c r="O250"/>
  <c r="P250"/>
  <c r="I251"/>
  <c r="K251"/>
  <c r="M251"/>
  <c r="O251"/>
  <c r="P251"/>
  <c r="I252"/>
  <c r="K252"/>
  <c r="M252"/>
  <c r="O252"/>
  <c r="P252"/>
  <c r="I253"/>
  <c r="K253"/>
  <c r="M253"/>
  <c r="O253"/>
  <c r="P253"/>
  <c r="I254"/>
  <c r="K254"/>
  <c r="M254"/>
  <c r="O254"/>
  <c r="P254"/>
  <c r="I255"/>
  <c r="K255"/>
  <c r="M255"/>
  <c r="O255"/>
  <c r="P255"/>
  <c r="I256"/>
  <c r="K256"/>
  <c r="M256"/>
  <c r="O256"/>
  <c r="P256"/>
  <c r="H257"/>
  <c r="I257"/>
  <c r="M257"/>
  <c r="O257"/>
  <c r="P257"/>
  <c r="I258"/>
  <c r="K258"/>
  <c r="M258"/>
  <c r="O258"/>
  <c r="P258"/>
  <c r="I259"/>
  <c r="K259"/>
  <c r="M259"/>
  <c r="O259"/>
  <c r="P259"/>
  <c r="I261"/>
  <c r="K261"/>
  <c r="M261"/>
  <c r="O261"/>
  <c r="P261"/>
  <c r="H262"/>
  <c r="I262"/>
  <c r="M262"/>
  <c r="O262"/>
  <c r="P262"/>
  <c r="I263"/>
  <c r="K263"/>
  <c r="M263"/>
  <c r="O263"/>
  <c r="P263"/>
  <c r="I264"/>
  <c r="K264"/>
  <c r="M264"/>
  <c r="O264"/>
  <c r="P264"/>
  <c r="H265"/>
  <c r="I265"/>
  <c r="M265"/>
  <c r="O265"/>
  <c r="P265"/>
  <c r="I266"/>
  <c r="K266"/>
  <c r="M266"/>
  <c r="O266"/>
  <c r="P266"/>
  <c r="I267"/>
  <c r="K267"/>
  <c r="M267"/>
  <c r="O267"/>
  <c r="P267"/>
  <c r="I268"/>
  <c r="K268"/>
  <c r="M268"/>
  <c r="O268"/>
  <c r="P268"/>
  <c r="I269"/>
  <c r="K269"/>
  <c r="M269"/>
  <c r="O269"/>
  <c r="P269"/>
  <c r="I270"/>
  <c r="K270"/>
  <c r="M270"/>
  <c r="O270"/>
  <c r="P270"/>
  <c r="I271"/>
  <c r="K271"/>
  <c r="M271"/>
  <c r="O271"/>
  <c r="P271"/>
  <c r="I272"/>
  <c r="K272"/>
  <c r="M272"/>
  <c r="O272"/>
  <c r="P272"/>
  <c r="I273"/>
  <c r="K273"/>
  <c r="M273"/>
  <c r="O273"/>
  <c r="P273"/>
  <c r="I274"/>
  <c r="K274"/>
  <c r="M274"/>
  <c r="O274"/>
  <c r="P274"/>
  <c r="H275"/>
  <c r="I275"/>
  <c r="M275"/>
  <c r="O275"/>
  <c r="P275"/>
  <c r="H276"/>
  <c r="I276"/>
  <c r="M276"/>
  <c r="O276"/>
  <c r="P276"/>
  <c r="I277"/>
  <c r="K277"/>
  <c r="M277"/>
  <c r="O277"/>
  <c r="P277"/>
  <c r="H278"/>
  <c r="I278"/>
  <c r="M278"/>
  <c r="O278"/>
  <c r="P278"/>
  <c r="I279"/>
  <c r="K279"/>
  <c r="M279"/>
  <c r="O279"/>
  <c r="P279"/>
  <c r="I280"/>
  <c r="K280"/>
  <c r="M280"/>
  <c r="O280"/>
  <c r="P280"/>
  <c r="I281"/>
  <c r="K281"/>
  <c r="M281"/>
  <c r="O281"/>
  <c r="P281"/>
  <c r="I282"/>
  <c r="K282"/>
  <c r="M282"/>
  <c r="O282"/>
  <c r="P282"/>
  <c r="H283"/>
  <c r="I283"/>
  <c r="M283"/>
  <c r="O283"/>
  <c r="P283"/>
  <c r="I284"/>
  <c r="K284"/>
  <c r="M284"/>
  <c r="O284"/>
  <c r="P284"/>
  <c r="I285"/>
  <c r="K285"/>
  <c r="M285"/>
  <c r="O285"/>
  <c r="P285"/>
  <c r="H286"/>
  <c r="I286"/>
  <c r="M286"/>
  <c r="O286"/>
  <c r="P286"/>
  <c r="I287"/>
  <c r="K287"/>
  <c r="M287"/>
  <c r="O287"/>
  <c r="P287"/>
  <c r="I288"/>
  <c r="K288"/>
  <c r="M288"/>
  <c r="O288"/>
  <c r="P288"/>
  <c r="H289"/>
  <c r="I289"/>
  <c r="M289"/>
  <c r="O289"/>
  <c r="P289"/>
  <c r="I290"/>
  <c r="K290"/>
  <c r="M290"/>
  <c r="O290"/>
  <c r="P290"/>
  <c r="H291"/>
  <c r="I291"/>
  <c r="M291"/>
  <c r="O291"/>
  <c r="P291"/>
  <c r="I292"/>
  <c r="K292"/>
  <c r="M292"/>
  <c r="O292"/>
  <c r="P292"/>
  <c r="I293"/>
  <c r="K293"/>
  <c r="M293"/>
  <c r="O293"/>
  <c r="P293"/>
  <c r="H294"/>
  <c r="I294"/>
  <c r="M294"/>
  <c r="O294"/>
  <c r="P294"/>
  <c r="H295"/>
  <c r="I295"/>
  <c r="M295"/>
  <c r="O295"/>
  <c r="P295"/>
  <c r="I296"/>
  <c r="K296"/>
  <c r="M296"/>
  <c r="O296"/>
  <c r="P296"/>
  <c r="I306"/>
  <c r="K306"/>
  <c r="M306"/>
  <c r="O306"/>
  <c r="P306"/>
  <c r="I307"/>
  <c r="K307"/>
  <c r="M307"/>
  <c r="O307"/>
  <c r="P307"/>
  <c r="I308"/>
  <c r="K308"/>
  <c r="M308"/>
  <c r="O308"/>
  <c r="P308"/>
  <c r="H309"/>
  <c r="I309"/>
  <c r="M309"/>
  <c r="O309"/>
  <c r="P309"/>
  <c r="I310"/>
  <c r="K310"/>
  <c r="M310"/>
  <c r="O310"/>
  <c r="P310"/>
  <c r="I311"/>
  <c r="K311"/>
  <c r="M311"/>
  <c r="O311"/>
  <c r="P311"/>
  <c r="I312"/>
  <c r="K312"/>
  <c r="M312"/>
  <c r="O312"/>
  <c r="P312"/>
  <c r="H313"/>
  <c r="I313"/>
  <c r="M313"/>
  <c r="O313"/>
  <c r="P313"/>
  <c r="I314"/>
  <c r="M314"/>
  <c r="O314"/>
  <c r="P314"/>
  <c r="I315"/>
  <c r="K315"/>
  <c r="M315"/>
  <c r="O315"/>
  <c r="P315"/>
  <c r="K316"/>
  <c r="M316"/>
  <c r="O316"/>
  <c r="P316"/>
  <c r="H317"/>
  <c r="I317"/>
  <c r="M317"/>
  <c r="O317"/>
  <c r="P317"/>
  <c r="H318"/>
  <c r="I318"/>
  <c r="M318"/>
  <c r="O318"/>
  <c r="P318"/>
  <c r="H319"/>
  <c r="I319"/>
  <c r="M319"/>
  <c r="O319"/>
  <c r="P319"/>
  <c r="I320"/>
  <c r="K320"/>
  <c r="M320"/>
  <c r="O320"/>
  <c r="P320"/>
  <c r="I321"/>
  <c r="K321"/>
  <c r="M321"/>
  <c r="O321"/>
  <c r="P321"/>
  <c r="I322"/>
  <c r="K322"/>
  <c r="M322"/>
  <c r="O322"/>
  <c r="P322"/>
  <c r="I323"/>
  <c r="M323"/>
  <c r="O323"/>
  <c r="P323"/>
  <c r="I324"/>
  <c r="K324"/>
  <c r="M324"/>
  <c r="O324"/>
  <c r="P324"/>
  <c r="H325"/>
  <c r="I325"/>
  <c r="M325"/>
  <c r="O325"/>
  <c r="P325"/>
  <c r="I326"/>
  <c r="K326"/>
  <c r="M326"/>
  <c r="O326"/>
  <c r="P326"/>
  <c r="I327"/>
  <c r="K327"/>
  <c r="M327"/>
  <c r="O327"/>
  <c r="P327"/>
  <c r="H329"/>
  <c r="I329"/>
  <c r="M329"/>
  <c r="O329"/>
  <c r="P329"/>
  <c r="H330"/>
  <c r="I330"/>
  <c r="M330"/>
  <c r="O330"/>
  <c r="P330"/>
  <c r="F8" i="13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M14"/>
  <c r="O14"/>
  <c r="P14"/>
  <c r="H15"/>
  <c r="I15"/>
  <c r="M15"/>
  <c r="O15"/>
  <c r="P15"/>
  <c r="H16"/>
  <c r="I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M25"/>
  <c r="O25"/>
  <c r="P25"/>
  <c r="H26"/>
  <c r="I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K31"/>
  <c r="M31"/>
  <c r="O31"/>
  <c r="P31"/>
  <c r="H32"/>
  <c r="I32"/>
  <c r="K32"/>
  <c r="M32"/>
  <c r="O32"/>
  <c r="P32"/>
  <c r="H33"/>
  <c r="I33"/>
  <c r="M33"/>
  <c r="O33"/>
  <c r="P33"/>
  <c r="H34"/>
  <c r="I34"/>
  <c r="K34"/>
  <c r="M34"/>
  <c r="O34"/>
  <c r="P34"/>
  <c r="H35"/>
  <c r="I35"/>
  <c r="M35"/>
  <c r="O35"/>
  <c r="P35"/>
  <c r="H36"/>
  <c r="I36"/>
  <c r="K36"/>
  <c r="M36"/>
  <c r="O36"/>
  <c r="P36"/>
  <c r="H37"/>
  <c r="I37"/>
  <c r="M37"/>
  <c r="O37"/>
  <c r="P37"/>
  <c r="H38"/>
  <c r="I38"/>
  <c r="M38"/>
  <c r="O38"/>
  <c r="P38"/>
  <c r="H39"/>
  <c r="I39"/>
  <c r="M39"/>
  <c r="O39"/>
  <c r="P39"/>
  <c r="H40"/>
  <c r="I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H53"/>
  <c r="I53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H57"/>
  <c r="I57"/>
  <c r="M57"/>
  <c r="O57"/>
  <c r="P57"/>
  <c r="H59"/>
  <c r="I59"/>
  <c r="M59"/>
  <c r="O59"/>
  <c r="P59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H66"/>
  <c r="I66"/>
  <c r="M66"/>
  <c r="O66"/>
  <c r="P66"/>
  <c r="H67"/>
  <c r="I67"/>
  <c r="M67"/>
  <c r="O67"/>
  <c r="P67"/>
  <c r="H69"/>
  <c r="I69"/>
  <c r="M69"/>
  <c r="O69"/>
  <c r="P69"/>
  <c r="H70"/>
  <c r="I70"/>
  <c r="M70"/>
  <c r="O70"/>
  <c r="P70"/>
  <c r="H71"/>
  <c r="I71"/>
  <c r="M71"/>
  <c r="O71"/>
  <c r="P71"/>
  <c r="H72"/>
  <c r="I72"/>
  <c r="M72"/>
  <c r="O72"/>
  <c r="P72"/>
  <c r="H73"/>
  <c r="I73"/>
  <c r="M73"/>
  <c r="O73"/>
  <c r="P73"/>
  <c r="H74"/>
  <c r="I74"/>
  <c r="M74"/>
  <c r="O74"/>
  <c r="P74"/>
  <c r="H75"/>
  <c r="I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P134"/>
  <c r="H135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M141"/>
  <c r="O141"/>
  <c r="P141"/>
  <c r="H142"/>
  <c r="I142"/>
  <c r="M142"/>
  <c r="O142"/>
  <c r="P142"/>
  <c r="H143"/>
  <c r="I143"/>
  <c r="M143"/>
  <c r="O143"/>
  <c r="P143"/>
  <c r="H144"/>
  <c r="I144"/>
  <c r="M144"/>
  <c r="O144"/>
  <c r="P144"/>
  <c r="H145"/>
  <c r="I145"/>
  <c r="M145"/>
  <c r="O145"/>
  <c r="P145"/>
  <c r="H146"/>
  <c r="I146"/>
  <c r="M146"/>
  <c r="O146"/>
  <c r="P146"/>
  <c r="H147"/>
  <c r="I147"/>
  <c r="M147"/>
  <c r="O147"/>
  <c r="P147"/>
  <c r="H148"/>
  <c r="I148"/>
  <c r="M148"/>
  <c r="O148"/>
  <c r="P148"/>
  <c r="H149"/>
  <c r="I149"/>
  <c r="M149"/>
  <c r="O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P165"/>
  <c r="H166"/>
  <c r="I166"/>
  <c r="M166"/>
  <c r="O166"/>
  <c r="P166"/>
  <c r="H167"/>
  <c r="I167"/>
  <c r="M167"/>
  <c r="O167"/>
  <c r="P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M174"/>
  <c r="O174"/>
  <c r="P174"/>
  <c r="H175"/>
  <c r="I175"/>
  <c r="M175"/>
  <c r="O175"/>
  <c r="P175"/>
  <c r="H176"/>
  <c r="I176"/>
  <c r="M176"/>
  <c r="O176"/>
  <c r="P176"/>
  <c r="H177"/>
  <c r="I177"/>
  <c r="M177"/>
  <c r="O177"/>
  <c r="P177"/>
  <c r="H178"/>
  <c r="I178"/>
  <c r="M178"/>
  <c r="O178"/>
  <c r="P178"/>
  <c r="H179"/>
  <c r="I179"/>
  <c r="M179"/>
  <c r="O179"/>
  <c r="P179"/>
  <c r="H180"/>
  <c r="I180"/>
  <c r="M180"/>
  <c r="O180"/>
  <c r="P180"/>
  <c r="H181"/>
  <c r="I181"/>
  <c r="M181"/>
  <c r="O181"/>
  <c r="P181"/>
  <c r="H182"/>
  <c r="I182"/>
  <c r="M182"/>
  <c r="O182"/>
  <c r="P182"/>
  <c r="H183"/>
  <c r="I183"/>
  <c r="M183"/>
  <c r="O183"/>
  <c r="P183"/>
  <c r="H184"/>
  <c r="I184"/>
  <c r="M184"/>
  <c r="O184"/>
  <c r="P184"/>
  <c r="H185"/>
  <c r="I185"/>
  <c r="M185"/>
  <c r="O185"/>
  <c r="P185"/>
  <c r="H186"/>
  <c r="I186"/>
  <c r="M186"/>
  <c r="O186"/>
  <c r="P186"/>
  <c r="H187"/>
  <c r="I187"/>
  <c r="M187"/>
  <c r="O187"/>
  <c r="P187"/>
  <c r="H188"/>
  <c r="I188"/>
  <c r="M188"/>
  <c r="O188"/>
  <c r="P188"/>
  <c r="H189"/>
  <c r="I189"/>
  <c r="M189"/>
  <c r="O189"/>
  <c r="P189"/>
  <c r="H190"/>
  <c r="I190"/>
  <c r="M190"/>
  <c r="O190"/>
  <c r="P190"/>
  <c r="H191"/>
  <c r="I191"/>
  <c r="M191"/>
  <c r="O191"/>
  <c r="P191"/>
  <c r="H192"/>
  <c r="I192"/>
  <c r="M192"/>
  <c r="O192"/>
  <c r="P192"/>
  <c r="H193"/>
  <c r="I193"/>
  <c r="M193"/>
  <c r="O193"/>
  <c r="P193"/>
  <c r="H194"/>
  <c r="I194"/>
  <c r="M194"/>
  <c r="O194"/>
  <c r="P194"/>
  <c r="H195"/>
  <c r="I195"/>
  <c r="M195"/>
  <c r="O195"/>
  <c r="P195"/>
  <c r="H196"/>
  <c r="I196"/>
  <c r="M196"/>
  <c r="O196"/>
  <c r="P196"/>
  <c r="H197"/>
  <c r="I197"/>
  <c r="M197"/>
  <c r="O197"/>
  <c r="P197"/>
  <c r="H198"/>
  <c r="I198"/>
  <c r="M198"/>
  <c r="O198"/>
  <c r="P198"/>
  <c r="H199"/>
  <c r="I199"/>
  <c r="M199"/>
  <c r="O199"/>
  <c r="P199"/>
  <c r="H200"/>
  <c r="I200"/>
  <c r="M200"/>
  <c r="O200"/>
  <c r="P200"/>
  <c r="H201"/>
  <c r="I201"/>
  <c r="M201"/>
  <c r="O201"/>
  <c r="P201"/>
  <c r="H202"/>
  <c r="I202"/>
  <c r="M202"/>
  <c r="O202"/>
  <c r="P202"/>
  <c r="H203"/>
  <c r="I203"/>
  <c r="M203"/>
  <c r="O203"/>
  <c r="P203"/>
  <c r="H204"/>
  <c r="I204"/>
  <c r="M204"/>
  <c r="O204"/>
  <c r="P204"/>
  <c r="H205"/>
  <c r="I205"/>
  <c r="M205"/>
  <c r="O205"/>
  <c r="P205"/>
  <c r="H206"/>
  <c r="I206"/>
  <c r="M206"/>
  <c r="O206"/>
  <c r="P206"/>
  <c r="H207"/>
  <c r="I207"/>
  <c r="M207"/>
  <c r="O207"/>
  <c r="P207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K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M221"/>
  <c r="O221"/>
  <c r="P221"/>
  <c r="H222"/>
  <c r="I222"/>
  <c r="M222"/>
  <c r="O222"/>
  <c r="P222"/>
  <c r="H223"/>
  <c r="I223"/>
  <c r="K223"/>
  <c r="M223"/>
  <c r="O223"/>
  <c r="P223"/>
  <c r="H224"/>
  <c r="I224"/>
  <c r="M224"/>
  <c r="O224"/>
  <c r="P224"/>
  <c r="H225"/>
  <c r="I225"/>
  <c r="M225"/>
  <c r="O225"/>
  <c r="P225"/>
  <c r="H226"/>
  <c r="I226"/>
  <c r="M226"/>
  <c r="O226"/>
  <c r="P226"/>
  <c r="H227"/>
  <c r="I227"/>
  <c r="M227"/>
  <c r="O227"/>
  <c r="P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K231"/>
  <c r="M231"/>
  <c r="O231"/>
  <c r="P231"/>
  <c r="H232"/>
  <c r="I232"/>
  <c r="M232"/>
  <c r="O232"/>
  <c r="P232"/>
  <c r="H233"/>
  <c r="I233"/>
  <c r="M233"/>
  <c r="O233"/>
  <c r="P233"/>
  <c r="H234"/>
  <c r="I234"/>
  <c r="M234"/>
  <c r="O234"/>
  <c r="P234"/>
  <c r="H235"/>
  <c r="I235"/>
  <c r="M235"/>
  <c r="O235"/>
  <c r="P235"/>
  <c r="H236"/>
  <c r="I236"/>
  <c r="M236"/>
  <c r="O236"/>
  <c r="P236"/>
  <c r="H237"/>
  <c r="I237"/>
  <c r="M237"/>
  <c r="O237"/>
  <c r="P237"/>
  <c r="H238"/>
  <c r="I238"/>
  <c r="M238"/>
  <c r="O238"/>
  <c r="P238"/>
  <c r="H239"/>
  <c r="I239"/>
  <c r="M239"/>
  <c r="O239"/>
  <c r="P239"/>
  <c r="H240"/>
  <c r="I240"/>
  <c r="M240"/>
  <c r="O240"/>
  <c r="P240"/>
  <c r="H241"/>
  <c r="I241"/>
  <c r="M241"/>
  <c r="O241"/>
  <c r="P241"/>
  <c r="H242"/>
  <c r="I242"/>
  <c r="M242"/>
  <c r="O242"/>
  <c r="P242"/>
  <c r="H243"/>
  <c r="I243"/>
  <c r="M243"/>
  <c r="O243"/>
  <c r="P243"/>
  <c r="H244"/>
  <c r="I244"/>
  <c r="M244"/>
  <c r="O244"/>
  <c r="P244"/>
  <c r="H245"/>
  <c r="I245"/>
  <c r="M245"/>
  <c r="O245"/>
  <c r="P245"/>
  <c r="I246"/>
  <c r="M246"/>
  <c r="O246"/>
  <c r="P246"/>
  <c r="I247"/>
  <c r="M247"/>
  <c r="O247"/>
  <c r="P247"/>
  <c r="I248"/>
  <c r="M248"/>
  <c r="O248"/>
  <c r="P248"/>
  <c r="I249"/>
  <c r="M249"/>
  <c r="O249"/>
  <c r="P249"/>
  <c r="I250"/>
  <c r="M250"/>
  <c r="O250"/>
  <c r="P250"/>
  <c r="I251"/>
  <c r="M251"/>
  <c r="O251"/>
  <c r="P251"/>
  <c r="I252"/>
  <c r="M252"/>
  <c r="O252"/>
  <c r="P252"/>
  <c r="I253"/>
  <c r="M253"/>
  <c r="O253"/>
  <c r="P253"/>
  <c r="I254"/>
  <c r="M254"/>
  <c r="O254"/>
  <c r="P254"/>
  <c r="I255"/>
  <c r="M255"/>
  <c r="O255"/>
  <c r="P255"/>
  <c r="I256"/>
  <c r="M256"/>
  <c r="O256"/>
  <c r="P256"/>
  <c r="I257"/>
  <c r="K257"/>
  <c r="M257"/>
  <c r="O257"/>
  <c r="P257"/>
  <c r="H258"/>
  <c r="I258"/>
  <c r="K258"/>
  <c r="M258"/>
  <c r="O258"/>
  <c r="P258"/>
  <c r="H259"/>
  <c r="I259"/>
  <c r="K259"/>
  <c r="M259"/>
  <c r="O259"/>
  <c r="P259"/>
  <c r="H260"/>
  <c r="I260"/>
  <c r="K260"/>
  <c r="M260"/>
  <c r="O260"/>
  <c r="P260"/>
  <c r="I261"/>
  <c r="K261"/>
  <c r="M261"/>
  <c r="O261"/>
  <c r="P261"/>
  <c r="I262"/>
  <c r="M262"/>
  <c r="O262"/>
  <c r="P262"/>
  <c r="I263"/>
  <c r="M263"/>
  <c r="O263"/>
  <c r="P263"/>
  <c r="I264"/>
  <c r="M264"/>
  <c r="O264"/>
  <c r="P264"/>
  <c r="I265"/>
  <c r="M265"/>
  <c r="O265"/>
  <c r="P265"/>
  <c r="H266"/>
  <c r="I266"/>
  <c r="M266"/>
  <c r="O266"/>
  <c r="P266"/>
  <c r="I267"/>
  <c r="M267"/>
  <c r="O267"/>
  <c r="P267"/>
  <c r="H268"/>
  <c r="I268"/>
  <c r="M268"/>
  <c r="O268"/>
  <c r="P268"/>
  <c r="I269"/>
  <c r="M269"/>
  <c r="O269"/>
  <c r="P269"/>
  <c r="I270"/>
  <c r="M270"/>
  <c r="O270"/>
  <c r="P270"/>
  <c r="I271"/>
  <c r="M271"/>
  <c r="O271"/>
  <c r="P271"/>
  <c r="H272"/>
  <c r="I272"/>
  <c r="M272"/>
  <c r="O272"/>
  <c r="P272"/>
  <c r="I273"/>
  <c r="M273"/>
  <c r="O273"/>
  <c r="P273"/>
  <c r="I274"/>
  <c r="K274"/>
  <c r="M274"/>
  <c r="O274"/>
  <c r="P274"/>
  <c r="I275"/>
  <c r="K275"/>
  <c r="M275"/>
  <c r="O275"/>
  <c r="P275"/>
  <c r="H276"/>
  <c r="I276"/>
  <c r="M276"/>
  <c r="O276"/>
  <c r="P276"/>
  <c r="H277"/>
  <c r="I277"/>
  <c r="M277"/>
  <c r="O277"/>
  <c r="P277"/>
  <c r="H278"/>
  <c r="I278"/>
  <c r="M278"/>
  <c r="O278"/>
  <c r="P278"/>
  <c r="I279"/>
  <c r="K279"/>
  <c r="M279"/>
  <c r="O279"/>
  <c r="P279"/>
  <c r="I280"/>
  <c r="M280"/>
  <c r="O280"/>
  <c r="P280"/>
  <c r="I281"/>
  <c r="M281"/>
  <c r="O281"/>
  <c r="P281"/>
  <c r="I282"/>
  <c r="K282"/>
  <c r="M282"/>
  <c r="O282"/>
  <c r="P282"/>
  <c r="K283"/>
  <c r="I284"/>
  <c r="K284"/>
  <c r="M284"/>
  <c r="O284"/>
  <c r="P284"/>
  <c r="I285"/>
  <c r="K285"/>
  <c r="M285"/>
  <c r="O285"/>
  <c r="P285"/>
  <c r="I286"/>
  <c r="K286"/>
  <c r="M286"/>
  <c r="O286"/>
  <c r="P286"/>
  <c r="I287"/>
  <c r="K287"/>
  <c r="M287"/>
  <c r="O287"/>
  <c r="P287"/>
  <c r="I288"/>
  <c r="K288"/>
  <c r="M288"/>
  <c r="O288"/>
  <c r="P288"/>
  <c r="I289"/>
  <c r="K289"/>
  <c r="M289"/>
  <c r="O289"/>
  <c r="P289"/>
  <c r="I290"/>
  <c r="M290"/>
  <c r="O290"/>
  <c r="P290"/>
  <c r="I291"/>
  <c r="M291"/>
  <c r="O291"/>
  <c r="P291"/>
  <c r="I292"/>
  <c r="K292"/>
  <c r="M292"/>
  <c r="O292"/>
  <c r="P292"/>
  <c r="I293"/>
  <c r="K293"/>
  <c r="M293"/>
  <c r="O293"/>
  <c r="P293"/>
  <c r="I294"/>
  <c r="K294"/>
  <c r="M294"/>
  <c r="O294"/>
  <c r="P294"/>
  <c r="H295"/>
  <c r="I295"/>
  <c r="M295"/>
  <c r="O295"/>
  <c r="P295"/>
  <c r="I296"/>
  <c r="K296"/>
  <c r="M296"/>
  <c r="O296"/>
  <c r="P296"/>
  <c r="I297"/>
  <c r="K297"/>
  <c r="M297"/>
  <c r="O297"/>
  <c r="P297"/>
  <c r="I298"/>
  <c r="K298"/>
  <c r="M298"/>
  <c r="O298"/>
  <c r="P298"/>
  <c r="I299"/>
  <c r="K299"/>
  <c r="M299"/>
  <c r="O299"/>
  <c r="P299"/>
  <c r="I300"/>
  <c r="K300"/>
  <c r="M300"/>
  <c r="O300"/>
  <c r="P300"/>
  <c r="I301"/>
  <c r="K301"/>
  <c r="M301"/>
  <c r="O301"/>
  <c r="P301"/>
  <c r="I302"/>
  <c r="K302"/>
  <c r="M302"/>
  <c r="O302"/>
  <c r="P302"/>
  <c r="H303"/>
  <c r="I303"/>
  <c r="M303"/>
  <c r="O303"/>
  <c r="P303"/>
  <c r="I304"/>
  <c r="K304"/>
  <c r="M304"/>
  <c r="O304"/>
  <c r="P304"/>
  <c r="H305"/>
  <c r="I305"/>
  <c r="M305"/>
  <c r="O305"/>
  <c r="P305"/>
  <c r="I306"/>
  <c r="K306"/>
  <c r="M306"/>
  <c r="O306"/>
  <c r="P306"/>
  <c r="H307"/>
  <c r="I307"/>
  <c r="M307"/>
  <c r="O307"/>
  <c r="P307"/>
  <c r="I308"/>
  <c r="K308"/>
  <c r="M308"/>
  <c r="O308"/>
  <c r="P308"/>
  <c r="I309"/>
  <c r="K309"/>
  <c r="M309"/>
  <c r="O309"/>
  <c r="P309"/>
  <c r="I310"/>
  <c r="K310"/>
  <c r="M310"/>
  <c r="O310"/>
  <c r="P310"/>
  <c r="I311"/>
  <c r="K311"/>
  <c r="M311"/>
  <c r="O311"/>
  <c r="P311"/>
  <c r="I312"/>
  <c r="K312"/>
  <c r="M312"/>
  <c r="O312"/>
  <c r="P312"/>
  <c r="I313"/>
  <c r="K313"/>
  <c r="M313"/>
  <c r="O313"/>
  <c r="P313"/>
  <c r="I314"/>
  <c r="K314"/>
  <c r="M314"/>
  <c r="O314"/>
  <c r="P314"/>
  <c r="I315"/>
  <c r="K315"/>
  <c r="M315"/>
  <c r="O315"/>
  <c r="P315"/>
  <c r="I316"/>
  <c r="K316"/>
  <c r="M316"/>
  <c r="O316"/>
  <c r="P316"/>
  <c r="I317"/>
  <c r="K317"/>
  <c r="M317"/>
  <c r="O317"/>
  <c r="P317"/>
  <c r="I318"/>
  <c r="M318"/>
  <c r="O318"/>
  <c r="P318"/>
  <c r="I319"/>
  <c r="M319"/>
  <c r="O319"/>
  <c r="P319"/>
  <c r="I320"/>
  <c r="M320"/>
  <c r="O320"/>
  <c r="P320"/>
  <c r="I321"/>
  <c r="M321"/>
  <c r="O321"/>
  <c r="P321"/>
  <c r="H322"/>
  <c r="I322"/>
  <c r="K322"/>
  <c r="M322"/>
  <c r="O322"/>
  <c r="P322"/>
  <c r="H323"/>
  <c r="I323"/>
  <c r="M323"/>
  <c r="O323"/>
  <c r="P323"/>
  <c r="H324"/>
  <c r="I324"/>
  <c r="M324"/>
  <c r="O324"/>
  <c r="P324"/>
  <c r="H325"/>
  <c r="I325"/>
  <c r="M325"/>
  <c r="O325"/>
  <c r="P325"/>
  <c r="H326"/>
  <c r="I326"/>
  <c r="M326"/>
  <c r="O326"/>
  <c r="P326"/>
  <c r="H327"/>
  <c r="I327"/>
  <c r="M327"/>
  <c r="O327"/>
  <c r="P327"/>
  <c r="I328"/>
  <c r="K328"/>
  <c r="M328"/>
  <c r="O328"/>
  <c r="P328"/>
  <c r="I329"/>
  <c r="K329"/>
  <c r="M329"/>
  <c r="O329"/>
  <c r="P329"/>
  <c r="H332"/>
  <c r="I332"/>
  <c r="M332"/>
  <c r="O332"/>
  <c r="P332"/>
  <c r="H333"/>
  <c r="I333"/>
  <c r="M333"/>
  <c r="O333"/>
  <c r="P333"/>
  <c r="I334"/>
  <c r="K334"/>
  <c r="M334"/>
  <c r="O334"/>
  <c r="P334"/>
  <c r="H335"/>
  <c r="I335"/>
  <c r="M335"/>
  <c r="O335"/>
  <c r="P335"/>
  <c r="I336"/>
  <c r="K336"/>
  <c r="M336"/>
  <c r="O336"/>
  <c r="P336"/>
  <c r="I337"/>
  <c r="K337"/>
  <c r="M337"/>
  <c r="O337"/>
  <c r="P337"/>
  <c r="I338"/>
  <c r="K338"/>
  <c r="M338"/>
  <c r="O338"/>
  <c r="P338"/>
  <c r="H339"/>
  <c r="I339"/>
  <c r="M339"/>
  <c r="O339"/>
  <c r="P339"/>
  <c r="H340"/>
  <c r="I340"/>
  <c r="M340"/>
  <c r="O340"/>
  <c r="P340"/>
  <c r="I341"/>
  <c r="K341"/>
  <c r="M341"/>
  <c r="O341"/>
  <c r="P341"/>
  <c r="H342"/>
  <c r="I342"/>
  <c r="M342"/>
  <c r="O342"/>
  <c r="P342"/>
  <c r="I343"/>
  <c r="K343"/>
  <c r="M343"/>
  <c r="O343"/>
  <c r="P343"/>
  <c r="H344"/>
  <c r="I344"/>
  <c r="M344"/>
  <c r="O344"/>
  <c r="P344"/>
  <c r="I345"/>
  <c r="K345"/>
  <c r="M345"/>
  <c r="O345"/>
  <c r="P345"/>
  <c r="H346"/>
  <c r="I346"/>
  <c r="M346"/>
  <c r="O346"/>
  <c r="P346"/>
  <c r="I347"/>
  <c r="K347"/>
  <c r="M347"/>
  <c r="O347"/>
  <c r="P347"/>
  <c r="I348"/>
  <c r="K348"/>
  <c r="M348"/>
  <c r="O348"/>
  <c r="P348"/>
  <c r="I349"/>
  <c r="K349"/>
  <c r="M349"/>
  <c r="O349"/>
  <c r="P349"/>
  <c r="I350"/>
  <c r="M350"/>
  <c r="O350"/>
  <c r="P350"/>
  <c r="I351"/>
  <c r="K351"/>
  <c r="M351"/>
  <c r="O351"/>
  <c r="P351"/>
  <c r="H352"/>
  <c r="I352"/>
  <c r="M352"/>
  <c r="O352"/>
  <c r="P352"/>
  <c r="I353"/>
  <c r="K353"/>
  <c r="M353"/>
  <c r="O353"/>
  <c r="P353"/>
  <c r="I354"/>
  <c r="K354"/>
  <c r="M354"/>
  <c r="O354"/>
  <c r="P354"/>
  <c r="I355"/>
  <c r="K355"/>
  <c r="M355"/>
  <c r="O355"/>
  <c r="P355"/>
  <c r="H356"/>
  <c r="I356"/>
  <c r="M356"/>
  <c r="O356"/>
  <c r="P356"/>
  <c r="H357"/>
  <c r="I357"/>
  <c r="M357"/>
  <c r="O357"/>
  <c r="P357"/>
  <c r="H358"/>
  <c r="I358"/>
  <c r="M358"/>
  <c r="O358"/>
  <c r="P358"/>
  <c r="I359"/>
  <c r="K359"/>
  <c r="M359"/>
  <c r="O359"/>
  <c r="P359"/>
  <c r="H360"/>
  <c r="I360"/>
  <c r="M360"/>
  <c r="O360"/>
  <c r="P360"/>
  <c r="I361"/>
  <c r="K361"/>
  <c r="M361"/>
  <c r="O361"/>
  <c r="P361"/>
  <c r="I364"/>
  <c r="K364"/>
  <c r="M364"/>
  <c r="O364"/>
  <c r="P364"/>
  <c r="I365"/>
  <c r="M365"/>
  <c r="O365"/>
  <c r="P365"/>
  <c r="I366"/>
  <c r="K366"/>
  <c r="M366"/>
  <c r="O366"/>
  <c r="P366"/>
  <c r="I367"/>
  <c r="K367"/>
  <c r="M367"/>
  <c r="O367"/>
  <c r="P367"/>
  <c r="I368"/>
  <c r="K368"/>
  <c r="M368"/>
  <c r="O368"/>
  <c r="P368"/>
  <c r="I369"/>
  <c r="M369"/>
  <c r="O369"/>
  <c r="P369"/>
  <c r="I370"/>
  <c r="K370"/>
  <c r="M370"/>
  <c r="O370"/>
  <c r="P370"/>
  <c r="I371"/>
  <c r="M371"/>
  <c r="O371"/>
  <c r="P371"/>
  <c r="I372"/>
  <c r="K372"/>
  <c r="M372"/>
  <c r="O372"/>
  <c r="P372"/>
  <c r="I384"/>
  <c r="K384"/>
  <c r="M384"/>
  <c r="O384"/>
  <c r="P384"/>
  <c r="I386"/>
  <c r="K386"/>
  <c r="M386"/>
  <c r="O386"/>
  <c r="P386"/>
  <c r="I387"/>
  <c r="K387"/>
  <c r="M387"/>
  <c r="O387"/>
  <c r="P387"/>
  <c r="I389"/>
  <c r="K389"/>
  <c r="M389"/>
  <c r="O389"/>
  <c r="P389"/>
  <c r="H390"/>
  <c r="I390"/>
  <c r="M390"/>
  <c r="O390"/>
  <c r="P390"/>
  <c r="I391"/>
  <c r="K391"/>
  <c r="M391"/>
  <c r="O391"/>
  <c r="P391"/>
  <c r="H392"/>
  <c r="I392"/>
  <c r="M392"/>
  <c r="O392"/>
  <c r="P392"/>
  <c r="I393"/>
  <c r="K393"/>
  <c r="M393"/>
  <c r="O393"/>
  <c r="P393"/>
  <c r="H394"/>
  <c r="I394"/>
  <c r="M394"/>
  <c r="O394"/>
  <c r="P394"/>
  <c r="I395"/>
  <c r="K395"/>
  <c r="M395"/>
  <c r="O395"/>
  <c r="P395"/>
  <c r="I396"/>
  <c r="K396"/>
  <c r="M396"/>
  <c r="O396"/>
  <c r="P396"/>
  <c r="I397"/>
  <c r="K397"/>
  <c r="M397"/>
  <c r="O397"/>
  <c r="P397"/>
  <c r="H398"/>
  <c r="I398"/>
  <c r="M398"/>
  <c r="O398"/>
  <c r="P398"/>
  <c r="K399"/>
  <c r="M399"/>
  <c r="O399"/>
  <c r="P399"/>
  <c r="I400"/>
  <c r="K400"/>
  <c r="M400"/>
  <c r="O400"/>
  <c r="P400"/>
  <c r="H401"/>
  <c r="I401"/>
  <c r="M401"/>
  <c r="O401"/>
  <c r="P401"/>
  <c r="H402"/>
  <c r="I402"/>
  <c r="M402"/>
  <c r="O402"/>
  <c r="P402"/>
  <c r="H403"/>
  <c r="I403"/>
  <c r="M403"/>
  <c r="O403"/>
  <c r="P403"/>
  <c r="H404"/>
  <c r="I404"/>
  <c r="M404"/>
  <c r="O404"/>
  <c r="P404"/>
  <c r="H405"/>
  <c r="I405"/>
  <c r="M405"/>
  <c r="O405"/>
  <c r="P405"/>
  <c r="H406"/>
  <c r="I406"/>
  <c r="M406"/>
  <c r="O406"/>
  <c r="P406"/>
  <c r="H407"/>
  <c r="I407"/>
  <c r="M407"/>
  <c r="O407"/>
  <c r="P407"/>
  <c r="I408"/>
  <c r="M408"/>
  <c r="O408"/>
  <c r="I409"/>
  <c r="M409"/>
  <c r="O409"/>
  <c r="I410"/>
  <c r="M410"/>
  <c r="O410"/>
  <c r="H411"/>
  <c r="I411"/>
  <c r="M411"/>
  <c r="O411"/>
  <c r="P411"/>
  <c r="I412"/>
  <c r="K412"/>
  <c r="M412"/>
  <c r="O412"/>
  <c r="P412"/>
  <c r="I413"/>
  <c r="K413"/>
  <c r="M413"/>
  <c r="O413"/>
  <c r="P413"/>
  <c r="H414"/>
  <c r="I414"/>
  <c r="M414"/>
  <c r="O414"/>
  <c r="P414"/>
  <c r="H415"/>
  <c r="I415"/>
  <c r="M415"/>
  <c r="O415"/>
  <c r="P415"/>
  <c r="I416"/>
  <c r="K416"/>
  <c r="M416"/>
  <c r="O416"/>
  <c r="P416"/>
  <c r="I417"/>
  <c r="K417"/>
  <c r="M417"/>
  <c r="O417"/>
  <c r="P417"/>
  <c r="I418"/>
  <c r="K418"/>
  <c r="M418"/>
  <c r="O418"/>
  <c r="P418"/>
  <c r="I419"/>
  <c r="K419"/>
  <c r="M419"/>
  <c r="O419"/>
  <c r="P419"/>
  <c r="I420"/>
  <c r="K420"/>
  <c r="M420"/>
  <c r="O420"/>
  <c r="P420"/>
  <c r="I421"/>
  <c r="K421"/>
  <c r="M421"/>
  <c r="O421"/>
  <c r="P421"/>
  <c r="I422"/>
  <c r="M422"/>
  <c r="O422"/>
  <c r="H423"/>
  <c r="I423"/>
  <c r="M423"/>
  <c r="O423"/>
  <c r="P423"/>
  <c r="H424"/>
  <c r="I424"/>
  <c r="K424"/>
  <c r="M424"/>
  <c r="O424"/>
  <c r="P424"/>
  <c r="I425"/>
  <c r="M425"/>
  <c r="O425"/>
  <c r="P425"/>
  <c r="I426"/>
  <c r="K426"/>
  <c r="M426"/>
  <c r="O426"/>
  <c r="P426"/>
  <c r="I427"/>
  <c r="K427"/>
  <c r="M427"/>
  <c r="O427"/>
  <c r="P427"/>
  <c r="I428"/>
  <c r="K428"/>
  <c r="M428"/>
  <c r="O428"/>
  <c r="P428"/>
  <c r="I429"/>
  <c r="K429"/>
  <c r="M429"/>
  <c r="O429"/>
  <c r="P429"/>
  <c r="I430"/>
  <c r="K430"/>
  <c r="M430"/>
  <c r="O430"/>
  <c r="P430"/>
  <c r="I431"/>
  <c r="K431"/>
  <c r="M431"/>
  <c r="O431"/>
  <c r="P431"/>
  <c r="H432"/>
  <c r="I432"/>
  <c r="M432"/>
  <c r="O432"/>
  <c r="P432"/>
  <c r="I433"/>
  <c r="K433"/>
  <c r="M433"/>
  <c r="O433"/>
  <c r="P433"/>
  <c r="I434"/>
  <c r="M434"/>
  <c r="O434"/>
  <c r="I435"/>
  <c r="K435"/>
  <c r="M435"/>
  <c r="O435"/>
  <c r="P435"/>
  <c r="I436"/>
  <c r="K436"/>
  <c r="M436"/>
  <c r="O436"/>
  <c r="P436"/>
  <c r="H437"/>
  <c r="I437"/>
  <c r="M437"/>
  <c r="O437"/>
  <c r="P437"/>
  <c r="I438"/>
  <c r="K438"/>
  <c r="M438"/>
  <c r="O438"/>
  <c r="P438"/>
  <c r="I439"/>
  <c r="K439"/>
  <c r="M439"/>
  <c r="O439"/>
  <c r="P439"/>
  <c r="I440"/>
  <c r="K440"/>
  <c r="M440"/>
  <c r="O440"/>
  <c r="P440"/>
  <c r="H441"/>
  <c r="I441"/>
  <c r="M441"/>
  <c r="O441"/>
  <c r="P441"/>
  <c r="F8" i="17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K11"/>
  <c r="M11"/>
  <c r="O11"/>
  <c r="P11"/>
  <c r="H12"/>
  <c r="I12"/>
  <c r="K12"/>
  <c r="M12"/>
  <c r="O12"/>
  <c r="P12"/>
  <c r="H13"/>
  <c r="I13"/>
  <c r="M13"/>
  <c r="O13"/>
  <c r="P13"/>
  <c r="H14"/>
  <c r="I14"/>
  <c r="M14"/>
  <c r="O14"/>
  <c r="P14"/>
  <c r="H15"/>
  <c r="I15"/>
  <c r="M15"/>
  <c r="O15"/>
  <c r="P15"/>
  <c r="H16"/>
  <c r="I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M25"/>
  <c r="O25"/>
  <c r="P25"/>
  <c r="H26"/>
  <c r="I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M33"/>
  <c r="O33"/>
  <c r="P33"/>
  <c r="H34"/>
  <c r="I34"/>
  <c r="M34"/>
  <c r="O34"/>
  <c r="P34"/>
  <c r="H35"/>
  <c r="I35"/>
  <c r="K35"/>
  <c r="M35"/>
  <c r="O35"/>
  <c r="P35"/>
  <c r="H36"/>
  <c r="I36"/>
  <c r="K36"/>
  <c r="M36"/>
  <c r="O36"/>
  <c r="P36"/>
  <c r="H37"/>
  <c r="I37"/>
  <c r="K37"/>
  <c r="M37"/>
  <c r="O37"/>
  <c r="P37"/>
  <c r="H38"/>
  <c r="I38"/>
  <c r="K38"/>
  <c r="M38"/>
  <c r="O38"/>
  <c r="P38"/>
  <c r="H39"/>
  <c r="I39"/>
  <c r="M39"/>
  <c r="O39"/>
  <c r="P39"/>
  <c r="H40"/>
  <c r="I40"/>
  <c r="M40"/>
  <c r="O40"/>
  <c r="P40"/>
  <c r="H41"/>
  <c r="I41"/>
  <c r="K41"/>
  <c r="M41"/>
  <c r="O41"/>
  <c r="P41"/>
  <c r="H42"/>
  <c r="I42"/>
  <c r="K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K46"/>
  <c r="M46"/>
  <c r="O46"/>
  <c r="P46"/>
  <c r="H47"/>
  <c r="I47"/>
  <c r="M47"/>
  <c r="O47"/>
  <c r="P47"/>
  <c r="H48"/>
  <c r="I48"/>
  <c r="K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H53"/>
  <c r="I53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H57"/>
  <c r="I57"/>
  <c r="M57"/>
  <c r="O57"/>
  <c r="P57"/>
  <c r="H58"/>
  <c r="I58"/>
  <c r="M58"/>
  <c r="O58"/>
  <c r="P58"/>
  <c r="H59"/>
  <c r="I59"/>
  <c r="M59"/>
  <c r="O59"/>
  <c r="P59"/>
  <c r="H60"/>
  <c r="I60"/>
  <c r="M60"/>
  <c r="O60"/>
  <c r="P60"/>
  <c r="H62"/>
  <c r="I62"/>
  <c r="M62"/>
  <c r="O62"/>
  <c r="P62"/>
  <c r="H63"/>
  <c r="I63"/>
  <c r="M63"/>
  <c r="O63"/>
  <c r="P63"/>
  <c r="H64"/>
  <c r="I64"/>
  <c r="K64"/>
  <c r="M64"/>
  <c r="O64"/>
  <c r="P64"/>
  <c r="H65"/>
  <c r="I65"/>
  <c r="M65"/>
  <c r="O65"/>
  <c r="P65"/>
  <c r="H67"/>
  <c r="I67"/>
  <c r="M67"/>
  <c r="O67"/>
  <c r="P67"/>
  <c r="H68"/>
  <c r="I68"/>
  <c r="M68"/>
  <c r="O68"/>
  <c r="P68"/>
  <c r="H69"/>
  <c r="I69"/>
  <c r="M69"/>
  <c r="O69"/>
  <c r="P69"/>
  <c r="H70"/>
  <c r="I70"/>
  <c r="M70"/>
  <c r="O70"/>
  <c r="P70"/>
  <c r="H72"/>
  <c r="I72"/>
  <c r="M72"/>
  <c r="O72"/>
  <c r="P72"/>
  <c r="H73"/>
  <c r="I73"/>
  <c r="M73"/>
  <c r="O73"/>
  <c r="P73"/>
  <c r="H75"/>
  <c r="I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P134"/>
  <c r="H135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M141"/>
  <c r="O141"/>
  <c r="P141"/>
  <c r="H142"/>
  <c r="I142"/>
  <c r="M142"/>
  <c r="O142"/>
  <c r="P142"/>
  <c r="H143"/>
  <c r="I143"/>
  <c r="K143"/>
  <c r="M143"/>
  <c r="O143"/>
  <c r="P143"/>
  <c r="H144"/>
  <c r="I144"/>
  <c r="M144"/>
  <c r="O144"/>
  <c r="P144"/>
  <c r="H145"/>
  <c r="I145"/>
  <c r="K145"/>
  <c r="M145"/>
  <c r="O145"/>
  <c r="P145"/>
  <c r="H146"/>
  <c r="I146"/>
  <c r="K146"/>
  <c r="M146"/>
  <c r="O146"/>
  <c r="P146"/>
  <c r="H147"/>
  <c r="I147"/>
  <c r="K147"/>
  <c r="M147"/>
  <c r="O147"/>
  <c r="P147"/>
  <c r="H148"/>
  <c r="I148"/>
  <c r="K148"/>
  <c r="M148"/>
  <c r="O148"/>
  <c r="P148"/>
  <c r="H149"/>
  <c r="I149"/>
  <c r="K149"/>
  <c r="M149"/>
  <c r="O149"/>
  <c r="P149"/>
  <c r="H150"/>
  <c r="I150"/>
  <c r="K150"/>
  <c r="M150"/>
  <c r="O150"/>
  <c r="P150"/>
  <c r="H151"/>
  <c r="I151"/>
  <c r="K151"/>
  <c r="M151"/>
  <c r="O151"/>
  <c r="P151"/>
  <c r="H152"/>
  <c r="I152"/>
  <c r="K152"/>
  <c r="M152"/>
  <c r="O152"/>
  <c r="P152"/>
  <c r="H153"/>
  <c r="I153"/>
  <c r="K153"/>
  <c r="M153"/>
  <c r="O153"/>
  <c r="P153"/>
  <c r="H154"/>
  <c r="I154"/>
  <c r="K154"/>
  <c r="M154"/>
  <c r="O154"/>
  <c r="P154"/>
  <c r="H155"/>
  <c r="I155"/>
  <c r="K155"/>
  <c r="M155"/>
  <c r="O155"/>
  <c r="P155"/>
  <c r="H156"/>
  <c r="I156"/>
  <c r="M156"/>
  <c r="O156"/>
  <c r="P156"/>
  <c r="H157"/>
  <c r="I157"/>
  <c r="K157"/>
  <c r="M157"/>
  <c r="O157"/>
  <c r="P157"/>
  <c r="H158"/>
  <c r="I158"/>
  <c r="K158"/>
  <c r="M158"/>
  <c r="O158"/>
  <c r="P158"/>
  <c r="H159"/>
  <c r="I159"/>
  <c r="K159"/>
  <c r="M159"/>
  <c r="O159"/>
  <c r="P159"/>
  <c r="H160"/>
  <c r="I160"/>
  <c r="K160"/>
  <c r="M160"/>
  <c r="O160"/>
  <c r="P160"/>
  <c r="H161"/>
  <c r="I161"/>
  <c r="K161"/>
  <c r="M161"/>
  <c r="O161"/>
  <c r="P161"/>
  <c r="H162"/>
  <c r="I162"/>
  <c r="K162"/>
  <c r="M162"/>
  <c r="O162"/>
  <c r="P162"/>
  <c r="H163"/>
  <c r="I163"/>
  <c r="K163"/>
  <c r="M163"/>
  <c r="O163"/>
  <c r="P163"/>
  <c r="H164"/>
  <c r="I164"/>
  <c r="K164"/>
  <c r="M164"/>
  <c r="O164"/>
  <c r="P164"/>
  <c r="H165"/>
  <c r="I165"/>
  <c r="K165"/>
  <c r="M165"/>
  <c r="O165"/>
  <c r="P165"/>
  <c r="H166"/>
  <c r="I166"/>
  <c r="K166"/>
  <c r="M166"/>
  <c r="O166"/>
  <c r="P166"/>
  <c r="H167"/>
  <c r="I167"/>
  <c r="K167"/>
  <c r="M167"/>
  <c r="O167"/>
  <c r="P167"/>
  <c r="H168"/>
  <c r="I168"/>
  <c r="K168"/>
  <c r="M168"/>
  <c r="O168"/>
  <c r="P168"/>
  <c r="H169"/>
  <c r="I169"/>
  <c r="K169"/>
  <c r="M169"/>
  <c r="O169"/>
  <c r="P169"/>
  <c r="H170"/>
  <c r="I170"/>
  <c r="K170"/>
  <c r="M170"/>
  <c r="O170"/>
  <c r="P170"/>
  <c r="H171"/>
  <c r="I171"/>
  <c r="K171"/>
  <c r="M171"/>
  <c r="O171"/>
  <c r="P171"/>
  <c r="H172"/>
  <c r="I172"/>
  <c r="K172"/>
  <c r="M172"/>
  <c r="O172"/>
  <c r="P172"/>
  <c r="H173"/>
  <c r="I173"/>
  <c r="K173"/>
  <c r="M173"/>
  <c r="O173"/>
  <c r="P173"/>
  <c r="H174"/>
  <c r="I174"/>
  <c r="K174"/>
  <c r="M174"/>
  <c r="O174"/>
  <c r="P174"/>
  <c r="H175"/>
  <c r="I175"/>
  <c r="K175"/>
  <c r="M175"/>
  <c r="O175"/>
  <c r="P175"/>
  <c r="H176"/>
  <c r="I176"/>
  <c r="K176"/>
  <c r="M176"/>
  <c r="O176"/>
  <c r="P176"/>
  <c r="H177"/>
  <c r="I177"/>
  <c r="K177"/>
  <c r="M177"/>
  <c r="O177"/>
  <c r="P177"/>
  <c r="H178"/>
  <c r="I178"/>
  <c r="K178"/>
  <c r="M178"/>
  <c r="O178"/>
  <c r="P178"/>
  <c r="H179"/>
  <c r="I179"/>
  <c r="K179"/>
  <c r="M179"/>
  <c r="O179"/>
  <c r="P179"/>
  <c r="H180"/>
  <c r="I180"/>
  <c r="K180"/>
  <c r="M180"/>
  <c r="O180"/>
  <c r="P180"/>
  <c r="H181"/>
  <c r="I181"/>
  <c r="K181"/>
  <c r="M181"/>
  <c r="O181"/>
  <c r="P181"/>
  <c r="H182"/>
  <c r="I182"/>
  <c r="K182"/>
  <c r="M182"/>
  <c r="O182"/>
  <c r="P182"/>
  <c r="H183"/>
  <c r="I183"/>
  <c r="K183"/>
  <c r="M183"/>
  <c r="O183"/>
  <c r="P183"/>
  <c r="H184"/>
  <c r="I184"/>
  <c r="K184"/>
  <c r="M184"/>
  <c r="O184"/>
  <c r="P184"/>
  <c r="H185"/>
  <c r="I185"/>
  <c r="K185"/>
  <c r="M185"/>
  <c r="O185"/>
  <c r="P185"/>
  <c r="H186"/>
  <c r="I186"/>
  <c r="K186"/>
  <c r="M186"/>
  <c r="O186"/>
  <c r="P186"/>
  <c r="H187"/>
  <c r="I187"/>
  <c r="K187"/>
  <c r="M187"/>
  <c r="O187"/>
  <c r="P187"/>
  <c r="H188"/>
  <c r="I188"/>
  <c r="K188"/>
  <c r="M188"/>
  <c r="O188"/>
  <c r="P188"/>
  <c r="H189"/>
  <c r="I189"/>
  <c r="K189"/>
  <c r="M189"/>
  <c r="O189"/>
  <c r="P189"/>
  <c r="H190"/>
  <c r="I190"/>
  <c r="M190"/>
  <c r="O190"/>
  <c r="P190"/>
  <c r="H191"/>
  <c r="I191"/>
  <c r="M191"/>
  <c r="O191"/>
  <c r="P191"/>
  <c r="H192"/>
  <c r="I192"/>
  <c r="M192"/>
  <c r="O192"/>
  <c r="P192"/>
  <c r="H193"/>
  <c r="I193"/>
  <c r="M193"/>
  <c r="O193"/>
  <c r="P193"/>
  <c r="H194"/>
  <c r="I194"/>
  <c r="M194"/>
  <c r="O194"/>
  <c r="P194"/>
  <c r="H195"/>
  <c r="I195"/>
  <c r="M195"/>
  <c r="O195"/>
  <c r="P195"/>
  <c r="H196"/>
  <c r="I196"/>
  <c r="M196"/>
  <c r="O196"/>
  <c r="P196"/>
  <c r="H197"/>
  <c r="I197"/>
  <c r="M197"/>
  <c r="O197"/>
  <c r="P197"/>
  <c r="H198"/>
  <c r="I198"/>
  <c r="M198"/>
  <c r="O198"/>
  <c r="P198"/>
  <c r="H199"/>
  <c r="I199"/>
  <c r="M199"/>
  <c r="O199"/>
  <c r="P199"/>
  <c r="H200"/>
  <c r="I200"/>
  <c r="M200"/>
  <c r="O200"/>
  <c r="P200"/>
  <c r="H201"/>
  <c r="I201"/>
  <c r="M201"/>
  <c r="O201"/>
  <c r="P201"/>
  <c r="H202"/>
  <c r="I202"/>
  <c r="M202"/>
  <c r="O202"/>
  <c r="P202"/>
  <c r="H203"/>
  <c r="I203"/>
  <c r="M203"/>
  <c r="O203"/>
  <c r="P203"/>
  <c r="H204"/>
  <c r="I204"/>
  <c r="M204"/>
  <c r="O204"/>
  <c r="P204"/>
  <c r="H205"/>
  <c r="I205"/>
  <c r="M205"/>
  <c r="O205"/>
  <c r="P205"/>
  <c r="H206"/>
  <c r="I206"/>
  <c r="M206"/>
  <c r="O206"/>
  <c r="P206"/>
  <c r="H207"/>
  <c r="I207"/>
  <c r="M207"/>
  <c r="O207"/>
  <c r="P207"/>
  <c r="H208"/>
  <c r="I208"/>
  <c r="M208"/>
  <c r="O208"/>
  <c r="P208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M221"/>
  <c r="O221"/>
  <c r="P221"/>
  <c r="H222"/>
  <c r="I222"/>
  <c r="M222"/>
  <c r="O222"/>
  <c r="P222"/>
  <c r="H223"/>
  <c r="I223"/>
  <c r="M223"/>
  <c r="O223"/>
  <c r="P223"/>
  <c r="H224"/>
  <c r="I224"/>
  <c r="M224"/>
  <c r="O224"/>
  <c r="P224"/>
  <c r="H225"/>
  <c r="I225"/>
  <c r="M225"/>
  <c r="O225"/>
  <c r="P225"/>
  <c r="H226"/>
  <c r="I226"/>
  <c r="M226"/>
  <c r="O226"/>
  <c r="P226"/>
  <c r="H227"/>
  <c r="I227"/>
  <c r="M227"/>
  <c r="O227"/>
  <c r="P227"/>
  <c r="H228"/>
  <c r="I228"/>
  <c r="M228"/>
  <c r="O228"/>
  <c r="P228"/>
  <c r="H229"/>
  <c r="I229"/>
  <c r="M229"/>
  <c r="O229"/>
  <c r="P229"/>
  <c r="I230"/>
  <c r="M230"/>
  <c r="O230"/>
  <c r="P230"/>
  <c r="I231"/>
  <c r="M231"/>
  <c r="O231"/>
  <c r="P231"/>
  <c r="I232"/>
  <c r="M232"/>
  <c r="O232"/>
  <c r="P232"/>
  <c r="I233"/>
  <c r="M233"/>
  <c r="O233"/>
  <c r="P233"/>
  <c r="I234"/>
  <c r="M234"/>
  <c r="O234"/>
  <c r="P234"/>
  <c r="I235"/>
  <c r="M235"/>
  <c r="O235"/>
  <c r="P235"/>
  <c r="I236"/>
  <c r="M236"/>
  <c r="O236"/>
  <c r="P236"/>
  <c r="I237"/>
  <c r="M237"/>
  <c r="O237"/>
  <c r="P237"/>
  <c r="I238"/>
  <c r="M238"/>
  <c r="O238"/>
  <c r="P238"/>
  <c r="I239"/>
  <c r="M239"/>
  <c r="O239"/>
  <c r="P239"/>
  <c r="I240"/>
  <c r="M240"/>
  <c r="O240"/>
  <c r="P240"/>
  <c r="I241"/>
  <c r="M241"/>
  <c r="O241"/>
  <c r="P241"/>
  <c r="I242"/>
  <c r="M242"/>
  <c r="O242"/>
  <c r="P242"/>
  <c r="H243"/>
  <c r="I243"/>
  <c r="K243"/>
  <c r="M243"/>
  <c r="O243"/>
  <c r="P243"/>
  <c r="I244"/>
  <c r="M244"/>
  <c r="O244"/>
  <c r="P244"/>
  <c r="I245"/>
  <c r="M245"/>
  <c r="O245"/>
  <c r="P245"/>
  <c r="I246"/>
  <c r="M246"/>
  <c r="O246"/>
  <c r="P246"/>
  <c r="I247"/>
  <c r="M247"/>
  <c r="O247"/>
  <c r="P247"/>
  <c r="I248"/>
  <c r="M248"/>
  <c r="O248"/>
  <c r="P248"/>
  <c r="I249"/>
  <c r="M249"/>
  <c r="O249"/>
  <c r="P249"/>
  <c r="H250"/>
  <c r="I250"/>
  <c r="M250"/>
  <c r="O250"/>
  <c r="P250"/>
  <c r="I251"/>
  <c r="M251"/>
  <c r="O251"/>
  <c r="P251"/>
  <c r="I252"/>
  <c r="M252"/>
  <c r="O252"/>
  <c r="P252"/>
  <c r="I253"/>
  <c r="M253"/>
  <c r="O253"/>
  <c r="P253"/>
  <c r="H254"/>
  <c r="I254"/>
  <c r="M254"/>
  <c r="O254"/>
  <c r="P254"/>
  <c r="H255"/>
  <c r="I255"/>
  <c r="M255"/>
  <c r="O255"/>
  <c r="P255"/>
  <c r="I256"/>
  <c r="M256"/>
  <c r="O256"/>
  <c r="P256"/>
  <c r="H257"/>
  <c r="I257"/>
  <c r="K257"/>
  <c r="M257"/>
  <c r="O257"/>
  <c r="P257"/>
  <c r="H258"/>
  <c r="I258"/>
  <c r="M258"/>
  <c r="O258"/>
  <c r="P258"/>
  <c r="I259"/>
  <c r="M259"/>
  <c r="O259"/>
  <c r="P259"/>
  <c r="H260"/>
  <c r="I260"/>
  <c r="M260"/>
  <c r="O260"/>
  <c r="P260"/>
  <c r="I261"/>
  <c r="M261"/>
  <c r="O261"/>
  <c r="P261"/>
  <c r="H262"/>
  <c r="I262"/>
  <c r="M262"/>
  <c r="O262"/>
  <c r="P262"/>
  <c r="M263"/>
  <c r="O263"/>
  <c r="P263"/>
  <c r="I264"/>
  <c r="M264"/>
  <c r="O264"/>
  <c r="P264"/>
  <c r="I265"/>
  <c r="M265"/>
  <c r="O265"/>
  <c r="P265"/>
  <c r="I266"/>
  <c r="M266"/>
  <c r="O266"/>
  <c r="P266"/>
  <c r="I267"/>
  <c r="M267"/>
  <c r="O267"/>
  <c r="P267"/>
  <c r="I268"/>
  <c r="M268"/>
  <c r="O268"/>
  <c r="P268"/>
  <c r="I269"/>
  <c r="M269"/>
  <c r="O269"/>
  <c r="P269"/>
  <c r="I270"/>
  <c r="M270"/>
  <c r="O270"/>
  <c r="P270"/>
  <c r="I271"/>
  <c r="M271"/>
  <c r="O271"/>
  <c r="P271"/>
  <c r="I272"/>
  <c r="M272"/>
  <c r="O272"/>
  <c r="P272"/>
  <c r="I273"/>
  <c r="K273"/>
  <c r="M273"/>
  <c r="O273"/>
  <c r="P273"/>
  <c r="H274"/>
  <c r="I274"/>
  <c r="M274"/>
  <c r="O274"/>
  <c r="P274"/>
  <c r="I275"/>
  <c r="M275"/>
  <c r="O275"/>
  <c r="P275"/>
  <c r="I276"/>
  <c r="K276"/>
  <c r="M276"/>
  <c r="O276"/>
  <c r="P276"/>
  <c r="H277"/>
  <c r="I277"/>
  <c r="M277"/>
  <c r="O277"/>
  <c r="P277"/>
  <c r="I278"/>
  <c r="M278"/>
  <c r="O278"/>
  <c r="P278"/>
  <c r="I279"/>
  <c r="K279"/>
  <c r="M279"/>
  <c r="O279"/>
  <c r="P279"/>
  <c r="H280"/>
  <c r="I280"/>
  <c r="M280"/>
  <c r="O280"/>
  <c r="P280"/>
  <c r="I281"/>
  <c r="K281"/>
  <c r="M281"/>
  <c r="O281"/>
  <c r="P281"/>
  <c r="I282"/>
  <c r="K282"/>
  <c r="M282"/>
  <c r="O282"/>
  <c r="P282"/>
  <c r="H283"/>
  <c r="I283"/>
  <c r="M283"/>
  <c r="O283"/>
  <c r="P283"/>
  <c r="I284"/>
  <c r="M284"/>
  <c r="O284"/>
  <c r="P284"/>
  <c r="H285"/>
  <c r="I285"/>
  <c r="M285"/>
  <c r="O285"/>
  <c r="P285"/>
  <c r="I286"/>
  <c r="K286"/>
  <c r="M286"/>
  <c r="O286"/>
  <c r="P286"/>
  <c r="I287"/>
  <c r="K287"/>
  <c r="M287"/>
  <c r="O287"/>
  <c r="P287"/>
  <c r="I288"/>
  <c r="K288"/>
  <c r="M288"/>
  <c r="O288"/>
  <c r="P288"/>
  <c r="I289"/>
  <c r="K289"/>
  <c r="M289"/>
  <c r="O289"/>
  <c r="P289"/>
  <c r="I290"/>
  <c r="K290"/>
  <c r="M290"/>
  <c r="O290"/>
  <c r="P290"/>
  <c r="H291"/>
  <c r="I291"/>
  <c r="M291"/>
  <c r="O291"/>
  <c r="P291"/>
  <c r="I292"/>
  <c r="K292"/>
  <c r="M292"/>
  <c r="O292"/>
  <c r="P292"/>
  <c r="I293"/>
  <c r="K293"/>
  <c r="M293"/>
  <c r="O293"/>
  <c r="P293"/>
  <c r="H294"/>
  <c r="I294"/>
  <c r="M294"/>
  <c r="O294"/>
  <c r="P294"/>
  <c r="M295"/>
  <c r="O295"/>
  <c r="P295"/>
  <c r="M296"/>
  <c r="O296"/>
  <c r="P296"/>
  <c r="I297"/>
  <c r="K297"/>
  <c r="M297"/>
  <c r="O297"/>
  <c r="P297"/>
  <c r="H298"/>
  <c r="I298"/>
  <c r="M298"/>
  <c r="O298"/>
  <c r="P298"/>
  <c r="H299"/>
  <c r="I299"/>
  <c r="M299"/>
  <c r="O299"/>
  <c r="P299"/>
  <c r="I300"/>
  <c r="K300"/>
  <c r="M300"/>
  <c r="O300"/>
  <c r="P300"/>
  <c r="I301"/>
  <c r="K301"/>
  <c r="M301"/>
  <c r="O301"/>
  <c r="P301"/>
  <c r="I302"/>
  <c r="M302"/>
  <c r="O302"/>
  <c r="P302"/>
  <c r="I303"/>
  <c r="M303"/>
  <c r="O303"/>
  <c r="P303"/>
  <c r="I304"/>
  <c r="M304"/>
  <c r="O304"/>
  <c r="P304"/>
  <c r="I305"/>
  <c r="M305"/>
  <c r="O305"/>
  <c r="P305"/>
  <c r="I306"/>
  <c r="M306"/>
  <c r="O306"/>
  <c r="P306"/>
  <c r="I307"/>
  <c r="M307"/>
  <c r="O307"/>
  <c r="P307"/>
  <c r="I308"/>
  <c r="M308"/>
  <c r="O308"/>
  <c r="P308"/>
  <c r="I309"/>
  <c r="M309"/>
  <c r="O309"/>
  <c r="P309"/>
  <c r="I310"/>
  <c r="M310"/>
  <c r="O310"/>
  <c r="P310"/>
  <c r="I313"/>
  <c r="K313"/>
  <c r="M313"/>
  <c r="O313"/>
  <c r="P313"/>
  <c r="H317"/>
  <c r="I317"/>
  <c r="M317"/>
  <c r="O317"/>
  <c r="P317"/>
  <c r="I318"/>
  <c r="K318"/>
  <c r="M318"/>
  <c r="O318"/>
  <c r="P318"/>
  <c r="H319"/>
  <c r="I319"/>
  <c r="M319"/>
  <c r="O319"/>
  <c r="P319"/>
  <c r="I320"/>
  <c r="K320"/>
  <c r="M320"/>
  <c r="O320"/>
  <c r="P320"/>
  <c r="I321"/>
  <c r="K321"/>
  <c r="M321"/>
  <c r="O321"/>
  <c r="P321"/>
  <c r="I323"/>
  <c r="K323"/>
  <c r="M323"/>
  <c r="O323"/>
  <c r="P323"/>
  <c r="H324"/>
  <c r="I324"/>
  <c r="M324"/>
  <c r="O324"/>
  <c r="P324"/>
  <c r="H325"/>
  <c r="I325"/>
  <c r="M325"/>
  <c r="O325"/>
  <c r="P325"/>
  <c r="H326"/>
  <c r="I326"/>
  <c r="M326"/>
  <c r="O326"/>
  <c r="P326"/>
  <c r="H327"/>
  <c r="I327"/>
  <c r="M327"/>
  <c r="O327"/>
  <c r="P327"/>
  <c r="H328"/>
  <c r="I328"/>
  <c r="M328"/>
  <c r="O328"/>
  <c r="P328"/>
  <c r="I329"/>
  <c r="K329"/>
  <c r="M329"/>
  <c r="O329"/>
  <c r="P329"/>
  <c r="H330"/>
  <c r="I330"/>
  <c r="M330"/>
  <c r="O330"/>
  <c r="P330"/>
  <c r="I331"/>
  <c r="K331"/>
  <c r="M331"/>
  <c r="O331"/>
  <c r="P331"/>
  <c r="H332"/>
  <c r="I332"/>
  <c r="M332"/>
  <c r="O332"/>
  <c r="P332"/>
  <c r="I333"/>
  <c r="K333"/>
  <c r="M333"/>
  <c r="O333"/>
  <c r="P333"/>
  <c r="H334"/>
  <c r="I334"/>
  <c r="M334"/>
  <c r="O334"/>
  <c r="P334"/>
  <c r="I335"/>
  <c r="K335"/>
  <c r="M335"/>
  <c r="O335"/>
  <c r="P335"/>
  <c r="I336"/>
  <c r="K336"/>
  <c r="M336"/>
  <c r="O336"/>
  <c r="P336"/>
  <c r="H337"/>
  <c r="I337"/>
  <c r="M337"/>
  <c r="O337"/>
  <c r="P337"/>
  <c r="I338"/>
  <c r="K338"/>
  <c r="M338"/>
  <c r="O338"/>
  <c r="P338"/>
  <c r="H339"/>
  <c r="I339"/>
  <c r="M339"/>
  <c r="O339"/>
  <c r="P339"/>
  <c r="I340"/>
  <c r="K340"/>
  <c r="M340"/>
  <c r="O340"/>
  <c r="P340"/>
  <c r="H341"/>
  <c r="I341"/>
  <c r="M341"/>
  <c r="O341"/>
  <c r="P341"/>
  <c r="I342"/>
  <c r="K342"/>
  <c r="M342"/>
  <c r="O342"/>
  <c r="P342"/>
  <c r="I343"/>
  <c r="K343"/>
  <c r="M343"/>
  <c r="O343"/>
  <c r="P343"/>
  <c r="I344"/>
  <c r="K344"/>
  <c r="M344"/>
  <c r="O344"/>
  <c r="P344"/>
  <c r="I345"/>
  <c r="M345"/>
  <c r="O345"/>
  <c r="P345"/>
  <c r="H346"/>
  <c r="I346"/>
  <c r="M346"/>
  <c r="O346"/>
  <c r="P346"/>
  <c r="I347"/>
  <c r="K347"/>
  <c r="M347"/>
  <c r="O347"/>
  <c r="P347"/>
  <c r="I348"/>
  <c r="K348"/>
  <c r="M348"/>
  <c r="O348"/>
  <c r="P348"/>
  <c r="I349"/>
  <c r="K349"/>
  <c r="M349"/>
  <c r="O349"/>
  <c r="P349"/>
  <c r="M350"/>
  <c r="O350"/>
  <c r="P350"/>
  <c r="M351"/>
  <c r="O351"/>
  <c r="P351"/>
  <c r="I352"/>
  <c r="K352"/>
  <c r="M352"/>
  <c r="O352"/>
  <c r="P352"/>
  <c r="I353"/>
  <c r="K353"/>
  <c r="M353"/>
  <c r="O353"/>
  <c r="P353"/>
  <c r="I354"/>
  <c r="K354"/>
  <c r="M354"/>
  <c r="O354"/>
  <c r="P354"/>
  <c r="I355"/>
  <c r="K355"/>
  <c r="M355"/>
  <c r="O355"/>
  <c r="P355"/>
  <c r="I356"/>
  <c r="K356"/>
  <c r="M356"/>
  <c r="O356"/>
  <c r="P356"/>
  <c r="I357"/>
  <c r="K357"/>
  <c r="M357"/>
  <c r="O357"/>
  <c r="P357"/>
  <c r="I358"/>
  <c r="K358"/>
  <c r="M358"/>
  <c r="O358"/>
  <c r="P358"/>
  <c r="I359"/>
  <c r="K359"/>
  <c r="M359"/>
  <c r="O359"/>
  <c r="P359"/>
  <c r="I360"/>
  <c r="K360"/>
  <c r="M360"/>
  <c r="O360"/>
  <c r="P360"/>
  <c r="I361"/>
  <c r="K361"/>
  <c r="M361"/>
  <c r="O361"/>
  <c r="P361"/>
  <c r="I362"/>
  <c r="K362"/>
  <c r="M362"/>
  <c r="O362"/>
  <c r="P362"/>
  <c r="I363"/>
  <c r="K363"/>
  <c r="M363"/>
  <c r="O363"/>
  <c r="P363"/>
  <c r="I364"/>
  <c r="K364"/>
  <c r="M364"/>
  <c r="O364"/>
  <c r="P364"/>
  <c r="I365"/>
  <c r="K365"/>
  <c r="M365"/>
  <c r="O365"/>
  <c r="P365"/>
  <c r="I366"/>
  <c r="K366"/>
  <c r="M366"/>
  <c r="O366"/>
  <c r="P366"/>
  <c r="I367"/>
  <c r="K367"/>
  <c r="M367"/>
  <c r="O367"/>
  <c r="P367"/>
  <c r="I368"/>
  <c r="K368"/>
  <c r="M368"/>
  <c r="O368"/>
  <c r="P368"/>
  <c r="I369"/>
  <c r="K369"/>
  <c r="M369"/>
  <c r="O369"/>
  <c r="P369"/>
  <c r="I370"/>
  <c r="K370"/>
  <c r="M370"/>
  <c r="O370"/>
  <c r="P370"/>
  <c r="I371"/>
  <c r="K371"/>
  <c r="M371"/>
  <c r="O371"/>
  <c r="P371"/>
  <c r="H374"/>
  <c r="I374"/>
  <c r="M374"/>
  <c r="O374"/>
  <c r="P374"/>
  <c r="I375"/>
  <c r="K375"/>
  <c r="M375"/>
  <c r="O375"/>
  <c r="P375"/>
  <c r="H376"/>
  <c r="I376"/>
  <c r="M376"/>
  <c r="O376"/>
  <c r="P376"/>
  <c r="I377"/>
  <c r="K377"/>
  <c r="M377"/>
  <c r="O377"/>
  <c r="P377"/>
  <c r="I378"/>
  <c r="K378"/>
  <c r="M378"/>
  <c r="O378"/>
  <c r="P378"/>
  <c r="I379"/>
  <c r="K379"/>
  <c r="M379"/>
  <c r="O379"/>
  <c r="P379"/>
  <c r="I380"/>
  <c r="K380"/>
  <c r="M380"/>
  <c r="O380"/>
  <c r="P380"/>
  <c r="I381"/>
  <c r="K381"/>
  <c r="M381"/>
  <c r="O381"/>
  <c r="P381"/>
  <c r="H382"/>
  <c r="I382"/>
  <c r="M382"/>
  <c r="O382"/>
  <c r="P382"/>
  <c r="H383"/>
  <c r="I383"/>
  <c r="M383"/>
  <c r="O383"/>
  <c r="P383"/>
  <c r="I384"/>
  <c r="K384"/>
  <c r="M384"/>
  <c r="O384"/>
  <c r="P384"/>
  <c r="I385"/>
  <c r="K385"/>
  <c r="M385"/>
  <c r="O385"/>
  <c r="P385"/>
  <c r="I386"/>
  <c r="K386"/>
  <c r="M386"/>
  <c r="O386"/>
  <c r="P386"/>
  <c r="H387"/>
  <c r="I387"/>
  <c r="M387"/>
  <c r="O387"/>
  <c r="P387"/>
  <c r="I388"/>
  <c r="K388"/>
  <c r="M388"/>
  <c r="O388"/>
  <c r="P388"/>
  <c r="I389"/>
  <c r="K389"/>
  <c r="M389"/>
  <c r="O389"/>
  <c r="P389"/>
  <c r="I390"/>
  <c r="K390"/>
  <c r="M390"/>
  <c r="O390"/>
  <c r="P390"/>
  <c r="I391"/>
  <c r="K391"/>
  <c r="M391"/>
  <c r="O391"/>
  <c r="P391"/>
  <c r="I392"/>
  <c r="K392"/>
  <c r="M392"/>
  <c r="O392"/>
  <c r="P392"/>
  <c r="H393"/>
  <c r="I393"/>
  <c r="M393"/>
  <c r="O393"/>
  <c r="P393"/>
  <c r="I394"/>
  <c r="K394"/>
  <c r="M394"/>
  <c r="O394"/>
  <c r="P394"/>
  <c r="H395"/>
  <c r="I395"/>
  <c r="M395"/>
  <c r="O395"/>
  <c r="P395"/>
  <c r="I396"/>
  <c r="K396"/>
  <c r="M396"/>
  <c r="O396"/>
  <c r="P396"/>
  <c r="H397"/>
  <c r="I397"/>
  <c r="M397"/>
  <c r="O397"/>
  <c r="P397"/>
  <c r="I398"/>
  <c r="K398"/>
  <c r="M398"/>
  <c r="O398"/>
  <c r="P398"/>
  <c r="H399"/>
  <c r="I399"/>
  <c r="M399"/>
  <c r="O399"/>
  <c r="P399"/>
  <c r="H400"/>
  <c r="I400"/>
  <c r="M400"/>
  <c r="O400"/>
  <c r="P400"/>
  <c r="H401"/>
  <c r="I401"/>
  <c r="M401"/>
  <c r="O401"/>
  <c r="P401"/>
  <c r="I402"/>
  <c r="M402"/>
  <c r="O402"/>
  <c r="P402"/>
  <c r="I403"/>
  <c r="M403"/>
  <c r="O403"/>
  <c r="P403"/>
  <c r="H404"/>
  <c r="I404"/>
  <c r="M404"/>
  <c r="O404"/>
  <c r="P404"/>
  <c r="I405"/>
  <c r="M405"/>
  <c r="O405"/>
  <c r="P405"/>
  <c r="I406"/>
  <c r="K406"/>
  <c r="M406"/>
  <c r="O406"/>
  <c r="P406"/>
  <c r="I407"/>
  <c r="K407"/>
  <c r="M407"/>
  <c r="O407"/>
  <c r="P407"/>
  <c r="I408"/>
  <c r="K408"/>
  <c r="M408"/>
  <c r="O408"/>
  <c r="P408"/>
  <c r="H409"/>
  <c r="I409"/>
  <c r="M409"/>
  <c r="O409"/>
  <c r="P409"/>
  <c r="I410"/>
  <c r="K410"/>
  <c r="M410"/>
  <c r="O410"/>
  <c r="P410"/>
  <c r="H411"/>
  <c r="I411"/>
  <c r="M411"/>
  <c r="O411"/>
  <c r="P411"/>
  <c r="I412"/>
  <c r="K412"/>
  <c r="M412"/>
  <c r="O412"/>
  <c r="P412"/>
  <c r="I413"/>
  <c r="K413"/>
  <c r="M413"/>
  <c r="O413"/>
  <c r="P413"/>
  <c r="I414"/>
  <c r="M414"/>
  <c r="O414"/>
  <c r="I415"/>
  <c r="M415"/>
  <c r="O415"/>
  <c r="I416"/>
  <c r="M416"/>
  <c r="O416"/>
  <c r="I417"/>
  <c r="M417"/>
  <c r="O417"/>
  <c r="I418"/>
  <c r="M418"/>
  <c r="O418"/>
  <c r="I419"/>
  <c r="M419"/>
  <c r="O419"/>
  <c r="I420"/>
  <c r="M420"/>
  <c r="O420"/>
  <c r="I421"/>
  <c r="M421"/>
  <c r="O421"/>
  <c r="I422"/>
  <c r="M422"/>
  <c r="O422"/>
  <c r="I423"/>
  <c r="M423"/>
  <c r="O423"/>
  <c r="I424"/>
  <c r="M424"/>
  <c r="O424"/>
  <c r="I425"/>
  <c r="K425"/>
  <c r="M425"/>
  <c r="O425"/>
  <c r="P425"/>
  <c r="H426"/>
  <c r="I426"/>
  <c r="M426"/>
  <c r="O426"/>
  <c r="P426"/>
  <c r="H427"/>
  <c r="I427"/>
  <c r="M427"/>
  <c r="O427"/>
  <c r="P427"/>
  <c r="I428"/>
  <c r="K428"/>
  <c r="M428"/>
  <c r="O428"/>
  <c r="P428"/>
  <c r="H429"/>
  <c r="I429"/>
  <c r="M429"/>
  <c r="O429"/>
  <c r="P429"/>
  <c r="I430"/>
  <c r="K430"/>
  <c r="M430"/>
  <c r="O430"/>
  <c r="P430"/>
  <c r="I431"/>
  <c r="K431"/>
  <c r="M431"/>
  <c r="O431"/>
  <c r="P431"/>
  <c r="I432"/>
  <c r="K432"/>
  <c r="M432"/>
  <c r="O432"/>
  <c r="P432"/>
  <c r="H433"/>
  <c r="I433"/>
  <c r="M433"/>
  <c r="O433"/>
  <c r="P433"/>
  <c r="I434"/>
  <c r="K434"/>
  <c r="M434"/>
  <c r="O434"/>
  <c r="P434"/>
  <c r="I435"/>
  <c r="K435"/>
  <c r="M435"/>
  <c r="O435"/>
  <c r="P435"/>
  <c r="I436"/>
  <c r="K436"/>
  <c r="M436"/>
  <c r="O436"/>
  <c r="P436"/>
  <c r="H437"/>
  <c r="I437"/>
  <c r="K437"/>
  <c r="M437"/>
  <c r="O437"/>
  <c r="P437"/>
  <c r="I438"/>
  <c r="K438"/>
  <c r="M438"/>
  <c r="O438"/>
  <c r="P438"/>
  <c r="I439"/>
  <c r="K439"/>
  <c r="M439"/>
  <c r="O439"/>
  <c r="P439"/>
  <c r="F8" i="20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M14"/>
  <c r="O14"/>
  <c r="P14"/>
  <c r="H15"/>
  <c r="I15"/>
  <c r="M15"/>
  <c r="O15"/>
  <c r="P15"/>
  <c r="H16"/>
  <c r="I16"/>
  <c r="K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K25"/>
  <c r="M25"/>
  <c r="O25"/>
  <c r="P25"/>
  <c r="H26"/>
  <c r="I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K31"/>
  <c r="M31"/>
  <c r="O31"/>
  <c r="P31"/>
  <c r="H32"/>
  <c r="I32"/>
  <c r="M32"/>
  <c r="O32"/>
  <c r="P32"/>
  <c r="H33"/>
  <c r="I33"/>
  <c r="M33"/>
  <c r="O33"/>
  <c r="P33"/>
  <c r="H34"/>
  <c r="I34"/>
  <c r="M34"/>
  <c r="O34"/>
  <c r="P34"/>
  <c r="H35"/>
  <c r="I35"/>
  <c r="K35"/>
  <c r="M35"/>
  <c r="O35"/>
  <c r="P35"/>
  <c r="H36"/>
  <c r="I36"/>
  <c r="M36"/>
  <c r="O36"/>
  <c r="P36"/>
  <c r="H37"/>
  <c r="I37"/>
  <c r="M37"/>
  <c r="O37"/>
  <c r="P37"/>
  <c r="H38"/>
  <c r="I38"/>
  <c r="M38"/>
  <c r="O38"/>
  <c r="P38"/>
  <c r="H39"/>
  <c r="I39"/>
  <c r="M39"/>
  <c r="O39"/>
  <c r="P39"/>
  <c r="H40"/>
  <c r="I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K51"/>
  <c r="M51"/>
  <c r="O51"/>
  <c r="P51"/>
  <c r="H52"/>
  <c r="I52"/>
  <c r="M52"/>
  <c r="O52"/>
  <c r="P52"/>
  <c r="H53"/>
  <c r="I53"/>
  <c r="M53"/>
  <c r="O53"/>
  <c r="P53"/>
  <c r="H54"/>
  <c r="I54"/>
  <c r="K54"/>
  <c r="M54"/>
  <c r="O54"/>
  <c r="P54"/>
  <c r="H55"/>
  <c r="I55"/>
  <c r="M55"/>
  <c r="O55"/>
  <c r="P55"/>
  <c r="H56"/>
  <c r="I56"/>
  <c r="M56"/>
  <c r="O56"/>
  <c r="P56"/>
  <c r="H57"/>
  <c r="I57"/>
  <c r="M57"/>
  <c r="O57"/>
  <c r="P57"/>
  <c r="H58"/>
  <c r="I58"/>
  <c r="M58"/>
  <c r="O58"/>
  <c r="P58"/>
  <c r="H59"/>
  <c r="I59"/>
  <c r="M59"/>
  <c r="O59"/>
  <c r="P59"/>
  <c r="H60"/>
  <c r="I60"/>
  <c r="M60"/>
  <c r="O60"/>
  <c r="P60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M67"/>
  <c r="O67"/>
  <c r="P67"/>
  <c r="H68"/>
  <c r="I68"/>
  <c r="M68"/>
  <c r="O68"/>
  <c r="P68"/>
  <c r="H69"/>
  <c r="I69"/>
  <c r="M69"/>
  <c r="O69"/>
  <c r="P69"/>
  <c r="H70"/>
  <c r="I70"/>
  <c r="M70"/>
  <c r="O70"/>
  <c r="P70"/>
  <c r="H71"/>
  <c r="I71"/>
  <c r="M71"/>
  <c r="O71"/>
  <c r="P71"/>
  <c r="H72"/>
  <c r="I72"/>
  <c r="M72"/>
  <c r="O72"/>
  <c r="P72"/>
  <c r="H73"/>
  <c r="I73"/>
  <c r="M73"/>
  <c r="O73"/>
  <c r="P73"/>
  <c r="H74"/>
  <c r="I74"/>
  <c r="M74"/>
  <c r="O74"/>
  <c r="P74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K86"/>
  <c r="M86"/>
  <c r="O86"/>
  <c r="P86"/>
  <c r="H87"/>
  <c r="I87"/>
  <c r="M87"/>
  <c r="O87"/>
  <c r="P87"/>
  <c r="H88"/>
  <c r="I88"/>
  <c r="M88"/>
  <c r="O88"/>
  <c r="P88"/>
  <c r="H89"/>
  <c r="I89"/>
  <c r="K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P134"/>
  <c r="H135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M141"/>
  <c r="O141"/>
  <c r="P141"/>
  <c r="H142"/>
  <c r="I142"/>
  <c r="M142"/>
  <c r="O142"/>
  <c r="P142"/>
  <c r="H143"/>
  <c r="I143"/>
  <c r="M143"/>
  <c r="O143"/>
  <c r="P143"/>
  <c r="H144"/>
  <c r="I144"/>
  <c r="M144"/>
  <c r="O144"/>
  <c r="H145"/>
  <c r="I145"/>
  <c r="M145"/>
  <c r="O145"/>
  <c r="P145"/>
  <c r="H146"/>
  <c r="I146"/>
  <c r="M146"/>
  <c r="O146"/>
  <c r="P146"/>
  <c r="H147"/>
  <c r="I147"/>
  <c r="M147"/>
  <c r="O147"/>
  <c r="P147"/>
  <c r="H148"/>
  <c r="I148"/>
  <c r="M148"/>
  <c r="O148"/>
  <c r="P148"/>
  <c r="H149"/>
  <c r="I149"/>
  <c r="M149"/>
  <c r="O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I154"/>
  <c r="M154"/>
  <c r="O154"/>
  <c r="P154"/>
  <c r="H155"/>
  <c r="I155"/>
  <c r="M155"/>
  <c r="O155"/>
  <c r="P155"/>
  <c r="H156"/>
  <c r="I156"/>
  <c r="M156"/>
  <c r="O156"/>
  <c r="P156"/>
  <c r="H157"/>
  <c r="I157"/>
  <c r="O157"/>
  <c r="H158"/>
  <c r="I158"/>
  <c r="O158"/>
  <c r="H159"/>
  <c r="I159"/>
  <c r="M159"/>
  <c r="O159"/>
  <c r="P159"/>
  <c r="H160"/>
  <c r="I160"/>
  <c r="M160"/>
  <c r="O160"/>
  <c r="P160"/>
  <c r="H161"/>
  <c r="I161"/>
  <c r="O161"/>
  <c r="H162"/>
  <c r="I162"/>
  <c r="M162"/>
  <c r="O162"/>
  <c r="P162"/>
  <c r="H163"/>
  <c r="I163"/>
  <c r="M163"/>
  <c r="O163"/>
  <c r="H164"/>
  <c r="I164"/>
  <c r="M164"/>
  <c r="O164"/>
  <c r="P164"/>
  <c r="H165"/>
  <c r="I165"/>
  <c r="M165"/>
  <c r="O165"/>
  <c r="P165"/>
  <c r="H166"/>
  <c r="I166"/>
  <c r="M166"/>
  <c r="O166"/>
  <c r="P166"/>
  <c r="H167"/>
  <c r="I167"/>
  <c r="M167"/>
  <c r="O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M174"/>
  <c r="O174"/>
  <c r="P174"/>
  <c r="H175"/>
  <c r="I175"/>
  <c r="M175"/>
  <c r="O175"/>
  <c r="P175"/>
  <c r="H176"/>
  <c r="I176"/>
  <c r="M176"/>
  <c r="O176"/>
  <c r="P176"/>
  <c r="H177"/>
  <c r="I177"/>
  <c r="M177"/>
  <c r="O177"/>
  <c r="P177"/>
  <c r="H178"/>
  <c r="I178"/>
  <c r="M178"/>
  <c r="O178"/>
  <c r="P178"/>
  <c r="H179"/>
  <c r="I179"/>
  <c r="M179"/>
  <c r="O179"/>
  <c r="P179"/>
  <c r="H180"/>
  <c r="I180"/>
  <c r="M180"/>
  <c r="O180"/>
  <c r="P180"/>
  <c r="H181"/>
  <c r="I181"/>
  <c r="M181"/>
  <c r="O181"/>
  <c r="P181"/>
  <c r="H182"/>
  <c r="I182"/>
  <c r="M182"/>
  <c r="O182"/>
  <c r="H183"/>
  <c r="I183"/>
  <c r="M183"/>
  <c r="O183"/>
  <c r="P183"/>
  <c r="H184"/>
  <c r="I184"/>
  <c r="M184"/>
  <c r="O184"/>
  <c r="P184"/>
  <c r="H185"/>
  <c r="I185"/>
  <c r="M185"/>
  <c r="O185"/>
  <c r="P185"/>
  <c r="H186"/>
  <c r="I186"/>
  <c r="M186"/>
  <c r="O186"/>
  <c r="P186"/>
  <c r="H187"/>
  <c r="I187"/>
  <c r="M187"/>
  <c r="O187"/>
  <c r="P187"/>
  <c r="H188"/>
  <c r="I188"/>
  <c r="M188"/>
  <c r="O188"/>
  <c r="H189"/>
  <c r="I189"/>
  <c r="M189"/>
  <c r="O189"/>
  <c r="P189"/>
  <c r="H190"/>
  <c r="I190"/>
  <c r="M190"/>
  <c r="O190"/>
  <c r="P190"/>
  <c r="H191"/>
  <c r="I191"/>
  <c r="M191"/>
  <c r="O191"/>
  <c r="H192"/>
  <c r="I192"/>
  <c r="M192"/>
  <c r="O192"/>
  <c r="P192"/>
  <c r="H193"/>
  <c r="I193"/>
  <c r="O193"/>
  <c r="H194"/>
  <c r="I194"/>
  <c r="M194"/>
  <c r="O194"/>
  <c r="P194"/>
  <c r="H195"/>
  <c r="I195"/>
  <c r="M195"/>
  <c r="O195"/>
  <c r="P195"/>
  <c r="H196"/>
  <c r="I196"/>
  <c r="M196"/>
  <c r="O196"/>
  <c r="P196"/>
  <c r="H197"/>
  <c r="I197"/>
  <c r="M197"/>
  <c r="O197"/>
  <c r="H198"/>
  <c r="I198"/>
  <c r="M198"/>
  <c r="O198"/>
  <c r="P198"/>
  <c r="H199"/>
  <c r="I199"/>
  <c r="M199"/>
  <c r="O199"/>
  <c r="P199"/>
  <c r="H200"/>
  <c r="I200"/>
  <c r="M200"/>
  <c r="O200"/>
  <c r="P200"/>
  <c r="H201"/>
  <c r="I201"/>
  <c r="M201"/>
  <c r="O201"/>
  <c r="P201"/>
  <c r="H202"/>
  <c r="I202"/>
  <c r="M202"/>
  <c r="O202"/>
  <c r="H203"/>
  <c r="I203"/>
  <c r="M203"/>
  <c r="O203"/>
  <c r="P203"/>
  <c r="H204"/>
  <c r="I204"/>
  <c r="M204"/>
  <c r="O204"/>
  <c r="H205"/>
  <c r="I205"/>
  <c r="M205"/>
  <c r="O205"/>
  <c r="P205"/>
  <c r="H206"/>
  <c r="I206"/>
  <c r="M206"/>
  <c r="O206"/>
  <c r="P206"/>
  <c r="H207"/>
  <c r="I207"/>
  <c r="M207"/>
  <c r="O207"/>
  <c r="P207"/>
  <c r="H208"/>
  <c r="I208"/>
  <c r="M208"/>
  <c r="O208"/>
  <c r="P208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O212"/>
  <c r="H213"/>
  <c r="I213"/>
  <c r="O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O219"/>
  <c r="H220"/>
  <c r="I220"/>
  <c r="M220"/>
  <c r="O220"/>
  <c r="P220"/>
  <c r="H221"/>
  <c r="I221"/>
  <c r="M221"/>
  <c r="O221"/>
  <c r="P221"/>
  <c r="H222"/>
  <c r="I222"/>
  <c r="M222"/>
  <c r="O222"/>
  <c r="P222"/>
  <c r="H223"/>
  <c r="I223"/>
  <c r="M223"/>
  <c r="O223"/>
  <c r="P223"/>
  <c r="H224"/>
  <c r="I224"/>
  <c r="M224"/>
  <c r="O224"/>
  <c r="H225"/>
  <c r="I225"/>
  <c r="M225"/>
  <c r="O225"/>
  <c r="P225"/>
  <c r="H226"/>
  <c r="I226"/>
  <c r="M226"/>
  <c r="O226"/>
  <c r="H227"/>
  <c r="I227"/>
  <c r="M227"/>
  <c r="O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O231"/>
  <c r="H232"/>
  <c r="I232"/>
  <c r="O232"/>
  <c r="H233"/>
  <c r="I233"/>
  <c r="M233"/>
  <c r="O233"/>
  <c r="P233"/>
  <c r="H234"/>
  <c r="I234"/>
  <c r="H235"/>
  <c r="I235"/>
  <c r="M235"/>
  <c r="O235"/>
  <c r="P235"/>
  <c r="H236"/>
  <c r="I236"/>
  <c r="M236"/>
  <c r="O236"/>
  <c r="P236"/>
  <c r="H237"/>
  <c r="I237"/>
  <c r="M237"/>
  <c r="O237"/>
  <c r="P237"/>
  <c r="H238"/>
  <c r="I238"/>
  <c r="M238"/>
  <c r="O238"/>
  <c r="P238"/>
  <c r="H239"/>
  <c r="I239"/>
  <c r="M239"/>
  <c r="O239"/>
  <c r="P239"/>
  <c r="H240"/>
  <c r="I240"/>
  <c r="M240"/>
  <c r="O240"/>
  <c r="P240"/>
  <c r="H241"/>
  <c r="I241"/>
  <c r="M241"/>
  <c r="O241"/>
  <c r="P241"/>
  <c r="H242"/>
  <c r="I242"/>
  <c r="M242"/>
  <c r="O242"/>
  <c r="P242"/>
  <c r="H243"/>
  <c r="I243"/>
  <c r="M243"/>
  <c r="O243"/>
  <c r="P243"/>
  <c r="H244"/>
  <c r="I244"/>
  <c r="M244"/>
  <c r="O244"/>
  <c r="P244"/>
  <c r="H245"/>
  <c r="I245"/>
  <c r="M245"/>
  <c r="O245"/>
  <c r="P245"/>
  <c r="H246"/>
  <c r="I246"/>
  <c r="M246"/>
  <c r="O246"/>
  <c r="P246"/>
  <c r="H247"/>
  <c r="I247"/>
  <c r="M247"/>
  <c r="O247"/>
  <c r="P247"/>
  <c r="H248"/>
  <c r="I248"/>
  <c r="M248"/>
  <c r="O248"/>
  <c r="P248"/>
  <c r="H249"/>
  <c r="I249"/>
  <c r="M249"/>
  <c r="O249"/>
  <c r="P249"/>
  <c r="H250"/>
  <c r="I250"/>
  <c r="M250"/>
  <c r="O250"/>
  <c r="P250"/>
  <c r="H251"/>
  <c r="I251"/>
  <c r="M251"/>
  <c r="O251"/>
  <c r="P251"/>
  <c r="H252"/>
  <c r="I252"/>
  <c r="M252"/>
  <c r="O252"/>
  <c r="P252"/>
  <c r="H253"/>
  <c r="I253"/>
  <c r="M253"/>
  <c r="O253"/>
  <c r="P253"/>
  <c r="H254"/>
  <c r="I254"/>
  <c r="M254"/>
  <c r="O254"/>
  <c r="P254"/>
  <c r="H255"/>
  <c r="I255"/>
  <c r="M255"/>
  <c r="O255"/>
  <c r="P255"/>
  <c r="H256"/>
  <c r="I256"/>
  <c r="M256"/>
  <c r="O256"/>
  <c r="P256"/>
  <c r="H257"/>
  <c r="I257"/>
  <c r="M257"/>
  <c r="O257"/>
  <c r="P257"/>
  <c r="H258"/>
  <c r="I258"/>
  <c r="M258"/>
  <c r="O258"/>
  <c r="P258"/>
  <c r="H259"/>
  <c r="I259"/>
  <c r="M259"/>
  <c r="O259"/>
  <c r="P259"/>
  <c r="H260"/>
  <c r="I260"/>
  <c r="M260"/>
  <c r="O260"/>
  <c r="P260"/>
  <c r="H261"/>
  <c r="I261"/>
  <c r="M261"/>
  <c r="O261"/>
  <c r="P261"/>
  <c r="H262"/>
  <c r="I262"/>
  <c r="M262"/>
  <c r="O262"/>
  <c r="P262"/>
  <c r="H263"/>
  <c r="I263"/>
  <c r="M263"/>
  <c r="O263"/>
  <c r="P263"/>
  <c r="H264"/>
  <c r="I264"/>
  <c r="M264"/>
  <c r="O264"/>
  <c r="P264"/>
  <c r="H265"/>
  <c r="I265"/>
  <c r="M265"/>
  <c r="O265"/>
  <c r="P265"/>
  <c r="H266"/>
  <c r="I266"/>
  <c r="M266"/>
  <c r="O266"/>
  <c r="P266"/>
  <c r="H267"/>
  <c r="I267"/>
  <c r="M267"/>
  <c r="O267"/>
  <c r="P267"/>
  <c r="H268"/>
  <c r="I268"/>
  <c r="M268"/>
  <c r="O268"/>
  <c r="P268"/>
  <c r="H269"/>
  <c r="I269"/>
  <c r="M269"/>
  <c r="O269"/>
  <c r="P269"/>
  <c r="H270"/>
  <c r="I270"/>
  <c r="M270"/>
  <c r="O270"/>
  <c r="P270"/>
  <c r="H271"/>
  <c r="I271"/>
  <c r="M271"/>
  <c r="O271"/>
  <c r="P271"/>
  <c r="H272"/>
  <c r="I272"/>
  <c r="M272"/>
  <c r="O272"/>
  <c r="P272"/>
  <c r="H273"/>
  <c r="I273"/>
  <c r="M273"/>
  <c r="O273"/>
  <c r="P273"/>
  <c r="H274"/>
  <c r="I274"/>
  <c r="M274"/>
  <c r="O274"/>
  <c r="P274"/>
  <c r="H275"/>
  <c r="I275"/>
  <c r="M275"/>
  <c r="O275"/>
  <c r="P275"/>
  <c r="H276"/>
  <c r="I276"/>
  <c r="M276"/>
  <c r="O276"/>
  <c r="P276"/>
  <c r="H277"/>
  <c r="I277"/>
  <c r="M277"/>
  <c r="O277"/>
  <c r="P277"/>
  <c r="H278"/>
  <c r="I278"/>
  <c r="M278"/>
  <c r="O278"/>
  <c r="P278"/>
  <c r="H279"/>
  <c r="I279"/>
  <c r="M279"/>
  <c r="O279"/>
  <c r="P279"/>
  <c r="H280"/>
  <c r="I280"/>
  <c r="M280"/>
  <c r="O280"/>
  <c r="P280"/>
  <c r="H281"/>
  <c r="I281"/>
  <c r="M281"/>
  <c r="O281"/>
  <c r="P281"/>
  <c r="H282"/>
  <c r="I282"/>
  <c r="M282"/>
  <c r="O282"/>
  <c r="P282"/>
  <c r="H283"/>
  <c r="I283"/>
  <c r="M283"/>
  <c r="O283"/>
  <c r="P283"/>
  <c r="H284"/>
  <c r="I284"/>
  <c r="M284"/>
  <c r="O284"/>
  <c r="P284"/>
  <c r="H285"/>
  <c r="I285"/>
  <c r="M285"/>
  <c r="O285"/>
  <c r="P285"/>
  <c r="H286"/>
  <c r="I286"/>
  <c r="M286"/>
  <c r="O286"/>
  <c r="P286"/>
  <c r="H287"/>
  <c r="I287"/>
  <c r="M287"/>
  <c r="O287"/>
  <c r="P287"/>
  <c r="H288"/>
  <c r="I288"/>
  <c r="M288"/>
  <c r="O288"/>
  <c r="P288"/>
  <c r="H289"/>
  <c r="I289"/>
  <c r="M289"/>
  <c r="O289"/>
  <c r="P289"/>
  <c r="H290"/>
  <c r="I290"/>
  <c r="M290"/>
  <c r="O290"/>
  <c r="P290"/>
  <c r="H291"/>
  <c r="I291"/>
  <c r="M291"/>
  <c r="O291"/>
  <c r="P291"/>
  <c r="H292"/>
  <c r="I292"/>
  <c r="M292"/>
  <c r="O292"/>
  <c r="P292"/>
  <c r="H293"/>
  <c r="I293"/>
  <c r="M293"/>
  <c r="O293"/>
  <c r="P293"/>
  <c r="H294"/>
  <c r="I294"/>
  <c r="M294"/>
  <c r="O294"/>
  <c r="P294"/>
  <c r="H295"/>
  <c r="I295"/>
  <c r="M295"/>
  <c r="O295"/>
  <c r="P295"/>
  <c r="H296"/>
  <c r="I296"/>
  <c r="M296"/>
  <c r="O296"/>
  <c r="P296"/>
  <c r="H350"/>
  <c r="I350"/>
  <c r="M350"/>
  <c r="O350"/>
  <c r="P350"/>
  <c r="H351"/>
  <c r="I351"/>
  <c r="M351"/>
  <c r="O351"/>
  <c r="P351"/>
  <c r="H352"/>
  <c r="I352"/>
  <c r="M352"/>
  <c r="O352"/>
  <c r="P352"/>
  <c r="H353"/>
  <c r="I353"/>
  <c r="M353"/>
  <c r="O353"/>
  <c r="P353"/>
  <c r="H354"/>
  <c r="I354"/>
  <c r="M354"/>
  <c r="O354"/>
  <c r="P354"/>
  <c r="H355"/>
  <c r="I355"/>
  <c r="M355"/>
  <c r="O355"/>
  <c r="P355"/>
  <c r="H356"/>
  <c r="I356"/>
  <c r="M356"/>
  <c r="O356"/>
  <c r="P356"/>
  <c r="H357"/>
  <c r="I357"/>
  <c r="M357"/>
  <c r="O357"/>
  <c r="P357"/>
  <c r="H358"/>
  <c r="I358"/>
  <c r="M358"/>
  <c r="O358"/>
  <c r="P358"/>
  <c r="H359"/>
  <c r="I359"/>
  <c r="M359"/>
  <c r="O359"/>
  <c r="P359"/>
  <c r="H360"/>
  <c r="I360"/>
  <c r="M360"/>
  <c r="O360"/>
  <c r="P360"/>
  <c r="H361"/>
  <c r="I361"/>
  <c r="M361"/>
  <c r="O361"/>
  <c r="P361"/>
  <c r="H362"/>
  <c r="I362"/>
  <c r="M362"/>
  <c r="O362"/>
  <c r="P362"/>
  <c r="H363"/>
  <c r="I363"/>
  <c r="K363"/>
  <c r="M363"/>
  <c r="O363"/>
  <c r="P363"/>
  <c r="H364"/>
  <c r="I364"/>
  <c r="M364"/>
  <c r="O364"/>
  <c r="P364"/>
  <c r="H365"/>
  <c r="I365"/>
  <c r="K365"/>
  <c r="M365"/>
  <c r="O365"/>
  <c r="P365"/>
  <c r="H366"/>
  <c r="I366"/>
  <c r="M366"/>
  <c r="O366"/>
  <c r="P366"/>
  <c r="H367"/>
  <c r="I367"/>
  <c r="M367"/>
  <c r="O367"/>
  <c r="P367"/>
  <c r="H368"/>
  <c r="I368"/>
  <c r="M368"/>
  <c r="O368"/>
  <c r="P368"/>
  <c r="H369"/>
  <c r="I369"/>
  <c r="M369"/>
  <c r="O369"/>
  <c r="P369"/>
  <c r="H370"/>
  <c r="I370"/>
  <c r="M370"/>
  <c r="O370"/>
  <c r="P370"/>
  <c r="H371"/>
  <c r="I371"/>
  <c r="K371"/>
  <c r="M371"/>
  <c r="O371"/>
  <c r="P371"/>
  <c r="H372"/>
  <c r="I372"/>
  <c r="K372"/>
  <c r="M372"/>
  <c r="O372"/>
  <c r="P372"/>
  <c r="H373"/>
  <c r="I373"/>
  <c r="M373"/>
  <c r="O373"/>
  <c r="P373"/>
  <c r="H374"/>
  <c r="I374"/>
  <c r="M374"/>
  <c r="O374"/>
  <c r="P374"/>
  <c r="H375"/>
  <c r="I375"/>
  <c r="M375"/>
  <c r="O375"/>
  <c r="P375"/>
  <c r="H376"/>
  <c r="I376"/>
  <c r="M376"/>
  <c r="O376"/>
  <c r="P376"/>
  <c r="H377"/>
  <c r="I377"/>
  <c r="M377"/>
  <c r="O377"/>
  <c r="P377"/>
  <c r="H378"/>
  <c r="I378"/>
  <c r="M378"/>
  <c r="O378"/>
  <c r="P378"/>
  <c r="H379"/>
  <c r="I379"/>
  <c r="M379"/>
  <c r="O379"/>
  <c r="P379"/>
  <c r="H380"/>
  <c r="I380"/>
  <c r="M380"/>
  <c r="O380"/>
  <c r="P380"/>
  <c r="H381"/>
  <c r="I381"/>
  <c r="K381"/>
  <c r="M381"/>
  <c r="O381"/>
  <c r="P381"/>
  <c r="H382"/>
  <c r="I382"/>
  <c r="M382"/>
  <c r="O382"/>
  <c r="P382"/>
  <c r="H383"/>
  <c r="I383"/>
  <c r="M383"/>
  <c r="O383"/>
  <c r="P383"/>
  <c r="H384"/>
  <c r="I384"/>
  <c r="K384"/>
  <c r="M384"/>
  <c r="O384"/>
  <c r="P384"/>
  <c r="H385"/>
  <c r="I385"/>
  <c r="K385"/>
  <c r="M385"/>
  <c r="O385"/>
  <c r="P385"/>
  <c r="H386"/>
  <c r="I386"/>
  <c r="M386"/>
  <c r="O386"/>
  <c r="P386"/>
  <c r="H387"/>
  <c r="I387"/>
  <c r="M387"/>
  <c r="O387"/>
  <c r="P387"/>
  <c r="H388"/>
  <c r="I388"/>
  <c r="M388"/>
  <c r="O388"/>
  <c r="P388"/>
  <c r="H389"/>
  <c r="I389"/>
  <c r="M389"/>
  <c r="O389"/>
  <c r="P389"/>
  <c r="H390"/>
  <c r="I390"/>
  <c r="M390"/>
  <c r="O390"/>
  <c r="P390"/>
  <c r="H391"/>
  <c r="I391"/>
  <c r="M391"/>
  <c r="O391"/>
  <c r="P391"/>
  <c r="H392"/>
  <c r="I392"/>
  <c r="M392"/>
  <c r="O392"/>
  <c r="P392"/>
  <c r="H393"/>
  <c r="I393"/>
  <c r="M393"/>
  <c r="O393"/>
  <c r="P393"/>
  <c r="H394"/>
  <c r="I394"/>
  <c r="K394"/>
  <c r="M394"/>
  <c r="O394"/>
  <c r="P394"/>
  <c r="H395"/>
  <c r="I395"/>
  <c r="K395"/>
  <c r="M395"/>
  <c r="O395"/>
  <c r="P395"/>
  <c r="H396"/>
  <c r="I396"/>
  <c r="M396"/>
  <c r="O396"/>
  <c r="P396"/>
  <c r="H397"/>
  <c r="I397"/>
  <c r="M397"/>
  <c r="O397"/>
  <c r="P397"/>
  <c r="H398"/>
  <c r="I398"/>
  <c r="K398"/>
  <c r="M398"/>
  <c r="O398"/>
  <c r="P398"/>
  <c r="H399"/>
  <c r="I399"/>
  <c r="M399"/>
  <c r="O399"/>
  <c r="P399"/>
  <c r="H400"/>
  <c r="I400"/>
  <c r="M400"/>
  <c r="O400"/>
  <c r="P400"/>
  <c r="H401"/>
  <c r="I401"/>
  <c r="M401"/>
  <c r="O401"/>
  <c r="P401"/>
  <c r="H402"/>
  <c r="I402"/>
  <c r="M402"/>
  <c r="O402"/>
  <c r="P402"/>
  <c r="H403"/>
  <c r="I403"/>
  <c r="K403"/>
  <c r="M403"/>
  <c r="O403"/>
  <c r="P403"/>
  <c r="H404"/>
  <c r="I404"/>
  <c r="M404"/>
  <c r="O404"/>
  <c r="P404"/>
  <c r="H405"/>
  <c r="I405"/>
  <c r="M405"/>
  <c r="O405"/>
  <c r="P405"/>
  <c r="H406"/>
  <c r="I406"/>
  <c r="M406"/>
  <c r="O406"/>
  <c r="P406"/>
  <c r="H407"/>
  <c r="I407"/>
  <c r="M407"/>
  <c r="O407"/>
  <c r="P407"/>
  <c r="H408"/>
  <c r="I408"/>
  <c r="M408"/>
  <c r="O408"/>
  <c r="P408"/>
  <c r="H409"/>
  <c r="I409"/>
  <c r="K409"/>
  <c r="M409"/>
  <c r="O409"/>
  <c r="P409"/>
  <c r="H410"/>
  <c r="I410"/>
  <c r="M410"/>
  <c r="O410"/>
  <c r="P410"/>
  <c r="H411"/>
  <c r="I411"/>
  <c r="M411"/>
  <c r="O411"/>
  <c r="P411"/>
  <c r="H412"/>
  <c r="I412"/>
  <c r="M412"/>
  <c r="O412"/>
  <c r="P412"/>
  <c r="H413"/>
  <c r="I413"/>
  <c r="M413"/>
  <c r="O413"/>
  <c r="P413"/>
  <c r="H414"/>
  <c r="I414"/>
  <c r="M414"/>
  <c r="O414"/>
  <c r="P414"/>
  <c r="H415"/>
  <c r="I415"/>
  <c r="M415"/>
  <c r="O415"/>
  <c r="P415"/>
  <c r="H416"/>
  <c r="I416"/>
  <c r="M416"/>
  <c r="O416"/>
  <c r="P416"/>
  <c r="H417"/>
  <c r="I417"/>
  <c r="M417"/>
  <c r="O417"/>
  <c r="P417"/>
  <c r="H418"/>
  <c r="I418"/>
  <c r="M418"/>
  <c r="O418"/>
  <c r="P418"/>
  <c r="H419"/>
  <c r="I419"/>
  <c r="M419"/>
  <c r="O419"/>
  <c r="P419"/>
  <c r="H420"/>
  <c r="I420"/>
  <c r="M420"/>
  <c r="O420"/>
  <c r="P420"/>
  <c r="H421"/>
  <c r="I421"/>
  <c r="M421"/>
  <c r="O421"/>
  <c r="P421"/>
  <c r="H422"/>
  <c r="I422"/>
  <c r="M422"/>
  <c r="O422"/>
  <c r="P422"/>
  <c r="H423"/>
  <c r="I423"/>
  <c r="M423"/>
  <c r="O423"/>
  <c r="P423"/>
  <c r="H424"/>
  <c r="I424"/>
  <c r="K424"/>
  <c r="M424"/>
  <c r="O424"/>
  <c r="P424"/>
  <c r="H425"/>
  <c r="I425"/>
  <c r="M425"/>
  <c r="O425"/>
  <c r="P425"/>
  <c r="H426"/>
  <c r="I426"/>
  <c r="M426"/>
  <c r="O426"/>
  <c r="P426"/>
  <c r="H427"/>
  <c r="I427"/>
  <c r="M427"/>
  <c r="O427"/>
  <c r="P427"/>
  <c r="H428"/>
  <c r="I428"/>
  <c r="M428"/>
  <c r="O428"/>
  <c r="P428"/>
  <c r="H429"/>
  <c r="I429"/>
  <c r="M429"/>
  <c r="O429"/>
  <c r="P429"/>
  <c r="H430"/>
  <c r="I430"/>
  <c r="K430"/>
  <c r="M430"/>
  <c r="O430"/>
  <c r="P430"/>
  <c r="H431"/>
  <c r="I431"/>
  <c r="M431"/>
  <c r="O431"/>
  <c r="P431"/>
  <c r="H432"/>
  <c r="I432"/>
  <c r="M432"/>
  <c r="O432"/>
  <c r="P432"/>
  <c r="H433"/>
  <c r="I433"/>
  <c r="M433"/>
  <c r="O433"/>
  <c r="P433"/>
  <c r="H434"/>
  <c r="I434"/>
  <c r="M434"/>
  <c r="O434"/>
  <c r="P434"/>
  <c r="H435"/>
  <c r="I435"/>
  <c r="M435"/>
  <c r="O435"/>
  <c r="P435"/>
  <c r="H436"/>
  <c r="I436"/>
  <c r="M436"/>
  <c r="O436"/>
  <c r="P436"/>
  <c r="H437"/>
  <c r="I437"/>
  <c r="M437"/>
  <c r="O437"/>
  <c r="P437"/>
  <c r="H438"/>
  <c r="I438"/>
  <c r="M438"/>
  <c r="O438"/>
  <c r="P438"/>
  <c r="H439"/>
  <c r="I439"/>
  <c r="M439"/>
  <c r="O439"/>
  <c r="P439"/>
  <c r="H440"/>
  <c r="I440"/>
  <c r="M440"/>
  <c r="O440"/>
  <c r="P440"/>
  <c r="H441"/>
  <c r="I441"/>
  <c r="M441"/>
  <c r="O441"/>
  <c r="P441"/>
  <c r="H442"/>
  <c r="I442"/>
  <c r="M442"/>
  <c r="O442"/>
  <c r="P442"/>
  <c r="H443"/>
  <c r="I443"/>
  <c r="M443"/>
  <c r="O443"/>
  <c r="P443"/>
  <c r="H444"/>
  <c r="I444"/>
  <c r="M444"/>
  <c r="O444"/>
  <c r="P444"/>
  <c r="H445"/>
  <c r="I445"/>
  <c r="M445"/>
  <c r="O445"/>
  <c r="P445"/>
  <c r="H446"/>
  <c r="I446"/>
  <c r="K446"/>
  <c r="M446"/>
  <c r="O446"/>
  <c r="P446"/>
  <c r="H447"/>
  <c r="I447"/>
  <c r="K447"/>
  <c r="M447"/>
  <c r="O447"/>
  <c r="P447"/>
  <c r="H448"/>
  <c r="I448"/>
  <c r="K448"/>
  <c r="M448"/>
  <c r="O448"/>
  <c r="P448"/>
  <c r="H449"/>
  <c r="I449"/>
  <c r="M449"/>
  <c r="O449"/>
  <c r="P449"/>
  <c r="H450"/>
  <c r="I450"/>
  <c r="K450"/>
  <c r="M450"/>
  <c r="O450"/>
  <c r="P450"/>
  <c r="H451"/>
  <c r="I451"/>
  <c r="M451"/>
  <c r="O451"/>
  <c r="P451"/>
  <c r="H452"/>
  <c r="I452"/>
  <c r="M452"/>
  <c r="O452"/>
  <c r="P452"/>
  <c r="H453"/>
  <c r="I453"/>
  <c r="M453"/>
  <c r="O453"/>
  <c r="P453"/>
  <c r="H454"/>
  <c r="I454"/>
  <c r="K454"/>
  <c r="M454"/>
  <c r="O454"/>
  <c r="P454"/>
  <c r="H455"/>
  <c r="I455"/>
  <c r="M455"/>
  <c r="O455"/>
  <c r="P455"/>
  <c r="H456"/>
  <c r="I456"/>
  <c r="M456"/>
  <c r="O456"/>
  <c r="P456"/>
  <c r="H457"/>
  <c r="I457"/>
  <c r="K457"/>
  <c r="M457"/>
  <c r="O457"/>
  <c r="P457"/>
  <c r="H458"/>
  <c r="I458"/>
  <c r="M458"/>
  <c r="O458"/>
  <c r="P458"/>
  <c r="H459"/>
  <c r="I459"/>
  <c r="K459"/>
  <c r="M459"/>
  <c r="O459"/>
  <c r="P459"/>
  <c r="H460"/>
  <c r="I460"/>
  <c r="M460"/>
  <c r="O460"/>
  <c r="P460"/>
  <c r="H461"/>
  <c r="I461"/>
  <c r="M461"/>
  <c r="O461"/>
  <c r="P461"/>
  <c r="H462"/>
  <c r="I462"/>
  <c r="M462"/>
  <c r="O462"/>
  <c r="P462"/>
  <c r="H463"/>
  <c r="I463"/>
  <c r="M463"/>
  <c r="O463"/>
  <c r="P463"/>
  <c r="H464"/>
  <c r="I464"/>
  <c r="M464"/>
  <c r="O464"/>
  <c r="P464"/>
  <c r="H465"/>
  <c r="I465"/>
  <c r="M465"/>
  <c r="O465"/>
  <c r="P465"/>
  <c r="H466"/>
  <c r="I466"/>
  <c r="M466"/>
  <c r="O466"/>
  <c r="P466"/>
  <c r="H467"/>
  <c r="I467"/>
  <c r="M467"/>
  <c r="O467"/>
  <c r="P467"/>
  <c r="H468"/>
  <c r="I468"/>
  <c r="M468"/>
  <c r="O468"/>
  <c r="P468"/>
  <c r="H469"/>
  <c r="I469"/>
  <c r="M469"/>
  <c r="O469"/>
  <c r="P469"/>
  <c r="H470"/>
  <c r="I470"/>
  <c r="M470"/>
  <c r="O470"/>
  <c r="P470"/>
  <c r="H471"/>
  <c r="I471"/>
  <c r="K471"/>
  <c r="M471"/>
  <c r="O471"/>
  <c r="P471"/>
  <c r="H472"/>
  <c r="I472"/>
  <c r="M472"/>
  <c r="O472"/>
  <c r="P472"/>
  <c r="H473"/>
  <c r="I473"/>
  <c r="M473"/>
  <c r="O473"/>
  <c r="P473"/>
  <c r="H474"/>
  <c r="I474"/>
  <c r="K474"/>
  <c r="M474"/>
  <c r="O474"/>
  <c r="P474"/>
  <c r="H475"/>
  <c r="I475"/>
  <c r="M475"/>
  <c r="O475"/>
  <c r="P475"/>
  <c r="H476"/>
  <c r="I476"/>
  <c r="M476"/>
  <c r="O476"/>
  <c r="P476"/>
  <c r="H477"/>
  <c r="I477"/>
  <c r="M477"/>
  <c r="O477"/>
  <c r="P477"/>
  <c r="H478"/>
  <c r="I478"/>
  <c r="M478"/>
  <c r="O478"/>
  <c r="P478"/>
  <c r="H479"/>
  <c r="I479"/>
  <c r="M479"/>
  <c r="O479"/>
  <c r="P479"/>
  <c r="H480"/>
  <c r="I480"/>
  <c r="M480"/>
  <c r="O480"/>
  <c r="P480"/>
  <c r="H481"/>
  <c r="I481"/>
  <c r="M481"/>
  <c r="O481"/>
  <c r="P481"/>
  <c r="H482"/>
  <c r="I482"/>
  <c r="M482"/>
  <c r="O482"/>
  <c r="P482"/>
  <c r="I483"/>
  <c r="M483"/>
  <c r="O483"/>
  <c r="P483"/>
  <c r="I484"/>
  <c r="M484"/>
  <c r="O484"/>
  <c r="P484"/>
  <c r="I485"/>
  <c r="M485"/>
  <c r="O485"/>
  <c r="P485"/>
  <c r="I486"/>
  <c r="M486"/>
  <c r="O486"/>
  <c r="P486"/>
  <c r="I487"/>
  <c r="M487"/>
  <c r="O487"/>
  <c r="P487"/>
  <c r="I488"/>
  <c r="M488"/>
  <c r="O488"/>
  <c r="P488"/>
  <c r="I489"/>
  <c r="M489"/>
  <c r="O489"/>
  <c r="P489"/>
  <c r="I490"/>
  <c r="M490"/>
  <c r="O490"/>
  <c r="P490"/>
  <c r="I491"/>
  <c r="M491"/>
  <c r="O491"/>
  <c r="P491"/>
  <c r="I492"/>
  <c r="M492"/>
  <c r="O492"/>
  <c r="P492"/>
  <c r="I493"/>
  <c r="K493"/>
  <c r="M493"/>
  <c r="O493"/>
  <c r="P493"/>
  <c r="I494"/>
  <c r="M494"/>
  <c r="O494"/>
  <c r="P494"/>
  <c r="I495"/>
  <c r="K495"/>
  <c r="M495"/>
  <c r="O495"/>
  <c r="P495"/>
  <c r="I496"/>
  <c r="M496"/>
  <c r="O496"/>
  <c r="P496"/>
  <c r="I497"/>
  <c r="K497"/>
  <c r="M497"/>
  <c r="O497"/>
  <c r="P497"/>
  <c r="I498"/>
  <c r="M498"/>
  <c r="O498"/>
  <c r="P498"/>
  <c r="I499"/>
  <c r="M499"/>
  <c r="O499"/>
  <c r="P499"/>
  <c r="I500"/>
  <c r="M500"/>
  <c r="O500"/>
  <c r="P500"/>
  <c r="I501"/>
  <c r="M501"/>
  <c r="O501"/>
  <c r="P501"/>
  <c r="I502"/>
  <c r="M502"/>
  <c r="O502"/>
  <c r="P502"/>
  <c r="I503"/>
  <c r="M503"/>
  <c r="O503"/>
  <c r="P503"/>
  <c r="H504"/>
  <c r="I504"/>
  <c r="M504"/>
  <c r="O504"/>
  <c r="P504"/>
  <c r="I505"/>
  <c r="M505"/>
  <c r="O505"/>
  <c r="P505"/>
  <c r="I506"/>
  <c r="M506"/>
  <c r="O506"/>
  <c r="P506"/>
  <c r="H507"/>
  <c r="I507"/>
  <c r="K507"/>
  <c r="M507"/>
  <c r="O507"/>
  <c r="P507"/>
  <c r="I508"/>
  <c r="K508"/>
  <c r="M508"/>
  <c r="O508"/>
  <c r="P508"/>
  <c r="H509"/>
  <c r="I509"/>
  <c r="K509"/>
  <c r="M509"/>
  <c r="O509"/>
  <c r="P509"/>
  <c r="I510"/>
  <c r="K510"/>
  <c r="M510"/>
  <c r="O510"/>
  <c r="P510"/>
  <c r="H511"/>
  <c r="I511"/>
  <c r="K511"/>
  <c r="M511"/>
  <c r="O511"/>
  <c r="P511"/>
  <c r="I512"/>
  <c r="M512"/>
  <c r="O512"/>
  <c r="P512"/>
  <c r="I513"/>
  <c r="M513"/>
  <c r="O513"/>
  <c r="P513"/>
  <c r="H514"/>
  <c r="I514"/>
  <c r="K514"/>
  <c r="M514"/>
  <c r="O514"/>
  <c r="P514"/>
  <c r="I515"/>
  <c r="K515"/>
  <c r="M515"/>
  <c r="O515"/>
  <c r="P515"/>
  <c r="I516"/>
  <c r="K516"/>
  <c r="M516"/>
  <c r="O516"/>
  <c r="P516"/>
  <c r="I517"/>
  <c r="K517"/>
  <c r="M517"/>
  <c r="O517"/>
  <c r="P517"/>
  <c r="I518"/>
  <c r="K518"/>
  <c r="M518"/>
  <c r="O518"/>
  <c r="P518"/>
  <c r="I519"/>
  <c r="K519"/>
  <c r="M519"/>
  <c r="O519"/>
  <c r="P519"/>
  <c r="I520"/>
  <c r="K520"/>
  <c r="M520"/>
  <c r="O520"/>
  <c r="P520"/>
  <c r="I521"/>
  <c r="K521"/>
  <c r="M521"/>
  <c r="O521"/>
  <c r="P521"/>
  <c r="I522"/>
  <c r="K522"/>
  <c r="M522"/>
  <c r="O522"/>
  <c r="P522"/>
  <c r="I523"/>
  <c r="K523"/>
  <c r="M523"/>
  <c r="O523"/>
  <c r="P523"/>
  <c r="I524"/>
  <c r="K524"/>
  <c r="M524"/>
  <c r="O524"/>
  <c r="P524"/>
  <c r="H525"/>
  <c r="I525"/>
  <c r="M525"/>
  <c r="O525"/>
  <c r="P525"/>
  <c r="I526"/>
  <c r="K526"/>
  <c r="M526"/>
  <c r="O526"/>
  <c r="P526"/>
  <c r="I527"/>
  <c r="K527"/>
  <c r="M527"/>
  <c r="O527"/>
  <c r="P527"/>
  <c r="I528"/>
  <c r="M528"/>
  <c r="O528"/>
  <c r="P528"/>
  <c r="I529"/>
  <c r="M529"/>
  <c r="O529"/>
  <c r="I530"/>
  <c r="M530"/>
  <c r="O530"/>
  <c r="I531"/>
  <c r="M531"/>
  <c r="O531"/>
  <c r="I532"/>
  <c r="M532"/>
  <c r="O532"/>
  <c r="I533"/>
  <c r="M533"/>
  <c r="O533"/>
  <c r="I534"/>
  <c r="M534"/>
  <c r="O534"/>
  <c r="I535"/>
  <c r="M535"/>
  <c r="O535"/>
  <c r="I536"/>
  <c r="M536"/>
  <c r="O536"/>
  <c r="I537"/>
  <c r="M537"/>
  <c r="O537"/>
  <c r="I538"/>
  <c r="M538"/>
  <c r="O538"/>
  <c r="I539"/>
  <c r="M539"/>
  <c r="O539"/>
  <c r="I540"/>
  <c r="M540"/>
  <c r="O540"/>
  <c r="I541"/>
  <c r="M541"/>
  <c r="O541"/>
  <c r="I542"/>
  <c r="K542"/>
  <c r="M542"/>
  <c r="O542"/>
  <c r="P542"/>
  <c r="H543"/>
  <c r="I543"/>
  <c r="M543"/>
  <c r="O543"/>
  <c r="P543"/>
  <c r="I544"/>
  <c r="K544"/>
  <c r="M544"/>
  <c r="O544"/>
  <c r="P544"/>
  <c r="H545"/>
  <c r="I545"/>
  <c r="M545"/>
  <c r="O545"/>
  <c r="P545"/>
  <c r="I546"/>
  <c r="K546"/>
  <c r="M546"/>
  <c r="O546"/>
  <c r="P546"/>
  <c r="I547"/>
  <c r="M547"/>
  <c r="O547"/>
  <c r="I548"/>
  <c r="K548"/>
  <c r="M548"/>
  <c r="O548"/>
  <c r="P548"/>
  <c r="I549"/>
  <c r="K549"/>
  <c r="M549"/>
  <c r="O549"/>
  <c r="P549"/>
  <c r="I550"/>
  <c r="K550"/>
  <c r="M550"/>
  <c r="O550"/>
  <c r="P550"/>
  <c r="I551"/>
  <c r="K551"/>
  <c r="M551"/>
  <c r="O551"/>
  <c r="P551"/>
  <c r="H552"/>
  <c r="I552"/>
  <c r="M552"/>
  <c r="O552"/>
  <c r="P552"/>
  <c r="H553"/>
  <c r="I553"/>
  <c r="K553"/>
  <c r="M553"/>
  <c r="O553"/>
  <c r="P553"/>
  <c r="I554"/>
  <c r="K554"/>
  <c r="M554"/>
  <c r="O554"/>
  <c r="P554"/>
  <c r="I555"/>
  <c r="K555"/>
  <c r="M555"/>
  <c r="O555"/>
  <c r="P555"/>
  <c r="I556"/>
  <c r="M556"/>
  <c r="O556"/>
  <c r="I557"/>
  <c r="M557"/>
  <c r="O557"/>
  <c r="I558"/>
  <c r="M558"/>
  <c r="O558"/>
  <c r="I559"/>
  <c r="K559"/>
  <c r="M559"/>
  <c r="O559"/>
  <c r="I560"/>
  <c r="K560"/>
  <c r="M560"/>
  <c r="O560"/>
  <c r="I561"/>
  <c r="M561"/>
  <c r="O561"/>
  <c r="F8" i="8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K14"/>
  <c r="M14"/>
  <c r="O14"/>
  <c r="P14"/>
  <c r="H15"/>
  <c r="I15"/>
  <c r="M15"/>
  <c r="O15"/>
  <c r="P15"/>
  <c r="H16"/>
  <c r="I16"/>
  <c r="M16"/>
  <c r="O16"/>
  <c r="P16"/>
  <c r="H17"/>
  <c r="I17"/>
  <c r="M17"/>
  <c r="O17"/>
  <c r="P17"/>
  <c r="H18"/>
  <c r="I18"/>
  <c r="K18"/>
  <c r="M18"/>
  <c r="O18"/>
  <c r="P18"/>
  <c r="H19"/>
  <c r="I19"/>
  <c r="K19"/>
  <c r="M19"/>
  <c r="O19"/>
  <c r="P19"/>
  <c r="H20"/>
  <c r="I20"/>
  <c r="M20"/>
  <c r="O20"/>
  <c r="P20"/>
  <c r="H21"/>
  <c r="I21"/>
  <c r="K21"/>
  <c r="M21"/>
  <c r="O21"/>
  <c r="P21"/>
  <c r="H22"/>
  <c r="I22"/>
  <c r="K22"/>
  <c r="M22"/>
  <c r="O22"/>
  <c r="P22"/>
  <c r="H23"/>
  <c r="I23"/>
  <c r="K23"/>
  <c r="M23"/>
  <c r="O23"/>
  <c r="P23"/>
  <c r="H24"/>
  <c r="I24"/>
  <c r="M24"/>
  <c r="O24"/>
  <c r="P24"/>
  <c r="H25"/>
  <c r="I25"/>
  <c r="K25"/>
  <c r="M25"/>
  <c r="O25"/>
  <c r="P25"/>
  <c r="H26"/>
  <c r="I26"/>
  <c r="K26"/>
  <c r="M26"/>
  <c r="O26"/>
  <c r="P26"/>
  <c r="H27"/>
  <c r="I27"/>
  <c r="M27"/>
  <c r="O27"/>
  <c r="P27"/>
  <c r="H28"/>
  <c r="I28"/>
  <c r="M28"/>
  <c r="O28"/>
  <c r="P28"/>
  <c r="H29"/>
  <c r="I29"/>
  <c r="K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M33"/>
  <c r="O33"/>
  <c r="P33"/>
  <c r="H34"/>
  <c r="I34"/>
  <c r="M34"/>
  <c r="O34"/>
  <c r="P34"/>
  <c r="H35"/>
  <c r="I35"/>
  <c r="M35"/>
  <c r="O35"/>
  <c r="P35"/>
  <c r="H36"/>
  <c r="I36"/>
  <c r="M36"/>
  <c r="O36"/>
  <c r="P36"/>
  <c r="H37"/>
  <c r="I37"/>
  <c r="K37"/>
  <c r="M37"/>
  <c r="O37"/>
  <c r="P37"/>
  <c r="H38"/>
  <c r="I38"/>
  <c r="M38"/>
  <c r="O38"/>
  <c r="P38"/>
  <c r="H39"/>
  <c r="I39"/>
  <c r="M39"/>
  <c r="O39"/>
  <c r="P39"/>
  <c r="H40"/>
  <c r="I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K52"/>
  <c r="M52"/>
  <c r="O52"/>
  <c r="P52"/>
  <c r="H53"/>
  <c r="I53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H57"/>
  <c r="I57"/>
  <c r="M57"/>
  <c r="O57"/>
  <c r="P57"/>
  <c r="H58"/>
  <c r="I58"/>
  <c r="M58"/>
  <c r="O58"/>
  <c r="P58"/>
  <c r="H59"/>
  <c r="I59"/>
  <c r="M59"/>
  <c r="O59"/>
  <c r="P59"/>
  <c r="H60"/>
  <c r="I60"/>
  <c r="M60"/>
  <c r="O60"/>
  <c r="P60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K67"/>
  <c r="M67"/>
  <c r="O67"/>
  <c r="P67"/>
  <c r="H68"/>
  <c r="I68"/>
  <c r="M68"/>
  <c r="O68"/>
  <c r="P68"/>
  <c r="M69"/>
  <c r="O69"/>
  <c r="P69"/>
  <c r="H70"/>
  <c r="I70"/>
  <c r="K70"/>
  <c r="M70"/>
  <c r="O70"/>
  <c r="P70"/>
  <c r="H71"/>
  <c r="I71"/>
  <c r="M71"/>
  <c r="O71"/>
  <c r="P71"/>
  <c r="H73"/>
  <c r="I73"/>
  <c r="M73"/>
  <c r="O73"/>
  <c r="P73"/>
  <c r="H74"/>
  <c r="I74"/>
  <c r="M74"/>
  <c r="O74"/>
  <c r="P74"/>
  <c r="H75"/>
  <c r="I75"/>
  <c r="M75"/>
  <c r="O75"/>
  <c r="P75"/>
  <c r="H76"/>
  <c r="I76"/>
  <c r="K76"/>
  <c r="M76"/>
  <c r="O76"/>
  <c r="P76"/>
  <c r="H77"/>
  <c r="I77"/>
  <c r="M77"/>
  <c r="O77"/>
  <c r="P77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K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I127"/>
  <c r="M127"/>
  <c r="O127"/>
  <c r="P127"/>
  <c r="I128"/>
  <c r="M128"/>
  <c r="O128"/>
  <c r="P128"/>
  <c r="I129"/>
  <c r="M129"/>
  <c r="O129"/>
  <c r="P129"/>
  <c r="I130"/>
  <c r="M130"/>
  <c r="O130"/>
  <c r="P130"/>
  <c r="I131"/>
  <c r="M131"/>
  <c r="O131"/>
  <c r="P131"/>
  <c r="I132"/>
  <c r="M132"/>
  <c r="O132"/>
  <c r="P132"/>
  <c r="I133"/>
  <c r="M133"/>
  <c r="O133"/>
  <c r="P133"/>
  <c r="I134"/>
  <c r="M134"/>
  <c r="O134"/>
  <c r="P134"/>
  <c r="I135"/>
  <c r="M135"/>
  <c r="O135"/>
  <c r="P135"/>
  <c r="I136"/>
  <c r="M136"/>
  <c r="O136"/>
  <c r="P136"/>
  <c r="I137"/>
  <c r="M137"/>
  <c r="O137"/>
  <c r="P137"/>
  <c r="I138"/>
  <c r="M138"/>
  <c r="O138"/>
  <c r="P138"/>
  <c r="I139"/>
  <c r="M139"/>
  <c r="O139"/>
  <c r="P139"/>
  <c r="I140"/>
  <c r="M140"/>
  <c r="O140"/>
  <c r="P140"/>
  <c r="I141"/>
  <c r="M141"/>
  <c r="O141"/>
  <c r="I142"/>
  <c r="M142"/>
  <c r="O142"/>
  <c r="P142"/>
  <c r="I143"/>
  <c r="M143"/>
  <c r="O143"/>
  <c r="P143"/>
  <c r="I144"/>
  <c r="M144"/>
  <c r="O144"/>
  <c r="P144"/>
  <c r="I145"/>
  <c r="M145"/>
  <c r="O145"/>
  <c r="P145"/>
  <c r="H146"/>
  <c r="I146"/>
  <c r="M146"/>
  <c r="O146"/>
  <c r="P146"/>
  <c r="H147"/>
  <c r="I147"/>
  <c r="M147"/>
  <c r="O147"/>
  <c r="P147"/>
  <c r="H148"/>
  <c r="I148"/>
  <c r="M148"/>
  <c r="O148"/>
  <c r="P148"/>
  <c r="H149"/>
  <c r="I149"/>
  <c r="M149"/>
  <c r="O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P165"/>
  <c r="H166"/>
  <c r="I166"/>
  <c r="M166"/>
  <c r="O166"/>
  <c r="P166"/>
  <c r="I167"/>
  <c r="M167"/>
  <c r="O167"/>
  <c r="P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M174"/>
  <c r="O174"/>
  <c r="P174"/>
  <c r="H175"/>
  <c r="I175"/>
  <c r="M175"/>
  <c r="O175"/>
  <c r="P175"/>
  <c r="H176"/>
  <c r="I176"/>
  <c r="M176"/>
  <c r="O176"/>
  <c r="P176"/>
  <c r="H177"/>
  <c r="I177"/>
  <c r="M177"/>
  <c r="O177"/>
  <c r="P177"/>
  <c r="H178"/>
  <c r="I178"/>
  <c r="M178"/>
  <c r="O178"/>
  <c r="P178"/>
  <c r="H179"/>
  <c r="I179"/>
  <c r="M179"/>
  <c r="O179"/>
  <c r="P179"/>
  <c r="H180"/>
  <c r="I180"/>
  <c r="M180"/>
  <c r="O180"/>
  <c r="P180"/>
  <c r="H181"/>
  <c r="I181"/>
  <c r="M181"/>
  <c r="O181"/>
  <c r="P181"/>
  <c r="H182"/>
  <c r="I182"/>
  <c r="M182"/>
  <c r="O182"/>
  <c r="P182"/>
  <c r="H183"/>
  <c r="I183"/>
  <c r="M183"/>
  <c r="O183"/>
  <c r="P183"/>
  <c r="H184"/>
  <c r="I184"/>
  <c r="M184"/>
  <c r="O184"/>
  <c r="P184"/>
  <c r="H185"/>
  <c r="I185"/>
  <c r="M185"/>
  <c r="O185"/>
  <c r="P185"/>
  <c r="H186"/>
  <c r="I186"/>
  <c r="M186"/>
  <c r="O186"/>
  <c r="P186"/>
  <c r="H187"/>
  <c r="I187"/>
  <c r="M187"/>
  <c r="O187"/>
  <c r="P187"/>
  <c r="H188"/>
  <c r="I188"/>
  <c r="M188"/>
  <c r="O188"/>
  <c r="P188"/>
  <c r="H189"/>
  <c r="I189"/>
  <c r="M189"/>
  <c r="O189"/>
  <c r="P189"/>
  <c r="H190"/>
  <c r="I190"/>
  <c r="M190"/>
  <c r="O190"/>
  <c r="P190"/>
  <c r="H191"/>
  <c r="I191"/>
  <c r="M191"/>
  <c r="O191"/>
  <c r="P191"/>
  <c r="M192"/>
  <c r="P192"/>
  <c r="H193"/>
  <c r="I193"/>
  <c r="M193"/>
  <c r="O193"/>
  <c r="P193"/>
  <c r="H194"/>
  <c r="I194"/>
  <c r="M194"/>
  <c r="O194"/>
  <c r="P194"/>
  <c r="H195"/>
  <c r="I195"/>
  <c r="M195"/>
  <c r="O195"/>
  <c r="P195"/>
  <c r="H196"/>
  <c r="I196"/>
  <c r="M196"/>
  <c r="O196"/>
  <c r="P196"/>
  <c r="H197"/>
  <c r="I197"/>
  <c r="M197"/>
  <c r="O197"/>
  <c r="P197"/>
  <c r="H198"/>
  <c r="I198"/>
  <c r="M198"/>
  <c r="O198"/>
  <c r="P198"/>
  <c r="H199"/>
  <c r="I199"/>
  <c r="M199"/>
  <c r="O199"/>
  <c r="P199"/>
  <c r="H200"/>
  <c r="I200"/>
  <c r="M200"/>
  <c r="O200"/>
  <c r="P200"/>
  <c r="H201"/>
  <c r="I201"/>
  <c r="M201"/>
  <c r="O201"/>
  <c r="P201"/>
  <c r="H202"/>
  <c r="I202"/>
  <c r="M202"/>
  <c r="O202"/>
  <c r="P202"/>
  <c r="H203"/>
  <c r="I203"/>
  <c r="M203"/>
  <c r="O203"/>
  <c r="P203"/>
  <c r="H204"/>
  <c r="I204"/>
  <c r="M204"/>
  <c r="O204"/>
  <c r="P204"/>
  <c r="H205"/>
  <c r="I205"/>
  <c r="M205"/>
  <c r="O205"/>
  <c r="P205"/>
  <c r="H206"/>
  <c r="I206"/>
  <c r="M206"/>
  <c r="O206"/>
  <c r="P206"/>
  <c r="H207"/>
  <c r="I207"/>
  <c r="M207"/>
  <c r="O207"/>
  <c r="P207"/>
  <c r="H208"/>
  <c r="I208"/>
  <c r="M208"/>
  <c r="O208"/>
  <c r="P208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O221"/>
  <c r="H222"/>
  <c r="I222"/>
  <c r="M222"/>
  <c r="O222"/>
  <c r="P222"/>
  <c r="H223"/>
  <c r="I223"/>
  <c r="M223"/>
  <c r="O223"/>
  <c r="P223"/>
  <c r="H224"/>
  <c r="I224"/>
  <c r="M224"/>
  <c r="O224"/>
  <c r="P224"/>
  <c r="H225"/>
  <c r="I225"/>
  <c r="M225"/>
  <c r="O225"/>
  <c r="P225"/>
  <c r="H226"/>
  <c r="I226"/>
  <c r="M226"/>
  <c r="O226"/>
  <c r="P226"/>
  <c r="H227"/>
  <c r="I227"/>
  <c r="M227"/>
  <c r="O227"/>
  <c r="P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M231"/>
  <c r="O231"/>
  <c r="P231"/>
  <c r="H232"/>
  <c r="I232"/>
  <c r="M232"/>
  <c r="O232"/>
  <c r="P232"/>
  <c r="H233"/>
  <c r="I233"/>
  <c r="M233"/>
  <c r="O233"/>
  <c r="P233"/>
  <c r="H234"/>
  <c r="I234"/>
  <c r="M234"/>
  <c r="O234"/>
  <c r="P234"/>
  <c r="H235"/>
  <c r="I235"/>
  <c r="M235"/>
  <c r="O235"/>
  <c r="P235"/>
  <c r="H236"/>
  <c r="I236"/>
  <c r="M236"/>
  <c r="O236"/>
  <c r="P236"/>
  <c r="H237"/>
  <c r="I237"/>
  <c r="M237"/>
  <c r="O237"/>
  <c r="P237"/>
  <c r="H238"/>
  <c r="I238"/>
  <c r="M238"/>
  <c r="O238"/>
  <c r="P238"/>
  <c r="H239"/>
  <c r="I239"/>
  <c r="M239"/>
  <c r="O239"/>
  <c r="P239"/>
  <c r="H240"/>
  <c r="I240"/>
  <c r="M240"/>
  <c r="O240"/>
  <c r="P240"/>
  <c r="H241"/>
  <c r="I241"/>
  <c r="M241"/>
  <c r="O241"/>
  <c r="P241"/>
  <c r="H242"/>
  <c r="I242"/>
  <c r="M242"/>
  <c r="O242"/>
  <c r="P242"/>
  <c r="H243"/>
  <c r="I243"/>
  <c r="M243"/>
  <c r="O243"/>
  <c r="P243"/>
  <c r="H244"/>
  <c r="I244"/>
  <c r="M244"/>
  <c r="O244"/>
  <c r="P244"/>
  <c r="H245"/>
  <c r="I245"/>
  <c r="M245"/>
  <c r="O245"/>
  <c r="P245"/>
  <c r="H246"/>
  <c r="I246"/>
  <c r="M246"/>
  <c r="O246"/>
  <c r="P246"/>
  <c r="H247"/>
  <c r="I247"/>
  <c r="M247"/>
  <c r="O247"/>
  <c r="P247"/>
  <c r="H248"/>
  <c r="I248"/>
  <c r="M248"/>
  <c r="O248"/>
  <c r="P248"/>
  <c r="H249"/>
  <c r="I249"/>
  <c r="M249"/>
  <c r="O249"/>
  <c r="P249"/>
  <c r="H250"/>
  <c r="I250"/>
  <c r="M250"/>
  <c r="O250"/>
  <c r="P250"/>
  <c r="H251"/>
  <c r="I251"/>
  <c r="M251"/>
  <c r="O251"/>
  <c r="P251"/>
  <c r="H252"/>
  <c r="I252"/>
  <c r="M252"/>
  <c r="O252"/>
  <c r="P252"/>
  <c r="H253"/>
  <c r="I253"/>
  <c r="M253"/>
  <c r="O253"/>
  <c r="P253"/>
  <c r="H254"/>
  <c r="I254"/>
  <c r="M254"/>
  <c r="O254"/>
  <c r="P254"/>
  <c r="H255"/>
  <c r="I255"/>
  <c r="M255"/>
  <c r="O255"/>
  <c r="P255"/>
  <c r="H256"/>
  <c r="I256"/>
  <c r="M256"/>
  <c r="O256"/>
  <c r="P256"/>
  <c r="H257"/>
  <c r="I257"/>
  <c r="M257"/>
  <c r="O257"/>
  <c r="P257"/>
  <c r="H258"/>
  <c r="I258"/>
  <c r="M258"/>
  <c r="O258"/>
  <c r="P258"/>
  <c r="H259"/>
  <c r="I259"/>
  <c r="M259"/>
  <c r="O259"/>
  <c r="P259"/>
  <c r="H260"/>
  <c r="I260"/>
  <c r="M260"/>
  <c r="O260"/>
  <c r="P260"/>
  <c r="H261"/>
  <c r="I261"/>
  <c r="M261"/>
  <c r="O261"/>
  <c r="P261"/>
  <c r="H262"/>
  <c r="I262"/>
  <c r="M262"/>
  <c r="O262"/>
  <c r="P262"/>
  <c r="H263"/>
  <c r="I263"/>
  <c r="M263"/>
  <c r="O263"/>
  <c r="P263"/>
  <c r="H264"/>
  <c r="I264"/>
  <c r="M264"/>
  <c r="O264"/>
  <c r="P264"/>
  <c r="H265"/>
  <c r="I265"/>
  <c r="M265"/>
  <c r="O265"/>
  <c r="P265"/>
  <c r="H266"/>
  <c r="I266"/>
  <c r="M266"/>
  <c r="O266"/>
  <c r="P266"/>
  <c r="H267"/>
  <c r="I267"/>
  <c r="M267"/>
  <c r="O267"/>
  <c r="P267"/>
  <c r="H268"/>
  <c r="I268"/>
  <c r="M268"/>
  <c r="O268"/>
  <c r="P268"/>
  <c r="H269"/>
  <c r="I269"/>
  <c r="M269"/>
  <c r="O269"/>
  <c r="P269"/>
  <c r="H270"/>
  <c r="I270"/>
  <c r="M270"/>
  <c r="O270"/>
  <c r="P270"/>
  <c r="H271"/>
  <c r="I271"/>
  <c r="M271"/>
  <c r="O271"/>
  <c r="P271"/>
  <c r="H323"/>
  <c r="I323"/>
  <c r="M323"/>
  <c r="O323"/>
  <c r="P323"/>
  <c r="H324"/>
  <c r="I324"/>
  <c r="M324"/>
  <c r="O324"/>
  <c r="P324"/>
  <c r="H325"/>
  <c r="I325"/>
  <c r="M325"/>
  <c r="O325"/>
  <c r="P325"/>
  <c r="H326"/>
  <c r="I326"/>
  <c r="M326"/>
  <c r="O326"/>
  <c r="P326"/>
  <c r="H327"/>
  <c r="I327"/>
  <c r="M327"/>
  <c r="O327"/>
  <c r="P327"/>
  <c r="H328"/>
  <c r="I328"/>
  <c r="M328"/>
  <c r="O328"/>
  <c r="P328"/>
  <c r="H329"/>
  <c r="I329"/>
  <c r="M329"/>
  <c r="O329"/>
  <c r="P329"/>
  <c r="H330"/>
  <c r="I330"/>
  <c r="M330"/>
  <c r="O330"/>
  <c r="P330"/>
  <c r="H331"/>
  <c r="I331"/>
  <c r="M331"/>
  <c r="O331"/>
  <c r="P331"/>
  <c r="H332"/>
  <c r="I332"/>
  <c r="K332"/>
  <c r="M332"/>
  <c r="O332"/>
  <c r="P332"/>
  <c r="H333"/>
  <c r="I333"/>
  <c r="K333"/>
  <c r="M333"/>
  <c r="O333"/>
  <c r="P333"/>
  <c r="H334"/>
  <c r="I334"/>
  <c r="K334"/>
  <c r="M334"/>
  <c r="O334"/>
  <c r="P334"/>
  <c r="H335"/>
  <c r="I335"/>
  <c r="K335"/>
  <c r="M335"/>
  <c r="O335"/>
  <c r="P335"/>
  <c r="H336"/>
  <c r="I336"/>
  <c r="M336"/>
  <c r="O336"/>
  <c r="P336"/>
  <c r="H337"/>
  <c r="I337"/>
  <c r="M337"/>
  <c r="O337"/>
  <c r="P337"/>
  <c r="H338"/>
  <c r="I338"/>
  <c r="K338"/>
  <c r="M338"/>
  <c r="O338"/>
  <c r="P338"/>
  <c r="H339"/>
  <c r="I339"/>
  <c r="K339"/>
  <c r="M339"/>
  <c r="O339"/>
  <c r="P339"/>
  <c r="H340"/>
  <c r="I340"/>
  <c r="M340"/>
  <c r="O340"/>
  <c r="P340"/>
  <c r="H341"/>
  <c r="I341"/>
  <c r="M341"/>
  <c r="O341"/>
  <c r="P341"/>
  <c r="H342"/>
  <c r="I342"/>
  <c r="M342"/>
  <c r="O342"/>
  <c r="P342"/>
  <c r="H343"/>
  <c r="I343"/>
  <c r="K343"/>
  <c r="M343"/>
  <c r="O343"/>
  <c r="P343"/>
  <c r="H344"/>
  <c r="I344"/>
  <c r="M344"/>
  <c r="O344"/>
  <c r="P344"/>
  <c r="H345"/>
  <c r="I345"/>
  <c r="K345"/>
  <c r="M345"/>
  <c r="O345"/>
  <c r="P345"/>
  <c r="H346"/>
  <c r="I346"/>
  <c r="M346"/>
  <c r="O346"/>
  <c r="P346"/>
  <c r="H347"/>
  <c r="I347"/>
  <c r="K347"/>
  <c r="M347"/>
  <c r="O347"/>
  <c r="P347"/>
  <c r="H348"/>
  <c r="I348"/>
  <c r="M348"/>
  <c r="O348"/>
  <c r="P348"/>
  <c r="H349"/>
  <c r="I349"/>
  <c r="K349"/>
  <c r="M349"/>
  <c r="O349"/>
  <c r="P349"/>
  <c r="H350"/>
  <c r="I350"/>
  <c r="M350"/>
  <c r="O350"/>
  <c r="P350"/>
  <c r="H351"/>
  <c r="I351"/>
  <c r="M351"/>
  <c r="O351"/>
  <c r="P351"/>
  <c r="H352"/>
  <c r="I352"/>
  <c r="M352"/>
  <c r="O352"/>
  <c r="P352"/>
  <c r="H353"/>
  <c r="I353"/>
  <c r="M353"/>
  <c r="O353"/>
  <c r="P353"/>
  <c r="H354"/>
  <c r="I354"/>
  <c r="K354"/>
  <c r="M354"/>
  <c r="O354"/>
  <c r="P354"/>
  <c r="H355"/>
  <c r="I355"/>
  <c r="M355"/>
  <c r="O355"/>
  <c r="P355"/>
  <c r="H356"/>
  <c r="I356"/>
  <c r="M356"/>
  <c r="O356"/>
  <c r="P356"/>
  <c r="H357"/>
  <c r="I357"/>
  <c r="M357"/>
  <c r="O357"/>
  <c r="P357"/>
  <c r="H358"/>
  <c r="I358"/>
  <c r="K358"/>
  <c r="M358"/>
  <c r="O358"/>
  <c r="P358"/>
  <c r="H359"/>
  <c r="I359"/>
  <c r="K359"/>
  <c r="M359"/>
  <c r="O359"/>
  <c r="P359"/>
  <c r="H360"/>
  <c r="I360"/>
  <c r="K360"/>
  <c r="M360"/>
  <c r="O360"/>
  <c r="P360"/>
  <c r="H361"/>
  <c r="I361"/>
  <c r="M361"/>
  <c r="O361"/>
  <c r="P361"/>
  <c r="H362"/>
  <c r="I362"/>
  <c r="K362"/>
  <c r="M362"/>
  <c r="O362"/>
  <c r="P362"/>
  <c r="H363"/>
  <c r="I363"/>
  <c r="M363"/>
  <c r="O363"/>
  <c r="P363"/>
  <c r="H364"/>
  <c r="I364"/>
  <c r="K364"/>
  <c r="M364"/>
  <c r="O364"/>
  <c r="P364"/>
  <c r="H365"/>
  <c r="I365"/>
  <c r="M365"/>
  <c r="O365"/>
  <c r="P365"/>
  <c r="H366"/>
  <c r="I366"/>
  <c r="M366"/>
  <c r="O366"/>
  <c r="P366"/>
  <c r="H367"/>
  <c r="I367"/>
  <c r="M367"/>
  <c r="O367"/>
  <c r="P367"/>
  <c r="H368"/>
  <c r="I368"/>
  <c r="M368"/>
  <c r="O368"/>
  <c r="P368"/>
  <c r="H369"/>
  <c r="I369"/>
  <c r="M369"/>
  <c r="O369"/>
  <c r="P369"/>
  <c r="H370"/>
  <c r="I370"/>
  <c r="K370"/>
  <c r="M370"/>
  <c r="O370"/>
  <c r="P370"/>
  <c r="H371"/>
  <c r="I371"/>
  <c r="M371"/>
  <c r="O371"/>
  <c r="P371"/>
  <c r="H372"/>
  <c r="I372"/>
  <c r="M372"/>
  <c r="O372"/>
  <c r="P372"/>
  <c r="H373"/>
  <c r="I373"/>
  <c r="M373"/>
  <c r="O373"/>
  <c r="P373"/>
  <c r="H374"/>
  <c r="I374"/>
  <c r="M374"/>
  <c r="O374"/>
  <c r="P374"/>
  <c r="H375"/>
  <c r="I375"/>
  <c r="M375"/>
  <c r="O375"/>
  <c r="P375"/>
  <c r="H376"/>
  <c r="I376"/>
  <c r="M376"/>
  <c r="O376"/>
  <c r="P376"/>
  <c r="H377"/>
  <c r="I377"/>
  <c r="M377"/>
  <c r="O377"/>
  <c r="P377"/>
  <c r="H378"/>
  <c r="I378"/>
  <c r="M378"/>
  <c r="O378"/>
  <c r="P378"/>
  <c r="H379"/>
  <c r="I379"/>
  <c r="M379"/>
  <c r="O379"/>
  <c r="P379"/>
  <c r="H380"/>
  <c r="I380"/>
  <c r="M380"/>
  <c r="O380"/>
  <c r="P380"/>
  <c r="H381"/>
  <c r="I381"/>
  <c r="M381"/>
  <c r="O381"/>
  <c r="P381"/>
  <c r="H382"/>
  <c r="I382"/>
  <c r="M382"/>
  <c r="O382"/>
  <c r="P382"/>
  <c r="H383"/>
  <c r="I383"/>
  <c r="M383"/>
  <c r="O383"/>
  <c r="P383"/>
  <c r="H384"/>
  <c r="I384"/>
  <c r="M384"/>
  <c r="O384"/>
  <c r="P384"/>
  <c r="H385"/>
  <c r="I385"/>
  <c r="M385"/>
  <c r="O385"/>
  <c r="P385"/>
  <c r="H386"/>
  <c r="I386"/>
  <c r="M386"/>
  <c r="O386"/>
  <c r="P386"/>
  <c r="H387"/>
  <c r="I387"/>
  <c r="M387"/>
  <c r="O387"/>
  <c r="P387"/>
  <c r="H388"/>
  <c r="I388"/>
  <c r="M388"/>
  <c r="O388"/>
  <c r="P388"/>
  <c r="H389"/>
  <c r="I389"/>
  <c r="M389"/>
  <c r="O389"/>
  <c r="P389"/>
  <c r="H390"/>
  <c r="I390"/>
  <c r="M390"/>
  <c r="O390"/>
  <c r="P390"/>
  <c r="H391"/>
  <c r="I391"/>
  <c r="M391"/>
  <c r="O391"/>
  <c r="P391"/>
  <c r="H392"/>
  <c r="I392"/>
  <c r="K392"/>
  <c r="M392"/>
  <c r="O392"/>
  <c r="P392"/>
  <c r="H393"/>
  <c r="I393"/>
  <c r="M393"/>
  <c r="O393"/>
  <c r="P393"/>
  <c r="H394"/>
  <c r="I394"/>
  <c r="M394"/>
  <c r="O394"/>
  <c r="P394"/>
  <c r="H395"/>
  <c r="I395"/>
  <c r="M395"/>
  <c r="O395"/>
  <c r="P395"/>
  <c r="H396"/>
  <c r="I396"/>
  <c r="M396"/>
  <c r="O396"/>
  <c r="P396"/>
  <c r="H397"/>
  <c r="I397"/>
  <c r="M397"/>
  <c r="O397"/>
  <c r="P397"/>
  <c r="H398"/>
  <c r="I398"/>
  <c r="M398"/>
  <c r="O398"/>
  <c r="P398"/>
  <c r="H399"/>
  <c r="I399"/>
  <c r="M399"/>
  <c r="O399"/>
  <c r="P399"/>
  <c r="H400"/>
  <c r="I400"/>
  <c r="M400"/>
  <c r="O400"/>
  <c r="P400"/>
  <c r="H401"/>
  <c r="I401"/>
  <c r="M401"/>
  <c r="O401"/>
  <c r="P401"/>
  <c r="H402"/>
  <c r="I402"/>
  <c r="M402"/>
  <c r="O402"/>
  <c r="P402"/>
  <c r="H403"/>
  <c r="I403"/>
  <c r="M403"/>
  <c r="O403"/>
  <c r="P403"/>
  <c r="H404"/>
  <c r="I404"/>
  <c r="M404"/>
  <c r="O404"/>
  <c r="P404"/>
  <c r="H405"/>
  <c r="I405"/>
  <c r="M405"/>
  <c r="O405"/>
  <c r="P405"/>
  <c r="H406"/>
  <c r="I406"/>
  <c r="M406"/>
  <c r="O406"/>
  <c r="P406"/>
  <c r="H407"/>
  <c r="I407"/>
  <c r="M407"/>
  <c r="O407"/>
  <c r="P407"/>
  <c r="H408"/>
  <c r="I408"/>
  <c r="M408"/>
  <c r="O408"/>
  <c r="P408"/>
  <c r="H409"/>
  <c r="I409"/>
  <c r="M409"/>
  <c r="O409"/>
  <c r="P409"/>
  <c r="H410"/>
  <c r="I410"/>
  <c r="M410"/>
  <c r="O410"/>
  <c r="P410"/>
  <c r="H411"/>
  <c r="I411"/>
  <c r="M411"/>
  <c r="O411"/>
  <c r="P411"/>
  <c r="H412"/>
  <c r="I412"/>
  <c r="M412"/>
  <c r="O412"/>
  <c r="P412"/>
  <c r="H413"/>
  <c r="I413"/>
  <c r="M413"/>
  <c r="O413"/>
  <c r="P413"/>
  <c r="H414"/>
  <c r="I414"/>
  <c r="M414"/>
  <c r="O414"/>
  <c r="P414"/>
  <c r="H415"/>
  <c r="I415"/>
  <c r="M415"/>
  <c r="O415"/>
  <c r="P415"/>
  <c r="H416"/>
  <c r="I416"/>
  <c r="M416"/>
  <c r="O416"/>
  <c r="P416"/>
  <c r="H417"/>
  <c r="I417"/>
  <c r="M417"/>
  <c r="O417"/>
  <c r="P417"/>
  <c r="H418"/>
  <c r="I418"/>
  <c r="M418"/>
  <c r="O418"/>
  <c r="P418"/>
  <c r="H419"/>
  <c r="I419"/>
  <c r="M419"/>
  <c r="O419"/>
  <c r="P419"/>
  <c r="H420"/>
  <c r="I420"/>
  <c r="M420"/>
  <c r="O420"/>
  <c r="P420"/>
  <c r="H421"/>
  <c r="I421"/>
  <c r="M421"/>
  <c r="O421"/>
  <c r="P421"/>
  <c r="H422"/>
  <c r="I422"/>
  <c r="M422"/>
  <c r="O422"/>
  <c r="P422"/>
  <c r="H423"/>
  <c r="I423"/>
  <c r="M423"/>
  <c r="O423"/>
  <c r="P423"/>
  <c r="H424"/>
  <c r="I424"/>
  <c r="M424"/>
  <c r="O424"/>
  <c r="P424"/>
  <c r="H425"/>
  <c r="I425"/>
  <c r="M425"/>
  <c r="O425"/>
  <c r="P425"/>
  <c r="H426"/>
  <c r="I426"/>
  <c r="M426"/>
  <c r="O426"/>
  <c r="P426"/>
  <c r="H427"/>
  <c r="I427"/>
  <c r="M427"/>
  <c r="O427"/>
  <c r="P427"/>
  <c r="H428"/>
  <c r="I428"/>
  <c r="M428"/>
  <c r="O428"/>
  <c r="P428"/>
  <c r="H429"/>
  <c r="I429"/>
  <c r="M429"/>
  <c r="O429"/>
  <c r="P429"/>
  <c r="H430"/>
  <c r="I430"/>
  <c r="M430"/>
  <c r="O430"/>
  <c r="P430"/>
  <c r="H431"/>
  <c r="I431"/>
  <c r="M431"/>
  <c r="O431"/>
  <c r="P431"/>
  <c r="H432"/>
  <c r="I432"/>
  <c r="M432"/>
  <c r="O432"/>
  <c r="P432"/>
  <c r="H433"/>
  <c r="I433"/>
  <c r="M433"/>
  <c r="O433"/>
  <c r="P433"/>
  <c r="H434"/>
  <c r="I434"/>
  <c r="M434"/>
  <c r="O434"/>
  <c r="P434"/>
  <c r="H435"/>
  <c r="I435"/>
  <c r="M435"/>
  <c r="O435"/>
  <c r="P435"/>
  <c r="H436"/>
  <c r="I436"/>
  <c r="M436"/>
  <c r="O436"/>
  <c r="P436"/>
  <c r="H437"/>
  <c r="I437"/>
  <c r="M437"/>
  <c r="O437"/>
  <c r="P437"/>
  <c r="H438"/>
  <c r="I438"/>
  <c r="M438"/>
  <c r="O438"/>
  <c r="P438"/>
  <c r="H439"/>
  <c r="I439"/>
  <c r="M439"/>
  <c r="O439"/>
  <c r="P439"/>
  <c r="H440"/>
  <c r="I440"/>
  <c r="M440"/>
  <c r="O440"/>
  <c r="P440"/>
  <c r="H441"/>
  <c r="I441"/>
  <c r="M441"/>
  <c r="O441"/>
  <c r="P441"/>
  <c r="H442"/>
  <c r="I442"/>
  <c r="M442"/>
  <c r="O442"/>
  <c r="P442"/>
  <c r="H443"/>
  <c r="I443"/>
  <c r="M443"/>
  <c r="O443"/>
  <c r="P443"/>
  <c r="H444"/>
  <c r="I444"/>
  <c r="M444"/>
  <c r="O444"/>
  <c r="P444"/>
  <c r="H445"/>
  <c r="I445"/>
  <c r="M445"/>
  <c r="O445"/>
  <c r="P445"/>
  <c r="H446"/>
  <c r="I446"/>
  <c r="M446"/>
  <c r="O446"/>
  <c r="P446"/>
  <c r="H447"/>
  <c r="I447"/>
  <c r="M447"/>
  <c r="O447"/>
  <c r="P447"/>
  <c r="H448"/>
  <c r="I448"/>
  <c r="M448"/>
  <c r="O448"/>
  <c r="P448"/>
  <c r="H449"/>
  <c r="I449"/>
  <c r="M449"/>
  <c r="O449"/>
  <c r="P449"/>
  <c r="H450"/>
  <c r="I450"/>
  <c r="M450"/>
  <c r="O450"/>
  <c r="P450"/>
  <c r="H451"/>
  <c r="I451"/>
  <c r="M451"/>
  <c r="O451"/>
  <c r="P451"/>
  <c r="H452"/>
  <c r="I452"/>
  <c r="M452"/>
  <c r="O452"/>
  <c r="P452"/>
  <c r="H453"/>
  <c r="I453"/>
  <c r="M453"/>
  <c r="O453"/>
  <c r="P453"/>
  <c r="H454"/>
  <c r="I454"/>
  <c r="M454"/>
  <c r="O454"/>
  <c r="P454"/>
  <c r="H455"/>
  <c r="I455"/>
  <c r="M455"/>
  <c r="O455"/>
  <c r="P455"/>
  <c r="H456"/>
  <c r="I456"/>
  <c r="M456"/>
  <c r="O456"/>
  <c r="P456"/>
  <c r="H457"/>
  <c r="I457"/>
  <c r="M457"/>
  <c r="O457"/>
  <c r="P457"/>
  <c r="H458"/>
  <c r="I458"/>
  <c r="M458"/>
  <c r="O458"/>
  <c r="P458"/>
  <c r="H459"/>
  <c r="I459"/>
  <c r="M459"/>
  <c r="O459"/>
  <c r="P459"/>
  <c r="H460"/>
  <c r="I460"/>
  <c r="M460"/>
  <c r="O460"/>
  <c r="P460"/>
  <c r="H461"/>
  <c r="I461"/>
  <c r="M461"/>
  <c r="O461"/>
  <c r="P461"/>
  <c r="H462"/>
  <c r="I462"/>
  <c r="M462"/>
  <c r="O462"/>
  <c r="P462"/>
  <c r="H463"/>
  <c r="I463"/>
  <c r="K463"/>
  <c r="M463"/>
  <c r="O463"/>
  <c r="P463"/>
  <c r="H464"/>
  <c r="I464"/>
  <c r="K464"/>
  <c r="M464"/>
  <c r="O464"/>
  <c r="P464"/>
  <c r="H465"/>
  <c r="I465"/>
  <c r="K465"/>
  <c r="M465"/>
  <c r="O465"/>
  <c r="P465"/>
  <c r="H466"/>
  <c r="I466"/>
  <c r="K466"/>
  <c r="M466"/>
  <c r="O466"/>
  <c r="P466"/>
  <c r="H467"/>
  <c r="I467"/>
  <c r="M467"/>
  <c r="O467"/>
  <c r="P467"/>
  <c r="H468"/>
  <c r="I468"/>
  <c r="M468"/>
  <c r="O468"/>
  <c r="P468"/>
  <c r="H469"/>
  <c r="I469"/>
  <c r="K469"/>
  <c r="M469"/>
  <c r="O469"/>
  <c r="P469"/>
  <c r="H470"/>
  <c r="I470"/>
  <c r="M470"/>
  <c r="O470"/>
  <c r="P470"/>
  <c r="H471"/>
  <c r="I471"/>
  <c r="M471"/>
  <c r="O471"/>
  <c r="P471"/>
  <c r="H472"/>
  <c r="I472"/>
  <c r="M472"/>
  <c r="O472"/>
  <c r="P472"/>
  <c r="H473"/>
  <c r="I473"/>
  <c r="M473"/>
  <c r="O473"/>
  <c r="P473"/>
  <c r="H474"/>
  <c r="I474"/>
  <c r="M474"/>
  <c r="O474"/>
  <c r="P474"/>
  <c r="H475"/>
  <c r="I475"/>
  <c r="M475"/>
  <c r="O475"/>
  <c r="P475"/>
  <c r="H476"/>
  <c r="I476"/>
  <c r="K476"/>
  <c r="M476"/>
  <c r="O476"/>
  <c r="P476"/>
  <c r="H477"/>
  <c r="I477"/>
  <c r="K477"/>
  <c r="M477"/>
  <c r="O477"/>
  <c r="P477"/>
  <c r="H478"/>
  <c r="I478"/>
  <c r="K478"/>
  <c r="M478"/>
  <c r="O478"/>
  <c r="P478"/>
  <c r="H479"/>
  <c r="I479"/>
  <c r="K479"/>
  <c r="M479"/>
  <c r="O479"/>
  <c r="P479"/>
  <c r="H480"/>
  <c r="I480"/>
  <c r="K480"/>
  <c r="M480"/>
  <c r="O480"/>
  <c r="P480"/>
  <c r="H481"/>
  <c r="I481"/>
  <c r="K481"/>
  <c r="M481"/>
  <c r="O481"/>
  <c r="P481"/>
  <c r="H482"/>
  <c r="I482"/>
  <c r="K482"/>
  <c r="M482"/>
  <c r="O482"/>
  <c r="P482"/>
  <c r="H483"/>
  <c r="I483"/>
  <c r="K483"/>
  <c r="M483"/>
  <c r="O483"/>
  <c r="P483"/>
  <c r="H484"/>
  <c r="I484"/>
  <c r="K484"/>
  <c r="M484"/>
  <c r="O484"/>
  <c r="P484"/>
  <c r="H485"/>
  <c r="I485"/>
  <c r="K485"/>
  <c r="M485"/>
  <c r="O485"/>
  <c r="P485"/>
  <c r="H486"/>
  <c r="I486"/>
  <c r="K486"/>
  <c r="M486"/>
  <c r="O486"/>
  <c r="P486"/>
  <c r="H487"/>
  <c r="I487"/>
  <c r="K487"/>
  <c r="M487"/>
  <c r="O487"/>
  <c r="P487"/>
  <c r="H488"/>
  <c r="I488"/>
  <c r="K488"/>
  <c r="M488"/>
  <c r="O488"/>
  <c r="P488"/>
  <c r="H489"/>
  <c r="I489"/>
  <c r="K489"/>
  <c r="M489"/>
  <c r="O489"/>
  <c r="P489"/>
  <c r="H490"/>
  <c r="I490"/>
  <c r="K490"/>
  <c r="M490"/>
  <c r="O490"/>
  <c r="P490"/>
  <c r="H491"/>
  <c r="I491"/>
  <c r="M491"/>
  <c r="O491"/>
  <c r="P491"/>
  <c r="H492"/>
  <c r="I492"/>
  <c r="K492"/>
  <c r="M492"/>
  <c r="O492"/>
  <c r="P492"/>
  <c r="H493"/>
  <c r="I493"/>
  <c r="K493"/>
  <c r="M493"/>
  <c r="O493"/>
  <c r="P493"/>
  <c r="H494"/>
  <c r="I494"/>
  <c r="M494"/>
  <c r="O494"/>
  <c r="P494"/>
  <c r="H495"/>
  <c r="I495"/>
  <c r="K495"/>
  <c r="M495"/>
  <c r="O495"/>
  <c r="P495"/>
  <c r="H496"/>
  <c r="I496"/>
  <c r="M496"/>
  <c r="O496"/>
  <c r="P496"/>
  <c r="M497"/>
  <c r="O497"/>
  <c r="P497"/>
  <c r="H498"/>
  <c r="I498"/>
  <c r="M498"/>
  <c r="O498"/>
  <c r="P498"/>
  <c r="I499"/>
  <c r="K499"/>
  <c r="M499"/>
  <c r="O499"/>
  <c r="P499"/>
  <c r="I500"/>
  <c r="K500"/>
  <c r="M500"/>
  <c r="O500"/>
  <c r="P500"/>
  <c r="I501"/>
  <c r="K501"/>
  <c r="M501"/>
  <c r="O501"/>
  <c r="P501"/>
  <c r="I502"/>
  <c r="K502"/>
  <c r="M502"/>
  <c r="O502"/>
  <c r="P502"/>
  <c r="I503"/>
  <c r="K503"/>
  <c r="M503"/>
  <c r="O503"/>
  <c r="P503"/>
  <c r="H504"/>
  <c r="I504"/>
  <c r="K504"/>
  <c r="M504"/>
  <c r="O504"/>
  <c r="P504"/>
  <c r="H505"/>
  <c r="I505"/>
  <c r="K505"/>
  <c r="M505"/>
  <c r="O505"/>
  <c r="P505"/>
  <c r="H506"/>
  <c r="I506"/>
  <c r="M506"/>
  <c r="O506"/>
  <c r="P506"/>
  <c r="H507"/>
  <c r="I507"/>
  <c r="M507"/>
  <c r="O507"/>
  <c r="P507"/>
  <c r="H508"/>
  <c r="I508"/>
  <c r="K508"/>
  <c r="M508"/>
  <c r="O508"/>
  <c r="P508"/>
  <c r="H509"/>
  <c r="I509"/>
  <c r="K509"/>
  <c r="M509"/>
  <c r="O509"/>
  <c r="P509"/>
  <c r="I510"/>
  <c r="K510"/>
  <c r="M510"/>
  <c r="O510"/>
  <c r="P510"/>
  <c r="H511"/>
  <c r="I511"/>
  <c r="K511"/>
  <c r="M511"/>
  <c r="O511"/>
  <c r="P511"/>
  <c r="H512"/>
  <c r="I512"/>
  <c r="K512"/>
  <c r="M512"/>
  <c r="O512"/>
  <c r="P512"/>
  <c r="H513"/>
  <c r="I513"/>
  <c r="K513"/>
  <c r="M513"/>
  <c r="O513"/>
  <c r="P513"/>
  <c r="H514"/>
  <c r="I514"/>
  <c r="K514"/>
  <c r="M514"/>
  <c r="O514"/>
  <c r="P514"/>
  <c r="H515"/>
  <c r="I515"/>
  <c r="M515"/>
  <c r="O515"/>
  <c r="P515"/>
  <c r="I516"/>
  <c r="K516"/>
  <c r="M516"/>
  <c r="O516"/>
  <c r="P516"/>
  <c r="H517"/>
  <c r="I517"/>
  <c r="M517"/>
  <c r="O517"/>
  <c r="P517"/>
  <c r="H518"/>
  <c r="I518"/>
  <c r="M518"/>
  <c r="O518"/>
  <c r="P518"/>
  <c r="H519"/>
  <c r="I519"/>
  <c r="M519"/>
  <c r="O519"/>
  <c r="P519"/>
  <c r="H520"/>
  <c r="I520"/>
  <c r="M520"/>
  <c r="O520"/>
  <c r="P520"/>
  <c r="H521"/>
  <c r="I521"/>
  <c r="M521"/>
  <c r="O521"/>
  <c r="P521"/>
  <c r="H522"/>
  <c r="I522"/>
  <c r="M522"/>
  <c r="O522"/>
  <c r="P522"/>
  <c r="H523"/>
  <c r="I523"/>
  <c r="M523"/>
  <c r="O523"/>
  <c r="P523"/>
  <c r="H524"/>
  <c r="I524"/>
  <c r="M524"/>
  <c r="O524"/>
  <c r="P524"/>
  <c r="H525"/>
  <c r="I525"/>
  <c r="M525"/>
  <c r="O525"/>
  <c r="P525"/>
  <c r="H526"/>
  <c r="I526"/>
  <c r="M526"/>
  <c r="O526"/>
  <c r="P526"/>
  <c r="H527"/>
  <c r="I527"/>
  <c r="M527"/>
  <c r="O527"/>
  <c r="P527"/>
  <c r="H528"/>
  <c r="I528"/>
  <c r="M528"/>
  <c r="O528"/>
  <c r="P528"/>
  <c r="H529"/>
  <c r="I529"/>
  <c r="M529"/>
  <c r="O529"/>
  <c r="P529"/>
  <c r="H530"/>
  <c r="I530"/>
  <c r="M530"/>
  <c r="O530"/>
  <c r="P530"/>
  <c r="H531"/>
  <c r="I531"/>
  <c r="M531"/>
  <c r="O531"/>
  <c r="P531"/>
  <c r="H532"/>
  <c r="I532"/>
  <c r="K532"/>
  <c r="M532"/>
  <c r="O532"/>
  <c r="P532"/>
  <c r="H533"/>
  <c r="I533"/>
  <c r="M533"/>
  <c r="O533"/>
  <c r="P533"/>
  <c r="H534"/>
  <c r="I534"/>
  <c r="M534"/>
  <c r="O534"/>
  <c r="P534"/>
  <c r="H535"/>
  <c r="I535"/>
  <c r="M535"/>
  <c r="O535"/>
  <c r="P535"/>
  <c r="H536"/>
  <c r="I536"/>
  <c r="M536"/>
  <c r="O536"/>
  <c r="P536"/>
  <c r="H537"/>
  <c r="I537"/>
  <c r="M537"/>
  <c r="O537"/>
  <c r="P537"/>
  <c r="H538"/>
  <c r="I538"/>
  <c r="M538"/>
  <c r="O538"/>
  <c r="P538"/>
  <c r="H539"/>
  <c r="I539"/>
  <c r="M539"/>
  <c r="O539"/>
  <c r="P539"/>
  <c r="H540"/>
  <c r="I540"/>
  <c r="M540"/>
  <c r="O540"/>
  <c r="P540"/>
  <c r="H541"/>
  <c r="I541"/>
  <c r="M541"/>
  <c r="O541"/>
  <c r="P541"/>
  <c r="H542"/>
  <c r="I542"/>
  <c r="M542"/>
  <c r="O542"/>
  <c r="P542"/>
  <c r="H543"/>
  <c r="I543"/>
  <c r="M543"/>
  <c r="O543"/>
  <c r="P543"/>
  <c r="H544"/>
  <c r="I544"/>
  <c r="M544"/>
  <c r="O544"/>
  <c r="P544"/>
  <c r="H545"/>
  <c r="I545"/>
  <c r="M545"/>
  <c r="O545"/>
  <c r="P545"/>
  <c r="H546"/>
  <c r="I546"/>
  <c r="M546"/>
  <c r="O546"/>
  <c r="P546"/>
  <c r="H547"/>
  <c r="I547"/>
  <c r="M547"/>
  <c r="O547"/>
  <c r="P547"/>
  <c r="H548"/>
  <c r="I548"/>
  <c r="M548"/>
  <c r="O548"/>
  <c r="P548"/>
  <c r="H549"/>
  <c r="I549"/>
  <c r="M549"/>
  <c r="O549"/>
  <c r="P549"/>
  <c r="H550"/>
  <c r="I550"/>
  <c r="K550"/>
  <c r="M550"/>
  <c r="O550"/>
  <c r="P550"/>
  <c r="H551"/>
  <c r="I551"/>
  <c r="K551"/>
  <c r="M551"/>
  <c r="O551"/>
  <c r="P551"/>
  <c r="H552"/>
  <c r="I552"/>
  <c r="M552"/>
  <c r="O552"/>
  <c r="P552"/>
  <c r="F8" i="9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K11"/>
  <c r="M11"/>
  <c r="O11"/>
  <c r="P11"/>
  <c r="H12"/>
  <c r="I12"/>
  <c r="M12"/>
  <c r="O12"/>
  <c r="P12"/>
  <c r="H13"/>
  <c r="I13"/>
  <c r="M13"/>
  <c r="O13"/>
  <c r="P13"/>
  <c r="H14"/>
  <c r="I14"/>
  <c r="M14"/>
  <c r="O14"/>
  <c r="P14"/>
  <c r="H15"/>
  <c r="I15"/>
  <c r="M15"/>
  <c r="O15"/>
  <c r="P15"/>
  <c r="H16"/>
  <c r="I16"/>
  <c r="K16"/>
  <c r="M16"/>
  <c r="O16"/>
  <c r="P16"/>
  <c r="H17"/>
  <c r="I17"/>
  <c r="K17"/>
  <c r="M17"/>
  <c r="O17"/>
  <c r="P17"/>
  <c r="H18"/>
  <c r="I18"/>
  <c r="K18"/>
  <c r="M18"/>
  <c r="O18"/>
  <c r="P18"/>
  <c r="H19"/>
  <c r="I19"/>
  <c r="M19"/>
  <c r="O19"/>
  <c r="P19"/>
  <c r="H20"/>
  <c r="I20"/>
  <c r="K20"/>
  <c r="M20"/>
  <c r="O20"/>
  <c r="P20"/>
  <c r="H21"/>
  <c r="I21"/>
  <c r="M21"/>
  <c r="O21"/>
  <c r="P21"/>
  <c r="H22"/>
  <c r="I22"/>
  <c r="K22"/>
  <c r="M22"/>
  <c r="O22"/>
  <c r="P22"/>
  <c r="H23"/>
  <c r="I23"/>
  <c r="M23"/>
  <c r="O23"/>
  <c r="P23"/>
  <c r="H24"/>
  <c r="I24"/>
  <c r="M24"/>
  <c r="O24"/>
  <c r="P24"/>
  <c r="H25"/>
  <c r="I25"/>
  <c r="K25"/>
  <c r="M25"/>
  <c r="O25"/>
  <c r="P25"/>
  <c r="H26"/>
  <c r="I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K30"/>
  <c r="M30"/>
  <c r="O30"/>
  <c r="P30"/>
  <c r="H31"/>
  <c r="I31"/>
  <c r="K31"/>
  <c r="M31"/>
  <c r="O31"/>
  <c r="P31"/>
  <c r="H32"/>
  <c r="I32"/>
  <c r="M32"/>
  <c r="O32"/>
  <c r="P32"/>
  <c r="H33"/>
  <c r="I33"/>
  <c r="M33"/>
  <c r="O33"/>
  <c r="P33"/>
  <c r="H34"/>
  <c r="I34"/>
  <c r="M34"/>
  <c r="O34"/>
  <c r="P34"/>
  <c r="H35"/>
  <c r="I35"/>
  <c r="M35"/>
  <c r="O35"/>
  <c r="P35"/>
  <c r="H36"/>
  <c r="I36"/>
  <c r="M36"/>
  <c r="O36"/>
  <c r="P36"/>
  <c r="H37"/>
  <c r="I37"/>
  <c r="M37"/>
  <c r="O37"/>
  <c r="P37"/>
  <c r="H38"/>
  <c r="I38"/>
  <c r="M38"/>
  <c r="O38"/>
  <c r="P38"/>
  <c r="H39"/>
  <c r="I39"/>
  <c r="M39"/>
  <c r="O39"/>
  <c r="P39"/>
  <c r="H40"/>
  <c r="I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H53"/>
  <c r="I53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H57"/>
  <c r="I57"/>
  <c r="M57"/>
  <c r="O57"/>
  <c r="P57"/>
  <c r="H58"/>
  <c r="I58"/>
  <c r="M58"/>
  <c r="O58"/>
  <c r="P58"/>
  <c r="M59"/>
  <c r="H60"/>
  <c r="I60"/>
  <c r="M60"/>
  <c r="O60"/>
  <c r="P60"/>
  <c r="H61"/>
  <c r="I61"/>
  <c r="M61"/>
  <c r="O61"/>
  <c r="P61"/>
  <c r="H63"/>
  <c r="I63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M67"/>
  <c r="O67"/>
  <c r="P67"/>
  <c r="H68"/>
  <c r="I68"/>
  <c r="M68"/>
  <c r="O68"/>
  <c r="P68"/>
  <c r="H69"/>
  <c r="I69"/>
  <c r="M69"/>
  <c r="O69"/>
  <c r="P69"/>
  <c r="H70"/>
  <c r="I70"/>
  <c r="M70"/>
  <c r="O70"/>
  <c r="P70"/>
  <c r="H71"/>
  <c r="I71"/>
  <c r="M71"/>
  <c r="O71"/>
  <c r="P71"/>
  <c r="H72"/>
  <c r="I72"/>
  <c r="M72"/>
  <c r="O72"/>
  <c r="P72"/>
  <c r="H73"/>
  <c r="I73"/>
  <c r="M73"/>
  <c r="O73"/>
  <c r="P73"/>
  <c r="H74"/>
  <c r="I74"/>
  <c r="M74"/>
  <c r="O74"/>
  <c r="P74"/>
  <c r="H75"/>
  <c r="I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Q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I129"/>
  <c r="M129"/>
  <c r="O129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P134"/>
  <c r="H135"/>
  <c r="I135"/>
  <c r="M135"/>
  <c r="O135"/>
  <c r="P135"/>
  <c r="H136"/>
  <c r="I136"/>
  <c r="M136"/>
  <c r="O136"/>
  <c r="P136"/>
  <c r="H137"/>
  <c r="I137"/>
  <c r="M137"/>
  <c r="O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M141"/>
  <c r="O141"/>
  <c r="P141"/>
  <c r="H142"/>
  <c r="I142"/>
  <c r="M142"/>
  <c r="O142"/>
  <c r="P142"/>
  <c r="H143"/>
  <c r="I143"/>
  <c r="M143"/>
  <c r="O143"/>
  <c r="P143"/>
  <c r="H144"/>
  <c r="I144"/>
  <c r="M144"/>
  <c r="O144"/>
  <c r="P144"/>
  <c r="H145"/>
  <c r="I145"/>
  <c r="M145"/>
  <c r="O145"/>
  <c r="P145"/>
  <c r="H146"/>
  <c r="I146"/>
  <c r="M146"/>
  <c r="O146"/>
  <c r="P146"/>
  <c r="H147"/>
  <c r="I147"/>
  <c r="M147"/>
  <c r="O147"/>
  <c r="P147"/>
  <c r="H148"/>
  <c r="I148"/>
  <c r="M148"/>
  <c r="O148"/>
  <c r="P148"/>
  <c r="H149"/>
  <c r="I149"/>
  <c r="M149"/>
  <c r="O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P165"/>
  <c r="H166"/>
  <c r="I166"/>
  <c r="M166"/>
  <c r="O166"/>
  <c r="P166"/>
  <c r="H167"/>
  <c r="I167"/>
  <c r="M167"/>
  <c r="O167"/>
  <c r="P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O174"/>
  <c r="H175"/>
  <c r="I175"/>
  <c r="M175"/>
  <c r="O175"/>
  <c r="P175"/>
  <c r="H176"/>
  <c r="I176"/>
  <c r="M176"/>
  <c r="O176"/>
  <c r="P176"/>
  <c r="H177"/>
  <c r="I177"/>
  <c r="M177"/>
  <c r="O177"/>
  <c r="P177"/>
  <c r="H178"/>
  <c r="I178"/>
  <c r="M178"/>
  <c r="O178"/>
  <c r="P178"/>
  <c r="H179"/>
  <c r="I179"/>
  <c r="M179"/>
  <c r="O179"/>
  <c r="P179"/>
  <c r="H180"/>
  <c r="I180"/>
  <c r="M180"/>
  <c r="O180"/>
  <c r="P180"/>
  <c r="H181"/>
  <c r="I181"/>
  <c r="M181"/>
  <c r="O181"/>
  <c r="P181"/>
  <c r="H182"/>
  <c r="I182"/>
  <c r="M182"/>
  <c r="O182"/>
  <c r="P182"/>
  <c r="H183"/>
  <c r="I183"/>
  <c r="M183"/>
  <c r="O183"/>
  <c r="P183"/>
  <c r="H184"/>
  <c r="I184"/>
  <c r="M184"/>
  <c r="O184"/>
  <c r="P184"/>
  <c r="H185"/>
  <c r="I185"/>
  <c r="M185"/>
  <c r="O185"/>
  <c r="P185"/>
  <c r="H186"/>
  <c r="I186"/>
  <c r="M186"/>
  <c r="O186"/>
  <c r="P186"/>
  <c r="H187"/>
  <c r="I187"/>
  <c r="M187"/>
  <c r="O187"/>
  <c r="P187"/>
  <c r="H188"/>
  <c r="I188"/>
  <c r="M188"/>
  <c r="O188"/>
  <c r="P188"/>
  <c r="H189"/>
  <c r="I189"/>
  <c r="M189"/>
  <c r="O189"/>
  <c r="P189"/>
  <c r="H190"/>
  <c r="I190"/>
  <c r="M190"/>
  <c r="O190"/>
  <c r="P190"/>
  <c r="H191"/>
  <c r="I191"/>
  <c r="M191"/>
  <c r="O191"/>
  <c r="P191"/>
  <c r="H192"/>
  <c r="I192"/>
  <c r="M192"/>
  <c r="O192"/>
  <c r="P192"/>
  <c r="H193"/>
  <c r="I193"/>
  <c r="M193"/>
  <c r="O193"/>
  <c r="P193"/>
  <c r="H194"/>
  <c r="I194"/>
  <c r="M194"/>
  <c r="O194"/>
  <c r="P194"/>
  <c r="H195"/>
  <c r="I195"/>
  <c r="M195"/>
  <c r="O195"/>
  <c r="P195"/>
  <c r="H196"/>
  <c r="I196"/>
  <c r="M196"/>
  <c r="O196"/>
  <c r="P196"/>
  <c r="H197"/>
  <c r="I197"/>
  <c r="M197"/>
  <c r="O197"/>
  <c r="P197"/>
  <c r="H198"/>
  <c r="I198"/>
  <c r="M198"/>
  <c r="O198"/>
  <c r="P198"/>
  <c r="H199"/>
  <c r="I199"/>
  <c r="M199"/>
  <c r="O199"/>
  <c r="P199"/>
  <c r="H200"/>
  <c r="I200"/>
  <c r="M200"/>
  <c r="O200"/>
  <c r="P200"/>
  <c r="H201"/>
  <c r="I201"/>
  <c r="M201"/>
  <c r="O201"/>
  <c r="P201"/>
  <c r="H202"/>
  <c r="I202"/>
  <c r="M202"/>
  <c r="O202"/>
  <c r="P202"/>
  <c r="H203"/>
  <c r="I203"/>
  <c r="M203"/>
  <c r="O203"/>
  <c r="P203"/>
  <c r="H204"/>
  <c r="I204"/>
  <c r="M204"/>
  <c r="O204"/>
  <c r="H205"/>
  <c r="I205"/>
  <c r="M205"/>
  <c r="O205"/>
  <c r="P205"/>
  <c r="H206"/>
  <c r="I206"/>
  <c r="M206"/>
  <c r="O206"/>
  <c r="P206"/>
  <c r="H207"/>
  <c r="I207"/>
  <c r="M207"/>
  <c r="O207"/>
  <c r="P207"/>
  <c r="H208"/>
  <c r="I208"/>
  <c r="M208"/>
  <c r="O208"/>
  <c r="P208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M221"/>
  <c r="O221"/>
  <c r="P221"/>
  <c r="H222"/>
  <c r="I222"/>
  <c r="M222"/>
  <c r="O222"/>
  <c r="P222"/>
  <c r="H223"/>
  <c r="I223"/>
  <c r="M223"/>
  <c r="O223"/>
  <c r="P223"/>
  <c r="H224"/>
  <c r="I224"/>
  <c r="M224"/>
  <c r="O224"/>
  <c r="P224"/>
  <c r="H225"/>
  <c r="I225"/>
  <c r="M225"/>
  <c r="O225"/>
  <c r="P225"/>
  <c r="H226"/>
  <c r="I226"/>
  <c r="M226"/>
  <c r="O226"/>
  <c r="P226"/>
  <c r="H227"/>
  <c r="I227"/>
  <c r="M227"/>
  <c r="O227"/>
  <c r="P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M231"/>
  <c r="O231"/>
  <c r="P231"/>
  <c r="H232"/>
  <c r="I232"/>
  <c r="M232"/>
  <c r="O232"/>
  <c r="P232"/>
  <c r="H233"/>
  <c r="I233"/>
  <c r="M233"/>
  <c r="O233"/>
  <c r="P233"/>
  <c r="H289"/>
  <c r="I289"/>
  <c r="M289"/>
  <c r="O289"/>
  <c r="P289"/>
  <c r="H290"/>
  <c r="I290"/>
  <c r="M290"/>
  <c r="O290"/>
  <c r="P290"/>
  <c r="H291"/>
  <c r="I291"/>
  <c r="M291"/>
  <c r="O291"/>
  <c r="P291"/>
  <c r="H292"/>
  <c r="I292"/>
  <c r="M292"/>
  <c r="O292"/>
  <c r="P292"/>
  <c r="H293"/>
  <c r="I293"/>
  <c r="M293"/>
  <c r="O293"/>
  <c r="P293"/>
  <c r="H294"/>
  <c r="I294"/>
  <c r="M294"/>
  <c r="O294"/>
  <c r="P294"/>
  <c r="H295"/>
  <c r="I295"/>
  <c r="M295"/>
  <c r="O295"/>
  <c r="P295"/>
  <c r="H296"/>
  <c r="I296"/>
  <c r="M296"/>
  <c r="O296"/>
  <c r="P296"/>
  <c r="H297"/>
  <c r="I297"/>
  <c r="M297"/>
  <c r="O297"/>
  <c r="P297"/>
  <c r="H298"/>
  <c r="I298"/>
  <c r="M298"/>
  <c r="O298"/>
  <c r="P298"/>
  <c r="H299"/>
  <c r="I299"/>
  <c r="M299"/>
  <c r="O299"/>
  <c r="P299"/>
  <c r="H300"/>
  <c r="I300"/>
  <c r="M300"/>
  <c r="O300"/>
  <c r="P300"/>
  <c r="H301"/>
  <c r="I301"/>
  <c r="M301"/>
  <c r="O301"/>
  <c r="P301"/>
  <c r="H302"/>
  <c r="I302"/>
  <c r="M302"/>
  <c r="O302"/>
  <c r="P302"/>
  <c r="H303"/>
  <c r="I303"/>
  <c r="M303"/>
  <c r="O303"/>
  <c r="P303"/>
  <c r="H304"/>
  <c r="I304"/>
  <c r="K304"/>
  <c r="M304"/>
  <c r="O304"/>
  <c r="P304"/>
  <c r="H305"/>
  <c r="I305"/>
  <c r="M305"/>
  <c r="O305"/>
  <c r="P305"/>
  <c r="H306"/>
  <c r="I306"/>
  <c r="K306"/>
  <c r="M306"/>
  <c r="O306"/>
  <c r="P306"/>
  <c r="H307"/>
  <c r="I307"/>
  <c r="M307"/>
  <c r="O307"/>
  <c r="P307"/>
  <c r="H308"/>
  <c r="I308"/>
  <c r="K308"/>
  <c r="M308"/>
  <c r="O308"/>
  <c r="P308"/>
  <c r="H309"/>
  <c r="I309"/>
  <c r="M309"/>
  <c r="O309"/>
  <c r="P309"/>
  <c r="H310"/>
  <c r="I310"/>
  <c r="K310"/>
  <c r="M310"/>
  <c r="O310"/>
  <c r="P310"/>
  <c r="H311"/>
  <c r="I311"/>
  <c r="M311"/>
  <c r="O311"/>
  <c r="P311"/>
  <c r="H312"/>
  <c r="I312"/>
  <c r="M312"/>
  <c r="O312"/>
  <c r="P312"/>
  <c r="H313"/>
  <c r="I313"/>
  <c r="M313"/>
  <c r="O313"/>
  <c r="P313"/>
  <c r="H314"/>
  <c r="I314"/>
  <c r="M314"/>
  <c r="O314"/>
  <c r="P314"/>
  <c r="H315"/>
  <c r="I315"/>
  <c r="K315"/>
  <c r="M315"/>
  <c r="O315"/>
  <c r="P315"/>
  <c r="H316"/>
  <c r="I316"/>
  <c r="M316"/>
  <c r="O316"/>
  <c r="P316"/>
  <c r="H317"/>
  <c r="I317"/>
  <c r="M317"/>
  <c r="O317"/>
  <c r="P317"/>
  <c r="H318"/>
  <c r="I318"/>
  <c r="M318"/>
  <c r="O318"/>
  <c r="P318"/>
  <c r="H319"/>
  <c r="I319"/>
  <c r="M319"/>
  <c r="O319"/>
  <c r="P319"/>
  <c r="H320"/>
  <c r="I320"/>
  <c r="M320"/>
  <c r="O320"/>
  <c r="P320"/>
  <c r="H321"/>
  <c r="I321"/>
  <c r="M321"/>
  <c r="O321"/>
  <c r="P321"/>
  <c r="H322"/>
  <c r="I322"/>
  <c r="M322"/>
  <c r="O322"/>
  <c r="P322"/>
  <c r="H323"/>
  <c r="I323"/>
  <c r="M323"/>
  <c r="O323"/>
  <c r="P323"/>
  <c r="H324"/>
  <c r="I324"/>
  <c r="M324"/>
  <c r="O324"/>
  <c r="P324"/>
  <c r="H325"/>
  <c r="I325"/>
  <c r="K325"/>
  <c r="M325"/>
  <c r="O325"/>
  <c r="P325"/>
  <c r="H326"/>
  <c r="I326"/>
  <c r="M326"/>
  <c r="O326"/>
  <c r="P326"/>
  <c r="H327"/>
  <c r="I327"/>
  <c r="K327"/>
  <c r="M327"/>
  <c r="O327"/>
  <c r="P327"/>
  <c r="H328"/>
  <c r="I328"/>
  <c r="K328"/>
  <c r="M328"/>
  <c r="O328"/>
  <c r="P328"/>
  <c r="H329"/>
  <c r="I329"/>
  <c r="M329"/>
  <c r="O329"/>
  <c r="P329"/>
  <c r="H330"/>
  <c r="I330"/>
  <c r="K330"/>
  <c r="M330"/>
  <c r="O330"/>
  <c r="P330"/>
  <c r="H331"/>
  <c r="I331"/>
  <c r="K331"/>
  <c r="M331"/>
  <c r="O331"/>
  <c r="P331"/>
  <c r="H332"/>
  <c r="I332"/>
  <c r="M332"/>
  <c r="O332"/>
  <c r="P332"/>
  <c r="H333"/>
  <c r="I333"/>
  <c r="K333"/>
  <c r="M333"/>
  <c r="O333"/>
  <c r="P333"/>
  <c r="H334"/>
  <c r="I334"/>
  <c r="M334"/>
  <c r="O334"/>
  <c r="P334"/>
  <c r="H335"/>
  <c r="I335"/>
  <c r="M335"/>
  <c r="O335"/>
  <c r="P335"/>
  <c r="H336"/>
  <c r="I336"/>
  <c r="K336"/>
  <c r="M336"/>
  <c r="O336"/>
  <c r="P336"/>
  <c r="H337"/>
  <c r="I337"/>
  <c r="M337"/>
  <c r="O337"/>
  <c r="P337"/>
  <c r="H338"/>
  <c r="I338"/>
  <c r="M338"/>
  <c r="O338"/>
  <c r="P338"/>
  <c r="H339"/>
  <c r="I339"/>
  <c r="K339"/>
  <c r="M339"/>
  <c r="O339"/>
  <c r="P339"/>
  <c r="H340"/>
  <c r="I340"/>
  <c r="M340"/>
  <c r="O340"/>
  <c r="P340"/>
  <c r="H341"/>
  <c r="I341"/>
  <c r="M341"/>
  <c r="O341"/>
  <c r="P341"/>
  <c r="H342"/>
  <c r="I342"/>
  <c r="K342"/>
  <c r="M342"/>
  <c r="O342"/>
  <c r="P342"/>
  <c r="H343"/>
  <c r="I343"/>
  <c r="M343"/>
  <c r="O343"/>
  <c r="P343"/>
  <c r="H344"/>
  <c r="I344"/>
  <c r="M344"/>
  <c r="O344"/>
  <c r="P344"/>
  <c r="H345"/>
  <c r="I345"/>
  <c r="K345"/>
  <c r="M345"/>
  <c r="O345"/>
  <c r="P345"/>
  <c r="H346"/>
  <c r="I346"/>
  <c r="M346"/>
  <c r="O346"/>
  <c r="P346"/>
  <c r="H347"/>
  <c r="I347"/>
  <c r="M347"/>
  <c r="O347"/>
  <c r="P347"/>
  <c r="H348"/>
  <c r="I348"/>
  <c r="M348"/>
  <c r="O348"/>
  <c r="P348"/>
  <c r="H349"/>
  <c r="I349"/>
  <c r="M349"/>
  <c r="O349"/>
  <c r="P349"/>
  <c r="H350"/>
  <c r="I350"/>
  <c r="M350"/>
  <c r="O350"/>
  <c r="P350"/>
  <c r="H351"/>
  <c r="I351"/>
  <c r="M351"/>
  <c r="O351"/>
  <c r="P351"/>
  <c r="H352"/>
  <c r="I352"/>
  <c r="M352"/>
  <c r="O352"/>
  <c r="P352"/>
  <c r="H353"/>
  <c r="I353"/>
  <c r="M353"/>
  <c r="O353"/>
  <c r="P353"/>
  <c r="H354"/>
  <c r="I354"/>
  <c r="M354"/>
  <c r="O354"/>
  <c r="P354"/>
  <c r="H355"/>
  <c r="I355"/>
  <c r="M355"/>
  <c r="O355"/>
  <c r="P355"/>
  <c r="H356"/>
  <c r="I356"/>
  <c r="M356"/>
  <c r="O356"/>
  <c r="P356"/>
  <c r="H357"/>
  <c r="I357"/>
  <c r="M357"/>
  <c r="O357"/>
  <c r="P357"/>
  <c r="H358"/>
  <c r="I358"/>
  <c r="K358"/>
  <c r="M358"/>
  <c r="O358"/>
  <c r="P358"/>
  <c r="H359"/>
  <c r="I359"/>
  <c r="M359"/>
  <c r="O359"/>
  <c r="P359"/>
  <c r="H360"/>
  <c r="I360"/>
  <c r="M360"/>
  <c r="O360"/>
  <c r="P360"/>
  <c r="H361"/>
  <c r="I361"/>
  <c r="M361"/>
  <c r="O361"/>
  <c r="P361"/>
  <c r="H362"/>
  <c r="I362"/>
  <c r="M362"/>
  <c r="O362"/>
  <c r="P362"/>
  <c r="H363"/>
  <c r="I363"/>
  <c r="M363"/>
  <c r="O363"/>
  <c r="P363"/>
  <c r="H364"/>
  <c r="I364"/>
  <c r="M364"/>
  <c r="O364"/>
  <c r="P364"/>
  <c r="H365"/>
  <c r="I365"/>
  <c r="M365"/>
  <c r="O365"/>
  <c r="P365"/>
  <c r="H366"/>
  <c r="I366"/>
  <c r="M366"/>
  <c r="O366"/>
  <c r="P366"/>
  <c r="H367"/>
  <c r="I367"/>
  <c r="M367"/>
  <c r="O367"/>
  <c r="P367"/>
  <c r="H368"/>
  <c r="I368"/>
  <c r="M368"/>
  <c r="O368"/>
  <c r="P368"/>
  <c r="H369"/>
  <c r="I369"/>
  <c r="M369"/>
  <c r="O369"/>
  <c r="P369"/>
  <c r="H370"/>
  <c r="I370"/>
  <c r="M370"/>
  <c r="O370"/>
  <c r="P370"/>
  <c r="H371"/>
  <c r="I371"/>
  <c r="M371"/>
  <c r="O371"/>
  <c r="P371"/>
  <c r="H372"/>
  <c r="I372"/>
  <c r="M372"/>
  <c r="O372"/>
  <c r="P372"/>
  <c r="H373"/>
  <c r="I373"/>
  <c r="M373"/>
  <c r="O373"/>
  <c r="P373"/>
  <c r="H374"/>
  <c r="I374"/>
  <c r="M374"/>
  <c r="O374"/>
  <c r="P374"/>
  <c r="H375"/>
  <c r="I375"/>
  <c r="M375"/>
  <c r="O375"/>
  <c r="P375"/>
  <c r="H376"/>
  <c r="I376"/>
  <c r="M376"/>
  <c r="O376"/>
  <c r="P376"/>
  <c r="H377"/>
  <c r="I377"/>
  <c r="M377"/>
  <c r="O377"/>
  <c r="P377"/>
  <c r="H378"/>
  <c r="I378"/>
  <c r="M378"/>
  <c r="O378"/>
  <c r="P378"/>
  <c r="H379"/>
  <c r="I379"/>
  <c r="M379"/>
  <c r="O379"/>
  <c r="P379"/>
  <c r="H380"/>
  <c r="I380"/>
  <c r="M380"/>
  <c r="O380"/>
  <c r="P380"/>
  <c r="H381"/>
  <c r="I381"/>
  <c r="M381"/>
  <c r="O381"/>
  <c r="P381"/>
  <c r="H382"/>
  <c r="I382"/>
  <c r="M382"/>
  <c r="O382"/>
  <c r="P382"/>
  <c r="H383"/>
  <c r="I383"/>
  <c r="M383"/>
  <c r="O383"/>
  <c r="P383"/>
  <c r="H384"/>
  <c r="I384"/>
  <c r="M384"/>
  <c r="O384"/>
  <c r="P384"/>
  <c r="H385"/>
  <c r="I385"/>
  <c r="M385"/>
  <c r="O385"/>
  <c r="P385"/>
  <c r="H386"/>
  <c r="I386"/>
  <c r="M386"/>
  <c r="O386"/>
  <c r="P386"/>
  <c r="H387"/>
  <c r="I387"/>
  <c r="M387"/>
  <c r="O387"/>
  <c r="P387"/>
  <c r="H388"/>
  <c r="I388"/>
  <c r="M388"/>
  <c r="O388"/>
  <c r="P388"/>
  <c r="H389"/>
  <c r="I389"/>
  <c r="M389"/>
  <c r="O389"/>
  <c r="P389"/>
  <c r="H390"/>
  <c r="I390"/>
  <c r="M390"/>
  <c r="O390"/>
  <c r="P390"/>
  <c r="H391"/>
  <c r="I391"/>
  <c r="M391"/>
  <c r="O391"/>
  <c r="P391"/>
  <c r="H392"/>
  <c r="I392"/>
  <c r="M392"/>
  <c r="O392"/>
  <c r="P392"/>
  <c r="H393"/>
  <c r="I393"/>
  <c r="M393"/>
  <c r="O393"/>
  <c r="P393"/>
  <c r="H394"/>
  <c r="I394"/>
  <c r="M394"/>
  <c r="O394"/>
  <c r="P394"/>
  <c r="H395"/>
  <c r="I395"/>
  <c r="M395"/>
  <c r="O395"/>
  <c r="P395"/>
  <c r="H396"/>
  <c r="I396"/>
  <c r="M396"/>
  <c r="O396"/>
  <c r="P396"/>
  <c r="H397"/>
  <c r="I397"/>
  <c r="M397"/>
  <c r="O397"/>
  <c r="P397"/>
  <c r="H398"/>
  <c r="I398"/>
  <c r="M398"/>
  <c r="O398"/>
  <c r="P398"/>
  <c r="H399"/>
  <c r="I399"/>
  <c r="M399"/>
  <c r="O399"/>
  <c r="P399"/>
  <c r="H400"/>
  <c r="I400"/>
  <c r="M400"/>
  <c r="O400"/>
  <c r="P400"/>
  <c r="H401"/>
  <c r="I401"/>
  <c r="M401"/>
  <c r="O401"/>
  <c r="P401"/>
  <c r="H402"/>
  <c r="I402"/>
  <c r="M402"/>
  <c r="O402"/>
  <c r="P402"/>
  <c r="H403"/>
  <c r="I403"/>
  <c r="M403"/>
  <c r="O403"/>
  <c r="P403"/>
  <c r="H404"/>
  <c r="I404"/>
  <c r="M404"/>
  <c r="O404"/>
  <c r="P404"/>
  <c r="H405"/>
  <c r="I405"/>
  <c r="M405"/>
  <c r="O405"/>
  <c r="P405"/>
  <c r="H406"/>
  <c r="I406"/>
  <c r="M406"/>
  <c r="O406"/>
  <c r="P406"/>
  <c r="H407"/>
  <c r="I407"/>
  <c r="M407"/>
  <c r="O407"/>
  <c r="P407"/>
  <c r="H408"/>
  <c r="I408"/>
  <c r="M408"/>
  <c r="O408"/>
  <c r="P408"/>
  <c r="H409"/>
  <c r="I409"/>
  <c r="M409"/>
  <c r="O409"/>
  <c r="P409"/>
  <c r="H410"/>
  <c r="I410"/>
  <c r="M410"/>
  <c r="O410"/>
  <c r="P410"/>
  <c r="H411"/>
  <c r="I411"/>
  <c r="M411"/>
  <c r="O411"/>
  <c r="P411"/>
  <c r="H412"/>
  <c r="I412"/>
  <c r="M412"/>
  <c r="O412"/>
  <c r="P412"/>
  <c r="H413"/>
  <c r="I413"/>
  <c r="M413"/>
  <c r="O413"/>
  <c r="P413"/>
  <c r="H414"/>
  <c r="I414"/>
  <c r="M414"/>
  <c r="O414"/>
  <c r="P414"/>
  <c r="H415"/>
  <c r="I415"/>
  <c r="M415"/>
  <c r="O415"/>
  <c r="P415"/>
  <c r="H416"/>
  <c r="I416"/>
  <c r="M416"/>
  <c r="O416"/>
  <c r="P416"/>
  <c r="H417"/>
  <c r="I417"/>
  <c r="M417"/>
  <c r="O417"/>
  <c r="P417"/>
  <c r="H418"/>
  <c r="I418"/>
  <c r="M418"/>
  <c r="O418"/>
  <c r="P418"/>
  <c r="H419"/>
  <c r="I419"/>
  <c r="M419"/>
  <c r="O419"/>
  <c r="P419"/>
  <c r="H420"/>
  <c r="I420"/>
  <c r="M420"/>
  <c r="O420"/>
  <c r="P420"/>
  <c r="H421"/>
  <c r="I421"/>
  <c r="M421"/>
  <c r="O421"/>
  <c r="P421"/>
  <c r="H422"/>
  <c r="I422"/>
  <c r="M422"/>
  <c r="O422"/>
  <c r="P422"/>
  <c r="H423"/>
  <c r="I423"/>
  <c r="M423"/>
  <c r="O423"/>
  <c r="P423"/>
  <c r="H424"/>
  <c r="I424"/>
  <c r="M424"/>
  <c r="O424"/>
  <c r="P424"/>
  <c r="H425"/>
  <c r="I425"/>
  <c r="K425"/>
  <c r="M425"/>
  <c r="O425"/>
  <c r="P425"/>
  <c r="H426"/>
  <c r="I426"/>
  <c r="M426"/>
  <c r="O426"/>
  <c r="P426"/>
  <c r="H427"/>
  <c r="I427"/>
  <c r="K427"/>
  <c r="M427"/>
  <c r="O427"/>
  <c r="P427"/>
  <c r="H428"/>
  <c r="I428"/>
  <c r="M428"/>
  <c r="O428"/>
  <c r="P428"/>
  <c r="H429"/>
  <c r="I429"/>
  <c r="K429"/>
  <c r="M429"/>
  <c r="O429"/>
  <c r="P429"/>
  <c r="H430"/>
  <c r="I430"/>
  <c r="K430"/>
  <c r="M430"/>
  <c r="O430"/>
  <c r="P430"/>
  <c r="H431"/>
  <c r="I431"/>
  <c r="M431"/>
  <c r="O431"/>
  <c r="P431"/>
  <c r="H432"/>
  <c r="I432"/>
  <c r="K432"/>
  <c r="M432"/>
  <c r="O432"/>
  <c r="P432"/>
  <c r="H433"/>
  <c r="I433"/>
  <c r="M433"/>
  <c r="O433"/>
  <c r="P433"/>
  <c r="H434"/>
  <c r="I434"/>
  <c r="M434"/>
  <c r="O434"/>
  <c r="P434"/>
  <c r="H435"/>
  <c r="I435"/>
  <c r="K435"/>
  <c r="M435"/>
  <c r="O435"/>
  <c r="P435"/>
  <c r="H436"/>
  <c r="I436"/>
  <c r="M436"/>
  <c r="O436"/>
  <c r="P436"/>
  <c r="H437"/>
  <c r="I437"/>
  <c r="K437"/>
  <c r="M437"/>
  <c r="O437"/>
  <c r="P437"/>
  <c r="H438"/>
  <c r="I438"/>
  <c r="M438"/>
  <c r="O438"/>
  <c r="P438"/>
  <c r="H439"/>
  <c r="I439"/>
  <c r="M439"/>
  <c r="O439"/>
  <c r="P439"/>
  <c r="H440"/>
  <c r="I440"/>
  <c r="M440"/>
  <c r="O440"/>
  <c r="P440"/>
  <c r="H441"/>
  <c r="I441"/>
  <c r="M441"/>
  <c r="O441"/>
  <c r="P441"/>
  <c r="H442"/>
  <c r="I442"/>
  <c r="M442"/>
  <c r="O442"/>
  <c r="P442"/>
  <c r="H443"/>
  <c r="I443"/>
  <c r="M443"/>
  <c r="O443"/>
  <c r="P443"/>
  <c r="H444"/>
  <c r="I444"/>
  <c r="M444"/>
  <c r="O444"/>
  <c r="P444"/>
  <c r="H445"/>
  <c r="I445"/>
  <c r="M445"/>
  <c r="O445"/>
  <c r="P445"/>
  <c r="H446"/>
  <c r="I446"/>
  <c r="M446"/>
  <c r="O446"/>
  <c r="P446"/>
  <c r="H447"/>
  <c r="I447"/>
  <c r="M447"/>
  <c r="O447"/>
  <c r="P447"/>
  <c r="H448"/>
  <c r="I448"/>
  <c r="M448"/>
  <c r="O448"/>
  <c r="P448"/>
  <c r="H449"/>
  <c r="I449"/>
  <c r="M449"/>
  <c r="O449"/>
  <c r="P449"/>
  <c r="H450"/>
  <c r="I450"/>
  <c r="M450"/>
  <c r="O450"/>
  <c r="P450"/>
  <c r="H451"/>
  <c r="I451"/>
  <c r="M451"/>
  <c r="O451"/>
  <c r="P451"/>
  <c r="H452"/>
  <c r="I452"/>
  <c r="M452"/>
  <c r="O452"/>
  <c r="P452"/>
  <c r="H453"/>
  <c r="I453"/>
  <c r="M453"/>
  <c r="O453"/>
  <c r="P453"/>
  <c r="H454"/>
  <c r="I454"/>
  <c r="M454"/>
  <c r="O454"/>
  <c r="P454"/>
  <c r="H455"/>
  <c r="I455"/>
  <c r="M455"/>
  <c r="O455"/>
  <c r="P455"/>
  <c r="H456"/>
  <c r="I456"/>
  <c r="M456"/>
  <c r="O456"/>
  <c r="P456"/>
  <c r="H457"/>
  <c r="I457"/>
  <c r="M457"/>
  <c r="O457"/>
  <c r="P457"/>
  <c r="H458"/>
  <c r="I458"/>
  <c r="M458"/>
  <c r="O458"/>
  <c r="P458"/>
  <c r="H459"/>
  <c r="I459"/>
  <c r="M459"/>
  <c r="O459"/>
  <c r="P459"/>
  <c r="H460"/>
  <c r="I460"/>
  <c r="M460"/>
  <c r="O460"/>
  <c r="P460"/>
  <c r="H461"/>
  <c r="I461"/>
  <c r="K461"/>
  <c r="M461"/>
  <c r="O461"/>
  <c r="P461"/>
  <c r="H462"/>
  <c r="I462"/>
  <c r="M462"/>
  <c r="O462"/>
  <c r="P462"/>
  <c r="H463"/>
  <c r="I463"/>
  <c r="K463"/>
  <c r="M463"/>
  <c r="O463"/>
  <c r="P463"/>
  <c r="H464"/>
  <c r="I464"/>
  <c r="K464"/>
  <c r="M464"/>
  <c r="O464"/>
  <c r="P464"/>
  <c r="H465"/>
  <c r="I465"/>
  <c r="K465"/>
  <c r="M465"/>
  <c r="O465"/>
  <c r="P465"/>
  <c r="H466"/>
  <c r="I466"/>
  <c r="K466"/>
  <c r="M466"/>
  <c r="O466"/>
  <c r="P466"/>
  <c r="H467"/>
  <c r="I467"/>
  <c r="K467"/>
  <c r="M467"/>
  <c r="O467"/>
  <c r="P467"/>
  <c r="H468"/>
  <c r="I468"/>
  <c r="K468"/>
  <c r="M468"/>
  <c r="O468"/>
  <c r="P468"/>
  <c r="H469"/>
  <c r="I469"/>
  <c r="K469"/>
  <c r="M469"/>
  <c r="O469"/>
  <c r="P469"/>
  <c r="H470"/>
  <c r="I470"/>
  <c r="K470"/>
  <c r="M470"/>
  <c r="O470"/>
  <c r="P470"/>
  <c r="H471"/>
  <c r="I471"/>
  <c r="K471"/>
  <c r="M471"/>
  <c r="O471"/>
  <c r="P471"/>
  <c r="H472"/>
  <c r="I472"/>
  <c r="K472"/>
  <c r="M472"/>
  <c r="O472"/>
  <c r="P472"/>
  <c r="H473"/>
  <c r="I473"/>
  <c r="K473"/>
  <c r="M473"/>
  <c r="O473"/>
  <c r="P473"/>
  <c r="H474"/>
  <c r="I474"/>
  <c r="K474"/>
  <c r="M474"/>
  <c r="O474"/>
  <c r="P474"/>
  <c r="H475"/>
  <c r="I475"/>
  <c r="K475"/>
  <c r="M475"/>
  <c r="O475"/>
  <c r="P475"/>
  <c r="H476"/>
  <c r="I476"/>
  <c r="K476"/>
  <c r="M476"/>
  <c r="O476"/>
  <c r="P476"/>
  <c r="H477"/>
  <c r="I477"/>
  <c r="K477"/>
  <c r="M477"/>
  <c r="O477"/>
  <c r="P477"/>
  <c r="H478"/>
  <c r="I478"/>
  <c r="K478"/>
  <c r="M478"/>
  <c r="O478"/>
  <c r="P478"/>
  <c r="H479"/>
  <c r="I479"/>
  <c r="M479"/>
  <c r="O479"/>
  <c r="P479"/>
  <c r="H480"/>
  <c r="I480"/>
  <c r="K480"/>
  <c r="M480"/>
  <c r="O480"/>
  <c r="P480"/>
  <c r="H481"/>
  <c r="I481"/>
  <c r="M481"/>
  <c r="O481"/>
  <c r="P481"/>
  <c r="H482"/>
  <c r="I482"/>
  <c r="M482"/>
  <c r="O482"/>
  <c r="P482"/>
  <c r="H483"/>
  <c r="I483"/>
  <c r="M483"/>
  <c r="O483"/>
  <c r="P483"/>
  <c r="I484"/>
  <c r="K484"/>
  <c r="M484"/>
  <c r="O484"/>
  <c r="P484"/>
  <c r="I485"/>
  <c r="K485"/>
  <c r="M485"/>
  <c r="O485"/>
  <c r="P485"/>
  <c r="I486"/>
  <c r="K486"/>
  <c r="M486"/>
  <c r="O486"/>
  <c r="P486"/>
  <c r="I487"/>
  <c r="K487"/>
  <c r="M487"/>
  <c r="O487"/>
  <c r="P487"/>
  <c r="I488"/>
  <c r="K488"/>
  <c r="M488"/>
  <c r="O488"/>
  <c r="P488"/>
  <c r="P489"/>
  <c r="P490"/>
  <c r="H491"/>
  <c r="I491"/>
  <c r="K491"/>
  <c r="M491"/>
  <c r="O491"/>
  <c r="P491"/>
  <c r="H492"/>
  <c r="I492"/>
  <c r="K492"/>
  <c r="M492"/>
  <c r="O492"/>
  <c r="P492"/>
  <c r="H493"/>
  <c r="I493"/>
  <c r="M493"/>
  <c r="O493"/>
  <c r="P493"/>
  <c r="I494"/>
  <c r="K494"/>
  <c r="M494"/>
  <c r="O494"/>
  <c r="P494"/>
  <c r="H495"/>
  <c r="I495"/>
  <c r="M495"/>
  <c r="O495"/>
  <c r="P495"/>
  <c r="H496"/>
  <c r="I496"/>
  <c r="K496"/>
  <c r="M496"/>
  <c r="O496"/>
  <c r="P496"/>
  <c r="H497"/>
  <c r="I497"/>
  <c r="K497"/>
  <c r="M497"/>
  <c r="O497"/>
  <c r="P497"/>
  <c r="I498"/>
  <c r="M498"/>
  <c r="O498"/>
  <c r="P498"/>
  <c r="I499"/>
  <c r="K499"/>
  <c r="M499"/>
  <c r="O499"/>
  <c r="P499"/>
  <c r="H500"/>
  <c r="I500"/>
  <c r="K500"/>
  <c r="M500"/>
  <c r="O500"/>
  <c r="P500"/>
  <c r="H501"/>
  <c r="I501"/>
  <c r="K501"/>
  <c r="M501"/>
  <c r="O501"/>
  <c r="P501"/>
  <c r="H502"/>
  <c r="I502"/>
  <c r="K502"/>
  <c r="M502"/>
  <c r="O502"/>
  <c r="P502"/>
  <c r="H503"/>
  <c r="I503"/>
  <c r="K503"/>
  <c r="M503"/>
  <c r="O503"/>
  <c r="P503"/>
  <c r="H504"/>
  <c r="I504"/>
  <c r="M504"/>
  <c r="O504"/>
  <c r="P504"/>
  <c r="I505"/>
  <c r="K505"/>
  <c r="M505"/>
  <c r="O505"/>
  <c r="P505"/>
  <c r="H506"/>
  <c r="I506"/>
  <c r="K506"/>
  <c r="M506"/>
  <c r="O506"/>
  <c r="P506"/>
  <c r="H507"/>
  <c r="I507"/>
  <c r="K507"/>
  <c r="M507"/>
  <c r="O507"/>
  <c r="P507"/>
  <c r="I508"/>
  <c r="K508"/>
  <c r="M508"/>
  <c r="O508"/>
  <c r="P508"/>
  <c r="H509"/>
  <c r="I509"/>
  <c r="M509"/>
  <c r="O509"/>
  <c r="P509"/>
  <c r="H510"/>
  <c r="I510"/>
  <c r="K510"/>
  <c r="M510"/>
  <c r="O510"/>
  <c r="P510"/>
  <c r="H511"/>
  <c r="I511"/>
  <c r="M511"/>
  <c r="O511"/>
  <c r="P511"/>
  <c r="H512"/>
  <c r="I512"/>
  <c r="K512"/>
  <c r="M512"/>
  <c r="O512"/>
  <c r="P512"/>
  <c r="H513"/>
  <c r="I513"/>
  <c r="M513"/>
  <c r="O513"/>
  <c r="P513"/>
  <c r="H514"/>
  <c r="I514"/>
  <c r="K514"/>
  <c r="M514"/>
  <c r="O514"/>
  <c r="P514"/>
  <c r="H515"/>
  <c r="I515"/>
  <c r="M515"/>
  <c r="O515"/>
  <c r="P515"/>
  <c r="H516"/>
  <c r="I516"/>
  <c r="M516"/>
  <c r="O516"/>
  <c r="P516"/>
  <c r="H517"/>
  <c r="I517"/>
  <c r="M517"/>
  <c r="O517"/>
  <c r="P517"/>
  <c r="H518"/>
  <c r="I518"/>
  <c r="K518"/>
  <c r="M518"/>
  <c r="O518"/>
  <c r="P518"/>
  <c r="H519"/>
  <c r="I519"/>
  <c r="M519"/>
  <c r="O519"/>
  <c r="P519"/>
  <c r="H520"/>
  <c r="I520"/>
  <c r="K520"/>
  <c r="M520"/>
  <c r="O520"/>
  <c r="P520"/>
  <c r="H521"/>
  <c r="I521"/>
  <c r="M521"/>
  <c r="O521"/>
  <c r="P521"/>
  <c r="H522"/>
  <c r="I522"/>
  <c r="K522"/>
  <c r="M522"/>
  <c r="O522"/>
  <c r="P522"/>
  <c r="H523"/>
  <c r="I523"/>
  <c r="K523"/>
  <c r="M523"/>
  <c r="O523"/>
  <c r="P523"/>
  <c r="H524"/>
  <c r="I524"/>
  <c r="M524"/>
  <c r="O524"/>
  <c r="P524"/>
  <c r="H525"/>
  <c r="I525"/>
  <c r="M525"/>
  <c r="O525"/>
  <c r="P525"/>
  <c r="H526"/>
  <c r="I526"/>
  <c r="K526"/>
  <c r="M526"/>
  <c r="O526"/>
  <c r="P526"/>
  <c r="I527"/>
  <c r="K527"/>
  <c r="M527"/>
  <c r="O527"/>
  <c r="P527"/>
  <c r="I528"/>
  <c r="K528"/>
  <c r="M528"/>
  <c r="O528"/>
  <c r="P528"/>
  <c r="I529"/>
  <c r="K529"/>
  <c r="M529"/>
  <c r="O529"/>
  <c r="P529"/>
  <c r="H530"/>
  <c r="I530"/>
  <c r="M530"/>
  <c r="O530"/>
  <c r="P530"/>
  <c r="H531"/>
  <c r="I531"/>
  <c r="K531"/>
  <c r="M531"/>
  <c r="O531"/>
  <c r="P531"/>
  <c r="H532"/>
  <c r="I532"/>
  <c r="M532"/>
  <c r="O532"/>
  <c r="P532"/>
  <c r="H533"/>
  <c r="I533"/>
  <c r="K533"/>
  <c r="M533"/>
  <c r="O533"/>
  <c r="P533"/>
  <c r="H534"/>
  <c r="I534"/>
  <c r="M534"/>
  <c r="O534"/>
  <c r="P534"/>
  <c r="H535"/>
  <c r="I535"/>
  <c r="K535"/>
  <c r="M535"/>
  <c r="O535"/>
  <c r="P535"/>
  <c r="H536"/>
  <c r="I536"/>
  <c r="K536"/>
  <c r="M536"/>
  <c r="O536"/>
  <c r="P536"/>
  <c r="H537"/>
  <c r="I537"/>
  <c r="K537"/>
  <c r="M537"/>
  <c r="O537"/>
  <c r="P537"/>
  <c r="H538"/>
  <c r="I538"/>
  <c r="K538"/>
  <c r="M538"/>
  <c r="O538"/>
  <c r="P538"/>
  <c r="H539"/>
  <c r="I539"/>
  <c r="M539"/>
  <c r="O539"/>
  <c r="P539"/>
  <c r="H540"/>
  <c r="I540"/>
  <c r="K540"/>
  <c r="M540"/>
  <c r="O540"/>
  <c r="P540"/>
  <c r="H541"/>
  <c r="I541"/>
  <c r="K541"/>
  <c r="M541"/>
  <c r="O541"/>
  <c r="P541"/>
  <c r="H542"/>
  <c r="I542"/>
  <c r="K542"/>
  <c r="M542"/>
  <c r="O542"/>
  <c r="P542"/>
  <c r="H543"/>
  <c r="I543"/>
  <c r="K543"/>
  <c r="M543"/>
  <c r="O543"/>
  <c r="P543"/>
  <c r="H544"/>
  <c r="I544"/>
  <c r="M544"/>
  <c r="O544"/>
  <c r="P544"/>
  <c r="H545"/>
  <c r="I545"/>
  <c r="M545"/>
  <c r="O545"/>
  <c r="P545"/>
  <c r="F8" i="10"/>
  <c r="H8"/>
  <c r="I8"/>
  <c r="K8"/>
  <c r="L8"/>
  <c r="M8"/>
  <c r="N8"/>
  <c r="O8"/>
  <c r="P8"/>
  <c r="Q8"/>
  <c r="R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K13"/>
  <c r="M13"/>
  <c r="O13"/>
  <c r="P13"/>
  <c r="H14"/>
  <c r="I14"/>
  <c r="K14"/>
  <c r="M14"/>
  <c r="O14"/>
  <c r="P14"/>
  <c r="H15"/>
  <c r="I15"/>
  <c r="M15"/>
  <c r="O15"/>
  <c r="P15"/>
  <c r="H16"/>
  <c r="I16"/>
  <c r="K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M25"/>
  <c r="O25"/>
  <c r="P25"/>
  <c r="H26"/>
  <c r="I26"/>
  <c r="M26"/>
  <c r="O26"/>
  <c r="P26"/>
  <c r="H27"/>
  <c r="I27"/>
  <c r="M27"/>
  <c r="O27"/>
  <c r="P27"/>
  <c r="H28"/>
  <c r="I28"/>
  <c r="K28"/>
  <c r="M28"/>
  <c r="O28"/>
  <c r="P28"/>
  <c r="H29"/>
  <c r="I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M33"/>
  <c r="O33"/>
  <c r="P33"/>
  <c r="H34"/>
  <c r="I34"/>
  <c r="M34"/>
  <c r="O34"/>
  <c r="P34"/>
  <c r="H35"/>
  <c r="I35"/>
  <c r="M35"/>
  <c r="O35"/>
  <c r="P35"/>
  <c r="H36"/>
  <c r="I36"/>
  <c r="M36"/>
  <c r="O36"/>
  <c r="P36"/>
  <c r="H37"/>
  <c r="I37"/>
  <c r="M37"/>
  <c r="O37"/>
  <c r="P37"/>
  <c r="H38"/>
  <c r="I38"/>
  <c r="M38"/>
  <c r="O38"/>
  <c r="P38"/>
  <c r="H39"/>
  <c r="I39"/>
  <c r="M39"/>
  <c r="O39"/>
  <c r="P39"/>
  <c r="H40"/>
  <c r="I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H53"/>
  <c r="I53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H57"/>
  <c r="I57"/>
  <c r="M57"/>
  <c r="O57"/>
  <c r="P57"/>
  <c r="H58"/>
  <c r="I58"/>
  <c r="M58"/>
  <c r="O58"/>
  <c r="P58"/>
  <c r="H59"/>
  <c r="I59"/>
  <c r="M59"/>
  <c r="O59"/>
  <c r="P59"/>
  <c r="H60"/>
  <c r="I60"/>
  <c r="M60"/>
  <c r="O60"/>
  <c r="P60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M65"/>
  <c r="H66"/>
  <c r="I66"/>
  <c r="M66"/>
  <c r="O66"/>
  <c r="P66"/>
  <c r="H67"/>
  <c r="I67"/>
  <c r="M67"/>
  <c r="O67"/>
  <c r="P67"/>
  <c r="H68"/>
  <c r="I68"/>
  <c r="M68"/>
  <c r="O68"/>
  <c r="P68"/>
  <c r="H69"/>
  <c r="I69"/>
  <c r="M69"/>
  <c r="O69"/>
  <c r="P69"/>
  <c r="H70"/>
  <c r="I70"/>
  <c r="M70"/>
  <c r="O70"/>
  <c r="P70"/>
  <c r="H71"/>
  <c r="I71"/>
  <c r="M71"/>
  <c r="O71"/>
  <c r="P71"/>
  <c r="H72"/>
  <c r="I72"/>
  <c r="M72"/>
  <c r="O72"/>
  <c r="P72"/>
  <c r="H73"/>
  <c r="I73"/>
  <c r="M73"/>
  <c r="O73"/>
  <c r="P73"/>
  <c r="H74"/>
  <c r="I74"/>
  <c r="M74"/>
  <c r="O74"/>
  <c r="P74"/>
  <c r="H75"/>
  <c r="I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H132"/>
  <c r="I132"/>
  <c r="M132"/>
  <c r="O132"/>
  <c r="P132"/>
  <c r="H133"/>
  <c r="I133"/>
  <c r="M133"/>
  <c r="O133"/>
  <c r="H134"/>
  <c r="I134"/>
  <c r="M134"/>
  <c r="O134"/>
  <c r="P134"/>
  <c r="H135"/>
  <c r="I135"/>
  <c r="M135"/>
  <c r="O135"/>
  <c r="P135"/>
  <c r="H136"/>
  <c r="I136"/>
  <c r="M136"/>
  <c r="O136"/>
  <c r="H137"/>
  <c r="I137"/>
  <c r="M137"/>
  <c r="O137"/>
  <c r="P137"/>
  <c r="H138"/>
  <c r="I138"/>
  <c r="O138"/>
  <c r="H139"/>
  <c r="I139"/>
  <c r="M139"/>
  <c r="O139"/>
  <c r="P139"/>
  <c r="H140"/>
  <c r="I140"/>
  <c r="M140"/>
  <c r="O140"/>
  <c r="H141"/>
  <c r="I141"/>
  <c r="M141"/>
  <c r="O141"/>
  <c r="P141"/>
  <c r="H142"/>
  <c r="I142"/>
  <c r="M142"/>
  <c r="O142"/>
  <c r="H143"/>
  <c r="I143"/>
  <c r="M143"/>
  <c r="O143"/>
  <c r="P143"/>
  <c r="H144"/>
  <c r="I144"/>
  <c r="M144"/>
  <c r="O144"/>
  <c r="P144"/>
  <c r="H145"/>
  <c r="I145"/>
  <c r="M145"/>
  <c r="O145"/>
  <c r="H146"/>
  <c r="I146"/>
  <c r="M146"/>
  <c r="O146"/>
  <c r="P146"/>
  <c r="H147"/>
  <c r="I147"/>
  <c r="M147"/>
  <c r="O147"/>
  <c r="H148"/>
  <c r="I148"/>
  <c r="M148"/>
  <c r="O148"/>
  <c r="P148"/>
  <c r="H149"/>
  <c r="I149"/>
  <c r="M149"/>
  <c r="O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P165"/>
  <c r="H166"/>
  <c r="I166"/>
  <c r="M166"/>
  <c r="O166"/>
  <c r="H167"/>
  <c r="I167"/>
  <c r="M167"/>
  <c r="O167"/>
  <c r="P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M174"/>
  <c r="O174"/>
  <c r="P174"/>
  <c r="H175"/>
  <c r="I175"/>
  <c r="M175"/>
  <c r="O175"/>
  <c r="P175"/>
  <c r="H176"/>
  <c r="I176"/>
  <c r="M176"/>
  <c r="O176"/>
  <c r="P176"/>
  <c r="H177"/>
  <c r="I177"/>
  <c r="M177"/>
  <c r="O177"/>
  <c r="P177"/>
  <c r="H178"/>
  <c r="I178"/>
  <c r="M178"/>
  <c r="O178"/>
  <c r="H179"/>
  <c r="I179"/>
  <c r="M179"/>
  <c r="O179"/>
  <c r="H180"/>
  <c r="I180"/>
  <c r="M180"/>
  <c r="O180"/>
  <c r="P180"/>
  <c r="H181"/>
  <c r="I181"/>
  <c r="M181"/>
  <c r="O181"/>
  <c r="P181"/>
  <c r="H182"/>
  <c r="I182"/>
  <c r="M182"/>
  <c r="O182"/>
  <c r="P182"/>
  <c r="H183"/>
  <c r="I183"/>
  <c r="M183"/>
  <c r="O183"/>
  <c r="P183"/>
  <c r="H184"/>
  <c r="I184"/>
  <c r="M184"/>
  <c r="O184"/>
  <c r="P184"/>
  <c r="H185"/>
  <c r="I185"/>
  <c r="M185"/>
  <c r="O185"/>
  <c r="P185"/>
  <c r="H186"/>
  <c r="I186"/>
  <c r="M186"/>
  <c r="O186"/>
  <c r="P186"/>
  <c r="H187"/>
  <c r="I187"/>
  <c r="M187"/>
  <c r="O187"/>
  <c r="P187"/>
  <c r="H188"/>
  <c r="I188"/>
  <c r="M188"/>
  <c r="O188"/>
  <c r="P188"/>
  <c r="H189"/>
  <c r="I189"/>
  <c r="M189"/>
  <c r="O189"/>
  <c r="P189"/>
  <c r="H190"/>
  <c r="I190"/>
  <c r="M190"/>
  <c r="O190"/>
  <c r="P190"/>
  <c r="H191"/>
  <c r="I191"/>
  <c r="M191"/>
  <c r="O191"/>
  <c r="P191"/>
  <c r="H192"/>
  <c r="I192"/>
  <c r="M192"/>
  <c r="O192"/>
  <c r="P192"/>
  <c r="H193"/>
  <c r="I193"/>
  <c r="M193"/>
  <c r="O193"/>
  <c r="P193"/>
  <c r="H194"/>
  <c r="I194"/>
  <c r="M194"/>
  <c r="O194"/>
  <c r="P194"/>
  <c r="H195"/>
  <c r="I195"/>
  <c r="M195"/>
  <c r="O195"/>
  <c r="P195"/>
  <c r="H196"/>
  <c r="I196"/>
  <c r="M196"/>
  <c r="O196"/>
  <c r="P196"/>
  <c r="H197"/>
  <c r="I197"/>
  <c r="M197"/>
  <c r="O197"/>
  <c r="P197"/>
  <c r="H198"/>
  <c r="I198"/>
  <c r="M198"/>
  <c r="O198"/>
  <c r="P198"/>
  <c r="H199"/>
  <c r="I199"/>
  <c r="M199"/>
  <c r="O199"/>
  <c r="P199"/>
  <c r="H200"/>
  <c r="I200"/>
  <c r="M200"/>
  <c r="O200"/>
  <c r="P200"/>
  <c r="H201"/>
  <c r="I201"/>
  <c r="M201"/>
  <c r="O201"/>
  <c r="P201"/>
  <c r="H202"/>
  <c r="I202"/>
  <c r="M202"/>
  <c r="O202"/>
  <c r="P202"/>
  <c r="H203"/>
  <c r="I203"/>
  <c r="O203"/>
  <c r="H204"/>
  <c r="I204"/>
  <c r="M204"/>
  <c r="O204"/>
  <c r="P204"/>
  <c r="H205"/>
  <c r="I205"/>
  <c r="M205"/>
  <c r="O205"/>
  <c r="P205"/>
  <c r="H206"/>
  <c r="I206"/>
  <c r="M206"/>
  <c r="O206"/>
  <c r="P206"/>
  <c r="H207"/>
  <c r="I207"/>
  <c r="M207"/>
  <c r="O207"/>
  <c r="P207"/>
  <c r="H208"/>
  <c r="I208"/>
  <c r="M208"/>
  <c r="O208"/>
  <c r="P208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H221"/>
  <c r="I221"/>
  <c r="M221"/>
  <c r="O221"/>
  <c r="P221"/>
  <c r="H222"/>
  <c r="I222"/>
  <c r="M222"/>
  <c r="O222"/>
  <c r="P222"/>
  <c r="H223"/>
  <c r="I223"/>
  <c r="M223"/>
  <c r="O223"/>
  <c r="P223"/>
  <c r="H224"/>
  <c r="I224"/>
  <c r="M224"/>
  <c r="O224"/>
  <c r="P224"/>
  <c r="H225"/>
  <c r="I225"/>
  <c r="M225"/>
  <c r="O225"/>
  <c r="P225"/>
  <c r="H226"/>
  <c r="I226"/>
  <c r="M226"/>
  <c r="O226"/>
  <c r="P226"/>
  <c r="H227"/>
  <c r="I227"/>
  <c r="M227"/>
  <c r="O227"/>
  <c r="P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M231"/>
  <c r="O231"/>
  <c r="P231"/>
  <c r="H232"/>
  <c r="I232"/>
  <c r="M232"/>
  <c r="O232"/>
  <c r="P232"/>
  <c r="H233"/>
  <c r="I233"/>
  <c r="M233"/>
  <c r="O233"/>
  <c r="P233"/>
  <c r="H234"/>
  <c r="I234"/>
  <c r="M234"/>
  <c r="O234"/>
  <c r="P234"/>
  <c r="H235"/>
  <c r="I235"/>
  <c r="M235"/>
  <c r="O235"/>
  <c r="P235"/>
  <c r="H236"/>
  <c r="I236"/>
  <c r="M236"/>
  <c r="O236"/>
  <c r="P236"/>
  <c r="H237"/>
  <c r="I237"/>
  <c r="M237"/>
  <c r="O237"/>
  <c r="P237"/>
  <c r="H238"/>
  <c r="I238"/>
  <c r="M238"/>
  <c r="O238"/>
  <c r="P238"/>
  <c r="H239"/>
  <c r="I239"/>
  <c r="M239"/>
  <c r="O239"/>
  <c r="P239"/>
  <c r="H240"/>
  <c r="I240"/>
  <c r="M240"/>
  <c r="O240"/>
  <c r="P240"/>
  <c r="H241"/>
  <c r="I241"/>
  <c r="M241"/>
  <c r="O241"/>
  <c r="P241"/>
  <c r="H242"/>
  <c r="I242"/>
  <c r="M242"/>
  <c r="O242"/>
  <c r="P242"/>
  <c r="H243"/>
  <c r="I243"/>
  <c r="M243"/>
  <c r="O243"/>
  <c r="P243"/>
  <c r="H244"/>
  <c r="I244"/>
  <c r="M244"/>
  <c r="O244"/>
  <c r="P244"/>
  <c r="H245"/>
  <c r="I245"/>
  <c r="M245"/>
  <c r="O245"/>
  <c r="P245"/>
  <c r="H246"/>
  <c r="I246"/>
  <c r="M246"/>
  <c r="O246"/>
  <c r="P246"/>
  <c r="H247"/>
  <c r="I247"/>
  <c r="M247"/>
  <c r="O247"/>
  <c r="P247"/>
  <c r="H248"/>
  <c r="I248"/>
  <c r="M248"/>
  <c r="O248"/>
  <c r="P248"/>
  <c r="H249"/>
  <c r="I249"/>
  <c r="M249"/>
  <c r="O249"/>
  <c r="P249"/>
  <c r="H250"/>
  <c r="I250"/>
  <c r="M250"/>
  <c r="O250"/>
  <c r="P250"/>
  <c r="H251"/>
  <c r="I251"/>
  <c r="M251"/>
  <c r="O251"/>
  <c r="P251"/>
  <c r="H252"/>
  <c r="I252"/>
  <c r="M252"/>
  <c r="O252"/>
  <c r="P252"/>
  <c r="H253"/>
  <c r="I253"/>
  <c r="M253"/>
  <c r="O253"/>
  <c r="P253"/>
  <c r="H254"/>
  <c r="I254"/>
  <c r="M254"/>
  <c r="O254"/>
  <c r="P254"/>
  <c r="H255"/>
  <c r="I255"/>
  <c r="M255"/>
  <c r="O255"/>
  <c r="P255"/>
  <c r="H256"/>
  <c r="I256"/>
  <c r="M256"/>
  <c r="O256"/>
  <c r="P256"/>
  <c r="H257"/>
  <c r="I257"/>
  <c r="M257"/>
  <c r="O257"/>
  <c r="P257"/>
  <c r="H258"/>
  <c r="I258"/>
  <c r="M258"/>
  <c r="O258"/>
  <c r="P258"/>
  <c r="H259"/>
  <c r="I259"/>
  <c r="M259"/>
  <c r="O259"/>
  <c r="P259"/>
  <c r="H260"/>
  <c r="I260"/>
  <c r="M260"/>
  <c r="O260"/>
  <c r="P260"/>
  <c r="H261"/>
  <c r="I261"/>
  <c r="M261"/>
  <c r="O261"/>
  <c r="P261"/>
  <c r="H262"/>
  <c r="I262"/>
  <c r="M262"/>
  <c r="O262"/>
  <c r="P262"/>
  <c r="H263"/>
  <c r="I263"/>
  <c r="M263"/>
  <c r="O263"/>
  <c r="P263"/>
  <c r="H264"/>
  <c r="I264"/>
  <c r="M264"/>
  <c r="O264"/>
  <c r="P264"/>
  <c r="H265"/>
  <c r="I265"/>
  <c r="M265"/>
  <c r="O265"/>
  <c r="P265"/>
  <c r="H266"/>
  <c r="I266"/>
  <c r="M266"/>
  <c r="O266"/>
  <c r="P266"/>
  <c r="H267"/>
  <c r="I267"/>
  <c r="M267"/>
  <c r="O267"/>
  <c r="P267"/>
  <c r="H268"/>
  <c r="I268"/>
  <c r="M268"/>
  <c r="O268"/>
  <c r="P268"/>
  <c r="H269"/>
  <c r="I269"/>
  <c r="M269"/>
  <c r="O269"/>
  <c r="P269"/>
  <c r="H270"/>
  <c r="I270"/>
  <c r="M270"/>
  <c r="O270"/>
  <c r="P270"/>
  <c r="H271"/>
  <c r="I271"/>
  <c r="M271"/>
  <c r="O271"/>
  <c r="P271"/>
  <c r="H325"/>
  <c r="I325"/>
  <c r="M325"/>
  <c r="O325"/>
  <c r="P325"/>
  <c r="H326"/>
  <c r="I326"/>
  <c r="M326"/>
  <c r="O326"/>
  <c r="P326"/>
  <c r="H327"/>
  <c r="I327"/>
  <c r="M327"/>
  <c r="O327"/>
  <c r="P327"/>
  <c r="H328"/>
  <c r="I328"/>
  <c r="M328"/>
  <c r="O328"/>
  <c r="P328"/>
  <c r="H329"/>
  <c r="I329"/>
  <c r="M329"/>
  <c r="O329"/>
  <c r="P329"/>
  <c r="H330"/>
  <c r="I330"/>
  <c r="M330"/>
  <c r="O330"/>
  <c r="P330"/>
  <c r="H331"/>
  <c r="I331"/>
  <c r="M331"/>
  <c r="O331"/>
  <c r="P331"/>
  <c r="H332"/>
  <c r="I332"/>
  <c r="M332"/>
  <c r="O332"/>
  <c r="P332"/>
  <c r="H333"/>
  <c r="I333"/>
  <c r="M333"/>
  <c r="O333"/>
  <c r="P333"/>
  <c r="H334"/>
  <c r="I334"/>
  <c r="M334"/>
  <c r="O334"/>
  <c r="P334"/>
  <c r="H335"/>
  <c r="I335"/>
  <c r="M335"/>
  <c r="O335"/>
  <c r="P335"/>
  <c r="H336"/>
  <c r="I336"/>
  <c r="K336"/>
  <c r="M336"/>
  <c r="O336"/>
  <c r="P336"/>
  <c r="H337"/>
  <c r="I337"/>
  <c r="M337"/>
  <c r="O337"/>
  <c r="P337"/>
  <c r="H338"/>
  <c r="I338"/>
  <c r="M338"/>
  <c r="O338"/>
  <c r="P338"/>
  <c r="H339"/>
  <c r="I339"/>
  <c r="M339"/>
  <c r="O339"/>
  <c r="P339"/>
  <c r="H340"/>
  <c r="I340"/>
  <c r="K340"/>
  <c r="M340"/>
  <c r="O340"/>
  <c r="P340"/>
  <c r="H341"/>
  <c r="I341"/>
  <c r="M341"/>
  <c r="O341"/>
  <c r="P341"/>
  <c r="H342"/>
  <c r="I342"/>
  <c r="M342"/>
  <c r="O342"/>
  <c r="P342"/>
  <c r="H343"/>
  <c r="I343"/>
  <c r="M343"/>
  <c r="O343"/>
  <c r="P343"/>
  <c r="H344"/>
  <c r="I344"/>
  <c r="K344"/>
  <c r="M344"/>
  <c r="O344"/>
  <c r="P344"/>
  <c r="H345"/>
  <c r="I345"/>
  <c r="M345"/>
  <c r="O345"/>
  <c r="P345"/>
  <c r="H346"/>
  <c r="I346"/>
  <c r="K346"/>
  <c r="M346"/>
  <c r="O346"/>
  <c r="P346"/>
  <c r="H347"/>
  <c r="I347"/>
  <c r="M347"/>
  <c r="O347"/>
  <c r="P347"/>
  <c r="H348"/>
  <c r="I348"/>
  <c r="M348"/>
  <c r="O348"/>
  <c r="P348"/>
  <c r="H349"/>
  <c r="I349"/>
  <c r="M349"/>
  <c r="O349"/>
  <c r="P349"/>
  <c r="H350"/>
  <c r="I350"/>
  <c r="M350"/>
  <c r="O350"/>
  <c r="P350"/>
  <c r="H351"/>
  <c r="I351"/>
  <c r="M351"/>
  <c r="O351"/>
  <c r="P351"/>
  <c r="H352"/>
  <c r="I352"/>
  <c r="K352"/>
  <c r="M352"/>
  <c r="O352"/>
  <c r="P352"/>
  <c r="H353"/>
  <c r="I353"/>
  <c r="M353"/>
  <c r="O353"/>
  <c r="P353"/>
  <c r="H354"/>
  <c r="I354"/>
  <c r="M354"/>
  <c r="O354"/>
  <c r="P354"/>
  <c r="H355"/>
  <c r="I355"/>
  <c r="M355"/>
  <c r="O355"/>
  <c r="P355"/>
  <c r="H356"/>
  <c r="I356"/>
  <c r="M356"/>
  <c r="O356"/>
  <c r="P356"/>
  <c r="H357"/>
  <c r="I357"/>
  <c r="M357"/>
  <c r="O357"/>
  <c r="P357"/>
  <c r="H358"/>
  <c r="I358"/>
  <c r="M358"/>
  <c r="O358"/>
  <c r="P358"/>
  <c r="H359"/>
  <c r="I359"/>
  <c r="M359"/>
  <c r="O359"/>
  <c r="P359"/>
  <c r="H360"/>
  <c r="I360"/>
  <c r="M360"/>
  <c r="O360"/>
  <c r="P360"/>
  <c r="H361"/>
  <c r="I361"/>
  <c r="M361"/>
  <c r="O361"/>
  <c r="P361"/>
  <c r="H362"/>
  <c r="I362"/>
  <c r="K362"/>
  <c r="M362"/>
  <c r="O362"/>
  <c r="P362"/>
  <c r="H363"/>
  <c r="I363"/>
  <c r="M363"/>
  <c r="O363"/>
  <c r="P363"/>
  <c r="H364"/>
  <c r="I364"/>
  <c r="M364"/>
  <c r="O364"/>
  <c r="P364"/>
  <c r="H365"/>
  <c r="I365"/>
  <c r="K365"/>
  <c r="M365"/>
  <c r="O365"/>
  <c r="P365"/>
  <c r="H366"/>
  <c r="I366"/>
  <c r="M366"/>
  <c r="O366"/>
  <c r="P366"/>
  <c r="H367"/>
  <c r="I367"/>
  <c r="K367"/>
  <c r="M367"/>
  <c r="O367"/>
  <c r="P367"/>
  <c r="H368"/>
  <c r="I368"/>
  <c r="M368"/>
  <c r="O368"/>
  <c r="P368"/>
  <c r="H369"/>
  <c r="I369"/>
  <c r="K369"/>
  <c r="M369"/>
  <c r="O369"/>
  <c r="P369"/>
  <c r="H370"/>
  <c r="I370"/>
  <c r="M370"/>
  <c r="O370"/>
  <c r="P370"/>
  <c r="H371"/>
  <c r="I371"/>
  <c r="M371"/>
  <c r="O371"/>
  <c r="P371"/>
  <c r="H372"/>
  <c r="I372"/>
  <c r="M372"/>
  <c r="O372"/>
  <c r="P372"/>
  <c r="H373"/>
  <c r="I373"/>
  <c r="M373"/>
  <c r="O373"/>
  <c r="P373"/>
  <c r="H374"/>
  <c r="I374"/>
  <c r="M374"/>
  <c r="O374"/>
  <c r="P374"/>
  <c r="H375"/>
  <c r="I375"/>
  <c r="K375"/>
  <c r="M375"/>
  <c r="O375"/>
  <c r="P375"/>
  <c r="H376"/>
  <c r="I376"/>
  <c r="M376"/>
  <c r="O376"/>
  <c r="P376"/>
  <c r="H377"/>
  <c r="I377"/>
  <c r="M377"/>
  <c r="O377"/>
  <c r="P377"/>
  <c r="H378"/>
  <c r="I378"/>
  <c r="M378"/>
  <c r="O378"/>
  <c r="P378"/>
  <c r="H379"/>
  <c r="I379"/>
  <c r="M379"/>
  <c r="O379"/>
  <c r="P379"/>
  <c r="H380"/>
  <c r="I380"/>
  <c r="M380"/>
  <c r="O380"/>
  <c r="P380"/>
  <c r="H381"/>
  <c r="I381"/>
  <c r="K381"/>
  <c r="M381"/>
  <c r="O381"/>
  <c r="P381"/>
  <c r="H382"/>
  <c r="I382"/>
  <c r="M382"/>
  <c r="O382"/>
  <c r="P382"/>
  <c r="H383"/>
  <c r="I383"/>
  <c r="M383"/>
  <c r="O383"/>
  <c r="P383"/>
  <c r="H384"/>
  <c r="I384"/>
  <c r="M384"/>
  <c r="O384"/>
  <c r="P384"/>
  <c r="H385"/>
  <c r="I385"/>
  <c r="M385"/>
  <c r="O385"/>
  <c r="P385"/>
  <c r="H386"/>
  <c r="I386"/>
  <c r="M386"/>
  <c r="O386"/>
  <c r="P386"/>
  <c r="H387"/>
  <c r="I387"/>
  <c r="M387"/>
  <c r="O387"/>
  <c r="P387"/>
  <c r="H388"/>
  <c r="I388"/>
  <c r="M388"/>
  <c r="O388"/>
  <c r="P388"/>
  <c r="H389"/>
  <c r="I389"/>
  <c r="M389"/>
  <c r="O389"/>
  <c r="P389"/>
  <c r="H390"/>
  <c r="I390"/>
  <c r="M390"/>
  <c r="O390"/>
  <c r="P390"/>
  <c r="H391"/>
  <c r="I391"/>
  <c r="M391"/>
  <c r="O391"/>
  <c r="P391"/>
  <c r="H392"/>
  <c r="I392"/>
  <c r="K392"/>
  <c r="M392"/>
  <c r="O392"/>
  <c r="P392"/>
  <c r="H393"/>
  <c r="I393"/>
  <c r="M393"/>
  <c r="O393"/>
  <c r="P393"/>
  <c r="H394"/>
  <c r="I394"/>
  <c r="K394"/>
  <c r="M394"/>
  <c r="O394"/>
  <c r="P394"/>
  <c r="H395"/>
  <c r="I395"/>
  <c r="M395"/>
  <c r="O395"/>
  <c r="P395"/>
  <c r="H396"/>
  <c r="I396"/>
  <c r="M396"/>
  <c r="O396"/>
  <c r="P396"/>
  <c r="H397"/>
  <c r="I397"/>
  <c r="M397"/>
  <c r="O397"/>
  <c r="P397"/>
  <c r="H398"/>
  <c r="I398"/>
  <c r="M398"/>
  <c r="O398"/>
  <c r="P398"/>
  <c r="H399"/>
  <c r="I399"/>
  <c r="M399"/>
  <c r="O399"/>
  <c r="P399"/>
  <c r="H400"/>
  <c r="I400"/>
  <c r="M400"/>
  <c r="O400"/>
  <c r="P400"/>
  <c r="H401"/>
  <c r="I401"/>
  <c r="M401"/>
  <c r="O401"/>
  <c r="P401"/>
  <c r="H402"/>
  <c r="I402"/>
  <c r="M402"/>
  <c r="O402"/>
  <c r="P402"/>
  <c r="H403"/>
  <c r="I403"/>
  <c r="M403"/>
  <c r="O403"/>
  <c r="P403"/>
  <c r="H404"/>
  <c r="I404"/>
  <c r="M404"/>
  <c r="O404"/>
  <c r="P404"/>
  <c r="H405"/>
  <c r="I405"/>
  <c r="M405"/>
  <c r="O405"/>
  <c r="P405"/>
  <c r="H406"/>
  <c r="I406"/>
  <c r="M406"/>
  <c r="O406"/>
  <c r="P406"/>
  <c r="H407"/>
  <c r="I407"/>
  <c r="M407"/>
  <c r="O407"/>
  <c r="P407"/>
  <c r="H408"/>
  <c r="I408"/>
  <c r="M408"/>
  <c r="O408"/>
  <c r="P408"/>
  <c r="H409"/>
  <c r="I409"/>
  <c r="K409"/>
  <c r="M409"/>
  <c r="O409"/>
  <c r="P409"/>
  <c r="H410"/>
  <c r="I410"/>
  <c r="K410"/>
  <c r="M410"/>
  <c r="O410"/>
  <c r="P410"/>
  <c r="H411"/>
  <c r="I411"/>
  <c r="M411"/>
  <c r="O411"/>
  <c r="P411"/>
  <c r="H412"/>
  <c r="I412"/>
  <c r="M412"/>
  <c r="O412"/>
  <c r="P412"/>
  <c r="H413"/>
  <c r="I413"/>
  <c r="M413"/>
  <c r="O413"/>
  <c r="P413"/>
  <c r="H414"/>
  <c r="I414"/>
  <c r="M414"/>
  <c r="O414"/>
  <c r="P414"/>
  <c r="H415"/>
  <c r="I415"/>
  <c r="M415"/>
  <c r="O415"/>
  <c r="P415"/>
  <c r="H416"/>
  <c r="I416"/>
  <c r="K416"/>
  <c r="M416"/>
  <c r="O416"/>
  <c r="P416"/>
  <c r="H417"/>
  <c r="I417"/>
  <c r="M417"/>
  <c r="O417"/>
  <c r="P417"/>
  <c r="H418"/>
  <c r="I418"/>
  <c r="M418"/>
  <c r="O418"/>
  <c r="P418"/>
  <c r="H419"/>
  <c r="I419"/>
  <c r="M419"/>
  <c r="O419"/>
  <c r="P419"/>
  <c r="H420"/>
  <c r="I420"/>
  <c r="M420"/>
  <c r="O420"/>
  <c r="P420"/>
  <c r="H421"/>
  <c r="I421"/>
  <c r="M421"/>
  <c r="O421"/>
  <c r="P421"/>
  <c r="H422"/>
  <c r="I422"/>
  <c r="M422"/>
  <c r="O422"/>
  <c r="P422"/>
  <c r="H423"/>
  <c r="I423"/>
  <c r="M423"/>
  <c r="O423"/>
  <c r="P423"/>
  <c r="H424"/>
  <c r="I424"/>
  <c r="M424"/>
  <c r="O424"/>
  <c r="P424"/>
  <c r="H425"/>
  <c r="I425"/>
  <c r="M425"/>
  <c r="O425"/>
  <c r="P425"/>
  <c r="H426"/>
  <c r="I426"/>
  <c r="M426"/>
  <c r="O426"/>
  <c r="P426"/>
  <c r="H427"/>
  <c r="I427"/>
  <c r="M427"/>
  <c r="O427"/>
  <c r="P427"/>
  <c r="H428"/>
  <c r="I428"/>
  <c r="M428"/>
  <c r="O428"/>
  <c r="P428"/>
  <c r="H429"/>
  <c r="I429"/>
  <c r="M429"/>
  <c r="O429"/>
  <c r="P429"/>
  <c r="H430"/>
  <c r="I430"/>
  <c r="M430"/>
  <c r="O430"/>
  <c r="P430"/>
  <c r="H431"/>
  <c r="I431"/>
  <c r="M431"/>
  <c r="O431"/>
  <c r="P431"/>
  <c r="H432"/>
  <c r="I432"/>
  <c r="M432"/>
  <c r="O432"/>
  <c r="P432"/>
  <c r="H433"/>
  <c r="I433"/>
  <c r="M433"/>
  <c r="O433"/>
  <c r="P433"/>
  <c r="H434"/>
  <c r="I434"/>
  <c r="M434"/>
  <c r="O434"/>
  <c r="P434"/>
  <c r="H435"/>
  <c r="I435"/>
  <c r="M435"/>
  <c r="O435"/>
  <c r="P435"/>
  <c r="H436"/>
  <c r="I436"/>
  <c r="M436"/>
  <c r="O436"/>
  <c r="P436"/>
  <c r="H437"/>
  <c r="I437"/>
  <c r="M437"/>
  <c r="O437"/>
  <c r="P437"/>
  <c r="H438"/>
  <c r="I438"/>
  <c r="M438"/>
  <c r="O438"/>
  <c r="P438"/>
  <c r="H439"/>
  <c r="I439"/>
  <c r="M439"/>
  <c r="O439"/>
  <c r="P439"/>
  <c r="H440"/>
  <c r="I440"/>
  <c r="M440"/>
  <c r="O440"/>
  <c r="P440"/>
  <c r="H441"/>
  <c r="I441"/>
  <c r="M441"/>
  <c r="O441"/>
  <c r="P441"/>
  <c r="H442"/>
  <c r="I442"/>
  <c r="M442"/>
  <c r="O442"/>
  <c r="P442"/>
  <c r="H443"/>
  <c r="I443"/>
  <c r="M443"/>
  <c r="O443"/>
  <c r="P443"/>
  <c r="H444"/>
  <c r="I444"/>
  <c r="M444"/>
  <c r="O444"/>
  <c r="P444"/>
  <c r="H445"/>
  <c r="I445"/>
  <c r="M445"/>
  <c r="O445"/>
  <c r="P445"/>
  <c r="H446"/>
  <c r="I446"/>
  <c r="M446"/>
  <c r="O446"/>
  <c r="P446"/>
  <c r="H447"/>
  <c r="I447"/>
  <c r="M447"/>
  <c r="O447"/>
  <c r="P447"/>
  <c r="H448"/>
  <c r="I448"/>
  <c r="M448"/>
  <c r="O448"/>
  <c r="P448"/>
  <c r="H449"/>
  <c r="I449"/>
  <c r="M449"/>
  <c r="O449"/>
  <c r="P449"/>
  <c r="H450"/>
  <c r="I450"/>
  <c r="M450"/>
  <c r="O450"/>
  <c r="P450"/>
  <c r="H451"/>
  <c r="I451"/>
  <c r="M451"/>
  <c r="O451"/>
  <c r="P451"/>
  <c r="H452"/>
  <c r="I452"/>
  <c r="M452"/>
  <c r="O452"/>
  <c r="P452"/>
  <c r="H453"/>
  <c r="I453"/>
  <c r="M453"/>
  <c r="O453"/>
  <c r="P453"/>
  <c r="H454"/>
  <c r="I454"/>
  <c r="M454"/>
  <c r="O454"/>
  <c r="P454"/>
  <c r="H455"/>
  <c r="I455"/>
  <c r="M455"/>
  <c r="O455"/>
  <c r="P455"/>
  <c r="H456"/>
  <c r="I456"/>
  <c r="M456"/>
  <c r="O456"/>
  <c r="P456"/>
  <c r="H457"/>
  <c r="I457"/>
  <c r="M457"/>
  <c r="O457"/>
  <c r="P457"/>
  <c r="H458"/>
  <c r="I458"/>
  <c r="K458"/>
  <c r="M458"/>
  <c r="O458"/>
  <c r="P458"/>
  <c r="H459"/>
  <c r="I459"/>
  <c r="M459"/>
  <c r="O459"/>
  <c r="P459"/>
  <c r="H460"/>
  <c r="I460"/>
  <c r="M460"/>
  <c r="O460"/>
  <c r="P460"/>
  <c r="H461"/>
  <c r="I461"/>
  <c r="M461"/>
  <c r="O461"/>
  <c r="P461"/>
  <c r="H462"/>
  <c r="I462"/>
  <c r="M462"/>
  <c r="O462"/>
  <c r="P462"/>
  <c r="H463"/>
  <c r="I463"/>
  <c r="M463"/>
  <c r="O463"/>
  <c r="P463"/>
  <c r="H464"/>
  <c r="I464"/>
  <c r="M464"/>
  <c r="O464"/>
  <c r="P464"/>
  <c r="H465"/>
  <c r="I465"/>
  <c r="M465"/>
  <c r="O465"/>
  <c r="P465"/>
  <c r="H466"/>
  <c r="I466"/>
  <c r="M466"/>
  <c r="O466"/>
  <c r="P466"/>
  <c r="H467"/>
  <c r="I467"/>
  <c r="M467"/>
  <c r="O467"/>
  <c r="P467"/>
  <c r="H468"/>
  <c r="I468"/>
  <c r="M468"/>
  <c r="O468"/>
  <c r="P468"/>
  <c r="H469"/>
  <c r="I469"/>
  <c r="M469"/>
  <c r="O469"/>
  <c r="P469"/>
  <c r="H470"/>
  <c r="I470"/>
  <c r="M470"/>
  <c r="O470"/>
  <c r="P470"/>
  <c r="H471"/>
  <c r="I471"/>
  <c r="M471"/>
  <c r="O471"/>
  <c r="P471"/>
  <c r="H472"/>
  <c r="I472"/>
  <c r="M472"/>
  <c r="O472"/>
  <c r="P472"/>
  <c r="H473"/>
  <c r="I473"/>
  <c r="M473"/>
  <c r="O473"/>
  <c r="P473"/>
  <c r="H474"/>
  <c r="I474"/>
  <c r="K474"/>
  <c r="M474"/>
  <c r="O474"/>
  <c r="P474"/>
  <c r="H475"/>
  <c r="I475"/>
  <c r="K475"/>
  <c r="M475"/>
  <c r="O475"/>
  <c r="P475"/>
  <c r="H476"/>
  <c r="I476"/>
  <c r="M476"/>
  <c r="O476"/>
  <c r="P476"/>
  <c r="H477"/>
  <c r="I477"/>
  <c r="M477"/>
  <c r="O477"/>
  <c r="P477"/>
  <c r="H478"/>
  <c r="I478"/>
  <c r="K478"/>
  <c r="M478"/>
  <c r="O478"/>
  <c r="P478"/>
  <c r="H479"/>
  <c r="I479"/>
  <c r="K479"/>
  <c r="M479"/>
  <c r="O479"/>
  <c r="P479"/>
  <c r="H480"/>
  <c r="I480"/>
  <c r="K480"/>
  <c r="M480"/>
  <c r="O480"/>
  <c r="P480"/>
  <c r="H481"/>
  <c r="I481"/>
  <c r="K481"/>
  <c r="M481"/>
  <c r="O481"/>
  <c r="P481"/>
  <c r="H482"/>
  <c r="I482"/>
  <c r="K482"/>
  <c r="M482"/>
  <c r="O482"/>
  <c r="P482"/>
  <c r="H483"/>
  <c r="I483"/>
  <c r="M483"/>
  <c r="O483"/>
  <c r="P483"/>
  <c r="H484"/>
  <c r="I484"/>
  <c r="K484"/>
  <c r="M484"/>
  <c r="O484"/>
  <c r="P484"/>
  <c r="H485"/>
  <c r="I485"/>
  <c r="M485"/>
  <c r="O485"/>
  <c r="P485"/>
  <c r="H486"/>
  <c r="I486"/>
  <c r="M486"/>
  <c r="O486"/>
  <c r="P486"/>
  <c r="H487"/>
  <c r="I487"/>
  <c r="M487"/>
  <c r="O487"/>
  <c r="P487"/>
  <c r="H488"/>
  <c r="I488"/>
  <c r="M488"/>
  <c r="O488"/>
  <c r="P488"/>
  <c r="H489"/>
  <c r="I489"/>
  <c r="K489"/>
  <c r="M489"/>
  <c r="O489"/>
  <c r="P489"/>
  <c r="H490"/>
  <c r="I490"/>
  <c r="M490"/>
  <c r="O490"/>
  <c r="P490"/>
  <c r="H491"/>
  <c r="I491"/>
  <c r="M491"/>
  <c r="O491"/>
  <c r="P491"/>
  <c r="H492"/>
  <c r="I492"/>
  <c r="M492"/>
  <c r="O492"/>
  <c r="P492"/>
  <c r="H493"/>
  <c r="I493"/>
  <c r="M493"/>
  <c r="O493"/>
  <c r="P493"/>
  <c r="H494"/>
  <c r="I494"/>
  <c r="M494"/>
  <c r="O494"/>
  <c r="P494"/>
  <c r="H495"/>
  <c r="I495"/>
  <c r="M495"/>
  <c r="O495"/>
  <c r="P495"/>
  <c r="H496"/>
  <c r="I496"/>
  <c r="M496"/>
  <c r="O496"/>
  <c r="P496"/>
  <c r="H497"/>
  <c r="I497"/>
  <c r="K497"/>
  <c r="M497"/>
  <c r="O497"/>
  <c r="P497"/>
  <c r="H498"/>
  <c r="I498"/>
  <c r="M498"/>
  <c r="O498"/>
  <c r="P498"/>
  <c r="H499"/>
  <c r="I499"/>
  <c r="M499"/>
  <c r="O499"/>
  <c r="P499"/>
  <c r="H500"/>
  <c r="I500"/>
  <c r="M500"/>
  <c r="O500"/>
  <c r="P500"/>
  <c r="H501"/>
  <c r="I501"/>
  <c r="M501"/>
  <c r="O501"/>
  <c r="P501"/>
  <c r="H502"/>
  <c r="I502"/>
  <c r="M502"/>
  <c r="O502"/>
  <c r="P502"/>
  <c r="H503"/>
  <c r="I503"/>
  <c r="M503"/>
  <c r="O503"/>
  <c r="P503"/>
  <c r="H504"/>
  <c r="I504"/>
  <c r="K504"/>
  <c r="M504"/>
  <c r="O504"/>
  <c r="P504"/>
  <c r="H505"/>
  <c r="I505"/>
  <c r="M505"/>
  <c r="O505"/>
  <c r="P505"/>
  <c r="H506"/>
  <c r="I506"/>
  <c r="M506"/>
  <c r="O506"/>
  <c r="P506"/>
  <c r="H507"/>
  <c r="I507"/>
  <c r="M507"/>
  <c r="O507"/>
  <c r="P507"/>
  <c r="H508"/>
  <c r="I508"/>
  <c r="M508"/>
  <c r="O508"/>
  <c r="P508"/>
  <c r="H509"/>
  <c r="I509"/>
  <c r="M509"/>
  <c r="O509"/>
  <c r="P509"/>
  <c r="H510"/>
  <c r="I510"/>
  <c r="M510"/>
  <c r="O510"/>
  <c r="P510"/>
  <c r="H511"/>
  <c r="I511"/>
  <c r="M511"/>
  <c r="O511"/>
  <c r="P511"/>
  <c r="H512"/>
  <c r="I512"/>
  <c r="M512"/>
  <c r="O512"/>
  <c r="P512"/>
  <c r="H513"/>
  <c r="I513"/>
  <c r="M513"/>
  <c r="O513"/>
  <c r="P513"/>
  <c r="H514"/>
  <c r="I514"/>
  <c r="M514"/>
  <c r="O514"/>
  <c r="P514"/>
  <c r="H515"/>
  <c r="I515"/>
  <c r="M515"/>
  <c r="O515"/>
  <c r="P515"/>
  <c r="H516"/>
  <c r="I516"/>
  <c r="K516"/>
  <c r="M516"/>
  <c r="O516"/>
  <c r="P516"/>
  <c r="H517"/>
  <c r="I517"/>
  <c r="K517"/>
  <c r="M517"/>
  <c r="O517"/>
  <c r="P517"/>
  <c r="H518"/>
  <c r="I518"/>
  <c r="M518"/>
  <c r="O518"/>
  <c r="P518"/>
  <c r="I519"/>
  <c r="K519"/>
  <c r="M519"/>
  <c r="O519"/>
  <c r="P519"/>
  <c r="H520"/>
  <c r="I520"/>
  <c r="M520"/>
  <c r="O520"/>
  <c r="P520"/>
  <c r="H521"/>
  <c r="I521"/>
  <c r="K521"/>
  <c r="M521"/>
  <c r="O521"/>
  <c r="P521"/>
  <c r="H522"/>
  <c r="I522"/>
  <c r="K522"/>
  <c r="M522"/>
  <c r="O522"/>
  <c r="P522"/>
  <c r="H523"/>
  <c r="I523"/>
  <c r="K523"/>
  <c r="M523"/>
  <c r="O523"/>
  <c r="P523"/>
  <c r="H524"/>
  <c r="I524"/>
  <c r="K524"/>
  <c r="M524"/>
  <c r="O524"/>
  <c r="P524"/>
  <c r="H525"/>
  <c r="I525"/>
  <c r="K525"/>
  <c r="M525"/>
  <c r="O525"/>
  <c r="P525"/>
  <c r="H526"/>
  <c r="I526"/>
  <c r="K526"/>
  <c r="M526"/>
  <c r="O526"/>
  <c r="P526"/>
  <c r="H527"/>
  <c r="I527"/>
  <c r="M527"/>
  <c r="O527"/>
  <c r="P527"/>
  <c r="H528"/>
  <c r="I528"/>
  <c r="K528"/>
  <c r="M528"/>
  <c r="O528"/>
  <c r="P528"/>
  <c r="H529"/>
  <c r="I529"/>
  <c r="M529"/>
  <c r="O529"/>
  <c r="P529"/>
  <c r="H530"/>
  <c r="I530"/>
  <c r="K530"/>
  <c r="M530"/>
  <c r="O530"/>
  <c r="P530"/>
  <c r="H531"/>
  <c r="I531"/>
  <c r="M531"/>
  <c r="O531"/>
  <c r="P531"/>
  <c r="H532"/>
  <c r="I532"/>
  <c r="M532"/>
  <c r="O532"/>
  <c r="P532"/>
  <c r="H533"/>
  <c r="I533"/>
  <c r="M533"/>
  <c r="O533"/>
  <c r="P533"/>
  <c r="H534"/>
  <c r="I534"/>
  <c r="M534"/>
  <c r="O534"/>
  <c r="P534"/>
  <c r="H535"/>
  <c r="I535"/>
  <c r="M535"/>
  <c r="O535"/>
  <c r="P535"/>
  <c r="H536"/>
  <c r="I536"/>
  <c r="M536"/>
  <c r="O536"/>
  <c r="P536"/>
  <c r="H537"/>
  <c r="I537"/>
  <c r="M537"/>
  <c r="O537"/>
  <c r="P537"/>
  <c r="H538"/>
  <c r="I538"/>
  <c r="M538"/>
  <c r="O538"/>
  <c r="P538"/>
  <c r="H539"/>
  <c r="I539"/>
  <c r="M539"/>
  <c r="O539"/>
  <c r="P539"/>
  <c r="H540"/>
  <c r="I540"/>
  <c r="M540"/>
  <c r="O540"/>
  <c r="P540"/>
  <c r="H541"/>
  <c r="I541"/>
  <c r="M541"/>
  <c r="O541"/>
  <c r="P541"/>
  <c r="H542"/>
  <c r="I542"/>
  <c r="M542"/>
  <c r="O542"/>
  <c r="P542"/>
  <c r="H543"/>
  <c r="I543"/>
  <c r="M543"/>
  <c r="O543"/>
  <c r="P543"/>
  <c r="H544"/>
  <c r="I544"/>
  <c r="M544"/>
  <c r="O544"/>
  <c r="P544"/>
  <c r="H545"/>
  <c r="I545"/>
  <c r="M545"/>
  <c r="O545"/>
  <c r="P545"/>
  <c r="H546"/>
  <c r="I546"/>
  <c r="M546"/>
  <c r="O546"/>
  <c r="P546"/>
  <c r="H547"/>
  <c r="I547"/>
  <c r="M547"/>
  <c r="O547"/>
  <c r="P547"/>
  <c r="H548"/>
  <c r="I548"/>
  <c r="K548"/>
  <c r="M548"/>
  <c r="O548"/>
  <c r="P548"/>
  <c r="H549"/>
  <c r="I549"/>
  <c r="M549"/>
  <c r="O549"/>
  <c r="P549"/>
  <c r="H550"/>
  <c r="I550"/>
  <c r="M550"/>
  <c r="O550"/>
  <c r="P550"/>
  <c r="H551"/>
  <c r="I551"/>
  <c r="K551"/>
  <c r="M551"/>
  <c r="O551"/>
  <c r="P551"/>
  <c r="H552"/>
  <c r="I552"/>
  <c r="M552"/>
  <c r="O552"/>
  <c r="P552"/>
  <c r="H553"/>
  <c r="I553"/>
  <c r="M553"/>
  <c r="O553"/>
  <c r="P553"/>
  <c r="H554"/>
  <c r="I554"/>
  <c r="M554"/>
  <c r="O554"/>
  <c r="P554"/>
  <c r="H555"/>
  <c r="I555"/>
  <c r="M555"/>
  <c r="O555"/>
  <c r="P555"/>
  <c r="H556"/>
  <c r="I556"/>
  <c r="M556"/>
  <c r="O556"/>
  <c r="P556"/>
  <c r="H557"/>
  <c r="I557"/>
  <c r="M557"/>
  <c r="O557"/>
  <c r="P557"/>
  <c r="H558"/>
  <c r="I558"/>
  <c r="M558"/>
  <c r="O558"/>
  <c r="P558"/>
  <c r="H559"/>
  <c r="I559"/>
  <c r="M559"/>
  <c r="O559"/>
  <c r="P559"/>
  <c r="H560"/>
  <c r="I560"/>
  <c r="M560"/>
  <c r="O560"/>
  <c r="P560"/>
  <c r="H561"/>
  <c r="I561"/>
  <c r="M561"/>
  <c r="O561"/>
  <c r="P561"/>
  <c r="H562"/>
  <c r="I562"/>
  <c r="M562"/>
  <c r="O562"/>
  <c r="P562"/>
  <c r="H563"/>
  <c r="I563"/>
  <c r="M563"/>
  <c r="O563"/>
  <c r="P563"/>
  <c r="H564"/>
  <c r="I564"/>
  <c r="M564"/>
  <c r="O564"/>
  <c r="P564"/>
  <c r="H565"/>
  <c r="I565"/>
  <c r="M565"/>
  <c r="O565"/>
  <c r="P565"/>
  <c r="H566"/>
  <c r="I566"/>
  <c r="M566"/>
  <c r="O566"/>
  <c r="P566"/>
  <c r="H567"/>
  <c r="I567"/>
  <c r="M567"/>
  <c r="O567"/>
  <c r="P567"/>
  <c r="H568"/>
  <c r="I568"/>
  <c r="M568"/>
  <c r="O568"/>
  <c r="P568"/>
  <c r="H569"/>
  <c r="I569"/>
  <c r="K569"/>
  <c r="M569"/>
  <c r="O569"/>
  <c r="P569"/>
  <c r="H570"/>
  <c r="I570"/>
  <c r="K570"/>
  <c r="M570"/>
  <c r="O570"/>
  <c r="P570"/>
  <c r="H571"/>
  <c r="I571"/>
  <c r="K571"/>
  <c r="M571"/>
  <c r="O571"/>
  <c r="P571"/>
  <c r="H572"/>
  <c r="I572"/>
  <c r="M572"/>
  <c r="O572"/>
  <c r="P572"/>
  <c r="F8" i="15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K14"/>
  <c r="M14"/>
  <c r="O14"/>
  <c r="P14"/>
  <c r="H15"/>
  <c r="I15"/>
  <c r="M15"/>
  <c r="O15"/>
  <c r="P15"/>
  <c r="H16"/>
  <c r="I16"/>
  <c r="M16"/>
  <c r="O16"/>
  <c r="P16"/>
  <c r="H17"/>
  <c r="I17"/>
  <c r="M17"/>
  <c r="O17"/>
  <c r="P17"/>
  <c r="H18"/>
  <c r="I18"/>
  <c r="K18"/>
  <c r="M18"/>
  <c r="O18"/>
  <c r="P18"/>
  <c r="H19"/>
  <c r="I19"/>
  <c r="K19"/>
  <c r="M19"/>
  <c r="O19"/>
  <c r="P19"/>
  <c r="H20"/>
  <c r="I20"/>
  <c r="K20"/>
  <c r="M20"/>
  <c r="O20"/>
  <c r="P20"/>
  <c r="H21"/>
  <c r="I21"/>
  <c r="K21"/>
  <c r="M21"/>
  <c r="O21"/>
  <c r="P21"/>
  <c r="H22"/>
  <c r="I22"/>
  <c r="K22"/>
  <c r="M22"/>
  <c r="O22"/>
  <c r="P22"/>
  <c r="H23"/>
  <c r="I23"/>
  <c r="M23"/>
  <c r="O23"/>
  <c r="P23"/>
  <c r="H24"/>
  <c r="I24"/>
  <c r="K24"/>
  <c r="M24"/>
  <c r="O24"/>
  <c r="P24"/>
  <c r="H25"/>
  <c r="I25"/>
  <c r="K25"/>
  <c r="M25"/>
  <c r="O25"/>
  <c r="P25"/>
  <c r="H26"/>
  <c r="I26"/>
  <c r="K26"/>
  <c r="M26"/>
  <c r="O26"/>
  <c r="P26"/>
  <c r="H27"/>
  <c r="I27"/>
  <c r="M27"/>
  <c r="O27"/>
  <c r="P27"/>
  <c r="H28"/>
  <c r="I28"/>
  <c r="K28"/>
  <c r="M28"/>
  <c r="O28"/>
  <c r="P28"/>
  <c r="H29"/>
  <c r="I29"/>
  <c r="K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M33"/>
  <c r="O33"/>
  <c r="P33"/>
  <c r="H34"/>
  <c r="I34"/>
  <c r="M34"/>
  <c r="O34"/>
  <c r="P34"/>
  <c r="H35"/>
  <c r="I35"/>
  <c r="M35"/>
  <c r="O35"/>
  <c r="P35"/>
  <c r="H36"/>
  <c r="I36"/>
  <c r="M36"/>
  <c r="O36"/>
  <c r="P36"/>
  <c r="H37"/>
  <c r="I37"/>
  <c r="M37"/>
  <c r="O37"/>
  <c r="P37"/>
  <c r="H38"/>
  <c r="I38"/>
  <c r="M38"/>
  <c r="O38"/>
  <c r="P38"/>
  <c r="H39"/>
  <c r="I39"/>
  <c r="M39"/>
  <c r="O39"/>
  <c r="P39"/>
  <c r="H40"/>
  <c r="I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K52"/>
  <c r="M52"/>
  <c r="O52"/>
  <c r="P52"/>
  <c r="H53"/>
  <c r="I53"/>
  <c r="M53"/>
  <c r="O53"/>
  <c r="P53"/>
  <c r="H54"/>
  <c r="I54"/>
  <c r="M54"/>
  <c r="O54"/>
  <c r="P54"/>
  <c r="H55"/>
  <c r="I55"/>
  <c r="K55"/>
  <c r="M55"/>
  <c r="O55"/>
  <c r="P55"/>
  <c r="H56"/>
  <c r="I56"/>
  <c r="M56"/>
  <c r="O56"/>
  <c r="P56"/>
  <c r="H57"/>
  <c r="I57"/>
  <c r="M57"/>
  <c r="O57"/>
  <c r="P57"/>
  <c r="H58"/>
  <c r="I58"/>
  <c r="M58"/>
  <c r="O58"/>
  <c r="P58"/>
  <c r="H59"/>
  <c r="I59"/>
  <c r="M59"/>
  <c r="O59"/>
  <c r="P59"/>
  <c r="H60"/>
  <c r="I60"/>
  <c r="M60"/>
  <c r="O60"/>
  <c r="P60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M67"/>
  <c r="O67"/>
  <c r="P67"/>
  <c r="H68"/>
  <c r="I68"/>
  <c r="M68"/>
  <c r="O68"/>
  <c r="P68"/>
  <c r="H69"/>
  <c r="I69"/>
  <c r="M69"/>
  <c r="O69"/>
  <c r="P69"/>
  <c r="H70"/>
  <c r="I70"/>
  <c r="M70"/>
  <c r="O70"/>
  <c r="P70"/>
  <c r="H71"/>
  <c r="I71"/>
  <c r="M71"/>
  <c r="O71"/>
  <c r="P71"/>
  <c r="H72"/>
  <c r="I72"/>
  <c r="M72"/>
  <c r="O72"/>
  <c r="P72"/>
  <c r="H73"/>
  <c r="I73"/>
  <c r="M73"/>
  <c r="O73"/>
  <c r="P73"/>
  <c r="H74"/>
  <c r="I74"/>
  <c r="M74"/>
  <c r="O74"/>
  <c r="P74"/>
  <c r="H75"/>
  <c r="I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I108"/>
  <c r="M108"/>
  <c r="O108"/>
  <c r="P108"/>
  <c r="I109"/>
  <c r="O109"/>
  <c r="P109"/>
  <c r="I110"/>
  <c r="M110"/>
  <c r="O110"/>
  <c r="P110"/>
  <c r="I111"/>
  <c r="M111"/>
  <c r="O111"/>
  <c r="P111"/>
  <c r="I112"/>
  <c r="M112"/>
  <c r="O112"/>
  <c r="P112"/>
  <c r="I113"/>
  <c r="M113"/>
  <c r="O113"/>
  <c r="P113"/>
  <c r="I114"/>
  <c r="M114"/>
  <c r="O114"/>
  <c r="P114"/>
  <c r="I115"/>
  <c r="M115"/>
  <c r="O115"/>
  <c r="P115"/>
  <c r="I116"/>
  <c r="M116"/>
  <c r="O116"/>
  <c r="P116"/>
  <c r="I117"/>
  <c r="M117"/>
  <c r="O117"/>
  <c r="P117"/>
  <c r="I118"/>
  <c r="M118"/>
  <c r="O118"/>
  <c r="P118"/>
  <c r="I119"/>
  <c r="M119"/>
  <c r="O119"/>
  <c r="P119"/>
  <c r="I120"/>
  <c r="M120"/>
  <c r="O120"/>
  <c r="P120"/>
  <c r="I121"/>
  <c r="M121"/>
  <c r="O121"/>
  <c r="P121"/>
  <c r="I122"/>
  <c r="M122"/>
  <c r="O122"/>
  <c r="P122"/>
  <c r="I123"/>
  <c r="I124"/>
  <c r="M124"/>
  <c r="O124"/>
  <c r="P124"/>
  <c r="I125"/>
  <c r="M125"/>
  <c r="O125"/>
  <c r="P125"/>
  <c r="I126"/>
  <c r="M126"/>
  <c r="O126"/>
  <c r="P126"/>
  <c r="I127"/>
  <c r="M127"/>
  <c r="O127"/>
  <c r="P127"/>
  <c r="I128"/>
  <c r="M128"/>
  <c r="O128"/>
  <c r="P128"/>
  <c r="I129"/>
  <c r="M129"/>
  <c r="O129"/>
  <c r="P129"/>
  <c r="I130"/>
  <c r="M130"/>
  <c r="O130"/>
  <c r="P130"/>
  <c r="I131"/>
  <c r="M131"/>
  <c r="O131"/>
  <c r="P131"/>
  <c r="I132"/>
  <c r="M132"/>
  <c r="O132"/>
  <c r="P132"/>
  <c r="I133"/>
  <c r="M133"/>
  <c r="O133"/>
  <c r="P133"/>
  <c r="I134"/>
  <c r="M134"/>
  <c r="O134"/>
  <c r="P134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M141"/>
  <c r="O141"/>
  <c r="P141"/>
  <c r="H142"/>
  <c r="I142"/>
  <c r="M142"/>
  <c r="O142"/>
  <c r="P142"/>
  <c r="H143"/>
  <c r="I143"/>
  <c r="M143"/>
  <c r="O143"/>
  <c r="P143"/>
  <c r="H144"/>
  <c r="I144"/>
  <c r="M144"/>
  <c r="O144"/>
  <c r="P144"/>
  <c r="H145"/>
  <c r="I145"/>
  <c r="M145"/>
  <c r="O145"/>
  <c r="P145"/>
  <c r="H146"/>
  <c r="I146"/>
  <c r="M146"/>
  <c r="O146"/>
  <c r="P146"/>
  <c r="H147"/>
  <c r="I147"/>
  <c r="M147"/>
  <c r="O147"/>
  <c r="P147"/>
  <c r="H148"/>
  <c r="I148"/>
  <c r="M148"/>
  <c r="O148"/>
  <c r="P148"/>
  <c r="H149"/>
  <c r="I149"/>
  <c r="M149"/>
  <c r="O149"/>
  <c r="P149"/>
  <c r="H150"/>
  <c r="I150"/>
  <c r="M150"/>
  <c r="O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M164"/>
  <c r="O164"/>
  <c r="P164"/>
  <c r="H165"/>
  <c r="I165"/>
  <c r="M165"/>
  <c r="O165"/>
  <c r="P165"/>
  <c r="H166"/>
  <c r="I166"/>
  <c r="M166"/>
  <c r="O166"/>
  <c r="P166"/>
  <c r="H167"/>
  <c r="I167"/>
  <c r="M167"/>
  <c r="O167"/>
  <c r="P167"/>
  <c r="H168"/>
  <c r="I168"/>
  <c r="M168"/>
  <c r="O168"/>
  <c r="P168"/>
  <c r="H169"/>
  <c r="I169"/>
  <c r="M169"/>
  <c r="O169"/>
  <c r="P169"/>
  <c r="H170"/>
  <c r="P170"/>
  <c r="H171"/>
  <c r="P171"/>
  <c r="H172"/>
  <c r="I172"/>
  <c r="M172"/>
  <c r="O172"/>
  <c r="P172"/>
  <c r="H173"/>
  <c r="P173"/>
  <c r="H174"/>
  <c r="I174"/>
  <c r="M174"/>
  <c r="O174"/>
  <c r="P174"/>
  <c r="H175"/>
  <c r="I175"/>
  <c r="M175"/>
  <c r="O175"/>
  <c r="P175"/>
  <c r="H176"/>
  <c r="I176"/>
  <c r="M176"/>
  <c r="O176"/>
  <c r="P176"/>
  <c r="H177"/>
  <c r="I177"/>
  <c r="M177"/>
  <c r="O177"/>
  <c r="H178"/>
  <c r="I178"/>
  <c r="M178"/>
  <c r="O178"/>
  <c r="P178"/>
  <c r="H179"/>
  <c r="I179"/>
  <c r="M179"/>
  <c r="O179"/>
  <c r="P179"/>
  <c r="H180"/>
  <c r="I180"/>
  <c r="M180"/>
  <c r="O180"/>
  <c r="P180"/>
  <c r="H181"/>
  <c r="I181"/>
  <c r="M181"/>
  <c r="O181"/>
  <c r="P181"/>
  <c r="H182"/>
  <c r="I182"/>
  <c r="M182"/>
  <c r="O182"/>
  <c r="P182"/>
  <c r="H183"/>
  <c r="I183"/>
  <c r="M183"/>
  <c r="O183"/>
  <c r="P183"/>
  <c r="H184"/>
  <c r="I184"/>
  <c r="M184"/>
  <c r="O184"/>
  <c r="P184"/>
  <c r="H185"/>
  <c r="I185"/>
  <c r="M185"/>
  <c r="O185"/>
  <c r="P185"/>
  <c r="H186"/>
  <c r="I186"/>
  <c r="M186"/>
  <c r="O186"/>
  <c r="P186"/>
  <c r="H187"/>
  <c r="I187"/>
  <c r="M187"/>
  <c r="O187"/>
  <c r="P187"/>
  <c r="H188"/>
  <c r="I188"/>
  <c r="M188"/>
  <c r="O188"/>
  <c r="P188"/>
  <c r="H189"/>
  <c r="I189"/>
  <c r="M189"/>
  <c r="O189"/>
  <c r="P189"/>
  <c r="H190"/>
  <c r="I190"/>
  <c r="M190"/>
  <c r="O190"/>
  <c r="P190"/>
  <c r="H191"/>
  <c r="I191"/>
  <c r="M191"/>
  <c r="O191"/>
  <c r="P191"/>
  <c r="H192"/>
  <c r="I192"/>
  <c r="M192"/>
  <c r="O192"/>
  <c r="P192"/>
  <c r="H193"/>
  <c r="I193"/>
  <c r="M193"/>
  <c r="O193"/>
  <c r="P193"/>
  <c r="H194"/>
  <c r="I194"/>
  <c r="M194"/>
  <c r="O194"/>
  <c r="P194"/>
  <c r="H195"/>
  <c r="I195"/>
  <c r="M195"/>
  <c r="O195"/>
  <c r="H196"/>
  <c r="I196"/>
  <c r="M196"/>
  <c r="O196"/>
  <c r="P196"/>
  <c r="H197"/>
  <c r="I197"/>
  <c r="M197"/>
  <c r="O197"/>
  <c r="P197"/>
  <c r="H198"/>
  <c r="I198"/>
  <c r="M198"/>
  <c r="O198"/>
  <c r="P198"/>
  <c r="H199"/>
  <c r="I199"/>
  <c r="M199"/>
  <c r="O199"/>
  <c r="P199"/>
  <c r="H200"/>
  <c r="I200"/>
  <c r="M200"/>
  <c r="O200"/>
  <c r="P200"/>
  <c r="H201"/>
  <c r="I201"/>
  <c r="M201"/>
  <c r="O201"/>
  <c r="P201"/>
  <c r="H202"/>
  <c r="I202"/>
  <c r="M202"/>
  <c r="O202"/>
  <c r="P202"/>
  <c r="H203"/>
  <c r="I203"/>
  <c r="M203"/>
  <c r="O203"/>
  <c r="P203"/>
  <c r="H204"/>
  <c r="I204"/>
  <c r="M204"/>
  <c r="O204"/>
  <c r="P204"/>
  <c r="H205"/>
  <c r="I205"/>
  <c r="M205"/>
  <c r="O205"/>
  <c r="P205"/>
  <c r="H206"/>
  <c r="I206"/>
  <c r="M206"/>
  <c r="O206"/>
  <c r="P206"/>
  <c r="H207"/>
  <c r="I207"/>
  <c r="M207"/>
  <c r="O207"/>
  <c r="P207"/>
  <c r="H208"/>
  <c r="I208"/>
  <c r="M208"/>
  <c r="O208"/>
  <c r="P208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O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M221"/>
  <c r="O221"/>
  <c r="P221"/>
  <c r="H222"/>
  <c r="I222"/>
  <c r="M222"/>
  <c r="O222"/>
  <c r="P222"/>
  <c r="H223"/>
  <c r="I223"/>
  <c r="M223"/>
  <c r="O223"/>
  <c r="P223"/>
  <c r="H224"/>
  <c r="I224"/>
  <c r="O224"/>
  <c r="H225"/>
  <c r="I225"/>
  <c r="M225"/>
  <c r="O225"/>
  <c r="P225"/>
  <c r="H226"/>
  <c r="I226"/>
  <c r="M226"/>
  <c r="O226"/>
  <c r="P226"/>
  <c r="H227"/>
  <c r="I227"/>
  <c r="M227"/>
  <c r="O227"/>
  <c r="P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M231"/>
  <c r="O231"/>
  <c r="P231"/>
  <c r="H232"/>
  <c r="I232"/>
  <c r="M232"/>
  <c r="O232"/>
  <c r="P232"/>
  <c r="H233"/>
  <c r="I233"/>
  <c r="M233"/>
  <c r="O233"/>
  <c r="P233"/>
  <c r="H234"/>
  <c r="I234"/>
  <c r="M234"/>
  <c r="O234"/>
  <c r="P234"/>
  <c r="H235"/>
  <c r="I235"/>
  <c r="M235"/>
  <c r="O235"/>
  <c r="P235"/>
  <c r="H236"/>
  <c r="I236"/>
  <c r="M236"/>
  <c r="O236"/>
  <c r="P236"/>
  <c r="H237"/>
  <c r="I237"/>
  <c r="M237"/>
  <c r="O237"/>
  <c r="P237"/>
  <c r="H238"/>
  <c r="I238"/>
  <c r="M238"/>
  <c r="O238"/>
  <c r="P238"/>
  <c r="H239"/>
  <c r="I239"/>
  <c r="M239"/>
  <c r="O239"/>
  <c r="P239"/>
  <c r="H240"/>
  <c r="I240"/>
  <c r="M240"/>
  <c r="O240"/>
  <c r="P240"/>
  <c r="H241"/>
  <c r="I241"/>
  <c r="M241"/>
  <c r="O241"/>
  <c r="P241"/>
  <c r="H242"/>
  <c r="I242"/>
  <c r="M242"/>
  <c r="O242"/>
  <c r="P242"/>
  <c r="H243"/>
  <c r="I243"/>
  <c r="M243"/>
  <c r="O243"/>
  <c r="P243"/>
  <c r="H244"/>
  <c r="I244"/>
  <c r="M244"/>
  <c r="O244"/>
  <c r="P244"/>
  <c r="H245"/>
  <c r="I245"/>
  <c r="M245"/>
  <c r="O245"/>
  <c r="P245"/>
  <c r="H246"/>
  <c r="I246"/>
  <c r="M246"/>
  <c r="O246"/>
  <c r="P246"/>
  <c r="H247"/>
  <c r="I247"/>
  <c r="M247"/>
  <c r="O247"/>
  <c r="P247"/>
  <c r="H248"/>
  <c r="I248"/>
  <c r="M248"/>
  <c r="O248"/>
  <c r="P248"/>
  <c r="H249"/>
  <c r="I249"/>
  <c r="M249"/>
  <c r="O249"/>
  <c r="P249"/>
  <c r="H250"/>
  <c r="I250"/>
  <c r="M250"/>
  <c r="O250"/>
  <c r="P250"/>
  <c r="H251"/>
  <c r="I251"/>
  <c r="M251"/>
  <c r="O251"/>
  <c r="P251"/>
  <c r="H252"/>
  <c r="I252"/>
  <c r="M252"/>
  <c r="O252"/>
  <c r="P252"/>
  <c r="H253"/>
  <c r="I253"/>
  <c r="M253"/>
  <c r="O253"/>
  <c r="P253"/>
  <c r="H254"/>
  <c r="I254"/>
  <c r="M254"/>
  <c r="O254"/>
  <c r="P254"/>
  <c r="H255"/>
  <c r="I255"/>
  <c r="M255"/>
  <c r="O255"/>
  <c r="P255"/>
  <c r="H256"/>
  <c r="I256"/>
  <c r="M256"/>
  <c r="O256"/>
  <c r="P256"/>
  <c r="H257"/>
  <c r="I257"/>
  <c r="M257"/>
  <c r="O257"/>
  <c r="P257"/>
  <c r="H258"/>
  <c r="I258"/>
  <c r="M258"/>
  <c r="O258"/>
  <c r="P258"/>
  <c r="H259"/>
  <c r="I259"/>
  <c r="M259"/>
  <c r="O259"/>
  <c r="P259"/>
  <c r="H260"/>
  <c r="I260"/>
  <c r="M260"/>
  <c r="O260"/>
  <c r="P260"/>
  <c r="H261"/>
  <c r="I261"/>
  <c r="M261"/>
  <c r="O261"/>
  <c r="P261"/>
  <c r="H262"/>
  <c r="I262"/>
  <c r="M262"/>
  <c r="O262"/>
  <c r="P262"/>
  <c r="H263"/>
  <c r="I263"/>
  <c r="M263"/>
  <c r="O263"/>
  <c r="P263"/>
  <c r="H264"/>
  <c r="I264"/>
  <c r="M264"/>
  <c r="O264"/>
  <c r="P264"/>
  <c r="H265"/>
  <c r="I265"/>
  <c r="M265"/>
  <c r="O265"/>
  <c r="P265"/>
  <c r="H266"/>
  <c r="I266"/>
  <c r="M266"/>
  <c r="O266"/>
  <c r="P266"/>
  <c r="H267"/>
  <c r="I267"/>
  <c r="M267"/>
  <c r="O267"/>
  <c r="P267"/>
  <c r="H268"/>
  <c r="I268"/>
  <c r="M268"/>
  <c r="O268"/>
  <c r="P268"/>
  <c r="H269"/>
  <c r="I269"/>
  <c r="M269"/>
  <c r="O269"/>
  <c r="P269"/>
  <c r="H270"/>
  <c r="I270"/>
  <c r="M270"/>
  <c r="O270"/>
  <c r="P270"/>
  <c r="H271"/>
  <c r="I271"/>
  <c r="M271"/>
  <c r="O271"/>
  <c r="P271"/>
  <c r="H272"/>
  <c r="I272"/>
  <c r="M272"/>
  <c r="O272"/>
  <c r="P272"/>
  <c r="H273"/>
  <c r="I273"/>
  <c r="M273"/>
  <c r="O273"/>
  <c r="P273"/>
  <c r="H274"/>
  <c r="I274"/>
  <c r="M274"/>
  <c r="O274"/>
  <c r="P274"/>
  <c r="H275"/>
  <c r="I275"/>
  <c r="M275"/>
  <c r="O275"/>
  <c r="P275"/>
  <c r="H276"/>
  <c r="I276"/>
  <c r="M276"/>
  <c r="O276"/>
  <c r="P276"/>
  <c r="H277"/>
  <c r="I277"/>
  <c r="M277"/>
  <c r="O277"/>
  <c r="P277"/>
  <c r="H278"/>
  <c r="I278"/>
  <c r="M278"/>
  <c r="O278"/>
  <c r="P278"/>
  <c r="H279"/>
  <c r="I279"/>
  <c r="M279"/>
  <c r="O279"/>
  <c r="P279"/>
  <c r="H280"/>
  <c r="I280"/>
  <c r="M280"/>
  <c r="O280"/>
  <c r="P280"/>
  <c r="H281"/>
  <c r="I281"/>
  <c r="M281"/>
  <c r="O281"/>
  <c r="P281"/>
  <c r="H282"/>
  <c r="I282"/>
  <c r="M282"/>
  <c r="O282"/>
  <c r="P282"/>
  <c r="H283"/>
  <c r="I283"/>
  <c r="M283"/>
  <c r="O283"/>
  <c r="P283"/>
  <c r="H284"/>
  <c r="I284"/>
  <c r="M284"/>
  <c r="O284"/>
  <c r="P284"/>
  <c r="H285"/>
  <c r="I285"/>
  <c r="M285"/>
  <c r="O285"/>
  <c r="P285"/>
  <c r="H286"/>
  <c r="I286"/>
  <c r="M286"/>
  <c r="O286"/>
  <c r="P286"/>
  <c r="H287"/>
  <c r="I287"/>
  <c r="M287"/>
  <c r="O287"/>
  <c r="P287"/>
  <c r="H288"/>
  <c r="I288"/>
  <c r="M288"/>
  <c r="O288"/>
  <c r="P288"/>
  <c r="H289"/>
  <c r="I289"/>
  <c r="M289"/>
  <c r="O289"/>
  <c r="P289"/>
  <c r="H290"/>
  <c r="I290"/>
  <c r="M290"/>
  <c r="O290"/>
  <c r="P290"/>
  <c r="H291"/>
  <c r="I291"/>
  <c r="M291"/>
  <c r="O291"/>
  <c r="P291"/>
  <c r="H292"/>
  <c r="I292"/>
  <c r="M292"/>
  <c r="O292"/>
  <c r="P292"/>
  <c r="H293"/>
  <c r="I293"/>
  <c r="M293"/>
  <c r="O293"/>
  <c r="P293"/>
  <c r="H294"/>
  <c r="I294"/>
  <c r="M294"/>
  <c r="O294"/>
  <c r="P294"/>
  <c r="H295"/>
  <c r="I295"/>
  <c r="M295"/>
  <c r="O295"/>
  <c r="P295"/>
  <c r="M296"/>
  <c r="H297"/>
  <c r="I297"/>
  <c r="M297"/>
  <c r="O297"/>
  <c r="P297"/>
  <c r="H298"/>
  <c r="I298"/>
  <c r="M298"/>
  <c r="O298"/>
  <c r="P298"/>
  <c r="H299"/>
  <c r="I299"/>
  <c r="M299"/>
  <c r="O299"/>
  <c r="P299"/>
  <c r="H341"/>
  <c r="I341"/>
  <c r="M341"/>
  <c r="O341"/>
  <c r="P341"/>
  <c r="H342"/>
  <c r="I342"/>
  <c r="M342"/>
  <c r="O342"/>
  <c r="P342"/>
  <c r="H343"/>
  <c r="I343"/>
  <c r="M343"/>
  <c r="O343"/>
  <c r="P343"/>
  <c r="H344"/>
  <c r="I344"/>
  <c r="M344"/>
  <c r="O344"/>
  <c r="P344"/>
  <c r="H345"/>
  <c r="I345"/>
  <c r="M345"/>
  <c r="O345"/>
  <c r="P345"/>
  <c r="H346"/>
  <c r="I346"/>
  <c r="M346"/>
  <c r="O346"/>
  <c r="P346"/>
  <c r="H347"/>
  <c r="I347"/>
  <c r="M347"/>
  <c r="O347"/>
  <c r="P347"/>
  <c r="H348"/>
  <c r="I348"/>
  <c r="M348"/>
  <c r="O348"/>
  <c r="P348"/>
  <c r="H349"/>
  <c r="I349"/>
  <c r="M349"/>
  <c r="O349"/>
  <c r="P349"/>
  <c r="H350"/>
  <c r="I350"/>
  <c r="M350"/>
  <c r="O350"/>
  <c r="P350"/>
  <c r="H351"/>
  <c r="I351"/>
  <c r="M351"/>
  <c r="O351"/>
  <c r="P351"/>
  <c r="H352"/>
  <c r="I352"/>
  <c r="M352"/>
  <c r="O352"/>
  <c r="P352"/>
  <c r="H353"/>
  <c r="I353"/>
  <c r="K353"/>
  <c r="M353"/>
  <c r="O353"/>
  <c r="P353"/>
  <c r="H354"/>
  <c r="I354"/>
  <c r="M354"/>
  <c r="O354"/>
  <c r="P354"/>
  <c r="H355"/>
  <c r="I355"/>
  <c r="M355"/>
  <c r="O355"/>
  <c r="P355"/>
  <c r="H356"/>
  <c r="I356"/>
  <c r="M356"/>
  <c r="O356"/>
  <c r="P356"/>
  <c r="H357"/>
  <c r="I357"/>
  <c r="K357"/>
  <c r="M357"/>
  <c r="O357"/>
  <c r="P357"/>
  <c r="H358"/>
  <c r="I358"/>
  <c r="M358"/>
  <c r="O358"/>
  <c r="P358"/>
  <c r="H359"/>
  <c r="I359"/>
  <c r="K359"/>
  <c r="M359"/>
  <c r="O359"/>
  <c r="P359"/>
  <c r="H360"/>
  <c r="I360"/>
  <c r="K360"/>
  <c r="M360"/>
  <c r="O360"/>
  <c r="P360"/>
  <c r="H361"/>
  <c r="I361"/>
  <c r="M361"/>
  <c r="O361"/>
  <c r="P361"/>
  <c r="H362"/>
  <c r="I362"/>
  <c r="K362"/>
  <c r="M362"/>
  <c r="O362"/>
  <c r="P362"/>
  <c r="H363"/>
  <c r="I363"/>
  <c r="M363"/>
  <c r="O363"/>
  <c r="P363"/>
  <c r="H364"/>
  <c r="I364"/>
  <c r="M364"/>
  <c r="O364"/>
  <c r="P364"/>
  <c r="H365"/>
  <c r="I365"/>
  <c r="K365"/>
  <c r="M365"/>
  <c r="O365"/>
  <c r="P365"/>
  <c r="H366"/>
  <c r="I366"/>
  <c r="M366"/>
  <c r="O366"/>
  <c r="P366"/>
  <c r="H367"/>
  <c r="I367"/>
  <c r="M367"/>
  <c r="O367"/>
  <c r="P367"/>
  <c r="H368"/>
  <c r="I368"/>
  <c r="M368"/>
  <c r="O368"/>
  <c r="P368"/>
  <c r="H369"/>
  <c r="I369"/>
  <c r="K369"/>
  <c r="M369"/>
  <c r="O369"/>
  <c r="P369"/>
  <c r="H370"/>
  <c r="I370"/>
  <c r="M370"/>
  <c r="O370"/>
  <c r="P370"/>
  <c r="H371"/>
  <c r="I371"/>
  <c r="M371"/>
  <c r="O371"/>
  <c r="P371"/>
  <c r="H372"/>
  <c r="I372"/>
  <c r="M372"/>
  <c r="O372"/>
  <c r="P372"/>
  <c r="H373"/>
  <c r="I373"/>
  <c r="M373"/>
  <c r="O373"/>
  <c r="P373"/>
  <c r="H374"/>
  <c r="I374"/>
  <c r="M374"/>
  <c r="O374"/>
  <c r="P374"/>
  <c r="H375"/>
  <c r="I375"/>
  <c r="K375"/>
  <c r="M375"/>
  <c r="O375"/>
  <c r="P375"/>
  <c r="H376"/>
  <c r="I376"/>
  <c r="M376"/>
  <c r="O376"/>
  <c r="P376"/>
  <c r="H377"/>
  <c r="I377"/>
  <c r="M377"/>
  <c r="O377"/>
  <c r="P377"/>
  <c r="H378"/>
  <c r="I378"/>
  <c r="M378"/>
  <c r="O378"/>
  <c r="P378"/>
  <c r="H379"/>
  <c r="I379"/>
  <c r="K379"/>
  <c r="M379"/>
  <c r="O379"/>
  <c r="P379"/>
  <c r="H380"/>
  <c r="I380"/>
  <c r="M380"/>
  <c r="O380"/>
  <c r="P380"/>
  <c r="H381"/>
  <c r="I381"/>
  <c r="M381"/>
  <c r="O381"/>
  <c r="P381"/>
  <c r="H382"/>
  <c r="I382"/>
  <c r="K382"/>
  <c r="M382"/>
  <c r="O382"/>
  <c r="P382"/>
  <c r="H383"/>
  <c r="I383"/>
  <c r="M383"/>
  <c r="O383"/>
  <c r="P383"/>
  <c r="H384"/>
  <c r="I384"/>
  <c r="M384"/>
  <c r="O384"/>
  <c r="P384"/>
  <c r="H385"/>
  <c r="I385"/>
  <c r="M385"/>
  <c r="O385"/>
  <c r="P385"/>
  <c r="H386"/>
  <c r="I386"/>
  <c r="K386"/>
  <c r="M386"/>
  <c r="O386"/>
  <c r="P386"/>
  <c r="H387"/>
  <c r="I387"/>
  <c r="M387"/>
  <c r="O387"/>
  <c r="P387"/>
  <c r="H388"/>
  <c r="I388"/>
  <c r="K388"/>
  <c r="M388"/>
  <c r="O388"/>
  <c r="P388"/>
  <c r="H389"/>
  <c r="I389"/>
  <c r="M389"/>
  <c r="O389"/>
  <c r="P389"/>
  <c r="H390"/>
  <c r="I390"/>
  <c r="K390"/>
  <c r="M390"/>
  <c r="O390"/>
  <c r="P390"/>
  <c r="H391"/>
  <c r="I391"/>
  <c r="M391"/>
  <c r="O391"/>
  <c r="P391"/>
  <c r="H392"/>
  <c r="I392"/>
  <c r="M392"/>
  <c r="O392"/>
  <c r="P392"/>
  <c r="H393"/>
  <c r="I393"/>
  <c r="M393"/>
  <c r="O393"/>
  <c r="P393"/>
  <c r="H394"/>
  <c r="I394"/>
  <c r="K394"/>
  <c r="M394"/>
  <c r="O394"/>
  <c r="P394"/>
  <c r="H395"/>
  <c r="I395"/>
  <c r="M395"/>
  <c r="O395"/>
  <c r="P395"/>
  <c r="H396"/>
  <c r="I396"/>
  <c r="M396"/>
  <c r="O396"/>
  <c r="P396"/>
  <c r="H397"/>
  <c r="I397"/>
  <c r="K397"/>
  <c r="M397"/>
  <c r="O397"/>
  <c r="P397"/>
  <c r="H398"/>
  <c r="I398"/>
  <c r="M398"/>
  <c r="O398"/>
  <c r="P398"/>
  <c r="H399"/>
  <c r="I399"/>
  <c r="K399"/>
  <c r="M399"/>
  <c r="O399"/>
  <c r="P399"/>
  <c r="H400"/>
  <c r="I400"/>
  <c r="M400"/>
  <c r="O400"/>
  <c r="P400"/>
  <c r="H401"/>
  <c r="I401"/>
  <c r="M401"/>
  <c r="O401"/>
  <c r="P401"/>
  <c r="H402"/>
  <c r="I402"/>
  <c r="M402"/>
  <c r="O402"/>
  <c r="P402"/>
  <c r="H403"/>
  <c r="I403"/>
  <c r="M403"/>
  <c r="O403"/>
  <c r="P403"/>
  <c r="H404"/>
  <c r="I404"/>
  <c r="K404"/>
  <c r="M404"/>
  <c r="O404"/>
  <c r="P404"/>
  <c r="H405"/>
  <c r="I405"/>
  <c r="M405"/>
  <c r="O405"/>
  <c r="P405"/>
  <c r="H406"/>
  <c r="I406"/>
  <c r="M406"/>
  <c r="O406"/>
  <c r="P406"/>
  <c r="H407"/>
  <c r="I407"/>
  <c r="M407"/>
  <c r="O407"/>
  <c r="P407"/>
  <c r="H408"/>
  <c r="I408"/>
  <c r="M408"/>
  <c r="O408"/>
  <c r="P408"/>
  <c r="H409"/>
  <c r="I409"/>
  <c r="M409"/>
  <c r="O409"/>
  <c r="P409"/>
  <c r="H410"/>
  <c r="I410"/>
  <c r="M410"/>
  <c r="O410"/>
  <c r="P410"/>
  <c r="H411"/>
  <c r="I411"/>
  <c r="M411"/>
  <c r="O411"/>
  <c r="P411"/>
  <c r="H412"/>
  <c r="I412"/>
  <c r="M412"/>
  <c r="O412"/>
  <c r="P412"/>
  <c r="H413"/>
  <c r="I413"/>
  <c r="M413"/>
  <c r="O413"/>
  <c r="P413"/>
  <c r="H414"/>
  <c r="I414"/>
  <c r="M414"/>
  <c r="O414"/>
  <c r="P414"/>
  <c r="H415"/>
  <c r="I415"/>
  <c r="M415"/>
  <c r="O415"/>
  <c r="P415"/>
  <c r="H416"/>
  <c r="I416"/>
  <c r="M416"/>
  <c r="O416"/>
  <c r="P416"/>
  <c r="H417"/>
  <c r="I417"/>
  <c r="M417"/>
  <c r="O417"/>
  <c r="P417"/>
  <c r="H418"/>
  <c r="I418"/>
  <c r="M418"/>
  <c r="O418"/>
  <c r="P418"/>
  <c r="H419"/>
  <c r="I419"/>
  <c r="K419"/>
  <c r="M419"/>
  <c r="O419"/>
  <c r="P419"/>
  <c r="H420"/>
  <c r="I420"/>
  <c r="M420"/>
  <c r="O420"/>
  <c r="P420"/>
  <c r="H421"/>
  <c r="I421"/>
  <c r="M421"/>
  <c r="O421"/>
  <c r="P421"/>
  <c r="H422"/>
  <c r="I422"/>
  <c r="M422"/>
  <c r="O422"/>
  <c r="P422"/>
  <c r="H423"/>
  <c r="I423"/>
  <c r="M423"/>
  <c r="O423"/>
  <c r="P423"/>
  <c r="H424"/>
  <c r="I424"/>
  <c r="M424"/>
  <c r="O424"/>
  <c r="P424"/>
  <c r="H425"/>
  <c r="I425"/>
  <c r="M425"/>
  <c r="O425"/>
  <c r="P425"/>
  <c r="H426"/>
  <c r="I426"/>
  <c r="M426"/>
  <c r="O426"/>
  <c r="P426"/>
  <c r="H427"/>
  <c r="I427"/>
  <c r="M427"/>
  <c r="O427"/>
  <c r="P427"/>
  <c r="H428"/>
  <c r="I428"/>
  <c r="M428"/>
  <c r="O428"/>
  <c r="P428"/>
  <c r="H429"/>
  <c r="I429"/>
  <c r="M429"/>
  <c r="O429"/>
  <c r="P429"/>
  <c r="H430"/>
  <c r="I430"/>
  <c r="M430"/>
  <c r="O430"/>
  <c r="P430"/>
  <c r="H431"/>
  <c r="I431"/>
  <c r="M431"/>
  <c r="O431"/>
  <c r="P431"/>
  <c r="H432"/>
  <c r="I432"/>
  <c r="M432"/>
  <c r="O432"/>
  <c r="P432"/>
  <c r="H433"/>
  <c r="I433"/>
  <c r="M433"/>
  <c r="O433"/>
  <c r="P433"/>
  <c r="H434"/>
  <c r="I434"/>
  <c r="M434"/>
  <c r="O434"/>
  <c r="P434"/>
  <c r="H435"/>
  <c r="I435"/>
  <c r="M435"/>
  <c r="O435"/>
  <c r="P435"/>
  <c r="H436"/>
  <c r="I436"/>
  <c r="M436"/>
  <c r="O436"/>
  <c r="P436"/>
  <c r="H437"/>
  <c r="I437"/>
  <c r="M437"/>
  <c r="O437"/>
  <c r="P437"/>
  <c r="H438"/>
  <c r="I438"/>
  <c r="M438"/>
  <c r="O438"/>
  <c r="P438"/>
  <c r="H439"/>
  <c r="I439"/>
  <c r="M439"/>
  <c r="O439"/>
  <c r="P439"/>
  <c r="H440"/>
  <c r="I440"/>
  <c r="M440"/>
  <c r="O440"/>
  <c r="P440"/>
  <c r="H441"/>
  <c r="I441"/>
  <c r="M441"/>
  <c r="O441"/>
  <c r="P441"/>
  <c r="H442"/>
  <c r="I442"/>
  <c r="M442"/>
  <c r="O442"/>
  <c r="P442"/>
  <c r="H443"/>
  <c r="I443"/>
  <c r="M443"/>
  <c r="O443"/>
  <c r="P443"/>
  <c r="H444"/>
  <c r="I444"/>
  <c r="M444"/>
  <c r="O444"/>
  <c r="P444"/>
  <c r="H445"/>
  <c r="I445"/>
  <c r="M445"/>
  <c r="O445"/>
  <c r="P445"/>
  <c r="H446"/>
  <c r="I446"/>
  <c r="M446"/>
  <c r="O446"/>
  <c r="P446"/>
  <c r="H447"/>
  <c r="I447"/>
  <c r="M447"/>
  <c r="O447"/>
  <c r="P447"/>
  <c r="H448"/>
  <c r="I448"/>
  <c r="M448"/>
  <c r="O448"/>
  <c r="P448"/>
  <c r="H449"/>
  <c r="I449"/>
  <c r="M449"/>
  <c r="O449"/>
  <c r="P449"/>
  <c r="H450"/>
  <c r="I450"/>
  <c r="M450"/>
  <c r="O450"/>
  <c r="P450"/>
  <c r="H451"/>
  <c r="I451"/>
  <c r="M451"/>
  <c r="O451"/>
  <c r="P451"/>
  <c r="H452"/>
  <c r="I452"/>
  <c r="M452"/>
  <c r="O452"/>
  <c r="P452"/>
  <c r="H453"/>
  <c r="I453"/>
  <c r="M453"/>
  <c r="O453"/>
  <c r="P453"/>
  <c r="H454"/>
  <c r="I454"/>
  <c r="M454"/>
  <c r="O454"/>
  <c r="P454"/>
  <c r="H455"/>
  <c r="I455"/>
  <c r="M455"/>
  <c r="O455"/>
  <c r="P455"/>
  <c r="H456"/>
  <c r="I456"/>
  <c r="M456"/>
  <c r="O456"/>
  <c r="P456"/>
  <c r="H457"/>
  <c r="I457"/>
  <c r="M457"/>
  <c r="O457"/>
  <c r="P457"/>
  <c r="H458"/>
  <c r="I458"/>
  <c r="M458"/>
  <c r="O458"/>
  <c r="P458"/>
  <c r="H459"/>
  <c r="I459"/>
  <c r="M459"/>
  <c r="O459"/>
  <c r="P459"/>
  <c r="H460"/>
  <c r="I460"/>
  <c r="M460"/>
  <c r="O460"/>
  <c r="P460"/>
  <c r="H461"/>
  <c r="I461"/>
  <c r="M461"/>
  <c r="O461"/>
  <c r="P461"/>
  <c r="H462"/>
  <c r="I462"/>
  <c r="M462"/>
  <c r="O462"/>
  <c r="P462"/>
  <c r="H463"/>
  <c r="I463"/>
  <c r="M463"/>
  <c r="O463"/>
  <c r="P463"/>
  <c r="H464"/>
  <c r="I464"/>
  <c r="M464"/>
  <c r="O464"/>
  <c r="P464"/>
  <c r="H465"/>
  <c r="I465"/>
  <c r="M465"/>
  <c r="O465"/>
  <c r="P465"/>
  <c r="H466"/>
  <c r="I466"/>
  <c r="M466"/>
  <c r="O466"/>
  <c r="P466"/>
  <c r="H467"/>
  <c r="I467"/>
  <c r="M467"/>
  <c r="O467"/>
  <c r="P467"/>
  <c r="H468"/>
  <c r="I468"/>
  <c r="M468"/>
  <c r="O468"/>
  <c r="P468"/>
  <c r="H469"/>
  <c r="I469"/>
  <c r="M469"/>
  <c r="O469"/>
  <c r="P469"/>
  <c r="H470"/>
  <c r="I470"/>
  <c r="M470"/>
  <c r="O470"/>
  <c r="P470"/>
  <c r="H471"/>
  <c r="I471"/>
  <c r="M471"/>
  <c r="O471"/>
  <c r="P471"/>
  <c r="H472"/>
  <c r="I472"/>
  <c r="M472"/>
  <c r="O472"/>
  <c r="P472"/>
  <c r="H473"/>
  <c r="I473"/>
  <c r="M473"/>
  <c r="O473"/>
  <c r="P473"/>
  <c r="H474"/>
  <c r="I474"/>
  <c r="M474"/>
  <c r="O474"/>
  <c r="P474"/>
  <c r="H475"/>
  <c r="I475"/>
  <c r="M475"/>
  <c r="O475"/>
  <c r="P475"/>
  <c r="H476"/>
  <c r="I476"/>
  <c r="M476"/>
  <c r="O476"/>
  <c r="P476"/>
  <c r="H477"/>
  <c r="I477"/>
  <c r="M477"/>
  <c r="O477"/>
  <c r="P477"/>
  <c r="H478"/>
  <c r="I478"/>
  <c r="M478"/>
  <c r="O478"/>
  <c r="P478"/>
  <c r="H479"/>
  <c r="I479"/>
  <c r="M479"/>
  <c r="O479"/>
  <c r="P479"/>
  <c r="H480"/>
  <c r="I480"/>
  <c r="M480"/>
  <c r="O480"/>
  <c r="P480"/>
  <c r="H481"/>
  <c r="I481"/>
  <c r="M481"/>
  <c r="O481"/>
  <c r="P481"/>
  <c r="H482"/>
  <c r="I482"/>
  <c r="M482"/>
  <c r="O482"/>
  <c r="P482"/>
  <c r="H483"/>
  <c r="I483"/>
  <c r="M483"/>
  <c r="O483"/>
  <c r="P483"/>
  <c r="H484"/>
  <c r="I484"/>
  <c r="M484"/>
  <c r="O484"/>
  <c r="P484"/>
  <c r="H485"/>
  <c r="I485"/>
  <c r="M485"/>
  <c r="O485"/>
  <c r="P485"/>
  <c r="H486"/>
  <c r="I486"/>
  <c r="M486"/>
  <c r="O486"/>
  <c r="P486"/>
  <c r="H487"/>
  <c r="I487"/>
  <c r="M487"/>
  <c r="O487"/>
  <c r="P487"/>
  <c r="H488"/>
  <c r="I488"/>
  <c r="K488"/>
  <c r="M488"/>
  <c r="O488"/>
  <c r="P488"/>
  <c r="H489"/>
  <c r="I489"/>
  <c r="M489"/>
  <c r="O489"/>
  <c r="P489"/>
  <c r="H490"/>
  <c r="I490"/>
  <c r="K490"/>
  <c r="M490"/>
  <c r="O490"/>
  <c r="P490"/>
  <c r="H491"/>
  <c r="I491"/>
  <c r="M491"/>
  <c r="O491"/>
  <c r="P491"/>
  <c r="H492"/>
  <c r="I492"/>
  <c r="K492"/>
  <c r="M492"/>
  <c r="O492"/>
  <c r="P492"/>
  <c r="H493"/>
  <c r="I493"/>
  <c r="M493"/>
  <c r="O493"/>
  <c r="P493"/>
  <c r="H494"/>
  <c r="I494"/>
  <c r="M494"/>
  <c r="O494"/>
  <c r="P494"/>
  <c r="H495"/>
  <c r="I495"/>
  <c r="M495"/>
  <c r="O495"/>
  <c r="P495"/>
  <c r="H496"/>
  <c r="I496"/>
  <c r="M496"/>
  <c r="O496"/>
  <c r="P496"/>
  <c r="H497"/>
  <c r="I497"/>
  <c r="K497"/>
  <c r="M497"/>
  <c r="O497"/>
  <c r="P497"/>
  <c r="H498"/>
  <c r="I498"/>
  <c r="M498"/>
  <c r="O498"/>
  <c r="P498"/>
  <c r="H499"/>
  <c r="I499"/>
  <c r="M499"/>
  <c r="O499"/>
  <c r="P499"/>
  <c r="H500"/>
  <c r="I500"/>
  <c r="M500"/>
  <c r="O500"/>
  <c r="P500"/>
  <c r="H501"/>
  <c r="I501"/>
  <c r="M501"/>
  <c r="O501"/>
  <c r="P501"/>
  <c r="H502"/>
  <c r="I502"/>
  <c r="M502"/>
  <c r="O502"/>
  <c r="P502"/>
  <c r="H503"/>
  <c r="I503"/>
  <c r="M503"/>
  <c r="O503"/>
  <c r="P503"/>
  <c r="H504"/>
  <c r="I504"/>
  <c r="M504"/>
  <c r="O504"/>
  <c r="P504"/>
  <c r="H505"/>
  <c r="I505"/>
  <c r="M505"/>
  <c r="O505"/>
  <c r="P505"/>
  <c r="H506"/>
  <c r="I506"/>
  <c r="M506"/>
  <c r="O506"/>
  <c r="P506"/>
  <c r="H507"/>
  <c r="I507"/>
  <c r="M507"/>
  <c r="O507"/>
  <c r="P507"/>
  <c r="H508"/>
  <c r="I508"/>
  <c r="M508"/>
  <c r="O508"/>
  <c r="P508"/>
  <c r="H509"/>
  <c r="I509"/>
  <c r="M509"/>
  <c r="O509"/>
  <c r="P509"/>
  <c r="H510"/>
  <c r="I510"/>
  <c r="M510"/>
  <c r="O510"/>
  <c r="P510"/>
  <c r="H511"/>
  <c r="I511"/>
  <c r="M511"/>
  <c r="O511"/>
  <c r="P511"/>
  <c r="H512"/>
  <c r="I512"/>
  <c r="M512"/>
  <c r="O512"/>
  <c r="P512"/>
  <c r="H513"/>
  <c r="I513"/>
  <c r="M513"/>
  <c r="O513"/>
  <c r="P513"/>
  <c r="H514"/>
  <c r="I514"/>
  <c r="M514"/>
  <c r="O514"/>
  <c r="P514"/>
  <c r="H515"/>
  <c r="I515"/>
  <c r="M515"/>
  <c r="O515"/>
  <c r="P515"/>
  <c r="H516"/>
  <c r="I516"/>
  <c r="M516"/>
  <c r="O516"/>
  <c r="P516"/>
  <c r="H517"/>
  <c r="I517"/>
  <c r="M517"/>
  <c r="O517"/>
  <c r="P517"/>
  <c r="H518"/>
  <c r="I518"/>
  <c r="K518"/>
  <c r="M518"/>
  <c r="O518"/>
  <c r="P518"/>
  <c r="H519"/>
  <c r="I519"/>
  <c r="M519"/>
  <c r="O519"/>
  <c r="P519"/>
  <c r="H520"/>
  <c r="I520"/>
  <c r="M520"/>
  <c r="O520"/>
  <c r="P520"/>
  <c r="H521"/>
  <c r="I521"/>
  <c r="M521"/>
  <c r="O521"/>
  <c r="P521"/>
  <c r="H522"/>
  <c r="I522"/>
  <c r="M522"/>
  <c r="O522"/>
  <c r="P522"/>
  <c r="H523"/>
  <c r="I523"/>
  <c r="K523"/>
  <c r="M523"/>
  <c r="O523"/>
  <c r="P523"/>
  <c r="H524"/>
  <c r="I524"/>
  <c r="K524"/>
  <c r="M524"/>
  <c r="O524"/>
  <c r="P524"/>
  <c r="H525"/>
  <c r="I525"/>
  <c r="K525"/>
  <c r="M525"/>
  <c r="O525"/>
  <c r="P525"/>
  <c r="H526"/>
  <c r="I526"/>
  <c r="M526"/>
  <c r="O526"/>
  <c r="P526"/>
  <c r="H527"/>
  <c r="I527"/>
  <c r="K527"/>
  <c r="M527"/>
  <c r="O527"/>
  <c r="P527"/>
  <c r="H528"/>
  <c r="I528"/>
  <c r="K528"/>
  <c r="M528"/>
  <c r="O528"/>
  <c r="P528"/>
  <c r="H529"/>
  <c r="I529"/>
  <c r="M529"/>
  <c r="O529"/>
  <c r="P529"/>
  <c r="H530"/>
  <c r="I530"/>
  <c r="K530"/>
  <c r="M530"/>
  <c r="O530"/>
  <c r="P530"/>
  <c r="H531"/>
  <c r="I531"/>
  <c r="K531"/>
  <c r="M531"/>
  <c r="O531"/>
  <c r="P531"/>
  <c r="H532"/>
  <c r="I532"/>
  <c r="K532"/>
  <c r="M532"/>
  <c r="O532"/>
  <c r="P532"/>
  <c r="H533"/>
  <c r="I533"/>
  <c r="K533"/>
  <c r="M533"/>
  <c r="O533"/>
  <c r="P533"/>
  <c r="H534"/>
  <c r="I534"/>
  <c r="M534"/>
  <c r="O534"/>
  <c r="P534"/>
  <c r="H535"/>
  <c r="I535"/>
  <c r="K535"/>
  <c r="M535"/>
  <c r="O535"/>
  <c r="P535"/>
  <c r="H536"/>
  <c r="I536"/>
  <c r="M536"/>
  <c r="O536"/>
  <c r="P536"/>
  <c r="H537"/>
  <c r="I537"/>
  <c r="M537"/>
  <c r="O537"/>
  <c r="P537"/>
  <c r="H538"/>
  <c r="I538"/>
  <c r="M538"/>
  <c r="O538"/>
  <c r="P538"/>
  <c r="H539"/>
  <c r="I539"/>
  <c r="M539"/>
  <c r="O539"/>
  <c r="P539"/>
  <c r="H540"/>
  <c r="I540"/>
  <c r="M540"/>
  <c r="O540"/>
  <c r="P540"/>
  <c r="H541"/>
  <c r="I541"/>
  <c r="M541"/>
  <c r="O541"/>
  <c r="P541"/>
  <c r="H542"/>
  <c r="I542"/>
  <c r="M542"/>
  <c r="O542"/>
  <c r="P542"/>
  <c r="H543"/>
  <c r="I543"/>
  <c r="M543"/>
  <c r="O543"/>
  <c r="P543"/>
  <c r="H544"/>
  <c r="I544"/>
  <c r="K544"/>
  <c r="M544"/>
  <c r="O544"/>
  <c r="P544"/>
  <c r="I545"/>
  <c r="K545"/>
  <c r="M545"/>
  <c r="O545"/>
  <c r="P545"/>
  <c r="H546"/>
  <c r="I546"/>
  <c r="M546"/>
  <c r="O546"/>
  <c r="P546"/>
  <c r="H547"/>
  <c r="I547"/>
  <c r="M547"/>
  <c r="O547"/>
  <c r="P547"/>
  <c r="I548"/>
  <c r="K548"/>
  <c r="M548"/>
  <c r="O548"/>
  <c r="P548"/>
  <c r="H549"/>
  <c r="I549"/>
  <c r="K549"/>
  <c r="M549"/>
  <c r="O549"/>
  <c r="P549"/>
  <c r="H550"/>
  <c r="I550"/>
  <c r="K550"/>
  <c r="M550"/>
  <c r="O550"/>
  <c r="P550"/>
  <c r="H551"/>
  <c r="I551"/>
  <c r="K551"/>
  <c r="M551"/>
  <c r="O551"/>
  <c r="P551"/>
  <c r="H552"/>
  <c r="I552"/>
  <c r="K552"/>
  <c r="M552"/>
  <c r="O552"/>
  <c r="P552"/>
  <c r="H553"/>
  <c r="I553"/>
  <c r="M553"/>
  <c r="O553"/>
  <c r="P553"/>
  <c r="H554"/>
  <c r="I554"/>
  <c r="M554"/>
  <c r="O554"/>
  <c r="P554"/>
  <c r="H555"/>
  <c r="I555"/>
  <c r="M555"/>
  <c r="O555"/>
  <c r="P555"/>
  <c r="H556"/>
  <c r="I556"/>
  <c r="K556"/>
  <c r="M556"/>
  <c r="O556"/>
  <c r="P556"/>
  <c r="H557"/>
  <c r="I557"/>
  <c r="K557"/>
  <c r="M557"/>
  <c r="O557"/>
  <c r="P557"/>
  <c r="I558"/>
  <c r="K558"/>
  <c r="M558"/>
  <c r="O558"/>
  <c r="P558"/>
  <c r="H559"/>
  <c r="I559"/>
  <c r="M559"/>
  <c r="O559"/>
  <c r="P559"/>
  <c r="H560"/>
  <c r="I560"/>
  <c r="M560"/>
  <c r="O560"/>
  <c r="P560"/>
  <c r="H561"/>
  <c r="I561"/>
  <c r="K561"/>
  <c r="M561"/>
  <c r="O561"/>
  <c r="P561"/>
  <c r="I562"/>
  <c r="K562"/>
  <c r="M562"/>
  <c r="O562"/>
  <c r="P562"/>
  <c r="H563"/>
  <c r="I563"/>
  <c r="M563"/>
  <c r="O563"/>
  <c r="P563"/>
  <c r="H564"/>
  <c r="I564"/>
  <c r="K564"/>
  <c r="M564"/>
  <c r="O564"/>
  <c r="P564"/>
  <c r="H565"/>
  <c r="I565"/>
  <c r="K565"/>
  <c r="M565"/>
  <c r="O565"/>
  <c r="P565"/>
  <c r="H566"/>
  <c r="I566"/>
  <c r="M566"/>
  <c r="O566"/>
  <c r="P566"/>
  <c r="H567"/>
  <c r="I567"/>
  <c r="M567"/>
  <c r="O567"/>
  <c r="P567"/>
  <c r="H568"/>
  <c r="I568"/>
  <c r="K568"/>
  <c r="M568"/>
  <c r="O568"/>
  <c r="P568"/>
  <c r="H569"/>
  <c r="I569"/>
  <c r="K569"/>
  <c r="M569"/>
  <c r="O569"/>
  <c r="P569"/>
  <c r="H570"/>
  <c r="I570"/>
  <c r="M570"/>
  <c r="O570"/>
  <c r="P570"/>
  <c r="H571"/>
  <c r="I571"/>
  <c r="K571"/>
  <c r="M571"/>
  <c r="O571"/>
  <c r="P571"/>
  <c r="H572"/>
  <c r="I572"/>
  <c r="K572"/>
  <c r="M572"/>
  <c r="O572"/>
  <c r="P572"/>
  <c r="H573"/>
  <c r="I573"/>
  <c r="M573"/>
  <c r="O573"/>
  <c r="P573"/>
  <c r="H574"/>
  <c r="I574"/>
  <c r="K574"/>
  <c r="M574"/>
  <c r="O574"/>
  <c r="P574"/>
  <c r="H575"/>
  <c r="I575"/>
  <c r="K575"/>
  <c r="M575"/>
  <c r="O575"/>
  <c r="P575"/>
  <c r="H576"/>
  <c r="I576"/>
  <c r="K576"/>
  <c r="M576"/>
  <c r="O576"/>
  <c r="P576"/>
  <c r="H577"/>
  <c r="I577"/>
  <c r="M577"/>
  <c r="O577"/>
  <c r="P577"/>
  <c r="H578"/>
  <c r="I578"/>
  <c r="M578"/>
  <c r="O578"/>
  <c r="P578"/>
  <c r="H579"/>
  <c r="I579"/>
  <c r="K579"/>
  <c r="M579"/>
  <c r="O579"/>
  <c r="P579"/>
  <c r="H580"/>
  <c r="I580"/>
  <c r="M580"/>
  <c r="O580"/>
  <c r="P580"/>
  <c r="H581"/>
  <c r="I581"/>
  <c r="M581"/>
  <c r="O581"/>
  <c r="P581"/>
  <c r="H582"/>
  <c r="I582"/>
  <c r="K582"/>
  <c r="M582"/>
  <c r="O582"/>
  <c r="P582"/>
  <c r="H583"/>
  <c r="I583"/>
  <c r="M583"/>
  <c r="O583"/>
  <c r="P583"/>
  <c r="I584"/>
  <c r="K584"/>
  <c r="M584"/>
  <c r="O584"/>
  <c r="P584"/>
  <c r="I585"/>
  <c r="K585"/>
  <c r="M585"/>
  <c r="O585"/>
  <c r="P585"/>
  <c r="I586"/>
  <c r="K586"/>
  <c r="M586"/>
  <c r="O586"/>
  <c r="P586"/>
  <c r="H587"/>
  <c r="I587"/>
  <c r="M587"/>
  <c r="O587"/>
  <c r="P587"/>
  <c r="H588"/>
  <c r="I588"/>
  <c r="M588"/>
  <c r="O588"/>
  <c r="P588"/>
  <c r="H589"/>
  <c r="I589"/>
  <c r="K589"/>
  <c r="M589"/>
  <c r="O589"/>
  <c r="P589"/>
  <c r="H590"/>
  <c r="I590"/>
  <c r="K590"/>
  <c r="M590"/>
  <c r="O590"/>
  <c r="P590"/>
  <c r="I591"/>
  <c r="K591"/>
  <c r="M591"/>
  <c r="O591"/>
  <c r="P591"/>
  <c r="H592"/>
  <c r="I592"/>
  <c r="K592"/>
  <c r="M592"/>
  <c r="O592"/>
  <c r="P592"/>
  <c r="H593"/>
  <c r="I593"/>
  <c r="K593"/>
  <c r="M593"/>
  <c r="O593"/>
  <c r="P593"/>
  <c r="H594"/>
  <c r="I594"/>
  <c r="K594"/>
  <c r="M594"/>
  <c r="O594"/>
  <c r="P594"/>
  <c r="H595"/>
  <c r="I595"/>
  <c r="K595"/>
  <c r="M595"/>
  <c r="O595"/>
  <c r="P595"/>
  <c r="H596"/>
  <c r="I596"/>
  <c r="K596"/>
  <c r="M596"/>
  <c r="O596"/>
  <c r="P596"/>
  <c r="H597"/>
  <c r="I597"/>
  <c r="M597"/>
  <c r="O597"/>
  <c r="P597"/>
  <c r="H598"/>
  <c r="I598"/>
  <c r="M598"/>
  <c r="O598"/>
  <c r="P598"/>
  <c r="H599"/>
  <c r="I599"/>
  <c r="K599"/>
  <c r="M599"/>
  <c r="O599"/>
  <c r="P599"/>
  <c r="H600"/>
  <c r="I600"/>
  <c r="M600"/>
  <c r="O600"/>
  <c r="P600"/>
  <c r="H601"/>
  <c r="I601"/>
  <c r="M601"/>
  <c r="O601"/>
  <c r="P601"/>
  <c r="F8" i="33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M14"/>
  <c r="O14"/>
  <c r="P14"/>
  <c r="H15"/>
  <c r="I15"/>
  <c r="M15"/>
  <c r="O15"/>
  <c r="P15"/>
  <c r="H16"/>
  <c r="I16"/>
  <c r="K16"/>
  <c r="M16"/>
  <c r="O16"/>
  <c r="P16"/>
  <c r="H17"/>
  <c r="I17"/>
  <c r="M17"/>
  <c r="O17"/>
  <c r="P17"/>
  <c r="H18"/>
  <c r="I18"/>
  <c r="K18"/>
  <c r="M18"/>
  <c r="O18"/>
  <c r="P18"/>
  <c r="H19"/>
  <c r="I19"/>
  <c r="K19"/>
  <c r="M19"/>
  <c r="O19"/>
  <c r="P19"/>
  <c r="H20"/>
  <c r="I20"/>
  <c r="M20"/>
  <c r="O20"/>
  <c r="P20"/>
  <c r="H21"/>
  <c r="I21"/>
  <c r="K21"/>
  <c r="M21"/>
  <c r="O21"/>
  <c r="P21"/>
  <c r="H22"/>
  <c r="I22"/>
  <c r="K22"/>
  <c r="M22"/>
  <c r="O22"/>
  <c r="P22"/>
  <c r="H23"/>
  <c r="I23"/>
  <c r="M23"/>
  <c r="O23"/>
  <c r="P23"/>
  <c r="H24"/>
  <c r="I24"/>
  <c r="K24"/>
  <c r="M24"/>
  <c r="O24"/>
  <c r="P24"/>
  <c r="H25"/>
  <c r="I25"/>
  <c r="M25"/>
  <c r="O25"/>
  <c r="P25"/>
  <c r="H26"/>
  <c r="I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M33"/>
  <c r="O33"/>
  <c r="P33"/>
  <c r="H34"/>
  <c r="I34"/>
  <c r="M34"/>
  <c r="O34"/>
  <c r="P34"/>
  <c r="H35"/>
  <c r="I35"/>
  <c r="M35"/>
  <c r="O35"/>
  <c r="P35"/>
  <c r="H36"/>
  <c r="I36"/>
  <c r="M36"/>
  <c r="O36"/>
  <c r="P36"/>
  <c r="H37"/>
  <c r="I37"/>
  <c r="M37"/>
  <c r="O37"/>
  <c r="P37"/>
  <c r="H38"/>
  <c r="I38"/>
  <c r="K38"/>
  <c r="M38"/>
  <c r="O38"/>
  <c r="P38"/>
  <c r="H39"/>
  <c r="I39"/>
  <c r="M39"/>
  <c r="O39"/>
  <c r="P39"/>
  <c r="H40"/>
  <c r="I40"/>
  <c r="M40"/>
  <c r="O40"/>
  <c r="P40"/>
  <c r="H41"/>
  <c r="I41"/>
  <c r="K41"/>
  <c r="M41"/>
  <c r="O41"/>
  <c r="P41"/>
  <c r="H42"/>
  <c r="I42"/>
  <c r="M42"/>
  <c r="O42"/>
  <c r="P42"/>
  <c r="H43"/>
  <c r="I43"/>
  <c r="M43"/>
  <c r="O43"/>
  <c r="P43"/>
  <c r="H44"/>
  <c r="I44"/>
  <c r="K44"/>
  <c r="M44"/>
  <c r="O44"/>
  <c r="P44"/>
  <c r="H45"/>
  <c r="I45"/>
  <c r="M45"/>
  <c r="O45"/>
  <c r="P45"/>
  <c r="H46"/>
  <c r="I46"/>
  <c r="M46"/>
  <c r="O46"/>
  <c r="P46"/>
  <c r="H47"/>
  <c r="I47"/>
  <c r="K47"/>
  <c r="M47"/>
  <c r="O47"/>
  <c r="P47"/>
  <c r="M48"/>
  <c r="O48"/>
  <c r="P48"/>
  <c r="H49"/>
  <c r="I49"/>
  <c r="M49"/>
  <c r="O49"/>
  <c r="P49"/>
  <c r="H50"/>
  <c r="I50"/>
  <c r="M50"/>
  <c r="O50"/>
  <c r="P50"/>
  <c r="H51"/>
  <c r="I51"/>
  <c r="K51"/>
  <c r="M51"/>
  <c r="O51"/>
  <c r="P51"/>
  <c r="H52"/>
  <c r="I52"/>
  <c r="M52"/>
  <c r="O52"/>
  <c r="P52"/>
  <c r="H53"/>
  <c r="I53"/>
  <c r="M53"/>
  <c r="O53"/>
  <c r="P53"/>
  <c r="H54"/>
  <c r="I54"/>
  <c r="K54"/>
  <c r="M54"/>
  <c r="O54"/>
  <c r="P54"/>
  <c r="H55"/>
  <c r="I55"/>
  <c r="M55"/>
  <c r="O55"/>
  <c r="P55"/>
  <c r="H56"/>
  <c r="I56"/>
  <c r="M56"/>
  <c r="O56"/>
  <c r="P56"/>
  <c r="H57"/>
  <c r="I57"/>
  <c r="M57"/>
  <c r="O57"/>
  <c r="P57"/>
  <c r="H58"/>
  <c r="I58"/>
  <c r="M58"/>
  <c r="O58"/>
  <c r="P58"/>
  <c r="H59"/>
  <c r="I59"/>
  <c r="M59"/>
  <c r="O59"/>
  <c r="P59"/>
  <c r="H60"/>
  <c r="I60"/>
  <c r="M60"/>
  <c r="O60"/>
  <c r="P60"/>
  <c r="H61"/>
  <c r="I61"/>
  <c r="M61"/>
  <c r="O61"/>
  <c r="P61"/>
  <c r="H62"/>
  <c r="I62"/>
  <c r="M62"/>
  <c r="O62"/>
  <c r="P62"/>
  <c r="H63"/>
  <c r="I63"/>
  <c r="K63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M67"/>
  <c r="O67"/>
  <c r="P67"/>
  <c r="H68"/>
  <c r="I68"/>
  <c r="M68"/>
  <c r="O68"/>
  <c r="P68"/>
  <c r="H69"/>
  <c r="I69"/>
  <c r="M69"/>
  <c r="O69"/>
  <c r="P69"/>
  <c r="H70"/>
  <c r="I70"/>
  <c r="M70"/>
  <c r="O70"/>
  <c r="P70"/>
  <c r="H71"/>
  <c r="I71"/>
  <c r="M71"/>
  <c r="O71"/>
  <c r="P71"/>
  <c r="H72"/>
  <c r="I72"/>
  <c r="M72"/>
  <c r="O72"/>
  <c r="P72"/>
  <c r="H73"/>
  <c r="I73"/>
  <c r="K73"/>
  <c r="M73"/>
  <c r="O73"/>
  <c r="P73"/>
  <c r="H74"/>
  <c r="I74"/>
  <c r="M74"/>
  <c r="O74"/>
  <c r="P74"/>
  <c r="H75"/>
  <c r="I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K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K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P134"/>
  <c r="H135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M141"/>
  <c r="O141"/>
  <c r="P141"/>
  <c r="H142"/>
  <c r="I142"/>
  <c r="M142"/>
  <c r="O142"/>
  <c r="P142"/>
  <c r="H143"/>
  <c r="I143"/>
  <c r="M143"/>
  <c r="O143"/>
  <c r="P143"/>
  <c r="H144"/>
  <c r="I144"/>
  <c r="M144"/>
  <c r="O144"/>
  <c r="P144"/>
  <c r="H145"/>
  <c r="I145"/>
  <c r="M145"/>
  <c r="O145"/>
  <c r="P145"/>
  <c r="H146"/>
  <c r="I146"/>
  <c r="M146"/>
  <c r="O146"/>
  <c r="H147"/>
  <c r="I147"/>
  <c r="M147"/>
  <c r="O147"/>
  <c r="P147"/>
  <c r="H148"/>
  <c r="I148"/>
  <c r="M148"/>
  <c r="O148"/>
  <c r="P148"/>
  <c r="H149"/>
  <c r="I149"/>
  <c r="M149"/>
  <c r="O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P165"/>
  <c r="H166"/>
  <c r="I166"/>
  <c r="M166"/>
  <c r="O166"/>
  <c r="P166"/>
  <c r="H167"/>
  <c r="I167"/>
  <c r="M167"/>
  <c r="O167"/>
  <c r="P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M173"/>
  <c r="O173"/>
  <c r="P173"/>
  <c r="H174"/>
  <c r="M174"/>
  <c r="O174"/>
  <c r="P174"/>
  <c r="H175"/>
  <c r="I175"/>
  <c r="M175"/>
  <c r="O175"/>
  <c r="P175"/>
  <c r="H176"/>
  <c r="M176"/>
  <c r="O176"/>
  <c r="P176"/>
  <c r="H177"/>
  <c r="I177"/>
  <c r="M177"/>
  <c r="O177"/>
  <c r="P177"/>
  <c r="H178"/>
  <c r="I178"/>
  <c r="M178"/>
  <c r="O178"/>
  <c r="P178"/>
  <c r="H179"/>
  <c r="I179"/>
  <c r="M179"/>
  <c r="O179"/>
  <c r="P179"/>
  <c r="I180"/>
  <c r="M180"/>
  <c r="O180"/>
  <c r="P180"/>
  <c r="I181"/>
  <c r="M181"/>
  <c r="O181"/>
  <c r="P181"/>
  <c r="I182"/>
  <c r="M182"/>
  <c r="O182"/>
  <c r="P182"/>
  <c r="I183"/>
  <c r="M183"/>
  <c r="O183"/>
  <c r="P183"/>
  <c r="I184"/>
  <c r="M184"/>
  <c r="O184"/>
  <c r="P184"/>
  <c r="I185"/>
  <c r="M185"/>
  <c r="O185"/>
  <c r="P185"/>
  <c r="I186"/>
  <c r="M186"/>
  <c r="O186"/>
  <c r="P186"/>
  <c r="I187"/>
  <c r="M187"/>
  <c r="O187"/>
  <c r="P187"/>
  <c r="I188"/>
  <c r="M188"/>
  <c r="O188"/>
  <c r="P188"/>
  <c r="I189"/>
  <c r="M189"/>
  <c r="O189"/>
  <c r="P189"/>
  <c r="I190"/>
  <c r="M190"/>
  <c r="O190"/>
  <c r="P190"/>
  <c r="I191"/>
  <c r="M191"/>
  <c r="O191"/>
  <c r="P191"/>
  <c r="I192"/>
  <c r="M192"/>
  <c r="O192"/>
  <c r="P192"/>
  <c r="I193"/>
  <c r="M193"/>
  <c r="O193"/>
  <c r="P193"/>
  <c r="I194"/>
  <c r="M194"/>
  <c r="O194"/>
  <c r="P194"/>
  <c r="I195"/>
  <c r="M195"/>
  <c r="O195"/>
  <c r="P195"/>
  <c r="I196"/>
  <c r="M196"/>
  <c r="O196"/>
  <c r="I197"/>
  <c r="M197"/>
  <c r="O197"/>
  <c r="P197"/>
  <c r="I198"/>
  <c r="M198"/>
  <c r="O198"/>
  <c r="P198"/>
  <c r="I199"/>
  <c r="M199"/>
  <c r="O199"/>
  <c r="P199"/>
  <c r="I200"/>
  <c r="M200"/>
  <c r="O200"/>
  <c r="P200"/>
  <c r="I201"/>
  <c r="M201"/>
  <c r="O201"/>
  <c r="P201"/>
  <c r="I202"/>
  <c r="M202"/>
  <c r="O202"/>
  <c r="P202"/>
  <c r="I203"/>
  <c r="M203"/>
  <c r="O203"/>
  <c r="P203"/>
  <c r="I204"/>
  <c r="M204"/>
  <c r="O204"/>
  <c r="P204"/>
  <c r="I205"/>
  <c r="M205"/>
  <c r="O205"/>
  <c r="P205"/>
  <c r="I206"/>
  <c r="M206"/>
  <c r="O206"/>
  <c r="P206"/>
  <c r="I207"/>
  <c r="M207"/>
  <c r="O207"/>
  <c r="P207"/>
  <c r="I208"/>
  <c r="M208"/>
  <c r="O208"/>
  <c r="P208"/>
  <c r="I209"/>
  <c r="M209"/>
  <c r="O209"/>
  <c r="P209"/>
  <c r="I210"/>
  <c r="M210"/>
  <c r="O210"/>
  <c r="P210"/>
  <c r="I211"/>
  <c r="M211"/>
  <c r="O211"/>
  <c r="P211"/>
  <c r="I212"/>
  <c r="M212"/>
  <c r="O212"/>
  <c r="P212"/>
  <c r="I213"/>
  <c r="M213"/>
  <c r="O213"/>
  <c r="P213"/>
  <c r="I214"/>
  <c r="M214"/>
  <c r="O214"/>
  <c r="P214"/>
  <c r="I215"/>
  <c r="M215"/>
  <c r="O215"/>
  <c r="P215"/>
  <c r="I216"/>
  <c r="M216"/>
  <c r="O216"/>
  <c r="P216"/>
  <c r="I217"/>
  <c r="M217"/>
  <c r="O217"/>
  <c r="P217"/>
  <c r="I218"/>
  <c r="M218"/>
  <c r="O218"/>
  <c r="P218"/>
  <c r="I219"/>
  <c r="M219"/>
  <c r="O219"/>
  <c r="P219"/>
  <c r="I220"/>
  <c r="M220"/>
  <c r="O220"/>
  <c r="P220"/>
  <c r="I221"/>
  <c r="M221"/>
  <c r="O221"/>
  <c r="P221"/>
  <c r="I222"/>
  <c r="M222"/>
  <c r="O222"/>
  <c r="P222"/>
  <c r="I223"/>
  <c r="M223"/>
  <c r="O223"/>
  <c r="I224"/>
  <c r="M224"/>
  <c r="O224"/>
  <c r="P224"/>
  <c r="I225"/>
  <c r="M225"/>
  <c r="O225"/>
  <c r="P225"/>
  <c r="I226"/>
  <c r="M226"/>
  <c r="O226"/>
  <c r="I227"/>
  <c r="M227"/>
  <c r="O227"/>
  <c r="P227"/>
  <c r="I228"/>
  <c r="M228"/>
  <c r="O228"/>
  <c r="P228"/>
  <c r="I229"/>
  <c r="M229"/>
  <c r="O229"/>
  <c r="P229"/>
  <c r="I230"/>
  <c r="M230"/>
  <c r="O230"/>
  <c r="P230"/>
  <c r="I231"/>
  <c r="M231"/>
  <c r="O231"/>
  <c r="P231"/>
  <c r="I232"/>
  <c r="M232"/>
  <c r="O232"/>
  <c r="P232"/>
  <c r="H233"/>
  <c r="I233"/>
  <c r="M233"/>
  <c r="O233"/>
  <c r="P233"/>
  <c r="H234"/>
  <c r="I234"/>
  <c r="M234"/>
  <c r="O234"/>
  <c r="P234"/>
  <c r="H235"/>
  <c r="I235"/>
  <c r="M235"/>
  <c r="O235"/>
  <c r="P235"/>
  <c r="H236"/>
  <c r="I236"/>
  <c r="M236"/>
  <c r="O236"/>
  <c r="P236"/>
  <c r="H237"/>
  <c r="I237"/>
  <c r="M237"/>
  <c r="O237"/>
  <c r="P237"/>
  <c r="H238"/>
  <c r="I238"/>
  <c r="M238"/>
  <c r="O238"/>
  <c r="P238"/>
  <c r="H239"/>
  <c r="I239"/>
  <c r="M239"/>
  <c r="O239"/>
  <c r="P239"/>
  <c r="H240"/>
  <c r="I240"/>
  <c r="M240"/>
  <c r="O240"/>
  <c r="P240"/>
  <c r="H241"/>
  <c r="I241"/>
  <c r="M241"/>
  <c r="O241"/>
  <c r="P241"/>
  <c r="H242"/>
  <c r="I242"/>
  <c r="M242"/>
  <c r="O242"/>
  <c r="P242"/>
  <c r="H243"/>
  <c r="I243"/>
  <c r="M243"/>
  <c r="O243"/>
  <c r="P243"/>
  <c r="H244"/>
  <c r="M244"/>
  <c r="O244"/>
  <c r="P244"/>
  <c r="H245"/>
  <c r="I245"/>
  <c r="M245"/>
  <c r="O245"/>
  <c r="P245"/>
  <c r="H246"/>
  <c r="I246"/>
  <c r="M246"/>
  <c r="O246"/>
  <c r="P246"/>
  <c r="H247"/>
  <c r="I247"/>
  <c r="M247"/>
  <c r="O247"/>
  <c r="P247"/>
  <c r="H248"/>
  <c r="I248"/>
  <c r="M248"/>
  <c r="O248"/>
  <c r="P248"/>
  <c r="H249"/>
  <c r="I249"/>
  <c r="M249"/>
  <c r="O249"/>
  <c r="P249"/>
  <c r="H250"/>
  <c r="I250"/>
  <c r="M250"/>
  <c r="O250"/>
  <c r="P250"/>
  <c r="H251"/>
  <c r="I251"/>
  <c r="M251"/>
  <c r="O251"/>
  <c r="P251"/>
  <c r="H252"/>
  <c r="I252"/>
  <c r="M252"/>
  <c r="O252"/>
  <c r="P252"/>
  <c r="H253"/>
  <c r="I253"/>
  <c r="M253"/>
  <c r="O253"/>
  <c r="P253"/>
  <c r="H254"/>
  <c r="I254"/>
  <c r="M254"/>
  <c r="O254"/>
  <c r="P254"/>
  <c r="H255"/>
  <c r="I255"/>
  <c r="M255"/>
  <c r="O255"/>
  <c r="P255"/>
  <c r="H256"/>
  <c r="I256"/>
  <c r="M256"/>
  <c r="O256"/>
  <c r="P256"/>
  <c r="H257"/>
  <c r="I257"/>
  <c r="M257"/>
  <c r="O257"/>
  <c r="P257"/>
  <c r="H258"/>
  <c r="I258"/>
  <c r="M258"/>
  <c r="O258"/>
  <c r="P258"/>
  <c r="H259"/>
  <c r="I259"/>
  <c r="M259"/>
  <c r="O259"/>
  <c r="P259"/>
  <c r="H260"/>
  <c r="I260"/>
  <c r="M260"/>
  <c r="O260"/>
  <c r="P260"/>
  <c r="H261"/>
  <c r="I261"/>
  <c r="M261"/>
  <c r="O261"/>
  <c r="P261"/>
  <c r="H262"/>
  <c r="I262"/>
  <c r="M262"/>
  <c r="O262"/>
  <c r="P262"/>
  <c r="H263"/>
  <c r="I263"/>
  <c r="M263"/>
  <c r="O263"/>
  <c r="P263"/>
  <c r="H264"/>
  <c r="I264"/>
  <c r="M264"/>
  <c r="O264"/>
  <c r="P264"/>
  <c r="H265"/>
  <c r="I265"/>
  <c r="M265"/>
  <c r="O265"/>
  <c r="P265"/>
  <c r="H266"/>
  <c r="I266"/>
  <c r="M266"/>
  <c r="O266"/>
  <c r="P266"/>
  <c r="H267"/>
  <c r="I267"/>
  <c r="M267"/>
  <c r="O267"/>
  <c r="P267"/>
  <c r="H268"/>
  <c r="I268"/>
  <c r="M268"/>
  <c r="O268"/>
  <c r="P268"/>
  <c r="H269"/>
  <c r="I269"/>
  <c r="M269"/>
  <c r="O269"/>
  <c r="P269"/>
  <c r="H270"/>
  <c r="I270"/>
  <c r="M270"/>
  <c r="O270"/>
  <c r="P270"/>
  <c r="H271"/>
  <c r="I271"/>
  <c r="M271"/>
  <c r="O271"/>
  <c r="P271"/>
  <c r="H272"/>
  <c r="I272"/>
  <c r="M272"/>
  <c r="O272"/>
  <c r="P272"/>
  <c r="H273"/>
  <c r="I273"/>
  <c r="M273"/>
  <c r="O273"/>
  <c r="P273"/>
  <c r="H274"/>
  <c r="I274"/>
  <c r="M274"/>
  <c r="O274"/>
  <c r="P274"/>
  <c r="H275"/>
  <c r="I275"/>
  <c r="M275"/>
  <c r="O275"/>
  <c r="P275"/>
  <c r="H276"/>
  <c r="I276"/>
  <c r="M276"/>
  <c r="O276"/>
  <c r="P276"/>
  <c r="H277"/>
  <c r="I277"/>
  <c r="M277"/>
  <c r="O277"/>
  <c r="P277"/>
  <c r="H278"/>
  <c r="I278"/>
  <c r="M278"/>
  <c r="O278"/>
  <c r="P278"/>
  <c r="H279"/>
  <c r="I279"/>
  <c r="M279"/>
  <c r="O279"/>
  <c r="P279"/>
  <c r="H280"/>
  <c r="I280"/>
  <c r="M280"/>
  <c r="O280"/>
  <c r="P280"/>
  <c r="H281"/>
  <c r="I281"/>
  <c r="M281"/>
  <c r="O281"/>
  <c r="P281"/>
  <c r="H282"/>
  <c r="I282"/>
  <c r="M282"/>
  <c r="O282"/>
  <c r="P282"/>
  <c r="H283"/>
  <c r="I283"/>
  <c r="M283"/>
  <c r="O283"/>
  <c r="P283"/>
  <c r="H284"/>
  <c r="I284"/>
  <c r="M284"/>
  <c r="O284"/>
  <c r="P284"/>
  <c r="H285"/>
  <c r="I285"/>
  <c r="M285"/>
  <c r="O285"/>
  <c r="P285"/>
  <c r="H286"/>
  <c r="I286"/>
  <c r="M286"/>
  <c r="O286"/>
  <c r="P286"/>
  <c r="H287"/>
  <c r="I287"/>
  <c r="M287"/>
  <c r="O287"/>
  <c r="P287"/>
  <c r="H288"/>
  <c r="I288"/>
  <c r="M288"/>
  <c r="O288"/>
  <c r="P288"/>
  <c r="H337"/>
  <c r="I337"/>
  <c r="M337"/>
  <c r="O337"/>
  <c r="P337"/>
  <c r="H338"/>
  <c r="I338"/>
  <c r="M338"/>
  <c r="O338"/>
  <c r="P338"/>
  <c r="H339"/>
  <c r="I339"/>
  <c r="M339"/>
  <c r="O339"/>
  <c r="P339"/>
  <c r="H340"/>
  <c r="I340"/>
  <c r="M340"/>
  <c r="O340"/>
  <c r="P340"/>
  <c r="H341"/>
  <c r="I341"/>
  <c r="M341"/>
  <c r="O341"/>
  <c r="P341"/>
  <c r="H342"/>
  <c r="I342"/>
  <c r="M342"/>
  <c r="O342"/>
  <c r="P342"/>
  <c r="H343"/>
  <c r="I343"/>
  <c r="M343"/>
  <c r="O343"/>
  <c r="P343"/>
  <c r="H344"/>
  <c r="I344"/>
  <c r="M344"/>
  <c r="O344"/>
  <c r="P344"/>
  <c r="H345"/>
  <c r="I345"/>
  <c r="M345"/>
  <c r="O345"/>
  <c r="P345"/>
  <c r="H346"/>
  <c r="I346"/>
  <c r="M346"/>
  <c r="O346"/>
  <c r="P346"/>
  <c r="H347"/>
  <c r="I347"/>
  <c r="M347"/>
  <c r="O347"/>
  <c r="P347"/>
  <c r="H348"/>
  <c r="I348"/>
  <c r="K348"/>
  <c r="M348"/>
  <c r="O348"/>
  <c r="P348"/>
  <c r="H349"/>
  <c r="I349"/>
  <c r="M349"/>
  <c r="O349"/>
  <c r="P349"/>
  <c r="H350"/>
  <c r="I350"/>
  <c r="M350"/>
  <c r="O350"/>
  <c r="P350"/>
  <c r="H351"/>
  <c r="I351"/>
  <c r="M351"/>
  <c r="O351"/>
  <c r="P351"/>
  <c r="H352"/>
  <c r="I352"/>
  <c r="K352"/>
  <c r="M352"/>
  <c r="O352"/>
  <c r="P352"/>
  <c r="H353"/>
  <c r="I353"/>
  <c r="M353"/>
  <c r="O353"/>
  <c r="P353"/>
  <c r="H354"/>
  <c r="I354"/>
  <c r="K354"/>
  <c r="M354"/>
  <c r="O354"/>
  <c r="P354"/>
  <c r="H355"/>
  <c r="I355"/>
  <c r="M355"/>
  <c r="O355"/>
  <c r="P355"/>
  <c r="H356"/>
  <c r="I356"/>
  <c r="K356"/>
  <c r="M356"/>
  <c r="O356"/>
  <c r="P356"/>
  <c r="H357"/>
  <c r="I357"/>
  <c r="M357"/>
  <c r="O357"/>
  <c r="P357"/>
  <c r="H358"/>
  <c r="I358"/>
  <c r="K358"/>
  <c r="M358"/>
  <c r="O358"/>
  <c r="P358"/>
  <c r="H359"/>
  <c r="I359"/>
  <c r="M359"/>
  <c r="O359"/>
  <c r="P359"/>
  <c r="H360"/>
  <c r="I360"/>
  <c r="M360"/>
  <c r="O360"/>
  <c r="P360"/>
  <c r="H361"/>
  <c r="I361"/>
  <c r="M361"/>
  <c r="O361"/>
  <c r="P361"/>
  <c r="H362"/>
  <c r="I362"/>
  <c r="K362"/>
  <c r="M362"/>
  <c r="O362"/>
  <c r="P362"/>
  <c r="H363"/>
  <c r="I363"/>
  <c r="K363"/>
  <c r="M363"/>
  <c r="O363"/>
  <c r="P363"/>
  <c r="H364"/>
  <c r="I364"/>
  <c r="M364"/>
  <c r="O364"/>
  <c r="P364"/>
  <c r="H365"/>
  <c r="I365"/>
  <c r="M365"/>
  <c r="O365"/>
  <c r="P365"/>
  <c r="H366"/>
  <c r="I366"/>
  <c r="M366"/>
  <c r="O366"/>
  <c r="P366"/>
  <c r="H367"/>
  <c r="I367"/>
  <c r="K367"/>
  <c r="M367"/>
  <c r="O367"/>
  <c r="P367"/>
  <c r="H368"/>
  <c r="I368"/>
  <c r="M368"/>
  <c r="O368"/>
  <c r="P368"/>
  <c r="H369"/>
  <c r="I369"/>
  <c r="M369"/>
  <c r="O369"/>
  <c r="P369"/>
  <c r="H370"/>
  <c r="I370"/>
  <c r="M370"/>
  <c r="O370"/>
  <c r="P370"/>
  <c r="H371"/>
  <c r="I371"/>
  <c r="K371"/>
  <c r="M371"/>
  <c r="O371"/>
  <c r="P371"/>
  <c r="H372"/>
  <c r="I372"/>
  <c r="M372"/>
  <c r="O372"/>
  <c r="P372"/>
  <c r="H373"/>
  <c r="I373"/>
  <c r="M373"/>
  <c r="O373"/>
  <c r="P373"/>
  <c r="H374"/>
  <c r="I374"/>
  <c r="M374"/>
  <c r="O374"/>
  <c r="P374"/>
  <c r="H375"/>
  <c r="I375"/>
  <c r="M375"/>
  <c r="O375"/>
  <c r="P375"/>
  <c r="H376"/>
  <c r="I376"/>
  <c r="M376"/>
  <c r="O376"/>
  <c r="P376"/>
  <c r="H377"/>
  <c r="I377"/>
  <c r="M377"/>
  <c r="O377"/>
  <c r="P377"/>
  <c r="H378"/>
  <c r="I378"/>
  <c r="M378"/>
  <c r="O378"/>
  <c r="P378"/>
  <c r="H379"/>
  <c r="I379"/>
  <c r="K379"/>
  <c r="M379"/>
  <c r="O379"/>
  <c r="P379"/>
  <c r="H380"/>
  <c r="I380"/>
  <c r="M380"/>
  <c r="O380"/>
  <c r="P380"/>
  <c r="H381"/>
  <c r="I381"/>
  <c r="K381"/>
  <c r="M381"/>
  <c r="O381"/>
  <c r="P381"/>
  <c r="H382"/>
  <c r="I382"/>
  <c r="M382"/>
  <c r="O382"/>
  <c r="P382"/>
  <c r="H383"/>
  <c r="I383"/>
  <c r="K383"/>
  <c r="M383"/>
  <c r="O383"/>
  <c r="P383"/>
  <c r="H384"/>
  <c r="I384"/>
  <c r="M384"/>
  <c r="O384"/>
  <c r="P384"/>
  <c r="H385"/>
  <c r="I385"/>
  <c r="M385"/>
  <c r="O385"/>
  <c r="P385"/>
  <c r="H386"/>
  <c r="I386"/>
  <c r="M386"/>
  <c r="O386"/>
  <c r="P386"/>
  <c r="H387"/>
  <c r="I387"/>
  <c r="K387"/>
  <c r="M387"/>
  <c r="O387"/>
  <c r="P387"/>
  <c r="H388"/>
  <c r="I388"/>
  <c r="M388"/>
  <c r="O388"/>
  <c r="P388"/>
  <c r="H389"/>
  <c r="I389"/>
  <c r="M389"/>
  <c r="O389"/>
  <c r="P389"/>
  <c r="H390"/>
  <c r="I390"/>
  <c r="K390"/>
  <c r="M390"/>
  <c r="O390"/>
  <c r="P390"/>
  <c r="H391"/>
  <c r="I391"/>
  <c r="M391"/>
  <c r="O391"/>
  <c r="P391"/>
  <c r="H392"/>
  <c r="I392"/>
  <c r="M392"/>
  <c r="O392"/>
  <c r="P392"/>
  <c r="H393"/>
  <c r="I393"/>
  <c r="M393"/>
  <c r="O393"/>
  <c r="P393"/>
  <c r="H394"/>
  <c r="I394"/>
  <c r="M394"/>
  <c r="O394"/>
  <c r="P394"/>
  <c r="H395"/>
  <c r="I395"/>
  <c r="M395"/>
  <c r="O395"/>
  <c r="P395"/>
  <c r="H396"/>
  <c r="I396"/>
  <c r="M396"/>
  <c r="O396"/>
  <c r="P396"/>
  <c r="H397"/>
  <c r="I397"/>
  <c r="K397"/>
  <c r="M397"/>
  <c r="O397"/>
  <c r="P397"/>
  <c r="H398"/>
  <c r="I398"/>
  <c r="M398"/>
  <c r="O398"/>
  <c r="P398"/>
  <c r="H399"/>
  <c r="I399"/>
  <c r="M399"/>
  <c r="O399"/>
  <c r="P399"/>
  <c r="H400"/>
  <c r="I400"/>
  <c r="M400"/>
  <c r="O400"/>
  <c r="P400"/>
  <c r="H401"/>
  <c r="I401"/>
  <c r="M401"/>
  <c r="O401"/>
  <c r="P401"/>
  <c r="H402"/>
  <c r="I402"/>
  <c r="M402"/>
  <c r="O402"/>
  <c r="P402"/>
  <c r="H403"/>
  <c r="I403"/>
  <c r="K403"/>
  <c r="M403"/>
  <c r="O403"/>
  <c r="P403"/>
  <c r="H404"/>
  <c r="I404"/>
  <c r="M404"/>
  <c r="O404"/>
  <c r="P404"/>
  <c r="H405"/>
  <c r="I405"/>
  <c r="M405"/>
  <c r="O405"/>
  <c r="P405"/>
  <c r="H406"/>
  <c r="I406"/>
  <c r="M406"/>
  <c r="O406"/>
  <c r="P406"/>
  <c r="H407"/>
  <c r="I407"/>
  <c r="M407"/>
  <c r="O407"/>
  <c r="P407"/>
  <c r="H408"/>
  <c r="I408"/>
  <c r="M408"/>
  <c r="O408"/>
  <c r="P408"/>
  <c r="H409"/>
  <c r="I409"/>
  <c r="M409"/>
  <c r="O409"/>
  <c r="P409"/>
  <c r="H410"/>
  <c r="I410"/>
  <c r="M410"/>
  <c r="O410"/>
  <c r="P410"/>
  <c r="M411"/>
  <c r="O411"/>
  <c r="P411"/>
  <c r="H412"/>
  <c r="I412"/>
  <c r="K412"/>
  <c r="M412"/>
  <c r="O412"/>
  <c r="P412"/>
  <c r="H413"/>
  <c r="I413"/>
  <c r="M413"/>
  <c r="O413"/>
  <c r="P413"/>
  <c r="H414"/>
  <c r="I414"/>
  <c r="M414"/>
  <c r="O414"/>
  <c r="P414"/>
  <c r="H415"/>
  <c r="I415"/>
  <c r="M415"/>
  <c r="O415"/>
  <c r="P415"/>
  <c r="H416"/>
  <c r="I416"/>
  <c r="M416"/>
  <c r="O416"/>
  <c r="P416"/>
  <c r="H417"/>
  <c r="I417"/>
  <c r="M417"/>
  <c r="O417"/>
  <c r="P417"/>
  <c r="H418"/>
  <c r="I418"/>
  <c r="M418"/>
  <c r="O418"/>
  <c r="P418"/>
  <c r="H419"/>
  <c r="I419"/>
  <c r="M419"/>
  <c r="O419"/>
  <c r="P419"/>
  <c r="H420"/>
  <c r="I420"/>
  <c r="M420"/>
  <c r="O420"/>
  <c r="P420"/>
  <c r="H421"/>
  <c r="I421"/>
  <c r="M421"/>
  <c r="O421"/>
  <c r="P421"/>
  <c r="H422"/>
  <c r="I422"/>
  <c r="M422"/>
  <c r="O422"/>
  <c r="H423"/>
  <c r="I423"/>
  <c r="M423"/>
  <c r="O423"/>
  <c r="P423"/>
  <c r="H424"/>
  <c r="I424"/>
  <c r="M424"/>
  <c r="O424"/>
  <c r="P424"/>
  <c r="H425"/>
  <c r="I425"/>
  <c r="M425"/>
  <c r="O425"/>
  <c r="P425"/>
  <c r="H426"/>
  <c r="I426"/>
  <c r="M426"/>
  <c r="O426"/>
  <c r="P426"/>
  <c r="H427"/>
  <c r="I427"/>
  <c r="M427"/>
  <c r="O427"/>
  <c r="P427"/>
  <c r="H428"/>
  <c r="I428"/>
  <c r="M428"/>
  <c r="O428"/>
  <c r="P428"/>
  <c r="H429"/>
  <c r="I429"/>
  <c r="M429"/>
  <c r="O429"/>
  <c r="P429"/>
  <c r="H430"/>
  <c r="I430"/>
  <c r="M430"/>
  <c r="O430"/>
  <c r="P430"/>
  <c r="H431"/>
  <c r="I431"/>
  <c r="M431"/>
  <c r="O431"/>
  <c r="P431"/>
  <c r="H432"/>
  <c r="I432"/>
  <c r="M432"/>
  <c r="O432"/>
  <c r="P432"/>
  <c r="H433"/>
  <c r="I433"/>
  <c r="M433"/>
  <c r="O433"/>
  <c r="P433"/>
  <c r="H434"/>
  <c r="I434"/>
  <c r="M434"/>
  <c r="O434"/>
  <c r="P434"/>
  <c r="H435"/>
  <c r="I435"/>
  <c r="M435"/>
  <c r="O435"/>
  <c r="P435"/>
  <c r="H436"/>
  <c r="I436"/>
  <c r="M436"/>
  <c r="O436"/>
  <c r="P436"/>
  <c r="H437"/>
  <c r="I437"/>
  <c r="M437"/>
  <c r="O437"/>
  <c r="P437"/>
  <c r="H438"/>
  <c r="I438"/>
  <c r="M438"/>
  <c r="O438"/>
  <c r="P438"/>
  <c r="H439"/>
  <c r="I439"/>
  <c r="M439"/>
  <c r="O439"/>
  <c r="P439"/>
  <c r="H440"/>
  <c r="I440"/>
  <c r="M440"/>
  <c r="O440"/>
  <c r="P440"/>
  <c r="H441"/>
  <c r="I441"/>
  <c r="M441"/>
  <c r="O441"/>
  <c r="P441"/>
  <c r="H442"/>
  <c r="I442"/>
  <c r="M442"/>
  <c r="O442"/>
  <c r="P442"/>
  <c r="H443"/>
  <c r="I443"/>
  <c r="M443"/>
  <c r="O443"/>
  <c r="P443"/>
  <c r="H444"/>
  <c r="I444"/>
  <c r="M444"/>
  <c r="O444"/>
  <c r="P444"/>
  <c r="H445"/>
  <c r="I445"/>
  <c r="M445"/>
  <c r="O445"/>
  <c r="P445"/>
  <c r="H446"/>
  <c r="I446"/>
  <c r="M446"/>
  <c r="O446"/>
  <c r="P446"/>
  <c r="H447"/>
  <c r="I447"/>
  <c r="M447"/>
  <c r="O447"/>
  <c r="P447"/>
  <c r="H448"/>
  <c r="I448"/>
  <c r="M448"/>
  <c r="O448"/>
  <c r="P448"/>
  <c r="H449"/>
  <c r="I449"/>
  <c r="M449"/>
  <c r="O449"/>
  <c r="P449"/>
  <c r="H450"/>
  <c r="I450"/>
  <c r="M450"/>
  <c r="O450"/>
  <c r="P450"/>
  <c r="H451"/>
  <c r="I451"/>
  <c r="M451"/>
  <c r="O451"/>
  <c r="P451"/>
  <c r="H452"/>
  <c r="I452"/>
  <c r="M452"/>
  <c r="O452"/>
  <c r="P452"/>
  <c r="H453"/>
  <c r="I453"/>
  <c r="M453"/>
  <c r="O453"/>
  <c r="P453"/>
  <c r="H454"/>
  <c r="I454"/>
  <c r="M454"/>
  <c r="O454"/>
  <c r="P454"/>
  <c r="H455"/>
  <c r="I455"/>
  <c r="M455"/>
  <c r="O455"/>
  <c r="P455"/>
  <c r="H456"/>
  <c r="I456"/>
  <c r="M456"/>
  <c r="O456"/>
  <c r="P456"/>
  <c r="H457"/>
  <c r="I457"/>
  <c r="M457"/>
  <c r="O457"/>
  <c r="P457"/>
  <c r="H458"/>
  <c r="I458"/>
  <c r="M458"/>
  <c r="O458"/>
  <c r="P458"/>
  <c r="H459"/>
  <c r="I459"/>
  <c r="M459"/>
  <c r="O459"/>
  <c r="P459"/>
  <c r="H460"/>
  <c r="I460"/>
  <c r="M460"/>
  <c r="O460"/>
  <c r="P460"/>
  <c r="H461"/>
  <c r="I461"/>
  <c r="M461"/>
  <c r="O461"/>
  <c r="P461"/>
  <c r="H462"/>
  <c r="I462"/>
  <c r="M462"/>
  <c r="O462"/>
  <c r="P462"/>
  <c r="H463"/>
  <c r="I463"/>
  <c r="K463"/>
  <c r="M463"/>
  <c r="O463"/>
  <c r="P463"/>
  <c r="H464"/>
  <c r="I464"/>
  <c r="M464"/>
  <c r="O464"/>
  <c r="P464"/>
  <c r="H465"/>
  <c r="I465"/>
  <c r="M465"/>
  <c r="O465"/>
  <c r="P465"/>
  <c r="H466"/>
  <c r="I466"/>
  <c r="K466"/>
  <c r="M466"/>
  <c r="O466"/>
  <c r="P466"/>
  <c r="H467"/>
  <c r="I467"/>
  <c r="M467"/>
  <c r="O467"/>
  <c r="P467"/>
  <c r="H468"/>
  <c r="I468"/>
  <c r="K468"/>
  <c r="M468"/>
  <c r="O468"/>
  <c r="P468"/>
  <c r="H469"/>
  <c r="I469"/>
  <c r="M469"/>
  <c r="O469"/>
  <c r="P469"/>
  <c r="H470"/>
  <c r="I470"/>
  <c r="K470"/>
  <c r="M470"/>
  <c r="O470"/>
  <c r="P470"/>
  <c r="H471"/>
  <c r="I471"/>
  <c r="M471"/>
  <c r="O471"/>
  <c r="P471"/>
  <c r="H472"/>
  <c r="I472"/>
  <c r="M472"/>
  <c r="O472"/>
  <c r="P472"/>
  <c r="H473"/>
  <c r="I473"/>
  <c r="M473"/>
  <c r="O473"/>
  <c r="P473"/>
  <c r="H474"/>
  <c r="I474"/>
  <c r="M474"/>
  <c r="O474"/>
  <c r="P474"/>
  <c r="I475"/>
  <c r="M475"/>
  <c r="O475"/>
  <c r="P475"/>
  <c r="H476"/>
  <c r="I476"/>
  <c r="M476"/>
  <c r="O476"/>
  <c r="P476"/>
  <c r="H477"/>
  <c r="I477"/>
  <c r="M477"/>
  <c r="O477"/>
  <c r="P477"/>
  <c r="H478"/>
  <c r="I478"/>
  <c r="M478"/>
  <c r="O478"/>
  <c r="P478"/>
  <c r="H479"/>
  <c r="I479"/>
  <c r="M479"/>
  <c r="O479"/>
  <c r="P479"/>
  <c r="H480"/>
  <c r="I480"/>
  <c r="M480"/>
  <c r="O480"/>
  <c r="P480"/>
  <c r="H481"/>
  <c r="I481"/>
  <c r="M481"/>
  <c r="O481"/>
  <c r="P481"/>
  <c r="H482"/>
  <c r="I482"/>
  <c r="M482"/>
  <c r="O482"/>
  <c r="P482"/>
  <c r="H483"/>
  <c r="I483"/>
  <c r="M483"/>
  <c r="O483"/>
  <c r="P483"/>
  <c r="H484"/>
  <c r="I484"/>
  <c r="M484"/>
  <c r="O484"/>
  <c r="P484"/>
  <c r="H485"/>
  <c r="I485"/>
  <c r="M485"/>
  <c r="O485"/>
  <c r="P485"/>
  <c r="H486"/>
  <c r="I486"/>
  <c r="K486"/>
  <c r="M486"/>
  <c r="O486"/>
  <c r="P486"/>
  <c r="H487"/>
  <c r="I487"/>
  <c r="K487"/>
  <c r="M487"/>
  <c r="O487"/>
  <c r="P487"/>
  <c r="H488"/>
  <c r="I488"/>
  <c r="M488"/>
  <c r="O488"/>
  <c r="P488"/>
  <c r="H489"/>
  <c r="I489"/>
  <c r="M489"/>
  <c r="O489"/>
  <c r="P489"/>
  <c r="H490"/>
  <c r="I490"/>
  <c r="K490"/>
  <c r="M490"/>
  <c r="O490"/>
  <c r="P490"/>
  <c r="H491"/>
  <c r="I491"/>
  <c r="K491"/>
  <c r="M491"/>
  <c r="O491"/>
  <c r="P491"/>
  <c r="H492"/>
  <c r="I492"/>
  <c r="K492"/>
  <c r="M492"/>
  <c r="O492"/>
  <c r="P492"/>
  <c r="H493"/>
  <c r="I493"/>
  <c r="K493"/>
  <c r="M493"/>
  <c r="O493"/>
  <c r="P493"/>
  <c r="H494"/>
  <c r="I494"/>
  <c r="K494"/>
  <c r="M494"/>
  <c r="O494"/>
  <c r="P494"/>
  <c r="H495"/>
  <c r="I495"/>
  <c r="M495"/>
  <c r="O495"/>
  <c r="P495"/>
  <c r="H496"/>
  <c r="I496"/>
  <c r="K496"/>
  <c r="M496"/>
  <c r="O496"/>
  <c r="P496"/>
  <c r="H497"/>
  <c r="I497"/>
  <c r="K497"/>
  <c r="M497"/>
  <c r="O497"/>
  <c r="P497"/>
  <c r="H498"/>
  <c r="I498"/>
  <c r="M498"/>
  <c r="O498"/>
  <c r="P498"/>
  <c r="H499"/>
  <c r="I499"/>
  <c r="K499"/>
  <c r="M499"/>
  <c r="O499"/>
  <c r="P499"/>
  <c r="H500"/>
  <c r="I500"/>
  <c r="K500"/>
  <c r="M500"/>
  <c r="O500"/>
  <c r="P500"/>
  <c r="H501"/>
  <c r="I501"/>
  <c r="K501"/>
  <c r="M501"/>
  <c r="O501"/>
  <c r="P501"/>
  <c r="H502"/>
  <c r="I502"/>
  <c r="K502"/>
  <c r="M502"/>
  <c r="O502"/>
  <c r="P502"/>
  <c r="H503"/>
  <c r="I503"/>
  <c r="M503"/>
  <c r="O503"/>
  <c r="P503"/>
  <c r="H504"/>
  <c r="I504"/>
  <c r="K504"/>
  <c r="M504"/>
  <c r="O504"/>
  <c r="P504"/>
  <c r="H505"/>
  <c r="I505"/>
  <c r="K505"/>
  <c r="M505"/>
  <c r="O505"/>
  <c r="P505"/>
  <c r="H506"/>
  <c r="I506"/>
  <c r="K506"/>
  <c r="M506"/>
  <c r="O506"/>
  <c r="P506"/>
  <c r="H507"/>
  <c r="I507"/>
  <c r="K507"/>
  <c r="M507"/>
  <c r="O507"/>
  <c r="P507"/>
  <c r="H508"/>
  <c r="I508"/>
  <c r="K508"/>
  <c r="M508"/>
  <c r="O508"/>
  <c r="P508"/>
  <c r="H509"/>
  <c r="I509"/>
  <c r="K509"/>
  <c r="M509"/>
  <c r="O509"/>
  <c r="P509"/>
  <c r="H510"/>
  <c r="I510"/>
  <c r="M510"/>
  <c r="O510"/>
  <c r="P510"/>
  <c r="H511"/>
  <c r="I511"/>
  <c r="K511"/>
  <c r="M511"/>
  <c r="O511"/>
  <c r="P511"/>
  <c r="H512"/>
  <c r="I512"/>
  <c r="K512"/>
  <c r="M512"/>
  <c r="O512"/>
  <c r="P512"/>
  <c r="H513"/>
  <c r="I513"/>
  <c r="K513"/>
  <c r="M513"/>
  <c r="O513"/>
  <c r="P513"/>
  <c r="H514"/>
  <c r="I514"/>
  <c r="M514"/>
  <c r="O514"/>
  <c r="P514"/>
  <c r="H515"/>
  <c r="I515"/>
  <c r="M515"/>
  <c r="O515"/>
  <c r="P515"/>
  <c r="H516"/>
  <c r="I516"/>
  <c r="M516"/>
  <c r="O516"/>
  <c r="P516"/>
  <c r="H517"/>
  <c r="I517"/>
  <c r="M517"/>
  <c r="O517"/>
  <c r="P517"/>
  <c r="H518"/>
  <c r="I518"/>
  <c r="M518"/>
  <c r="O518"/>
  <c r="P518"/>
  <c r="H519"/>
  <c r="I519"/>
  <c r="M519"/>
  <c r="O519"/>
  <c r="P519"/>
  <c r="H520"/>
  <c r="I520"/>
  <c r="K520"/>
  <c r="M520"/>
  <c r="O520"/>
  <c r="P520"/>
  <c r="H521"/>
  <c r="I521"/>
  <c r="K521"/>
  <c r="M521"/>
  <c r="O521"/>
  <c r="P521"/>
  <c r="H522"/>
  <c r="I522"/>
  <c r="M522"/>
  <c r="O522"/>
  <c r="P522"/>
  <c r="H523"/>
  <c r="I523"/>
  <c r="K523"/>
  <c r="M523"/>
  <c r="O523"/>
  <c r="P523"/>
  <c r="H524"/>
  <c r="I524"/>
  <c r="K524"/>
  <c r="M524"/>
  <c r="O524"/>
  <c r="P524"/>
  <c r="H525"/>
  <c r="I525"/>
  <c r="K525"/>
  <c r="M525"/>
  <c r="O525"/>
  <c r="P525"/>
  <c r="H526"/>
  <c r="I526"/>
  <c r="K526"/>
  <c r="M526"/>
  <c r="O526"/>
  <c r="P526"/>
  <c r="H527"/>
  <c r="I527"/>
  <c r="M527"/>
  <c r="O527"/>
  <c r="P527"/>
  <c r="H528"/>
  <c r="I528"/>
  <c r="K528"/>
  <c r="M528"/>
  <c r="O528"/>
  <c r="P528"/>
  <c r="H529"/>
  <c r="I529"/>
  <c r="K529"/>
  <c r="M529"/>
  <c r="O529"/>
  <c r="P529"/>
  <c r="H530"/>
  <c r="I530"/>
  <c r="K530"/>
  <c r="M530"/>
  <c r="O530"/>
  <c r="P530"/>
  <c r="H531"/>
  <c r="I531"/>
  <c r="M531"/>
  <c r="O531"/>
  <c r="P531"/>
  <c r="H532"/>
  <c r="I532"/>
  <c r="K532"/>
  <c r="M532"/>
  <c r="O532"/>
  <c r="P532"/>
  <c r="H533"/>
  <c r="I533"/>
  <c r="M533"/>
  <c r="O533"/>
  <c r="P533"/>
  <c r="H534"/>
  <c r="I534"/>
  <c r="M534"/>
  <c r="O534"/>
  <c r="P534"/>
  <c r="H535"/>
  <c r="I535"/>
  <c r="M535"/>
  <c r="O535"/>
  <c r="P535"/>
  <c r="H536"/>
  <c r="I536"/>
  <c r="M536"/>
  <c r="O536"/>
  <c r="P536"/>
  <c r="H537"/>
  <c r="I537"/>
  <c r="M537"/>
  <c r="O537"/>
  <c r="P537"/>
  <c r="H538"/>
  <c r="I538"/>
  <c r="M538"/>
  <c r="O538"/>
  <c r="P538"/>
  <c r="H539"/>
  <c r="I539"/>
  <c r="M539"/>
  <c r="O539"/>
  <c r="P539"/>
  <c r="H540"/>
  <c r="I540"/>
  <c r="M540"/>
  <c r="O540"/>
  <c r="P540"/>
  <c r="H541"/>
  <c r="I541"/>
  <c r="K541"/>
  <c r="M541"/>
  <c r="O541"/>
  <c r="P541"/>
  <c r="H542"/>
  <c r="I542"/>
  <c r="M542"/>
  <c r="O542"/>
  <c r="P542"/>
  <c r="H543"/>
  <c r="I543"/>
  <c r="K543"/>
  <c r="M543"/>
  <c r="O543"/>
  <c r="P543"/>
  <c r="H544"/>
  <c r="I544"/>
  <c r="M544"/>
  <c r="O544"/>
  <c r="P544"/>
  <c r="H545"/>
  <c r="I545"/>
  <c r="K545"/>
  <c r="M545"/>
  <c r="O545"/>
  <c r="P545"/>
  <c r="H546"/>
  <c r="I546"/>
  <c r="K546"/>
  <c r="M546"/>
  <c r="O546"/>
  <c r="P546"/>
  <c r="H547"/>
  <c r="I547"/>
  <c r="K547"/>
  <c r="M547"/>
  <c r="O547"/>
  <c r="P547"/>
  <c r="H548"/>
  <c r="I548"/>
  <c r="M548"/>
  <c r="O548"/>
  <c r="P548"/>
  <c r="H549"/>
  <c r="I549"/>
  <c r="K549"/>
  <c r="M549"/>
  <c r="O549"/>
  <c r="P549"/>
  <c r="H550"/>
  <c r="I550"/>
  <c r="K550"/>
  <c r="M550"/>
  <c r="O550"/>
  <c r="P550"/>
  <c r="H551"/>
  <c r="I551"/>
  <c r="K551"/>
  <c r="M551"/>
  <c r="O551"/>
  <c r="P551"/>
  <c r="H552"/>
  <c r="I552"/>
  <c r="M552"/>
  <c r="O552"/>
  <c r="P552"/>
  <c r="H553"/>
  <c r="I553"/>
  <c r="K553"/>
  <c r="M553"/>
  <c r="O553"/>
  <c r="P553"/>
  <c r="H554"/>
  <c r="I554"/>
  <c r="K554"/>
  <c r="M554"/>
  <c r="O554"/>
  <c r="P554"/>
  <c r="H555"/>
  <c r="I555"/>
  <c r="K555"/>
  <c r="M555"/>
  <c r="O555"/>
  <c r="P555"/>
  <c r="H556"/>
  <c r="I556"/>
  <c r="M556"/>
  <c r="O556"/>
  <c r="P556"/>
  <c r="H557"/>
  <c r="I557"/>
  <c r="K557"/>
  <c r="M557"/>
  <c r="O557"/>
  <c r="P557"/>
  <c r="H558"/>
  <c r="I558"/>
  <c r="M558"/>
  <c r="O558"/>
  <c r="P558"/>
  <c r="H559"/>
  <c r="I559"/>
  <c r="K559"/>
  <c r="M559"/>
  <c r="O559"/>
  <c r="P559"/>
  <c r="H560"/>
  <c r="I560"/>
  <c r="K560"/>
  <c r="M560"/>
  <c r="O560"/>
  <c r="P560"/>
  <c r="H561"/>
  <c r="I561"/>
  <c r="M561"/>
  <c r="O561"/>
  <c r="P561"/>
  <c r="H562"/>
  <c r="I562"/>
  <c r="M562"/>
  <c r="O562"/>
  <c r="P562"/>
  <c r="H563"/>
  <c r="I563"/>
  <c r="M563"/>
  <c r="O563"/>
  <c r="P563"/>
  <c r="H564"/>
  <c r="I564"/>
  <c r="M564"/>
  <c r="O564"/>
  <c r="P564"/>
  <c r="H565"/>
  <c r="I565"/>
  <c r="M565"/>
  <c r="O565"/>
  <c r="P565"/>
  <c r="H566"/>
  <c r="I566"/>
  <c r="K566"/>
  <c r="M566"/>
  <c r="O566"/>
  <c r="P566"/>
  <c r="H567"/>
  <c r="I567"/>
  <c r="M567"/>
  <c r="O567"/>
  <c r="P567"/>
  <c r="H568"/>
  <c r="I568"/>
  <c r="M568"/>
  <c r="O568"/>
  <c r="P568"/>
  <c r="H569"/>
  <c r="I569"/>
  <c r="K569"/>
  <c r="M569"/>
  <c r="O569"/>
  <c r="P569"/>
  <c r="H570"/>
  <c r="I570"/>
  <c r="M570"/>
  <c r="O570"/>
  <c r="P570"/>
  <c r="H571"/>
  <c r="I571"/>
  <c r="M571"/>
  <c r="O571"/>
  <c r="P571"/>
  <c r="H572"/>
  <c r="I572"/>
  <c r="M572"/>
  <c r="O572"/>
  <c r="P572"/>
  <c r="H573"/>
  <c r="I573"/>
  <c r="K573"/>
  <c r="M573"/>
  <c r="O573"/>
  <c r="P573"/>
  <c r="H574"/>
  <c r="I574"/>
  <c r="M574"/>
  <c r="O574"/>
  <c r="P574"/>
  <c r="H575"/>
  <c r="I575"/>
  <c r="M575"/>
  <c r="O575"/>
  <c r="P575"/>
  <c r="H576"/>
  <c r="I576"/>
  <c r="M576"/>
  <c r="O576"/>
  <c r="P576"/>
  <c r="H577"/>
  <c r="I577"/>
  <c r="M577"/>
  <c r="O577"/>
  <c r="P577"/>
  <c r="H578"/>
  <c r="I578"/>
  <c r="M578"/>
  <c r="O578"/>
  <c r="P578"/>
  <c r="H579"/>
  <c r="I579"/>
  <c r="M579"/>
  <c r="O579"/>
  <c r="P579"/>
  <c r="H580"/>
  <c r="I580"/>
  <c r="M580"/>
  <c r="O580"/>
  <c r="P580"/>
  <c r="H581"/>
  <c r="I581"/>
  <c r="M581"/>
  <c r="O581"/>
  <c r="P581"/>
  <c r="H582"/>
  <c r="I582"/>
  <c r="M582"/>
  <c r="O582"/>
  <c r="P582"/>
  <c r="H583"/>
  <c r="I583"/>
  <c r="M583"/>
  <c r="O583"/>
  <c r="P583"/>
  <c r="H584"/>
  <c r="I584"/>
  <c r="M584"/>
  <c r="O584"/>
  <c r="P584"/>
  <c r="H585"/>
  <c r="I585"/>
  <c r="M585"/>
  <c r="O585"/>
  <c r="P585"/>
  <c r="F8" i="4"/>
  <c r="H8"/>
  <c r="I8"/>
  <c r="K8"/>
  <c r="L8"/>
  <c r="M8"/>
  <c r="N8"/>
  <c r="O8"/>
  <c r="P8"/>
  <c r="Q8"/>
  <c r="H9"/>
  <c r="I9"/>
  <c r="M9"/>
  <c r="O9"/>
  <c r="P9"/>
  <c r="H10"/>
  <c r="I10"/>
  <c r="K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K14"/>
  <c r="M14"/>
  <c r="O14"/>
  <c r="P14"/>
  <c r="H15"/>
  <c r="I15"/>
  <c r="M15"/>
  <c r="O15"/>
  <c r="P15"/>
  <c r="H16"/>
  <c r="I16"/>
  <c r="K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M25"/>
  <c r="O25"/>
  <c r="P25"/>
  <c r="H26"/>
  <c r="I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M33"/>
  <c r="O33"/>
  <c r="P33"/>
  <c r="H34"/>
  <c r="I34"/>
  <c r="K34"/>
  <c r="M34"/>
  <c r="O34"/>
  <c r="P34"/>
  <c r="H35"/>
  <c r="I35"/>
  <c r="M35"/>
  <c r="O35"/>
  <c r="P35"/>
  <c r="H36"/>
  <c r="I36"/>
  <c r="M36"/>
  <c r="O36"/>
  <c r="P36"/>
  <c r="H37"/>
  <c r="I37"/>
  <c r="M37"/>
  <c r="O37"/>
  <c r="P37"/>
  <c r="H38"/>
  <c r="I38"/>
  <c r="M38"/>
  <c r="O38"/>
  <c r="P38"/>
  <c r="H39"/>
  <c r="I39"/>
  <c r="K39"/>
  <c r="M39"/>
  <c r="O39"/>
  <c r="P39"/>
  <c r="H40"/>
  <c r="I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H53"/>
  <c r="I53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H57"/>
  <c r="I57"/>
  <c r="M57"/>
  <c r="O57"/>
  <c r="P57"/>
  <c r="H58"/>
  <c r="I58"/>
  <c r="M58"/>
  <c r="O58"/>
  <c r="P58"/>
  <c r="H59"/>
  <c r="I59"/>
  <c r="M59"/>
  <c r="O59"/>
  <c r="P59"/>
  <c r="H60"/>
  <c r="I60"/>
  <c r="M60"/>
  <c r="O60"/>
  <c r="P60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M67"/>
  <c r="O67"/>
  <c r="P67"/>
  <c r="H68"/>
  <c r="I68"/>
  <c r="M68"/>
  <c r="O68"/>
  <c r="P68"/>
  <c r="H69"/>
  <c r="I69"/>
  <c r="M69"/>
  <c r="O69"/>
  <c r="P69"/>
  <c r="H70"/>
  <c r="I70"/>
  <c r="M70"/>
  <c r="O70"/>
  <c r="P70"/>
  <c r="H71"/>
  <c r="I71"/>
  <c r="M71"/>
  <c r="O71"/>
  <c r="P71"/>
  <c r="H72"/>
  <c r="I72"/>
  <c r="M72"/>
  <c r="O72"/>
  <c r="P72"/>
  <c r="H73"/>
  <c r="I73"/>
  <c r="M73"/>
  <c r="O73"/>
  <c r="P73"/>
  <c r="H74"/>
  <c r="I74"/>
  <c r="M74"/>
  <c r="O74"/>
  <c r="P74"/>
  <c r="H75"/>
  <c r="I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K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K92"/>
  <c r="M92"/>
  <c r="O92"/>
  <c r="P92"/>
  <c r="H93"/>
  <c r="I93"/>
  <c r="M93"/>
  <c r="O93"/>
  <c r="P93"/>
  <c r="H94"/>
  <c r="I94"/>
  <c r="M94"/>
  <c r="O94"/>
  <c r="P94"/>
  <c r="H95"/>
  <c r="I95"/>
  <c r="K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H133"/>
  <c r="I133"/>
  <c r="M133"/>
  <c r="O133"/>
  <c r="P133"/>
  <c r="H134"/>
  <c r="I134"/>
  <c r="M134"/>
  <c r="O134"/>
  <c r="H135"/>
  <c r="I135"/>
  <c r="M135"/>
  <c r="O135"/>
  <c r="P135"/>
  <c r="H136"/>
  <c r="I136"/>
  <c r="M136"/>
  <c r="O136"/>
  <c r="H137"/>
  <c r="I137"/>
  <c r="M137"/>
  <c r="O137"/>
  <c r="P137"/>
  <c r="H138"/>
  <c r="I138"/>
  <c r="M138"/>
  <c r="O138"/>
  <c r="H139"/>
  <c r="I139"/>
  <c r="M139"/>
  <c r="O139"/>
  <c r="P139"/>
  <c r="H140"/>
  <c r="I140"/>
  <c r="M140"/>
  <c r="O140"/>
  <c r="P140"/>
  <c r="H141"/>
  <c r="I141"/>
  <c r="M141"/>
  <c r="O141"/>
  <c r="H142"/>
  <c r="I142"/>
  <c r="M142"/>
  <c r="O142"/>
  <c r="P142"/>
  <c r="H143"/>
  <c r="I143"/>
  <c r="M143"/>
  <c r="O143"/>
  <c r="P143"/>
  <c r="H144"/>
  <c r="I144"/>
  <c r="M144"/>
  <c r="O144"/>
  <c r="P144"/>
  <c r="H145"/>
  <c r="I145"/>
  <c r="M145"/>
  <c r="O145"/>
  <c r="P145"/>
  <c r="H146"/>
  <c r="I146"/>
  <c r="M146"/>
  <c r="O146"/>
  <c r="H147"/>
  <c r="I147"/>
  <c r="M147"/>
  <c r="O147"/>
  <c r="P147"/>
  <c r="H148"/>
  <c r="I148"/>
  <c r="M148"/>
  <c r="O148"/>
  <c r="P148"/>
  <c r="H149"/>
  <c r="I149"/>
  <c r="M149"/>
  <c r="O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P165"/>
  <c r="I166"/>
  <c r="M166"/>
  <c r="O166"/>
  <c r="P166"/>
  <c r="I167"/>
  <c r="M167"/>
  <c r="O167"/>
  <c r="P167"/>
  <c r="I168"/>
  <c r="O168"/>
  <c r="P168"/>
  <c r="I169"/>
  <c r="M169"/>
  <c r="O169"/>
  <c r="P169"/>
  <c r="I170"/>
  <c r="M170"/>
  <c r="O170"/>
  <c r="P170"/>
  <c r="I171"/>
  <c r="M171"/>
  <c r="O171"/>
  <c r="P171"/>
  <c r="I172"/>
  <c r="M172"/>
  <c r="O172"/>
  <c r="P172"/>
  <c r="I173"/>
  <c r="M173"/>
  <c r="O173"/>
  <c r="P173"/>
  <c r="I174"/>
  <c r="M174"/>
  <c r="O174"/>
  <c r="P174"/>
  <c r="I175"/>
  <c r="M175"/>
  <c r="O175"/>
  <c r="P175"/>
  <c r="I176"/>
  <c r="M176"/>
  <c r="O176"/>
  <c r="P176"/>
  <c r="I177"/>
  <c r="M177"/>
  <c r="O177"/>
  <c r="P177"/>
  <c r="I178"/>
  <c r="M178"/>
  <c r="O178"/>
  <c r="P178"/>
  <c r="I179"/>
  <c r="M179"/>
  <c r="O179"/>
  <c r="P179"/>
  <c r="I180"/>
  <c r="M180"/>
  <c r="O180"/>
  <c r="P180"/>
  <c r="I181"/>
  <c r="M181"/>
  <c r="O181"/>
  <c r="P181"/>
  <c r="I182"/>
  <c r="M182"/>
  <c r="O182"/>
  <c r="P182"/>
  <c r="I183"/>
  <c r="M183"/>
  <c r="O183"/>
  <c r="P183"/>
  <c r="I184"/>
  <c r="M184"/>
  <c r="O184"/>
  <c r="P184"/>
  <c r="I185"/>
  <c r="M185"/>
  <c r="O185"/>
  <c r="P185"/>
  <c r="I186"/>
  <c r="M186"/>
  <c r="O186"/>
  <c r="P186"/>
  <c r="I187"/>
  <c r="M187"/>
  <c r="O187"/>
  <c r="P187"/>
  <c r="I188"/>
  <c r="M188"/>
  <c r="O188"/>
  <c r="P188"/>
  <c r="I189"/>
  <c r="M189"/>
  <c r="O189"/>
  <c r="P189"/>
  <c r="I190"/>
  <c r="M190"/>
  <c r="O190"/>
  <c r="P190"/>
  <c r="I191"/>
  <c r="M191"/>
  <c r="O191"/>
  <c r="P191"/>
  <c r="I192"/>
  <c r="M192"/>
  <c r="O192"/>
  <c r="P192"/>
  <c r="I193"/>
  <c r="M193"/>
  <c r="O193"/>
  <c r="P193"/>
  <c r="I194"/>
  <c r="M194"/>
  <c r="O194"/>
  <c r="I195"/>
  <c r="M195"/>
  <c r="O195"/>
  <c r="P195"/>
  <c r="I196"/>
  <c r="M196"/>
  <c r="O196"/>
  <c r="P196"/>
  <c r="I197"/>
  <c r="M197"/>
  <c r="O197"/>
  <c r="I198"/>
  <c r="M198"/>
  <c r="O198"/>
  <c r="P198"/>
  <c r="I199"/>
  <c r="M199"/>
  <c r="O199"/>
  <c r="P199"/>
  <c r="I200"/>
  <c r="M200"/>
  <c r="O200"/>
  <c r="P200"/>
  <c r="I201"/>
  <c r="M201"/>
  <c r="O201"/>
  <c r="P201"/>
  <c r="I202"/>
  <c r="M202"/>
  <c r="O202"/>
  <c r="P202"/>
  <c r="I203"/>
  <c r="M203"/>
  <c r="O203"/>
  <c r="P203"/>
  <c r="I204"/>
  <c r="M204"/>
  <c r="O204"/>
  <c r="P204"/>
  <c r="I205"/>
  <c r="M205"/>
  <c r="O205"/>
  <c r="P205"/>
  <c r="I206"/>
  <c r="M206"/>
  <c r="O206"/>
  <c r="P206"/>
  <c r="I207"/>
  <c r="M207"/>
  <c r="O207"/>
  <c r="P207"/>
  <c r="I208"/>
  <c r="M208"/>
  <c r="O208"/>
  <c r="P208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M221"/>
  <c r="O221"/>
  <c r="P221"/>
  <c r="H222"/>
  <c r="I222"/>
  <c r="M222"/>
  <c r="O222"/>
  <c r="P222"/>
  <c r="H223"/>
  <c r="I223"/>
  <c r="M223"/>
  <c r="O223"/>
  <c r="P223"/>
  <c r="H224"/>
  <c r="I224"/>
  <c r="M224"/>
  <c r="O224"/>
  <c r="P224"/>
  <c r="H225"/>
  <c r="I225"/>
  <c r="M225"/>
  <c r="O225"/>
  <c r="P225"/>
  <c r="H226"/>
  <c r="I226"/>
  <c r="M226"/>
  <c r="O226"/>
  <c r="P226"/>
  <c r="H227"/>
  <c r="I227"/>
  <c r="M227"/>
  <c r="O227"/>
  <c r="P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M231"/>
  <c r="O231"/>
  <c r="P231"/>
  <c r="H232"/>
  <c r="I232"/>
  <c r="M232"/>
  <c r="O232"/>
  <c r="P232"/>
  <c r="H233"/>
  <c r="I233"/>
  <c r="M233"/>
  <c r="O233"/>
  <c r="P233"/>
  <c r="H234"/>
  <c r="I234"/>
  <c r="M234"/>
  <c r="O234"/>
  <c r="P234"/>
  <c r="H235"/>
  <c r="I235"/>
  <c r="M235"/>
  <c r="O235"/>
  <c r="P235"/>
  <c r="H236"/>
  <c r="I236"/>
  <c r="M236"/>
  <c r="O236"/>
  <c r="P236"/>
  <c r="H237"/>
  <c r="I237"/>
  <c r="M237"/>
  <c r="O237"/>
  <c r="P237"/>
  <c r="H238"/>
  <c r="I238"/>
  <c r="M238"/>
  <c r="O238"/>
  <c r="P238"/>
  <c r="H239"/>
  <c r="I239"/>
  <c r="M239"/>
  <c r="O239"/>
  <c r="P239"/>
  <c r="H240"/>
  <c r="I240"/>
  <c r="M240"/>
  <c r="O240"/>
  <c r="P240"/>
  <c r="H241"/>
  <c r="I241"/>
  <c r="M241"/>
  <c r="O241"/>
  <c r="P241"/>
  <c r="H242"/>
  <c r="I242"/>
  <c r="M242"/>
  <c r="O242"/>
  <c r="P242"/>
  <c r="H243"/>
  <c r="I243"/>
  <c r="M243"/>
  <c r="O243"/>
  <c r="P243"/>
  <c r="H244"/>
  <c r="I244"/>
  <c r="M244"/>
  <c r="O244"/>
  <c r="P244"/>
  <c r="H245"/>
  <c r="I245"/>
  <c r="M245"/>
  <c r="O245"/>
  <c r="P245"/>
  <c r="H246"/>
  <c r="I246"/>
  <c r="M246"/>
  <c r="O246"/>
  <c r="P246"/>
  <c r="H247"/>
  <c r="I247"/>
  <c r="M247"/>
  <c r="O247"/>
  <c r="P247"/>
  <c r="H248"/>
  <c r="I248"/>
  <c r="M248"/>
  <c r="O248"/>
  <c r="P248"/>
  <c r="H249"/>
  <c r="I249"/>
  <c r="M249"/>
  <c r="O249"/>
  <c r="P249"/>
  <c r="H250"/>
  <c r="I250"/>
  <c r="M250"/>
  <c r="O250"/>
  <c r="P250"/>
  <c r="H251"/>
  <c r="I251"/>
  <c r="M251"/>
  <c r="O251"/>
  <c r="P251"/>
  <c r="H252"/>
  <c r="I252"/>
  <c r="M252"/>
  <c r="O252"/>
  <c r="P252"/>
  <c r="H253"/>
  <c r="I253"/>
  <c r="M253"/>
  <c r="O253"/>
  <c r="P253"/>
  <c r="H254"/>
  <c r="I254"/>
  <c r="M254"/>
  <c r="O254"/>
  <c r="P254"/>
  <c r="H255"/>
  <c r="I255"/>
  <c r="M255"/>
  <c r="O255"/>
  <c r="P255"/>
  <c r="H256"/>
  <c r="I256"/>
  <c r="M256"/>
  <c r="O256"/>
  <c r="P256"/>
  <c r="H257"/>
  <c r="I257"/>
  <c r="M257"/>
  <c r="O257"/>
  <c r="P257"/>
  <c r="H258"/>
  <c r="M258"/>
  <c r="O258"/>
  <c r="P258"/>
  <c r="H259"/>
  <c r="I259"/>
  <c r="M259"/>
  <c r="O259"/>
  <c r="P259"/>
  <c r="H260"/>
  <c r="I260"/>
  <c r="M260"/>
  <c r="O260"/>
  <c r="P260"/>
  <c r="H261"/>
  <c r="M261"/>
  <c r="O261"/>
  <c r="P261"/>
  <c r="H262"/>
  <c r="I262"/>
  <c r="M262"/>
  <c r="O262"/>
  <c r="P262"/>
  <c r="H263"/>
  <c r="M263"/>
  <c r="O263"/>
  <c r="P263"/>
  <c r="H264"/>
  <c r="I264"/>
  <c r="M264"/>
  <c r="O264"/>
  <c r="P264"/>
  <c r="H265"/>
  <c r="M265"/>
  <c r="O265"/>
  <c r="P265"/>
  <c r="H266"/>
  <c r="M266"/>
  <c r="O266"/>
  <c r="P266"/>
  <c r="H267"/>
  <c r="M267"/>
  <c r="O267"/>
  <c r="P267"/>
  <c r="H268"/>
  <c r="I268"/>
  <c r="M268"/>
  <c r="O268"/>
  <c r="P268"/>
  <c r="H269"/>
  <c r="M269"/>
  <c r="O269"/>
  <c r="P269"/>
  <c r="H270"/>
  <c r="I270"/>
  <c r="M270"/>
  <c r="O270"/>
  <c r="P270"/>
  <c r="H271"/>
  <c r="M271"/>
  <c r="O271"/>
  <c r="P271"/>
  <c r="H272"/>
  <c r="I272"/>
  <c r="M272"/>
  <c r="O272"/>
  <c r="P272"/>
  <c r="H273"/>
  <c r="I273"/>
  <c r="M273"/>
  <c r="O273"/>
  <c r="P273"/>
  <c r="H274"/>
  <c r="I274"/>
  <c r="M274"/>
  <c r="O274"/>
  <c r="P274"/>
  <c r="H275"/>
  <c r="I275"/>
  <c r="M275"/>
  <c r="O275"/>
  <c r="P275"/>
  <c r="H276"/>
  <c r="I276"/>
  <c r="M276"/>
  <c r="O276"/>
  <c r="P276"/>
  <c r="H277"/>
  <c r="I277"/>
  <c r="M277"/>
  <c r="O277"/>
  <c r="P277"/>
  <c r="H278"/>
  <c r="I278"/>
  <c r="M278"/>
  <c r="O278"/>
  <c r="P278"/>
  <c r="H279"/>
  <c r="I279"/>
  <c r="M279"/>
  <c r="O279"/>
  <c r="P279"/>
  <c r="H280"/>
  <c r="I280"/>
  <c r="M280"/>
  <c r="O280"/>
  <c r="P280"/>
  <c r="H281"/>
  <c r="I281"/>
  <c r="M281"/>
  <c r="O281"/>
  <c r="P281"/>
  <c r="H282"/>
  <c r="I282"/>
  <c r="M282"/>
  <c r="O282"/>
  <c r="P282"/>
  <c r="H283"/>
  <c r="I283"/>
  <c r="M283"/>
  <c r="O283"/>
  <c r="P283"/>
  <c r="H284"/>
  <c r="I284"/>
  <c r="M284"/>
  <c r="O284"/>
  <c r="P284"/>
  <c r="H285"/>
  <c r="I285"/>
  <c r="M285"/>
  <c r="O285"/>
  <c r="P285"/>
  <c r="H286"/>
  <c r="I286"/>
  <c r="M286"/>
  <c r="O286"/>
  <c r="P286"/>
  <c r="H287"/>
  <c r="I287"/>
  <c r="M287"/>
  <c r="O287"/>
  <c r="P287"/>
  <c r="H288"/>
  <c r="I288"/>
  <c r="K288"/>
  <c r="M288"/>
  <c r="O288"/>
  <c r="P288"/>
  <c r="H289"/>
  <c r="I289"/>
  <c r="M289"/>
  <c r="O289"/>
  <c r="P289"/>
  <c r="H290"/>
  <c r="I290"/>
  <c r="M290"/>
  <c r="O290"/>
  <c r="P290"/>
  <c r="H291"/>
  <c r="I291"/>
  <c r="M291"/>
  <c r="O291"/>
  <c r="P291"/>
  <c r="H292"/>
  <c r="I292"/>
  <c r="M292"/>
  <c r="O292"/>
  <c r="P292"/>
  <c r="H293"/>
  <c r="I293"/>
  <c r="M293"/>
  <c r="O293"/>
  <c r="P293"/>
  <c r="H294"/>
  <c r="I294"/>
  <c r="K294"/>
  <c r="M294"/>
  <c r="O294"/>
  <c r="P294"/>
  <c r="H295"/>
  <c r="I295"/>
  <c r="K295"/>
  <c r="M295"/>
  <c r="O295"/>
  <c r="P295"/>
  <c r="H296"/>
  <c r="I296"/>
  <c r="M296"/>
  <c r="O296"/>
  <c r="P296"/>
  <c r="H297"/>
  <c r="I297"/>
  <c r="M297"/>
  <c r="O297"/>
  <c r="P297"/>
  <c r="H298"/>
  <c r="I298"/>
  <c r="M298"/>
  <c r="O298"/>
  <c r="P298"/>
  <c r="H299"/>
  <c r="I299"/>
  <c r="M299"/>
  <c r="O299"/>
  <c r="P299"/>
  <c r="H300"/>
  <c r="I300"/>
  <c r="K300"/>
  <c r="M300"/>
  <c r="O300"/>
  <c r="P300"/>
  <c r="H301"/>
  <c r="I301"/>
  <c r="M301"/>
  <c r="O301"/>
  <c r="P301"/>
  <c r="H302"/>
  <c r="I302"/>
  <c r="M302"/>
  <c r="O302"/>
  <c r="P302"/>
  <c r="H303"/>
  <c r="I303"/>
  <c r="K303"/>
  <c r="M303"/>
  <c r="O303"/>
  <c r="P303"/>
  <c r="H304"/>
  <c r="I304"/>
  <c r="M304"/>
  <c r="O304"/>
  <c r="P304"/>
  <c r="H305"/>
  <c r="I305"/>
  <c r="M305"/>
  <c r="O305"/>
  <c r="P305"/>
  <c r="H306"/>
  <c r="I306"/>
  <c r="M306"/>
  <c r="O306"/>
  <c r="P306"/>
  <c r="H307"/>
  <c r="I307"/>
  <c r="K307"/>
  <c r="M307"/>
  <c r="O307"/>
  <c r="P307"/>
  <c r="H308"/>
  <c r="I308"/>
  <c r="M308"/>
  <c r="O308"/>
  <c r="P308"/>
  <c r="H309"/>
  <c r="I309"/>
  <c r="M309"/>
  <c r="O309"/>
  <c r="P309"/>
  <c r="H310"/>
  <c r="I310"/>
  <c r="K310"/>
  <c r="M310"/>
  <c r="O310"/>
  <c r="P310"/>
  <c r="H311"/>
  <c r="I311"/>
  <c r="M311"/>
  <c r="O311"/>
  <c r="P311"/>
  <c r="H312"/>
  <c r="I312"/>
  <c r="M312"/>
  <c r="O312"/>
  <c r="P312"/>
  <c r="H313"/>
  <c r="I313"/>
  <c r="K313"/>
  <c r="M313"/>
  <c r="O313"/>
  <c r="P313"/>
  <c r="H314"/>
  <c r="I314"/>
  <c r="M314"/>
  <c r="O314"/>
  <c r="P314"/>
  <c r="H315"/>
  <c r="I315"/>
  <c r="M315"/>
  <c r="O315"/>
  <c r="P315"/>
  <c r="H316"/>
  <c r="I316"/>
  <c r="M316"/>
  <c r="O316"/>
  <c r="P316"/>
  <c r="H317"/>
  <c r="I317"/>
  <c r="M317"/>
  <c r="O317"/>
  <c r="P317"/>
  <c r="H318"/>
  <c r="I318"/>
  <c r="M318"/>
  <c r="O318"/>
  <c r="P318"/>
  <c r="H319"/>
  <c r="I319"/>
  <c r="M319"/>
  <c r="O319"/>
  <c r="P319"/>
  <c r="H320"/>
  <c r="I320"/>
  <c r="M320"/>
  <c r="O320"/>
  <c r="P320"/>
  <c r="H321"/>
  <c r="I321"/>
  <c r="K321"/>
  <c r="M321"/>
  <c r="O321"/>
  <c r="P321"/>
  <c r="H322"/>
  <c r="I322"/>
  <c r="M322"/>
  <c r="O322"/>
  <c r="P322"/>
  <c r="H323"/>
  <c r="I323"/>
  <c r="M323"/>
  <c r="O323"/>
  <c r="P323"/>
  <c r="H324"/>
  <c r="I324"/>
  <c r="M324"/>
  <c r="O324"/>
  <c r="P324"/>
  <c r="I325"/>
  <c r="M325"/>
  <c r="O325"/>
  <c r="P325"/>
  <c r="I326"/>
  <c r="M326"/>
  <c r="O326"/>
  <c r="P326"/>
  <c r="I327"/>
  <c r="M327"/>
  <c r="O327"/>
  <c r="P327"/>
  <c r="I328"/>
  <c r="M328"/>
  <c r="O328"/>
  <c r="P328"/>
  <c r="I329"/>
  <c r="M329"/>
  <c r="O329"/>
  <c r="P329"/>
  <c r="I330"/>
  <c r="M330"/>
  <c r="O330"/>
  <c r="P330"/>
  <c r="I331"/>
  <c r="M331"/>
  <c r="O331"/>
  <c r="P331"/>
  <c r="I332"/>
  <c r="M332"/>
  <c r="O332"/>
  <c r="P332"/>
  <c r="I333"/>
  <c r="M333"/>
  <c r="O333"/>
  <c r="P333"/>
  <c r="I334"/>
  <c r="K334"/>
  <c r="M334"/>
  <c r="O334"/>
  <c r="P334"/>
  <c r="I335"/>
  <c r="K335"/>
  <c r="M335"/>
  <c r="O335"/>
  <c r="P335"/>
  <c r="I336"/>
  <c r="K336"/>
  <c r="M336"/>
  <c r="O336"/>
  <c r="P336"/>
  <c r="H337"/>
  <c r="I337"/>
  <c r="K337"/>
  <c r="M337"/>
  <c r="O337"/>
  <c r="P337"/>
  <c r="I338"/>
  <c r="K338"/>
  <c r="M338"/>
  <c r="O338"/>
  <c r="P338"/>
  <c r="I339"/>
  <c r="M339"/>
  <c r="O339"/>
  <c r="P339"/>
  <c r="I340"/>
  <c r="M340"/>
  <c r="O340"/>
  <c r="P340"/>
  <c r="I341"/>
  <c r="M341"/>
  <c r="O341"/>
  <c r="P341"/>
  <c r="I342"/>
  <c r="K342"/>
  <c r="M342"/>
  <c r="O342"/>
  <c r="P342"/>
  <c r="I343"/>
  <c r="K343"/>
  <c r="M343"/>
  <c r="O343"/>
  <c r="P343"/>
  <c r="H344"/>
  <c r="I344"/>
  <c r="M344"/>
  <c r="O344"/>
  <c r="P344"/>
  <c r="I345"/>
  <c r="K345"/>
  <c r="M345"/>
  <c r="O345"/>
  <c r="P345"/>
  <c r="I346"/>
  <c r="K346"/>
  <c r="M346"/>
  <c r="O346"/>
  <c r="P346"/>
  <c r="H347"/>
  <c r="I347"/>
  <c r="M347"/>
  <c r="O347"/>
  <c r="P347"/>
  <c r="I348"/>
  <c r="K348"/>
  <c r="M348"/>
  <c r="O348"/>
  <c r="P348"/>
  <c r="H349"/>
  <c r="I349"/>
  <c r="M349"/>
  <c r="O349"/>
  <c r="P349"/>
  <c r="I350"/>
  <c r="K350"/>
  <c r="M350"/>
  <c r="O350"/>
  <c r="P350"/>
  <c r="H351"/>
  <c r="I351"/>
  <c r="M351"/>
  <c r="O351"/>
  <c r="P351"/>
  <c r="I352"/>
  <c r="K352"/>
  <c r="M352"/>
  <c r="O352"/>
  <c r="P352"/>
  <c r="H353"/>
  <c r="I353"/>
  <c r="M353"/>
  <c r="O353"/>
  <c r="P353"/>
  <c r="I354"/>
  <c r="K354"/>
  <c r="M354"/>
  <c r="O354"/>
  <c r="P354"/>
  <c r="H355"/>
  <c r="I355"/>
  <c r="M355"/>
  <c r="O355"/>
  <c r="P355"/>
  <c r="I356"/>
  <c r="K356"/>
  <c r="M356"/>
  <c r="O356"/>
  <c r="P356"/>
  <c r="H357"/>
  <c r="I357"/>
  <c r="K357"/>
  <c r="M357"/>
  <c r="O357"/>
  <c r="P357"/>
  <c r="I358"/>
  <c r="K358"/>
  <c r="M358"/>
  <c r="O358"/>
  <c r="P358"/>
  <c r="I359"/>
  <c r="K359"/>
  <c r="M359"/>
  <c r="O359"/>
  <c r="P359"/>
  <c r="I360"/>
  <c r="K360"/>
  <c r="M360"/>
  <c r="O360"/>
  <c r="P360"/>
  <c r="I361"/>
  <c r="K361"/>
  <c r="M361"/>
  <c r="O361"/>
  <c r="P361"/>
  <c r="I362"/>
  <c r="K362"/>
  <c r="M362"/>
  <c r="O362"/>
  <c r="P362"/>
  <c r="I363"/>
  <c r="K363"/>
  <c r="M363"/>
  <c r="O363"/>
  <c r="P363"/>
  <c r="H364"/>
  <c r="I364"/>
  <c r="M364"/>
  <c r="O364"/>
  <c r="P364"/>
  <c r="I365"/>
  <c r="M365"/>
  <c r="O365"/>
  <c r="P365"/>
  <c r="I366"/>
  <c r="M366"/>
  <c r="O366"/>
  <c r="P366"/>
  <c r="I367"/>
  <c r="M367"/>
  <c r="O367"/>
  <c r="P367"/>
  <c r="I368"/>
  <c r="K368"/>
  <c r="M368"/>
  <c r="O368"/>
  <c r="P368"/>
  <c r="H369"/>
  <c r="I369"/>
  <c r="M369"/>
  <c r="O369"/>
  <c r="P369"/>
  <c r="I370"/>
  <c r="M370"/>
  <c r="O370"/>
  <c r="P370"/>
  <c r="H371"/>
  <c r="I371"/>
  <c r="M371"/>
  <c r="O371"/>
  <c r="P371"/>
  <c r="I372"/>
  <c r="K372"/>
  <c r="M372"/>
  <c r="O372"/>
  <c r="P372"/>
  <c r="I373"/>
  <c r="K373"/>
  <c r="M373"/>
  <c r="O373"/>
  <c r="P373"/>
  <c r="H374"/>
  <c r="I374"/>
  <c r="M374"/>
  <c r="O374"/>
  <c r="P374"/>
  <c r="I375"/>
  <c r="K375"/>
  <c r="M375"/>
  <c r="O375"/>
  <c r="P375"/>
  <c r="I376"/>
  <c r="K376"/>
  <c r="M376"/>
  <c r="O376"/>
  <c r="P376"/>
  <c r="H377"/>
  <c r="I377"/>
  <c r="M377"/>
  <c r="O377"/>
  <c r="P377"/>
  <c r="I378"/>
  <c r="K378"/>
  <c r="M378"/>
  <c r="O378"/>
  <c r="P378"/>
  <c r="I379"/>
  <c r="K379"/>
  <c r="M379"/>
  <c r="O379"/>
  <c r="P379"/>
  <c r="I380"/>
  <c r="K380"/>
  <c r="M380"/>
  <c r="O380"/>
  <c r="P380"/>
  <c r="H381"/>
  <c r="I381"/>
  <c r="M381"/>
  <c r="O381"/>
  <c r="P381"/>
  <c r="I382"/>
  <c r="K382"/>
  <c r="M382"/>
  <c r="O382"/>
  <c r="P382"/>
  <c r="H383"/>
  <c r="I383"/>
  <c r="M383"/>
  <c r="O383"/>
  <c r="P383"/>
  <c r="I384"/>
  <c r="M384"/>
  <c r="O384"/>
  <c r="P384"/>
  <c r="H385"/>
  <c r="I385"/>
  <c r="M385"/>
  <c r="O385"/>
  <c r="P385"/>
  <c r="I386"/>
  <c r="K386"/>
  <c r="M386"/>
  <c r="O386"/>
  <c r="P386"/>
  <c r="I387"/>
  <c r="K387"/>
  <c r="M387"/>
  <c r="O387"/>
  <c r="P387"/>
  <c r="H388"/>
  <c r="I388"/>
  <c r="M388"/>
  <c r="O388"/>
  <c r="P388"/>
  <c r="I389"/>
  <c r="K389"/>
  <c r="M389"/>
  <c r="O389"/>
  <c r="P389"/>
  <c r="I390"/>
  <c r="K390"/>
  <c r="M390"/>
  <c r="O390"/>
  <c r="P390"/>
  <c r="I391"/>
  <c r="K391"/>
  <c r="M391"/>
  <c r="O391"/>
  <c r="P391"/>
  <c r="H392"/>
  <c r="I392"/>
  <c r="M392"/>
  <c r="O392"/>
  <c r="P392"/>
  <c r="I393"/>
  <c r="K393"/>
  <c r="M393"/>
  <c r="O393"/>
  <c r="P393"/>
  <c r="I394"/>
  <c r="K394"/>
  <c r="M394"/>
  <c r="O394"/>
  <c r="P394"/>
  <c r="I395"/>
  <c r="K395"/>
  <c r="M395"/>
  <c r="O395"/>
  <c r="P395"/>
  <c r="I396"/>
  <c r="K396"/>
  <c r="M396"/>
  <c r="O396"/>
  <c r="P396"/>
  <c r="I397"/>
  <c r="K397"/>
  <c r="M397"/>
  <c r="O397"/>
  <c r="P397"/>
  <c r="H398"/>
  <c r="I398"/>
  <c r="M398"/>
  <c r="O398"/>
  <c r="P398"/>
  <c r="I399"/>
  <c r="K399"/>
  <c r="M399"/>
  <c r="O399"/>
  <c r="P399"/>
  <c r="I400"/>
  <c r="K400"/>
  <c r="M400"/>
  <c r="O400"/>
  <c r="P400"/>
  <c r="I401"/>
  <c r="K401"/>
  <c r="M401"/>
  <c r="O401"/>
  <c r="P401"/>
  <c r="I402"/>
  <c r="K402"/>
  <c r="M402"/>
  <c r="O402"/>
  <c r="P402"/>
  <c r="I403"/>
  <c r="K403"/>
  <c r="M403"/>
  <c r="O403"/>
  <c r="P403"/>
  <c r="I404"/>
  <c r="K404"/>
  <c r="M404"/>
  <c r="O404"/>
  <c r="P404"/>
  <c r="I405"/>
  <c r="K405"/>
  <c r="M405"/>
  <c r="O405"/>
  <c r="P405"/>
  <c r="I406"/>
  <c r="K406"/>
  <c r="M406"/>
  <c r="O406"/>
  <c r="P406"/>
  <c r="I407"/>
  <c r="K407"/>
  <c r="M407"/>
  <c r="O407"/>
  <c r="P407"/>
  <c r="H408"/>
  <c r="I408"/>
  <c r="M408"/>
  <c r="O408"/>
  <c r="P408"/>
  <c r="I409"/>
  <c r="K409"/>
  <c r="M409"/>
  <c r="O409"/>
  <c r="P409"/>
  <c r="I410"/>
  <c r="K410"/>
  <c r="M410"/>
  <c r="O410"/>
  <c r="P410"/>
  <c r="I411"/>
  <c r="K411"/>
  <c r="M411"/>
  <c r="O411"/>
  <c r="P411"/>
  <c r="I412"/>
  <c r="M412"/>
  <c r="O412"/>
  <c r="P412"/>
  <c r="I413"/>
  <c r="K413"/>
  <c r="M413"/>
  <c r="O413"/>
  <c r="P413"/>
  <c r="I414"/>
  <c r="K414"/>
  <c r="M414"/>
  <c r="O414"/>
  <c r="P414"/>
  <c r="K415"/>
  <c r="M415"/>
  <c r="O415"/>
  <c r="P415"/>
  <c r="I416"/>
  <c r="K416"/>
  <c r="M416"/>
  <c r="O416"/>
  <c r="P416"/>
  <c r="H417"/>
  <c r="I417"/>
  <c r="M417"/>
  <c r="O417"/>
  <c r="P417"/>
  <c r="I419"/>
  <c r="K419"/>
  <c r="M419"/>
  <c r="O419"/>
  <c r="P419"/>
  <c r="H420"/>
  <c r="I420"/>
  <c r="M420"/>
  <c r="O420"/>
  <c r="P420"/>
  <c r="I421"/>
  <c r="K421"/>
  <c r="M421"/>
  <c r="O421"/>
  <c r="P421"/>
  <c r="M422"/>
  <c r="O422"/>
  <c r="P422"/>
  <c r="I423"/>
  <c r="K423"/>
  <c r="M423"/>
  <c r="O423"/>
  <c r="P423"/>
  <c r="H424"/>
  <c r="I424"/>
  <c r="M424"/>
  <c r="O424"/>
  <c r="P424"/>
  <c r="H425"/>
  <c r="I425"/>
  <c r="M425"/>
  <c r="O425"/>
  <c r="P425"/>
  <c r="I426"/>
  <c r="K426"/>
  <c r="M426"/>
  <c r="O426"/>
  <c r="P426"/>
  <c r="I427"/>
  <c r="K427"/>
  <c r="M427"/>
  <c r="O427"/>
  <c r="P427"/>
  <c r="I428"/>
  <c r="K428"/>
  <c r="M428"/>
  <c r="O428"/>
  <c r="P428"/>
  <c r="M429"/>
  <c r="O429"/>
  <c r="P429"/>
  <c r="M430"/>
  <c r="O430"/>
  <c r="P430"/>
  <c r="M431"/>
  <c r="O431"/>
  <c r="P431"/>
  <c r="M432"/>
  <c r="O432"/>
  <c r="P432"/>
  <c r="M433"/>
  <c r="O433"/>
  <c r="P433"/>
  <c r="M434"/>
  <c r="O434"/>
  <c r="P434"/>
  <c r="M435"/>
  <c r="O435"/>
  <c r="P435"/>
  <c r="M436"/>
  <c r="O436"/>
  <c r="P436"/>
  <c r="M437"/>
  <c r="O437"/>
  <c r="P437"/>
  <c r="M438"/>
  <c r="O438"/>
  <c r="P438"/>
  <c r="M439"/>
  <c r="O439"/>
  <c r="P439"/>
  <c r="M440"/>
  <c r="O440"/>
  <c r="P440"/>
  <c r="M441"/>
  <c r="O441"/>
  <c r="P441"/>
  <c r="I442"/>
  <c r="K442"/>
  <c r="M442"/>
  <c r="O442"/>
  <c r="P442"/>
  <c r="M443"/>
  <c r="O443"/>
  <c r="P443"/>
  <c r="M444"/>
  <c r="O444"/>
  <c r="P444"/>
  <c r="M445"/>
  <c r="O445"/>
  <c r="P445"/>
  <c r="I446"/>
  <c r="K446"/>
  <c r="M446"/>
  <c r="O446"/>
  <c r="P446"/>
  <c r="I447"/>
  <c r="K447"/>
  <c r="M447"/>
  <c r="O447"/>
  <c r="P447"/>
  <c r="H448"/>
  <c r="I448"/>
  <c r="M448"/>
  <c r="O448"/>
  <c r="P448"/>
  <c r="I449"/>
  <c r="K449"/>
  <c r="M449"/>
  <c r="O449"/>
  <c r="P449"/>
  <c r="I450"/>
  <c r="K450"/>
  <c r="M450"/>
  <c r="O450"/>
  <c r="P450"/>
  <c r="H451"/>
  <c r="I451"/>
  <c r="M451"/>
  <c r="O451"/>
  <c r="P451"/>
  <c r="H452"/>
  <c r="I452"/>
  <c r="M452"/>
  <c r="O452"/>
  <c r="P452"/>
  <c r="I453"/>
  <c r="K453"/>
  <c r="M453"/>
  <c r="O453"/>
  <c r="P453"/>
  <c r="M454"/>
  <c r="O454"/>
  <c r="P454"/>
  <c r="I455"/>
  <c r="K455"/>
  <c r="M455"/>
  <c r="O455"/>
  <c r="P455"/>
  <c r="H456"/>
  <c r="I456"/>
  <c r="M456"/>
  <c r="O456"/>
  <c r="P456"/>
  <c r="I457"/>
  <c r="K457"/>
  <c r="M457"/>
  <c r="O457"/>
  <c r="P457"/>
  <c r="H458"/>
  <c r="I458"/>
  <c r="M458"/>
  <c r="O458"/>
  <c r="P458"/>
  <c r="I459"/>
  <c r="K459"/>
  <c r="M459"/>
  <c r="O459"/>
  <c r="P459"/>
  <c r="I460"/>
  <c r="M460"/>
  <c r="O460"/>
  <c r="P460"/>
  <c r="I461"/>
  <c r="K461"/>
  <c r="M461"/>
  <c r="O461"/>
  <c r="P461"/>
  <c r="I462"/>
  <c r="K462"/>
  <c r="M462"/>
  <c r="O462"/>
  <c r="P462"/>
  <c r="I463"/>
  <c r="K463"/>
  <c r="M463"/>
  <c r="O463"/>
  <c r="P463"/>
  <c r="I464"/>
  <c r="K464"/>
  <c r="M464"/>
  <c r="O464"/>
  <c r="P464"/>
  <c r="I465"/>
  <c r="K465"/>
  <c r="M465"/>
  <c r="O465"/>
  <c r="P465"/>
  <c r="I466"/>
  <c r="K466"/>
  <c r="M466"/>
  <c r="O466"/>
  <c r="P466"/>
  <c r="H467"/>
  <c r="I467"/>
  <c r="M467"/>
  <c r="O467"/>
  <c r="P467"/>
  <c r="I468"/>
  <c r="K468"/>
  <c r="M468"/>
  <c r="O468"/>
  <c r="P468"/>
  <c r="K469"/>
  <c r="M469"/>
  <c r="O469"/>
  <c r="P469"/>
  <c r="I470"/>
  <c r="K470"/>
  <c r="M470"/>
  <c r="O470"/>
  <c r="P470"/>
  <c r="I471"/>
  <c r="K471"/>
  <c r="M471"/>
  <c r="O471"/>
  <c r="P471"/>
  <c r="I472"/>
  <c r="K472"/>
  <c r="M472"/>
  <c r="O472"/>
  <c r="P472"/>
  <c r="I473"/>
  <c r="K473"/>
  <c r="M473"/>
  <c r="O473"/>
  <c r="P473"/>
  <c r="I474"/>
  <c r="K474"/>
  <c r="M474"/>
  <c r="O474"/>
  <c r="P474"/>
  <c r="I475"/>
  <c r="K475"/>
  <c r="M475"/>
  <c r="O475"/>
  <c r="P475"/>
  <c r="M476"/>
  <c r="O476"/>
  <c r="P476"/>
  <c r="I477"/>
  <c r="K477"/>
  <c r="M477"/>
  <c r="O477"/>
  <c r="P477"/>
  <c r="I478"/>
  <c r="K478"/>
  <c r="M478"/>
  <c r="O478"/>
  <c r="P478"/>
  <c r="I479"/>
  <c r="K479"/>
  <c r="M479"/>
  <c r="O479"/>
  <c r="P479"/>
  <c r="H480"/>
  <c r="I480"/>
  <c r="K480"/>
  <c r="M480"/>
  <c r="O480"/>
  <c r="P480"/>
  <c r="I481"/>
  <c r="K481"/>
  <c r="M481"/>
  <c r="O481"/>
  <c r="P481"/>
  <c r="I482"/>
  <c r="K482"/>
  <c r="M482"/>
  <c r="O482"/>
  <c r="P482"/>
  <c r="I483"/>
  <c r="K483"/>
  <c r="M483"/>
  <c r="O483"/>
  <c r="P483"/>
  <c r="I484"/>
  <c r="K484"/>
  <c r="M484"/>
  <c r="O484"/>
  <c r="P484"/>
  <c r="H485"/>
  <c r="I485"/>
  <c r="K485"/>
  <c r="M485"/>
  <c r="O485"/>
  <c r="P485"/>
  <c r="H486"/>
  <c r="I486"/>
  <c r="K486"/>
  <c r="M486"/>
  <c r="O486"/>
  <c r="P486"/>
  <c r="I487"/>
  <c r="K487"/>
  <c r="M487"/>
  <c r="O487"/>
  <c r="P487"/>
  <c r="I488"/>
  <c r="K488"/>
  <c r="M488"/>
  <c r="O488"/>
  <c r="P488"/>
  <c r="I489"/>
  <c r="K489"/>
  <c r="M489"/>
  <c r="O489"/>
  <c r="P489"/>
  <c r="I490"/>
  <c r="K490"/>
  <c r="M490"/>
  <c r="O490"/>
  <c r="P490"/>
  <c r="I491"/>
  <c r="K491"/>
  <c r="M491"/>
  <c r="O491"/>
  <c r="P491"/>
  <c r="H492"/>
  <c r="I492"/>
  <c r="M492"/>
  <c r="O492"/>
  <c r="P492"/>
  <c r="I493"/>
  <c r="K493"/>
  <c r="M493"/>
  <c r="O493"/>
  <c r="P493"/>
  <c r="I494"/>
  <c r="K494"/>
  <c r="M494"/>
  <c r="O494"/>
  <c r="P494"/>
  <c r="I495"/>
  <c r="K495"/>
  <c r="M495"/>
  <c r="O495"/>
  <c r="P495"/>
  <c r="I496"/>
  <c r="K496"/>
  <c r="M496"/>
  <c r="O496"/>
  <c r="P496"/>
  <c r="I497"/>
  <c r="K497"/>
  <c r="M497"/>
  <c r="O497"/>
  <c r="P497"/>
  <c r="I498"/>
  <c r="K498"/>
  <c r="M498"/>
  <c r="O498"/>
  <c r="P498"/>
  <c r="I499"/>
  <c r="K499"/>
  <c r="M499"/>
  <c r="O499"/>
  <c r="P499"/>
  <c r="H500"/>
  <c r="I500"/>
  <c r="M500"/>
  <c r="O500"/>
  <c r="P500"/>
  <c r="I501"/>
  <c r="K501"/>
  <c r="M501"/>
  <c r="O501"/>
  <c r="P501"/>
  <c r="I502"/>
  <c r="K502"/>
  <c r="M502"/>
  <c r="O502"/>
  <c r="P502"/>
  <c r="I503"/>
  <c r="K503"/>
  <c r="M503"/>
  <c r="O503"/>
  <c r="P503"/>
  <c r="I504"/>
  <c r="K504"/>
  <c r="M504"/>
  <c r="O504"/>
  <c r="P504"/>
  <c r="I505"/>
  <c r="K505"/>
  <c r="M505"/>
  <c r="O505"/>
  <c r="P505"/>
  <c r="H506"/>
  <c r="I506"/>
  <c r="M506"/>
  <c r="O506"/>
  <c r="P506"/>
  <c r="I507"/>
  <c r="K507"/>
  <c r="M507"/>
  <c r="O507"/>
  <c r="P507"/>
  <c r="I508"/>
  <c r="K508"/>
  <c r="M508"/>
  <c r="O508"/>
  <c r="P508"/>
  <c r="H509"/>
  <c r="I509"/>
  <c r="M509"/>
  <c r="O509"/>
  <c r="P509"/>
  <c r="I510"/>
  <c r="K510"/>
  <c r="M510"/>
  <c r="O510"/>
  <c r="P510"/>
  <c r="H511"/>
  <c r="I511"/>
  <c r="M511"/>
  <c r="O511"/>
  <c r="P511"/>
  <c r="I512"/>
  <c r="K512"/>
  <c r="M512"/>
  <c r="O512"/>
  <c r="P512"/>
  <c r="I513"/>
  <c r="K513"/>
  <c r="M513"/>
  <c r="O513"/>
  <c r="P513"/>
  <c r="H514"/>
  <c r="I514"/>
  <c r="K514"/>
  <c r="M514"/>
  <c r="O514"/>
  <c r="P514"/>
  <c r="I515"/>
  <c r="K515"/>
  <c r="M515"/>
  <c r="O515"/>
  <c r="P515"/>
  <c r="H516"/>
  <c r="I516"/>
  <c r="K516"/>
  <c r="L516"/>
  <c r="M516"/>
  <c r="O516"/>
  <c r="P516"/>
  <c r="I517"/>
  <c r="K517"/>
  <c r="M517"/>
  <c r="O517"/>
  <c r="P517"/>
  <c r="H518"/>
  <c r="I518"/>
  <c r="M518"/>
  <c r="O518"/>
  <c r="P518"/>
  <c r="H519"/>
  <c r="I519"/>
  <c r="K519"/>
  <c r="M519"/>
  <c r="O519"/>
  <c r="P519"/>
  <c r="H520"/>
  <c r="I520"/>
  <c r="M520"/>
  <c r="O520"/>
  <c r="P520"/>
  <c r="I521"/>
  <c r="K521"/>
  <c r="M521"/>
  <c r="O521"/>
  <c r="P521"/>
  <c r="I522"/>
  <c r="K522"/>
  <c r="M522"/>
  <c r="O522"/>
  <c r="P522"/>
  <c r="I523"/>
  <c r="K523"/>
  <c r="M523"/>
  <c r="O523"/>
  <c r="P523"/>
  <c r="I524"/>
  <c r="K524"/>
  <c r="M524"/>
  <c r="O524"/>
  <c r="P524"/>
  <c r="H525"/>
  <c r="I525"/>
  <c r="M525"/>
  <c r="O525"/>
  <c r="P525"/>
  <c r="I526"/>
  <c r="K526"/>
  <c r="M526"/>
  <c r="O526"/>
  <c r="P526"/>
  <c r="I527"/>
  <c r="K527"/>
  <c r="M527"/>
  <c r="O527"/>
  <c r="P527"/>
  <c r="H528"/>
  <c r="I528"/>
  <c r="M528"/>
  <c r="O528"/>
  <c r="P528"/>
  <c r="I529"/>
  <c r="K529"/>
  <c r="M529"/>
  <c r="O529"/>
  <c r="P529"/>
  <c r="H530"/>
  <c r="I530"/>
  <c r="M530"/>
  <c r="O530"/>
  <c r="P530"/>
  <c r="I531"/>
  <c r="K531"/>
  <c r="M531"/>
  <c r="O531"/>
  <c r="P531"/>
  <c r="H532"/>
  <c r="I532"/>
  <c r="M532"/>
  <c r="O532"/>
  <c r="P532"/>
  <c r="I533"/>
  <c r="K533"/>
  <c r="M533"/>
  <c r="O533"/>
  <c r="P533"/>
  <c r="H534"/>
  <c r="I534"/>
  <c r="M534"/>
  <c r="O534"/>
  <c r="P534"/>
  <c r="I535"/>
  <c r="K535"/>
  <c r="M535"/>
  <c r="O535"/>
  <c r="P535"/>
  <c r="I536"/>
  <c r="K536"/>
  <c r="M536"/>
  <c r="O536"/>
  <c r="P536"/>
  <c r="H537"/>
  <c r="I537"/>
  <c r="M537"/>
  <c r="O537"/>
  <c r="P537"/>
  <c r="H538"/>
  <c r="I538"/>
  <c r="M538"/>
  <c r="O538"/>
  <c r="P538"/>
  <c r="I539"/>
  <c r="K539"/>
  <c r="M539"/>
  <c r="O539"/>
  <c r="P539"/>
  <c r="H540"/>
  <c r="I540"/>
  <c r="M540"/>
  <c r="O540"/>
  <c r="P540"/>
  <c r="I541"/>
  <c r="K541"/>
  <c r="M541"/>
  <c r="O541"/>
  <c r="P541"/>
  <c r="H542"/>
  <c r="I542"/>
  <c r="M542"/>
  <c r="O542"/>
  <c r="P542"/>
  <c r="I543"/>
  <c r="K543"/>
  <c r="M543"/>
  <c r="O543"/>
  <c r="P543"/>
  <c r="I544"/>
  <c r="K544"/>
  <c r="M544"/>
  <c r="O544"/>
  <c r="P544"/>
  <c r="H545"/>
  <c r="I545"/>
  <c r="M545"/>
  <c r="O545"/>
  <c r="P545"/>
  <c r="I546"/>
  <c r="K546"/>
  <c r="M546"/>
  <c r="O546"/>
  <c r="P546"/>
  <c r="I547"/>
  <c r="K547"/>
  <c r="M547"/>
  <c r="O547"/>
  <c r="P547"/>
  <c r="I548"/>
  <c r="K548"/>
  <c r="M548"/>
  <c r="O548"/>
  <c r="P548"/>
  <c r="I549"/>
  <c r="K549"/>
  <c r="M549"/>
  <c r="O549"/>
  <c r="P549"/>
  <c r="I550"/>
  <c r="K550"/>
  <c r="M550"/>
  <c r="O550"/>
  <c r="P550"/>
  <c r="H551"/>
  <c r="I551"/>
  <c r="M551"/>
  <c r="O551"/>
  <c r="P551"/>
  <c r="I552"/>
  <c r="K552"/>
  <c r="M552"/>
  <c r="O552"/>
  <c r="P552"/>
  <c r="H553"/>
  <c r="I553"/>
  <c r="K553"/>
  <c r="M553"/>
  <c r="O553"/>
  <c r="P553"/>
  <c r="I554"/>
  <c r="K554"/>
  <c r="M554"/>
  <c r="O554"/>
  <c r="P554"/>
  <c r="H555"/>
  <c r="I555"/>
  <c r="K555"/>
  <c r="M555"/>
  <c r="O555"/>
  <c r="P555"/>
  <c r="H556"/>
  <c r="I556"/>
  <c r="K556"/>
  <c r="M556"/>
  <c r="O556"/>
  <c r="P556"/>
  <c r="I557"/>
  <c r="K557"/>
  <c r="M557"/>
  <c r="O557"/>
  <c r="P557"/>
  <c r="I558"/>
  <c r="K558"/>
  <c r="M558"/>
  <c r="O558"/>
  <c r="P558"/>
  <c r="I559"/>
  <c r="K559"/>
  <c r="M559"/>
  <c r="O559"/>
  <c r="P559"/>
  <c r="I560"/>
  <c r="M560"/>
  <c r="O560"/>
  <c r="P560"/>
  <c r="I561"/>
  <c r="M561"/>
  <c r="O561"/>
  <c r="P561"/>
  <c r="I562"/>
  <c r="K562"/>
  <c r="M562"/>
  <c r="O562"/>
  <c r="P562"/>
  <c r="H563"/>
  <c r="I563"/>
  <c r="K563"/>
  <c r="M563"/>
  <c r="O563"/>
  <c r="P563"/>
  <c r="F8" i="21"/>
  <c r="H8"/>
  <c r="I8"/>
  <c r="K8"/>
  <c r="L8"/>
  <c r="M8"/>
  <c r="N8"/>
  <c r="O8"/>
  <c r="P8"/>
  <c r="Q8"/>
  <c r="H9"/>
  <c r="I9"/>
  <c r="K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K14"/>
  <c r="M14"/>
  <c r="O14"/>
  <c r="P14"/>
  <c r="H15"/>
  <c r="I15"/>
  <c r="M15"/>
  <c r="O15"/>
  <c r="P15"/>
  <c r="H16"/>
  <c r="I16"/>
  <c r="K16"/>
  <c r="M16"/>
  <c r="O16"/>
  <c r="P16"/>
  <c r="H17"/>
  <c r="I17"/>
  <c r="K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M25"/>
  <c r="O25"/>
  <c r="P25"/>
  <c r="H26"/>
  <c r="I26"/>
  <c r="M26"/>
  <c r="O26"/>
  <c r="P26"/>
  <c r="H27"/>
  <c r="I27"/>
  <c r="K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K33"/>
  <c r="M33"/>
  <c r="O33"/>
  <c r="P33"/>
  <c r="H34"/>
  <c r="I34"/>
  <c r="M34"/>
  <c r="O34"/>
  <c r="P34"/>
  <c r="H35"/>
  <c r="I35"/>
  <c r="M35"/>
  <c r="O35"/>
  <c r="P35"/>
  <c r="H36"/>
  <c r="I36"/>
  <c r="K36"/>
  <c r="M36"/>
  <c r="O36"/>
  <c r="P36"/>
  <c r="H37"/>
  <c r="I37"/>
  <c r="M37"/>
  <c r="O37"/>
  <c r="P37"/>
  <c r="H38"/>
  <c r="I38"/>
  <c r="M38"/>
  <c r="O38"/>
  <c r="P38"/>
  <c r="H39"/>
  <c r="I39"/>
  <c r="M39"/>
  <c r="O39"/>
  <c r="P39"/>
  <c r="H40"/>
  <c r="I40"/>
  <c r="M40"/>
  <c r="O40"/>
  <c r="P40"/>
  <c r="H41"/>
  <c r="I41"/>
  <c r="M41"/>
  <c r="O41"/>
  <c r="P41"/>
  <c r="H42"/>
  <c r="I42"/>
  <c r="K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H53"/>
  <c r="I53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H57"/>
  <c r="I57"/>
  <c r="M57"/>
  <c r="O57"/>
  <c r="P57"/>
  <c r="H58"/>
  <c r="I58"/>
  <c r="M58"/>
  <c r="O58"/>
  <c r="P58"/>
  <c r="H59"/>
  <c r="I59"/>
  <c r="M59"/>
  <c r="O59"/>
  <c r="P59"/>
  <c r="H60"/>
  <c r="I60"/>
  <c r="K60"/>
  <c r="P60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M67"/>
  <c r="O67"/>
  <c r="P67"/>
  <c r="H68"/>
  <c r="I68"/>
  <c r="M68"/>
  <c r="O68"/>
  <c r="P68"/>
  <c r="H69"/>
  <c r="I69"/>
  <c r="M69"/>
  <c r="O69"/>
  <c r="P69"/>
  <c r="M70"/>
  <c r="H71"/>
  <c r="I71"/>
  <c r="M71"/>
  <c r="O71"/>
  <c r="P71"/>
  <c r="H72"/>
  <c r="I72"/>
  <c r="M72"/>
  <c r="O72"/>
  <c r="P72"/>
  <c r="H73"/>
  <c r="I73"/>
  <c r="M73"/>
  <c r="O73"/>
  <c r="P73"/>
  <c r="H74"/>
  <c r="I74"/>
  <c r="M74"/>
  <c r="O74"/>
  <c r="P74"/>
  <c r="H75"/>
  <c r="I75"/>
  <c r="K75"/>
  <c r="M75"/>
  <c r="O75"/>
  <c r="P75"/>
  <c r="H76"/>
  <c r="I76"/>
  <c r="M76"/>
  <c r="O76"/>
  <c r="P76"/>
  <c r="H77"/>
  <c r="I77"/>
  <c r="M77"/>
  <c r="O77"/>
  <c r="P77"/>
  <c r="H78"/>
  <c r="I78"/>
  <c r="M78"/>
  <c r="O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K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P134"/>
  <c r="H135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M141"/>
  <c r="O141"/>
  <c r="P141"/>
  <c r="H142"/>
  <c r="I142"/>
  <c r="M142"/>
  <c r="O142"/>
  <c r="P142"/>
  <c r="H143"/>
  <c r="I143"/>
  <c r="M143"/>
  <c r="O143"/>
  <c r="P143"/>
  <c r="H144"/>
  <c r="I144"/>
  <c r="M144"/>
  <c r="O144"/>
  <c r="P144"/>
  <c r="H145"/>
  <c r="I145"/>
  <c r="M145"/>
  <c r="O145"/>
  <c r="P145"/>
  <c r="H146"/>
  <c r="I146"/>
  <c r="M146"/>
  <c r="O146"/>
  <c r="P146"/>
  <c r="H147"/>
  <c r="I147"/>
  <c r="M147"/>
  <c r="O147"/>
  <c r="P147"/>
  <c r="H148"/>
  <c r="I148"/>
  <c r="M148"/>
  <c r="O148"/>
  <c r="P148"/>
  <c r="H149"/>
  <c r="I149"/>
  <c r="M149"/>
  <c r="O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P165"/>
  <c r="H166"/>
  <c r="I166"/>
  <c r="M166"/>
  <c r="O166"/>
  <c r="P166"/>
  <c r="H167"/>
  <c r="I167"/>
  <c r="M167"/>
  <c r="O167"/>
  <c r="P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M174"/>
  <c r="O174"/>
  <c r="P174"/>
  <c r="H175"/>
  <c r="I175"/>
  <c r="M175"/>
  <c r="O175"/>
  <c r="P175"/>
  <c r="H176"/>
  <c r="I176"/>
  <c r="M176"/>
  <c r="O176"/>
  <c r="P176"/>
  <c r="H177"/>
  <c r="I177"/>
  <c r="M177"/>
  <c r="O177"/>
  <c r="P177"/>
  <c r="H178"/>
  <c r="I178"/>
  <c r="M178"/>
  <c r="O178"/>
  <c r="P178"/>
  <c r="H179"/>
  <c r="I179"/>
  <c r="M179"/>
  <c r="O179"/>
  <c r="P179"/>
  <c r="H180"/>
  <c r="I180"/>
  <c r="M180"/>
  <c r="O180"/>
  <c r="P180"/>
  <c r="H181"/>
  <c r="I181"/>
  <c r="M181"/>
  <c r="O181"/>
  <c r="P181"/>
  <c r="H182"/>
  <c r="I182"/>
  <c r="M182"/>
  <c r="O182"/>
  <c r="P182"/>
  <c r="H183"/>
  <c r="I183"/>
  <c r="M183"/>
  <c r="O183"/>
  <c r="P183"/>
  <c r="H184"/>
  <c r="I184"/>
  <c r="M184"/>
  <c r="O184"/>
  <c r="P184"/>
  <c r="H185"/>
  <c r="I185"/>
  <c r="M185"/>
  <c r="O185"/>
  <c r="P185"/>
  <c r="H186"/>
  <c r="I186"/>
  <c r="M186"/>
  <c r="O186"/>
  <c r="P186"/>
  <c r="H187"/>
  <c r="I187"/>
  <c r="M187"/>
  <c r="O187"/>
  <c r="P187"/>
  <c r="H188"/>
  <c r="I188"/>
  <c r="M188"/>
  <c r="O188"/>
  <c r="P188"/>
  <c r="H189"/>
  <c r="I189"/>
  <c r="M189"/>
  <c r="O189"/>
  <c r="P189"/>
  <c r="H190"/>
  <c r="I190"/>
  <c r="M190"/>
  <c r="O190"/>
  <c r="P190"/>
  <c r="H191"/>
  <c r="I191"/>
  <c r="M191"/>
  <c r="O191"/>
  <c r="P191"/>
  <c r="H192"/>
  <c r="I192"/>
  <c r="M192"/>
  <c r="O192"/>
  <c r="P192"/>
  <c r="H193"/>
  <c r="I193"/>
  <c r="M193"/>
  <c r="O193"/>
  <c r="P193"/>
  <c r="H194"/>
  <c r="I194"/>
  <c r="M194"/>
  <c r="O194"/>
  <c r="P194"/>
  <c r="H195"/>
  <c r="I195"/>
  <c r="M195"/>
  <c r="O195"/>
  <c r="P195"/>
  <c r="H196"/>
  <c r="I196"/>
  <c r="M196"/>
  <c r="O196"/>
  <c r="P196"/>
  <c r="H197"/>
  <c r="I197"/>
  <c r="M197"/>
  <c r="O197"/>
  <c r="P197"/>
  <c r="H198"/>
  <c r="I198"/>
  <c r="M198"/>
  <c r="O198"/>
  <c r="P198"/>
  <c r="H199"/>
  <c r="I199"/>
  <c r="M199"/>
  <c r="O199"/>
  <c r="P199"/>
  <c r="H200"/>
  <c r="I200"/>
  <c r="M200"/>
  <c r="O200"/>
  <c r="H201"/>
  <c r="I201"/>
  <c r="M201"/>
  <c r="O201"/>
  <c r="P201"/>
  <c r="H202"/>
  <c r="I202"/>
  <c r="M202"/>
  <c r="O202"/>
  <c r="P202"/>
  <c r="H203"/>
  <c r="I203"/>
  <c r="M203"/>
  <c r="O203"/>
  <c r="P203"/>
  <c r="H204"/>
  <c r="I204"/>
  <c r="M204"/>
  <c r="O204"/>
  <c r="P204"/>
  <c r="H205"/>
  <c r="I205"/>
  <c r="M205"/>
  <c r="O205"/>
  <c r="P205"/>
  <c r="H206"/>
  <c r="I206"/>
  <c r="M206"/>
  <c r="O206"/>
  <c r="P206"/>
  <c r="H207"/>
  <c r="I207"/>
  <c r="M207"/>
  <c r="O207"/>
  <c r="P207"/>
  <c r="H208"/>
  <c r="I208"/>
  <c r="M208"/>
  <c r="O208"/>
  <c r="P208"/>
  <c r="H209"/>
  <c r="I209"/>
  <c r="M209"/>
  <c r="O209"/>
  <c r="P209"/>
  <c r="H210"/>
  <c r="I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M221"/>
  <c r="O221"/>
  <c r="H222"/>
  <c r="I222"/>
  <c r="M222"/>
  <c r="O222"/>
  <c r="H223"/>
  <c r="I223"/>
  <c r="M223"/>
  <c r="O223"/>
  <c r="P223"/>
  <c r="H224"/>
  <c r="I224"/>
  <c r="M224"/>
  <c r="O224"/>
  <c r="H225"/>
  <c r="I225"/>
  <c r="M225"/>
  <c r="O225"/>
  <c r="P225"/>
  <c r="H226"/>
  <c r="I226"/>
  <c r="M226"/>
  <c r="O226"/>
  <c r="P226"/>
  <c r="H227"/>
  <c r="I227"/>
  <c r="O227"/>
  <c r="H228"/>
  <c r="I228"/>
  <c r="O228"/>
  <c r="H229"/>
  <c r="I229"/>
  <c r="M229"/>
  <c r="O229"/>
  <c r="P229"/>
  <c r="H230"/>
  <c r="I230"/>
  <c r="M230"/>
  <c r="O230"/>
  <c r="P230"/>
  <c r="H231"/>
  <c r="I231"/>
  <c r="M231"/>
  <c r="O231"/>
  <c r="P231"/>
  <c r="H232"/>
  <c r="I232"/>
  <c r="M232"/>
  <c r="O232"/>
  <c r="H233"/>
  <c r="I233"/>
  <c r="M233"/>
  <c r="O233"/>
  <c r="P233"/>
  <c r="H234"/>
  <c r="I234"/>
  <c r="M234"/>
  <c r="O234"/>
  <c r="H235"/>
  <c r="I235"/>
  <c r="M235"/>
  <c r="O235"/>
  <c r="P235"/>
  <c r="H236"/>
  <c r="I236"/>
  <c r="M236"/>
  <c r="O236"/>
  <c r="P236"/>
  <c r="H237"/>
  <c r="I237"/>
  <c r="M237"/>
  <c r="O237"/>
  <c r="P237"/>
  <c r="H238"/>
  <c r="I238"/>
  <c r="M238"/>
  <c r="O238"/>
  <c r="P238"/>
  <c r="H239"/>
  <c r="I239"/>
  <c r="M239"/>
  <c r="O239"/>
  <c r="P239"/>
  <c r="H240"/>
  <c r="I240"/>
  <c r="M240"/>
  <c r="O240"/>
  <c r="P240"/>
  <c r="H241"/>
  <c r="I241"/>
  <c r="M241"/>
  <c r="O241"/>
  <c r="P241"/>
  <c r="H242"/>
  <c r="I242"/>
  <c r="M242"/>
  <c r="O242"/>
  <c r="P242"/>
  <c r="H243"/>
  <c r="I243"/>
  <c r="M243"/>
  <c r="O243"/>
  <c r="P243"/>
  <c r="H244"/>
  <c r="I244"/>
  <c r="M244"/>
  <c r="O244"/>
  <c r="P244"/>
  <c r="H245"/>
  <c r="I245"/>
  <c r="M245"/>
  <c r="O245"/>
  <c r="H246"/>
  <c r="I246"/>
  <c r="M246"/>
  <c r="O246"/>
  <c r="P246"/>
  <c r="H247"/>
  <c r="I247"/>
  <c r="M247"/>
  <c r="O247"/>
  <c r="H248"/>
  <c r="I248"/>
  <c r="M248"/>
  <c r="O248"/>
  <c r="P248"/>
  <c r="H249"/>
  <c r="I249"/>
  <c r="M249"/>
  <c r="O249"/>
  <c r="P249"/>
  <c r="H250"/>
  <c r="I250"/>
  <c r="M250"/>
  <c r="O250"/>
  <c r="H251"/>
  <c r="I251"/>
  <c r="M251"/>
  <c r="O251"/>
  <c r="P251"/>
  <c r="H252"/>
  <c r="I252"/>
  <c r="M252"/>
  <c r="O252"/>
  <c r="P252"/>
  <c r="H253"/>
  <c r="I253"/>
  <c r="M253"/>
  <c r="O253"/>
  <c r="P253"/>
  <c r="H254"/>
  <c r="I254"/>
  <c r="M254"/>
  <c r="O254"/>
  <c r="P254"/>
  <c r="H255"/>
  <c r="I255"/>
  <c r="M255"/>
  <c r="O255"/>
  <c r="P255"/>
  <c r="H256"/>
  <c r="I256"/>
  <c r="M256"/>
  <c r="O256"/>
  <c r="P256"/>
  <c r="H257"/>
  <c r="I257"/>
  <c r="M257"/>
  <c r="O257"/>
  <c r="P257"/>
  <c r="H258"/>
  <c r="I258"/>
  <c r="M258"/>
  <c r="O258"/>
  <c r="P258"/>
  <c r="H259"/>
  <c r="I259"/>
  <c r="M259"/>
  <c r="O259"/>
  <c r="P259"/>
  <c r="H260"/>
  <c r="I260"/>
  <c r="M260"/>
  <c r="O260"/>
  <c r="P260"/>
  <c r="H261"/>
  <c r="I261"/>
  <c r="M261"/>
  <c r="O261"/>
  <c r="P261"/>
  <c r="H262"/>
  <c r="I262"/>
  <c r="M262"/>
  <c r="O262"/>
  <c r="P262"/>
  <c r="H263"/>
  <c r="I263"/>
  <c r="M263"/>
  <c r="O263"/>
  <c r="P263"/>
  <c r="H264"/>
  <c r="I264"/>
  <c r="M264"/>
  <c r="O264"/>
  <c r="P264"/>
  <c r="H265"/>
  <c r="I265"/>
  <c r="M265"/>
  <c r="O265"/>
  <c r="P265"/>
  <c r="H266"/>
  <c r="I266"/>
  <c r="M266"/>
  <c r="O266"/>
  <c r="P266"/>
  <c r="H267"/>
  <c r="I267"/>
  <c r="M267"/>
  <c r="O267"/>
  <c r="P267"/>
  <c r="H268"/>
  <c r="I268"/>
  <c r="M268"/>
  <c r="O268"/>
  <c r="P268"/>
  <c r="H269"/>
  <c r="I269"/>
  <c r="M269"/>
  <c r="O269"/>
  <c r="P269"/>
  <c r="H270"/>
  <c r="I270"/>
  <c r="M270"/>
  <c r="O270"/>
  <c r="P270"/>
  <c r="H271"/>
  <c r="I271"/>
  <c r="M271"/>
  <c r="O271"/>
  <c r="P271"/>
  <c r="H272"/>
  <c r="I272"/>
  <c r="M272"/>
  <c r="O272"/>
  <c r="P272"/>
  <c r="H273"/>
  <c r="I273"/>
  <c r="M273"/>
  <c r="O273"/>
  <c r="P273"/>
  <c r="H274"/>
  <c r="I274"/>
  <c r="M274"/>
  <c r="O274"/>
  <c r="P274"/>
  <c r="H275"/>
  <c r="I275"/>
  <c r="M275"/>
  <c r="O275"/>
  <c r="P275"/>
  <c r="H276"/>
  <c r="I276"/>
  <c r="M276"/>
  <c r="O276"/>
  <c r="P276"/>
  <c r="H277"/>
  <c r="I277"/>
  <c r="M277"/>
  <c r="O277"/>
  <c r="P277"/>
  <c r="H278"/>
  <c r="I278"/>
  <c r="M278"/>
  <c r="O278"/>
  <c r="P278"/>
  <c r="H279"/>
  <c r="I279"/>
  <c r="M279"/>
  <c r="O279"/>
  <c r="P279"/>
  <c r="H280"/>
  <c r="I280"/>
  <c r="M280"/>
  <c r="O280"/>
  <c r="P280"/>
  <c r="H281"/>
  <c r="I281"/>
  <c r="M281"/>
  <c r="O281"/>
  <c r="P281"/>
  <c r="H282"/>
  <c r="I282"/>
  <c r="M282"/>
  <c r="O282"/>
  <c r="P282"/>
  <c r="H283"/>
  <c r="I283"/>
  <c r="M283"/>
  <c r="O283"/>
  <c r="P283"/>
  <c r="H284"/>
  <c r="I284"/>
  <c r="M284"/>
  <c r="O284"/>
  <c r="P284"/>
  <c r="H285"/>
  <c r="I285"/>
  <c r="M285"/>
  <c r="O285"/>
  <c r="P285"/>
  <c r="H286"/>
  <c r="I286"/>
  <c r="M286"/>
  <c r="O286"/>
  <c r="P286"/>
  <c r="H287"/>
  <c r="I287"/>
  <c r="M287"/>
  <c r="O287"/>
  <c r="P287"/>
  <c r="H288"/>
  <c r="I288"/>
  <c r="M288"/>
  <c r="O288"/>
  <c r="P288"/>
  <c r="H289"/>
  <c r="I289"/>
  <c r="M289"/>
  <c r="O289"/>
  <c r="P289"/>
  <c r="H290"/>
  <c r="I290"/>
  <c r="M290"/>
  <c r="O290"/>
  <c r="P290"/>
  <c r="H291"/>
  <c r="I291"/>
  <c r="M291"/>
  <c r="O291"/>
  <c r="P291"/>
  <c r="H292"/>
  <c r="I292"/>
  <c r="M292"/>
  <c r="O292"/>
  <c r="P292"/>
  <c r="H293"/>
  <c r="I293"/>
  <c r="M293"/>
  <c r="O293"/>
  <c r="P293"/>
  <c r="H294"/>
  <c r="I294"/>
  <c r="M294"/>
  <c r="O294"/>
  <c r="P294"/>
  <c r="H295"/>
  <c r="I295"/>
  <c r="M295"/>
  <c r="O295"/>
  <c r="P295"/>
  <c r="H296"/>
  <c r="I296"/>
  <c r="M296"/>
  <c r="O296"/>
  <c r="P296"/>
  <c r="H297"/>
  <c r="I297"/>
  <c r="M297"/>
  <c r="O297"/>
  <c r="P297"/>
  <c r="H298"/>
  <c r="I298"/>
  <c r="M298"/>
  <c r="O298"/>
  <c r="P298"/>
  <c r="H299"/>
  <c r="I299"/>
  <c r="M299"/>
  <c r="O299"/>
  <c r="P299"/>
  <c r="H338"/>
  <c r="I338"/>
  <c r="M338"/>
  <c r="O338"/>
  <c r="P338"/>
  <c r="H339"/>
  <c r="I339"/>
  <c r="M339"/>
  <c r="O339"/>
  <c r="P339"/>
  <c r="H340"/>
  <c r="I340"/>
  <c r="M340"/>
  <c r="O340"/>
  <c r="P340"/>
  <c r="H341"/>
  <c r="I341"/>
  <c r="M341"/>
  <c r="O341"/>
  <c r="P341"/>
  <c r="H342"/>
  <c r="I342"/>
  <c r="M342"/>
  <c r="O342"/>
  <c r="P342"/>
  <c r="H343"/>
  <c r="I343"/>
  <c r="M343"/>
  <c r="O343"/>
  <c r="P343"/>
  <c r="H344"/>
  <c r="I344"/>
  <c r="M344"/>
  <c r="O344"/>
  <c r="P344"/>
  <c r="H345"/>
  <c r="I345"/>
  <c r="M345"/>
  <c r="O345"/>
  <c r="P345"/>
  <c r="H346"/>
  <c r="I346"/>
  <c r="M346"/>
  <c r="O346"/>
  <c r="P346"/>
  <c r="H347"/>
  <c r="I347"/>
  <c r="M347"/>
  <c r="O347"/>
  <c r="P347"/>
  <c r="H348"/>
  <c r="I348"/>
  <c r="M348"/>
  <c r="O348"/>
  <c r="P348"/>
  <c r="H349"/>
  <c r="I349"/>
  <c r="K349"/>
  <c r="M349"/>
  <c r="O349"/>
  <c r="P349"/>
  <c r="H350"/>
  <c r="I350"/>
  <c r="M350"/>
  <c r="O350"/>
  <c r="P350"/>
  <c r="H351"/>
  <c r="I351"/>
  <c r="M351"/>
  <c r="O351"/>
  <c r="P351"/>
  <c r="H352"/>
  <c r="I352"/>
  <c r="M352"/>
  <c r="O352"/>
  <c r="P352"/>
  <c r="H353"/>
  <c r="I353"/>
  <c r="M353"/>
  <c r="O353"/>
  <c r="P353"/>
  <c r="H354"/>
  <c r="I354"/>
  <c r="K354"/>
  <c r="M354"/>
  <c r="O354"/>
  <c r="P354"/>
  <c r="H355"/>
  <c r="I355"/>
  <c r="M355"/>
  <c r="O355"/>
  <c r="P355"/>
  <c r="H356"/>
  <c r="I356"/>
  <c r="K356"/>
  <c r="M356"/>
  <c r="O356"/>
  <c r="P356"/>
  <c r="H357"/>
  <c r="I357"/>
  <c r="M357"/>
  <c r="O357"/>
  <c r="P357"/>
  <c r="H358"/>
  <c r="I358"/>
  <c r="M358"/>
  <c r="O358"/>
  <c r="P358"/>
  <c r="H359"/>
  <c r="I359"/>
  <c r="K359"/>
  <c r="M359"/>
  <c r="O359"/>
  <c r="P359"/>
  <c r="H360"/>
  <c r="I360"/>
  <c r="M360"/>
  <c r="O360"/>
  <c r="P360"/>
  <c r="H361"/>
  <c r="I361"/>
  <c r="K361"/>
  <c r="M361"/>
  <c r="O361"/>
  <c r="P361"/>
  <c r="H362"/>
  <c r="I362"/>
  <c r="K362"/>
  <c r="M362"/>
  <c r="O362"/>
  <c r="P362"/>
  <c r="H363"/>
  <c r="I363"/>
  <c r="M363"/>
  <c r="O363"/>
  <c r="P363"/>
  <c r="H364"/>
  <c r="I364"/>
  <c r="K364"/>
  <c r="M364"/>
  <c r="O364"/>
  <c r="P364"/>
  <c r="H365"/>
  <c r="I365"/>
  <c r="M365"/>
  <c r="O365"/>
  <c r="P365"/>
  <c r="H366"/>
  <c r="I366"/>
  <c r="M366"/>
  <c r="O366"/>
  <c r="P366"/>
  <c r="H367"/>
  <c r="I367"/>
  <c r="M367"/>
  <c r="O367"/>
  <c r="P367"/>
  <c r="H368"/>
  <c r="I368"/>
  <c r="K368"/>
  <c r="M368"/>
  <c r="O368"/>
  <c r="P368"/>
  <c r="H369"/>
  <c r="I369"/>
  <c r="K369"/>
  <c r="M369"/>
  <c r="O369"/>
  <c r="P369"/>
  <c r="H370"/>
  <c r="I370"/>
  <c r="K370"/>
  <c r="M370"/>
  <c r="O370"/>
  <c r="P370"/>
  <c r="H371"/>
  <c r="I371"/>
  <c r="M371"/>
  <c r="O371"/>
  <c r="P371"/>
  <c r="H372"/>
  <c r="I372"/>
  <c r="M372"/>
  <c r="O372"/>
  <c r="P372"/>
  <c r="H373"/>
  <c r="I373"/>
  <c r="M373"/>
  <c r="O373"/>
  <c r="P373"/>
  <c r="I374"/>
  <c r="N374"/>
  <c r="P374"/>
  <c r="I375"/>
  <c r="N375"/>
  <c r="P375"/>
  <c r="I376"/>
  <c r="N376"/>
  <c r="P376"/>
  <c r="I377"/>
  <c r="N377"/>
  <c r="P377"/>
  <c r="I378"/>
  <c r="N378"/>
  <c r="P378"/>
  <c r="I379"/>
  <c r="N379"/>
  <c r="P379"/>
  <c r="I380"/>
  <c r="N380"/>
  <c r="P380"/>
  <c r="I381"/>
  <c r="N381"/>
  <c r="P381"/>
  <c r="I382"/>
  <c r="N382"/>
  <c r="P382"/>
  <c r="I383"/>
  <c r="M383"/>
  <c r="O383"/>
  <c r="P383"/>
  <c r="I384"/>
  <c r="M384"/>
  <c r="O384"/>
  <c r="P384"/>
  <c r="I385"/>
  <c r="M385"/>
  <c r="O385"/>
  <c r="P385"/>
  <c r="I386"/>
  <c r="M386"/>
  <c r="O386"/>
  <c r="P386"/>
  <c r="I387"/>
  <c r="M387"/>
  <c r="O387"/>
  <c r="P387"/>
  <c r="I388"/>
  <c r="M388"/>
  <c r="O388"/>
  <c r="P388"/>
  <c r="I389"/>
  <c r="M389"/>
  <c r="O389"/>
  <c r="P389"/>
  <c r="I390"/>
  <c r="M390"/>
  <c r="O390"/>
  <c r="P390"/>
  <c r="I391"/>
  <c r="M391"/>
  <c r="O391"/>
  <c r="P391"/>
  <c r="I392"/>
  <c r="M392"/>
  <c r="O392"/>
  <c r="P392"/>
  <c r="I393"/>
  <c r="M393"/>
  <c r="O393"/>
  <c r="P393"/>
  <c r="H394"/>
  <c r="I394"/>
  <c r="M394"/>
  <c r="O394"/>
  <c r="P394"/>
  <c r="I395"/>
  <c r="K395"/>
  <c r="M395"/>
  <c r="O395"/>
  <c r="P395"/>
  <c r="H396"/>
  <c r="I396"/>
  <c r="M396"/>
  <c r="O396"/>
  <c r="P396"/>
  <c r="I397"/>
  <c r="K397"/>
  <c r="M397"/>
  <c r="O397"/>
  <c r="P397"/>
  <c r="I398"/>
  <c r="K398"/>
  <c r="M398"/>
  <c r="O398"/>
  <c r="P398"/>
  <c r="I399"/>
  <c r="K399"/>
  <c r="M399"/>
  <c r="O399"/>
  <c r="P399"/>
  <c r="I400"/>
  <c r="K400"/>
  <c r="M400"/>
  <c r="O400"/>
  <c r="P400"/>
  <c r="H401"/>
  <c r="I401"/>
  <c r="M401"/>
  <c r="O401"/>
  <c r="P401"/>
  <c r="I402"/>
  <c r="K402"/>
  <c r="M402"/>
  <c r="O402"/>
  <c r="P402"/>
  <c r="I403"/>
  <c r="K403"/>
  <c r="M403"/>
  <c r="O403"/>
  <c r="P403"/>
  <c r="I404"/>
  <c r="K404"/>
  <c r="M404"/>
  <c r="O404"/>
  <c r="P404"/>
  <c r="I405"/>
  <c r="K405"/>
  <c r="M405"/>
  <c r="O405"/>
  <c r="P405"/>
  <c r="I406"/>
  <c r="K406"/>
  <c r="M406"/>
  <c r="O406"/>
  <c r="P406"/>
  <c r="H407"/>
  <c r="I407"/>
  <c r="M407"/>
  <c r="O407"/>
  <c r="P407"/>
  <c r="H408"/>
  <c r="I408"/>
  <c r="M408"/>
  <c r="O408"/>
  <c r="P408"/>
  <c r="I409"/>
  <c r="K409"/>
  <c r="M409"/>
  <c r="O409"/>
  <c r="P409"/>
  <c r="I410"/>
  <c r="K410"/>
  <c r="M410"/>
  <c r="O410"/>
  <c r="P410"/>
  <c r="H411"/>
  <c r="I411"/>
  <c r="M411"/>
  <c r="O411"/>
  <c r="P411"/>
  <c r="I412"/>
  <c r="K412"/>
  <c r="M412"/>
  <c r="O412"/>
  <c r="P412"/>
  <c r="I413"/>
  <c r="K413"/>
  <c r="M413"/>
  <c r="O413"/>
  <c r="P413"/>
  <c r="I414"/>
  <c r="K414"/>
  <c r="M414"/>
  <c r="O414"/>
  <c r="P414"/>
  <c r="H415"/>
  <c r="I415"/>
  <c r="M415"/>
  <c r="O415"/>
  <c r="P415"/>
  <c r="I416"/>
  <c r="K416"/>
  <c r="M416"/>
  <c r="O416"/>
  <c r="P416"/>
  <c r="H417"/>
  <c r="I417"/>
  <c r="M417"/>
  <c r="O417"/>
  <c r="P417"/>
  <c r="I418"/>
  <c r="K418"/>
  <c r="M418"/>
  <c r="O418"/>
  <c r="P418"/>
  <c r="I419"/>
  <c r="K419"/>
  <c r="M419"/>
  <c r="O419"/>
  <c r="P419"/>
  <c r="H420"/>
  <c r="I420"/>
  <c r="M420"/>
  <c r="O420"/>
  <c r="P420"/>
  <c r="I421"/>
  <c r="K421"/>
  <c r="M421"/>
  <c r="O421"/>
  <c r="P421"/>
  <c r="I422"/>
  <c r="K422"/>
  <c r="M422"/>
  <c r="O422"/>
  <c r="P422"/>
  <c r="I423"/>
  <c r="K423"/>
  <c r="M423"/>
  <c r="O423"/>
  <c r="P423"/>
  <c r="H424"/>
  <c r="I424"/>
  <c r="M424"/>
  <c r="O424"/>
  <c r="P424"/>
  <c r="I425"/>
  <c r="K425"/>
  <c r="M425"/>
  <c r="O425"/>
  <c r="P425"/>
  <c r="I426"/>
  <c r="K426"/>
  <c r="M426"/>
  <c r="O426"/>
  <c r="P426"/>
  <c r="I427"/>
  <c r="K427"/>
  <c r="M427"/>
  <c r="O427"/>
  <c r="P427"/>
  <c r="H428"/>
  <c r="I428"/>
  <c r="M428"/>
  <c r="O428"/>
  <c r="P428"/>
  <c r="I429"/>
  <c r="K429"/>
  <c r="M429"/>
  <c r="O429"/>
  <c r="P429"/>
  <c r="I430"/>
  <c r="K430"/>
  <c r="M430"/>
  <c r="O430"/>
  <c r="P430"/>
  <c r="H431"/>
  <c r="I431"/>
  <c r="M431"/>
  <c r="O431"/>
  <c r="P431"/>
  <c r="I432"/>
  <c r="K432"/>
  <c r="M432"/>
  <c r="O432"/>
  <c r="P432"/>
  <c r="H433"/>
  <c r="I433"/>
  <c r="M433"/>
  <c r="O433"/>
  <c r="P433"/>
  <c r="I434"/>
  <c r="K434"/>
  <c r="M434"/>
  <c r="O434"/>
  <c r="P434"/>
  <c r="H435"/>
  <c r="I435"/>
  <c r="M435"/>
  <c r="O435"/>
  <c r="P435"/>
  <c r="H436"/>
  <c r="I436"/>
  <c r="M436"/>
  <c r="O436"/>
  <c r="P436"/>
  <c r="I437"/>
  <c r="K437"/>
  <c r="M437"/>
  <c r="O437"/>
  <c r="P437"/>
  <c r="I438"/>
  <c r="K438"/>
  <c r="M438"/>
  <c r="O438"/>
  <c r="P438"/>
  <c r="I439"/>
  <c r="K439"/>
  <c r="M439"/>
  <c r="O439"/>
  <c r="P439"/>
  <c r="I440"/>
  <c r="M440"/>
  <c r="O440"/>
  <c r="P440"/>
  <c r="M441"/>
  <c r="O441"/>
  <c r="P441"/>
  <c r="I442"/>
  <c r="K442"/>
  <c r="M442"/>
  <c r="O442"/>
  <c r="P442"/>
  <c r="H443"/>
  <c r="I443"/>
  <c r="M443"/>
  <c r="O443"/>
  <c r="P443"/>
  <c r="I444"/>
  <c r="K444"/>
  <c r="M444"/>
  <c r="O444"/>
  <c r="P444"/>
  <c r="H445"/>
  <c r="I445"/>
  <c r="M445"/>
  <c r="O445"/>
  <c r="P445"/>
  <c r="I446"/>
  <c r="K446"/>
  <c r="M446"/>
  <c r="O446"/>
  <c r="P446"/>
  <c r="I447"/>
  <c r="K447"/>
  <c r="M447"/>
  <c r="O447"/>
  <c r="P447"/>
  <c r="I448"/>
  <c r="K448"/>
  <c r="M448"/>
  <c r="O448"/>
  <c r="P448"/>
  <c r="H449"/>
  <c r="I449"/>
  <c r="M449"/>
  <c r="O449"/>
  <c r="P449"/>
  <c r="I450"/>
  <c r="K450"/>
  <c r="M450"/>
  <c r="O450"/>
  <c r="P450"/>
  <c r="H451"/>
  <c r="I451"/>
  <c r="M451"/>
  <c r="O451"/>
  <c r="P451"/>
  <c r="I452"/>
  <c r="K452"/>
  <c r="M452"/>
  <c r="O452"/>
  <c r="P452"/>
  <c r="H453"/>
  <c r="I453"/>
  <c r="M453"/>
  <c r="O453"/>
  <c r="P453"/>
  <c r="H454"/>
  <c r="I454"/>
  <c r="M454"/>
  <c r="O454"/>
  <c r="P454"/>
  <c r="M455"/>
  <c r="O455"/>
  <c r="P455"/>
  <c r="M456"/>
  <c r="O456"/>
  <c r="P456"/>
  <c r="I457"/>
  <c r="K457"/>
  <c r="M457"/>
  <c r="O457"/>
  <c r="P457"/>
  <c r="M458"/>
  <c r="O458"/>
  <c r="P458"/>
  <c r="I459"/>
  <c r="K459"/>
  <c r="M459"/>
  <c r="O459"/>
  <c r="P459"/>
  <c r="H460"/>
  <c r="I460"/>
  <c r="M460"/>
  <c r="O460"/>
  <c r="P460"/>
  <c r="H461"/>
  <c r="I461"/>
  <c r="M461"/>
  <c r="O461"/>
  <c r="P461"/>
  <c r="I462"/>
  <c r="K462"/>
  <c r="M462"/>
  <c r="O462"/>
  <c r="P462"/>
  <c r="H463"/>
  <c r="I463"/>
  <c r="M463"/>
  <c r="O463"/>
  <c r="P463"/>
  <c r="I464"/>
  <c r="K464"/>
  <c r="M464"/>
  <c r="O464"/>
  <c r="P464"/>
  <c r="I465"/>
  <c r="K465"/>
  <c r="M465"/>
  <c r="O465"/>
  <c r="P465"/>
  <c r="H466"/>
  <c r="I466"/>
  <c r="M466"/>
  <c r="O466"/>
  <c r="P466"/>
  <c r="H467"/>
  <c r="I467"/>
  <c r="M467"/>
  <c r="O467"/>
  <c r="P467"/>
  <c r="I468"/>
  <c r="K468"/>
  <c r="M468"/>
  <c r="O468"/>
  <c r="P468"/>
  <c r="H469"/>
  <c r="I469"/>
  <c r="M469"/>
  <c r="O469"/>
  <c r="P469"/>
  <c r="I470"/>
  <c r="K470"/>
  <c r="M470"/>
  <c r="O470"/>
  <c r="P470"/>
  <c r="I471"/>
  <c r="K471"/>
  <c r="M471"/>
  <c r="O471"/>
  <c r="P471"/>
  <c r="H472"/>
  <c r="I472"/>
  <c r="M472"/>
  <c r="O472"/>
  <c r="P472"/>
  <c r="H473"/>
  <c r="I473"/>
  <c r="M473"/>
  <c r="O473"/>
  <c r="P473"/>
  <c r="I474"/>
  <c r="K474"/>
  <c r="M474"/>
  <c r="O474"/>
  <c r="P474"/>
  <c r="H475"/>
  <c r="I475"/>
  <c r="M475"/>
  <c r="O475"/>
  <c r="P475"/>
  <c r="H476"/>
  <c r="I476"/>
  <c r="M476"/>
  <c r="O476"/>
  <c r="P476"/>
  <c r="I477"/>
  <c r="K477"/>
  <c r="M477"/>
  <c r="O477"/>
  <c r="P477"/>
  <c r="H478"/>
  <c r="I478"/>
  <c r="M478"/>
  <c r="O478"/>
  <c r="P478"/>
  <c r="I479"/>
  <c r="K479"/>
  <c r="M479"/>
  <c r="O479"/>
  <c r="P479"/>
  <c r="I480"/>
  <c r="K480"/>
  <c r="M480"/>
  <c r="O480"/>
  <c r="P480"/>
  <c r="H481"/>
  <c r="I481"/>
  <c r="M481"/>
  <c r="O481"/>
  <c r="P481"/>
  <c r="H482"/>
  <c r="I482"/>
  <c r="M482"/>
  <c r="O482"/>
  <c r="P482"/>
  <c r="I483"/>
  <c r="K483"/>
  <c r="M483"/>
  <c r="O483"/>
  <c r="P483"/>
  <c r="I484"/>
  <c r="K484"/>
  <c r="M484"/>
  <c r="O484"/>
  <c r="P484"/>
  <c r="I485"/>
  <c r="M485"/>
  <c r="O485"/>
  <c r="P485"/>
  <c r="H486"/>
  <c r="I486"/>
  <c r="M486"/>
  <c r="O486"/>
  <c r="P486"/>
  <c r="I487"/>
  <c r="K487"/>
  <c r="M487"/>
  <c r="O487"/>
  <c r="P487"/>
  <c r="H488"/>
  <c r="I488"/>
  <c r="M488"/>
  <c r="O488"/>
  <c r="P488"/>
  <c r="I489"/>
  <c r="K489"/>
  <c r="M489"/>
  <c r="O489"/>
  <c r="P489"/>
  <c r="I490"/>
  <c r="K490"/>
  <c r="M490"/>
  <c r="O490"/>
  <c r="P490"/>
  <c r="H491"/>
  <c r="I491"/>
  <c r="M491"/>
  <c r="O491"/>
  <c r="P491"/>
  <c r="I492"/>
  <c r="K492"/>
  <c r="M492"/>
  <c r="O492"/>
  <c r="P492"/>
  <c r="H493"/>
  <c r="I493"/>
  <c r="M493"/>
  <c r="O493"/>
  <c r="P493"/>
  <c r="H494"/>
  <c r="I494"/>
  <c r="M494"/>
  <c r="O494"/>
  <c r="P494"/>
  <c r="I495"/>
  <c r="K495"/>
  <c r="M495"/>
  <c r="O495"/>
  <c r="P495"/>
  <c r="H496"/>
  <c r="I496"/>
  <c r="M496"/>
  <c r="O496"/>
  <c r="P496"/>
  <c r="I497"/>
  <c r="K497"/>
  <c r="M497"/>
  <c r="O497"/>
  <c r="P497"/>
  <c r="H498"/>
  <c r="I498"/>
  <c r="M498"/>
  <c r="O498"/>
  <c r="P498"/>
  <c r="I499"/>
  <c r="K499"/>
  <c r="M499"/>
  <c r="O499"/>
  <c r="P499"/>
  <c r="H500"/>
  <c r="I500"/>
  <c r="M500"/>
  <c r="O500"/>
  <c r="P500"/>
  <c r="I501"/>
  <c r="K501"/>
  <c r="M501"/>
  <c r="O501"/>
  <c r="P501"/>
  <c r="I502"/>
  <c r="K502"/>
  <c r="M502"/>
  <c r="O502"/>
  <c r="P502"/>
  <c r="I503"/>
  <c r="K503"/>
  <c r="M503"/>
  <c r="O503"/>
  <c r="P503"/>
  <c r="I504"/>
  <c r="K504"/>
  <c r="M504"/>
  <c r="O504"/>
  <c r="P504"/>
  <c r="I505"/>
  <c r="K505"/>
  <c r="M505"/>
  <c r="O505"/>
  <c r="P505"/>
  <c r="H506"/>
  <c r="I506"/>
  <c r="K506"/>
  <c r="M506"/>
  <c r="O506"/>
  <c r="P506"/>
  <c r="I507"/>
  <c r="K507"/>
  <c r="M507"/>
  <c r="O507"/>
  <c r="P507"/>
  <c r="I508"/>
  <c r="K508"/>
  <c r="M508"/>
  <c r="O508"/>
  <c r="P508"/>
  <c r="I509"/>
  <c r="K509"/>
  <c r="M509"/>
  <c r="O509"/>
  <c r="P509"/>
  <c r="H510"/>
  <c r="I510"/>
  <c r="M510"/>
  <c r="O510"/>
  <c r="P510"/>
  <c r="H511"/>
  <c r="I511"/>
  <c r="M511"/>
  <c r="O511"/>
  <c r="P511"/>
  <c r="I512"/>
  <c r="K512"/>
  <c r="M512"/>
  <c r="O512"/>
  <c r="P512"/>
  <c r="I513"/>
  <c r="K513"/>
  <c r="M513"/>
  <c r="O513"/>
  <c r="P513"/>
  <c r="H514"/>
  <c r="I514"/>
  <c r="M514"/>
  <c r="O514"/>
  <c r="P514"/>
  <c r="I515"/>
  <c r="K515"/>
  <c r="M515"/>
  <c r="O515"/>
  <c r="P515"/>
  <c r="I516"/>
  <c r="K516"/>
  <c r="M516"/>
  <c r="O516"/>
  <c r="P516"/>
  <c r="I517"/>
  <c r="K517"/>
  <c r="M517"/>
  <c r="O517"/>
  <c r="P517"/>
  <c r="H518"/>
  <c r="I518"/>
  <c r="K518"/>
  <c r="M518"/>
  <c r="O518"/>
  <c r="P518"/>
  <c r="H519"/>
  <c r="I519"/>
  <c r="K519"/>
  <c r="M519"/>
  <c r="O519"/>
  <c r="P519"/>
  <c r="I520"/>
  <c r="K520"/>
  <c r="M520"/>
  <c r="O520"/>
  <c r="P520"/>
  <c r="I521"/>
  <c r="K521"/>
  <c r="M521"/>
  <c r="O521"/>
  <c r="P521"/>
  <c r="I522"/>
  <c r="K522"/>
  <c r="M522"/>
  <c r="O522"/>
  <c r="P522"/>
  <c r="H523"/>
  <c r="I523"/>
  <c r="K523"/>
  <c r="M523"/>
  <c r="O523"/>
  <c r="P523"/>
  <c r="I524"/>
  <c r="K524"/>
  <c r="M524"/>
  <c r="O524"/>
  <c r="P524"/>
  <c r="I525"/>
  <c r="K525"/>
  <c r="M525"/>
  <c r="O525"/>
  <c r="P525"/>
  <c r="I526"/>
  <c r="K526"/>
  <c r="M526"/>
  <c r="O526"/>
  <c r="P526"/>
  <c r="H527"/>
  <c r="I527"/>
  <c r="K527"/>
  <c r="M527"/>
  <c r="O527"/>
  <c r="P527"/>
  <c r="H528"/>
  <c r="I528"/>
  <c r="K528"/>
  <c r="M528"/>
  <c r="O528"/>
  <c r="P528"/>
  <c r="I529"/>
  <c r="K529"/>
  <c r="M529"/>
  <c r="O529"/>
  <c r="P529"/>
  <c r="I530"/>
  <c r="K530"/>
  <c r="M530"/>
  <c r="O530"/>
  <c r="P530"/>
  <c r="I531"/>
  <c r="K531"/>
  <c r="M531"/>
  <c r="O531"/>
  <c r="P531"/>
  <c r="I532"/>
  <c r="K532"/>
  <c r="M532"/>
  <c r="O532"/>
  <c r="P532"/>
  <c r="H533"/>
  <c r="I533"/>
  <c r="M533"/>
  <c r="O533"/>
  <c r="P533"/>
  <c r="I534"/>
  <c r="K534"/>
  <c r="M534"/>
  <c r="O534"/>
  <c r="P534"/>
  <c r="H535"/>
  <c r="I535"/>
  <c r="M535"/>
  <c r="O535"/>
  <c r="P535"/>
  <c r="I536"/>
  <c r="K536"/>
  <c r="M536"/>
  <c r="O536"/>
  <c r="P536"/>
  <c r="I537"/>
  <c r="K537"/>
  <c r="M537"/>
  <c r="O537"/>
  <c r="P537"/>
  <c r="I538"/>
  <c r="K538"/>
  <c r="M538"/>
  <c r="O538"/>
  <c r="P538"/>
  <c r="H539"/>
  <c r="I539"/>
  <c r="M539"/>
  <c r="O539"/>
  <c r="P539"/>
  <c r="I540"/>
  <c r="K540"/>
  <c r="M540"/>
  <c r="O540"/>
  <c r="P540"/>
  <c r="I541"/>
  <c r="K541"/>
  <c r="M541"/>
  <c r="O541"/>
  <c r="P541"/>
  <c r="I542"/>
  <c r="K542"/>
  <c r="M542"/>
  <c r="O542"/>
  <c r="P542"/>
  <c r="H543"/>
  <c r="I543"/>
  <c r="M543"/>
  <c r="O543"/>
  <c r="P543"/>
  <c r="H544"/>
  <c r="I544"/>
  <c r="M544"/>
  <c r="O544"/>
  <c r="P544"/>
  <c r="I545"/>
  <c r="K545"/>
  <c r="M545"/>
  <c r="O545"/>
  <c r="P545"/>
  <c r="I546"/>
  <c r="K546"/>
  <c r="M546"/>
  <c r="O546"/>
  <c r="P546"/>
  <c r="I547"/>
  <c r="K547"/>
  <c r="M547"/>
  <c r="O547"/>
  <c r="P547"/>
  <c r="H548"/>
  <c r="I548"/>
  <c r="M548"/>
  <c r="O548"/>
  <c r="P548"/>
  <c r="I549"/>
  <c r="K549"/>
  <c r="M549"/>
  <c r="O549"/>
  <c r="P549"/>
  <c r="H550"/>
  <c r="I550"/>
  <c r="M550"/>
  <c r="O550"/>
  <c r="P550"/>
  <c r="I551"/>
  <c r="K551"/>
  <c r="M551"/>
  <c r="O551"/>
  <c r="P551"/>
  <c r="I552"/>
  <c r="K552"/>
  <c r="M552"/>
  <c r="O552"/>
  <c r="P552"/>
  <c r="I553"/>
  <c r="K553"/>
  <c r="M553"/>
  <c r="O553"/>
  <c r="P553"/>
  <c r="H554"/>
  <c r="I554"/>
  <c r="M554"/>
  <c r="O554"/>
  <c r="P554"/>
  <c r="H555"/>
  <c r="I555"/>
  <c r="M555"/>
  <c r="O555"/>
  <c r="P555"/>
  <c r="I556"/>
  <c r="K556"/>
  <c r="M556"/>
  <c r="O556"/>
  <c r="P556"/>
  <c r="I557"/>
  <c r="K557"/>
  <c r="M557"/>
  <c r="O557"/>
  <c r="P557"/>
  <c r="H558"/>
  <c r="I558"/>
  <c r="M558"/>
  <c r="O558"/>
  <c r="P558"/>
  <c r="H559"/>
  <c r="I559"/>
  <c r="K559"/>
  <c r="M559"/>
  <c r="O559"/>
  <c r="P559"/>
  <c r="I560"/>
  <c r="K560"/>
  <c r="M560"/>
  <c r="O560"/>
  <c r="P560"/>
  <c r="H561"/>
  <c r="I561"/>
  <c r="M561"/>
  <c r="O561"/>
  <c r="P561"/>
  <c r="I562"/>
  <c r="K562"/>
  <c r="M562"/>
  <c r="O562"/>
  <c r="P562"/>
  <c r="I563"/>
  <c r="K563"/>
  <c r="M563"/>
  <c r="O563"/>
  <c r="P563"/>
  <c r="H564"/>
  <c r="I564"/>
  <c r="M564"/>
  <c r="O564"/>
  <c r="P564"/>
  <c r="I565"/>
  <c r="K565"/>
  <c r="M565"/>
  <c r="O565"/>
  <c r="P565"/>
  <c r="H566"/>
  <c r="I566"/>
  <c r="M566"/>
  <c r="O566"/>
  <c r="P566"/>
  <c r="I567"/>
  <c r="K567"/>
  <c r="M567"/>
  <c r="O567"/>
  <c r="P567"/>
  <c r="H568"/>
  <c r="I568"/>
  <c r="K568"/>
  <c r="M568"/>
  <c r="O568"/>
  <c r="P568"/>
  <c r="H569"/>
  <c r="I569"/>
  <c r="M569"/>
  <c r="O569"/>
  <c r="P569"/>
  <c r="I570"/>
  <c r="K570"/>
  <c r="M570"/>
  <c r="O570"/>
  <c r="P570"/>
  <c r="H571"/>
  <c r="I571"/>
  <c r="M571"/>
  <c r="O571"/>
  <c r="P571"/>
  <c r="I572"/>
  <c r="K572"/>
  <c r="M572"/>
  <c r="O572"/>
  <c r="P572"/>
  <c r="H573"/>
  <c r="I573"/>
  <c r="M573"/>
  <c r="O573"/>
  <c r="P573"/>
  <c r="H574"/>
  <c r="I574"/>
  <c r="M574"/>
  <c r="O574"/>
  <c r="P574"/>
  <c r="I575"/>
  <c r="K575"/>
  <c r="M575"/>
  <c r="O575"/>
  <c r="P575"/>
  <c r="H576"/>
  <c r="I576"/>
  <c r="K576"/>
  <c r="M576"/>
  <c r="O576"/>
  <c r="P576"/>
  <c r="H577"/>
  <c r="I577"/>
  <c r="M577"/>
  <c r="O577"/>
  <c r="P577"/>
  <c r="I578"/>
  <c r="K578"/>
  <c r="M578"/>
  <c r="O578"/>
  <c r="P578"/>
  <c r="H579"/>
  <c r="I579"/>
  <c r="M579"/>
  <c r="O579"/>
  <c r="P579"/>
  <c r="I580"/>
  <c r="K580"/>
  <c r="M580"/>
  <c r="O580"/>
  <c r="P580"/>
  <c r="H581"/>
  <c r="I581"/>
  <c r="M581"/>
  <c r="O581"/>
  <c r="P581"/>
  <c r="I582"/>
  <c r="K582"/>
  <c r="M582"/>
  <c r="O582"/>
  <c r="P582"/>
  <c r="H583"/>
  <c r="I583"/>
  <c r="M583"/>
  <c r="O583"/>
  <c r="P583"/>
  <c r="I584"/>
  <c r="K584"/>
  <c r="M584"/>
  <c r="O584"/>
  <c r="P584"/>
  <c r="H585"/>
  <c r="I585"/>
  <c r="M585"/>
  <c r="O585"/>
  <c r="P585"/>
  <c r="I586"/>
  <c r="K586"/>
  <c r="M586"/>
  <c r="O586"/>
  <c r="P586"/>
  <c r="I587"/>
  <c r="K587"/>
  <c r="M587"/>
  <c r="O587"/>
  <c r="P587"/>
  <c r="I588"/>
  <c r="K588"/>
  <c r="M588"/>
  <c r="O588"/>
  <c r="P588"/>
  <c r="I589"/>
  <c r="K589"/>
  <c r="M589"/>
  <c r="O589"/>
  <c r="P589"/>
  <c r="I590"/>
  <c r="K590"/>
  <c r="M590"/>
  <c r="O590"/>
  <c r="P590"/>
  <c r="H591"/>
  <c r="I591"/>
  <c r="M591"/>
  <c r="O591"/>
  <c r="P591"/>
  <c r="I592"/>
  <c r="K592"/>
  <c r="M592"/>
  <c r="O592"/>
  <c r="P592"/>
  <c r="H593"/>
  <c r="I593"/>
  <c r="K593"/>
  <c r="M593"/>
  <c r="O593"/>
  <c r="P593"/>
  <c r="I594"/>
  <c r="K594"/>
  <c r="M594"/>
  <c r="O594"/>
  <c r="P594"/>
  <c r="H595"/>
  <c r="I595"/>
  <c r="M595"/>
  <c r="O595"/>
  <c r="P595"/>
  <c r="I596"/>
  <c r="K596"/>
  <c r="M596"/>
  <c r="O596"/>
  <c r="P596"/>
  <c r="H597"/>
  <c r="I597"/>
  <c r="K597"/>
  <c r="M597"/>
  <c r="O597"/>
  <c r="P597"/>
  <c r="I598"/>
  <c r="K598"/>
  <c r="M598"/>
  <c r="O598"/>
  <c r="P598"/>
  <c r="H599"/>
  <c r="I599"/>
  <c r="M599"/>
  <c r="O599"/>
  <c r="P599"/>
  <c r="I600"/>
  <c r="K600"/>
  <c r="M600"/>
  <c r="O600"/>
  <c r="P600"/>
  <c r="H601"/>
  <c r="I601"/>
  <c r="K601"/>
  <c r="M601"/>
  <c r="O601"/>
  <c r="P601"/>
  <c r="I602"/>
  <c r="K602"/>
  <c r="M602"/>
  <c r="O602"/>
  <c r="P602"/>
  <c r="H603"/>
  <c r="I603"/>
  <c r="K603"/>
  <c r="M603"/>
  <c r="O603"/>
  <c r="P603"/>
  <c r="I604"/>
  <c r="K604"/>
  <c r="M604"/>
  <c r="O604"/>
  <c r="P604"/>
  <c r="H605"/>
  <c r="I605"/>
  <c r="K605"/>
  <c r="M605"/>
  <c r="O605"/>
  <c r="P605"/>
  <c r="H606"/>
  <c r="I606"/>
  <c r="K606"/>
  <c r="M606"/>
  <c r="O606"/>
  <c r="P606"/>
  <c r="F8" i="7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M14"/>
  <c r="O14"/>
  <c r="P14"/>
  <c r="H15"/>
  <c r="I15"/>
  <c r="M15"/>
  <c r="O15"/>
  <c r="P15"/>
  <c r="H16"/>
  <c r="I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M20"/>
  <c r="O20"/>
  <c r="P20"/>
  <c r="H21"/>
  <c r="I21"/>
  <c r="M21"/>
  <c r="O21"/>
  <c r="P21"/>
  <c r="H22"/>
  <c r="I22"/>
  <c r="M22"/>
  <c r="O22"/>
  <c r="P22"/>
  <c r="H23"/>
  <c r="I23"/>
  <c r="M23"/>
  <c r="O23"/>
  <c r="P23"/>
  <c r="H24"/>
  <c r="I24"/>
  <c r="M24"/>
  <c r="O24"/>
  <c r="P24"/>
  <c r="H25"/>
  <c r="I25"/>
  <c r="M25"/>
  <c r="O25"/>
  <c r="P25"/>
  <c r="H26"/>
  <c r="I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M33"/>
  <c r="O33"/>
  <c r="P33"/>
  <c r="H34"/>
  <c r="I34"/>
  <c r="M34"/>
  <c r="O34"/>
  <c r="P34"/>
  <c r="H35"/>
  <c r="I35"/>
  <c r="M35"/>
  <c r="O35"/>
  <c r="P35"/>
  <c r="H36"/>
  <c r="I36"/>
  <c r="M36"/>
  <c r="O36"/>
  <c r="P36"/>
  <c r="H37"/>
  <c r="I37"/>
  <c r="M37"/>
  <c r="O37"/>
  <c r="P37"/>
  <c r="H38"/>
  <c r="I38"/>
  <c r="M38"/>
  <c r="O38"/>
  <c r="P38"/>
  <c r="H39"/>
  <c r="I39"/>
  <c r="M39"/>
  <c r="O39"/>
  <c r="P39"/>
  <c r="H40"/>
  <c r="I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H53"/>
  <c r="I53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H57"/>
  <c r="I57"/>
  <c r="P57"/>
  <c r="H58"/>
  <c r="I58"/>
  <c r="M58"/>
  <c r="O58"/>
  <c r="P58"/>
  <c r="H59"/>
  <c r="I59"/>
  <c r="M59"/>
  <c r="O59"/>
  <c r="P59"/>
  <c r="H60"/>
  <c r="I60"/>
  <c r="P60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M67"/>
  <c r="O67"/>
  <c r="P67"/>
  <c r="H68"/>
  <c r="I68"/>
  <c r="M68"/>
  <c r="O68"/>
  <c r="P68"/>
  <c r="H69"/>
  <c r="I69"/>
  <c r="M69"/>
  <c r="O69"/>
  <c r="P69"/>
  <c r="H70"/>
  <c r="I70"/>
  <c r="M70"/>
  <c r="O70"/>
  <c r="P70"/>
  <c r="H71"/>
  <c r="I71"/>
  <c r="M71"/>
  <c r="P71"/>
  <c r="H72"/>
  <c r="I72"/>
  <c r="M72"/>
  <c r="O72"/>
  <c r="P72"/>
  <c r="H73"/>
  <c r="I73"/>
  <c r="M73"/>
  <c r="O73"/>
  <c r="P73"/>
  <c r="H74"/>
  <c r="I74"/>
  <c r="M74"/>
  <c r="O74"/>
  <c r="P74"/>
  <c r="H75"/>
  <c r="I75"/>
  <c r="M75"/>
  <c r="P75"/>
  <c r="H76"/>
  <c r="I76"/>
  <c r="M76"/>
  <c r="O76"/>
  <c r="P76"/>
  <c r="H77"/>
  <c r="I77"/>
  <c r="M77"/>
  <c r="O77"/>
  <c r="P77"/>
  <c r="H78"/>
  <c r="I78"/>
  <c r="M78"/>
  <c r="P78"/>
  <c r="H79"/>
  <c r="I79"/>
  <c r="M79"/>
  <c r="O79"/>
  <c r="P79"/>
  <c r="H80"/>
  <c r="I80"/>
  <c r="M80"/>
  <c r="O80"/>
  <c r="P80"/>
  <c r="H81"/>
  <c r="I81"/>
  <c r="M81"/>
  <c r="O81"/>
  <c r="P81"/>
  <c r="H82"/>
  <c r="I82"/>
  <c r="M82"/>
  <c r="O82"/>
  <c r="P82"/>
  <c r="H83"/>
  <c r="I83"/>
  <c r="M83"/>
  <c r="O83"/>
  <c r="P83"/>
  <c r="H84"/>
  <c r="I84"/>
  <c r="M84"/>
  <c r="O84"/>
  <c r="P84"/>
  <c r="H85"/>
  <c r="I85"/>
  <c r="M85"/>
  <c r="O85"/>
  <c r="P85"/>
  <c r="H86"/>
  <c r="I86"/>
  <c r="M86"/>
  <c r="O86"/>
  <c r="P86"/>
  <c r="H87"/>
  <c r="I87"/>
  <c r="M87"/>
  <c r="O87"/>
  <c r="P87"/>
  <c r="H88"/>
  <c r="I88"/>
  <c r="M88"/>
  <c r="O88"/>
  <c r="P88"/>
  <c r="H89"/>
  <c r="I89"/>
  <c r="M89"/>
  <c r="O89"/>
  <c r="P89"/>
  <c r="H90"/>
  <c r="I90"/>
  <c r="M90"/>
  <c r="O90"/>
  <c r="P90"/>
  <c r="H91"/>
  <c r="I91"/>
  <c r="M91"/>
  <c r="O91"/>
  <c r="P91"/>
  <c r="H92"/>
  <c r="I92"/>
  <c r="M92"/>
  <c r="O92"/>
  <c r="P92"/>
  <c r="H93"/>
  <c r="I93"/>
  <c r="M93"/>
  <c r="O93"/>
  <c r="P93"/>
  <c r="H94"/>
  <c r="I94"/>
  <c r="M94"/>
  <c r="O94"/>
  <c r="P94"/>
  <c r="H95"/>
  <c r="I95"/>
  <c r="M95"/>
  <c r="O95"/>
  <c r="P95"/>
  <c r="H96"/>
  <c r="I96"/>
  <c r="M96"/>
  <c r="O96"/>
  <c r="P96"/>
  <c r="H97"/>
  <c r="I97"/>
  <c r="M97"/>
  <c r="O97"/>
  <c r="P97"/>
  <c r="H98"/>
  <c r="I98"/>
  <c r="M98"/>
  <c r="O98"/>
  <c r="P98"/>
  <c r="H99"/>
  <c r="I99"/>
  <c r="M99"/>
  <c r="O99"/>
  <c r="P99"/>
  <c r="H100"/>
  <c r="I100"/>
  <c r="M100"/>
  <c r="O100"/>
  <c r="P100"/>
  <c r="H101"/>
  <c r="I101"/>
  <c r="M101"/>
  <c r="O101"/>
  <c r="P101"/>
  <c r="H102"/>
  <c r="I102"/>
  <c r="M102"/>
  <c r="O102"/>
  <c r="P102"/>
  <c r="H103"/>
  <c r="I103"/>
  <c r="M103"/>
  <c r="O103"/>
  <c r="P103"/>
  <c r="H104"/>
  <c r="I104"/>
  <c r="M104"/>
  <c r="O104"/>
  <c r="P104"/>
  <c r="H105"/>
  <c r="I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P134"/>
  <c r="H135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M141"/>
  <c r="O141"/>
  <c r="P141"/>
  <c r="H142"/>
  <c r="I142"/>
  <c r="M142"/>
  <c r="O142"/>
  <c r="P142"/>
  <c r="H143"/>
  <c r="I143"/>
  <c r="M143"/>
  <c r="O143"/>
  <c r="P143"/>
  <c r="H144"/>
  <c r="I144"/>
  <c r="M144"/>
  <c r="O144"/>
  <c r="P144"/>
  <c r="H145"/>
  <c r="I145"/>
  <c r="M145"/>
  <c r="O145"/>
  <c r="P145"/>
  <c r="H146"/>
  <c r="I146"/>
  <c r="M146"/>
  <c r="O146"/>
  <c r="P146"/>
  <c r="H147"/>
  <c r="I147"/>
  <c r="M147"/>
  <c r="O147"/>
  <c r="P147"/>
  <c r="H148"/>
  <c r="I148"/>
  <c r="M148"/>
  <c r="O148"/>
  <c r="P148"/>
  <c r="H149"/>
  <c r="I149"/>
  <c r="M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P165"/>
  <c r="H166"/>
  <c r="I166"/>
  <c r="M166"/>
  <c r="O166"/>
  <c r="P166"/>
  <c r="H167"/>
  <c r="I167"/>
  <c r="M167"/>
  <c r="O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M174"/>
  <c r="O174"/>
  <c r="P174"/>
  <c r="H175"/>
  <c r="I175"/>
  <c r="M175"/>
  <c r="O175"/>
  <c r="P175"/>
  <c r="H176"/>
  <c r="I176"/>
  <c r="M176"/>
  <c r="O176"/>
  <c r="P176"/>
  <c r="H177"/>
  <c r="I177"/>
  <c r="M177"/>
  <c r="O177"/>
  <c r="P177"/>
  <c r="H178"/>
  <c r="I178"/>
  <c r="M178"/>
  <c r="O178"/>
  <c r="P178"/>
  <c r="H179"/>
  <c r="I179"/>
  <c r="M179"/>
  <c r="O179"/>
  <c r="P179"/>
  <c r="H180"/>
  <c r="I180"/>
  <c r="M180"/>
  <c r="O180"/>
  <c r="P180"/>
  <c r="H181"/>
  <c r="I181"/>
  <c r="M181"/>
  <c r="O181"/>
  <c r="P181"/>
  <c r="H182"/>
  <c r="I182"/>
  <c r="M182"/>
  <c r="O182"/>
  <c r="P182"/>
  <c r="H183"/>
  <c r="I183"/>
  <c r="M183"/>
  <c r="O183"/>
  <c r="P183"/>
  <c r="H184"/>
  <c r="I184"/>
  <c r="M184"/>
  <c r="O184"/>
  <c r="H185"/>
  <c r="I185"/>
  <c r="M185"/>
  <c r="O185"/>
  <c r="H186"/>
  <c r="I186"/>
  <c r="M186"/>
  <c r="O186"/>
  <c r="P186"/>
  <c r="H187"/>
  <c r="I187"/>
  <c r="M187"/>
  <c r="O187"/>
  <c r="P187"/>
  <c r="H188"/>
  <c r="I188"/>
  <c r="M188"/>
  <c r="O188"/>
  <c r="P188"/>
  <c r="H189"/>
  <c r="I189"/>
  <c r="M189"/>
  <c r="O189"/>
  <c r="P189"/>
  <c r="H190"/>
  <c r="I190"/>
  <c r="O190"/>
  <c r="H191"/>
  <c r="I191"/>
  <c r="O191"/>
  <c r="H192"/>
  <c r="I192"/>
  <c r="M192"/>
  <c r="O192"/>
  <c r="P192"/>
  <c r="H193"/>
  <c r="I193"/>
  <c r="M193"/>
  <c r="O193"/>
  <c r="P193"/>
  <c r="H194"/>
  <c r="I194"/>
  <c r="M194"/>
  <c r="O194"/>
  <c r="P194"/>
  <c r="H195"/>
  <c r="I195"/>
  <c r="M195"/>
  <c r="O195"/>
  <c r="P195"/>
  <c r="H196"/>
  <c r="I196"/>
  <c r="O196"/>
  <c r="H197"/>
  <c r="I197"/>
  <c r="M197"/>
  <c r="O197"/>
  <c r="P197"/>
  <c r="H198"/>
  <c r="I198"/>
  <c r="M198"/>
  <c r="O198"/>
  <c r="P198"/>
  <c r="H199"/>
  <c r="I199"/>
  <c r="M199"/>
  <c r="O199"/>
  <c r="P199"/>
  <c r="H200"/>
  <c r="I200"/>
  <c r="M200"/>
  <c r="O200"/>
  <c r="P200"/>
  <c r="H201"/>
  <c r="I201"/>
  <c r="M201"/>
  <c r="O201"/>
  <c r="P201"/>
  <c r="H202"/>
  <c r="I202"/>
  <c r="M202"/>
  <c r="O202"/>
  <c r="P202"/>
  <c r="H203"/>
  <c r="I203"/>
  <c r="M203"/>
  <c r="O203"/>
  <c r="P203"/>
  <c r="H204"/>
  <c r="I204"/>
  <c r="M204"/>
  <c r="O204"/>
  <c r="P204"/>
  <c r="H205"/>
  <c r="I205"/>
  <c r="M205"/>
  <c r="O205"/>
  <c r="P205"/>
  <c r="H206"/>
  <c r="I206"/>
  <c r="M206"/>
  <c r="O206"/>
  <c r="P206"/>
  <c r="H207"/>
  <c r="I207"/>
  <c r="M207"/>
  <c r="O207"/>
  <c r="P207"/>
  <c r="H208"/>
  <c r="I208"/>
  <c r="M208"/>
  <c r="O208"/>
  <c r="P208"/>
  <c r="H209"/>
  <c r="I209"/>
  <c r="M209"/>
  <c r="O209"/>
  <c r="H210"/>
  <c r="I210"/>
  <c r="M210"/>
  <c r="O210"/>
  <c r="P210"/>
  <c r="H211"/>
  <c r="I211"/>
  <c r="M211"/>
  <c r="O211"/>
  <c r="P211"/>
  <c r="H212"/>
  <c r="I212"/>
  <c r="M212"/>
  <c r="O212"/>
  <c r="P212"/>
  <c r="H213"/>
  <c r="I213"/>
  <c r="M213"/>
  <c r="O213"/>
  <c r="P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K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M221"/>
  <c r="O221"/>
  <c r="P221"/>
  <c r="H222"/>
  <c r="I222"/>
  <c r="M222"/>
  <c r="O222"/>
  <c r="P222"/>
  <c r="H223"/>
  <c r="I223"/>
  <c r="M223"/>
  <c r="O223"/>
  <c r="P223"/>
  <c r="H224"/>
  <c r="I224"/>
  <c r="M224"/>
  <c r="O224"/>
  <c r="P224"/>
  <c r="H225"/>
  <c r="I225"/>
  <c r="M225"/>
  <c r="O225"/>
  <c r="P225"/>
  <c r="H226"/>
  <c r="I226"/>
  <c r="M226"/>
  <c r="O226"/>
  <c r="P226"/>
  <c r="H227"/>
  <c r="I227"/>
  <c r="M227"/>
  <c r="O227"/>
  <c r="P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M231"/>
  <c r="O231"/>
  <c r="P231"/>
  <c r="H232"/>
  <c r="I232"/>
  <c r="M232"/>
  <c r="O232"/>
  <c r="P232"/>
  <c r="H233"/>
  <c r="I233"/>
  <c r="M233"/>
  <c r="O233"/>
  <c r="P233"/>
  <c r="H234"/>
  <c r="I234"/>
  <c r="M234"/>
  <c r="O234"/>
  <c r="P234"/>
  <c r="H235"/>
  <c r="I235"/>
  <c r="M235"/>
  <c r="O235"/>
  <c r="P235"/>
  <c r="H236"/>
  <c r="I236"/>
  <c r="M236"/>
  <c r="O236"/>
  <c r="P236"/>
  <c r="M237"/>
  <c r="O237"/>
  <c r="P237"/>
  <c r="H238"/>
  <c r="I238"/>
  <c r="M238"/>
  <c r="O238"/>
  <c r="P238"/>
  <c r="H239"/>
  <c r="I239"/>
  <c r="M239"/>
  <c r="O239"/>
  <c r="P239"/>
  <c r="H240"/>
  <c r="I240"/>
  <c r="M240"/>
  <c r="O240"/>
  <c r="P240"/>
  <c r="H241"/>
  <c r="I241"/>
  <c r="M241"/>
  <c r="O241"/>
  <c r="P241"/>
  <c r="H242"/>
  <c r="I242"/>
  <c r="M242"/>
  <c r="O242"/>
  <c r="P242"/>
  <c r="H243"/>
  <c r="I243"/>
  <c r="M243"/>
  <c r="O243"/>
  <c r="P243"/>
  <c r="H244"/>
  <c r="I244"/>
  <c r="M244"/>
  <c r="O244"/>
  <c r="P244"/>
  <c r="H245"/>
  <c r="I245"/>
  <c r="M245"/>
  <c r="O245"/>
  <c r="P245"/>
  <c r="H246"/>
  <c r="I246"/>
  <c r="M246"/>
  <c r="O246"/>
  <c r="P246"/>
  <c r="H247"/>
  <c r="I247"/>
  <c r="M247"/>
  <c r="O247"/>
  <c r="P247"/>
  <c r="H248"/>
  <c r="I248"/>
  <c r="M248"/>
  <c r="O248"/>
  <c r="P248"/>
  <c r="H249"/>
  <c r="I249"/>
  <c r="M249"/>
  <c r="O249"/>
  <c r="P249"/>
  <c r="H250"/>
  <c r="I250"/>
  <c r="M250"/>
  <c r="O250"/>
  <c r="P250"/>
  <c r="H251"/>
  <c r="I251"/>
  <c r="M251"/>
  <c r="O251"/>
  <c r="P251"/>
  <c r="H252"/>
  <c r="I252"/>
  <c r="M252"/>
  <c r="O252"/>
  <c r="P252"/>
  <c r="H253"/>
  <c r="I253"/>
  <c r="M253"/>
  <c r="O253"/>
  <c r="P253"/>
  <c r="H254"/>
  <c r="I254"/>
  <c r="M254"/>
  <c r="O254"/>
  <c r="P254"/>
  <c r="H255"/>
  <c r="I255"/>
  <c r="M255"/>
  <c r="O255"/>
  <c r="P255"/>
  <c r="H256"/>
  <c r="I256"/>
  <c r="M256"/>
  <c r="O256"/>
  <c r="P256"/>
  <c r="H257"/>
  <c r="I257"/>
  <c r="M257"/>
  <c r="O257"/>
  <c r="P257"/>
  <c r="H258"/>
  <c r="I258"/>
  <c r="M258"/>
  <c r="O258"/>
  <c r="P258"/>
  <c r="H259"/>
  <c r="I259"/>
  <c r="M259"/>
  <c r="O259"/>
  <c r="P259"/>
  <c r="H260"/>
  <c r="I260"/>
  <c r="M260"/>
  <c r="O260"/>
  <c r="P260"/>
  <c r="H261"/>
  <c r="I261"/>
  <c r="M261"/>
  <c r="O261"/>
  <c r="P261"/>
  <c r="H262"/>
  <c r="I262"/>
  <c r="M262"/>
  <c r="O262"/>
  <c r="P262"/>
  <c r="H263"/>
  <c r="I263"/>
  <c r="M263"/>
  <c r="O263"/>
  <c r="P263"/>
  <c r="H264"/>
  <c r="I264"/>
  <c r="M264"/>
  <c r="O264"/>
  <c r="P264"/>
  <c r="H265"/>
  <c r="I265"/>
  <c r="M265"/>
  <c r="O265"/>
  <c r="P265"/>
  <c r="H266"/>
  <c r="I266"/>
  <c r="M266"/>
  <c r="O266"/>
  <c r="P266"/>
  <c r="H267"/>
  <c r="I267"/>
  <c r="M267"/>
  <c r="O267"/>
  <c r="P267"/>
  <c r="H268"/>
  <c r="I268"/>
  <c r="M268"/>
  <c r="O268"/>
  <c r="P268"/>
  <c r="H269"/>
  <c r="I269"/>
  <c r="M269"/>
  <c r="O269"/>
  <c r="P269"/>
  <c r="H270"/>
  <c r="I270"/>
  <c r="M270"/>
  <c r="O270"/>
  <c r="P270"/>
  <c r="H271"/>
  <c r="I271"/>
  <c r="M271"/>
  <c r="O271"/>
  <c r="P271"/>
  <c r="H272"/>
  <c r="I272"/>
  <c r="M272"/>
  <c r="O272"/>
  <c r="P272"/>
  <c r="H273"/>
  <c r="I273"/>
  <c r="M273"/>
  <c r="O273"/>
  <c r="P273"/>
  <c r="H274"/>
  <c r="I274"/>
  <c r="M274"/>
  <c r="O274"/>
  <c r="P274"/>
  <c r="H275"/>
  <c r="I275"/>
  <c r="M275"/>
  <c r="O275"/>
  <c r="P275"/>
  <c r="H276"/>
  <c r="I276"/>
  <c r="M276"/>
  <c r="O276"/>
  <c r="P276"/>
  <c r="H277"/>
  <c r="I277"/>
  <c r="M277"/>
  <c r="O277"/>
  <c r="P277"/>
  <c r="H278"/>
  <c r="I278"/>
  <c r="M278"/>
  <c r="O278"/>
  <c r="P278"/>
  <c r="H279"/>
  <c r="I279"/>
  <c r="M279"/>
  <c r="O279"/>
  <c r="P279"/>
  <c r="H280"/>
  <c r="I280"/>
  <c r="M280"/>
  <c r="O280"/>
  <c r="P280"/>
  <c r="H281"/>
  <c r="I281"/>
  <c r="M281"/>
  <c r="O281"/>
  <c r="P281"/>
  <c r="H282"/>
  <c r="I282"/>
  <c r="M282"/>
  <c r="O282"/>
  <c r="P282"/>
  <c r="H283"/>
  <c r="I283"/>
  <c r="M283"/>
  <c r="O283"/>
  <c r="P283"/>
  <c r="H284"/>
  <c r="I284"/>
  <c r="M284"/>
  <c r="O284"/>
  <c r="P284"/>
  <c r="H285"/>
  <c r="I285"/>
  <c r="M285"/>
  <c r="O285"/>
  <c r="P285"/>
  <c r="H286"/>
  <c r="I286"/>
  <c r="M286"/>
  <c r="O286"/>
  <c r="P286"/>
  <c r="H287"/>
  <c r="I287"/>
  <c r="M287"/>
  <c r="O287"/>
  <c r="P287"/>
  <c r="I288"/>
  <c r="K288"/>
  <c r="M288"/>
  <c r="O288"/>
  <c r="P288"/>
  <c r="H289"/>
  <c r="I289"/>
  <c r="M289"/>
  <c r="O289"/>
  <c r="P289"/>
  <c r="I290"/>
  <c r="K290"/>
  <c r="M290"/>
  <c r="O290"/>
  <c r="P290"/>
  <c r="I291"/>
  <c r="K291"/>
  <c r="M291"/>
  <c r="O291"/>
  <c r="P291"/>
  <c r="I292"/>
  <c r="K292"/>
  <c r="M292"/>
  <c r="O292"/>
  <c r="P292"/>
  <c r="I293"/>
  <c r="K293"/>
  <c r="M293"/>
  <c r="O293"/>
  <c r="P293"/>
  <c r="H294"/>
  <c r="I294"/>
  <c r="M294"/>
  <c r="O294"/>
  <c r="P294"/>
  <c r="I295"/>
  <c r="K295"/>
  <c r="M295"/>
  <c r="O295"/>
  <c r="P295"/>
  <c r="I296"/>
  <c r="K296"/>
  <c r="M296"/>
  <c r="O296"/>
  <c r="P296"/>
  <c r="I297"/>
  <c r="K297"/>
  <c r="M297"/>
  <c r="O297"/>
  <c r="P297"/>
  <c r="I298"/>
  <c r="K298"/>
  <c r="M298"/>
  <c r="O298"/>
  <c r="P298"/>
  <c r="I299"/>
  <c r="K299"/>
  <c r="M299"/>
  <c r="O299"/>
  <c r="P299"/>
  <c r="I300"/>
  <c r="K300"/>
  <c r="M300"/>
  <c r="O300"/>
  <c r="P300"/>
  <c r="I301"/>
  <c r="K301"/>
  <c r="M301"/>
  <c r="O301"/>
  <c r="P301"/>
  <c r="I302"/>
  <c r="K302"/>
  <c r="M302"/>
  <c r="O302"/>
  <c r="P302"/>
  <c r="H303"/>
  <c r="I303"/>
  <c r="M303"/>
  <c r="O303"/>
  <c r="P303"/>
  <c r="I304"/>
  <c r="K304"/>
  <c r="M304"/>
  <c r="O304"/>
  <c r="P304"/>
  <c r="H305"/>
  <c r="I305"/>
  <c r="M305"/>
  <c r="O305"/>
  <c r="P305"/>
  <c r="H306"/>
  <c r="I306"/>
  <c r="M306"/>
  <c r="O306"/>
  <c r="P306"/>
  <c r="I307"/>
  <c r="K307"/>
  <c r="M307"/>
  <c r="O307"/>
  <c r="P307"/>
  <c r="I308"/>
  <c r="K308"/>
  <c r="M308"/>
  <c r="O308"/>
  <c r="P308"/>
  <c r="I309"/>
  <c r="K309"/>
  <c r="M309"/>
  <c r="O309"/>
  <c r="P309"/>
  <c r="H310"/>
  <c r="I310"/>
  <c r="K310"/>
  <c r="M310"/>
  <c r="O310"/>
  <c r="P310"/>
  <c r="H311"/>
  <c r="I311"/>
  <c r="M311"/>
  <c r="O311"/>
  <c r="P311"/>
  <c r="I312"/>
  <c r="K312"/>
  <c r="M312"/>
  <c r="O312"/>
  <c r="P312"/>
  <c r="H313"/>
  <c r="I313"/>
  <c r="M313"/>
  <c r="O313"/>
  <c r="P313"/>
  <c r="H314"/>
  <c r="I314"/>
  <c r="K314"/>
  <c r="M314"/>
  <c r="O314"/>
  <c r="P314"/>
  <c r="I315"/>
  <c r="K315"/>
  <c r="M315"/>
  <c r="O315"/>
  <c r="P315"/>
  <c r="H316"/>
  <c r="I316"/>
  <c r="M316"/>
  <c r="O316"/>
  <c r="P316"/>
  <c r="I317"/>
  <c r="K317"/>
  <c r="M317"/>
  <c r="O317"/>
  <c r="P317"/>
  <c r="I318"/>
  <c r="K318"/>
  <c r="M318"/>
  <c r="O318"/>
  <c r="P318"/>
  <c r="H319"/>
  <c r="I319"/>
  <c r="K319"/>
  <c r="M319"/>
  <c r="O319"/>
  <c r="P319"/>
  <c r="H320"/>
  <c r="I320"/>
  <c r="M320"/>
  <c r="O320"/>
  <c r="P320"/>
  <c r="I321"/>
  <c r="K321"/>
  <c r="M321"/>
  <c r="O321"/>
  <c r="P321"/>
  <c r="I322"/>
  <c r="K322"/>
  <c r="M322"/>
  <c r="O322"/>
  <c r="P322"/>
  <c r="I323"/>
  <c r="K323"/>
  <c r="M323"/>
  <c r="O323"/>
  <c r="P323"/>
  <c r="H324"/>
  <c r="I324"/>
  <c r="K324"/>
  <c r="L324"/>
  <c r="M324"/>
  <c r="O324"/>
  <c r="P324"/>
  <c r="H325"/>
  <c r="I325"/>
  <c r="M325"/>
  <c r="O325"/>
  <c r="P325"/>
  <c r="H326"/>
  <c r="I326"/>
  <c r="K326"/>
  <c r="M326"/>
  <c r="O326"/>
  <c r="P326"/>
  <c r="I327"/>
  <c r="K327"/>
  <c r="M327"/>
  <c r="O327"/>
  <c r="P327"/>
  <c r="H328"/>
  <c r="I328"/>
  <c r="M328"/>
  <c r="O328"/>
  <c r="P328"/>
  <c r="I329"/>
  <c r="K329"/>
  <c r="M329"/>
  <c r="O329"/>
  <c r="P329"/>
  <c r="I330"/>
  <c r="K330"/>
  <c r="M330"/>
  <c r="O330"/>
  <c r="P330"/>
  <c r="I331"/>
  <c r="K331"/>
  <c r="M331"/>
  <c r="O331"/>
  <c r="P331"/>
  <c r="H332"/>
  <c r="I332"/>
  <c r="K332"/>
  <c r="M332"/>
  <c r="O332"/>
  <c r="P332"/>
  <c r="I333"/>
  <c r="K333"/>
  <c r="M333"/>
  <c r="O333"/>
  <c r="P333"/>
  <c r="H334"/>
  <c r="I334"/>
  <c r="M334"/>
  <c r="O334"/>
  <c r="P334"/>
  <c r="H335"/>
  <c r="I335"/>
  <c r="K335"/>
  <c r="M335"/>
  <c r="O335"/>
  <c r="P335"/>
  <c r="I336"/>
  <c r="K336"/>
  <c r="M336"/>
  <c r="O336"/>
  <c r="P336"/>
  <c r="H337"/>
  <c r="I337"/>
  <c r="M337"/>
  <c r="O337"/>
  <c r="P337"/>
  <c r="I338"/>
  <c r="K338"/>
  <c r="M338"/>
  <c r="O338"/>
  <c r="P338"/>
  <c r="I339"/>
  <c r="K339"/>
  <c r="M339"/>
  <c r="O339"/>
  <c r="P339"/>
  <c r="I340"/>
  <c r="K340"/>
  <c r="M340"/>
  <c r="O340"/>
  <c r="P340"/>
  <c r="I341"/>
  <c r="K341"/>
  <c r="M341"/>
  <c r="O341"/>
  <c r="P341"/>
  <c r="I342"/>
  <c r="K342"/>
  <c r="M342"/>
  <c r="O342"/>
  <c r="P342"/>
  <c r="I343"/>
  <c r="K343"/>
  <c r="M343"/>
  <c r="O343"/>
  <c r="P343"/>
  <c r="I344"/>
  <c r="K344"/>
  <c r="M344"/>
  <c r="O344"/>
  <c r="P344"/>
  <c r="H345"/>
  <c r="I345"/>
  <c r="M345"/>
  <c r="O345"/>
  <c r="P345"/>
  <c r="I346"/>
  <c r="K346"/>
  <c r="M346"/>
  <c r="O346"/>
  <c r="P346"/>
  <c r="H347"/>
  <c r="I347"/>
  <c r="M347"/>
  <c r="O347"/>
  <c r="P347"/>
  <c r="I348"/>
  <c r="K348"/>
  <c r="M348"/>
  <c r="O348"/>
  <c r="P348"/>
  <c r="H349"/>
  <c r="I349"/>
  <c r="M349"/>
  <c r="O349"/>
  <c r="P349"/>
  <c r="I350"/>
  <c r="K350"/>
  <c r="M350"/>
  <c r="O350"/>
  <c r="P350"/>
  <c r="H351"/>
  <c r="I351"/>
  <c r="M351"/>
  <c r="O351"/>
  <c r="P351"/>
  <c r="I352"/>
  <c r="K352"/>
  <c r="M352"/>
  <c r="O352"/>
  <c r="P352"/>
  <c r="H353"/>
  <c r="I353"/>
  <c r="K353"/>
  <c r="M353"/>
  <c r="O353"/>
  <c r="P353"/>
  <c r="H354"/>
  <c r="I354"/>
  <c r="K354"/>
  <c r="M354"/>
  <c r="O354"/>
  <c r="P354"/>
  <c r="I355"/>
  <c r="K355"/>
  <c r="M355"/>
  <c r="O355"/>
  <c r="P355"/>
  <c r="H356"/>
  <c r="I356"/>
  <c r="K356"/>
  <c r="M356"/>
  <c r="O356"/>
  <c r="P356"/>
  <c r="I357"/>
  <c r="K357"/>
  <c r="M357"/>
  <c r="O357"/>
  <c r="P357"/>
  <c r="H358"/>
  <c r="I358"/>
  <c r="K358"/>
  <c r="M358"/>
  <c r="O358"/>
  <c r="P358"/>
  <c r="F8" i="5"/>
  <c r="H8"/>
  <c r="I8"/>
  <c r="K8"/>
  <c r="L8"/>
  <c r="M8"/>
  <c r="N8"/>
  <c r="O8"/>
  <c r="P8"/>
  <c r="Q8"/>
  <c r="H9"/>
  <c r="I9"/>
  <c r="M9"/>
  <c r="O9"/>
  <c r="P9"/>
  <c r="H10"/>
  <c r="I10"/>
  <c r="M10"/>
  <c r="O10"/>
  <c r="P10"/>
  <c r="H11"/>
  <c r="I11"/>
  <c r="M11"/>
  <c r="O11"/>
  <c r="P11"/>
  <c r="H12"/>
  <c r="I12"/>
  <c r="M12"/>
  <c r="O12"/>
  <c r="P12"/>
  <c r="H13"/>
  <c r="I13"/>
  <c r="M13"/>
  <c r="O13"/>
  <c r="P13"/>
  <c r="H14"/>
  <c r="I14"/>
  <c r="M14"/>
  <c r="O14"/>
  <c r="P14"/>
  <c r="H15"/>
  <c r="I15"/>
  <c r="K15"/>
  <c r="M15"/>
  <c r="O15"/>
  <c r="P15"/>
  <c r="H16"/>
  <c r="I16"/>
  <c r="M16"/>
  <c r="O16"/>
  <c r="P16"/>
  <c r="H17"/>
  <c r="I17"/>
  <c r="M17"/>
  <c r="O17"/>
  <c r="P17"/>
  <c r="H18"/>
  <c r="I18"/>
  <c r="M18"/>
  <c r="O18"/>
  <c r="P18"/>
  <c r="H19"/>
  <c r="I19"/>
  <c r="M19"/>
  <c r="O19"/>
  <c r="P19"/>
  <c r="H20"/>
  <c r="I20"/>
  <c r="K20"/>
  <c r="M20"/>
  <c r="O20"/>
  <c r="P20"/>
  <c r="H21"/>
  <c r="I21"/>
  <c r="M21"/>
  <c r="O21"/>
  <c r="P21"/>
  <c r="H22"/>
  <c r="I22"/>
  <c r="K22"/>
  <c r="M22"/>
  <c r="O22"/>
  <c r="P22"/>
  <c r="H23"/>
  <c r="I23"/>
  <c r="K23"/>
  <c r="M23"/>
  <c r="O23"/>
  <c r="P23"/>
  <c r="H24"/>
  <c r="I24"/>
  <c r="K24"/>
  <c r="M24"/>
  <c r="O24"/>
  <c r="P24"/>
  <c r="H25"/>
  <c r="I25"/>
  <c r="M25"/>
  <c r="O25"/>
  <c r="P25"/>
  <c r="H26"/>
  <c r="I26"/>
  <c r="K26"/>
  <c r="M26"/>
  <c r="O26"/>
  <c r="P26"/>
  <c r="H27"/>
  <c r="I27"/>
  <c r="M27"/>
  <c r="O27"/>
  <c r="P27"/>
  <c r="H28"/>
  <c r="I28"/>
  <c r="M28"/>
  <c r="O28"/>
  <c r="P28"/>
  <c r="H29"/>
  <c r="I29"/>
  <c r="M29"/>
  <c r="O29"/>
  <c r="P29"/>
  <c r="H30"/>
  <c r="I30"/>
  <c r="M30"/>
  <c r="O30"/>
  <c r="P30"/>
  <c r="H31"/>
  <c r="I31"/>
  <c r="M31"/>
  <c r="O31"/>
  <c r="P31"/>
  <c r="H32"/>
  <c r="I32"/>
  <c r="M32"/>
  <c r="O32"/>
  <c r="P32"/>
  <c r="H33"/>
  <c r="I33"/>
  <c r="M33"/>
  <c r="O33"/>
  <c r="P33"/>
  <c r="H34"/>
  <c r="I34"/>
  <c r="M34"/>
  <c r="O34"/>
  <c r="P34"/>
  <c r="H35"/>
  <c r="I35"/>
  <c r="M35"/>
  <c r="O35"/>
  <c r="P35"/>
  <c r="H36"/>
  <c r="I36"/>
  <c r="M36"/>
  <c r="O36"/>
  <c r="P36"/>
  <c r="H37"/>
  <c r="I37"/>
  <c r="K37"/>
  <c r="M37"/>
  <c r="O37"/>
  <c r="P37"/>
  <c r="H38"/>
  <c r="I38"/>
  <c r="K38"/>
  <c r="M38"/>
  <c r="O38"/>
  <c r="P38"/>
  <c r="H39"/>
  <c r="I39"/>
  <c r="K39"/>
  <c r="M39"/>
  <c r="O39"/>
  <c r="P39"/>
  <c r="H40"/>
  <c r="I40"/>
  <c r="K40"/>
  <c r="M40"/>
  <c r="O40"/>
  <c r="P40"/>
  <c r="H41"/>
  <c r="I41"/>
  <c r="M41"/>
  <c r="O41"/>
  <c r="P41"/>
  <c r="H42"/>
  <c r="I42"/>
  <c r="M42"/>
  <c r="O42"/>
  <c r="P42"/>
  <c r="H43"/>
  <c r="I43"/>
  <c r="M43"/>
  <c r="O43"/>
  <c r="P43"/>
  <c r="H44"/>
  <c r="I44"/>
  <c r="K44"/>
  <c r="M44"/>
  <c r="O44"/>
  <c r="P44"/>
  <c r="H45"/>
  <c r="I45"/>
  <c r="M45"/>
  <c r="O45"/>
  <c r="P45"/>
  <c r="H46"/>
  <c r="I46"/>
  <c r="M46"/>
  <c r="O46"/>
  <c r="P46"/>
  <c r="H47"/>
  <c r="I47"/>
  <c r="M47"/>
  <c r="O47"/>
  <c r="P47"/>
  <c r="H48"/>
  <c r="I48"/>
  <c r="K48"/>
  <c r="M48"/>
  <c r="O48"/>
  <c r="P48"/>
  <c r="H49"/>
  <c r="I49"/>
  <c r="M49"/>
  <c r="O49"/>
  <c r="P49"/>
  <c r="H50"/>
  <c r="I50"/>
  <c r="M50"/>
  <c r="O50"/>
  <c r="P50"/>
  <c r="H51"/>
  <c r="I51"/>
  <c r="M51"/>
  <c r="O51"/>
  <c r="P51"/>
  <c r="H52"/>
  <c r="I52"/>
  <c r="M52"/>
  <c r="O52"/>
  <c r="P52"/>
  <c r="H53"/>
  <c r="I53"/>
  <c r="M53"/>
  <c r="O53"/>
  <c r="P53"/>
  <c r="H54"/>
  <c r="I54"/>
  <c r="M54"/>
  <c r="O54"/>
  <c r="P54"/>
  <c r="H55"/>
  <c r="I55"/>
  <c r="M55"/>
  <c r="O55"/>
  <c r="P55"/>
  <c r="H56"/>
  <c r="I56"/>
  <c r="M56"/>
  <c r="O56"/>
  <c r="P56"/>
  <c r="H57"/>
  <c r="I57"/>
  <c r="K57"/>
  <c r="M57"/>
  <c r="O57"/>
  <c r="P57"/>
  <c r="H58"/>
  <c r="I58"/>
  <c r="M58"/>
  <c r="O58"/>
  <c r="P58"/>
  <c r="H59"/>
  <c r="I59"/>
  <c r="M59"/>
  <c r="O59"/>
  <c r="P59"/>
  <c r="H60"/>
  <c r="I60"/>
  <c r="M60"/>
  <c r="O60"/>
  <c r="P60"/>
  <c r="H61"/>
  <c r="I61"/>
  <c r="M61"/>
  <c r="O61"/>
  <c r="P61"/>
  <c r="H62"/>
  <c r="I62"/>
  <c r="M62"/>
  <c r="O62"/>
  <c r="P62"/>
  <c r="H63"/>
  <c r="I63"/>
  <c r="M63"/>
  <c r="O63"/>
  <c r="P63"/>
  <c r="H64"/>
  <c r="I64"/>
  <c r="M64"/>
  <c r="O64"/>
  <c r="P64"/>
  <c r="H65"/>
  <c r="I65"/>
  <c r="M65"/>
  <c r="O65"/>
  <c r="P65"/>
  <c r="H66"/>
  <c r="I66"/>
  <c r="M66"/>
  <c r="O66"/>
  <c r="P66"/>
  <c r="H67"/>
  <c r="I67"/>
  <c r="M67"/>
  <c r="O67"/>
  <c r="P67"/>
  <c r="H68"/>
  <c r="I68"/>
  <c r="M68"/>
  <c r="O68"/>
  <c r="P68"/>
  <c r="H69"/>
  <c r="I69"/>
  <c r="M69"/>
  <c r="O69"/>
  <c r="P69"/>
  <c r="H70"/>
  <c r="I70"/>
  <c r="M70"/>
  <c r="O70"/>
  <c r="P70"/>
  <c r="H71"/>
  <c r="I71"/>
  <c r="K71"/>
  <c r="M71"/>
  <c r="O71"/>
  <c r="P71"/>
  <c r="I72"/>
  <c r="M72"/>
  <c r="O72"/>
  <c r="P72"/>
  <c r="H73"/>
  <c r="I73"/>
  <c r="M73"/>
  <c r="O73"/>
  <c r="P73"/>
  <c r="H74"/>
  <c r="I74"/>
  <c r="M74"/>
  <c r="O74"/>
  <c r="P74"/>
  <c r="I75"/>
  <c r="M75"/>
  <c r="O75"/>
  <c r="P75"/>
  <c r="H76"/>
  <c r="I76"/>
  <c r="M76"/>
  <c r="O76"/>
  <c r="P76"/>
  <c r="I77"/>
  <c r="M77"/>
  <c r="O77"/>
  <c r="P77"/>
  <c r="I78"/>
  <c r="M78"/>
  <c r="O78"/>
  <c r="P78"/>
  <c r="H79"/>
  <c r="I79"/>
  <c r="M79"/>
  <c r="O79"/>
  <c r="P79"/>
  <c r="H80"/>
  <c r="I80"/>
  <c r="M80"/>
  <c r="O80"/>
  <c r="P80"/>
  <c r="I81"/>
  <c r="M81"/>
  <c r="O81"/>
  <c r="P81"/>
  <c r="I82"/>
  <c r="M82"/>
  <c r="O82"/>
  <c r="P82"/>
  <c r="I83"/>
  <c r="M83"/>
  <c r="O83"/>
  <c r="P83"/>
  <c r="I84"/>
  <c r="M84"/>
  <c r="O84"/>
  <c r="P84"/>
  <c r="H85"/>
  <c r="I85"/>
  <c r="M85"/>
  <c r="O85"/>
  <c r="P85"/>
  <c r="M86"/>
  <c r="O86"/>
  <c r="P86"/>
  <c r="I87"/>
  <c r="M87"/>
  <c r="O87"/>
  <c r="P87"/>
  <c r="I88"/>
  <c r="M88"/>
  <c r="O88"/>
  <c r="P88"/>
  <c r="I89"/>
  <c r="M89"/>
  <c r="O89"/>
  <c r="P89"/>
  <c r="I90"/>
  <c r="M90"/>
  <c r="O90"/>
  <c r="P90"/>
  <c r="I91"/>
  <c r="M91"/>
  <c r="O91"/>
  <c r="P91"/>
  <c r="I92"/>
  <c r="M92"/>
  <c r="O92"/>
  <c r="P92"/>
  <c r="I93"/>
  <c r="M93"/>
  <c r="O93"/>
  <c r="P93"/>
  <c r="I94"/>
  <c r="M94"/>
  <c r="O94"/>
  <c r="P94"/>
  <c r="I95"/>
  <c r="M95"/>
  <c r="O95"/>
  <c r="P95"/>
  <c r="I96"/>
  <c r="M96"/>
  <c r="O96"/>
  <c r="P96"/>
  <c r="I97"/>
  <c r="M97"/>
  <c r="O97"/>
  <c r="P97"/>
  <c r="I98"/>
  <c r="M98"/>
  <c r="O98"/>
  <c r="P98"/>
  <c r="I99"/>
  <c r="M99"/>
  <c r="O99"/>
  <c r="P99"/>
  <c r="H100"/>
  <c r="I100"/>
  <c r="M100"/>
  <c r="O100"/>
  <c r="P100"/>
  <c r="H101"/>
  <c r="I101"/>
  <c r="M101"/>
  <c r="O101"/>
  <c r="P101"/>
  <c r="I102"/>
  <c r="M102"/>
  <c r="O102"/>
  <c r="P102"/>
  <c r="I103"/>
  <c r="M103"/>
  <c r="P103"/>
  <c r="H104"/>
  <c r="I104"/>
  <c r="M104"/>
  <c r="P104"/>
  <c r="H105"/>
  <c r="I105"/>
  <c r="K105"/>
  <c r="M105"/>
  <c r="O105"/>
  <c r="P105"/>
  <c r="H106"/>
  <c r="I106"/>
  <c r="M106"/>
  <c r="O106"/>
  <c r="P106"/>
  <c r="H107"/>
  <c r="I107"/>
  <c r="M107"/>
  <c r="O107"/>
  <c r="P107"/>
  <c r="H108"/>
  <c r="I108"/>
  <c r="M108"/>
  <c r="O108"/>
  <c r="P108"/>
  <c r="H109"/>
  <c r="I109"/>
  <c r="M109"/>
  <c r="O109"/>
  <c r="P109"/>
  <c r="H110"/>
  <c r="I110"/>
  <c r="M110"/>
  <c r="O110"/>
  <c r="P110"/>
  <c r="H111"/>
  <c r="I111"/>
  <c r="M111"/>
  <c r="O111"/>
  <c r="P111"/>
  <c r="H112"/>
  <c r="I112"/>
  <c r="M112"/>
  <c r="O112"/>
  <c r="P112"/>
  <c r="H113"/>
  <c r="I113"/>
  <c r="M113"/>
  <c r="O113"/>
  <c r="P113"/>
  <c r="H114"/>
  <c r="I114"/>
  <c r="M114"/>
  <c r="O114"/>
  <c r="P114"/>
  <c r="H115"/>
  <c r="I115"/>
  <c r="M115"/>
  <c r="O115"/>
  <c r="P115"/>
  <c r="H116"/>
  <c r="I116"/>
  <c r="M116"/>
  <c r="O116"/>
  <c r="P116"/>
  <c r="H117"/>
  <c r="I117"/>
  <c r="M117"/>
  <c r="O117"/>
  <c r="P117"/>
  <c r="H118"/>
  <c r="I118"/>
  <c r="M118"/>
  <c r="O118"/>
  <c r="P118"/>
  <c r="H119"/>
  <c r="I119"/>
  <c r="M119"/>
  <c r="O119"/>
  <c r="P119"/>
  <c r="H120"/>
  <c r="I120"/>
  <c r="M120"/>
  <c r="O120"/>
  <c r="P120"/>
  <c r="H121"/>
  <c r="I121"/>
  <c r="M121"/>
  <c r="O121"/>
  <c r="P121"/>
  <c r="H122"/>
  <c r="I122"/>
  <c r="M122"/>
  <c r="O122"/>
  <c r="P122"/>
  <c r="H123"/>
  <c r="I123"/>
  <c r="M123"/>
  <c r="O123"/>
  <c r="P123"/>
  <c r="H124"/>
  <c r="I124"/>
  <c r="M124"/>
  <c r="O124"/>
  <c r="P124"/>
  <c r="H125"/>
  <c r="I125"/>
  <c r="M125"/>
  <c r="O125"/>
  <c r="P125"/>
  <c r="H126"/>
  <c r="I126"/>
  <c r="M126"/>
  <c r="O126"/>
  <c r="P126"/>
  <c r="H127"/>
  <c r="I127"/>
  <c r="M127"/>
  <c r="O127"/>
  <c r="P127"/>
  <c r="H128"/>
  <c r="I128"/>
  <c r="M128"/>
  <c r="O128"/>
  <c r="P128"/>
  <c r="H129"/>
  <c r="I129"/>
  <c r="M129"/>
  <c r="O129"/>
  <c r="P129"/>
  <c r="H130"/>
  <c r="I130"/>
  <c r="M130"/>
  <c r="O130"/>
  <c r="P130"/>
  <c r="H131"/>
  <c r="I131"/>
  <c r="M131"/>
  <c r="O131"/>
  <c r="P131"/>
  <c r="H132"/>
  <c r="I132"/>
  <c r="M132"/>
  <c r="O132"/>
  <c r="P132"/>
  <c r="H133"/>
  <c r="I133"/>
  <c r="M133"/>
  <c r="O133"/>
  <c r="P133"/>
  <c r="H134"/>
  <c r="I134"/>
  <c r="M134"/>
  <c r="O134"/>
  <c r="P134"/>
  <c r="H135"/>
  <c r="I135"/>
  <c r="M135"/>
  <c r="O135"/>
  <c r="P135"/>
  <c r="H136"/>
  <c r="I136"/>
  <c r="M136"/>
  <c r="O136"/>
  <c r="P136"/>
  <c r="H137"/>
  <c r="I137"/>
  <c r="M137"/>
  <c r="O137"/>
  <c r="P137"/>
  <c r="H138"/>
  <c r="I138"/>
  <c r="M138"/>
  <c r="O138"/>
  <c r="P138"/>
  <c r="H139"/>
  <c r="I139"/>
  <c r="M139"/>
  <c r="O139"/>
  <c r="P139"/>
  <c r="H140"/>
  <c r="I140"/>
  <c r="M140"/>
  <c r="O140"/>
  <c r="P140"/>
  <c r="H141"/>
  <c r="I141"/>
  <c r="M141"/>
  <c r="O141"/>
  <c r="P141"/>
  <c r="H142"/>
  <c r="I142"/>
  <c r="M142"/>
  <c r="O142"/>
  <c r="P142"/>
  <c r="H143"/>
  <c r="I143"/>
  <c r="M143"/>
  <c r="O143"/>
  <c r="P143"/>
  <c r="H144"/>
  <c r="I144"/>
  <c r="M144"/>
  <c r="O144"/>
  <c r="P144"/>
  <c r="H145"/>
  <c r="I145"/>
  <c r="M145"/>
  <c r="O145"/>
  <c r="P145"/>
  <c r="H146"/>
  <c r="I146"/>
  <c r="M146"/>
  <c r="O146"/>
  <c r="P146"/>
  <c r="H147"/>
  <c r="I147"/>
  <c r="M147"/>
  <c r="O147"/>
  <c r="P147"/>
  <c r="H148"/>
  <c r="I148"/>
  <c r="M148"/>
  <c r="O148"/>
  <c r="P148"/>
  <c r="H149"/>
  <c r="I149"/>
  <c r="M149"/>
  <c r="O149"/>
  <c r="P149"/>
  <c r="H150"/>
  <c r="I150"/>
  <c r="M150"/>
  <c r="O150"/>
  <c r="P150"/>
  <c r="H151"/>
  <c r="I151"/>
  <c r="M151"/>
  <c r="O151"/>
  <c r="P151"/>
  <c r="H152"/>
  <c r="I152"/>
  <c r="M152"/>
  <c r="O152"/>
  <c r="P152"/>
  <c r="H153"/>
  <c r="I153"/>
  <c r="M153"/>
  <c r="O153"/>
  <c r="P153"/>
  <c r="H154"/>
  <c r="I154"/>
  <c r="M154"/>
  <c r="O154"/>
  <c r="P154"/>
  <c r="H155"/>
  <c r="I155"/>
  <c r="M155"/>
  <c r="O155"/>
  <c r="P155"/>
  <c r="H156"/>
  <c r="I156"/>
  <c r="M156"/>
  <c r="O156"/>
  <c r="P156"/>
  <c r="H157"/>
  <c r="I157"/>
  <c r="M157"/>
  <c r="O157"/>
  <c r="P157"/>
  <c r="H158"/>
  <c r="I158"/>
  <c r="M158"/>
  <c r="O158"/>
  <c r="P158"/>
  <c r="H159"/>
  <c r="I159"/>
  <c r="M159"/>
  <c r="O159"/>
  <c r="P159"/>
  <c r="H160"/>
  <c r="I160"/>
  <c r="M160"/>
  <c r="O160"/>
  <c r="P160"/>
  <c r="H161"/>
  <c r="I161"/>
  <c r="M161"/>
  <c r="O161"/>
  <c r="P161"/>
  <c r="H162"/>
  <c r="I162"/>
  <c r="M162"/>
  <c r="O162"/>
  <c r="P162"/>
  <c r="H163"/>
  <c r="I163"/>
  <c r="M163"/>
  <c r="O163"/>
  <c r="P163"/>
  <c r="H164"/>
  <c r="I164"/>
  <c r="M164"/>
  <c r="O164"/>
  <c r="P164"/>
  <c r="H165"/>
  <c r="I165"/>
  <c r="M165"/>
  <c r="O165"/>
  <c r="P165"/>
  <c r="H166"/>
  <c r="I166"/>
  <c r="M166"/>
  <c r="O166"/>
  <c r="P166"/>
  <c r="H167"/>
  <c r="I167"/>
  <c r="M167"/>
  <c r="O167"/>
  <c r="P167"/>
  <c r="H168"/>
  <c r="I168"/>
  <c r="M168"/>
  <c r="O168"/>
  <c r="P168"/>
  <c r="H169"/>
  <c r="I169"/>
  <c r="M169"/>
  <c r="O169"/>
  <c r="P169"/>
  <c r="H170"/>
  <c r="I170"/>
  <c r="M170"/>
  <c r="O170"/>
  <c r="P170"/>
  <c r="H171"/>
  <c r="I171"/>
  <c r="M171"/>
  <c r="O171"/>
  <c r="P171"/>
  <c r="H172"/>
  <c r="I172"/>
  <c r="M172"/>
  <c r="O172"/>
  <c r="P172"/>
  <c r="H173"/>
  <c r="I173"/>
  <c r="M173"/>
  <c r="O173"/>
  <c r="P173"/>
  <c r="H174"/>
  <c r="I174"/>
  <c r="M174"/>
  <c r="O174"/>
  <c r="P174"/>
  <c r="H175"/>
  <c r="I175"/>
  <c r="M175"/>
  <c r="O175"/>
  <c r="P175"/>
  <c r="H176"/>
  <c r="I176"/>
  <c r="M176"/>
  <c r="O176"/>
  <c r="P176"/>
  <c r="H177"/>
  <c r="I177"/>
  <c r="M177"/>
  <c r="O177"/>
  <c r="P177"/>
  <c r="H178"/>
  <c r="I178"/>
  <c r="M178"/>
  <c r="O178"/>
  <c r="P178"/>
  <c r="H179"/>
  <c r="I179"/>
  <c r="M179"/>
  <c r="O179"/>
  <c r="P179"/>
  <c r="H180"/>
  <c r="I180"/>
  <c r="M180"/>
  <c r="O180"/>
  <c r="P180"/>
  <c r="M181"/>
  <c r="O181"/>
  <c r="P181"/>
  <c r="H182"/>
  <c r="I182"/>
  <c r="M182"/>
  <c r="O182"/>
  <c r="P182"/>
  <c r="H183"/>
  <c r="I183"/>
  <c r="M183"/>
  <c r="O183"/>
  <c r="P183"/>
  <c r="H184"/>
  <c r="I184"/>
  <c r="M184"/>
  <c r="O184"/>
  <c r="P184"/>
  <c r="M185"/>
  <c r="O185"/>
  <c r="P185"/>
  <c r="H186"/>
  <c r="I186"/>
  <c r="M186"/>
  <c r="O186"/>
  <c r="P186"/>
  <c r="H187"/>
  <c r="I187"/>
  <c r="M187"/>
  <c r="O187"/>
  <c r="P187"/>
  <c r="H188"/>
  <c r="I188"/>
  <c r="M188"/>
  <c r="O188"/>
  <c r="H189"/>
  <c r="I189"/>
  <c r="M189"/>
  <c r="O189"/>
  <c r="P189"/>
  <c r="M190"/>
  <c r="O190"/>
  <c r="P190"/>
  <c r="H191"/>
  <c r="I191"/>
  <c r="M191"/>
  <c r="O191"/>
  <c r="P191"/>
  <c r="H192"/>
  <c r="I192"/>
  <c r="M192"/>
  <c r="O192"/>
  <c r="P192"/>
  <c r="H193"/>
  <c r="I193"/>
  <c r="M193"/>
  <c r="O193"/>
  <c r="P193"/>
  <c r="H194"/>
  <c r="I194"/>
  <c r="M194"/>
  <c r="O194"/>
  <c r="P194"/>
  <c r="H195"/>
  <c r="I195"/>
  <c r="M195"/>
  <c r="O195"/>
  <c r="H196"/>
  <c r="I196"/>
  <c r="M196"/>
  <c r="O196"/>
  <c r="H197"/>
  <c r="I197"/>
  <c r="M197"/>
  <c r="O197"/>
  <c r="P197"/>
  <c r="H198"/>
  <c r="I198"/>
  <c r="M198"/>
  <c r="O198"/>
  <c r="H199"/>
  <c r="I199"/>
  <c r="M199"/>
  <c r="O199"/>
  <c r="P199"/>
  <c r="H200"/>
  <c r="I200"/>
  <c r="M200"/>
  <c r="O200"/>
  <c r="P200"/>
  <c r="H201"/>
  <c r="I201"/>
  <c r="M201"/>
  <c r="O201"/>
  <c r="P201"/>
  <c r="H202"/>
  <c r="I202"/>
  <c r="M202"/>
  <c r="O202"/>
  <c r="P202"/>
  <c r="H203"/>
  <c r="I203"/>
  <c r="M203"/>
  <c r="O203"/>
  <c r="P203"/>
  <c r="H204"/>
  <c r="I204"/>
  <c r="M204"/>
  <c r="O204"/>
  <c r="P204"/>
  <c r="H205"/>
  <c r="I205"/>
  <c r="M205"/>
  <c r="O205"/>
  <c r="P205"/>
  <c r="H206"/>
  <c r="I206"/>
  <c r="M206"/>
  <c r="O206"/>
  <c r="P206"/>
  <c r="H207"/>
  <c r="I207"/>
  <c r="M207"/>
  <c r="O207"/>
  <c r="H208"/>
  <c r="I208"/>
  <c r="M208"/>
  <c r="O208"/>
  <c r="H209"/>
  <c r="I209"/>
  <c r="M209"/>
  <c r="O209"/>
  <c r="P209"/>
  <c r="H210"/>
  <c r="I210"/>
  <c r="M210"/>
  <c r="O210"/>
  <c r="H211"/>
  <c r="I211"/>
  <c r="M211"/>
  <c r="O211"/>
  <c r="P211"/>
  <c r="H212"/>
  <c r="I212"/>
  <c r="M212"/>
  <c r="O212"/>
  <c r="P212"/>
  <c r="H213"/>
  <c r="I213"/>
  <c r="M213"/>
  <c r="O213"/>
  <c r="H214"/>
  <c r="I214"/>
  <c r="M214"/>
  <c r="O214"/>
  <c r="P214"/>
  <c r="H215"/>
  <c r="I215"/>
  <c r="M215"/>
  <c r="O215"/>
  <c r="P215"/>
  <c r="H216"/>
  <c r="I216"/>
  <c r="M216"/>
  <c r="O216"/>
  <c r="P216"/>
  <c r="H217"/>
  <c r="I217"/>
  <c r="M217"/>
  <c r="O217"/>
  <c r="P217"/>
  <c r="H218"/>
  <c r="I218"/>
  <c r="M218"/>
  <c r="O218"/>
  <c r="P218"/>
  <c r="H219"/>
  <c r="I219"/>
  <c r="M219"/>
  <c r="O219"/>
  <c r="P219"/>
  <c r="H220"/>
  <c r="I220"/>
  <c r="M220"/>
  <c r="O220"/>
  <c r="P220"/>
  <c r="H221"/>
  <c r="I221"/>
  <c r="M221"/>
  <c r="O221"/>
  <c r="P221"/>
  <c r="H222"/>
  <c r="I222"/>
  <c r="M222"/>
  <c r="O222"/>
  <c r="P222"/>
  <c r="H223"/>
  <c r="I223"/>
  <c r="M223"/>
  <c r="O223"/>
  <c r="P223"/>
  <c r="H224"/>
  <c r="I224"/>
  <c r="M224"/>
  <c r="O224"/>
  <c r="P224"/>
  <c r="H225"/>
  <c r="I225"/>
  <c r="M225"/>
  <c r="O225"/>
  <c r="H226"/>
  <c r="I226"/>
  <c r="M226"/>
  <c r="O226"/>
  <c r="P226"/>
  <c r="H227"/>
  <c r="I227"/>
  <c r="M227"/>
  <c r="O227"/>
  <c r="P227"/>
  <c r="H228"/>
  <c r="I228"/>
  <c r="M228"/>
  <c r="O228"/>
  <c r="P228"/>
  <c r="H229"/>
  <c r="I229"/>
  <c r="M229"/>
  <c r="O229"/>
  <c r="P229"/>
  <c r="H230"/>
  <c r="I230"/>
  <c r="M230"/>
  <c r="O230"/>
  <c r="P230"/>
  <c r="H231"/>
  <c r="I231"/>
  <c r="M231"/>
  <c r="O231"/>
  <c r="P231"/>
  <c r="H232"/>
  <c r="I232"/>
  <c r="M232"/>
  <c r="O232"/>
  <c r="P232"/>
  <c r="H233"/>
  <c r="M233"/>
  <c r="O233"/>
  <c r="P233"/>
  <c r="H234"/>
  <c r="I234"/>
  <c r="M234"/>
  <c r="O234"/>
  <c r="P234"/>
  <c r="H235"/>
  <c r="M235"/>
  <c r="O235"/>
  <c r="P235"/>
  <c r="H236"/>
  <c r="I236"/>
  <c r="M236"/>
  <c r="O236"/>
  <c r="P236"/>
  <c r="H237"/>
  <c r="I237"/>
  <c r="M237"/>
  <c r="O237"/>
  <c r="P237"/>
  <c r="H238"/>
  <c r="I238"/>
  <c r="M238"/>
  <c r="O238"/>
  <c r="H239"/>
  <c r="I239"/>
  <c r="M239"/>
  <c r="O239"/>
  <c r="P239"/>
  <c r="H240"/>
  <c r="I240"/>
  <c r="M240"/>
  <c r="O240"/>
  <c r="P240"/>
  <c r="H241"/>
  <c r="I241"/>
  <c r="M241"/>
  <c r="O241"/>
  <c r="P241"/>
  <c r="H242"/>
  <c r="I242"/>
  <c r="M242"/>
  <c r="O242"/>
  <c r="P242"/>
  <c r="H243"/>
  <c r="I243"/>
  <c r="M243"/>
  <c r="O243"/>
  <c r="P243"/>
  <c r="H244"/>
  <c r="I244"/>
  <c r="M244"/>
  <c r="O244"/>
  <c r="P244"/>
  <c r="H245"/>
  <c r="I245"/>
  <c r="M245"/>
  <c r="O245"/>
  <c r="P245"/>
  <c r="H246"/>
  <c r="I246"/>
  <c r="M246"/>
  <c r="O246"/>
  <c r="P246"/>
  <c r="H247"/>
  <c r="I247"/>
  <c r="M247"/>
  <c r="O247"/>
  <c r="P247"/>
  <c r="H248"/>
  <c r="I248"/>
  <c r="M248"/>
  <c r="O248"/>
  <c r="P248"/>
  <c r="H249"/>
  <c r="I249"/>
  <c r="M249"/>
  <c r="O249"/>
  <c r="P249"/>
  <c r="H250"/>
  <c r="I250"/>
  <c r="M250"/>
  <c r="O250"/>
  <c r="P250"/>
  <c r="H251"/>
  <c r="I251"/>
  <c r="M251"/>
  <c r="O251"/>
  <c r="P251"/>
  <c r="H252"/>
  <c r="I252"/>
  <c r="M252"/>
  <c r="O252"/>
  <c r="P252"/>
  <c r="H253"/>
  <c r="I253"/>
  <c r="M253"/>
  <c r="O253"/>
  <c r="P253"/>
  <c r="H254"/>
  <c r="I254"/>
  <c r="M254"/>
  <c r="O254"/>
  <c r="P254"/>
  <c r="H255"/>
  <c r="I255"/>
  <c r="M255"/>
  <c r="O255"/>
  <c r="P255"/>
  <c r="H256"/>
  <c r="I256"/>
  <c r="M256"/>
  <c r="O256"/>
  <c r="P256"/>
  <c r="H257"/>
  <c r="I257"/>
  <c r="M257"/>
  <c r="O257"/>
  <c r="P257"/>
  <c r="H258"/>
  <c r="I258"/>
  <c r="M258"/>
  <c r="O258"/>
  <c r="P258"/>
  <c r="H259"/>
  <c r="I259"/>
  <c r="M259"/>
  <c r="O259"/>
  <c r="P259"/>
  <c r="H260"/>
  <c r="I260"/>
  <c r="M260"/>
  <c r="O260"/>
  <c r="P260"/>
  <c r="H261"/>
  <c r="I261"/>
  <c r="M261"/>
  <c r="O261"/>
  <c r="P261"/>
  <c r="H262"/>
  <c r="I262"/>
  <c r="M262"/>
  <c r="O262"/>
  <c r="P262"/>
  <c r="H263"/>
  <c r="I263"/>
  <c r="M263"/>
  <c r="O263"/>
  <c r="P263"/>
  <c r="H264"/>
  <c r="I264"/>
  <c r="M264"/>
  <c r="O264"/>
  <c r="P264"/>
  <c r="H265"/>
  <c r="I265"/>
  <c r="M265"/>
  <c r="O265"/>
  <c r="P265"/>
  <c r="H266"/>
  <c r="I266"/>
  <c r="M266"/>
  <c r="O266"/>
  <c r="P266"/>
  <c r="H267"/>
  <c r="I267"/>
  <c r="M267"/>
  <c r="O267"/>
  <c r="P267"/>
  <c r="H268"/>
  <c r="I268"/>
  <c r="M268"/>
  <c r="O268"/>
  <c r="P268"/>
  <c r="H269"/>
  <c r="I269"/>
  <c r="M269"/>
  <c r="O269"/>
  <c r="P269"/>
  <c r="H270"/>
  <c r="I270"/>
  <c r="M270"/>
  <c r="O270"/>
  <c r="P270"/>
  <c r="H271"/>
  <c r="I271"/>
  <c r="M271"/>
  <c r="O271"/>
  <c r="P271"/>
  <c r="H272"/>
  <c r="I272"/>
  <c r="M272"/>
  <c r="O272"/>
  <c r="P272"/>
  <c r="H273"/>
  <c r="I273"/>
  <c r="M273"/>
  <c r="O273"/>
  <c r="P273"/>
  <c r="H274"/>
  <c r="I274"/>
  <c r="M274"/>
  <c r="O274"/>
  <c r="P274"/>
  <c r="H275"/>
  <c r="I275"/>
  <c r="M275"/>
  <c r="O275"/>
  <c r="P275"/>
  <c r="H276"/>
  <c r="I276"/>
  <c r="M276"/>
  <c r="O276"/>
  <c r="P276"/>
  <c r="H277"/>
  <c r="I277"/>
  <c r="M277"/>
  <c r="O277"/>
  <c r="P277"/>
  <c r="H278"/>
  <c r="I278"/>
  <c r="M278"/>
  <c r="O278"/>
  <c r="P278"/>
  <c r="H279"/>
  <c r="I279"/>
  <c r="M279"/>
  <c r="O279"/>
  <c r="P279"/>
  <c r="H280"/>
  <c r="I280"/>
  <c r="M280"/>
  <c r="O280"/>
  <c r="P280"/>
  <c r="H281"/>
  <c r="I281"/>
  <c r="M281"/>
  <c r="O281"/>
  <c r="P281"/>
  <c r="H282"/>
  <c r="I282"/>
  <c r="M282"/>
  <c r="O282"/>
  <c r="P282"/>
  <c r="H283"/>
  <c r="I283"/>
  <c r="M283"/>
  <c r="O283"/>
  <c r="P283"/>
  <c r="H284"/>
  <c r="I284"/>
  <c r="M284"/>
  <c r="O284"/>
  <c r="P284"/>
  <c r="H330"/>
  <c r="I330"/>
  <c r="M330"/>
  <c r="O330"/>
  <c r="P330"/>
  <c r="H331"/>
  <c r="I331"/>
  <c r="M331"/>
  <c r="O331"/>
  <c r="P331"/>
  <c r="H332"/>
  <c r="I332"/>
  <c r="M332"/>
  <c r="O332"/>
  <c r="P332"/>
  <c r="H333"/>
  <c r="I333"/>
  <c r="M333"/>
  <c r="O333"/>
  <c r="P333"/>
  <c r="H334"/>
  <c r="I334"/>
  <c r="M334"/>
  <c r="O334"/>
  <c r="P334"/>
  <c r="H335"/>
  <c r="I335"/>
  <c r="M335"/>
  <c r="O335"/>
  <c r="P335"/>
  <c r="H336"/>
  <c r="I336"/>
  <c r="M336"/>
  <c r="O336"/>
  <c r="P336"/>
  <c r="H337"/>
  <c r="I337"/>
  <c r="M337"/>
  <c r="O337"/>
  <c r="P337"/>
  <c r="H338"/>
  <c r="I338"/>
  <c r="M338"/>
  <c r="O338"/>
  <c r="P338"/>
  <c r="H339"/>
  <c r="I339"/>
  <c r="M339"/>
  <c r="O339"/>
  <c r="P339"/>
  <c r="H340"/>
  <c r="I340"/>
  <c r="M340"/>
  <c r="O340"/>
  <c r="P340"/>
  <c r="H341"/>
  <c r="I341"/>
  <c r="M341"/>
  <c r="O341"/>
  <c r="P341"/>
  <c r="H342"/>
  <c r="I342"/>
  <c r="M342"/>
  <c r="O342"/>
  <c r="P342"/>
  <c r="H343"/>
  <c r="I343"/>
  <c r="M343"/>
  <c r="O343"/>
  <c r="P343"/>
  <c r="H344"/>
  <c r="I344"/>
  <c r="K344"/>
  <c r="M344"/>
  <c r="O344"/>
  <c r="P344"/>
  <c r="H345"/>
  <c r="I345"/>
  <c r="M345"/>
  <c r="O345"/>
  <c r="P345"/>
  <c r="H346"/>
  <c r="I346"/>
  <c r="M346"/>
  <c r="O346"/>
  <c r="P346"/>
  <c r="H347"/>
  <c r="I347"/>
  <c r="M347"/>
  <c r="O347"/>
  <c r="P347"/>
  <c r="H348"/>
  <c r="I348"/>
  <c r="M348"/>
  <c r="O348"/>
  <c r="P348"/>
  <c r="H349"/>
  <c r="I349"/>
  <c r="M349"/>
  <c r="O349"/>
  <c r="P349"/>
  <c r="H350"/>
  <c r="I350"/>
  <c r="K350"/>
  <c r="M350"/>
  <c r="O350"/>
  <c r="P350"/>
  <c r="H351"/>
  <c r="I351"/>
  <c r="M351"/>
  <c r="O351"/>
  <c r="P351"/>
  <c r="H352"/>
  <c r="I352"/>
  <c r="M352"/>
  <c r="O352"/>
  <c r="P352"/>
  <c r="H353"/>
  <c r="I353"/>
  <c r="K353"/>
  <c r="M353"/>
  <c r="O353"/>
  <c r="P353"/>
  <c r="H354"/>
  <c r="I354"/>
  <c r="M354"/>
  <c r="O354"/>
  <c r="P354"/>
  <c r="H355"/>
  <c r="I355"/>
  <c r="K355"/>
  <c r="M355"/>
  <c r="O355"/>
  <c r="P355"/>
  <c r="H356"/>
  <c r="I356"/>
  <c r="M356"/>
  <c r="O356"/>
  <c r="P356"/>
  <c r="H357"/>
  <c r="I357"/>
  <c r="K357"/>
  <c r="M357"/>
  <c r="O357"/>
  <c r="P357"/>
  <c r="H358"/>
  <c r="I358"/>
  <c r="M358"/>
  <c r="O358"/>
  <c r="P358"/>
  <c r="H359"/>
  <c r="I359"/>
  <c r="M359"/>
  <c r="O359"/>
  <c r="P359"/>
  <c r="H360"/>
  <c r="I360"/>
  <c r="M360"/>
  <c r="O360"/>
  <c r="P360"/>
  <c r="H361"/>
  <c r="I361"/>
  <c r="K361"/>
  <c r="M361"/>
  <c r="O361"/>
  <c r="P361"/>
  <c r="H362"/>
  <c r="I362"/>
  <c r="M362"/>
  <c r="O362"/>
  <c r="P362"/>
  <c r="H363"/>
  <c r="I363"/>
  <c r="K363"/>
  <c r="M363"/>
  <c r="O363"/>
  <c r="P363"/>
  <c r="H364"/>
  <c r="I364"/>
  <c r="K364"/>
  <c r="M364"/>
  <c r="O364"/>
  <c r="P364"/>
  <c r="H365"/>
  <c r="I365"/>
  <c r="K365"/>
  <c r="M365"/>
  <c r="O365"/>
  <c r="P365"/>
  <c r="H366"/>
  <c r="I366"/>
  <c r="K366"/>
  <c r="M366"/>
  <c r="O366"/>
  <c r="P366"/>
  <c r="H367"/>
  <c r="I367"/>
  <c r="K367"/>
  <c r="M367"/>
  <c r="O367"/>
  <c r="P367"/>
  <c r="H368"/>
  <c r="I368"/>
  <c r="M368"/>
  <c r="O368"/>
  <c r="P368"/>
  <c r="H369"/>
  <c r="I369"/>
  <c r="M369"/>
  <c r="O369"/>
  <c r="P369"/>
  <c r="H370"/>
  <c r="I370"/>
  <c r="K370"/>
  <c r="M370"/>
  <c r="O370"/>
  <c r="P370"/>
  <c r="H371"/>
  <c r="I371"/>
  <c r="K371"/>
  <c r="M371"/>
  <c r="O371"/>
  <c r="P371"/>
  <c r="H372"/>
  <c r="I372"/>
  <c r="M372"/>
  <c r="O372"/>
  <c r="P372"/>
  <c r="H373"/>
  <c r="I373"/>
  <c r="K373"/>
  <c r="M373"/>
  <c r="O373"/>
  <c r="P373"/>
  <c r="H374"/>
  <c r="I374"/>
  <c r="M374"/>
  <c r="O374"/>
  <c r="P374"/>
  <c r="H375"/>
  <c r="I375"/>
  <c r="K375"/>
  <c r="M375"/>
  <c r="O375"/>
  <c r="P375"/>
  <c r="H376"/>
  <c r="I376"/>
  <c r="K376"/>
  <c r="M376"/>
  <c r="O376"/>
  <c r="P376"/>
  <c r="H377"/>
  <c r="I377"/>
  <c r="K377"/>
  <c r="M377"/>
  <c r="O377"/>
  <c r="P377"/>
  <c r="H378"/>
  <c r="I378"/>
  <c r="M378"/>
  <c r="O378"/>
  <c r="P378"/>
  <c r="H379"/>
  <c r="I379"/>
  <c r="M379"/>
  <c r="O379"/>
  <c r="P379"/>
  <c r="H380"/>
  <c r="I380"/>
  <c r="M380"/>
  <c r="O380"/>
  <c r="P380"/>
  <c r="H381"/>
  <c r="I381"/>
  <c r="M381"/>
  <c r="O381"/>
  <c r="P381"/>
  <c r="H382"/>
  <c r="I382"/>
  <c r="M382"/>
  <c r="O382"/>
  <c r="P382"/>
  <c r="H383"/>
  <c r="I383"/>
  <c r="M383"/>
  <c r="O383"/>
  <c r="P383"/>
  <c r="H384"/>
  <c r="I384"/>
  <c r="M384"/>
  <c r="O384"/>
  <c r="P384"/>
  <c r="H385"/>
  <c r="I385"/>
  <c r="M385"/>
  <c r="O385"/>
  <c r="P385"/>
  <c r="H386"/>
  <c r="I386"/>
  <c r="K386"/>
  <c r="M386"/>
  <c r="O386"/>
  <c r="P386"/>
  <c r="H387"/>
  <c r="I387"/>
  <c r="M387"/>
  <c r="O387"/>
  <c r="P387"/>
  <c r="H388"/>
  <c r="I388"/>
  <c r="M388"/>
  <c r="O388"/>
  <c r="P388"/>
  <c r="H389"/>
  <c r="I389"/>
  <c r="M389"/>
  <c r="O389"/>
  <c r="P389"/>
  <c r="H390"/>
  <c r="I390"/>
  <c r="M390"/>
  <c r="O390"/>
  <c r="P390"/>
  <c r="H391"/>
  <c r="I391"/>
  <c r="M391"/>
  <c r="O391"/>
  <c r="P391"/>
  <c r="H392"/>
  <c r="I392"/>
  <c r="M392"/>
  <c r="O392"/>
  <c r="P392"/>
  <c r="H393"/>
  <c r="I393"/>
  <c r="M393"/>
  <c r="O393"/>
  <c r="P393"/>
  <c r="H394"/>
  <c r="I394"/>
  <c r="K394"/>
  <c r="M394"/>
  <c r="O394"/>
  <c r="P394"/>
  <c r="H395"/>
  <c r="I395"/>
  <c r="M395"/>
  <c r="O395"/>
  <c r="P395"/>
  <c r="H396"/>
  <c r="I396"/>
  <c r="M396"/>
  <c r="O396"/>
  <c r="P396"/>
  <c r="H397"/>
  <c r="I397"/>
  <c r="M397"/>
  <c r="O397"/>
  <c r="P397"/>
  <c r="H398"/>
  <c r="I398"/>
  <c r="M398"/>
  <c r="O398"/>
  <c r="P398"/>
  <c r="H399"/>
  <c r="I399"/>
  <c r="M399"/>
  <c r="O399"/>
  <c r="P399"/>
  <c r="H400"/>
  <c r="I400"/>
  <c r="M400"/>
  <c r="O400"/>
  <c r="P400"/>
  <c r="H401"/>
  <c r="I401"/>
  <c r="M401"/>
  <c r="O401"/>
  <c r="P401"/>
  <c r="H402"/>
  <c r="I402"/>
  <c r="M402"/>
  <c r="O402"/>
  <c r="P402"/>
  <c r="H403"/>
  <c r="I403"/>
  <c r="M403"/>
  <c r="O403"/>
  <c r="P403"/>
  <c r="H404"/>
  <c r="I404"/>
  <c r="M404"/>
  <c r="O404"/>
  <c r="P404"/>
  <c r="H405"/>
  <c r="I405"/>
  <c r="M405"/>
  <c r="O405"/>
  <c r="P405"/>
  <c r="H406"/>
  <c r="I406"/>
  <c r="M406"/>
  <c r="O406"/>
  <c r="P406"/>
  <c r="H407"/>
  <c r="I407"/>
  <c r="M407"/>
  <c r="O407"/>
  <c r="P407"/>
  <c r="H408"/>
  <c r="I408"/>
  <c r="M408"/>
  <c r="O408"/>
  <c r="P408"/>
  <c r="H409"/>
  <c r="I409"/>
  <c r="M409"/>
  <c r="O409"/>
  <c r="P409"/>
  <c r="H410"/>
  <c r="I410"/>
  <c r="K410"/>
  <c r="M410"/>
  <c r="O410"/>
  <c r="P410"/>
  <c r="H411"/>
  <c r="I411"/>
  <c r="M411"/>
  <c r="O411"/>
  <c r="P411"/>
  <c r="H412"/>
  <c r="I412"/>
  <c r="M412"/>
  <c r="O412"/>
  <c r="P412"/>
  <c r="H413"/>
  <c r="I413"/>
  <c r="M413"/>
  <c r="O413"/>
  <c r="P413"/>
  <c r="H414"/>
  <c r="I414"/>
  <c r="M414"/>
  <c r="O414"/>
  <c r="P414"/>
  <c r="H415"/>
  <c r="I415"/>
  <c r="M415"/>
  <c r="O415"/>
  <c r="P415"/>
  <c r="H416"/>
  <c r="I416"/>
  <c r="M416"/>
  <c r="O416"/>
  <c r="P416"/>
  <c r="H417"/>
  <c r="I417"/>
  <c r="M417"/>
  <c r="O417"/>
  <c r="P417"/>
  <c r="H418"/>
  <c r="I418"/>
  <c r="M418"/>
  <c r="O418"/>
  <c r="P418"/>
  <c r="H419"/>
  <c r="I419"/>
  <c r="M419"/>
  <c r="O419"/>
  <c r="P419"/>
  <c r="H420"/>
  <c r="I420"/>
  <c r="M420"/>
  <c r="O420"/>
  <c r="P420"/>
  <c r="H421"/>
  <c r="I421"/>
  <c r="M421"/>
  <c r="O421"/>
  <c r="P421"/>
  <c r="H422"/>
  <c r="I422"/>
  <c r="K422"/>
  <c r="M422"/>
  <c r="O422"/>
  <c r="P422"/>
  <c r="H423"/>
  <c r="I423"/>
  <c r="K423"/>
  <c r="M423"/>
  <c r="O423"/>
  <c r="P423"/>
  <c r="H424"/>
  <c r="I424"/>
  <c r="M424"/>
  <c r="O424"/>
  <c r="P424"/>
  <c r="H425"/>
  <c r="I425"/>
  <c r="M425"/>
  <c r="O425"/>
  <c r="P425"/>
  <c r="H426"/>
  <c r="I426"/>
  <c r="M426"/>
  <c r="O426"/>
  <c r="P426"/>
  <c r="H427"/>
  <c r="I427"/>
  <c r="M427"/>
  <c r="O427"/>
  <c r="P427"/>
  <c r="H428"/>
  <c r="I428"/>
  <c r="K428"/>
  <c r="M428"/>
  <c r="O428"/>
  <c r="P428"/>
  <c r="H429"/>
  <c r="I429"/>
  <c r="M429"/>
  <c r="O429"/>
  <c r="P429"/>
  <c r="H430"/>
  <c r="I430"/>
  <c r="K430"/>
  <c r="M430"/>
  <c r="O430"/>
  <c r="P430"/>
  <c r="H431"/>
  <c r="I431"/>
  <c r="M431"/>
  <c r="O431"/>
  <c r="P431"/>
  <c r="H432"/>
  <c r="I432"/>
  <c r="M432"/>
  <c r="O432"/>
  <c r="P432"/>
  <c r="H433"/>
  <c r="I433"/>
  <c r="K433"/>
  <c r="M433"/>
  <c r="O433"/>
  <c r="P433"/>
  <c r="H434"/>
  <c r="I434"/>
  <c r="M434"/>
  <c r="O434"/>
  <c r="P434"/>
  <c r="H435"/>
  <c r="I435"/>
  <c r="M435"/>
  <c r="O435"/>
  <c r="P435"/>
  <c r="H436"/>
  <c r="I436"/>
  <c r="M436"/>
  <c r="O436"/>
  <c r="P436"/>
  <c r="H437"/>
  <c r="I437"/>
  <c r="K437"/>
  <c r="M437"/>
  <c r="O437"/>
  <c r="P437"/>
  <c r="H438"/>
  <c r="I438"/>
  <c r="M438"/>
  <c r="O438"/>
  <c r="P438"/>
  <c r="H439"/>
  <c r="I439"/>
  <c r="M439"/>
  <c r="O439"/>
  <c r="P439"/>
  <c r="H440"/>
  <c r="I440"/>
  <c r="M440"/>
  <c r="O440"/>
  <c r="P440"/>
  <c r="H441"/>
  <c r="I441"/>
  <c r="M441"/>
  <c r="O441"/>
  <c r="P441"/>
  <c r="H442"/>
  <c r="I442"/>
  <c r="M442"/>
  <c r="O442"/>
  <c r="P442"/>
  <c r="H443"/>
  <c r="I443"/>
  <c r="M443"/>
  <c r="O443"/>
  <c r="P443"/>
  <c r="H444"/>
  <c r="I444"/>
  <c r="M444"/>
  <c r="O444"/>
  <c r="P444"/>
  <c r="H445"/>
  <c r="I445"/>
  <c r="M445"/>
  <c r="O445"/>
  <c r="P445"/>
  <c r="H446"/>
  <c r="I446"/>
  <c r="M446"/>
  <c r="O446"/>
  <c r="P446"/>
  <c r="H447"/>
  <c r="I447"/>
  <c r="M447"/>
  <c r="O447"/>
  <c r="P447"/>
  <c r="H448"/>
  <c r="I448"/>
  <c r="M448"/>
  <c r="O448"/>
  <c r="P448"/>
  <c r="H449"/>
  <c r="I449"/>
  <c r="M449"/>
  <c r="O449"/>
  <c r="P449"/>
  <c r="H450"/>
  <c r="I450"/>
  <c r="M450"/>
  <c r="O450"/>
  <c r="P450"/>
  <c r="H451"/>
  <c r="I451"/>
  <c r="K451"/>
  <c r="M451"/>
  <c r="O451"/>
  <c r="P451"/>
  <c r="H452"/>
  <c r="I452"/>
  <c r="K452"/>
  <c r="M452"/>
  <c r="O452"/>
  <c r="P452"/>
  <c r="H453"/>
  <c r="I453"/>
  <c r="M453"/>
  <c r="O453"/>
  <c r="P453"/>
  <c r="H454"/>
  <c r="I454"/>
  <c r="K454"/>
  <c r="M454"/>
  <c r="O454"/>
  <c r="P454"/>
  <c r="H455"/>
  <c r="I455"/>
  <c r="K455"/>
  <c r="M455"/>
  <c r="O455"/>
  <c r="P455"/>
  <c r="H456"/>
  <c r="I456"/>
  <c r="K456"/>
  <c r="M456"/>
  <c r="O456"/>
  <c r="P456"/>
  <c r="H457"/>
  <c r="I457"/>
  <c r="K457"/>
  <c r="M457"/>
  <c r="O457"/>
  <c r="P457"/>
  <c r="H458"/>
  <c r="I458"/>
  <c r="K458"/>
  <c r="M458"/>
  <c r="O458"/>
  <c r="P458"/>
  <c r="H459"/>
  <c r="I459"/>
  <c r="M459"/>
  <c r="O459"/>
  <c r="P459"/>
  <c r="H460"/>
  <c r="I460"/>
  <c r="M460"/>
  <c r="O460"/>
  <c r="P460"/>
  <c r="H461"/>
  <c r="I461"/>
  <c r="K461"/>
  <c r="M461"/>
  <c r="O461"/>
  <c r="P461"/>
  <c r="H462"/>
  <c r="I462"/>
  <c r="K462"/>
  <c r="M462"/>
  <c r="O462"/>
  <c r="P462"/>
  <c r="H463"/>
  <c r="I463"/>
  <c r="K463"/>
  <c r="M463"/>
  <c r="O463"/>
  <c r="P463"/>
  <c r="H464"/>
  <c r="I464"/>
  <c r="M464"/>
  <c r="O464"/>
  <c r="P464"/>
  <c r="H465"/>
  <c r="I465"/>
  <c r="K465"/>
  <c r="M465"/>
  <c r="O465"/>
  <c r="P465"/>
  <c r="H466"/>
  <c r="I466"/>
  <c r="M466"/>
  <c r="O466"/>
  <c r="P466"/>
  <c r="H467"/>
  <c r="I467"/>
  <c r="M467"/>
  <c r="O467"/>
  <c r="P467"/>
  <c r="H468"/>
  <c r="I468"/>
  <c r="K468"/>
  <c r="M468"/>
  <c r="O468"/>
  <c r="P468"/>
  <c r="H469"/>
  <c r="I469"/>
  <c r="M469"/>
  <c r="O469"/>
  <c r="P469"/>
  <c r="H470"/>
  <c r="I470"/>
  <c r="K470"/>
  <c r="M470"/>
  <c r="O470"/>
  <c r="P470"/>
  <c r="H471"/>
  <c r="I471"/>
  <c r="M471"/>
  <c r="O471"/>
  <c r="P471"/>
  <c r="H472"/>
  <c r="I472"/>
  <c r="M472"/>
  <c r="O472"/>
  <c r="P472"/>
  <c r="H473"/>
  <c r="I473"/>
  <c r="M473"/>
  <c r="O473"/>
  <c r="P473"/>
  <c r="H474"/>
  <c r="I474"/>
  <c r="M474"/>
  <c r="O474"/>
  <c r="P474"/>
  <c r="H475"/>
  <c r="I475"/>
  <c r="M475"/>
  <c r="O475"/>
  <c r="P475"/>
  <c r="H476"/>
  <c r="I476"/>
  <c r="M476"/>
  <c r="O476"/>
  <c r="P476"/>
  <c r="H477"/>
  <c r="I477"/>
  <c r="M477"/>
  <c r="O477"/>
  <c r="P477"/>
  <c r="H478"/>
  <c r="I478"/>
  <c r="K478"/>
  <c r="M478"/>
  <c r="O478"/>
  <c r="P478"/>
  <c r="H479"/>
  <c r="I479"/>
  <c r="K479"/>
  <c r="M479"/>
  <c r="O479"/>
  <c r="P479"/>
  <c r="H480"/>
  <c r="I480"/>
  <c r="K480"/>
  <c r="M480"/>
  <c r="O480"/>
  <c r="P480"/>
  <c r="H481"/>
  <c r="I481"/>
  <c r="M481"/>
  <c r="O481"/>
  <c r="P481"/>
  <c r="H482"/>
  <c r="I482"/>
  <c r="K482"/>
  <c r="M482"/>
  <c r="O482"/>
  <c r="P482"/>
  <c r="H483"/>
  <c r="I483"/>
  <c r="K483"/>
  <c r="M483"/>
  <c r="O483"/>
  <c r="P483"/>
  <c r="H484"/>
  <c r="I484"/>
  <c r="K484"/>
  <c r="M484"/>
  <c r="O484"/>
  <c r="P484"/>
  <c r="H485"/>
  <c r="I485"/>
  <c r="K485"/>
  <c r="M485"/>
  <c r="O485"/>
  <c r="P485"/>
  <c r="H486"/>
  <c r="I486"/>
  <c r="K486"/>
  <c r="M486"/>
  <c r="O486"/>
  <c r="P486"/>
  <c r="H487"/>
  <c r="I487"/>
  <c r="M487"/>
  <c r="O487"/>
  <c r="P487"/>
  <c r="H488"/>
  <c r="I488"/>
  <c r="K488"/>
  <c r="M488"/>
  <c r="O488"/>
  <c r="P488"/>
  <c r="H489"/>
  <c r="I489"/>
  <c r="K489"/>
  <c r="M489"/>
  <c r="O489"/>
  <c r="P489"/>
  <c r="H490"/>
  <c r="I490"/>
  <c r="K490"/>
  <c r="M490"/>
  <c r="O490"/>
  <c r="P490"/>
  <c r="H491"/>
  <c r="I491"/>
  <c r="K491"/>
  <c r="M491"/>
  <c r="O491"/>
  <c r="P491"/>
  <c r="H492"/>
  <c r="I492"/>
  <c r="K492"/>
  <c r="M492"/>
  <c r="O492"/>
  <c r="P492"/>
  <c r="H493"/>
  <c r="I493"/>
  <c r="K493"/>
  <c r="M493"/>
  <c r="O493"/>
  <c r="P493"/>
  <c r="H494"/>
  <c r="I494"/>
  <c r="K494"/>
  <c r="M494"/>
  <c r="O494"/>
  <c r="P494"/>
  <c r="H495"/>
  <c r="I495"/>
  <c r="K495"/>
  <c r="M495"/>
  <c r="O495"/>
  <c r="P495"/>
  <c r="H496"/>
  <c r="I496"/>
  <c r="M496"/>
  <c r="O496"/>
  <c r="P496"/>
  <c r="H497"/>
  <c r="I497"/>
  <c r="K497"/>
  <c r="M497"/>
  <c r="O497"/>
  <c r="P497"/>
  <c r="H498"/>
  <c r="I498"/>
  <c r="M498"/>
  <c r="O498"/>
  <c r="P498"/>
  <c r="H499"/>
  <c r="I499"/>
  <c r="K499"/>
  <c r="M499"/>
  <c r="O499"/>
  <c r="P499"/>
  <c r="H500"/>
  <c r="I500"/>
  <c r="K500"/>
  <c r="M500"/>
  <c r="O500"/>
  <c r="P500"/>
  <c r="H501"/>
  <c r="I501"/>
  <c r="M501"/>
  <c r="O501"/>
  <c r="P501"/>
  <c r="H502"/>
  <c r="I502"/>
  <c r="K502"/>
  <c r="M502"/>
  <c r="O502"/>
  <c r="P502"/>
  <c r="H503"/>
  <c r="I503"/>
  <c r="K503"/>
  <c r="M503"/>
  <c r="O503"/>
  <c r="P503"/>
  <c r="H504"/>
  <c r="I504"/>
  <c r="M504"/>
  <c r="O504"/>
  <c r="P504"/>
  <c r="H505"/>
  <c r="I505"/>
  <c r="K505"/>
  <c r="M505"/>
  <c r="O505"/>
  <c r="P505"/>
  <c r="H506"/>
  <c r="I506"/>
  <c r="K506"/>
  <c r="M506"/>
  <c r="O506"/>
  <c r="P506"/>
  <c r="H507"/>
  <c r="I507"/>
  <c r="K507"/>
  <c r="M507"/>
  <c r="O507"/>
  <c r="P507"/>
  <c r="H508"/>
  <c r="I508"/>
  <c r="K508"/>
  <c r="M508"/>
  <c r="O508"/>
  <c r="P508"/>
  <c r="H509"/>
  <c r="I509"/>
  <c r="K509"/>
  <c r="M509"/>
  <c r="O509"/>
  <c r="P509"/>
  <c r="H510"/>
  <c r="I510"/>
  <c r="M510"/>
  <c r="O510"/>
  <c r="P510"/>
  <c r="H511"/>
  <c r="I511"/>
  <c r="M511"/>
  <c r="O511"/>
  <c r="P511"/>
  <c r="H512"/>
  <c r="I512"/>
  <c r="M512"/>
  <c r="O512"/>
  <c r="P512"/>
  <c r="H513"/>
  <c r="I513"/>
  <c r="M513"/>
  <c r="O513"/>
  <c r="P513"/>
  <c r="H514"/>
  <c r="I514"/>
  <c r="M514"/>
  <c r="O514"/>
  <c r="P514"/>
  <c r="H515"/>
  <c r="I515"/>
  <c r="M515"/>
  <c r="O515"/>
  <c r="P515"/>
  <c r="H516"/>
  <c r="I516"/>
  <c r="M516"/>
  <c r="O516"/>
  <c r="P516"/>
  <c r="H517"/>
  <c r="I517"/>
  <c r="K517"/>
  <c r="M517"/>
  <c r="O517"/>
  <c r="P517"/>
  <c r="H518"/>
  <c r="I518"/>
  <c r="M518"/>
  <c r="O518"/>
  <c r="P518"/>
  <c r="H519"/>
  <c r="I519"/>
  <c r="M519"/>
  <c r="O519"/>
  <c r="P519"/>
  <c r="H520"/>
  <c r="I520"/>
  <c r="K520"/>
  <c r="M520"/>
  <c r="O520"/>
  <c r="P520"/>
  <c r="H521"/>
  <c r="I521"/>
  <c r="K521"/>
  <c r="M521"/>
  <c r="O521"/>
  <c r="P521"/>
  <c r="H522"/>
  <c r="I522"/>
  <c r="K522"/>
  <c r="M522"/>
  <c r="O522"/>
  <c r="P522"/>
  <c r="H523"/>
  <c r="I523"/>
  <c r="M523"/>
  <c r="O523"/>
  <c r="P523"/>
  <c r="H524"/>
  <c r="I524"/>
  <c r="K524"/>
  <c r="M524"/>
  <c r="O524"/>
  <c r="P524"/>
  <c r="H525"/>
  <c r="I525"/>
  <c r="M525"/>
  <c r="O525"/>
  <c r="P525"/>
  <c r="H526"/>
  <c r="I526"/>
  <c r="K526"/>
  <c r="M526"/>
  <c r="O526"/>
  <c r="P526"/>
  <c r="H527"/>
  <c r="I527"/>
  <c r="M527"/>
  <c r="O527"/>
  <c r="P527"/>
  <c r="H528"/>
  <c r="I528"/>
  <c r="K528"/>
  <c r="M528"/>
  <c r="O528"/>
  <c r="P528"/>
  <c r="H529"/>
  <c r="I529"/>
  <c r="K529"/>
  <c r="M529"/>
  <c r="O529"/>
  <c r="P529"/>
  <c r="H530"/>
  <c r="I530"/>
  <c r="K530"/>
  <c r="M530"/>
  <c r="O530"/>
  <c r="P530"/>
  <c r="H531"/>
  <c r="I531"/>
  <c r="M531"/>
  <c r="O531"/>
  <c r="P531"/>
  <c r="H532"/>
  <c r="I532"/>
  <c r="K532"/>
  <c r="M532"/>
  <c r="O532"/>
  <c r="P532"/>
  <c r="H533"/>
  <c r="I533"/>
  <c r="M533"/>
  <c r="O533"/>
  <c r="P533"/>
  <c r="H534"/>
  <c r="I534"/>
  <c r="K534"/>
  <c r="M534"/>
  <c r="O534"/>
  <c r="P534"/>
  <c r="H535"/>
  <c r="I535"/>
  <c r="K535"/>
  <c r="M535"/>
  <c r="O535"/>
  <c r="P535"/>
  <c r="H536"/>
  <c r="I536"/>
  <c r="M536"/>
  <c r="O536"/>
  <c r="P536"/>
  <c r="H537"/>
  <c r="I537"/>
  <c r="K537"/>
  <c r="M537"/>
  <c r="O537"/>
  <c r="P537"/>
  <c r="H538"/>
  <c r="I538"/>
  <c r="K538"/>
  <c r="M538"/>
  <c r="O538"/>
  <c r="P538"/>
  <c r="H539"/>
  <c r="I539"/>
  <c r="M539"/>
  <c r="O539"/>
  <c r="P539"/>
  <c r="H540"/>
  <c r="I540"/>
  <c r="K540"/>
  <c r="M540"/>
  <c r="O540"/>
  <c r="P540"/>
  <c r="H541"/>
  <c r="I541"/>
  <c r="K541"/>
  <c r="M541"/>
  <c r="O541"/>
  <c r="P541"/>
  <c r="H542"/>
  <c r="I542"/>
  <c r="M542"/>
  <c r="O542"/>
  <c r="P542"/>
  <c r="H543"/>
  <c r="I543"/>
  <c r="K543"/>
  <c r="M543"/>
  <c r="O543"/>
  <c r="P543"/>
  <c r="H544"/>
  <c r="I544"/>
  <c r="M544"/>
  <c r="O544"/>
  <c r="P544"/>
  <c r="H545"/>
  <c r="I545"/>
  <c r="K545"/>
  <c r="M545"/>
  <c r="O545"/>
  <c r="P545"/>
  <c r="H546"/>
  <c r="I546"/>
  <c r="M546"/>
  <c r="O546"/>
  <c r="P546"/>
  <c r="H547"/>
  <c r="I547"/>
  <c r="M547"/>
  <c r="O547"/>
  <c r="P547"/>
  <c r="H548"/>
  <c r="I548"/>
  <c r="M548"/>
  <c r="O548"/>
  <c r="P548"/>
  <c r="H549"/>
  <c r="I549"/>
  <c r="M549"/>
  <c r="O549"/>
  <c r="P549"/>
  <c r="H550"/>
  <c r="I550"/>
  <c r="K550"/>
  <c r="M550"/>
  <c r="O550"/>
  <c r="P550"/>
  <c r="H551"/>
  <c r="I551"/>
  <c r="M551"/>
  <c r="O551"/>
  <c r="P551"/>
  <c r="H552"/>
  <c r="I552"/>
  <c r="M552"/>
  <c r="O552"/>
  <c r="P552"/>
  <c r="H553"/>
  <c r="I553"/>
  <c r="K553"/>
  <c r="M553"/>
  <c r="O553"/>
  <c r="P553"/>
  <c r="H554"/>
  <c r="I554"/>
  <c r="M554"/>
  <c r="O554"/>
  <c r="P554"/>
  <c r="H555"/>
  <c r="I555"/>
  <c r="M555"/>
  <c r="O555"/>
  <c r="P555"/>
  <c r="H556"/>
  <c r="I556"/>
  <c r="M556"/>
  <c r="O556"/>
  <c r="P556"/>
  <c r="H557"/>
  <c r="I557"/>
  <c r="K557"/>
  <c r="M557"/>
  <c r="O557"/>
  <c r="P557"/>
  <c r="H558"/>
  <c r="I558"/>
  <c r="K558"/>
  <c r="M558"/>
  <c r="O558"/>
  <c r="P558"/>
  <c r="H559"/>
  <c r="I559"/>
  <c r="K559"/>
  <c r="M559"/>
  <c r="O559"/>
  <c r="P559"/>
  <c r="H560"/>
  <c r="I560"/>
  <c r="K560"/>
  <c r="M560"/>
  <c r="O560"/>
  <c r="P560"/>
  <c r="H561"/>
  <c r="I561"/>
  <c r="K561"/>
  <c r="M561"/>
  <c r="O561"/>
  <c r="P561"/>
  <c r="H562"/>
  <c r="I562"/>
  <c r="K562"/>
  <c r="M562"/>
  <c r="O562"/>
  <c r="P562"/>
  <c r="H563"/>
  <c r="I563"/>
  <c r="K563"/>
  <c r="M563"/>
  <c r="O563"/>
  <c r="P563"/>
  <c r="H564"/>
  <c r="I564"/>
  <c r="K564"/>
  <c r="M564"/>
  <c r="O564"/>
  <c r="P564"/>
  <c r="H565"/>
  <c r="I565"/>
  <c r="K565"/>
  <c r="M565"/>
  <c r="O565"/>
  <c r="P565"/>
  <c r="H566"/>
  <c r="I566"/>
  <c r="M566"/>
  <c r="O566"/>
  <c r="P566"/>
  <c r="H567"/>
  <c r="I567"/>
  <c r="M567"/>
  <c r="O567"/>
  <c r="P567"/>
  <c r="H568"/>
  <c r="I568"/>
  <c r="M568"/>
  <c r="O568"/>
  <c r="P568"/>
  <c r="H8" i="26"/>
  <c r="I8"/>
  <c r="K8"/>
  <c r="L8"/>
  <c r="M8"/>
  <c r="H9"/>
  <c r="I9"/>
  <c r="L9"/>
  <c r="H10"/>
  <c r="I10"/>
  <c r="L10"/>
  <c r="H11"/>
  <c r="I11"/>
  <c r="L11"/>
  <c r="H12"/>
  <c r="I12"/>
  <c r="L12"/>
  <c r="H13"/>
  <c r="I13"/>
  <c r="L13"/>
  <c r="E14"/>
  <c r="H14"/>
  <c r="I14"/>
  <c r="L14"/>
  <c r="H15"/>
  <c r="I15"/>
  <c r="L15"/>
  <c r="H16"/>
  <c r="I16"/>
  <c r="L16"/>
  <c r="H17"/>
  <c r="I17"/>
  <c r="L17"/>
  <c r="H18"/>
  <c r="I18"/>
  <c r="L18"/>
  <c r="H19"/>
  <c r="I19"/>
  <c r="L19"/>
  <c r="H20"/>
  <c r="I20"/>
  <c r="L20"/>
  <c r="H21"/>
  <c r="I21"/>
  <c r="L21"/>
  <c r="H22"/>
  <c r="I22"/>
  <c r="L22"/>
  <c r="H23"/>
  <c r="I23"/>
  <c r="L23"/>
  <c r="H24"/>
  <c r="I24"/>
  <c r="L24"/>
  <c r="H25"/>
  <c r="I25"/>
  <c r="L25"/>
  <c r="H26"/>
  <c r="I26"/>
  <c r="L26"/>
  <c r="H27"/>
  <c r="I27"/>
  <c r="L27"/>
  <c r="H28"/>
  <c r="I28"/>
  <c r="L28"/>
  <c r="H29"/>
  <c r="I29"/>
  <c r="L29"/>
  <c r="H30"/>
  <c r="I30"/>
  <c r="L30"/>
  <c r="H31"/>
  <c r="I31"/>
  <c r="L31"/>
  <c r="H32"/>
  <c r="I32"/>
  <c r="L32"/>
  <c r="H33"/>
  <c r="I33"/>
  <c r="L33"/>
  <c r="H34"/>
  <c r="I34"/>
  <c r="L34"/>
  <c r="H35"/>
  <c r="I35"/>
  <c r="L35"/>
  <c r="H36"/>
  <c r="I36"/>
  <c r="L36"/>
  <c r="H37"/>
  <c r="I37"/>
  <c r="L37"/>
  <c r="H38"/>
  <c r="I38"/>
  <c r="L38"/>
  <c r="H39"/>
  <c r="I39"/>
  <c r="L39"/>
  <c r="H40"/>
  <c r="I40"/>
  <c r="L40"/>
  <c r="H41"/>
  <c r="I41"/>
  <c r="L41"/>
  <c r="H42"/>
  <c r="I42"/>
  <c r="L42"/>
  <c r="H43"/>
  <c r="I43"/>
  <c r="L43"/>
  <c r="H44"/>
  <c r="I44"/>
  <c r="L44"/>
  <c r="H45"/>
  <c r="I45"/>
  <c r="L45"/>
  <c r="H46"/>
  <c r="I46"/>
  <c r="L46"/>
  <c r="H47"/>
  <c r="I47"/>
  <c r="L47"/>
  <c r="H48"/>
  <c r="I48"/>
  <c r="L48"/>
  <c r="H49"/>
  <c r="I49"/>
  <c r="L49"/>
  <c r="H50"/>
  <c r="I50"/>
  <c r="L50"/>
  <c r="H51"/>
  <c r="I51"/>
  <c r="L51"/>
  <c r="H52"/>
  <c r="I52"/>
  <c r="L52"/>
  <c r="H53"/>
  <c r="I53"/>
  <c r="L53"/>
  <c r="H54"/>
  <c r="I54"/>
  <c r="L54"/>
  <c r="H55"/>
  <c r="I55"/>
  <c r="L55"/>
  <c r="H56"/>
  <c r="I56"/>
  <c r="L56"/>
  <c r="H57"/>
  <c r="I57"/>
  <c r="L57"/>
  <c r="H58"/>
  <c r="I58"/>
  <c r="L58"/>
  <c r="H59"/>
  <c r="I59"/>
  <c r="L59"/>
  <c r="H60"/>
  <c r="I60"/>
  <c r="L60"/>
  <c r="H61"/>
  <c r="I61"/>
  <c r="L61"/>
  <c r="H62"/>
  <c r="I62"/>
  <c r="L62"/>
  <c r="I63"/>
  <c r="L63"/>
  <c r="H64"/>
  <c r="I64"/>
  <c r="L64"/>
  <c r="H65"/>
  <c r="I65"/>
  <c r="L65"/>
  <c r="H66"/>
  <c r="I66"/>
  <c r="L66"/>
  <c r="H67"/>
  <c r="I67"/>
  <c r="L67"/>
  <c r="H68"/>
  <c r="I68"/>
  <c r="L68"/>
  <c r="H69"/>
  <c r="I69"/>
  <c r="L69"/>
  <c r="H70"/>
  <c r="I70"/>
  <c r="L70"/>
  <c r="H71"/>
  <c r="I71"/>
  <c r="L71"/>
  <c r="H72"/>
  <c r="I72"/>
  <c r="L72"/>
  <c r="H73"/>
  <c r="I73"/>
  <c r="L73"/>
  <c r="H74"/>
  <c r="I74"/>
  <c r="L74"/>
  <c r="H75"/>
  <c r="I75"/>
  <c r="L75"/>
  <c r="H76"/>
  <c r="I76"/>
  <c r="L76"/>
  <c r="H77"/>
  <c r="I77"/>
  <c r="L77"/>
  <c r="H78"/>
  <c r="I78"/>
  <c r="L78"/>
  <c r="H79"/>
  <c r="I79"/>
  <c r="L79"/>
  <c r="H80"/>
  <c r="I80"/>
  <c r="L80"/>
  <c r="H81"/>
  <c r="I81"/>
  <c r="L81"/>
  <c r="H82"/>
  <c r="I82"/>
  <c r="L82"/>
  <c r="H83"/>
  <c r="I83"/>
  <c r="L83"/>
  <c r="H84"/>
  <c r="I84"/>
  <c r="L84"/>
  <c r="H85"/>
  <c r="I85"/>
  <c r="L85"/>
  <c r="H86"/>
  <c r="I86"/>
  <c r="L86"/>
  <c r="H87"/>
  <c r="I87"/>
  <c r="L87"/>
  <c r="H88"/>
  <c r="I88"/>
  <c r="L88"/>
  <c r="H89"/>
  <c r="I89"/>
  <c r="L89"/>
  <c r="H90"/>
  <c r="I90"/>
  <c r="L90"/>
  <c r="H91"/>
  <c r="I91"/>
  <c r="L91"/>
  <c r="H92"/>
  <c r="I92"/>
  <c r="L92"/>
  <c r="H93"/>
  <c r="I93"/>
  <c r="L93"/>
  <c r="H94"/>
  <c r="I94"/>
  <c r="L94"/>
  <c r="H95"/>
  <c r="I95"/>
  <c r="L95"/>
  <c r="H96"/>
  <c r="I96"/>
  <c r="L96"/>
  <c r="H97"/>
  <c r="I97"/>
  <c r="L97"/>
  <c r="H98"/>
  <c r="I98"/>
  <c r="L98"/>
  <c r="H99"/>
  <c r="I99"/>
  <c r="L99"/>
  <c r="H100"/>
  <c r="I100"/>
  <c r="L100"/>
  <c r="H101"/>
  <c r="I101"/>
  <c r="L101"/>
  <c r="H102"/>
  <c r="I102"/>
  <c r="L102"/>
  <c r="H103"/>
  <c r="I103"/>
  <c r="L103"/>
  <c r="H104"/>
  <c r="I104"/>
  <c r="L104"/>
  <c r="H105"/>
  <c r="I105"/>
  <c r="L105"/>
  <c r="H106"/>
  <c r="I106"/>
  <c r="L106"/>
  <c r="H107"/>
  <c r="I107"/>
  <c r="L107"/>
  <c r="H108"/>
  <c r="I108"/>
  <c r="L108"/>
  <c r="H109"/>
  <c r="I109"/>
  <c r="L109"/>
  <c r="H110"/>
  <c r="I110"/>
  <c r="L110"/>
  <c r="H111"/>
  <c r="I111"/>
  <c r="L111"/>
  <c r="H112"/>
  <c r="I112"/>
  <c r="L112"/>
  <c r="H113"/>
  <c r="I113"/>
  <c r="L113"/>
  <c r="H114"/>
  <c r="I114"/>
  <c r="L114"/>
  <c r="H115"/>
  <c r="I115"/>
  <c r="L115"/>
  <c r="H116"/>
  <c r="I116"/>
  <c r="L116"/>
  <c r="H117"/>
  <c r="I117"/>
  <c r="L117"/>
  <c r="H118"/>
  <c r="I118"/>
  <c r="L118"/>
  <c r="H119"/>
  <c r="I119"/>
  <c r="L119"/>
  <c r="H120"/>
  <c r="I120"/>
  <c r="L120"/>
  <c r="H121"/>
  <c r="I121"/>
  <c r="L121"/>
  <c r="H122"/>
  <c r="I122"/>
  <c r="L122"/>
  <c r="H123"/>
  <c r="I123"/>
  <c r="L123"/>
  <c r="H124"/>
  <c r="I124"/>
  <c r="L124"/>
  <c r="H125"/>
  <c r="I125"/>
  <c r="L125"/>
  <c r="H126"/>
  <c r="I126"/>
  <c r="L126"/>
  <c r="H127"/>
  <c r="I127"/>
  <c r="L127"/>
  <c r="H128"/>
  <c r="I128"/>
  <c r="L128"/>
  <c r="H129"/>
  <c r="I129"/>
  <c r="L129"/>
  <c r="H130"/>
  <c r="I130"/>
  <c r="L130"/>
  <c r="H131"/>
  <c r="I131"/>
  <c r="L131"/>
  <c r="H132"/>
  <c r="I132"/>
  <c r="L132"/>
  <c r="H133"/>
  <c r="I133"/>
  <c r="L133"/>
  <c r="H134"/>
  <c r="I134"/>
  <c r="L134"/>
  <c r="H135"/>
  <c r="I135"/>
  <c r="L135"/>
  <c r="H136"/>
  <c r="I136"/>
  <c r="L136"/>
  <c r="H137"/>
  <c r="I137"/>
  <c r="L137"/>
  <c r="H138"/>
  <c r="I138"/>
  <c r="L138"/>
  <c r="H139"/>
  <c r="I139"/>
  <c r="L139"/>
  <c r="H140"/>
  <c r="I140"/>
  <c r="L140"/>
  <c r="H141"/>
  <c r="I141"/>
  <c r="L141"/>
  <c r="H142"/>
  <c r="I142"/>
  <c r="L142"/>
  <c r="H143"/>
  <c r="I143"/>
  <c r="L143"/>
  <c r="H144"/>
  <c r="I144"/>
  <c r="L144"/>
  <c r="H145"/>
  <c r="I145"/>
  <c r="L145"/>
  <c r="H146"/>
  <c r="I146"/>
  <c r="L146"/>
  <c r="H147"/>
  <c r="I147"/>
  <c r="L147"/>
  <c r="H148"/>
  <c r="I148"/>
  <c r="L148"/>
  <c r="H149"/>
  <c r="I149"/>
  <c r="L149"/>
  <c r="H150"/>
  <c r="I150"/>
  <c r="L150"/>
  <c r="H151"/>
  <c r="I151"/>
  <c r="L151"/>
  <c r="H152"/>
  <c r="I152"/>
  <c r="L152"/>
  <c r="H153"/>
  <c r="I153"/>
  <c r="L153"/>
  <c r="H154"/>
  <c r="I154"/>
  <c r="L154"/>
  <c r="H155"/>
  <c r="I155"/>
  <c r="L155"/>
  <c r="H156"/>
  <c r="I156"/>
  <c r="L156"/>
  <c r="H157"/>
  <c r="I157"/>
  <c r="L157"/>
  <c r="H158"/>
  <c r="I158"/>
  <c r="L158"/>
  <c r="H159"/>
  <c r="I159"/>
  <c r="L159"/>
  <c r="H160"/>
  <c r="I160"/>
  <c r="L160"/>
  <c r="H161"/>
  <c r="I161"/>
  <c r="L161"/>
  <c r="I162"/>
  <c r="L162"/>
  <c r="H163"/>
  <c r="I163"/>
  <c r="L163"/>
  <c r="H164"/>
  <c r="I164"/>
  <c r="L164"/>
  <c r="H165"/>
  <c r="I165"/>
  <c r="L165"/>
  <c r="H166"/>
  <c r="I166"/>
  <c r="L166"/>
  <c r="H167"/>
  <c r="I167"/>
  <c r="L167"/>
  <c r="H168"/>
  <c r="I168"/>
  <c r="L168"/>
  <c r="H169"/>
  <c r="I169"/>
  <c r="L169"/>
  <c r="H170"/>
  <c r="I170"/>
  <c r="L170"/>
  <c r="H171"/>
  <c r="I171"/>
  <c r="L171"/>
  <c r="H172"/>
  <c r="I172"/>
  <c r="L172"/>
  <c r="H173"/>
  <c r="I173"/>
  <c r="L173"/>
  <c r="H174"/>
  <c r="I174"/>
  <c r="L174"/>
  <c r="H175"/>
  <c r="I175"/>
  <c r="L175"/>
  <c r="H176"/>
  <c r="I176"/>
  <c r="L176"/>
  <c r="H177"/>
  <c r="I177"/>
  <c r="L177"/>
  <c r="H178"/>
  <c r="I178"/>
  <c r="L178"/>
  <c r="H179"/>
  <c r="I179"/>
  <c r="L179"/>
  <c r="H180"/>
  <c r="I180"/>
  <c r="L180"/>
  <c r="H181"/>
  <c r="I181"/>
  <c r="L181"/>
  <c r="H182"/>
  <c r="I182"/>
  <c r="L182"/>
  <c r="H183"/>
  <c r="I183"/>
  <c r="L183"/>
  <c r="H184"/>
  <c r="I184"/>
  <c r="L184"/>
  <c r="H185"/>
  <c r="I185"/>
  <c r="L185"/>
  <c r="H186"/>
  <c r="I186"/>
  <c r="L186"/>
  <c r="H187"/>
  <c r="I187"/>
  <c r="L187"/>
  <c r="H188"/>
  <c r="I188"/>
  <c r="L188"/>
  <c r="H189"/>
  <c r="I189"/>
  <c r="L189"/>
  <c r="H190"/>
  <c r="I190"/>
  <c r="L190"/>
  <c r="H191"/>
  <c r="I191"/>
  <c r="L191"/>
  <c r="H192"/>
  <c r="I192"/>
  <c r="L192"/>
  <c r="H193"/>
  <c r="I193"/>
  <c r="L193"/>
  <c r="H194"/>
  <c r="I194"/>
  <c r="L194"/>
  <c r="H195"/>
  <c r="I195"/>
  <c r="L195"/>
  <c r="H196"/>
  <c r="I196"/>
  <c r="L196"/>
  <c r="H197"/>
  <c r="I197"/>
  <c r="L197"/>
  <c r="H198"/>
  <c r="I198"/>
  <c r="L198"/>
  <c r="H199"/>
  <c r="I199"/>
  <c r="L199"/>
  <c r="H200"/>
  <c r="I200"/>
  <c r="L200"/>
  <c r="H201"/>
  <c r="I201"/>
  <c r="L201"/>
  <c r="H202"/>
  <c r="I202"/>
  <c r="L202"/>
  <c r="H203"/>
  <c r="I203"/>
  <c r="L203"/>
  <c r="H204"/>
  <c r="I204"/>
  <c r="L204"/>
  <c r="H205"/>
  <c r="I205"/>
  <c r="L205"/>
  <c r="H206"/>
  <c r="I206"/>
  <c r="L206"/>
  <c r="H207"/>
  <c r="I207"/>
  <c r="L207"/>
  <c r="H208"/>
  <c r="I208"/>
  <c r="L208"/>
  <c r="H209"/>
  <c r="I209"/>
  <c r="L209"/>
  <c r="H210"/>
  <c r="I210"/>
  <c r="L210"/>
  <c r="H211"/>
  <c r="I211"/>
  <c r="L211"/>
  <c r="H212"/>
  <c r="I212"/>
  <c r="L212"/>
  <c r="H213"/>
  <c r="I213"/>
  <c r="L213"/>
  <c r="H214"/>
  <c r="I214"/>
  <c r="L214"/>
  <c r="H215"/>
  <c r="I215"/>
  <c r="L215"/>
  <c r="H216"/>
  <c r="I216"/>
  <c r="L216"/>
  <c r="H217"/>
  <c r="I217"/>
  <c r="L217"/>
  <c r="H218"/>
  <c r="I218"/>
  <c r="L218"/>
  <c r="H219"/>
  <c r="I219"/>
  <c r="L219"/>
  <c r="H220"/>
  <c r="I220"/>
  <c r="L220"/>
  <c r="H221"/>
  <c r="I221"/>
  <c r="L221"/>
  <c r="H222"/>
  <c r="I222"/>
  <c r="L222"/>
  <c r="I223"/>
  <c r="L223"/>
  <c r="H224"/>
  <c r="I224"/>
  <c r="L224"/>
  <c r="H225"/>
  <c r="I225"/>
  <c r="L225"/>
  <c r="H226"/>
  <c r="I226"/>
  <c r="L226"/>
  <c r="H227"/>
  <c r="I227"/>
  <c r="L227"/>
  <c r="H228"/>
  <c r="I228"/>
  <c r="L228"/>
  <c r="H229"/>
  <c r="I229"/>
  <c r="L229"/>
  <c r="H230"/>
  <c r="I230"/>
  <c r="L230"/>
  <c r="H231"/>
  <c r="I231"/>
  <c r="L231"/>
  <c r="H232"/>
  <c r="I232"/>
  <c r="L232"/>
  <c r="H233"/>
  <c r="I233"/>
  <c r="L233"/>
  <c r="H234"/>
  <c r="I234"/>
  <c r="L234"/>
  <c r="H235"/>
  <c r="I235"/>
  <c r="L235"/>
  <c r="H236"/>
  <c r="I236"/>
  <c r="L236"/>
  <c r="H237"/>
  <c r="I237"/>
  <c r="L237"/>
  <c r="H238"/>
  <c r="I238"/>
  <c r="L238"/>
  <c r="H239"/>
  <c r="I239"/>
  <c r="L239"/>
  <c r="H240"/>
  <c r="I240"/>
  <c r="L240"/>
  <c r="H241"/>
  <c r="I241"/>
  <c r="L241"/>
  <c r="H242"/>
  <c r="I242"/>
  <c r="L242"/>
  <c r="H243"/>
  <c r="I243"/>
  <c r="L243"/>
  <c r="H244"/>
  <c r="I244"/>
  <c r="L244"/>
  <c r="I245"/>
  <c r="L245"/>
  <c r="I246"/>
  <c r="L246"/>
  <c r="I247"/>
  <c r="L247"/>
  <c r="I248"/>
  <c r="L248"/>
  <c r="I249"/>
  <c r="L249"/>
  <c r="I250"/>
  <c r="L250"/>
  <c r="I251"/>
  <c r="L251"/>
  <c r="I252"/>
  <c r="L252"/>
  <c r="I253"/>
  <c r="L253"/>
  <c r="I254"/>
  <c r="L254"/>
  <c r="I255"/>
  <c r="L255"/>
  <c r="I256"/>
  <c r="L256"/>
  <c r="I257"/>
  <c r="L257"/>
  <c r="I258"/>
  <c r="L258"/>
  <c r="I259"/>
  <c r="L259"/>
  <c r="I260"/>
  <c r="L260"/>
  <c r="I261"/>
  <c r="L261"/>
  <c r="I262"/>
  <c r="L262"/>
  <c r="I263"/>
  <c r="L263"/>
  <c r="I264"/>
  <c r="L264"/>
  <c r="I265"/>
  <c r="L265"/>
  <c r="I266"/>
  <c r="L266"/>
  <c r="I267"/>
  <c r="L267"/>
  <c r="I268"/>
  <c r="L268"/>
  <c r="I269"/>
  <c r="L269"/>
  <c r="I270"/>
  <c r="L270"/>
  <c r="I271"/>
  <c r="L271"/>
  <c r="I272"/>
  <c r="L272"/>
  <c r="I273"/>
  <c r="L273"/>
  <c r="I274"/>
  <c r="L274"/>
  <c r="H275"/>
  <c r="I275"/>
  <c r="L275"/>
  <c r="H276"/>
  <c r="I276"/>
  <c r="L276"/>
  <c r="H277"/>
  <c r="I277"/>
  <c r="L277"/>
  <c r="H278"/>
  <c r="I278"/>
  <c r="L278"/>
  <c r="H279"/>
  <c r="I279"/>
  <c r="L279"/>
  <c r="H280"/>
  <c r="I280"/>
  <c r="L280"/>
  <c r="H281"/>
  <c r="I281"/>
  <c r="L281"/>
  <c r="H282"/>
  <c r="I282"/>
  <c r="L282"/>
  <c r="H283"/>
  <c r="I283"/>
  <c r="L283"/>
  <c r="H284"/>
  <c r="I284"/>
  <c r="L284"/>
  <c r="H285"/>
  <c r="I285"/>
  <c r="L285"/>
  <c r="H286"/>
  <c r="I286"/>
  <c r="L286"/>
  <c r="H287"/>
  <c r="I287"/>
  <c r="L287"/>
  <c r="H288"/>
  <c r="I288"/>
  <c r="L288"/>
  <c r="I289"/>
  <c r="L289"/>
  <c r="I290"/>
  <c r="L290"/>
  <c r="H291"/>
  <c r="I291"/>
  <c r="L291"/>
  <c r="H292"/>
  <c r="I292"/>
  <c r="L292"/>
  <c r="H293"/>
  <c r="I293"/>
  <c r="L293"/>
  <c r="I294"/>
  <c r="L294"/>
  <c r="H295"/>
  <c r="I295"/>
  <c r="L295"/>
  <c r="H296"/>
  <c r="I296"/>
  <c r="L296"/>
  <c r="I297"/>
  <c r="L297"/>
  <c r="H298"/>
  <c r="I298"/>
  <c r="L298"/>
  <c r="H299"/>
  <c r="I299"/>
  <c r="L299"/>
  <c r="H300"/>
  <c r="I300"/>
  <c r="L300"/>
  <c r="H301"/>
  <c r="I301"/>
  <c r="L301"/>
  <c r="H302"/>
  <c r="I302"/>
  <c r="L302"/>
  <c r="H303"/>
  <c r="I303"/>
  <c r="L303"/>
  <c r="H304"/>
  <c r="I304"/>
  <c r="L304"/>
  <c r="H305"/>
  <c r="I305"/>
  <c r="L305"/>
  <c r="H306"/>
  <c r="I306"/>
  <c r="L306"/>
  <c r="H307"/>
  <c r="I307"/>
  <c r="L307"/>
  <c r="H308"/>
  <c r="I308"/>
  <c r="L308"/>
  <c r="H309"/>
  <c r="I309"/>
  <c r="L309"/>
  <c r="H310"/>
  <c r="I310"/>
  <c r="L310"/>
  <c r="H311"/>
  <c r="I311"/>
  <c r="L311"/>
  <c r="H312"/>
  <c r="I312"/>
  <c r="L312"/>
  <c r="H313"/>
  <c r="I313"/>
  <c r="L313"/>
  <c r="H314"/>
  <c r="I314"/>
  <c r="L314"/>
  <c r="H315"/>
  <c r="I315"/>
  <c r="L315"/>
  <c r="H316"/>
  <c r="I316"/>
  <c r="L316"/>
  <c r="H317"/>
  <c r="I317"/>
  <c r="L317"/>
  <c r="H318"/>
  <c r="I318"/>
  <c r="L318"/>
  <c r="H319"/>
  <c r="I319"/>
  <c r="L319"/>
  <c r="H320"/>
  <c r="I320"/>
  <c r="L320"/>
  <c r="H321"/>
  <c r="I321"/>
  <c r="L321"/>
  <c r="H322"/>
  <c r="I322"/>
  <c r="L322"/>
  <c r="H323"/>
  <c r="I323"/>
  <c r="L323"/>
  <c r="H324"/>
  <c r="I324"/>
  <c r="L324"/>
  <c r="H325"/>
  <c r="I325"/>
  <c r="L325"/>
  <c r="H326"/>
  <c r="I326"/>
  <c r="L326"/>
  <c r="H327"/>
  <c r="I327"/>
  <c r="L327"/>
  <c r="H328"/>
  <c r="I328"/>
  <c r="L328"/>
  <c r="H329"/>
  <c r="I329"/>
  <c r="L329"/>
  <c r="H330"/>
  <c r="I330"/>
  <c r="L330"/>
  <c r="H331"/>
  <c r="I331"/>
  <c r="L331"/>
  <c r="H332"/>
  <c r="I332"/>
  <c r="L332"/>
  <c r="H333"/>
  <c r="I333"/>
  <c r="L333"/>
  <c r="H334"/>
  <c r="I334"/>
  <c r="L334"/>
  <c r="H335"/>
  <c r="I335"/>
  <c r="L335"/>
  <c r="H336"/>
  <c r="I336"/>
  <c r="L336"/>
  <c r="H337"/>
  <c r="I337"/>
  <c r="L337"/>
  <c r="H338"/>
  <c r="I338"/>
  <c r="L338"/>
  <c r="H339"/>
  <c r="I339"/>
  <c r="L339"/>
  <c r="H340"/>
  <c r="I340"/>
  <c r="L340"/>
  <c r="H341"/>
  <c r="I341"/>
  <c r="L341"/>
  <c r="H342"/>
  <c r="I342"/>
  <c r="L342"/>
  <c r="H343"/>
  <c r="I343"/>
  <c r="L343"/>
  <c r="H344"/>
  <c r="I344"/>
  <c r="L344"/>
  <c r="H345"/>
  <c r="I345"/>
  <c r="L345"/>
  <c r="H346"/>
  <c r="I346"/>
  <c r="L346"/>
  <c r="H347"/>
  <c r="I347"/>
  <c r="L347"/>
  <c r="H349"/>
  <c r="I349"/>
  <c r="L349"/>
  <c r="H350"/>
  <c r="I350"/>
  <c r="L350"/>
  <c r="H351"/>
  <c r="I351"/>
  <c r="L351"/>
  <c r="H352"/>
  <c r="I352"/>
  <c r="L352"/>
  <c r="H353"/>
  <c r="I353"/>
  <c r="L353"/>
  <c r="H354"/>
  <c r="I354"/>
  <c r="L354"/>
  <c r="H355"/>
  <c r="I355"/>
  <c r="L355"/>
  <c r="H356"/>
  <c r="I356"/>
  <c r="L356"/>
  <c r="H357"/>
  <c r="I357"/>
  <c r="L357"/>
  <c r="H358"/>
  <c r="I358"/>
  <c r="L358"/>
  <c r="H359"/>
  <c r="I359"/>
  <c r="L359"/>
  <c r="H360"/>
  <c r="I360"/>
  <c r="L360"/>
  <c r="H361"/>
  <c r="I361"/>
  <c r="L361"/>
  <c r="H362"/>
  <c r="I362"/>
  <c r="L362"/>
  <c r="H363"/>
  <c r="I363"/>
  <c r="L363"/>
  <c r="H364"/>
  <c r="I364"/>
  <c r="L364"/>
  <c r="H365"/>
  <c r="I365"/>
  <c r="L365"/>
  <c r="H366"/>
  <c r="I366"/>
  <c r="L366"/>
  <c r="H367"/>
  <c r="I367"/>
  <c r="L367"/>
  <c r="H368"/>
  <c r="I368"/>
  <c r="L368"/>
  <c r="H369"/>
  <c r="I369"/>
  <c r="L369"/>
  <c r="H370"/>
  <c r="I370"/>
  <c r="L370"/>
  <c r="H371"/>
  <c r="I371"/>
  <c r="L371"/>
  <c r="H372"/>
  <c r="I372"/>
  <c r="L372"/>
  <c r="H373"/>
  <c r="I373"/>
  <c r="L373"/>
  <c r="H374"/>
  <c r="I374"/>
  <c r="L374"/>
  <c r="H375"/>
  <c r="I375"/>
  <c r="L375"/>
  <c r="H376"/>
  <c r="I376"/>
  <c r="L376"/>
  <c r="H377"/>
  <c r="I377"/>
  <c r="L377"/>
  <c r="H378"/>
  <c r="I378"/>
  <c r="L378"/>
  <c r="H379"/>
  <c r="I379"/>
  <c r="L379"/>
  <c r="H380"/>
  <c r="I380"/>
  <c r="L380"/>
  <c r="H381"/>
  <c r="I381"/>
  <c r="L381"/>
  <c r="H382"/>
  <c r="I382"/>
  <c r="L382"/>
  <c r="H383"/>
  <c r="I383"/>
  <c r="L383"/>
  <c r="H384"/>
  <c r="I384"/>
  <c r="L384"/>
  <c r="H385"/>
  <c r="I385"/>
  <c r="L385"/>
  <c r="H386"/>
  <c r="I386"/>
  <c r="L386"/>
  <c r="H387"/>
  <c r="I387"/>
  <c r="L387"/>
  <c r="H388"/>
  <c r="I388"/>
  <c r="L388"/>
  <c r="H389"/>
  <c r="I389"/>
  <c r="L389"/>
  <c r="H390"/>
  <c r="I390"/>
  <c r="L390"/>
  <c r="H391"/>
  <c r="I391"/>
  <c r="L391"/>
  <c r="H392"/>
  <c r="I392"/>
  <c r="L392"/>
  <c r="H393"/>
  <c r="I393"/>
  <c r="L393"/>
  <c r="H394"/>
  <c r="I394"/>
  <c r="L394"/>
  <c r="H395"/>
  <c r="I395"/>
  <c r="L395"/>
  <c r="H396"/>
  <c r="I396"/>
  <c r="L396"/>
  <c r="H397"/>
  <c r="I397"/>
  <c r="L397"/>
  <c r="H398"/>
  <c r="I398"/>
  <c r="L398"/>
  <c r="H399"/>
  <c r="I399"/>
  <c r="L399"/>
  <c r="H400"/>
  <c r="I400"/>
  <c r="L400"/>
  <c r="H401"/>
  <c r="I401"/>
  <c r="L401"/>
  <c r="H402"/>
  <c r="I402"/>
  <c r="L402"/>
  <c r="H403"/>
  <c r="I403"/>
  <c r="L403"/>
  <c r="H404"/>
  <c r="I404"/>
  <c r="L404"/>
  <c r="H405"/>
  <c r="I405"/>
  <c r="L405"/>
  <c r="H406"/>
  <c r="I406"/>
  <c r="L406"/>
  <c r="L407"/>
  <c r="H408"/>
  <c r="I408"/>
  <c r="L408"/>
  <c r="H409"/>
  <c r="I409"/>
  <c r="L409"/>
  <c r="H410"/>
  <c r="I410"/>
  <c r="L410"/>
  <c r="H411"/>
  <c r="I411"/>
  <c r="L411"/>
  <c r="H412"/>
  <c r="I412"/>
  <c r="L412"/>
  <c r="H413"/>
  <c r="I413"/>
  <c r="L413"/>
  <c r="H414"/>
  <c r="I414"/>
  <c r="L414"/>
  <c r="H415"/>
  <c r="I415"/>
  <c r="L415"/>
  <c r="H416"/>
  <c r="I416"/>
  <c r="L416"/>
  <c r="H417"/>
  <c r="I417"/>
  <c r="L417"/>
  <c r="H418"/>
  <c r="I418"/>
  <c r="L418"/>
  <c r="H419"/>
  <c r="I419"/>
  <c r="L419"/>
  <c r="H420"/>
  <c r="I420"/>
  <c r="L420"/>
  <c r="H421"/>
  <c r="I421"/>
  <c r="L421"/>
  <c r="H422"/>
  <c r="I422"/>
  <c r="L422"/>
  <c r="H423"/>
  <c r="I423"/>
  <c r="L423"/>
  <c r="H424"/>
  <c r="I424"/>
  <c r="L424"/>
  <c r="H425"/>
  <c r="I425"/>
  <c r="L425"/>
  <c r="H426"/>
  <c r="I426"/>
  <c r="L426"/>
  <c r="H427"/>
  <c r="I427"/>
  <c r="L427"/>
  <c r="H428"/>
  <c r="I428"/>
  <c r="L428"/>
  <c r="H429"/>
  <c r="I429"/>
  <c r="L429"/>
  <c r="H430"/>
  <c r="I430"/>
  <c r="L430"/>
  <c r="H431"/>
  <c r="I431"/>
  <c r="L431"/>
  <c r="H432"/>
  <c r="I432"/>
  <c r="L432"/>
  <c r="H433"/>
  <c r="I433"/>
  <c r="L433"/>
  <c r="H434"/>
  <c r="I434"/>
  <c r="L434"/>
  <c r="H435"/>
  <c r="I435"/>
  <c r="L435"/>
  <c r="H436"/>
  <c r="I436"/>
  <c r="L436"/>
  <c r="H437"/>
  <c r="I437"/>
  <c r="L437"/>
  <c r="H438"/>
  <c r="I438"/>
  <c r="L438"/>
  <c r="H439"/>
  <c r="I439"/>
  <c r="L439"/>
  <c r="H440"/>
  <c r="I440"/>
  <c r="L440"/>
  <c r="H441"/>
  <c r="I441"/>
  <c r="L441"/>
  <c r="H442"/>
  <c r="I442"/>
  <c r="L442"/>
  <c r="H443"/>
  <c r="I443"/>
  <c r="L443"/>
  <c r="H444"/>
  <c r="I444"/>
  <c r="L444"/>
  <c r="H445"/>
  <c r="I445"/>
  <c r="L445"/>
  <c r="H446"/>
  <c r="I446"/>
  <c r="L446"/>
  <c r="H447"/>
  <c r="I447"/>
  <c r="L447"/>
  <c r="H448"/>
  <c r="I448"/>
  <c r="L448"/>
  <c r="H449"/>
  <c r="I449"/>
  <c r="L449"/>
  <c r="H450"/>
  <c r="I450"/>
  <c r="L450"/>
  <c r="H451"/>
  <c r="I451"/>
  <c r="L451"/>
  <c r="H452"/>
  <c r="I452"/>
  <c r="L452"/>
  <c r="H453"/>
  <c r="I453"/>
  <c r="L453"/>
  <c r="H454"/>
  <c r="I454"/>
  <c r="L454"/>
  <c r="H455"/>
  <c r="I455"/>
  <c r="L455"/>
  <c r="H456"/>
  <c r="I456"/>
  <c r="L456"/>
  <c r="H457"/>
  <c r="I457"/>
  <c r="L457"/>
  <c r="H458"/>
  <c r="I458"/>
  <c r="L458"/>
  <c r="H459"/>
  <c r="I459"/>
  <c r="L459"/>
  <c r="H460"/>
  <c r="I460"/>
  <c r="L460"/>
  <c r="H461"/>
  <c r="I461"/>
  <c r="L461"/>
  <c r="H462"/>
  <c r="I462"/>
  <c r="L462"/>
  <c r="H463"/>
  <c r="I463"/>
  <c r="L463"/>
  <c r="H464"/>
  <c r="I464"/>
  <c r="L464"/>
  <c r="H465"/>
  <c r="I465"/>
  <c r="L465"/>
  <c r="H466"/>
  <c r="I466"/>
  <c r="L466"/>
  <c r="H467"/>
  <c r="I467"/>
  <c r="L467"/>
  <c r="H468"/>
  <c r="I468"/>
  <c r="L468"/>
  <c r="H469"/>
  <c r="I469"/>
  <c r="L469"/>
  <c r="H470"/>
  <c r="I470"/>
  <c r="L470"/>
  <c r="H471"/>
  <c r="I471"/>
  <c r="K471"/>
  <c r="L471"/>
  <c r="H472"/>
  <c r="I472"/>
  <c r="L472"/>
  <c r="H473"/>
  <c r="I473"/>
  <c r="K473"/>
  <c r="L473"/>
  <c r="H474"/>
  <c r="I474"/>
  <c r="L474"/>
  <c r="H475"/>
  <c r="I475"/>
  <c r="L475"/>
  <c r="H476"/>
  <c r="I476"/>
  <c r="L476"/>
  <c r="L5" i="25"/>
  <c r="M5"/>
  <c r="H8"/>
  <c r="I8"/>
  <c r="K8"/>
  <c r="L8"/>
  <c r="M8"/>
  <c r="I9"/>
  <c r="L9"/>
  <c r="I10"/>
  <c r="L10"/>
  <c r="I11"/>
  <c r="L11"/>
  <c r="I12"/>
  <c r="L12"/>
  <c r="I13"/>
  <c r="L13"/>
  <c r="I14"/>
  <c r="L14"/>
  <c r="I15"/>
  <c r="L15"/>
  <c r="I16"/>
  <c r="L16"/>
  <c r="I17"/>
  <c r="L17"/>
  <c r="I18"/>
  <c r="L18"/>
  <c r="I19"/>
  <c r="L19"/>
  <c r="I20"/>
  <c r="L20"/>
  <c r="I21"/>
  <c r="L21"/>
  <c r="I22"/>
  <c r="L22"/>
  <c r="I23"/>
  <c r="L23"/>
  <c r="I24"/>
  <c r="L24"/>
  <c r="I25"/>
  <c r="L25"/>
  <c r="I26"/>
  <c r="L26"/>
  <c r="I27"/>
  <c r="L27"/>
  <c r="I28"/>
  <c r="L28"/>
  <c r="I29"/>
  <c r="L29"/>
  <c r="I30"/>
  <c r="L30"/>
  <c r="I31"/>
  <c r="L31"/>
  <c r="I32"/>
  <c r="L32"/>
  <c r="I33"/>
  <c r="L33"/>
  <c r="I34"/>
  <c r="L34"/>
  <c r="I35"/>
  <c r="L35"/>
  <c r="I36"/>
  <c r="L36"/>
  <c r="I37"/>
  <c r="L37"/>
  <c r="I38"/>
  <c r="L38"/>
  <c r="I39"/>
  <c r="L39"/>
  <c r="I40"/>
  <c r="L40"/>
  <c r="I41"/>
  <c r="L41"/>
  <c r="I42"/>
  <c r="L42"/>
  <c r="I43"/>
  <c r="L43"/>
  <c r="I44"/>
  <c r="L44"/>
  <c r="I45"/>
  <c r="L45"/>
  <c r="I46"/>
  <c r="L46"/>
  <c r="I47"/>
  <c r="L47"/>
  <c r="I48"/>
  <c r="L48"/>
  <c r="I49"/>
  <c r="L49"/>
  <c r="I50"/>
  <c r="L50"/>
  <c r="I51"/>
  <c r="L51"/>
  <c r="I52"/>
  <c r="L52"/>
  <c r="I53"/>
  <c r="L53"/>
  <c r="I54"/>
  <c r="L54"/>
  <c r="I55"/>
  <c r="L55"/>
  <c r="I56"/>
  <c r="L56"/>
  <c r="I57"/>
  <c r="L57"/>
  <c r="I58"/>
  <c r="L58"/>
  <c r="I59"/>
  <c r="L59"/>
  <c r="I60"/>
  <c r="L60"/>
  <c r="I61"/>
  <c r="L61"/>
  <c r="I62"/>
  <c r="L62"/>
  <c r="I63"/>
  <c r="L63"/>
  <c r="I64"/>
  <c r="L64"/>
  <c r="I65"/>
  <c r="L65"/>
  <c r="I66"/>
  <c r="L66"/>
  <c r="I67"/>
  <c r="L67"/>
  <c r="I68"/>
  <c r="L68"/>
  <c r="I69"/>
  <c r="L69"/>
  <c r="I70"/>
  <c r="L70"/>
  <c r="I71"/>
  <c r="L71"/>
  <c r="I72"/>
  <c r="L72"/>
  <c r="I73"/>
  <c r="L73"/>
  <c r="I74"/>
  <c r="L74"/>
  <c r="I75"/>
  <c r="L75"/>
  <c r="I76"/>
  <c r="L76"/>
  <c r="I77"/>
  <c r="L77"/>
  <c r="I78"/>
  <c r="L78"/>
  <c r="I79"/>
  <c r="L79"/>
  <c r="I80"/>
  <c r="L80"/>
  <c r="I81"/>
  <c r="L81"/>
  <c r="I82"/>
  <c r="L82"/>
  <c r="I83"/>
  <c r="L83"/>
  <c r="I84"/>
  <c r="L84"/>
  <c r="I85"/>
  <c r="L85"/>
  <c r="I86"/>
  <c r="L86"/>
  <c r="I87"/>
  <c r="L87"/>
  <c r="I88"/>
  <c r="L88"/>
  <c r="I89"/>
  <c r="L89"/>
  <c r="I90"/>
  <c r="L90"/>
  <c r="I91"/>
  <c r="L91"/>
  <c r="I92"/>
  <c r="L92"/>
  <c r="I93"/>
  <c r="L93"/>
  <c r="I94"/>
  <c r="L94"/>
  <c r="I95"/>
  <c r="L95"/>
  <c r="I96"/>
  <c r="L96"/>
  <c r="I97"/>
  <c r="L97"/>
  <c r="I98"/>
  <c r="L98"/>
  <c r="I99"/>
  <c r="L99"/>
  <c r="I100"/>
  <c r="L100"/>
  <c r="I101"/>
  <c r="L101"/>
  <c r="I102"/>
  <c r="L102"/>
  <c r="I103"/>
  <c r="L103"/>
  <c r="I104"/>
  <c r="L104"/>
  <c r="I105"/>
  <c r="L105"/>
  <c r="I106"/>
  <c r="L106"/>
  <c r="I107"/>
  <c r="L107"/>
  <c r="I108"/>
  <c r="L108"/>
  <c r="I109"/>
  <c r="L109"/>
  <c r="I110"/>
  <c r="L110"/>
  <c r="I111"/>
  <c r="L111"/>
  <c r="I112"/>
  <c r="L112"/>
  <c r="I113"/>
  <c r="L113"/>
  <c r="I114"/>
  <c r="L114"/>
  <c r="I115"/>
  <c r="L115"/>
  <c r="I116"/>
  <c r="L116"/>
  <c r="I117"/>
  <c r="L117"/>
  <c r="I118"/>
  <c r="L118"/>
  <c r="I119"/>
  <c r="L119"/>
  <c r="I120"/>
  <c r="L120"/>
  <c r="I121"/>
  <c r="L121"/>
  <c r="I122"/>
  <c r="L122"/>
  <c r="I123"/>
  <c r="L123"/>
  <c r="I124"/>
  <c r="L124"/>
  <c r="I125"/>
  <c r="L125"/>
  <c r="I126"/>
  <c r="L126"/>
  <c r="I127"/>
  <c r="L127"/>
  <c r="I128"/>
  <c r="L128"/>
  <c r="I129"/>
  <c r="L129"/>
  <c r="I130"/>
  <c r="L130"/>
  <c r="I131"/>
  <c r="L131"/>
  <c r="I132"/>
  <c r="L132"/>
  <c r="I134"/>
  <c r="L134"/>
  <c r="I135"/>
  <c r="L135"/>
  <c r="I136"/>
  <c r="L136"/>
  <c r="I137"/>
  <c r="L137"/>
  <c r="I138"/>
  <c r="L138"/>
  <c r="I139"/>
  <c r="L139"/>
  <c r="I140"/>
  <c r="L140"/>
  <c r="I141"/>
  <c r="L141"/>
  <c r="I142"/>
  <c r="L142"/>
  <c r="I143"/>
  <c r="L143"/>
  <c r="I144"/>
  <c r="L144"/>
  <c r="I145"/>
  <c r="L145"/>
  <c r="I146"/>
  <c r="L146"/>
  <c r="I147"/>
  <c r="L147"/>
  <c r="I148"/>
  <c r="L148"/>
  <c r="I149"/>
  <c r="L149"/>
  <c r="I150"/>
  <c r="L150"/>
  <c r="I151"/>
  <c r="L151"/>
  <c r="I152"/>
  <c r="L152"/>
  <c r="I153"/>
  <c r="L153"/>
  <c r="I154"/>
  <c r="L154"/>
  <c r="I155"/>
  <c r="L155"/>
  <c r="I156"/>
  <c r="L156"/>
  <c r="I157"/>
  <c r="L157"/>
  <c r="I158"/>
  <c r="L158"/>
  <c r="I159"/>
  <c r="L159"/>
  <c r="I160"/>
  <c r="L160"/>
  <c r="I163"/>
  <c r="L163"/>
  <c r="I164"/>
  <c r="L164"/>
  <c r="I165"/>
  <c r="L165"/>
  <c r="I166"/>
  <c r="L166"/>
  <c r="I167"/>
  <c r="L167"/>
  <c r="I168"/>
  <c r="L168"/>
  <c r="I169"/>
  <c r="L169"/>
  <c r="I170"/>
  <c r="L170"/>
  <c r="I171"/>
  <c r="L171"/>
  <c r="I172"/>
  <c r="L172"/>
  <c r="I173"/>
  <c r="L173"/>
  <c r="I174"/>
  <c r="L174"/>
  <c r="I175"/>
  <c r="L175"/>
  <c r="I176"/>
  <c r="L176"/>
  <c r="I177"/>
  <c r="L177"/>
  <c r="I178"/>
  <c r="L178"/>
  <c r="I179"/>
  <c r="L179"/>
  <c r="I180"/>
  <c r="L180"/>
  <c r="I181"/>
  <c r="L181"/>
  <c r="I182"/>
  <c r="L182"/>
  <c r="I183"/>
  <c r="L183"/>
  <c r="I184"/>
  <c r="L184"/>
  <c r="I185"/>
  <c r="L185"/>
  <c r="I186"/>
  <c r="L186"/>
  <c r="I187"/>
  <c r="L187"/>
  <c r="I188"/>
  <c r="L188"/>
  <c r="I189"/>
  <c r="L189"/>
  <c r="I190"/>
  <c r="L190"/>
  <c r="I191"/>
  <c r="L191"/>
  <c r="I192"/>
  <c r="L192"/>
  <c r="I193"/>
  <c r="L193"/>
  <c r="I194"/>
  <c r="L194"/>
  <c r="I195"/>
  <c r="L195"/>
  <c r="I196"/>
  <c r="L196"/>
  <c r="I197"/>
  <c r="L197"/>
  <c r="I198"/>
  <c r="L198"/>
  <c r="I199"/>
  <c r="L199"/>
  <c r="I200"/>
  <c r="L200"/>
  <c r="I201"/>
  <c r="L201"/>
  <c r="I202"/>
  <c r="L202"/>
  <c r="I203"/>
  <c r="L203"/>
  <c r="I204"/>
  <c r="L204"/>
  <c r="I205"/>
  <c r="L205"/>
  <c r="I206"/>
  <c r="L206"/>
  <c r="I207"/>
  <c r="L207"/>
  <c r="I208"/>
  <c r="L208"/>
  <c r="I209"/>
  <c r="L209"/>
  <c r="I210"/>
  <c r="L210"/>
  <c r="I211"/>
  <c r="L211"/>
  <c r="I212"/>
  <c r="L212"/>
  <c r="I213"/>
  <c r="L213"/>
  <c r="I214"/>
  <c r="L214"/>
  <c r="I215"/>
  <c r="L215"/>
  <c r="I216"/>
  <c r="L216"/>
  <c r="I217"/>
  <c r="L217"/>
  <c r="I218"/>
  <c r="L218"/>
  <c r="I219"/>
  <c r="L219"/>
  <c r="I220"/>
  <c r="L220"/>
  <c r="I221"/>
  <c r="L221"/>
  <c r="I222"/>
  <c r="L222"/>
  <c r="I223"/>
  <c r="L223"/>
  <c r="I224"/>
  <c r="L224"/>
  <c r="I225"/>
  <c r="L225"/>
  <c r="I226"/>
  <c r="L226"/>
  <c r="I227"/>
  <c r="L227"/>
  <c r="I228"/>
  <c r="L228"/>
  <c r="I229"/>
  <c r="L229"/>
  <c r="H230"/>
  <c r="I230"/>
  <c r="L230"/>
  <c r="H231"/>
  <c r="I231"/>
  <c r="L231"/>
  <c r="H232"/>
  <c r="I232"/>
  <c r="L232"/>
  <c r="H233"/>
  <c r="I233"/>
  <c r="L233"/>
  <c r="H234"/>
  <c r="I234"/>
  <c r="L234"/>
  <c r="H235"/>
  <c r="I235"/>
  <c r="L235"/>
  <c r="H236"/>
  <c r="I236"/>
  <c r="L236"/>
  <c r="H237"/>
  <c r="I237"/>
  <c r="L237"/>
  <c r="I238"/>
  <c r="L238"/>
  <c r="H239"/>
  <c r="I239"/>
  <c r="L239"/>
  <c r="H240"/>
  <c r="I240"/>
  <c r="L240"/>
  <c r="H241"/>
  <c r="I241"/>
  <c r="L241"/>
  <c r="H242"/>
  <c r="I242"/>
  <c r="L242"/>
  <c r="I243"/>
  <c r="L243"/>
  <c r="I244"/>
  <c r="L244"/>
  <c r="I246"/>
  <c r="L246"/>
  <c r="I247"/>
  <c r="L247"/>
  <c r="I248"/>
  <c r="L248"/>
  <c r="I249"/>
  <c r="L249"/>
  <c r="I250"/>
  <c r="L250"/>
  <c r="I251"/>
  <c r="L251"/>
  <c r="I252"/>
  <c r="L252"/>
  <c r="H307"/>
  <c r="I307"/>
  <c r="L307"/>
  <c r="H308"/>
  <c r="I308"/>
  <c r="L308"/>
  <c r="H309"/>
  <c r="I309"/>
  <c r="L309"/>
  <c r="H310"/>
  <c r="I310"/>
  <c r="L310"/>
  <c r="H311"/>
  <c r="I311"/>
  <c r="L311"/>
  <c r="H312"/>
  <c r="I312"/>
  <c r="L312"/>
  <c r="H313"/>
  <c r="I313"/>
  <c r="L313"/>
  <c r="H314"/>
  <c r="I314"/>
  <c r="L314"/>
  <c r="H315"/>
  <c r="I315"/>
  <c r="L315"/>
  <c r="H316"/>
  <c r="I316"/>
  <c r="L316"/>
  <c r="H317"/>
  <c r="I317"/>
  <c r="L317"/>
  <c r="H318"/>
  <c r="I318"/>
  <c r="L318"/>
  <c r="I319"/>
  <c r="L319"/>
  <c r="H320"/>
  <c r="I320"/>
  <c r="L320"/>
  <c r="H321"/>
  <c r="I321"/>
  <c r="L321"/>
  <c r="H322"/>
  <c r="I322"/>
  <c r="L322"/>
  <c r="H323"/>
  <c r="I323"/>
  <c r="L323"/>
  <c r="H324"/>
  <c r="I324"/>
  <c r="L324"/>
  <c r="H325"/>
  <c r="I325"/>
  <c r="L325"/>
  <c r="H326"/>
  <c r="I326"/>
  <c r="L326"/>
  <c r="H327"/>
  <c r="I327"/>
  <c r="L327"/>
  <c r="H328"/>
  <c r="I328"/>
  <c r="L328"/>
  <c r="H329"/>
  <c r="I329"/>
  <c r="L329"/>
  <c r="H330"/>
  <c r="I330"/>
  <c r="L330"/>
  <c r="I331"/>
  <c r="L331"/>
  <c r="H332"/>
  <c r="I332"/>
  <c r="L332"/>
  <c r="H333"/>
  <c r="I333"/>
  <c r="L333"/>
  <c r="I334"/>
  <c r="L334"/>
  <c r="H335"/>
  <c r="I335"/>
  <c r="L335"/>
  <c r="I336"/>
  <c r="L336"/>
  <c r="H337"/>
  <c r="I337"/>
  <c r="L337"/>
  <c r="I338"/>
  <c r="L338"/>
  <c r="I339"/>
  <c r="L339"/>
  <c r="H340"/>
  <c r="I340"/>
  <c r="L340"/>
  <c r="H341"/>
  <c r="I341"/>
  <c r="L341"/>
  <c r="H342"/>
  <c r="I342"/>
  <c r="L342"/>
  <c r="I343"/>
  <c r="L343"/>
  <c r="H344"/>
  <c r="I344"/>
  <c r="L344"/>
  <c r="H345"/>
  <c r="I345"/>
  <c r="L345"/>
  <c r="H346"/>
  <c r="I346"/>
  <c r="L346"/>
  <c r="H347"/>
  <c r="I347"/>
  <c r="L347"/>
  <c r="H348"/>
  <c r="I348"/>
  <c r="L348"/>
  <c r="H349"/>
  <c r="I349"/>
  <c r="L349"/>
  <c r="H350"/>
  <c r="I350"/>
  <c r="L350"/>
  <c r="I351"/>
  <c r="L351"/>
  <c r="I352"/>
  <c r="L352"/>
  <c r="I353"/>
  <c r="L353"/>
  <c r="H354"/>
  <c r="I354"/>
  <c r="L354"/>
  <c r="H355"/>
  <c r="I355"/>
  <c r="L355"/>
  <c r="I356"/>
  <c r="L356"/>
  <c r="I357"/>
  <c r="L357"/>
  <c r="H358"/>
  <c r="I358"/>
  <c r="L358"/>
  <c r="H359"/>
  <c r="I359"/>
  <c r="L359"/>
  <c r="I360"/>
  <c r="L360"/>
  <c r="H361"/>
  <c r="I361"/>
  <c r="L361"/>
  <c r="H362"/>
  <c r="I362"/>
  <c r="L362"/>
  <c r="H363"/>
  <c r="I363"/>
  <c r="L363"/>
  <c r="H364"/>
  <c r="I364"/>
  <c r="L364"/>
  <c r="I365"/>
  <c r="L365"/>
  <c r="H366"/>
  <c r="I366"/>
  <c r="L366"/>
  <c r="H367"/>
  <c r="I367"/>
  <c r="L367"/>
  <c r="I368"/>
  <c r="L368"/>
  <c r="H369"/>
  <c r="I369"/>
  <c r="L369"/>
  <c r="H370"/>
  <c r="I370"/>
  <c r="L370"/>
  <c r="H371"/>
  <c r="I371"/>
  <c r="L371"/>
  <c r="H372"/>
  <c r="I372"/>
  <c r="L372"/>
  <c r="H373"/>
  <c r="I373"/>
  <c r="L373"/>
  <c r="H374"/>
  <c r="I374"/>
  <c r="L374"/>
  <c r="H375"/>
  <c r="I375"/>
  <c r="L375"/>
  <c r="H376"/>
  <c r="I376"/>
  <c r="L376"/>
  <c r="H377"/>
  <c r="I377"/>
  <c r="L377"/>
  <c r="H378"/>
  <c r="I378"/>
  <c r="L378"/>
  <c r="H379"/>
  <c r="I379"/>
  <c r="L379"/>
  <c r="H380"/>
  <c r="I380"/>
  <c r="L380"/>
  <c r="H381"/>
  <c r="I381"/>
  <c r="L381"/>
  <c r="H382"/>
  <c r="I382"/>
  <c r="L382"/>
  <c r="H383"/>
  <c r="I383"/>
  <c r="L383"/>
  <c r="I384"/>
  <c r="L384"/>
  <c r="I385"/>
  <c r="L385"/>
  <c r="H386"/>
  <c r="I386"/>
  <c r="L386"/>
  <c r="H387"/>
  <c r="I387"/>
  <c r="L387"/>
  <c r="H388"/>
  <c r="I388"/>
  <c r="L388"/>
  <c r="H389"/>
  <c r="I389"/>
  <c r="L389"/>
  <c r="H390"/>
  <c r="I390"/>
  <c r="L390"/>
  <c r="I391"/>
  <c r="L391"/>
  <c r="H392"/>
  <c r="I392"/>
  <c r="L392"/>
  <c r="H393"/>
  <c r="I393"/>
  <c r="L393"/>
  <c r="H394"/>
  <c r="I394"/>
  <c r="L394"/>
  <c r="H395"/>
  <c r="I395"/>
  <c r="L395"/>
  <c r="H396"/>
  <c r="I396"/>
  <c r="L396"/>
  <c r="H397"/>
  <c r="I397"/>
  <c r="L397"/>
  <c r="H398"/>
  <c r="I398"/>
  <c r="L398"/>
  <c r="H399"/>
  <c r="I399"/>
  <c r="L399"/>
  <c r="H400"/>
  <c r="I400"/>
  <c r="L400"/>
  <c r="H401"/>
  <c r="I401"/>
  <c r="L401"/>
  <c r="H402"/>
  <c r="I402"/>
  <c r="L402"/>
  <c r="H403"/>
  <c r="I403"/>
  <c r="L403"/>
  <c r="H404"/>
  <c r="I404"/>
  <c r="L404"/>
  <c r="H405"/>
  <c r="I405"/>
  <c r="L405"/>
  <c r="H406"/>
  <c r="I406"/>
  <c r="L406"/>
  <c r="H407"/>
  <c r="I407"/>
  <c r="L407"/>
  <c r="H408"/>
  <c r="I408"/>
  <c r="L408"/>
  <c r="H409"/>
  <c r="I409"/>
  <c r="L409"/>
  <c r="H410"/>
  <c r="I410"/>
  <c r="L410"/>
  <c r="H411"/>
  <c r="I411"/>
  <c r="L411"/>
  <c r="H412"/>
  <c r="I412"/>
  <c r="L412"/>
  <c r="H413"/>
  <c r="I413"/>
  <c r="L413"/>
  <c r="H414"/>
  <c r="I414"/>
  <c r="L414"/>
  <c r="H415"/>
  <c r="I415"/>
  <c r="L415"/>
  <c r="H416"/>
  <c r="I416"/>
  <c r="L416"/>
  <c r="H417"/>
  <c r="I417"/>
  <c r="L417"/>
  <c r="H418"/>
  <c r="I418"/>
  <c r="L418"/>
  <c r="H419"/>
  <c r="I419"/>
  <c r="L419"/>
  <c r="H420"/>
  <c r="I420"/>
  <c r="L420"/>
  <c r="H421"/>
  <c r="I421"/>
  <c r="L421"/>
  <c r="H422"/>
  <c r="I422"/>
  <c r="L422"/>
  <c r="H423"/>
  <c r="I423"/>
  <c r="L423"/>
  <c r="H424"/>
  <c r="I424"/>
  <c r="L424"/>
  <c r="H425"/>
  <c r="I425"/>
  <c r="L425"/>
  <c r="H426"/>
  <c r="I426"/>
  <c r="L426"/>
  <c r="H427"/>
  <c r="I427"/>
  <c r="L427"/>
  <c r="H428"/>
  <c r="I428"/>
  <c r="L428"/>
  <c r="H429"/>
  <c r="I429"/>
  <c r="L429"/>
  <c r="H430"/>
  <c r="I430"/>
  <c r="L430"/>
  <c r="H431"/>
  <c r="I431"/>
  <c r="L431"/>
  <c r="H432"/>
  <c r="I432"/>
  <c r="L432"/>
  <c r="H433"/>
  <c r="I433"/>
  <c r="L433"/>
  <c r="H434"/>
  <c r="I434"/>
  <c r="L434"/>
  <c r="H435"/>
  <c r="I435"/>
  <c r="L435"/>
  <c r="H436"/>
  <c r="I436"/>
  <c r="L436"/>
  <c r="H437"/>
  <c r="I437"/>
  <c r="L437"/>
  <c r="H438"/>
  <c r="I438"/>
  <c r="L438"/>
  <c r="H439"/>
  <c r="I439"/>
  <c r="L439"/>
  <c r="H440"/>
  <c r="I440"/>
  <c r="L440"/>
  <c r="H441"/>
  <c r="I441"/>
  <c r="L441"/>
  <c r="I442"/>
  <c r="L442"/>
  <c r="H443"/>
  <c r="I443"/>
  <c r="L443"/>
  <c r="H444"/>
  <c r="I444"/>
  <c r="L444"/>
  <c r="H445"/>
  <c r="I445"/>
  <c r="L445"/>
  <c r="H446"/>
  <c r="I446"/>
  <c r="L446"/>
  <c r="H447"/>
  <c r="I447"/>
  <c r="L447"/>
  <c r="H448"/>
  <c r="I448"/>
  <c r="L448"/>
  <c r="H449"/>
  <c r="I449"/>
  <c r="L449"/>
  <c r="H450"/>
  <c r="I450"/>
  <c r="L450"/>
  <c r="H451"/>
  <c r="I451"/>
  <c r="L451"/>
  <c r="H452"/>
  <c r="I452"/>
  <c r="L452"/>
  <c r="H453"/>
  <c r="I453"/>
  <c r="L453"/>
  <c r="H454"/>
  <c r="I454"/>
  <c r="L454"/>
  <c r="H455"/>
  <c r="I455"/>
  <c r="L455"/>
  <c r="H456"/>
  <c r="I456"/>
  <c r="L456"/>
  <c r="H457"/>
  <c r="I457"/>
  <c r="L457"/>
  <c r="H458"/>
  <c r="I458"/>
  <c r="L458"/>
  <c r="H459"/>
  <c r="I459"/>
  <c r="L459"/>
  <c r="H460"/>
  <c r="I460"/>
  <c r="L460"/>
  <c r="H461"/>
  <c r="I461"/>
  <c r="L461"/>
  <c r="H462"/>
  <c r="I462"/>
  <c r="L462"/>
  <c r="H463"/>
  <c r="I463"/>
  <c r="L463"/>
  <c r="H464"/>
  <c r="I464"/>
  <c r="L464"/>
  <c r="H465"/>
  <c r="I465"/>
  <c r="L465"/>
  <c r="H466"/>
  <c r="I466"/>
  <c r="L466"/>
  <c r="H467"/>
  <c r="I467"/>
  <c r="L467"/>
  <c r="H468"/>
  <c r="I468"/>
  <c r="L468"/>
  <c r="H469"/>
  <c r="I469"/>
  <c r="L469"/>
  <c r="H470"/>
  <c r="I470"/>
  <c r="L470"/>
  <c r="H471"/>
  <c r="I471"/>
  <c r="L471"/>
  <c r="H472"/>
  <c r="I472"/>
  <c r="L472"/>
  <c r="H473"/>
  <c r="I473"/>
  <c r="L473"/>
  <c r="H474"/>
  <c r="I474"/>
  <c r="L474"/>
  <c r="H475"/>
  <c r="I475"/>
  <c r="L475"/>
  <c r="H476"/>
  <c r="I476"/>
  <c r="L476"/>
  <c r="H477"/>
  <c r="I477"/>
  <c r="L477"/>
  <c r="H478"/>
  <c r="I478"/>
  <c r="L478"/>
  <c r="H479"/>
  <c r="I479"/>
  <c r="L479"/>
  <c r="H480"/>
  <c r="I480"/>
  <c r="L480"/>
  <c r="H481"/>
  <c r="I481"/>
  <c r="L481"/>
  <c r="H482"/>
  <c r="I482"/>
  <c r="L482"/>
  <c r="H483"/>
  <c r="I483"/>
  <c r="L483"/>
  <c r="H484"/>
  <c r="I484"/>
  <c r="L484"/>
  <c r="H485"/>
  <c r="I485"/>
  <c r="L485"/>
  <c r="H486"/>
  <c r="I486"/>
  <c r="L486"/>
  <c r="H487"/>
  <c r="I487"/>
  <c r="L487"/>
  <c r="I488"/>
  <c r="L488"/>
  <c r="H489"/>
  <c r="I489"/>
  <c r="L489"/>
  <c r="H490"/>
  <c r="I490"/>
  <c r="L490"/>
  <c r="H491"/>
  <c r="I491"/>
  <c r="L491"/>
  <c r="H492"/>
  <c r="I492"/>
  <c r="L492"/>
  <c r="H493"/>
  <c r="I493"/>
  <c r="L493"/>
  <c r="H494"/>
  <c r="I494"/>
  <c r="L494"/>
  <c r="H495"/>
  <c r="I495"/>
  <c r="L495"/>
  <c r="H496"/>
  <c r="I496"/>
  <c r="L496"/>
  <c r="H497"/>
  <c r="I497"/>
  <c r="L497"/>
  <c r="H498"/>
  <c r="I498"/>
  <c r="L498"/>
  <c r="H499"/>
  <c r="I499"/>
  <c r="L499"/>
  <c r="H500"/>
  <c r="I500"/>
  <c r="L500"/>
  <c r="H501"/>
  <c r="I501"/>
  <c r="L501"/>
  <c r="H502"/>
  <c r="I502"/>
  <c r="L502"/>
  <c r="H503"/>
  <c r="I503"/>
  <c r="L503"/>
  <c r="H504"/>
  <c r="I504"/>
  <c r="L504"/>
  <c r="H505"/>
  <c r="I505"/>
  <c r="L505"/>
  <c r="H506"/>
  <c r="I506"/>
  <c r="L506"/>
  <c r="H507"/>
  <c r="I507"/>
  <c r="L507"/>
  <c r="H508"/>
  <c r="I508"/>
  <c r="L508"/>
  <c r="H509"/>
  <c r="I509"/>
  <c r="L509"/>
  <c r="H510"/>
  <c r="I510"/>
  <c r="L510"/>
  <c r="H511"/>
  <c r="I511"/>
  <c r="L511"/>
  <c r="H512"/>
  <c r="I512"/>
  <c r="L512"/>
  <c r="H513"/>
  <c r="I513"/>
  <c r="L513"/>
  <c r="H514"/>
  <c r="I514"/>
  <c r="L514"/>
  <c r="H515"/>
  <c r="I515"/>
  <c r="L515"/>
  <c r="H516"/>
  <c r="I516"/>
  <c r="L516"/>
  <c r="H517"/>
  <c r="I517"/>
  <c r="L517"/>
  <c r="H518"/>
  <c r="I518"/>
  <c r="L518"/>
  <c r="H519"/>
  <c r="I519"/>
  <c r="L519"/>
  <c r="M4"/>
  <c r="M3"/>
  <c r="L4"/>
  <c r="L3"/>
</calcChain>
</file>

<file path=xl/sharedStrings.xml><?xml version="1.0" encoding="utf-8"?>
<sst xmlns="http://schemas.openxmlformats.org/spreadsheetml/2006/main" count="21122" uniqueCount="1753">
  <si>
    <t>REKAP TIME SHEET SUPIR</t>
  </si>
  <si>
    <t>NO.</t>
  </si>
  <si>
    <t>TANGGAL</t>
  </si>
  <si>
    <t>JUMLAH
[Rp.]</t>
  </si>
  <si>
    <t>KEGIATAN LAINNYA</t>
  </si>
  <si>
    <t>KOMPENSASI
[Rp.]</t>
  </si>
  <si>
    <t>JUMLAH JARAK [KM]</t>
  </si>
  <si>
    <t>PAKET</t>
  </si>
  <si>
    <t>KEGIATAN HARIAN</t>
  </si>
  <si>
    <t>P-3D</t>
  </si>
  <si>
    <t>Camp 02</t>
  </si>
  <si>
    <t>P-3B</t>
  </si>
  <si>
    <t>LEMBUR 2
[JAM]</t>
  </si>
  <si>
    <t>NO. URUT/ POLISI :  09/BK 8740 CN</t>
  </si>
  <si>
    <t>NO. URUT/ POLISI  :  11/BK 8716 CO</t>
  </si>
  <si>
    <t>MEREK DT               :  INTERCOOLER</t>
  </si>
  <si>
    <t>NO. URUT/ POLISI   :  03/BK 8851 XA</t>
  </si>
  <si>
    <t>NO. URUT/ POLISI   :  10/BK 8717 CO</t>
  </si>
  <si>
    <t>NO. URUT/ POLISI   :  21/DD 9670 LA</t>
  </si>
  <si>
    <t>NO. URUT/ POLISI   :  08/BK 8983 CO</t>
  </si>
  <si>
    <t>NO. URUT/ POLISI   :  19/B 9675 BYT</t>
  </si>
  <si>
    <t>NO. URUT/ POLISI   :  07/BK 9584 CN</t>
  </si>
  <si>
    <t>NO. URUT/ POLISI  :  16/BG 8689 UH</t>
  </si>
  <si>
    <t>NO. URUT/ POLISI  :  17/KH 8380 E</t>
  </si>
  <si>
    <t>NO. URUT/ POLISI  :  20/B 9684 AU</t>
  </si>
  <si>
    <t>NO. URUT/ POLISI  :  12/BK 8721 CO</t>
  </si>
  <si>
    <t>JARAK/ RIT 
[KM]</t>
  </si>
  <si>
    <t>KETERANGAN</t>
  </si>
  <si>
    <t xml:space="preserve">JUMLAH RIT </t>
  </si>
  <si>
    <t>MEREK DT                :  INTERCOOLER</t>
  </si>
  <si>
    <t>NO. URUT/ POLISI  :  04/BL 9389 AL</t>
  </si>
  <si>
    <t>NO. URUT/ POLISI  :  05/BK 9583 CN</t>
  </si>
  <si>
    <t>MEREK DT                :  HINO LOHAN HIJAU</t>
  </si>
  <si>
    <t>7=(5x6)</t>
  </si>
  <si>
    <t>LEMBUR 1
[JAM]</t>
  </si>
  <si>
    <t>MEREK DT                :  HINO LOHAN HIAJU</t>
  </si>
  <si>
    <t>P-3J</t>
  </si>
  <si>
    <t>NO. URUT/ POLISI   :  23/F 8152 FY</t>
  </si>
  <si>
    <t>MEREK TANGKI       :  MITSUBISHI CANTER</t>
  </si>
  <si>
    <t>Camp 01</t>
  </si>
  <si>
    <t>NO. URUT/ POLISI   :  001/BK 9643 CN</t>
  </si>
  <si>
    <t>NO. URUT/ POLISI  :  06/BK 8909 CO</t>
  </si>
  <si>
    <t>Langsir Klass A Basecamp-Jalur 32</t>
  </si>
  <si>
    <t>Langsir Hotmix Manggung-Jalur 32</t>
  </si>
  <si>
    <t>Langsir Grogol Quarry Bt. Toman-Basecamp</t>
  </si>
  <si>
    <t>Langsir Klass A Manggung-Rao Rokan</t>
  </si>
  <si>
    <r>
      <t>(</t>
    </r>
    <r>
      <rPr>
        <b/>
        <u/>
        <sz val="12"/>
        <color indexed="8"/>
        <rFont val="Calibri"/>
        <family val="2"/>
      </rPr>
      <t xml:space="preserve"> M U L Y A D I</t>
    </r>
    <r>
      <rPr>
        <b/>
        <sz val="12"/>
        <color indexed="8"/>
        <rFont val="Calibri"/>
        <family val="2"/>
      </rPr>
      <t xml:space="preserve"> )</t>
    </r>
  </si>
  <si>
    <t>Kepala Cabang</t>
  </si>
  <si>
    <r>
      <t xml:space="preserve">( </t>
    </r>
    <r>
      <rPr>
        <b/>
        <u/>
        <sz val="12"/>
        <color indexed="8"/>
        <rFont val="Calibri"/>
        <family val="2"/>
      </rPr>
      <t>U M A R</t>
    </r>
    <r>
      <rPr>
        <b/>
        <sz val="12"/>
        <color indexed="8"/>
        <rFont val="Calibri"/>
        <family val="2"/>
      </rPr>
      <t xml:space="preserve"> )</t>
    </r>
  </si>
  <si>
    <t>DISETUJUI OLEH,</t>
  </si>
  <si>
    <t>DIREKAP OLEH,</t>
  </si>
  <si>
    <t>Langsir Hotmix Manggung-Jalur Kota Lubuk</t>
  </si>
  <si>
    <t>Stanby Di Manggung</t>
  </si>
  <si>
    <t>MEREK DT                 :  INTERCOOLER</t>
  </si>
  <si>
    <t>MEREK DT                :  MITSUBISHI HD ORANGE</t>
  </si>
  <si>
    <t>MEREK DT                 :  HINO LOHAN HIJAU</t>
  </si>
  <si>
    <t>NAMA SUPIR            :  F A K H R I</t>
  </si>
  <si>
    <t xml:space="preserve"> JARAK PERJALANAN [KM]</t>
  </si>
  <si>
    <t>KM AWAL</t>
  </si>
  <si>
    <t>KM AKHIR</t>
  </si>
  <si>
    <t>???</t>
  </si>
  <si>
    <t>P-3I</t>
  </si>
  <si>
    <t>8 = (7x500)</t>
  </si>
  <si>
    <t>12=(11x10.000)</t>
  </si>
  <si>
    <t>14=(13x15.000)</t>
  </si>
  <si>
    <t>Ke Manggung Kosong</t>
  </si>
  <si>
    <t>LEMBUR I
[JAM]</t>
  </si>
  <si>
    <t>LEMBUR II
[JAM]</t>
  </si>
  <si>
    <t>JUMLAH LEMBUR I
[Rp.]</t>
  </si>
  <si>
    <t>JUMLAH LEMBUR II
[Rp.]</t>
  </si>
  <si>
    <t>Harian</t>
  </si>
  <si>
    <t>Stanby Di Manggung (Ganti Ban)</t>
  </si>
  <si>
    <t>15=(8+10+12+14)</t>
  </si>
  <si>
    <t>UANG MANDAH [HARI]</t>
  </si>
  <si>
    <t>Bantuan</t>
  </si>
  <si>
    <t>NAMA SUPIR           :  I R W A N  (PASBAR)</t>
  </si>
  <si>
    <t>NAMA SUPIR            :  I R S A N U D D D I N (PASBAR)</t>
  </si>
  <si>
    <t>8 = (7x1000)</t>
  </si>
  <si>
    <t>11 = (8+10)</t>
  </si>
  <si>
    <t>MEREK TRADO         :  TRADO MITSUBISHI INTERCOOLER</t>
  </si>
  <si>
    <t>7 (6-5)</t>
  </si>
  <si>
    <t>UANG   MANDAH   [HARI]</t>
  </si>
  <si>
    <t>NAMA SUPIR            :  M U K H L I S (LBS)</t>
  </si>
  <si>
    <t>NAMA SUPIR           :  D E D Y (LBS)</t>
  </si>
  <si>
    <t>NAMA SUPIR            :  A N D R I  (LBS)</t>
  </si>
  <si>
    <t xml:space="preserve">NO. URUT/ POLISI :  14/BG 8687 UH  </t>
  </si>
  <si>
    <t>NAMA SUPIR           :  Z A I N A L  (PASBAR)</t>
  </si>
  <si>
    <t>UANG MANDAH</t>
  </si>
  <si>
    <t>8=(7x10.000)</t>
  </si>
  <si>
    <t>10=(9x15.000)</t>
  </si>
  <si>
    <t>11=(6+8+10)</t>
  </si>
  <si>
    <t>Langsir BBM Sawah Panjang-Manggung</t>
  </si>
  <si>
    <t>Tidak Ada Timesheet</t>
  </si>
  <si>
    <t>Stanby Di Manggung (DT Rusak)</t>
  </si>
  <si>
    <t>Stanby Di Kiawai (Servis DT)</t>
  </si>
  <si>
    <t>Stanby Di Kiawai</t>
  </si>
  <si>
    <t>PLAT</t>
  </si>
  <si>
    <t>JENIS/TYPE</t>
  </si>
  <si>
    <t>BK 9972 LL</t>
  </si>
  <si>
    <t>BK 8851 XA</t>
  </si>
  <si>
    <t>BK 9583 CN</t>
  </si>
  <si>
    <t>BK 8909 CO</t>
  </si>
  <si>
    <t>BK 9463 CN</t>
  </si>
  <si>
    <t>BG 8687 UH</t>
  </si>
  <si>
    <t>BG 8688 UH</t>
  </si>
  <si>
    <t>BG 8689 UH</t>
  </si>
  <si>
    <t>KH 8380 E</t>
  </si>
  <si>
    <t>B 9594 AU</t>
  </si>
  <si>
    <t>B 9675 BYT</t>
  </si>
  <si>
    <t>F 8132 FY</t>
  </si>
  <si>
    <t>DT Grandong</t>
  </si>
  <si>
    <t>DT Intercooler</t>
  </si>
  <si>
    <t>Trado</t>
  </si>
  <si>
    <t>HD Orange</t>
  </si>
  <si>
    <t>Lohan</t>
  </si>
  <si>
    <t>Water Tank</t>
  </si>
  <si>
    <t>DAFTAR SUPIR POST PASBAR</t>
  </si>
  <si>
    <t>03</t>
  </si>
  <si>
    <t>05</t>
  </si>
  <si>
    <t>06</t>
  </si>
  <si>
    <t>002</t>
  </si>
  <si>
    <t>Stanby Di Manggung (ganti Ban)</t>
  </si>
  <si>
    <t>NAMA SUPIR            :  N U S I R W A N  (LBS)</t>
  </si>
  <si>
    <t>Stanby Di Manggung (Servis DT)</t>
  </si>
  <si>
    <t>Stanby Di Manggung (Tukar Ban)</t>
  </si>
  <si>
    <t>12 = (9+11)</t>
  </si>
  <si>
    <t>NAMA SUPIR            :  S U P A R D I</t>
  </si>
  <si>
    <t>Kompensasi</t>
  </si>
  <si>
    <t>Langsir Hotmix Manggung-Rao Rokan</t>
  </si>
  <si>
    <t>Langsir Abu Batu Kiawai-Manggung</t>
  </si>
  <si>
    <t>Langsir Medium Kiawai-Manggung</t>
  </si>
  <si>
    <t>Stanby Di Manggung (AMP Rusak)</t>
  </si>
  <si>
    <t>P-3F</t>
  </si>
  <si>
    <t>Ke Kiawai Kosong</t>
  </si>
  <si>
    <t>Langsir BBM BT. Lingkin-Jalur 32</t>
  </si>
  <si>
    <t>Langsir Sirtu Batang Toman-Jalur 32</t>
  </si>
  <si>
    <t>Langsir Grogol Batang Toman-Basecamp</t>
  </si>
  <si>
    <t>Langsir Medium Batu Kiawai-Manggung</t>
  </si>
  <si>
    <t>Izin</t>
  </si>
  <si>
    <t>P-3C</t>
  </si>
  <si>
    <r>
      <t>Harap di isi Jam berangkat dan jam tiba, walaupun kosong (</t>
    </r>
    <r>
      <rPr>
        <b/>
        <sz val="17"/>
        <color indexed="10"/>
        <rFont val="Calibri"/>
        <family val="2"/>
      </rPr>
      <t>Jangan lupa!!!</t>
    </r>
    <r>
      <rPr>
        <b/>
        <sz val="17"/>
        <color indexed="8"/>
        <rFont val="Calibri"/>
        <family val="2"/>
      </rPr>
      <t>);</t>
    </r>
  </si>
  <si>
    <t>PERIODE TAHUN    :   2014</t>
  </si>
  <si>
    <r>
      <t>Harap di isi Jam berangkat dan Jam tiba, walaupun kosong (</t>
    </r>
    <r>
      <rPr>
        <b/>
        <sz val="17"/>
        <color indexed="10"/>
        <rFont val="Calibri"/>
        <family val="2"/>
      </rPr>
      <t>Jangan lupa!!!</t>
    </r>
    <r>
      <rPr>
        <b/>
        <sz val="17"/>
        <color indexed="8"/>
        <rFont val="Calibri"/>
        <family val="2"/>
      </rPr>
      <t>);</t>
    </r>
  </si>
  <si>
    <t>Langsir Klass A Manggung-Lurah Berangin</t>
  </si>
  <si>
    <t>Langsir Hotmix Manggung-Kp. Tengah Solok</t>
  </si>
  <si>
    <t>Langsir Klass A Lurah Berangin-Manggung</t>
  </si>
  <si>
    <t>Langsir Hotmix Manggung-Lurah Berangin</t>
  </si>
  <si>
    <t>Langsir Pasir Lurah Berangin-Manggung</t>
  </si>
  <si>
    <t>Lansgsir Sirtu Di Jalur 32</t>
  </si>
  <si>
    <t>Langsir Greesley Kiawai-Jalur 32</t>
  </si>
  <si>
    <t>Langsir Klass A Manggung-Jalur 32</t>
  </si>
  <si>
    <t>Langsir Hotmix Manggung-Jalan KKN</t>
  </si>
  <si>
    <t>Langsir Air Batang Lasung-Bak Amp</t>
  </si>
  <si>
    <t>Melangsir Splite 2/3 Di Basecamp</t>
  </si>
  <si>
    <t>Langsir Abu Batu Manggung-Lurah Berangin</t>
  </si>
  <si>
    <t>Stanby Di Manggung (Ganti Ban 5 Pcs)</t>
  </si>
  <si>
    <t>Langsir Grogol Batang Toman- Basecamp</t>
  </si>
  <si>
    <t>Stanby Di Kiawai (Tunggu Ban)</t>
  </si>
  <si>
    <t>Antar Poniman Ke Lubuk</t>
  </si>
  <si>
    <t>Xenia</t>
  </si>
  <si>
    <t>Ganti Ban DT</t>
  </si>
  <si>
    <t>Melangsir Di Jalur 32</t>
  </si>
  <si>
    <t>Langsir BBM Kumpulan-Manggung</t>
  </si>
  <si>
    <t>Langsir Hotmix Manggung-Rokan Hulu</t>
  </si>
  <si>
    <t>Langsir Klass A Manggung-Rokan Hulu</t>
  </si>
  <si>
    <t>Stanby Di Manggung (Gantii Sil Gardan)</t>
  </si>
  <si>
    <t>DT Rusak Di Panti Kembali Ke Manggung</t>
  </si>
  <si>
    <t>Uang Poding</t>
  </si>
  <si>
    <t>Tarik Finisher Ke Solok Tapus</t>
  </si>
  <si>
    <t>Langsir Splite 2/3 Manggung-Lurah Berangin</t>
  </si>
  <si>
    <t>Langsir Sirtu Manggung-Lurah Berangin</t>
  </si>
  <si>
    <t>Bongkar Pasang Ban</t>
  </si>
  <si>
    <t>Stanby (Ganti Per Kanan)</t>
  </si>
  <si>
    <t>Stanby Di Kiawai (Servis Per Depan)</t>
  </si>
  <si>
    <t>Stanby Di Manggung (Tunggu Ban)</t>
  </si>
  <si>
    <t>Belanja Suku Cadang Ke Padang</t>
  </si>
  <si>
    <t>Langsir Sirtu Batang Toman-Kodim Pdg 7</t>
  </si>
  <si>
    <t xml:space="preserve">Mandah Di Jalur 32 </t>
  </si>
  <si>
    <t>Langsir Split 2/3 Kinali-Kiawai</t>
  </si>
  <si>
    <t>Serap DT 19</t>
  </si>
  <si>
    <t xml:space="preserve">NO. URUT/ POLISI :  15/BG 8688 UH  </t>
  </si>
  <si>
    <t>Langsir Grogol Quarry Paraman- Basecamp</t>
  </si>
  <si>
    <t>Serap DT Isuzu 29</t>
  </si>
  <si>
    <t>Stanby Di Kiawai (Tunggun Ban)</t>
  </si>
  <si>
    <t>Test Propoling Di Jalur 32</t>
  </si>
  <si>
    <t xml:space="preserve">Kompensasi </t>
  </si>
  <si>
    <t>Langsir Timbunan Di Jalur 32</t>
  </si>
  <si>
    <t>Stanby Di Kiawai (Ganti Sil Gardan)</t>
  </si>
  <si>
    <t>Stanby Di Kiawai (Ganti Ban)</t>
  </si>
  <si>
    <t>Stanby Di Kiawai (Ganti Begol)</t>
  </si>
  <si>
    <t>Bantu Tarik DT 03 Terpuruk Sebelum Kajai</t>
  </si>
  <si>
    <t>NO. URUT/ POLISI  :  18/B 9594 AU</t>
  </si>
  <si>
    <t>Dalam Perjalanan</t>
  </si>
  <si>
    <t>Langsir Timbunnan Di Jalur 32</t>
  </si>
  <si>
    <t>Izin (Sakit)</t>
  </si>
  <si>
    <t>Stanby Di Manggung (Patah Per)</t>
  </si>
  <si>
    <t>Ke Kiawai Kosong (Ganti Ban)</t>
  </si>
  <si>
    <t>Mobilisasi Vibro (Adek) Bukit 7-Tarung-Tarung</t>
  </si>
  <si>
    <t>Mobilisasi Finisher (Indra) Jalan KKN-Rao Rokan</t>
  </si>
  <si>
    <t>Mobilisasi TR (Pakde) Jalan KKN-Rao Rokan</t>
  </si>
  <si>
    <t>Mobilisasi Finisher (Akhyar) Kp. Tangah Solok-Lubuk Sikaping</t>
  </si>
  <si>
    <t>Mobilisasi TR (Pakde) Rao Rokan-Lubuk Sikaping</t>
  </si>
  <si>
    <t>Mobilisasi Vibro (Adek) Rao Rokan-Lubuk Sikaping</t>
  </si>
  <si>
    <t>Mobilisasi Tandem (???) Kp. Tangah Solok-Lubuk Sikaping</t>
  </si>
  <si>
    <t>Mobilisasi Tandem (Andi) Rao Rokan-Lubuk Sikaping</t>
  </si>
  <si>
    <t>Mobilisasi Finisher (Indra)  Rao Rokan-Lubuk Sikaping</t>
  </si>
  <si>
    <t>Mobilisasi Excavator Hitachi (Muslim) Basecamp Kiawai-Quarry Paraman</t>
  </si>
  <si>
    <t>Langsir Semen Padang-Simpang Empat</t>
  </si>
  <si>
    <t>Mobilisasi Excavator Komatsu (H. Mul) Batang Lingkin-Jalur 32</t>
  </si>
  <si>
    <t>Mobilisasi Excavator CAT (Anto) Bukit 7-Jalur 32</t>
  </si>
  <si>
    <t>Stanby di Jalur 32</t>
  </si>
  <si>
    <t>Mobilisasi Excavator Komatsu (H. Mul) Jalur 32-Batang Lingkin</t>
  </si>
  <si>
    <t>Mobilisasi Excavator Hitachi (Muslim) Quarry Paraman-Basecamp Kiawai</t>
  </si>
  <si>
    <t>Mobilisasi Excavator CAT (Anto) Quarry Batang Toman-Jalur 32</t>
  </si>
  <si>
    <t>Mobilisasi Excavator CAT (Ujang) Jalur32-Basecamp Kiawai-Quarry Sontang</t>
  </si>
  <si>
    <t>Mobilisasi Excavator CAT (Anto) Quarry Sontang-Batang Toman</t>
  </si>
  <si>
    <t>Mobilisasi Excavator Kobelco (Ebi) Basecamp Kiawai-Batang Toman</t>
  </si>
  <si>
    <t>Mobilisasi Finisher (Akhyar) Lubuk Sikaping-Kp. Tangah Solok</t>
  </si>
  <si>
    <t>Mobilisasi Tandem (Rano) Lubuk Sikaping-Kp. Tangah Solok</t>
  </si>
  <si>
    <t>Mobilisasi PTR (Ade) Lubuk Sikaping-Kp. Tangah Solok</t>
  </si>
  <si>
    <t>Mobilisasi PTR (Amat) Manggung-Padang (Via Solok)</t>
  </si>
  <si>
    <t>Mobilisasi Kobelco (Ebi) Quarry Batang Toman-Basecamp Kiawai</t>
  </si>
  <si>
    <t>Mobilisasi Tandem (Andi) Jalur 32-Ra Rokan</t>
  </si>
  <si>
    <t>Mobilisasi PTR (Ade) Solok Sontang-Lubuk Sikaping</t>
  </si>
  <si>
    <t>Mobilisasi Excavator Cat (Si Am) Rao Rokan-Basecamp Manggung</t>
  </si>
  <si>
    <t>Mobilisasi Gleder (Hen) Rao-Basecamp Manggung</t>
  </si>
  <si>
    <t>Mobilisasi Hitachi (Ujang) Bonjol-Basecamp Manggung</t>
  </si>
  <si>
    <t>Mobilisasi PTR (Ade) Bonjol-Basecamp Manggung</t>
  </si>
  <si>
    <t>Mobilisasi Finisher (Inndra) Jalur Kota LBS-Basecamp Manggung</t>
  </si>
  <si>
    <t>Mobilisasi Finisher (Akhyar) Jalur Kota LBS-Basecamp Manggung</t>
  </si>
  <si>
    <t>Mobilisasi PTR (Pakkde) Jalur Kota LBS-Basecamp Manggung</t>
  </si>
  <si>
    <t>Mobilisasi Finisher (Indra) Bonjol-Jalur 32</t>
  </si>
  <si>
    <t>Mobilisasi PTR (Ade) Basecamp Manggung-Padang</t>
  </si>
  <si>
    <t>Mobilisasi Vibro (Regar) Basecamp Manggung-Medan</t>
  </si>
  <si>
    <t>Langsir TR (Ade) Lubuk Sikaping-Basecamp Manggung</t>
  </si>
  <si>
    <t>Langsir TR (Ade) Basecamp Manggung-Lurah Berangin</t>
  </si>
  <si>
    <t>Mobilisasi Gleder (Hen) Basecamp Manggung-Lurah Berangin</t>
  </si>
  <si>
    <t>Mobilisasi Finisher (Indra)  Basecamp Manggung-Lubuk Sikaping</t>
  </si>
  <si>
    <t>Langsir Tandem (Rano) Basecamp Manggung-Lurah Berangin</t>
  </si>
  <si>
    <t>Mobilisasi Vibro (Lansek) Lurah Berangin-Basecamp Manggung</t>
  </si>
  <si>
    <t>Mobilisasi Vibro (Lansek) Basecamp Manggung-Lurah Berangin</t>
  </si>
  <si>
    <t>Mobilisasi Gleder (Hen) Lurah Berangin-Basecamp Manggung</t>
  </si>
  <si>
    <t>Mobilisasi TR (Pakde) Basecamp Manggung-Jalur 32</t>
  </si>
  <si>
    <t>Mobilisasi Vibro (Adek) Basecamp Manggung-Jalur 32</t>
  </si>
  <si>
    <t>Mobilisasi Tandem (Rano) Basecamp Manggung-Papong</t>
  </si>
  <si>
    <t>Mobilisasi Gleder (Hen) Basecamp Manggung-Jalur 32</t>
  </si>
  <si>
    <t>Mobilisasi Baby Rooler (???) Muars Tois-Basecamp Manggung</t>
  </si>
  <si>
    <t>Mobilisasi Excavator Komatsu (Pak Ahdi) Air Bangis-Basecamp Kiawai-Sontang</t>
  </si>
  <si>
    <t>Mobilisasi Excavator Hitachi (Ujang) Basecamp Manggung-Jalur 32</t>
  </si>
  <si>
    <t>Mobilisasi Tandem (Andi) Basecamp Manggung-Jalur 32</t>
  </si>
  <si>
    <t>Mobilisasi Finisher (Akhyar) Basecamp manggung-Jalur 32</t>
  </si>
  <si>
    <t>Puding</t>
  </si>
  <si>
    <t>Mandah Di Jalur 32</t>
  </si>
  <si>
    <t>Isi Air PTR/Aspal Jalur 32</t>
  </si>
  <si>
    <t>Isi Air PTR/Aspal Jalan KKN</t>
  </si>
  <si>
    <t>Antar Kru Aspal Ke Lubuk</t>
  </si>
  <si>
    <t>Stanby Di Jalur 32</t>
  </si>
  <si>
    <t>Isi Air PTR/Siram Klass A Jalur 32</t>
  </si>
  <si>
    <t>Langsir BBM</t>
  </si>
  <si>
    <t>Siram Klas A Jalur 32</t>
  </si>
  <si>
    <t>Izin Pulang</t>
  </si>
  <si>
    <t>TOTAL
[Rp.]</t>
  </si>
  <si>
    <t>Mobilisasi Tandem (Era) padang - basecamp</t>
  </si>
  <si>
    <t>camp-01</t>
  </si>
  <si>
    <t>Mobilisasi Grader (hen) simpang 4 - camp manggung</t>
  </si>
  <si>
    <t>Mobilisasi Excavator (Anto) Kiawai - Jambi</t>
  </si>
  <si>
    <t>Mandah di Jambi</t>
  </si>
  <si>
    <t>Mobilisasi Fibro (adek) Padang - jambi</t>
  </si>
  <si>
    <t>Mobilisasi Grader(hen) Manggung - Jambi</t>
  </si>
  <si>
    <t>Mobilisasi Excavator (anto) Jambi - Manggung</t>
  </si>
  <si>
    <t>Mobilisasi Grader (hen) jambi - Manggung</t>
  </si>
  <si>
    <t>Mobilisasi Fibro(Adek) jambi - manggung</t>
  </si>
  <si>
    <t>Mobilisasi CAT (Firman) Quarry An. Roni-Medan (Via Rantau)</t>
  </si>
  <si>
    <t>PERIODE TAHUN      :   2014</t>
  </si>
  <si>
    <t>REKAP TIME SHEET TRADO</t>
  </si>
  <si>
    <t>REKAB TIMESHEET TRADO</t>
  </si>
  <si>
    <t>Mobilisasi Kobelco ( Ebi)  Btg toman - jalur</t>
  </si>
  <si>
    <t>camp-02</t>
  </si>
  <si>
    <t>Mobilisasi Kobelco ( Ebi)   jalur - Btg Toman</t>
  </si>
  <si>
    <t>Mobilisasi Cat ( Anto ) btg Toman - camp</t>
  </si>
  <si>
    <t>Mobilisasi Kobelco ( ebi ) btg toman - camp</t>
  </si>
  <si>
    <t>Mobilisasi Kobelco ( ebi) camp-jalur 32</t>
  </si>
  <si>
    <t>Mobilisasi Kobelco (ebi) jalur 32-camp</t>
  </si>
  <si>
    <t>Mobilisasi Fibro (adek ) jlaur 32 - camp</t>
  </si>
  <si>
    <t>Mobilisasi cat (anto) camp- talu</t>
  </si>
  <si>
    <t>Job salah order</t>
  </si>
  <si>
    <t>Mobilisasi cat ( anto )  talu-camp</t>
  </si>
  <si>
    <t>Mobilisasi Loader ( doli) camp - Padang</t>
  </si>
  <si>
    <t>Mobilisasi Kobelco ( ebi) camp- btg Toman</t>
  </si>
  <si>
    <t>Mobilisasi Fibro (adek ) camp- Padang</t>
  </si>
  <si>
    <t>Mobilisasi Kobelco (ebi) camp Barat - Manggung</t>
  </si>
  <si>
    <t>Mobilisasi PTR (pak de) jalur 32 - Manggung</t>
  </si>
  <si>
    <t>Mobilisasi Fisher (akyar) jalur 32 - manggung</t>
  </si>
  <si>
    <t>Mobilisasi Tandem (andi) jalur 32 - Manggung</t>
  </si>
  <si>
    <t>Mobilisasi Kobelco ( ebi ) manggung - Anang</t>
  </si>
  <si>
    <t>Mobilisasi cat ( anto) Manggung - anang</t>
  </si>
  <si>
    <t>Mobilisais Kobelco ( Ebi) anang - manggung</t>
  </si>
  <si>
    <t>Mobilisasi Grader ( hen) manggung - rao rokan</t>
  </si>
  <si>
    <t>Mobilisasi tandem ( andi ) manggung - rao rokan</t>
  </si>
  <si>
    <t>Servis DT (Ganti Kimpen)</t>
  </si>
  <si>
    <t>Standby Di Manggung</t>
  </si>
  <si>
    <t>Ke Kerinci Kosong</t>
  </si>
  <si>
    <t>Dalam Perjalanan Ke Kerinci</t>
  </si>
  <si>
    <t>Standby Di Kerinci</t>
  </si>
  <si>
    <t>Stanby Di Kerinci</t>
  </si>
  <si>
    <t>PERIODE TAHUN     :   2014</t>
  </si>
  <si>
    <t>Kerinci</t>
  </si>
  <si>
    <t>Langsir Sirtu Anang-Basecamp</t>
  </si>
  <si>
    <t>Langsir Sirtu Di Kerinci</t>
  </si>
  <si>
    <t>Lansir Sirtu Anang-Basecamp</t>
  </si>
  <si>
    <t>Standby Di Kiawai</t>
  </si>
  <si>
    <t>Puding 35.000</t>
  </si>
  <si>
    <t>Langsir Sirtu Jalur 32-Simpang Pertanian</t>
  </si>
  <si>
    <t>Langsir Grogol Jalur 32- Basecamp</t>
  </si>
  <si>
    <t>Langsir BBM Kumpulan-Alat CAT Di Anang</t>
  </si>
  <si>
    <t>Dalam Perjalanan Ke Manggung</t>
  </si>
  <si>
    <t>Ke Pasaman Kosong</t>
  </si>
  <si>
    <t>Dalam Perjalanan Ke Pasaman</t>
  </si>
  <si>
    <t>Stanby Di Manggung (Servis Rem DT)</t>
  </si>
  <si>
    <t>Stanby Di Manggung (Servis  Rem)</t>
  </si>
  <si>
    <t>Stanby Di Manggung (Menunggu Spart Part)</t>
  </si>
  <si>
    <t>Lansir Air Dari Kolam Ke AMP</t>
  </si>
  <si>
    <t>Kapan Pulang Dari Barat Dan Jam berapa?</t>
  </si>
  <si>
    <t>Stanby Di Manggung (Servis Bola Stir)</t>
  </si>
  <si>
    <t>Jemput DT 03 Interculler</t>
  </si>
  <si>
    <t>Kosong Bukit 7-Manggung</t>
  </si>
  <si>
    <t>Langsir Sirtu Anang-Manggung</t>
  </si>
  <si>
    <t>Langsir Klas S Manggung-Rao Rokan</t>
  </si>
  <si>
    <t>Lansir Klas S Manggung-Rao Rokan</t>
  </si>
  <si>
    <t>Lansir Sirtu Anang -Manggung</t>
  </si>
  <si>
    <t>Lansir Sirtu Anang-Manggung</t>
  </si>
  <si>
    <t>Stanby (Servis DT)</t>
  </si>
  <si>
    <t>Langsir Grogol Lubuk-Manggung</t>
  </si>
  <si>
    <t>Langsir sirtu Anang-Basecamp</t>
  </si>
  <si>
    <t>Stanby Di Manggung (Patah Cucuak Per)</t>
  </si>
  <si>
    <t>Stanby Di Manggung (Servis Ban dan Rem)</t>
  </si>
  <si>
    <t>Standby Di Mangggung</t>
  </si>
  <si>
    <t>02:31 Aspal Lemburnya Kacau</t>
  </si>
  <si>
    <t>Jam Berapa Berangkat Dari Kiawai</t>
  </si>
  <si>
    <t>Lembur Langsir Sirtu Anang</t>
  </si>
  <si>
    <t>Langsir Sirtu Manggung-Kapolsek</t>
  </si>
  <si>
    <t>Langsir Klas S Basecamp-Rao-Rokan</t>
  </si>
  <si>
    <t>Servis DT (tel rem+pompa gomok+cuci+pasang lampu)</t>
  </si>
  <si>
    <t>Tempel Ban, Pompa Gomok Di Jalur 32</t>
  </si>
  <si>
    <t>Langsir BBM Kumpulan-Quarry</t>
  </si>
  <si>
    <t>Langsir Sirtu Batang Tomang-Jalur 32</t>
  </si>
  <si>
    <t>Langsir Sirtu Manggung-Polsek Manggung</t>
  </si>
  <si>
    <t>Membersihkan Aspal Jalur 32</t>
  </si>
  <si>
    <t>Membersihkan Aspal/Markah Jalur 32</t>
  </si>
  <si>
    <t>Membersihkan Aspal/Markah Jalur 32/Siram Coran Bahu Jalan</t>
  </si>
  <si>
    <t xml:space="preserve">Stanby Di Manggung (AMP Rusak) </t>
  </si>
  <si>
    <t xml:space="preserve">Stanby Di Manggung (Aspal Habis) </t>
  </si>
  <si>
    <t>Langsir Grogol Jalur 32-Basecamp</t>
  </si>
  <si>
    <t>NO. DT</t>
  </si>
  <si>
    <t>Libur</t>
  </si>
  <si>
    <t>Libur (DT Rusak)</t>
  </si>
  <si>
    <t xml:space="preserve">Libur </t>
  </si>
  <si>
    <t>Tidak Ada Kegiatan (Standby Di Manggung)</t>
  </si>
  <si>
    <t>Libur (Tidak Ada Kegiatan)</t>
  </si>
  <si>
    <t>Libut (Tidak Ada Kegiatan)</t>
  </si>
  <si>
    <t>Timesheet Tidak Ada</t>
  </si>
  <si>
    <t>L  I  B  U  R</t>
  </si>
  <si>
    <t>Lansir minyak ke Kumpulan untuk Crusher dan AMP</t>
  </si>
  <si>
    <t>K E L U A R</t>
  </si>
  <si>
    <t>Mobilisasi Vibro ( Deni)  Jalur 32 - Basecamp Kaiwai</t>
  </si>
  <si>
    <t xml:space="preserve"> </t>
  </si>
  <si>
    <t>Libur (Pemilu)</t>
  </si>
  <si>
    <t>Grader Sihen Rumbai - Petok</t>
  </si>
  <si>
    <t>Kormelling Adi Padang - Petok</t>
  </si>
  <si>
    <t>Tandem Andi Petok - Sundatar</t>
  </si>
  <si>
    <t>Finisher Akhyar Petok - Sundatar</t>
  </si>
  <si>
    <t>Tandem Rano Padang- Petok</t>
  </si>
  <si>
    <t>Cat Anto Petok - Kuamang</t>
  </si>
  <si>
    <t>Cat Kobelco Firman/Ujang Manggung - PP Belok</t>
  </si>
  <si>
    <t>Ke Padang Kosong</t>
  </si>
  <si>
    <t>Kobelco Ujang Batas Kota - Camp Manggung</t>
  </si>
  <si>
    <t>Cat Anto S. Tarok - Camp Manggung</t>
  </si>
  <si>
    <t>Tandem Andi Camp Manggung - Petok</t>
  </si>
  <si>
    <t>Finisher Akhyar Camp Manggung - Petok</t>
  </si>
  <si>
    <t>Cat Firman Batas - Camp Manggung</t>
  </si>
  <si>
    <t>Cat candra Padang - Camp Manggung</t>
  </si>
  <si>
    <t>Cat Firman B. Batindih - Camp Manggung</t>
  </si>
  <si>
    <t>Cat Kobelco Candra Camp Manggung - Petok</t>
  </si>
  <si>
    <t>Finisher Akhyar Camp Manggung - B. Batindih</t>
  </si>
  <si>
    <t>Finisher Indra Salibawan - Camp Manggung</t>
  </si>
  <si>
    <t>Kobelco Ujang Belok PP - Camp Manggung</t>
  </si>
  <si>
    <t>Tandem Andi Salibawan - Camp Manggung</t>
  </si>
  <si>
    <t>Tandem Capa Salibawan - Camp Manggung</t>
  </si>
  <si>
    <t>Kobelco Ujang Camp Manggung - Belok</t>
  </si>
  <si>
    <t>Excavator Komatsu Naham Lubuk Sikaping - Kumpulan</t>
  </si>
  <si>
    <t>Excavator Cat Anto Camp Manggung - Lambak</t>
  </si>
  <si>
    <t>Excavator Cat Firman Medan - Camp Manggung</t>
  </si>
  <si>
    <t>Loader Sihen Camp Manggung - Petok</t>
  </si>
  <si>
    <t>Grader Sihen Petok - Camp Manggung</t>
  </si>
  <si>
    <t>Finisher Indra Camp Manggung - Petok</t>
  </si>
  <si>
    <t>Finisher Akhyar Petok - Camp Manggung</t>
  </si>
  <si>
    <t>Kobelco Ujang Camp Manggung - Petok</t>
  </si>
  <si>
    <t>PTR Pak DE Petok - Camp Manggung</t>
  </si>
  <si>
    <t>PTR Pak DE  Camp Manggung - Petok</t>
  </si>
  <si>
    <t>Kobelco Ujang Petok - Camp Manggung</t>
  </si>
  <si>
    <t>Finisher Indra Petok - Camp Manggung</t>
  </si>
  <si>
    <t>Excavator Cat Firman Camp Manggung - Polsek LBS</t>
  </si>
  <si>
    <t>Finisher Indra Camp Kiawai  - Camp Manggung</t>
  </si>
  <si>
    <t>Tandem Andi Rokan - Camp Manggung</t>
  </si>
  <si>
    <t>Hitachi Muslim Camp Kiawai - Quarry Astra</t>
  </si>
  <si>
    <t>Vibro Denny Camp Kaiwai - Quarry Astra</t>
  </si>
  <si>
    <t>Cipiti Yono Jambak - Quarry Astra</t>
  </si>
  <si>
    <t>Grader Hen Mapun - Camp Manggung</t>
  </si>
  <si>
    <t>TR Pak De Camp Manggung - Petok</t>
  </si>
  <si>
    <t>Cipiti Yono Quarry Astra - Jambak</t>
  </si>
  <si>
    <t>Hitachi Muslim Quarry Astra- Camp Kiawai</t>
  </si>
  <si>
    <t>Vibro Deni Quarry Astra - Camp Kiawai</t>
  </si>
  <si>
    <t>lansir BBM</t>
  </si>
  <si>
    <t>Lansir Minyak Kumpulan - Camp Manggung</t>
  </si>
  <si>
    <t>Lansir Galian Polsek - Camp Manggung</t>
  </si>
  <si>
    <t>P-4B</t>
  </si>
  <si>
    <t>Lansir BBM</t>
  </si>
  <si>
    <t>Lansir Minyak Ujung Gading-Quarry</t>
  </si>
  <si>
    <t>Langser Tanah Tapak AMP Di Basecamp</t>
  </si>
  <si>
    <t>Stanby Di Kaiwai</t>
  </si>
  <si>
    <t>Langsir Sirtu Timbun Jalan Quarry Astra</t>
  </si>
  <si>
    <t>Quarry 2</t>
  </si>
  <si>
    <t>Langsir Grogol Quarry Astra-Basecamp</t>
  </si>
  <si>
    <t>Langsir Klass B Camp Manggung-Polsek</t>
  </si>
  <si>
    <t>P-3A</t>
  </si>
  <si>
    <t>Langsir Galian Polsek-Camp Manggung</t>
  </si>
  <si>
    <t>P4A</t>
  </si>
  <si>
    <t>Lansir Klass A Camp Manggung - Polsek</t>
  </si>
  <si>
    <t>Bantu Keluar DT 20 Masuk Jurang</t>
  </si>
  <si>
    <t>Langsir Tanah Galian Di Camp Kiawai</t>
  </si>
  <si>
    <t>Lansir Klass B Camp Manggung-Polsek</t>
  </si>
  <si>
    <t>Langsir Klass A Camp Manggung-Polsek</t>
  </si>
  <si>
    <t>Langsir Minyak Kumpulan - Camp Manggung</t>
  </si>
  <si>
    <t>Langsir Galian Tebing - Camp Manggung</t>
  </si>
  <si>
    <t>Lansir Sirtu jalan Astra - Camp Pasbar</t>
  </si>
  <si>
    <t>Lansir grogol Astra - Camp Pasbar</t>
  </si>
  <si>
    <t>harian</t>
  </si>
  <si>
    <t>Lansir Minyak Bt. Lingkin-Quarry</t>
  </si>
  <si>
    <t>Stanby (Naikan Porsneling)</t>
  </si>
  <si>
    <t>Stanby Di Kaiwai (Ganti Ban)</t>
  </si>
  <si>
    <t>Lansir Klas A Polsek - Camp Manggung</t>
  </si>
  <si>
    <t>Stanby Di Manggung (Servis Blok Rem)</t>
  </si>
  <si>
    <t>Langsir Minyak Ke Panti</t>
  </si>
  <si>
    <t>Lansir Hotmix Camp Manggung - Panti</t>
  </si>
  <si>
    <t>P-4A</t>
  </si>
  <si>
    <t>Lansir Base B Polsek - Camp Manggung</t>
  </si>
  <si>
    <t>Stanby Di Manggung (Bongkar Gardan)</t>
  </si>
  <si>
    <t>Melayani Komeling Di Lapangan</t>
  </si>
  <si>
    <t>Libur (Izin)</t>
  </si>
  <si>
    <t>Lansir Minyak Sawah Panjang - Camp Manggung</t>
  </si>
  <si>
    <t>Melayani Kormeling Di Lapangan</t>
  </si>
  <si>
    <t>Ke Bukittinggi Dengan Pak Zubir Belanja Onderdil</t>
  </si>
  <si>
    <t>Ke Padang  Belanja Onderdil</t>
  </si>
  <si>
    <t>Isi Air Komiling Aspal</t>
  </si>
  <si>
    <t>Stanby Di Silbawan</t>
  </si>
  <si>
    <t>D I  B E N G K U L U</t>
  </si>
  <si>
    <t>Ke Manggung Jemput DT</t>
  </si>
  <si>
    <t>Standby Di Manggung (Tukar  Ban)</t>
  </si>
  <si>
    <t>Libur (Izin Sakit Habis Terbalik DT)</t>
  </si>
  <si>
    <t>2. Kolom Paket Jangan dimerge, walaupun kegiatan sama paketnya;</t>
  </si>
  <si>
    <t>Ket Untuk Via :</t>
  </si>
  <si>
    <t>1. Kolom Tangal Jangan dimerge;</t>
  </si>
  <si>
    <t>Lansir Hotmix Camp Manggung (Mobil Terbalik Ke Jurang Di Salibawan )</t>
  </si>
  <si>
    <t>3. Penulisan kegiatan harian, untuk satu kegiatan yang sama buat bahasa yang sama, krn tulisan supir berbeda antara satu dengan yang lain;</t>
  </si>
  <si>
    <t>Stanby (Ganti Ban)</t>
  </si>
  <si>
    <t>Ke Manggung (Jemput DT)</t>
  </si>
  <si>
    <t>Ke Manggung Kosong (Perjalanan Ke Aceh)</t>
  </si>
  <si>
    <t>Stanby Di Manggung (Tunggu Uang Jalan Ke Aceh)</t>
  </si>
  <si>
    <t>Perjalanan Ke Aceh</t>
  </si>
  <si>
    <t>Perjalanan Ke Aceh (Jemput AMP)</t>
  </si>
  <si>
    <t>Stanby Di Meureudu (Tunggu Muatan AMP)</t>
  </si>
  <si>
    <t>Perjalanan Ke Kiawai (Bawa AMP)</t>
  </si>
  <si>
    <t>Stanby (Servis Ombeng)</t>
  </si>
  <si>
    <t>Langsir BBM Batang Lingkin-Basecamp</t>
  </si>
  <si>
    <t>Supir Yang Ke Bengkulu</t>
  </si>
  <si>
    <t>DT No. 14 An. Yusriadi Berangkat 25 Februari Pulang 8 Maret 2014</t>
  </si>
  <si>
    <t>DT No. 16 An. Yarman Berangkat 25 Februari Pulang 8 Maret 2014</t>
  </si>
  <si>
    <t>DT No. 18 An. Ali Noskia Chandra Berangkat 25 Februari Pulang 8 Maret 2014</t>
  </si>
  <si>
    <t>Berangkat Ke Aceh (Jemput AMP)</t>
  </si>
  <si>
    <t>Dalam Perjalanan Ke Aceh</t>
  </si>
  <si>
    <t>Stanby Di Basecamp Aceh</t>
  </si>
  <si>
    <t>Berangkat Ke Kiawai (Bawa AMP)</t>
  </si>
  <si>
    <t>Dalam Perjalanan Ke Kiawai</t>
  </si>
  <si>
    <t>Bongkar Muatan Di Bassecamp Kiawai</t>
  </si>
  <si>
    <t>Stanby Di Kiawai (Tidak Ada Minyak)</t>
  </si>
  <si>
    <t>Servis Dinamo Start</t>
  </si>
  <si>
    <t>YARMAN</t>
  </si>
  <si>
    <t>Tidak Masuk Kerja (DT Rusak)</t>
  </si>
  <si>
    <t>AMA SUPIR               :  H E N D R A   S  (PASBAR)</t>
  </si>
  <si>
    <t>Stanby Di Basecamp Aceh (Menunggu Muatan AMP)</t>
  </si>
  <si>
    <t>Perjalanan Ke Pasbar</t>
  </si>
  <si>
    <t>Muat Abu Batu (Stanby Tidak Ada Minyak)</t>
  </si>
  <si>
    <t xml:space="preserve">Timesheet Belum Masuk </t>
  </si>
  <si>
    <t>DT No. 16 (22 S/d 25 Mei 2014)</t>
  </si>
  <si>
    <t>DT No. 15 An. Hendra Simanjuntak Berangkat 11 April Pulang 3 Mei 2014</t>
  </si>
  <si>
    <t>Ali Noskia</t>
  </si>
  <si>
    <t>Antri Bongkar AMP</t>
  </si>
  <si>
    <t>Standby di Manggung</t>
  </si>
  <si>
    <t>PTR Alpu Padang - Camp Manggung</t>
  </si>
  <si>
    <t>Fibro Deni Camp Manggung - Tapus</t>
  </si>
  <si>
    <t>Cat Anto Irigasi - Salibawan</t>
  </si>
  <si>
    <t>Grader Erwin Camp Manggung - Kuamang</t>
  </si>
  <si>
    <t>Cat Excavator Anto Salibawan - Kauman</t>
  </si>
  <si>
    <t>Fibro Deni Kuamang Tapus - Camp Manggung</t>
  </si>
  <si>
    <t>Grader Erwin Tapus - Camp Manggung</t>
  </si>
  <si>
    <t>Komatshu Davit Rao - Camp Manggung</t>
  </si>
  <si>
    <t>Tandem Rino Camp Manggung - Petok</t>
  </si>
  <si>
    <t>Kormeliling Andi Padang - Camp  Manggung</t>
  </si>
  <si>
    <t>Grader Pak Win Camp Manggung - Petok</t>
  </si>
  <si>
    <t>Kobelco Ujang  Panti - Camp Manggung</t>
  </si>
  <si>
    <t>Jemput Stone Crusher Padang - Camp Manggung</t>
  </si>
  <si>
    <t>PTR Pak De Tapus - Camp Manggung</t>
  </si>
  <si>
    <t>Excavator  Jefri Camp manggung - Kiawai</t>
  </si>
  <si>
    <t>Muatan Kosong Camp Manggung - Kiawai</t>
  </si>
  <si>
    <t>Vibro Deni Camp Kiawai - Quarry Astra</t>
  </si>
  <si>
    <t>Grader Hen Camp Kiawai - Camp Manggung</t>
  </si>
  <si>
    <t>Vibro Deni Camp Kiawai - Camp Manggung</t>
  </si>
  <si>
    <t>Kobelco Ujang Camp Manggung - Jalur</t>
  </si>
  <si>
    <t>Breaker Candra Camp Manggung - Jalur</t>
  </si>
  <si>
    <t>Muatan Kosong Camp Manggung - Padang</t>
  </si>
  <si>
    <t>Muatan Besi Padang - Kiawai - Lubuksikaping</t>
  </si>
  <si>
    <t>Cat Jefri Medan - Camp manggung</t>
  </si>
  <si>
    <t>Cat Jefri Camp Manggung - Panti</t>
  </si>
  <si>
    <t>C at Anto Rao - Camp Manggung</t>
  </si>
  <si>
    <t>Kobelco Ujang Polsek - Bateh</t>
  </si>
  <si>
    <t>Cat Jefri Panti - Camp manggung</t>
  </si>
  <si>
    <t>Cat Nurlam Padang Gantiang - Medan</t>
  </si>
  <si>
    <t>Cat Anto Camp Manggung - Jalur</t>
  </si>
  <si>
    <t xml:space="preserve">Kobelco Ujang Jalur - Camp Manggung </t>
  </si>
  <si>
    <t>Cat Anto Belok - Bateh</t>
  </si>
  <si>
    <t>Kormelling Cupa Camp manggung - Petok</t>
  </si>
  <si>
    <t>Finisher Akhyar Batu Batindih - Petok</t>
  </si>
  <si>
    <t>Cold Milling Petok - Tapus</t>
  </si>
  <si>
    <t>Cat Jefri Camp Manggung - Bateh</t>
  </si>
  <si>
    <t>Hitachi Muslim Kiawai - Astra</t>
  </si>
  <si>
    <t>Finisher Akhyar Petok - Sungai Sariak</t>
  </si>
  <si>
    <t>Finisher Akhyar Sungai Sariak - Petok</t>
  </si>
  <si>
    <t>Finisher Akhyar Petok - Tapus</t>
  </si>
  <si>
    <t>TR Pak De Petok - Tapus</t>
  </si>
  <si>
    <t>Tandem Rano Petok - Tapus</t>
  </si>
  <si>
    <t>Cat Jefri Belok - Bateh</t>
  </si>
  <si>
    <t>Volvo Vibro Romi Medan - Camp Manggung</t>
  </si>
  <si>
    <t>Mobilisasi AMP Meureudu Aceh - Kiawai</t>
  </si>
  <si>
    <t>Ke Merdu Aceh Jemput AMP</t>
  </si>
  <si>
    <t>Stanby Di Meureudu</t>
  </si>
  <si>
    <t>Monilisasi Taff Kebun Pak Faisal Simpang 3 Alin  - Simpang 4</t>
  </si>
  <si>
    <t>Langsir Galian Jalur - Camp Manggung</t>
  </si>
  <si>
    <t>Langsir Minyak ke  Sawah Panjang</t>
  </si>
  <si>
    <t>Langsir Potong Tebing Jalur - Camp Manggung</t>
  </si>
  <si>
    <t>Langsir Base Klas A Camp Manggung - Jalur</t>
  </si>
  <si>
    <t>Langsir Buangan Jalur - Camp Manggung</t>
  </si>
  <si>
    <t>Langsir Kayu Jalur - Camp Manggung</t>
  </si>
  <si>
    <t>Langsir Minyak ke Kumpulan</t>
  </si>
  <si>
    <t>Langsir Minyak ke Sawah Panjang</t>
  </si>
  <si>
    <t>Langsir Sirtu Camp manggung - Jalur</t>
  </si>
  <si>
    <t>Langsir Aspal Camp Manggung - Panti</t>
  </si>
  <si>
    <t>P4B</t>
  </si>
  <si>
    <t>Langsir Base Klas B Camp Manggung - Jalur</t>
  </si>
  <si>
    <t>Langsir  Sirtu Camp Manggung - Jalur</t>
  </si>
  <si>
    <t>Langsir Aspal Camp Manggung - Jalur</t>
  </si>
  <si>
    <t>Melayani Kormelling</t>
  </si>
  <si>
    <t>Langsir Sirtu Camp Manggung - Jalur</t>
  </si>
  <si>
    <t>Langsir Aspal Camp Manggung- Jalur</t>
  </si>
  <si>
    <t>Langsir Minyak Sawah Panjang</t>
  </si>
  <si>
    <t>Langsir Galian  Jalur - Camp Manggung</t>
  </si>
  <si>
    <t>Langsir Base Klas B Jalur - Camp Manggung</t>
  </si>
  <si>
    <t>Langsir Abu Batu Camp Pasbar - Camp Manggung</t>
  </si>
  <si>
    <t>Langsir Base Klas A Jalur - Camp Manggung</t>
  </si>
  <si>
    <t>Koompensasi</t>
  </si>
  <si>
    <t>Camp-01</t>
  </si>
  <si>
    <t>Pulang ke Pasbar</t>
  </si>
  <si>
    <t>Layanan Komeling Batu Batindih</t>
  </si>
  <si>
    <t>Langsir Komeling Simpang Tikalak</t>
  </si>
  <si>
    <t>langsir BBM</t>
  </si>
  <si>
    <t>Langsir aspal Camp Manggung - Panti</t>
  </si>
  <si>
    <t>Muatan Kosong ke Pasbar</t>
  </si>
  <si>
    <t>Langsir Aspal Camp Manggung - Rao</t>
  </si>
  <si>
    <t>Melayani Excavator buang Galian di Tanjung Medan</t>
  </si>
  <si>
    <t>Berangkat ke Camp Manggung</t>
  </si>
  <si>
    <t>Langsir Base Klas Klas A Camp Manggung - Jalur</t>
  </si>
  <si>
    <t>Langsir Sirtu Anang - Camp Manggung</t>
  </si>
  <si>
    <t>Langsir Aspal Phacing Camp Manggung - Rao</t>
  </si>
  <si>
    <t>Langsir Aspal AC- WC Camp manggung - Panti</t>
  </si>
  <si>
    <t>Langsir Aspal AC- BC Camp manggung - Panti</t>
  </si>
  <si>
    <t>Langsir Klas A Manggung-Rao Rokan</t>
  </si>
  <si>
    <t>Langsir Aspal AC-WC Camp Manggung - Panti</t>
  </si>
  <si>
    <t>Langsir Klas A Manggung- Jalur</t>
  </si>
  <si>
    <t>Langsir Aspal AC-BC Camp Manggung - Jalur</t>
  </si>
  <si>
    <t>Berangkat ke Medan jemput Mobil</t>
  </si>
  <si>
    <t>ke Medan</t>
  </si>
  <si>
    <t>Masih di Medan</t>
  </si>
  <si>
    <t>Langsir AC-BC Camp Manggung - Jalur</t>
  </si>
  <si>
    <t>Empirizal</t>
  </si>
  <si>
    <t xml:space="preserve">NAMA SUPIR          :  P I R D A U S (LBS)  </t>
  </si>
  <si>
    <t>NAMA SUPIR             :  I S W A N D I (LBS)</t>
  </si>
  <si>
    <t xml:space="preserve">Koordinasi </t>
  </si>
  <si>
    <t>Langsir Galian jalur - Camp Manggung</t>
  </si>
  <si>
    <t>Langsir Base Klas B Camp Manggung- Jalur</t>
  </si>
  <si>
    <t>Langsir Base Klas A Camp Manggung- Jalur</t>
  </si>
  <si>
    <t>Langsir Aspal AC-BC Camp Manggung - Panti</t>
  </si>
  <si>
    <t>Langsir Abu Batu Camp pasbar - Camp Manggung</t>
  </si>
  <si>
    <t>Muatan Kosong ke Padang</t>
  </si>
  <si>
    <t>Bantu buka Alat Crusher</t>
  </si>
  <si>
    <t>Langsir AC - Base Camo Manggung - Jalur</t>
  </si>
  <si>
    <t>Langsir Aspal AC-BC Camp Manggung - Rao</t>
  </si>
  <si>
    <t>Langsir Galian Jalur - Camp manggung</t>
  </si>
  <si>
    <t>Langsir Anang  Camp Manggung - Jalur</t>
  </si>
  <si>
    <t xml:space="preserve">Langsir BBM </t>
  </si>
  <si>
    <t>Langsir BBm</t>
  </si>
  <si>
    <t>Langsir Sirtu Camp Manggung -  Rao</t>
  </si>
  <si>
    <t>Membantu membuka Alat Crusher di Padang</t>
  </si>
  <si>
    <t>Langsir Hotmix Camp Manggung - Panti</t>
  </si>
  <si>
    <t>Langsir Sirtu Camp Manggung - Rao</t>
  </si>
  <si>
    <t>Berangkat ke Padang</t>
  </si>
  <si>
    <t>Kembali dari Padang ke Lubuk Sikaping</t>
  </si>
  <si>
    <t>Langsir Base Klas B Camp manggung - Jalur</t>
  </si>
  <si>
    <t>Langsir Base Klas B  Camp manggung - jalur</t>
  </si>
  <si>
    <t>Langsir Base Klas A Camp manggung - jalur</t>
  </si>
  <si>
    <t>Muatan Kosong  ke Kiawai</t>
  </si>
  <si>
    <t>Melayani Propoling Tanjung Medan</t>
  </si>
  <si>
    <t>Langsir Aspal AC- BC Camp Manggung - Jalur</t>
  </si>
  <si>
    <t>Langsir Aspal  Camp Manggung - Jalur</t>
  </si>
  <si>
    <t>Masih Di Bengkulu</t>
  </si>
  <si>
    <t>Belum Kerja</t>
  </si>
  <si>
    <t>Menyiram Aspal dan membersihkan Jalan</t>
  </si>
  <si>
    <t>Standby  di Lapangan</t>
  </si>
  <si>
    <t>Isi Air PTR / Aspal</t>
  </si>
  <si>
    <t>Siram Klas A  Tanjung Medan</t>
  </si>
  <si>
    <t>Isi Air Kormelling / Aspal</t>
  </si>
  <si>
    <t>Isi Air Kormelling / Aspal + PTR</t>
  </si>
  <si>
    <t>Isi Air Kormelling / Aspal +  Isi Kolam AMP</t>
  </si>
  <si>
    <t>P4B-A</t>
  </si>
  <si>
    <t>Isi Air Cold Milling</t>
  </si>
  <si>
    <t>NAMA SUPIR           :  Z A K A  F I L A  H E N D R A (PASBAR)</t>
  </si>
  <si>
    <t>Langsir AMP Meureudu Aceh-Pasbar</t>
  </si>
  <si>
    <t>Stanby Di Kiawai (DT Rusak)</t>
  </si>
  <si>
    <t>Jemput DT Ke Lubuk</t>
  </si>
  <si>
    <t>Stanby Di Kiawai (Menunggu Mekanik)</t>
  </si>
  <si>
    <t>SSERAP DT 19</t>
  </si>
  <si>
    <r>
      <t xml:space="preserve">Langsir Medium Kiawai-Manggung </t>
    </r>
    <r>
      <rPr>
        <sz val="12"/>
        <color indexed="10"/>
        <rFont val="Calibri"/>
        <family val="2"/>
      </rPr>
      <t>(Batal Pecah Ban)</t>
    </r>
  </si>
  <si>
    <t>Langsir Split 2-3 Kiawai-Manggung</t>
  </si>
  <si>
    <t>YUSRIADI</t>
  </si>
  <si>
    <t>NAMA SUPIR            :  A F R I Z E N  (PASBAR)</t>
  </si>
  <si>
    <t>Jual</t>
  </si>
  <si>
    <t>Langsir Split 2-3 Kiawai-SPBU BT. Toman</t>
  </si>
  <si>
    <t>ALI ASMAR TERAKHIR BEKERJA</t>
  </si>
  <si>
    <t>NAMA SUPIR            :  Y U S R I A D I   (PASBAR)</t>
  </si>
  <si>
    <t>Stanby Di Kiawai(Tukar Ban DT)</t>
  </si>
  <si>
    <t>Stanby Di Kiawai(Servis DT)</t>
  </si>
  <si>
    <t>Stanby Di Kiawai(Sungai Banjir)</t>
  </si>
  <si>
    <t>Stanby Di Kiawai(Servis DT Di Bt. Lingkin)</t>
  </si>
  <si>
    <t>Stanby DI Kiawai (Servis DT)</t>
  </si>
  <si>
    <t>Stanby DI Kiawai</t>
  </si>
  <si>
    <t>Langsir Split 1-2 Kiawai-Manggung</t>
  </si>
  <si>
    <t>Langsir Galian Project-Manggung</t>
  </si>
  <si>
    <t>Langsir BBM Batang Toman-Basecamp</t>
  </si>
  <si>
    <t>Stanby Di Kiawai (Servis Rem Di Madina)</t>
  </si>
  <si>
    <t>Stanby Di Kiawai (Tunggu Kampas Rem)</t>
  </si>
  <si>
    <t>Langsir Besi Mulia Bangunan &amp; Dait</t>
  </si>
  <si>
    <t>SERAP YARMAN</t>
  </si>
  <si>
    <t>Cat Koto Panjang</t>
  </si>
  <si>
    <t>Tandem Andi Camp Manggung - Panti</t>
  </si>
  <si>
    <t>TR Pak De Camp Manggung - Panti</t>
  </si>
  <si>
    <t>Finisher Akhyar Camp Manggung - Panti</t>
  </si>
  <si>
    <t>Cat Rental Tarutung - Pahae</t>
  </si>
  <si>
    <t>Cat Rental Pahae - Tarutung</t>
  </si>
  <si>
    <t>Vibro Pahae - Camp Manggung</t>
  </si>
  <si>
    <t>Grader  Hen Camp Manggung- Rao</t>
  </si>
  <si>
    <t>Grader Hen Camp Manggung - Rao</t>
  </si>
  <si>
    <t>Vibro Jailani Camp Manggung - Simpang 3 Alin</t>
  </si>
  <si>
    <t>Komatstu Eka Air Bangis - Simpang 3 Alin</t>
  </si>
  <si>
    <t>Mandah Pasbar</t>
  </si>
  <si>
    <t>Vibro Jalani Simapng 3 Alin - Ujung Gading</t>
  </si>
  <si>
    <t>Grader PU Mus Workshop PU - Ujung Gading</t>
  </si>
  <si>
    <t>Cat Jefri Simpang 3 Alin - Camp Manggung</t>
  </si>
  <si>
    <t>Belko Loader Simes kajai - Batu batindih</t>
  </si>
  <si>
    <t>Ke Pasbar</t>
  </si>
  <si>
    <t>Hitachi Muslim Kuari Astra - Camp  Manggung</t>
  </si>
  <si>
    <t>Finisher Akhyar Panti - Rao</t>
  </si>
  <si>
    <t>PTR Pak De Panti - Rao</t>
  </si>
  <si>
    <t>Tandem Andi Panti - Rao</t>
  </si>
  <si>
    <t>Vibro Romi Camp Manggung - Rao</t>
  </si>
  <si>
    <t>Finisher Indra Rao - Camp Manggung</t>
  </si>
  <si>
    <t>Tandem Rano Rao - Camp Manggung</t>
  </si>
  <si>
    <t>Breaker Candra Taman Kota - Jalur</t>
  </si>
  <si>
    <t>Breaker Candra Jalur - Taman Kota</t>
  </si>
  <si>
    <t>Kobelko Hitachi Muslim Camp Manggung - Rao</t>
  </si>
  <si>
    <t>Kobelko Hitachi Muslim Rao - Camp Manggung</t>
  </si>
  <si>
    <t>Kobelco Loader Anas Batu Batindih - Kajai</t>
  </si>
  <si>
    <t>Cat Belko Anto Camp Manggung - Ujung Gading Sontang</t>
  </si>
  <si>
    <t>RONI TERAKHIR BEKERJA</t>
  </si>
  <si>
    <t>NAMA SUPIR             :  HENGKI  (LBS)</t>
  </si>
  <si>
    <t>P-4D</t>
  </si>
  <si>
    <t>camp01</t>
  </si>
  <si>
    <t>Kormelling Andi Rao - Camp Manggung</t>
  </si>
  <si>
    <t>Tandem Andi Tapus - Camp manggung</t>
  </si>
  <si>
    <t>Cat Excavator Asril Dedoi Pekanbaru-Camp Manggung</t>
  </si>
  <si>
    <t>Ayaan Camp manggung - Camp Kiawai</t>
  </si>
  <si>
    <t>Ketec Aspal Camp Kiawai - Camp manggung</t>
  </si>
  <si>
    <t>Finisher Indra Ampang Gadang - Rao</t>
  </si>
  <si>
    <t>Tandem Andi Ampang Gadang - Rao</t>
  </si>
  <si>
    <t>PTR Al Ampang Gadang - Rao</t>
  </si>
  <si>
    <t>Roni terakhir kerja tgl 5 Juni 2014</t>
  </si>
  <si>
    <t>TR Pak De Camp manggung - Kauman</t>
  </si>
  <si>
    <t>Tandem Andi Camp Manggung - Kauman</t>
  </si>
  <si>
    <t>Tandem Rano Kauman - Ampang Gadang</t>
  </si>
  <si>
    <t>Finisher Indra Camp manggung - Ampang Gadang</t>
  </si>
  <si>
    <t>TR AL Camp Manggung - Ampang Gadang</t>
  </si>
  <si>
    <t>Kormelling Coro Camp Manggung - Padang</t>
  </si>
  <si>
    <t>TR Pak De Kauman - Camp manggung</t>
  </si>
  <si>
    <t>Cat Anto Camp Manggung - Batas</t>
  </si>
  <si>
    <t>Finisher Akhyar Kauman - Camp Manggung</t>
  </si>
  <si>
    <t>Tidak Ada Kegiatan</t>
  </si>
  <si>
    <t>Iswandi</t>
  </si>
  <si>
    <t>Langsir Minyak Kumpulan</t>
  </si>
  <si>
    <t>Langsir Galian Tebing Jalur - Camp Manggung</t>
  </si>
  <si>
    <t>Libur (TDS)</t>
  </si>
  <si>
    <t>Langsir Aspal Camp manggung - Rao</t>
  </si>
  <si>
    <t>Langsir Sirtu Anang - Camp manggung</t>
  </si>
  <si>
    <t>Langsir Aspal Camp manggung - Jalur</t>
  </si>
  <si>
    <t>Langsir Aspal Camp manggung - Panti</t>
  </si>
  <si>
    <t>Langsir Abu Batu Kiawai- Camp Manggung</t>
  </si>
  <si>
    <t>Langsir Medium Pasbar - Camp Manggung</t>
  </si>
  <si>
    <t>Langsir Minyak sawah Panjang</t>
  </si>
  <si>
    <t>Langsir Batu Jalur - Camp Manggung</t>
  </si>
  <si>
    <t>Langsir Sirtu Anang- Camp Manggung</t>
  </si>
  <si>
    <t>Langsir Aspal Camp Manggung - Tingkarang Rao</t>
  </si>
  <si>
    <t>Langsir Medium Kiawai- Camp Manggung</t>
  </si>
  <si>
    <t>Muatan Kosong ke Kiawai</t>
  </si>
  <si>
    <t>Muatan kosong ke Pasbar</t>
  </si>
  <si>
    <t>Langsir Medium Camp Pasbar - Camp Manggung</t>
  </si>
  <si>
    <t>Langsir Abu Batu Spg 3 Alin - Camp Manggung</t>
  </si>
  <si>
    <t>DT di Pakai untuk KEUR Timbangan</t>
  </si>
  <si>
    <t>Langsir Abu Batu Pasbar - Camp Manggung</t>
  </si>
  <si>
    <t>Menarik DT di Bonjol</t>
  </si>
  <si>
    <t>Standby ( Mobil Rusak )</t>
  </si>
  <si>
    <t>Langsir Aspal AC-BC  Camp Manggung- Jalur</t>
  </si>
  <si>
    <t>Langsir Aspal AC-BC  Camp Manggung- Tingkarang Rao</t>
  </si>
  <si>
    <t>Langsir Aspal AC-WC Camp Manggung - Jalur</t>
  </si>
  <si>
    <t>Mandah ke Medan</t>
  </si>
  <si>
    <t>Perbaiki Mobil di Medan</t>
  </si>
  <si>
    <t>Berangkat dari Medan ke Lubuk Sikaping</t>
  </si>
  <si>
    <t>Tiba di Camp manggung</t>
  </si>
  <si>
    <t>Langsir Aspal AC-BC Camp Manggung - Tingkarang Rao</t>
  </si>
  <si>
    <t>Langsir Aspal AC-WC Camp Manggung - Tingkarang Rao</t>
  </si>
  <si>
    <t>Standby Di Manggung (Servis DT)</t>
  </si>
  <si>
    <t>Langsir Medium kiawai- Camp Manggung</t>
  </si>
  <si>
    <t>Standby Di Manggung (Servis sambungan)</t>
  </si>
  <si>
    <t>Menunggun Mobil di Medan</t>
  </si>
  <si>
    <t>Tiba di Camp Manggung</t>
  </si>
  <si>
    <t>Langsir Aspal Camp Manggug - Panti</t>
  </si>
  <si>
    <t>Berangkat ke Gunung Tua dengan Pak ZUBIR</t>
  </si>
  <si>
    <t xml:space="preserve">Dari Gunung Tua ke Sibunian menengok Crusher </t>
  </si>
  <si>
    <t>Langsir Hotmix Camp Manggung - Jalur</t>
  </si>
  <si>
    <t>Langsir Grogol Camp Manggung - Jalur</t>
  </si>
  <si>
    <t>Langsir  Aspal Camp Manggung - Rao</t>
  </si>
  <si>
    <t>Berangkat ke Tarutung dengan Trado</t>
  </si>
  <si>
    <t>Mandah ke Tarutung</t>
  </si>
  <si>
    <t>Tiba di Camp Manggung dari Tarutung</t>
  </si>
  <si>
    <t>Langsir Aspal Camp Manggung - Petok</t>
  </si>
  <si>
    <t>Langsir Klas S Camp Manggung- Jalur</t>
  </si>
  <si>
    <t>Stanby Di Tarutung</t>
  </si>
  <si>
    <t>langsir Tanah Galian Jalur - Camp Manggung</t>
  </si>
  <si>
    <t>Langsir Base Klas A Camp manggung - Jalur</t>
  </si>
  <si>
    <t>Langsir  Medium Spg 3 Alin - Camp Manggung</t>
  </si>
  <si>
    <t>Langsir Base Klas A Camp Manggung - Tingkarang Rao</t>
  </si>
  <si>
    <t>Isi air Kormelling</t>
  </si>
  <si>
    <t>Isi Air Kormelling</t>
  </si>
  <si>
    <t>Siram Klas A APBD</t>
  </si>
  <si>
    <t>Membersihkan Jalan</t>
  </si>
  <si>
    <t>Tidak ada timesheet</t>
  </si>
  <si>
    <t>Siram Klas A</t>
  </si>
  <si>
    <t>Siram Klas A Di Situak</t>
  </si>
  <si>
    <t>Ke Medan Kosong Jemput Alat</t>
  </si>
  <si>
    <t>Dalam Perjalanan Ke Medan</t>
  </si>
  <si>
    <t>Vibro Romi Medan -Sarulla (Trado Kecelakaan)</t>
  </si>
  <si>
    <t>Pulang Ke Pasbar</t>
  </si>
  <si>
    <t>Mobilasi Batu Batindih - Situak</t>
  </si>
  <si>
    <t>Sisa Rit</t>
  </si>
  <si>
    <t>Tambahan</t>
  </si>
  <si>
    <t>Tidak Masuk (DT Rusak)</t>
  </si>
  <si>
    <t>Tidak Masuk</t>
  </si>
  <si>
    <t>Stanby Di Sarulla</t>
  </si>
  <si>
    <t>Antar Trado Ke Medan</t>
  </si>
  <si>
    <t>Pulang Ke Lubuk</t>
  </si>
  <si>
    <t>Sampai  Di Lubuk</t>
  </si>
  <si>
    <t>Langsir Sirtu Camp Manggung - Tingkarang Rao</t>
  </si>
  <si>
    <t>Stanby Di Quarry Sontang</t>
  </si>
  <si>
    <t>Langsir Grogol Quarry Sontang-Basecamp</t>
  </si>
  <si>
    <t>Jemput Sprayer Di PU Sp. Empat</t>
  </si>
  <si>
    <t>Perbaiki Jalan Quarry Sontang</t>
  </si>
  <si>
    <t>Langsir Klass A Basecamp-Sumba U. Gading</t>
  </si>
  <si>
    <t>Langsir Klass A Basecamp-Bukit Harapan</t>
  </si>
  <si>
    <t>Langsir BBM Alat Vibro Ke Bukit Harapan</t>
  </si>
  <si>
    <t>Langsir Klass A Basecamp-Parit</t>
  </si>
  <si>
    <t>Langsir Klass A Basecamp-Sontang</t>
  </si>
  <si>
    <t>Langsir Klass A Basecamp-Pasdam Sp. 4</t>
  </si>
  <si>
    <t>Libur (Menjelang Hari Raya)</t>
  </si>
  <si>
    <t>Stanby Di Camp Kiawai</t>
  </si>
  <si>
    <t>Quarry Sontang</t>
  </si>
  <si>
    <t>Langsir Grogol Timbun Jalan Quarry Sontang</t>
  </si>
  <si>
    <t>Izin (sakit)</t>
  </si>
  <si>
    <t>Langsir Tanah Quarry Sontang-Basecamp</t>
  </si>
  <si>
    <t>Stanby Di Quarry Sontang (Alat Rusak)</t>
  </si>
  <si>
    <t>Stanby Di Camp Kiawai (DT Rusak)</t>
  </si>
  <si>
    <t>IRSANUDDIN</t>
  </si>
  <si>
    <t>NAMA SUPIR            :  Y A R M A N (PASBAR)</t>
  </si>
  <si>
    <t>Langsir Hotmix Camp Manggung - Tingkarang Rao</t>
  </si>
  <si>
    <t>Libur (Pilpres)</t>
  </si>
  <si>
    <t>Langsir Gressley Basecamp-Bukit Harapan</t>
  </si>
  <si>
    <t>P4D</t>
  </si>
  <si>
    <t>Kobelko Komatshu Eka Camp Spg 3 Alin - Air Bangis</t>
  </si>
  <si>
    <t>Cat Jefri Taman Kota - Kumpulan</t>
  </si>
  <si>
    <t>Cat Jefri Kumpulan - Camp Manggung</t>
  </si>
  <si>
    <t>Hitachi Muslim Camp Manggung - UGD. Sontang</t>
  </si>
  <si>
    <t>Cat Anto UGD Sontang - Camp. Spg 3 Alin</t>
  </si>
  <si>
    <t>Vibro Jailani Situak - Sumba</t>
  </si>
  <si>
    <t>Vibro Romi Rao - Camp Manggung</t>
  </si>
  <si>
    <t>Breaker Candra Taman Kota - Camp Manggung</t>
  </si>
  <si>
    <t>Cat Jefri Taman Kota - Camp Manggung</t>
  </si>
  <si>
    <t>Besi dan Tangki Padang - Camp Manggung</t>
  </si>
  <si>
    <t>Vibro Deni Batu Batindih - Petok</t>
  </si>
  <si>
    <t>Tangki Camp Manggung - Spg 3 Alin</t>
  </si>
  <si>
    <t>Cat Anto Spg 3 Alin - Camp Manggung</t>
  </si>
  <si>
    <t>Cat Jefri Camp Manggung- Rao Kauman</t>
  </si>
  <si>
    <t>Cat Jefri Rao Kauman - Camp Manggung</t>
  </si>
  <si>
    <t>Vibro Romi Camp Manggung - Ujung Gading</t>
  </si>
  <si>
    <t>Vibro Jailani Ujung Gading - Petok</t>
  </si>
  <si>
    <t>PTR Pak De Rao - Batu Batindih</t>
  </si>
  <si>
    <t>Tandem Rano Camp Manggung - Batu Batindih</t>
  </si>
  <si>
    <t>Finisher Indra Camp Manggung - Batu Batindih</t>
  </si>
  <si>
    <t>Vibro Deni Petok - Ujung Gading</t>
  </si>
  <si>
    <t>Standby di Camp Pasbar</t>
  </si>
  <si>
    <t>Cat Jefri Jalur - Jalur</t>
  </si>
  <si>
    <t>Geanset Camp Manggung - Camp Pasbar</t>
  </si>
  <si>
    <t>Vibro Deni Spg Sayur - Parit</t>
  </si>
  <si>
    <t>Grader Teungku Bukit Harapan - Parit</t>
  </si>
  <si>
    <t>Ganti Per</t>
  </si>
  <si>
    <t>Cat Jefri Camp Manggung-  Ujung Gading</t>
  </si>
  <si>
    <t>Hitachi Muslim Ujung Gading - Camp Pasbar</t>
  </si>
  <si>
    <t>Grader Teungku Parit- Camp pasbar</t>
  </si>
  <si>
    <t>Vibro Deni parit - Sontang</t>
  </si>
  <si>
    <t>Hitachi Muslim Camp Pasbar - Camp Manggung</t>
  </si>
  <si>
    <t>Standby di Camp Manggung</t>
  </si>
  <si>
    <t>Breaker Candra Camp Manggung - Camp Pasbar</t>
  </si>
  <si>
    <t>Grader PU Sontang - Spg Empat</t>
  </si>
  <si>
    <t>Vibro Deni Sontang - Spg Empat</t>
  </si>
  <si>
    <t>Vibro Romi Sontang - Spg Aur</t>
  </si>
  <si>
    <t>Geanset Camp Pasbar - Camp Manggung</t>
  </si>
  <si>
    <t>Breaker Candra Camp Manggung - Padang</t>
  </si>
  <si>
    <t>Vibro Jailani Petok - Camp Manggung</t>
  </si>
  <si>
    <t>Grader Darwin Petok - Camp Manggung</t>
  </si>
  <si>
    <t>Vibro Deni Spg 4 - Camp Manggung</t>
  </si>
  <si>
    <t>Vibro Romi Spg Aur - Camp Manggung</t>
  </si>
  <si>
    <t>Finisher Akhyar Rao - Camp Manggung</t>
  </si>
  <si>
    <t>PTR PU Rao - Camp Manggung</t>
  </si>
  <si>
    <t>Tandem Andi Rao - Camp Manggung</t>
  </si>
  <si>
    <t>Hitachi Roni Batang Toman - Jalur 32</t>
  </si>
  <si>
    <t>Cat Jefri Sontang - Camp Manggung</t>
  </si>
  <si>
    <t>Finisher Pak De Batu Batindih - Camp Manggung</t>
  </si>
  <si>
    <t>Tandem Rano Batu Batindih - Camp Manggung</t>
  </si>
  <si>
    <t>PTR Indra Batu Batindih - Camp Manggung</t>
  </si>
  <si>
    <t>LIBUR</t>
  </si>
  <si>
    <t>IZIN</t>
  </si>
  <si>
    <t>LIBUR PEMILU</t>
  </si>
  <si>
    <t>SAKIT</t>
  </si>
  <si>
    <t>Langsir Aspal Camp Manggung -Tingkarang Rao</t>
  </si>
  <si>
    <t>Langsir Medium  Spg 3 Alin - Camp Manggung</t>
  </si>
  <si>
    <t>Langsir Medium Spg 3 Alin - Camp Manggung</t>
  </si>
  <si>
    <t>Standby (mobil Rusak)</t>
  </si>
  <si>
    <t>Standby ( AMP / Crusher Rusak)</t>
  </si>
  <si>
    <t>Langsir Aspal Phacing Jalur</t>
  </si>
  <si>
    <t>Standby</t>
  </si>
  <si>
    <t>Standby (Tidak ada kegiatan)</t>
  </si>
  <si>
    <t>Langsir Split 1-2 Kiawai - Camp Manggung</t>
  </si>
  <si>
    <t>Membongkar Material dari Pasbar</t>
  </si>
  <si>
    <t>Standby (Perbaiki Mobil)</t>
  </si>
  <si>
    <t>Standby di Manggung ( Perbaiki mobil)</t>
  </si>
  <si>
    <t>Langsir Aspal Camp Manggung - Batu Batindih</t>
  </si>
  <si>
    <t>P4C</t>
  </si>
  <si>
    <t>Langsir Minyak Kota Lubuk Sikaping</t>
  </si>
  <si>
    <t>Langsir Split 1-2 Pasbar - Camp Manggung</t>
  </si>
  <si>
    <t>Langsir Split 2-3 Pasbar - Camp Manggung</t>
  </si>
  <si>
    <t>Langsir Minyak Kota Lbk. Sikaping</t>
  </si>
  <si>
    <t>Langsir Split 1-2 Spg 3 Alin - Camp Manggung</t>
  </si>
  <si>
    <t>Standby Di Manggung (Alat Rusak)</t>
  </si>
  <si>
    <t>Standby (Ganti Ban)</t>
  </si>
  <si>
    <t>Bantu Isi Air Prim Di Situak</t>
  </si>
  <si>
    <t>Stanby Di Sumba</t>
  </si>
  <si>
    <t>Siram Klas A Di Sumba</t>
  </si>
  <si>
    <t>Siram Klas A Di Ampera</t>
  </si>
  <si>
    <t>Bantu Isi Air Prim Di Sumba</t>
  </si>
  <si>
    <t>Siram Klas A Di Ampera/Isi Air Prim Di Sumba</t>
  </si>
  <si>
    <t>Siram Klas A Di Parit/Isi Air Prim Di Sumba</t>
  </si>
  <si>
    <t>Siram Klas A Di Parit/Isi Air Prim Di Ampera</t>
  </si>
  <si>
    <t>Siram Klas A Di Parit/Isi Air Prim Di Bukit Harapan</t>
  </si>
  <si>
    <t>Isi Air Prim Di Bukit Harapan</t>
  </si>
  <si>
    <t>Siram Klas A Di Pasdam</t>
  </si>
  <si>
    <t>Libur (Menjelang Puasa)</t>
  </si>
  <si>
    <t>Libur (Menjelang Lebaran)</t>
  </si>
  <si>
    <t>Stanby DI Camp Kiawai (Servis DT)</t>
  </si>
  <si>
    <t>Stanby DI Camp Kiawai</t>
  </si>
  <si>
    <t>Langsir BBM Alat Vibro Ke Jalan Sontang</t>
  </si>
  <si>
    <t>Stanby Di Camp Kiawai (Menunggu Mekanik)</t>
  </si>
  <si>
    <t>Stanby Di Camp Kiawai (Servis DT)</t>
  </si>
  <si>
    <t>DI BENGKEL MEDAN</t>
  </si>
  <si>
    <t>LIBUR MENJELANG PUASA DAN HARI RAYA</t>
  </si>
  <si>
    <t>Standby (Perbaiki mobil)</t>
  </si>
  <si>
    <t>Standby (menunggu Material)</t>
  </si>
  <si>
    <t>Langsir aspal Camp Manggung- Tingkarang Rao</t>
  </si>
  <si>
    <t>Langsir Split 1-2 Spg 3 Alin- Camp Manggung</t>
  </si>
  <si>
    <t>Langsir Split 1-2 Camp Pasbar - Camp Manggung</t>
  </si>
  <si>
    <t>HENGKI</t>
  </si>
  <si>
    <t>BATAS HENGKI SUPIR</t>
  </si>
  <si>
    <t>NAMA SUPIR            :  YUHENDRA  (LBS)</t>
  </si>
  <si>
    <t>Tandem Andi Camp Manggung - Rao</t>
  </si>
  <si>
    <t>Finisher Akhyar Camp Manggung-Rao</t>
  </si>
  <si>
    <t>TR Sial Camp Manggung - Rao</t>
  </si>
  <si>
    <t>Cat Jefri Camp Manggung - Sontang</t>
  </si>
  <si>
    <t>Grader Darwin Camp Manggung- Petok</t>
  </si>
  <si>
    <t>Vibro Jailani Camp Manggung- Petok</t>
  </si>
  <si>
    <t>Hitachi Camp Manggung - Pasbar</t>
  </si>
  <si>
    <t>Grader Camp Manggung - Jambak</t>
  </si>
  <si>
    <t>Vibro Deni Camp Manggung - Jambak</t>
  </si>
  <si>
    <t>Cat Anto Jalur - Lubuk Sikaping</t>
  </si>
  <si>
    <t>Cat Anto Camp Manggung- Jalur</t>
  </si>
  <si>
    <t>Loader Khadri Camp Manggung-Padang</t>
  </si>
  <si>
    <t>Cat Anto Jalur - ke Jalur</t>
  </si>
  <si>
    <t>Grader Darwin Petok - Duo Koto</t>
  </si>
  <si>
    <t>Vibro Jailani Petok - Duo Koto</t>
  </si>
  <si>
    <t>Cat Anto Jalur - Petok</t>
  </si>
  <si>
    <t>Grader Jambak - Malampah</t>
  </si>
  <si>
    <t>Cat Anto Petok - Camp Manggung</t>
  </si>
  <si>
    <t>PTR Al Rao -  Camp Manggung</t>
  </si>
  <si>
    <t>Tandem Andi Rao -Camp Manggung</t>
  </si>
  <si>
    <t>Hitachi Jalur 32 - Sontang</t>
  </si>
  <si>
    <t>Vibro Romi Jambak - Malampah</t>
  </si>
  <si>
    <t>Vibro Deni Jambak - Sasak</t>
  </si>
  <si>
    <t>Cat Anto Camp Manggung - By Pass</t>
  </si>
  <si>
    <t>Kobelco Ujang Camp Manggung - Malampah</t>
  </si>
  <si>
    <t>Bantu Trado 001</t>
  </si>
  <si>
    <t>Jemput Trado ke Simpang 3 Alin</t>
  </si>
  <si>
    <t>Geanset Manggung - Spg 3 Alin</t>
  </si>
  <si>
    <t>Vibro Romi Spg 3 Alin - Jambak</t>
  </si>
  <si>
    <t>Komatshu Idal Petok - Darmasraya</t>
  </si>
  <si>
    <t>Kembali ke Camp lubuk Sikaping</t>
  </si>
  <si>
    <t>Geanset Anto Medan - Camp Manggung</t>
  </si>
  <si>
    <t>Vibro Papua Manggung - Malampah</t>
  </si>
  <si>
    <t>Standby di Simpang 4</t>
  </si>
  <si>
    <t>Komatshu Buyung Rao - Spirok</t>
  </si>
  <si>
    <t>Langsir Greslay Camp Manggung- Jalur</t>
  </si>
  <si>
    <t>Langsir Abu Batu Kiawai - Camp Manggung</t>
  </si>
  <si>
    <t>Langsir Greslay Camp Manggung - Jalur</t>
  </si>
  <si>
    <t>Langsir Abu Batu  Spg 3 Alin - Camp Manggung</t>
  </si>
  <si>
    <t>Perbaiki Mobil</t>
  </si>
  <si>
    <t>NAMA SUPIR            :  K H A I R U L  N A S R I (LBS)</t>
  </si>
  <si>
    <t>Standby di Caamp Manggung</t>
  </si>
  <si>
    <t>Standby di Camp Manggung / Servis Mobil</t>
  </si>
  <si>
    <t>Langsir Split 1-2  Camp Pasbar - Camp Manggung</t>
  </si>
  <si>
    <t>Standby Jaga Alat</t>
  </si>
  <si>
    <t>Ke Padang dengan pak Zubir</t>
  </si>
  <si>
    <t>Kembali ke Camp Manggung</t>
  </si>
  <si>
    <t>Langsir base Klas B Camp Manggung - Jalur</t>
  </si>
  <si>
    <t>Langsir base Klas A Camp Manggung - Jalur</t>
  </si>
  <si>
    <t>Langsir Split 1-2  Spg 3 Alin - Camp Manggung</t>
  </si>
  <si>
    <t>Langsir BBM Batang Linkin- Simpang 3 Alin</t>
  </si>
  <si>
    <t>Langsir Grogol Sontang-Simpang 3 Alin</t>
  </si>
  <si>
    <t>Langsir Cressley Basecamp - Jambak</t>
  </si>
  <si>
    <t>Langsir Base A Basecamp - Jambak jalur V</t>
  </si>
  <si>
    <t>Libur (Serap sama Afrizen)</t>
  </si>
  <si>
    <t>Stanby (DT Rusak)</t>
  </si>
  <si>
    <t>NAMA SUPIR             :  P U T R A  (LBS)</t>
  </si>
  <si>
    <t>Libur (Hari Raya Idul Fitri)</t>
  </si>
  <si>
    <t>Stanby Di Camp Sp 3 Alin</t>
  </si>
  <si>
    <t>Stanby Di Camp Sp 3 Alin (Tusuk Per Patah</t>
  </si>
  <si>
    <t>Langsir Sirtu Timbun Jalan Quarry Sontang</t>
  </si>
  <si>
    <t>Timesheet tidak jelas</t>
  </si>
  <si>
    <t>Langsir tanah Quarry Sontang-Basecamp</t>
  </si>
  <si>
    <t>Langsir Base A Basecamp - Sasak</t>
  </si>
  <si>
    <t>Stanby Di Camp Sp 3 Alin (Ganti Kampas Rem)</t>
  </si>
  <si>
    <t>Stanby Di Camp Sp 3 Alin (Las Knalpot)</t>
  </si>
  <si>
    <t>Stanby Di Camp Sp 3 Alin (Tempel Ban)</t>
  </si>
  <si>
    <t>Langsir Tidak jelas darimana kemana</t>
  </si>
  <si>
    <t>PP Quarry Sontang (Alat Rusak)</t>
  </si>
  <si>
    <t>P4I</t>
  </si>
  <si>
    <t>Ikut Trado 001 ke Pasbar</t>
  </si>
  <si>
    <t>Mandah ke Pasbar</t>
  </si>
  <si>
    <t>Ikut Trado ke Padang</t>
  </si>
  <si>
    <t>Mandah ke Padang</t>
  </si>
  <si>
    <t>Langsir galian Jalur - Camp Manggung</t>
  </si>
  <si>
    <t>Bawa Trado ke Darmasraya</t>
  </si>
  <si>
    <t>Bawa Trado kembali ke Lubuks Sikpaing</t>
  </si>
  <si>
    <t>Perbaiki mobil</t>
  </si>
  <si>
    <t>Sisa</t>
  </si>
  <si>
    <t>Ikut Trado 02 Ke Medan Sama Putra</t>
  </si>
  <si>
    <t>Ikut Trado 02 Sama Putra ke Malampah Melalui Padang Sawah</t>
  </si>
  <si>
    <t>Langsir Base A Basecamp-Sasak</t>
  </si>
  <si>
    <t>Langsir BBM Batang Linkin- Simpang 3 Alin (pagi-pagi tgl 28 agt 2014)</t>
  </si>
  <si>
    <t>Stanby Di Camp Sp 3 Alin (Servis Baut Tintong)</t>
  </si>
  <si>
    <t>Langsir Abu Batu Simpang 3 Alin-Manggung</t>
  </si>
  <si>
    <t>PP Kosong Ke Quarry Sontang (Alat Rusak)</t>
  </si>
  <si>
    <t>PP Antar Aki Ke Quarry Sontang utk DT 17 + Ke Tukang Cas</t>
  </si>
  <si>
    <t>Libur (17 Agustus)</t>
  </si>
  <si>
    <t>Langsir Medium Camp Sp 3 Alin-Manggung</t>
  </si>
  <si>
    <t>Langsir Split 1-2 Camp Sp 3 Alin-Manggung</t>
  </si>
  <si>
    <t>Langsir split 1-2 Camp Sp 3 Alin-Manggung</t>
  </si>
  <si>
    <t>Ke Camp Sp 3 Alin Kosong</t>
  </si>
  <si>
    <t>Antar mesin las Simpang 3 Alin-Manggung</t>
  </si>
  <si>
    <t>Langsir Base A Basecamp - Jambak</t>
  </si>
  <si>
    <t>Langsir Medium Simpang 3 Alin - Manggung</t>
  </si>
  <si>
    <t>Quarry Sontang-Simpang 3 Alin (Alat Rusak)</t>
  </si>
  <si>
    <t>Langsir tanah quarry sontang - simpang 3 alin</t>
  </si>
  <si>
    <t>Langsir Base A Basecamp - sasak</t>
  </si>
  <si>
    <t>Siram Sirtu di Jambak</t>
  </si>
  <si>
    <t>Siram Klas A/Sirtu di Jambak</t>
  </si>
  <si>
    <t>Siram Klas A di Jambak</t>
  </si>
  <si>
    <t>1 Rit</t>
  </si>
  <si>
    <t>2 Rit</t>
  </si>
  <si>
    <t>Siram Klas A di Jambak jalur 5</t>
  </si>
  <si>
    <t>Siram Sirtu di Sasak</t>
  </si>
  <si>
    <t>Siram Klas A di Sasak</t>
  </si>
  <si>
    <t>JAM MULAI LEMBUR</t>
  </si>
  <si>
    <t>lembur minggu</t>
  </si>
  <si>
    <t>SERAP DT 20</t>
  </si>
  <si>
    <t>SERAP DT 06</t>
  </si>
  <si>
    <t>Prim Aspal di Jambak</t>
  </si>
  <si>
    <t>Isi Air Prim Aspal di Jambak</t>
  </si>
  <si>
    <t>Isi Air Prim Aspal/Siram Sirtu di Jambak</t>
  </si>
  <si>
    <t>Stanby Di Mess Sp 4</t>
  </si>
  <si>
    <t>Isi Air Spayer di Jambak</t>
  </si>
  <si>
    <t>Langsir Greesley Camp Sp 3 Alin-Jambak</t>
  </si>
  <si>
    <t>Stanby Di Camp Sp 3 Alin (Alat Rusak)</t>
  </si>
  <si>
    <t>Stanby Di Camp Sp 3 Alin (DT Rusak)</t>
  </si>
  <si>
    <t>Stanby Di Camp Manggung (DT Rusak)</t>
  </si>
  <si>
    <t>Langsir Ban DT Manggung-Simpang 3 Alin</t>
  </si>
  <si>
    <t>Langsir Base A Basecamp - Sontang</t>
  </si>
  <si>
    <t>Langsir Base A Basecamp - Situak</t>
  </si>
  <si>
    <t>Langsir Hotmix Basecamp - Jambak</t>
  </si>
  <si>
    <t>Langsir Base A Basecamp - Air Bangis</t>
  </si>
  <si>
    <t>Langsir Sirtu Perbaiki Jalan Sontang</t>
  </si>
  <si>
    <t>Langsir Hotmix Manggung - Jalur Kota</t>
  </si>
  <si>
    <t>Stanby Di Camp Sp 3 Alin (Nunggu Ban Baru)</t>
  </si>
  <si>
    <t>Pulang Kosong Quarry Sontang-Basecamp</t>
  </si>
  <si>
    <t>Langsir Hotmix Basecamp - Sontang</t>
  </si>
  <si>
    <t>Sakit</t>
  </si>
  <si>
    <t>Stanby Di Camp Sp 3 Alin (Ganti Ban)</t>
  </si>
  <si>
    <t>Langsir Grogol Quarry Sontang-Camat</t>
  </si>
  <si>
    <t>Langsir Split 1-2 Basecamp - Sontang</t>
  </si>
  <si>
    <t>Langsir Hotmix Basecamp - Air Bangis</t>
  </si>
  <si>
    <t>DT Terpuruk Di Air Bangis</t>
  </si>
  <si>
    <t>Stanby (Minyak Kosong)</t>
  </si>
  <si>
    <t>Serap DT 20</t>
  </si>
  <si>
    <t>Timbun Jalan Di Sontang</t>
  </si>
  <si>
    <t>timesheet tdk jls</t>
  </si>
  <si>
    <t>Langsir Limusi dari Basecamp Ke Bukit Harapan Dan Ke Sontang</t>
  </si>
  <si>
    <t>Langsir Base A Basecamp - Parit</t>
  </si>
  <si>
    <t>Langsir Abu Batu Simpang 3 Alin - Manggung</t>
  </si>
  <si>
    <t>Langsir Hotmix Manggung - Manggung</t>
  </si>
  <si>
    <t>Langsir Tanah Malampah - Manggung</t>
  </si>
  <si>
    <t>Stanby Di Camp Manggung</t>
  </si>
  <si>
    <t>Langsir Tanah Bonjol - Manggung</t>
  </si>
  <si>
    <t>Sakit (Tangan Terkilir)</t>
  </si>
  <si>
    <t>Stanby Di Sasak</t>
  </si>
  <si>
    <t>Prim Aspal di Sasak</t>
  </si>
  <si>
    <t>Siram Klas A di Sasak/Sedot Bak AMP</t>
  </si>
  <si>
    <t>Isi Air Prim/Siram Klas A di Sasak</t>
  </si>
  <si>
    <t>Isi Air Prim di Sasak</t>
  </si>
  <si>
    <t>Siram Klas A di Bukit Harapan - Sungai Aur</t>
  </si>
  <si>
    <t>Isi Air Bak AMP</t>
  </si>
  <si>
    <t>Siram Klas A di Sontang</t>
  </si>
  <si>
    <t>Siram Klas A Di Situak - Ujung Gading</t>
  </si>
  <si>
    <t>Isi Air Prim di Jambak/Siram Klas A Di Parit</t>
  </si>
  <si>
    <t>Siram Klas A di Air Bangis</t>
  </si>
  <si>
    <t>Cat Anto By Pass - Petok</t>
  </si>
  <si>
    <t>Komatshu Eri Sumpu - Telkom</t>
  </si>
  <si>
    <t>Cat Camp  Manggung - Jalur</t>
  </si>
  <si>
    <t>Cat Jalur - Camp Manggung</t>
  </si>
  <si>
    <t>Cat Eri Camp Manggung - Bonjol</t>
  </si>
  <si>
    <t>Cat Eri Bonjol - Camp Manggung</t>
  </si>
  <si>
    <t>Vibro Jailani Barilas - Pasar Cubadak</t>
  </si>
  <si>
    <t>Cat Eka Simpang Dingin - Kapolsek</t>
  </si>
  <si>
    <t>Cat Anto Camp Manggung - Petok</t>
  </si>
  <si>
    <t xml:space="preserve">Hitachi Ucil Camp Kiawai </t>
  </si>
  <si>
    <t>Cat Eri Sumpu - Camp Manggung</t>
  </si>
  <si>
    <t>Grader Sihen Camp Manggung - Spg 4</t>
  </si>
  <si>
    <t>Vibro Deni sasak - Jambak</t>
  </si>
  <si>
    <t>Grader Sihen Jambak - Sungai Aur</t>
  </si>
  <si>
    <t>Vibro Deni Jambak - Sungai Aur</t>
  </si>
  <si>
    <t>Finisher Indra ke Camp Spg 3 Alin</t>
  </si>
  <si>
    <t>Vibro Deni Sungai Aur - Sontang</t>
  </si>
  <si>
    <t>Tandem Adek Camp Pasbar</t>
  </si>
  <si>
    <t>Grader Erwin Barilas - Terminal</t>
  </si>
  <si>
    <t>Vibro Mauh - Terminal</t>
  </si>
  <si>
    <t>Besi Bukittinggi - Air Bangis</t>
  </si>
  <si>
    <t>Vibro Jailani Barilas - Camp Manggung</t>
  </si>
  <si>
    <t>Hitachi Petok - Bonjol</t>
  </si>
  <si>
    <t>Komatshu Bukit 7 - Benai</t>
  </si>
  <si>
    <t xml:space="preserve">Hitachi Bonjol - Batas Kota </t>
  </si>
  <si>
    <t>Hitachi Taman Kota - Camp Manggung</t>
  </si>
  <si>
    <t>Geanset Kiawai - Camp Manggung</t>
  </si>
  <si>
    <t>Finisher Indra Jambak - Kosdam</t>
  </si>
  <si>
    <t>Tandem Adek  Jambak - Kosdam</t>
  </si>
  <si>
    <t>TR Al Jambak - Padang</t>
  </si>
  <si>
    <t>Standby di Camp Spg 3 Alin</t>
  </si>
  <si>
    <t>Hitachi Sontang - Camp Manggung</t>
  </si>
  <si>
    <t>Tandem Rano Camp Manggung - Padang</t>
  </si>
  <si>
    <t>Berangkat Kosong ke Medan</t>
  </si>
  <si>
    <t>Menunggu Alalt Rusak di Medan</t>
  </si>
  <si>
    <t>Vibro Belawan Medan - Camp Manggung</t>
  </si>
  <si>
    <t>Vibro Camp Manggung - Kantor Bupati</t>
  </si>
  <si>
    <t>Komatshu Polsek 2 Koto Cubadak - Simpang Tonang</t>
  </si>
  <si>
    <t>Kobelco Datuk Lubuk Sikaping - Tanjung Rajo</t>
  </si>
  <si>
    <t>Komatshu Dani Lubuk Siaping - Batang Asyik</t>
  </si>
  <si>
    <t>Hitachi Izon Camp Manggung - Tanjung medan</t>
  </si>
  <si>
    <t>Vibro Jailani Cubadak - Simpang Tonang</t>
  </si>
  <si>
    <t>Finisher Akhyar Camp Manggung - Tambangan</t>
  </si>
  <si>
    <t>PTR Pak De Camp Manggung - Tambangan</t>
  </si>
  <si>
    <t>Tandem Andi ke Tambangan</t>
  </si>
  <si>
    <t>Hitachi Izon Tanjung medan - Tambangan</t>
  </si>
  <si>
    <t>PTR Al Camp Manggung - Spg 3 Alin</t>
  </si>
  <si>
    <t>Hitachi Ucil Malampah - Spg 3 Alin</t>
  </si>
  <si>
    <t>Vibro Deni Sontang - Situak</t>
  </si>
  <si>
    <t>Finisher Indra Spg 3 Alin - Jambak</t>
  </si>
  <si>
    <t>Tandem Adek Spg 3 Alin - Jambak</t>
  </si>
  <si>
    <t>PTR Al SPg 3 Alin - Jambak</t>
  </si>
  <si>
    <t>Vibro Deni Situak - Ujung Gading</t>
  </si>
  <si>
    <t>Vibro Deni Ujung Gading - Parit</t>
  </si>
  <si>
    <t>Vibro Deni Parit - Air Bangis</t>
  </si>
  <si>
    <t>Standby di Simpang 3 Alin</t>
  </si>
  <si>
    <t>Berangkat Kosong ke Lubuk Sikaping</t>
  </si>
  <si>
    <t>Vibro Jon Terminal - Kantor Bupati</t>
  </si>
  <si>
    <t>Vibro Jailani Camp Manggung - Terminal</t>
  </si>
  <si>
    <t>PTR Pak De Tambangan - Camp Manggung</t>
  </si>
  <si>
    <t>Finisher Akhyar Tambangan - Camp Manggung</t>
  </si>
  <si>
    <t>Tandem Andi Tambangan - Camp Manggung</t>
  </si>
  <si>
    <t>Geanset Anto Camp Manggung - Medan</t>
  </si>
  <si>
    <t>Perjalanan dari Medan ke Simpang 4</t>
  </si>
  <si>
    <t>PTR Medan - Simpang 4</t>
  </si>
  <si>
    <t>Servis Kabel dan Lampu</t>
  </si>
  <si>
    <t>Perbaikan Mobil</t>
  </si>
  <si>
    <t>Antar Kawat Bronjong Camp Manggung - Petok</t>
  </si>
  <si>
    <t>P4K</t>
  </si>
  <si>
    <t>Langsir Batu Camp Manggung - Petok</t>
  </si>
  <si>
    <t>Laangsir Timbunan Camp Manggung - Petok</t>
  </si>
  <si>
    <t>Perbaaikan Mobil</t>
  </si>
  <si>
    <t>Antar Batu Bronjong Camp Manggung - Petok</t>
  </si>
  <si>
    <t>Langsir Sirtu Camp Manggung - Petok</t>
  </si>
  <si>
    <t>Langsir Sirtu Btg Sumpur - Petok</t>
  </si>
  <si>
    <t>Langsir Tanah Ampang Gadang - Petok</t>
  </si>
  <si>
    <t>Langsir Pasir Camp Manggung - Pasar Buah Manggung</t>
  </si>
  <si>
    <t>Ganti Ban 10 Buah</t>
  </si>
  <si>
    <t>Langsir Klas S Camp Manggung - Jalur</t>
  </si>
  <si>
    <t>Muatan Kosong ke Pasaman Barat</t>
  </si>
  <si>
    <t>Langsir Aspal Jambak - Simpang 4</t>
  </si>
  <si>
    <t>Langsir Minyak Linkin Pasaman  Barat</t>
  </si>
  <si>
    <t>Langsir Klas A Camp Air Bangis</t>
  </si>
  <si>
    <t>Langsir Grogol Quarry Simapng Tonang</t>
  </si>
  <si>
    <t>Langsir Aspal Camp Jambak</t>
  </si>
  <si>
    <t>Langsir Pasir Gunung Bonjol</t>
  </si>
  <si>
    <t>Langsir Medium Spg 3 Alin  - Camp Manggung</t>
  </si>
  <si>
    <t>Langsir Base Klas A Camp Manggung - Terminal Benteng</t>
  </si>
  <si>
    <t>P4H</t>
  </si>
  <si>
    <t>Langsir Bronjong Camp Manggung - Petok</t>
  </si>
  <si>
    <t>Langsir Split Camp Manggung - Petok</t>
  </si>
  <si>
    <t>Langsir Sirtu Petok - Camp Manggung</t>
  </si>
  <si>
    <t>Langsir Klas S Camp Manggung - Petok</t>
  </si>
  <si>
    <t>Langsir Base Klas A Camp Manggung - Kantor Bupati</t>
  </si>
  <si>
    <t>Quarry</t>
  </si>
  <si>
    <t>Langsir Sirtu Camp Manggung - Almuttaqin</t>
  </si>
  <si>
    <t>Langsir Klas S Camp Manggung - Almuttaqin</t>
  </si>
  <si>
    <t>Langsir Split Spg 3 Alin  - Camp Manggung</t>
  </si>
  <si>
    <t>Antar Minyak ke Quarry Petok</t>
  </si>
  <si>
    <t xml:space="preserve"> Ke Irigasi Bawa Bronjong Petok</t>
  </si>
  <si>
    <t>Langsir Kawat Bronjong Camp Manggung - Petok</t>
  </si>
  <si>
    <t>Langsir Base Klas A Camp Manggung - Almuttaqin</t>
  </si>
  <si>
    <t>Langsir Grogol Sontang - Spg 3 Alin</t>
  </si>
  <si>
    <t>Langsir Minyak Batang Linkin</t>
  </si>
  <si>
    <t>Langsir Batu Bronjong Camp Manggung - Petok</t>
  </si>
  <si>
    <t>Langsir Grogol Petok - Camp Manggung</t>
  </si>
  <si>
    <t>Langsir Aspal Spg 3 Alin - Jambak</t>
  </si>
  <si>
    <t>Langsir Minyak Linkin</t>
  </si>
  <si>
    <t>Langsir Aspal Spg 3 Alin - Air Bangis</t>
  </si>
  <si>
    <t>Langsir Base Spg 3 Alin - Air Bangis</t>
  </si>
  <si>
    <t>Langsir tanah Quarri - Spg 3 Alin</t>
  </si>
  <si>
    <t>Servis Mobil</t>
  </si>
  <si>
    <t>Langsir Base Klas A Camp Manggung - Terminal</t>
  </si>
  <si>
    <t>Langsir Tanah Ampang gadang - Petok</t>
  </si>
  <si>
    <t>Muatan Kosong ke Petok</t>
  </si>
  <si>
    <t xml:space="preserve">Langsir Split Camp Manggung - Petok </t>
  </si>
  <si>
    <t>Langsir Batu Bronjong Camp manggung - Petok</t>
  </si>
  <si>
    <t>Perbaikai Mobil</t>
  </si>
  <si>
    <t>Antar Mobil ForB Camp Manggung - Padang</t>
  </si>
  <si>
    <t>Antar Mobil ForB Padang - Camp Manggung</t>
  </si>
  <si>
    <t>Langsr Kawat Camp Manggung - Petok</t>
  </si>
  <si>
    <t>Langsir  Aspal Jambak</t>
  </si>
  <si>
    <t>Langsir Minyak lInkin</t>
  </si>
  <si>
    <t>Langsir Klass A Camp Sp 3 Alin-Sasak</t>
  </si>
  <si>
    <t>Langsir Klass A Basecamp-Jambak</t>
  </si>
  <si>
    <t>Langsir Klass A Basecamp-Situak</t>
  </si>
  <si>
    <t>Langsir Klass A Basecamp-Air Bangis</t>
  </si>
  <si>
    <t>Langsir Klass A Basecamp - Sasak</t>
  </si>
  <si>
    <t>Langsir Grogol Quarry Sontang-Camp Sp 3 Alin</t>
  </si>
  <si>
    <t>Langsir Klass A Camp Sp 3 Alin - Sasak</t>
  </si>
  <si>
    <t>Langsir Klass A Basecamp - Sungai Aur</t>
  </si>
  <si>
    <t>Langsir Klass A Basecamp - Air Bangis</t>
  </si>
  <si>
    <t>Langsir BBM Batang Linkin - Jambak</t>
  </si>
  <si>
    <t>Langsir BBM Batang Linkin - Simpang 3 Alin</t>
  </si>
  <si>
    <t>Perbaiki DT Madina Motor</t>
  </si>
  <si>
    <t>Langsir Tanah Quarry Sontang-Camp Sp 3 Alin</t>
  </si>
  <si>
    <t>Langsir Klass A Camp Sp 3 Alin - Air Bangis</t>
  </si>
  <si>
    <t>Bantu Tarik DT 16</t>
  </si>
  <si>
    <t>SERAP DT 04</t>
  </si>
  <si>
    <t>Ke Camp Sp Alin Kosong</t>
  </si>
  <si>
    <t>Ngantri Sampai Pagi</t>
  </si>
  <si>
    <t>Sampai Pagi</t>
  </si>
  <si>
    <t>Langsir Grogol Timbun Jalan Di Sontang</t>
  </si>
  <si>
    <t>Langsir Klass A Camp Sp 3 Alin-Bukit Harpan</t>
  </si>
  <si>
    <t>Serap DT 15</t>
  </si>
  <si>
    <t>Langsir Klass A Basecamp - Sontang</t>
  </si>
  <si>
    <t>Langsir Base A Camp Sp 3 Alin - Sasak</t>
  </si>
  <si>
    <t>Stanby Di Camp Kiawai (Gardan Rusak)</t>
  </si>
  <si>
    <t>Langsir Base A Basecamp - Bukit Harapan</t>
  </si>
  <si>
    <t>Agregat Class A  Spg 3 Alin - Sasak</t>
  </si>
  <si>
    <t>Langsir Sirtu Petok -  Camp Manggung</t>
  </si>
  <si>
    <t>Langsir Base Klas A Camp Manggung - Benteng</t>
  </si>
  <si>
    <t>Langsir Pasir Bonjol - Camp Manggung</t>
  </si>
  <si>
    <t>Langsir Split  Spg 3 Alin - Camp Manggung</t>
  </si>
  <si>
    <t>Langsir Cat Anto Camp Manggung - Petok Trado I</t>
  </si>
  <si>
    <t>Langsir Medium Spg 3Alin - Camp Manggung</t>
  </si>
  <si>
    <t>Langsir Batu Bronjong Petok</t>
  </si>
  <si>
    <t>Langsir tanah Merah Ampang Gadang</t>
  </si>
  <si>
    <t>Langsir tanah Merah Ampang Gadang - Petok</t>
  </si>
  <si>
    <t>Servis Mobil + Buka Rem</t>
  </si>
  <si>
    <t>Langsir Split  Spg 3Alin - Camp Manggung</t>
  </si>
  <si>
    <t>NO. URUT/ POLISI   :  002/BK 8809 MN</t>
  </si>
  <si>
    <t>Serap DT 12</t>
  </si>
  <si>
    <t>Serap DT 18</t>
  </si>
  <si>
    <t>Libur Idul Adha</t>
  </si>
  <si>
    <t>Serap DT 17</t>
  </si>
  <si>
    <t>Serap DT 04</t>
  </si>
  <si>
    <t>Langsir Hotmix Basecamp-Bukit Harapan</t>
  </si>
  <si>
    <t>Beli Oksigen Untuk Ford Ranger</t>
  </si>
  <si>
    <t>Pulang Kosong Camp Manggung-Simp 3 Alin</t>
  </si>
  <si>
    <t>Langsir Hotmix Camp Manggung-Petok</t>
  </si>
  <si>
    <t>Langsir Abu Batu Simp 3 Alin-Camp Manggung</t>
  </si>
  <si>
    <t>Langsir Grogol Quarry Sontang-Simp 3 Alin</t>
  </si>
  <si>
    <t>Langsir Klass A Basecamp - Silaping</t>
  </si>
  <si>
    <t>Langsir Grogol Basecamp - Sasak</t>
  </si>
  <si>
    <t>Langsir Hotmix Basecamp-Sumba U. Gading</t>
  </si>
  <si>
    <t>Langsir Medium Camp Simp 3 Alin-Camp Manggung</t>
  </si>
  <si>
    <t>Langsir Hotmix Basecamp-Sontang</t>
  </si>
  <si>
    <t>Serap DT 05</t>
  </si>
  <si>
    <t>Langsir Batu Basecamp - Sasak</t>
  </si>
  <si>
    <t>Langsir Material Di Camp Simp 3 Alin</t>
  </si>
  <si>
    <t>Nunggu Aspal Di Camp Simp 3 Alin</t>
  </si>
  <si>
    <t>Sampai jm 5 pagi</t>
  </si>
  <si>
    <t>Langsir BBM Sp 3 Alin-Simp 4</t>
  </si>
  <si>
    <t>Siram Klas A di Sasak/Isi Air Bak AMP</t>
  </si>
  <si>
    <t>Ke Camp Sp 3 Alin</t>
  </si>
  <si>
    <t>Libur (tidak ada keterangan)</t>
  </si>
  <si>
    <t>Stanby Di Camp Sp 3 Alin (Bantu Mekanik)</t>
  </si>
  <si>
    <t>Pulang Kosong Quarry Sontang-Basecamp (Alat Rusak)</t>
  </si>
  <si>
    <t>P4J</t>
  </si>
  <si>
    <t>Libur (Tidak Ada Keterangan)</t>
  </si>
  <si>
    <t>Stanby Di Camp Sp 3 Alin (Perbaiki DT)</t>
  </si>
  <si>
    <t>Nunggu BBM di SPBU Ujung Gading</t>
  </si>
  <si>
    <t>Langsir Batu Quarry Sontang - Sasak</t>
  </si>
  <si>
    <t>Langsir Grogol Di Basecamp</t>
  </si>
  <si>
    <t xml:space="preserve">Langsir Grogol Di Basecamp </t>
  </si>
  <si>
    <t>Langsir Split 1-2 Camp Sp 3 Alin-Camp Manggung</t>
  </si>
  <si>
    <t>Lembur Di  Sasak</t>
  </si>
  <si>
    <t>Vibro Jailani Muttaqin - Kumpulan</t>
  </si>
  <si>
    <t>Finisher Akhyar Camp Manggung - Barilas</t>
  </si>
  <si>
    <t>TR Pak De Camp Manggung - Barilas</t>
  </si>
  <si>
    <t>Tandem Andi Camp Manggung - Barilas</t>
  </si>
  <si>
    <t>Vibro Ad Muttaqin - Air bangis</t>
  </si>
  <si>
    <t>Vibro Deni Air Bangis - Sasak</t>
  </si>
  <si>
    <t>Vibro Ad Air Bangis - Silapiang</t>
  </si>
  <si>
    <t>TR Pak De Cubadak - Kantor Bupati</t>
  </si>
  <si>
    <t>Tandem Andi Cubadak - Kantor Bupati</t>
  </si>
  <si>
    <t>Cat Anto Petok- Daliak</t>
  </si>
  <si>
    <t>Servis Trado di Panti</t>
  </si>
  <si>
    <t>Di Padang</t>
  </si>
  <si>
    <t>Loader Sukaik Padang - Lubuk Sikaping</t>
  </si>
  <si>
    <t>PTR Pak De Petok - Camp Manggung</t>
  </si>
  <si>
    <t>Tandem Andi Petok - Camp Manggung</t>
  </si>
  <si>
    <t>Fibro Jailani Terminal Benteng - Tingkarang Rao</t>
  </si>
  <si>
    <t>Fibro Jailani Tingkarang Rao - Camp Manggung</t>
  </si>
  <si>
    <t>Hitachi Son Camp Manggung - Petok</t>
  </si>
  <si>
    <t>Fibro Jailani Camp Manggung - Bukit Tujuh</t>
  </si>
  <si>
    <t>Fibro Jailani Bukit Tujuh - Tanjung medan</t>
  </si>
  <si>
    <t>Standby di Malampah</t>
  </si>
  <si>
    <t>Fibro Siat Malampah - Camp Manggung</t>
  </si>
  <si>
    <t>Hitachi Son Petok - Camp Manggung</t>
  </si>
  <si>
    <t>Excavator Dalimun Jambak - Teluk Tapang</t>
  </si>
  <si>
    <t>Standby di Pasbar</t>
  </si>
  <si>
    <t>Cat Anto Petok - Tanjung Alai</t>
  </si>
  <si>
    <t>Fibro Jailani Tanjung medan - Camp Manggung</t>
  </si>
  <si>
    <t>Vibro Jailani Camp Manggung - Terminal Benteng</t>
  </si>
  <si>
    <t>Hitachi Son  Camp Manggung - Kumpulan</t>
  </si>
  <si>
    <t>Hitachi Son Kumpulan - Camp Manggung</t>
  </si>
  <si>
    <t>Komatshu Poniman Talu - Air Bangis</t>
  </si>
  <si>
    <t>Standby di Camp 3 Alin</t>
  </si>
  <si>
    <t>Vibro Jailani Kumpulan - Camp Manggung</t>
  </si>
  <si>
    <t>Greder Erwin Camp Manggung - Sasak</t>
  </si>
  <si>
    <t>Vibro Romi Malampah - Sasak</t>
  </si>
  <si>
    <t>Finisher Akhyar Barilas - Cubadak</t>
  </si>
  <si>
    <t>Tandem Andi Barilas - Cubadak</t>
  </si>
  <si>
    <t>PTR Pak De Barilas - Cubadak</t>
  </si>
  <si>
    <t>Komatshu Ajo Tikalak - Benteng</t>
  </si>
  <si>
    <t>Finisher Akhyar Cubadak - Camp Manggung</t>
  </si>
  <si>
    <t>Komatshu Poniman Air Bangis - Teluk Ketapang</t>
  </si>
  <si>
    <t>Grader Hen Silaping - Camp Manggung</t>
  </si>
  <si>
    <t>Standaby di Cammp Manggung</t>
  </si>
  <si>
    <t>Vibro Jailani Camp Manggung -  Lubuk Sikaping</t>
  </si>
  <si>
    <t>Standby di Camp pasbar</t>
  </si>
  <si>
    <t>Vibro Adrial Silapiang - Malampah</t>
  </si>
  <si>
    <t>Kobelco Ujang Malampah - Sasak</t>
  </si>
  <si>
    <t>Komatshu Ajo Benteng - Bonjol</t>
  </si>
  <si>
    <t>Tandem Andi Camp Manggung - Tanjung Medan</t>
  </si>
  <si>
    <t>Finisher Akhyar Camp Manggung - Tanjung Medan</t>
  </si>
  <si>
    <t>PTR Pak De Camp Manggung - Tanjung Medan</t>
  </si>
  <si>
    <t>Kobelco Ujang Sasak - Sasak</t>
  </si>
  <si>
    <t>Finisher Indra Spg 3 Alin - Sontang</t>
  </si>
  <si>
    <t>Tandem Adek Spg 3 Alin - Sontang</t>
  </si>
  <si>
    <t>PTR Yusuf Spg 3 Alin - Sontang</t>
  </si>
  <si>
    <t>PTR Yusuf Sontang - Sungai Aur</t>
  </si>
  <si>
    <t>Finisher Indra Sontang - Sungai Aur</t>
  </si>
  <si>
    <t>Tandem Adek Sontang - Sungai Aur</t>
  </si>
  <si>
    <t>Cobelco Ujang Sasak - Sontang</t>
  </si>
  <si>
    <t>Ford Rahmad Spg 3 Alin - Medan</t>
  </si>
  <si>
    <t>Grader Naga Medan - Camp Manggung</t>
  </si>
  <si>
    <t>Dalam Perjalanan ke Medan</t>
  </si>
  <si>
    <t>Langsir Klas A Camp pasbar - Air Bangis</t>
  </si>
  <si>
    <t>Langsir Grogol Quarry - Camp Spg 3 Alin</t>
  </si>
  <si>
    <t>Servis mobil</t>
  </si>
  <si>
    <t>Langsir Tanah Camp pasbar</t>
  </si>
  <si>
    <t>Langsir Sirtu Camp pasbar</t>
  </si>
  <si>
    <t>Langsir Batu Camp pasbar</t>
  </si>
  <si>
    <t>Langsir Grogol Quarry - Spg 3 Alin</t>
  </si>
  <si>
    <t>Langsir Klas A Camp Manggung - Al-Muttaqin</t>
  </si>
  <si>
    <t>Menunggu Mobil di Batang Linkin</t>
  </si>
  <si>
    <t>Langsir Base Klas A Spg 3 Alin - Sasak</t>
  </si>
  <si>
    <t>Langsir Aspal Camp Spg 3 Alin - Sungai Aur</t>
  </si>
  <si>
    <t>Langsir Aspal Camp Spg 3 Alin - Ujung Gading</t>
  </si>
  <si>
    <t>Alat Rusak</t>
  </si>
  <si>
    <t>Langsir Split Spg 3 Alin - Camp Manggung</t>
  </si>
  <si>
    <t>Memperbaiki Mobil</t>
  </si>
  <si>
    <t>Langsir BaseKlas A  Spg 3 Alin - Sasak</t>
  </si>
  <si>
    <t>Langsir Minyak Spg 3 Alin</t>
  </si>
  <si>
    <t>Langsir Aspal Spg 3 Alin - Sontang</t>
  </si>
  <si>
    <t>Langsir Sirtu Petok</t>
  </si>
  <si>
    <t>Langsir Tanah Camp Manggung - Jalur</t>
  </si>
  <si>
    <t>camp-1</t>
  </si>
  <si>
    <t>Langsir Aspal Camp Manggung - Cubadak</t>
  </si>
  <si>
    <t>Langsir Ban DT + Pompa Air ke Spg 3 Alin</t>
  </si>
  <si>
    <t>Narik Mobil di Jalan Asrama Haji</t>
  </si>
  <si>
    <t>Perbaikan DT</t>
  </si>
  <si>
    <t>Langsir Medium Spg 3 Alin- Camp Manggung</t>
  </si>
  <si>
    <t>Langsir Medium 1-2 Spg 3 Alin - Camp Manggung</t>
  </si>
  <si>
    <t>Langsir Grogol Soontang - Spg 3 Alin</t>
  </si>
  <si>
    <t>Langsir Aspal Spg 3 Alin - Bukit Harapan</t>
  </si>
  <si>
    <t>Langsir Minyak Btg Linkin</t>
  </si>
  <si>
    <t>Langsir Grogol Quarry - Camp Pasbar</t>
  </si>
  <si>
    <t>Langsir Aspal Spg 3 Alin - S.Aur</t>
  </si>
  <si>
    <t>Langsir Grogol Quarry - Camp Manggung</t>
  </si>
  <si>
    <t>Langsir Aspal Spg 3 Alin - Ujung Gading</t>
  </si>
  <si>
    <t xml:space="preserve">Langsir Split 1-2 Spg 3 Alin - Camp Manggung </t>
  </si>
  <si>
    <t>Langsir Split 1-2 Camp Manggung - Panti</t>
  </si>
  <si>
    <t>Langsir Base Klas A Camp Manggung - Terminal Pasar Lama</t>
  </si>
  <si>
    <t>Langsir Base A Spg 3 Alin - Sasak</t>
  </si>
  <si>
    <t>Langsir Split 1 -2 Camp Manggung - Panti</t>
  </si>
  <si>
    <t>Langsir Tanah Camp Manggung</t>
  </si>
  <si>
    <t>Split 1-2 Simpang 3 Alin - Camp Manggung</t>
  </si>
  <si>
    <t>Langsir Split 1-2 Camp Manggung - Petok</t>
  </si>
  <si>
    <t>Berangkat ke  Camp pasbar</t>
  </si>
  <si>
    <t>Langsir Aspal Camp Pasbar - Bukit Harapan</t>
  </si>
  <si>
    <t>Langsir Timbunan Camp Manggung - Petok</t>
  </si>
  <si>
    <t>Greder Camp01- Camp02</t>
  </si>
  <si>
    <t>Greder Camp02 - Pagaran</t>
  </si>
  <si>
    <t>Langsir Sirtu Sungai Garogah - Petok</t>
  </si>
  <si>
    <t xml:space="preserve">Langsir Sirtu Petok - Camp Manggung </t>
  </si>
  <si>
    <t>Langsir Bronjong Camp Manggung - Spg 3 Alin</t>
  </si>
  <si>
    <t>Antar Jemput Mekanik memperbaiki PTR dan Kompresor di Kantor Bupati</t>
  </si>
  <si>
    <t>Langsir Grogol Quarry - Camp pasbar</t>
  </si>
  <si>
    <t>Langsir Aspal Camp pasbar - Bukit Harapan</t>
  </si>
  <si>
    <t>Standby di Camp  Pasbar</t>
  </si>
  <si>
    <t>Langsir Timbunan Camp Manggung - Jalur</t>
  </si>
  <si>
    <t>Langsir quarry Petok</t>
  </si>
  <si>
    <t>Langsir Sirtu Petok  - Camp Manggung</t>
  </si>
  <si>
    <t>Langsir Tanah Di Jalur</t>
  </si>
  <si>
    <t>Langsir Limusi Camp Manggung - Camp pasbar</t>
  </si>
  <si>
    <t>Langsir Base A Camp Pasbar - Sasak</t>
  </si>
  <si>
    <t>Langsir Aspal Camp Pasbar - Sontang</t>
  </si>
  <si>
    <t>Langsir Aspal Camp Pasbar - S.Aur</t>
  </si>
  <si>
    <t>Greder Camp Pasbar - Sontang</t>
  </si>
  <si>
    <t>Finisher S.Aur - Ujung Gading</t>
  </si>
  <si>
    <t>Tandem S.Aur - Ujung Gading</t>
  </si>
  <si>
    <t>TR S.Aur - Ujung Gading</t>
  </si>
  <si>
    <t>Vibro Sasak - Sontang</t>
  </si>
  <si>
    <t>Excavator Sontang - Camp Pasbar</t>
  </si>
  <si>
    <t>Greder Sontang - Camp Pasbar</t>
  </si>
  <si>
    <t>Vibro Sontang - Camp Pasbar</t>
  </si>
  <si>
    <t>Langsir Abu Batu  Spg 3 Alin- Camp Manggung</t>
  </si>
  <si>
    <t>Langsir Medium  Spg 3 Alin- Camp Manggung</t>
  </si>
  <si>
    <t>Langsir Split  Spg 3 Alin- Camp Manggung</t>
  </si>
  <si>
    <t>pagi</t>
  </si>
  <si>
    <t>Bawa Greder Camp Pasbar - P.Ampalu</t>
  </si>
  <si>
    <t>Bawa Vibro Camp Pasbar - P.Amppalu</t>
  </si>
  <si>
    <t>Langsir Aspal Camp Manggung - Pasdam Pasbar</t>
  </si>
  <si>
    <t>Ke Manggung Kosong Jemput Minyak Hitam</t>
  </si>
  <si>
    <t>Langsir Minyak Hitam Manggung - Sp 3 Alin</t>
  </si>
  <si>
    <t>Greder Erwin Sasak - Air Bangis</t>
  </si>
  <si>
    <t>Excavator Rao - Bonjol</t>
  </si>
  <si>
    <t>Cat Anto Tjg Alai - Camp Manggung</t>
  </si>
  <si>
    <t>Vibro Ad Camp Manggung - Kantor Yatip</t>
  </si>
  <si>
    <t>Kobelko Ujang Spg 3 Alin - Malampah</t>
  </si>
  <si>
    <t>Komatshu Narso Tingkarang - Koto Rajo</t>
  </si>
  <si>
    <t>Vibro Jailani Air Dadok - Kumpulan</t>
  </si>
  <si>
    <t>Cat Anto Camp Manggung - Polres</t>
  </si>
  <si>
    <t>Cat Anto Polres - Bonjol</t>
  </si>
  <si>
    <t>Cat Anto Bonjol - Polres</t>
  </si>
  <si>
    <t>Tandem Andi Camp Manggung - Polres</t>
  </si>
  <si>
    <t>Hitachi Son Petok - Bronjong</t>
  </si>
  <si>
    <t xml:space="preserve">Cat Anto Kodim - Petok </t>
  </si>
  <si>
    <t>Tandem Andi Polres - Camp Manggung</t>
  </si>
  <si>
    <t>Tandem Andi Camp Manggung - Tapus</t>
  </si>
  <si>
    <t>TR Pak De Camp Manggung - Tapus</t>
  </si>
  <si>
    <t>Finisher Ari Camp Manggung - Tapus</t>
  </si>
  <si>
    <t>Cat Anto Petok - Spg Patah</t>
  </si>
  <si>
    <t>TR Pak De Tapus - Camp Manggung</t>
  </si>
  <si>
    <t>Tandem Andi Tapus - Camp Manggung</t>
  </si>
  <si>
    <t>Finisher Ari  Tapus - Camp Manggung</t>
  </si>
  <si>
    <t>TR Pak De Camp Manggung - Air Dadok</t>
  </si>
  <si>
    <t>Tandem Andi Camp Manggung - Air Dadok</t>
  </si>
  <si>
    <t>Finisher Ari Camp Manggung - Air dadok</t>
  </si>
  <si>
    <t>Vibro Jailani Kapolres - Camp Manggung</t>
  </si>
  <si>
    <t>Greder Sokati Camp Manggung - Air Kijang</t>
  </si>
  <si>
    <t>Loader Sokati Air Kijang - Camp Manggung</t>
  </si>
  <si>
    <t>Vibro Jailani Camp Manggung - Kumpulan</t>
  </si>
  <si>
    <t>Cat Anto Spg. Patai - Camp Manggung</t>
  </si>
  <si>
    <t>Komatshu Ain Pakau - Kumpulan</t>
  </si>
  <si>
    <t>Vbro Jailani Kumpulan - camp Manggung</t>
  </si>
  <si>
    <t>Servis Ganti Oli</t>
  </si>
  <si>
    <t>Cat Anto Petok - By Pass</t>
  </si>
  <si>
    <t>Vibro Jailani Camp Manggung - Tingkarang Rao</t>
  </si>
  <si>
    <t>Komatshu Narso Kt.Rajo - Ampang Gadang</t>
  </si>
  <si>
    <t>Loader Khadri Camp Manggung - Cubadak</t>
  </si>
  <si>
    <t>Loader Khadri Cubadak - Camp Manggung</t>
  </si>
  <si>
    <t>Hitachi Son Petok - M. Simpang</t>
  </si>
  <si>
    <t>Kobelko Ujang Spg 3 Alin - Sontang</t>
  </si>
  <si>
    <t>Kobelko Ujang Sontang - Spg 3 Alin</t>
  </si>
  <si>
    <t>Vibro Deni Sontang -  Air Bangis</t>
  </si>
  <si>
    <t>Cat Jefri Sontang - Pasir Putih</t>
  </si>
  <si>
    <t>Hitachi Ucil Spg 3 Alin - Pasir Putih</t>
  </si>
  <si>
    <t>Greder Erwin Air Bangis - Selapiang</t>
  </si>
  <si>
    <t>Vibro Deni Air Bangis - Teluk Ketapang</t>
  </si>
  <si>
    <t>Greder Erwin Selaping - Teluk Tapang</t>
  </si>
  <si>
    <t>Tandem Adek Sumba - Parit</t>
  </si>
  <si>
    <t>PTR Yusuf Sumba - Parit</t>
  </si>
  <si>
    <t>Finisher Indra Sumba - Parit</t>
  </si>
  <si>
    <t>Vibro Deni Teluk Tapang - Air Bangis</t>
  </si>
  <si>
    <t>Greder Erwin Air Bangis - Selaping</t>
  </si>
  <si>
    <t>Vibro Deni Air Bangis - Selaping</t>
  </si>
  <si>
    <t>Tarik DT 16 Pasir Putih - Spg 3 Alin</t>
  </si>
  <si>
    <t>Vibro Andrizal Spg 4 - Spg 3 Alin</t>
  </si>
  <si>
    <t>Perbaikan Mobil di Simpang 3 Alin</t>
  </si>
  <si>
    <t>Vibro Andrizal SPg 3 Alin - Sontang</t>
  </si>
  <si>
    <t>Cat Jefri Pasir Putih - Sontang</t>
  </si>
  <si>
    <t>Hitachi Ucil Pasir Putih - Sontang</t>
  </si>
  <si>
    <t>Finisher Indra Parit - Spg 3 Alin</t>
  </si>
  <si>
    <t xml:space="preserve">PTR Yusuf Parit  - SPg 3 Alin </t>
  </si>
  <si>
    <t>Tandem Adek Parit - Spg 3 Alin</t>
  </si>
  <si>
    <t>Tandem Adek SPg 3 Alin - Sasak</t>
  </si>
  <si>
    <t>Finisher Indra Spg 3 Alin - Sasak</t>
  </si>
  <si>
    <t>PTR Yusuf SPg 3 Alin - Sasak</t>
  </si>
  <si>
    <t>Standby di SPg 3 Alin</t>
  </si>
  <si>
    <t>Greder Pak Erwin Silapiang - Spg 3 Alin</t>
  </si>
  <si>
    <t>Vibro Deni Silapiang - SPg 3 Alin</t>
  </si>
  <si>
    <t>Vibro Deni SPg 3 Alin - Spg 4</t>
  </si>
  <si>
    <t>Greder Erwin Spg 3 Alin - Spg 4</t>
  </si>
  <si>
    <t>Hitachi Ucil Camp - Paraman</t>
  </si>
  <si>
    <t>Hiachi Ucil Spg 3 Alin - Sontang</t>
  </si>
  <si>
    <t>Greder Erwin SPg 4 - Tinggam</t>
  </si>
  <si>
    <t>Vibro Deni SPg 4 - Tinggam</t>
  </si>
  <si>
    <t>Hitachi Ucil Sontang - Spg 34 Alin</t>
  </si>
  <si>
    <t>PTR Yusuf Sasak - Air bangis</t>
  </si>
  <si>
    <t>Spg 3 Alin - Sasak  PP Kosong</t>
  </si>
  <si>
    <t>Langsir Klas A Spg 3 Alin - Sasak</t>
  </si>
  <si>
    <t>Langsir Tanah Spg 3 Alin</t>
  </si>
  <si>
    <t>Langsir Split 2-3 Spg 3 Alin - Sawita Air Runding</t>
  </si>
  <si>
    <t>Bantu Perbaikan Mobil</t>
  </si>
  <si>
    <t>Bantu Las Lantai</t>
  </si>
  <si>
    <t>Muatan Kosong</t>
  </si>
  <si>
    <t>Langsir Grogol Kasiak Putiah - Spg 3 Alin</t>
  </si>
  <si>
    <t>Langsir Klas A Spg 3 Alin - Silapiang</t>
  </si>
  <si>
    <t>Langsir Grogol Sontang - SPg 3 Alin</t>
  </si>
  <si>
    <t>Langsir Grogol Sontang - Sontang</t>
  </si>
  <si>
    <t>Langsir Klas A Spg 3 Alin - Ujung Gading</t>
  </si>
  <si>
    <t xml:space="preserve">Langsir Minyak LINKin </t>
  </si>
  <si>
    <t>Muatan Kosong Spg 3 Alin - Sontang - SPg 3 Alin</t>
  </si>
  <si>
    <t>Langsir Grogol Ks Putih - Spg 3 Alin</t>
  </si>
  <si>
    <t>Langsir Aspal Spg 3 Alin - Parit</t>
  </si>
  <si>
    <t>Kosong Air Besar Sontang - SPg 3 Alin</t>
  </si>
  <si>
    <t>Langsir Aspal Spg 3 Alin - Sasak</t>
  </si>
  <si>
    <t>Muatan Kosong Sontang - Spg 3 Alin</t>
  </si>
  <si>
    <t>Muatan Kosong ke Petok Mobil Rusak</t>
  </si>
  <si>
    <t>Langsir Klas S Petok - Tingkarang Rao</t>
  </si>
  <si>
    <t>Las Dump Truck</t>
  </si>
  <si>
    <t>Langsir Split Camp Manggung - Panti</t>
  </si>
  <si>
    <t>Langsir Sirtu  Quarry - Spg 3 Alin</t>
  </si>
  <si>
    <t>Langsir Base Spg 3 Alin - Ujung Gading</t>
  </si>
  <si>
    <t>Langsir Abu Batu Spg 3 Alin -  Camp Manggung</t>
  </si>
  <si>
    <t>Langsir Base SPg 3 Alin - Silapiang</t>
  </si>
  <si>
    <t>Antar Pak Zubir ke Pekanbaru</t>
  </si>
  <si>
    <t>Kembali dari Pekanbaru</t>
  </si>
  <si>
    <t>Langsir Base SPg 3 Alin - Ujung Gading</t>
  </si>
  <si>
    <t>Langsir Sirtu Sontang - Spg 3 Alin</t>
  </si>
  <si>
    <t>Langsir Sirtu Spg 3 Alin - Sasak</t>
  </si>
  <si>
    <t>Langsir Abu Batu Spg 3 Alin- Camp Manggung</t>
  </si>
  <si>
    <t>Langsir Sirtu Petok - Petok</t>
  </si>
  <si>
    <t>Langsir Klas S Petok - Rao</t>
  </si>
  <si>
    <t>Langsir Split Camp Manggung - Camp Pasbar</t>
  </si>
  <si>
    <t>Langsir Minyak Batang Toman</t>
  </si>
  <si>
    <t>Langsir Minyak Ujung Gading</t>
  </si>
  <si>
    <t>Langsir Klas A Camp Manggung - Kantor Bupati</t>
  </si>
  <si>
    <t>Langsir Galian Al-Muttaqin - Camp Manggung</t>
  </si>
  <si>
    <t>Langsir Pasir Bonjol</t>
  </si>
  <si>
    <t>Langsir Buangan Dalam Kota Lubuk Sikaping</t>
  </si>
  <si>
    <t>Langsir Minyak Btg Toman</t>
  </si>
  <si>
    <t>Langsir Base  Spg 3 Alin - Ujung Gading</t>
  </si>
  <si>
    <t>Langsir Split 1-2 SPg 3 Alin - Camp Manggung</t>
  </si>
  <si>
    <t>Langsir Galian - Lubuk Sikaping</t>
  </si>
  <si>
    <t>Langsir Tanah Bonjol - Camp Manggung</t>
  </si>
  <si>
    <t>Langsir Klas A Camp Manggung - Jalur</t>
  </si>
  <si>
    <t>Langsir Aspal Camp Manggung - Tapus</t>
  </si>
  <si>
    <t>Langsir Abu Batu - Lubuk Alung - Camp Manggung</t>
  </si>
  <si>
    <t>Langsir Tanah Batang Umpai-Batang Lingkin</t>
  </si>
  <si>
    <t>Stanby Di Camp Sp 3 Alin (Tidak Ada Kegiatan)</t>
  </si>
  <si>
    <t>Langsir Grogol Quarry Kasiak Putiah-Basecamp</t>
  </si>
  <si>
    <t>Langsir Hotmix Basecamp-Parit</t>
  </si>
  <si>
    <t>Langsir Klass A Basecamp-Silaping</t>
  </si>
  <si>
    <t>Langsir Hotmix Camp Sp 3 Alin-Sasak</t>
  </si>
  <si>
    <t>Langsir BBM Ujung Gading-Simpang 3 Alin</t>
  </si>
  <si>
    <t>Langsir Klass A Basecamp-Ujung Gading</t>
  </si>
  <si>
    <t>Serap DT 09</t>
  </si>
  <si>
    <t>Langsir Sirtu Perbaiki Jalan Kasiak Putiah</t>
  </si>
  <si>
    <t>Bantu Tatik Greder Cina di Kapa</t>
  </si>
  <si>
    <t>Bantu Mekanik Perbaiki DT Di Camp SP 3 Alin</t>
  </si>
  <si>
    <t>Perbaiki DT Di Camp SP 3 Alin</t>
  </si>
  <si>
    <t>Langsir Klass A camp Manggung-Petok</t>
  </si>
  <si>
    <t>Langsir Split 2-3 Spg 3 Alin - Camp Manggung</t>
  </si>
  <si>
    <t>Langsir Klass A Petok - Rao</t>
  </si>
  <si>
    <t>Langsir Klass A Manggung - Petok</t>
  </si>
  <si>
    <t>Langsir Split 2-3 Camp Manggung - Camp Sp 3 Alin</t>
  </si>
  <si>
    <t>Pulang Kosong Sp 3 Alin-Camp Manggung</t>
  </si>
  <si>
    <t>stanby 08-17</t>
  </si>
  <si>
    <t>Beli sparepart Ke Bukittinggi</t>
  </si>
  <si>
    <t>Bantu Mekanik Perbaikan DT</t>
  </si>
  <si>
    <t>Pulang Kosong Camp Manggung-Sp 3 Alin</t>
  </si>
  <si>
    <t>Perbaikan DT jam 08-17</t>
  </si>
  <si>
    <t>Langsir BBM Ujung Gading- Simpang 3 Alin</t>
  </si>
  <si>
    <t>Langsir BBM Batang Toman-Simpang 3 Alin</t>
  </si>
  <si>
    <t>Jemput Abu Batu Sp 3 Alin-Padang</t>
  </si>
  <si>
    <t>Pergi Kosong Sp 3 Alin-Lbk Alung</t>
  </si>
  <si>
    <t>Langsir Abu Batu Lbk Alung-Camp Manggung</t>
  </si>
  <si>
    <t>Tanpa Keterangan</t>
  </si>
  <si>
    <t>Langsir Emosi Camp Manggung-Sp 3 Alin</t>
  </si>
  <si>
    <t>Tidak Ada Kt Waktu</t>
  </si>
  <si>
    <t>Langsir Medium Sp 3 Alin - Manggung</t>
  </si>
  <si>
    <t>Pulang Kosong Quarry Sontang-Simp 3 Alin</t>
  </si>
  <si>
    <t>Langsir Grogol Timbun Jalan Quarry Kasiak Putiah</t>
  </si>
  <si>
    <t>Langsir Grogol Quarry Kasiak Putiah-Simp 3 Alin</t>
  </si>
  <si>
    <t>Pulang Kosong Quarry Kasiak Putiah-Simp 3 Alin</t>
  </si>
  <si>
    <t>Tdk ada ket Ritasi</t>
  </si>
  <si>
    <t>Libur (Buat Sim ke Padang)</t>
  </si>
  <si>
    <t>Antar Mekanik Sp 3 Alin-Quarry Kasiak Putiah</t>
  </si>
  <si>
    <t>Langsir Grogol Perbaiki Jalan Sontang</t>
  </si>
  <si>
    <t>Langsir Abu Batu Sp 3 Alin - Camp Manggung</t>
  </si>
  <si>
    <t>Langsir Grogol Di Camp Sp 3 Alin</t>
  </si>
  <si>
    <t>Keterangan Ritasi tdk ada</t>
  </si>
  <si>
    <t>Langsir Grogol Quarry Kasiak Putiah-Sp 3 Alin</t>
  </si>
  <si>
    <t>Langsir Grogol Timbun Jalan Quarry Kasiak Putih</t>
  </si>
  <si>
    <t>Quarry Kasik Putih</t>
  </si>
  <si>
    <t>Sampai Malam</t>
  </si>
  <si>
    <t>berangkat jam 18</t>
  </si>
  <si>
    <t>Libur (Sakit)</t>
  </si>
  <si>
    <t>Antar Solar Hitachi</t>
  </si>
  <si>
    <t>Langsir Pasir Quarry Sontang-Basecamp</t>
  </si>
  <si>
    <t>Jemput Alat Dari Sontang Ke Sasak</t>
  </si>
  <si>
    <t>Serap Trado 02</t>
  </si>
  <si>
    <t>Antar Anggota Gotong Royong Di Sontang Dengan Avanza</t>
  </si>
  <si>
    <t>Langsir Grogol Perbaiki Jalan Kasiak Putiah</t>
  </si>
  <si>
    <t>Serap DT 11</t>
  </si>
  <si>
    <t>Langsir Abu Batu Spg 3 Alin-Camp Manggung</t>
  </si>
  <si>
    <t>Jemput Excavator Di Sontang</t>
  </si>
  <si>
    <t>Antar Greder Dari Paraman-Kuamang</t>
  </si>
  <si>
    <t>Antar Compect Dari Paraman-Kuamang</t>
  </si>
  <si>
    <t>Bantu Mekanik Pasang Ban 5 Buah</t>
  </si>
  <si>
    <t>Langsir Klass A Basecamp-Kuamang</t>
  </si>
  <si>
    <t>Las Ombeng DT</t>
  </si>
  <si>
    <t>Pergi Kosong Camp Manggung-Padang</t>
  </si>
  <si>
    <t>Langsir Abu Batu Padang-Camp Manggung</t>
  </si>
  <si>
    <t>Sampai Jam 8 Pagi</t>
  </si>
  <si>
    <t>Siram Klas A di Paraman</t>
  </si>
  <si>
    <t>Siram Klas A di Silaping</t>
  </si>
  <si>
    <t>Isi Air Bak AMP di Camp Sp 3 Alin</t>
  </si>
  <si>
    <t>Siram Klas A di Ujung Gading</t>
  </si>
  <si>
    <t>Izin (Pulang)</t>
  </si>
  <si>
    <t>CANDRA</t>
  </si>
  <si>
    <t>NAMA SUPIR            :  ALI ASMAR  (LBS)</t>
  </si>
  <si>
    <t xml:space="preserve">Stanby Di Camp Sp 3 Alin </t>
  </si>
  <si>
    <t>Bantu Mekanik Di Camp Sp 3 Alin</t>
  </si>
  <si>
    <t>Langsir Klass A Basecamp-Simpang 4</t>
  </si>
  <si>
    <t>sampai pagi</t>
  </si>
  <si>
    <t>Langsir Hotmix Basecamp - Silaping</t>
  </si>
  <si>
    <t>Langsir Hotmix Basecamp-Ujung Gading</t>
  </si>
  <si>
    <t>Serap DT 10</t>
  </si>
  <si>
    <t>Langsir Split 1/2 Basecamp-Simpang 4</t>
  </si>
  <si>
    <t>Langsir Hotmix Basecamp-Simpang 4</t>
  </si>
  <si>
    <t>smpai pagi, mandah</t>
  </si>
  <si>
    <t>Langsir Grader/Compec Sp 3 Alin-Paraman</t>
  </si>
  <si>
    <t>Langsir TR Malapah-Sasak</t>
  </si>
  <si>
    <t>Langsir Finisher Sp 4-Sasak</t>
  </si>
  <si>
    <t>Langsir Klass A Manggung-Rao</t>
  </si>
  <si>
    <t>Langsir Tanah By Pass - Manggung</t>
  </si>
  <si>
    <t>Langsir Abu Batu Sp 3 Alin-Camp Manggung</t>
  </si>
  <si>
    <t>Libur Sakit (Dilempar Batu)</t>
  </si>
  <si>
    <t>Langsir Abu Batu Pdg Sawah Kinali- Simpang 3 Alin</t>
  </si>
  <si>
    <t>Bantu Mekanik Di Camp Manggung</t>
  </si>
  <si>
    <t>Pulang Kosong Manggung-Sp 3 Alin</t>
  </si>
  <si>
    <t>Langsir Limusi Sp 3 Alin-Paraman</t>
  </si>
  <si>
    <t>Langsir Hotmix Sp 3 Alin-Paraman</t>
  </si>
  <si>
    <t>Antar Mekanik Sp 3 Alin-Paraman</t>
  </si>
  <si>
    <t>Langsir Abu Batu Kinali-Sp 3 Alin</t>
  </si>
  <si>
    <t>Kosong Quarry Sontang-Basecamp</t>
  </si>
  <si>
    <t>Langsir Limusi Basecamp-Ujung Gading</t>
  </si>
  <si>
    <t>Serap DT 14</t>
  </si>
  <si>
    <t>Langsir Abu Batu Padang Kadok-Basecamp</t>
  </si>
  <si>
    <t>mulai jam 5.30 pagi</t>
  </si>
  <si>
    <t>Antar Mekanik Basecamp - Air Bangis</t>
  </si>
  <si>
    <t>Siram Sirtu di Jalur 32</t>
  </si>
  <si>
    <t>Siram Klas A di Jalur 32</t>
  </si>
  <si>
    <t>Siram Sirtu di Jalur 32/Isi Bak Amp Sp 3 Alin</t>
  </si>
  <si>
    <t>Langsir Minyak Hitam di Manggung-Sp 3 Alin</t>
  </si>
  <si>
    <t>Siram Klas A di Jalur 32/Isi Air VTR</t>
  </si>
  <si>
    <t>Keluar</t>
  </si>
  <si>
    <t>DT Rusak</t>
  </si>
  <si>
    <t>Kobelco Ujang Malampah - Jalur 32</t>
  </si>
  <si>
    <t>Kobelco Ujang Pasbar  Jalur 32 - Talu</t>
  </si>
  <si>
    <t>Komatshu  Amanah Ampang Gadang - Tapus</t>
  </si>
  <si>
    <t>Servis Kampas Rem</t>
  </si>
  <si>
    <t>Vibro Papua Malampah  - Pasbar</t>
  </si>
  <si>
    <t>Vibro Papua Pasbar - Ujung Gading</t>
  </si>
  <si>
    <t>Finisher Indra Air Bangis -Silapiang</t>
  </si>
  <si>
    <t xml:space="preserve">TR Yus Air Bangis - Silapiang </t>
  </si>
  <si>
    <t>Tandem Adek Air Bangis - Silapiang</t>
  </si>
  <si>
    <t>Greder Dayat Ujung Gading - Sasak</t>
  </si>
  <si>
    <t>Vibro Papua Ujung Gading - Sasak</t>
  </si>
  <si>
    <t>Finisher Indra Silapiang - Ujung Gading</t>
  </si>
  <si>
    <t>Tandem Adek Silapiang - Ujung Gading</t>
  </si>
  <si>
    <t>TR Yusuf Silapiang - Ujung Gading</t>
  </si>
  <si>
    <t>Vibro Jailani Tapus - Camp Manggung</t>
  </si>
  <si>
    <t>Finisher Ari Kumpulan - Malampah</t>
  </si>
  <si>
    <t>P4E</t>
  </si>
  <si>
    <t>Cat Anto Camp Manggung - Malampah</t>
  </si>
  <si>
    <t>Kobelko Ujang Tinggam - Camp Pasbar</t>
  </si>
  <si>
    <t>Hitachi Ucil Camp Pasbar - Air Bangis</t>
  </si>
  <si>
    <t>Tandem Adek Paraman - Jalur 32</t>
  </si>
  <si>
    <t>Hitachi Son Bancah Laweh - Camp Manggung</t>
  </si>
  <si>
    <t>Hitachi Son Camp Manggung - Benai</t>
  </si>
  <si>
    <t>Cat Anto Malampah - Camp Manggung</t>
  </si>
  <si>
    <t>Simas / Hengki Trado 01</t>
  </si>
  <si>
    <t>Komatshu Narso Lansap Kadap - Sumpu</t>
  </si>
  <si>
    <t>Cat Anto Camp Manggung - Teluk Tapang</t>
  </si>
  <si>
    <t>Hitachi Ujang Teluk Tapang - Camp Manggung</t>
  </si>
  <si>
    <t>Beku Loader PU Pasbar - Teluk Katapang</t>
  </si>
  <si>
    <t>Finisher Ari Malampah - Jalur 32</t>
  </si>
  <si>
    <t>Tandem Andi Malampah - Sasak</t>
  </si>
  <si>
    <t>Komatshu Asra - Talu</t>
  </si>
  <si>
    <t>Komatshu Longsor Talu - Asra</t>
  </si>
  <si>
    <t>Vibro Adrizal Sontang - Simpang 4</t>
  </si>
  <si>
    <t>Finisher Indra Sasak - Camp Sp 3 Alin</t>
  </si>
  <si>
    <t>Finisher Indra Camp Sp 3 Alin - Air Bangis</t>
  </si>
  <si>
    <t>Finisher Dayat Malampah - Simpang 4</t>
  </si>
  <si>
    <t>Vibro Romi Ujung Gading - Medan</t>
  </si>
  <si>
    <t>Standby di Medan</t>
  </si>
  <si>
    <t>Vibro Romi Medan - Idi Aceh</t>
  </si>
  <si>
    <t>Vibro Rahmad Idi Aceh - Cemara Medan</t>
  </si>
  <si>
    <t>Keat Anto Sawah P - Tugu</t>
  </si>
  <si>
    <t>Greder Hen Rao - Manggung</t>
  </si>
  <si>
    <t>Keat Anto Tugu - Manggung</t>
  </si>
  <si>
    <t>Kosong Manggung - Simpang 4</t>
  </si>
  <si>
    <t>Finisher Indra Ujung Gading - Situak</t>
  </si>
  <si>
    <t>Kosong Situak - Camp Sp 3 Alin</t>
  </si>
  <si>
    <t>Finisher Indra Situak - Sp Sayur</t>
  </si>
  <si>
    <t>Tandem Adek Situak - Sp Sayur</t>
  </si>
  <si>
    <t>PTR Yusuf Situak - Sp Sayur</t>
  </si>
  <si>
    <t>Finisher Indra Sp Sayur - Paraman</t>
  </si>
  <si>
    <t>Tandem Adek Sp Sayur - Paraman</t>
  </si>
  <si>
    <t>PTR Yusuf Ujung Gading - Paraman</t>
  </si>
  <si>
    <t>Finisher Indra Paraman - Jalur 32</t>
  </si>
  <si>
    <t>PTR Yusuf Paraman - Jalur 32</t>
  </si>
  <si>
    <t>Langsir Hotmix Camp Sp 3 Alin - Jalur 32</t>
  </si>
  <si>
    <t>2 Trip</t>
  </si>
  <si>
    <t>Serap DT 12 (lembur 4 Jam)</t>
  </si>
  <si>
    <t>Langsir BBM Btang Lingkin - Camp Sp 3 Alin</t>
  </si>
  <si>
    <t>1 Trip</t>
  </si>
  <si>
    <t>Libur (Pulang)</t>
  </si>
  <si>
    <t>Langsir Klas S Camp Manggung - Rao</t>
  </si>
  <si>
    <t>Langsir Tanah Lubuk Sikaping - Camp Manggung</t>
  </si>
  <si>
    <t>Langsir Abu Batu SPg 3 Alin - Camp Manggung</t>
  </si>
  <si>
    <t>Langsir Aspal Spg 3 Alin - Silapiang</t>
  </si>
  <si>
    <t>Langsir Base Spg 3 Alin - Jalur 32</t>
  </si>
  <si>
    <t>Langsir Klas S SPg 3 Alin - Sasak</t>
  </si>
  <si>
    <t>Langsir Klas S  Spg 3 Alin - Jalur 32</t>
  </si>
  <si>
    <t>Langsir Aspal Spg 3 Alin - Situak</t>
  </si>
  <si>
    <t>Langsi Abu Batu SPg 3 Alin - SPg 3 Alin</t>
  </si>
  <si>
    <t>Langsir Base Jalur 32 - Jalur 32</t>
  </si>
  <si>
    <t>Langsir Aspal Spg 3 Alin - Jalur 32</t>
  </si>
  <si>
    <t>Langsir Tanah Bypass - Camp Manggung</t>
  </si>
  <si>
    <t>Langsir Base A Spg 3 Alin - Ujung Gading</t>
  </si>
  <si>
    <t>Langsir Hotmix SPg 3 Alin - Air Bangis</t>
  </si>
  <si>
    <t>Langsir Base A Spg 3 Alin - Jalur 32</t>
  </si>
  <si>
    <t>Langsir Split SPg 3 Alin - Camp Manggung</t>
  </si>
  <si>
    <t>Langsir Abu Batu Padang - Camp Manggung</t>
  </si>
  <si>
    <t>Perbaiki Lampu Di Mutiara Dinamo</t>
  </si>
  <si>
    <t>Langsir Grogol Quarry Sontang - Spg 3 Alin</t>
  </si>
  <si>
    <t>Langsir Sirtu Quarry Sontang - SPg 3 ALin</t>
  </si>
  <si>
    <t>Langsir Base A Spg 3 ALin - Sasak</t>
  </si>
  <si>
    <t>Langsir Base A Spg 3 Alin - Jalur 33</t>
  </si>
  <si>
    <t>Longsor di Talu</t>
  </si>
  <si>
    <t>Langsir Sirtu Sontang - SPg 3 Alin</t>
  </si>
  <si>
    <t>Langsir Base Spg 3 Alin - Simpang Empat</t>
  </si>
  <si>
    <t>Langsir Aspal SPg 3 Alin - Air Bangis</t>
  </si>
  <si>
    <t>Langsir AbuBatu Spg 3 Alin - Camp Manggung</t>
  </si>
  <si>
    <t>Langsir Base Spg 3 Alin - Sasak</t>
  </si>
  <si>
    <t>Langsir Aspal Camp Manggung - Jalur 32</t>
  </si>
  <si>
    <t>Langsir Aspal Spg 3 Alin - Simpang Empat</t>
  </si>
  <si>
    <t>Sisa Lembur</t>
  </si>
  <si>
    <t>Sisa Bulan November</t>
  </si>
  <si>
    <t>Langsir Sirtu Sontang - Jalan Quarry</t>
  </si>
  <si>
    <t>Langsir Aspal Spg 3 Alin - SiTuak</t>
  </si>
  <si>
    <t>Tidak Bisa lewat karena jalan lOngsor</t>
  </si>
  <si>
    <t>Langsir Base A Camp Manggung - Tapus</t>
  </si>
  <si>
    <t>Macet di Silayiang Pdg  Panjang</t>
  </si>
  <si>
    <t>Langsir Klas S Camp Manggung  - Rao</t>
  </si>
  <si>
    <t>Langsir Hotmix Spg 3 Alin - Ujung Gading</t>
  </si>
  <si>
    <t>Langsir Grogol Camp Manggung - Tapus</t>
  </si>
  <si>
    <t>Langsir Grogol Camp Manggung - Rao</t>
  </si>
  <si>
    <t>Langsir Aspal AC-WC Camp Manggung - Jalur 32</t>
  </si>
  <si>
    <t>Langsir Medium SPg 3 Alin - Camp Manggung</t>
  </si>
  <si>
    <t>Langsir BBM Batang Linkin- Sp 3 Alin</t>
  </si>
</sst>
</file>

<file path=xl/styles.xml><?xml version="1.0" encoding="utf-8"?>
<styleSheet xmlns="http://schemas.openxmlformats.org/spreadsheetml/2006/main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81" formatCode="_([$Rp-421]* #,##0_);_([$Rp-421]* \(#,##0\);_([$Rp-421]* &quot;-&quot;_);_(@_)"/>
    <numFmt numFmtId="182" formatCode="_(* #,##0.0_);_(* \(#,##0.0\);_(* &quot;-&quot;?_);_(@_)"/>
  </numFmts>
  <fonts count="67">
    <font>
      <sz val="12"/>
      <color theme="1"/>
      <name val="Calibri"/>
      <family val="2"/>
      <scheme val="minor"/>
    </font>
    <font>
      <sz val="8"/>
      <name val="Calibri"/>
      <family val="2"/>
    </font>
    <font>
      <b/>
      <sz val="12"/>
      <color indexed="8"/>
      <name val="Calibri"/>
      <family val="2"/>
    </font>
    <font>
      <b/>
      <u/>
      <sz val="12"/>
      <color indexed="8"/>
      <name val="Calibri"/>
      <family val="2"/>
    </font>
    <font>
      <b/>
      <sz val="17"/>
      <color indexed="8"/>
      <name val="Calibri"/>
      <family val="2"/>
    </font>
    <font>
      <b/>
      <sz val="17"/>
      <color indexed="10"/>
      <name val="Calibri"/>
      <family val="2"/>
    </font>
    <font>
      <sz val="12"/>
      <color indexed="10"/>
      <name val="Calibri"/>
      <family val="2"/>
    </font>
    <font>
      <sz val="12"/>
      <name val="Calibri"/>
      <family val="2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charset val="1"/>
      <scheme val="minor"/>
    </font>
    <font>
      <b/>
      <sz val="12"/>
      <color theme="1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i/>
      <sz val="13"/>
      <color rgb="FFFF0000"/>
      <name val="Calibri"/>
      <family val="2"/>
      <scheme val="minor"/>
    </font>
    <font>
      <sz val="13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2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1"/>
      <name val="Calibri"/>
      <family val="2"/>
      <charset val="1"/>
      <scheme val="minor"/>
    </font>
    <font>
      <sz val="12"/>
      <color rgb="FFFF0000"/>
      <name val="Calibri"/>
      <family val="2"/>
      <charset val="1"/>
      <scheme val="minor"/>
    </font>
    <font>
      <b/>
      <sz val="14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name val="Calibri"/>
      <family val="2"/>
      <charset val="1"/>
      <scheme val="minor"/>
    </font>
    <font>
      <sz val="12"/>
      <color rgb="FF7030A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rgb="FF00B0F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i/>
      <sz val="12"/>
      <color rgb="FF7030A0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92D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0"/>
      <color rgb="FF7030A0"/>
      <name val="Calibri"/>
      <family val="2"/>
      <scheme val="minor"/>
    </font>
    <font>
      <sz val="12"/>
      <color theme="1"/>
      <name val="Calibri"/>
      <family val="2"/>
    </font>
    <font>
      <b/>
      <sz val="12"/>
      <color rgb="FF7030A0"/>
      <name val="Calibri"/>
      <family val="2"/>
    </font>
    <font>
      <sz val="12"/>
      <color rgb="FFFF0000"/>
      <name val="Calibri"/>
      <family val="2"/>
    </font>
    <font>
      <b/>
      <sz val="12"/>
      <color rgb="FFFF0000"/>
      <name val="Calibri"/>
      <family val="2"/>
    </font>
    <font>
      <b/>
      <sz val="10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rgb="FF7030A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i/>
      <sz val="12"/>
      <color theme="0" tint="-0.499984740745262"/>
      <name val="Calibri"/>
      <family val="2"/>
      <scheme val="minor"/>
    </font>
    <font>
      <b/>
      <u/>
      <sz val="18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</fills>
  <borders count="5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ck">
        <color rgb="FFFF0000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ck">
        <color rgb="FFFF0000"/>
      </bottom>
      <diagonal/>
    </border>
  </borders>
  <cellStyleXfs count="31">
    <xf numFmtId="0" fontId="0" fillId="0" borderId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</cellStyleXfs>
  <cellXfs count="342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vertical="center"/>
    </xf>
    <xf numFmtId="42" fontId="0" fillId="0" borderId="0" xfId="0" applyNumberFormat="1"/>
    <xf numFmtId="42" fontId="0" fillId="0" borderId="1" xfId="0" applyNumberFormat="1" applyBorder="1"/>
    <xf numFmtId="42" fontId="0" fillId="0" borderId="1" xfId="0" applyNumberFormat="1" applyBorder="1" applyAlignment="1">
      <alignment vertical="center"/>
    </xf>
    <xf numFmtId="0" fontId="10" fillId="0" borderId="2" xfId="0" applyFont="1" applyBorder="1" applyAlignment="1">
      <alignment horizontal="center" vertical="center" wrapText="1"/>
    </xf>
    <xf numFmtId="42" fontId="10" fillId="0" borderId="2" xfId="0" applyNumberFormat="1" applyFont="1" applyBorder="1" applyAlignment="1">
      <alignment horizontal="center" vertical="center" wrapText="1"/>
    </xf>
    <xf numFmtId="0" fontId="10" fillId="0" borderId="2" xfId="0" applyNumberFormat="1" applyFont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/>
    </xf>
    <xf numFmtId="42" fontId="10" fillId="2" borderId="2" xfId="0" applyNumberFormat="1" applyFont="1" applyFill="1" applyBorder="1" applyAlignment="1">
      <alignment horizontal="center" vertical="center"/>
    </xf>
    <xf numFmtId="0" fontId="10" fillId="2" borderId="2" xfId="0" applyNumberFormat="1" applyFont="1" applyFill="1" applyBorder="1" applyAlignment="1">
      <alignment horizontal="center" vertical="center"/>
    </xf>
    <xf numFmtId="16" fontId="0" fillId="0" borderId="3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42" fontId="11" fillId="2" borderId="2" xfId="0" applyNumberFormat="1" applyFont="1" applyFill="1" applyBorder="1" applyAlignment="1">
      <alignment horizontal="center" vertical="center"/>
    </xf>
    <xf numFmtId="0" fontId="0" fillId="0" borderId="4" xfId="0" applyBorder="1" applyAlignment="1">
      <alignment vertical="center"/>
    </xf>
    <xf numFmtId="42" fontId="0" fillId="0" borderId="4" xfId="0" applyNumberFormat="1" applyBorder="1" applyAlignment="1">
      <alignment vertic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1" xfId="0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 wrapText="1"/>
    </xf>
    <xf numFmtId="16" fontId="0" fillId="3" borderId="1" xfId="0" applyNumberFormat="1" applyFill="1" applyBorder="1" applyAlignment="1">
      <alignment horizontal="center"/>
    </xf>
    <xf numFmtId="0" fontId="0" fillId="0" borderId="0" xfId="0"/>
    <xf numFmtId="0" fontId="0" fillId="3" borderId="1" xfId="0" applyFill="1" applyBorder="1" applyAlignment="1">
      <alignment vertical="center"/>
    </xf>
    <xf numFmtId="42" fontId="8" fillId="3" borderId="1" xfId="2" applyNumberFormat="1" applyFont="1" applyFill="1" applyBorder="1" applyAlignment="1">
      <alignment vertical="center"/>
    </xf>
    <xf numFmtId="42" fontId="0" fillId="3" borderId="1" xfId="0" applyNumberFormat="1" applyFill="1" applyBorder="1" applyAlignment="1">
      <alignment vertical="center"/>
    </xf>
    <xf numFmtId="0" fontId="0" fillId="0" borderId="0" xfId="0"/>
    <xf numFmtId="0" fontId="0" fillId="3" borderId="0" xfId="0" applyFill="1"/>
    <xf numFmtId="0" fontId="0" fillId="3" borderId="4" xfId="0" applyFill="1" applyBorder="1" applyAlignment="1">
      <alignment horizontal="center"/>
    </xf>
    <xf numFmtId="0" fontId="8" fillId="3" borderId="4" xfId="2" applyNumberFormat="1" applyFont="1" applyFill="1" applyBorder="1" applyAlignment="1">
      <alignment horizontal="center" vertical="center"/>
    </xf>
    <xf numFmtId="0" fontId="0" fillId="0" borderId="0" xfId="0" applyFont="1"/>
    <xf numFmtId="0" fontId="0" fillId="0" borderId="0" xfId="0" applyBorder="1" applyAlignment="1">
      <alignment vertical="center"/>
    </xf>
    <xf numFmtId="42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42" fontId="0" fillId="3" borderId="1" xfId="0" applyNumberForma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0" xfId="0"/>
    <xf numFmtId="42" fontId="0" fillId="0" borderId="3" xfId="0" applyNumberFormat="1" applyBorder="1" applyAlignment="1">
      <alignment vertic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42" fontId="8" fillId="3" borderId="4" xfId="2" applyNumberFormat="1" applyFont="1" applyFill="1" applyBorder="1" applyAlignment="1">
      <alignment vertical="center"/>
    </xf>
    <xf numFmtId="0" fontId="0" fillId="3" borderId="1" xfId="0" applyFill="1" applyBorder="1" applyAlignment="1">
      <alignment horizontal="center" vertical="center"/>
    </xf>
    <xf numFmtId="42" fontId="8" fillId="0" borderId="1" xfId="2" applyNumberFormat="1" applyFont="1" applyBorder="1" applyAlignment="1">
      <alignment horizontal="left" vertical="center"/>
    </xf>
    <xf numFmtId="42" fontId="8" fillId="0" borderId="4" xfId="2" applyNumberFormat="1" applyFont="1" applyBorder="1" applyAlignment="1">
      <alignment horizontal="left" vertical="center"/>
    </xf>
    <xf numFmtId="0" fontId="12" fillId="0" borderId="0" xfId="0" applyFont="1"/>
    <xf numFmtId="0" fontId="0" fillId="3" borderId="4" xfId="0" applyFill="1" applyBorder="1" applyAlignment="1">
      <alignment vertical="center"/>
    </xf>
    <xf numFmtId="16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42" fontId="8" fillId="0" borderId="0" xfId="2" applyNumberFormat="1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12" fillId="0" borderId="0" xfId="0" applyFont="1" applyAlignment="1">
      <alignment vertical="center"/>
    </xf>
    <xf numFmtId="0" fontId="0" fillId="0" borderId="0" xfId="0" applyNumberFormat="1" applyAlignment="1">
      <alignment vertical="center"/>
    </xf>
    <xf numFmtId="42" fontId="14" fillId="0" borderId="0" xfId="0" applyNumberFormat="1" applyFont="1" applyAlignment="1">
      <alignment horizontal="center" vertical="center"/>
    </xf>
    <xf numFmtId="0" fontId="15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42" fontId="14" fillId="0" borderId="0" xfId="0" applyNumberFormat="1" applyFont="1" applyAlignment="1">
      <alignment vertical="center"/>
    </xf>
    <xf numFmtId="0" fontId="14" fillId="0" borderId="0" xfId="0" applyNumberFormat="1" applyFont="1" applyAlignment="1">
      <alignment horizontal="center" vertical="center"/>
    </xf>
    <xf numFmtId="0" fontId="16" fillId="0" borderId="0" xfId="0" applyFont="1" applyAlignment="1">
      <alignment vertical="center"/>
    </xf>
    <xf numFmtId="1" fontId="14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4" fillId="0" borderId="0" xfId="0" applyFont="1" applyBorder="1" applyAlignment="1">
      <alignment horizontal="center" vertical="center"/>
    </xf>
    <xf numFmtId="0" fontId="12" fillId="3" borderId="0" xfId="0" applyFont="1" applyFill="1" applyBorder="1" applyAlignment="1">
      <alignment vertical="center"/>
    </xf>
    <xf numFmtId="0" fontId="12" fillId="0" borderId="0" xfId="0" applyFont="1" applyBorder="1" applyAlignment="1">
      <alignment horizontal="center" vertical="center"/>
    </xf>
    <xf numFmtId="0" fontId="12" fillId="3" borderId="0" xfId="2" applyNumberFormat="1" applyFont="1" applyFill="1" applyBorder="1" applyAlignment="1">
      <alignment horizontal="center" vertical="center"/>
    </xf>
    <xf numFmtId="0" fontId="12" fillId="0" borderId="0" xfId="0" applyFont="1" applyBorder="1" applyAlignment="1"/>
    <xf numFmtId="1" fontId="10" fillId="0" borderId="2" xfId="0" applyNumberFormat="1" applyFont="1" applyBorder="1" applyAlignment="1">
      <alignment horizontal="center" vertical="center" wrapText="1"/>
    </xf>
    <xf numFmtId="1" fontId="10" fillId="2" borderId="2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2" fontId="0" fillId="3" borderId="1" xfId="0" applyNumberFormat="1" applyFont="1" applyFill="1" applyBorder="1" applyAlignment="1">
      <alignment vertical="center"/>
    </xf>
    <xf numFmtId="42" fontId="0" fillId="3" borderId="4" xfId="0" applyNumberFormat="1" applyFont="1" applyFill="1" applyBorder="1" applyAlignment="1">
      <alignment vertical="center"/>
    </xf>
    <xf numFmtId="0" fontId="10" fillId="2" borderId="7" xfId="0" applyFont="1" applyFill="1" applyBorder="1" applyAlignment="1">
      <alignment horizontal="center" vertical="center"/>
    </xf>
    <xf numFmtId="42" fontId="11" fillId="2" borderId="7" xfId="0" applyNumberFormat="1" applyFont="1" applyFill="1" applyBorder="1" applyAlignment="1">
      <alignment horizontal="center" vertical="center"/>
    </xf>
    <xf numFmtId="0" fontId="17" fillId="2" borderId="2" xfId="0" applyNumberFormat="1" applyFont="1" applyFill="1" applyBorder="1" applyAlignment="1">
      <alignment horizontal="center" vertical="center"/>
    </xf>
    <xf numFmtId="0" fontId="10" fillId="2" borderId="7" xfId="0" applyNumberFormat="1" applyFon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vertical="center"/>
    </xf>
    <xf numFmtId="0" fontId="18" fillId="2" borderId="2" xfId="0" applyFont="1" applyFill="1" applyBorder="1" applyAlignment="1">
      <alignment horizontal="center" vertical="center"/>
    </xf>
    <xf numFmtId="42" fontId="19" fillId="2" borderId="2" xfId="0" applyNumberFormat="1" applyFont="1" applyFill="1" applyBorder="1" applyAlignment="1">
      <alignment horizontal="center" vertical="center"/>
    </xf>
    <xf numFmtId="0" fontId="19" fillId="2" borderId="2" xfId="0" applyNumberFormat="1" applyFont="1" applyFill="1" applyBorder="1" applyAlignment="1">
      <alignment horizontal="center" vertical="center"/>
    </xf>
    <xf numFmtId="0" fontId="20" fillId="0" borderId="0" xfId="0" applyFont="1"/>
    <xf numFmtId="42" fontId="0" fillId="0" borderId="0" xfId="0" applyNumberFormat="1" applyBorder="1" applyAlignment="1">
      <alignment vertical="center"/>
    </xf>
    <xf numFmtId="0" fontId="0" fillId="3" borderId="8" xfId="0" applyFill="1" applyBorder="1" applyAlignment="1"/>
    <xf numFmtId="0" fontId="0" fillId="3" borderId="0" xfId="0" applyFill="1" applyAlignment="1"/>
    <xf numFmtId="15" fontId="0" fillId="0" borderId="0" xfId="0" applyNumberFormat="1" applyAlignment="1">
      <alignment horizontal="center" vertical="center"/>
    </xf>
    <xf numFmtId="42" fontId="8" fillId="0" borderId="0" xfId="2" applyNumberFormat="1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/>
    </xf>
    <xf numFmtId="0" fontId="8" fillId="0" borderId="0" xfId="2" applyNumberFormat="1" applyFont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42" fontId="12" fillId="3" borderId="0" xfId="2" applyNumberFormat="1" applyFont="1" applyFill="1" applyBorder="1" applyAlignment="1">
      <alignment vertical="center"/>
    </xf>
    <xf numFmtId="16" fontId="0" fillId="3" borderId="4" xfId="0" applyNumberFormat="1" applyFill="1" applyBorder="1" applyAlignment="1">
      <alignment horizontal="center"/>
    </xf>
    <xf numFmtId="0" fontId="0" fillId="3" borderId="3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2" fontId="0" fillId="0" borderId="0" xfId="0" applyNumberFormat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16" fontId="23" fillId="0" borderId="1" xfId="0" applyNumberFormat="1" applyFont="1" applyBorder="1" applyAlignment="1">
      <alignment horizontal="center" vertical="center"/>
    </xf>
    <xf numFmtId="0" fontId="0" fillId="3" borderId="4" xfId="0" applyFill="1" applyBorder="1" applyAlignment="1">
      <alignment vertical="center" wrapText="1"/>
    </xf>
    <xf numFmtId="0" fontId="0" fillId="0" borderId="6" xfId="0" applyFont="1" applyBorder="1" applyAlignment="1">
      <alignment horizontal="center" vertical="center"/>
    </xf>
    <xf numFmtId="42" fontId="12" fillId="3" borderId="0" xfId="0" applyNumberFormat="1" applyFont="1" applyFill="1" applyBorder="1" applyAlignment="1">
      <alignment horizontal="center" vertical="center"/>
    </xf>
    <xf numFmtId="16" fontId="22" fillId="0" borderId="1" xfId="0" applyNumberFormat="1" applyFont="1" applyBorder="1" applyAlignment="1">
      <alignment horizontal="center" vertical="center"/>
    </xf>
    <xf numFmtId="0" fontId="8" fillId="0" borderId="9" xfId="2" applyNumberFormat="1" applyFont="1" applyBorder="1" applyAlignment="1">
      <alignment horizontal="center" vertical="center"/>
    </xf>
    <xf numFmtId="42" fontId="0" fillId="0" borderId="9" xfId="0" applyNumberFormat="1" applyBorder="1" applyAlignment="1">
      <alignment vertical="center"/>
    </xf>
    <xf numFmtId="42" fontId="12" fillId="3" borderId="0" xfId="2" applyNumberFormat="1" applyFont="1" applyFill="1" applyBorder="1" applyAlignment="1">
      <alignment horizontal="center" vertical="center"/>
    </xf>
    <xf numFmtId="0" fontId="22" fillId="3" borderId="0" xfId="0" applyFont="1" applyFill="1"/>
    <xf numFmtId="41" fontId="8" fillId="0" borderId="0" xfId="2" applyFont="1" applyBorder="1" applyAlignment="1">
      <alignment vertical="center"/>
    </xf>
    <xf numFmtId="16" fontId="0" fillId="0" borderId="10" xfId="0" applyNumberFormat="1" applyBorder="1" applyAlignment="1">
      <alignment horizontal="center" vertical="center"/>
    </xf>
    <xf numFmtId="0" fontId="0" fillId="0" borderId="10" xfId="0" applyBorder="1" applyAlignment="1">
      <alignment vertical="center"/>
    </xf>
    <xf numFmtId="42" fontId="8" fillId="0" borderId="10" xfId="2" applyNumberFormat="1" applyFont="1" applyBorder="1" applyAlignment="1">
      <alignment vertical="center"/>
    </xf>
    <xf numFmtId="0" fontId="8" fillId="0" borderId="10" xfId="2" applyNumberFormat="1" applyFont="1" applyBorder="1" applyAlignment="1">
      <alignment horizontal="center" vertical="center"/>
    </xf>
    <xf numFmtId="42" fontId="0" fillId="0" borderId="10" xfId="0" applyNumberFormat="1" applyBorder="1" applyAlignment="1">
      <alignment vertical="center"/>
    </xf>
    <xf numFmtId="0" fontId="22" fillId="3" borderId="1" xfId="0" applyFont="1" applyFill="1" applyBorder="1" applyAlignment="1">
      <alignment horizontal="center" vertical="center" wrapText="1"/>
    </xf>
    <xf numFmtId="0" fontId="22" fillId="3" borderId="1" xfId="0" applyFont="1" applyFill="1" applyBorder="1" applyAlignment="1">
      <alignment horizont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vertical="center"/>
    </xf>
    <xf numFmtId="0" fontId="22" fillId="3" borderId="1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vertical="center"/>
    </xf>
    <xf numFmtId="0" fontId="22" fillId="3" borderId="6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left" vertical="center"/>
    </xf>
    <xf numFmtId="0" fontId="22" fillId="3" borderId="4" xfId="0" applyFont="1" applyFill="1" applyBorder="1" applyAlignment="1">
      <alignment horizontal="center" vertical="center"/>
    </xf>
    <xf numFmtId="42" fontId="22" fillId="3" borderId="0" xfId="2" applyNumberFormat="1" applyFont="1" applyFill="1" applyBorder="1" applyAlignment="1">
      <alignment horizontal="center" vertical="center"/>
    </xf>
    <xf numFmtId="42" fontId="22" fillId="3" borderId="0" xfId="0" applyNumberFormat="1" applyFont="1" applyFill="1" applyBorder="1" applyAlignment="1">
      <alignment vertical="center"/>
    </xf>
    <xf numFmtId="0" fontId="8" fillId="3" borderId="1" xfId="2" applyNumberFormat="1" applyFont="1" applyFill="1" applyBorder="1" applyAlignment="1">
      <alignment horizontal="center" vertical="center"/>
    </xf>
    <xf numFmtId="0" fontId="21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0" fontId="0" fillId="0" borderId="13" xfId="0" quotePrefix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12" fillId="0" borderId="0" xfId="2" applyNumberFormat="1" applyFont="1" applyBorder="1" applyAlignment="1">
      <alignment horizontal="center" vertical="center"/>
    </xf>
    <xf numFmtId="42" fontId="8" fillId="0" borderId="3" xfId="2" applyNumberFormat="1" applyFont="1" applyBorder="1" applyAlignment="1">
      <alignment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NumberFormat="1" applyFont="1" applyFill="1" applyBorder="1" applyAlignment="1">
      <alignment horizontal="center" vertical="center"/>
    </xf>
    <xf numFmtId="42" fontId="8" fillId="0" borderId="1" xfId="2" applyNumberFormat="1" applyFont="1" applyBorder="1" applyAlignment="1">
      <alignment vertical="center"/>
    </xf>
    <xf numFmtId="42" fontId="8" fillId="0" borderId="4" xfId="2" applyNumberFormat="1" applyFont="1" applyBorder="1" applyAlignment="1">
      <alignment vertical="center"/>
    </xf>
    <xf numFmtId="42" fontId="24" fillId="0" borderId="0" xfId="0" applyNumberFormat="1" applyFont="1" applyAlignment="1">
      <alignment horizontal="center" vertical="center"/>
    </xf>
    <xf numFmtId="42" fontId="0" fillId="3" borderId="1" xfId="0" applyNumberFormat="1" applyFont="1" applyFill="1" applyBorder="1" applyAlignment="1">
      <alignment horizontal="center" vertical="center"/>
    </xf>
    <xf numFmtId="0" fontId="0" fillId="3" borderId="4" xfId="0" applyFont="1" applyFill="1" applyBorder="1" applyAlignment="1">
      <alignment horizontal="center" vertical="center"/>
    </xf>
    <xf numFmtId="0" fontId="0" fillId="3" borderId="4" xfId="0" applyNumberFormat="1" applyFont="1" applyFill="1" applyBorder="1" applyAlignment="1">
      <alignment horizontal="center" vertical="center"/>
    </xf>
    <xf numFmtId="16" fontId="22" fillId="0" borderId="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/>
    <xf numFmtId="0" fontId="0" fillId="0" borderId="6" xfId="0" applyBorder="1" applyAlignment="1">
      <alignment horizontal="center"/>
    </xf>
    <xf numFmtId="42" fontId="8" fillId="3" borderId="1" xfId="2" applyNumberFormat="1" applyFont="1" applyFill="1" applyBorder="1" applyAlignment="1">
      <alignment horizontal="left" vertical="center"/>
    </xf>
    <xf numFmtId="0" fontId="8" fillId="3" borderId="9" xfId="2" applyNumberFormat="1" applyFont="1" applyFill="1" applyBorder="1" applyAlignment="1">
      <alignment horizontal="center" vertical="center"/>
    </xf>
    <xf numFmtId="42" fontId="0" fillId="3" borderId="9" xfId="0" applyNumberFormat="1" applyFill="1" applyBorder="1" applyAlignment="1">
      <alignment vertical="center"/>
    </xf>
    <xf numFmtId="0" fontId="0" fillId="3" borderId="11" xfId="0" applyFill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16" fontId="22" fillId="0" borderId="0" xfId="0" applyNumberFormat="1" applyFont="1" applyBorder="1" applyAlignment="1">
      <alignment horizontal="center" vertical="center"/>
    </xf>
    <xf numFmtId="0" fontId="22" fillId="3" borderId="0" xfId="0" applyFont="1" applyFill="1" applyBorder="1" applyAlignment="1">
      <alignment horizontal="center" vertical="center"/>
    </xf>
    <xf numFmtId="42" fontId="22" fillId="3" borderId="0" xfId="2" applyNumberFormat="1" applyFont="1" applyFill="1" applyBorder="1" applyAlignment="1">
      <alignment vertical="center"/>
    </xf>
    <xf numFmtId="42" fontId="22" fillId="3" borderId="0" xfId="2" applyNumberFormat="1" applyFont="1" applyFill="1" applyBorder="1" applyAlignment="1">
      <alignment horizontal="left" vertical="center"/>
    </xf>
    <xf numFmtId="0" fontId="22" fillId="3" borderId="0" xfId="2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8" fillId="0" borderId="1" xfId="2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2" fontId="25" fillId="3" borderId="0" xfId="0" applyNumberFormat="1" applyFont="1" applyFill="1" applyAlignment="1">
      <alignment horizontal="center" vertical="center"/>
    </xf>
    <xf numFmtId="42" fontId="26" fillId="3" borderId="0" xfId="0" applyNumberFormat="1" applyFont="1" applyFill="1" applyAlignment="1">
      <alignment horizontal="center" vertical="center"/>
    </xf>
    <xf numFmtId="42" fontId="8" fillId="0" borderId="10" xfId="2" applyNumberFormat="1" applyFont="1" applyBorder="1" applyAlignment="1">
      <alignment horizontal="center" vertical="center"/>
    </xf>
    <xf numFmtId="42" fontId="8" fillId="0" borderId="9" xfId="2" applyNumberFormat="1" applyFont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42" fontId="8" fillId="3" borderId="9" xfId="2" applyNumberFormat="1" applyFont="1" applyFill="1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42" fontId="8" fillId="3" borderId="1" xfId="2" applyNumberFormat="1" applyFont="1" applyFill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3" xfId="0" applyNumberFormat="1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22" fillId="3" borderId="6" xfId="2" applyNumberFormat="1" applyFont="1" applyFill="1" applyBorder="1" applyAlignment="1">
      <alignment horizontal="center" vertical="center"/>
    </xf>
    <xf numFmtId="0" fontId="22" fillId="3" borderId="16" xfId="2" applyNumberFormat="1" applyFont="1" applyFill="1" applyBorder="1" applyAlignment="1">
      <alignment horizontal="center" vertical="center"/>
    </xf>
    <xf numFmtId="42" fontId="8" fillId="0" borderId="9" xfId="2" applyNumberFormat="1" applyFont="1" applyBorder="1" applyAlignment="1">
      <alignment horizontal="center" vertical="center"/>
    </xf>
    <xf numFmtId="42" fontId="8" fillId="3" borderId="9" xfId="2" applyNumberFormat="1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42" fontId="8" fillId="3" borderId="1" xfId="2" applyNumberFormat="1" applyFont="1" applyFill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2" fontId="8" fillId="3" borderId="4" xfId="2" applyNumberFormat="1" applyFont="1" applyFill="1" applyBorder="1" applyAlignment="1">
      <alignment horizontal="center" vertical="center"/>
    </xf>
    <xf numFmtId="16" fontId="0" fillId="0" borderId="1" xfId="0" applyNumberFormat="1" applyBorder="1" applyAlignment="1">
      <alignment horizontal="center"/>
    </xf>
    <xf numFmtId="42" fontId="0" fillId="3" borderId="3" xfId="0" applyNumberFormat="1" applyFont="1" applyFill="1" applyBorder="1" applyAlignment="1">
      <alignment horizontal="center" vertical="center"/>
    </xf>
    <xf numFmtId="0" fontId="0" fillId="3" borderId="1" xfId="0" applyFont="1" applyFill="1" applyBorder="1" applyAlignment="1">
      <alignment vertical="center" wrapText="1"/>
    </xf>
    <xf numFmtId="0" fontId="22" fillId="0" borderId="21" xfId="0" applyFont="1" applyBorder="1" applyAlignment="1">
      <alignment horizontal="center" vertical="center"/>
    </xf>
    <xf numFmtId="0" fontId="8" fillId="0" borderId="1" xfId="2" applyNumberFormat="1" applyFont="1" applyBorder="1" applyAlignment="1">
      <alignment horizontal="center" vertical="center"/>
    </xf>
    <xf numFmtId="42" fontId="8" fillId="0" borderId="9" xfId="2" applyNumberFormat="1" applyFont="1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42" fontId="8" fillId="3" borderId="1" xfId="2" applyNumberFormat="1" applyFont="1" applyFill="1" applyBorder="1" applyAlignment="1">
      <alignment horizontal="center" vertical="center"/>
    </xf>
    <xf numFmtId="42" fontId="8" fillId="0" borderId="4" xfId="2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2" fontId="0" fillId="3" borderId="4" xfId="0" applyNumberFormat="1" applyFont="1" applyFill="1" applyBorder="1" applyAlignment="1">
      <alignment horizontal="center" vertical="center"/>
    </xf>
    <xf numFmtId="0" fontId="8" fillId="3" borderId="1" xfId="26" applyFont="1" applyFill="1" applyBorder="1"/>
    <xf numFmtId="42" fontId="0" fillId="0" borderId="0" xfId="0" applyNumberFormat="1" applyAlignment="1">
      <alignment vertical="center"/>
    </xf>
    <xf numFmtId="42" fontId="0" fillId="3" borderId="4" xfId="0" applyNumberFormat="1" applyFill="1" applyBorder="1" applyAlignment="1">
      <alignment horizontal="center" vertical="center"/>
    </xf>
    <xf numFmtId="42" fontId="27" fillId="0" borderId="0" xfId="0" applyNumberFormat="1" applyFont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42" fontId="0" fillId="3" borderId="9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42" fontId="8" fillId="0" borderId="10" xfId="2" applyNumberFormat="1" applyFont="1" applyBorder="1" applyAlignment="1">
      <alignment horizontal="center" vertical="center"/>
    </xf>
    <xf numFmtId="42" fontId="8" fillId="0" borderId="9" xfId="2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42" fontId="8" fillId="3" borderId="9" xfId="2" applyNumberFormat="1" applyFont="1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2" fontId="8" fillId="0" borderId="9" xfId="2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42" fontId="8" fillId="0" borderId="10" xfId="2" applyNumberFormat="1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42" fontId="8" fillId="3" borderId="9" xfId="2" applyNumberFormat="1" applyFont="1" applyFill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0" fillId="5" borderId="10" xfId="0" applyFont="1" applyFill="1" applyBorder="1" applyAlignment="1">
      <alignment horizontal="center" vertical="center"/>
    </xf>
    <xf numFmtId="0" fontId="0" fillId="5" borderId="10" xfId="0" applyNumberFormat="1" applyFont="1" applyFill="1" applyBorder="1" applyAlignment="1">
      <alignment horizontal="center" vertical="center"/>
    </xf>
    <xf numFmtId="42" fontId="8" fillId="5" borderId="10" xfId="2" applyNumberFormat="1" applyFont="1" applyFill="1" applyBorder="1" applyAlignment="1">
      <alignment vertical="center"/>
    </xf>
    <xf numFmtId="0" fontId="0" fillId="5" borderId="10" xfId="0" applyFont="1" applyFill="1" applyBorder="1" applyAlignment="1">
      <alignment horizontal="center" vertical="center" wrapText="1"/>
    </xf>
    <xf numFmtId="42" fontId="0" fillId="5" borderId="10" xfId="0" applyNumberFormat="1" applyFont="1" applyFill="1" applyBorder="1" applyAlignment="1">
      <alignment vertical="center"/>
    </xf>
    <xf numFmtId="0" fontId="0" fillId="5" borderId="17" xfId="0" applyFont="1" applyFill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1" xfId="0" applyNumberFormat="1" applyFont="1" applyFill="1" applyBorder="1" applyAlignment="1">
      <alignment horizontal="center" vertical="center"/>
    </xf>
    <xf numFmtId="42" fontId="8" fillId="5" borderId="1" xfId="2" applyNumberFormat="1" applyFont="1" applyFill="1" applyBorder="1" applyAlignment="1">
      <alignment vertical="center"/>
    </xf>
    <xf numFmtId="0" fontId="0" fillId="5" borderId="1" xfId="0" applyFont="1" applyFill="1" applyBorder="1" applyAlignment="1">
      <alignment horizontal="center" vertical="center" wrapText="1"/>
    </xf>
    <xf numFmtId="42" fontId="0" fillId="5" borderId="1" xfId="0" applyNumberFormat="1" applyFont="1" applyFill="1" applyBorder="1" applyAlignment="1">
      <alignment vertical="center"/>
    </xf>
    <xf numFmtId="0" fontId="0" fillId="5" borderId="6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vertical="center"/>
    </xf>
    <xf numFmtId="42" fontId="22" fillId="5" borderId="1" xfId="2" applyNumberFormat="1" applyFont="1" applyFill="1" applyBorder="1" applyAlignment="1">
      <alignment horizontal="center" vertical="center"/>
    </xf>
    <xf numFmtId="42" fontId="8" fillId="0" borderId="1" xfId="2" applyNumberFormat="1" applyFont="1" applyBorder="1" applyAlignment="1">
      <alignment vertical="center"/>
    </xf>
    <xf numFmtId="0" fontId="0" fillId="0" borderId="1" xfId="0" applyFont="1" applyBorder="1" applyAlignment="1">
      <alignment horizontal="center" vertical="center" wrapText="1"/>
    </xf>
    <xf numFmtId="42" fontId="0" fillId="0" borderId="1" xfId="0" applyNumberFormat="1" applyFont="1" applyBorder="1" applyAlignment="1">
      <alignment vertical="center"/>
    </xf>
    <xf numFmtId="16" fontId="23" fillId="0" borderId="1" xfId="0" applyNumberFormat="1" applyFont="1" applyBorder="1" applyAlignment="1">
      <alignment horizontal="center"/>
    </xf>
    <xf numFmtId="0" fontId="0" fillId="3" borderId="1" xfId="0" applyFont="1" applyFill="1" applyBorder="1" applyAlignment="1">
      <alignment vertical="center"/>
    </xf>
    <xf numFmtId="0" fontId="0" fillId="5" borderId="1" xfId="0" applyFont="1" applyFill="1" applyBorder="1" applyAlignment="1">
      <alignment vertical="center" wrapText="1"/>
    </xf>
    <xf numFmtId="42" fontId="8" fillId="0" borderId="1" xfId="2" applyNumberFormat="1" applyFont="1" applyBorder="1" applyAlignment="1">
      <alignment horizontal="center" vertical="center"/>
    </xf>
    <xf numFmtId="0" fontId="0" fillId="3" borderId="6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vertical="center" wrapText="1"/>
    </xf>
    <xf numFmtId="0" fontId="0" fillId="5" borderId="4" xfId="0" applyFont="1" applyFill="1" applyBorder="1" applyAlignment="1">
      <alignment horizontal="center" vertical="center"/>
    </xf>
    <xf numFmtId="0" fontId="0" fillId="5" borderId="4" xfId="0" applyNumberFormat="1" applyFont="1" applyFill="1" applyBorder="1" applyAlignment="1">
      <alignment horizontal="center" vertical="center"/>
    </xf>
    <xf numFmtId="42" fontId="8" fillId="5" borderId="4" xfId="2" applyNumberFormat="1" applyFont="1" applyFill="1" applyBorder="1" applyAlignment="1">
      <alignment vertical="center"/>
    </xf>
    <xf numFmtId="0" fontId="0" fillId="5" borderId="4" xfId="0" applyFont="1" applyFill="1" applyBorder="1" applyAlignment="1">
      <alignment horizontal="center" vertical="center" wrapText="1"/>
    </xf>
    <xf numFmtId="42" fontId="0" fillId="5" borderId="4" xfId="0" applyNumberFormat="1" applyFont="1" applyFill="1" applyBorder="1" applyAlignment="1">
      <alignment vertical="center"/>
    </xf>
    <xf numFmtId="0" fontId="0" fillId="5" borderId="16" xfId="0" applyFont="1" applyFill="1" applyBorder="1" applyAlignment="1">
      <alignment horizontal="center" vertical="center"/>
    </xf>
    <xf numFmtId="0" fontId="28" fillId="0" borderId="0" xfId="0" applyFont="1" applyAlignment="1">
      <alignment vertical="center"/>
    </xf>
    <xf numFmtId="0" fontId="0" fillId="5" borderId="10" xfId="0" applyFill="1" applyBorder="1" applyAlignment="1">
      <alignment vertical="center" wrapText="1"/>
    </xf>
    <xf numFmtId="0" fontId="0" fillId="5" borderId="3" xfId="0" applyFill="1" applyBorder="1" applyAlignment="1">
      <alignment horizontal="center" vertical="center"/>
    </xf>
    <xf numFmtId="0" fontId="0" fillId="5" borderId="3" xfId="0" applyNumberFormat="1" applyFont="1" applyFill="1" applyBorder="1" applyAlignment="1">
      <alignment horizontal="center" vertical="center"/>
    </xf>
    <xf numFmtId="42" fontId="0" fillId="5" borderId="3" xfId="0" applyNumberFormat="1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center"/>
    </xf>
    <xf numFmtId="0" fontId="22" fillId="5" borderId="1" xfId="0" applyFont="1" applyFill="1" applyBorder="1" applyAlignment="1">
      <alignment horizontal="center" vertical="center"/>
    </xf>
    <xf numFmtId="0" fontId="22" fillId="5" borderId="1" xfId="0" applyNumberFormat="1" applyFont="1" applyFill="1" applyBorder="1" applyAlignment="1">
      <alignment horizontal="center" vertical="center"/>
    </xf>
    <xf numFmtId="0" fontId="22" fillId="5" borderId="1" xfId="0" applyFont="1" applyFill="1" applyBorder="1" applyAlignment="1">
      <alignment vertical="center" wrapText="1"/>
    </xf>
    <xf numFmtId="0" fontId="22" fillId="5" borderId="6" xfId="0" applyFont="1" applyFill="1" applyBorder="1" applyAlignment="1">
      <alignment horizontal="center" vertical="center"/>
    </xf>
    <xf numFmtId="0" fontId="22" fillId="5" borderId="1" xfId="26" applyFont="1" applyFill="1" applyBorder="1"/>
    <xf numFmtId="42" fontId="22" fillId="5" borderId="1" xfId="0" applyNumberFormat="1" applyFont="1" applyFill="1" applyBorder="1" applyAlignment="1">
      <alignment horizontal="center" vertical="center"/>
    </xf>
    <xf numFmtId="0" fontId="8" fillId="5" borderId="1" xfId="26" applyFont="1" applyFill="1" applyBorder="1"/>
    <xf numFmtId="0" fontId="0" fillId="5" borderId="1" xfId="0" applyFill="1" applyBorder="1" applyAlignment="1">
      <alignment horizontal="center" vertical="center"/>
    </xf>
    <xf numFmtId="42" fontId="0" fillId="5" borderId="1" xfId="0" applyNumberFormat="1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1" xfId="0" applyFill="1" applyBorder="1" applyAlignment="1">
      <alignment vertical="center" wrapText="1"/>
    </xf>
    <xf numFmtId="0" fontId="0" fillId="0" borderId="23" xfId="0" applyBorder="1" applyAlignment="1">
      <alignment horizontal="center" vertical="center"/>
    </xf>
    <xf numFmtId="0" fontId="11" fillId="2" borderId="7" xfId="0" applyNumberFormat="1" applyFont="1" applyFill="1" applyBorder="1" applyAlignment="1">
      <alignment horizontal="center" vertical="center"/>
    </xf>
    <xf numFmtId="0" fontId="0" fillId="3" borderId="3" xfId="0" quotePrefix="1" applyNumberFormat="1" applyFill="1" applyBorder="1" applyAlignment="1">
      <alignment horizontal="center" vertical="center"/>
    </xf>
    <xf numFmtId="0" fontId="0" fillId="3" borderId="1" xfId="0" quotePrefix="1" applyNumberFormat="1" applyFill="1" applyBorder="1" applyAlignment="1">
      <alignment horizontal="center" vertical="center"/>
    </xf>
    <xf numFmtId="0" fontId="0" fillId="3" borderId="4" xfId="0" quotePrefix="1" applyNumberFormat="1" applyFill="1" applyBorder="1" applyAlignment="1">
      <alignment horizontal="center" vertical="center"/>
    </xf>
    <xf numFmtId="0" fontId="0" fillId="5" borderId="3" xfId="0" quotePrefix="1" applyNumberFormat="1" applyFill="1" applyBorder="1" applyAlignment="1">
      <alignment horizontal="center" vertical="center"/>
    </xf>
    <xf numFmtId="0" fontId="22" fillId="5" borderId="1" xfId="0" quotePrefix="1" applyNumberFormat="1" applyFont="1" applyFill="1" applyBorder="1" applyAlignment="1">
      <alignment horizontal="center" vertical="center"/>
    </xf>
    <xf numFmtId="0" fontId="0" fillId="5" borderId="1" xfId="0" quotePrefix="1" applyNumberFormat="1" applyFill="1" applyBorder="1" applyAlignment="1">
      <alignment horizontal="center" vertical="center"/>
    </xf>
    <xf numFmtId="0" fontId="0" fillId="3" borderId="3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4" fillId="0" borderId="0" xfId="0" applyFont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41" fontId="25" fillId="3" borderId="0" xfId="0" applyNumberFormat="1" applyFont="1" applyFill="1" applyAlignment="1">
      <alignment horizontal="center" vertical="center"/>
    </xf>
    <xf numFmtId="42" fontId="29" fillId="0" borderId="0" xfId="0" applyNumberFormat="1" applyFont="1" applyAlignment="1">
      <alignment horizontal="center" vertical="center"/>
    </xf>
    <xf numFmtId="42" fontId="8" fillId="3" borderId="3" xfId="2" applyNumberFormat="1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3" borderId="4" xfId="0" applyFont="1" applyFill="1" applyBorder="1" applyAlignment="1">
      <alignment horizontal="center" vertical="center" wrapText="1"/>
    </xf>
    <xf numFmtId="42" fontId="8" fillId="5" borderId="3" xfId="2" applyNumberFormat="1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/>
    </xf>
    <xf numFmtId="0" fontId="22" fillId="5" borderId="1" xfId="0" applyFont="1" applyFill="1" applyBorder="1" applyAlignment="1">
      <alignment horizontal="center" vertical="center" wrapText="1"/>
    </xf>
    <xf numFmtId="42" fontId="8" fillId="5" borderId="1" xfId="2" applyNumberFormat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16" fontId="0" fillId="3" borderId="1" xfId="0" applyNumberFormat="1" applyFont="1" applyFill="1" applyBorder="1" applyAlignment="1">
      <alignment horizontal="center"/>
    </xf>
    <xf numFmtId="42" fontId="22" fillId="3" borderId="1" xfId="0" applyNumberFormat="1" applyFont="1" applyFill="1" applyBorder="1" applyAlignment="1">
      <alignment horizontal="center" vertical="center"/>
    </xf>
    <xf numFmtId="0" fontId="0" fillId="6" borderId="15" xfId="0" applyFont="1" applyFill="1" applyBorder="1" applyAlignment="1">
      <alignment horizontal="center" vertical="center"/>
    </xf>
    <xf numFmtId="0" fontId="0" fillId="5" borderId="15" xfId="0" applyFont="1" applyFill="1" applyBorder="1" applyAlignment="1">
      <alignment horizontal="center" vertical="center"/>
    </xf>
    <xf numFmtId="0" fontId="0" fillId="5" borderId="18" xfId="0" applyFont="1" applyFill="1" applyBorder="1" applyAlignment="1">
      <alignment horizontal="center" vertical="center"/>
    </xf>
    <xf numFmtId="0" fontId="0" fillId="5" borderId="22" xfId="0" applyFont="1" applyFill="1" applyBorder="1" applyAlignment="1">
      <alignment horizontal="center" vertical="center"/>
    </xf>
    <xf numFmtId="0" fontId="0" fillId="0" borderId="6" xfId="0" applyBorder="1" applyAlignment="1">
      <alignment vertical="center"/>
    </xf>
    <xf numFmtId="42" fontId="24" fillId="0" borderId="0" xfId="0" applyNumberFormat="1" applyFont="1" applyAlignment="1">
      <alignment vertical="center"/>
    </xf>
    <xf numFmtId="16" fontId="0" fillId="0" borderId="3" xfId="0" applyNumberFormat="1" applyBorder="1" applyAlignment="1">
      <alignment horizontal="center" vertical="center"/>
    </xf>
    <xf numFmtId="0" fontId="8" fillId="3" borderId="1" xfId="26" applyFont="1" applyFill="1" applyBorder="1" applyAlignment="1">
      <alignment vertical="center"/>
    </xf>
    <xf numFmtId="16" fontId="0" fillId="0" borderId="1" xfId="0" applyNumberFormat="1" applyBorder="1" applyAlignment="1">
      <alignment horizontal="center" vertical="center"/>
    </xf>
    <xf numFmtId="0" fontId="0" fillId="3" borderId="1" xfId="0" quotePrefix="1" applyFont="1" applyFill="1" applyBorder="1" applyAlignment="1">
      <alignment horizontal="center" vertical="center"/>
    </xf>
    <xf numFmtId="16" fontId="0" fillId="3" borderId="1" xfId="0" applyNumberFormat="1" applyFill="1" applyBorder="1" applyAlignment="1">
      <alignment horizontal="center" vertical="center"/>
    </xf>
    <xf numFmtId="0" fontId="8" fillId="3" borderId="1" xfId="26" applyFont="1" applyFill="1" applyBorder="1" applyAlignment="1">
      <alignment horizontal="center" vertical="center"/>
    </xf>
    <xf numFmtId="16" fontId="0" fillId="3" borderId="4" xfId="0" applyNumberFormat="1" applyFill="1" applyBorder="1" applyAlignment="1">
      <alignment horizontal="center" vertical="center"/>
    </xf>
    <xf numFmtId="0" fontId="0" fillId="3" borderId="4" xfId="0" quotePrefix="1" applyFont="1" applyFill="1" applyBorder="1" applyAlignment="1">
      <alignment horizontal="center" vertical="center"/>
    </xf>
    <xf numFmtId="16" fontId="30" fillId="5" borderId="10" xfId="0" applyNumberFormat="1" applyFont="1" applyFill="1" applyBorder="1" applyAlignment="1">
      <alignment horizontal="center" vertical="center"/>
    </xf>
    <xf numFmtId="0" fontId="8" fillId="5" borderId="10" xfId="26" applyFont="1" applyFill="1" applyBorder="1" applyAlignment="1">
      <alignment vertical="center"/>
    </xf>
    <xf numFmtId="0" fontId="0" fillId="5" borderId="10" xfId="0" quotePrefix="1" applyFont="1" applyFill="1" applyBorder="1" applyAlignment="1">
      <alignment horizontal="center" vertical="center"/>
    </xf>
    <xf numFmtId="16" fontId="0" fillId="5" borderId="1" xfId="0" applyNumberFormat="1" applyFont="1" applyFill="1" applyBorder="1" applyAlignment="1">
      <alignment horizontal="center" vertical="center"/>
    </xf>
    <xf numFmtId="0" fontId="8" fillId="5" borderId="1" xfId="26" applyFont="1" applyFill="1" applyBorder="1" applyAlignment="1">
      <alignment vertical="center"/>
    </xf>
    <xf numFmtId="0" fontId="0" fillId="5" borderId="1" xfId="0" quotePrefix="1" applyFont="1" applyFill="1" applyBorder="1" applyAlignment="1">
      <alignment horizontal="center" vertical="center"/>
    </xf>
    <xf numFmtId="0" fontId="8" fillId="5" borderId="1" xfId="26" applyFont="1" applyFill="1" applyBorder="1" applyAlignment="1">
      <alignment horizontal="center" vertical="center"/>
    </xf>
    <xf numFmtId="16" fontId="0" fillId="0" borderId="1" xfId="0" applyNumberFormat="1" applyFont="1" applyBorder="1" applyAlignment="1">
      <alignment horizontal="center" vertical="center"/>
    </xf>
    <xf numFmtId="0" fontId="8" fillId="3" borderId="1" xfId="26" applyFont="1" applyFill="1" applyBorder="1" applyAlignment="1">
      <alignment vertical="center"/>
    </xf>
    <xf numFmtId="16" fontId="30" fillId="5" borderId="1" xfId="0" applyNumberFormat="1" applyFont="1" applyFill="1" applyBorder="1" applyAlignment="1">
      <alignment horizontal="center" vertical="center"/>
    </xf>
    <xf numFmtId="16" fontId="0" fillId="5" borderId="4" xfId="0" applyNumberFormat="1" applyFont="1" applyFill="1" applyBorder="1" applyAlignment="1">
      <alignment horizontal="center" vertical="center"/>
    </xf>
    <xf numFmtId="0" fontId="0" fillId="5" borderId="4" xfId="0" quotePrefix="1" applyFont="1" applyFill="1" applyBorder="1" applyAlignment="1">
      <alignment horizontal="center" vertical="center"/>
    </xf>
    <xf numFmtId="0" fontId="0" fillId="5" borderId="21" xfId="0" applyFill="1" applyBorder="1" applyAlignment="1">
      <alignment horizontal="center" vertical="center"/>
    </xf>
    <xf numFmtId="16" fontId="23" fillId="5" borderId="3" xfId="0" applyNumberFormat="1" applyFont="1" applyFill="1" applyBorder="1" applyAlignment="1">
      <alignment horizontal="center"/>
    </xf>
    <xf numFmtId="42" fontId="8" fillId="5" borderId="10" xfId="2" applyNumberFormat="1" applyFont="1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6" fontId="23" fillId="5" borderId="1" xfId="0" applyNumberFormat="1" applyFont="1" applyFill="1" applyBorder="1" applyAlignment="1">
      <alignment horizontal="center"/>
    </xf>
    <xf numFmtId="0" fontId="0" fillId="5" borderId="22" xfId="0" applyFill="1" applyBorder="1" applyAlignment="1">
      <alignment horizontal="center" vertical="center"/>
    </xf>
    <xf numFmtId="16" fontId="0" fillId="5" borderId="1" xfId="0" applyNumberFormat="1" applyFill="1" applyBorder="1" applyAlignment="1">
      <alignment horizontal="center"/>
    </xf>
    <xf numFmtId="0" fontId="10" fillId="0" borderId="0" xfId="0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0" fillId="7" borderId="1" xfId="0" applyFont="1" applyFill="1" applyBorder="1" applyAlignment="1">
      <alignment horizontal="center" vertical="center"/>
    </xf>
    <xf numFmtId="0" fontId="8" fillId="7" borderId="1" xfId="2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0" fontId="0" fillId="0" borderId="0" xfId="0" applyFill="1"/>
    <xf numFmtId="16" fontId="0" fillId="0" borderId="4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31" fillId="0" borderId="1" xfId="0" applyFont="1" applyBorder="1" applyAlignment="1">
      <alignment horizontal="center" vertical="center"/>
    </xf>
    <xf numFmtId="41" fontId="8" fillId="0" borderId="1" xfId="2" applyFont="1" applyBorder="1" applyAlignment="1">
      <alignment horizontal="center" vertical="center"/>
    </xf>
    <xf numFmtId="41" fontId="0" fillId="7" borderId="1" xfId="0" applyNumberFormat="1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7" borderId="1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6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12" fillId="0" borderId="0" xfId="0" applyFont="1" applyAlignment="1">
      <alignment horizontal="center" vertical="center"/>
    </xf>
    <xf numFmtId="42" fontId="0" fillId="0" borderId="10" xfId="0" applyNumberFormat="1" applyBorder="1" applyAlignment="1">
      <alignment horizontal="center" vertical="center"/>
    </xf>
    <xf numFmtId="42" fontId="0" fillId="0" borderId="9" xfId="0" applyNumberFormat="1" applyBorder="1" applyAlignment="1">
      <alignment horizontal="center" vertical="center"/>
    </xf>
    <xf numFmtId="42" fontId="0" fillId="3" borderId="9" xfId="0" applyNumberFormat="1" applyFill="1" applyBorder="1" applyAlignment="1">
      <alignment horizontal="center" vertical="center"/>
    </xf>
    <xf numFmtId="42" fontId="0" fillId="0" borderId="4" xfId="0" applyNumberFormat="1" applyBorder="1" applyAlignment="1">
      <alignment horizontal="center" vertical="center"/>
    </xf>
    <xf numFmtId="41" fontId="10" fillId="7" borderId="1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3" borderId="1" xfId="0" applyNumberFormat="1" applyFill="1" applyBorder="1" applyAlignment="1">
      <alignment horizontal="center" vertical="center"/>
    </xf>
    <xf numFmtId="0" fontId="0" fillId="3" borderId="4" xfId="0" applyNumberFormat="1" applyFill="1" applyBorder="1" applyAlignment="1">
      <alignment horizontal="center" vertical="center"/>
    </xf>
    <xf numFmtId="0" fontId="10" fillId="7" borderId="1" xfId="2" applyNumberFormat="1" applyFont="1" applyFill="1" applyBorder="1" applyAlignment="1">
      <alignment horizontal="center" vertical="center"/>
    </xf>
    <xf numFmtId="0" fontId="0" fillId="7" borderId="1" xfId="0" applyNumberForma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8" borderId="1" xfId="0" applyNumberFormat="1" applyFill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/>
    </xf>
    <xf numFmtId="16" fontId="23" fillId="0" borderId="3" xfId="0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16" fontId="0" fillId="7" borderId="1" xfId="0" applyNumberFormat="1" applyFill="1" applyBorder="1" applyAlignment="1">
      <alignment horizontal="center" vertical="center"/>
    </xf>
    <xf numFmtId="42" fontId="8" fillId="7" borderId="1" xfId="2" applyNumberFormat="1" applyFont="1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16" fontId="0" fillId="8" borderId="1" xfId="0" applyNumberFormat="1" applyFill="1" applyBorder="1" applyAlignment="1">
      <alignment horizontal="center" vertical="center"/>
    </xf>
    <xf numFmtId="42" fontId="8" fillId="8" borderId="1" xfId="2" applyNumberFormat="1" applyFont="1" applyFill="1" applyBorder="1" applyAlignment="1">
      <alignment horizontal="center" vertical="center"/>
    </xf>
    <xf numFmtId="0" fontId="0" fillId="7" borderId="1" xfId="0" applyFill="1" applyBorder="1" applyAlignment="1">
      <alignment horizontal="left" vertical="center"/>
    </xf>
    <xf numFmtId="42" fontId="8" fillId="0" borderId="1" xfId="2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0" fontId="23" fillId="3" borderId="15" xfId="0" applyFont="1" applyFill="1" applyBorder="1" applyAlignment="1">
      <alignment horizontal="center" vertical="center"/>
    </xf>
    <xf numFmtId="16" fontId="23" fillId="3" borderId="1" xfId="0" applyNumberFormat="1" applyFont="1" applyFill="1" applyBorder="1" applyAlignment="1">
      <alignment horizontal="center" vertical="center"/>
    </xf>
    <xf numFmtId="0" fontId="23" fillId="7" borderId="15" xfId="0" applyFont="1" applyFill="1" applyBorder="1" applyAlignment="1">
      <alignment horizontal="center" vertical="center"/>
    </xf>
    <xf numFmtId="16" fontId="23" fillId="7" borderId="1" xfId="0" applyNumberFormat="1" applyFont="1" applyFill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42" fontId="12" fillId="0" borderId="0" xfId="0" applyNumberFormat="1" applyFont="1" applyAlignment="1">
      <alignment horizontal="center" vertical="center"/>
    </xf>
    <xf numFmtId="42" fontId="10" fillId="7" borderId="1" xfId="2" applyNumberFormat="1" applyFont="1" applyFill="1" applyBorder="1" applyAlignment="1">
      <alignment horizontal="center" vertical="center"/>
    </xf>
    <xf numFmtId="42" fontId="0" fillId="7" borderId="1" xfId="0" applyNumberFormat="1" applyFill="1" applyBorder="1" applyAlignment="1">
      <alignment horizontal="center" vertical="center"/>
    </xf>
    <xf numFmtId="0" fontId="10" fillId="9" borderId="2" xfId="0" applyFont="1" applyFill="1" applyBorder="1" applyAlignment="1">
      <alignment horizontal="center" vertical="center" wrapText="1"/>
    </xf>
    <xf numFmtId="0" fontId="10" fillId="9" borderId="2" xfId="0" applyFont="1" applyFill="1" applyBorder="1" applyAlignment="1">
      <alignment horizontal="center" vertical="center"/>
    </xf>
    <xf numFmtId="0" fontId="10" fillId="9" borderId="2" xfId="0" applyNumberFormat="1" applyFont="1" applyFill="1" applyBorder="1" applyAlignment="1">
      <alignment horizontal="center" vertical="center" wrapText="1"/>
    </xf>
    <xf numFmtId="42" fontId="10" fillId="9" borderId="2" xfId="0" applyNumberFormat="1" applyFont="1" applyFill="1" applyBorder="1" applyAlignment="1">
      <alignment horizontal="center" vertical="center" wrapText="1"/>
    </xf>
    <xf numFmtId="0" fontId="10" fillId="10" borderId="2" xfId="0" applyFont="1" applyFill="1" applyBorder="1" applyAlignment="1">
      <alignment horizontal="center" vertical="center"/>
    </xf>
    <xf numFmtId="0" fontId="10" fillId="10" borderId="2" xfId="0" applyNumberFormat="1" applyFont="1" applyFill="1" applyBorder="1" applyAlignment="1">
      <alignment horizontal="center" vertical="center"/>
    </xf>
    <xf numFmtId="42" fontId="10" fillId="10" borderId="2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42" fontId="8" fillId="0" borderId="3" xfId="2" applyNumberFormat="1" applyFont="1" applyBorder="1" applyAlignment="1">
      <alignment horizontal="center" vertical="center"/>
    </xf>
    <xf numFmtId="42" fontId="0" fillId="0" borderId="3" xfId="0" applyNumberForma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42" fontId="10" fillId="7" borderId="1" xfId="0" applyNumberFormat="1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42" fontId="0" fillId="0" borderId="1" xfId="0" applyNumberFormat="1" applyFill="1" applyBorder="1" applyAlignment="1">
      <alignment horizontal="center" vertical="center"/>
    </xf>
    <xf numFmtId="0" fontId="22" fillId="0" borderId="1" xfId="2" applyNumberFormat="1" applyFont="1" applyBorder="1" applyAlignment="1">
      <alignment horizontal="center" vertical="center"/>
    </xf>
    <xf numFmtId="16" fontId="23" fillId="7" borderId="3" xfId="0" applyNumberFormat="1" applyFont="1" applyFill="1" applyBorder="1" applyAlignment="1">
      <alignment horizontal="center" vertical="center"/>
    </xf>
    <xf numFmtId="0" fontId="8" fillId="7" borderId="3" xfId="2" applyNumberFormat="1" applyFont="1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42" fontId="0" fillId="7" borderId="1" xfId="0" applyNumberFormat="1" applyFill="1" applyBorder="1" applyAlignment="1">
      <alignment vertical="center"/>
    </xf>
    <xf numFmtId="0" fontId="0" fillId="7" borderId="4" xfId="0" applyFill="1" applyBorder="1" applyAlignment="1">
      <alignment horizontal="left" vertical="center"/>
    </xf>
    <xf numFmtId="0" fontId="0" fillId="7" borderId="4" xfId="0" applyFill="1" applyBorder="1" applyAlignment="1">
      <alignment horizontal="center" vertical="center"/>
    </xf>
    <xf numFmtId="0" fontId="0" fillId="7" borderId="4" xfId="0" applyFill="1" applyBorder="1" applyAlignment="1">
      <alignment vertical="center"/>
    </xf>
    <xf numFmtId="42" fontId="0" fillId="7" borderId="4" xfId="0" applyNumberFormat="1" applyFill="1" applyBorder="1" applyAlignment="1">
      <alignment vertical="center"/>
    </xf>
    <xf numFmtId="16" fontId="23" fillId="3" borderId="3" xfId="0" applyNumberFormat="1" applyFont="1" applyFill="1" applyBorder="1" applyAlignment="1">
      <alignment horizontal="center" vertical="center"/>
    </xf>
    <xf numFmtId="42" fontId="0" fillId="3" borderId="3" xfId="0" applyNumberFormat="1" applyFill="1" applyBorder="1" applyAlignment="1">
      <alignment vertical="center"/>
    </xf>
    <xf numFmtId="41" fontId="8" fillId="3" borderId="1" xfId="2" applyFont="1" applyFill="1" applyBorder="1" applyAlignment="1">
      <alignment vertical="center"/>
    </xf>
    <xf numFmtId="41" fontId="0" fillId="3" borderId="1" xfId="0" applyNumberFormat="1" applyFill="1" applyBorder="1" applyAlignment="1">
      <alignment vertical="center"/>
    </xf>
    <xf numFmtId="42" fontId="8" fillId="7" borderId="3" xfId="2" applyNumberFormat="1" applyFont="1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42" fontId="22" fillId="0" borderId="1" xfId="2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42" fontId="13" fillId="0" borderId="0" xfId="0" applyNumberFormat="1" applyFont="1" applyBorder="1" applyAlignment="1">
      <alignment horizontal="center" vertical="center"/>
    </xf>
    <xf numFmtId="42" fontId="22" fillId="7" borderId="1" xfId="2" applyNumberFormat="1" applyFont="1" applyFill="1" applyBorder="1" applyAlignment="1">
      <alignment horizontal="center" vertical="center"/>
    </xf>
    <xf numFmtId="0" fontId="22" fillId="7" borderId="1" xfId="2" applyNumberFormat="1" applyFont="1" applyFill="1" applyBorder="1" applyAlignment="1">
      <alignment horizontal="center" vertical="center"/>
    </xf>
    <xf numFmtId="42" fontId="22" fillId="7" borderId="1" xfId="0" applyNumberFormat="1" applyFont="1" applyFill="1" applyBorder="1" applyAlignment="1">
      <alignment horizontal="center" vertical="center"/>
    </xf>
    <xf numFmtId="16" fontId="0" fillId="6" borderId="1" xfId="0" applyNumberFormat="1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42" fontId="0" fillId="6" borderId="1" xfId="0" applyNumberFormat="1" applyFont="1" applyFill="1" applyBorder="1" applyAlignment="1">
      <alignment horizontal="center" vertical="center"/>
    </xf>
    <xf numFmtId="0" fontId="8" fillId="6" borderId="1" xfId="2" applyNumberFormat="1" applyFont="1" applyFill="1" applyBorder="1" applyAlignment="1">
      <alignment horizontal="center" vertical="center"/>
    </xf>
    <xf numFmtId="0" fontId="0" fillId="6" borderId="6" xfId="0" applyFont="1" applyFill="1" applyBorder="1" applyAlignment="1">
      <alignment horizontal="center" vertical="center"/>
    </xf>
    <xf numFmtId="42" fontId="0" fillId="8" borderId="1" xfId="0" applyNumberFormat="1" applyFill="1" applyBorder="1" applyAlignment="1">
      <alignment horizontal="center" vertical="center"/>
    </xf>
    <xf numFmtId="0" fontId="23" fillId="7" borderId="19" xfId="0" applyFont="1" applyFill="1" applyBorder="1" applyAlignment="1">
      <alignment horizontal="center" vertical="center"/>
    </xf>
    <xf numFmtId="42" fontId="8" fillId="6" borderId="1" xfId="2" applyNumberFormat="1" applyFont="1" applyFill="1" applyBorder="1" applyAlignment="1">
      <alignment horizontal="center" vertical="center"/>
    </xf>
    <xf numFmtId="0" fontId="0" fillId="7" borderId="18" xfId="0" applyFill="1" applyBorder="1" applyAlignment="1">
      <alignment horizontal="center" vertical="center"/>
    </xf>
    <xf numFmtId="16" fontId="0" fillId="7" borderId="4" xfId="0" applyNumberFormat="1" applyFill="1" applyBorder="1" applyAlignment="1">
      <alignment horizontal="center" vertical="center"/>
    </xf>
    <xf numFmtId="42" fontId="0" fillId="7" borderId="4" xfId="0" applyNumberFormat="1" applyFill="1" applyBorder="1" applyAlignment="1">
      <alignment horizontal="center" vertical="center"/>
    </xf>
    <xf numFmtId="0" fontId="0" fillId="7" borderId="16" xfId="0" applyFill="1" applyBorder="1" applyAlignment="1">
      <alignment horizontal="center" vertical="center"/>
    </xf>
    <xf numFmtId="42" fontId="8" fillId="7" borderId="4" xfId="2" applyNumberFormat="1" applyFont="1" applyFill="1" applyBorder="1" applyAlignment="1">
      <alignment horizontal="center" vertical="center"/>
    </xf>
    <xf numFmtId="0" fontId="8" fillId="7" borderId="4" xfId="2" applyNumberFormat="1" applyFont="1" applyFill="1" applyBorder="1" applyAlignment="1">
      <alignment horizontal="center" vertical="center"/>
    </xf>
    <xf numFmtId="0" fontId="22" fillId="7" borderId="4" xfId="2" applyNumberFormat="1" applyFont="1" applyFill="1" applyBorder="1" applyAlignment="1">
      <alignment horizontal="center" vertical="center"/>
    </xf>
    <xf numFmtId="42" fontId="22" fillId="7" borderId="4" xfId="2" applyNumberFormat="1" applyFont="1" applyFill="1" applyBorder="1" applyAlignment="1">
      <alignment horizontal="center" vertical="center"/>
    </xf>
    <xf numFmtId="42" fontId="22" fillId="7" borderId="4" xfId="0" applyNumberFormat="1" applyFont="1" applyFill="1" applyBorder="1" applyAlignment="1">
      <alignment horizontal="center" vertical="center"/>
    </xf>
    <xf numFmtId="0" fontId="0" fillId="6" borderId="15" xfId="0" applyFill="1" applyBorder="1" applyAlignment="1">
      <alignment horizontal="center" vertical="center"/>
    </xf>
    <xf numFmtId="16" fontId="0" fillId="6" borderId="1" xfId="0" applyNumberFormat="1" applyFill="1" applyBorder="1" applyAlignment="1">
      <alignment horizontal="center" vertical="center"/>
    </xf>
    <xf numFmtId="0" fontId="22" fillId="6" borderId="1" xfId="0" applyFont="1" applyFill="1" applyBorder="1" applyAlignment="1">
      <alignment horizontal="left"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42" fontId="0" fillId="6" borderId="1" xfId="0" applyNumberFormat="1" applyFill="1" applyBorder="1" applyAlignment="1">
      <alignment vertical="center"/>
    </xf>
    <xf numFmtId="41" fontId="0" fillId="6" borderId="1" xfId="0" applyNumberFormat="1" applyFill="1" applyBorder="1" applyAlignment="1">
      <alignment vertical="center"/>
    </xf>
    <xf numFmtId="41" fontId="0" fillId="6" borderId="1" xfId="0" applyNumberFormat="1" applyFill="1" applyBorder="1" applyAlignment="1">
      <alignment horizontal="center" vertical="center"/>
    </xf>
    <xf numFmtId="0" fontId="0" fillId="6" borderId="6" xfId="0" applyFill="1" applyBorder="1" applyAlignment="1">
      <alignment vertical="center"/>
    </xf>
    <xf numFmtId="16" fontId="30" fillId="3" borderId="1" xfId="0" applyNumberFormat="1" applyFon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/>
    </xf>
    <xf numFmtId="42" fontId="8" fillId="11" borderId="1" xfId="2" applyNumberFormat="1" applyFont="1" applyFill="1" applyBorder="1" applyAlignment="1">
      <alignment horizontal="center" vertical="center"/>
    </xf>
    <xf numFmtId="16" fontId="0" fillId="11" borderId="1" xfId="0" applyNumberFormat="1" applyFill="1" applyBorder="1" applyAlignment="1">
      <alignment horizontal="center" vertical="center"/>
    </xf>
    <xf numFmtId="16" fontId="30" fillId="7" borderId="1" xfId="0" applyNumberFormat="1" applyFont="1" applyFill="1" applyBorder="1" applyAlignment="1">
      <alignment horizontal="center" vertical="center"/>
    </xf>
    <xf numFmtId="0" fontId="8" fillId="0" borderId="1" xfId="2" applyNumberFormat="1" applyFont="1" applyFill="1" applyBorder="1" applyAlignment="1">
      <alignment horizontal="center" vertical="center"/>
    </xf>
    <xf numFmtId="0" fontId="8" fillId="3" borderId="3" xfId="2" applyNumberFormat="1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 wrapText="1"/>
    </xf>
    <xf numFmtId="42" fontId="8" fillId="3" borderId="3" xfId="2" applyNumberFormat="1" applyFont="1" applyFill="1" applyBorder="1" applyAlignment="1">
      <alignment vertical="center"/>
    </xf>
    <xf numFmtId="0" fontId="0" fillId="7" borderId="16" xfId="0" applyFill="1" applyBorder="1" applyAlignment="1">
      <alignment vertical="center"/>
    </xf>
    <xf numFmtId="41" fontId="8" fillId="3" borderId="1" xfId="2" applyFont="1" applyFill="1" applyBorder="1" applyAlignment="1">
      <alignment horizontal="center" vertical="center"/>
    </xf>
    <xf numFmtId="0" fontId="22" fillId="0" borderId="3" xfId="2" applyNumberFormat="1" applyFont="1" applyFill="1" applyBorder="1" applyAlignment="1">
      <alignment horizontal="center" vertical="center"/>
    </xf>
    <xf numFmtId="0" fontId="22" fillId="12" borderId="1" xfId="2" applyNumberFormat="1" applyFont="1" applyFill="1" applyBorder="1" applyAlignment="1">
      <alignment horizontal="center" vertical="center"/>
    </xf>
    <xf numFmtId="0" fontId="22" fillId="0" borderId="1" xfId="2" applyNumberFormat="1" applyFont="1" applyFill="1" applyBorder="1" applyAlignment="1">
      <alignment horizontal="center" vertical="center"/>
    </xf>
    <xf numFmtId="0" fontId="22" fillId="0" borderId="6" xfId="0" applyFont="1" applyFill="1" applyBorder="1" applyAlignment="1">
      <alignment horizontal="center" vertical="center"/>
    </xf>
    <xf numFmtId="0" fontId="22" fillId="7" borderId="1" xfId="0" applyFont="1" applyFill="1" applyBorder="1" applyAlignment="1">
      <alignment vertical="center" wrapText="1"/>
    </xf>
    <xf numFmtId="0" fontId="22" fillId="7" borderId="1" xfId="0" applyFont="1" applyFill="1" applyBorder="1" applyAlignment="1">
      <alignment horizontal="center" vertical="center"/>
    </xf>
    <xf numFmtId="42" fontId="22" fillId="7" borderId="1" xfId="2" applyNumberFormat="1" applyFont="1" applyFill="1" applyBorder="1" applyAlignment="1">
      <alignment vertical="center"/>
    </xf>
    <xf numFmtId="0" fontId="22" fillId="7" borderId="1" xfId="0" applyFont="1" applyFill="1" applyBorder="1" applyAlignment="1">
      <alignment horizontal="center" vertical="center" wrapText="1"/>
    </xf>
    <xf numFmtId="42" fontId="22" fillId="7" borderId="1" xfId="0" applyNumberFormat="1" applyFont="1" applyFill="1" applyBorder="1" applyAlignment="1">
      <alignment vertical="center"/>
    </xf>
    <xf numFmtId="0" fontId="0" fillId="7" borderId="1" xfId="0" applyFill="1" applyBorder="1" applyAlignment="1">
      <alignment horizontal="center"/>
    </xf>
    <xf numFmtId="42" fontId="22" fillId="0" borderId="1" xfId="2" applyNumberFormat="1" applyFont="1" applyFill="1" applyBorder="1" applyAlignment="1">
      <alignment vertical="center"/>
    </xf>
    <xf numFmtId="42" fontId="22" fillId="0" borderId="1" xfId="0" applyNumberFormat="1" applyFont="1" applyFill="1" applyBorder="1" applyAlignment="1">
      <alignment vertical="center"/>
    </xf>
    <xf numFmtId="42" fontId="22" fillId="12" borderId="1" xfId="2" applyNumberFormat="1" applyFont="1" applyFill="1" applyBorder="1" applyAlignment="1">
      <alignment vertical="center"/>
    </xf>
    <xf numFmtId="0" fontId="0" fillId="7" borderId="4" xfId="0" applyFill="1" applyBorder="1" applyAlignment="1">
      <alignment horizontal="center"/>
    </xf>
    <xf numFmtId="42" fontId="22" fillId="7" borderId="4" xfId="2" applyNumberFormat="1" applyFont="1" applyFill="1" applyBorder="1" applyAlignment="1">
      <alignment vertical="center"/>
    </xf>
    <xf numFmtId="42" fontId="22" fillId="7" borderId="4" xfId="0" applyNumberFormat="1" applyFont="1" applyFill="1" applyBorder="1" applyAlignment="1">
      <alignment vertical="center"/>
    </xf>
    <xf numFmtId="42" fontId="0" fillId="3" borderId="3" xfId="0" applyNumberFormat="1" applyFill="1" applyBorder="1" applyAlignment="1">
      <alignment horizontal="center" vertical="center"/>
    </xf>
    <xf numFmtId="0" fontId="22" fillId="0" borderId="3" xfId="0" applyFont="1" applyFill="1" applyBorder="1" applyAlignment="1">
      <alignment horizontal="center" vertical="center"/>
    </xf>
    <xf numFmtId="42" fontId="22" fillId="12" borderId="3" xfId="2" applyNumberFormat="1" applyFont="1" applyFill="1" applyBorder="1" applyAlignment="1">
      <alignment vertical="center"/>
    </xf>
    <xf numFmtId="42" fontId="22" fillId="0" borderId="3" xfId="2" applyNumberFormat="1" applyFont="1" applyFill="1" applyBorder="1" applyAlignment="1">
      <alignment vertical="center"/>
    </xf>
    <xf numFmtId="0" fontId="22" fillId="12" borderId="3" xfId="2" applyNumberFormat="1" applyFont="1" applyFill="1" applyBorder="1" applyAlignment="1">
      <alignment horizontal="center" vertical="center"/>
    </xf>
    <xf numFmtId="42" fontId="22" fillId="0" borderId="3" xfId="0" applyNumberFormat="1" applyFont="1" applyFill="1" applyBorder="1" applyAlignment="1">
      <alignment vertical="center"/>
    </xf>
    <xf numFmtId="0" fontId="22" fillId="0" borderId="1" xfId="0" applyFont="1" applyFill="1" applyBorder="1" applyAlignment="1">
      <alignment vertical="center"/>
    </xf>
    <xf numFmtId="0" fontId="22" fillId="0" borderId="1" xfId="0" applyFont="1" applyFill="1" applyBorder="1" applyAlignment="1">
      <alignment horizontal="center" vertical="center"/>
    </xf>
    <xf numFmtId="0" fontId="22" fillId="12" borderId="1" xfId="0" applyFont="1" applyFill="1" applyBorder="1" applyAlignment="1">
      <alignment horizontal="center" vertical="center"/>
    </xf>
    <xf numFmtId="42" fontId="0" fillId="12" borderId="1" xfId="0" applyNumberFormat="1" applyFill="1" applyBorder="1" applyAlignment="1">
      <alignment vertical="center"/>
    </xf>
    <xf numFmtId="0" fontId="0" fillId="12" borderId="1" xfId="0" applyFill="1" applyBorder="1" applyAlignment="1">
      <alignment horizontal="center" vertical="center"/>
    </xf>
    <xf numFmtId="41" fontId="0" fillId="0" borderId="1" xfId="0" applyNumberFormat="1" applyBorder="1" applyAlignment="1">
      <alignment vertical="center"/>
    </xf>
    <xf numFmtId="42" fontId="0" fillId="7" borderId="16" xfId="0" applyNumberFormat="1" applyFill="1" applyBorder="1" applyAlignment="1">
      <alignment horizontal="center" vertical="center"/>
    </xf>
    <xf numFmtId="0" fontId="22" fillId="11" borderId="1" xfId="2" applyNumberFormat="1" applyFont="1" applyFill="1" applyBorder="1" applyAlignment="1">
      <alignment horizontal="center" vertical="center"/>
    </xf>
    <xf numFmtId="42" fontId="22" fillId="11" borderId="1" xfId="2" applyNumberFormat="1" applyFont="1" applyFill="1" applyBorder="1" applyAlignment="1">
      <alignment vertical="center"/>
    </xf>
    <xf numFmtId="42" fontId="22" fillId="11" borderId="1" xfId="0" applyNumberFormat="1" applyFont="1" applyFill="1" applyBorder="1" applyAlignment="1">
      <alignment vertical="center"/>
    </xf>
    <xf numFmtId="42" fontId="8" fillId="7" borderId="1" xfId="2" applyNumberFormat="1" applyFont="1" applyFill="1" applyBorder="1" applyAlignment="1">
      <alignment vertical="center"/>
    </xf>
    <xf numFmtId="0" fontId="0" fillId="0" borderId="3" xfId="0" applyBorder="1" applyAlignment="1">
      <alignment horizontal="center"/>
    </xf>
    <xf numFmtId="42" fontId="22" fillId="0" borderId="1" xfId="0" applyNumberFormat="1" applyFont="1" applyFill="1" applyBorder="1" applyAlignment="1">
      <alignment horizontal="center" vertical="center"/>
    </xf>
    <xf numFmtId="16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42" fontId="8" fillId="0" borderId="1" xfId="2" applyNumberFormat="1" applyFont="1" applyFill="1" applyBorder="1" applyAlignment="1">
      <alignment vertical="center"/>
    </xf>
    <xf numFmtId="42" fontId="0" fillId="0" borderId="1" xfId="0" applyNumberFormat="1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22" fillId="11" borderId="1" xfId="0" applyFont="1" applyFill="1" applyBorder="1" applyAlignment="1">
      <alignment horizontal="center" vertical="center"/>
    </xf>
    <xf numFmtId="42" fontId="0" fillId="11" borderId="1" xfId="0" applyNumberFormat="1" applyFill="1" applyBorder="1" applyAlignment="1">
      <alignment horizontal="center" vertical="center"/>
    </xf>
    <xf numFmtId="0" fontId="0" fillId="11" borderId="6" xfId="0" applyFill="1" applyBorder="1" applyAlignment="1">
      <alignment vertical="center"/>
    </xf>
    <xf numFmtId="42" fontId="8" fillId="7" borderId="4" xfId="2" applyNumberFormat="1" applyFont="1" applyFill="1" applyBorder="1" applyAlignment="1">
      <alignment vertical="center"/>
    </xf>
    <xf numFmtId="0" fontId="0" fillId="7" borderId="1" xfId="0" applyNumberFormat="1" applyFill="1" applyBorder="1" applyAlignment="1">
      <alignment vertical="center"/>
    </xf>
    <xf numFmtId="0" fontId="0" fillId="7" borderId="4" xfId="0" applyNumberFormat="1" applyFill="1" applyBorder="1" applyAlignment="1">
      <alignment vertical="center"/>
    </xf>
    <xf numFmtId="0" fontId="0" fillId="12" borderId="1" xfId="0" applyNumberFormat="1" applyFill="1" applyBorder="1" applyAlignment="1">
      <alignment horizontal="center" vertical="center"/>
    </xf>
    <xf numFmtId="0" fontId="0" fillId="6" borderId="1" xfId="0" applyNumberFormat="1" applyFill="1" applyBorder="1" applyAlignment="1">
      <alignment horizontal="center" vertical="center"/>
    </xf>
    <xf numFmtId="0" fontId="0" fillId="7" borderId="4" xfId="0" applyNumberFormat="1" applyFill="1" applyBorder="1" applyAlignment="1">
      <alignment horizontal="center" vertical="center"/>
    </xf>
    <xf numFmtId="0" fontId="0" fillId="0" borderId="15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16" fontId="23" fillId="0" borderId="1" xfId="0" applyNumberFormat="1" applyFont="1" applyFill="1" applyBorder="1" applyAlignment="1">
      <alignment horizontal="center" vertical="center"/>
    </xf>
    <xf numFmtId="0" fontId="0" fillId="7" borderId="15" xfId="0" applyFont="1" applyFill="1" applyBorder="1" applyAlignment="1">
      <alignment horizontal="center" vertical="center"/>
    </xf>
    <xf numFmtId="16" fontId="22" fillId="3" borderId="1" xfId="0" applyNumberFormat="1" applyFont="1" applyFill="1" applyBorder="1" applyAlignment="1">
      <alignment horizontal="center" vertical="center"/>
    </xf>
    <xf numFmtId="16" fontId="22" fillId="7" borderId="1" xfId="0" applyNumberFormat="1" applyFont="1" applyFill="1" applyBorder="1" applyAlignment="1">
      <alignment horizontal="center" vertical="center"/>
    </xf>
    <xf numFmtId="16" fontId="22" fillId="7" borderId="4" xfId="0" applyNumberFormat="1" applyFont="1" applyFill="1" applyBorder="1" applyAlignment="1">
      <alignment horizontal="center" vertical="center"/>
    </xf>
    <xf numFmtId="0" fontId="0" fillId="3" borderId="0" xfId="0" applyFill="1" applyBorder="1"/>
    <xf numFmtId="0" fontId="0" fillId="11" borderId="6" xfId="0" applyFill="1" applyBorder="1" applyAlignment="1">
      <alignment horizontal="center" vertical="center"/>
    </xf>
    <xf numFmtId="0" fontId="8" fillId="0" borderId="3" xfId="2" applyNumberFormat="1" applyFont="1" applyBorder="1" applyAlignment="1">
      <alignment horizontal="center" vertical="center"/>
    </xf>
    <xf numFmtId="41" fontId="8" fillId="7" borderId="1" xfId="2" applyFont="1" applyFill="1" applyBorder="1" applyAlignment="1">
      <alignment vertical="center"/>
    </xf>
    <xf numFmtId="0" fontId="31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41" fontId="10" fillId="7" borderId="1" xfId="0" applyNumberFormat="1" applyFont="1" applyFill="1" applyBorder="1" applyAlignment="1">
      <alignment vertical="center"/>
    </xf>
    <xf numFmtId="0" fontId="10" fillId="7" borderId="1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vertical="center"/>
    </xf>
    <xf numFmtId="41" fontId="10" fillId="7" borderId="1" xfId="2" applyFont="1" applyFill="1" applyBorder="1" applyAlignment="1">
      <alignment horizontal="center" vertical="center"/>
    </xf>
    <xf numFmtId="41" fontId="8" fillId="7" borderId="1" xfId="2" applyFont="1" applyFill="1" applyBorder="1" applyAlignment="1">
      <alignment horizontal="center" vertical="center"/>
    </xf>
    <xf numFmtId="0" fontId="0" fillId="11" borderId="19" xfId="0" applyFill="1" applyBorder="1" applyAlignment="1">
      <alignment horizontal="center" vertical="center"/>
    </xf>
    <xf numFmtId="16" fontId="23" fillId="11" borderId="3" xfId="0" applyNumberFormat="1" applyFont="1" applyFill="1" applyBorder="1" applyAlignment="1">
      <alignment horizontal="center" vertical="center"/>
    </xf>
    <xf numFmtId="0" fontId="22" fillId="11" borderId="3" xfId="0" applyFont="1" applyFill="1" applyBorder="1" applyAlignment="1">
      <alignment vertical="center"/>
    </xf>
    <xf numFmtId="0" fontId="22" fillId="11" borderId="3" xfId="0" applyFont="1" applyFill="1" applyBorder="1" applyAlignment="1">
      <alignment horizontal="center" vertical="center"/>
    </xf>
    <xf numFmtId="0" fontId="22" fillId="11" borderId="3" xfId="0" applyFont="1" applyFill="1" applyBorder="1" applyAlignment="1">
      <alignment horizontal="center" vertical="center" wrapText="1"/>
    </xf>
    <xf numFmtId="42" fontId="22" fillId="11" borderId="3" xfId="2" applyNumberFormat="1" applyFont="1" applyFill="1" applyBorder="1" applyAlignment="1">
      <alignment vertical="center"/>
    </xf>
    <xf numFmtId="0" fontId="22" fillId="11" borderId="3" xfId="2" applyNumberFormat="1" applyFont="1" applyFill="1" applyBorder="1" applyAlignment="1">
      <alignment horizontal="center" vertical="center"/>
    </xf>
    <xf numFmtId="42" fontId="22" fillId="11" borderId="3" xfId="0" applyNumberFormat="1" applyFont="1" applyFill="1" applyBorder="1" applyAlignment="1">
      <alignment vertical="center"/>
    </xf>
    <xf numFmtId="0" fontId="22" fillId="11" borderId="1" xfId="0" applyFont="1" applyFill="1" applyBorder="1" applyAlignment="1">
      <alignment vertical="center"/>
    </xf>
    <xf numFmtId="0" fontId="22" fillId="11" borderId="1" xfId="0" applyFont="1" applyFill="1" applyBorder="1" applyAlignment="1">
      <alignment horizontal="center" vertical="center" wrapText="1"/>
    </xf>
    <xf numFmtId="42" fontId="8" fillId="11" borderId="3" xfId="2" applyNumberFormat="1" applyFont="1" applyFill="1" applyBorder="1" applyAlignment="1">
      <alignment horizontal="center" vertical="center"/>
    </xf>
    <xf numFmtId="0" fontId="0" fillId="11" borderId="5" xfId="0" applyFill="1" applyBorder="1" applyAlignment="1">
      <alignment vertical="center"/>
    </xf>
    <xf numFmtId="42" fontId="10" fillId="7" borderId="1" xfId="0" applyNumberFormat="1" applyFont="1" applyFill="1" applyBorder="1" applyAlignment="1">
      <alignment vertical="center"/>
    </xf>
    <xf numFmtId="0" fontId="12" fillId="3" borderId="0" xfId="0" applyFont="1" applyFill="1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/>
    </xf>
    <xf numFmtId="42" fontId="12" fillId="0" borderId="0" xfId="0" applyNumberFormat="1" applyFont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7" borderId="0" xfId="0" applyFill="1"/>
    <xf numFmtId="0" fontId="0" fillId="6" borderId="18" xfId="0" applyFill="1" applyBorder="1" applyAlignment="1">
      <alignment horizontal="center" vertical="center"/>
    </xf>
    <xf numFmtId="16" fontId="0" fillId="6" borderId="4" xfId="0" applyNumberFormat="1" applyFill="1" applyBorder="1" applyAlignment="1">
      <alignment horizontal="center" vertical="center"/>
    </xf>
    <xf numFmtId="0" fontId="0" fillId="6" borderId="4" xfId="0" applyFill="1" applyBorder="1" applyAlignment="1">
      <alignment vertical="center"/>
    </xf>
    <xf numFmtId="42" fontId="0" fillId="6" borderId="4" xfId="0" applyNumberFormat="1" applyFill="1" applyBorder="1" applyAlignment="1">
      <alignment vertical="center"/>
    </xf>
    <xf numFmtId="42" fontId="0" fillId="6" borderId="4" xfId="0" applyNumberFormat="1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42" fontId="8" fillId="6" borderId="4" xfId="2" applyNumberFormat="1" applyFont="1" applyFill="1" applyBorder="1" applyAlignment="1">
      <alignment vertical="center"/>
    </xf>
    <xf numFmtId="0" fontId="0" fillId="6" borderId="16" xfId="0" applyFill="1" applyBorder="1" applyAlignment="1">
      <alignment vertical="center"/>
    </xf>
    <xf numFmtId="0" fontId="0" fillId="3" borderId="19" xfId="0" applyFill="1" applyBorder="1" applyAlignment="1">
      <alignment horizontal="center" vertical="center"/>
    </xf>
    <xf numFmtId="41" fontId="0" fillId="3" borderId="3" xfId="0" applyNumberForma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42" fontId="8" fillId="0" borderId="3" xfId="2" applyNumberFormat="1" applyFont="1" applyFill="1" applyBorder="1" applyAlignment="1">
      <alignment vertical="center"/>
    </xf>
    <xf numFmtId="16" fontId="23" fillId="0" borderId="3" xfId="0" applyNumberFormat="1" applyFont="1" applyFill="1" applyBorder="1" applyAlignment="1">
      <alignment horizontal="center" vertical="center"/>
    </xf>
    <xf numFmtId="43" fontId="8" fillId="0" borderId="3" xfId="1" applyFont="1" applyFill="1" applyBorder="1" applyAlignment="1">
      <alignment vertical="center"/>
    </xf>
    <xf numFmtId="42" fontId="0" fillId="0" borderId="3" xfId="0" applyNumberFormat="1" applyFill="1" applyBorder="1" applyAlignment="1">
      <alignment vertical="center"/>
    </xf>
    <xf numFmtId="42" fontId="8" fillId="0" borderId="3" xfId="1" applyNumberFormat="1" applyFont="1" applyFill="1" applyBorder="1" applyAlignment="1">
      <alignment vertical="center"/>
    </xf>
    <xf numFmtId="43" fontId="8" fillId="0" borderId="5" xfId="1" applyFont="1" applyFill="1" applyBorder="1" applyAlignment="1">
      <alignment vertical="center"/>
    </xf>
    <xf numFmtId="43" fontId="8" fillId="0" borderId="1" xfId="1" applyFont="1" applyFill="1" applyBorder="1" applyAlignment="1">
      <alignment vertical="center"/>
    </xf>
    <xf numFmtId="42" fontId="8" fillId="0" borderId="1" xfId="1" applyNumberFormat="1" applyFont="1" applyFill="1" applyBorder="1" applyAlignment="1">
      <alignment vertical="center"/>
    </xf>
    <xf numFmtId="43" fontId="8" fillId="0" borderId="6" xfId="1" applyFont="1" applyFill="1" applyBorder="1" applyAlignment="1">
      <alignment vertical="center"/>
    </xf>
    <xf numFmtId="43" fontId="8" fillId="0" borderId="1" xfId="1" applyFont="1" applyFill="1" applyBorder="1" applyAlignment="1">
      <alignment horizontal="center" vertical="center"/>
    </xf>
    <xf numFmtId="43" fontId="8" fillId="7" borderId="1" xfId="1" applyFont="1" applyFill="1" applyBorder="1" applyAlignment="1">
      <alignment horizontal="center" vertical="center"/>
    </xf>
    <xf numFmtId="43" fontId="8" fillId="7" borderId="1" xfId="1" applyFont="1" applyFill="1" applyBorder="1" applyAlignment="1">
      <alignment vertical="center"/>
    </xf>
    <xf numFmtId="42" fontId="8" fillId="7" borderId="1" xfId="1" applyNumberFormat="1" applyFont="1" applyFill="1" applyBorder="1" applyAlignment="1">
      <alignment vertical="center"/>
    </xf>
    <xf numFmtId="43" fontId="8" fillId="7" borderId="6" xfId="1" applyFont="1" applyFill="1" applyBorder="1" applyAlignment="1">
      <alignment vertical="center"/>
    </xf>
    <xf numFmtId="42" fontId="32" fillId="0" borderId="0" xfId="0" applyNumberFormat="1" applyFont="1" applyAlignment="1">
      <alignment horizontal="center" vertical="center"/>
    </xf>
    <xf numFmtId="0" fontId="10" fillId="9" borderId="2" xfId="0" applyNumberFormat="1" applyFont="1" applyFill="1" applyBorder="1" applyAlignment="1">
      <alignment horizontal="center" vertical="center"/>
    </xf>
    <xf numFmtId="0" fontId="18" fillId="2" borderId="2" xfId="0" applyNumberFormat="1" applyFont="1" applyFill="1" applyBorder="1" applyAlignment="1">
      <alignment horizontal="center" vertical="center"/>
    </xf>
    <xf numFmtId="0" fontId="0" fillId="0" borderId="3" xfId="0" applyNumberFormat="1" applyFill="1" applyBorder="1" applyAlignment="1">
      <alignment vertical="center"/>
    </xf>
    <xf numFmtId="0" fontId="0" fillId="0" borderId="1" xfId="0" applyNumberFormat="1" applyFill="1" applyBorder="1" applyAlignment="1">
      <alignment vertical="center"/>
    </xf>
    <xf numFmtId="0" fontId="10" fillId="0" borderId="0" xfId="0" applyNumberFormat="1" applyFont="1" applyFill="1" applyBorder="1" applyAlignment="1">
      <alignment horizontal="center" vertical="center"/>
    </xf>
    <xf numFmtId="0" fontId="10" fillId="0" borderId="0" xfId="0" applyNumberFormat="1" applyFont="1" applyBorder="1" applyAlignment="1">
      <alignment horizontal="center" vertical="center"/>
    </xf>
    <xf numFmtId="0" fontId="0" fillId="0" borderId="1" xfId="0" applyNumberFormat="1" applyBorder="1" applyAlignment="1">
      <alignment vertical="center"/>
    </xf>
    <xf numFmtId="0" fontId="0" fillId="3" borderId="1" xfId="0" applyNumberFormat="1" applyFill="1" applyBorder="1" applyAlignment="1">
      <alignment vertical="center"/>
    </xf>
    <xf numFmtId="0" fontId="0" fillId="7" borderId="1" xfId="0" applyNumberFormat="1" applyFill="1" applyBorder="1" applyAlignment="1">
      <alignment horizontal="left" vertical="center"/>
    </xf>
    <xf numFmtId="0" fontId="0" fillId="3" borderId="1" xfId="0" applyNumberFormat="1" applyFill="1" applyBorder="1" applyAlignment="1">
      <alignment horizontal="left" vertical="center"/>
    </xf>
    <xf numFmtId="0" fontId="0" fillId="0" borderId="1" xfId="0" applyNumberFormat="1" applyBorder="1" applyAlignment="1">
      <alignment horizontal="left" vertical="center"/>
    </xf>
    <xf numFmtId="0" fontId="0" fillId="7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31" fillId="0" borderId="1" xfId="0" applyNumberFormat="1" applyFont="1" applyBorder="1" applyAlignment="1">
      <alignment horizontal="left" vertical="center"/>
    </xf>
    <xf numFmtId="0" fontId="0" fillId="0" borderId="1" xfId="0" applyNumberFormat="1" applyFont="1" applyBorder="1" applyAlignment="1">
      <alignment vertical="center"/>
    </xf>
    <xf numFmtId="0" fontId="0" fillId="3" borderId="1" xfId="0" applyNumberFormat="1" applyFont="1" applyFill="1" applyBorder="1" applyAlignment="1">
      <alignment vertical="center"/>
    </xf>
    <xf numFmtId="0" fontId="0" fillId="7" borderId="1" xfId="0" applyNumberFormat="1" applyFont="1" applyFill="1" applyBorder="1" applyAlignment="1">
      <alignment horizontal="left" vertical="center"/>
    </xf>
    <xf numFmtId="0" fontId="0" fillId="0" borderId="1" xfId="0" applyNumberFormat="1" applyFont="1" applyBorder="1" applyAlignment="1">
      <alignment horizontal="left" vertical="center"/>
    </xf>
    <xf numFmtId="0" fontId="0" fillId="8" borderId="1" xfId="0" applyNumberFormat="1" applyFill="1" applyBorder="1" applyAlignment="1">
      <alignment horizontal="left" vertical="center"/>
    </xf>
    <xf numFmtId="0" fontId="0" fillId="0" borderId="4" xfId="0" applyNumberFormat="1" applyBorder="1" applyAlignment="1">
      <alignment vertical="center"/>
    </xf>
    <xf numFmtId="0" fontId="0" fillId="7" borderId="3" xfId="0" applyNumberFormat="1" applyFill="1" applyBorder="1" applyAlignment="1">
      <alignment vertical="center"/>
    </xf>
    <xf numFmtId="0" fontId="0" fillId="6" borderId="1" xfId="0" applyNumberFormat="1" applyFont="1" applyFill="1" applyBorder="1" applyAlignment="1">
      <alignment horizontal="left" vertical="center"/>
    </xf>
    <xf numFmtId="0" fontId="0" fillId="3" borderId="3" xfId="0" applyNumberFormat="1" applyFill="1" applyBorder="1" applyAlignment="1">
      <alignment vertical="center"/>
    </xf>
    <xf numFmtId="0" fontId="22" fillId="6" borderId="1" xfId="0" applyNumberFormat="1" applyFont="1" applyFill="1" applyBorder="1" applyAlignment="1">
      <alignment horizontal="left" vertical="center"/>
    </xf>
    <xf numFmtId="0" fontId="0" fillId="3" borderId="1" xfId="0" applyNumberFormat="1" applyFill="1" applyBorder="1" applyAlignment="1">
      <alignment horizontal="center"/>
    </xf>
    <xf numFmtId="0" fontId="22" fillId="6" borderId="4" xfId="0" applyNumberFormat="1" applyFont="1" applyFill="1" applyBorder="1" applyAlignment="1">
      <alignment horizontal="left" vertical="center"/>
    </xf>
    <xf numFmtId="0" fontId="0" fillId="0" borderId="1" xfId="0" applyNumberFormat="1" applyFill="1" applyBorder="1" applyAlignment="1">
      <alignment horizontal="left" vertical="center"/>
    </xf>
    <xf numFmtId="0" fontId="0" fillId="0" borderId="19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42" fontId="0" fillId="0" borderId="3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42" fontId="0" fillId="0" borderId="1" xfId="0" applyNumberFormat="1" applyFont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/>
    </xf>
    <xf numFmtId="42" fontId="0" fillId="7" borderId="1" xfId="0" applyNumberFormat="1" applyFont="1" applyFill="1" applyBorder="1" applyAlignment="1">
      <alignment horizontal="center" vertical="center"/>
    </xf>
    <xf numFmtId="42" fontId="0" fillId="0" borderId="1" xfId="0" applyNumberFormat="1" applyFont="1" applyFill="1" applyBorder="1" applyAlignment="1">
      <alignment horizontal="center" vertical="center"/>
    </xf>
    <xf numFmtId="16" fontId="0" fillId="7" borderId="1" xfId="0" applyNumberFormat="1" applyFont="1" applyFill="1" applyBorder="1" applyAlignment="1">
      <alignment horizontal="center" vertical="center"/>
    </xf>
    <xf numFmtId="42" fontId="18" fillId="2" borderId="2" xfId="0" applyNumberFormat="1" applyFont="1" applyFill="1" applyBorder="1" applyAlignment="1">
      <alignment horizontal="center" vertical="center"/>
    </xf>
    <xf numFmtId="41" fontId="8" fillId="0" borderId="3" xfId="2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2" fillId="0" borderId="1" xfId="0" applyNumberFormat="1" applyFont="1" applyFill="1" applyBorder="1" applyAlignment="1">
      <alignment vertical="center"/>
    </xf>
    <xf numFmtId="0" fontId="0" fillId="13" borderId="1" xfId="0" applyFill="1" applyBorder="1" applyAlignment="1">
      <alignment horizontal="center" vertical="center"/>
    </xf>
    <xf numFmtId="42" fontId="0" fillId="13" borderId="1" xfId="0" applyNumberFormat="1" applyFill="1" applyBorder="1" applyAlignment="1">
      <alignment horizontal="center" vertical="center"/>
    </xf>
    <xf numFmtId="42" fontId="8" fillId="13" borderId="1" xfId="2" applyNumberFormat="1" applyFont="1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2" fontId="14" fillId="13" borderId="1" xfId="0" applyNumberFormat="1" applyFont="1" applyFill="1" applyBorder="1" applyAlignment="1">
      <alignment horizontal="center" vertical="center"/>
    </xf>
    <xf numFmtId="0" fontId="33" fillId="7" borderId="1" xfId="0" applyFont="1" applyFill="1" applyBorder="1" applyAlignment="1">
      <alignment horizontal="center" vertical="center"/>
    </xf>
    <xf numFmtId="42" fontId="33" fillId="7" borderId="1" xfId="0" applyNumberFormat="1" applyFont="1" applyFill="1" applyBorder="1" applyAlignment="1">
      <alignment horizontal="center" vertical="center"/>
    </xf>
    <xf numFmtId="0" fontId="14" fillId="11" borderId="1" xfId="0" applyFont="1" applyFill="1" applyBorder="1" applyAlignment="1">
      <alignment horizontal="center" vertical="center"/>
    </xf>
    <xf numFmtId="42" fontId="14" fillId="11" borderId="1" xfId="0" applyNumberFormat="1" applyFont="1" applyFill="1" applyBorder="1" applyAlignment="1">
      <alignment horizontal="center" vertical="center"/>
    </xf>
    <xf numFmtId="42" fontId="8" fillId="0" borderId="3" xfId="2" applyNumberFormat="1" applyFont="1" applyFill="1" applyBorder="1" applyAlignment="1">
      <alignment horizontal="center" vertical="center"/>
    </xf>
    <xf numFmtId="42" fontId="0" fillId="0" borderId="3" xfId="0" applyNumberForma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42" fontId="14" fillId="0" borderId="1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vertical="center"/>
    </xf>
    <xf numFmtId="0" fontId="22" fillId="0" borderId="3" xfId="0" applyNumberFormat="1" applyFont="1" applyFill="1" applyBorder="1" applyAlignment="1">
      <alignment vertical="center"/>
    </xf>
    <xf numFmtId="0" fontId="0" fillId="0" borderId="3" xfId="0" applyNumberFormat="1" applyFill="1" applyBorder="1" applyAlignment="1">
      <alignment horizontal="center" vertical="center"/>
    </xf>
    <xf numFmtId="42" fontId="22" fillId="0" borderId="3" xfId="2" applyNumberFormat="1" applyFont="1" applyFill="1" applyBorder="1" applyAlignment="1">
      <alignment horizontal="center" vertical="center"/>
    </xf>
    <xf numFmtId="42" fontId="22" fillId="0" borderId="3" xfId="0" applyNumberFormat="1" applyFont="1" applyFill="1" applyBorder="1" applyAlignment="1">
      <alignment horizontal="center" vertical="center"/>
    </xf>
    <xf numFmtId="0" fontId="22" fillId="0" borderId="5" xfId="0" applyFont="1" applyFill="1" applyBorder="1" applyAlignment="1">
      <alignment horizontal="center" vertical="center"/>
    </xf>
    <xf numFmtId="42" fontId="22" fillId="0" borderId="1" xfId="2" applyNumberFormat="1" applyFont="1" applyFill="1" applyBorder="1" applyAlignment="1">
      <alignment horizontal="center" vertical="center"/>
    </xf>
    <xf numFmtId="0" fontId="13" fillId="7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41" fontId="8" fillId="0" borderId="3" xfId="2" applyFont="1" applyFill="1" applyBorder="1" applyAlignment="1">
      <alignment horizontal="center" vertical="center"/>
    </xf>
    <xf numFmtId="41" fontId="8" fillId="0" borderId="1" xfId="2" applyFont="1" applyFill="1" applyBorder="1" applyAlignment="1">
      <alignment horizontal="center" vertical="center"/>
    </xf>
    <xf numFmtId="20" fontId="0" fillId="0" borderId="6" xfId="0" applyNumberFormat="1" applyFill="1" applyBorder="1" applyAlignment="1">
      <alignment horizontal="center" vertical="center"/>
    </xf>
    <xf numFmtId="42" fontId="0" fillId="6" borderId="1" xfId="0" applyNumberFormat="1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16" fontId="23" fillId="8" borderId="3" xfId="0" applyNumberFormat="1" applyFont="1" applyFill="1" applyBorder="1" applyAlignment="1">
      <alignment horizontal="center" vertical="center"/>
    </xf>
    <xf numFmtId="0" fontId="0" fillId="8" borderId="3" xfId="0" applyFill="1" applyBorder="1" applyAlignment="1">
      <alignment vertical="center"/>
    </xf>
    <xf numFmtId="0" fontId="0" fillId="8" borderId="3" xfId="0" applyFill="1" applyBorder="1" applyAlignment="1">
      <alignment horizontal="center" vertical="center"/>
    </xf>
    <xf numFmtId="42" fontId="8" fillId="8" borderId="3" xfId="2" applyNumberFormat="1" applyFont="1" applyFill="1" applyBorder="1" applyAlignment="1">
      <alignment horizontal="center" vertical="center"/>
    </xf>
    <xf numFmtId="42" fontId="0" fillId="8" borderId="3" xfId="0" applyNumberFormat="1" applyFill="1" applyBorder="1" applyAlignment="1">
      <alignment vertical="center"/>
    </xf>
    <xf numFmtId="0" fontId="0" fillId="8" borderId="5" xfId="0" applyFill="1" applyBorder="1" applyAlignment="1">
      <alignment vertical="center"/>
    </xf>
    <xf numFmtId="0" fontId="0" fillId="8" borderId="3" xfId="0" applyNumberForma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2" fontId="22" fillId="0" borderId="1" xfId="0" applyNumberFormat="1" applyFont="1" applyFill="1" applyBorder="1" applyAlignment="1">
      <alignment horizontal="center" vertical="center"/>
    </xf>
    <xf numFmtId="42" fontId="0" fillId="0" borderId="1" xfId="0" applyNumberForma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5" xfId="0" applyFont="1" applyFill="1" applyBorder="1" applyAlignment="1">
      <alignment horizontal="center" vertical="center"/>
    </xf>
    <xf numFmtId="0" fontId="8" fillId="0" borderId="3" xfId="2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42" fontId="10" fillId="0" borderId="1" xfId="0" applyNumberFormat="1" applyFont="1" applyFill="1" applyBorder="1" applyAlignment="1">
      <alignment vertical="center"/>
    </xf>
    <xf numFmtId="0" fontId="8" fillId="0" borderId="1" xfId="1" applyNumberFormat="1" applyFont="1" applyFill="1" applyBorder="1" applyAlignment="1">
      <alignment horizontal="center" vertical="center"/>
    </xf>
    <xf numFmtId="0" fontId="8" fillId="7" borderId="1" xfId="1" applyNumberFormat="1" applyFont="1" applyFill="1" applyBorder="1" applyAlignment="1">
      <alignment horizontal="center" vertical="center"/>
    </xf>
    <xf numFmtId="16" fontId="0" fillId="0" borderId="1" xfId="0" applyNumberFormat="1" applyFont="1" applyFill="1" applyBorder="1" applyAlignment="1">
      <alignment horizontal="center" vertical="center"/>
    </xf>
    <xf numFmtId="0" fontId="22" fillId="0" borderId="15" xfId="0" applyFont="1" applyFill="1" applyBorder="1" applyAlignment="1">
      <alignment horizontal="center" vertical="center"/>
    </xf>
    <xf numFmtId="16" fontId="22" fillId="0" borderId="1" xfId="0" applyNumberFormat="1" applyFont="1" applyFill="1" applyBorder="1" applyAlignment="1">
      <alignment horizontal="center" vertical="center"/>
    </xf>
    <xf numFmtId="0" fontId="22" fillId="0" borderId="1" xfId="0" applyNumberFormat="1" applyFont="1" applyFill="1" applyBorder="1" applyAlignment="1">
      <alignment horizontal="left" vertical="center"/>
    </xf>
    <xf numFmtId="0" fontId="22" fillId="0" borderId="0" xfId="0" applyFont="1" applyFill="1"/>
    <xf numFmtId="0" fontId="23" fillId="0" borderId="0" xfId="0" applyFont="1" applyFill="1"/>
    <xf numFmtId="0" fontId="0" fillId="0" borderId="0" xfId="0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42" fontId="8" fillId="0" borderId="9" xfId="2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42" fontId="8" fillId="3" borderId="9" xfId="2" applyNumberFormat="1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16" fontId="22" fillId="0" borderId="3" xfId="0" applyNumberFormat="1" applyFont="1" applyBorder="1" applyAlignment="1">
      <alignment horizontal="center" vertical="center"/>
    </xf>
    <xf numFmtId="0" fontId="23" fillId="0" borderId="2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42" fontId="8" fillId="0" borderId="1" xfId="2" applyNumberFormat="1" applyFont="1" applyBorder="1" applyAlignment="1">
      <alignment horizontal="center" vertical="center"/>
    </xf>
    <xf numFmtId="42" fontId="8" fillId="0" borderId="1" xfId="2" applyNumberFormat="1" applyFont="1" applyBorder="1" applyAlignment="1">
      <alignment vertical="center"/>
    </xf>
    <xf numFmtId="0" fontId="8" fillId="3" borderId="6" xfId="2" applyNumberFormat="1" applyFont="1" applyFill="1" applyBorder="1" applyAlignment="1">
      <alignment horizontal="center" vertical="center"/>
    </xf>
    <xf numFmtId="0" fontId="8" fillId="0" borderId="6" xfId="2" applyNumberFormat="1" applyFont="1" applyBorder="1" applyAlignment="1">
      <alignment horizontal="center" vertical="center"/>
    </xf>
    <xf numFmtId="42" fontId="8" fillId="0" borderId="4" xfId="2" applyNumberFormat="1" applyFont="1" applyBorder="1" applyAlignment="1">
      <alignment vertical="center"/>
    </xf>
    <xf numFmtId="0" fontId="21" fillId="7" borderId="6" xfId="0" applyFont="1" applyFill="1" applyBorder="1" applyAlignment="1">
      <alignment horizontal="center" vertical="center"/>
    </xf>
    <xf numFmtId="42" fontId="8" fillId="0" borderId="3" xfId="2" applyNumberFormat="1" applyFont="1" applyBorder="1" applyAlignment="1">
      <alignment horizontal="left" vertical="center"/>
    </xf>
    <xf numFmtId="0" fontId="22" fillId="7" borderId="15" xfId="0" applyFont="1" applyFill="1" applyBorder="1" applyAlignment="1">
      <alignment horizontal="center" vertical="center"/>
    </xf>
    <xf numFmtId="42" fontId="0" fillId="0" borderId="6" xfId="0" applyNumberFormat="1" applyBorder="1" applyAlignment="1">
      <alignment vertical="center"/>
    </xf>
    <xf numFmtId="0" fontId="21" fillId="0" borderId="6" xfId="0" applyFont="1" applyBorder="1" applyAlignment="1">
      <alignment horizontal="center" vertical="center" wrapText="1"/>
    </xf>
    <xf numFmtId="42" fontId="0" fillId="7" borderId="6" xfId="0" applyNumberFormat="1" applyFill="1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4" borderId="2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1" xfId="0" applyNumberFormat="1" applyFill="1" applyBorder="1" applyAlignment="1">
      <alignment horizontal="left" vertical="center"/>
    </xf>
    <xf numFmtId="16" fontId="30" fillId="6" borderId="1" xfId="0" applyNumberFormat="1" applyFont="1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0" fontId="22" fillId="6" borderId="1" xfId="0" applyFont="1" applyFill="1" applyBorder="1" applyAlignment="1">
      <alignment horizontal="center" vertical="center"/>
    </xf>
    <xf numFmtId="42" fontId="8" fillId="6" borderId="1" xfId="2" applyNumberFormat="1" applyFont="1" applyFill="1" applyBorder="1" applyAlignment="1">
      <alignment vertical="center"/>
    </xf>
    <xf numFmtId="0" fontId="22" fillId="6" borderId="1" xfId="2" applyNumberFormat="1" applyFont="1" applyFill="1" applyBorder="1" applyAlignment="1">
      <alignment horizontal="center" vertical="center"/>
    </xf>
    <xf numFmtId="42" fontId="22" fillId="6" borderId="1" xfId="2" applyNumberFormat="1" applyFont="1" applyFill="1" applyBorder="1" applyAlignment="1">
      <alignment vertical="center"/>
    </xf>
    <xf numFmtId="42" fontId="22" fillId="6" borderId="1" xfId="0" applyNumberFormat="1" applyFont="1" applyFill="1" applyBorder="1" applyAlignment="1">
      <alignment vertical="center"/>
    </xf>
    <xf numFmtId="16" fontId="23" fillId="6" borderId="1" xfId="0" applyNumberFormat="1" applyFont="1" applyFill="1" applyBorder="1" applyAlignment="1">
      <alignment horizontal="center" vertical="center"/>
    </xf>
    <xf numFmtId="42" fontId="0" fillId="6" borderId="6" xfId="0" applyNumberFormat="1" applyFill="1" applyBorder="1" applyAlignment="1">
      <alignment horizontal="center" vertical="center"/>
    </xf>
    <xf numFmtId="0" fontId="0" fillId="6" borderId="6" xfId="0" applyFill="1" applyBorder="1" applyAlignment="1">
      <alignment horizontal="center" vertical="center"/>
    </xf>
    <xf numFmtId="0" fontId="0" fillId="7" borderId="0" xfId="0" applyFill="1" applyBorder="1"/>
    <xf numFmtId="0" fontId="0" fillId="6" borderId="4" xfId="0" applyNumberFormat="1" applyFill="1" applyBorder="1" applyAlignment="1">
      <alignment horizontal="center" vertical="center"/>
    </xf>
    <xf numFmtId="43" fontId="8" fillId="6" borderId="1" xfId="1" applyFont="1" applyFill="1" applyBorder="1" applyAlignment="1">
      <alignment horizontal="center" vertical="center"/>
    </xf>
    <xf numFmtId="43" fontId="8" fillId="6" borderId="1" xfId="1" applyFont="1" applyFill="1" applyBorder="1" applyAlignment="1">
      <alignment vertical="center"/>
    </xf>
    <xf numFmtId="0" fontId="8" fillId="6" borderId="1" xfId="1" applyNumberFormat="1" applyFont="1" applyFill="1" applyBorder="1" applyAlignment="1">
      <alignment horizontal="center" vertical="center"/>
    </xf>
    <xf numFmtId="42" fontId="8" fillId="6" borderId="1" xfId="1" applyNumberFormat="1" applyFont="1" applyFill="1" applyBorder="1" applyAlignment="1">
      <alignment vertical="center"/>
    </xf>
    <xf numFmtId="43" fontId="8" fillId="6" borderId="6" xfId="1" applyFont="1" applyFill="1" applyBorder="1" applyAlignment="1">
      <alignment vertical="center"/>
    </xf>
    <xf numFmtId="42" fontId="8" fillId="6" borderId="4" xfId="1" applyNumberFormat="1" applyFont="1" applyFill="1" applyBorder="1" applyAlignment="1">
      <alignment vertical="center"/>
    </xf>
    <xf numFmtId="42" fontId="8" fillId="6" borderId="4" xfId="2" applyNumberFormat="1" applyFont="1" applyFill="1" applyBorder="1" applyAlignment="1">
      <alignment horizontal="center" vertical="center"/>
    </xf>
    <xf numFmtId="42" fontId="8" fillId="6" borderId="4" xfId="1" applyNumberFormat="1" applyFon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16" fontId="22" fillId="6" borderId="1" xfId="0" applyNumberFormat="1" applyFont="1" applyFill="1" applyBorder="1" applyAlignment="1">
      <alignment horizontal="center" vertical="center"/>
    </xf>
    <xf numFmtId="0" fontId="22" fillId="6" borderId="20" xfId="0" applyFont="1" applyFill="1" applyBorder="1" applyAlignment="1">
      <alignment horizontal="center" vertical="center"/>
    </xf>
    <xf numFmtId="42" fontId="0" fillId="6" borderId="1" xfId="0" applyNumberFormat="1" applyFont="1" applyFill="1" applyBorder="1" applyAlignment="1">
      <alignment vertical="center"/>
    </xf>
    <xf numFmtId="0" fontId="8" fillId="6" borderId="6" xfId="2" applyNumberFormat="1" applyFont="1" applyFill="1" applyBorder="1" applyAlignment="1">
      <alignment horizontal="center" vertical="center"/>
    </xf>
    <xf numFmtId="0" fontId="23" fillId="6" borderId="20" xfId="0" applyFont="1" applyFill="1" applyBorder="1" applyAlignment="1">
      <alignment horizontal="center" vertical="center"/>
    </xf>
    <xf numFmtId="0" fontId="22" fillId="6" borderId="15" xfId="0" applyFont="1" applyFill="1" applyBorder="1" applyAlignment="1">
      <alignment horizontal="center" vertical="center"/>
    </xf>
    <xf numFmtId="0" fontId="22" fillId="6" borderId="6" xfId="2" applyNumberFormat="1" applyFont="1" applyFill="1" applyBorder="1" applyAlignment="1">
      <alignment horizontal="center" vertical="center"/>
    </xf>
    <xf numFmtId="0" fontId="23" fillId="6" borderId="15" xfId="0" applyFont="1" applyFill="1" applyBorder="1" applyAlignment="1">
      <alignment horizontal="center" vertical="center"/>
    </xf>
    <xf numFmtId="0" fontId="22" fillId="6" borderId="18" xfId="0" applyFont="1" applyFill="1" applyBorder="1" applyAlignment="1">
      <alignment horizontal="center" vertical="center"/>
    </xf>
    <xf numFmtId="42" fontId="8" fillId="6" borderId="1" xfId="2" applyNumberFormat="1" applyFont="1" applyFill="1" applyBorder="1" applyAlignment="1">
      <alignment horizontal="left" vertical="center"/>
    </xf>
    <xf numFmtId="16" fontId="22" fillId="6" borderId="4" xfId="0" applyNumberFormat="1" applyFont="1" applyFill="1" applyBorder="1" applyAlignment="1">
      <alignment horizontal="center" vertical="center"/>
    </xf>
    <xf numFmtId="0" fontId="22" fillId="6" borderId="4" xfId="0" applyFont="1" applyFill="1" applyBorder="1" applyAlignment="1">
      <alignment horizontal="left" vertical="center"/>
    </xf>
    <xf numFmtId="42" fontId="22" fillId="6" borderId="4" xfId="2" applyNumberFormat="1" applyFont="1" applyFill="1" applyBorder="1" applyAlignment="1">
      <alignment horizontal="left" vertical="center"/>
    </xf>
    <xf numFmtId="0" fontId="22" fillId="6" borderId="4" xfId="2" applyNumberFormat="1" applyFont="1" applyFill="1" applyBorder="1" applyAlignment="1">
      <alignment horizontal="center" vertical="center"/>
    </xf>
    <xf numFmtId="42" fontId="22" fillId="6" borderId="4" xfId="2" applyNumberFormat="1" applyFont="1" applyFill="1" applyBorder="1" applyAlignment="1">
      <alignment horizontal="center" vertical="center"/>
    </xf>
    <xf numFmtId="0" fontId="22" fillId="6" borderId="16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42" fontId="22" fillId="0" borderId="1" xfId="0" applyNumberFormat="1" applyFont="1" applyFill="1" applyBorder="1" applyAlignment="1">
      <alignment horizontal="center" vertical="center"/>
    </xf>
    <xf numFmtId="0" fontId="0" fillId="0" borderId="15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2" fillId="3" borderId="1" xfId="0" applyNumberFormat="1" applyFont="1" applyFill="1" applyBorder="1" applyAlignment="1">
      <alignment horizontal="center" vertical="center"/>
    </xf>
    <xf numFmtId="0" fontId="22" fillId="3" borderId="4" xfId="0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42" fontId="22" fillId="3" borderId="4" xfId="0" applyNumberFormat="1" applyFont="1" applyFill="1" applyBorder="1" applyAlignment="1">
      <alignment horizontal="center" vertical="center"/>
    </xf>
    <xf numFmtId="0" fontId="22" fillId="3" borderId="19" xfId="0" applyFont="1" applyFill="1" applyBorder="1" applyAlignment="1">
      <alignment horizontal="center" vertical="center"/>
    </xf>
    <xf numFmtId="16" fontId="22" fillId="3" borderId="3" xfId="0" applyNumberFormat="1" applyFont="1" applyFill="1" applyBorder="1" applyAlignment="1">
      <alignment horizontal="center" vertical="center"/>
    </xf>
    <xf numFmtId="0" fontId="22" fillId="3" borderId="3" xfId="0" applyFont="1" applyFill="1" applyBorder="1" applyAlignment="1">
      <alignment horizontal="center" vertical="center"/>
    </xf>
    <xf numFmtId="0" fontId="22" fillId="3" borderId="3" xfId="0" applyNumberFormat="1" applyFont="1" applyFill="1" applyBorder="1" applyAlignment="1">
      <alignment horizontal="center" vertical="center"/>
    </xf>
    <xf numFmtId="42" fontId="22" fillId="3" borderId="3" xfId="2" applyNumberFormat="1" applyFont="1" applyFill="1" applyBorder="1" applyAlignment="1">
      <alignment horizontal="center" vertical="center"/>
    </xf>
    <xf numFmtId="0" fontId="22" fillId="3" borderId="3" xfId="0" applyFont="1" applyFill="1" applyBorder="1" applyAlignment="1">
      <alignment horizontal="center" vertical="center" wrapText="1"/>
    </xf>
    <xf numFmtId="42" fontId="22" fillId="3" borderId="3" xfId="0" applyNumberFormat="1" applyFont="1" applyFill="1" applyBorder="1" applyAlignment="1">
      <alignment horizontal="center" vertical="center"/>
    </xf>
    <xf numFmtId="0" fontId="22" fillId="3" borderId="5" xfId="0" applyFont="1" applyFill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41" fontId="22" fillId="3" borderId="1" xfId="2" applyFont="1" applyFill="1" applyBorder="1" applyAlignment="1">
      <alignment horizontal="center" vertical="center"/>
    </xf>
    <xf numFmtId="0" fontId="22" fillId="3" borderId="20" xfId="0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left" vertical="center"/>
    </xf>
    <xf numFmtId="42" fontId="22" fillId="3" borderId="9" xfId="0" applyNumberFormat="1" applyFont="1" applyFill="1" applyBorder="1" applyAlignment="1">
      <alignment vertical="center"/>
    </xf>
    <xf numFmtId="0" fontId="22" fillId="3" borderId="11" xfId="0" applyFont="1" applyFill="1" applyBorder="1" applyAlignment="1">
      <alignment vertical="center"/>
    </xf>
    <xf numFmtId="42" fontId="22" fillId="3" borderId="10" xfId="0" applyNumberFormat="1" applyFont="1" applyFill="1" applyBorder="1" applyAlignment="1">
      <alignment vertical="center"/>
    </xf>
    <xf numFmtId="0" fontId="22" fillId="3" borderId="17" xfId="0" applyFont="1" applyFill="1" applyBorder="1" applyAlignment="1">
      <alignment vertical="center"/>
    </xf>
    <xf numFmtId="0" fontId="34" fillId="3" borderId="1" xfId="0" applyFont="1" applyFill="1" applyBorder="1" applyAlignment="1">
      <alignment horizontal="center" vertical="center"/>
    </xf>
    <xf numFmtId="0" fontId="34" fillId="3" borderId="1" xfId="2" applyNumberFormat="1" applyFont="1" applyFill="1" applyBorder="1" applyAlignment="1">
      <alignment horizontal="center" vertical="center"/>
    </xf>
    <xf numFmtId="41" fontId="34" fillId="3" borderId="1" xfId="0" applyNumberFormat="1" applyFont="1" applyFill="1" applyBorder="1" applyAlignment="1">
      <alignment horizontal="center" vertical="center"/>
    </xf>
    <xf numFmtId="42" fontId="34" fillId="3" borderId="1" xfId="2" applyNumberFormat="1" applyFont="1" applyFill="1" applyBorder="1" applyAlignment="1">
      <alignment horizontal="center" vertical="center"/>
    </xf>
    <xf numFmtId="42" fontId="34" fillId="3" borderId="1" xfId="0" applyNumberFormat="1" applyFont="1" applyFill="1" applyBorder="1" applyAlignment="1">
      <alignment horizontal="center" vertical="center"/>
    </xf>
    <xf numFmtId="0" fontId="34" fillId="3" borderId="6" xfId="0" applyFont="1" applyFill="1" applyBorder="1" applyAlignment="1">
      <alignment horizontal="center" vertical="center"/>
    </xf>
    <xf numFmtId="0" fontId="22" fillId="3" borderId="18" xfId="0" applyFont="1" applyFill="1" applyBorder="1" applyAlignment="1">
      <alignment horizontal="center" vertical="center"/>
    </xf>
    <xf numFmtId="16" fontId="22" fillId="3" borderId="4" xfId="0" applyNumberFormat="1" applyFont="1" applyFill="1" applyBorder="1" applyAlignment="1">
      <alignment horizontal="center" vertical="center"/>
    </xf>
    <xf numFmtId="0" fontId="22" fillId="3" borderId="16" xfId="0" applyFont="1" applyFill="1" applyBorder="1" applyAlignment="1">
      <alignment horizontal="center" vertical="center"/>
    </xf>
    <xf numFmtId="0" fontId="0" fillId="3" borderId="22" xfId="0" applyFont="1" applyFill="1" applyBorder="1" applyAlignment="1">
      <alignment horizontal="center" vertical="center"/>
    </xf>
    <xf numFmtId="0" fontId="0" fillId="3" borderId="10" xfId="0" applyFont="1" applyFill="1" applyBorder="1" applyAlignment="1">
      <alignment horizontal="center" vertical="center"/>
    </xf>
    <xf numFmtId="42" fontId="8" fillId="3" borderId="10" xfId="2" applyNumberFormat="1" applyFont="1" applyFill="1" applyBorder="1" applyAlignment="1">
      <alignment vertical="center"/>
    </xf>
    <xf numFmtId="42" fontId="0" fillId="3" borderId="10" xfId="0" applyNumberFormat="1" applyFont="1" applyFill="1" applyBorder="1" applyAlignment="1">
      <alignment vertical="center"/>
    </xf>
    <xf numFmtId="16" fontId="0" fillId="3" borderId="1" xfId="0" applyNumberFormat="1" applyFont="1" applyFill="1" applyBorder="1" applyAlignment="1">
      <alignment horizontal="center" vertical="center"/>
    </xf>
    <xf numFmtId="0" fontId="0" fillId="3" borderId="18" xfId="0" applyFont="1" applyFill="1" applyBorder="1" applyAlignment="1">
      <alignment horizontal="center" vertical="center"/>
    </xf>
    <xf numFmtId="16" fontId="0" fillId="3" borderId="4" xfId="0" applyNumberFormat="1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16" fontId="0" fillId="3" borderId="10" xfId="0" applyNumberFormat="1" applyFont="1" applyFill="1" applyBorder="1" applyAlignment="1">
      <alignment horizontal="center" vertical="center"/>
    </xf>
    <xf numFmtId="0" fontId="0" fillId="3" borderId="19" xfId="0" applyFont="1" applyFill="1" applyBorder="1" applyAlignment="1">
      <alignment horizontal="center" vertical="center"/>
    </xf>
    <xf numFmtId="16" fontId="0" fillId="3" borderId="3" xfId="0" applyNumberFormat="1" applyFont="1" applyFill="1" applyBorder="1" applyAlignment="1">
      <alignment horizontal="center" vertical="center"/>
    </xf>
    <xf numFmtId="42" fontId="0" fillId="3" borderId="3" xfId="0" applyNumberFormat="1" applyFont="1" applyFill="1" applyBorder="1" applyAlignment="1">
      <alignment vertical="center"/>
    </xf>
    <xf numFmtId="0" fontId="8" fillId="0" borderId="5" xfId="2" applyNumberFormat="1" applyFont="1" applyBorder="1" applyAlignment="1">
      <alignment horizontal="center" vertical="center"/>
    </xf>
    <xf numFmtId="16" fontId="23" fillId="0" borderId="10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16" fontId="22" fillId="0" borderId="10" xfId="0" applyNumberFormat="1" applyFont="1" applyBorder="1" applyAlignment="1">
      <alignment horizontal="center" vertical="center"/>
    </xf>
    <xf numFmtId="16" fontId="22" fillId="6" borderId="10" xfId="0" applyNumberFormat="1" applyFont="1" applyFill="1" applyBorder="1" applyAlignment="1">
      <alignment horizontal="center" vertical="center"/>
    </xf>
    <xf numFmtId="16" fontId="23" fillId="6" borderId="10" xfId="0" applyNumberFormat="1" applyFont="1" applyFill="1" applyBorder="1" applyAlignment="1">
      <alignment horizontal="center" vertical="center"/>
    </xf>
    <xf numFmtId="16" fontId="22" fillId="3" borderId="10" xfId="0" applyNumberFormat="1" applyFont="1" applyFill="1" applyBorder="1" applyAlignment="1">
      <alignment horizontal="center" vertical="center"/>
    </xf>
    <xf numFmtId="0" fontId="8" fillId="3" borderId="17" xfId="2" applyNumberFormat="1" applyFont="1" applyFill="1" applyBorder="1" applyAlignment="1">
      <alignment horizontal="center" vertical="center"/>
    </xf>
    <xf numFmtId="0" fontId="22" fillId="6" borderId="53" xfId="0" applyFont="1" applyFill="1" applyBorder="1" applyAlignment="1">
      <alignment horizontal="center" vertical="center"/>
    </xf>
    <xf numFmtId="16" fontId="22" fillId="6" borderId="54" xfId="0" applyNumberFormat="1" applyFont="1" applyFill="1" applyBorder="1" applyAlignment="1">
      <alignment horizontal="center" vertical="center"/>
    </xf>
    <xf numFmtId="0" fontId="0" fillId="6" borderId="54" xfId="0" applyFill="1" applyBorder="1" applyAlignment="1">
      <alignment vertical="center"/>
    </xf>
    <xf numFmtId="0" fontId="0" fillId="6" borderId="54" xfId="0" applyFont="1" applyFill="1" applyBorder="1" applyAlignment="1">
      <alignment horizontal="center" vertical="center"/>
    </xf>
    <xf numFmtId="42" fontId="0" fillId="6" borderId="54" xfId="0" applyNumberFormat="1" applyFont="1" applyFill="1" applyBorder="1" applyAlignment="1">
      <alignment horizontal="center" vertical="center"/>
    </xf>
    <xf numFmtId="0" fontId="22" fillId="6" borderId="54" xfId="0" applyFont="1" applyFill="1" applyBorder="1" applyAlignment="1">
      <alignment horizontal="center" vertical="center"/>
    </xf>
    <xf numFmtId="42" fontId="0" fillId="6" borderId="54" xfId="0" applyNumberFormat="1" applyFont="1" applyFill="1" applyBorder="1" applyAlignment="1">
      <alignment vertical="center"/>
    </xf>
    <xf numFmtId="42" fontId="8" fillId="6" borderId="54" xfId="2" applyNumberFormat="1" applyFont="1" applyFill="1" applyBorder="1" applyAlignment="1">
      <alignment horizontal="center" vertical="center"/>
    </xf>
    <xf numFmtId="42" fontId="8" fillId="6" borderId="54" xfId="2" applyNumberFormat="1" applyFont="1" applyFill="1" applyBorder="1" applyAlignment="1">
      <alignment vertical="center"/>
    </xf>
    <xf numFmtId="0" fontId="22" fillId="6" borderId="55" xfId="2" applyNumberFormat="1" applyFont="1" applyFill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12" fillId="0" borderId="0" xfId="0" applyFont="1" applyBorder="1" applyAlignment="1">
      <alignment vertical="center"/>
    </xf>
    <xf numFmtId="0" fontId="21" fillId="0" borderId="6" xfId="0" applyFont="1" applyFill="1" applyBorder="1" applyAlignment="1">
      <alignment horizontal="center" vertical="center"/>
    </xf>
    <xf numFmtId="0" fontId="0" fillId="0" borderId="3" xfId="0" applyNumberFormat="1" applyFont="1" applyFill="1" applyBorder="1" applyAlignment="1">
      <alignment horizontal="center" vertical="center"/>
    </xf>
    <xf numFmtId="42" fontId="8" fillId="0" borderId="3" xfId="2" applyNumberFormat="1" applyFont="1" applyFill="1" applyBorder="1" applyAlignment="1">
      <alignment vertical="center"/>
    </xf>
    <xf numFmtId="0" fontId="0" fillId="0" borderId="3" xfId="0" applyFont="1" applyFill="1" applyBorder="1" applyAlignment="1">
      <alignment horizontal="center" vertical="center" wrapText="1"/>
    </xf>
    <xf numFmtId="42" fontId="0" fillId="0" borderId="3" xfId="0" applyNumberFormat="1" applyFont="1" applyFill="1" applyBorder="1" applyAlignment="1">
      <alignment vertical="center"/>
    </xf>
    <xf numFmtId="0" fontId="0" fillId="0" borderId="5" xfId="0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42" fontId="8" fillId="0" borderId="1" xfId="2" applyNumberFormat="1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42" fontId="0" fillId="0" borderId="1" xfId="0" applyNumberFormat="1" applyFont="1" applyFill="1" applyBorder="1" applyAlignment="1">
      <alignment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42" fontId="8" fillId="0" borderId="4" xfId="2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 wrapText="1"/>
    </xf>
    <xf numFmtId="42" fontId="0" fillId="0" borderId="4" xfId="0" applyNumberFormat="1" applyFont="1" applyFill="1" applyBorder="1" applyAlignment="1">
      <alignment vertical="center"/>
    </xf>
    <xf numFmtId="42" fontId="8" fillId="0" borderId="4" xfId="2" applyNumberFormat="1" applyFont="1" applyFill="1" applyBorder="1" applyAlignment="1">
      <alignment horizontal="center" vertical="center"/>
    </xf>
    <xf numFmtId="0" fontId="0" fillId="0" borderId="16" xfId="0" applyFont="1" applyFill="1" applyBorder="1" applyAlignment="1">
      <alignment horizontal="center" vertical="center"/>
    </xf>
    <xf numFmtId="0" fontId="21" fillId="0" borderId="5" xfId="0" applyFont="1" applyFill="1" applyBorder="1" applyAlignment="1">
      <alignment horizontal="left" vertical="center"/>
    </xf>
    <xf numFmtId="0" fontId="21" fillId="0" borderId="6" xfId="0" applyFont="1" applyFill="1" applyBorder="1" applyAlignment="1">
      <alignment vertical="center"/>
    </xf>
    <xf numFmtId="0" fontId="35" fillId="0" borderId="6" xfId="0" applyFont="1" applyFill="1" applyBorder="1" applyAlignment="1">
      <alignment horizontal="center" vertical="center"/>
    </xf>
    <xf numFmtId="0" fontId="35" fillId="0" borderId="16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0" borderId="3" xfId="0" applyFont="1" applyFill="1" applyBorder="1" applyAlignment="1">
      <alignment vertical="center" wrapText="1"/>
    </xf>
    <xf numFmtId="42" fontId="0" fillId="0" borderId="3" xfId="0" applyNumberFormat="1" applyFont="1" applyFill="1" applyBorder="1" applyAlignment="1">
      <alignment vertical="center"/>
    </xf>
    <xf numFmtId="42" fontId="0" fillId="0" borderId="3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 wrapText="1"/>
    </xf>
    <xf numFmtId="42" fontId="0" fillId="0" borderId="1" xfId="0" applyNumberFormat="1" applyFont="1" applyFill="1" applyBorder="1" applyAlignment="1">
      <alignment vertical="center"/>
    </xf>
    <xf numFmtId="42" fontId="0" fillId="0" borderId="1" xfId="0" applyNumberFormat="1" applyFont="1" applyFill="1" applyBorder="1" applyAlignment="1">
      <alignment horizontal="center" vertical="center"/>
    </xf>
    <xf numFmtId="0" fontId="22" fillId="0" borderId="1" xfId="0" applyNumberFormat="1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vertical="center" wrapText="1"/>
    </xf>
    <xf numFmtId="0" fontId="22" fillId="0" borderId="1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2" fillId="0" borderId="4" xfId="0" applyNumberFormat="1" applyFont="1" applyFill="1" applyBorder="1" applyAlignment="1">
      <alignment horizontal="center" vertical="center"/>
    </xf>
    <xf numFmtId="42" fontId="22" fillId="0" borderId="4" xfId="2" applyNumberFormat="1" applyFont="1" applyFill="1" applyBorder="1" applyAlignment="1">
      <alignment vertical="center"/>
    </xf>
    <xf numFmtId="0" fontId="22" fillId="0" borderId="4" xfId="0" applyFont="1" applyFill="1" applyBorder="1" applyAlignment="1">
      <alignment vertical="center" wrapText="1"/>
    </xf>
    <xf numFmtId="42" fontId="22" fillId="0" borderId="4" xfId="0" applyNumberFormat="1" applyFont="1" applyFill="1" applyBorder="1" applyAlignment="1">
      <alignment vertical="center"/>
    </xf>
    <xf numFmtId="42" fontId="22" fillId="0" borderId="4" xfId="0" applyNumberFormat="1" applyFont="1" applyFill="1" applyBorder="1" applyAlignment="1">
      <alignment horizontal="center" vertical="center"/>
    </xf>
    <xf numFmtId="0" fontId="22" fillId="0" borderId="3" xfId="26" applyFont="1" applyFill="1" applyBorder="1" applyAlignment="1">
      <alignment horizontal="left" vertical="center"/>
    </xf>
    <xf numFmtId="0" fontId="22" fillId="0" borderId="1" xfId="26" applyFont="1" applyFill="1" applyBorder="1" applyAlignment="1">
      <alignment horizontal="left" vertical="center"/>
    </xf>
    <xf numFmtId="0" fontId="22" fillId="0" borderId="1" xfId="0" applyFont="1" applyFill="1" applyBorder="1" applyAlignment="1">
      <alignment horizontal="left" vertical="center" wrapText="1"/>
    </xf>
    <xf numFmtId="0" fontId="22" fillId="0" borderId="4" xfId="26" applyFont="1" applyFill="1" applyBorder="1" applyAlignment="1">
      <alignment vertical="center"/>
    </xf>
    <xf numFmtId="0" fontId="22" fillId="0" borderId="1" xfId="26" applyFont="1" applyFill="1" applyBorder="1" applyAlignment="1">
      <alignment vertical="center"/>
    </xf>
    <xf numFmtId="0" fontId="22" fillId="3" borderId="5" xfId="0" applyFont="1" applyFill="1" applyBorder="1" applyAlignment="1">
      <alignment horizontal="left" vertical="center"/>
    </xf>
    <xf numFmtId="0" fontId="22" fillId="3" borderId="6" xfId="0" applyFont="1" applyFill="1" applyBorder="1" applyAlignment="1">
      <alignment horizontal="left" vertical="center"/>
    </xf>
    <xf numFmtId="42" fontId="22" fillId="0" borderId="1" xfId="2" applyNumberFormat="1" applyFont="1" applyFill="1" applyBorder="1" applyAlignment="1">
      <alignment horizontal="left" vertical="center"/>
    </xf>
    <xf numFmtId="41" fontId="22" fillId="0" borderId="6" xfId="0" applyNumberFormat="1" applyFont="1" applyFill="1" applyBorder="1" applyAlignment="1">
      <alignment horizontal="left" vertical="center"/>
    </xf>
    <xf numFmtId="0" fontId="22" fillId="3" borderId="11" xfId="0" applyFont="1" applyFill="1" applyBorder="1" applyAlignment="1">
      <alignment horizontal="left" vertical="center"/>
    </xf>
    <xf numFmtId="0" fontId="22" fillId="3" borderId="17" xfId="0" applyFont="1" applyFill="1" applyBorder="1" applyAlignment="1">
      <alignment horizontal="left" vertical="center"/>
    </xf>
    <xf numFmtId="0" fontId="22" fillId="0" borderId="1" xfId="0" applyFont="1" applyFill="1" applyBorder="1" applyAlignment="1">
      <alignment horizontal="left" vertical="center"/>
    </xf>
    <xf numFmtId="41" fontId="22" fillId="0" borderId="1" xfId="0" applyNumberFormat="1" applyFont="1" applyFill="1" applyBorder="1" applyAlignment="1">
      <alignment horizontal="left" vertical="center"/>
    </xf>
    <xf numFmtId="0" fontId="22" fillId="3" borderId="16" xfId="0" applyFont="1" applyFill="1" applyBorder="1" applyAlignment="1">
      <alignment horizontal="left" vertical="center"/>
    </xf>
    <xf numFmtId="0" fontId="22" fillId="0" borderId="3" xfId="0" applyFont="1" applyFill="1" applyBorder="1" applyAlignment="1">
      <alignment horizontal="left" vertical="center"/>
    </xf>
    <xf numFmtId="42" fontId="22" fillId="0" borderId="3" xfId="0" applyNumberFormat="1" applyFont="1" applyFill="1" applyBorder="1" applyAlignment="1">
      <alignment horizontal="left" vertical="center"/>
    </xf>
    <xf numFmtId="0" fontId="22" fillId="0" borderId="5" xfId="0" applyFont="1" applyFill="1" applyBorder="1" applyAlignment="1">
      <alignment horizontal="left" vertical="center"/>
    </xf>
    <xf numFmtId="42" fontId="22" fillId="0" borderId="1" xfId="0" applyNumberFormat="1" applyFont="1" applyFill="1" applyBorder="1" applyAlignment="1">
      <alignment horizontal="left" vertical="center"/>
    </xf>
    <xf numFmtId="0" fontId="22" fillId="0" borderId="6" xfId="0" applyFont="1" applyFill="1" applyBorder="1" applyAlignment="1">
      <alignment horizontal="left" vertical="center"/>
    </xf>
    <xf numFmtId="0" fontId="22" fillId="0" borderId="4" xfId="0" applyFont="1" applyFill="1" applyBorder="1" applyAlignment="1">
      <alignment horizontal="left" vertical="center"/>
    </xf>
    <xf numFmtId="42" fontId="22" fillId="0" borderId="4" xfId="0" applyNumberFormat="1" applyFont="1" applyFill="1" applyBorder="1" applyAlignment="1">
      <alignment horizontal="left" vertical="center"/>
    </xf>
    <xf numFmtId="0" fontId="22" fillId="0" borderId="16" xfId="0" applyFont="1" applyFill="1" applyBorder="1" applyAlignment="1">
      <alignment horizontal="left" vertical="center"/>
    </xf>
    <xf numFmtId="0" fontId="22" fillId="0" borderId="4" xfId="0" applyFont="1" applyFill="1" applyBorder="1" applyAlignment="1">
      <alignment horizontal="center" vertical="center"/>
    </xf>
    <xf numFmtId="0" fontId="0" fillId="0" borderId="3" xfId="0" quotePrefix="1" applyFont="1" applyFill="1" applyBorder="1" applyAlignment="1">
      <alignment horizontal="center" vertical="center"/>
    </xf>
    <xf numFmtId="0" fontId="0" fillId="0" borderId="1" xfId="0" quotePrefix="1" applyFont="1" applyFill="1" applyBorder="1" applyAlignment="1">
      <alignment horizontal="center" vertical="center"/>
    </xf>
    <xf numFmtId="0" fontId="8" fillId="0" borderId="1" xfId="26" applyFont="1" applyFill="1" applyBorder="1" applyAlignment="1">
      <alignment horizontal="center" vertical="center"/>
    </xf>
    <xf numFmtId="0" fontId="0" fillId="0" borderId="4" xfId="0" quotePrefix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23" fillId="0" borderId="1" xfId="0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36" fillId="4" borderId="24" xfId="0" applyNumberFormat="1" applyFont="1" applyFill="1" applyBorder="1" applyAlignment="1">
      <alignment horizontal="center" vertical="center" textRotation="255"/>
    </xf>
    <xf numFmtId="0" fontId="36" fillId="4" borderId="25" xfId="0" applyNumberFormat="1" applyFont="1" applyFill="1" applyBorder="1" applyAlignment="1">
      <alignment horizontal="center" vertical="center" textRotation="255"/>
    </xf>
    <xf numFmtId="0" fontId="36" fillId="4" borderId="26" xfId="0" applyNumberFormat="1" applyFont="1" applyFill="1" applyBorder="1" applyAlignment="1">
      <alignment horizontal="center" vertical="center" textRotation="255"/>
    </xf>
    <xf numFmtId="0" fontId="14" fillId="0" borderId="0" xfId="0" applyFont="1" applyAlignment="1">
      <alignment horizontal="left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3" fillId="0" borderId="20" xfId="0" applyFont="1" applyBorder="1" applyAlignment="1">
      <alignment horizontal="center" vertical="center"/>
    </xf>
    <xf numFmtId="0" fontId="23" fillId="0" borderId="22" xfId="0" applyFont="1" applyBorder="1" applyAlignment="1">
      <alignment horizontal="center" vertical="center"/>
    </xf>
    <xf numFmtId="42" fontId="8" fillId="0" borderId="10" xfId="2" applyNumberFormat="1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42" fontId="8" fillId="0" borderId="9" xfId="2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42" fontId="8" fillId="3" borderId="9" xfId="2" applyNumberFormat="1" applyFont="1" applyFill="1" applyBorder="1" applyAlignment="1">
      <alignment horizontal="center" vertical="center"/>
    </xf>
    <xf numFmtId="42" fontId="8" fillId="3" borderId="25" xfId="2" applyNumberFormat="1" applyFont="1" applyFill="1" applyBorder="1" applyAlignment="1">
      <alignment horizontal="center" vertical="center"/>
    </xf>
    <xf numFmtId="42" fontId="8" fillId="3" borderId="10" xfId="2" applyNumberFormat="1" applyFont="1" applyFill="1" applyBorder="1" applyAlignment="1">
      <alignment horizontal="center" vertical="center"/>
    </xf>
    <xf numFmtId="42" fontId="8" fillId="0" borderId="25" xfId="2" applyNumberFormat="1" applyFont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2" fontId="0" fillId="3" borderId="9" xfId="0" applyNumberFormat="1" applyFill="1" applyBorder="1" applyAlignment="1">
      <alignment horizontal="center" vertical="center"/>
    </xf>
    <xf numFmtId="42" fontId="0" fillId="3" borderId="10" xfId="0" applyNumberFormat="1" applyFill="1" applyBorder="1" applyAlignment="1">
      <alignment horizontal="center" vertical="center"/>
    </xf>
    <xf numFmtId="42" fontId="0" fillId="0" borderId="9" xfId="0" applyNumberFormat="1" applyBorder="1" applyAlignment="1">
      <alignment horizontal="center" vertical="center"/>
    </xf>
    <xf numFmtId="42" fontId="0" fillId="0" borderId="10" xfId="0" applyNumberFormat="1" applyBorder="1" applyAlignment="1">
      <alignment horizontal="center" vertical="center"/>
    </xf>
    <xf numFmtId="42" fontId="22" fillId="0" borderId="3" xfId="0" applyNumberFormat="1" applyFont="1" applyFill="1" applyBorder="1" applyAlignment="1">
      <alignment horizontal="center" vertical="center"/>
    </xf>
    <xf numFmtId="42" fontId="22" fillId="0" borderId="1" xfId="0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42" fontId="22" fillId="3" borderId="9" xfId="2" applyNumberFormat="1" applyFont="1" applyFill="1" applyBorder="1" applyAlignment="1">
      <alignment horizontal="center" vertical="center"/>
    </xf>
    <xf numFmtId="42" fontId="22" fillId="3" borderId="10" xfId="2" applyNumberFormat="1" applyFont="1" applyFill="1" applyBorder="1" applyAlignment="1">
      <alignment horizontal="center" vertical="center"/>
    </xf>
    <xf numFmtId="42" fontId="0" fillId="0" borderId="9" xfId="0" applyNumberFormat="1" applyFill="1" applyBorder="1" applyAlignment="1">
      <alignment horizontal="center" vertical="center"/>
    </xf>
    <xf numFmtId="42" fontId="0" fillId="0" borderId="10" xfId="0" applyNumberFormat="1" applyFill="1" applyBorder="1" applyAlignment="1">
      <alignment horizontal="center" vertical="center"/>
    </xf>
    <xf numFmtId="42" fontId="0" fillId="0" borderId="3" xfId="0" applyNumberFormat="1" applyBorder="1" applyAlignment="1">
      <alignment horizontal="center" vertical="center"/>
    </xf>
    <xf numFmtId="42" fontId="0" fillId="0" borderId="6" xfId="0" applyNumberFormat="1" applyBorder="1" applyAlignment="1">
      <alignment horizontal="center" vertical="center"/>
    </xf>
    <xf numFmtId="0" fontId="22" fillId="3" borderId="11" xfId="0" applyFont="1" applyFill="1" applyBorder="1" applyAlignment="1">
      <alignment horizontal="center" vertical="center"/>
    </xf>
    <xf numFmtId="42" fontId="0" fillId="0" borderId="1" xfId="0" applyNumberFormat="1" applyFill="1" applyBorder="1" applyAlignment="1">
      <alignment horizontal="center" vertical="center"/>
    </xf>
    <xf numFmtId="42" fontId="0" fillId="0" borderId="3" xfId="0" applyNumberForma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" fontId="0" fillId="0" borderId="3" xfId="0" applyNumberFormat="1" applyFont="1" applyBorder="1" applyAlignment="1">
      <alignment horizontal="center"/>
    </xf>
    <xf numFmtId="0" fontId="0" fillId="0" borderId="3" xfId="0" quotePrefix="1" applyFont="1" applyFill="1" applyBorder="1" applyAlignment="1">
      <alignment horizontal="center"/>
    </xf>
    <xf numFmtId="42" fontId="8" fillId="0" borderId="3" xfId="2" applyNumberFormat="1" applyFont="1" applyFill="1" applyBorder="1" applyAlignment="1">
      <alignment vertical="center"/>
    </xf>
    <xf numFmtId="16" fontId="0" fillId="0" borderId="1" xfId="0" applyNumberFormat="1" applyFont="1" applyBorder="1" applyAlignment="1">
      <alignment horizontal="center"/>
    </xf>
    <xf numFmtId="0" fontId="8" fillId="0" borderId="1" xfId="26" applyFont="1" applyFill="1" applyBorder="1" applyAlignment="1">
      <alignment horizontal="left"/>
    </xf>
    <xf numFmtId="0" fontId="0" fillId="0" borderId="1" xfId="0" quotePrefix="1" applyFont="1" applyFill="1" applyBorder="1" applyAlignment="1">
      <alignment horizontal="center"/>
    </xf>
    <xf numFmtId="42" fontId="8" fillId="0" borderId="1" xfId="2" applyNumberFormat="1" applyFont="1" applyFill="1" applyBorder="1" applyAlignment="1">
      <alignment vertical="center"/>
    </xf>
    <xf numFmtId="0" fontId="8" fillId="0" borderId="1" xfId="26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42" fontId="8" fillId="0" borderId="1" xfId="2" applyNumberFormat="1" applyFont="1" applyFill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/>
    </xf>
    <xf numFmtId="0" fontId="0" fillId="0" borderId="1" xfId="0" applyFont="1" applyBorder="1"/>
    <xf numFmtId="42" fontId="8" fillId="0" borderId="1" xfId="2" applyNumberFormat="1" applyFont="1" applyBorder="1" applyAlignment="1">
      <alignment horizontal="center" vertical="center"/>
    </xf>
    <xf numFmtId="0" fontId="0" fillId="0" borderId="6" xfId="0" applyNumberFormat="1" applyFont="1" applyBorder="1" applyAlignment="1">
      <alignment horizontal="center"/>
    </xf>
    <xf numFmtId="0" fontId="0" fillId="0" borderId="18" xfId="0" applyFont="1" applyBorder="1" applyAlignment="1">
      <alignment horizontal="center" vertical="center"/>
    </xf>
    <xf numFmtId="16" fontId="0" fillId="0" borderId="4" xfId="0" applyNumberFormat="1" applyFont="1" applyBorder="1" applyAlignment="1">
      <alignment horizontal="center"/>
    </xf>
    <xf numFmtId="0" fontId="0" fillId="0" borderId="4" xfId="0" applyFont="1" applyBorder="1" applyAlignment="1">
      <alignment horizontal="center" vertical="center"/>
    </xf>
    <xf numFmtId="0" fontId="0" fillId="0" borderId="4" xfId="0" applyFont="1" applyBorder="1" applyAlignment="1">
      <alignment vertical="center"/>
    </xf>
    <xf numFmtId="42" fontId="8" fillId="0" borderId="4" xfId="2" applyNumberFormat="1" applyFont="1" applyFill="1" applyBorder="1" applyAlignment="1">
      <alignment vertical="center"/>
    </xf>
    <xf numFmtId="42" fontId="8" fillId="0" borderId="4" xfId="2" applyNumberFormat="1" applyFont="1" applyBorder="1" applyAlignment="1">
      <alignment horizontal="center" vertical="center"/>
    </xf>
    <xf numFmtId="0" fontId="0" fillId="0" borderId="16" xfId="0" applyFont="1" applyBorder="1" applyAlignment="1">
      <alignment vertical="center"/>
    </xf>
    <xf numFmtId="0" fontId="10" fillId="0" borderId="2" xfId="0" applyFont="1" applyBorder="1" applyAlignment="1">
      <alignment horizontal="left" vertical="center"/>
    </xf>
    <xf numFmtId="0" fontId="10" fillId="2" borderId="2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vertical="center"/>
    </xf>
    <xf numFmtId="42" fontId="8" fillId="3" borderId="3" xfId="2" applyNumberFormat="1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42" fontId="8" fillId="3" borderId="1" xfId="2" applyNumberFormat="1" applyFont="1" applyFill="1" applyBorder="1" applyAlignment="1">
      <alignment horizontal="center" vertical="center"/>
    </xf>
    <xf numFmtId="0" fontId="0" fillId="0" borderId="6" xfId="0" applyFont="1" applyFill="1" applyBorder="1" applyAlignment="1">
      <alignment vertical="center"/>
    </xf>
    <xf numFmtId="0" fontId="0" fillId="0" borderId="6" xfId="0" applyNumberFormat="1" applyFont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NumberFormat="1" applyFont="1" applyBorder="1" applyAlignment="1">
      <alignment horizontal="center"/>
    </xf>
    <xf numFmtId="42" fontId="8" fillId="3" borderId="4" xfId="2" applyNumberFormat="1" applyFont="1" applyFill="1" applyBorder="1" applyAlignment="1">
      <alignment horizontal="center" vertical="center"/>
    </xf>
    <xf numFmtId="0" fontId="0" fillId="0" borderId="4" xfId="0" applyFont="1" applyBorder="1"/>
    <xf numFmtId="42" fontId="0" fillId="0" borderId="4" xfId="0" applyNumberFormat="1" applyFont="1" applyBorder="1" applyAlignment="1">
      <alignment horizontal="center" vertical="center"/>
    </xf>
    <xf numFmtId="0" fontId="0" fillId="0" borderId="16" xfId="0" applyNumberFormat="1" applyFont="1" applyBorder="1" applyAlignment="1">
      <alignment horizontal="center" vertical="center"/>
    </xf>
    <xf numFmtId="0" fontId="22" fillId="0" borderId="3" xfId="26" applyFont="1" applyFill="1" applyBorder="1" applyAlignment="1"/>
    <xf numFmtId="0" fontId="22" fillId="0" borderId="1" xfId="26" applyFont="1" applyFill="1" applyBorder="1" applyAlignment="1"/>
    <xf numFmtId="0" fontId="0" fillId="0" borderId="1" xfId="0" applyFont="1" applyBorder="1" applyAlignment="1"/>
    <xf numFmtId="0" fontId="8" fillId="0" borderId="1" xfId="26" applyFont="1" applyFill="1" applyBorder="1" applyAlignment="1">
      <alignment vertical="center"/>
    </xf>
    <xf numFmtId="0" fontId="0" fillId="0" borderId="3" xfId="0" quotePrefix="1" applyNumberFormat="1" applyFont="1" applyFill="1" applyBorder="1" applyAlignment="1">
      <alignment horizontal="center"/>
    </xf>
    <xf numFmtId="0" fontId="0" fillId="0" borderId="1" xfId="0" quotePrefix="1" applyNumberFormat="1" applyFont="1" applyFill="1" applyBorder="1" applyAlignment="1">
      <alignment horizontal="center"/>
    </xf>
    <xf numFmtId="0" fontId="22" fillId="0" borderId="1" xfId="0" quotePrefix="1" applyNumberFormat="1" applyFont="1" applyFill="1" applyBorder="1" applyAlignment="1">
      <alignment horizontal="center"/>
    </xf>
    <xf numFmtId="0" fontId="37" fillId="0" borderId="1" xfId="26" applyFont="1" applyFill="1" applyBorder="1" applyAlignment="1"/>
    <xf numFmtId="0" fontId="23" fillId="0" borderId="1" xfId="26" applyFont="1" applyFill="1" applyBorder="1" applyAlignment="1"/>
    <xf numFmtId="0" fontId="0" fillId="0" borderId="1" xfId="0" applyBorder="1" applyAlignment="1"/>
    <xf numFmtId="0" fontId="37" fillId="0" borderId="4" xfId="26" applyFont="1" applyFill="1" applyBorder="1" applyAlignment="1"/>
    <xf numFmtId="0" fontId="8" fillId="0" borderId="4" xfId="2" applyNumberFormat="1" applyFont="1" applyBorder="1" applyAlignment="1">
      <alignment horizontal="center" vertical="center"/>
    </xf>
    <xf numFmtId="41" fontId="8" fillId="0" borderId="4" xfId="2" applyFont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22" fillId="3" borderId="20" xfId="0" applyFont="1" applyFill="1" applyBorder="1" applyAlignment="1">
      <alignment horizontal="center" vertical="center"/>
    </xf>
    <xf numFmtId="0" fontId="23" fillId="0" borderId="1" xfId="0" applyNumberFormat="1" applyFont="1" applyBorder="1" applyAlignment="1">
      <alignment horizontal="left" vertical="center"/>
    </xf>
    <xf numFmtId="0" fontId="23" fillId="0" borderId="3" xfId="0" applyNumberFormat="1" applyFont="1" applyBorder="1" applyAlignment="1">
      <alignment vertical="center"/>
    </xf>
    <xf numFmtId="0" fontId="23" fillId="0" borderId="1" xfId="0" applyNumberFormat="1" applyFont="1" applyBorder="1" applyAlignment="1">
      <alignment vertical="center"/>
    </xf>
    <xf numFmtId="42" fontId="0" fillId="0" borderId="3" xfId="0" applyNumberFormat="1" applyBorder="1" applyAlignment="1">
      <alignment horizontal="center"/>
    </xf>
    <xf numFmtId="42" fontId="0" fillId="0" borderId="1" xfId="0" applyNumberFormat="1" applyBorder="1" applyAlignment="1">
      <alignment horizontal="center"/>
    </xf>
    <xf numFmtId="16" fontId="22" fillId="3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2" fillId="3" borderId="18" xfId="0" applyFont="1" applyFill="1" applyBorder="1" applyAlignment="1">
      <alignment horizontal="center" vertical="center"/>
    </xf>
    <xf numFmtId="41" fontId="0" fillId="0" borderId="1" xfId="0" applyNumberFormat="1" applyBorder="1" applyAlignment="1">
      <alignment horizontal="center" vertical="center"/>
    </xf>
    <xf numFmtId="41" fontId="22" fillId="3" borderId="1" xfId="0" applyNumberFormat="1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42" fontId="22" fillId="3" borderId="9" xfId="2" applyNumberFormat="1" applyFont="1" applyFill="1" applyBorder="1" applyAlignment="1">
      <alignment horizontal="left" vertical="center"/>
    </xf>
    <xf numFmtId="0" fontId="22" fillId="3" borderId="9" xfId="2" applyNumberFormat="1" applyFont="1" applyFill="1" applyBorder="1" applyAlignment="1">
      <alignment horizontal="center" vertical="center"/>
    </xf>
    <xf numFmtId="42" fontId="22" fillId="3" borderId="9" xfId="2" applyNumberFormat="1" applyFont="1" applyFill="1" applyBorder="1" applyAlignment="1">
      <alignment vertical="center"/>
    </xf>
    <xf numFmtId="42" fontId="22" fillId="3" borderId="4" xfId="2" applyNumberFormat="1" applyFont="1" applyFill="1" applyBorder="1" applyAlignment="1">
      <alignment vertical="center"/>
    </xf>
    <xf numFmtId="42" fontId="22" fillId="3" borderId="4" xfId="2" applyNumberFormat="1" applyFont="1" applyFill="1" applyBorder="1" applyAlignment="1">
      <alignment horizontal="left" vertical="center"/>
    </xf>
    <xf numFmtId="0" fontId="22" fillId="3" borderId="4" xfId="2" applyNumberFormat="1" applyFont="1" applyFill="1" applyBorder="1" applyAlignment="1">
      <alignment horizontal="center" vertical="center"/>
    </xf>
    <xf numFmtId="42" fontId="22" fillId="3" borderId="4" xfId="0" applyNumberFormat="1" applyFont="1" applyFill="1" applyBorder="1" applyAlignment="1">
      <alignment vertical="center"/>
    </xf>
    <xf numFmtId="0" fontId="23" fillId="0" borderId="1" xfId="0" applyFont="1" applyFill="1" applyBorder="1" applyAlignment="1">
      <alignment vertical="center"/>
    </xf>
    <xf numFmtId="41" fontId="0" fillId="3" borderId="1" xfId="0" applyNumberFormat="1" applyFill="1" applyBorder="1" applyAlignment="1">
      <alignment horizontal="center" vertical="center"/>
    </xf>
    <xf numFmtId="0" fontId="23" fillId="3" borderId="1" xfId="0" applyNumberFormat="1" applyFont="1" applyFill="1" applyBorder="1" applyAlignment="1">
      <alignment horizontal="left" vertical="center"/>
    </xf>
    <xf numFmtId="0" fontId="37" fillId="0" borderId="1" xfId="0" applyNumberFormat="1" applyFont="1" applyBorder="1" applyAlignment="1">
      <alignment vertical="center"/>
    </xf>
    <xf numFmtId="0" fontId="37" fillId="3" borderId="1" xfId="0" applyNumberFormat="1" applyFont="1" applyFill="1" applyBorder="1" applyAlignment="1">
      <alignment vertical="center"/>
    </xf>
    <xf numFmtId="0" fontId="0" fillId="3" borderId="4" xfId="0" applyNumberFormat="1" applyFill="1" applyBorder="1" applyAlignment="1">
      <alignment vertical="center"/>
    </xf>
    <xf numFmtId="0" fontId="22" fillId="3" borderId="9" xfId="0" applyNumberFormat="1" applyFont="1" applyFill="1" applyBorder="1" applyAlignment="1">
      <alignment horizontal="center" vertical="center"/>
    </xf>
    <xf numFmtId="0" fontId="22" fillId="0" borderId="3" xfId="0" applyNumberFormat="1" applyFont="1" applyFill="1" applyBorder="1" applyAlignment="1">
      <alignment horizontal="center" vertical="center"/>
    </xf>
    <xf numFmtId="0" fontId="0" fillId="0" borderId="1" xfId="0" applyNumberFormat="1" applyBorder="1"/>
    <xf numFmtId="0" fontId="37" fillId="0" borderId="1" xfId="0" applyFont="1" applyBorder="1" applyAlignment="1">
      <alignment vertical="center"/>
    </xf>
    <xf numFmtId="0" fontId="22" fillId="3" borderId="6" xfId="0" applyFont="1" applyFill="1" applyBorder="1" applyAlignment="1">
      <alignment vertical="center"/>
    </xf>
    <xf numFmtId="0" fontId="22" fillId="3" borderId="16" xfId="0" applyFont="1" applyFill="1" applyBorder="1" applyAlignment="1">
      <alignment vertical="center"/>
    </xf>
    <xf numFmtId="42" fontId="22" fillId="3" borderId="3" xfId="2" applyNumberFormat="1" applyFont="1" applyFill="1" applyBorder="1" applyAlignment="1">
      <alignment vertical="center"/>
    </xf>
    <xf numFmtId="42" fontId="22" fillId="3" borderId="3" xfId="2" applyNumberFormat="1" applyFont="1" applyFill="1" applyBorder="1" applyAlignment="1">
      <alignment horizontal="left" vertical="center"/>
    </xf>
    <xf numFmtId="0" fontId="22" fillId="3" borderId="3" xfId="2" applyNumberFormat="1" applyFont="1" applyFill="1" applyBorder="1" applyAlignment="1">
      <alignment horizontal="center" vertical="center"/>
    </xf>
    <xf numFmtId="16" fontId="23" fillId="3" borderId="10" xfId="0" applyNumberFormat="1" applyFont="1" applyFill="1" applyBorder="1" applyAlignment="1">
      <alignment horizontal="center" vertical="center"/>
    </xf>
    <xf numFmtId="0" fontId="22" fillId="12" borderId="3" xfId="0" applyFont="1" applyFill="1" applyBorder="1" applyAlignment="1">
      <alignment horizontal="center" vertical="center" wrapText="1"/>
    </xf>
    <xf numFmtId="0" fontId="22" fillId="12" borderId="1" xfId="0" applyFont="1" applyFill="1" applyBorder="1" applyAlignment="1">
      <alignment horizontal="center" vertical="center" wrapText="1"/>
    </xf>
    <xf numFmtId="42" fontId="0" fillId="12" borderId="1" xfId="0" applyNumberFormat="1" applyFill="1" applyBorder="1" applyAlignment="1">
      <alignment horizontal="center" vertical="center"/>
    </xf>
    <xf numFmtId="0" fontId="37" fillId="3" borderId="4" xfId="0" applyNumberFormat="1" applyFont="1" applyFill="1" applyBorder="1" applyAlignment="1">
      <alignment vertical="center"/>
    </xf>
    <xf numFmtId="0" fontId="12" fillId="0" borderId="0" xfId="0" applyNumberFormat="1" applyFont="1" applyBorder="1" applyAlignment="1">
      <alignment horizontal="center" vertical="center"/>
    </xf>
    <xf numFmtId="42" fontId="22" fillId="3" borderId="3" xfId="0" applyNumberFormat="1" applyFont="1" applyFill="1" applyBorder="1" applyAlignment="1">
      <alignment vertical="center"/>
    </xf>
    <xf numFmtId="0" fontId="37" fillId="0" borderId="3" xfId="26" applyFont="1" applyFill="1" applyBorder="1" applyAlignment="1"/>
    <xf numFmtId="11" fontId="0" fillId="0" borderId="1" xfId="0" applyNumberFormat="1" applyBorder="1" applyAlignment="1">
      <alignment vertical="center"/>
    </xf>
    <xf numFmtId="11" fontId="0" fillId="0" borderId="1" xfId="0" applyNumberFormat="1" applyBorder="1" applyAlignment="1">
      <alignment horizontal="center" vertical="center"/>
    </xf>
    <xf numFmtId="11" fontId="22" fillId="3" borderId="1" xfId="2" applyNumberFormat="1" applyFont="1" applyFill="1" applyBorder="1" applyAlignment="1">
      <alignment horizontal="center" vertical="center"/>
    </xf>
    <xf numFmtId="11" fontId="0" fillId="0" borderId="0" xfId="0" applyNumberFormat="1"/>
    <xf numFmtId="11" fontId="22" fillId="3" borderId="1" xfId="0" applyNumberFormat="1" applyFont="1" applyFill="1" applyBorder="1" applyAlignment="1">
      <alignment horizontal="center" vertical="center"/>
    </xf>
    <xf numFmtId="41" fontId="22" fillId="3" borderId="1" xfId="2" applyNumberFormat="1" applyFont="1" applyFill="1" applyBorder="1" applyAlignment="1">
      <alignment horizontal="center" vertical="center"/>
    </xf>
    <xf numFmtId="11" fontId="22" fillId="0" borderId="1" xfId="0" applyNumberFormat="1" applyFont="1" applyFill="1" applyBorder="1" applyAlignment="1">
      <alignment horizontal="center" vertical="center"/>
    </xf>
    <xf numFmtId="41" fontId="22" fillId="0" borderId="1" xfId="2" applyNumberFormat="1" applyFont="1" applyFill="1" applyBorder="1" applyAlignment="1">
      <alignment horizontal="center" vertical="center"/>
    </xf>
    <xf numFmtId="11" fontId="22" fillId="0" borderId="1" xfId="2" applyNumberFormat="1" applyFont="1" applyFill="1" applyBorder="1" applyAlignment="1">
      <alignment horizontal="center" vertical="center"/>
    </xf>
    <xf numFmtId="11" fontId="22" fillId="0" borderId="0" xfId="0" applyNumberFormat="1" applyFont="1" applyFill="1"/>
    <xf numFmtId="41" fontId="22" fillId="3" borderId="1" xfId="2" applyNumberFormat="1" applyFont="1" applyFill="1" applyBorder="1" applyAlignment="1">
      <alignment vertical="center"/>
    </xf>
    <xf numFmtId="41" fontId="0" fillId="0" borderId="9" xfId="0" applyNumberFormat="1" applyBorder="1" applyAlignment="1">
      <alignment horizontal="center" vertical="center"/>
    </xf>
    <xf numFmtId="11" fontId="22" fillId="3" borderId="9" xfId="0" applyNumberFormat="1" applyFont="1" applyFill="1" applyBorder="1" applyAlignment="1">
      <alignment horizontal="center" vertical="center"/>
    </xf>
    <xf numFmtId="41" fontId="22" fillId="3" borderId="9" xfId="2" applyNumberFormat="1" applyFont="1" applyFill="1" applyBorder="1" applyAlignment="1">
      <alignment horizontal="center" vertical="center"/>
    </xf>
    <xf numFmtId="11" fontId="22" fillId="3" borderId="9" xfId="2" applyNumberFormat="1" applyFont="1" applyFill="1" applyBorder="1" applyAlignment="1">
      <alignment horizontal="center" vertical="center"/>
    </xf>
    <xf numFmtId="11" fontId="0" fillId="0" borderId="4" xfId="0" applyNumberFormat="1" applyBorder="1" applyAlignment="1">
      <alignment horizontal="center" vertical="center"/>
    </xf>
    <xf numFmtId="11" fontId="22" fillId="3" borderId="4" xfId="2" applyNumberFormat="1" applyFont="1" applyFill="1" applyBorder="1" applyAlignment="1">
      <alignment horizontal="center" vertical="center"/>
    </xf>
    <xf numFmtId="11" fontId="22" fillId="3" borderId="16" xfId="0" applyNumberFormat="1" applyFont="1" applyFill="1" applyBorder="1" applyAlignment="1">
      <alignment horizontal="center" vertical="center"/>
    </xf>
    <xf numFmtId="0" fontId="34" fillId="3" borderId="1" xfId="0" applyNumberFormat="1" applyFont="1" applyFill="1" applyBorder="1" applyAlignment="1">
      <alignment horizontal="center" vertical="center"/>
    </xf>
    <xf numFmtId="0" fontId="0" fillId="11" borderId="3" xfId="0" applyNumberFormat="1" applyFill="1" applyBorder="1" applyAlignment="1">
      <alignment horizontal="center" vertical="center"/>
    </xf>
    <xf numFmtId="0" fontId="0" fillId="11" borderId="1" xfId="0" applyNumberForma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1" fontId="0" fillId="0" borderId="3" xfId="0" applyNumberFormat="1" applyFont="1" applyBorder="1" applyAlignment="1">
      <alignment horizontal="center" vertical="center"/>
    </xf>
    <xf numFmtId="42" fontId="0" fillId="0" borderId="3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 vertical="center"/>
    </xf>
    <xf numFmtId="42" fontId="0" fillId="0" borderId="1" xfId="0" applyNumberFormat="1" applyFont="1" applyBorder="1" applyAlignment="1">
      <alignment horizontal="center"/>
    </xf>
    <xf numFmtId="1" fontId="0" fillId="0" borderId="9" xfId="0" applyNumberFormat="1" applyFont="1" applyBorder="1" applyAlignment="1">
      <alignment horizontal="center" vertical="center"/>
    </xf>
    <xf numFmtId="1" fontId="0" fillId="0" borderId="10" xfId="0" applyNumberFormat="1" applyFont="1" applyBorder="1" applyAlignment="1">
      <alignment horizontal="center" vertical="center"/>
    </xf>
    <xf numFmtId="1" fontId="0" fillId="0" borderId="4" xfId="0" applyNumberFormat="1" applyFont="1" applyBorder="1" applyAlignment="1">
      <alignment horizontal="center" vertical="center"/>
    </xf>
    <xf numFmtId="42" fontId="0" fillId="0" borderId="4" xfId="0" applyNumberFormat="1" applyFont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3" xfId="0" applyFill="1" applyBorder="1"/>
    <xf numFmtId="42" fontId="8" fillId="0" borderId="3" xfId="2" applyNumberFormat="1" applyFont="1" applyFill="1" applyBorder="1"/>
    <xf numFmtId="41" fontId="0" fillId="0" borderId="3" xfId="0" applyNumberFormat="1" applyFill="1" applyBorder="1"/>
    <xf numFmtId="42" fontId="0" fillId="0" borderId="3" xfId="0" applyNumberFormat="1" applyFill="1" applyBorder="1" applyAlignment="1">
      <alignment horizontal="center"/>
    </xf>
    <xf numFmtId="0" fontId="0" fillId="0" borderId="1" xfId="0" applyFill="1" applyBorder="1"/>
    <xf numFmtId="42" fontId="8" fillId="0" borderId="1" xfId="2" applyNumberFormat="1" applyFont="1" applyFill="1" applyBorder="1"/>
    <xf numFmtId="41" fontId="0" fillId="0" borderId="1" xfId="0" applyNumberFormat="1" applyFill="1" applyBorder="1"/>
    <xf numFmtId="42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/>
    <xf numFmtId="0" fontId="14" fillId="0" borderId="1" xfId="0" applyFont="1" applyFill="1" applyBorder="1" applyAlignment="1">
      <alignment vertical="center"/>
    </xf>
    <xf numFmtId="0" fontId="33" fillId="0" borderId="1" xfId="0" applyFont="1" applyFill="1" applyBorder="1" applyAlignment="1">
      <alignment vertical="center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42" fontId="8" fillId="0" borderId="4" xfId="2" applyNumberFormat="1" applyFont="1" applyFill="1" applyBorder="1"/>
    <xf numFmtId="41" fontId="0" fillId="0" borderId="4" xfId="0" applyNumberFormat="1" applyFill="1" applyBorder="1"/>
    <xf numFmtId="42" fontId="0" fillId="0" borderId="4" xfId="0" applyNumberFormat="1" applyFill="1" applyBorder="1" applyAlignment="1">
      <alignment horizontal="center"/>
    </xf>
    <xf numFmtId="0" fontId="37" fillId="0" borderId="1" xfId="0" applyFont="1" applyFill="1" applyBorder="1"/>
    <xf numFmtId="0" fontId="23" fillId="0" borderId="3" xfId="0" applyFont="1" applyBorder="1" applyAlignment="1">
      <alignment vertical="center"/>
    </xf>
    <xf numFmtId="42" fontId="0" fillId="0" borderId="3" xfId="0" applyNumberFormat="1" applyFill="1" applyBorder="1"/>
    <xf numFmtId="42" fontId="0" fillId="0" borderId="1" xfId="0" applyNumberFormat="1" applyFill="1" applyBorder="1"/>
    <xf numFmtId="42" fontId="0" fillId="0" borderId="4" xfId="0" applyNumberFormat="1" applyFill="1" applyBorder="1"/>
    <xf numFmtId="0" fontId="22" fillId="3" borderId="15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8" fillId="3" borderId="1" xfId="2" applyNumberFormat="1" applyFont="1" applyFill="1" applyBorder="1"/>
    <xf numFmtId="0" fontId="0" fillId="3" borderId="1" xfId="0" applyFill="1" applyBorder="1"/>
    <xf numFmtId="41" fontId="0" fillId="3" borderId="1" xfId="0" applyNumberFormat="1" applyFill="1" applyBorder="1"/>
    <xf numFmtId="42" fontId="0" fillId="3" borderId="1" xfId="0" applyNumberFormat="1" applyFill="1" applyBorder="1" applyAlignment="1">
      <alignment horizontal="center"/>
    </xf>
    <xf numFmtId="42" fontId="0" fillId="3" borderId="1" xfId="0" applyNumberFormat="1" applyFill="1" applyBorder="1"/>
    <xf numFmtId="42" fontId="22" fillId="3" borderId="1" xfId="2" applyNumberFormat="1" applyFont="1" applyFill="1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9" xfId="0" applyNumberFormat="1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0" fontId="37" fillId="0" borderId="4" xfId="0" applyFont="1" applyBorder="1" applyAlignment="1">
      <alignment vertical="center"/>
    </xf>
    <xf numFmtId="0" fontId="38" fillId="3" borderId="19" xfId="0" applyFont="1" applyFill="1" applyBorder="1" applyAlignment="1">
      <alignment horizontal="center" vertical="center"/>
    </xf>
    <xf numFmtId="16" fontId="22" fillId="0" borderId="29" xfId="0" applyNumberFormat="1" applyFont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16" fontId="23" fillId="0" borderId="29" xfId="0" applyNumberFormat="1" applyFont="1" applyBorder="1" applyAlignment="1">
      <alignment horizontal="center" vertical="center"/>
    </xf>
    <xf numFmtId="0" fontId="38" fillId="3" borderId="15" xfId="0" applyFont="1" applyFill="1" applyBorder="1" applyAlignment="1">
      <alignment horizontal="center" vertical="center"/>
    </xf>
    <xf numFmtId="0" fontId="39" fillId="3" borderId="18" xfId="0" applyFont="1" applyFill="1" applyBorder="1" applyAlignment="1">
      <alignment horizontal="center" vertical="center"/>
    </xf>
    <xf numFmtId="16" fontId="23" fillId="0" borderId="4" xfId="0" applyNumberFormat="1" applyFont="1" applyBorder="1" applyAlignment="1">
      <alignment horizontal="center" vertical="center"/>
    </xf>
    <xf numFmtId="42" fontId="22" fillId="3" borderId="5" xfId="0" applyNumberFormat="1" applyFont="1" applyFill="1" applyBorder="1" applyAlignment="1">
      <alignment vertical="center"/>
    </xf>
    <xf numFmtId="42" fontId="22" fillId="3" borderId="6" xfId="0" applyNumberFormat="1" applyFont="1" applyFill="1" applyBorder="1" applyAlignment="1">
      <alignment vertical="center"/>
    </xf>
    <xf numFmtId="42" fontId="22" fillId="3" borderId="16" xfId="0" applyNumberFormat="1" applyFont="1" applyFill="1" applyBorder="1" applyAlignment="1">
      <alignment vertical="center"/>
    </xf>
    <xf numFmtId="0" fontId="37" fillId="0" borderId="1" xfId="0" applyFont="1" applyFill="1" applyBorder="1" applyAlignment="1">
      <alignment vertical="center"/>
    </xf>
    <xf numFmtId="0" fontId="38" fillId="3" borderId="18" xfId="0" applyFont="1" applyFill="1" applyBorder="1" applyAlignment="1">
      <alignment horizontal="center" vertical="center"/>
    </xf>
    <xf numFmtId="0" fontId="22" fillId="0" borderId="1" xfId="0" applyFont="1" applyBorder="1" applyAlignment="1">
      <alignment vertical="center"/>
    </xf>
    <xf numFmtId="0" fontId="0" fillId="3" borderId="20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42" fontId="0" fillId="0" borderId="1" xfId="0" applyNumberFormat="1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42" fontId="8" fillId="0" borderId="9" xfId="2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42" fontId="8" fillId="0" borderId="10" xfId="2" applyNumberFormat="1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42" fontId="8" fillId="0" borderId="25" xfId="2" applyNumberFormat="1" applyFont="1" applyBorder="1" applyAlignment="1">
      <alignment horizontal="center" vertical="center"/>
    </xf>
    <xf numFmtId="42" fontId="8" fillId="3" borderId="9" xfId="2" applyNumberFormat="1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42" fontId="10" fillId="0" borderId="0" xfId="0" applyNumberFormat="1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2" fillId="3" borderId="18" xfId="0" applyFont="1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0" fillId="3" borderId="9" xfId="0" applyNumberFormat="1" applyFill="1" applyBorder="1" applyAlignment="1">
      <alignment horizontal="center" vertical="center"/>
    </xf>
    <xf numFmtId="42" fontId="0" fillId="0" borderId="9" xfId="0" applyNumberFormat="1" applyBorder="1" applyAlignment="1">
      <alignment horizontal="center" vertical="center"/>
    </xf>
    <xf numFmtId="42" fontId="0" fillId="0" borderId="10" xfId="0" applyNumberFormat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0" fillId="0" borderId="1" xfId="0" applyNumberForma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22" fillId="3" borderId="11" xfId="0" applyFont="1" applyFill="1" applyBorder="1" applyAlignment="1">
      <alignment horizontal="center" vertical="center"/>
    </xf>
    <xf numFmtId="0" fontId="22" fillId="3" borderId="17" xfId="0" applyFont="1" applyFill="1" applyBorder="1" applyAlignment="1">
      <alignment horizontal="center" vertical="center"/>
    </xf>
    <xf numFmtId="42" fontId="22" fillId="3" borderId="9" xfId="2" applyNumberFormat="1" applyFont="1" applyFill="1" applyBorder="1" applyAlignment="1">
      <alignment horizontal="center" vertical="center"/>
    </xf>
    <xf numFmtId="42" fontId="22" fillId="3" borderId="10" xfId="2" applyNumberFormat="1" applyFont="1" applyFill="1" applyBorder="1" applyAlignment="1">
      <alignment horizontal="center" vertical="center"/>
    </xf>
    <xf numFmtId="42" fontId="22" fillId="3" borderId="9" xfId="0" applyNumberFormat="1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0" fontId="22" fillId="3" borderId="10" xfId="0" applyFont="1" applyFill="1" applyBorder="1" applyAlignment="1">
      <alignment horizontal="center" vertical="center"/>
    </xf>
    <xf numFmtId="42" fontId="22" fillId="3" borderId="10" xfId="0" applyNumberFormat="1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22" fillId="3" borderId="20" xfId="0" applyFont="1" applyFill="1" applyBorder="1" applyAlignment="1">
      <alignment horizontal="center" vertical="center"/>
    </xf>
    <xf numFmtId="0" fontId="22" fillId="3" borderId="9" xfId="2" applyNumberFormat="1" applyFont="1" applyFill="1" applyBorder="1" applyAlignment="1">
      <alignment horizontal="center" vertical="center"/>
    </xf>
    <xf numFmtId="0" fontId="22" fillId="3" borderId="10" xfId="2" applyNumberFormat="1" applyFont="1" applyFill="1" applyBorder="1" applyAlignment="1">
      <alignment horizontal="center" vertical="center"/>
    </xf>
    <xf numFmtId="0" fontId="38" fillId="3" borderId="20" xfId="0" applyFont="1" applyFill="1" applyBorder="1" applyAlignment="1">
      <alignment horizontal="center" vertical="center"/>
    </xf>
    <xf numFmtId="0" fontId="38" fillId="3" borderId="22" xfId="0" applyFont="1" applyFill="1" applyBorder="1" applyAlignment="1">
      <alignment horizontal="center" vertical="center"/>
    </xf>
    <xf numFmtId="0" fontId="38" fillId="3" borderId="15" xfId="0" applyFont="1" applyFill="1" applyBorder="1" applyAlignment="1">
      <alignment horizontal="center" vertical="center"/>
    </xf>
    <xf numFmtId="42" fontId="22" fillId="3" borderId="3" xfId="0" applyNumberFormat="1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39" fillId="3" borderId="18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42" fontId="0" fillId="0" borderId="3" xfId="0" applyNumberFormat="1" applyBorder="1" applyAlignment="1">
      <alignment horizontal="center" vertical="center"/>
    </xf>
    <xf numFmtId="42" fontId="22" fillId="3" borderId="17" xfId="0" applyNumberFormat="1" applyFont="1" applyFill="1" applyBorder="1" applyAlignment="1">
      <alignment vertical="center"/>
    </xf>
    <xf numFmtId="41" fontId="22" fillId="3" borderId="4" xfId="2" applyFont="1" applyFill="1" applyBorder="1" applyAlignment="1">
      <alignment horizontal="center" vertical="center"/>
    </xf>
    <xf numFmtId="16" fontId="23" fillId="3" borderId="4" xfId="0" applyNumberFormat="1" applyFont="1" applyFill="1" applyBorder="1" applyAlignment="1">
      <alignment horizontal="center" vertical="center"/>
    </xf>
    <xf numFmtId="0" fontId="8" fillId="0" borderId="4" xfId="26" applyFont="1" applyFill="1" applyBorder="1" applyAlignment="1">
      <alignment horizontal="left"/>
    </xf>
    <xf numFmtId="0" fontId="0" fillId="0" borderId="4" xfId="0" quotePrefix="1" applyFont="1" applyFill="1" applyBorder="1" applyAlignment="1">
      <alignment horizontal="center"/>
    </xf>
    <xf numFmtId="0" fontId="37" fillId="0" borderId="1" xfId="26" applyFont="1" applyFill="1" applyBorder="1" applyAlignment="1">
      <alignment horizontal="left"/>
    </xf>
    <xf numFmtId="0" fontId="22" fillId="0" borderId="1" xfId="26" applyFont="1" applyFill="1" applyBorder="1" applyAlignment="1">
      <alignment horizontal="left"/>
    </xf>
    <xf numFmtId="0" fontId="40" fillId="0" borderId="0" xfId="0" applyFont="1" applyAlignment="1">
      <alignment horizontal="center" vertical="center"/>
    </xf>
    <xf numFmtId="0" fontId="34" fillId="0" borderId="2" xfId="0" applyFont="1" applyBorder="1" applyAlignment="1">
      <alignment horizontal="center" vertical="center" wrapText="1"/>
    </xf>
    <xf numFmtId="0" fontId="34" fillId="2" borderId="2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0" xfId="26" applyFont="1" applyFill="1" applyBorder="1" applyAlignment="1"/>
    <xf numFmtId="0" fontId="0" fillId="0" borderId="10" xfId="0" applyNumberFormat="1" applyFont="1" applyFill="1" applyBorder="1" applyAlignment="1">
      <alignment horizontal="center" vertical="center"/>
    </xf>
    <xf numFmtId="0" fontId="0" fillId="0" borderId="10" xfId="0" quotePrefix="1" applyNumberFormat="1" applyFont="1" applyFill="1" applyBorder="1" applyAlignment="1">
      <alignment horizontal="center"/>
    </xf>
    <xf numFmtId="0" fontId="0" fillId="0" borderId="10" xfId="0" applyFont="1" applyFill="1" applyBorder="1" applyAlignment="1">
      <alignment vertical="center" wrapText="1"/>
    </xf>
    <xf numFmtId="42" fontId="8" fillId="0" borderId="10" xfId="2" applyNumberFormat="1" applyFont="1" applyFill="1" applyBorder="1" applyAlignment="1">
      <alignment vertical="center"/>
    </xf>
    <xf numFmtId="0" fontId="0" fillId="0" borderId="17" xfId="0" applyFont="1" applyFill="1" applyBorder="1" applyAlignment="1">
      <alignment horizontal="left" vertical="center"/>
    </xf>
    <xf numFmtId="0" fontId="41" fillId="0" borderId="1" xfId="26" applyFont="1" applyFill="1" applyBorder="1" applyAlignment="1"/>
    <xf numFmtId="0" fontId="22" fillId="0" borderId="4" xfId="0" quotePrefix="1" applyNumberFormat="1" applyFont="1" applyFill="1" applyBorder="1" applyAlignment="1">
      <alignment horizontal="center"/>
    </xf>
    <xf numFmtId="0" fontId="22" fillId="0" borderId="16" xfId="0" applyFont="1" applyFill="1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41" fillId="0" borderId="4" xfId="26" applyFont="1" applyFill="1" applyBorder="1" applyAlignment="1"/>
    <xf numFmtId="0" fontId="0" fillId="3" borderId="10" xfId="0" applyFill="1" applyBorder="1" applyAlignment="1">
      <alignment horizontal="center" vertical="center"/>
    </xf>
    <xf numFmtId="0" fontId="0" fillId="3" borderId="10" xfId="0" applyNumberFormat="1" applyFill="1" applyBorder="1" applyAlignment="1">
      <alignment horizontal="center" vertical="center"/>
    </xf>
    <xf numFmtId="0" fontId="0" fillId="0" borderId="9" xfId="0" applyBorder="1" applyAlignment="1">
      <alignment vertical="center"/>
    </xf>
    <xf numFmtId="42" fontId="8" fillId="0" borderId="9" xfId="2" applyNumberFormat="1" applyFont="1" applyBorder="1" applyAlignment="1">
      <alignment vertical="center"/>
    </xf>
    <xf numFmtId="0" fontId="0" fillId="3" borderId="9" xfId="0" applyFill="1" applyBorder="1" applyAlignment="1">
      <alignment horizontal="center" vertical="center"/>
    </xf>
    <xf numFmtId="0" fontId="0" fillId="3" borderId="9" xfId="0" applyNumberFormat="1" applyFill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41" fontId="8" fillId="0" borderId="9" xfId="2" applyFont="1" applyBorder="1" applyAlignment="1">
      <alignment horizontal="center" vertical="center"/>
    </xf>
    <xf numFmtId="0" fontId="22" fillId="0" borderId="3" xfId="0" applyNumberFormat="1" applyFont="1" applyBorder="1" applyAlignment="1">
      <alignment vertical="center"/>
    </xf>
    <xf numFmtId="0" fontId="22" fillId="0" borderId="10" xfId="0" applyNumberFormat="1" applyFont="1" applyBorder="1" applyAlignment="1">
      <alignment vertical="center"/>
    </xf>
    <xf numFmtId="0" fontId="22" fillId="0" borderId="1" xfId="0" applyNumberFormat="1" applyFont="1" applyBorder="1" applyAlignment="1">
      <alignment vertical="center"/>
    </xf>
    <xf numFmtId="0" fontId="22" fillId="0" borderId="4" xfId="0" applyNumberFormat="1" applyFont="1" applyBorder="1" applyAlignment="1">
      <alignment vertical="center"/>
    </xf>
    <xf numFmtId="0" fontId="0" fillId="0" borderId="3" xfId="0" applyNumberFormat="1" applyFont="1" applyBorder="1" applyAlignment="1">
      <alignment vertical="center"/>
    </xf>
    <xf numFmtId="0" fontId="0" fillId="0" borderId="10" xfId="0" applyNumberFormat="1" applyFont="1" applyBorder="1" applyAlignment="1">
      <alignment vertical="center"/>
    </xf>
    <xf numFmtId="0" fontId="0" fillId="0" borderId="4" xfId="0" applyNumberFormat="1" applyFont="1" applyBorder="1" applyAlignment="1">
      <alignment vertical="center"/>
    </xf>
    <xf numFmtId="0" fontId="22" fillId="0" borderId="1" xfId="0" applyNumberFormat="1" applyFont="1" applyBorder="1" applyAlignment="1">
      <alignment horizontal="left" vertical="center"/>
    </xf>
    <xf numFmtId="0" fontId="0" fillId="0" borderId="25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16" fontId="23" fillId="3" borderId="9" xfId="0" applyNumberFormat="1" applyFont="1" applyFill="1" applyBorder="1" applyAlignment="1">
      <alignment horizontal="center" vertical="center"/>
    </xf>
    <xf numFmtId="0" fontId="0" fillId="0" borderId="9" xfId="0" applyNumberFormat="1" applyBorder="1" applyAlignment="1">
      <alignment vertical="center"/>
    </xf>
    <xf numFmtId="0" fontId="0" fillId="0" borderId="4" xfId="0" applyNumberForma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0" xfId="0" applyFill="1" applyAlignment="1">
      <alignment vertical="center"/>
    </xf>
    <xf numFmtId="0" fontId="22" fillId="3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3" borderId="0" xfId="0" applyFont="1" applyFill="1" applyAlignment="1">
      <alignment vertical="center"/>
    </xf>
    <xf numFmtId="0" fontId="0" fillId="3" borderId="9" xfId="0" applyNumberFormat="1" applyFill="1" applyBorder="1" applyAlignment="1">
      <alignment vertical="center"/>
    </xf>
    <xf numFmtId="0" fontId="22" fillId="3" borderId="5" xfId="0" applyFont="1" applyFill="1" applyBorder="1" applyAlignment="1">
      <alignment vertical="center"/>
    </xf>
    <xf numFmtId="0" fontId="23" fillId="0" borderId="1" xfId="0" applyFont="1" applyFill="1" applyBorder="1" applyAlignment="1">
      <alignment horizontal="left"/>
    </xf>
    <xf numFmtId="0" fontId="22" fillId="3" borderId="1" xfId="0" applyNumberFormat="1" applyFont="1" applyFill="1" applyBorder="1" applyAlignment="1">
      <alignment vertical="center"/>
    </xf>
    <xf numFmtId="0" fontId="23" fillId="3" borderId="1" xfId="0" applyNumberFormat="1" applyFont="1" applyFill="1" applyBorder="1" applyAlignment="1">
      <alignment vertical="center"/>
    </xf>
    <xf numFmtId="0" fontId="23" fillId="3" borderId="4" xfId="0" applyNumberFormat="1" applyFont="1" applyFill="1" applyBorder="1" applyAlignment="1">
      <alignment vertical="center"/>
    </xf>
    <xf numFmtId="0" fontId="22" fillId="3" borderId="3" xfId="0" applyNumberFormat="1" applyFont="1" applyFill="1" applyBorder="1" applyAlignment="1">
      <alignment vertical="center"/>
    </xf>
    <xf numFmtId="0" fontId="22" fillId="0" borderId="1" xfId="0" applyFont="1" applyFill="1" applyBorder="1" applyAlignment="1">
      <alignment horizontal="left"/>
    </xf>
    <xf numFmtId="0" fontId="37" fillId="3" borderId="1" xfId="0" applyNumberFormat="1" applyFont="1" applyFill="1" applyBorder="1" applyAlignment="1">
      <alignment horizontal="left" vertical="center"/>
    </xf>
    <xf numFmtId="42" fontId="0" fillId="0" borderId="24" xfId="0" applyNumberFormat="1" applyFill="1" applyBorder="1" applyAlignment="1">
      <alignment vertical="center"/>
    </xf>
    <xf numFmtId="42" fontId="8" fillId="0" borderId="10" xfId="2" applyNumberFormat="1" applyFont="1" applyFill="1" applyBorder="1" applyAlignment="1">
      <alignment horizontal="center" vertical="center"/>
    </xf>
    <xf numFmtId="42" fontId="0" fillId="0" borderId="10" xfId="0" applyNumberFormat="1" applyFill="1" applyBorder="1" applyAlignment="1">
      <alignment vertical="center"/>
    </xf>
    <xf numFmtId="42" fontId="0" fillId="0" borderId="9" xfId="0" applyNumberFormat="1" applyFill="1" applyBorder="1" applyAlignment="1">
      <alignment vertical="center"/>
    </xf>
    <xf numFmtId="42" fontId="22" fillId="0" borderId="9" xfId="2" applyNumberFormat="1" applyFont="1" applyFill="1" applyBorder="1" applyAlignment="1">
      <alignment horizontal="center" vertical="center"/>
    </xf>
    <xf numFmtId="42" fontId="22" fillId="0" borderId="4" xfId="2" applyNumberFormat="1" applyFont="1" applyFill="1" applyBorder="1" applyAlignment="1">
      <alignment horizontal="center" vertical="center"/>
    </xf>
    <xf numFmtId="0" fontId="20" fillId="0" borderId="0" xfId="0" applyFont="1" applyAlignment="1">
      <alignment vertical="center"/>
    </xf>
    <xf numFmtId="16" fontId="0" fillId="0" borderId="24" xfId="0" applyNumberFormat="1" applyFont="1" applyBorder="1" applyAlignment="1">
      <alignment horizontal="center" vertical="center"/>
    </xf>
    <xf numFmtId="41" fontId="0" fillId="0" borderId="3" xfId="0" applyNumberFormat="1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41" fontId="0" fillId="0" borderId="1" xfId="0" applyNumberFormat="1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16" fontId="0" fillId="0" borderId="9" xfId="0" applyNumberFormat="1" applyFont="1" applyBorder="1" applyAlignment="1">
      <alignment horizontal="center" vertical="center"/>
    </xf>
    <xf numFmtId="16" fontId="23" fillId="0" borderId="9" xfId="0" applyNumberFormat="1" applyFont="1" applyBorder="1" applyAlignment="1">
      <alignment horizontal="center" vertical="center"/>
    </xf>
    <xf numFmtId="41" fontId="0" fillId="0" borderId="9" xfId="0" applyNumberFormat="1" applyFill="1" applyBorder="1" applyAlignment="1">
      <alignment vertical="center"/>
    </xf>
    <xf numFmtId="41" fontId="0" fillId="0" borderId="4" xfId="0" applyNumberFormat="1" applyFill="1" applyBorder="1" applyAlignment="1">
      <alignment vertical="center"/>
    </xf>
    <xf numFmtId="0" fontId="22" fillId="3" borderId="9" xfId="2" applyNumberFormat="1" applyFont="1" applyFill="1" applyBorder="1" applyAlignment="1">
      <alignment vertical="center"/>
    </xf>
    <xf numFmtId="0" fontId="22" fillId="3" borderId="1" xfId="2" applyNumberFormat="1" applyFont="1" applyFill="1" applyBorder="1" applyAlignment="1">
      <alignment vertical="center"/>
    </xf>
    <xf numFmtId="0" fontId="22" fillId="3" borderId="3" xfId="2" applyNumberFormat="1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23" fillId="0" borderId="1" xfId="0" applyFont="1" applyFill="1" applyBorder="1" applyAlignment="1">
      <alignment horizontal="center" vertical="center"/>
    </xf>
    <xf numFmtId="0" fontId="22" fillId="0" borderId="9" xfId="0" applyNumberFormat="1" applyFont="1" applyBorder="1" applyAlignment="1">
      <alignment vertical="center"/>
    </xf>
    <xf numFmtId="0" fontId="0" fillId="0" borderId="30" xfId="0" applyBorder="1" applyAlignment="1">
      <alignment horizontal="center" vertical="center"/>
    </xf>
    <xf numFmtId="41" fontId="22" fillId="3" borderId="31" xfId="0" applyNumberFormat="1" applyFont="1" applyFill="1" applyBorder="1" applyAlignment="1">
      <alignment horizontal="center" vertical="center"/>
    </xf>
    <xf numFmtId="42" fontId="22" fillId="3" borderId="32" xfId="2" applyNumberFormat="1" applyFont="1" applyFill="1" applyBorder="1" applyAlignment="1">
      <alignment vertical="center"/>
    </xf>
    <xf numFmtId="0" fontId="0" fillId="0" borderId="29" xfId="0" applyBorder="1" applyAlignment="1">
      <alignment horizontal="center" vertical="center"/>
    </xf>
    <xf numFmtId="41" fontId="22" fillId="3" borderId="33" xfId="0" applyNumberFormat="1" applyFont="1" applyFill="1" applyBorder="1" applyAlignment="1">
      <alignment horizontal="center" vertical="center"/>
    </xf>
    <xf numFmtId="42" fontId="22" fillId="3" borderId="34" xfId="2" applyNumberFormat="1" applyFont="1" applyFill="1" applyBorder="1" applyAlignment="1">
      <alignment vertical="center"/>
    </xf>
    <xf numFmtId="0" fontId="23" fillId="3" borderId="1" xfId="0" applyFont="1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42" fontId="22" fillId="3" borderId="36" xfId="2" applyNumberFormat="1" applyFont="1" applyFill="1" applyBorder="1" applyAlignment="1">
      <alignment vertical="center"/>
    </xf>
    <xf numFmtId="41" fontId="22" fillId="3" borderId="37" xfId="0" applyNumberFormat="1" applyFont="1" applyFill="1" applyBorder="1" applyAlignment="1">
      <alignment horizontal="center" vertical="center"/>
    </xf>
    <xf numFmtId="41" fontId="22" fillId="3" borderId="4" xfId="0" applyNumberFormat="1" applyFont="1" applyFill="1" applyBorder="1" applyAlignment="1">
      <alignment horizontal="center" vertical="center"/>
    </xf>
    <xf numFmtId="0" fontId="22" fillId="3" borderId="10" xfId="0" applyNumberFormat="1" applyFont="1" applyFill="1" applyBorder="1" applyAlignment="1">
      <alignment horizontal="center" vertical="center"/>
    </xf>
    <xf numFmtId="42" fontId="22" fillId="3" borderId="10" xfId="2" applyNumberFormat="1" applyFont="1" applyFill="1" applyBorder="1" applyAlignment="1">
      <alignment horizontal="left" vertical="center"/>
    </xf>
    <xf numFmtId="0" fontId="22" fillId="0" borderId="10" xfId="0" applyNumberFormat="1" applyFont="1" applyFill="1" applyBorder="1" applyAlignment="1">
      <alignment horizontal="center" vertical="center"/>
    </xf>
    <xf numFmtId="0" fontId="22" fillId="3" borderId="10" xfId="0" applyNumberFormat="1" applyFont="1" applyFill="1" applyBorder="1" applyAlignment="1">
      <alignment vertical="center"/>
    </xf>
    <xf numFmtId="0" fontId="22" fillId="3" borderId="4" xfId="0" applyNumberFormat="1" applyFont="1" applyFill="1" applyBorder="1" applyAlignment="1">
      <alignment vertical="center"/>
    </xf>
    <xf numFmtId="0" fontId="23" fillId="0" borderId="1" xfId="0" applyNumberFormat="1" applyFont="1" applyFill="1" applyBorder="1" applyAlignment="1">
      <alignment horizontal="left" vertical="center"/>
    </xf>
    <xf numFmtId="0" fontId="37" fillId="0" borderId="1" xfId="0" applyNumberFormat="1" applyFont="1" applyFill="1" applyBorder="1" applyAlignment="1">
      <alignment horizontal="left" vertical="center"/>
    </xf>
    <xf numFmtId="0" fontId="0" fillId="0" borderId="1" xfId="0" applyNumberFormat="1" applyFont="1" applyFill="1" applyBorder="1" applyAlignment="1">
      <alignment horizontal="left" vertical="center"/>
    </xf>
    <xf numFmtId="0" fontId="0" fillId="0" borderId="4" xfId="0" applyNumberFormat="1" applyFont="1" applyFill="1" applyBorder="1" applyAlignment="1">
      <alignment horizontal="left" vertical="center"/>
    </xf>
    <xf numFmtId="0" fontId="37" fillId="3" borderId="1" xfId="0" applyFont="1" applyFill="1" applyBorder="1" applyAlignment="1">
      <alignment vertical="center"/>
    </xf>
    <xf numFmtId="0" fontId="22" fillId="3" borderId="1" xfId="26" applyFont="1" applyFill="1" applyBorder="1" applyAlignment="1"/>
    <xf numFmtId="0" fontId="0" fillId="3" borderId="10" xfId="0" quotePrefix="1" applyNumberFormat="1" applyFont="1" applyFill="1" applyBorder="1" applyAlignment="1">
      <alignment horizontal="center"/>
    </xf>
    <xf numFmtId="0" fontId="0" fillId="7" borderId="10" xfId="0" quotePrefix="1" applyNumberFormat="1" applyFont="1" applyFill="1" applyBorder="1" applyAlignment="1">
      <alignment horizontal="center"/>
    </xf>
    <xf numFmtId="0" fontId="22" fillId="7" borderId="1" xfId="0" applyNumberFormat="1" applyFont="1" applyFill="1" applyBorder="1" applyAlignment="1">
      <alignment horizontal="center" vertical="center"/>
    </xf>
    <xf numFmtId="0" fontId="22" fillId="7" borderId="6" xfId="0" applyFont="1" applyFill="1" applyBorder="1" applyAlignment="1">
      <alignment horizontal="center" vertical="center"/>
    </xf>
    <xf numFmtId="0" fontId="38" fillId="7" borderId="15" xfId="0" applyFont="1" applyFill="1" applyBorder="1" applyAlignment="1">
      <alignment horizontal="center" vertical="center"/>
    </xf>
    <xf numFmtId="16" fontId="22" fillId="7" borderId="29" xfId="0" applyNumberFormat="1" applyFont="1" applyFill="1" applyBorder="1" applyAlignment="1">
      <alignment horizontal="center" vertical="center"/>
    </xf>
    <xf numFmtId="0" fontId="22" fillId="7" borderId="9" xfId="0" applyFont="1" applyFill="1" applyBorder="1" applyAlignment="1">
      <alignment horizontal="center" vertical="center"/>
    </xf>
    <xf numFmtId="42" fontId="22" fillId="7" borderId="9" xfId="0" applyNumberFormat="1" applyFont="1" applyFill="1" applyBorder="1" applyAlignment="1">
      <alignment horizontal="center" vertical="center"/>
    </xf>
    <xf numFmtId="42" fontId="22" fillId="7" borderId="6" xfId="0" applyNumberFormat="1" applyFont="1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42" fontId="22" fillId="3" borderId="9" xfId="0" applyNumberFormat="1" applyFont="1" applyFill="1" applyBorder="1" applyAlignment="1">
      <alignment horizontal="center" vertical="center"/>
    </xf>
    <xf numFmtId="0" fontId="22" fillId="3" borderId="11" xfId="0" applyFont="1" applyFill="1" applyBorder="1" applyAlignment="1">
      <alignment horizontal="center" vertical="center"/>
    </xf>
    <xf numFmtId="0" fontId="22" fillId="3" borderId="17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39" fillId="3" borderId="20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22" fillId="3" borderId="20" xfId="0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42" fontId="22" fillId="3" borderId="9" xfId="0" applyNumberFormat="1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0" fontId="22" fillId="3" borderId="10" xfId="0" applyFont="1" applyFill="1" applyBorder="1" applyAlignment="1">
      <alignment horizontal="center" vertical="center"/>
    </xf>
    <xf numFmtId="0" fontId="22" fillId="3" borderId="25" xfId="0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24" xfId="2" applyNumberFormat="1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22" fillId="3" borderId="17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42" fontId="0" fillId="0" borderId="3" xfId="0" applyNumberFormat="1" applyBorder="1" applyAlignment="1">
      <alignment horizontal="center" vertical="center"/>
    </xf>
    <xf numFmtId="0" fontId="42" fillId="3" borderId="19" xfId="0" applyFont="1" applyFill="1" applyBorder="1" applyAlignment="1">
      <alignment horizontal="center" vertical="center"/>
    </xf>
    <xf numFmtId="16" fontId="42" fillId="0" borderId="29" xfId="0" applyNumberFormat="1" applyFont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16" fontId="42" fillId="0" borderId="1" xfId="0" applyNumberFormat="1" applyFont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16" fontId="42" fillId="0" borderId="4" xfId="0" applyNumberFormat="1" applyFont="1" applyBorder="1" applyAlignment="1">
      <alignment horizontal="center" vertical="center"/>
    </xf>
    <xf numFmtId="16" fontId="39" fillId="0" borderId="29" xfId="0" applyNumberFormat="1" applyFont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42" fillId="3" borderId="20" xfId="0" applyFont="1" applyFill="1" applyBorder="1" applyAlignment="1">
      <alignment horizontal="center" vertical="center"/>
    </xf>
    <xf numFmtId="0" fontId="22" fillId="7" borderId="4" xfId="0" applyFont="1" applyFill="1" applyBorder="1" applyAlignment="1">
      <alignment horizontal="center" vertical="center"/>
    </xf>
    <xf numFmtId="0" fontId="22" fillId="7" borderId="4" xfId="0" applyNumberFormat="1" applyFont="1" applyFill="1" applyBorder="1" applyAlignment="1">
      <alignment horizontal="center" vertical="center"/>
    </xf>
    <xf numFmtId="0" fontId="22" fillId="7" borderId="16" xfId="0" applyFont="1" applyFill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42" fontId="22" fillId="3" borderId="9" xfId="0" applyNumberFormat="1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42" fontId="22" fillId="3" borderId="3" xfId="0" applyNumberFormat="1" applyFont="1" applyFill="1" applyBorder="1" applyAlignment="1">
      <alignment horizontal="center" vertical="center"/>
    </xf>
    <xf numFmtId="0" fontId="37" fillId="0" borderId="4" xfId="0" applyNumberFormat="1" applyFont="1" applyBorder="1" applyAlignment="1">
      <alignment vertical="center"/>
    </xf>
    <xf numFmtId="0" fontId="0" fillId="0" borderId="5" xfId="0" applyNumberFormat="1" applyBorder="1" applyAlignment="1">
      <alignment horizontal="center" vertical="center"/>
    </xf>
    <xf numFmtId="0" fontId="0" fillId="0" borderId="6" xfId="0" applyNumberFormat="1" applyBorder="1" applyAlignment="1">
      <alignment horizontal="center" vertical="center"/>
    </xf>
    <xf numFmtId="0" fontId="43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6" xfId="0" applyNumberFormat="1" applyBorder="1" applyAlignment="1">
      <alignment horizontal="center" vertical="center"/>
    </xf>
    <xf numFmtId="0" fontId="37" fillId="0" borderId="1" xfId="0" applyFont="1" applyBorder="1" applyAlignment="1">
      <alignment horizontal="left" vertical="center"/>
    </xf>
    <xf numFmtId="0" fontId="8" fillId="0" borderId="9" xfId="26" applyFont="1" applyFill="1" applyBorder="1" applyAlignment="1">
      <alignment horizontal="left"/>
    </xf>
    <xf numFmtId="0" fontId="0" fillId="0" borderId="9" xfId="0" applyNumberFormat="1" applyFont="1" applyFill="1" applyBorder="1" applyAlignment="1">
      <alignment horizontal="center" vertical="center"/>
    </xf>
    <xf numFmtId="0" fontId="0" fillId="0" borderId="9" xfId="0" quotePrefix="1" applyFont="1" applyFill="1" applyBorder="1" applyAlignment="1">
      <alignment horizontal="center"/>
    </xf>
    <xf numFmtId="42" fontId="8" fillId="0" borderId="9" xfId="2" applyNumberFormat="1" applyFont="1" applyFill="1" applyBorder="1" applyAlignment="1">
      <alignment vertical="center"/>
    </xf>
    <xf numFmtId="0" fontId="0" fillId="0" borderId="9" xfId="0" applyFont="1" applyFill="1" applyBorder="1" applyAlignment="1">
      <alignment horizontal="center" vertical="center" wrapText="1"/>
    </xf>
    <xf numFmtId="42" fontId="8" fillId="0" borderId="9" xfId="2" applyNumberFormat="1" applyFont="1" applyFill="1" applyBorder="1" applyAlignment="1">
      <alignment horizontal="center" vertical="center"/>
    </xf>
    <xf numFmtId="0" fontId="43" fillId="0" borderId="3" xfId="26" applyFont="1" applyFill="1" applyBorder="1" applyAlignment="1"/>
    <xf numFmtId="0" fontId="43" fillId="0" borderId="3" xfId="0" applyFont="1" applyFill="1" applyBorder="1" applyAlignment="1">
      <alignment horizontal="center" vertical="center"/>
    </xf>
    <xf numFmtId="0" fontId="43" fillId="0" borderId="1" xfId="26" applyFont="1" applyFill="1" applyBorder="1" applyAlignment="1">
      <alignment horizontal="left"/>
    </xf>
    <xf numFmtId="0" fontId="43" fillId="0" borderId="1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left" vertical="center"/>
    </xf>
    <xf numFmtId="0" fontId="43" fillId="7" borderId="0" xfId="0" applyFont="1" applyFill="1"/>
    <xf numFmtId="16" fontId="43" fillId="7" borderId="4" xfId="0" applyNumberFormat="1" applyFont="1" applyFill="1" applyBorder="1" applyAlignment="1">
      <alignment horizontal="center" vertical="center"/>
    </xf>
    <xf numFmtId="0" fontId="43" fillId="7" borderId="4" xfId="0" applyFont="1" applyFill="1" applyBorder="1" applyAlignment="1">
      <alignment horizontal="left" vertical="center"/>
    </xf>
    <xf numFmtId="0" fontId="43" fillId="7" borderId="4" xfId="0" applyFont="1" applyFill="1" applyBorder="1" applyAlignment="1">
      <alignment horizontal="center" vertical="center"/>
    </xf>
    <xf numFmtId="0" fontId="43" fillId="7" borderId="4" xfId="0" applyNumberFormat="1" applyFont="1" applyFill="1" applyBorder="1" applyAlignment="1">
      <alignment vertical="center"/>
    </xf>
    <xf numFmtId="42" fontId="43" fillId="7" borderId="4" xfId="2" applyNumberFormat="1" applyFont="1" applyFill="1" applyBorder="1" applyAlignment="1">
      <alignment vertical="center"/>
    </xf>
    <xf numFmtId="0" fontId="43" fillId="7" borderId="4" xfId="0" applyFont="1" applyFill="1" applyBorder="1" applyAlignment="1">
      <alignment vertical="center"/>
    </xf>
    <xf numFmtId="42" fontId="43" fillId="7" borderId="4" xfId="0" applyNumberFormat="1" applyFont="1" applyFill="1" applyBorder="1" applyAlignment="1">
      <alignment vertical="center"/>
    </xf>
    <xf numFmtId="42" fontId="43" fillId="7" borderId="4" xfId="0" applyNumberFormat="1" applyFont="1" applyFill="1" applyBorder="1" applyAlignment="1">
      <alignment horizontal="center" vertical="center"/>
    </xf>
    <xf numFmtId="0" fontId="43" fillId="7" borderId="0" xfId="0" applyFont="1" applyFill="1" applyAlignment="1">
      <alignment vertical="center"/>
    </xf>
    <xf numFmtId="0" fontId="8" fillId="3" borderId="10" xfId="26" applyFont="1" applyFill="1" applyBorder="1" applyAlignment="1">
      <alignment vertical="center"/>
    </xf>
    <xf numFmtId="0" fontId="0" fillId="3" borderId="10" xfId="0" quotePrefix="1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1" fontId="11" fillId="2" borderId="2" xfId="0" applyNumberFormat="1" applyFont="1" applyFill="1" applyBorder="1" applyAlignment="1">
      <alignment horizontal="center" vertical="center"/>
    </xf>
    <xf numFmtId="0" fontId="0" fillId="0" borderId="4" xfId="0" quotePrefix="1" applyNumberFormat="1" applyFont="1" applyFill="1" applyBorder="1" applyAlignment="1">
      <alignment horizontal="center"/>
    </xf>
    <xf numFmtId="0" fontId="23" fillId="0" borderId="1" xfId="0" applyFont="1" applyBorder="1"/>
    <xf numFmtId="0" fontId="23" fillId="0" borderId="4" xfId="0" applyFont="1" applyBorder="1"/>
    <xf numFmtId="0" fontId="0" fillId="0" borderId="3" xfId="0" applyNumberFormat="1" applyBorder="1"/>
    <xf numFmtId="0" fontId="0" fillId="0" borderId="3" xfId="0" applyNumberFormat="1" applyBorder="1" applyAlignment="1">
      <alignment horizontal="center"/>
    </xf>
    <xf numFmtId="0" fontId="0" fillId="0" borderId="1" xfId="0" applyNumberFormat="1" applyFill="1" applyBorder="1"/>
    <xf numFmtId="0" fontId="0" fillId="0" borderId="1" xfId="0" applyNumberFormat="1" applyFill="1" applyBorder="1" applyAlignment="1">
      <alignment horizontal="center"/>
    </xf>
    <xf numFmtId="0" fontId="0" fillId="0" borderId="4" xfId="0" applyNumberFormat="1" applyBorder="1"/>
    <xf numFmtId="0" fontId="0" fillId="0" borderId="4" xfId="0" applyNumberFormat="1" applyBorder="1" applyAlignment="1">
      <alignment horizontal="center"/>
    </xf>
    <xf numFmtId="42" fontId="0" fillId="0" borderId="4" xfId="0" applyNumberFormat="1" applyBorder="1" applyAlignment="1">
      <alignment horizontal="center"/>
    </xf>
    <xf numFmtId="0" fontId="23" fillId="0" borderId="1" xfId="0" applyNumberFormat="1" applyFont="1" applyBorder="1"/>
    <xf numFmtId="42" fontId="22" fillId="3" borderId="3" xfId="2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vertical="center"/>
    </xf>
    <xf numFmtId="0" fontId="22" fillId="3" borderId="24" xfId="0" applyNumberFormat="1" applyFont="1" applyFill="1" applyBorder="1" applyAlignment="1">
      <alignment horizontal="center" vertical="center"/>
    </xf>
    <xf numFmtId="41" fontId="0" fillId="0" borderId="24" xfId="0" applyNumberFormat="1" applyFill="1" applyBorder="1"/>
    <xf numFmtId="0" fontId="22" fillId="3" borderId="24" xfId="0" applyFont="1" applyFill="1" applyBorder="1" applyAlignment="1">
      <alignment horizontal="center" vertical="center"/>
    </xf>
    <xf numFmtId="0" fontId="22" fillId="3" borderId="24" xfId="2" applyNumberFormat="1" applyFont="1" applyFill="1" applyBorder="1" applyAlignment="1">
      <alignment horizontal="center" vertical="center"/>
    </xf>
    <xf numFmtId="42" fontId="22" fillId="0" borderId="24" xfId="2" applyNumberFormat="1" applyFont="1" applyFill="1" applyBorder="1" applyAlignment="1">
      <alignment horizontal="center" vertical="center"/>
    </xf>
    <xf numFmtId="42" fontId="22" fillId="3" borderId="24" xfId="0" applyNumberFormat="1" applyFont="1" applyFill="1" applyBorder="1" applyAlignment="1">
      <alignment horizontal="center" vertical="center"/>
    </xf>
    <xf numFmtId="42" fontId="22" fillId="3" borderId="10" xfId="2" applyNumberFormat="1" applyFont="1" applyFill="1" applyBorder="1" applyAlignment="1">
      <alignment vertical="center"/>
    </xf>
    <xf numFmtId="0" fontId="23" fillId="3" borderId="3" xfId="0" applyNumberFormat="1" applyFont="1" applyFill="1" applyBorder="1" applyAlignment="1">
      <alignment vertical="center"/>
    </xf>
    <xf numFmtId="0" fontId="44" fillId="0" borderId="1" xfId="0" applyFont="1" applyBorder="1" applyAlignment="1">
      <alignment horizontal="center" vertical="center"/>
    </xf>
    <xf numFmtId="0" fontId="22" fillId="7" borderId="1" xfId="0" applyNumberFormat="1" applyFont="1" applyFill="1" applyBorder="1" applyAlignment="1">
      <alignment vertical="center"/>
    </xf>
    <xf numFmtId="42" fontId="22" fillId="3" borderId="25" xfId="2" applyNumberFormat="1" applyFont="1" applyFill="1" applyBorder="1" applyAlignment="1">
      <alignment vertical="center"/>
    </xf>
    <xf numFmtId="0" fontId="45" fillId="3" borderId="1" xfId="0" applyFont="1" applyFill="1" applyBorder="1" applyAlignment="1">
      <alignment horizontal="center" vertical="center"/>
    </xf>
    <xf numFmtId="0" fontId="45" fillId="0" borderId="1" xfId="0" applyFont="1" applyBorder="1" applyAlignment="1">
      <alignment horizontal="center" vertical="center"/>
    </xf>
    <xf numFmtId="0" fontId="0" fillId="0" borderId="0" xfId="0" applyFont="1" applyFill="1"/>
    <xf numFmtId="0" fontId="0" fillId="0" borderId="3" xfId="0" applyNumberFormat="1" applyFont="1" applyFill="1" applyBorder="1" applyAlignment="1">
      <alignment horizontal="left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0" fillId="0" borderId="0" xfId="0" applyFont="1" applyBorder="1"/>
    <xf numFmtId="16" fontId="42" fillId="7" borderId="4" xfId="0" applyNumberFormat="1" applyFont="1" applyFill="1" applyBorder="1" applyAlignment="1">
      <alignment horizontal="center" vertical="center"/>
    </xf>
    <xf numFmtId="0" fontId="0" fillId="3" borderId="1" xfId="0" applyNumberFormat="1" applyFont="1" applyFill="1" applyBorder="1" applyAlignment="1">
      <alignment horizontal="left" vertical="center"/>
    </xf>
    <xf numFmtId="0" fontId="0" fillId="3" borderId="0" xfId="0" applyFont="1" applyFill="1"/>
    <xf numFmtId="16" fontId="42" fillId="3" borderId="1" xfId="0" applyNumberFormat="1" applyFont="1" applyFill="1" applyBorder="1" applyAlignment="1">
      <alignment horizontal="center" vertical="center"/>
    </xf>
    <xf numFmtId="16" fontId="42" fillId="3" borderId="4" xfId="0" applyNumberFormat="1" applyFont="1" applyFill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3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9" xfId="0" applyNumberFormat="1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42" fontId="22" fillId="3" borderId="3" xfId="0" applyNumberFormat="1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42" fontId="22" fillId="3" borderId="3" xfId="2" applyNumberFormat="1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42" fontId="22" fillId="3" borderId="3" xfId="0" applyNumberFormat="1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0" fillId="0" borderId="38" xfId="0" applyBorder="1"/>
    <xf numFmtId="0" fontId="0" fillId="0" borderId="0" xfId="0" applyFont="1" applyBorder="1" applyAlignment="1">
      <alignment horizontal="center"/>
    </xf>
    <xf numFmtId="0" fontId="8" fillId="0" borderId="3" xfId="16" applyNumberFormat="1" applyFont="1" applyBorder="1" applyAlignment="1">
      <alignment vertical="center"/>
    </xf>
    <xf numFmtId="0" fontId="8" fillId="0" borderId="3" xfId="16" applyFont="1" applyBorder="1" applyAlignment="1">
      <alignment horizontal="center" vertical="center"/>
    </xf>
    <xf numFmtId="0" fontId="8" fillId="0" borderId="3" xfId="16" applyNumberFormat="1" applyFont="1" applyBorder="1" applyAlignment="1">
      <alignment horizontal="center" vertical="center"/>
    </xf>
    <xf numFmtId="0" fontId="22" fillId="0" borderId="3" xfId="24" applyNumberFormat="1" applyFont="1" applyFill="1" applyBorder="1" applyAlignment="1">
      <alignment horizontal="left" vertical="center"/>
    </xf>
    <xf numFmtId="0" fontId="22" fillId="3" borderId="3" xfId="24" applyFont="1" applyFill="1" applyBorder="1" applyAlignment="1">
      <alignment horizontal="center" vertical="center"/>
    </xf>
    <xf numFmtId="0" fontId="22" fillId="3" borderId="3" xfId="24" applyNumberFormat="1" applyFont="1" applyFill="1" applyBorder="1" applyAlignment="1">
      <alignment horizontal="center" vertical="center"/>
    </xf>
    <xf numFmtId="16" fontId="39" fillId="0" borderId="1" xfId="0" applyNumberFormat="1" applyFont="1" applyBorder="1" applyAlignment="1">
      <alignment horizontal="center" vertical="center"/>
    </xf>
    <xf numFmtId="0" fontId="22" fillId="0" borderId="0" xfId="0" applyFont="1"/>
    <xf numFmtId="0" fontId="0" fillId="0" borderId="39" xfId="0" applyBorder="1"/>
    <xf numFmtId="0" fontId="23" fillId="0" borderId="4" xfId="0" applyFont="1" applyBorder="1" applyAlignment="1">
      <alignment vertical="center"/>
    </xf>
    <xf numFmtId="0" fontId="22" fillId="0" borderId="1" xfId="24" applyNumberFormat="1" applyFont="1" applyFill="1" applyBorder="1" applyAlignment="1">
      <alignment horizontal="left" vertical="center"/>
    </xf>
    <xf numFmtId="0" fontId="22" fillId="3" borderId="1" xfId="24" applyFont="1" applyFill="1" applyBorder="1" applyAlignment="1">
      <alignment horizontal="center" vertical="center"/>
    </xf>
    <xf numFmtId="0" fontId="22" fillId="3" borderId="1" xfId="24" applyNumberFormat="1" applyFont="1" applyFill="1" applyBorder="1" applyAlignment="1">
      <alignment horizontal="center" vertical="center"/>
    </xf>
    <xf numFmtId="0" fontId="23" fillId="0" borderId="3" xfId="16" applyNumberFormat="1" applyFont="1" applyBorder="1" applyAlignment="1">
      <alignment vertical="center"/>
    </xf>
    <xf numFmtId="0" fontId="22" fillId="3" borderId="3" xfId="0" applyFont="1" applyFill="1" applyBorder="1" applyAlignment="1">
      <alignment horizontal="center"/>
    </xf>
    <xf numFmtId="41" fontId="22" fillId="3" borderId="3" xfId="2" applyFont="1" applyFill="1" applyBorder="1" applyAlignment="1">
      <alignment horizontal="center" vertical="center"/>
    </xf>
    <xf numFmtId="0" fontId="8" fillId="0" borderId="19" xfId="27" applyFont="1" applyBorder="1" applyAlignment="1">
      <alignment horizontal="center" vertical="center"/>
    </xf>
    <xf numFmtId="16" fontId="22" fillId="3" borderId="3" xfId="27" applyNumberFormat="1" applyFont="1" applyFill="1" applyBorder="1" applyAlignment="1">
      <alignment horizontal="center" vertical="center"/>
    </xf>
    <xf numFmtId="0" fontId="8" fillId="0" borderId="3" xfId="27" applyFont="1" applyBorder="1" applyAlignment="1">
      <alignment horizontal="left" vertical="center"/>
    </xf>
    <xf numFmtId="0" fontId="8" fillId="0" borderId="3" xfId="27" applyFont="1" applyBorder="1" applyAlignment="1">
      <alignment vertical="center"/>
    </xf>
    <xf numFmtId="0" fontId="8" fillId="0" borderId="3" xfId="27" applyNumberFormat="1" applyFont="1" applyBorder="1" applyAlignment="1">
      <alignment vertical="center"/>
    </xf>
    <xf numFmtId="0" fontId="8" fillId="0" borderId="3" xfId="27" applyFont="1" applyBorder="1" applyAlignment="1">
      <alignment horizontal="center" vertical="center"/>
    </xf>
    <xf numFmtId="42" fontId="8" fillId="0" borderId="3" xfId="10" applyNumberFormat="1" applyFont="1" applyFill="1" applyBorder="1" applyAlignment="1">
      <alignment vertical="center"/>
    </xf>
    <xf numFmtId="42" fontId="8" fillId="0" borderId="3" xfId="27" applyNumberFormat="1" applyFont="1" applyFill="1" applyBorder="1" applyAlignment="1">
      <alignment vertical="center"/>
    </xf>
    <xf numFmtId="42" fontId="8" fillId="0" borderId="3" xfId="27" applyNumberFormat="1" applyFont="1" applyBorder="1" applyAlignment="1">
      <alignment horizontal="center" vertical="center"/>
    </xf>
    <xf numFmtId="0" fontId="8" fillId="0" borderId="5" xfId="27" applyNumberFormat="1" applyFont="1" applyBorder="1" applyAlignment="1">
      <alignment horizontal="center" vertical="center"/>
    </xf>
    <xf numFmtId="16" fontId="22" fillId="3" borderId="1" xfId="27" applyNumberFormat="1" applyFont="1" applyFill="1" applyBorder="1" applyAlignment="1">
      <alignment horizontal="center" vertical="center"/>
    </xf>
    <xf numFmtId="0" fontId="46" fillId="0" borderId="1" xfId="27" applyFont="1" applyBorder="1" applyAlignment="1">
      <alignment horizontal="left" vertical="center"/>
    </xf>
    <xf numFmtId="0" fontId="46" fillId="0" borderId="1" xfId="27" applyFont="1" applyBorder="1" applyAlignment="1">
      <alignment vertical="center"/>
    </xf>
    <xf numFmtId="0" fontId="8" fillId="0" borderId="1" xfId="27" applyNumberFormat="1" applyFont="1" applyBorder="1" applyAlignment="1">
      <alignment vertical="center"/>
    </xf>
    <xf numFmtId="0" fontId="8" fillId="0" borderId="1" xfId="27" applyFont="1" applyBorder="1" applyAlignment="1">
      <alignment horizontal="center" vertical="center"/>
    </xf>
    <xf numFmtId="42" fontId="8" fillId="0" borderId="1" xfId="10" applyNumberFormat="1" applyFont="1" applyFill="1" applyBorder="1" applyAlignment="1">
      <alignment vertical="center"/>
    </xf>
    <xf numFmtId="0" fontId="8" fillId="0" borderId="1" xfId="27" applyFont="1" applyBorder="1" applyAlignment="1">
      <alignment vertical="center"/>
    </xf>
    <xf numFmtId="42" fontId="8" fillId="0" borderId="1" xfId="27" applyNumberFormat="1" applyFont="1" applyFill="1" applyBorder="1" applyAlignment="1">
      <alignment vertical="center"/>
    </xf>
    <xf numFmtId="42" fontId="8" fillId="0" borderId="1" xfId="27" applyNumberFormat="1" applyFont="1" applyBorder="1" applyAlignment="1">
      <alignment horizontal="center" vertical="center"/>
    </xf>
    <xf numFmtId="0" fontId="8" fillId="0" borderId="6" xfId="27" applyNumberFormat="1" applyFont="1" applyBorder="1" applyAlignment="1">
      <alignment horizontal="center" vertical="center"/>
    </xf>
    <xf numFmtId="16" fontId="23" fillId="3" borderId="1" xfId="27" applyNumberFormat="1" applyFont="1" applyFill="1" applyBorder="1" applyAlignment="1">
      <alignment horizontal="center" vertical="center"/>
    </xf>
    <xf numFmtId="0" fontId="8" fillId="0" borderId="1" xfId="27" applyFont="1" applyBorder="1" applyAlignment="1">
      <alignment horizontal="left" vertical="center"/>
    </xf>
    <xf numFmtId="41" fontId="8" fillId="0" borderId="6" xfId="27" applyNumberFormat="1" applyFont="1" applyBorder="1" applyAlignment="1">
      <alignment horizontal="center" vertical="center"/>
    </xf>
    <xf numFmtId="41" fontId="8" fillId="0" borderId="6" xfId="27" applyNumberFormat="1" applyFont="1" applyBorder="1" applyAlignment="1">
      <alignment vertical="center"/>
    </xf>
    <xf numFmtId="16" fontId="22" fillId="3" borderId="4" xfId="27" applyNumberFormat="1" applyFont="1" applyFill="1" applyBorder="1" applyAlignment="1">
      <alignment horizontal="center" vertical="center"/>
    </xf>
    <xf numFmtId="0" fontId="8" fillId="0" borderId="4" xfId="27" applyFont="1" applyBorder="1" applyAlignment="1">
      <alignment horizontal="left" vertical="center"/>
    </xf>
    <xf numFmtId="0" fontId="8" fillId="0" borderId="4" xfId="27" applyFont="1" applyBorder="1" applyAlignment="1">
      <alignment vertical="center"/>
    </xf>
    <xf numFmtId="0" fontId="8" fillId="0" borderId="4" xfId="27" applyNumberFormat="1" applyFont="1" applyBorder="1" applyAlignment="1">
      <alignment vertical="center"/>
    </xf>
    <xf numFmtId="0" fontId="8" fillId="0" borderId="4" xfId="27" applyFont="1" applyBorder="1" applyAlignment="1">
      <alignment horizontal="center" vertical="center"/>
    </xf>
    <xf numFmtId="42" fontId="8" fillId="0" borderId="4" xfId="10" applyNumberFormat="1" applyFont="1" applyFill="1" applyBorder="1" applyAlignment="1">
      <alignment vertical="center"/>
    </xf>
    <xf numFmtId="42" fontId="8" fillId="0" borderId="4" xfId="27" applyNumberFormat="1" applyFont="1" applyFill="1" applyBorder="1" applyAlignment="1">
      <alignment vertical="center"/>
    </xf>
    <xf numFmtId="42" fontId="8" fillId="0" borderId="4" xfId="27" applyNumberFormat="1" applyFont="1" applyBorder="1" applyAlignment="1">
      <alignment horizontal="center" vertical="center"/>
    </xf>
    <xf numFmtId="0" fontId="8" fillId="0" borderId="16" xfId="27" applyNumberFormat="1" applyFont="1" applyBorder="1" applyAlignment="1">
      <alignment horizontal="center" vertical="center"/>
    </xf>
    <xf numFmtId="16" fontId="22" fillId="3" borderId="3" xfId="29" applyNumberFormat="1" applyFont="1" applyFill="1" applyBorder="1" applyAlignment="1">
      <alignment horizontal="center" vertical="center"/>
    </xf>
    <xf numFmtId="0" fontId="8" fillId="0" borderId="3" xfId="29" applyNumberFormat="1" applyFont="1" applyBorder="1" applyAlignment="1">
      <alignment vertical="center"/>
    </xf>
    <xf numFmtId="0" fontId="8" fillId="0" borderId="3" xfId="29" applyFont="1" applyBorder="1" applyAlignment="1">
      <alignment horizontal="center" vertical="center"/>
    </xf>
    <xf numFmtId="0" fontId="8" fillId="0" borderId="3" xfId="29" applyNumberFormat="1" applyFont="1" applyBorder="1" applyAlignment="1">
      <alignment horizontal="center" vertical="center"/>
    </xf>
    <xf numFmtId="42" fontId="8" fillId="0" borderId="3" xfId="12" applyNumberFormat="1" applyFont="1" applyBorder="1" applyAlignment="1">
      <alignment horizontal="center" vertical="center"/>
    </xf>
    <xf numFmtId="42" fontId="8" fillId="0" borderId="3" xfId="29" applyNumberFormat="1" applyFont="1" applyBorder="1" applyAlignment="1">
      <alignment horizontal="center" vertical="center"/>
    </xf>
    <xf numFmtId="0" fontId="8" fillId="0" borderId="5" xfId="29" applyFont="1" applyBorder="1" applyAlignment="1">
      <alignment horizontal="center" vertical="center"/>
    </xf>
    <xf numFmtId="16" fontId="22" fillId="3" borderId="1" xfId="29" applyNumberFormat="1" applyFont="1" applyFill="1" applyBorder="1" applyAlignment="1">
      <alignment horizontal="center" vertical="center"/>
    </xf>
    <xf numFmtId="0" fontId="8" fillId="0" borderId="1" xfId="29" applyNumberFormat="1" applyFont="1" applyBorder="1" applyAlignment="1">
      <alignment horizontal="center" vertical="center"/>
    </xf>
    <xf numFmtId="42" fontId="8" fillId="0" borderId="1" xfId="12" applyNumberFormat="1" applyFont="1" applyBorder="1" applyAlignment="1">
      <alignment horizontal="center" vertical="center"/>
    </xf>
    <xf numFmtId="42" fontId="8" fillId="0" borderId="1" xfId="29" applyNumberFormat="1" applyFont="1" applyBorder="1" applyAlignment="1">
      <alignment horizontal="center" vertical="center"/>
    </xf>
    <xf numFmtId="0" fontId="8" fillId="0" borderId="15" xfId="29" applyFont="1" applyBorder="1" applyAlignment="1">
      <alignment horizontal="center" vertical="center"/>
    </xf>
    <xf numFmtId="0" fontId="44" fillId="0" borderId="1" xfId="29" applyNumberFormat="1" applyFont="1" applyBorder="1" applyAlignment="1">
      <alignment vertical="center"/>
    </xf>
    <xf numFmtId="0" fontId="8" fillId="0" borderId="1" xfId="29" applyFont="1" applyBorder="1" applyAlignment="1">
      <alignment horizontal="center" vertical="center"/>
    </xf>
    <xf numFmtId="0" fontId="8" fillId="0" borderId="6" xfId="29" applyFont="1" applyBorder="1" applyAlignment="1">
      <alignment horizontal="center" vertical="center"/>
    </xf>
    <xf numFmtId="16" fontId="23" fillId="3" borderId="1" xfId="29" applyNumberFormat="1" applyFont="1" applyFill="1" applyBorder="1" applyAlignment="1">
      <alignment horizontal="center" vertical="center"/>
    </xf>
    <xf numFmtId="0" fontId="8" fillId="0" borderId="1" xfId="29" applyNumberFormat="1" applyFont="1" applyBorder="1" applyAlignment="1">
      <alignment vertical="center"/>
    </xf>
    <xf numFmtId="0" fontId="47" fillId="0" borderId="1" xfId="29" applyFont="1" applyBorder="1" applyAlignment="1">
      <alignment horizontal="center" vertical="center"/>
    </xf>
    <xf numFmtId="0" fontId="8" fillId="0" borderId="18" xfId="29" applyFont="1" applyBorder="1" applyAlignment="1">
      <alignment horizontal="center" vertical="center"/>
    </xf>
    <xf numFmtId="16" fontId="22" fillId="3" borderId="4" xfId="29" applyNumberFormat="1" applyFont="1" applyFill="1" applyBorder="1" applyAlignment="1">
      <alignment horizontal="center" vertical="center"/>
    </xf>
    <xf numFmtId="0" fontId="47" fillId="0" borderId="4" xfId="29" applyFont="1" applyBorder="1" applyAlignment="1">
      <alignment horizontal="center" vertical="center"/>
    </xf>
    <xf numFmtId="0" fontId="8" fillId="0" borderId="4" xfId="29" applyFont="1" applyBorder="1" applyAlignment="1">
      <alignment horizontal="center" vertical="center"/>
    </xf>
    <xf numFmtId="0" fontId="8" fillId="0" borderId="4" xfId="29" applyNumberFormat="1" applyFont="1" applyBorder="1" applyAlignment="1">
      <alignment horizontal="center" vertical="center"/>
    </xf>
    <xf numFmtId="42" fontId="8" fillId="0" borderId="4" xfId="12" applyNumberFormat="1" applyFont="1" applyBorder="1" applyAlignment="1">
      <alignment horizontal="center" vertical="center"/>
    </xf>
    <xf numFmtId="42" fontId="8" fillId="0" borderId="4" xfId="29" applyNumberFormat="1" applyFont="1" applyBorder="1" applyAlignment="1">
      <alignment horizontal="center" vertical="center"/>
    </xf>
    <xf numFmtId="0" fontId="8" fillId="0" borderId="16" xfId="29" applyFont="1" applyBorder="1" applyAlignment="1">
      <alignment horizontal="center" vertical="center"/>
    </xf>
    <xf numFmtId="0" fontId="8" fillId="3" borderId="1" xfId="18" applyFont="1" applyFill="1" applyBorder="1" applyAlignment="1">
      <alignment horizontal="center" vertical="center"/>
    </xf>
    <xf numFmtId="0" fontId="8" fillId="0" borderId="1" xfId="18" applyFont="1" applyBorder="1" applyAlignment="1">
      <alignment horizontal="center" vertical="center"/>
    </xf>
    <xf numFmtId="0" fontId="22" fillId="3" borderId="1" xfId="18" applyNumberFormat="1" applyFont="1" applyFill="1" applyBorder="1" applyAlignment="1">
      <alignment horizontal="center" vertical="center"/>
    </xf>
    <xf numFmtId="42" fontId="22" fillId="3" borderId="1" xfId="6" applyNumberFormat="1" applyFont="1" applyFill="1" applyBorder="1" applyAlignment="1">
      <alignment vertical="center"/>
    </xf>
    <xf numFmtId="42" fontId="22" fillId="3" borderId="1" xfId="6" applyNumberFormat="1" applyFont="1" applyFill="1" applyBorder="1" applyAlignment="1">
      <alignment horizontal="left" vertical="center"/>
    </xf>
    <xf numFmtId="0" fontId="22" fillId="3" borderId="1" xfId="6" applyNumberFormat="1" applyFont="1" applyFill="1" applyBorder="1" applyAlignment="1">
      <alignment horizontal="center" vertical="center"/>
    </xf>
    <xf numFmtId="42" fontId="22" fillId="3" borderId="1" xfId="18" applyNumberFormat="1" applyFont="1" applyFill="1" applyBorder="1" applyAlignment="1">
      <alignment vertical="center"/>
    </xf>
    <xf numFmtId="0" fontId="22" fillId="3" borderId="6" xfId="18" applyFont="1" applyFill="1" applyBorder="1" applyAlignment="1">
      <alignment horizontal="center" vertical="center"/>
    </xf>
    <xf numFmtId="0" fontId="22" fillId="0" borderId="1" xfId="18" applyNumberFormat="1" applyFont="1" applyBorder="1" applyAlignment="1">
      <alignment vertical="center"/>
    </xf>
    <xf numFmtId="0" fontId="44" fillId="0" borderId="1" xfId="18" applyNumberFormat="1" applyFont="1" applyBorder="1" applyAlignment="1">
      <alignment vertical="center"/>
    </xf>
    <xf numFmtId="0" fontId="22" fillId="3" borderId="4" xfId="18" applyNumberFormat="1" applyFont="1" applyFill="1" applyBorder="1" applyAlignment="1">
      <alignment horizontal="center" vertical="center"/>
    </xf>
    <xf numFmtId="42" fontId="22" fillId="3" borderId="4" xfId="6" applyNumberFormat="1" applyFont="1" applyFill="1" applyBorder="1" applyAlignment="1">
      <alignment vertical="center"/>
    </xf>
    <xf numFmtId="42" fontId="22" fillId="3" borderId="4" xfId="6" applyNumberFormat="1" applyFont="1" applyFill="1" applyBorder="1" applyAlignment="1">
      <alignment horizontal="center" vertical="center"/>
    </xf>
    <xf numFmtId="42" fontId="22" fillId="3" borderId="4" xfId="18" applyNumberFormat="1" applyFont="1" applyFill="1" applyBorder="1" applyAlignment="1">
      <alignment vertical="center"/>
    </xf>
    <xf numFmtId="0" fontId="8" fillId="0" borderId="19" xfId="30" applyFont="1" applyBorder="1" applyAlignment="1">
      <alignment horizontal="center" vertical="center"/>
    </xf>
    <xf numFmtId="16" fontId="22" fillId="3" borderId="3" xfId="30" applyNumberFormat="1" applyFont="1" applyFill="1" applyBorder="1" applyAlignment="1">
      <alignment horizontal="center" vertical="center"/>
    </xf>
    <xf numFmtId="0" fontId="8" fillId="3" borderId="3" xfId="30" applyNumberFormat="1" applyFont="1" applyFill="1" applyBorder="1" applyAlignment="1">
      <alignment vertical="center"/>
    </xf>
    <xf numFmtId="0" fontId="8" fillId="3" borderId="3" xfId="30" applyFont="1" applyFill="1" applyBorder="1" applyAlignment="1">
      <alignment horizontal="center" vertical="center"/>
    </xf>
    <xf numFmtId="0" fontId="8" fillId="0" borderId="3" xfId="30" applyFont="1" applyBorder="1" applyAlignment="1">
      <alignment horizontal="center" vertical="center"/>
    </xf>
    <xf numFmtId="0" fontId="22" fillId="3" borderId="3" xfId="30" applyNumberFormat="1" applyFont="1" applyFill="1" applyBorder="1" applyAlignment="1">
      <alignment horizontal="center" vertical="center"/>
    </xf>
    <xf numFmtId="0" fontId="22" fillId="3" borderId="3" xfId="30" applyFont="1" applyFill="1" applyBorder="1" applyAlignment="1">
      <alignment horizontal="center" vertical="center"/>
    </xf>
    <xf numFmtId="42" fontId="22" fillId="3" borderId="3" xfId="13" applyNumberFormat="1" applyFont="1" applyFill="1" applyBorder="1" applyAlignment="1">
      <alignment horizontal="center" vertical="center"/>
    </xf>
    <xf numFmtId="0" fontId="22" fillId="3" borderId="3" xfId="13" applyNumberFormat="1" applyFont="1" applyFill="1" applyBorder="1" applyAlignment="1">
      <alignment horizontal="center" vertical="center"/>
    </xf>
    <xf numFmtId="42" fontId="22" fillId="3" borderId="3" xfId="30" applyNumberFormat="1" applyFont="1" applyFill="1" applyBorder="1" applyAlignment="1">
      <alignment vertical="center"/>
    </xf>
    <xf numFmtId="0" fontId="22" fillId="3" borderId="5" xfId="30" applyFont="1" applyFill="1" applyBorder="1" applyAlignment="1">
      <alignment vertical="center"/>
    </xf>
    <xf numFmtId="16" fontId="22" fillId="3" borderId="1" xfId="30" applyNumberFormat="1" applyFont="1" applyFill="1" applyBorder="1" applyAlignment="1">
      <alignment horizontal="center" vertical="center"/>
    </xf>
    <xf numFmtId="0" fontId="44" fillId="3" borderId="1" xfId="30" applyNumberFormat="1" applyFont="1" applyFill="1" applyBorder="1" applyAlignment="1">
      <alignment vertical="center"/>
    </xf>
    <xf numFmtId="0" fontId="8" fillId="3" borderId="1" xfId="30" applyFont="1" applyFill="1" applyBorder="1" applyAlignment="1">
      <alignment horizontal="center" vertical="center"/>
    </xf>
    <xf numFmtId="0" fontId="8" fillId="0" borderId="1" xfId="30" applyFont="1" applyBorder="1" applyAlignment="1">
      <alignment horizontal="center" vertical="center"/>
    </xf>
    <xf numFmtId="0" fontId="22" fillId="3" borderId="1" xfId="30" applyNumberFormat="1" applyFont="1" applyFill="1" applyBorder="1" applyAlignment="1">
      <alignment horizontal="center" vertical="center"/>
    </xf>
    <xf numFmtId="42" fontId="8" fillId="0" borderId="1" xfId="30" applyNumberFormat="1" applyFont="1" applyFill="1" applyBorder="1"/>
    <xf numFmtId="0" fontId="22" fillId="3" borderId="1" xfId="30" applyFont="1" applyFill="1" applyBorder="1" applyAlignment="1">
      <alignment horizontal="center" vertical="center"/>
    </xf>
    <xf numFmtId="0" fontId="22" fillId="3" borderId="1" xfId="13" applyNumberFormat="1" applyFont="1" applyFill="1" applyBorder="1" applyAlignment="1">
      <alignment horizontal="center" vertical="center"/>
    </xf>
    <xf numFmtId="42" fontId="22" fillId="3" borderId="1" xfId="30" applyNumberFormat="1" applyFont="1" applyFill="1" applyBorder="1" applyAlignment="1">
      <alignment vertical="center"/>
    </xf>
    <xf numFmtId="0" fontId="22" fillId="3" borderId="6" xfId="30" applyFont="1" applyFill="1" applyBorder="1" applyAlignment="1">
      <alignment vertical="center"/>
    </xf>
    <xf numFmtId="16" fontId="23" fillId="3" borderId="1" xfId="30" applyNumberFormat="1" applyFont="1" applyFill="1" applyBorder="1" applyAlignment="1">
      <alignment horizontal="center" vertical="center"/>
    </xf>
    <xf numFmtId="0" fontId="8" fillId="3" borderId="1" xfId="30" applyNumberFormat="1" applyFont="1" applyFill="1" applyBorder="1" applyAlignment="1">
      <alignment vertical="center"/>
    </xf>
    <xf numFmtId="0" fontId="8" fillId="0" borderId="6" xfId="30" applyFont="1" applyBorder="1" applyAlignment="1">
      <alignment horizontal="center" vertical="center"/>
    </xf>
    <xf numFmtId="0" fontId="8" fillId="0" borderId="18" xfId="30" applyFont="1" applyBorder="1" applyAlignment="1">
      <alignment horizontal="center" vertical="center"/>
    </xf>
    <xf numFmtId="16" fontId="22" fillId="3" borderId="4" xfId="30" applyNumberFormat="1" applyFont="1" applyFill="1" applyBorder="1" applyAlignment="1">
      <alignment horizontal="center" vertical="center"/>
    </xf>
    <xf numFmtId="0" fontId="8" fillId="0" borderId="4" xfId="30" applyFont="1" applyBorder="1" applyAlignment="1">
      <alignment horizontal="center" vertical="center"/>
    </xf>
    <xf numFmtId="0" fontId="22" fillId="3" borderId="4" xfId="30" applyNumberFormat="1" applyFont="1" applyFill="1" applyBorder="1" applyAlignment="1">
      <alignment horizontal="center" vertical="center"/>
    </xf>
    <xf numFmtId="42" fontId="22" fillId="3" borderId="4" xfId="13" applyNumberFormat="1" applyFont="1" applyFill="1" applyBorder="1" applyAlignment="1">
      <alignment horizontal="center" vertical="center"/>
    </xf>
    <xf numFmtId="42" fontId="22" fillId="3" borderId="4" xfId="30" applyNumberFormat="1" applyFont="1" applyFill="1" applyBorder="1" applyAlignment="1">
      <alignment vertical="center"/>
    </xf>
    <xf numFmtId="0" fontId="8" fillId="0" borderId="16" xfId="30" applyFont="1" applyBorder="1" applyAlignment="1">
      <alignment horizontal="center" vertical="center"/>
    </xf>
    <xf numFmtId="16" fontId="22" fillId="3" borderId="3" xfId="14" applyNumberFormat="1" applyFont="1" applyFill="1" applyBorder="1" applyAlignment="1">
      <alignment horizontal="center" vertical="center"/>
    </xf>
    <xf numFmtId="0" fontId="8" fillId="0" borderId="3" xfId="14" applyFont="1" applyBorder="1" applyAlignment="1">
      <alignment vertical="center"/>
    </xf>
    <xf numFmtId="0" fontId="8" fillId="0" borderId="3" xfId="14" applyFont="1" applyBorder="1" applyAlignment="1">
      <alignment horizontal="center"/>
    </xf>
    <xf numFmtId="0" fontId="8" fillId="0" borderId="3" xfId="14" applyFont="1" applyBorder="1" applyAlignment="1">
      <alignment horizontal="center" vertical="center"/>
    </xf>
    <xf numFmtId="0" fontId="22" fillId="3" borderId="3" xfId="14" applyNumberFormat="1" applyFont="1" applyFill="1" applyBorder="1" applyAlignment="1">
      <alignment horizontal="center" vertical="center"/>
    </xf>
    <xf numFmtId="41" fontId="8" fillId="0" borderId="3" xfId="14" applyNumberFormat="1" applyFont="1" applyFill="1" applyBorder="1"/>
    <xf numFmtId="0" fontId="22" fillId="3" borderId="3" xfId="14" applyFont="1" applyFill="1" applyBorder="1" applyAlignment="1">
      <alignment horizontal="center" vertical="center"/>
    </xf>
    <xf numFmtId="42" fontId="22" fillId="3" borderId="3" xfId="3" applyNumberFormat="1" applyFont="1" applyFill="1" applyBorder="1" applyAlignment="1">
      <alignment horizontal="center" vertical="center"/>
    </xf>
    <xf numFmtId="0" fontId="22" fillId="3" borderId="3" xfId="3" applyNumberFormat="1" applyFont="1" applyFill="1" applyBorder="1" applyAlignment="1">
      <alignment horizontal="center" vertical="center"/>
    </xf>
    <xf numFmtId="42" fontId="22" fillId="0" borderId="3" xfId="3" applyNumberFormat="1" applyFont="1" applyFill="1" applyBorder="1" applyAlignment="1">
      <alignment horizontal="center" vertical="center"/>
    </xf>
    <xf numFmtId="42" fontId="22" fillId="3" borderId="3" xfId="14" applyNumberFormat="1" applyFont="1" applyFill="1" applyBorder="1" applyAlignment="1">
      <alignment horizontal="center" vertical="center"/>
    </xf>
    <xf numFmtId="0" fontId="22" fillId="3" borderId="5" xfId="14" applyFont="1" applyFill="1" applyBorder="1" applyAlignment="1">
      <alignment horizontal="center" vertical="center"/>
    </xf>
    <xf numFmtId="16" fontId="22" fillId="3" borderId="1" xfId="14" applyNumberFormat="1" applyFont="1" applyFill="1" applyBorder="1" applyAlignment="1">
      <alignment horizontal="center" vertical="center"/>
    </xf>
    <xf numFmtId="0" fontId="22" fillId="3" borderId="1" xfId="14" applyNumberFormat="1" applyFont="1" applyFill="1" applyBorder="1" applyAlignment="1">
      <alignment horizontal="center" vertical="center"/>
    </xf>
    <xf numFmtId="41" fontId="8" fillId="0" borderId="1" xfId="14" applyNumberFormat="1" applyFont="1" applyFill="1" applyBorder="1"/>
    <xf numFmtId="42" fontId="22" fillId="3" borderId="1" xfId="3" applyNumberFormat="1" applyFont="1" applyFill="1" applyBorder="1" applyAlignment="1">
      <alignment horizontal="center" vertical="center"/>
    </xf>
    <xf numFmtId="42" fontId="22" fillId="0" borderId="1" xfId="3" applyNumberFormat="1" applyFont="1" applyFill="1" applyBorder="1" applyAlignment="1">
      <alignment horizontal="center" vertical="center"/>
    </xf>
    <xf numFmtId="42" fontId="22" fillId="3" borderId="1" xfId="14" applyNumberFormat="1" applyFont="1" applyFill="1" applyBorder="1" applyAlignment="1">
      <alignment horizontal="center" vertical="center"/>
    </xf>
    <xf numFmtId="0" fontId="8" fillId="0" borderId="15" xfId="14" applyFont="1" applyBorder="1" applyAlignment="1">
      <alignment horizontal="center" vertical="center"/>
    </xf>
    <xf numFmtId="0" fontId="8" fillId="0" borderId="1" xfId="14" applyFont="1" applyBorder="1" applyAlignment="1">
      <alignment vertical="center"/>
    </xf>
    <xf numFmtId="0" fontId="8" fillId="0" borderId="1" xfId="14" applyFont="1" applyBorder="1" applyAlignment="1">
      <alignment horizontal="center"/>
    </xf>
    <xf numFmtId="0" fontId="8" fillId="0" borderId="1" xfId="14" applyFont="1" applyBorder="1" applyAlignment="1">
      <alignment horizontal="center" vertical="center"/>
    </xf>
    <xf numFmtId="0" fontId="22" fillId="3" borderId="1" xfId="14" applyFont="1" applyFill="1" applyBorder="1" applyAlignment="1">
      <alignment horizontal="center" vertical="center"/>
    </xf>
    <xf numFmtId="0" fontId="22" fillId="3" borderId="1" xfId="3" applyNumberFormat="1" applyFont="1" applyFill="1" applyBorder="1" applyAlignment="1">
      <alignment horizontal="center" vertical="center"/>
    </xf>
    <xf numFmtId="0" fontId="22" fillId="3" borderId="6" xfId="14" applyFont="1" applyFill="1" applyBorder="1" applyAlignment="1">
      <alignment horizontal="center" vertical="center"/>
    </xf>
    <xf numFmtId="0" fontId="8" fillId="0" borderId="1" xfId="14" applyFont="1" applyBorder="1"/>
    <xf numFmtId="42" fontId="8" fillId="0" borderId="1" xfId="14" applyNumberFormat="1" applyFont="1" applyBorder="1" applyAlignment="1">
      <alignment horizontal="center" vertical="center"/>
    </xf>
    <xf numFmtId="0" fontId="8" fillId="0" borderId="1" xfId="14" applyNumberFormat="1" applyFont="1" applyBorder="1" applyAlignment="1">
      <alignment horizontal="center" vertical="center"/>
    </xf>
    <xf numFmtId="0" fontId="8" fillId="0" borderId="6" xfId="14" applyFont="1" applyBorder="1"/>
    <xf numFmtId="16" fontId="23" fillId="3" borderId="1" xfId="14" applyNumberFormat="1" applyFont="1" applyFill="1" applyBorder="1" applyAlignment="1">
      <alignment horizontal="center" vertical="center"/>
    </xf>
    <xf numFmtId="0" fontId="44" fillId="0" borderId="1" xfId="14" applyFont="1" applyBorder="1"/>
    <xf numFmtId="0" fontId="44" fillId="0" borderId="1" xfId="14" applyFont="1" applyBorder="1" applyAlignment="1">
      <alignment horizontal="center"/>
    </xf>
    <xf numFmtId="0" fontId="8" fillId="0" borderId="18" xfId="14" applyFont="1" applyBorder="1" applyAlignment="1">
      <alignment horizontal="center" vertical="center"/>
    </xf>
    <xf numFmtId="16" fontId="22" fillId="3" borderId="4" xfId="14" applyNumberFormat="1" applyFont="1" applyFill="1" applyBorder="1" applyAlignment="1">
      <alignment horizontal="center" vertical="center"/>
    </xf>
    <xf numFmtId="0" fontId="44" fillId="0" borderId="4" xfId="14" applyFont="1" applyBorder="1"/>
    <xf numFmtId="0" fontId="8" fillId="0" borderId="4" xfId="14" applyFont="1" applyBorder="1" applyAlignment="1">
      <alignment horizontal="center"/>
    </xf>
    <xf numFmtId="0" fontId="22" fillId="3" borderId="4" xfId="14" applyNumberFormat="1" applyFont="1" applyFill="1" applyBorder="1" applyAlignment="1">
      <alignment horizontal="center" vertical="center"/>
    </xf>
    <xf numFmtId="41" fontId="8" fillId="0" borderId="4" xfId="14" applyNumberFormat="1" applyFont="1" applyFill="1" applyBorder="1"/>
    <xf numFmtId="0" fontId="8" fillId="0" borderId="4" xfId="14" applyFont="1" applyBorder="1"/>
    <xf numFmtId="42" fontId="22" fillId="3" borderId="4" xfId="3" applyNumberFormat="1" applyFont="1" applyFill="1" applyBorder="1" applyAlignment="1">
      <alignment horizontal="center" vertical="center"/>
    </xf>
    <xf numFmtId="42" fontId="22" fillId="0" borderId="4" xfId="3" applyNumberFormat="1" applyFont="1" applyFill="1" applyBorder="1" applyAlignment="1">
      <alignment horizontal="center" vertical="center"/>
    </xf>
    <xf numFmtId="42" fontId="22" fillId="3" borderId="4" xfId="14" applyNumberFormat="1" applyFont="1" applyFill="1" applyBorder="1" applyAlignment="1">
      <alignment horizontal="center" vertical="center"/>
    </xf>
    <xf numFmtId="42" fontId="8" fillId="0" borderId="4" xfId="14" applyNumberFormat="1" applyFont="1" applyBorder="1" applyAlignment="1">
      <alignment horizontal="center" vertical="center"/>
    </xf>
    <xf numFmtId="0" fontId="8" fillId="0" borderId="16" xfId="14" applyFont="1" applyBorder="1"/>
    <xf numFmtId="0" fontId="8" fillId="0" borderId="19" xfId="15" applyFont="1" applyBorder="1" applyAlignment="1">
      <alignment horizontal="center" vertical="center"/>
    </xf>
    <xf numFmtId="16" fontId="22" fillId="3" borderId="3" xfId="15" applyNumberFormat="1" applyFont="1" applyFill="1" applyBorder="1" applyAlignment="1">
      <alignment horizontal="center" vertical="center"/>
    </xf>
    <xf numFmtId="0" fontId="43" fillId="0" borderId="3" xfId="15" applyFont="1" applyBorder="1" applyAlignment="1">
      <alignment vertical="center"/>
    </xf>
    <xf numFmtId="0" fontId="43" fillId="0" borderId="3" xfId="15" applyFont="1" applyBorder="1" applyAlignment="1">
      <alignment horizontal="center"/>
    </xf>
    <xf numFmtId="0" fontId="8" fillId="0" borderId="3" xfId="15" applyFont="1" applyBorder="1" applyAlignment="1">
      <alignment horizontal="center" vertical="center"/>
    </xf>
    <xf numFmtId="0" fontId="22" fillId="3" borderId="3" xfId="15" applyNumberFormat="1" applyFont="1" applyFill="1" applyBorder="1" applyAlignment="1">
      <alignment horizontal="center" vertical="center"/>
    </xf>
    <xf numFmtId="42" fontId="22" fillId="3" borderId="3" xfId="4" applyNumberFormat="1" applyFont="1" applyFill="1" applyBorder="1" applyAlignment="1">
      <alignment vertical="center"/>
    </xf>
    <xf numFmtId="0" fontId="22" fillId="3" borderId="3" xfId="15" applyFont="1" applyFill="1" applyBorder="1" applyAlignment="1">
      <alignment horizontal="center" vertical="center"/>
    </xf>
    <xf numFmtId="42" fontId="22" fillId="3" borderId="3" xfId="4" applyNumberFormat="1" applyFont="1" applyFill="1" applyBorder="1" applyAlignment="1">
      <alignment horizontal="center" vertical="center"/>
    </xf>
    <xf numFmtId="0" fontId="22" fillId="3" borderId="3" xfId="4" applyNumberFormat="1" applyFont="1" applyFill="1" applyBorder="1" applyAlignment="1">
      <alignment horizontal="center" vertical="center"/>
    </xf>
    <xf numFmtId="42" fontId="22" fillId="3" borderId="3" xfId="15" applyNumberFormat="1" applyFont="1" applyFill="1" applyBorder="1" applyAlignment="1">
      <alignment vertical="center"/>
    </xf>
    <xf numFmtId="0" fontId="22" fillId="3" borderId="5" xfId="15" applyFont="1" applyFill="1" applyBorder="1" applyAlignment="1">
      <alignment horizontal="center" vertical="center"/>
    </xf>
    <xf numFmtId="0" fontId="8" fillId="0" borderId="15" xfId="15" applyFont="1" applyBorder="1" applyAlignment="1">
      <alignment horizontal="center" vertical="center"/>
    </xf>
    <xf numFmtId="16" fontId="22" fillId="3" borderId="1" xfId="15" applyNumberFormat="1" applyFont="1" applyFill="1" applyBorder="1" applyAlignment="1">
      <alignment horizontal="center" vertical="center"/>
    </xf>
    <xf numFmtId="0" fontId="43" fillId="0" borderId="1" xfId="15" applyFont="1" applyBorder="1" applyAlignment="1">
      <alignment vertical="center"/>
    </xf>
    <xf numFmtId="0" fontId="43" fillId="0" borderId="1" xfId="15" applyFont="1" applyBorder="1" applyAlignment="1">
      <alignment horizontal="center"/>
    </xf>
    <xf numFmtId="0" fontId="8" fillId="0" borderId="1" xfId="15" applyFont="1" applyBorder="1" applyAlignment="1">
      <alignment horizontal="center" vertical="center"/>
    </xf>
    <xf numFmtId="0" fontId="22" fillId="3" borderId="1" xfId="15" applyNumberFormat="1" applyFont="1" applyFill="1" applyBorder="1" applyAlignment="1">
      <alignment horizontal="center" vertical="center"/>
    </xf>
    <xf numFmtId="42" fontId="22" fillId="3" borderId="1" xfId="4" applyNumberFormat="1" applyFont="1" applyFill="1" applyBorder="1" applyAlignment="1">
      <alignment vertical="center"/>
    </xf>
    <xf numFmtId="0" fontId="22" fillId="3" borderId="1" xfId="15" applyFont="1" applyFill="1" applyBorder="1" applyAlignment="1">
      <alignment horizontal="center" vertical="center"/>
    </xf>
    <xf numFmtId="42" fontId="22" fillId="3" borderId="1" xfId="4" applyNumberFormat="1" applyFont="1" applyFill="1" applyBorder="1" applyAlignment="1">
      <alignment horizontal="center" vertical="center"/>
    </xf>
    <xf numFmtId="0" fontId="22" fillId="3" borderId="1" xfId="4" applyNumberFormat="1" applyFont="1" applyFill="1" applyBorder="1" applyAlignment="1">
      <alignment horizontal="center" vertical="center"/>
    </xf>
    <xf numFmtId="42" fontId="22" fillId="3" borderId="1" xfId="15" applyNumberFormat="1" applyFont="1" applyFill="1" applyBorder="1" applyAlignment="1">
      <alignment vertical="center"/>
    </xf>
    <xf numFmtId="0" fontId="22" fillId="3" borderId="6" xfId="15" applyFont="1" applyFill="1" applyBorder="1" applyAlignment="1">
      <alignment horizontal="center" vertical="center"/>
    </xf>
    <xf numFmtId="16" fontId="23" fillId="3" borderId="1" xfId="15" applyNumberFormat="1" applyFont="1" applyFill="1" applyBorder="1" applyAlignment="1">
      <alignment horizontal="center" vertical="center"/>
    </xf>
    <xf numFmtId="0" fontId="44" fillId="0" borderId="1" xfId="15" applyFont="1" applyBorder="1" applyAlignment="1">
      <alignment vertical="center"/>
    </xf>
    <xf numFmtId="0" fontId="44" fillId="0" borderId="1" xfId="15" applyFont="1" applyBorder="1" applyAlignment="1">
      <alignment horizontal="center"/>
    </xf>
    <xf numFmtId="0" fontId="8" fillId="0" borderId="1" xfId="15" applyFont="1" applyBorder="1" applyAlignment="1">
      <alignment vertical="center"/>
    </xf>
    <xf numFmtId="0" fontId="8" fillId="0" borderId="1" xfId="15" applyFont="1" applyBorder="1" applyAlignment="1">
      <alignment horizontal="center"/>
    </xf>
    <xf numFmtId="0" fontId="8" fillId="0" borderId="18" xfId="15" applyFont="1" applyBorder="1" applyAlignment="1">
      <alignment horizontal="center" vertical="center"/>
    </xf>
    <xf numFmtId="16" fontId="22" fillId="3" borderId="4" xfId="15" applyNumberFormat="1" applyFont="1" applyFill="1" applyBorder="1" applyAlignment="1">
      <alignment horizontal="center" vertical="center"/>
    </xf>
    <xf numFmtId="0" fontId="43" fillId="0" borderId="4" xfId="15" applyFont="1" applyBorder="1" applyAlignment="1">
      <alignment vertical="center"/>
    </xf>
    <xf numFmtId="0" fontId="43" fillId="0" borderId="4" xfId="15" applyFont="1" applyBorder="1" applyAlignment="1">
      <alignment horizontal="center"/>
    </xf>
    <xf numFmtId="0" fontId="8" fillId="0" borderId="4" xfId="15" applyFont="1" applyBorder="1" applyAlignment="1">
      <alignment horizontal="center" vertical="center"/>
    </xf>
    <xf numFmtId="0" fontId="22" fillId="3" borderId="4" xfId="15" applyNumberFormat="1" applyFont="1" applyFill="1" applyBorder="1" applyAlignment="1">
      <alignment horizontal="center" vertical="center"/>
    </xf>
    <xf numFmtId="42" fontId="22" fillId="3" borderId="4" xfId="4" applyNumberFormat="1" applyFont="1" applyFill="1" applyBorder="1" applyAlignment="1">
      <alignment vertical="center"/>
    </xf>
    <xf numFmtId="0" fontId="22" fillId="3" borderId="4" xfId="15" applyFont="1" applyFill="1" applyBorder="1" applyAlignment="1">
      <alignment horizontal="center" vertical="center"/>
    </xf>
    <xf numFmtId="42" fontId="22" fillId="3" borderId="4" xfId="4" applyNumberFormat="1" applyFont="1" applyFill="1" applyBorder="1" applyAlignment="1">
      <alignment horizontal="center" vertical="center"/>
    </xf>
    <xf numFmtId="0" fontId="22" fillId="3" borderId="4" xfId="4" applyNumberFormat="1" applyFont="1" applyFill="1" applyBorder="1" applyAlignment="1">
      <alignment horizontal="center" vertical="center"/>
    </xf>
    <xf numFmtId="42" fontId="22" fillId="3" borderId="4" xfId="15" applyNumberFormat="1" applyFont="1" applyFill="1" applyBorder="1" applyAlignment="1">
      <alignment vertical="center"/>
    </xf>
    <xf numFmtId="0" fontId="22" fillId="3" borderId="16" xfId="15" applyFont="1" applyFill="1" applyBorder="1" applyAlignment="1">
      <alignment horizontal="center" vertical="center"/>
    </xf>
    <xf numFmtId="0" fontId="8" fillId="0" borderId="19" xfId="16" applyFont="1" applyBorder="1" applyAlignment="1">
      <alignment horizontal="center" vertical="center"/>
    </xf>
    <xf numFmtId="16" fontId="22" fillId="3" borderId="3" xfId="16" applyNumberFormat="1" applyFont="1" applyFill="1" applyBorder="1" applyAlignment="1">
      <alignment horizontal="center" vertical="center"/>
    </xf>
    <xf numFmtId="42" fontId="8" fillId="0" borderId="3" xfId="5" applyNumberFormat="1" applyFont="1" applyBorder="1" applyAlignment="1">
      <alignment horizontal="center" vertical="center"/>
    </xf>
    <xf numFmtId="42" fontId="8" fillId="0" borderId="3" xfId="16" applyNumberFormat="1" applyFont="1" applyBorder="1" applyAlignment="1">
      <alignment horizontal="center" vertical="center"/>
    </xf>
    <xf numFmtId="0" fontId="8" fillId="0" borderId="5" xfId="16" applyFont="1" applyBorder="1" applyAlignment="1">
      <alignment horizontal="center" vertical="center"/>
    </xf>
    <xf numFmtId="0" fontId="8" fillId="0" borderId="15" xfId="16" applyFont="1" applyBorder="1" applyAlignment="1">
      <alignment horizontal="center" vertical="center"/>
    </xf>
    <xf numFmtId="16" fontId="22" fillId="3" borderId="1" xfId="16" applyNumberFormat="1" applyFont="1" applyFill="1" applyBorder="1" applyAlignment="1">
      <alignment horizontal="center" vertical="center"/>
    </xf>
    <xf numFmtId="0" fontId="8" fillId="0" borderId="1" xfId="16" applyNumberFormat="1" applyFont="1" applyBorder="1" applyAlignment="1">
      <alignment vertical="center"/>
    </xf>
    <xf numFmtId="0" fontId="8" fillId="0" borderId="1" xfId="16" applyFont="1" applyBorder="1" applyAlignment="1">
      <alignment horizontal="center" vertical="center"/>
    </xf>
    <xf numFmtId="0" fontId="8" fillId="0" borderId="1" xfId="16" applyNumberFormat="1" applyFont="1" applyBorder="1" applyAlignment="1">
      <alignment horizontal="center" vertical="center"/>
    </xf>
    <xf numFmtId="42" fontId="8" fillId="0" borderId="1" xfId="5" applyNumberFormat="1" applyFont="1" applyBorder="1" applyAlignment="1">
      <alignment horizontal="center" vertical="center"/>
    </xf>
    <xf numFmtId="42" fontId="8" fillId="0" borderId="1" xfId="16" applyNumberFormat="1" applyFont="1" applyBorder="1" applyAlignment="1">
      <alignment horizontal="center" vertical="center"/>
    </xf>
    <xf numFmtId="0" fontId="8" fillId="0" borderId="6" xfId="16" applyFont="1" applyBorder="1" applyAlignment="1">
      <alignment horizontal="center" vertical="center"/>
    </xf>
    <xf numFmtId="16" fontId="23" fillId="3" borderId="1" xfId="16" applyNumberFormat="1" applyFont="1" applyFill="1" applyBorder="1" applyAlignment="1">
      <alignment horizontal="center" vertical="center"/>
    </xf>
    <xf numFmtId="0" fontId="46" fillId="0" borderId="1" xfId="16" applyNumberFormat="1" applyFont="1" applyBorder="1" applyAlignment="1">
      <alignment vertical="center"/>
    </xf>
    <xf numFmtId="0" fontId="46" fillId="0" borderId="1" xfId="16" applyFont="1" applyBorder="1" applyAlignment="1">
      <alignment horizontal="center" vertical="center"/>
    </xf>
    <xf numFmtId="16" fontId="22" fillId="0" borderId="1" xfId="16" applyNumberFormat="1" applyFont="1" applyFill="1" applyBorder="1" applyAlignment="1">
      <alignment horizontal="center" vertical="center"/>
    </xf>
    <xf numFmtId="0" fontId="8" fillId="0" borderId="1" xfId="16" applyNumberFormat="1" applyFont="1" applyFill="1" applyBorder="1" applyAlignment="1">
      <alignment vertical="center"/>
    </xf>
    <xf numFmtId="0" fontId="8" fillId="0" borderId="1" xfId="16" applyFont="1" applyFill="1" applyBorder="1" applyAlignment="1">
      <alignment horizontal="center" vertical="center"/>
    </xf>
    <xf numFmtId="0" fontId="8" fillId="0" borderId="1" xfId="16" applyNumberFormat="1" applyFont="1" applyFill="1" applyBorder="1" applyAlignment="1">
      <alignment horizontal="center" vertical="center"/>
    </xf>
    <xf numFmtId="42" fontId="8" fillId="0" borderId="1" xfId="5" applyNumberFormat="1" applyFont="1" applyFill="1" applyBorder="1" applyAlignment="1">
      <alignment horizontal="center" vertical="center"/>
    </xf>
    <xf numFmtId="42" fontId="8" fillId="0" borderId="1" xfId="16" applyNumberFormat="1" applyFont="1" applyFill="1" applyBorder="1" applyAlignment="1">
      <alignment horizontal="center" vertical="center"/>
    </xf>
    <xf numFmtId="0" fontId="8" fillId="0" borderId="6" xfId="16" applyFont="1" applyFill="1" applyBorder="1" applyAlignment="1">
      <alignment horizontal="center" vertical="center"/>
    </xf>
    <xf numFmtId="0" fontId="8" fillId="0" borderId="18" xfId="16" applyFont="1" applyBorder="1" applyAlignment="1">
      <alignment horizontal="center" vertical="center"/>
    </xf>
    <xf numFmtId="16" fontId="22" fillId="3" borderId="4" xfId="16" applyNumberFormat="1" applyFont="1" applyFill="1" applyBorder="1" applyAlignment="1">
      <alignment horizontal="center" vertical="center"/>
    </xf>
    <xf numFmtId="0" fontId="46" fillId="0" borderId="4" xfId="16" applyNumberFormat="1" applyFont="1" applyBorder="1" applyAlignment="1">
      <alignment vertical="center"/>
    </xf>
    <xf numFmtId="0" fontId="46" fillId="0" borderId="4" xfId="16" applyFont="1" applyBorder="1" applyAlignment="1">
      <alignment horizontal="center" vertical="center"/>
    </xf>
    <xf numFmtId="0" fontId="8" fillId="0" borderId="4" xfId="16" applyFont="1" applyBorder="1" applyAlignment="1">
      <alignment horizontal="center" vertical="center"/>
    </xf>
    <xf numFmtId="0" fontId="8" fillId="0" borderId="4" xfId="16" applyNumberFormat="1" applyFont="1" applyBorder="1" applyAlignment="1">
      <alignment horizontal="center" vertical="center"/>
    </xf>
    <xf numFmtId="42" fontId="8" fillId="0" borderId="4" xfId="5" applyNumberFormat="1" applyFont="1" applyBorder="1" applyAlignment="1">
      <alignment horizontal="center" vertical="center"/>
    </xf>
    <xf numFmtId="42" fontId="8" fillId="0" borderId="4" xfId="16" applyNumberFormat="1" applyFont="1" applyBorder="1" applyAlignment="1">
      <alignment horizontal="center" vertical="center"/>
    </xf>
    <xf numFmtId="0" fontId="8" fillId="0" borderId="16" xfId="16" applyFont="1" applyBorder="1" applyAlignment="1">
      <alignment horizontal="center" vertical="center"/>
    </xf>
    <xf numFmtId="0" fontId="8" fillId="0" borderId="19" xfId="22" applyFont="1" applyBorder="1" applyAlignment="1">
      <alignment horizontal="center" vertical="center"/>
    </xf>
    <xf numFmtId="16" fontId="22" fillId="3" borderId="3" xfId="22" applyNumberFormat="1" applyFont="1" applyFill="1" applyBorder="1" applyAlignment="1">
      <alignment horizontal="center" vertical="center"/>
    </xf>
    <xf numFmtId="0" fontId="37" fillId="3" borderId="3" xfId="22" applyNumberFormat="1" applyFont="1" applyFill="1" applyBorder="1" applyAlignment="1">
      <alignment vertical="center"/>
    </xf>
    <xf numFmtId="0" fontId="8" fillId="0" borderId="3" xfId="22" applyFont="1" applyBorder="1" applyAlignment="1">
      <alignment horizontal="center" vertical="center"/>
    </xf>
    <xf numFmtId="0" fontId="22" fillId="3" borderId="3" xfId="22" applyNumberFormat="1" applyFont="1" applyFill="1" applyBorder="1" applyAlignment="1">
      <alignment horizontal="center" vertical="center"/>
    </xf>
    <xf numFmtId="42" fontId="22" fillId="3" borderId="3" xfId="7" applyNumberFormat="1" applyFont="1" applyFill="1" applyBorder="1" applyAlignment="1">
      <alignment horizontal="center" vertical="center"/>
    </xf>
    <xf numFmtId="0" fontId="22" fillId="3" borderId="3" xfId="22" applyFont="1" applyFill="1" applyBorder="1" applyAlignment="1">
      <alignment horizontal="center" vertical="center"/>
    </xf>
    <xf numFmtId="0" fontId="22" fillId="3" borderId="3" xfId="7" applyNumberFormat="1" applyFont="1" applyFill="1" applyBorder="1" applyAlignment="1">
      <alignment horizontal="center" vertical="center"/>
    </xf>
    <xf numFmtId="42" fontId="22" fillId="0" borderId="3" xfId="7" applyNumberFormat="1" applyFont="1" applyFill="1" applyBorder="1" applyAlignment="1">
      <alignment horizontal="center" vertical="center"/>
    </xf>
    <xf numFmtId="42" fontId="22" fillId="3" borderId="3" xfId="22" applyNumberFormat="1" applyFont="1" applyFill="1" applyBorder="1" applyAlignment="1">
      <alignment vertical="center"/>
    </xf>
    <xf numFmtId="0" fontId="22" fillId="3" borderId="5" xfId="22" applyFont="1" applyFill="1" applyBorder="1" applyAlignment="1">
      <alignment horizontal="center" vertical="center"/>
    </xf>
    <xf numFmtId="0" fontId="8" fillId="0" borderId="15" xfId="22" applyFont="1" applyBorder="1" applyAlignment="1">
      <alignment horizontal="center" vertical="center"/>
    </xf>
    <xf numFmtId="16" fontId="22" fillId="3" borderId="1" xfId="22" applyNumberFormat="1" applyFont="1" applyFill="1" applyBorder="1" applyAlignment="1">
      <alignment horizontal="center" vertical="center"/>
    </xf>
    <xf numFmtId="0" fontId="37" fillId="3" borderId="1" xfId="22" applyNumberFormat="1" applyFont="1" applyFill="1" applyBorder="1" applyAlignment="1">
      <alignment vertical="center"/>
    </xf>
    <xf numFmtId="0" fontId="8" fillId="0" borderId="1" xfId="22" applyFont="1" applyBorder="1" applyAlignment="1">
      <alignment horizontal="center" vertical="center"/>
    </xf>
    <xf numFmtId="0" fontId="22" fillId="3" borderId="1" xfId="22" applyNumberFormat="1" applyFont="1" applyFill="1" applyBorder="1" applyAlignment="1">
      <alignment horizontal="center" vertical="center"/>
    </xf>
    <xf numFmtId="42" fontId="22" fillId="3" borderId="1" xfId="7" applyNumberFormat="1" applyFont="1" applyFill="1" applyBorder="1" applyAlignment="1">
      <alignment horizontal="center" vertical="center"/>
    </xf>
    <xf numFmtId="0" fontId="22" fillId="3" borderId="1" xfId="22" applyFont="1" applyFill="1" applyBorder="1" applyAlignment="1">
      <alignment horizontal="center" vertical="center"/>
    </xf>
    <xf numFmtId="0" fontId="22" fillId="3" borderId="1" xfId="7" applyNumberFormat="1" applyFont="1" applyFill="1" applyBorder="1" applyAlignment="1">
      <alignment horizontal="center" vertical="center"/>
    </xf>
    <xf numFmtId="42" fontId="22" fillId="0" borderId="1" xfId="7" applyNumberFormat="1" applyFont="1" applyFill="1" applyBorder="1" applyAlignment="1">
      <alignment horizontal="center" vertical="center"/>
    </xf>
    <xf numFmtId="42" fontId="22" fillId="3" borderId="1" xfId="22" applyNumberFormat="1" applyFont="1" applyFill="1" applyBorder="1" applyAlignment="1">
      <alignment vertical="center"/>
    </xf>
    <xf numFmtId="0" fontId="22" fillId="3" borderId="6" xfId="22" applyFont="1" applyFill="1" applyBorder="1" applyAlignment="1">
      <alignment horizontal="center" vertical="center"/>
    </xf>
    <xf numFmtId="16" fontId="23" fillId="3" borderId="1" xfId="22" applyNumberFormat="1" applyFont="1" applyFill="1" applyBorder="1" applyAlignment="1">
      <alignment horizontal="center" vertical="center"/>
    </xf>
    <xf numFmtId="0" fontId="23" fillId="0" borderId="1" xfId="22" applyFont="1" applyBorder="1" applyAlignment="1">
      <alignment vertical="center"/>
    </xf>
    <xf numFmtId="0" fontId="23" fillId="0" borderId="1" xfId="22" applyFont="1" applyBorder="1" applyAlignment="1">
      <alignment horizontal="center" vertical="center"/>
    </xf>
    <xf numFmtId="0" fontId="8" fillId="0" borderId="1" xfId="22" applyFont="1" applyBorder="1" applyAlignment="1">
      <alignment vertical="center"/>
    </xf>
    <xf numFmtId="42" fontId="8" fillId="0" borderId="1" xfId="22" applyNumberFormat="1" applyFont="1" applyBorder="1" applyAlignment="1">
      <alignment vertical="center"/>
    </xf>
    <xf numFmtId="0" fontId="8" fillId="0" borderId="1" xfId="22" applyNumberFormat="1" applyFont="1" applyBorder="1" applyAlignment="1">
      <alignment horizontal="center" vertical="center"/>
    </xf>
    <xf numFmtId="0" fontId="8" fillId="0" borderId="6" xfId="22" applyFont="1" applyBorder="1" applyAlignment="1">
      <alignment horizontal="center" vertical="center"/>
    </xf>
    <xf numFmtId="0" fontId="41" fillId="0" borderId="1" xfId="22" applyFont="1" applyBorder="1" applyAlignment="1">
      <alignment vertical="center"/>
    </xf>
    <xf numFmtId="0" fontId="48" fillId="0" borderId="1" xfId="22" applyFont="1" applyBorder="1" applyAlignment="1">
      <alignment vertical="center"/>
    </xf>
    <xf numFmtId="0" fontId="48" fillId="3" borderId="1" xfId="22" applyNumberFormat="1" applyFont="1" applyFill="1" applyBorder="1" applyAlignment="1">
      <alignment vertical="center"/>
    </xf>
    <xf numFmtId="0" fontId="8" fillId="0" borderId="18" xfId="22" applyFont="1" applyBorder="1" applyAlignment="1">
      <alignment horizontal="center" vertical="center"/>
    </xf>
    <xf numFmtId="16" fontId="22" fillId="3" borderId="4" xfId="22" applyNumberFormat="1" applyFont="1" applyFill="1" applyBorder="1" applyAlignment="1">
      <alignment horizontal="center" vertical="center"/>
    </xf>
    <xf numFmtId="0" fontId="23" fillId="0" borderId="4" xfId="22" applyFont="1" applyBorder="1" applyAlignment="1">
      <alignment vertical="center"/>
    </xf>
    <xf numFmtId="0" fontId="23" fillId="0" borderId="4" xfId="22" applyFont="1" applyBorder="1" applyAlignment="1">
      <alignment horizontal="center" vertical="center"/>
    </xf>
    <xf numFmtId="0" fontId="8" fillId="0" borderId="4" xfId="22" applyFont="1" applyBorder="1" applyAlignment="1">
      <alignment vertical="center"/>
    </xf>
    <xf numFmtId="0" fontId="22" fillId="3" borderId="4" xfId="22" applyNumberFormat="1" applyFont="1" applyFill="1" applyBorder="1" applyAlignment="1">
      <alignment horizontal="center" vertical="center"/>
    </xf>
    <xf numFmtId="42" fontId="22" fillId="3" borderId="4" xfId="7" applyNumberFormat="1" applyFont="1" applyFill="1" applyBorder="1" applyAlignment="1">
      <alignment horizontal="center" vertical="center"/>
    </xf>
    <xf numFmtId="0" fontId="8" fillId="0" borderId="4" xfId="22" applyFont="1" applyBorder="1" applyAlignment="1">
      <alignment horizontal="center" vertical="center"/>
    </xf>
    <xf numFmtId="42" fontId="8" fillId="0" borderId="4" xfId="22" applyNumberFormat="1" applyFont="1" applyBorder="1" applyAlignment="1">
      <alignment vertical="center"/>
    </xf>
    <xf numFmtId="42" fontId="22" fillId="0" borderId="4" xfId="7" applyNumberFormat="1" applyFont="1" applyFill="1" applyBorder="1" applyAlignment="1">
      <alignment horizontal="center" vertical="center"/>
    </xf>
    <xf numFmtId="0" fontId="8" fillId="0" borderId="4" xfId="22" applyNumberFormat="1" applyFont="1" applyBorder="1" applyAlignment="1">
      <alignment horizontal="center" vertical="center"/>
    </xf>
    <xf numFmtId="42" fontId="22" fillId="3" borderId="4" xfId="22" applyNumberFormat="1" applyFont="1" applyFill="1" applyBorder="1" applyAlignment="1">
      <alignment vertical="center"/>
    </xf>
    <xf numFmtId="0" fontId="8" fillId="0" borderId="16" xfId="22" applyFont="1" applyBorder="1" applyAlignment="1">
      <alignment horizontal="center" vertical="center"/>
    </xf>
    <xf numFmtId="0" fontId="8" fillId="0" borderId="19" xfId="23" applyFont="1" applyBorder="1" applyAlignment="1">
      <alignment horizontal="center" vertical="center"/>
    </xf>
    <xf numFmtId="16" fontId="22" fillId="3" borderId="3" xfId="23" applyNumberFormat="1" applyFont="1" applyFill="1" applyBorder="1" applyAlignment="1">
      <alignment horizontal="center" vertical="center"/>
    </xf>
    <xf numFmtId="0" fontId="43" fillId="0" borderId="3" xfId="23" applyNumberFormat="1" applyFont="1" applyBorder="1" applyAlignment="1">
      <alignment vertical="center"/>
    </xf>
    <xf numFmtId="0" fontId="8" fillId="3" borderId="3" xfId="23" applyFont="1" applyFill="1" applyBorder="1" applyAlignment="1">
      <alignment horizontal="center" vertical="center"/>
    </xf>
    <xf numFmtId="0" fontId="8" fillId="0" borderId="3" xfId="23" applyFont="1" applyBorder="1" applyAlignment="1">
      <alignment horizontal="center" vertical="center"/>
    </xf>
    <xf numFmtId="0" fontId="22" fillId="3" borderId="3" xfId="23" applyNumberFormat="1" applyFont="1" applyFill="1" applyBorder="1" applyAlignment="1">
      <alignment horizontal="center" vertical="center"/>
    </xf>
    <xf numFmtId="42" fontId="22" fillId="3" borderId="3" xfId="8" applyNumberFormat="1" applyFont="1" applyFill="1" applyBorder="1" applyAlignment="1">
      <alignment vertical="center"/>
    </xf>
    <xf numFmtId="0" fontId="22" fillId="3" borderId="3" xfId="23" applyFont="1" applyFill="1" applyBorder="1" applyAlignment="1">
      <alignment horizontal="center" vertical="center"/>
    </xf>
    <xf numFmtId="42" fontId="22" fillId="3" borderId="3" xfId="8" applyNumberFormat="1" applyFont="1" applyFill="1" applyBorder="1" applyAlignment="1">
      <alignment horizontal="left" vertical="center"/>
    </xf>
    <xf numFmtId="0" fontId="22" fillId="3" borderId="3" xfId="8" applyNumberFormat="1" applyFont="1" applyFill="1" applyBorder="1" applyAlignment="1">
      <alignment horizontal="center" vertical="center"/>
    </xf>
    <xf numFmtId="42" fontId="22" fillId="3" borderId="3" xfId="8" applyNumberFormat="1" applyFont="1" applyFill="1" applyBorder="1" applyAlignment="1">
      <alignment horizontal="center" vertical="center"/>
    </xf>
    <xf numFmtId="42" fontId="22" fillId="3" borderId="3" xfId="23" applyNumberFormat="1" applyFont="1" applyFill="1" applyBorder="1" applyAlignment="1">
      <alignment vertical="center"/>
    </xf>
    <xf numFmtId="0" fontId="22" fillId="3" borderId="5" xfId="23" applyFont="1" applyFill="1" applyBorder="1" applyAlignment="1">
      <alignment horizontal="center" vertical="center"/>
    </xf>
    <xf numFmtId="0" fontId="8" fillId="0" borderId="15" xfId="23" applyFont="1" applyBorder="1" applyAlignment="1">
      <alignment horizontal="center" vertical="center"/>
    </xf>
    <xf numFmtId="16" fontId="22" fillId="3" borderId="1" xfId="23" applyNumberFormat="1" applyFont="1" applyFill="1" applyBorder="1" applyAlignment="1">
      <alignment horizontal="center" vertical="center"/>
    </xf>
    <xf numFmtId="0" fontId="11" fillId="0" borderId="1" xfId="23" applyNumberFormat="1" applyFont="1" applyBorder="1" applyAlignment="1">
      <alignment vertical="center"/>
    </xf>
    <xf numFmtId="0" fontId="8" fillId="3" borderId="1" xfId="23" applyFont="1" applyFill="1" applyBorder="1" applyAlignment="1">
      <alignment horizontal="center" vertical="center"/>
    </xf>
    <xf numFmtId="0" fontId="8" fillId="0" borderId="1" xfId="23" applyFont="1" applyBorder="1" applyAlignment="1">
      <alignment horizontal="center" vertical="center"/>
    </xf>
    <xf numFmtId="0" fontId="22" fillId="3" borderId="1" xfId="23" applyNumberFormat="1" applyFont="1" applyFill="1" applyBorder="1" applyAlignment="1">
      <alignment horizontal="center" vertical="center"/>
    </xf>
    <xf numFmtId="42" fontId="22" fillId="3" borderId="1" xfId="8" applyNumberFormat="1" applyFont="1" applyFill="1" applyBorder="1" applyAlignment="1">
      <alignment vertical="center"/>
    </xf>
    <xf numFmtId="0" fontId="22" fillId="3" borderId="1" xfId="23" applyFont="1" applyFill="1" applyBorder="1" applyAlignment="1">
      <alignment horizontal="center" vertical="center"/>
    </xf>
    <xf numFmtId="42" fontId="22" fillId="3" borderId="1" xfId="8" applyNumberFormat="1" applyFont="1" applyFill="1" applyBorder="1" applyAlignment="1">
      <alignment horizontal="left" vertical="center"/>
    </xf>
    <xf numFmtId="0" fontId="22" fillId="3" borderId="1" xfId="8" applyNumberFormat="1" applyFont="1" applyFill="1" applyBorder="1" applyAlignment="1">
      <alignment horizontal="center" vertical="center"/>
    </xf>
    <xf numFmtId="42" fontId="22" fillId="3" borderId="1" xfId="8" applyNumberFormat="1" applyFont="1" applyFill="1" applyBorder="1" applyAlignment="1">
      <alignment horizontal="center" vertical="center"/>
    </xf>
    <xf numFmtId="42" fontId="22" fillId="3" borderId="1" xfId="23" applyNumberFormat="1" applyFont="1" applyFill="1" applyBorder="1" applyAlignment="1">
      <alignment vertical="center"/>
    </xf>
    <xf numFmtId="0" fontId="22" fillId="3" borderId="6" xfId="23" applyFont="1" applyFill="1" applyBorder="1" applyAlignment="1">
      <alignment horizontal="center" vertical="center"/>
    </xf>
    <xf numFmtId="0" fontId="8" fillId="0" borderId="1" xfId="23" applyFont="1" applyBorder="1" applyAlignment="1">
      <alignment vertical="center"/>
    </xf>
    <xf numFmtId="42" fontId="8" fillId="0" borderId="1" xfId="23" applyNumberFormat="1" applyFont="1" applyBorder="1" applyAlignment="1">
      <alignment vertical="center"/>
    </xf>
    <xf numFmtId="0" fontId="8" fillId="0" borderId="1" xfId="23" applyNumberFormat="1" applyFont="1" applyBorder="1" applyAlignment="1">
      <alignment horizontal="center" vertical="center"/>
    </xf>
    <xf numFmtId="42" fontId="8" fillId="0" borderId="1" xfId="23" applyNumberFormat="1" applyFont="1" applyBorder="1" applyAlignment="1">
      <alignment horizontal="center" vertical="center"/>
    </xf>
    <xf numFmtId="0" fontId="8" fillId="0" borderId="6" xfId="23" applyFont="1" applyBorder="1" applyAlignment="1">
      <alignment vertical="center"/>
    </xf>
    <xf numFmtId="16" fontId="23" fillId="3" borderId="1" xfId="23" applyNumberFormat="1" applyFont="1" applyFill="1" applyBorder="1" applyAlignment="1">
      <alignment horizontal="center" vertical="center"/>
    </xf>
    <xf numFmtId="0" fontId="11" fillId="0" borderId="1" xfId="23" applyFont="1" applyBorder="1" applyAlignment="1">
      <alignment vertical="center"/>
    </xf>
    <xf numFmtId="0" fontId="46" fillId="0" borderId="1" xfId="23" applyFont="1" applyBorder="1" applyAlignment="1">
      <alignment vertical="center"/>
    </xf>
    <xf numFmtId="0" fontId="44" fillId="0" borderId="1" xfId="23" applyFont="1" applyBorder="1" applyAlignment="1">
      <alignment vertical="center"/>
    </xf>
    <xf numFmtId="0" fontId="44" fillId="0" borderId="1" xfId="23" applyFont="1" applyBorder="1" applyAlignment="1">
      <alignment horizontal="center" vertical="center"/>
    </xf>
    <xf numFmtId="0" fontId="8" fillId="0" borderId="18" xfId="23" applyFont="1" applyBorder="1" applyAlignment="1">
      <alignment horizontal="center" vertical="center"/>
    </xf>
    <xf numFmtId="16" fontId="22" fillId="3" borderId="4" xfId="23" applyNumberFormat="1" applyFont="1" applyFill="1" applyBorder="1" applyAlignment="1">
      <alignment horizontal="center" vertical="center"/>
    </xf>
    <xf numFmtId="0" fontId="44" fillId="0" borderId="4" xfId="23" applyFont="1" applyBorder="1" applyAlignment="1">
      <alignment vertical="center"/>
    </xf>
    <xf numFmtId="0" fontId="44" fillId="0" borderId="4" xfId="23" applyFont="1" applyBorder="1" applyAlignment="1">
      <alignment horizontal="center" vertical="center"/>
    </xf>
    <xf numFmtId="0" fontId="8" fillId="0" borderId="4" xfId="23" applyFont="1" applyBorder="1" applyAlignment="1">
      <alignment horizontal="center" vertical="center"/>
    </xf>
    <xf numFmtId="0" fontId="22" fillId="3" borderId="4" xfId="23" applyNumberFormat="1" applyFont="1" applyFill="1" applyBorder="1" applyAlignment="1">
      <alignment horizontal="center" vertical="center"/>
    </xf>
    <xf numFmtId="42" fontId="22" fillId="3" borderId="4" xfId="8" applyNumberFormat="1" applyFont="1" applyFill="1" applyBorder="1" applyAlignment="1">
      <alignment vertical="center"/>
    </xf>
    <xf numFmtId="42" fontId="8" fillId="0" borderId="4" xfId="23" applyNumberFormat="1" applyFont="1" applyBorder="1" applyAlignment="1">
      <alignment vertical="center"/>
    </xf>
    <xf numFmtId="0" fontId="8" fillId="0" borderId="4" xfId="23" applyNumberFormat="1" applyFont="1" applyBorder="1" applyAlignment="1">
      <alignment horizontal="center" vertical="center"/>
    </xf>
    <xf numFmtId="42" fontId="22" fillId="3" borderId="4" xfId="8" applyNumberFormat="1" applyFont="1" applyFill="1" applyBorder="1" applyAlignment="1">
      <alignment horizontal="center" vertical="center"/>
    </xf>
    <xf numFmtId="42" fontId="22" fillId="3" borderId="4" xfId="23" applyNumberFormat="1" applyFont="1" applyFill="1" applyBorder="1" applyAlignment="1">
      <alignment vertical="center"/>
    </xf>
    <xf numFmtId="42" fontId="8" fillId="0" borderId="4" xfId="23" applyNumberFormat="1" applyFont="1" applyBorder="1" applyAlignment="1">
      <alignment horizontal="center" vertical="center"/>
    </xf>
    <xf numFmtId="0" fontId="8" fillId="0" borderId="16" xfId="23" applyFont="1" applyBorder="1" applyAlignment="1">
      <alignment vertical="center"/>
    </xf>
    <xf numFmtId="0" fontId="8" fillId="0" borderId="1" xfId="27" applyFont="1" applyBorder="1"/>
    <xf numFmtId="0" fontId="47" fillId="0" borderId="1" xfId="29" applyNumberFormat="1" applyFont="1" applyBorder="1" applyAlignment="1">
      <alignment vertical="center"/>
    </xf>
    <xf numFmtId="0" fontId="47" fillId="0" borderId="4" xfId="29" applyNumberFormat="1" applyFont="1" applyBorder="1" applyAlignment="1">
      <alignment vertical="center"/>
    </xf>
    <xf numFmtId="0" fontId="8" fillId="0" borderId="19" xfId="24" applyFont="1" applyBorder="1" applyAlignment="1">
      <alignment horizontal="center" vertical="center"/>
    </xf>
    <xf numFmtId="16" fontId="22" fillId="3" borderId="3" xfId="24" applyNumberFormat="1" applyFont="1" applyFill="1" applyBorder="1" applyAlignment="1">
      <alignment horizontal="center" vertical="center"/>
    </xf>
    <xf numFmtId="42" fontId="22" fillId="3" borderId="3" xfId="9" applyNumberFormat="1" applyFont="1" applyFill="1" applyBorder="1" applyAlignment="1">
      <alignment horizontal="center" vertical="center"/>
    </xf>
    <xf numFmtId="42" fontId="22" fillId="3" borderId="3" xfId="24" applyNumberFormat="1" applyFont="1" applyFill="1" applyBorder="1" applyAlignment="1">
      <alignment horizontal="center" vertical="center"/>
    </xf>
    <xf numFmtId="0" fontId="22" fillId="3" borderId="5" xfId="24" applyFont="1" applyFill="1" applyBorder="1" applyAlignment="1">
      <alignment horizontal="center" vertical="center"/>
    </xf>
    <xf numFmtId="0" fontId="8" fillId="0" borderId="15" xfId="24" applyFont="1" applyBorder="1" applyAlignment="1">
      <alignment horizontal="center" vertical="center"/>
    </xf>
    <xf numFmtId="16" fontId="22" fillId="3" borderId="1" xfId="24" applyNumberFormat="1" applyFont="1" applyFill="1" applyBorder="1" applyAlignment="1">
      <alignment horizontal="center" vertical="center"/>
    </xf>
    <xf numFmtId="0" fontId="44" fillId="0" borderId="1" xfId="24" applyFont="1" applyBorder="1" applyAlignment="1">
      <alignment vertical="center"/>
    </xf>
    <xf numFmtId="0" fontId="8" fillId="0" borderId="1" xfId="24" applyFont="1" applyBorder="1" applyAlignment="1">
      <alignment horizontal="center" vertical="center"/>
    </xf>
    <xf numFmtId="42" fontId="22" fillId="3" borderId="1" xfId="9" applyNumberFormat="1" applyFont="1" applyFill="1" applyBorder="1" applyAlignment="1">
      <alignment horizontal="center" vertical="center"/>
    </xf>
    <xf numFmtId="42" fontId="8" fillId="0" borderId="1" xfId="24" applyNumberFormat="1" applyFont="1" applyBorder="1" applyAlignment="1">
      <alignment horizontal="center" vertical="center"/>
    </xf>
    <xf numFmtId="42" fontId="22" fillId="3" borderId="1" xfId="24" applyNumberFormat="1" applyFont="1" applyFill="1" applyBorder="1" applyAlignment="1">
      <alignment horizontal="center" vertical="center"/>
    </xf>
    <xf numFmtId="0" fontId="8" fillId="0" borderId="1" xfId="24" applyNumberFormat="1" applyFont="1" applyBorder="1" applyAlignment="1">
      <alignment horizontal="center" vertical="center"/>
    </xf>
    <xf numFmtId="0" fontId="8" fillId="0" borderId="6" xfId="24" applyFont="1" applyBorder="1" applyAlignment="1">
      <alignment horizontal="center" vertical="center"/>
    </xf>
    <xf numFmtId="0" fontId="8" fillId="0" borderId="1" xfId="24" applyFont="1" applyBorder="1" applyAlignment="1">
      <alignment vertical="center"/>
    </xf>
    <xf numFmtId="16" fontId="23" fillId="3" borderId="1" xfId="24" applyNumberFormat="1" applyFont="1" applyFill="1" applyBorder="1" applyAlignment="1">
      <alignment horizontal="center" vertical="center"/>
    </xf>
    <xf numFmtId="0" fontId="44" fillId="0" borderId="1" xfId="24" applyFont="1" applyBorder="1" applyAlignment="1">
      <alignment horizontal="center" vertical="center"/>
    </xf>
    <xf numFmtId="0" fontId="43" fillId="0" borderId="1" xfId="24" applyFont="1" applyBorder="1" applyAlignment="1">
      <alignment vertical="center"/>
    </xf>
    <xf numFmtId="0" fontId="43" fillId="0" borderId="1" xfId="24" applyFont="1" applyBorder="1" applyAlignment="1">
      <alignment horizontal="center" vertical="center"/>
    </xf>
    <xf numFmtId="0" fontId="8" fillId="0" borderId="18" xfId="24" applyFont="1" applyBorder="1" applyAlignment="1">
      <alignment horizontal="center" vertical="center"/>
    </xf>
    <xf numFmtId="16" fontId="22" fillId="3" borderId="4" xfId="24" applyNumberFormat="1" applyFont="1" applyFill="1" applyBorder="1" applyAlignment="1">
      <alignment horizontal="center" vertical="center"/>
    </xf>
    <xf numFmtId="0" fontId="44" fillId="0" borderId="4" xfId="24" applyFont="1" applyBorder="1" applyAlignment="1">
      <alignment vertical="center"/>
    </xf>
    <xf numFmtId="0" fontId="44" fillId="0" borderId="4" xfId="24" applyFont="1" applyBorder="1" applyAlignment="1">
      <alignment horizontal="center" vertical="center"/>
    </xf>
    <xf numFmtId="0" fontId="8" fillId="0" borderId="4" xfId="24" applyFont="1" applyBorder="1" applyAlignment="1">
      <alignment horizontal="center" vertical="center"/>
    </xf>
    <xf numFmtId="0" fontId="22" fillId="3" borderId="4" xfId="24" applyFont="1" applyFill="1" applyBorder="1" applyAlignment="1">
      <alignment horizontal="center" vertical="center"/>
    </xf>
    <xf numFmtId="42" fontId="22" fillId="3" borderId="4" xfId="9" applyNumberFormat="1" applyFont="1" applyFill="1" applyBorder="1" applyAlignment="1">
      <alignment horizontal="center" vertical="center"/>
    </xf>
    <xf numFmtId="42" fontId="8" fillId="0" borderId="4" xfId="24" applyNumberFormat="1" applyFont="1" applyBorder="1" applyAlignment="1">
      <alignment horizontal="center" vertical="center"/>
    </xf>
    <xf numFmtId="42" fontId="22" fillId="3" borderId="4" xfId="24" applyNumberFormat="1" applyFont="1" applyFill="1" applyBorder="1" applyAlignment="1">
      <alignment horizontal="center" vertical="center"/>
    </xf>
    <xf numFmtId="0" fontId="8" fillId="0" borderId="4" xfId="24" applyNumberFormat="1" applyFont="1" applyBorder="1" applyAlignment="1">
      <alignment horizontal="center" vertical="center"/>
    </xf>
    <xf numFmtId="0" fontId="8" fillId="0" borderId="16" xfId="24" applyFont="1" applyBorder="1" applyAlignment="1">
      <alignment horizontal="center" vertical="center"/>
    </xf>
    <xf numFmtId="0" fontId="22" fillId="0" borderId="1" xfId="0" applyFont="1" applyBorder="1"/>
    <xf numFmtId="0" fontId="22" fillId="0" borderId="1" xfId="0" applyFont="1" applyBorder="1" applyAlignment="1">
      <alignment horizontal="center"/>
    </xf>
    <xf numFmtId="0" fontId="8" fillId="0" borderId="15" xfId="27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" borderId="15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42" fontId="22" fillId="3" borderId="3" xfId="2" applyNumberFormat="1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42" fontId="22" fillId="3" borderId="3" xfId="0" applyNumberFormat="1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42" fillId="3" borderId="20" xfId="0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23" fillId="0" borderId="1" xfId="14" applyFont="1" applyBorder="1" applyAlignment="1">
      <alignment vertical="center"/>
    </xf>
    <xf numFmtId="0" fontId="23" fillId="0" borderId="1" xfId="14" applyFont="1" applyBorder="1"/>
    <xf numFmtId="0" fontId="0" fillId="0" borderId="1" xfId="0" applyFont="1" applyFill="1" applyBorder="1" applyAlignment="1">
      <alignment vertical="center"/>
    </xf>
    <xf numFmtId="42" fontId="0" fillId="0" borderId="0" xfId="0" applyNumberFormat="1" applyFont="1" applyFill="1" applyBorder="1" applyAlignment="1">
      <alignment vertical="center"/>
    </xf>
    <xf numFmtId="16" fontId="0" fillId="3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0" xfId="0" quotePrefix="1" applyFont="1" applyFill="1" applyBorder="1" applyAlignment="1">
      <alignment horizontal="center" vertical="center"/>
    </xf>
    <xf numFmtId="42" fontId="8" fillId="0" borderId="0" xfId="2" applyNumberFormat="1" applyFont="1" applyFill="1" applyBorder="1" applyAlignment="1">
      <alignment vertical="center"/>
    </xf>
    <xf numFmtId="0" fontId="0" fillId="0" borderId="0" xfId="0" applyFont="1" applyFill="1" applyBorder="1" applyAlignment="1">
      <alignment horizontal="center" vertical="center" wrapText="1"/>
    </xf>
    <xf numFmtId="42" fontId="8" fillId="0" borderId="0" xfId="2" applyNumberFormat="1" applyFont="1" applyFill="1" applyBorder="1" applyAlignment="1">
      <alignment horizontal="center" vertical="center"/>
    </xf>
    <xf numFmtId="0" fontId="36" fillId="3" borderId="0" xfId="0" applyNumberFormat="1" applyFont="1" applyFill="1" applyBorder="1" applyAlignment="1">
      <alignment vertical="center" textRotation="255"/>
    </xf>
    <xf numFmtId="0" fontId="23" fillId="0" borderId="0" xfId="0" applyFont="1"/>
    <xf numFmtId="0" fontId="0" fillId="0" borderId="15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8" fillId="0" borderId="1" xfId="16" applyFont="1" applyBorder="1" applyAlignment="1">
      <alignment horizontal="center" vertical="center"/>
    </xf>
    <xf numFmtId="0" fontId="44" fillId="0" borderId="3" xfId="0" applyNumberFormat="1" applyFont="1" applyBorder="1"/>
    <xf numFmtId="0" fontId="0" fillId="0" borderId="3" xfId="0" applyNumberFormat="1" applyFont="1" applyBorder="1" applyAlignment="1">
      <alignment horizontal="center"/>
    </xf>
    <xf numFmtId="0" fontId="0" fillId="0" borderId="1" xfId="0" applyNumberFormat="1" applyFont="1" applyBorder="1"/>
    <xf numFmtId="0" fontId="44" fillId="0" borderId="1" xfId="0" applyNumberFormat="1" applyFont="1" applyBorder="1"/>
    <xf numFmtId="0" fontId="46" fillId="0" borderId="1" xfId="0" applyNumberFormat="1" applyFont="1" applyBorder="1"/>
    <xf numFmtId="0" fontId="46" fillId="0" borderId="1" xfId="0" applyFont="1" applyBorder="1" applyAlignment="1">
      <alignment horizontal="center" vertical="center"/>
    </xf>
    <xf numFmtId="0" fontId="0" fillId="0" borderId="4" xfId="0" applyNumberFormat="1" applyFont="1" applyBorder="1"/>
    <xf numFmtId="0" fontId="0" fillId="0" borderId="16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10" fillId="0" borderId="0" xfId="0" applyFont="1" applyBorder="1" applyAlignment="1">
      <alignment horizontal="center" vertical="center"/>
    </xf>
    <xf numFmtId="0" fontId="8" fillId="0" borderId="1" xfId="14" applyFont="1" applyBorder="1" applyAlignment="1">
      <alignment horizontal="center" vertical="center"/>
    </xf>
    <xf numFmtId="42" fontId="8" fillId="0" borderId="1" xfId="14" applyNumberFormat="1" applyFont="1" applyBorder="1" applyAlignment="1">
      <alignment horizontal="center" vertical="center"/>
    </xf>
    <xf numFmtId="0" fontId="22" fillId="3" borderId="1" xfId="15" applyFont="1" applyFill="1" applyBorder="1" applyAlignment="1">
      <alignment horizontal="center" vertical="center"/>
    </xf>
    <xf numFmtId="42" fontId="22" fillId="3" borderId="1" xfId="4" applyNumberFormat="1" applyFont="1" applyFill="1" applyBorder="1" applyAlignment="1">
      <alignment horizontal="center" vertical="center"/>
    </xf>
    <xf numFmtId="0" fontId="8" fillId="0" borderId="1" xfId="16" applyFont="1" applyBorder="1" applyAlignment="1">
      <alignment horizontal="center" vertical="center"/>
    </xf>
    <xf numFmtId="42" fontId="8" fillId="0" borderId="1" xfId="16" applyNumberFormat="1" applyFont="1" applyBorder="1" applyAlignment="1">
      <alignment horizontal="center" vertical="center"/>
    </xf>
    <xf numFmtId="0" fontId="8" fillId="0" borderId="1" xfId="22" applyFont="1" applyBorder="1" applyAlignment="1">
      <alignment horizontal="center" vertical="center"/>
    </xf>
    <xf numFmtId="0" fontId="8" fillId="0" borderId="1" xfId="23" applyFont="1" applyBorder="1" applyAlignment="1">
      <alignment horizontal="center" vertical="center"/>
    </xf>
    <xf numFmtId="42" fontId="8" fillId="0" borderId="1" xfId="23" applyNumberFormat="1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22" fillId="3" borderId="1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2" fillId="3" borderId="20" xfId="0" applyFont="1" applyFill="1" applyBorder="1" applyAlignment="1">
      <alignment horizontal="center" vertical="center"/>
    </xf>
    <xf numFmtId="0" fontId="22" fillId="3" borderId="22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3" fillId="0" borderId="20" xfId="0" applyFont="1" applyBorder="1" applyAlignment="1">
      <alignment horizontal="center" vertical="center"/>
    </xf>
    <xf numFmtId="42" fontId="8" fillId="0" borderId="10" xfId="2" applyNumberFormat="1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42" fontId="8" fillId="0" borderId="9" xfId="2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42" fontId="8" fillId="3" borderId="9" xfId="2" applyNumberFormat="1" applyFont="1" applyFill="1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2" fillId="3" borderId="1" xfId="18" applyFont="1" applyFill="1" applyBorder="1" applyAlignment="1">
      <alignment horizontal="center" vertical="center"/>
    </xf>
    <xf numFmtId="42" fontId="22" fillId="3" borderId="1" xfId="6" applyNumberFormat="1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8" fillId="0" borderId="15" xfId="30" applyFont="1" applyBorder="1" applyAlignment="1">
      <alignment horizontal="center" vertical="center"/>
    </xf>
    <xf numFmtId="42" fontId="22" fillId="3" borderId="1" xfId="13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41" fontId="8" fillId="0" borderId="1" xfId="2" applyFont="1" applyFill="1" applyBorder="1" applyAlignment="1">
      <alignment horizontal="left" vertical="center"/>
    </xf>
    <xf numFmtId="0" fontId="22" fillId="3" borderId="9" xfId="0" applyFont="1" applyFill="1" applyBorder="1" applyAlignment="1">
      <alignment horizontal="center" vertical="center"/>
    </xf>
    <xf numFmtId="42" fontId="22" fillId="3" borderId="9" xfId="0" applyNumberFormat="1" applyFont="1" applyFill="1" applyBorder="1" applyAlignment="1">
      <alignment horizontal="center" vertical="center"/>
    </xf>
    <xf numFmtId="0" fontId="22" fillId="3" borderId="9" xfId="2" applyNumberFormat="1" applyFont="1" applyFill="1" applyBorder="1" applyAlignment="1">
      <alignment horizontal="center" vertical="center"/>
    </xf>
    <xf numFmtId="42" fontId="22" fillId="3" borderId="3" xfId="2" applyNumberFormat="1" applyFont="1" applyFill="1" applyBorder="1" applyAlignment="1">
      <alignment horizontal="center" vertical="center"/>
    </xf>
    <xf numFmtId="42" fontId="0" fillId="0" borderId="1" xfId="0" applyNumberFormat="1" applyFill="1" applyBorder="1" applyAlignment="1">
      <alignment horizontal="center" vertical="center"/>
    </xf>
    <xf numFmtId="0" fontId="22" fillId="3" borderId="19" xfId="0" applyFont="1" applyFill="1" applyBorder="1" applyAlignment="1">
      <alignment horizontal="center" vertical="center"/>
    </xf>
    <xf numFmtId="42" fontId="22" fillId="3" borderId="3" xfId="0" applyNumberFormat="1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8" fillId="0" borderId="9" xfId="2" applyNumberFormat="1" applyFont="1" applyBorder="1" applyAlignment="1">
      <alignment horizontal="center" vertical="center"/>
    </xf>
    <xf numFmtId="0" fontId="8" fillId="0" borderId="10" xfId="2" applyNumberFormat="1" applyFont="1" applyBorder="1" applyAlignment="1">
      <alignment horizontal="center" vertical="center"/>
    </xf>
    <xf numFmtId="0" fontId="8" fillId="0" borderId="1" xfId="22" applyFont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38" fillId="3" borderId="15" xfId="0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39" fillId="3" borderId="18" xfId="0" applyFont="1" applyFill="1" applyBorder="1" applyAlignment="1">
      <alignment horizontal="center" vertical="center"/>
    </xf>
    <xf numFmtId="42" fontId="0" fillId="0" borderId="3" xfId="0" applyNumberFormat="1" applyBorder="1" applyAlignment="1">
      <alignment horizontal="center" vertical="center"/>
    </xf>
    <xf numFmtId="0" fontId="8" fillId="0" borderId="19" xfId="20" applyFont="1" applyFill="1" applyBorder="1" applyAlignment="1">
      <alignment horizontal="center"/>
    </xf>
    <xf numFmtId="16" fontId="22" fillId="0" borderId="3" xfId="20" applyNumberFormat="1" applyFont="1" applyFill="1" applyBorder="1" applyAlignment="1">
      <alignment horizontal="center"/>
    </xf>
    <xf numFmtId="0" fontId="44" fillId="0" borderId="10" xfId="27" applyFont="1" applyBorder="1" applyAlignment="1">
      <alignment horizontal="left" vertical="center"/>
    </xf>
    <xf numFmtId="0" fontId="8" fillId="0" borderId="10" xfId="27" applyNumberFormat="1" applyFont="1" applyBorder="1" applyAlignment="1">
      <alignment vertical="center"/>
    </xf>
    <xf numFmtId="0" fontId="8" fillId="0" borderId="10" xfId="27" applyFont="1" applyBorder="1" applyAlignment="1">
      <alignment horizontal="center" vertical="center"/>
    </xf>
    <xf numFmtId="0" fontId="8" fillId="0" borderId="15" xfId="20" applyFont="1" applyFill="1" applyBorder="1" applyAlignment="1">
      <alignment horizontal="center"/>
    </xf>
    <xf numFmtId="16" fontId="23" fillId="0" borderId="1" xfId="20" applyNumberFormat="1" applyFont="1" applyFill="1" applyBorder="1" applyAlignment="1">
      <alignment horizontal="center"/>
    </xf>
    <xf numFmtId="0" fontId="44" fillId="0" borderId="1" xfId="27" applyFont="1" applyBorder="1" applyAlignment="1">
      <alignment horizontal="left" vertical="center"/>
    </xf>
    <xf numFmtId="16" fontId="49" fillId="0" borderId="1" xfId="20" applyNumberFormat="1" applyFont="1" applyFill="1" applyBorder="1" applyAlignment="1">
      <alignment horizontal="center"/>
    </xf>
    <xf numFmtId="16" fontId="8" fillId="0" borderId="1" xfId="20" applyNumberFormat="1" applyFont="1" applyFill="1" applyBorder="1" applyAlignment="1">
      <alignment horizontal="center"/>
    </xf>
    <xf numFmtId="16" fontId="22" fillId="0" borderId="1" xfId="20" applyNumberFormat="1" applyFont="1" applyFill="1" applyBorder="1" applyAlignment="1">
      <alignment horizontal="center"/>
    </xf>
    <xf numFmtId="0" fontId="0" fillId="0" borderId="1" xfId="0" applyFont="1" applyBorder="1"/>
    <xf numFmtId="41" fontId="0" fillId="0" borderId="1" xfId="0" applyNumberFormat="1" applyFont="1" applyBorder="1"/>
    <xf numFmtId="0" fontId="0" fillId="0" borderId="6" xfId="0" applyFont="1" applyBorder="1"/>
    <xf numFmtId="0" fontId="46" fillId="0" borderId="1" xfId="0" applyFont="1" applyBorder="1"/>
    <xf numFmtId="0" fontId="8" fillId="0" borderId="18" xfId="20" applyFont="1" applyFill="1" applyBorder="1" applyAlignment="1">
      <alignment horizontal="center"/>
    </xf>
    <xf numFmtId="16" fontId="8" fillId="0" borderId="4" xfId="20" applyNumberFormat="1" applyFont="1" applyFill="1" applyBorder="1" applyAlignment="1">
      <alignment horizontal="center"/>
    </xf>
    <xf numFmtId="0" fontId="46" fillId="0" borderId="4" xfId="0" applyFont="1" applyBorder="1"/>
    <xf numFmtId="0" fontId="0" fillId="0" borderId="4" xfId="0" applyFont="1" applyBorder="1"/>
    <xf numFmtId="41" fontId="0" fillId="0" borderId="4" xfId="0" applyNumberFormat="1" applyFont="1" applyBorder="1"/>
    <xf numFmtId="0" fontId="0" fillId="0" borderId="16" xfId="0" applyFont="1" applyBorder="1"/>
    <xf numFmtId="0" fontId="0" fillId="0" borderId="1" xfId="0" applyFont="1" applyBorder="1" applyAlignment="1">
      <alignment horizontal="center"/>
    </xf>
    <xf numFmtId="0" fontId="8" fillId="0" borderId="19" xfId="20" applyFont="1" applyFill="1" applyBorder="1" applyAlignment="1">
      <alignment horizontal="center" vertical="center"/>
    </xf>
    <xf numFmtId="16" fontId="22" fillId="0" borderId="3" xfId="20" applyNumberFormat="1" applyFont="1" applyFill="1" applyBorder="1" applyAlignment="1">
      <alignment horizontal="center" vertical="center"/>
    </xf>
    <xf numFmtId="0" fontId="8" fillId="0" borderId="15" xfId="20" applyFont="1" applyFill="1" applyBorder="1" applyAlignment="1">
      <alignment horizontal="center" vertical="center"/>
    </xf>
    <xf numFmtId="16" fontId="23" fillId="0" borderId="1" xfId="20" applyNumberFormat="1" applyFont="1" applyFill="1" applyBorder="1" applyAlignment="1">
      <alignment horizontal="center" vertical="center"/>
    </xf>
    <xf numFmtId="16" fontId="49" fillId="0" borderId="1" xfId="20" applyNumberFormat="1" applyFont="1" applyFill="1" applyBorder="1" applyAlignment="1">
      <alignment horizontal="center" vertical="center"/>
    </xf>
    <xf numFmtId="16" fontId="8" fillId="0" borderId="1" xfId="20" applyNumberFormat="1" applyFont="1" applyFill="1" applyBorder="1" applyAlignment="1">
      <alignment horizontal="center" vertical="center"/>
    </xf>
    <xf numFmtId="16" fontId="22" fillId="0" borderId="1" xfId="20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41" fontId="0" fillId="0" borderId="1" xfId="0" applyNumberFormat="1" applyFont="1" applyBorder="1" applyAlignment="1">
      <alignment vertical="center"/>
    </xf>
    <xf numFmtId="0" fontId="0" fillId="0" borderId="6" xfId="0" applyFont="1" applyBorder="1" applyAlignment="1">
      <alignment vertical="center"/>
    </xf>
    <xf numFmtId="0" fontId="46" fillId="0" borderId="1" xfId="0" applyFont="1" applyBorder="1" applyAlignment="1">
      <alignment vertical="center"/>
    </xf>
    <xf numFmtId="0" fontId="8" fillId="0" borderId="18" xfId="20" applyFont="1" applyFill="1" applyBorder="1" applyAlignment="1">
      <alignment horizontal="center" vertical="center"/>
    </xf>
    <xf numFmtId="16" fontId="8" fillId="0" borderId="4" xfId="20" applyNumberFormat="1" applyFont="1" applyFill="1" applyBorder="1" applyAlignment="1">
      <alignment horizontal="center" vertical="center"/>
    </xf>
    <xf numFmtId="0" fontId="46" fillId="0" borderId="4" xfId="0" applyFont="1" applyBorder="1" applyAlignment="1">
      <alignment vertical="center"/>
    </xf>
    <xf numFmtId="0" fontId="0" fillId="0" borderId="4" xfId="0" applyFont="1" applyBorder="1" applyAlignment="1">
      <alignment vertical="center"/>
    </xf>
    <xf numFmtId="41" fontId="0" fillId="0" borderId="4" xfId="0" applyNumberFormat="1" applyFont="1" applyBorder="1" applyAlignment="1">
      <alignment vertical="center"/>
    </xf>
    <xf numFmtId="0" fontId="0" fillId="0" borderId="16" xfId="0" applyFont="1" applyBorder="1" applyAlignment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0" borderId="3" xfId="0" quotePrefix="1" applyNumberFormat="1" applyFont="1" applyFill="1" applyBorder="1" applyAlignment="1">
      <alignment horizontal="center"/>
    </xf>
    <xf numFmtId="42" fontId="8" fillId="3" borderId="3" xfId="3" applyNumberFormat="1" applyFont="1" applyFill="1" applyBorder="1" applyAlignment="1">
      <alignment horizontal="center" vertical="center"/>
    </xf>
    <xf numFmtId="0" fontId="0" fillId="0" borderId="3" xfId="0" applyFont="1" applyFill="1" applyBorder="1" applyAlignment="1">
      <alignment vertical="center" wrapText="1"/>
    </xf>
    <xf numFmtId="42" fontId="8" fillId="0" borderId="3" xfId="3" applyNumberFormat="1" applyFont="1" applyFill="1" applyBorder="1" applyAlignment="1">
      <alignment vertical="center"/>
    </xf>
    <xf numFmtId="42" fontId="0" fillId="0" borderId="3" xfId="0" applyNumberFormat="1" applyFont="1" applyFill="1" applyBorder="1" applyAlignment="1">
      <alignment vertical="center"/>
    </xf>
    <xf numFmtId="0" fontId="0" fillId="0" borderId="5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1" xfId="0" quotePrefix="1" applyNumberFormat="1" applyFont="1" applyFill="1" applyBorder="1" applyAlignment="1">
      <alignment horizontal="center"/>
    </xf>
    <xf numFmtId="42" fontId="8" fillId="3" borderId="1" xfId="3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 wrapText="1"/>
    </xf>
    <xf numFmtId="42" fontId="8" fillId="0" borderId="1" xfId="3" applyNumberFormat="1" applyFont="1" applyFill="1" applyBorder="1" applyAlignment="1">
      <alignment vertical="center"/>
    </xf>
    <xf numFmtId="42" fontId="0" fillId="0" borderId="1" xfId="0" applyNumberFormat="1" applyFont="1" applyFill="1" applyBorder="1" applyAlignment="1">
      <alignment vertical="center"/>
    </xf>
    <xf numFmtId="0" fontId="0" fillId="0" borderId="6" xfId="0" applyFont="1" applyFill="1" applyBorder="1" applyAlignment="1">
      <alignment horizontal="left" vertical="center"/>
    </xf>
    <xf numFmtId="0" fontId="0" fillId="0" borderId="6" xfId="0" applyFont="1" applyFill="1" applyBorder="1" applyAlignment="1">
      <alignment vertical="center"/>
    </xf>
    <xf numFmtId="0" fontId="41" fillId="0" borderId="1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42" fontId="0" fillId="0" borderId="1" xfId="0" applyNumberFormat="1" applyFont="1" applyFill="1" applyBorder="1" applyAlignment="1">
      <alignment horizontal="center" vertical="center"/>
    </xf>
    <xf numFmtId="0" fontId="46" fillId="0" borderId="1" xfId="26" applyFont="1" applyFill="1" applyBorder="1" applyAlignment="1">
      <alignment vertical="center"/>
    </xf>
    <xf numFmtId="0" fontId="46" fillId="0" borderId="1" xfId="0" applyFont="1" applyFill="1" applyBorder="1" applyAlignment="1">
      <alignment horizontal="center" vertical="center"/>
    </xf>
    <xf numFmtId="42" fontId="22" fillId="0" borderId="1" xfId="3" applyNumberFormat="1" applyFont="1" applyFill="1" applyBorder="1" applyAlignment="1">
      <alignment vertical="center"/>
    </xf>
    <xf numFmtId="0" fontId="0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42" fontId="0" fillId="0" borderId="1" xfId="0" applyNumberFormat="1" applyFont="1" applyBorder="1" applyAlignment="1">
      <alignment horizontal="center" vertical="center"/>
    </xf>
    <xf numFmtId="0" fontId="0" fillId="0" borderId="6" xfId="0" applyNumberFormat="1" applyFont="1" applyBorder="1" applyAlignment="1">
      <alignment horizontal="center" vertical="center"/>
    </xf>
    <xf numFmtId="0" fontId="46" fillId="0" borderId="1" xfId="0" applyFont="1" applyBorder="1" applyAlignment="1">
      <alignment horizontal="center"/>
    </xf>
    <xf numFmtId="0" fontId="46" fillId="0" borderId="4" xfId="0" applyFont="1" applyBorder="1" applyAlignment="1">
      <alignment horizontal="center"/>
    </xf>
    <xf numFmtId="0" fontId="0" fillId="0" borderId="4" xfId="0" quotePrefix="1" applyNumberFormat="1" applyFont="1" applyFill="1" applyBorder="1" applyAlignment="1">
      <alignment horizontal="center"/>
    </xf>
    <xf numFmtId="42" fontId="8" fillId="3" borderId="4" xfId="3" applyNumberFormat="1" applyFont="1" applyFill="1" applyBorder="1" applyAlignment="1">
      <alignment horizontal="center" vertical="center"/>
    </xf>
    <xf numFmtId="42" fontId="0" fillId="0" borderId="4" xfId="0" applyNumberFormat="1" applyFont="1" applyFill="1" applyBorder="1" applyAlignment="1">
      <alignment vertical="center"/>
    </xf>
    <xf numFmtId="0" fontId="44" fillId="0" borderId="3" xfId="14" applyFont="1" applyBorder="1" applyAlignment="1">
      <alignment vertical="center"/>
    </xf>
    <xf numFmtId="0" fontId="44" fillId="0" borderId="1" xfId="0" applyFont="1" applyBorder="1"/>
    <xf numFmtId="0" fontId="0" fillId="0" borderId="9" xfId="0" applyFont="1" applyBorder="1" applyAlignment="1">
      <alignment horizontal="center"/>
    </xf>
    <xf numFmtId="0" fontId="0" fillId="0" borderId="9" xfId="0" applyFont="1" applyBorder="1"/>
    <xf numFmtId="0" fontId="0" fillId="0" borderId="11" xfId="0" applyFont="1" applyBorder="1"/>
    <xf numFmtId="0" fontId="0" fillId="0" borderId="4" xfId="0" applyFont="1" applyBorder="1" applyAlignment="1">
      <alignment horizontal="center"/>
    </xf>
    <xf numFmtId="0" fontId="44" fillId="0" borderId="3" xfId="15" applyFont="1" applyBorder="1" applyAlignment="1">
      <alignment vertical="center"/>
    </xf>
    <xf numFmtId="41" fontId="22" fillId="3" borderId="1" xfId="4" applyNumberFormat="1" applyFont="1" applyFill="1" applyBorder="1" applyAlignment="1">
      <alignment horizontal="center" vertical="center"/>
    </xf>
    <xf numFmtId="0" fontId="22" fillId="0" borderId="1" xfId="15" applyFont="1" applyBorder="1" applyAlignment="1">
      <alignment vertical="center"/>
    </xf>
    <xf numFmtId="0" fontId="22" fillId="0" borderId="1" xfId="15" applyFont="1" applyBorder="1" applyAlignment="1">
      <alignment horizontal="center"/>
    </xf>
    <xf numFmtId="0" fontId="44" fillId="0" borderId="3" xfId="16" applyNumberFormat="1" applyFont="1" applyBorder="1" applyAlignment="1">
      <alignment vertical="center"/>
    </xf>
    <xf numFmtId="0" fontId="44" fillId="0" borderId="1" xfId="16" applyNumberFormat="1" applyFont="1" applyBorder="1" applyAlignment="1">
      <alignment vertic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3" xfId="0" applyNumberFormat="1" applyFont="1" applyBorder="1" applyAlignment="1">
      <alignment horizontal="center"/>
    </xf>
    <xf numFmtId="42" fontId="0" fillId="0" borderId="3" xfId="0" applyNumberFormat="1" applyFont="1" applyBorder="1" applyAlignment="1">
      <alignment horizontal="center"/>
    </xf>
    <xf numFmtId="0" fontId="0" fillId="0" borderId="5" xfId="0" applyFont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/>
    </xf>
    <xf numFmtId="42" fontId="0" fillId="0" borderId="1" xfId="0" applyNumberFormat="1" applyFont="1" applyBorder="1" applyAlignment="1">
      <alignment horizontal="center"/>
    </xf>
    <xf numFmtId="0" fontId="0" fillId="0" borderId="6" xfId="0" applyFont="1" applyBorder="1" applyAlignment="1">
      <alignment horizontal="center" vertical="center"/>
    </xf>
    <xf numFmtId="0" fontId="0" fillId="0" borderId="4" xfId="0" applyNumberFormat="1" applyFont="1" applyBorder="1" applyAlignment="1">
      <alignment horizontal="center"/>
    </xf>
    <xf numFmtId="42" fontId="0" fillId="0" borderId="4" xfId="0" applyNumberFormat="1" applyFont="1" applyBorder="1" applyAlignment="1">
      <alignment horizontal="center"/>
    </xf>
    <xf numFmtId="41" fontId="22" fillId="3" borderId="1" xfId="8" applyNumberFormat="1" applyFont="1" applyFill="1" applyBorder="1" applyAlignment="1">
      <alignment horizontal="left" vertical="center"/>
    </xf>
    <xf numFmtId="41" fontId="8" fillId="0" borderId="1" xfId="23" applyNumberFormat="1" applyFont="1" applyBorder="1" applyAlignment="1">
      <alignment vertical="center"/>
    </xf>
    <xf numFmtId="0" fontId="0" fillId="3" borderId="15" xfId="0" applyFont="1" applyFill="1" applyBorder="1" applyAlignment="1">
      <alignment horizontal="center" vertical="center"/>
    </xf>
    <xf numFmtId="0" fontId="22" fillId="3" borderId="20" xfId="0" applyFont="1" applyFill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3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9" xfId="0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22" fillId="3" borderId="19" xfId="0" applyFont="1" applyFill="1" applyBorder="1" applyAlignment="1">
      <alignment horizontal="center" vertical="center"/>
    </xf>
    <xf numFmtId="42" fontId="22" fillId="3" borderId="3" xfId="0" applyNumberFormat="1" applyFont="1" applyFill="1" applyBorder="1" applyAlignment="1">
      <alignment horizontal="center" vertical="center"/>
    </xf>
    <xf numFmtId="42" fontId="0" fillId="0" borderId="1" xfId="0" applyNumberForma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42" fillId="3" borderId="20" xfId="0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0" fillId="0" borderId="1" xfId="0" applyFont="1" applyBorder="1"/>
    <xf numFmtId="0" fontId="0" fillId="0" borderId="6" xfId="0" applyFont="1" applyBorder="1"/>
    <xf numFmtId="0" fontId="0" fillId="0" borderId="1" xfId="0" applyFont="1" applyBorder="1" applyAlignment="1">
      <alignment horizontal="center"/>
    </xf>
    <xf numFmtId="3" fontId="0" fillId="0" borderId="1" xfId="0" applyNumberFormat="1" applyFont="1" applyBorder="1"/>
    <xf numFmtId="41" fontId="0" fillId="0" borderId="1" xfId="0" applyNumberFormat="1" applyFont="1" applyBorder="1"/>
    <xf numFmtId="0" fontId="0" fillId="0" borderId="4" xfId="0" applyFont="1" applyBorder="1"/>
    <xf numFmtId="0" fontId="0" fillId="0" borderId="4" xfId="0" applyFont="1" applyBorder="1" applyAlignment="1">
      <alignment horizontal="center"/>
    </xf>
    <xf numFmtId="41" fontId="0" fillId="0" borderId="4" xfId="0" applyNumberFormat="1" applyFont="1" applyBorder="1"/>
    <xf numFmtId="0" fontId="0" fillId="0" borderId="16" xfId="0" applyFont="1" applyBorder="1"/>
    <xf numFmtId="16" fontId="39" fillId="3" borderId="1" xfId="0" applyNumberFormat="1" applyFont="1" applyFill="1" applyBorder="1" applyAlignment="1">
      <alignment horizontal="center" vertical="center"/>
    </xf>
    <xf numFmtId="0" fontId="23" fillId="3" borderId="6" xfId="0" applyFont="1" applyFill="1" applyBorder="1" applyAlignment="1">
      <alignment horizontal="center" vertical="center"/>
    </xf>
    <xf numFmtId="0" fontId="8" fillId="3" borderId="1" xfId="30" applyNumberFormat="1" applyFont="1" applyFill="1" applyBorder="1" applyAlignment="1">
      <alignment horizontal="center" vertical="center"/>
    </xf>
    <xf numFmtId="0" fontId="23" fillId="0" borderId="15" xfId="30" applyFont="1" applyBorder="1" applyAlignment="1">
      <alignment horizontal="center" vertical="center"/>
    </xf>
    <xf numFmtId="0" fontId="8" fillId="3" borderId="4" xfId="30" applyNumberFormat="1" applyFont="1" applyFill="1" applyBorder="1" applyAlignment="1">
      <alignment horizontal="center" vertical="center"/>
    </xf>
    <xf numFmtId="0" fontId="0" fillId="0" borderId="3" xfId="0" applyFill="1" applyBorder="1" applyAlignment="1">
      <alignment horizontal="left" vertical="center"/>
    </xf>
    <xf numFmtId="41" fontId="8" fillId="0" borderId="3" xfId="2" applyFont="1" applyFill="1" applyBorder="1" applyAlignment="1">
      <alignment horizontal="left" vertical="center"/>
    </xf>
    <xf numFmtId="41" fontId="8" fillId="0" borderId="3" xfId="2" applyFont="1" applyFill="1" applyBorder="1" applyAlignment="1">
      <alignment vertical="center"/>
    </xf>
    <xf numFmtId="0" fontId="0" fillId="0" borderId="10" xfId="0" applyFill="1" applyBorder="1" applyAlignment="1">
      <alignment horizontal="left" vertical="center"/>
    </xf>
    <xf numFmtId="41" fontId="8" fillId="0" borderId="1" xfId="2" applyFont="1" applyFill="1" applyBorder="1" applyAlignment="1">
      <alignment vertical="center"/>
    </xf>
    <xf numFmtId="0" fontId="37" fillId="0" borderId="1" xfId="0" applyFont="1" applyFill="1" applyBorder="1" applyAlignment="1">
      <alignment horizontal="left" vertical="center"/>
    </xf>
    <xf numFmtId="42" fontId="0" fillId="0" borderId="4" xfId="0" applyNumberFormat="1" applyFill="1" applyBorder="1" applyAlignment="1">
      <alignment vertical="center"/>
    </xf>
    <xf numFmtId="42" fontId="8" fillId="0" borderId="3" xfId="30" applyNumberFormat="1" applyFont="1" applyFill="1" applyBorder="1" applyAlignment="1">
      <alignment vertical="center"/>
    </xf>
    <xf numFmtId="42" fontId="8" fillId="0" borderId="1" xfId="30" applyNumberFormat="1" applyFont="1" applyFill="1" applyBorder="1" applyAlignment="1">
      <alignment vertical="center"/>
    </xf>
    <xf numFmtId="0" fontId="8" fillId="0" borderId="1" xfId="30" applyFont="1" applyBorder="1" applyAlignment="1">
      <alignment vertical="center"/>
    </xf>
    <xf numFmtId="42" fontId="8" fillId="0" borderId="1" xfId="30" applyNumberFormat="1" applyFont="1" applyBorder="1" applyAlignment="1">
      <alignment vertical="center"/>
    </xf>
    <xf numFmtId="42" fontId="8" fillId="0" borderId="1" xfId="30" applyNumberFormat="1" applyFont="1" applyBorder="1" applyAlignment="1">
      <alignment horizontal="center" vertical="center"/>
    </xf>
    <xf numFmtId="0" fontId="44" fillId="0" borderId="1" xfId="30" applyNumberFormat="1" applyFont="1" applyBorder="1" applyAlignment="1">
      <alignment vertical="center"/>
    </xf>
    <xf numFmtId="0" fontId="44" fillId="0" borderId="4" xfId="30" applyNumberFormat="1" applyFont="1" applyBorder="1" applyAlignment="1">
      <alignment vertical="center"/>
    </xf>
    <xf numFmtId="0" fontId="8" fillId="0" borderId="4" xfId="30" applyFont="1" applyBorder="1" applyAlignment="1">
      <alignment vertical="center"/>
    </xf>
    <xf numFmtId="42" fontId="8" fillId="0" borderId="4" xfId="30" applyNumberFormat="1" applyFont="1" applyFill="1" applyBorder="1" applyAlignment="1">
      <alignment vertical="center"/>
    </xf>
    <xf numFmtId="42" fontId="8" fillId="0" borderId="4" xfId="30" applyNumberFormat="1" applyFont="1" applyBorder="1" applyAlignment="1">
      <alignment vertical="center"/>
    </xf>
    <xf numFmtId="42" fontId="8" fillId="0" borderId="4" xfId="30" applyNumberFormat="1" applyFont="1" applyBorder="1" applyAlignment="1">
      <alignment horizontal="center" vertical="center"/>
    </xf>
    <xf numFmtId="42" fontId="0" fillId="0" borderId="4" xfId="0" applyNumberFormat="1" applyFont="1" applyBorder="1" applyAlignment="1">
      <alignment vertical="center"/>
    </xf>
    <xf numFmtId="0" fontId="0" fillId="0" borderId="40" xfId="0" applyFont="1" applyBorder="1" applyAlignment="1">
      <alignment vertical="center"/>
    </xf>
    <xf numFmtId="0" fontId="0" fillId="0" borderId="41" xfId="0" applyFont="1" applyBorder="1" applyAlignment="1">
      <alignment vertical="center"/>
    </xf>
    <xf numFmtId="0" fontId="44" fillId="3" borderId="3" xfId="30" applyNumberFormat="1" applyFont="1" applyFill="1" applyBorder="1" applyAlignment="1">
      <alignment vertical="center"/>
    </xf>
    <xf numFmtId="0" fontId="23" fillId="0" borderId="24" xfId="0" applyFont="1" applyBorder="1" applyAlignment="1">
      <alignment vertical="center"/>
    </xf>
    <xf numFmtId="43" fontId="8" fillId="0" borderId="0" xfId="1" applyFont="1" applyFill="1" applyAlignment="1">
      <alignment vertical="center"/>
    </xf>
    <xf numFmtId="43" fontId="8" fillId="0" borderId="0" xfId="1" applyFont="1" applyAlignment="1">
      <alignment vertical="center"/>
    </xf>
    <xf numFmtId="0" fontId="0" fillId="0" borderId="0" xfId="0" applyFont="1" applyBorder="1" applyAlignment="1">
      <alignment horizontal="center" vertical="center"/>
    </xf>
    <xf numFmtId="0" fontId="0" fillId="0" borderId="39" xfId="0" applyBorder="1" applyAlignment="1">
      <alignment vertical="center"/>
    </xf>
    <xf numFmtId="0" fontId="22" fillId="0" borderId="1" xfId="0" applyFont="1" applyBorder="1" applyAlignment="1">
      <alignment horizontal="center" vertical="center"/>
    </xf>
    <xf numFmtId="42" fontId="22" fillId="0" borderId="1" xfId="0" applyNumberFormat="1" applyFont="1" applyBorder="1" applyAlignment="1">
      <alignment vertical="center"/>
    </xf>
    <xf numFmtId="0" fontId="22" fillId="0" borderId="6" xfId="0" applyFont="1" applyBorder="1" applyAlignment="1">
      <alignment vertical="center"/>
    </xf>
    <xf numFmtId="0" fontId="23" fillId="0" borderId="6" xfId="0" applyFont="1" applyBorder="1" applyAlignment="1">
      <alignment vertical="center"/>
    </xf>
    <xf numFmtId="0" fontId="22" fillId="0" borderId="4" xfId="0" applyFont="1" applyBorder="1" applyAlignment="1">
      <alignment horizontal="center" vertical="center"/>
    </xf>
    <xf numFmtId="0" fontId="22" fillId="0" borderId="4" xfId="0" applyFont="1" applyBorder="1" applyAlignment="1">
      <alignment vertical="center"/>
    </xf>
    <xf numFmtId="42" fontId="22" fillId="0" borderId="4" xfId="0" applyNumberFormat="1" applyFont="1" applyBorder="1" applyAlignment="1">
      <alignment vertical="center"/>
    </xf>
    <xf numFmtId="0" fontId="22" fillId="0" borderId="16" xfId="0" applyFont="1" applyBorder="1" applyAlignment="1">
      <alignment vertical="center"/>
    </xf>
    <xf numFmtId="0" fontId="47" fillId="0" borderId="1" xfId="0" applyFont="1" applyFill="1" applyBorder="1"/>
    <xf numFmtId="0" fontId="0" fillId="0" borderId="1" xfId="0" applyFont="1" applyFill="1" applyBorder="1" applyAlignment="1">
      <alignment horizontal="center"/>
    </xf>
    <xf numFmtId="0" fontId="22" fillId="0" borderId="1" xfId="22" applyNumberFormat="1" applyFont="1" applyFill="1" applyBorder="1" applyAlignment="1">
      <alignment horizontal="center" vertical="center"/>
    </xf>
    <xf numFmtId="0" fontId="0" fillId="0" borderId="1" xfId="0" applyFont="1" applyFill="1" applyBorder="1"/>
    <xf numFmtId="41" fontId="0" fillId="0" borderId="1" xfId="0" applyNumberFormat="1" applyFont="1" applyFill="1" applyBorder="1"/>
    <xf numFmtId="42" fontId="22" fillId="0" borderId="1" xfId="22" applyNumberFormat="1" applyFont="1" applyFill="1" applyBorder="1" applyAlignment="1">
      <alignment vertical="center"/>
    </xf>
    <xf numFmtId="0" fontId="0" fillId="3" borderId="6" xfId="0" applyFont="1" applyFill="1" applyBorder="1"/>
    <xf numFmtId="0" fontId="47" fillId="0" borderId="1" xfId="0" applyFont="1" applyBorder="1"/>
    <xf numFmtId="0" fontId="47" fillId="0" borderId="4" xfId="0" applyFont="1" applyBorder="1"/>
    <xf numFmtId="0" fontId="8" fillId="0" borderId="3" xfId="17" applyFont="1" applyFill="1" applyBorder="1" applyAlignment="1">
      <alignment horizontal="left" vertical="center"/>
    </xf>
    <xf numFmtId="0" fontId="10" fillId="0" borderId="3" xfId="17" applyFont="1" applyFill="1" applyBorder="1" applyAlignment="1">
      <alignment horizontal="center" vertical="center"/>
    </xf>
    <xf numFmtId="0" fontId="11" fillId="0" borderId="3" xfId="28" applyNumberFormat="1" applyFont="1" applyFill="1" applyBorder="1" applyAlignment="1">
      <alignment horizontal="center" vertical="center"/>
    </xf>
    <xf numFmtId="0" fontId="11" fillId="0" borderId="3" xfId="17" applyNumberFormat="1" applyFont="1" applyFill="1" applyBorder="1" applyAlignment="1">
      <alignment horizontal="center" vertical="center"/>
    </xf>
    <xf numFmtId="42" fontId="11" fillId="0" borderId="3" xfId="28" applyNumberFormat="1" applyFont="1" applyFill="1" applyBorder="1" applyAlignment="1">
      <alignment horizontal="center" vertical="center"/>
    </xf>
    <xf numFmtId="0" fontId="10" fillId="0" borderId="5" xfId="17" applyFont="1" applyFill="1" applyBorder="1" applyAlignment="1">
      <alignment horizontal="center" vertical="center"/>
    </xf>
    <xf numFmtId="0" fontId="8" fillId="0" borderId="9" xfId="17" applyFont="1" applyFill="1" applyBorder="1" applyAlignment="1">
      <alignment horizontal="left" vertical="center"/>
    </xf>
    <xf numFmtId="0" fontId="10" fillId="0" borderId="9" xfId="17" applyFont="1" applyFill="1" applyBorder="1" applyAlignment="1">
      <alignment horizontal="center" vertical="center"/>
    </xf>
    <xf numFmtId="0" fontId="11" fillId="0" borderId="9" xfId="28" applyNumberFormat="1" applyFont="1" applyFill="1" applyBorder="1" applyAlignment="1">
      <alignment horizontal="center" vertical="center"/>
    </xf>
    <xf numFmtId="0" fontId="11" fillId="0" borderId="9" xfId="17" applyNumberFormat="1" applyFont="1" applyFill="1" applyBorder="1" applyAlignment="1">
      <alignment horizontal="center" vertical="center"/>
    </xf>
    <xf numFmtId="42" fontId="11" fillId="0" borderId="9" xfId="28" applyNumberFormat="1" applyFont="1" applyFill="1" applyBorder="1" applyAlignment="1">
      <alignment horizontal="center" vertical="center"/>
    </xf>
    <xf numFmtId="0" fontId="10" fillId="0" borderId="11" xfId="17" applyFont="1" applyFill="1" applyBorder="1" applyAlignment="1">
      <alignment horizontal="center" vertical="center"/>
    </xf>
    <xf numFmtId="41" fontId="22" fillId="3" borderId="1" xfId="6" applyNumberFormat="1" applyFont="1" applyFill="1" applyBorder="1" applyAlignment="1">
      <alignment horizontal="left" vertical="center"/>
    </xf>
    <xf numFmtId="16" fontId="35" fillId="0" borderId="19" xfId="20" applyNumberFormat="1" applyFont="1" applyFill="1" applyBorder="1" applyAlignment="1">
      <alignment horizontal="center"/>
    </xf>
    <xf numFmtId="16" fontId="35" fillId="0" borderId="15" xfId="20" applyNumberFormat="1" applyFont="1" applyFill="1" applyBorder="1" applyAlignment="1">
      <alignment horizontal="center"/>
    </xf>
    <xf numFmtId="0" fontId="8" fillId="0" borderId="1" xfId="30" applyNumberFormat="1" applyFont="1" applyBorder="1" applyAlignment="1">
      <alignment vertical="center"/>
    </xf>
    <xf numFmtId="0" fontId="0" fillId="3" borderId="15" xfId="0" applyFont="1" applyFill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22" fillId="3" borderId="18" xfId="0" applyFont="1" applyFill="1" applyBorder="1" applyAlignment="1">
      <alignment horizontal="center" vertical="center"/>
    </xf>
    <xf numFmtId="0" fontId="22" fillId="3" borderId="20" xfId="0" applyFont="1" applyFill="1" applyBorder="1" applyAlignment="1">
      <alignment horizontal="center" vertical="center"/>
    </xf>
    <xf numFmtId="0" fontId="22" fillId="3" borderId="22" xfId="0" applyFont="1" applyFill="1" applyBorder="1" applyAlignment="1">
      <alignment horizontal="center" vertical="center"/>
    </xf>
    <xf numFmtId="0" fontId="8" fillId="0" borderId="20" xfId="20" applyFont="1" applyFill="1" applyBorder="1" applyAlignment="1">
      <alignment horizontal="center" vertical="center"/>
    </xf>
    <xf numFmtId="0" fontId="8" fillId="0" borderId="22" xfId="20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2" fontId="0" fillId="3" borderId="10" xfId="0" applyNumberFormat="1" applyFont="1" applyFill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3" fillId="0" borderId="20" xfId="0" applyFont="1" applyBorder="1" applyAlignment="1">
      <alignment horizontal="center" vertical="center"/>
    </xf>
    <xf numFmtId="42" fontId="8" fillId="3" borderId="10" xfId="2" applyNumberFormat="1" applyFont="1" applyFill="1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2" fontId="0" fillId="0" borderId="1" xfId="0" applyNumberFormat="1" applyFont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42" fontId="22" fillId="3" borderId="9" xfId="0" applyNumberFormat="1" applyFont="1" applyFill="1" applyBorder="1" applyAlignment="1">
      <alignment horizontal="center" vertical="center"/>
    </xf>
    <xf numFmtId="42" fontId="22" fillId="3" borderId="3" xfId="2" applyNumberFormat="1" applyFont="1" applyFill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22" fillId="3" borderId="19" xfId="0" applyFont="1" applyFill="1" applyBorder="1" applyAlignment="1">
      <alignment horizontal="center" vertical="center"/>
    </xf>
    <xf numFmtId="42" fontId="22" fillId="3" borderId="3" xfId="0" applyNumberFormat="1" applyFont="1" applyFill="1" applyBorder="1" applyAlignment="1">
      <alignment horizontal="center" vertical="center"/>
    </xf>
    <xf numFmtId="42" fontId="0" fillId="0" borderId="9" xfId="0" applyNumberFormat="1" applyFont="1" applyBorder="1" applyAlignment="1">
      <alignment horizontal="center" vertical="center"/>
    </xf>
    <xf numFmtId="42" fontId="0" fillId="0" borderId="10" xfId="0" applyNumberFormat="1" applyFont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42" fillId="3" borderId="20" xfId="0" applyFont="1" applyFill="1" applyBorder="1" applyAlignment="1">
      <alignment horizontal="center" vertical="center"/>
    </xf>
    <xf numFmtId="0" fontId="38" fillId="3" borderId="15" xfId="0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16" fontId="22" fillId="0" borderId="9" xfId="0" applyNumberFormat="1" applyFont="1" applyBorder="1" applyAlignment="1">
      <alignment horizontal="center" vertical="center"/>
    </xf>
    <xf numFmtId="0" fontId="39" fillId="0" borderId="1" xfId="0" applyFont="1" applyBorder="1" applyAlignment="1">
      <alignment vertical="center"/>
    </xf>
    <xf numFmtId="0" fontId="42" fillId="3" borderId="1" xfId="0" applyFont="1" applyFill="1" applyBorder="1" applyAlignment="1">
      <alignment vertical="center"/>
    </xf>
    <xf numFmtId="0" fontId="8" fillId="0" borderId="1" xfId="14" applyFont="1" applyBorder="1"/>
    <xf numFmtId="0" fontId="23" fillId="0" borderId="6" xfId="0" applyFont="1" applyBorder="1"/>
    <xf numFmtId="0" fontId="23" fillId="0" borderId="15" xfId="0" applyFont="1" applyBorder="1" applyAlignment="1">
      <alignment horizontal="center" vertical="center"/>
    </xf>
    <xf numFmtId="0" fontId="22" fillId="3" borderId="22" xfId="0" applyFont="1" applyFill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3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9" xfId="0" applyNumberFormat="1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42" fontId="22" fillId="3" borderId="9" xfId="2" applyNumberFormat="1" applyFont="1" applyFill="1" applyBorder="1" applyAlignment="1">
      <alignment horizontal="center" vertical="center"/>
    </xf>
    <xf numFmtId="42" fontId="22" fillId="3" borderId="10" xfId="2" applyNumberFormat="1" applyFont="1" applyFill="1" applyBorder="1" applyAlignment="1">
      <alignment horizontal="center" vertical="center"/>
    </xf>
    <xf numFmtId="0" fontId="22" fillId="3" borderId="10" xfId="0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22" fillId="3" borderId="19" xfId="0" applyFont="1" applyFill="1" applyBorder="1" applyAlignment="1">
      <alignment horizontal="center" vertical="center"/>
    </xf>
    <xf numFmtId="42" fontId="22" fillId="3" borderId="3" xfId="0" applyNumberFormat="1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42" fillId="3" borderId="20" xfId="0" applyFont="1" applyFill="1" applyBorder="1" applyAlignment="1">
      <alignment horizontal="center" vertical="center"/>
    </xf>
    <xf numFmtId="0" fontId="42" fillId="3" borderId="22" xfId="0" applyFont="1" applyFill="1" applyBorder="1" applyAlignment="1">
      <alignment horizontal="center" vertical="center"/>
    </xf>
    <xf numFmtId="0" fontId="42" fillId="3" borderId="27" xfId="0" applyFont="1" applyFill="1" applyBorder="1" applyAlignment="1">
      <alignment horizontal="center" vertical="center"/>
    </xf>
    <xf numFmtId="0" fontId="39" fillId="3" borderId="20" xfId="0" applyFont="1" applyFill="1" applyBorder="1" applyAlignment="1">
      <alignment horizontal="center" vertical="center"/>
    </xf>
    <xf numFmtId="0" fontId="39" fillId="3" borderId="27" xfId="0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42" fillId="3" borderId="21" xfId="0" applyFont="1" applyFill="1" applyBorder="1" applyAlignment="1">
      <alignment horizontal="center" vertical="center"/>
    </xf>
    <xf numFmtId="0" fontId="23" fillId="3" borderId="11" xfId="0" applyFont="1" applyFill="1" applyBorder="1" applyAlignment="1">
      <alignment horizontal="center" vertical="center"/>
    </xf>
    <xf numFmtId="0" fontId="0" fillId="0" borderId="42" xfId="0" applyBorder="1" applyAlignment="1">
      <alignment vertical="center"/>
    </xf>
    <xf numFmtId="0" fontId="9" fillId="0" borderId="42" xfId="0" applyFont="1" applyBorder="1" applyAlignment="1">
      <alignment vertical="center"/>
    </xf>
    <xf numFmtId="0" fontId="13" fillId="0" borderId="42" xfId="0" applyFont="1" applyBorder="1" applyAlignment="1">
      <alignment horizontal="center" vertical="center"/>
    </xf>
    <xf numFmtId="0" fontId="50" fillId="0" borderId="42" xfId="0" applyFont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23" fillId="3" borderId="3" xfId="0" applyFont="1" applyFill="1" applyBorder="1" applyAlignment="1">
      <alignment vertical="center"/>
    </xf>
    <xf numFmtId="0" fontId="8" fillId="3" borderId="3" xfId="16" applyFont="1" applyFill="1" applyBorder="1" applyAlignment="1">
      <alignment horizontal="center" vertical="center"/>
    </xf>
    <xf numFmtId="0" fontId="8" fillId="3" borderId="3" xfId="16" applyNumberFormat="1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vertical="center"/>
    </xf>
    <xf numFmtId="0" fontId="37" fillId="3" borderId="10" xfId="0" applyNumberFormat="1" applyFont="1" applyFill="1" applyBorder="1" applyAlignment="1">
      <alignment vertical="center"/>
    </xf>
    <xf numFmtId="16" fontId="0" fillId="0" borderId="4" xfId="0" applyNumberFormat="1" applyFont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 wrapText="1"/>
    </xf>
    <xf numFmtId="42" fontId="0" fillId="0" borderId="3" xfId="0" applyNumberFormat="1" applyFont="1" applyBorder="1" applyAlignment="1">
      <alignment vertical="center"/>
    </xf>
    <xf numFmtId="0" fontId="0" fillId="0" borderId="5" xfId="0" applyFont="1" applyBorder="1" applyAlignment="1">
      <alignment vertical="center"/>
    </xf>
    <xf numFmtId="42" fontId="0" fillId="0" borderId="9" xfId="0" applyNumberFormat="1" applyFont="1" applyBorder="1" applyAlignment="1">
      <alignment vertical="center"/>
    </xf>
    <xf numFmtId="0" fontId="0" fillId="0" borderId="11" xfId="0" applyFont="1" applyBorder="1" applyAlignment="1">
      <alignment vertical="center"/>
    </xf>
    <xf numFmtId="42" fontId="0" fillId="0" borderId="10" xfId="0" applyNumberFormat="1" applyFont="1" applyBorder="1" applyAlignment="1">
      <alignment vertical="center"/>
    </xf>
    <xf numFmtId="0" fontId="0" fillId="0" borderId="17" xfId="0" applyFont="1" applyBorder="1" applyAlignment="1">
      <alignment vertical="center"/>
    </xf>
    <xf numFmtId="0" fontId="0" fillId="0" borderId="3" xfId="0" applyFont="1" applyBorder="1" applyAlignment="1">
      <alignment vertical="center"/>
    </xf>
    <xf numFmtId="0" fontId="0" fillId="0" borderId="0" xfId="0" applyFont="1" applyBorder="1" applyAlignment="1">
      <alignment vertical="center"/>
    </xf>
    <xf numFmtId="0" fontId="43" fillId="0" borderId="1" xfId="0" applyFont="1" applyBorder="1" applyAlignment="1">
      <alignment vertical="center"/>
    </xf>
    <xf numFmtId="0" fontId="51" fillId="0" borderId="1" xfId="0" applyFont="1" applyBorder="1"/>
    <xf numFmtId="0" fontId="46" fillId="0" borderId="1" xfId="27" applyFont="1" applyBorder="1" applyAlignment="1">
      <alignment horizontal="center" vertical="center"/>
    </xf>
    <xf numFmtId="0" fontId="46" fillId="0" borderId="4" xfId="0" applyFont="1" applyBorder="1" applyAlignment="1">
      <alignment horizontal="center" vertical="center"/>
    </xf>
    <xf numFmtId="0" fontId="30" fillId="0" borderId="1" xfId="0" applyFont="1" applyBorder="1" applyAlignment="1">
      <alignment vertical="center"/>
    </xf>
    <xf numFmtId="0" fontId="22" fillId="3" borderId="15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22" fillId="3" borderId="19" xfId="0" applyFont="1" applyFill="1" applyBorder="1" applyAlignment="1">
      <alignment horizontal="center" vertical="center"/>
    </xf>
    <xf numFmtId="0" fontId="42" fillId="3" borderId="20" xfId="0" applyFont="1" applyFill="1" applyBorder="1" applyAlignment="1">
      <alignment horizontal="center" vertical="center"/>
    </xf>
    <xf numFmtId="0" fontId="0" fillId="3" borderId="8" xfId="0" applyFill="1" applyBorder="1"/>
    <xf numFmtId="0" fontId="23" fillId="3" borderId="16" xfId="0" applyFont="1" applyFill="1" applyBorder="1" applyAlignment="1">
      <alignment horizontal="center" vertical="center"/>
    </xf>
    <xf numFmtId="0" fontId="23" fillId="3" borderId="5" xfId="0" applyFont="1" applyFill="1" applyBorder="1" applyAlignment="1">
      <alignment horizontal="center" vertical="center"/>
    </xf>
    <xf numFmtId="42" fontId="39" fillId="3" borderId="1" xfId="0" applyNumberFormat="1" applyFont="1" applyFill="1" applyBorder="1" applyAlignment="1">
      <alignment horizontal="center" vertical="center"/>
    </xf>
    <xf numFmtId="0" fontId="39" fillId="3" borderId="6" xfId="0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0" fillId="3" borderId="42" xfId="0" applyFill="1" applyBorder="1" applyAlignment="1">
      <alignment vertical="center"/>
    </xf>
    <xf numFmtId="0" fontId="9" fillId="3" borderId="42" xfId="0" applyFont="1" applyFill="1" applyBorder="1" applyAlignment="1">
      <alignment vertical="center"/>
    </xf>
    <xf numFmtId="0" fontId="13" fillId="3" borderId="42" xfId="0" applyFont="1" applyFill="1" applyBorder="1" applyAlignment="1">
      <alignment horizontal="center" vertical="center"/>
    </xf>
    <xf numFmtId="0" fontId="50" fillId="3" borderId="42" xfId="0" applyFont="1" applyFill="1" applyBorder="1" applyAlignment="1">
      <alignment horizontal="center" vertical="center"/>
    </xf>
    <xf numFmtId="0" fontId="0" fillId="3" borderId="42" xfId="0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0" fillId="3" borderId="10" xfId="0" applyFill="1" applyBorder="1" applyAlignment="1">
      <alignment vertical="center"/>
    </xf>
    <xf numFmtId="0" fontId="22" fillId="3" borderId="10" xfId="0" applyFont="1" applyFill="1" applyBorder="1" applyAlignment="1">
      <alignment vertical="center"/>
    </xf>
    <xf numFmtId="42" fontId="0" fillId="3" borderId="10" xfId="0" applyNumberFormat="1" applyFill="1" applyBorder="1" applyAlignment="1">
      <alignment vertical="center"/>
    </xf>
    <xf numFmtId="0" fontId="23" fillId="3" borderId="6" xfId="0" applyFont="1" applyFill="1" applyBorder="1" applyAlignment="1">
      <alignment vertical="center"/>
    </xf>
    <xf numFmtId="0" fontId="10" fillId="3" borderId="0" xfId="0" applyFont="1" applyFill="1" applyBorder="1" applyAlignment="1">
      <alignment vertical="center"/>
    </xf>
    <xf numFmtId="43" fontId="8" fillId="3" borderId="0" xfId="1" applyFont="1" applyFill="1" applyAlignment="1">
      <alignment vertical="center"/>
    </xf>
    <xf numFmtId="0" fontId="0" fillId="3" borderId="3" xfId="0" applyFont="1" applyFill="1" applyBorder="1" applyAlignment="1">
      <alignment vertical="center"/>
    </xf>
    <xf numFmtId="0" fontId="0" fillId="3" borderId="4" xfId="0" applyFont="1" applyFill="1" applyBorder="1" applyAlignment="1">
      <alignment vertical="center"/>
    </xf>
    <xf numFmtId="0" fontId="37" fillId="3" borderId="4" xfId="0" applyFont="1" applyFill="1" applyBorder="1" applyAlignment="1">
      <alignment vertical="center"/>
    </xf>
    <xf numFmtId="0" fontId="42" fillId="3" borderId="1" xfId="0" applyNumberFormat="1" applyFont="1" applyFill="1" applyBorder="1" applyAlignment="1">
      <alignment horizontal="center" vertical="center"/>
    </xf>
    <xf numFmtId="0" fontId="42" fillId="3" borderId="1" xfId="0" applyFont="1" applyFill="1" applyBorder="1" applyAlignment="1">
      <alignment horizontal="center" vertical="center"/>
    </xf>
    <xf numFmtId="42" fontId="42" fillId="3" borderId="1" xfId="2" applyNumberFormat="1" applyFont="1" applyFill="1" applyBorder="1" applyAlignment="1">
      <alignment horizontal="center" vertical="center"/>
    </xf>
    <xf numFmtId="42" fontId="42" fillId="3" borderId="1" xfId="0" applyNumberFormat="1" applyFont="1" applyFill="1" applyBorder="1" applyAlignment="1">
      <alignment horizontal="center" vertical="center"/>
    </xf>
    <xf numFmtId="0" fontId="42" fillId="3" borderId="6" xfId="0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vertical="center"/>
    </xf>
    <xf numFmtId="0" fontId="23" fillId="3" borderId="6" xfId="0" applyFont="1" applyFill="1" applyBorder="1"/>
    <xf numFmtId="0" fontId="22" fillId="3" borderId="3" xfId="0" applyFont="1" applyFill="1" applyBorder="1" applyAlignment="1">
      <alignment vertical="center"/>
    </xf>
    <xf numFmtId="0" fontId="0" fillId="3" borderId="3" xfId="0" applyFont="1" applyFill="1" applyBorder="1" applyAlignment="1">
      <alignment horizontal="center" vertical="center"/>
    </xf>
    <xf numFmtId="1" fontId="0" fillId="3" borderId="3" xfId="0" applyNumberFormat="1" applyFont="1" applyFill="1" applyBorder="1" applyAlignment="1">
      <alignment horizontal="center" vertical="center"/>
    </xf>
    <xf numFmtId="0" fontId="0" fillId="3" borderId="5" xfId="0" applyFont="1" applyFill="1" applyBorder="1" applyAlignment="1">
      <alignment vertical="center"/>
    </xf>
    <xf numFmtId="1" fontId="0" fillId="3" borderId="1" xfId="0" applyNumberFormat="1" applyFont="1" applyFill="1" applyBorder="1" applyAlignment="1">
      <alignment horizontal="center" vertical="center"/>
    </xf>
    <xf numFmtId="0" fontId="0" fillId="3" borderId="6" xfId="0" applyFont="1" applyFill="1" applyBorder="1" applyAlignment="1">
      <alignment vertical="center"/>
    </xf>
    <xf numFmtId="1" fontId="0" fillId="3" borderId="4" xfId="0" applyNumberFormat="1" applyFont="1" applyFill="1" applyBorder="1" applyAlignment="1">
      <alignment horizontal="center" vertical="center"/>
    </xf>
    <xf numFmtId="0" fontId="0" fillId="3" borderId="16" xfId="0" applyFont="1" applyFill="1" applyBorder="1" applyAlignment="1">
      <alignment vertical="center"/>
    </xf>
    <xf numFmtId="0" fontId="8" fillId="0" borderId="1" xfId="14" applyFont="1" applyBorder="1" applyAlignment="1">
      <alignment horizontal="center" vertical="center"/>
    </xf>
    <xf numFmtId="42" fontId="8" fillId="0" borderId="1" xfId="14" applyNumberFormat="1" applyFont="1" applyBorder="1" applyAlignment="1">
      <alignment horizontal="center" vertical="center"/>
    </xf>
    <xf numFmtId="0" fontId="22" fillId="3" borderId="1" xfId="15" applyFont="1" applyFill="1" applyBorder="1" applyAlignment="1">
      <alignment horizontal="center" vertical="center"/>
    </xf>
    <xf numFmtId="42" fontId="22" fillId="3" borderId="1" xfId="4" applyNumberFormat="1" applyFont="1" applyFill="1" applyBorder="1" applyAlignment="1">
      <alignment horizontal="center" vertical="center"/>
    </xf>
    <xf numFmtId="0" fontId="8" fillId="0" borderId="1" xfId="16" applyFont="1" applyBorder="1" applyAlignment="1">
      <alignment horizontal="center" vertical="center"/>
    </xf>
    <xf numFmtId="42" fontId="8" fillId="0" borderId="1" xfId="16" applyNumberFormat="1" applyFont="1" applyBorder="1" applyAlignment="1">
      <alignment horizontal="center" vertical="center"/>
    </xf>
    <xf numFmtId="0" fontId="8" fillId="0" borderId="1" xfId="22" applyFont="1" applyBorder="1" applyAlignment="1">
      <alignment horizontal="center" vertical="center"/>
    </xf>
    <xf numFmtId="0" fontId="8" fillId="0" borderId="1" xfId="23" applyFont="1" applyBorder="1" applyAlignment="1">
      <alignment horizontal="center" vertical="center"/>
    </xf>
    <xf numFmtId="42" fontId="8" fillId="0" borderId="1" xfId="23" applyNumberFormat="1" applyFont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42" fillId="3" borderId="20" xfId="0" applyFont="1" applyFill="1" applyBorder="1" applyAlignment="1">
      <alignment horizontal="center" vertical="center"/>
    </xf>
    <xf numFmtId="0" fontId="39" fillId="3" borderId="20" xfId="0" applyFont="1" applyFill="1" applyBorder="1" applyAlignment="1">
      <alignment horizontal="center" vertical="center"/>
    </xf>
    <xf numFmtId="0" fontId="39" fillId="3" borderId="22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3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22" fillId="3" borderId="19" xfId="0" applyFont="1" applyFill="1" applyBorder="1" applyAlignment="1">
      <alignment horizontal="center" vertical="center"/>
    </xf>
    <xf numFmtId="42" fontId="22" fillId="3" borderId="3" xfId="0" applyNumberFormat="1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42" fontId="0" fillId="3" borderId="1" xfId="0" applyNumberFormat="1" applyFont="1" applyFill="1" applyBorder="1" applyAlignment="1">
      <alignment horizontal="center" vertical="center"/>
    </xf>
    <xf numFmtId="0" fontId="22" fillId="0" borderId="19" xfId="20" applyFont="1" applyFill="1" applyBorder="1" applyAlignment="1">
      <alignment horizontal="center"/>
    </xf>
    <xf numFmtId="0" fontId="22" fillId="0" borderId="3" xfId="27" applyFont="1" applyBorder="1" applyAlignment="1">
      <alignment horizontal="left" vertical="center"/>
    </xf>
    <xf numFmtId="0" fontId="22" fillId="0" borderId="3" xfId="27" applyFont="1" applyBorder="1" applyAlignment="1">
      <alignment horizontal="center" vertical="center"/>
    </xf>
    <xf numFmtId="0" fontId="8" fillId="0" borderId="3" xfId="27" applyNumberFormat="1" applyFont="1" applyBorder="1" applyAlignment="1">
      <alignment horizontal="center" vertical="center"/>
    </xf>
    <xf numFmtId="0" fontId="22" fillId="0" borderId="15" xfId="20" applyFont="1" applyFill="1" applyBorder="1" applyAlignment="1">
      <alignment horizontal="center"/>
    </xf>
    <xf numFmtId="0" fontId="22" fillId="0" borderId="1" xfId="27" applyFont="1" applyBorder="1" applyAlignment="1">
      <alignment horizontal="left" vertical="center"/>
    </xf>
    <xf numFmtId="0" fontId="22" fillId="0" borderId="1" xfId="27" applyFont="1" applyBorder="1" applyAlignment="1">
      <alignment horizontal="center" vertical="center"/>
    </xf>
    <xf numFmtId="0" fontId="8" fillId="0" borderId="1" xfId="27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41" fontId="0" fillId="0" borderId="1" xfId="0" applyNumberFormat="1" applyFont="1" applyBorder="1"/>
    <xf numFmtId="0" fontId="0" fillId="0" borderId="6" xfId="0" applyFont="1" applyBorder="1"/>
    <xf numFmtId="0" fontId="22" fillId="0" borderId="18" xfId="20" applyFont="1" applyFill="1" applyBorder="1" applyAlignment="1">
      <alignment horizontal="center"/>
    </xf>
    <xf numFmtId="16" fontId="22" fillId="0" borderId="4" xfId="20" applyNumberFormat="1" applyFont="1" applyFill="1" applyBorder="1" applyAlignment="1">
      <alignment horizontal="center"/>
    </xf>
    <xf numFmtId="0" fontId="0" fillId="0" borderId="4" xfId="0" applyFont="1" applyBorder="1"/>
    <xf numFmtId="41" fontId="0" fillId="0" borderId="4" xfId="0" applyNumberFormat="1" applyFont="1" applyBorder="1"/>
    <xf numFmtId="0" fontId="0" fillId="0" borderId="16" xfId="0" applyFont="1" applyBorder="1"/>
    <xf numFmtId="0" fontId="46" fillId="0" borderId="3" xfId="0" applyFont="1" applyFill="1" applyBorder="1" applyAlignment="1">
      <alignment horizontal="center"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0" borderId="3" xfId="0" quotePrefix="1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vertical="center" wrapText="1"/>
    </xf>
    <xf numFmtId="42" fontId="0" fillId="0" borderId="3" xfId="0" applyNumberFormat="1" applyFont="1" applyFill="1" applyBorder="1" applyAlignment="1">
      <alignment vertical="center"/>
    </xf>
    <xf numFmtId="0" fontId="0" fillId="0" borderId="5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1" xfId="0" quotePrefix="1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vertical="center" wrapText="1"/>
    </xf>
    <xf numFmtId="42" fontId="0" fillId="0" borderId="1" xfId="0" applyNumberFormat="1" applyFont="1" applyFill="1" applyBorder="1" applyAlignment="1">
      <alignment vertical="center"/>
    </xf>
    <xf numFmtId="0" fontId="0" fillId="0" borderId="6" xfId="0" applyFont="1" applyFill="1" applyBorder="1" applyAlignment="1">
      <alignment horizontal="left" vertical="center"/>
    </xf>
    <xf numFmtId="0" fontId="0" fillId="0" borderId="6" xfId="0" applyFont="1" applyFill="1" applyBorder="1" applyAlignment="1">
      <alignment vertical="center"/>
    </xf>
    <xf numFmtId="0" fontId="0" fillId="0" borderId="6" xfId="0" applyFont="1" applyFill="1" applyBorder="1" applyAlignment="1">
      <alignment horizontal="center" vertical="center"/>
    </xf>
    <xf numFmtId="42" fontId="0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42" fontId="0" fillId="0" borderId="1" xfId="0" applyNumberFormat="1" applyFont="1" applyBorder="1" applyAlignment="1">
      <alignment horizontal="center" vertical="center"/>
    </xf>
    <xf numFmtId="0" fontId="0" fillId="0" borderId="6" xfId="0" applyNumberFormat="1" applyFont="1" applyBorder="1" applyAlignment="1">
      <alignment horizontal="center" vertical="center"/>
    </xf>
    <xf numFmtId="0" fontId="22" fillId="0" borderId="20" xfId="20" applyFont="1" applyFill="1" applyBorder="1" applyAlignment="1">
      <alignment horizontal="center"/>
    </xf>
    <xf numFmtId="0" fontId="0" fillId="0" borderId="4" xfId="0" quotePrefix="1" applyNumberFormat="1" applyFont="1" applyFill="1" applyBorder="1" applyAlignment="1">
      <alignment horizontal="center"/>
    </xf>
    <xf numFmtId="42" fontId="0" fillId="0" borderId="4" xfId="0" applyNumberFormat="1" applyFont="1" applyFill="1" applyBorder="1" applyAlignment="1">
      <alignment vertical="center"/>
    </xf>
    <xf numFmtId="42" fontId="0" fillId="0" borderId="4" xfId="0" applyNumberFormat="1" applyFont="1" applyBorder="1" applyAlignment="1">
      <alignment horizontal="center" vertical="center"/>
    </xf>
    <xf numFmtId="0" fontId="46" fillId="0" borderId="3" xfId="27" applyFont="1" applyBorder="1" applyAlignment="1">
      <alignment horizontal="left" vertical="center"/>
    </xf>
    <xf numFmtId="0" fontId="22" fillId="0" borderId="15" xfId="20" applyFont="1" applyFill="1" applyBorder="1" applyAlignment="1">
      <alignment horizontal="center"/>
    </xf>
    <xf numFmtId="0" fontId="22" fillId="0" borderId="15" xfId="20" applyFont="1" applyFill="1" applyBorder="1" applyAlignment="1">
      <alignment horizontal="center" vertical="center"/>
    </xf>
    <xf numFmtId="0" fontId="22" fillId="0" borderId="3" xfId="29" applyNumberFormat="1" applyFont="1" applyBorder="1" applyAlignment="1">
      <alignment vertical="center"/>
    </xf>
    <xf numFmtId="0" fontId="22" fillId="0" borderId="1" xfId="29" applyNumberFormat="1" applyFont="1" applyBorder="1" applyAlignment="1">
      <alignment vertical="center"/>
    </xf>
    <xf numFmtId="0" fontId="46" fillId="0" borderId="1" xfId="29" applyNumberFormat="1" applyFont="1" applyBorder="1" applyAlignment="1">
      <alignment vertical="center"/>
    </xf>
    <xf numFmtId="0" fontId="46" fillId="0" borderId="1" xfId="29" applyFont="1" applyBorder="1" applyAlignment="1">
      <alignment horizontal="center" vertical="center"/>
    </xf>
    <xf numFmtId="0" fontId="22" fillId="0" borderId="1" xfId="29" applyFont="1" applyBorder="1" applyAlignment="1">
      <alignment horizontal="center" vertical="center"/>
    </xf>
    <xf numFmtId="0" fontId="0" fillId="0" borderId="1" xfId="0" applyFont="1" applyFill="1" applyBorder="1"/>
    <xf numFmtId="0" fontId="0" fillId="0" borderId="1" xfId="0" applyFont="1" applyFill="1" applyBorder="1" applyAlignment="1">
      <alignment horizontal="center"/>
    </xf>
    <xf numFmtId="42" fontId="8" fillId="0" borderId="1" xfId="29" applyNumberFormat="1" applyFont="1" applyFill="1" applyBorder="1" applyAlignment="1">
      <alignment horizontal="center" vertical="center"/>
    </xf>
    <xf numFmtId="42" fontId="8" fillId="0" borderId="1" xfId="12" applyNumberFormat="1" applyFont="1" applyFill="1" applyBorder="1" applyAlignment="1">
      <alignment horizontal="center" vertical="center"/>
    </xf>
    <xf numFmtId="0" fontId="0" fillId="0" borderId="6" xfId="0" applyFont="1" applyFill="1" applyBorder="1"/>
    <xf numFmtId="0" fontId="8" fillId="0" borderId="1" xfId="29" applyFont="1" applyFill="1" applyBorder="1" applyAlignment="1">
      <alignment horizontal="center" vertical="center"/>
    </xf>
    <xf numFmtId="41" fontId="0" fillId="0" borderId="1" xfId="0" applyNumberFormat="1" applyFont="1" applyFill="1" applyBorder="1"/>
    <xf numFmtId="0" fontId="0" fillId="0" borderId="4" xfId="0" applyFont="1" applyBorder="1" applyAlignment="1">
      <alignment horizontal="center"/>
    </xf>
    <xf numFmtId="0" fontId="22" fillId="0" borderId="3" xfId="14" applyFont="1" applyBorder="1" applyAlignment="1">
      <alignment vertical="center"/>
    </xf>
    <xf numFmtId="0" fontId="22" fillId="0" borderId="1" xfId="14" applyFont="1" applyBorder="1"/>
    <xf numFmtId="42" fontId="8" fillId="0" borderId="1" xfId="14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/>
    </xf>
    <xf numFmtId="41" fontId="0" fillId="0" borderId="1" xfId="0" applyNumberFormat="1" applyFont="1" applyBorder="1" applyAlignment="1">
      <alignment vertical="center"/>
    </xf>
    <xf numFmtId="0" fontId="22" fillId="0" borderId="1" xfId="14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/>
    </xf>
    <xf numFmtId="41" fontId="0" fillId="0" borderId="1" xfId="0" applyNumberFormat="1" applyFont="1" applyFill="1" applyBorder="1" applyAlignment="1">
      <alignment vertical="center"/>
    </xf>
    <xf numFmtId="42" fontId="22" fillId="0" borderId="1" xfId="14" applyNumberFormat="1" applyFont="1" applyFill="1" applyBorder="1" applyAlignment="1">
      <alignment horizontal="center" vertical="center"/>
    </xf>
    <xf numFmtId="0" fontId="22" fillId="0" borderId="4" xfId="14" applyFont="1" applyBorder="1"/>
    <xf numFmtId="0" fontId="22" fillId="0" borderId="3" xfId="15" applyFont="1" applyBorder="1" applyAlignment="1">
      <alignment vertical="center"/>
    </xf>
    <xf numFmtId="0" fontId="22" fillId="0" borderId="3" xfId="16" applyNumberFormat="1" applyFont="1" applyBorder="1" applyAlignment="1">
      <alignment vertical="center"/>
    </xf>
    <xf numFmtId="0" fontId="22" fillId="0" borderId="1" xfId="16" applyNumberFormat="1" applyFont="1" applyBorder="1" applyAlignment="1">
      <alignment vertical="center"/>
    </xf>
    <xf numFmtId="181" fontId="0" fillId="0" borderId="1" xfId="0" applyNumberFormat="1" applyFont="1" applyBorder="1"/>
    <xf numFmtId="0" fontId="22" fillId="3" borderId="3" xfId="22" applyNumberFormat="1" applyFont="1" applyFill="1" applyBorder="1" applyAlignment="1">
      <alignment vertical="center"/>
    </xf>
    <xf numFmtId="0" fontId="22" fillId="3" borderId="1" xfId="22" applyNumberFormat="1" applyFont="1" applyFill="1" applyBorder="1" applyAlignment="1">
      <alignment vertical="center"/>
    </xf>
    <xf numFmtId="42" fontId="22" fillId="3" borderId="1" xfId="7" applyNumberFormat="1" applyFont="1" applyFill="1" applyBorder="1" applyAlignment="1">
      <alignment horizontal="center" vertical="center" wrapText="1"/>
    </xf>
    <xf numFmtId="0" fontId="22" fillId="0" borderId="4" xfId="0" applyFont="1" applyBorder="1"/>
    <xf numFmtId="0" fontId="11" fillId="0" borderId="1" xfId="0" applyFont="1" applyBorder="1"/>
    <xf numFmtId="0" fontId="47" fillId="0" borderId="1" xfId="0" applyFont="1" applyBorder="1" applyAlignment="1">
      <alignment horizontal="center"/>
    </xf>
    <xf numFmtId="181" fontId="0" fillId="0" borderId="4" xfId="0" applyNumberFormat="1" applyFont="1" applyBorder="1"/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181" fontId="0" fillId="0" borderId="3" xfId="0" applyNumberFormat="1" applyFont="1" applyBorder="1"/>
    <xf numFmtId="181" fontId="0" fillId="0" borderId="1" xfId="0" applyNumberFormat="1" applyFont="1" applyBorder="1" applyAlignment="1">
      <alignment vertical="center"/>
    </xf>
    <xf numFmtId="0" fontId="42" fillId="3" borderId="1" xfId="24" applyFont="1" applyFill="1" applyBorder="1" applyAlignment="1">
      <alignment horizontal="center" vertical="center"/>
    </xf>
    <xf numFmtId="0" fontId="23" fillId="3" borderId="6" xfId="0" applyFont="1" applyFill="1" applyBorder="1" applyAlignment="1">
      <alignment horizontal="right" vertical="center"/>
    </xf>
    <xf numFmtId="0" fontId="38" fillId="3" borderId="1" xfId="0" applyFont="1" applyFill="1" applyBorder="1" applyAlignment="1">
      <alignment vertical="center"/>
    </xf>
    <xf numFmtId="0" fontId="38" fillId="3" borderId="1" xfId="0" applyFont="1" applyFill="1" applyBorder="1" applyAlignment="1">
      <alignment horizontal="center" vertical="center"/>
    </xf>
    <xf numFmtId="0" fontId="38" fillId="3" borderId="1" xfId="0" applyNumberFormat="1" applyFont="1" applyFill="1" applyBorder="1" applyAlignment="1">
      <alignment horizontal="center" vertical="center"/>
    </xf>
    <xf numFmtId="42" fontId="38" fillId="3" borderId="1" xfId="2" applyNumberFormat="1" applyFont="1" applyFill="1" applyBorder="1" applyAlignment="1">
      <alignment horizontal="center" vertical="center"/>
    </xf>
    <xf numFmtId="42" fontId="38" fillId="3" borderId="1" xfId="0" applyNumberFormat="1" applyFont="1" applyFill="1" applyBorder="1" applyAlignment="1">
      <alignment horizontal="center" vertical="center"/>
    </xf>
    <xf numFmtId="0" fontId="37" fillId="3" borderId="3" xfId="0" applyFont="1" applyFill="1" applyBorder="1" applyAlignment="1">
      <alignment vertical="center"/>
    </xf>
    <xf numFmtId="0" fontId="38" fillId="3" borderId="1" xfId="24" applyFont="1" applyFill="1" applyBorder="1" applyAlignment="1">
      <alignment horizontal="center" vertical="center"/>
    </xf>
    <xf numFmtId="42" fontId="0" fillId="3" borderId="9" xfId="0" applyNumberFormat="1" applyFont="1" applyFill="1" applyBorder="1" applyAlignment="1">
      <alignment vertical="center"/>
    </xf>
    <xf numFmtId="0" fontId="22" fillId="0" borderId="3" xfId="24" applyFont="1" applyBorder="1" applyAlignment="1">
      <alignment vertical="center"/>
    </xf>
    <xf numFmtId="0" fontId="22" fillId="0" borderId="1" xfId="24" applyFont="1" applyBorder="1" applyAlignment="1">
      <alignment vertical="center"/>
    </xf>
    <xf numFmtId="0" fontId="22" fillId="0" borderId="1" xfId="24" applyFont="1" applyBorder="1" applyAlignment="1">
      <alignment horizontal="center" vertical="center"/>
    </xf>
    <xf numFmtId="0" fontId="22" fillId="0" borderId="1" xfId="24" applyFont="1" applyFill="1" applyBorder="1" applyAlignment="1">
      <alignment vertical="center"/>
    </xf>
    <xf numFmtId="0" fontId="22" fillId="0" borderId="1" xfId="24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/>
    <xf numFmtId="42" fontId="22" fillId="0" borderId="1" xfId="9" applyNumberFormat="1" applyFont="1" applyFill="1" applyBorder="1" applyAlignment="1">
      <alignment horizontal="center" vertical="center"/>
    </xf>
    <xf numFmtId="0" fontId="8" fillId="0" borderId="1" xfId="24" applyFont="1" applyFill="1" applyBorder="1" applyAlignment="1">
      <alignment horizontal="center" vertical="center"/>
    </xf>
    <xf numFmtId="42" fontId="8" fillId="0" borderId="1" xfId="24" applyNumberFormat="1" applyFont="1" applyFill="1" applyBorder="1" applyAlignment="1">
      <alignment horizontal="center" vertical="center"/>
    </xf>
    <xf numFmtId="41" fontId="0" fillId="0" borderId="1" xfId="0" applyNumberFormat="1" applyFont="1" applyFill="1" applyBorder="1"/>
    <xf numFmtId="0" fontId="0" fillId="0" borderId="6" xfId="0" applyFont="1" applyFill="1" applyBorder="1"/>
    <xf numFmtId="0" fontId="8" fillId="0" borderId="10" xfId="24" applyFont="1" applyFill="1" applyBorder="1" applyAlignment="1">
      <alignment horizontal="center" vertical="center"/>
    </xf>
    <xf numFmtId="42" fontId="8" fillId="0" borderId="10" xfId="24" applyNumberFormat="1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41" fontId="0" fillId="0" borderId="1" xfId="0" applyNumberFormat="1" applyFont="1" applyBorder="1"/>
    <xf numFmtId="0" fontId="0" fillId="0" borderId="6" xfId="0" applyFont="1" applyBorder="1"/>
    <xf numFmtId="0" fontId="22" fillId="0" borderId="4" xfId="24" applyFont="1" applyBorder="1" applyAlignment="1">
      <alignment vertical="center"/>
    </xf>
    <xf numFmtId="0" fontId="22" fillId="0" borderId="4" xfId="24" applyFont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8" fillId="0" borderId="4" xfId="24" applyFont="1" applyFill="1" applyBorder="1" applyAlignment="1">
      <alignment horizontal="center" vertical="center"/>
    </xf>
    <xf numFmtId="0" fontId="0" fillId="0" borderId="4" xfId="0" applyFont="1" applyBorder="1"/>
    <xf numFmtId="0" fontId="0" fillId="0" borderId="16" xfId="0" applyFont="1" applyBorder="1"/>
    <xf numFmtId="41" fontId="0" fillId="0" borderId="10" xfId="0" applyNumberFormat="1" applyFont="1" applyFill="1" applyBorder="1" applyAlignment="1">
      <alignment vertical="center"/>
    </xf>
    <xf numFmtId="0" fontId="52" fillId="0" borderId="1" xfId="0" applyFont="1" applyBorder="1"/>
    <xf numFmtId="16" fontId="7" fillId="0" borderId="3" xfId="20" applyNumberFormat="1" applyFont="1" applyFill="1" applyBorder="1" applyAlignment="1">
      <alignment horizontal="center"/>
    </xf>
    <xf numFmtId="0" fontId="7" fillId="0" borderId="3" xfId="0" applyNumberFormat="1" applyFont="1" applyBorder="1"/>
    <xf numFmtId="0" fontId="52" fillId="0" borderId="3" xfId="0" applyFont="1" applyBorder="1" applyAlignment="1">
      <alignment horizontal="center" vertical="center"/>
    </xf>
    <xf numFmtId="0" fontId="52" fillId="0" borderId="3" xfId="0" applyFont="1" applyBorder="1" applyAlignment="1">
      <alignment horizontal="center"/>
    </xf>
    <xf numFmtId="0" fontId="52" fillId="0" borderId="3" xfId="0" applyNumberFormat="1" applyFont="1" applyBorder="1" applyAlignment="1">
      <alignment horizontal="center"/>
    </xf>
    <xf numFmtId="42" fontId="52" fillId="0" borderId="3" xfId="0" applyNumberFormat="1" applyFont="1" applyBorder="1" applyAlignment="1">
      <alignment horizontal="center"/>
    </xf>
    <xf numFmtId="0" fontId="52" fillId="0" borderId="5" xfId="0" applyFont="1" applyBorder="1" applyAlignment="1">
      <alignment horizontal="center" vertical="center"/>
    </xf>
    <xf numFmtId="16" fontId="7" fillId="0" borderId="1" xfId="20" applyNumberFormat="1" applyFont="1" applyFill="1" applyBorder="1" applyAlignment="1">
      <alignment horizontal="center"/>
    </xf>
    <xf numFmtId="0" fontId="7" fillId="0" borderId="10" xfId="0" applyNumberFormat="1" applyFont="1" applyBorder="1"/>
    <xf numFmtId="0" fontId="52" fillId="0" borderId="10" xfId="0" applyFont="1" applyBorder="1" applyAlignment="1">
      <alignment horizontal="center" vertical="center"/>
    </xf>
    <xf numFmtId="0" fontId="52" fillId="0" borderId="10" xfId="0" applyFont="1" applyBorder="1" applyAlignment="1">
      <alignment horizontal="center"/>
    </xf>
    <xf numFmtId="0" fontId="52" fillId="0" borderId="1" xfId="0" applyNumberFormat="1" applyFont="1" applyBorder="1" applyAlignment="1">
      <alignment horizontal="center"/>
    </xf>
    <xf numFmtId="42" fontId="52" fillId="0" borderId="1" xfId="0" applyNumberFormat="1" applyFont="1" applyBorder="1" applyAlignment="1">
      <alignment horizontal="center"/>
    </xf>
    <xf numFmtId="42" fontId="52" fillId="0" borderId="10" xfId="0" applyNumberFormat="1" applyFont="1" applyBorder="1" applyAlignment="1">
      <alignment horizontal="center"/>
    </xf>
    <xf numFmtId="0" fontId="52" fillId="0" borderId="10" xfId="0" applyNumberFormat="1" applyFont="1" applyBorder="1" applyAlignment="1">
      <alignment horizontal="center"/>
    </xf>
    <xf numFmtId="0" fontId="52" fillId="0" borderId="17" xfId="0" applyFont="1" applyBorder="1" applyAlignment="1">
      <alignment horizontal="center" vertical="center"/>
    </xf>
    <xf numFmtId="0" fontId="7" fillId="0" borderId="1" xfId="0" applyNumberFormat="1" applyFont="1" applyBorder="1"/>
    <xf numFmtId="0" fontId="52" fillId="0" borderId="1" xfId="0" applyFont="1" applyBorder="1" applyAlignment="1">
      <alignment horizontal="center" vertical="center"/>
    </xf>
    <xf numFmtId="0" fontId="52" fillId="0" borderId="1" xfId="0" applyFont="1" applyBorder="1" applyAlignment="1">
      <alignment horizontal="center"/>
    </xf>
    <xf numFmtId="0" fontId="52" fillId="0" borderId="6" xfId="0" applyFont="1" applyBorder="1" applyAlignment="1">
      <alignment horizontal="center" vertical="center"/>
    </xf>
    <xf numFmtId="0" fontId="7" fillId="0" borderId="15" xfId="20" applyFont="1" applyFill="1" applyBorder="1" applyAlignment="1">
      <alignment horizontal="center"/>
    </xf>
    <xf numFmtId="0" fontId="53" fillId="0" borderId="1" xfId="0" applyNumberFormat="1" applyFont="1" applyBorder="1"/>
    <xf numFmtId="0" fontId="53" fillId="0" borderId="1" xfId="0" applyFont="1" applyBorder="1" applyAlignment="1">
      <alignment horizontal="center" vertical="center"/>
    </xf>
    <xf numFmtId="0" fontId="7" fillId="0" borderId="1" xfId="14" applyFont="1" applyBorder="1"/>
    <xf numFmtId="0" fontId="52" fillId="0" borderId="1" xfId="14" applyFont="1" applyBorder="1" applyAlignment="1">
      <alignment horizontal="center"/>
    </xf>
    <xf numFmtId="16" fontId="54" fillId="0" borderId="1" xfId="20" applyNumberFormat="1" applyFont="1" applyFill="1" applyBorder="1" applyAlignment="1">
      <alignment horizontal="center"/>
    </xf>
    <xf numFmtId="0" fontId="55" fillId="0" borderId="1" xfId="0" applyFont="1" applyBorder="1" applyAlignment="1">
      <alignment horizontal="center"/>
    </xf>
    <xf numFmtId="41" fontId="52" fillId="0" borderId="1" xfId="0" applyNumberFormat="1" applyFont="1" applyBorder="1"/>
    <xf numFmtId="0" fontId="7" fillId="0" borderId="1" xfId="0" applyFont="1" applyBorder="1"/>
    <xf numFmtId="0" fontId="52" fillId="0" borderId="9" xfId="0" applyFont="1" applyBorder="1" applyAlignment="1">
      <alignment vertical="center"/>
    </xf>
    <xf numFmtId="42" fontId="52" fillId="0" borderId="9" xfId="0" applyNumberFormat="1" applyFont="1" applyBorder="1" applyAlignment="1">
      <alignment vertical="center"/>
    </xf>
    <xf numFmtId="0" fontId="52" fillId="0" borderId="10" xfId="0" applyFont="1" applyBorder="1" applyAlignment="1">
      <alignment vertical="center"/>
    </xf>
    <xf numFmtId="42" fontId="52" fillId="0" borderId="10" xfId="0" applyNumberFormat="1" applyFont="1" applyBorder="1" applyAlignment="1">
      <alignment vertical="center"/>
    </xf>
    <xf numFmtId="0" fontId="52" fillId="0" borderId="9" xfId="0" applyFont="1" applyBorder="1" applyAlignment="1">
      <alignment horizontal="center"/>
    </xf>
    <xf numFmtId="0" fontId="52" fillId="0" borderId="9" xfId="0" applyFont="1" applyBorder="1"/>
    <xf numFmtId="0" fontId="7" fillId="0" borderId="18" xfId="20" applyFont="1" applyFill="1" applyBorder="1" applyAlignment="1">
      <alignment horizontal="center"/>
    </xf>
    <xf numFmtId="16" fontId="7" fillId="0" borderId="4" xfId="20" applyNumberFormat="1" applyFont="1" applyFill="1" applyBorder="1" applyAlignment="1">
      <alignment horizontal="center"/>
    </xf>
    <xf numFmtId="0" fontId="7" fillId="0" borderId="4" xfId="0" applyNumberFormat="1" applyFont="1" applyBorder="1"/>
    <xf numFmtId="0" fontId="52" fillId="0" borderId="4" xfId="0" applyFont="1" applyBorder="1" applyAlignment="1">
      <alignment horizontal="center" vertical="center"/>
    </xf>
    <xf numFmtId="0" fontId="52" fillId="0" borderId="4" xfId="0" applyFont="1" applyBorder="1" applyAlignment="1">
      <alignment horizontal="center"/>
    </xf>
    <xf numFmtId="0" fontId="52" fillId="0" borderId="4" xfId="0" applyNumberFormat="1" applyFont="1" applyBorder="1" applyAlignment="1">
      <alignment horizontal="center"/>
    </xf>
    <xf numFmtId="42" fontId="52" fillId="0" borderId="4" xfId="0" applyNumberFormat="1" applyFont="1" applyBorder="1" applyAlignment="1">
      <alignment horizontal="center"/>
    </xf>
    <xf numFmtId="0" fontId="52" fillId="0" borderId="4" xfId="0" applyFont="1" applyBorder="1"/>
    <xf numFmtId="42" fontId="0" fillId="0" borderId="1" xfId="0" applyNumberFormat="1" applyFont="1" applyBorder="1"/>
    <xf numFmtId="0" fontId="22" fillId="0" borderId="15" xfId="20" applyFont="1" applyFill="1" applyBorder="1" applyAlignment="1">
      <alignment horizont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22" fillId="0" borderId="15" xfId="20" applyFont="1" applyFill="1" applyBorder="1" applyAlignment="1">
      <alignment horizontal="center"/>
    </xf>
    <xf numFmtId="0" fontId="23" fillId="3" borderId="6" xfId="18" applyFont="1" applyFill="1" applyBorder="1" applyAlignment="1">
      <alignment horizontal="center" vertical="center"/>
    </xf>
    <xf numFmtId="0" fontId="2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22" fillId="0" borderId="15" xfId="20" applyFont="1" applyFill="1" applyBorder="1" applyAlignment="1">
      <alignment horizontal="center"/>
    </xf>
    <xf numFmtId="42" fontId="10" fillId="0" borderId="0" xfId="0" applyNumberFormat="1" applyFont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0" fillId="0" borderId="1" xfId="0" applyFont="1" applyBorder="1"/>
    <xf numFmtId="0" fontId="0" fillId="0" borderId="0" xfId="0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42" fillId="3" borderId="22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0" fillId="0" borderId="1" xfId="0" applyFont="1" applyBorder="1"/>
    <xf numFmtId="0" fontId="22" fillId="3" borderId="4" xfId="0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23" fillId="0" borderId="15" xfId="20" applyFont="1" applyFill="1" applyBorder="1" applyAlignment="1">
      <alignment horizontal="center"/>
    </xf>
    <xf numFmtId="16" fontId="39" fillId="0" borderId="1" xfId="20" applyNumberFormat="1" applyFont="1" applyFill="1" applyBorder="1" applyAlignment="1">
      <alignment horizontal="center"/>
    </xf>
    <xf numFmtId="16" fontId="42" fillId="0" borderId="1" xfId="20" applyNumberFormat="1" applyFont="1" applyFill="1" applyBorder="1" applyAlignment="1">
      <alignment horizontal="center"/>
    </xf>
    <xf numFmtId="16" fontId="42" fillId="0" borderId="4" xfId="20" applyNumberFormat="1" applyFont="1" applyFill="1" applyBorder="1" applyAlignment="1">
      <alignment horizontal="center"/>
    </xf>
    <xf numFmtId="0" fontId="22" fillId="0" borderId="4" xfId="24" applyFont="1" applyFill="1" applyBorder="1" applyAlignment="1">
      <alignment horizontal="center" vertical="center"/>
    </xf>
    <xf numFmtId="42" fontId="22" fillId="0" borderId="4" xfId="9" applyNumberFormat="1" applyFont="1" applyFill="1" applyBorder="1" applyAlignment="1">
      <alignment horizontal="center" vertical="center"/>
    </xf>
    <xf numFmtId="0" fontId="0" fillId="3" borderId="1" xfId="0" applyFont="1" applyFill="1" applyBorder="1"/>
    <xf numFmtId="0" fontId="0" fillId="3" borderId="1" xfId="0" applyFont="1" applyFill="1" applyBorder="1" applyAlignment="1">
      <alignment horizontal="center"/>
    </xf>
    <xf numFmtId="41" fontId="0" fillId="3" borderId="1" xfId="0" applyNumberFormat="1" applyFont="1" applyFill="1" applyBorder="1"/>
    <xf numFmtId="0" fontId="37" fillId="3" borderId="9" xfId="0" applyNumberFormat="1" applyFont="1" applyFill="1" applyBorder="1" applyAlignment="1">
      <alignment vertical="center"/>
    </xf>
    <xf numFmtId="16" fontId="22" fillId="0" borderId="10" xfId="20" applyNumberFormat="1" applyFont="1" applyFill="1" applyBorder="1" applyAlignment="1">
      <alignment horizontal="center"/>
    </xf>
    <xf numFmtId="0" fontId="37" fillId="0" borderId="10" xfId="0" applyNumberFormat="1" applyFont="1" applyBorder="1" applyAlignment="1">
      <alignment vertical="center"/>
    </xf>
    <xf numFmtId="0" fontId="22" fillId="3" borderId="10" xfId="24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0" fillId="0" borderId="1" xfId="0" applyFont="1" applyBorder="1"/>
    <xf numFmtId="0" fontId="22" fillId="3" borderId="4" xfId="0" applyFont="1" applyFill="1" applyBorder="1" applyAlignment="1">
      <alignment horizontal="center" vertical="center"/>
    </xf>
    <xf numFmtId="0" fontId="39" fillId="3" borderId="20" xfId="0" applyFont="1" applyFill="1" applyBorder="1" applyAlignment="1">
      <alignment horizontal="center" vertical="center"/>
    </xf>
    <xf numFmtId="0" fontId="42" fillId="3" borderId="20" xfId="0" applyFont="1" applyFill="1" applyBorder="1" applyAlignment="1">
      <alignment horizontal="center" vertical="center"/>
    </xf>
    <xf numFmtId="0" fontId="42" fillId="3" borderId="22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0" fontId="37" fillId="3" borderId="10" xfId="0" applyFont="1" applyFill="1" applyBorder="1" applyAlignment="1">
      <alignment vertical="center"/>
    </xf>
    <xf numFmtId="0" fontId="42" fillId="3" borderId="20" xfId="0" applyFont="1" applyFill="1" applyBorder="1" applyAlignment="1">
      <alignment vertical="center"/>
    </xf>
    <xf numFmtId="0" fontId="0" fillId="3" borderId="4" xfId="0" applyFont="1" applyFill="1" applyBorder="1"/>
    <xf numFmtId="0" fontId="23" fillId="3" borderId="16" xfId="0" applyFont="1" applyFill="1" applyBorder="1"/>
    <xf numFmtId="42" fontId="22" fillId="3" borderId="1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22" fillId="3" borderId="18" xfId="0" applyFont="1" applyFill="1" applyBorder="1" applyAlignment="1">
      <alignment horizontal="center" vertical="center"/>
    </xf>
    <xf numFmtId="42" fontId="0" fillId="3" borderId="9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0" fontId="22" fillId="3" borderId="19" xfId="0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0" fontId="0" fillId="0" borderId="1" xfId="0" applyFont="1" applyBorder="1"/>
    <xf numFmtId="0" fontId="0" fillId="0" borderId="1" xfId="0" applyFont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0" fillId="3" borderId="9" xfId="0" applyFont="1" applyFill="1" applyBorder="1" applyAlignment="1">
      <alignment horizontal="center" vertical="center"/>
    </xf>
    <xf numFmtId="0" fontId="0" fillId="3" borderId="11" xfId="0" applyFont="1" applyFill="1" applyBorder="1" applyAlignment="1">
      <alignment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0" fillId="0" borderId="1" xfId="0" applyFont="1" applyBorder="1"/>
    <xf numFmtId="42" fontId="0" fillId="0" borderId="4" xfId="0" applyNumberFormat="1" applyFont="1" applyBorder="1"/>
    <xf numFmtId="0" fontId="22" fillId="3" borderId="1" xfId="18" applyNumberFormat="1" applyFont="1" applyFill="1" applyBorder="1" applyAlignment="1">
      <alignment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22" fillId="0" borderId="15" xfId="20" applyFont="1" applyFill="1" applyBorder="1" applyAlignment="1">
      <alignment horizontal="center"/>
    </xf>
    <xf numFmtId="0" fontId="22" fillId="0" borderId="15" xfId="20" applyFont="1" applyFill="1" applyBorder="1" applyAlignment="1">
      <alignment horizontal="center" vertical="center"/>
    </xf>
    <xf numFmtId="42" fontId="0" fillId="3" borderId="9" xfId="0" applyNumberFormat="1" applyFont="1" applyFill="1" applyBorder="1" applyAlignment="1">
      <alignment horizontal="center" vertical="center"/>
    </xf>
    <xf numFmtId="0" fontId="22" fillId="0" borderId="18" xfId="20" applyFont="1" applyFill="1" applyBorder="1" applyAlignment="1">
      <alignment horizontal="center" vertical="center"/>
    </xf>
    <xf numFmtId="0" fontId="8" fillId="0" borderId="1" xfId="29" applyFont="1" applyBorder="1" applyAlignment="1">
      <alignment horizontal="center" vertical="center"/>
    </xf>
    <xf numFmtId="42" fontId="8" fillId="0" borderId="1" xfId="29" applyNumberFormat="1" applyFont="1" applyBorder="1" applyAlignment="1">
      <alignment horizontal="center" vertical="center"/>
    </xf>
    <xf numFmtId="42" fontId="8" fillId="0" borderId="4" xfId="29" applyNumberFormat="1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2" fontId="8" fillId="0" borderId="9" xfId="2" applyNumberFormat="1" applyFont="1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42" fontId="10" fillId="0" borderId="0" xfId="0" applyNumberFormat="1" applyFont="1" applyBorder="1" applyAlignment="1">
      <alignment horizontal="center" vertical="center"/>
    </xf>
    <xf numFmtId="42" fontId="22" fillId="3" borderId="9" xfId="2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42" fontId="0" fillId="0" borderId="4" xfId="0" applyNumberFormat="1" applyBorder="1" applyAlignment="1">
      <alignment horizontal="center" vertical="center"/>
    </xf>
    <xf numFmtId="0" fontId="8" fillId="0" borderId="1" xfId="14" applyFont="1" applyBorder="1" applyAlignment="1">
      <alignment horizontal="center" vertical="center"/>
    </xf>
    <xf numFmtId="42" fontId="8" fillId="0" borderId="1" xfId="14" applyNumberFormat="1" applyFont="1" applyBorder="1" applyAlignment="1">
      <alignment horizontal="center" vertical="center"/>
    </xf>
    <xf numFmtId="0" fontId="22" fillId="3" borderId="1" xfId="15" applyFont="1" applyFill="1" applyBorder="1" applyAlignment="1">
      <alignment horizontal="center" vertical="center"/>
    </xf>
    <xf numFmtId="42" fontId="22" fillId="3" borderId="1" xfId="4" applyNumberFormat="1" applyFont="1" applyFill="1" applyBorder="1" applyAlignment="1">
      <alignment horizontal="center" vertical="center"/>
    </xf>
    <xf numFmtId="0" fontId="22" fillId="3" borderId="11" xfId="0" applyFont="1" applyFill="1" applyBorder="1" applyAlignment="1">
      <alignment horizontal="center" vertical="center"/>
    </xf>
    <xf numFmtId="0" fontId="22" fillId="3" borderId="17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42" fontId="8" fillId="0" borderId="1" xfId="16" applyNumberFormat="1" applyFont="1" applyBorder="1" applyAlignment="1">
      <alignment horizontal="center" vertical="center"/>
    </xf>
    <xf numFmtId="42" fontId="8" fillId="0" borderId="4" xfId="16" applyNumberFormat="1" applyFont="1" applyBorder="1" applyAlignment="1">
      <alignment horizontal="center" vertical="center"/>
    </xf>
    <xf numFmtId="0" fontId="8" fillId="0" borderId="1" xfId="16" applyFont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8" fillId="0" borderId="1" xfId="22" applyFont="1" applyBorder="1" applyAlignment="1">
      <alignment horizontal="center" vertical="center"/>
    </xf>
    <xf numFmtId="0" fontId="22" fillId="3" borderId="1" xfId="22" applyFont="1" applyFill="1" applyBorder="1" applyAlignment="1">
      <alignment horizontal="center" vertical="center"/>
    </xf>
    <xf numFmtId="42" fontId="22" fillId="3" borderId="1" xfId="7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22" fillId="0" borderId="19" xfId="20" applyFont="1" applyFill="1" applyBorder="1" applyAlignment="1">
      <alignment horizontal="center" vertical="center"/>
    </xf>
    <xf numFmtId="0" fontId="8" fillId="0" borderId="1" xfId="23" applyFont="1" applyBorder="1" applyAlignment="1">
      <alignment horizontal="center" vertical="center"/>
    </xf>
    <xf numFmtId="0" fontId="23" fillId="0" borderId="6" xfId="0" applyFont="1" applyBorder="1" applyAlignment="1">
      <alignment horizontal="right"/>
    </xf>
    <xf numFmtId="0" fontId="23" fillId="0" borderId="1" xfId="0" applyFont="1" applyBorder="1" applyAlignment="1">
      <alignment horizontal="center"/>
    </xf>
    <xf numFmtId="16" fontId="35" fillId="0" borderId="1" xfId="20" applyNumberFormat="1" applyFont="1" applyFill="1" applyBorder="1" applyAlignment="1">
      <alignment horizontal="center"/>
    </xf>
    <xf numFmtId="0" fontId="35" fillId="0" borderId="15" xfId="20" applyFont="1" applyFill="1" applyBorder="1" applyAlignment="1">
      <alignment horizontal="center"/>
    </xf>
    <xf numFmtId="16" fontId="56" fillId="0" borderId="1" xfId="20" applyNumberFormat="1" applyFont="1" applyFill="1" applyBorder="1" applyAlignment="1">
      <alignment horizontal="center"/>
    </xf>
    <xf numFmtId="0" fontId="0" fillId="0" borderId="4" xfId="0" applyBorder="1"/>
    <xf numFmtId="182" fontId="8" fillId="0" borderId="3" xfId="27" applyNumberFormat="1" applyFont="1" applyBorder="1" applyAlignment="1">
      <alignment horizontal="center" vertical="center"/>
    </xf>
    <xf numFmtId="182" fontId="8" fillId="0" borderId="1" xfId="27" applyNumberFormat="1" applyFont="1" applyBorder="1" applyAlignment="1">
      <alignment horizontal="center" vertical="center"/>
    </xf>
    <xf numFmtId="16" fontId="44" fillId="0" borderId="1" xfId="20" applyNumberFormat="1" applyFont="1" applyFill="1" applyBorder="1" applyAlignment="1">
      <alignment horizontal="center"/>
    </xf>
    <xf numFmtId="182" fontId="0" fillId="0" borderId="1" xfId="0" applyNumberFormat="1" applyFont="1" applyBorder="1" applyAlignment="1">
      <alignment horizontal="center"/>
    </xf>
    <xf numFmtId="0" fontId="0" fillId="0" borderId="1" xfId="0" applyFont="1" applyBorder="1"/>
    <xf numFmtId="0" fontId="0" fillId="0" borderId="6" xfId="0" applyFont="1" applyBorder="1"/>
    <xf numFmtId="41" fontId="0" fillId="0" borderId="1" xfId="0" applyNumberFormat="1" applyFont="1" applyBorder="1"/>
    <xf numFmtId="182" fontId="0" fillId="0" borderId="1" xfId="0" applyNumberFormat="1" applyFont="1" applyBorder="1"/>
    <xf numFmtId="0" fontId="0" fillId="0" borderId="1" xfId="0" applyFont="1" applyFill="1" applyBorder="1"/>
    <xf numFmtId="182" fontId="0" fillId="0" borderId="1" xfId="0" applyNumberFormat="1" applyFont="1" applyFill="1" applyBorder="1"/>
    <xf numFmtId="0" fontId="8" fillId="0" borderId="1" xfId="27" applyFont="1" applyFill="1" applyBorder="1" applyAlignment="1">
      <alignment horizontal="center" vertical="center"/>
    </xf>
    <xf numFmtId="0" fontId="0" fillId="0" borderId="4" xfId="0" applyFont="1" applyFill="1" applyBorder="1"/>
    <xf numFmtId="0" fontId="22" fillId="0" borderId="4" xfId="27" applyFont="1" applyBorder="1" applyAlignment="1">
      <alignment horizontal="center" vertical="center"/>
    </xf>
    <xf numFmtId="182" fontId="0" fillId="0" borderId="4" xfId="0" applyNumberFormat="1" applyFont="1" applyFill="1" applyBorder="1"/>
    <xf numFmtId="0" fontId="8" fillId="0" borderId="4" xfId="27" applyFont="1" applyFill="1" applyBorder="1" applyAlignment="1">
      <alignment horizontal="center" vertical="center"/>
    </xf>
    <xf numFmtId="0" fontId="0" fillId="0" borderId="4" xfId="0" applyFont="1" applyBorder="1"/>
    <xf numFmtId="0" fontId="0" fillId="0" borderId="16" xfId="0" applyFont="1" applyBorder="1"/>
    <xf numFmtId="0" fontId="0" fillId="0" borderId="3" xfId="0" applyNumberFormat="1" applyFont="1" applyFill="1" applyBorder="1" applyAlignment="1">
      <alignment horizontal="center" vertical="center"/>
    </xf>
    <xf numFmtId="0" fontId="0" fillId="0" borderId="3" xfId="0" quotePrefix="1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vertical="center" wrapText="1"/>
    </xf>
    <xf numFmtId="42" fontId="0" fillId="0" borderId="3" xfId="0" applyNumberFormat="1" applyFont="1" applyFill="1" applyBorder="1" applyAlignment="1">
      <alignment vertical="center"/>
    </xf>
    <xf numFmtId="0" fontId="0" fillId="0" borderId="5" xfId="0" applyFont="1" applyFill="1" applyBorder="1" applyAlignment="1">
      <alignment horizontal="left" vertical="center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1" xfId="0" quotePrefix="1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vertical="center" wrapText="1"/>
    </xf>
    <xf numFmtId="42" fontId="0" fillId="0" borderId="1" xfId="0" applyNumberFormat="1" applyFont="1" applyFill="1" applyBorder="1" applyAlignment="1">
      <alignment vertical="center"/>
    </xf>
    <xf numFmtId="0" fontId="0" fillId="0" borderId="6" xfId="0" applyFont="1" applyFill="1" applyBorder="1" applyAlignment="1">
      <alignment horizontal="left" vertical="center"/>
    </xf>
    <xf numFmtId="0" fontId="0" fillId="0" borderId="6" xfId="0" applyFont="1" applyFill="1" applyBorder="1" applyAlignment="1">
      <alignment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181" fontId="0" fillId="0" borderId="1" xfId="0" applyNumberFormat="1" applyFont="1" applyBorder="1"/>
    <xf numFmtId="0" fontId="11" fillId="0" borderId="4" xfId="0" applyFont="1" applyBorder="1"/>
    <xf numFmtId="0" fontId="0" fillId="0" borderId="4" xfId="0" quotePrefix="1" applyNumberFormat="1" applyFont="1" applyFill="1" applyBorder="1" applyAlignment="1">
      <alignment horizontal="center"/>
    </xf>
    <xf numFmtId="181" fontId="0" fillId="0" borderId="4" xfId="0" applyNumberFormat="1" applyFont="1" applyBorder="1"/>
    <xf numFmtId="42" fontId="0" fillId="0" borderId="4" xfId="0" applyNumberFormat="1" applyFont="1" applyFill="1" applyBorder="1" applyAlignment="1">
      <alignment vertical="center"/>
    </xf>
    <xf numFmtId="0" fontId="21" fillId="0" borderId="1" xfId="0" applyFont="1" applyBorder="1" applyAlignment="1">
      <alignment horizontal="center"/>
    </xf>
    <xf numFmtId="42" fontId="8" fillId="0" borderId="3" xfId="29" applyNumberFormat="1" applyFont="1" applyBorder="1" applyAlignment="1">
      <alignment vertical="center"/>
    </xf>
    <xf numFmtId="42" fontId="8" fillId="0" borderId="1" xfId="29" applyNumberFormat="1" applyFont="1" applyBorder="1" applyAlignment="1">
      <alignment vertical="center"/>
    </xf>
    <xf numFmtId="0" fontId="0" fillId="0" borderId="4" xfId="0" applyFont="1" applyBorder="1" applyAlignment="1">
      <alignment horizontal="center"/>
    </xf>
    <xf numFmtId="0" fontId="21" fillId="0" borderId="1" xfId="16" applyFont="1" applyBorder="1" applyAlignment="1">
      <alignment horizontal="center" vertical="center"/>
    </xf>
    <xf numFmtId="42" fontId="21" fillId="0" borderId="1" xfId="16" applyNumberFormat="1" applyFont="1" applyBorder="1" applyAlignment="1">
      <alignment horizontal="center" vertical="center"/>
    </xf>
    <xf numFmtId="0" fontId="22" fillId="0" borderId="1" xfId="14" applyFont="1" applyBorder="1" applyAlignment="1">
      <alignment vertical="center"/>
    </xf>
    <xf numFmtId="0" fontId="0" fillId="0" borderId="1" xfId="0" applyFont="1" applyBorder="1" applyAlignment="1">
      <alignment vertical="center"/>
    </xf>
    <xf numFmtId="41" fontId="0" fillId="0" borderId="1" xfId="0" applyNumberFormat="1" applyFont="1" applyBorder="1" applyAlignment="1">
      <alignment vertical="center"/>
    </xf>
    <xf numFmtId="0" fontId="47" fillId="0" borderId="1" xfId="14" applyFont="1" applyBorder="1"/>
    <xf numFmtId="0" fontId="47" fillId="0" borderId="1" xfId="14" applyFont="1" applyBorder="1" applyAlignment="1">
      <alignment horizontal="center"/>
    </xf>
    <xf numFmtId="42" fontId="8" fillId="0" borderId="1" xfId="27" applyNumberFormat="1" applyFont="1" applyBorder="1" applyAlignment="1">
      <alignment vertical="center"/>
    </xf>
    <xf numFmtId="42" fontId="0" fillId="0" borderId="1" xfId="0" applyNumberFormat="1" applyFont="1" applyBorder="1"/>
    <xf numFmtId="42" fontId="0" fillId="0" borderId="4" xfId="0" applyNumberFormat="1" applyFont="1" applyBorder="1"/>
    <xf numFmtId="0" fontId="22" fillId="0" borderId="25" xfId="15" applyFont="1" applyBorder="1" applyAlignment="1">
      <alignment vertical="center"/>
    </xf>
    <xf numFmtId="0" fontId="43" fillId="0" borderId="25" xfId="15" applyFont="1" applyBorder="1" applyAlignment="1">
      <alignment horizontal="center"/>
    </xf>
    <xf numFmtId="0" fontId="8" fillId="0" borderId="25" xfId="15" applyFont="1" applyBorder="1" applyAlignment="1">
      <alignment horizontal="center" vertical="center"/>
    </xf>
    <xf numFmtId="0" fontId="22" fillId="3" borderId="10" xfId="15" applyFont="1" applyFill="1" applyBorder="1" applyAlignment="1">
      <alignment horizontal="center" vertical="center"/>
    </xf>
    <xf numFmtId="42" fontId="22" fillId="3" borderId="10" xfId="4" applyNumberFormat="1" applyFont="1" applyFill="1" applyBorder="1" applyAlignment="1">
      <alignment horizontal="center" vertical="center"/>
    </xf>
    <xf numFmtId="0" fontId="22" fillId="3" borderId="10" xfId="4" applyNumberFormat="1" applyFont="1" applyFill="1" applyBorder="1" applyAlignment="1">
      <alignment horizontal="center" vertical="center"/>
    </xf>
    <xf numFmtId="0" fontId="22" fillId="3" borderId="17" xfId="15" applyFont="1" applyFill="1" applyBorder="1" applyAlignment="1">
      <alignment horizontal="center" vertical="center"/>
    </xf>
    <xf numFmtId="0" fontId="35" fillId="0" borderId="1" xfId="16" applyNumberFormat="1" applyFont="1" applyBorder="1" applyAlignment="1">
      <alignment vertical="center"/>
    </xf>
    <xf numFmtId="0" fontId="21" fillId="0" borderId="1" xfId="16" applyNumberFormat="1" applyFont="1" applyBorder="1" applyAlignment="1">
      <alignment horizontal="center" vertical="center"/>
    </xf>
    <xf numFmtId="42" fontId="21" fillId="0" borderId="1" xfId="5" applyNumberFormat="1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42" fontId="0" fillId="0" borderId="1" xfId="0" applyNumberFormat="1" applyFont="1" applyBorder="1" applyAlignment="1">
      <alignment horizontal="center"/>
    </xf>
    <xf numFmtId="0" fontId="47" fillId="3" borderId="3" xfId="22" applyNumberFormat="1" applyFont="1" applyFill="1" applyBorder="1" applyAlignment="1">
      <alignment vertical="center"/>
    </xf>
    <xf numFmtId="0" fontId="47" fillId="0" borderId="3" xfId="22" applyFont="1" applyBorder="1" applyAlignment="1">
      <alignment horizontal="center" vertical="center"/>
    </xf>
    <xf numFmtId="0" fontId="47" fillId="3" borderId="1" xfId="22" applyNumberFormat="1" applyFont="1" applyFill="1" applyBorder="1" applyAlignment="1">
      <alignment vertical="center"/>
    </xf>
    <xf numFmtId="0" fontId="47" fillId="0" borderId="1" xfId="22" applyFont="1" applyBorder="1" applyAlignment="1">
      <alignment horizontal="center" vertical="center"/>
    </xf>
    <xf numFmtId="0" fontId="22" fillId="3" borderId="4" xfId="22" applyFont="1" applyFill="1" applyBorder="1" applyAlignment="1">
      <alignment horizontal="center" vertical="center"/>
    </xf>
    <xf numFmtId="0" fontId="0" fillId="0" borderId="3" xfId="0" applyFont="1" applyBorder="1"/>
    <xf numFmtId="181" fontId="0" fillId="0" borderId="3" xfId="0" applyNumberFormat="1" applyFont="1" applyBorder="1"/>
    <xf numFmtId="181" fontId="0" fillId="0" borderId="1" xfId="0" applyNumberFormat="1" applyFont="1" applyBorder="1" applyAlignment="1">
      <alignment horizontal="center"/>
    </xf>
    <xf numFmtId="0" fontId="22" fillId="0" borderId="25" xfId="24" applyFont="1" applyBorder="1" applyAlignment="1">
      <alignment vertical="center"/>
    </xf>
    <xf numFmtId="0" fontId="22" fillId="3" borderId="25" xfId="24" applyFont="1" applyFill="1" applyBorder="1" applyAlignment="1">
      <alignment horizontal="center" vertical="center"/>
    </xf>
    <xf numFmtId="0" fontId="22" fillId="3" borderId="10" xfId="24" applyNumberFormat="1" applyFont="1" applyFill="1" applyBorder="1" applyAlignment="1">
      <alignment horizontal="center" vertical="center"/>
    </xf>
    <xf numFmtId="42" fontId="22" fillId="3" borderId="10" xfId="24" applyNumberFormat="1" applyFont="1" applyFill="1" applyBorder="1" applyAlignment="1">
      <alignment horizontal="center" vertical="center"/>
    </xf>
    <xf numFmtId="0" fontId="22" fillId="3" borderId="17" xfId="24" applyFont="1" applyFill="1" applyBorder="1" applyAlignment="1">
      <alignment horizontal="center" vertical="center"/>
    </xf>
    <xf numFmtId="0" fontId="0" fillId="0" borderId="6" xfId="0" applyFont="1" applyFill="1" applyBorder="1"/>
    <xf numFmtId="0" fontId="0" fillId="0" borderId="1" xfId="0" applyFont="1" applyFill="1" applyBorder="1" applyAlignment="1">
      <alignment horizontal="center"/>
    </xf>
    <xf numFmtId="42" fontId="8" fillId="0" borderId="9" xfId="29" applyNumberFormat="1" applyFont="1" applyBorder="1" applyAlignment="1">
      <alignment vertical="center"/>
    </xf>
    <xf numFmtId="42" fontId="8" fillId="0" borderId="10" xfId="29" applyNumberFormat="1" applyFont="1" applyBorder="1" applyAlignment="1">
      <alignment vertical="center"/>
    </xf>
    <xf numFmtId="42" fontId="10" fillId="2" borderId="7" xfId="0" applyNumberFormat="1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11" xfId="0" applyFont="1" applyBorder="1" applyAlignment="1">
      <alignment horizontal="center"/>
    </xf>
    <xf numFmtId="0" fontId="52" fillId="0" borderId="16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8" fillId="0" borderId="6" xfId="23" applyFont="1" applyBorder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42" fontId="0" fillId="0" borderId="3" xfId="0" applyNumberFormat="1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1" xfId="0" applyNumberFormat="1" applyFont="1" applyBorder="1" applyAlignment="1">
      <alignment horizontal="center" vertical="center"/>
    </xf>
    <xf numFmtId="42" fontId="0" fillId="0" borderId="1" xfId="0" applyNumberFormat="1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16" fontId="44" fillId="0" borderId="1" xfId="2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57" fillId="0" borderId="1" xfId="0" applyFont="1" applyBorder="1" applyAlignment="1">
      <alignment vertical="center"/>
    </xf>
    <xf numFmtId="0" fontId="44" fillId="0" borderId="1" xfId="0" applyFont="1" applyBorder="1" applyAlignment="1">
      <alignment vertical="center"/>
    </xf>
    <xf numFmtId="0" fontId="47" fillId="0" borderId="1" xfId="0" applyFont="1" applyBorder="1" applyAlignment="1">
      <alignment vertical="center"/>
    </xf>
    <xf numFmtId="0" fontId="47" fillId="0" borderId="1" xfId="0" applyFont="1" applyBorder="1" applyAlignment="1">
      <alignment horizontal="center" vertical="center"/>
    </xf>
    <xf numFmtId="181" fontId="0" fillId="0" borderId="1" xfId="0" applyNumberFormat="1" applyFont="1" applyBorder="1" applyAlignment="1">
      <alignment vertical="center"/>
    </xf>
    <xf numFmtId="16" fontId="22" fillId="0" borderId="4" xfId="20" applyNumberFormat="1" applyFont="1" applyFill="1" applyBorder="1" applyAlignment="1">
      <alignment horizontal="center" vertical="center"/>
    </xf>
    <xf numFmtId="0" fontId="0" fillId="0" borderId="4" xfId="0" applyFont="1" applyBorder="1" applyAlignment="1">
      <alignment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NumberFormat="1" applyFont="1" applyBorder="1" applyAlignment="1">
      <alignment horizontal="center" vertical="center"/>
    </xf>
    <xf numFmtId="42" fontId="0" fillId="0" borderId="4" xfId="0" applyNumberFormat="1" applyFont="1" applyBorder="1" applyAlignment="1">
      <alignment horizontal="center" vertical="center"/>
    </xf>
    <xf numFmtId="181" fontId="0" fillId="0" borderId="4" xfId="0" applyNumberFormat="1" applyFont="1" applyBorder="1" applyAlignment="1">
      <alignment vertical="center"/>
    </xf>
    <xf numFmtId="0" fontId="0" fillId="0" borderId="16" xfId="0" applyFont="1" applyBorder="1" applyAlignment="1">
      <alignment horizontal="center" vertical="center"/>
    </xf>
    <xf numFmtId="0" fontId="0" fillId="0" borderId="6" xfId="0" applyFont="1" applyBorder="1" applyAlignment="1">
      <alignment vertical="center"/>
    </xf>
    <xf numFmtId="42" fontId="0" fillId="0" borderId="1" xfId="0" applyNumberFormat="1" applyFont="1" applyBorder="1" applyAlignment="1">
      <alignment vertical="center"/>
    </xf>
    <xf numFmtId="0" fontId="8" fillId="0" borderId="1" xfId="29" applyFont="1" applyBorder="1" applyAlignment="1">
      <alignment horizontal="center" vertical="center"/>
    </xf>
    <xf numFmtId="16" fontId="42" fillId="3" borderId="1" xfId="20" applyNumberFormat="1" applyFont="1" applyFill="1" applyBorder="1" applyAlignment="1">
      <alignment horizontal="center"/>
    </xf>
    <xf numFmtId="0" fontId="22" fillId="3" borderId="15" xfId="0" applyFont="1" applyFill="1" applyBorder="1" applyAlignment="1">
      <alignment horizontal="center" vertical="center"/>
    </xf>
    <xf numFmtId="0" fontId="22" fillId="3" borderId="1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42" fontId="8" fillId="0" borderId="1" xfId="27" applyNumberFormat="1" applyFont="1" applyBorder="1" applyAlignment="1">
      <alignment horizontal="center" vertical="center"/>
    </xf>
    <xf numFmtId="0" fontId="22" fillId="0" borderId="19" xfId="20" applyFont="1" applyFill="1" applyBorder="1" applyAlignment="1">
      <alignment horizontal="center" vertical="center"/>
    </xf>
    <xf numFmtId="0" fontId="22" fillId="0" borderId="15" xfId="20" applyFont="1" applyFill="1" applyBorder="1" applyAlignment="1">
      <alignment horizontal="center" vertical="center"/>
    </xf>
    <xf numFmtId="42" fontId="0" fillId="3" borderId="9" xfId="0" applyNumberFormat="1" applyFont="1" applyFill="1" applyBorder="1" applyAlignment="1">
      <alignment horizontal="center" vertical="center"/>
    </xf>
    <xf numFmtId="0" fontId="22" fillId="0" borderId="15" xfId="20" applyFont="1" applyFill="1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8" fillId="0" borderId="1" xfId="29" applyFont="1" applyBorder="1" applyAlignment="1">
      <alignment horizontal="center" vertical="center"/>
    </xf>
    <xf numFmtId="42" fontId="8" fillId="0" borderId="1" xfId="29" applyNumberFormat="1" applyFont="1" applyBorder="1" applyAlignment="1">
      <alignment horizontal="center" vertical="center"/>
    </xf>
    <xf numFmtId="42" fontId="8" fillId="0" borderId="4" xfId="29" applyNumberFormat="1" applyFont="1" applyBorder="1" applyAlignment="1">
      <alignment horizontal="center" vertical="center"/>
    </xf>
    <xf numFmtId="42" fontId="8" fillId="0" borderId="3" xfId="29" applyNumberFormat="1" applyFont="1" applyBorder="1" applyAlignment="1">
      <alignment horizontal="center" vertical="center"/>
    </xf>
    <xf numFmtId="42" fontId="8" fillId="0" borderId="1" xfId="12" applyNumberFormat="1" applyFont="1" applyBorder="1" applyAlignment="1">
      <alignment horizontal="center" vertical="center"/>
    </xf>
    <xf numFmtId="0" fontId="42" fillId="3" borderId="20" xfId="0" applyFont="1" applyFill="1" applyBorder="1" applyAlignment="1">
      <alignment horizontal="center" vertical="center"/>
    </xf>
    <xf numFmtId="0" fontId="42" fillId="3" borderId="27" xfId="0" applyFont="1" applyFill="1" applyBorder="1" applyAlignment="1">
      <alignment horizontal="center" vertical="center"/>
    </xf>
    <xf numFmtId="0" fontId="42" fillId="3" borderId="22" xfId="0" applyFont="1" applyFill="1" applyBorder="1" applyAlignment="1">
      <alignment horizontal="center" vertical="center"/>
    </xf>
    <xf numFmtId="0" fontId="39" fillId="3" borderId="22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9" xfId="0" applyNumberFormat="1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8" fillId="0" borderId="1" xfId="14" applyFont="1" applyBorder="1" applyAlignment="1">
      <alignment horizontal="center" vertical="center"/>
    </xf>
    <xf numFmtId="42" fontId="8" fillId="0" borderId="1" xfId="14" applyNumberFormat="1" applyFont="1" applyBorder="1" applyAlignment="1">
      <alignment horizontal="center" vertical="center"/>
    </xf>
    <xf numFmtId="42" fontId="22" fillId="0" borderId="1" xfId="3" applyNumberFormat="1" applyFont="1" applyFill="1" applyBorder="1" applyAlignment="1">
      <alignment horizontal="center" vertical="center"/>
    </xf>
    <xf numFmtId="42" fontId="22" fillId="3" borderId="1" xfId="4" applyNumberFormat="1" applyFont="1" applyFill="1" applyBorder="1" applyAlignment="1">
      <alignment horizontal="center" vertical="center"/>
    </xf>
    <xf numFmtId="0" fontId="0" fillId="0" borderId="1" xfId="0" applyFont="1" applyBorder="1"/>
    <xf numFmtId="0" fontId="8" fillId="0" borderId="1" xfId="16" applyFont="1" applyBorder="1" applyAlignment="1">
      <alignment horizontal="center" vertical="center"/>
    </xf>
    <xf numFmtId="42" fontId="8" fillId="0" borderId="1" xfId="16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42" fontId="8" fillId="0" borderId="4" xfId="16" applyNumberFormat="1" applyFont="1" applyBorder="1" applyAlignment="1">
      <alignment horizontal="center" vertical="center"/>
    </xf>
    <xf numFmtId="42" fontId="8" fillId="0" borderId="1" xfId="5" applyNumberFormat="1" applyFont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8" fillId="0" borderId="1" xfId="22" applyFont="1" applyBorder="1" applyAlignment="1">
      <alignment horizontal="center" vertical="center"/>
    </xf>
    <xf numFmtId="0" fontId="22" fillId="3" borderId="1" xfId="22" applyFont="1" applyFill="1" applyBorder="1" applyAlignment="1">
      <alignment horizontal="center" vertical="center"/>
    </xf>
    <xf numFmtId="42" fontId="22" fillId="3" borderId="1" xfId="7" applyNumberFormat="1" applyFont="1" applyFill="1" applyBorder="1" applyAlignment="1">
      <alignment horizontal="center" vertical="center"/>
    </xf>
    <xf numFmtId="0" fontId="23" fillId="3" borderId="11" xfId="0" applyFont="1" applyFill="1" applyBorder="1" applyAlignment="1">
      <alignment horizontal="center" vertical="center"/>
    </xf>
    <xf numFmtId="42" fontId="22" fillId="3" borderId="9" xfId="24" applyNumberFormat="1" applyFont="1" applyFill="1" applyBorder="1" applyAlignment="1">
      <alignment horizontal="center" vertical="center"/>
    </xf>
    <xf numFmtId="16" fontId="44" fillId="0" borderId="3" xfId="2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182" fontId="0" fillId="0" borderId="3" xfId="0" applyNumberFormat="1" applyFont="1" applyFill="1" applyBorder="1" applyAlignment="1">
      <alignment horizontal="center" vertical="center"/>
    </xf>
    <xf numFmtId="0" fontId="0" fillId="0" borderId="3" xfId="0" quotePrefix="1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vertical="center" wrapText="1"/>
    </xf>
    <xf numFmtId="42" fontId="0" fillId="0" borderId="3" xfId="0" applyNumberFormat="1" applyFont="1" applyFill="1" applyBorder="1" applyAlignment="1">
      <alignment vertical="center"/>
    </xf>
    <xf numFmtId="0" fontId="0" fillId="0" borderId="5" xfId="0" applyFont="1" applyFill="1" applyBorder="1" applyAlignment="1">
      <alignment horizontal="left" vertical="center"/>
    </xf>
    <xf numFmtId="182" fontId="0" fillId="0" borderId="1" xfId="0" applyNumberFormat="1" applyFont="1" applyFill="1" applyBorder="1" applyAlignment="1">
      <alignment horizontal="center" vertical="center"/>
    </xf>
    <xf numFmtId="0" fontId="0" fillId="0" borderId="1" xfId="0" quotePrefix="1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vertical="center" wrapText="1"/>
    </xf>
    <xf numFmtId="42" fontId="0" fillId="0" borderId="1" xfId="0" applyNumberFormat="1" applyFont="1" applyFill="1" applyBorder="1" applyAlignment="1">
      <alignment vertical="center"/>
    </xf>
    <xf numFmtId="0" fontId="0" fillId="0" borderId="6" xfId="0" applyFont="1" applyFill="1" applyBorder="1" applyAlignment="1">
      <alignment horizontal="left" vertical="center"/>
    </xf>
    <xf numFmtId="0" fontId="0" fillId="0" borderId="6" xfId="0" applyFont="1" applyFill="1" applyBorder="1" applyAlignment="1">
      <alignment vertical="center"/>
    </xf>
    <xf numFmtId="0" fontId="58" fillId="0" borderId="1" xfId="27" applyFont="1" applyBorder="1" applyAlignment="1">
      <alignment horizontal="left" vertical="center"/>
    </xf>
    <xf numFmtId="0" fontId="58" fillId="0" borderId="1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1" xfId="0" applyFont="1" applyBorder="1"/>
    <xf numFmtId="182" fontId="0" fillId="0" borderId="1" xfId="0" applyNumberFormat="1" applyFont="1" applyBorder="1" applyAlignment="1">
      <alignment horizontal="center"/>
    </xf>
    <xf numFmtId="181" fontId="0" fillId="0" borderId="1" xfId="0" applyNumberFormat="1" applyFont="1" applyBorder="1"/>
    <xf numFmtId="0" fontId="0" fillId="0" borderId="6" xfId="0" applyFont="1" applyBorder="1"/>
    <xf numFmtId="182" fontId="0" fillId="0" borderId="1" xfId="0" applyNumberFormat="1" applyFont="1" applyBorder="1"/>
    <xf numFmtId="0" fontId="58" fillId="0" borderId="1" xfId="0" applyFont="1" applyBorder="1"/>
    <xf numFmtId="0" fontId="0" fillId="0" borderId="9" xfId="0" applyFont="1" applyBorder="1"/>
    <xf numFmtId="182" fontId="0" fillId="0" borderId="9" xfId="0" applyNumberFormat="1" applyFont="1" applyBorder="1"/>
    <xf numFmtId="0" fontId="0" fillId="0" borderId="11" xfId="0" applyFont="1" applyBorder="1"/>
    <xf numFmtId="0" fontId="0" fillId="0" borderId="4" xfId="0" applyFont="1" applyBorder="1"/>
    <xf numFmtId="0" fontId="0" fillId="0" borderId="4" xfId="0" applyFont="1" applyFill="1" applyBorder="1" applyAlignment="1">
      <alignment horizontal="center" vertical="center"/>
    </xf>
    <xf numFmtId="182" fontId="0" fillId="0" borderId="4" xfId="0" applyNumberFormat="1" applyFont="1" applyBorder="1"/>
    <xf numFmtId="0" fontId="0" fillId="0" borderId="4" xfId="0" quotePrefix="1" applyNumberFormat="1" applyFont="1" applyFill="1" applyBorder="1" applyAlignment="1">
      <alignment horizontal="center"/>
    </xf>
    <xf numFmtId="42" fontId="0" fillId="0" borderId="4" xfId="0" applyNumberFormat="1" applyFont="1" applyFill="1" applyBorder="1" applyAlignment="1">
      <alignment vertical="center"/>
    </xf>
    <xf numFmtId="0" fontId="0" fillId="0" borderId="16" xfId="0" applyFont="1" applyBorder="1"/>
    <xf numFmtId="0" fontId="11" fillId="0" borderId="3" xfId="27" applyFont="1" applyBorder="1" applyAlignment="1">
      <alignment horizontal="left" vertical="center"/>
    </xf>
    <xf numFmtId="0" fontId="11" fillId="0" borderId="1" xfId="27" applyFont="1" applyBorder="1" applyAlignment="1">
      <alignment horizontal="left" vertical="center"/>
    </xf>
    <xf numFmtId="181" fontId="0" fillId="0" borderId="4" xfId="0" applyNumberFormat="1" applyFont="1" applyBorder="1"/>
    <xf numFmtId="0" fontId="8" fillId="0" borderId="1" xfId="27" applyFont="1" applyBorder="1" applyAlignment="1">
      <alignment horizontal="center" vertical="center"/>
    </xf>
    <xf numFmtId="0" fontId="22" fillId="0" borderId="3" xfId="0" applyFont="1" applyBorder="1"/>
    <xf numFmtId="0" fontId="22" fillId="0" borderId="3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41" fontId="0" fillId="0" borderId="3" xfId="0" applyNumberFormat="1" applyFont="1" applyBorder="1"/>
    <xf numFmtId="0" fontId="0" fillId="0" borderId="3" xfId="0" applyFont="1" applyBorder="1"/>
    <xf numFmtId="0" fontId="0" fillId="0" borderId="5" xfId="0" applyFont="1" applyBorder="1"/>
    <xf numFmtId="0" fontId="0" fillId="0" borderId="1" xfId="0" applyFont="1" applyBorder="1" applyAlignment="1">
      <alignment horizontal="center"/>
    </xf>
    <xf numFmtId="41" fontId="0" fillId="0" borderId="1" xfId="0" applyNumberFormat="1" applyFont="1" applyBorder="1"/>
    <xf numFmtId="181" fontId="8" fillId="0" borderId="1" xfId="29" applyNumberFormat="1" applyFont="1" applyBorder="1" applyAlignment="1">
      <alignment vertical="center"/>
    </xf>
    <xf numFmtId="181" fontId="8" fillId="0" borderId="1" xfId="12" applyNumberFormat="1" applyFont="1" applyBorder="1" applyAlignment="1">
      <alignment horizontal="center" vertical="center"/>
    </xf>
    <xf numFmtId="0" fontId="0" fillId="0" borderId="4" xfId="0" applyFont="1" applyFill="1" applyBorder="1"/>
    <xf numFmtId="0" fontId="0" fillId="0" borderId="4" xfId="0" applyFont="1" applyFill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47" fillId="0" borderId="3" xfId="14" applyFont="1" applyBorder="1"/>
    <xf numFmtId="0" fontId="47" fillId="0" borderId="3" xfId="14" applyFont="1" applyBorder="1" applyAlignment="1">
      <alignment horizontal="center"/>
    </xf>
    <xf numFmtId="42" fontId="8" fillId="0" borderId="3" xfId="14" applyNumberFormat="1" applyFont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41" fontId="0" fillId="0" borderId="1" xfId="0" applyNumberFormat="1" applyFont="1" applyBorder="1" applyAlignment="1">
      <alignment vertical="center"/>
    </xf>
    <xf numFmtId="0" fontId="44" fillId="0" borderId="3" xfId="0" applyFont="1" applyBorder="1"/>
    <xf numFmtId="0" fontId="22" fillId="0" borderId="24" xfId="16" applyNumberFormat="1" applyFont="1" applyBorder="1" applyAlignment="1">
      <alignment vertical="center"/>
    </xf>
    <xf numFmtId="0" fontId="22" fillId="0" borderId="25" xfId="16" applyNumberFormat="1" applyFont="1" applyBorder="1" applyAlignment="1">
      <alignment vertical="center"/>
    </xf>
    <xf numFmtId="181" fontId="0" fillId="0" borderId="9" xfId="0" applyNumberFormat="1" applyFont="1" applyBorder="1"/>
    <xf numFmtId="0" fontId="0" fillId="0" borderId="3" xfId="0" applyNumberFormat="1" applyFont="1" applyBorder="1" applyAlignment="1">
      <alignment horizontal="center"/>
    </xf>
    <xf numFmtId="42" fontId="0" fillId="0" borderId="3" xfId="0" applyNumberFormat="1" applyFont="1" applyBorder="1" applyAlignment="1">
      <alignment horizontal="center"/>
    </xf>
    <xf numFmtId="0" fontId="0" fillId="0" borderId="10" xfId="0" applyFont="1" applyBorder="1"/>
    <xf numFmtId="0" fontId="0" fillId="0" borderId="10" xfId="0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42" fontId="0" fillId="0" borderId="1" xfId="0" applyNumberFormat="1" applyFont="1" applyBorder="1" applyAlignment="1">
      <alignment horizontal="center"/>
    </xf>
    <xf numFmtId="42" fontId="0" fillId="0" borderId="10" xfId="0" applyNumberFormat="1" applyFont="1" applyBorder="1" applyAlignment="1">
      <alignment horizontal="center"/>
    </xf>
    <xf numFmtId="0" fontId="0" fillId="0" borderId="17" xfId="0" applyFont="1" applyBorder="1"/>
    <xf numFmtId="0" fontId="22" fillId="0" borderId="3" xfId="22" applyFont="1" applyBorder="1" applyAlignment="1">
      <alignment horizontal="center" vertical="center"/>
    </xf>
    <xf numFmtId="0" fontId="22" fillId="0" borderId="1" xfId="22" applyFont="1" applyBorder="1" applyAlignment="1">
      <alignment horizontal="center" vertical="center"/>
    </xf>
    <xf numFmtId="0" fontId="58" fillId="3" borderId="1" xfId="22" applyNumberFormat="1" applyFont="1" applyFill="1" applyBorder="1" applyAlignment="1">
      <alignment vertical="center"/>
    </xf>
    <xf numFmtId="0" fontId="58" fillId="0" borderId="1" xfId="22" applyFont="1" applyBorder="1" applyAlignment="1">
      <alignment horizontal="center" vertical="center"/>
    </xf>
    <xf numFmtId="0" fontId="46" fillId="3" borderId="1" xfId="22" applyNumberFormat="1" applyFont="1" applyFill="1" applyBorder="1" applyAlignment="1">
      <alignment vertical="center"/>
    </xf>
    <xf numFmtId="0" fontId="46" fillId="0" borderId="1" xfId="22" applyFont="1" applyBorder="1" applyAlignment="1">
      <alignment horizontal="center" vertical="center"/>
    </xf>
    <xf numFmtId="0" fontId="22" fillId="3" borderId="9" xfId="22" applyNumberFormat="1" applyFont="1" applyFill="1" applyBorder="1" applyAlignment="1">
      <alignment vertical="center"/>
    </xf>
    <xf numFmtId="0" fontId="22" fillId="0" borderId="9" xfId="22" applyFont="1" applyBorder="1" applyAlignment="1">
      <alignment horizontal="center" vertical="center"/>
    </xf>
    <xf numFmtId="0" fontId="8" fillId="0" borderId="9" xfId="22" applyFont="1" applyBorder="1" applyAlignment="1">
      <alignment horizontal="center" vertical="center"/>
    </xf>
    <xf numFmtId="42" fontId="22" fillId="3" borderId="9" xfId="7" applyNumberFormat="1" applyFont="1" applyFill="1" applyBorder="1" applyAlignment="1">
      <alignment horizontal="center" vertical="center"/>
    </xf>
    <xf numFmtId="0" fontId="22" fillId="0" borderId="3" xfId="0" applyFont="1" applyBorder="1" applyAlignment="1">
      <alignment vertical="center"/>
    </xf>
    <xf numFmtId="0" fontId="22" fillId="0" borderId="3" xfId="24" applyFont="1" applyFill="1" applyBorder="1" applyAlignment="1">
      <alignment horizontal="center" vertical="center"/>
    </xf>
    <xf numFmtId="42" fontId="22" fillId="0" borderId="3" xfId="9" applyNumberFormat="1" applyFont="1" applyFill="1" applyBorder="1" applyAlignment="1">
      <alignment horizontal="center" vertical="center"/>
    </xf>
    <xf numFmtId="0" fontId="22" fillId="7" borderId="1" xfId="24" applyFont="1" applyFill="1" applyBorder="1" applyAlignment="1">
      <alignment horizontal="center" vertical="center"/>
    </xf>
    <xf numFmtId="42" fontId="22" fillId="7" borderId="1" xfId="9" applyNumberFormat="1" applyFont="1" applyFill="1" applyBorder="1" applyAlignment="1">
      <alignment horizontal="center" vertical="center"/>
    </xf>
    <xf numFmtId="42" fontId="22" fillId="7" borderId="1" xfId="24" applyNumberFormat="1" applyFont="1" applyFill="1" applyBorder="1" applyAlignment="1">
      <alignment horizontal="center" vertical="center"/>
    </xf>
    <xf numFmtId="42" fontId="8" fillId="0" borderId="3" xfId="14" applyNumberFormat="1" applyFont="1" applyFill="1" applyBorder="1"/>
    <xf numFmtId="42" fontId="8" fillId="0" borderId="1" xfId="14" applyNumberFormat="1" applyFont="1" applyFill="1" applyBorder="1"/>
    <xf numFmtId="42" fontId="8" fillId="0" borderId="4" xfId="14" applyNumberFormat="1" applyFont="1" applyFill="1" applyBorder="1"/>
    <xf numFmtId="42" fontId="13" fillId="0" borderId="0" xfId="0" applyNumberFormat="1" applyFont="1" applyBorder="1" applyAlignment="1">
      <alignment vertical="center"/>
    </xf>
    <xf numFmtId="0" fontId="8" fillId="0" borderId="1" xfId="16" applyFont="1" applyBorder="1" applyAlignment="1">
      <alignment horizontal="center" vertical="center"/>
    </xf>
    <xf numFmtId="42" fontId="0" fillId="0" borderId="1" xfId="0" applyNumberFormat="1" applyFont="1" applyBorder="1"/>
    <xf numFmtId="16" fontId="39" fillId="0" borderId="10" xfId="20" applyNumberFormat="1" applyFont="1" applyFill="1" applyBorder="1" applyAlignment="1">
      <alignment horizontal="center"/>
    </xf>
    <xf numFmtId="0" fontId="0" fillId="7" borderId="6" xfId="0" applyFont="1" applyFill="1" applyBorder="1"/>
    <xf numFmtId="41" fontId="0" fillId="0" borderId="9" xfId="0" applyNumberFormat="1" applyFont="1" applyBorder="1"/>
    <xf numFmtId="41" fontId="0" fillId="0" borderId="10" xfId="0" applyNumberFormat="1" applyFont="1" applyBorder="1"/>
    <xf numFmtId="0" fontId="37" fillId="3" borderId="1" xfId="0" applyFont="1" applyFill="1" applyBorder="1" applyAlignment="1">
      <alignment horizontal="center" vertical="center"/>
    </xf>
    <xf numFmtId="0" fontId="0" fillId="7" borderId="1" xfId="0" applyFont="1" applyFill="1" applyBorder="1"/>
    <xf numFmtId="0" fontId="0" fillId="7" borderId="1" xfId="0" applyFont="1" applyFill="1" applyBorder="1" applyAlignment="1">
      <alignment horizontal="center"/>
    </xf>
    <xf numFmtId="41" fontId="0" fillId="7" borderId="1" xfId="0" applyNumberFormat="1" applyFont="1" applyFill="1" applyBorder="1"/>
    <xf numFmtId="0" fontId="23" fillId="7" borderId="6" xfId="0" applyFont="1" applyFill="1" applyBorder="1" applyAlignment="1">
      <alignment horizontal="center" vertical="center"/>
    </xf>
    <xf numFmtId="0" fontId="37" fillId="0" borderId="1" xfId="0" applyFont="1" applyBorder="1"/>
    <xf numFmtId="181" fontId="0" fillId="0" borderId="4" xfId="0" applyNumberFormat="1" applyFont="1" applyBorder="1" applyAlignment="1">
      <alignment horizontal="center" vertical="center"/>
    </xf>
    <xf numFmtId="0" fontId="23" fillId="0" borderId="6" xfId="0" applyFont="1" applyBorder="1" applyAlignment="1">
      <alignment horizontal="center" vertical="center"/>
    </xf>
    <xf numFmtId="0" fontId="22" fillId="3" borderId="4" xfId="0" applyFont="1" applyFill="1" applyBorder="1" applyAlignment="1">
      <alignment horizontal="center"/>
    </xf>
    <xf numFmtId="16" fontId="39" fillId="0" borderId="10" xfId="20" applyNumberFormat="1" applyFont="1" applyFill="1" applyBorder="1" applyAlignment="1">
      <alignment horizontal="center" vertical="center"/>
    </xf>
    <xf numFmtId="16" fontId="42" fillId="0" borderId="1" xfId="20" applyNumberFormat="1" applyFont="1" applyFill="1" applyBorder="1" applyAlignment="1">
      <alignment horizontal="center" vertical="center"/>
    </xf>
    <xf numFmtId="16" fontId="39" fillId="0" borderId="1" xfId="20" applyNumberFormat="1" applyFont="1" applyFill="1" applyBorder="1" applyAlignment="1">
      <alignment horizontal="center" vertical="center"/>
    </xf>
    <xf numFmtId="16" fontId="42" fillId="0" borderId="4" xfId="20" applyNumberFormat="1" applyFont="1" applyFill="1" applyBorder="1" applyAlignment="1">
      <alignment horizontal="center" vertical="center"/>
    </xf>
    <xf numFmtId="0" fontId="22" fillId="0" borderId="10" xfId="24" applyFont="1" applyFill="1" applyBorder="1" applyAlignment="1">
      <alignment horizontal="center" vertical="center"/>
    </xf>
    <xf numFmtId="0" fontId="0" fillId="0" borderId="17" xfId="0" applyFont="1" applyBorder="1"/>
    <xf numFmtId="0" fontId="0" fillId="0" borderId="10" xfId="0" applyFont="1" applyBorder="1" applyAlignment="1">
      <alignment vertical="center"/>
    </xf>
    <xf numFmtId="41" fontId="0" fillId="0" borderId="10" xfId="0" applyNumberFormat="1" applyFont="1" applyBorder="1" applyAlignment="1">
      <alignment vertical="center"/>
    </xf>
    <xf numFmtId="41" fontId="0" fillId="0" borderId="9" xfId="0" applyNumberFormat="1" applyFont="1" applyBorder="1" applyAlignment="1">
      <alignment vertical="center"/>
    </xf>
    <xf numFmtId="16" fontId="42" fillId="0" borderId="26" xfId="20" applyNumberFormat="1" applyFont="1" applyFill="1" applyBorder="1" applyAlignment="1">
      <alignment horizontal="center" vertical="center"/>
    </xf>
    <xf numFmtId="42" fontId="0" fillId="3" borderId="1" xfId="0" applyNumberFormat="1" applyFont="1" applyFill="1" applyBorder="1"/>
    <xf numFmtId="0" fontId="39" fillId="3" borderId="21" xfId="0" applyFont="1" applyFill="1" applyBorder="1" applyAlignment="1">
      <alignment vertical="center"/>
    </xf>
    <xf numFmtId="16" fontId="39" fillId="3" borderId="1" xfId="20" applyNumberFormat="1" applyFont="1" applyFill="1" applyBorder="1" applyAlignment="1">
      <alignment horizontal="center"/>
    </xf>
    <xf numFmtId="41" fontId="0" fillId="3" borderId="9" xfId="0" applyNumberFormat="1" applyFont="1" applyFill="1" applyBorder="1"/>
    <xf numFmtId="0" fontId="0" fillId="3" borderId="11" xfId="0" applyFont="1" applyFill="1" applyBorder="1"/>
    <xf numFmtId="16" fontId="39" fillId="3" borderId="10" xfId="20" applyNumberFormat="1" applyFont="1" applyFill="1" applyBorder="1" applyAlignment="1">
      <alignment horizontal="center"/>
    </xf>
    <xf numFmtId="42" fontId="22" fillId="3" borderId="9" xfId="6" applyNumberFormat="1" applyFont="1" applyFill="1" applyBorder="1" applyAlignment="1">
      <alignment horizontal="center" vertical="center"/>
    </xf>
    <xf numFmtId="0" fontId="0" fillId="3" borderId="9" xfId="0" applyFont="1" applyFill="1" applyBorder="1"/>
    <xf numFmtId="42" fontId="22" fillId="3" borderId="9" xfId="18" applyNumberFormat="1" applyFont="1" applyFill="1" applyBorder="1" applyAlignment="1">
      <alignment vertical="center"/>
    </xf>
    <xf numFmtId="16" fontId="44" fillId="0" borderId="3" xfId="20" applyNumberFormat="1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181" fontId="0" fillId="0" borderId="3" xfId="0" applyNumberFormat="1" applyFont="1" applyBorder="1" applyAlignment="1">
      <alignment horizontal="center" vertical="center"/>
    </xf>
    <xf numFmtId="0" fontId="0" fillId="0" borderId="5" xfId="0" applyFont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181" fontId="0" fillId="0" borderId="1" xfId="0" applyNumberFormat="1" applyFont="1" applyBorder="1" applyAlignment="1">
      <alignment horizontal="center" vertical="center"/>
    </xf>
    <xf numFmtId="0" fontId="0" fillId="0" borderId="6" xfId="0" applyFont="1" applyBorder="1" applyAlignment="1">
      <alignment vertical="center"/>
    </xf>
    <xf numFmtId="181" fontId="0" fillId="0" borderId="1" xfId="0" applyNumberFormat="1" applyFont="1" applyBorder="1" applyAlignment="1">
      <alignment vertical="center"/>
    </xf>
    <xf numFmtId="42" fontId="0" fillId="0" borderId="1" xfId="0" applyNumberFormat="1" applyFont="1" applyBorder="1" applyAlignment="1">
      <alignment vertical="center"/>
    </xf>
    <xf numFmtId="0" fontId="22" fillId="3" borderId="15" xfId="20" applyFont="1" applyFill="1" applyBorder="1" applyAlignment="1">
      <alignment horizontal="center" vertical="center"/>
    </xf>
    <xf numFmtId="16" fontId="22" fillId="3" borderId="1" xfId="20" applyNumberFormat="1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vertical="center"/>
    </xf>
    <xf numFmtId="181" fontId="0" fillId="3" borderId="1" xfId="0" applyNumberFormat="1" applyFont="1" applyFill="1" applyBorder="1" applyAlignment="1">
      <alignment vertical="center"/>
    </xf>
    <xf numFmtId="42" fontId="0" fillId="3" borderId="1" xfId="0" applyNumberFormat="1" applyFont="1" applyFill="1" applyBorder="1" applyAlignment="1">
      <alignment vertical="center"/>
    </xf>
    <xf numFmtId="0" fontId="0" fillId="3" borderId="6" xfId="0" applyFont="1" applyFill="1" applyBorder="1" applyAlignment="1">
      <alignment vertical="center"/>
    </xf>
    <xf numFmtId="16" fontId="42" fillId="3" borderId="1" xfId="20" applyNumberFormat="1" applyFont="1" applyFill="1" applyBorder="1" applyAlignment="1">
      <alignment horizontal="center" vertical="center"/>
    </xf>
    <xf numFmtId="16" fontId="39" fillId="3" borderId="1" xfId="20" applyNumberFormat="1" applyFont="1" applyFill="1" applyBorder="1" applyAlignment="1">
      <alignment horizontal="center" vertical="center"/>
    </xf>
    <xf numFmtId="41" fontId="0" fillId="3" borderId="1" xfId="0" applyNumberFormat="1" applyFont="1" applyFill="1" applyBorder="1" applyAlignment="1">
      <alignment vertical="center"/>
    </xf>
    <xf numFmtId="0" fontId="23" fillId="3" borderId="19" xfId="0" applyFont="1" applyFill="1" applyBorder="1" applyAlignment="1">
      <alignment horizontal="center" vertical="center"/>
    </xf>
    <xf numFmtId="16" fontId="23" fillId="0" borderId="10" xfId="20" applyNumberFormat="1" applyFont="1" applyFill="1" applyBorder="1" applyAlignment="1">
      <alignment horizontal="center"/>
    </xf>
    <xf numFmtId="0" fontId="37" fillId="3" borderId="1" xfId="0" applyFont="1" applyFill="1" applyBorder="1"/>
    <xf numFmtId="16" fontId="42" fillId="3" borderId="4" xfId="20" applyNumberFormat="1" applyFont="1" applyFill="1" applyBorder="1" applyAlignment="1">
      <alignment horizontal="center"/>
    </xf>
    <xf numFmtId="41" fontId="0" fillId="3" borderId="4" xfId="0" applyNumberFormat="1" applyFont="1" applyFill="1" applyBorder="1"/>
    <xf numFmtId="0" fontId="0" fillId="3" borderId="16" xfId="0" applyFont="1" applyFill="1" applyBorder="1"/>
    <xf numFmtId="0" fontId="8" fillId="3" borderId="1" xfId="16" applyNumberFormat="1" applyFont="1" applyFill="1" applyBorder="1" applyAlignment="1">
      <alignment horizontal="center" vertical="center"/>
    </xf>
    <xf numFmtId="42" fontId="8" fillId="3" borderId="1" xfId="5" applyNumberFormat="1" applyFont="1" applyFill="1" applyBorder="1" applyAlignment="1">
      <alignment horizontal="center" vertical="center"/>
    </xf>
    <xf numFmtId="181" fontId="0" fillId="3" borderId="1" xfId="0" applyNumberFormat="1" applyFont="1" applyFill="1" applyBorder="1"/>
    <xf numFmtId="42" fontId="8" fillId="3" borderId="1" xfId="16" applyNumberFormat="1" applyFont="1" applyFill="1" applyBorder="1" applyAlignment="1">
      <alignment horizontal="center" vertical="center"/>
    </xf>
    <xf numFmtId="0" fontId="23" fillId="3" borderId="9" xfId="0" applyNumberFormat="1" applyFont="1" applyFill="1" applyBorder="1" applyAlignment="1">
      <alignment vertical="center"/>
    </xf>
    <xf numFmtId="0" fontId="42" fillId="3" borderId="15" xfId="0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0" fillId="0" borderId="1" xfId="0" applyFont="1" applyBorder="1"/>
    <xf numFmtId="0" fontId="22" fillId="3" borderId="4" xfId="0" applyFont="1" applyFill="1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22" fillId="3" borderId="18" xfId="0" applyFont="1" applyFill="1" applyBorder="1" applyAlignment="1">
      <alignment horizontal="center" vertical="center"/>
    </xf>
    <xf numFmtId="42" fontId="0" fillId="3" borderId="9" xfId="0" applyNumberFormat="1" applyFont="1" applyFill="1" applyBorder="1" applyAlignment="1">
      <alignment horizontal="center" vertical="center"/>
    </xf>
    <xf numFmtId="42" fontId="0" fillId="0" borderId="1" xfId="0" applyNumberFormat="1" applyFont="1" applyBorder="1" applyAlignment="1">
      <alignment horizontal="center" vertical="center"/>
    </xf>
    <xf numFmtId="42" fontId="8" fillId="0" borderId="1" xfId="12" applyNumberFormat="1" applyFont="1" applyBorder="1" applyAlignment="1">
      <alignment horizontal="center" vertical="center"/>
    </xf>
    <xf numFmtId="42" fontId="8" fillId="0" borderId="3" xfId="12" applyNumberFormat="1" applyFont="1" applyBorder="1" applyAlignment="1">
      <alignment horizontal="center" vertical="center"/>
    </xf>
    <xf numFmtId="0" fontId="8" fillId="0" borderId="1" xfId="29" applyFont="1" applyBorder="1" applyAlignment="1">
      <alignment horizontal="center" vertical="center"/>
    </xf>
    <xf numFmtId="42" fontId="8" fillId="0" borderId="1" xfId="29" applyNumberFormat="1" applyFont="1" applyBorder="1" applyAlignment="1">
      <alignment horizontal="center" vertical="center"/>
    </xf>
    <xf numFmtId="42" fontId="8" fillId="0" borderId="4" xfId="29" applyNumberFormat="1" applyFont="1" applyBorder="1" applyAlignment="1">
      <alignment horizontal="center" vertical="center"/>
    </xf>
    <xf numFmtId="42" fontId="8" fillId="0" borderId="3" xfId="29" applyNumberFormat="1" applyFont="1" applyBorder="1" applyAlignment="1">
      <alignment horizontal="center" vertical="center"/>
    </xf>
    <xf numFmtId="0" fontId="42" fillId="3" borderId="22" xfId="0" applyFont="1" applyFill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3" xfId="2" applyNumberFormat="1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0" xfId="0" applyNumberFormat="1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42" fontId="22" fillId="3" borderId="10" xfId="2" applyNumberFormat="1" applyFont="1" applyFill="1" applyBorder="1" applyAlignment="1">
      <alignment horizontal="center" vertical="center"/>
    </xf>
    <xf numFmtId="0" fontId="22" fillId="3" borderId="10" xfId="0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0" fontId="22" fillId="3" borderId="19" xfId="0" applyFont="1" applyFill="1" applyBorder="1" applyAlignment="1">
      <alignment horizontal="center" vertical="center"/>
    </xf>
    <xf numFmtId="42" fontId="22" fillId="3" borderId="3" xfId="0" applyNumberFormat="1" applyFont="1" applyFill="1" applyBorder="1" applyAlignment="1">
      <alignment horizontal="center" vertical="center"/>
    </xf>
    <xf numFmtId="42" fontId="22" fillId="0" borderId="1" xfId="3" applyNumberFormat="1" applyFont="1" applyFill="1" applyBorder="1" applyAlignment="1">
      <alignment horizontal="center" vertical="center"/>
    </xf>
    <xf numFmtId="42" fontId="22" fillId="0" borderId="4" xfId="3" applyNumberFormat="1" applyFont="1" applyFill="1" applyBorder="1" applyAlignment="1">
      <alignment horizontal="center" vertical="center"/>
    </xf>
    <xf numFmtId="42" fontId="22" fillId="3" borderId="1" xfId="4" applyNumberFormat="1" applyFont="1" applyFill="1" applyBorder="1" applyAlignment="1">
      <alignment horizontal="center" vertical="center"/>
    </xf>
    <xf numFmtId="0" fontId="0" fillId="0" borderId="1" xfId="0" applyFont="1" applyBorder="1"/>
    <xf numFmtId="42" fontId="8" fillId="0" borderId="1" xfId="16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42" fontId="8" fillId="0" borderId="4" xfId="16" applyNumberFormat="1" applyFont="1" applyBorder="1" applyAlignment="1">
      <alignment horizontal="center" vertical="center"/>
    </xf>
    <xf numFmtId="42" fontId="8" fillId="0" borderId="1" xfId="5" applyNumberFormat="1" applyFont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42" fontId="22" fillId="3" borderId="1" xfId="7" applyNumberFormat="1" applyFont="1" applyFill="1" applyBorder="1" applyAlignment="1">
      <alignment horizontal="center" vertical="center"/>
    </xf>
    <xf numFmtId="0" fontId="42" fillId="3" borderId="21" xfId="0" applyFont="1" applyFill="1" applyBorder="1" applyAlignment="1">
      <alignment horizontal="center" vertical="center"/>
    </xf>
    <xf numFmtId="0" fontId="0" fillId="0" borderId="16" xfId="0" applyBorder="1"/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42" fontId="22" fillId="3" borderId="1" xfId="4" applyNumberFormat="1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0" fontId="23" fillId="3" borderId="17" xfId="0" applyFont="1" applyFill="1" applyBorder="1" applyAlignment="1">
      <alignment horizontal="center" vertical="center"/>
    </xf>
    <xf numFmtId="16" fontId="42" fillId="0" borderId="10" xfId="20" applyNumberFormat="1" applyFont="1" applyFill="1" applyBorder="1" applyAlignment="1">
      <alignment horizontal="center"/>
    </xf>
    <xf numFmtId="16" fontId="42" fillId="0" borderId="9" xfId="20" applyNumberFormat="1" applyFont="1" applyFill="1" applyBorder="1" applyAlignment="1">
      <alignment horizontal="center"/>
    </xf>
    <xf numFmtId="16" fontId="42" fillId="0" borderId="26" xfId="20" applyNumberFormat="1" applyFont="1" applyFill="1" applyBorder="1" applyAlignment="1">
      <alignment horizontal="center"/>
    </xf>
    <xf numFmtId="0" fontId="23" fillId="0" borderId="11" xfId="0" applyFont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182" fontId="0" fillId="0" borderId="3" xfId="0" applyNumberFormat="1" applyFont="1" applyFill="1" applyBorder="1" applyAlignment="1">
      <alignment horizontal="center" vertical="center"/>
    </xf>
    <xf numFmtId="0" fontId="0" fillId="0" borderId="3" xfId="0" quotePrefix="1" applyNumberFormat="1" applyFont="1" applyFill="1" applyBorder="1" applyAlignment="1">
      <alignment horizontal="center"/>
    </xf>
    <xf numFmtId="0" fontId="0" fillId="0" borderId="3" xfId="0" applyFont="1" applyFill="1" applyBorder="1" applyAlignment="1">
      <alignment vertical="center" wrapText="1"/>
    </xf>
    <xf numFmtId="42" fontId="0" fillId="0" borderId="3" xfId="0" applyNumberFormat="1" applyFont="1" applyFill="1" applyBorder="1" applyAlignment="1">
      <alignment vertical="center"/>
    </xf>
    <xf numFmtId="0" fontId="0" fillId="0" borderId="5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/>
    </xf>
    <xf numFmtId="182" fontId="0" fillId="0" borderId="1" xfId="0" applyNumberFormat="1" applyFont="1" applyFill="1" applyBorder="1" applyAlignment="1">
      <alignment horizontal="center" vertical="center"/>
    </xf>
    <xf numFmtId="0" fontId="0" fillId="0" borderId="1" xfId="0" quotePrefix="1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vertical="center" wrapText="1"/>
    </xf>
    <xf numFmtId="42" fontId="0" fillId="0" borderId="1" xfId="0" applyNumberFormat="1" applyFont="1" applyFill="1" applyBorder="1" applyAlignment="1">
      <alignment vertical="center"/>
    </xf>
    <xf numFmtId="0" fontId="0" fillId="0" borderId="6" xfId="0" applyFont="1" applyFill="1" applyBorder="1" applyAlignment="1">
      <alignment horizontal="left" vertical="center"/>
    </xf>
    <xf numFmtId="0" fontId="0" fillId="0" borderId="6" xfId="0" applyFont="1" applyFill="1" applyBorder="1" applyAlignment="1">
      <alignment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1" xfId="0" applyFont="1" applyBorder="1"/>
    <xf numFmtId="182" fontId="0" fillId="0" borderId="1" xfId="0" applyNumberFormat="1" applyFont="1" applyBorder="1"/>
    <xf numFmtId="182" fontId="0" fillId="0" borderId="1" xfId="0" applyNumberFormat="1" applyFont="1" applyBorder="1" applyAlignment="1">
      <alignment horizontal="center"/>
    </xf>
    <xf numFmtId="181" fontId="0" fillId="0" borderId="1" xfId="0" applyNumberFormat="1" applyFont="1" applyBorder="1"/>
    <xf numFmtId="0" fontId="0" fillId="0" borderId="6" xfId="0" applyFont="1" applyBorder="1"/>
    <xf numFmtId="0" fontId="0" fillId="0" borderId="1" xfId="0" applyFont="1" applyFill="1" applyBorder="1"/>
    <xf numFmtId="182" fontId="0" fillId="0" borderId="1" xfId="0" applyNumberFormat="1" applyFont="1" applyFill="1" applyBorder="1"/>
    <xf numFmtId="42" fontId="8" fillId="0" borderId="1" xfId="3" applyNumberFormat="1" applyFont="1" applyFill="1" applyBorder="1" applyAlignment="1">
      <alignment horizontal="center" vertical="center"/>
    </xf>
    <xf numFmtId="0" fontId="0" fillId="0" borderId="6" xfId="0" applyFont="1" applyFill="1" applyBorder="1"/>
    <xf numFmtId="0" fontId="0" fillId="0" borderId="1" xfId="0" applyFont="1" applyBorder="1" applyAlignment="1">
      <alignment horizontal="center"/>
    </xf>
    <xf numFmtId="0" fontId="0" fillId="0" borderId="4" xfId="0" applyFont="1" applyBorder="1"/>
    <xf numFmtId="0" fontId="0" fillId="0" borderId="4" xfId="0" applyFont="1" applyBorder="1" applyAlignment="1">
      <alignment horizontal="center"/>
    </xf>
    <xf numFmtId="0" fontId="0" fillId="0" borderId="4" xfId="0" quotePrefix="1" applyNumberFormat="1" applyFont="1" applyFill="1" applyBorder="1" applyAlignment="1">
      <alignment horizontal="center"/>
    </xf>
    <xf numFmtId="42" fontId="0" fillId="0" borderId="4" xfId="0" applyNumberFormat="1" applyFont="1" applyFill="1" applyBorder="1" applyAlignment="1">
      <alignment vertical="center"/>
    </xf>
    <xf numFmtId="0" fontId="0" fillId="0" borderId="16" xfId="0" applyFont="1" applyBorder="1"/>
    <xf numFmtId="182" fontId="0" fillId="0" borderId="1" xfId="0" quotePrefix="1" applyNumberFormat="1" applyFont="1" applyFill="1" applyBorder="1" applyAlignment="1">
      <alignment horizontal="center"/>
    </xf>
    <xf numFmtId="0" fontId="22" fillId="0" borderId="9" xfId="0" applyFont="1" applyBorder="1"/>
    <xf numFmtId="0" fontId="22" fillId="0" borderId="9" xfId="0" applyFont="1" applyBorder="1" applyAlignment="1">
      <alignment vertical="center"/>
    </xf>
    <xf numFmtId="0" fontId="0" fillId="0" borderId="1" xfId="0" quotePrefix="1" applyNumberFormat="1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 wrapText="1"/>
    </xf>
    <xf numFmtId="0" fontId="23" fillId="0" borderId="6" xfId="0" applyFont="1" applyFill="1" applyBorder="1" applyAlignment="1">
      <alignment horizontal="center" vertical="center"/>
    </xf>
    <xf numFmtId="0" fontId="23" fillId="0" borderId="9" xfId="0" applyFont="1" applyBorder="1"/>
    <xf numFmtId="42" fontId="22" fillId="0" borderId="4" xfId="3" applyNumberFormat="1" applyFont="1" applyFill="1" applyBorder="1" applyAlignment="1">
      <alignment vertical="center"/>
    </xf>
    <xf numFmtId="0" fontId="0" fillId="0" borderId="3" xfId="0" applyFont="1" applyBorder="1" applyAlignment="1">
      <alignment horizontal="center"/>
    </xf>
    <xf numFmtId="181" fontId="0" fillId="0" borderId="3" xfId="0" applyNumberFormat="1" applyFont="1" applyBorder="1"/>
    <xf numFmtId="0" fontId="0" fillId="0" borderId="5" xfId="0" applyFont="1" applyBorder="1"/>
    <xf numFmtId="0" fontId="0" fillId="0" borderId="1" xfId="0" applyFont="1" applyFill="1" applyBorder="1" applyAlignment="1">
      <alignment horizontal="center"/>
    </xf>
    <xf numFmtId="181" fontId="0" fillId="0" borderId="4" xfId="0" applyNumberFormat="1" applyFont="1" applyBorder="1"/>
    <xf numFmtId="0" fontId="0" fillId="0" borderId="23" xfId="0" applyFont="1" applyBorder="1"/>
    <xf numFmtId="16" fontId="22" fillId="0" borderId="26" xfId="20" applyNumberFormat="1" applyFont="1" applyFill="1" applyBorder="1" applyAlignment="1">
      <alignment horizontal="center"/>
    </xf>
    <xf numFmtId="0" fontId="0" fillId="0" borderId="26" xfId="0" applyFont="1" applyBorder="1"/>
    <xf numFmtId="0" fontId="0" fillId="0" borderId="26" xfId="0" applyFont="1" applyBorder="1" applyAlignment="1">
      <alignment horizontal="center"/>
    </xf>
    <xf numFmtId="0" fontId="8" fillId="0" borderId="26" xfId="29" applyNumberFormat="1" applyFont="1" applyBorder="1" applyAlignment="1">
      <alignment horizontal="center" vertical="center"/>
    </xf>
    <xf numFmtId="42" fontId="8" fillId="0" borderId="26" xfId="12" applyNumberFormat="1" applyFont="1" applyBorder="1" applyAlignment="1">
      <alignment horizontal="center" vertical="center"/>
    </xf>
    <xf numFmtId="181" fontId="0" fillId="0" borderId="26" xfId="0" applyNumberFormat="1" applyFont="1" applyBorder="1"/>
    <xf numFmtId="42" fontId="8" fillId="0" borderId="26" xfId="29" applyNumberFormat="1" applyFont="1" applyBorder="1" applyAlignment="1">
      <alignment horizontal="center" vertical="center"/>
    </xf>
    <xf numFmtId="0" fontId="0" fillId="0" borderId="43" xfId="0" applyFont="1" applyBorder="1"/>
    <xf numFmtId="0" fontId="0" fillId="0" borderId="3" xfId="0" applyFont="1" applyBorder="1"/>
    <xf numFmtId="0" fontId="47" fillId="0" borderId="4" xfId="0" applyFont="1" applyBorder="1" applyAlignment="1">
      <alignment horizontal="center"/>
    </xf>
    <xf numFmtId="181" fontId="0" fillId="0" borderId="10" xfId="0" applyNumberFormat="1" applyFont="1" applyBorder="1"/>
    <xf numFmtId="0" fontId="8" fillId="0" borderId="1" xfId="29" applyNumberFormat="1" applyFont="1" applyFill="1" applyBorder="1" applyAlignment="1">
      <alignment horizontal="center" vertical="center"/>
    </xf>
    <xf numFmtId="181" fontId="0" fillId="0" borderId="1" xfId="0" applyNumberFormat="1" applyFont="1" applyFill="1" applyBorder="1"/>
    <xf numFmtId="0" fontId="0" fillId="0" borderId="9" xfId="0" applyFont="1" applyBorder="1"/>
    <xf numFmtId="0" fontId="0" fillId="0" borderId="9" xfId="0" applyFont="1" applyBorder="1" applyAlignment="1">
      <alignment horizontal="center"/>
    </xf>
    <xf numFmtId="0" fontId="0" fillId="0" borderId="11" xfId="0" applyFont="1" applyBorder="1"/>
    <xf numFmtId="0" fontId="21" fillId="0" borderId="6" xfId="0" applyFont="1" applyBorder="1"/>
    <xf numFmtId="0" fontId="11" fillId="0" borderId="3" xfId="0" applyNumberFormat="1" applyFont="1" applyFill="1" applyBorder="1" applyAlignment="1">
      <alignment horizontal="center" vertical="center"/>
    </xf>
    <xf numFmtId="42" fontId="11" fillId="0" borderId="3" xfId="0" applyNumberFormat="1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1" fillId="0" borderId="1" xfId="0" applyNumberFormat="1" applyFont="1" applyFill="1" applyBorder="1" applyAlignment="1">
      <alignment horizontal="center" vertical="center"/>
    </xf>
    <xf numFmtId="42" fontId="11" fillId="0" borderId="1" xfId="0" applyNumberFormat="1" applyFont="1" applyFill="1" applyBorder="1" applyAlignment="1">
      <alignment horizontal="center" vertical="center"/>
    </xf>
    <xf numFmtId="0" fontId="8" fillId="0" borderId="22" xfId="20" applyFont="1" applyFill="1" applyBorder="1" applyAlignment="1">
      <alignment horizontal="center"/>
    </xf>
    <xf numFmtId="0" fontId="0" fillId="0" borderId="25" xfId="0" applyFont="1" applyBorder="1"/>
    <xf numFmtId="0" fontId="0" fillId="0" borderId="25" xfId="0" applyFont="1" applyBorder="1" applyAlignment="1">
      <alignment horizontal="center"/>
    </xf>
    <xf numFmtId="0" fontId="0" fillId="0" borderId="10" xfId="0" applyNumberFormat="1" applyFont="1" applyBorder="1" applyAlignment="1">
      <alignment horizontal="center"/>
    </xf>
    <xf numFmtId="181" fontId="0" fillId="0" borderId="10" xfId="0" applyNumberFormat="1" applyFont="1" applyBorder="1"/>
    <xf numFmtId="0" fontId="8" fillId="0" borderId="15" xfId="20" applyFont="1" applyFill="1" applyBorder="1" applyAlignment="1">
      <alignment horizontal="center"/>
    </xf>
    <xf numFmtId="0" fontId="59" fillId="0" borderId="44" xfId="0" applyFont="1" applyFill="1" applyBorder="1" applyAlignment="1">
      <alignment horizontal="left" vertical="center"/>
    </xf>
    <xf numFmtId="0" fontId="59" fillId="0" borderId="6" xfId="0" applyFont="1" applyFill="1" applyBorder="1" applyAlignment="1">
      <alignment horizontal="left" vertical="center"/>
    </xf>
    <xf numFmtId="0" fontId="8" fillId="0" borderId="18" xfId="20" applyFont="1" applyFill="1" applyBorder="1" applyAlignment="1">
      <alignment horizontal="center"/>
    </xf>
    <xf numFmtId="42" fontId="22" fillId="3" borderId="9" xfId="22" applyNumberFormat="1" applyFont="1" applyFill="1" applyBorder="1" applyAlignment="1">
      <alignment horizontal="center" vertical="center"/>
    </xf>
    <xf numFmtId="42" fontId="22" fillId="3" borderId="10" xfId="22" applyNumberFormat="1" applyFont="1" applyFill="1" applyBorder="1" applyAlignment="1">
      <alignment vertical="center"/>
    </xf>
    <xf numFmtId="41" fontId="0" fillId="3" borderId="10" xfId="0" applyNumberFormat="1" applyFont="1" applyFill="1" applyBorder="1"/>
    <xf numFmtId="0" fontId="0" fillId="3" borderId="17" xfId="0" applyFont="1" applyFill="1" applyBorder="1"/>
    <xf numFmtId="0" fontId="60" fillId="0" borderId="19" xfId="0" applyFont="1" applyFill="1" applyBorder="1" applyAlignment="1">
      <alignment horizontal="center" vertical="center"/>
    </xf>
    <xf numFmtId="0" fontId="60" fillId="0" borderId="15" xfId="0" applyFont="1" applyFill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23" fillId="3" borderId="6" xfId="0" applyFont="1" applyFill="1" applyBorder="1" applyAlignment="1">
      <alignment horizontal="center"/>
    </xf>
    <xf numFmtId="0" fontId="0" fillId="3" borderId="4" xfId="0" applyFont="1" applyFill="1" applyBorder="1" applyAlignment="1">
      <alignment horizontal="center"/>
    </xf>
    <xf numFmtId="42" fontId="0" fillId="3" borderId="4" xfId="0" applyNumberFormat="1" applyFont="1" applyFill="1" applyBorder="1"/>
    <xf numFmtId="0" fontId="23" fillId="3" borderId="16" xfId="0" applyFont="1" applyFill="1" applyBorder="1" applyAlignment="1">
      <alignment horizontal="center"/>
    </xf>
    <xf numFmtId="42" fontId="0" fillId="3" borderId="10" xfId="0" applyNumberFormat="1" applyFont="1" applyFill="1" applyBorder="1"/>
    <xf numFmtId="0" fontId="0" fillId="0" borderId="0" xfId="0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0" fontId="22" fillId="0" borderId="19" xfId="20" applyFont="1" applyFill="1" applyBorder="1" applyAlignment="1">
      <alignment horizontal="center" vertical="center"/>
    </xf>
    <xf numFmtId="0" fontId="22" fillId="0" borderId="15" xfId="20" applyFont="1" applyFill="1" applyBorder="1" applyAlignment="1">
      <alignment horizontal="center" vertical="center"/>
    </xf>
    <xf numFmtId="0" fontId="22" fillId="0" borderId="20" xfId="20" applyFont="1" applyFill="1" applyBorder="1" applyAlignment="1">
      <alignment horizontal="center" vertical="center"/>
    </xf>
    <xf numFmtId="0" fontId="22" fillId="0" borderId="27" xfId="20" applyFont="1" applyFill="1" applyBorder="1" applyAlignment="1">
      <alignment horizontal="center" vertical="center"/>
    </xf>
    <xf numFmtId="0" fontId="22" fillId="0" borderId="22" xfId="20" applyFont="1" applyFill="1" applyBorder="1" applyAlignment="1">
      <alignment horizontal="center" vertical="center"/>
    </xf>
    <xf numFmtId="0" fontId="22" fillId="0" borderId="23" xfId="20" applyFont="1" applyFill="1" applyBorder="1" applyAlignment="1">
      <alignment horizontal="center" vertical="center"/>
    </xf>
    <xf numFmtId="42" fontId="0" fillId="0" borderId="9" xfId="0" applyNumberFormat="1" applyFont="1" applyBorder="1" applyAlignment="1">
      <alignment horizontal="center" vertical="center"/>
    </xf>
    <xf numFmtId="42" fontId="0" fillId="0" borderId="10" xfId="0" applyNumberFormat="1" applyFont="1" applyBorder="1" applyAlignment="1">
      <alignment horizontal="center" vertical="center"/>
    </xf>
    <xf numFmtId="42" fontId="0" fillId="0" borderId="25" xfId="0" applyNumberFormat="1" applyFont="1" applyBorder="1" applyAlignment="1">
      <alignment horizontal="center" vertical="center"/>
    </xf>
    <xf numFmtId="42" fontId="8" fillId="0" borderId="1" xfId="27" applyNumberFormat="1" applyFont="1" applyBorder="1" applyAlignment="1">
      <alignment horizontal="center" vertical="center"/>
    </xf>
    <xf numFmtId="0" fontId="8" fillId="0" borderId="15" xfId="27" applyFont="1" applyBorder="1" applyAlignment="1">
      <alignment horizontal="center" vertical="center"/>
    </xf>
    <xf numFmtId="0" fontId="8" fillId="0" borderId="18" xfId="27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left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left" vertical="center"/>
    </xf>
    <xf numFmtId="0" fontId="0" fillId="3" borderId="15" xfId="0" applyFont="1" applyFill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22" fillId="3" borderId="15" xfId="0" applyFont="1" applyFill="1" applyBorder="1" applyAlignment="1">
      <alignment horizontal="center" vertical="center"/>
    </xf>
    <xf numFmtId="0" fontId="22" fillId="3" borderId="18" xfId="0" applyFont="1" applyFill="1" applyBorder="1" applyAlignment="1">
      <alignment horizontal="center" vertical="center"/>
    </xf>
    <xf numFmtId="0" fontId="0" fillId="0" borderId="11" xfId="0" applyNumberFormat="1" applyBorder="1" applyAlignment="1">
      <alignment horizontal="center" vertical="center"/>
    </xf>
    <xf numFmtId="0" fontId="0" fillId="0" borderId="17" xfId="0" applyNumberFormat="1" applyBorder="1" applyAlignment="1">
      <alignment horizontal="center" vertical="center"/>
    </xf>
    <xf numFmtId="42" fontId="44" fillId="3" borderId="11" xfId="0" applyNumberFormat="1" applyFont="1" applyFill="1" applyBorder="1" applyAlignment="1">
      <alignment horizontal="center" vertical="center" wrapText="1"/>
    </xf>
    <xf numFmtId="42" fontId="44" fillId="3" borderId="28" xfId="0" applyNumberFormat="1" applyFont="1" applyFill="1" applyBorder="1" applyAlignment="1">
      <alignment horizontal="center" vertical="center" wrapText="1"/>
    </xf>
    <xf numFmtId="42" fontId="44" fillId="3" borderId="43" xfId="0" applyNumberFormat="1" applyFont="1" applyFill="1" applyBorder="1" applyAlignment="1">
      <alignment horizontal="center" vertical="center" wrapText="1"/>
    </xf>
    <xf numFmtId="42" fontId="0" fillId="0" borderId="9" xfId="0" applyNumberFormat="1" applyBorder="1" applyAlignment="1">
      <alignment horizontal="center" vertical="center"/>
    </xf>
    <xf numFmtId="42" fontId="0" fillId="0" borderId="10" xfId="0" applyNumberFormat="1" applyBorder="1" applyAlignment="1">
      <alignment horizontal="center" vertical="center"/>
    </xf>
    <xf numFmtId="0" fontId="22" fillId="3" borderId="20" xfId="0" applyFont="1" applyFill="1" applyBorder="1" applyAlignment="1">
      <alignment horizontal="center" vertical="center"/>
    </xf>
    <xf numFmtId="0" fontId="22" fillId="3" borderId="22" xfId="0" applyFont="1" applyFill="1" applyBorder="1" applyAlignment="1">
      <alignment horizontal="center" vertical="center"/>
    </xf>
    <xf numFmtId="0" fontId="22" fillId="3" borderId="27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62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0" fillId="0" borderId="15" xfId="0" applyBorder="1" applyAlignment="1">
      <alignment horizontal="center" vertical="center"/>
    </xf>
    <xf numFmtId="0" fontId="0" fillId="3" borderId="20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36" fillId="4" borderId="24" xfId="0" applyNumberFormat="1" applyFont="1" applyFill="1" applyBorder="1" applyAlignment="1">
      <alignment horizontal="center" vertical="center" textRotation="255"/>
    </xf>
    <xf numFmtId="0" fontId="36" fillId="4" borderId="25" xfId="0" applyNumberFormat="1" applyFont="1" applyFill="1" applyBorder="1" applyAlignment="1">
      <alignment horizontal="center" vertical="center" textRotation="255"/>
    </xf>
    <xf numFmtId="0" fontId="36" fillId="4" borderId="26" xfId="0" applyNumberFormat="1" applyFont="1" applyFill="1" applyBorder="1" applyAlignment="1">
      <alignment horizontal="center" vertical="center" textRotation="255"/>
    </xf>
    <xf numFmtId="0" fontId="8" fillId="0" borderId="20" xfId="20" applyFont="1" applyFill="1" applyBorder="1" applyAlignment="1">
      <alignment horizontal="center" vertical="center"/>
    </xf>
    <xf numFmtId="0" fontId="8" fillId="0" borderId="27" xfId="20" applyFont="1" applyFill="1" applyBorder="1" applyAlignment="1">
      <alignment horizontal="center" vertical="center"/>
    </xf>
    <xf numFmtId="0" fontId="8" fillId="0" borderId="22" xfId="20" applyFont="1" applyFill="1" applyBorder="1" applyAlignment="1">
      <alignment horizontal="center" vertical="center"/>
    </xf>
    <xf numFmtId="0" fontId="8" fillId="0" borderId="15" xfId="20" applyFont="1" applyFill="1" applyBorder="1" applyAlignment="1">
      <alignment horizontal="center" vertical="center"/>
    </xf>
    <xf numFmtId="0" fontId="8" fillId="0" borderId="18" xfId="20" applyFont="1" applyFill="1" applyBorder="1" applyAlignment="1">
      <alignment horizontal="center" vertical="center"/>
    </xf>
    <xf numFmtId="42" fontId="8" fillId="0" borderId="1" xfId="3" applyNumberFormat="1" applyFont="1" applyFill="1" applyBorder="1" applyAlignment="1">
      <alignment horizontal="center" vertical="center"/>
    </xf>
    <xf numFmtId="0" fontId="8" fillId="0" borderId="15" xfId="20" applyFont="1" applyFill="1" applyBorder="1" applyAlignment="1">
      <alignment horizontal="center" vertical="center" wrapText="1"/>
    </xf>
    <xf numFmtId="42" fontId="8" fillId="0" borderId="9" xfId="27" applyNumberFormat="1" applyFont="1" applyBorder="1" applyAlignment="1">
      <alignment horizontal="center" vertical="center"/>
    </xf>
    <xf numFmtId="42" fontId="8" fillId="0" borderId="10" xfId="27" applyNumberFormat="1" applyFont="1" applyBorder="1" applyAlignment="1">
      <alignment horizontal="center" vertical="center"/>
    </xf>
    <xf numFmtId="181" fontId="0" fillId="0" borderId="9" xfId="0" applyNumberFormat="1" applyFont="1" applyBorder="1" applyAlignment="1">
      <alignment horizontal="center" vertical="center"/>
    </xf>
    <xf numFmtId="181" fontId="0" fillId="0" borderId="25" xfId="0" applyNumberFormat="1" applyFont="1" applyBorder="1" applyAlignment="1">
      <alignment horizontal="center" vertical="center"/>
    </xf>
    <xf numFmtId="181" fontId="0" fillId="0" borderId="10" xfId="0" applyNumberFormat="1" applyFont="1" applyBorder="1" applyAlignment="1">
      <alignment horizontal="center" vertical="center"/>
    </xf>
    <xf numFmtId="0" fontId="22" fillId="0" borderId="15" xfId="20" applyFont="1" applyFill="1" applyBorder="1" applyAlignment="1">
      <alignment horizontal="center"/>
    </xf>
    <xf numFmtId="42" fontId="0" fillId="0" borderId="1" xfId="0" applyNumberFormat="1" applyFont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2" fontId="0" fillId="3" borderId="9" xfId="0" applyNumberFormat="1" applyFont="1" applyFill="1" applyBorder="1" applyAlignment="1">
      <alignment horizontal="center" vertical="center"/>
    </xf>
    <xf numFmtId="42" fontId="0" fillId="3" borderId="10" xfId="0" applyNumberFormat="1" applyFont="1" applyFill="1" applyBorder="1" applyAlignment="1">
      <alignment horizontal="center" vertical="center"/>
    </xf>
    <xf numFmtId="42" fontId="0" fillId="0" borderId="3" xfId="0" applyNumberFormat="1" applyFont="1" applyFill="1" applyBorder="1" applyAlignment="1">
      <alignment horizontal="center" vertical="center"/>
    </xf>
    <xf numFmtId="42" fontId="0" fillId="0" borderId="1" xfId="0" applyNumberFormat="1" applyFont="1" applyFill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42" fontId="0" fillId="3" borderId="25" xfId="0" applyNumberFormat="1" applyFont="1" applyFill="1" applyBorder="1" applyAlignment="1">
      <alignment horizontal="center" vertical="center"/>
    </xf>
    <xf numFmtId="0" fontId="28" fillId="0" borderId="0" xfId="0" applyFont="1" applyAlignment="1">
      <alignment horizontal="center"/>
    </xf>
    <xf numFmtId="0" fontId="28" fillId="0" borderId="0" xfId="0" applyNumberFormat="1" applyFont="1" applyAlignment="1">
      <alignment horizontal="center"/>
    </xf>
    <xf numFmtId="0" fontId="14" fillId="0" borderId="0" xfId="0" applyFont="1" applyAlignment="1">
      <alignment horizontal="left"/>
    </xf>
    <xf numFmtId="42" fontId="0" fillId="0" borderId="24" xfId="0" applyNumberFormat="1" applyFont="1" applyFill="1" applyBorder="1" applyAlignment="1">
      <alignment horizontal="center" vertical="center"/>
    </xf>
    <xf numFmtId="42" fontId="0" fillId="0" borderId="25" xfId="0" applyNumberFormat="1" applyFont="1" applyFill="1" applyBorder="1" applyAlignment="1">
      <alignment horizontal="center" vertical="center"/>
    </xf>
    <xf numFmtId="42" fontId="0" fillId="0" borderId="10" xfId="0" applyNumberFormat="1" applyFont="1" applyFill="1" applyBorder="1" applyAlignment="1">
      <alignment horizontal="center" vertical="center"/>
    </xf>
    <xf numFmtId="0" fontId="22" fillId="3" borderId="21" xfId="0" applyFont="1" applyFill="1" applyBorder="1" applyAlignment="1">
      <alignment horizontal="center" vertical="center"/>
    </xf>
    <xf numFmtId="42" fontId="8" fillId="0" borderId="25" xfId="27" applyNumberFormat="1" applyFont="1" applyBorder="1" applyAlignment="1">
      <alignment horizontal="center" vertical="center"/>
    </xf>
    <xf numFmtId="42" fontId="22" fillId="0" borderId="9" xfId="0" applyNumberFormat="1" applyFont="1" applyFill="1" applyBorder="1" applyAlignment="1">
      <alignment horizontal="center" vertical="center"/>
    </xf>
    <xf numFmtId="42" fontId="22" fillId="0" borderId="25" xfId="0" applyNumberFormat="1" applyFont="1" applyFill="1" applyBorder="1" applyAlignment="1">
      <alignment horizontal="center" vertical="center"/>
    </xf>
    <xf numFmtId="42" fontId="22" fillId="0" borderId="10" xfId="0" applyNumberFormat="1" applyFont="1" applyFill="1" applyBorder="1" applyAlignment="1">
      <alignment horizontal="center" vertical="center"/>
    </xf>
    <xf numFmtId="42" fontId="8" fillId="0" borderId="1" xfId="29" applyNumberFormat="1" applyFont="1" applyBorder="1" applyAlignment="1">
      <alignment horizontal="center" vertical="center"/>
    </xf>
    <xf numFmtId="42" fontId="8" fillId="0" borderId="4" xfId="29" applyNumberFormat="1" applyFont="1" applyBorder="1" applyAlignment="1">
      <alignment horizontal="center" vertical="center"/>
    </xf>
    <xf numFmtId="42" fontId="8" fillId="0" borderId="9" xfId="12" applyNumberFormat="1" applyFont="1" applyBorder="1" applyAlignment="1">
      <alignment horizontal="center" vertical="center"/>
    </xf>
    <xf numFmtId="42" fontId="8" fillId="0" borderId="10" xfId="12" applyNumberFormat="1" applyFont="1" applyBorder="1" applyAlignment="1">
      <alignment horizontal="center" vertical="center"/>
    </xf>
    <xf numFmtId="42" fontId="8" fillId="0" borderId="1" xfId="12" applyNumberFormat="1" applyFont="1" applyBorder="1" applyAlignment="1">
      <alignment horizontal="center" vertical="center"/>
    </xf>
    <xf numFmtId="0" fontId="8" fillId="0" borderId="1" xfId="29" applyFont="1" applyBorder="1" applyAlignment="1">
      <alignment horizontal="center" vertical="center"/>
    </xf>
    <xf numFmtId="42" fontId="8" fillId="0" borderId="3" xfId="29" applyNumberFormat="1" applyFont="1" applyBorder="1" applyAlignment="1">
      <alignment horizontal="center" vertical="center"/>
    </xf>
    <xf numFmtId="0" fontId="63" fillId="4" borderId="45" xfId="0" applyFont="1" applyFill="1" applyBorder="1" applyAlignment="1">
      <alignment horizontal="center" vertical="center"/>
    </xf>
    <xf numFmtId="0" fontId="63" fillId="4" borderId="46" xfId="0" applyFont="1" applyFill="1" applyBorder="1" applyAlignment="1">
      <alignment horizontal="center" vertical="center"/>
    </xf>
    <xf numFmtId="0" fontId="63" fillId="4" borderId="47" xfId="0" applyFont="1" applyFill="1" applyBorder="1" applyAlignment="1">
      <alignment horizontal="center" vertical="center"/>
    </xf>
    <xf numFmtId="0" fontId="63" fillId="4" borderId="48" xfId="0" applyFont="1" applyFill="1" applyBorder="1" applyAlignment="1">
      <alignment horizontal="center" vertical="center"/>
    </xf>
    <xf numFmtId="0" fontId="63" fillId="4" borderId="38" xfId="0" applyFont="1" applyFill="1" applyBorder="1" applyAlignment="1">
      <alignment horizontal="center" vertical="center"/>
    </xf>
    <xf numFmtId="0" fontId="63" fillId="4" borderId="49" xfId="0" applyFont="1" applyFill="1" applyBorder="1" applyAlignment="1">
      <alignment horizontal="center" vertical="center"/>
    </xf>
    <xf numFmtId="0" fontId="22" fillId="0" borderId="18" xfId="20" applyFont="1" applyFill="1" applyBorder="1" applyAlignment="1">
      <alignment horizontal="center" vertical="center"/>
    </xf>
    <xf numFmtId="0" fontId="8" fillId="0" borderId="4" xfId="29" applyFont="1" applyBorder="1" applyAlignment="1">
      <alignment horizontal="center" vertical="center"/>
    </xf>
    <xf numFmtId="0" fontId="8" fillId="0" borderId="9" xfId="29" applyFont="1" applyBorder="1" applyAlignment="1">
      <alignment horizontal="center" vertical="center"/>
    </xf>
    <xf numFmtId="0" fontId="8" fillId="0" borderId="10" xfId="29" applyFont="1" applyBorder="1" applyAlignment="1">
      <alignment horizontal="center" vertical="center"/>
    </xf>
    <xf numFmtId="42" fontId="8" fillId="0" borderId="9" xfId="29" applyNumberFormat="1" applyFont="1" applyBorder="1" applyAlignment="1">
      <alignment horizontal="center" vertical="center"/>
    </xf>
    <xf numFmtId="42" fontId="8" fillId="0" borderId="10" xfId="29" applyNumberFormat="1" applyFont="1" applyBorder="1" applyAlignment="1">
      <alignment horizontal="center" vertical="center"/>
    </xf>
    <xf numFmtId="0" fontId="8" fillId="0" borderId="25" xfId="29" applyFont="1" applyBorder="1" applyAlignment="1">
      <alignment horizontal="center" vertical="center"/>
    </xf>
    <xf numFmtId="42" fontId="8" fillId="0" borderId="25" xfId="29" applyNumberFormat="1" applyFont="1" applyBorder="1" applyAlignment="1">
      <alignment horizontal="center" vertical="center"/>
    </xf>
    <xf numFmtId="0" fontId="8" fillId="0" borderId="15" xfId="29" applyFont="1" applyBorder="1" applyAlignment="1">
      <alignment horizontal="center" vertical="center"/>
    </xf>
    <xf numFmtId="0" fontId="8" fillId="0" borderId="19" xfId="29" applyFont="1" applyBorder="1" applyAlignment="1">
      <alignment horizontal="center" vertical="center"/>
    </xf>
    <xf numFmtId="42" fontId="0" fillId="0" borderId="1" xfId="0" applyNumberForma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0" fontId="23" fillId="0" borderId="20" xfId="0" applyFont="1" applyBorder="1" applyAlignment="1">
      <alignment horizontal="center" vertical="center"/>
    </xf>
    <xf numFmtId="0" fontId="23" fillId="0" borderId="27" xfId="0" applyFont="1" applyBorder="1" applyAlignment="1">
      <alignment horizontal="center" vertical="center"/>
    </xf>
    <xf numFmtId="0" fontId="23" fillId="0" borderId="22" xfId="0" applyFont="1" applyBorder="1" applyAlignment="1">
      <alignment horizontal="center" vertical="center"/>
    </xf>
    <xf numFmtId="0" fontId="28" fillId="0" borderId="0" xfId="0" applyNumberFormat="1" applyFont="1" applyAlignment="1">
      <alignment horizontal="center" vertical="center"/>
    </xf>
    <xf numFmtId="42" fontId="28" fillId="0" borderId="0" xfId="0" applyNumberFormat="1" applyFont="1" applyAlignment="1">
      <alignment horizontal="center" vertical="center"/>
    </xf>
    <xf numFmtId="0" fontId="14" fillId="0" borderId="0" xfId="0" applyNumberFormat="1" applyFont="1" applyAlignment="1">
      <alignment horizontal="left" vertical="center"/>
    </xf>
    <xf numFmtId="42" fontId="8" fillId="0" borderId="24" xfId="2" applyNumberFormat="1" applyFont="1" applyBorder="1" applyAlignment="1">
      <alignment horizontal="center" vertical="center"/>
    </xf>
    <xf numFmtId="42" fontId="8" fillId="0" borderId="10" xfId="2" applyNumberFormat="1" applyFont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42" fontId="8" fillId="0" borderId="9" xfId="2" applyNumberFormat="1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42" fontId="8" fillId="3" borderId="9" xfId="2" applyNumberFormat="1" applyFont="1" applyFill="1" applyBorder="1" applyAlignment="1">
      <alignment horizontal="center" vertical="center"/>
    </xf>
    <xf numFmtId="42" fontId="8" fillId="3" borderId="25" xfId="2" applyNumberFormat="1" applyFont="1" applyFill="1" applyBorder="1" applyAlignment="1">
      <alignment horizontal="center" vertical="center"/>
    </xf>
    <xf numFmtId="42" fontId="8" fillId="3" borderId="10" xfId="2" applyNumberFormat="1" applyFont="1" applyFill="1" applyBorder="1" applyAlignment="1">
      <alignment horizontal="center" vertical="center"/>
    </xf>
    <xf numFmtId="42" fontId="8" fillId="0" borderId="26" xfId="2" applyNumberFormat="1" applyFon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42" fontId="8" fillId="0" borderId="25" xfId="2" applyNumberFormat="1" applyFont="1" applyBorder="1" applyAlignment="1">
      <alignment horizontal="center" vertical="center"/>
    </xf>
    <xf numFmtId="42" fontId="8" fillId="0" borderId="1" xfId="2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42" fontId="0" fillId="0" borderId="25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2" fillId="0" borderId="21" xfId="20" applyFont="1" applyFill="1" applyBorder="1" applyAlignment="1">
      <alignment horizontal="center" vertical="center"/>
    </xf>
    <xf numFmtId="42" fontId="8" fillId="0" borderId="3" xfId="12" applyNumberFormat="1" applyFont="1" applyBorder="1" applyAlignment="1">
      <alignment horizontal="center" vertical="center"/>
    </xf>
    <xf numFmtId="0" fontId="42" fillId="3" borderId="20" xfId="0" applyFont="1" applyFill="1" applyBorder="1" applyAlignment="1">
      <alignment horizontal="center" vertical="center"/>
    </xf>
    <xf numFmtId="0" fontId="42" fillId="3" borderId="22" xfId="0" applyFont="1" applyFill="1" applyBorder="1" applyAlignment="1">
      <alignment horizontal="center" vertical="center"/>
    </xf>
    <xf numFmtId="0" fontId="42" fillId="3" borderId="27" xfId="0" applyFont="1" applyFill="1" applyBorder="1" applyAlignment="1">
      <alignment horizontal="center" vertical="center"/>
    </xf>
    <xf numFmtId="42" fontId="10" fillId="0" borderId="0" xfId="0" applyNumberFormat="1" applyFont="1" applyBorder="1" applyAlignment="1">
      <alignment horizontal="center" vertical="center"/>
    </xf>
    <xf numFmtId="0" fontId="63" fillId="4" borderId="46" xfId="0" applyNumberFormat="1" applyFont="1" applyFill="1" applyBorder="1" applyAlignment="1">
      <alignment horizontal="center" vertical="center"/>
    </xf>
    <xf numFmtId="42" fontId="63" fillId="4" borderId="46" xfId="0" applyNumberFormat="1" applyFont="1" applyFill="1" applyBorder="1" applyAlignment="1">
      <alignment horizontal="center" vertical="center"/>
    </xf>
    <xf numFmtId="42" fontId="63" fillId="4" borderId="47" xfId="0" applyNumberFormat="1" applyFont="1" applyFill="1" applyBorder="1" applyAlignment="1">
      <alignment horizontal="center" vertical="center"/>
    </xf>
    <xf numFmtId="0" fontId="63" fillId="4" borderId="38" xfId="0" applyNumberFormat="1" applyFont="1" applyFill="1" applyBorder="1" applyAlignment="1">
      <alignment horizontal="center" vertical="center"/>
    </xf>
    <xf numFmtId="42" fontId="63" fillId="4" borderId="38" xfId="0" applyNumberFormat="1" applyFont="1" applyFill="1" applyBorder="1" applyAlignment="1">
      <alignment horizontal="center" vertical="center"/>
    </xf>
    <xf numFmtId="42" fontId="63" fillId="4" borderId="49" xfId="0" applyNumberFormat="1" applyFont="1" applyFill="1" applyBorder="1" applyAlignment="1">
      <alignment horizontal="center" vertical="center"/>
    </xf>
    <xf numFmtId="0" fontId="39" fillId="3" borderId="20" xfId="0" applyFont="1" applyFill="1" applyBorder="1" applyAlignment="1">
      <alignment horizontal="center" vertical="center"/>
    </xf>
    <xf numFmtId="0" fontId="39" fillId="3" borderId="27" xfId="0" applyFont="1" applyFill="1" applyBorder="1" applyAlignment="1">
      <alignment horizontal="center" vertical="center"/>
    </xf>
    <xf numFmtId="0" fontId="39" fillId="3" borderId="22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22" fillId="3" borderId="23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42" fontId="0" fillId="0" borderId="26" xfId="0" applyNumberFormat="1" applyBorder="1" applyAlignment="1">
      <alignment horizontal="center" vertical="center"/>
    </xf>
    <xf numFmtId="0" fontId="42" fillId="3" borderId="23" xfId="0" applyFont="1" applyFill="1" applyBorder="1" applyAlignment="1">
      <alignment horizontal="center" vertical="center"/>
    </xf>
    <xf numFmtId="0" fontId="42" fillId="3" borderId="15" xfId="0" applyFont="1" applyFill="1" applyBorder="1" applyAlignment="1">
      <alignment horizontal="center" vertical="center"/>
    </xf>
    <xf numFmtId="0" fontId="42" fillId="3" borderId="18" xfId="0" applyFont="1" applyFill="1" applyBorder="1" applyAlignment="1">
      <alignment horizontal="center" vertical="center"/>
    </xf>
    <xf numFmtId="41" fontId="0" fillId="0" borderId="9" xfId="0" applyNumberFormat="1" applyFont="1" applyBorder="1" applyAlignment="1">
      <alignment horizontal="center" vertical="center"/>
    </xf>
    <xf numFmtId="41" fontId="0" fillId="0" borderId="10" xfId="0" applyNumberFormat="1" applyFont="1" applyBorder="1" applyAlignment="1">
      <alignment horizontal="center" vertical="center"/>
    </xf>
    <xf numFmtId="0" fontId="8" fillId="0" borderId="15" xfId="30" applyFont="1" applyBorder="1" applyAlignment="1">
      <alignment horizontal="center" vertical="center"/>
    </xf>
    <xf numFmtId="42" fontId="22" fillId="3" borderId="1" xfId="13" applyNumberFormat="1" applyFont="1" applyFill="1" applyBorder="1" applyAlignment="1">
      <alignment horizontal="center" vertical="center"/>
    </xf>
    <xf numFmtId="42" fontId="22" fillId="3" borderId="9" xfId="2" applyNumberFormat="1" applyFont="1" applyFill="1" applyBorder="1" applyAlignment="1">
      <alignment horizontal="center" vertical="center"/>
    </xf>
    <xf numFmtId="42" fontId="22" fillId="3" borderId="25" xfId="2" applyNumberFormat="1" applyFont="1" applyFill="1" applyBorder="1" applyAlignment="1">
      <alignment horizontal="center" vertical="center"/>
    </xf>
    <xf numFmtId="42" fontId="22" fillId="3" borderId="10" xfId="2" applyNumberFormat="1" applyFont="1" applyFill="1" applyBorder="1" applyAlignment="1">
      <alignment horizontal="center" vertical="center"/>
    </xf>
    <xf numFmtId="42" fontId="22" fillId="3" borderId="24" xfId="2" applyNumberFormat="1" applyFont="1" applyFill="1" applyBorder="1" applyAlignment="1">
      <alignment horizontal="center" vertical="center"/>
    </xf>
    <xf numFmtId="42" fontId="22" fillId="3" borderId="26" xfId="2" applyNumberFormat="1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42" fontId="22" fillId="3" borderId="1" xfId="0" applyNumberFormat="1" applyFont="1" applyFill="1" applyBorder="1" applyAlignment="1">
      <alignment horizontal="center" vertical="center"/>
    </xf>
    <xf numFmtId="42" fontId="22" fillId="3" borderId="1" xfId="2" applyNumberFormat="1" applyFont="1" applyFill="1" applyBorder="1" applyAlignment="1">
      <alignment horizontal="center" vertical="center"/>
    </xf>
    <xf numFmtId="42" fontId="22" fillId="3" borderId="4" xfId="2" applyNumberFormat="1" applyFont="1" applyFill="1" applyBorder="1" applyAlignment="1">
      <alignment horizontal="center" vertical="center"/>
    </xf>
    <xf numFmtId="0" fontId="0" fillId="3" borderId="19" xfId="0" applyFill="1" applyBorder="1" applyAlignment="1">
      <alignment horizontal="center" vertical="center"/>
    </xf>
    <xf numFmtId="0" fontId="0" fillId="0" borderId="22" xfId="0" applyBorder="1" applyAlignment="1">
      <alignment vertical="center"/>
    </xf>
    <xf numFmtId="0" fontId="0" fillId="0" borderId="11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42" fontId="0" fillId="3" borderId="24" xfId="0" applyNumberFormat="1" applyFill="1" applyBorder="1" applyAlignment="1">
      <alignment horizontal="center" vertical="center"/>
    </xf>
    <xf numFmtId="42" fontId="0" fillId="3" borderId="25" xfId="0" applyNumberFormat="1" applyFill="1" applyBorder="1" applyAlignment="1">
      <alignment horizontal="center" vertical="center"/>
    </xf>
    <xf numFmtId="42" fontId="0" fillId="3" borderId="10" xfId="0" applyNumberFormat="1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42" fontId="0" fillId="3" borderId="9" xfId="0" applyNumberFormat="1" applyFill="1" applyBorder="1" applyAlignment="1">
      <alignment horizontal="center" vertical="center"/>
    </xf>
    <xf numFmtId="0" fontId="0" fillId="0" borderId="21" xfId="0" applyFont="1" applyBorder="1" applyAlignment="1">
      <alignment horizontal="center" vertical="center"/>
    </xf>
    <xf numFmtId="0" fontId="0" fillId="0" borderId="22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41" fontId="8" fillId="0" borderId="1" xfId="2" applyFont="1" applyFill="1" applyBorder="1" applyAlignment="1">
      <alignment horizontal="left" vertical="center"/>
    </xf>
    <xf numFmtId="41" fontId="8" fillId="0" borderId="1" xfId="2" applyFont="1" applyFill="1" applyBorder="1" applyAlignment="1">
      <alignment horizontal="center" vertical="center"/>
    </xf>
    <xf numFmtId="0" fontId="22" fillId="3" borderId="9" xfId="0" applyFont="1" applyFill="1" applyBorder="1" applyAlignment="1">
      <alignment horizontal="center" vertical="center"/>
    </xf>
    <xf numFmtId="0" fontId="22" fillId="3" borderId="10" xfId="0" applyFont="1" applyFill="1" applyBorder="1" applyAlignment="1">
      <alignment horizontal="center" vertical="center"/>
    </xf>
    <xf numFmtId="0" fontId="22" fillId="3" borderId="25" xfId="0" applyFont="1" applyFill="1" applyBorder="1" applyAlignment="1">
      <alignment horizontal="center" vertical="center"/>
    </xf>
    <xf numFmtId="42" fontId="22" fillId="3" borderId="9" xfId="0" applyNumberFormat="1" applyFont="1" applyFill="1" applyBorder="1" applyAlignment="1">
      <alignment horizontal="center" vertical="center"/>
    </xf>
    <xf numFmtId="42" fontId="22" fillId="3" borderId="10" xfId="0" applyNumberFormat="1" applyFont="1" applyFill="1" applyBorder="1" applyAlignment="1">
      <alignment horizontal="center" vertical="center"/>
    </xf>
    <xf numFmtId="0" fontId="0" fillId="0" borderId="23" xfId="0" applyFont="1" applyBorder="1" applyAlignment="1">
      <alignment horizontal="center" vertical="center"/>
    </xf>
    <xf numFmtId="0" fontId="22" fillId="3" borderId="26" xfId="0" applyFont="1" applyFill="1" applyBorder="1" applyAlignment="1">
      <alignment horizontal="center" vertical="center"/>
    </xf>
    <xf numFmtId="42" fontId="22" fillId="3" borderId="25" xfId="0" applyNumberFormat="1" applyFont="1" applyFill="1" applyBorder="1" applyAlignment="1">
      <alignment horizontal="center" vertical="center"/>
    </xf>
    <xf numFmtId="0" fontId="22" fillId="3" borderId="9" xfId="2" applyNumberFormat="1" applyFont="1" applyFill="1" applyBorder="1" applyAlignment="1">
      <alignment horizontal="center" vertical="center"/>
    </xf>
    <xf numFmtId="0" fontId="22" fillId="3" borderId="25" xfId="2" applyNumberFormat="1" applyFont="1" applyFill="1" applyBorder="1" applyAlignment="1">
      <alignment horizontal="center" vertical="center"/>
    </xf>
    <xf numFmtId="0" fontId="22" fillId="3" borderId="10" xfId="2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42" fontId="22" fillId="3" borderId="3" xfId="2" applyNumberFormat="1" applyFont="1" applyFill="1" applyBorder="1" applyAlignment="1">
      <alignment horizontal="center" vertical="center"/>
    </xf>
    <xf numFmtId="0" fontId="8" fillId="0" borderId="20" xfId="20" applyFont="1" applyFill="1" applyBorder="1" applyAlignment="1">
      <alignment horizontal="center" vertical="center" wrapText="1"/>
    </xf>
    <xf numFmtId="0" fontId="8" fillId="0" borderId="22" xfId="20" applyFont="1" applyFill="1" applyBorder="1" applyAlignment="1">
      <alignment horizontal="center" vertical="center" wrapText="1"/>
    </xf>
    <xf numFmtId="0" fontId="8" fillId="0" borderId="20" xfId="20" applyFont="1" applyFill="1" applyBorder="1" applyAlignment="1">
      <alignment horizontal="center" vertical="center" shrinkToFit="1"/>
    </xf>
    <xf numFmtId="0" fontId="8" fillId="0" borderId="22" xfId="20" applyFont="1" applyFill="1" applyBorder="1" applyAlignment="1">
      <alignment horizontal="center" vertical="center" shrinkToFit="1"/>
    </xf>
    <xf numFmtId="0" fontId="8" fillId="0" borderId="27" xfId="20" applyFont="1" applyFill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39" fillId="3" borderId="15" xfId="0" applyFont="1" applyFill="1" applyBorder="1" applyAlignment="1">
      <alignment horizontal="center" vertical="center"/>
    </xf>
    <xf numFmtId="0" fontId="39" fillId="3" borderId="21" xfId="0" applyFont="1" applyFill="1" applyBorder="1" applyAlignment="1">
      <alignment horizontal="center" vertical="center"/>
    </xf>
    <xf numFmtId="0" fontId="42" fillId="3" borderId="21" xfId="0" applyFont="1" applyFill="1" applyBorder="1" applyAlignment="1">
      <alignment horizontal="center" vertical="center"/>
    </xf>
    <xf numFmtId="0" fontId="38" fillId="3" borderId="20" xfId="0" applyFont="1" applyFill="1" applyBorder="1" applyAlignment="1">
      <alignment horizontal="center" vertical="center"/>
    </xf>
    <xf numFmtId="0" fontId="38" fillId="3" borderId="22" xfId="0" applyFont="1" applyFill="1" applyBorder="1" applyAlignment="1">
      <alignment horizontal="center" vertical="center"/>
    </xf>
    <xf numFmtId="0" fontId="42" fillId="3" borderId="19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42" fontId="0" fillId="0" borderId="1" xfId="0" applyNumberFormat="1" applyFill="1" applyBorder="1" applyAlignment="1">
      <alignment horizontal="center" vertical="center"/>
    </xf>
    <xf numFmtId="42" fontId="0" fillId="0" borderId="4" xfId="0" applyNumberFormat="1" applyBorder="1" applyAlignment="1">
      <alignment horizontal="center" vertical="center"/>
    </xf>
    <xf numFmtId="0" fontId="22" fillId="3" borderId="19" xfId="0" applyFont="1" applyFill="1" applyBorder="1" applyAlignment="1">
      <alignment horizontal="center" vertical="center"/>
    </xf>
    <xf numFmtId="42" fontId="22" fillId="3" borderId="3" xfId="0" applyNumberFormat="1" applyFont="1" applyFill="1" applyBorder="1" applyAlignment="1">
      <alignment horizontal="center" vertical="center"/>
    </xf>
    <xf numFmtId="42" fontId="22" fillId="0" borderId="1" xfId="3" applyNumberFormat="1" applyFont="1" applyFill="1" applyBorder="1" applyAlignment="1">
      <alignment horizontal="center" vertical="center"/>
    </xf>
    <xf numFmtId="0" fontId="8" fillId="0" borderId="1" xfId="14" applyFont="1" applyBorder="1" applyAlignment="1">
      <alignment horizontal="center" vertical="center"/>
    </xf>
    <xf numFmtId="42" fontId="8" fillId="0" borderId="1" xfId="14" applyNumberFormat="1" applyFont="1" applyBorder="1" applyAlignment="1">
      <alignment horizontal="center" vertical="center"/>
    </xf>
    <xf numFmtId="0" fontId="8" fillId="0" borderId="15" xfId="14" applyFont="1" applyBorder="1" applyAlignment="1">
      <alignment horizontal="center" vertical="center"/>
    </xf>
    <xf numFmtId="0" fontId="8" fillId="0" borderId="19" xfId="14" applyFont="1" applyBorder="1" applyAlignment="1">
      <alignment horizontal="center" vertical="center"/>
    </xf>
    <xf numFmtId="0" fontId="14" fillId="0" borderId="38" xfId="0" applyFont="1" applyBorder="1" applyAlignment="1">
      <alignment horizontal="left" vertical="center"/>
    </xf>
    <xf numFmtId="0" fontId="22" fillId="0" borderId="23" xfId="0" applyFont="1" applyBorder="1" applyAlignment="1">
      <alignment horizontal="center" vertical="center"/>
    </xf>
    <xf numFmtId="42" fontId="8" fillId="3" borderId="26" xfId="2" applyNumberFormat="1" applyFont="1" applyFill="1" applyBorder="1" applyAlignment="1">
      <alignment horizontal="center" vertical="center"/>
    </xf>
    <xf numFmtId="42" fontId="0" fillId="0" borderId="24" xfId="0" applyNumberFormat="1" applyBorder="1" applyAlignment="1">
      <alignment horizontal="center" vertical="center"/>
    </xf>
    <xf numFmtId="42" fontId="0" fillId="0" borderId="44" xfId="0" applyNumberFormat="1" applyBorder="1" applyAlignment="1">
      <alignment horizontal="center" vertical="center"/>
    </xf>
    <xf numFmtId="42" fontId="0" fillId="0" borderId="17" xfId="0" applyNumberFormat="1" applyBorder="1" applyAlignment="1">
      <alignment horizontal="center" vertical="center"/>
    </xf>
    <xf numFmtId="42" fontId="0" fillId="0" borderId="11" xfId="0" applyNumberFormat="1" applyBorder="1" applyAlignment="1">
      <alignment horizontal="center" vertical="center"/>
    </xf>
    <xf numFmtId="42" fontId="0" fillId="0" borderId="9" xfId="0" applyNumberFormat="1" applyFill="1" applyBorder="1" applyAlignment="1">
      <alignment horizontal="center" vertical="center"/>
    </xf>
    <xf numFmtId="42" fontId="0" fillId="0" borderId="10" xfId="0" applyNumberFormat="1" applyFill="1" applyBorder="1" applyAlignment="1">
      <alignment horizontal="center" vertical="center"/>
    </xf>
    <xf numFmtId="0" fontId="0" fillId="0" borderId="20" xfId="0" applyFont="1" applyFill="1" applyBorder="1" applyAlignment="1">
      <alignment horizontal="center" vertical="center"/>
    </xf>
    <xf numFmtId="0" fontId="0" fillId="0" borderId="22" xfId="0" applyFont="1" applyFill="1" applyBorder="1" applyAlignment="1">
      <alignment horizontal="center" vertical="center"/>
    </xf>
    <xf numFmtId="42" fontId="22" fillId="0" borderId="4" xfId="3" applyNumberFormat="1" applyFont="1" applyFill="1" applyBorder="1" applyAlignment="1">
      <alignment horizontal="center" vertical="center"/>
    </xf>
    <xf numFmtId="42" fontId="22" fillId="3" borderId="9" xfId="14" applyNumberFormat="1" applyFont="1" applyFill="1" applyBorder="1" applyAlignment="1">
      <alignment horizontal="center" vertical="center"/>
    </xf>
    <xf numFmtId="42" fontId="22" fillId="3" borderId="25" xfId="14" applyNumberFormat="1" applyFont="1" applyFill="1" applyBorder="1" applyAlignment="1">
      <alignment horizontal="center" vertical="center"/>
    </xf>
    <xf numFmtId="42" fontId="22" fillId="3" borderId="10" xfId="14" applyNumberFormat="1" applyFont="1" applyFill="1" applyBorder="1" applyAlignment="1">
      <alignment horizontal="center" vertical="center"/>
    </xf>
    <xf numFmtId="42" fontId="22" fillId="3" borderId="9" xfId="4" applyNumberFormat="1" applyFont="1" applyFill="1" applyBorder="1" applyAlignment="1">
      <alignment horizontal="center" vertical="center"/>
    </xf>
    <xf numFmtId="42" fontId="22" fillId="3" borderId="10" xfId="4" applyNumberFormat="1" applyFont="1" applyFill="1" applyBorder="1" applyAlignment="1">
      <alignment horizontal="center" vertical="center"/>
    </xf>
    <xf numFmtId="42" fontId="22" fillId="3" borderId="25" xfId="4" applyNumberFormat="1" applyFont="1" applyFill="1" applyBorder="1" applyAlignment="1">
      <alignment horizontal="center" vertical="center"/>
    </xf>
    <xf numFmtId="0" fontId="22" fillId="3" borderId="1" xfId="15" applyFont="1" applyFill="1" applyBorder="1" applyAlignment="1">
      <alignment horizontal="center" vertical="center"/>
    </xf>
    <xf numFmtId="42" fontId="22" fillId="3" borderId="1" xfId="4" applyNumberFormat="1" applyFont="1" applyFill="1" applyBorder="1" applyAlignment="1">
      <alignment horizontal="center" vertical="center"/>
    </xf>
    <xf numFmtId="0" fontId="0" fillId="0" borderId="1" xfId="0" applyFont="1" applyBorder="1"/>
    <xf numFmtId="0" fontId="8" fillId="0" borderId="15" xfId="15" applyFont="1" applyBorder="1" applyAlignment="1">
      <alignment horizontal="center" vertical="center"/>
    </xf>
    <xf numFmtId="42" fontId="22" fillId="3" borderId="26" xfId="0" applyNumberFormat="1" applyFont="1" applyFill="1" applyBorder="1" applyAlignment="1">
      <alignment horizontal="center" vertical="center"/>
    </xf>
    <xf numFmtId="0" fontId="22" fillId="3" borderId="11" xfId="0" applyFont="1" applyFill="1" applyBorder="1" applyAlignment="1">
      <alignment horizontal="center" vertical="center"/>
    </xf>
    <xf numFmtId="0" fontId="22" fillId="3" borderId="28" xfId="0" applyFont="1" applyFill="1" applyBorder="1" applyAlignment="1">
      <alignment horizontal="center" vertical="center"/>
    </xf>
    <xf numFmtId="0" fontId="22" fillId="3" borderId="17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181" fontId="0" fillId="0" borderId="1" xfId="0" applyNumberFormat="1" applyFont="1" applyBorder="1" applyAlignment="1">
      <alignment horizontal="center" vertical="center"/>
    </xf>
    <xf numFmtId="42" fontId="22" fillId="3" borderId="9" xfId="15" applyNumberFormat="1" applyFont="1" applyFill="1" applyBorder="1" applyAlignment="1">
      <alignment horizontal="center" vertical="center"/>
    </xf>
    <xf numFmtId="42" fontId="22" fillId="3" borderId="25" xfId="15" applyNumberFormat="1" applyFont="1" applyFill="1" applyBorder="1" applyAlignment="1">
      <alignment horizontal="center" vertical="center"/>
    </xf>
    <xf numFmtId="42" fontId="22" fillId="3" borderId="10" xfId="15" applyNumberFormat="1" applyFont="1" applyFill="1" applyBorder="1" applyAlignment="1">
      <alignment horizontal="center" vertical="center"/>
    </xf>
    <xf numFmtId="42" fontId="8" fillId="0" borderId="1" xfId="5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42" fontId="8" fillId="0" borderId="1" xfId="16" applyNumberFormat="1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42" fontId="8" fillId="0" borderId="4" xfId="16" applyNumberFormat="1" applyFont="1" applyBorder="1" applyAlignment="1">
      <alignment horizontal="center" vertical="center"/>
    </xf>
    <xf numFmtId="0" fontId="8" fillId="0" borderId="1" xfId="16" applyFont="1" applyBorder="1" applyAlignment="1">
      <alignment horizontal="center" vertical="center"/>
    </xf>
    <xf numFmtId="0" fontId="8" fillId="0" borderId="15" xfId="16" applyFont="1" applyBorder="1" applyAlignment="1">
      <alignment horizontal="center" vertical="center"/>
    </xf>
    <xf numFmtId="0" fontId="8" fillId="0" borderId="15" xfId="16" applyFont="1" applyFill="1" applyBorder="1" applyAlignment="1">
      <alignment horizontal="center" vertical="center"/>
    </xf>
    <xf numFmtId="0" fontId="0" fillId="0" borderId="25" xfId="0" applyBorder="1"/>
    <xf numFmtId="0" fontId="0" fillId="0" borderId="26" xfId="0" applyBorder="1"/>
    <xf numFmtId="11" fontId="22" fillId="3" borderId="9" xfId="0" applyNumberFormat="1" applyFont="1" applyFill="1" applyBorder="1" applyAlignment="1">
      <alignment horizontal="center" vertical="center"/>
    </xf>
    <xf numFmtId="11" fontId="22" fillId="3" borderId="26" xfId="0" applyNumberFormat="1" applyFont="1" applyFill="1" applyBorder="1" applyAlignment="1">
      <alignment horizontal="center" vertical="center"/>
    </xf>
    <xf numFmtId="11" fontId="22" fillId="3" borderId="10" xfId="0" applyNumberFormat="1" applyFont="1" applyFill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/>
    </xf>
    <xf numFmtId="42" fontId="0" fillId="0" borderId="3" xfId="0" applyNumberFormat="1" applyFill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15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8" fillId="0" borderId="9" xfId="2" applyNumberFormat="1" applyFont="1" applyBorder="1" applyAlignment="1">
      <alignment horizontal="center" vertical="center"/>
    </xf>
    <xf numFmtId="0" fontId="8" fillId="0" borderId="10" xfId="2" applyNumberFormat="1" applyFont="1" applyBorder="1" applyAlignment="1">
      <alignment horizontal="center" vertical="center"/>
    </xf>
    <xf numFmtId="42" fontId="8" fillId="0" borderId="9" xfId="5" applyNumberFormat="1" applyFont="1" applyBorder="1" applyAlignment="1">
      <alignment horizontal="center" vertical="center"/>
    </xf>
    <xf numFmtId="42" fontId="8" fillId="0" borderId="10" xfId="5" applyNumberFormat="1" applyFont="1" applyBorder="1" applyAlignment="1">
      <alignment horizontal="center" vertical="center"/>
    </xf>
    <xf numFmtId="42" fontId="8" fillId="0" borderId="25" xfId="5" applyNumberFormat="1" applyFont="1" applyBorder="1" applyAlignment="1">
      <alignment horizontal="center" vertical="center"/>
    </xf>
    <xf numFmtId="181" fontId="8" fillId="0" borderId="9" xfId="12" applyNumberFormat="1" applyFont="1" applyBorder="1" applyAlignment="1">
      <alignment horizontal="center" vertical="center"/>
    </xf>
    <xf numFmtId="181" fontId="8" fillId="0" borderId="10" xfId="12" applyNumberFormat="1" applyFont="1" applyBorder="1" applyAlignment="1">
      <alignment horizontal="center" vertical="center"/>
    </xf>
    <xf numFmtId="0" fontId="8" fillId="0" borderId="23" xfId="20" applyFont="1" applyFill="1" applyBorder="1" applyAlignment="1">
      <alignment horizontal="center" vertical="center"/>
    </xf>
    <xf numFmtId="42" fontId="0" fillId="0" borderId="26" xfId="0" applyNumberFormat="1" applyFont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7" fillId="0" borderId="20" xfId="20" applyFont="1" applyFill="1" applyBorder="1" applyAlignment="1">
      <alignment horizontal="center" vertical="center"/>
    </xf>
    <xf numFmtId="0" fontId="7" fillId="0" borderId="22" xfId="20" applyFont="1" applyFill="1" applyBorder="1" applyAlignment="1">
      <alignment horizontal="center" vertical="center"/>
    </xf>
    <xf numFmtId="0" fontId="7" fillId="0" borderId="21" xfId="20" applyFont="1" applyFill="1" applyBorder="1" applyAlignment="1">
      <alignment horizontal="center" vertical="center"/>
    </xf>
    <xf numFmtId="0" fontId="7" fillId="0" borderId="27" xfId="20" applyFont="1" applyFill="1" applyBorder="1" applyAlignment="1">
      <alignment horizontal="center" vertical="center"/>
    </xf>
    <xf numFmtId="0" fontId="52" fillId="0" borderId="9" xfId="0" applyFont="1" applyBorder="1" applyAlignment="1">
      <alignment horizontal="center" vertical="center"/>
    </xf>
    <xf numFmtId="0" fontId="52" fillId="0" borderId="10" xfId="0" applyFont="1" applyBorder="1" applyAlignment="1">
      <alignment horizontal="center" vertical="center"/>
    </xf>
    <xf numFmtId="42" fontId="52" fillId="0" borderId="9" xfId="0" applyNumberFormat="1" applyFont="1" applyBorder="1" applyAlignment="1">
      <alignment horizontal="center" vertical="center"/>
    </xf>
    <xf numFmtId="42" fontId="52" fillId="0" borderId="10" xfId="0" applyNumberFormat="1" applyFont="1" applyBorder="1" applyAlignment="1">
      <alignment horizontal="center" vertical="center"/>
    </xf>
    <xf numFmtId="0" fontId="52" fillId="0" borderId="25" xfId="0" applyFont="1" applyBorder="1" applyAlignment="1">
      <alignment horizontal="center" vertical="center"/>
    </xf>
    <xf numFmtId="42" fontId="52" fillId="0" borderId="25" xfId="0" applyNumberFormat="1" applyFont="1" applyBorder="1" applyAlignment="1">
      <alignment horizontal="center" vertical="center"/>
    </xf>
    <xf numFmtId="0" fontId="0" fillId="0" borderId="43" xfId="0" applyFont="1" applyBorder="1" applyAlignment="1">
      <alignment horizontal="center" vertical="center"/>
    </xf>
    <xf numFmtId="0" fontId="8" fillId="0" borderId="1" xfId="22" applyFont="1" applyBorder="1" applyAlignment="1">
      <alignment horizontal="center" vertical="center"/>
    </xf>
    <xf numFmtId="0" fontId="22" fillId="3" borderId="1" xfId="22" applyFont="1" applyFill="1" applyBorder="1" applyAlignment="1">
      <alignment horizontal="center" vertical="center"/>
    </xf>
    <xf numFmtId="42" fontId="22" fillId="3" borderId="1" xfId="7" applyNumberFormat="1" applyFont="1" applyFill="1" applyBorder="1" applyAlignment="1">
      <alignment horizontal="center" vertical="center"/>
    </xf>
    <xf numFmtId="0" fontId="8" fillId="0" borderId="15" xfId="22" applyFont="1" applyBorder="1" applyAlignment="1">
      <alignment horizontal="center" vertical="center"/>
    </xf>
    <xf numFmtId="42" fontId="8" fillId="0" borderId="1" xfId="22" applyNumberFormat="1" applyFont="1" applyBorder="1" applyAlignment="1">
      <alignment horizontal="center" vertical="center"/>
    </xf>
    <xf numFmtId="0" fontId="22" fillId="0" borderId="20" xfId="0" applyFont="1" applyFill="1" applyBorder="1" applyAlignment="1">
      <alignment horizontal="center" vertical="center"/>
    </xf>
    <xf numFmtId="0" fontId="22" fillId="0" borderId="22" xfId="0" applyFont="1" applyFill="1" applyBorder="1" applyAlignment="1">
      <alignment horizontal="center" vertical="center"/>
    </xf>
    <xf numFmtId="0" fontId="22" fillId="3" borderId="4" xfId="0" applyFont="1" applyFill="1" applyBorder="1" applyAlignment="1">
      <alignment horizontal="center" vertical="center"/>
    </xf>
    <xf numFmtId="42" fontId="22" fillId="0" borderId="9" xfId="2" applyNumberFormat="1" applyFont="1" applyFill="1" applyBorder="1" applyAlignment="1">
      <alignment horizontal="center" vertical="center"/>
    </xf>
    <xf numFmtId="42" fontId="22" fillId="0" borderId="10" xfId="2" applyNumberFormat="1" applyFont="1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42" fontId="22" fillId="3" borderId="9" xfId="7" applyNumberFormat="1" applyFont="1" applyFill="1" applyBorder="1" applyAlignment="1">
      <alignment horizontal="center" vertical="center"/>
    </xf>
    <xf numFmtId="42" fontId="22" fillId="3" borderId="10" xfId="7" applyNumberFormat="1" applyFont="1" applyFill="1" applyBorder="1" applyAlignment="1">
      <alignment horizontal="center" vertical="center"/>
    </xf>
    <xf numFmtId="42" fontId="22" fillId="3" borderId="9" xfId="22" applyNumberFormat="1" applyFont="1" applyFill="1" applyBorder="1" applyAlignment="1">
      <alignment horizontal="center" vertical="center"/>
    </xf>
    <xf numFmtId="42" fontId="22" fillId="3" borderId="10" xfId="22" applyNumberFormat="1" applyFont="1" applyFill="1" applyBorder="1" applyAlignment="1">
      <alignment horizontal="center" vertical="center"/>
    </xf>
    <xf numFmtId="42" fontId="22" fillId="3" borderId="25" xfId="22" applyNumberFormat="1" applyFont="1" applyFill="1" applyBorder="1" applyAlignment="1">
      <alignment horizontal="center" vertical="center"/>
    </xf>
    <xf numFmtId="42" fontId="22" fillId="3" borderId="1" xfId="8" applyNumberFormat="1" applyFont="1" applyFill="1" applyBorder="1" applyAlignment="1">
      <alignment horizontal="center" vertical="center"/>
    </xf>
    <xf numFmtId="42" fontId="22" fillId="3" borderId="4" xfId="8" applyNumberFormat="1" applyFont="1" applyFill="1" applyBorder="1" applyAlignment="1">
      <alignment horizontal="center" vertical="center"/>
    </xf>
    <xf numFmtId="0" fontId="8" fillId="0" borderId="15" xfId="23" applyFont="1" applyBorder="1" applyAlignment="1">
      <alignment horizontal="center" vertical="center"/>
    </xf>
    <xf numFmtId="0" fontId="8" fillId="0" borderId="1" xfId="23" applyFont="1" applyBorder="1" applyAlignment="1">
      <alignment horizontal="center" vertical="center"/>
    </xf>
    <xf numFmtId="42" fontId="8" fillId="0" borderId="1" xfId="23" applyNumberFormat="1" applyFont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0" fontId="23" fillId="3" borderId="11" xfId="0" applyFont="1" applyFill="1" applyBorder="1" applyAlignment="1">
      <alignment horizontal="center" vertical="center"/>
    </xf>
    <xf numFmtId="0" fontId="23" fillId="3" borderId="17" xfId="0" applyFont="1" applyFill="1" applyBorder="1" applyAlignment="1">
      <alignment horizontal="center" vertical="center"/>
    </xf>
    <xf numFmtId="0" fontId="23" fillId="3" borderId="43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64" fillId="14" borderId="24" xfId="0" applyNumberFormat="1" applyFont="1" applyFill="1" applyBorder="1" applyAlignment="1">
      <alignment horizontal="center" vertical="center" textRotation="255"/>
    </xf>
    <xf numFmtId="0" fontId="64" fillId="14" borderId="25" xfId="0" applyNumberFormat="1" applyFont="1" applyFill="1" applyBorder="1" applyAlignment="1">
      <alignment horizontal="center" vertical="center" textRotation="255"/>
    </xf>
    <xf numFmtId="0" fontId="64" fillId="14" borderId="26" xfId="0" applyNumberFormat="1" applyFont="1" applyFill="1" applyBorder="1" applyAlignment="1">
      <alignment horizontal="center" vertical="center" textRotation="255"/>
    </xf>
    <xf numFmtId="0" fontId="9" fillId="3" borderId="42" xfId="0" applyFont="1" applyFill="1" applyBorder="1" applyAlignment="1">
      <alignment horizontal="center" vertical="center"/>
    </xf>
    <xf numFmtId="0" fontId="9" fillId="0" borderId="42" xfId="0" applyFont="1" applyBorder="1" applyAlignment="1">
      <alignment horizontal="center" vertical="center"/>
    </xf>
    <xf numFmtId="0" fontId="38" fillId="3" borderId="27" xfId="0" applyFont="1" applyFill="1" applyBorder="1" applyAlignment="1">
      <alignment horizontal="center" vertical="center"/>
    </xf>
    <xf numFmtId="0" fontId="38" fillId="3" borderId="15" xfId="0" applyFont="1" applyFill="1" applyBorder="1" applyAlignment="1">
      <alignment horizontal="center" vertical="center"/>
    </xf>
    <xf numFmtId="0" fontId="38" fillId="3" borderId="18" xfId="0" applyFont="1" applyFill="1" applyBorder="1" applyAlignment="1">
      <alignment horizontal="center" vertical="center"/>
    </xf>
    <xf numFmtId="0" fontId="0" fillId="0" borderId="22" xfId="0" applyBorder="1"/>
    <xf numFmtId="42" fontId="8" fillId="0" borderId="9" xfId="1" applyNumberFormat="1" applyFont="1" applyFill="1" applyBorder="1" applyAlignment="1">
      <alignment horizontal="center" vertical="center"/>
    </xf>
    <xf numFmtId="42" fontId="8" fillId="0" borderId="10" xfId="1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left" vertical="center"/>
    </xf>
    <xf numFmtId="0" fontId="40" fillId="0" borderId="0" xfId="0" applyNumberFormat="1" applyFont="1" applyAlignment="1">
      <alignment horizontal="left" vertical="center"/>
    </xf>
    <xf numFmtId="0" fontId="38" fillId="3" borderId="21" xfId="0" applyFont="1" applyFill="1" applyBorder="1" applyAlignment="1">
      <alignment horizontal="center" vertical="center"/>
    </xf>
    <xf numFmtId="0" fontId="23" fillId="3" borderId="20" xfId="0" applyFont="1" applyFill="1" applyBorder="1" applyAlignment="1">
      <alignment horizontal="center" vertical="center"/>
    </xf>
    <xf numFmtId="0" fontId="23" fillId="3" borderId="22" xfId="0" applyFont="1" applyFill="1" applyBorder="1" applyAlignment="1">
      <alignment horizontal="center" vertical="center"/>
    </xf>
    <xf numFmtId="0" fontId="23" fillId="0" borderId="20" xfId="20" applyFont="1" applyFill="1" applyBorder="1" applyAlignment="1">
      <alignment horizontal="center" vertical="center"/>
    </xf>
    <xf numFmtId="0" fontId="23" fillId="0" borderId="22" xfId="20" applyFont="1" applyFill="1" applyBorder="1" applyAlignment="1">
      <alignment horizontal="center" vertical="center"/>
    </xf>
    <xf numFmtId="0" fontId="0" fillId="0" borderId="27" xfId="0" applyBorder="1"/>
    <xf numFmtId="0" fontId="0" fillId="3" borderId="28" xfId="0" applyFill="1" applyBorder="1" applyAlignment="1">
      <alignment horizontal="center" vertical="center"/>
    </xf>
    <xf numFmtId="42" fontId="22" fillId="0" borderId="3" xfId="0" applyNumberFormat="1" applyFont="1" applyBorder="1" applyAlignment="1">
      <alignment horizontal="center" vertical="center"/>
    </xf>
    <xf numFmtId="42" fontId="22" fillId="0" borderId="1" xfId="0" applyNumberFormat="1" applyFont="1" applyBorder="1" applyAlignment="1">
      <alignment horizontal="center" vertical="center"/>
    </xf>
    <xf numFmtId="0" fontId="39" fillId="3" borderId="18" xfId="0" applyFont="1" applyFill="1" applyBorder="1" applyAlignment="1">
      <alignment horizontal="center" vertical="center"/>
    </xf>
    <xf numFmtId="42" fontId="22" fillId="3" borderId="24" xfId="0" applyNumberFormat="1" applyFont="1" applyFill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42" fontId="28" fillId="0" borderId="0" xfId="0" applyNumberFormat="1" applyFont="1" applyBorder="1" applyAlignment="1">
      <alignment horizontal="center" vertical="center"/>
    </xf>
    <xf numFmtId="0" fontId="28" fillId="0" borderId="0" xfId="0" applyNumberFormat="1" applyFont="1" applyBorder="1" applyAlignment="1">
      <alignment horizontal="center" vertical="center"/>
    </xf>
    <xf numFmtId="42" fontId="22" fillId="3" borderId="9" xfId="24" applyNumberFormat="1" applyFont="1" applyFill="1" applyBorder="1" applyAlignment="1">
      <alignment horizontal="center" vertical="center"/>
    </xf>
    <xf numFmtId="42" fontId="22" fillId="3" borderId="10" xfId="24" applyNumberFormat="1" applyFont="1" applyFill="1" applyBorder="1" applyAlignment="1">
      <alignment horizontal="center" vertical="center"/>
    </xf>
    <xf numFmtId="0" fontId="8" fillId="0" borderId="15" xfId="24" applyFont="1" applyBorder="1" applyAlignment="1">
      <alignment horizontal="center" vertical="center"/>
    </xf>
    <xf numFmtId="42" fontId="0" fillId="0" borderId="3" xfId="0" applyNumberFormat="1" applyBorder="1" applyAlignment="1">
      <alignment horizontal="center" vertical="center"/>
    </xf>
    <xf numFmtId="0" fontId="0" fillId="0" borderId="16" xfId="0" applyFill="1" applyBorder="1" applyAlignment="1">
      <alignment horizontal="center" vertical="center" wrapText="1"/>
    </xf>
    <xf numFmtId="0" fontId="8" fillId="0" borderId="9" xfId="24" applyFont="1" applyFill="1" applyBorder="1" applyAlignment="1">
      <alignment horizontal="center" vertical="center"/>
    </xf>
    <xf numFmtId="0" fontId="8" fillId="0" borderId="10" xfId="24" applyFont="1" applyFill="1" applyBorder="1" applyAlignment="1">
      <alignment horizontal="center" vertical="center"/>
    </xf>
    <xf numFmtId="42" fontId="8" fillId="0" borderId="9" xfId="24" applyNumberFormat="1" applyFont="1" applyFill="1" applyBorder="1" applyAlignment="1">
      <alignment horizontal="center" vertical="center"/>
    </xf>
    <xf numFmtId="42" fontId="8" fillId="0" borderId="10" xfId="24" applyNumberFormat="1" applyFont="1" applyFill="1" applyBorder="1" applyAlignment="1">
      <alignment horizontal="center" vertical="center"/>
    </xf>
    <xf numFmtId="41" fontId="0" fillId="0" borderId="9" xfId="0" applyNumberFormat="1" applyFont="1" applyFill="1" applyBorder="1" applyAlignment="1">
      <alignment horizontal="center" vertical="center"/>
    </xf>
    <xf numFmtId="41" fontId="0" fillId="0" borderId="10" xfId="0" applyNumberFormat="1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42" fontId="66" fillId="0" borderId="0" xfId="0" applyNumberFormat="1" applyFont="1" applyAlignment="1">
      <alignment horizontal="center" vertical="center"/>
    </xf>
    <xf numFmtId="0" fontId="65" fillId="0" borderId="24" xfId="0" applyFont="1" applyBorder="1" applyAlignment="1">
      <alignment horizontal="center" vertical="center" textRotation="38" wrapText="1"/>
    </xf>
    <xf numFmtId="0" fontId="65" fillId="0" borderId="25" xfId="0" applyFont="1" applyBorder="1" applyAlignment="1">
      <alignment horizontal="center" vertical="center" textRotation="38" wrapText="1"/>
    </xf>
    <xf numFmtId="0" fontId="65" fillId="0" borderId="10" xfId="0" applyFont="1" applyBorder="1" applyAlignment="1">
      <alignment horizontal="center" vertical="center" textRotation="38" wrapText="1"/>
    </xf>
    <xf numFmtId="0" fontId="10" fillId="5" borderId="50" xfId="0" applyFont="1" applyFill="1" applyBorder="1" applyAlignment="1">
      <alignment horizontal="center" vertical="center"/>
    </xf>
    <xf numFmtId="0" fontId="10" fillId="5" borderId="51" xfId="0" applyFont="1" applyFill="1" applyBorder="1" applyAlignment="1">
      <alignment horizontal="center" vertical="center"/>
    </xf>
    <xf numFmtId="0" fontId="10" fillId="5" borderId="52" xfId="0" applyFont="1" applyFill="1" applyBorder="1" applyAlignment="1">
      <alignment horizontal="center" vertical="center"/>
    </xf>
  </cellXfs>
  <cellStyles count="31">
    <cellStyle name="Comma" xfId="1" builtinId="3"/>
    <cellStyle name="Comma [0]" xfId="2" builtinId="6"/>
    <cellStyle name="Comma [0] 10" xfId="3"/>
    <cellStyle name="Comma [0] 12" xfId="4"/>
    <cellStyle name="Comma [0] 14" xfId="5"/>
    <cellStyle name="Comma [0] 16" xfId="6"/>
    <cellStyle name="Comma [0] 18" xfId="7"/>
    <cellStyle name="Comma [0] 20" xfId="8"/>
    <cellStyle name="Comma [0] 22" xfId="9"/>
    <cellStyle name="Comma [0] 3" xfId="10"/>
    <cellStyle name="Comma [0] 4" xfId="11"/>
    <cellStyle name="Comma [0] 6" xfId="12"/>
    <cellStyle name="Comma [0] 8" xfId="13"/>
    <cellStyle name="Normal" xfId="0" builtinId="0"/>
    <cellStyle name="Normal 11" xfId="14"/>
    <cellStyle name="Normal 14" xfId="15"/>
    <cellStyle name="Normal 16" xfId="16"/>
    <cellStyle name="Normal 17" xfId="17"/>
    <cellStyle name="Normal 18" xfId="18"/>
    <cellStyle name="Normal 2" xfId="19"/>
    <cellStyle name="Normal 2 2" xfId="20"/>
    <cellStyle name="Normal 2 4" xfId="21"/>
    <cellStyle name="Normal 20" xfId="22"/>
    <cellStyle name="Normal 22" xfId="23"/>
    <cellStyle name="Normal 24" xfId="24"/>
    <cellStyle name="Normal 3" xfId="25"/>
    <cellStyle name="Normal 4" xfId="26"/>
    <cellStyle name="Normal 5" xfId="27"/>
    <cellStyle name="Normal 6" xfId="28"/>
    <cellStyle name="Normal 7" xfId="29"/>
    <cellStyle name="Normal 9" xfId="3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514350</xdr:colOff>
      <xdr:row>0</xdr:row>
      <xdr:rowOff>76200</xdr:rowOff>
    </xdr:from>
    <xdr:to>
      <xdr:col>10</xdr:col>
      <xdr:colOff>552450</xdr:colOff>
      <xdr:row>3</xdr:row>
      <xdr:rowOff>19050</xdr:rowOff>
    </xdr:to>
    <xdr:pic>
      <xdr:nvPicPr>
        <xdr:cNvPr id="62859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048625" y="76200"/>
          <a:ext cx="3733800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857250</xdr:colOff>
      <xdr:row>0</xdr:row>
      <xdr:rowOff>200025</xdr:rowOff>
    </xdr:from>
    <xdr:to>
      <xdr:col>13</xdr:col>
      <xdr:colOff>1466850</xdr:colOff>
      <xdr:row>4</xdr:row>
      <xdr:rowOff>133350</xdr:rowOff>
    </xdr:to>
    <xdr:pic>
      <xdr:nvPicPr>
        <xdr:cNvPr id="63862" name="Picture 1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77800" y="200025"/>
          <a:ext cx="372427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361950</xdr:colOff>
      <xdr:row>0</xdr:row>
      <xdr:rowOff>190500</xdr:rowOff>
    </xdr:from>
    <xdr:to>
      <xdr:col>17</xdr:col>
      <xdr:colOff>1085850</xdr:colOff>
      <xdr:row>4</xdr:row>
      <xdr:rowOff>123825</xdr:rowOff>
    </xdr:to>
    <xdr:pic>
      <xdr:nvPicPr>
        <xdr:cNvPr id="68808" name="Picture 5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20650" y="190500"/>
          <a:ext cx="376237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523875</xdr:colOff>
      <xdr:row>0</xdr:row>
      <xdr:rowOff>28575</xdr:rowOff>
    </xdr:from>
    <xdr:to>
      <xdr:col>17</xdr:col>
      <xdr:colOff>1085850</xdr:colOff>
      <xdr:row>3</xdr:row>
      <xdr:rowOff>180975</xdr:rowOff>
    </xdr:to>
    <xdr:pic macro="[0]!Picture5_Click">
      <xdr:nvPicPr>
        <xdr:cNvPr id="72732" name="Picture 5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28575"/>
          <a:ext cx="375285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571500</xdr:colOff>
      <xdr:row>0</xdr:row>
      <xdr:rowOff>47625</xdr:rowOff>
    </xdr:from>
    <xdr:to>
      <xdr:col>17</xdr:col>
      <xdr:colOff>1104900</xdr:colOff>
      <xdr:row>3</xdr:row>
      <xdr:rowOff>190500</xdr:rowOff>
    </xdr:to>
    <xdr:pic>
      <xdr:nvPicPr>
        <xdr:cNvPr id="50060" name="Picture 2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47625"/>
          <a:ext cx="372427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533400</xdr:colOff>
      <xdr:row>0</xdr:row>
      <xdr:rowOff>38100</xdr:rowOff>
    </xdr:from>
    <xdr:to>
      <xdr:col>17</xdr:col>
      <xdr:colOff>1095375</xdr:colOff>
      <xdr:row>3</xdr:row>
      <xdr:rowOff>180975</xdr:rowOff>
    </xdr:to>
    <xdr:pic macro="[0]!Picture5_Click">
      <xdr:nvPicPr>
        <xdr:cNvPr id="52101" name="Picture 5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9700" y="38100"/>
          <a:ext cx="375285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571500</xdr:colOff>
      <xdr:row>0</xdr:row>
      <xdr:rowOff>47625</xdr:rowOff>
    </xdr:from>
    <xdr:to>
      <xdr:col>17</xdr:col>
      <xdr:colOff>1104900</xdr:colOff>
      <xdr:row>3</xdr:row>
      <xdr:rowOff>190500</xdr:rowOff>
    </xdr:to>
    <xdr:pic>
      <xdr:nvPicPr>
        <xdr:cNvPr id="69750" name="Picture 2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77800" y="47625"/>
          <a:ext cx="3724275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552450</xdr:colOff>
      <xdr:row>0</xdr:row>
      <xdr:rowOff>38100</xdr:rowOff>
    </xdr:from>
    <xdr:to>
      <xdr:col>17</xdr:col>
      <xdr:colOff>1095375</xdr:colOff>
      <xdr:row>3</xdr:row>
      <xdr:rowOff>180975</xdr:rowOff>
    </xdr:to>
    <xdr:pic>
      <xdr:nvPicPr>
        <xdr:cNvPr id="67802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06350" y="38100"/>
          <a:ext cx="37338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628650</xdr:colOff>
      <xdr:row>0</xdr:row>
      <xdr:rowOff>28575</xdr:rowOff>
    </xdr:from>
    <xdr:to>
      <xdr:col>18</xdr:col>
      <xdr:colOff>47625</xdr:colOff>
      <xdr:row>3</xdr:row>
      <xdr:rowOff>161925</xdr:rowOff>
    </xdr:to>
    <xdr:pic>
      <xdr:nvPicPr>
        <xdr:cNvPr id="49052" name="Picture 2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82550" y="28575"/>
          <a:ext cx="372427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514350</xdr:colOff>
      <xdr:row>1</xdr:row>
      <xdr:rowOff>0</xdr:rowOff>
    </xdr:from>
    <xdr:to>
      <xdr:col>17</xdr:col>
      <xdr:colOff>1047750</xdr:colOff>
      <xdr:row>4</xdr:row>
      <xdr:rowOff>152400</xdr:rowOff>
    </xdr:to>
    <xdr:pic>
      <xdr:nvPicPr>
        <xdr:cNvPr id="65835" name="Picture 8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68250" y="228600"/>
          <a:ext cx="3724275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628650</xdr:colOff>
      <xdr:row>0</xdr:row>
      <xdr:rowOff>57150</xdr:rowOff>
    </xdr:from>
    <xdr:to>
      <xdr:col>17</xdr:col>
      <xdr:colOff>1085850</xdr:colOff>
      <xdr:row>3</xdr:row>
      <xdr:rowOff>190500</xdr:rowOff>
    </xdr:to>
    <xdr:pic macro="[0]!Picture5_Click">
      <xdr:nvPicPr>
        <xdr:cNvPr id="48030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82550" y="57150"/>
          <a:ext cx="364807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657225</xdr:colOff>
      <xdr:row>0</xdr:row>
      <xdr:rowOff>66675</xdr:rowOff>
    </xdr:from>
    <xdr:to>
      <xdr:col>18</xdr:col>
      <xdr:colOff>0</xdr:colOff>
      <xdr:row>3</xdr:row>
      <xdr:rowOff>190500</xdr:rowOff>
    </xdr:to>
    <xdr:pic macro="[0]!Picture5_Click">
      <xdr:nvPicPr>
        <xdr:cNvPr id="58969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66675"/>
          <a:ext cx="3648075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638175</xdr:colOff>
      <xdr:row>0</xdr:row>
      <xdr:rowOff>47625</xdr:rowOff>
    </xdr:from>
    <xdr:to>
      <xdr:col>17</xdr:col>
      <xdr:colOff>1095375</xdr:colOff>
      <xdr:row>3</xdr:row>
      <xdr:rowOff>180975</xdr:rowOff>
    </xdr:to>
    <xdr:pic macro="[0]!Picture5_Click">
      <xdr:nvPicPr>
        <xdr:cNvPr id="47043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47625"/>
          <a:ext cx="364807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514350</xdr:colOff>
      <xdr:row>0</xdr:row>
      <xdr:rowOff>38100</xdr:rowOff>
    </xdr:from>
    <xdr:to>
      <xdr:col>17</xdr:col>
      <xdr:colOff>1114425</xdr:colOff>
      <xdr:row>3</xdr:row>
      <xdr:rowOff>190500</xdr:rowOff>
    </xdr:to>
    <xdr:pic macro="[0]!Picture5_Click">
      <xdr:nvPicPr>
        <xdr:cNvPr id="46061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68250" y="38100"/>
          <a:ext cx="379095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809625</xdr:colOff>
      <xdr:row>0</xdr:row>
      <xdr:rowOff>66675</xdr:rowOff>
    </xdr:from>
    <xdr:to>
      <xdr:col>17</xdr:col>
      <xdr:colOff>1114425</xdr:colOff>
      <xdr:row>3</xdr:row>
      <xdr:rowOff>171450</xdr:rowOff>
    </xdr:to>
    <xdr:pic macro="[0]!Picture5_Click">
      <xdr:nvPicPr>
        <xdr:cNvPr id="71752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0200" y="66675"/>
          <a:ext cx="3495675" cy="733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638175</xdr:colOff>
      <xdr:row>0</xdr:row>
      <xdr:rowOff>47625</xdr:rowOff>
    </xdr:from>
    <xdr:to>
      <xdr:col>17</xdr:col>
      <xdr:colOff>1095375</xdr:colOff>
      <xdr:row>3</xdr:row>
      <xdr:rowOff>180975</xdr:rowOff>
    </xdr:to>
    <xdr:pic macro="[0]!Picture5_Click">
      <xdr:nvPicPr>
        <xdr:cNvPr id="53121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47625"/>
          <a:ext cx="364807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838200</xdr:colOff>
      <xdr:row>0</xdr:row>
      <xdr:rowOff>123825</xdr:rowOff>
    </xdr:from>
    <xdr:to>
      <xdr:col>17</xdr:col>
      <xdr:colOff>1095375</xdr:colOff>
      <xdr:row>4</xdr:row>
      <xdr:rowOff>0</xdr:rowOff>
    </xdr:to>
    <xdr:pic>
      <xdr:nvPicPr>
        <xdr:cNvPr id="57956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44500" y="123825"/>
          <a:ext cx="3448050" cy="7048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638175</xdr:colOff>
      <xdr:row>0</xdr:row>
      <xdr:rowOff>66675</xdr:rowOff>
    </xdr:from>
    <xdr:to>
      <xdr:col>18</xdr:col>
      <xdr:colOff>0</xdr:colOff>
      <xdr:row>3</xdr:row>
      <xdr:rowOff>190500</xdr:rowOff>
    </xdr:to>
    <xdr:pic>
      <xdr:nvPicPr>
        <xdr:cNvPr id="73734" name="Picture 2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66675"/>
          <a:ext cx="3667125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752475</xdr:colOff>
      <xdr:row>0</xdr:row>
      <xdr:rowOff>57150</xdr:rowOff>
    </xdr:from>
    <xdr:to>
      <xdr:col>17</xdr:col>
      <xdr:colOff>1228725</xdr:colOff>
      <xdr:row>3</xdr:row>
      <xdr:rowOff>190500</xdr:rowOff>
    </xdr:to>
    <xdr:pic>
      <xdr:nvPicPr>
        <xdr:cNvPr id="71033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57150"/>
          <a:ext cx="3667125" cy="762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552450</xdr:colOff>
      <xdr:row>59</xdr:row>
      <xdr:rowOff>57150</xdr:rowOff>
    </xdr:from>
    <xdr:to>
      <xdr:col>23</xdr:col>
      <xdr:colOff>733425</xdr:colOff>
      <xdr:row>63</xdr:row>
      <xdr:rowOff>0</xdr:rowOff>
    </xdr:to>
    <xdr:grpSp>
      <xdr:nvGrpSpPr>
        <xdr:cNvPr id="71034" name="Group 5"/>
        <xdr:cNvGrpSpPr>
          <a:grpSpLocks/>
        </xdr:cNvGrpSpPr>
      </xdr:nvGrpSpPr>
      <xdr:grpSpPr bwMode="auto">
        <a:xfrm>
          <a:off x="17125950" y="2114550"/>
          <a:ext cx="4610100" cy="0"/>
          <a:chOff x="12509500" y="571500"/>
          <a:chExt cx="3873500" cy="787400"/>
        </a:xfrm>
      </xdr:grpSpPr>
      <xdr:sp macro="" textlink="">
        <xdr:nvSpPr>
          <xdr:cNvPr id="7" name="Rectangle 6"/>
          <xdr:cNvSpPr/>
        </xdr:nvSpPr>
        <xdr:spPr>
          <a:xfrm>
            <a:off x="-2077250100" y="2114550"/>
            <a:ext cx="0" cy="0"/>
          </a:xfrm>
          <a:prstGeom prst="rect">
            <a:avLst/>
          </a:prstGeom>
          <a:noFill/>
        </xdr:spPr>
        <xdr:txBody>
          <a:bodyPr wrap="square" lIns="91440" tIns="45720" rIns="91440" bIns="45720"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2800" b="1" cap="none" spc="0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rgbClr val="0070C0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  <a:latin typeface="Mistral" pitchFamily="66" charset="0"/>
              </a:rPr>
              <a:t>PT.</a:t>
            </a:r>
            <a:r>
              <a:rPr lang="en-US" sz="2800" b="1" cap="none" spc="0" baseline="0">
                <a:ln w="12700">
                  <a:solidFill>
                    <a:schemeClr val="tx2">
                      <a:satMod val="155000"/>
                    </a:schemeClr>
                  </a:solidFill>
                  <a:prstDash val="solid"/>
                </a:ln>
                <a:solidFill>
                  <a:srgbClr val="0070C0"/>
                </a:solidFill>
                <a:effectLst>
                  <a:outerShdw blurRad="41275" dist="20320" dir="1800000" algn="tl" rotWithShape="0">
                    <a:srgbClr val="000000">
                      <a:alpha val="40000"/>
                    </a:srgbClr>
                  </a:outerShdw>
                </a:effectLst>
                <a:latin typeface="Mistral" pitchFamily="66" charset="0"/>
              </a:rPr>
              <a:t> MUDA MANDIRI SEJAHTERA</a:t>
            </a:r>
            <a:endParaRPr lang="en-US" sz="28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rgbClr val="0070C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  <a:latin typeface="Mistral" pitchFamily="66" charset="0"/>
            </a:endParaRPr>
          </a:p>
        </xdr:txBody>
      </xdr:sp>
      <xdr:pic>
        <xdr:nvPicPr>
          <xdr:cNvPr id="71036" name="Picture 30"/>
          <xdr:cNvPicPr>
            <a:picLocks noChangeArrowheads="1"/>
          </xdr:cNvPicPr>
        </xdr:nvPicPr>
        <xdr:blipFill>
          <a:blip xmlns:r="http://schemas.openxmlformats.org/officeDocument/2006/relationships" r:embed="rId2"/>
          <a:srcRect/>
          <a:stretch>
            <a:fillRect/>
          </a:stretch>
        </xdr:blipFill>
        <xdr:spPr bwMode="auto">
          <a:xfrm>
            <a:off x="14046200" y="571500"/>
            <a:ext cx="711200" cy="45720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571500</xdr:colOff>
      <xdr:row>0</xdr:row>
      <xdr:rowOff>76200</xdr:rowOff>
    </xdr:from>
    <xdr:to>
      <xdr:col>17</xdr:col>
      <xdr:colOff>1095375</xdr:colOff>
      <xdr:row>3</xdr:row>
      <xdr:rowOff>190500</xdr:rowOff>
    </xdr:to>
    <xdr:pic>
      <xdr:nvPicPr>
        <xdr:cNvPr id="59978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25400" y="76200"/>
          <a:ext cx="3714750" cy="74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0</xdr:row>
      <xdr:rowOff>57150</xdr:rowOff>
    </xdr:from>
    <xdr:to>
      <xdr:col>13</xdr:col>
      <xdr:colOff>1104900</xdr:colOff>
      <xdr:row>3</xdr:row>
      <xdr:rowOff>180975</xdr:rowOff>
    </xdr:to>
    <xdr:pic>
      <xdr:nvPicPr>
        <xdr:cNvPr id="67158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86950" y="57150"/>
          <a:ext cx="37147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581025</xdr:colOff>
      <xdr:row>0</xdr:row>
      <xdr:rowOff>57150</xdr:rowOff>
    </xdr:from>
    <xdr:to>
      <xdr:col>13</xdr:col>
      <xdr:colOff>1104900</xdr:colOff>
      <xdr:row>3</xdr:row>
      <xdr:rowOff>180975</xdr:rowOff>
    </xdr:to>
    <xdr:pic>
      <xdr:nvPicPr>
        <xdr:cNvPr id="67159" name="Picture 4" descr="Untitled.jpg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86950" y="57150"/>
          <a:ext cx="3714750" cy="752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oel_yd\AppData\Local\Temp\Rar$DIa0.372\_Desember_Daftar%20Gaji%20Pasbar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taff Pasbar"/>
      <sheetName val="Supir"/>
      <sheetName val="Operator &amp; Harian"/>
      <sheetName val="Rekening"/>
      <sheetName val="Slip Gaji Supir"/>
      <sheetName val="Pinjaman Desember"/>
      <sheetName val="Slip Gaji Operator"/>
      <sheetName val="Pinjaman post Lubuk"/>
      <sheetName val="Timesheet Harian"/>
      <sheetName val="Pinjaman Okto P'Ujang"/>
      <sheetName val="Pinjaman Nov P'Ujang"/>
    </sheetNames>
    <sheetDataSet>
      <sheetData sheetId="0" refreshError="1"/>
      <sheetData sheetId="1">
        <row r="6">
          <cell r="L6">
            <v>38110349.99999994</v>
          </cell>
          <cell r="M6">
            <v>7385000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tabColor rgb="FFFF0000"/>
    <pageSetUpPr fitToPage="1"/>
  </sheetPr>
  <dimension ref="A1:S527"/>
  <sheetViews>
    <sheetView tabSelected="1" zoomScale="75" zoomScaleNormal="75" workbookViewId="0">
      <pane ySplit="8" topLeftCell="A9" activePane="bottomLeft" state="frozen"/>
      <selection pane="bottomLeft" activeCell="E5" sqref="E5"/>
    </sheetView>
  </sheetViews>
  <sheetFormatPr defaultRowHeight="15.75"/>
  <cols>
    <col min="1" max="1" width="1.625" style="21" customWidth="1"/>
    <col min="2" max="2" width="4.625" style="944" customWidth="1"/>
    <col min="3" max="3" width="10.625" style="21" customWidth="1"/>
    <col min="4" max="4" width="60.75" style="968" customWidth="1"/>
    <col min="5" max="5" width="10.625" style="1186" customWidth="1"/>
    <col min="6" max="7" width="10.625" style="59" customWidth="1"/>
    <col min="8" max="11" width="12.625" style="21" customWidth="1"/>
    <col min="12" max="12" width="14.625" style="21" customWidth="1"/>
    <col min="13" max="13" width="14.625" style="36" customWidth="1"/>
    <col min="14" max="14" width="18.125" style="137" customWidth="1"/>
    <col min="15" max="16384" width="9" style="21"/>
  </cols>
  <sheetData>
    <row r="1" spans="1:18" ht="33" customHeight="1">
      <c r="B1" s="3083" t="s">
        <v>274</v>
      </c>
      <c r="C1" s="3083"/>
      <c r="D1" s="3084"/>
      <c r="E1" s="3085"/>
      <c r="F1" s="3083"/>
      <c r="G1" s="3083"/>
      <c r="H1" s="3083"/>
      <c r="I1" s="3083"/>
      <c r="J1" s="3083"/>
      <c r="K1" s="3083"/>
      <c r="L1" s="3083"/>
      <c r="M1" s="3083"/>
      <c r="N1" s="3083"/>
      <c r="O1" s="262"/>
      <c r="P1" s="262"/>
      <c r="Q1" s="262"/>
      <c r="R1" s="262"/>
    </row>
    <row r="2" spans="1:18" s="58" customFormat="1" ht="15.95" customHeight="1">
      <c r="B2" s="3086" t="s">
        <v>691</v>
      </c>
      <c r="C2" s="3086"/>
      <c r="D2" s="3086"/>
      <c r="E2" s="1183"/>
      <c r="F2" s="65"/>
      <c r="G2" s="65"/>
      <c r="H2" s="757"/>
      <c r="I2" s="64"/>
      <c r="J2" s="62"/>
      <c r="K2" s="64"/>
      <c r="L2" s="64"/>
      <c r="M2" s="60"/>
      <c r="N2" s="65"/>
    </row>
    <row r="3" spans="1:18" s="58" customFormat="1" ht="15.95" customHeight="1">
      <c r="B3" s="3086" t="s">
        <v>40</v>
      </c>
      <c r="C3" s="3086"/>
      <c r="D3" s="3086"/>
      <c r="E3" s="1183"/>
      <c r="F3" s="65"/>
      <c r="G3" s="65"/>
      <c r="H3" s="757"/>
      <c r="I3" s="64"/>
      <c r="J3" s="62"/>
      <c r="K3" s="64"/>
      <c r="L3" s="311">
        <f>L5-L4</f>
        <v>0</v>
      </c>
      <c r="M3" s="148">
        <f>M5-M4</f>
        <v>0</v>
      </c>
      <c r="N3" s="65"/>
    </row>
    <row r="4" spans="1:18" s="58" customFormat="1" ht="15.95" customHeight="1">
      <c r="B4" s="3086" t="s">
        <v>79</v>
      </c>
      <c r="C4" s="3086"/>
      <c r="D4" s="3086"/>
      <c r="E4" s="1183"/>
      <c r="F4" s="65"/>
      <c r="G4" s="65"/>
      <c r="H4" s="757"/>
      <c r="I4" s="64"/>
      <c r="J4" s="62"/>
      <c r="K4" s="64"/>
      <c r="L4" s="311">
        <f>[1]Supir!$L$6</f>
        <v>38110349.99999994</v>
      </c>
      <c r="M4" s="148">
        <f>[1]Supir!$M$6</f>
        <v>7385000</v>
      </c>
      <c r="N4" s="65"/>
    </row>
    <row r="5" spans="1:18" s="68" customFormat="1" ht="15.95" customHeight="1" thickBot="1">
      <c r="B5" s="3086" t="s">
        <v>273</v>
      </c>
      <c r="C5" s="3086"/>
      <c r="D5" s="3086"/>
      <c r="E5" s="3039">
        <v>30</v>
      </c>
      <c r="F5" s="65"/>
      <c r="G5" s="65"/>
      <c r="H5" s="757"/>
      <c r="I5" s="64"/>
      <c r="J5" s="62"/>
      <c r="K5" s="64"/>
      <c r="L5" s="311">
        <f>L8+'002'!L8+'03'!P8+'04'!P8+'05'!P8+'06'!P8+'07'!P8+'08'!P8+'09'!P8+'10'!P8+'11'!P8+'12'!P8+'14'!P8+'15'!P8+'16'!P8+'17'!P8+'18'!P8+'19'!P8+'20'!P8+'21'!P8+'23'!L8</f>
        <v>38110349.99999994</v>
      </c>
      <c r="M5" s="311">
        <f>M8+'002'!M8+'03'!Q8+'04'!Q8+'05'!Q8+'06'!Q8+'07'!Q8+'08'!Q8+'09'!Q8+'10'!Q8+'11'!Q8+'12'!Q8+'14'!Q8+'15'!Q8+'16'!Q8+'17'!Q8+'18'!Q8+'19'!Q8+'20'!Q8+'21'!Q8+'23'!M8</f>
        <v>7385000</v>
      </c>
      <c r="N5" s="65"/>
    </row>
    <row r="6" spans="1:18" s="2" customFormat="1" ht="48" thickBot="1">
      <c r="B6" s="7" t="s">
        <v>1</v>
      </c>
      <c r="C6" s="7" t="s">
        <v>2</v>
      </c>
      <c r="D6" s="966" t="s">
        <v>8</v>
      </c>
      <c r="E6" s="1184" t="s">
        <v>7</v>
      </c>
      <c r="F6" s="9" t="s">
        <v>58</v>
      </c>
      <c r="G6" s="9" t="s">
        <v>59</v>
      </c>
      <c r="H6" s="7" t="s">
        <v>57</v>
      </c>
      <c r="I6" s="8" t="s">
        <v>3</v>
      </c>
      <c r="J6" s="7" t="s">
        <v>4</v>
      </c>
      <c r="K6" s="8" t="s">
        <v>5</v>
      </c>
      <c r="L6" s="8" t="s">
        <v>261</v>
      </c>
      <c r="M6" s="8" t="s">
        <v>81</v>
      </c>
      <c r="N6" s="9" t="s">
        <v>27</v>
      </c>
    </row>
    <row r="7" spans="1:18" ht="18" customHeight="1" thickBot="1">
      <c r="B7" s="10">
        <v>1</v>
      </c>
      <c r="C7" s="10">
        <v>2</v>
      </c>
      <c r="D7" s="967">
        <v>3</v>
      </c>
      <c r="E7" s="1185">
        <v>4</v>
      </c>
      <c r="F7" s="12">
        <v>5</v>
      </c>
      <c r="G7" s="12">
        <v>6</v>
      </c>
      <c r="H7" s="10" t="s">
        <v>80</v>
      </c>
      <c r="I7" s="11" t="s">
        <v>77</v>
      </c>
      <c r="J7" s="10">
        <v>9</v>
      </c>
      <c r="K7" s="12">
        <v>10</v>
      </c>
      <c r="L7" s="11" t="s">
        <v>78</v>
      </c>
      <c r="M7" s="11">
        <v>12</v>
      </c>
      <c r="N7" s="12">
        <v>13</v>
      </c>
    </row>
    <row r="8" spans="1:18" ht="18" customHeight="1" thickBot="1">
      <c r="B8" s="10"/>
      <c r="C8" s="10"/>
      <c r="D8" s="967"/>
      <c r="E8" s="1185"/>
      <c r="F8" s="12"/>
      <c r="G8" s="12"/>
      <c r="H8" s="1388">
        <f>SUBTOTAL(9,H9:H526)</f>
        <v>1869.7999999999417</v>
      </c>
      <c r="I8" s="15">
        <f>SUBTOTAL(9,I9:I526)</f>
        <v>1869799.9999999418</v>
      </c>
      <c r="J8" s="10"/>
      <c r="K8" s="15">
        <f>SUBTOTAL(9,K9:K526)</f>
        <v>0</v>
      </c>
      <c r="L8" s="15">
        <f>SUBTOTAL(9,L9:L526)</f>
        <v>1869799.9999999418</v>
      </c>
      <c r="M8" s="86">
        <f>SUBTOTAL(9,M9:M526)</f>
        <v>525000</v>
      </c>
      <c r="N8" s="11"/>
    </row>
    <row r="9" spans="1:18" s="40" customFormat="1" ht="15.95" hidden="1" customHeight="1">
      <c r="B9" s="3070">
        <v>1</v>
      </c>
      <c r="C9" s="114">
        <v>41634</v>
      </c>
      <c r="D9" s="1385" t="s">
        <v>217</v>
      </c>
      <c r="E9" s="1198" t="s">
        <v>39</v>
      </c>
      <c r="F9" s="1199" t="s">
        <v>60</v>
      </c>
      <c r="G9" s="1199" t="s">
        <v>60</v>
      </c>
      <c r="H9" s="1386">
        <v>45</v>
      </c>
      <c r="I9" s="116">
        <f>H9*1000</f>
        <v>45000</v>
      </c>
      <c r="J9" s="1387"/>
      <c r="K9" s="116"/>
      <c r="L9" s="118">
        <f>I9+K9</f>
        <v>45000</v>
      </c>
      <c r="M9" s="116"/>
      <c r="N9" s="1311"/>
    </row>
    <row r="10" spans="1:18" s="40" customFormat="1" ht="15.95" hidden="1" customHeight="1">
      <c r="B10" s="3087"/>
      <c r="C10" s="314">
        <v>41634</v>
      </c>
      <c r="D10" s="313" t="s">
        <v>218</v>
      </c>
      <c r="E10" s="46" t="s">
        <v>39</v>
      </c>
      <c r="F10" s="145" t="s">
        <v>60</v>
      </c>
      <c r="G10" s="145" t="s">
        <v>60</v>
      </c>
      <c r="H10" s="315">
        <v>45</v>
      </c>
      <c r="I10" s="146">
        <f>H10*1000</f>
        <v>45000</v>
      </c>
      <c r="J10" s="167"/>
      <c r="K10" s="146"/>
      <c r="L10" s="6">
        <f>I10+K10</f>
        <v>45000</v>
      </c>
      <c r="M10" s="699"/>
      <c r="N10" s="206"/>
    </row>
    <row r="11" spans="1:18" s="40" customFormat="1" ht="15.95" hidden="1" customHeight="1">
      <c r="B11" s="3087"/>
      <c r="C11" s="314">
        <v>41634</v>
      </c>
      <c r="D11" s="313" t="s">
        <v>219</v>
      </c>
      <c r="E11" s="46" t="s">
        <v>39</v>
      </c>
      <c r="F11" s="145" t="s">
        <v>60</v>
      </c>
      <c r="G11" s="145" t="s">
        <v>60</v>
      </c>
      <c r="H11" s="315">
        <v>45</v>
      </c>
      <c r="I11" s="146">
        <f>H11*1000</f>
        <v>45000</v>
      </c>
      <c r="J11" s="167"/>
      <c r="K11" s="146"/>
      <c r="L11" s="6">
        <f>I11+K11</f>
        <v>45000</v>
      </c>
      <c r="M11" s="699"/>
      <c r="N11" s="206"/>
    </row>
    <row r="12" spans="1:18" s="40" customFormat="1" ht="15.95" hidden="1" customHeight="1">
      <c r="A12" s="31"/>
      <c r="B12" s="174">
        <v>2</v>
      </c>
      <c r="C12" s="316">
        <v>41635</v>
      </c>
      <c r="D12" s="313" t="s">
        <v>220</v>
      </c>
      <c r="E12" s="46" t="s">
        <v>39</v>
      </c>
      <c r="F12" s="145" t="s">
        <v>60</v>
      </c>
      <c r="G12" s="145" t="s">
        <v>60</v>
      </c>
      <c r="H12" s="317">
        <v>200</v>
      </c>
      <c r="I12" s="146">
        <f>H12*1000</f>
        <v>200000</v>
      </c>
      <c r="J12" s="167"/>
      <c r="K12" s="146"/>
      <c r="L12" s="6">
        <f>I12+K12</f>
        <v>200000</v>
      </c>
      <c r="M12" s="699"/>
      <c r="N12" s="206"/>
    </row>
    <row r="13" spans="1:18" s="40" customFormat="1" ht="15.95" hidden="1" customHeight="1">
      <c r="A13" s="31"/>
      <c r="B13" s="174">
        <v>3</v>
      </c>
      <c r="C13" s="316">
        <v>41636</v>
      </c>
      <c r="D13" s="27" t="s">
        <v>221</v>
      </c>
      <c r="E13" s="46" t="s">
        <v>10</v>
      </c>
      <c r="F13" s="145" t="s">
        <v>60</v>
      </c>
      <c r="G13" s="145" t="s">
        <v>60</v>
      </c>
      <c r="H13" s="317">
        <v>35</v>
      </c>
      <c r="I13" s="146">
        <f t="shared" ref="I13:I39" si="0">H13*1000</f>
        <v>35000</v>
      </c>
      <c r="J13" s="167"/>
      <c r="K13" s="146"/>
      <c r="L13" s="6">
        <f t="shared" ref="L13:L39" si="1">I13+K13</f>
        <v>35000</v>
      </c>
      <c r="M13" s="2564">
        <v>35000</v>
      </c>
      <c r="N13" s="206"/>
    </row>
    <row r="14" spans="1:18" s="40" customFormat="1" ht="15.95" hidden="1" customHeight="1">
      <c r="A14" s="31"/>
      <c r="B14" s="174">
        <v>4</v>
      </c>
      <c r="C14" s="316">
        <v>41637</v>
      </c>
      <c r="D14" s="313" t="s">
        <v>222</v>
      </c>
      <c r="E14" s="46" t="s">
        <v>39</v>
      </c>
      <c r="F14" s="145" t="s">
        <v>60</v>
      </c>
      <c r="G14" s="145" t="s">
        <v>60</v>
      </c>
      <c r="H14" s="315">
        <v>95</v>
      </c>
      <c r="I14" s="146">
        <f t="shared" si="0"/>
        <v>95000</v>
      </c>
      <c r="J14" s="167"/>
      <c r="K14" s="146"/>
      <c r="L14" s="6">
        <f t="shared" si="1"/>
        <v>95000</v>
      </c>
      <c r="M14" s="2564">
        <v>35000</v>
      </c>
      <c r="N14" s="206"/>
    </row>
    <row r="15" spans="1:18" s="40" customFormat="1" ht="15.95" hidden="1" customHeight="1">
      <c r="A15" s="31"/>
      <c r="B15" s="174">
        <v>5</v>
      </c>
      <c r="C15" s="316">
        <v>41638</v>
      </c>
      <c r="D15" s="313" t="s">
        <v>223</v>
      </c>
      <c r="E15" s="46" t="s">
        <v>39</v>
      </c>
      <c r="F15" s="145" t="s">
        <v>60</v>
      </c>
      <c r="G15" s="145" t="s">
        <v>60</v>
      </c>
      <c r="H15" s="315">
        <v>45</v>
      </c>
      <c r="I15" s="146">
        <f t="shared" si="0"/>
        <v>45000</v>
      </c>
      <c r="J15" s="167"/>
      <c r="K15" s="146"/>
      <c r="L15" s="6">
        <f t="shared" si="1"/>
        <v>45000</v>
      </c>
      <c r="M15" s="2561"/>
      <c r="N15" s="206"/>
    </row>
    <row r="16" spans="1:18" s="40" customFormat="1" ht="15.95" hidden="1" customHeight="1">
      <c r="A16" s="31"/>
      <c r="B16" s="174">
        <v>6</v>
      </c>
      <c r="C16" s="316">
        <v>41639</v>
      </c>
      <c r="D16" s="27" t="s">
        <v>224</v>
      </c>
      <c r="E16" s="46" t="s">
        <v>39</v>
      </c>
      <c r="F16" s="145" t="s">
        <v>60</v>
      </c>
      <c r="G16" s="145" t="s">
        <v>60</v>
      </c>
      <c r="H16" s="315">
        <v>120</v>
      </c>
      <c r="I16" s="146">
        <f t="shared" si="0"/>
        <v>120000</v>
      </c>
      <c r="J16" s="167"/>
      <c r="K16" s="146"/>
      <c r="L16" s="6">
        <f t="shared" si="1"/>
        <v>120000</v>
      </c>
      <c r="M16" s="2564"/>
      <c r="N16" s="206"/>
    </row>
    <row r="17" spans="1:14" s="40" customFormat="1" ht="15.95" hidden="1" customHeight="1">
      <c r="A17" s="31"/>
      <c r="B17" s="174">
        <v>7</v>
      </c>
      <c r="C17" s="316">
        <v>41640</v>
      </c>
      <c r="D17" s="313" t="s">
        <v>225</v>
      </c>
      <c r="E17" s="46" t="s">
        <v>39</v>
      </c>
      <c r="F17" s="145" t="s">
        <v>60</v>
      </c>
      <c r="G17" s="145" t="s">
        <v>60</v>
      </c>
      <c r="H17" s="315">
        <v>100</v>
      </c>
      <c r="I17" s="146">
        <f t="shared" si="0"/>
        <v>100000</v>
      </c>
      <c r="J17" s="167"/>
      <c r="K17" s="146"/>
      <c r="L17" s="6">
        <f t="shared" si="1"/>
        <v>100000</v>
      </c>
      <c r="M17" s="2561"/>
      <c r="N17" s="206"/>
    </row>
    <row r="18" spans="1:14" s="40" customFormat="1" ht="15.95" hidden="1" customHeight="1">
      <c r="A18" s="31"/>
      <c r="B18" s="3088">
        <v>8</v>
      </c>
      <c r="C18" s="316">
        <v>41641</v>
      </c>
      <c r="D18" s="27" t="s">
        <v>226</v>
      </c>
      <c r="E18" s="46" t="s">
        <v>39</v>
      </c>
      <c r="F18" s="145" t="s">
        <v>60</v>
      </c>
      <c r="G18" s="145" t="s">
        <v>60</v>
      </c>
      <c r="H18" s="315">
        <v>15</v>
      </c>
      <c r="I18" s="146">
        <f t="shared" si="0"/>
        <v>15000</v>
      </c>
      <c r="J18" s="167"/>
      <c r="K18" s="146"/>
      <c r="L18" s="6">
        <f t="shared" si="1"/>
        <v>15000</v>
      </c>
      <c r="M18" s="2564"/>
      <c r="N18" s="206"/>
    </row>
    <row r="19" spans="1:14" s="40" customFormat="1" ht="15.95" hidden="1" customHeight="1">
      <c r="A19" s="31"/>
      <c r="B19" s="3089"/>
      <c r="C19" s="316">
        <v>41641</v>
      </c>
      <c r="D19" s="313" t="s">
        <v>227</v>
      </c>
      <c r="E19" s="46" t="s">
        <v>39</v>
      </c>
      <c r="F19" s="145" t="s">
        <v>60</v>
      </c>
      <c r="G19" s="145" t="s">
        <v>60</v>
      </c>
      <c r="H19" s="315">
        <v>15</v>
      </c>
      <c r="I19" s="146">
        <f t="shared" si="0"/>
        <v>15000</v>
      </c>
      <c r="J19" s="167"/>
      <c r="K19" s="146"/>
      <c r="L19" s="6">
        <f t="shared" si="1"/>
        <v>15000</v>
      </c>
      <c r="M19" s="2564"/>
      <c r="N19" s="206"/>
    </row>
    <row r="20" spans="1:14" s="40" customFormat="1" ht="15.95" hidden="1" customHeight="1">
      <c r="A20" s="31"/>
      <c r="B20" s="3089"/>
      <c r="C20" s="316">
        <v>41641</v>
      </c>
      <c r="D20" s="313" t="s">
        <v>228</v>
      </c>
      <c r="E20" s="46" t="s">
        <v>39</v>
      </c>
      <c r="F20" s="145" t="s">
        <v>60</v>
      </c>
      <c r="G20" s="145" t="s">
        <v>60</v>
      </c>
      <c r="H20" s="315">
        <v>7</v>
      </c>
      <c r="I20" s="146">
        <f>H20*1000</f>
        <v>7000</v>
      </c>
      <c r="J20" s="167"/>
      <c r="K20" s="146"/>
      <c r="L20" s="6">
        <f>I20+K20</f>
        <v>7000</v>
      </c>
      <c r="M20" s="2564"/>
      <c r="N20" s="206"/>
    </row>
    <row r="21" spans="1:14" s="40" customFormat="1" ht="15.95" hidden="1" customHeight="1">
      <c r="A21" s="31"/>
      <c r="B21" s="3089"/>
      <c r="C21" s="316">
        <v>41641</v>
      </c>
      <c r="D21" s="313" t="s">
        <v>229</v>
      </c>
      <c r="E21" s="46" t="s">
        <v>39</v>
      </c>
      <c r="F21" s="145" t="s">
        <v>60</v>
      </c>
      <c r="G21" s="145" t="s">
        <v>60</v>
      </c>
      <c r="H21" s="315">
        <v>7</v>
      </c>
      <c r="I21" s="146">
        <f>H21*1000</f>
        <v>7000</v>
      </c>
      <c r="J21" s="167"/>
      <c r="K21" s="146"/>
      <c r="L21" s="6">
        <f>I21+K21</f>
        <v>7000</v>
      </c>
      <c r="M21" s="2564"/>
      <c r="N21" s="206"/>
    </row>
    <row r="22" spans="1:14" s="40" customFormat="1" ht="15.95" hidden="1" customHeight="1">
      <c r="A22" s="31"/>
      <c r="B22" s="3090"/>
      <c r="C22" s="316">
        <v>41641</v>
      </c>
      <c r="D22" s="313" t="s">
        <v>230</v>
      </c>
      <c r="E22" s="46" t="s">
        <v>39</v>
      </c>
      <c r="F22" s="145" t="s">
        <v>60</v>
      </c>
      <c r="G22" s="145" t="s">
        <v>60</v>
      </c>
      <c r="H22" s="315">
        <v>7</v>
      </c>
      <c r="I22" s="146">
        <f>H22*1000</f>
        <v>7000</v>
      </c>
      <c r="J22" s="167"/>
      <c r="K22" s="146"/>
      <c r="L22" s="6">
        <f>I22+K22</f>
        <v>7000</v>
      </c>
      <c r="M22" s="2564"/>
      <c r="N22" s="206"/>
    </row>
    <row r="23" spans="1:14" s="40" customFormat="1" ht="15.95" hidden="1" customHeight="1">
      <c r="A23" s="31"/>
      <c r="B23" s="212">
        <v>9</v>
      </c>
      <c r="C23" s="316">
        <v>41642</v>
      </c>
      <c r="D23" s="313" t="s">
        <v>231</v>
      </c>
      <c r="E23" s="46" t="s">
        <v>39</v>
      </c>
      <c r="F23" s="145" t="s">
        <v>60</v>
      </c>
      <c r="G23" s="145" t="s">
        <v>60</v>
      </c>
      <c r="H23" s="315">
        <v>132</v>
      </c>
      <c r="I23" s="146">
        <f t="shared" si="0"/>
        <v>132000</v>
      </c>
      <c r="J23" s="167"/>
      <c r="K23" s="146"/>
      <c r="L23" s="6">
        <f t="shared" si="1"/>
        <v>132000</v>
      </c>
      <c r="M23" s="2559">
        <v>35000</v>
      </c>
      <c r="N23" s="206"/>
    </row>
    <row r="24" spans="1:14" s="40" customFormat="1" ht="15.95" hidden="1" customHeight="1">
      <c r="A24" s="31"/>
      <c r="B24" s="174">
        <v>10</v>
      </c>
      <c r="C24" s="316">
        <v>41643</v>
      </c>
      <c r="D24" s="313" t="s">
        <v>249</v>
      </c>
      <c r="E24" s="46" t="s">
        <v>39</v>
      </c>
      <c r="F24" s="145" t="s">
        <v>60</v>
      </c>
      <c r="G24" s="145" t="s">
        <v>60</v>
      </c>
      <c r="H24" s="315">
        <v>120</v>
      </c>
      <c r="I24" s="146">
        <f t="shared" si="0"/>
        <v>120000</v>
      </c>
      <c r="J24" s="167"/>
      <c r="K24" s="146"/>
      <c r="L24" s="6">
        <f t="shared" si="1"/>
        <v>120000</v>
      </c>
      <c r="M24" s="2559">
        <v>35000</v>
      </c>
      <c r="N24" s="206"/>
    </row>
    <row r="25" spans="1:14" s="40" customFormat="1" ht="15.95" hidden="1" customHeight="1">
      <c r="A25" s="31"/>
      <c r="B25" s="174">
        <v>11</v>
      </c>
      <c r="C25" s="316">
        <v>41644</v>
      </c>
      <c r="D25" s="313" t="s">
        <v>250</v>
      </c>
      <c r="E25" s="46" t="s">
        <v>39</v>
      </c>
      <c r="F25" s="145" t="s">
        <v>60</v>
      </c>
      <c r="G25" s="145" t="s">
        <v>60</v>
      </c>
      <c r="H25" s="46">
        <v>120</v>
      </c>
      <c r="I25" s="146">
        <f t="shared" si="0"/>
        <v>120000</v>
      </c>
      <c r="J25" s="167"/>
      <c r="K25" s="146"/>
      <c r="L25" s="6">
        <f t="shared" si="1"/>
        <v>120000</v>
      </c>
      <c r="M25" s="2559">
        <v>35000</v>
      </c>
      <c r="N25" s="206"/>
    </row>
    <row r="26" spans="1:14" s="40" customFormat="1" ht="15.95" hidden="1" customHeight="1">
      <c r="A26" s="31"/>
      <c r="B26" s="174">
        <v>12</v>
      </c>
      <c r="C26" s="316">
        <v>41645</v>
      </c>
      <c r="D26" s="313" t="s">
        <v>232</v>
      </c>
      <c r="E26" s="46" t="s">
        <v>39</v>
      </c>
      <c r="F26" s="145" t="s">
        <v>60</v>
      </c>
      <c r="G26" s="145" t="s">
        <v>60</v>
      </c>
      <c r="H26" s="315">
        <v>175</v>
      </c>
      <c r="I26" s="146">
        <f t="shared" si="0"/>
        <v>175000</v>
      </c>
      <c r="J26" s="167"/>
      <c r="K26" s="146"/>
      <c r="L26" s="6">
        <f t="shared" si="1"/>
        <v>175000</v>
      </c>
      <c r="M26" s="2558"/>
      <c r="N26" s="206"/>
    </row>
    <row r="27" spans="1:14" s="40" customFormat="1" ht="15.95" hidden="1" customHeight="1">
      <c r="A27" s="31"/>
      <c r="B27" s="174">
        <v>13</v>
      </c>
      <c r="C27" s="316">
        <v>41646</v>
      </c>
      <c r="D27" s="24" t="s">
        <v>52</v>
      </c>
      <c r="E27" s="46"/>
      <c r="F27" s="145"/>
      <c r="G27" s="145"/>
      <c r="H27" s="315"/>
      <c r="I27" s="146">
        <f t="shared" si="0"/>
        <v>0</v>
      </c>
      <c r="J27" s="167"/>
      <c r="K27" s="146"/>
      <c r="L27" s="6">
        <f t="shared" si="1"/>
        <v>0</v>
      </c>
      <c r="M27" s="2559"/>
      <c r="N27" s="206"/>
    </row>
    <row r="28" spans="1:14" s="40" customFormat="1" ht="15.95" hidden="1" customHeight="1">
      <c r="A28" s="31"/>
      <c r="B28" s="174">
        <v>14</v>
      </c>
      <c r="C28" s="316">
        <v>41647</v>
      </c>
      <c r="D28" s="24" t="s">
        <v>52</v>
      </c>
      <c r="E28" s="46"/>
      <c r="F28" s="145"/>
      <c r="G28" s="145"/>
      <c r="H28" s="315"/>
      <c r="I28" s="146">
        <f t="shared" si="0"/>
        <v>0</v>
      </c>
      <c r="J28" s="167"/>
      <c r="K28" s="146"/>
      <c r="L28" s="6">
        <f t="shared" si="1"/>
        <v>0</v>
      </c>
      <c r="M28" s="2559"/>
      <c r="N28" s="206"/>
    </row>
    <row r="29" spans="1:14" s="40" customFormat="1" ht="15.95" hidden="1" customHeight="1">
      <c r="A29" s="31"/>
      <c r="B29" s="174">
        <v>15</v>
      </c>
      <c r="C29" s="316">
        <v>41648</v>
      </c>
      <c r="D29" s="24" t="s">
        <v>233</v>
      </c>
      <c r="E29" s="46" t="s">
        <v>39</v>
      </c>
      <c r="F29" s="145" t="s">
        <v>60</v>
      </c>
      <c r="G29" s="145" t="s">
        <v>60</v>
      </c>
      <c r="H29" s="315">
        <v>800</v>
      </c>
      <c r="I29" s="146">
        <f t="shared" si="0"/>
        <v>800000</v>
      </c>
      <c r="J29" s="167"/>
      <c r="K29" s="146"/>
      <c r="L29" s="6">
        <f t="shared" si="1"/>
        <v>800000</v>
      </c>
      <c r="M29" s="2559"/>
      <c r="N29" s="206"/>
    </row>
    <row r="30" spans="1:14" s="40" customFormat="1" ht="15.95" hidden="1" customHeight="1">
      <c r="A30" s="31"/>
      <c r="B30" s="174">
        <v>16</v>
      </c>
      <c r="C30" s="316">
        <v>41649</v>
      </c>
      <c r="D30" s="24"/>
      <c r="E30" s="46"/>
      <c r="F30" s="145"/>
      <c r="G30" s="145"/>
      <c r="H30" s="315"/>
      <c r="I30" s="146">
        <f t="shared" si="0"/>
        <v>0</v>
      </c>
      <c r="J30" s="167"/>
      <c r="K30" s="146"/>
      <c r="L30" s="6">
        <f t="shared" si="1"/>
        <v>0</v>
      </c>
      <c r="M30" s="2559"/>
      <c r="N30" s="206"/>
    </row>
    <row r="31" spans="1:14" s="40" customFormat="1" ht="15.95" hidden="1" customHeight="1">
      <c r="A31" s="31"/>
      <c r="B31" s="174">
        <v>17</v>
      </c>
      <c r="C31" s="316">
        <v>41650</v>
      </c>
      <c r="D31" s="24"/>
      <c r="E31" s="46"/>
      <c r="F31" s="145"/>
      <c r="G31" s="145"/>
      <c r="H31" s="315"/>
      <c r="I31" s="146">
        <f t="shared" si="0"/>
        <v>0</v>
      </c>
      <c r="J31" s="167"/>
      <c r="K31" s="146"/>
      <c r="L31" s="6">
        <f t="shared" si="1"/>
        <v>0</v>
      </c>
      <c r="M31" s="2559"/>
      <c r="N31" s="206"/>
    </row>
    <row r="32" spans="1:14" s="40" customFormat="1" ht="15.95" hidden="1" customHeight="1">
      <c r="A32" s="31"/>
      <c r="B32" s="174">
        <v>18</v>
      </c>
      <c r="C32" s="316">
        <v>41651</v>
      </c>
      <c r="D32" s="24"/>
      <c r="E32" s="46"/>
      <c r="F32" s="145"/>
      <c r="G32" s="145"/>
      <c r="H32" s="315"/>
      <c r="I32" s="146">
        <f t="shared" si="0"/>
        <v>0</v>
      </c>
      <c r="J32" s="167"/>
      <c r="K32" s="146"/>
      <c r="L32" s="6">
        <f t="shared" si="1"/>
        <v>0</v>
      </c>
      <c r="M32" s="2559"/>
      <c r="N32" s="206"/>
    </row>
    <row r="33" spans="1:14" s="40" customFormat="1" ht="15.95" hidden="1" customHeight="1">
      <c r="A33" s="31"/>
      <c r="B33" s="174">
        <v>19</v>
      </c>
      <c r="C33" s="316">
        <v>41652</v>
      </c>
      <c r="D33" s="24"/>
      <c r="E33" s="46"/>
      <c r="F33" s="145"/>
      <c r="G33" s="145"/>
      <c r="H33" s="315"/>
      <c r="I33" s="146">
        <f t="shared" si="0"/>
        <v>0</v>
      </c>
      <c r="J33" s="167"/>
      <c r="K33" s="146"/>
      <c r="L33" s="6">
        <f t="shared" si="1"/>
        <v>0</v>
      </c>
      <c r="M33" s="2559"/>
      <c r="N33" s="206"/>
    </row>
    <row r="34" spans="1:14" s="40" customFormat="1" ht="15.95" hidden="1" customHeight="1">
      <c r="A34" s="31"/>
      <c r="B34" s="174">
        <v>20</v>
      </c>
      <c r="C34" s="316">
        <v>41653</v>
      </c>
      <c r="D34" s="24"/>
      <c r="E34" s="46"/>
      <c r="F34" s="145"/>
      <c r="G34" s="145"/>
      <c r="H34" s="315"/>
      <c r="I34" s="146">
        <f t="shared" si="0"/>
        <v>0</v>
      </c>
      <c r="J34" s="167"/>
      <c r="K34" s="146"/>
      <c r="L34" s="6">
        <f t="shared" si="1"/>
        <v>0</v>
      </c>
      <c r="M34" s="2559"/>
      <c r="N34" s="39"/>
    </row>
    <row r="35" spans="1:14" s="40" customFormat="1" ht="15.95" hidden="1" customHeight="1">
      <c r="A35" s="31"/>
      <c r="B35" s="174">
        <v>21</v>
      </c>
      <c r="C35" s="316">
        <v>41654</v>
      </c>
      <c r="D35" s="24" t="s">
        <v>272</v>
      </c>
      <c r="E35" s="46" t="s">
        <v>10</v>
      </c>
      <c r="F35" s="145" t="s">
        <v>60</v>
      </c>
      <c r="G35" s="145" t="s">
        <v>60</v>
      </c>
      <c r="H35" s="315">
        <v>800</v>
      </c>
      <c r="I35" s="146">
        <f t="shared" si="0"/>
        <v>800000</v>
      </c>
      <c r="J35" s="167"/>
      <c r="K35" s="146"/>
      <c r="L35" s="6">
        <f t="shared" si="1"/>
        <v>800000</v>
      </c>
      <c r="M35" s="2559"/>
      <c r="N35" s="39"/>
    </row>
    <row r="36" spans="1:14" s="40" customFormat="1" ht="15.95" hidden="1" customHeight="1">
      <c r="A36" s="31"/>
      <c r="B36" s="174">
        <v>22</v>
      </c>
      <c r="C36" s="316">
        <v>41655</v>
      </c>
      <c r="D36" s="24"/>
      <c r="E36" s="46"/>
      <c r="F36" s="145"/>
      <c r="G36" s="145"/>
      <c r="H36" s="315"/>
      <c r="I36" s="146">
        <f t="shared" si="0"/>
        <v>0</v>
      </c>
      <c r="J36" s="167"/>
      <c r="K36" s="146"/>
      <c r="L36" s="6">
        <f t="shared" si="1"/>
        <v>0</v>
      </c>
      <c r="M36" s="2559"/>
      <c r="N36" s="39"/>
    </row>
    <row r="37" spans="1:14" s="40" customFormat="1" ht="15.95" hidden="1" customHeight="1">
      <c r="A37" s="31"/>
      <c r="B37" s="174">
        <v>23</v>
      </c>
      <c r="C37" s="316">
        <v>41656</v>
      </c>
      <c r="D37" s="24"/>
      <c r="E37" s="46"/>
      <c r="F37" s="145"/>
      <c r="G37" s="145"/>
      <c r="H37" s="315"/>
      <c r="I37" s="146">
        <f t="shared" si="0"/>
        <v>0</v>
      </c>
      <c r="J37" s="167"/>
      <c r="K37" s="146"/>
      <c r="L37" s="6">
        <f t="shared" si="1"/>
        <v>0</v>
      </c>
      <c r="M37" s="2559"/>
      <c r="N37" s="39"/>
    </row>
    <row r="38" spans="1:14" s="40" customFormat="1" ht="15.95" hidden="1" customHeight="1">
      <c r="A38" s="31"/>
      <c r="B38" s="174">
        <v>24</v>
      </c>
      <c r="C38" s="316">
        <v>41657</v>
      </c>
      <c r="D38" s="24"/>
      <c r="E38" s="46"/>
      <c r="F38" s="145"/>
      <c r="G38" s="145"/>
      <c r="H38" s="315"/>
      <c r="I38" s="146">
        <f t="shared" si="0"/>
        <v>0</v>
      </c>
      <c r="J38" s="167"/>
      <c r="K38" s="146"/>
      <c r="L38" s="6">
        <f t="shared" si="1"/>
        <v>0</v>
      </c>
      <c r="M38" s="2559"/>
      <c r="N38" s="39"/>
    </row>
    <row r="39" spans="1:14" s="40" customFormat="1" ht="15.95" hidden="1" customHeight="1">
      <c r="A39" s="31"/>
      <c r="B39" s="174">
        <v>25</v>
      </c>
      <c r="C39" s="316">
        <v>41658</v>
      </c>
      <c r="D39" s="24"/>
      <c r="E39" s="46"/>
      <c r="F39" s="145"/>
      <c r="G39" s="145"/>
      <c r="H39" s="315"/>
      <c r="I39" s="146">
        <f t="shared" si="0"/>
        <v>0</v>
      </c>
      <c r="J39" s="167"/>
      <c r="K39" s="146"/>
      <c r="L39" s="6">
        <f t="shared" si="1"/>
        <v>0</v>
      </c>
      <c r="M39" s="699"/>
      <c r="N39" s="39"/>
    </row>
    <row r="40" spans="1:14" s="40" customFormat="1" ht="15.95" hidden="1" customHeight="1">
      <c r="A40" s="31"/>
      <c r="B40" s="174">
        <v>26</v>
      </c>
      <c r="C40" s="316">
        <v>41659</v>
      </c>
      <c r="D40" s="24"/>
      <c r="E40" s="46"/>
      <c r="F40" s="145"/>
      <c r="G40" s="145"/>
      <c r="H40" s="315"/>
      <c r="I40" s="146">
        <f t="shared" ref="I40:I45" si="2">H40*1000</f>
        <v>0</v>
      </c>
      <c r="J40" s="167"/>
      <c r="K40" s="146"/>
      <c r="L40" s="6">
        <f t="shared" ref="L40:L45" si="3">I40+K40</f>
        <v>0</v>
      </c>
      <c r="M40" s="699"/>
      <c r="N40" s="39"/>
    </row>
    <row r="41" spans="1:14" s="40" customFormat="1" ht="15.95" hidden="1" customHeight="1">
      <c r="A41" s="31"/>
      <c r="B41" s="174">
        <v>27</v>
      </c>
      <c r="C41" s="316">
        <v>41660</v>
      </c>
      <c r="D41" s="24"/>
      <c r="E41" s="46"/>
      <c r="F41" s="145"/>
      <c r="G41" s="145"/>
      <c r="H41" s="315"/>
      <c r="I41" s="146">
        <f t="shared" si="2"/>
        <v>0</v>
      </c>
      <c r="J41" s="167"/>
      <c r="K41" s="146"/>
      <c r="L41" s="6">
        <f t="shared" si="3"/>
        <v>0</v>
      </c>
      <c r="M41" s="699"/>
      <c r="N41" s="39"/>
    </row>
    <row r="42" spans="1:14" s="40" customFormat="1" ht="15.95" hidden="1" customHeight="1">
      <c r="A42" s="31"/>
      <c r="B42" s="174">
        <v>28</v>
      </c>
      <c r="C42" s="316">
        <v>41661</v>
      </c>
      <c r="D42" s="24"/>
      <c r="E42" s="46"/>
      <c r="F42" s="145"/>
      <c r="G42" s="145"/>
      <c r="H42" s="315"/>
      <c r="I42" s="146">
        <f t="shared" si="2"/>
        <v>0</v>
      </c>
      <c r="J42" s="167"/>
      <c r="K42" s="146"/>
      <c r="L42" s="6">
        <f t="shared" si="3"/>
        <v>0</v>
      </c>
      <c r="M42" s="699"/>
      <c r="N42" s="39"/>
    </row>
    <row r="43" spans="1:14" s="40" customFormat="1" ht="15.95" hidden="1" customHeight="1">
      <c r="A43" s="31"/>
      <c r="B43" s="174">
        <v>29</v>
      </c>
      <c r="C43" s="316">
        <v>41662</v>
      </c>
      <c r="D43" s="24"/>
      <c r="E43" s="46"/>
      <c r="F43" s="145"/>
      <c r="G43" s="145"/>
      <c r="H43" s="315"/>
      <c r="I43" s="146">
        <f t="shared" si="2"/>
        <v>0</v>
      </c>
      <c r="J43" s="167"/>
      <c r="K43" s="146"/>
      <c r="L43" s="6">
        <f t="shared" si="3"/>
        <v>0</v>
      </c>
      <c r="M43" s="2559"/>
      <c r="N43" s="39"/>
    </row>
    <row r="44" spans="1:14" s="40" customFormat="1" ht="15.95" hidden="1" customHeight="1">
      <c r="A44" s="31"/>
      <c r="B44" s="174">
        <v>30</v>
      </c>
      <c r="C44" s="316">
        <v>41663</v>
      </c>
      <c r="D44" s="24"/>
      <c r="E44" s="46"/>
      <c r="F44" s="145"/>
      <c r="G44" s="145"/>
      <c r="H44" s="315"/>
      <c r="I44" s="146">
        <f t="shared" si="2"/>
        <v>0</v>
      </c>
      <c r="J44" s="167"/>
      <c r="K44" s="146"/>
      <c r="L44" s="6">
        <f t="shared" si="3"/>
        <v>0</v>
      </c>
      <c r="M44" s="2559"/>
      <c r="N44" s="39"/>
    </row>
    <row r="45" spans="1:14" s="40" customFormat="1" ht="15.95" hidden="1" customHeight="1" thickBot="1">
      <c r="A45" s="31"/>
      <c r="B45" s="181">
        <v>31</v>
      </c>
      <c r="C45" s="318">
        <v>41664</v>
      </c>
      <c r="D45" s="105"/>
      <c r="E45" s="56"/>
      <c r="F45" s="151"/>
      <c r="G45" s="151"/>
      <c r="H45" s="319"/>
      <c r="I45" s="147">
        <f t="shared" si="2"/>
        <v>0</v>
      </c>
      <c r="J45" s="153"/>
      <c r="K45" s="147"/>
      <c r="L45" s="17">
        <f t="shared" si="3"/>
        <v>0</v>
      </c>
      <c r="M45" s="964"/>
      <c r="N45" s="141"/>
    </row>
    <row r="46" spans="1:14" s="40" customFormat="1" ht="15.95" hidden="1" customHeight="1">
      <c r="B46" s="309">
        <v>1</v>
      </c>
      <c r="C46" s="320">
        <v>41665</v>
      </c>
      <c r="D46" s="321"/>
      <c r="E46" s="232"/>
      <c r="F46" s="233"/>
      <c r="G46" s="233"/>
      <c r="H46" s="322"/>
      <c r="I46" s="234">
        <f>H46*1000</f>
        <v>0</v>
      </c>
      <c r="J46" s="235"/>
      <c r="K46" s="234"/>
      <c r="L46" s="236">
        <f>I46+K46</f>
        <v>0</v>
      </c>
      <c r="M46" s="234"/>
      <c r="N46" s="237"/>
    </row>
    <row r="47" spans="1:14" s="40" customFormat="1" ht="15.95" hidden="1" customHeight="1">
      <c r="B47" s="307">
        <v>2</v>
      </c>
      <c r="C47" s="323">
        <v>41666</v>
      </c>
      <c r="D47" s="324"/>
      <c r="E47" s="239"/>
      <c r="F47" s="240"/>
      <c r="G47" s="240"/>
      <c r="H47" s="325"/>
      <c r="I47" s="241">
        <f>H47*1000</f>
        <v>0</v>
      </c>
      <c r="J47" s="242"/>
      <c r="K47" s="241"/>
      <c r="L47" s="243">
        <f>I47+K47</f>
        <v>0</v>
      </c>
      <c r="M47" s="241"/>
      <c r="N47" s="244"/>
    </row>
    <row r="48" spans="1:14" s="40" customFormat="1" ht="15.95" hidden="1" customHeight="1">
      <c r="B48" s="307">
        <v>3</v>
      </c>
      <c r="C48" s="323">
        <v>41667</v>
      </c>
      <c r="D48" s="324"/>
      <c r="E48" s="239"/>
      <c r="F48" s="240"/>
      <c r="G48" s="240"/>
      <c r="H48" s="325"/>
      <c r="I48" s="241">
        <f>H48*1000</f>
        <v>0</v>
      </c>
      <c r="J48" s="242"/>
      <c r="K48" s="241"/>
      <c r="L48" s="243">
        <f>I48+K48</f>
        <v>0</v>
      </c>
      <c r="M48" s="241"/>
      <c r="N48" s="244"/>
    </row>
    <row r="49" spans="1:14" s="40" customFormat="1" ht="15.95" hidden="1" customHeight="1">
      <c r="A49" s="31"/>
      <c r="B49" s="307">
        <v>4</v>
      </c>
      <c r="C49" s="323">
        <v>41668</v>
      </c>
      <c r="D49" s="324"/>
      <c r="E49" s="239"/>
      <c r="F49" s="240"/>
      <c r="G49" s="240"/>
      <c r="H49" s="326"/>
      <c r="I49" s="241">
        <f>H49*1000</f>
        <v>0</v>
      </c>
      <c r="J49" s="242"/>
      <c r="K49" s="241"/>
      <c r="L49" s="243">
        <f>I49+K49</f>
        <v>0</v>
      </c>
      <c r="M49" s="241"/>
      <c r="N49" s="244"/>
    </row>
    <row r="50" spans="1:14" s="40" customFormat="1" ht="15.95" hidden="1" customHeight="1">
      <c r="A50" s="31"/>
      <c r="B50" s="307">
        <v>5</v>
      </c>
      <c r="C50" s="323">
        <v>41669</v>
      </c>
      <c r="D50" s="245"/>
      <c r="E50" s="239"/>
      <c r="F50" s="240"/>
      <c r="G50" s="240"/>
      <c r="H50" s="326"/>
      <c r="I50" s="241">
        <f t="shared" ref="I50:I76" si="4">H50*1000</f>
        <v>0</v>
      </c>
      <c r="J50" s="242"/>
      <c r="K50" s="241"/>
      <c r="L50" s="243">
        <f t="shared" ref="L50:L76" si="5">I50+K50</f>
        <v>0</v>
      </c>
      <c r="M50" s="246"/>
      <c r="N50" s="244"/>
    </row>
    <row r="51" spans="1:14" s="40" customFormat="1" ht="15.95" hidden="1" customHeight="1">
      <c r="A51" s="31"/>
      <c r="B51" s="238">
        <v>6</v>
      </c>
      <c r="C51" s="327">
        <v>41670</v>
      </c>
      <c r="D51" s="328" t="s">
        <v>262</v>
      </c>
      <c r="E51" s="46" t="s">
        <v>39</v>
      </c>
      <c r="F51" s="145"/>
      <c r="G51" s="145"/>
      <c r="H51" s="315">
        <v>175</v>
      </c>
      <c r="I51" s="247">
        <f t="shared" si="4"/>
        <v>175000</v>
      </c>
      <c r="J51" s="248"/>
      <c r="K51" s="247"/>
      <c r="L51" s="249">
        <f t="shared" si="5"/>
        <v>175000</v>
      </c>
      <c r="M51" s="2564"/>
      <c r="N51" s="106"/>
    </row>
    <row r="52" spans="1:14" s="40" customFormat="1" ht="15.95" hidden="1" customHeight="1">
      <c r="A52" s="31"/>
      <c r="B52" s="238">
        <v>7</v>
      </c>
      <c r="C52" s="327">
        <v>41671</v>
      </c>
      <c r="D52" s="328" t="s">
        <v>264</v>
      </c>
      <c r="E52" s="46" t="s">
        <v>39</v>
      </c>
      <c r="F52" s="145"/>
      <c r="G52" s="145"/>
      <c r="H52" s="315">
        <v>120</v>
      </c>
      <c r="I52" s="247">
        <f t="shared" si="4"/>
        <v>120000</v>
      </c>
      <c r="J52" s="248"/>
      <c r="K52" s="247"/>
      <c r="L52" s="249">
        <f t="shared" si="5"/>
        <v>120000</v>
      </c>
      <c r="M52" s="2564"/>
      <c r="N52" s="106"/>
    </row>
    <row r="53" spans="1:14" s="40" customFormat="1" ht="15.95" hidden="1" customHeight="1">
      <c r="A53" s="31"/>
      <c r="B53" s="238">
        <v>8</v>
      </c>
      <c r="C53" s="104">
        <v>41672</v>
      </c>
      <c r="D53" s="251" t="s">
        <v>265</v>
      </c>
      <c r="E53" s="144"/>
      <c r="F53" s="145"/>
      <c r="G53" s="145"/>
      <c r="H53" s="315">
        <v>480</v>
      </c>
      <c r="I53" s="247">
        <f t="shared" si="4"/>
        <v>480000</v>
      </c>
      <c r="J53" s="248"/>
      <c r="K53" s="247"/>
      <c r="L53" s="249">
        <f t="shared" si="5"/>
        <v>480000</v>
      </c>
      <c r="M53" s="2564">
        <v>35000</v>
      </c>
      <c r="N53" s="106" t="s">
        <v>266</v>
      </c>
    </row>
    <row r="54" spans="1:14" s="40" customFormat="1" ht="15.95" hidden="1" customHeight="1">
      <c r="A54" s="31"/>
      <c r="B54" s="238">
        <v>9</v>
      </c>
      <c r="C54" s="327">
        <v>41673</v>
      </c>
      <c r="D54" s="328" t="s">
        <v>267</v>
      </c>
      <c r="E54" s="144"/>
      <c r="F54" s="145"/>
      <c r="G54" s="145"/>
      <c r="H54" s="315">
        <v>275</v>
      </c>
      <c r="I54" s="247">
        <f t="shared" si="4"/>
        <v>275000</v>
      </c>
      <c r="J54" s="248"/>
      <c r="K54" s="247"/>
      <c r="L54" s="249">
        <f t="shared" si="5"/>
        <v>275000</v>
      </c>
      <c r="M54" s="2564">
        <v>35000</v>
      </c>
      <c r="N54" s="106" t="s">
        <v>266</v>
      </c>
    </row>
    <row r="55" spans="1:14" s="40" customFormat="1" ht="15.95" hidden="1" customHeight="1">
      <c r="A55" s="31"/>
      <c r="B55" s="307">
        <v>10</v>
      </c>
      <c r="C55" s="323">
        <v>41674</v>
      </c>
      <c r="D55" s="245"/>
      <c r="E55" s="239"/>
      <c r="F55" s="240"/>
      <c r="G55" s="240"/>
      <c r="H55" s="325"/>
      <c r="I55" s="241">
        <f t="shared" si="4"/>
        <v>0</v>
      </c>
      <c r="J55" s="242"/>
      <c r="K55" s="241"/>
      <c r="L55" s="243">
        <f t="shared" si="5"/>
        <v>0</v>
      </c>
      <c r="M55" s="301">
        <v>35000</v>
      </c>
      <c r="N55" s="244" t="s">
        <v>266</v>
      </c>
    </row>
    <row r="56" spans="1:14" s="40" customFormat="1" ht="15.95" hidden="1" customHeight="1">
      <c r="A56" s="31"/>
      <c r="B56" s="307">
        <v>11</v>
      </c>
      <c r="C56" s="323">
        <v>41675</v>
      </c>
      <c r="D56" s="324"/>
      <c r="E56" s="239"/>
      <c r="F56" s="240"/>
      <c r="G56" s="240"/>
      <c r="H56" s="325"/>
      <c r="I56" s="241">
        <f t="shared" si="4"/>
        <v>0</v>
      </c>
      <c r="J56" s="242"/>
      <c r="K56" s="241"/>
      <c r="L56" s="243">
        <f t="shared" si="5"/>
        <v>0</v>
      </c>
      <c r="M56" s="301">
        <v>35000</v>
      </c>
      <c r="N56" s="244" t="s">
        <v>266</v>
      </c>
    </row>
    <row r="57" spans="1:14" s="40" customFormat="1" ht="15.95" hidden="1" customHeight="1">
      <c r="A57" s="31"/>
      <c r="B57" s="307">
        <v>12</v>
      </c>
      <c r="C57" s="323">
        <v>41676</v>
      </c>
      <c r="D57" s="324"/>
      <c r="E57" s="239"/>
      <c r="F57" s="240"/>
      <c r="G57" s="240"/>
      <c r="H57" s="325"/>
      <c r="I57" s="241">
        <f>H57*1000</f>
        <v>0</v>
      </c>
      <c r="J57" s="242"/>
      <c r="K57" s="241"/>
      <c r="L57" s="243">
        <f>I57+K57</f>
        <v>0</v>
      </c>
      <c r="M57" s="301">
        <v>35000</v>
      </c>
      <c r="N57" s="244" t="s">
        <v>266</v>
      </c>
    </row>
    <row r="58" spans="1:14" s="40" customFormat="1" ht="15.95" hidden="1" customHeight="1">
      <c r="A58" s="31"/>
      <c r="B58" s="307">
        <v>13</v>
      </c>
      <c r="C58" s="323">
        <v>41677</v>
      </c>
      <c r="D58" s="324"/>
      <c r="E58" s="239"/>
      <c r="F58" s="240"/>
      <c r="G58" s="240"/>
      <c r="H58" s="325"/>
      <c r="I58" s="241">
        <f>H58*1000</f>
        <v>0</v>
      </c>
      <c r="J58" s="242"/>
      <c r="K58" s="241"/>
      <c r="L58" s="243">
        <f>I58+K58</f>
        <v>0</v>
      </c>
      <c r="M58" s="301">
        <v>35000</v>
      </c>
      <c r="N58" s="244" t="s">
        <v>266</v>
      </c>
    </row>
    <row r="59" spans="1:14" s="40" customFormat="1" ht="15.95" hidden="1" customHeight="1">
      <c r="A59" s="31"/>
      <c r="B59" s="238">
        <v>14</v>
      </c>
      <c r="C59" s="327">
        <v>41678</v>
      </c>
      <c r="D59" s="328" t="s">
        <v>268</v>
      </c>
      <c r="E59" s="144"/>
      <c r="F59" s="145"/>
      <c r="G59" s="145"/>
      <c r="H59" s="315">
        <v>475</v>
      </c>
      <c r="I59" s="247">
        <f>H59*1000</f>
        <v>475000</v>
      </c>
      <c r="J59" s="248"/>
      <c r="K59" s="247"/>
      <c r="L59" s="249">
        <f>I59+K59</f>
        <v>475000</v>
      </c>
      <c r="M59" s="2564">
        <v>35000</v>
      </c>
      <c r="N59" s="106" t="s">
        <v>266</v>
      </c>
    </row>
    <row r="60" spans="1:14" s="40" customFormat="1" ht="15.95" hidden="1" customHeight="1">
      <c r="A60" s="31"/>
      <c r="B60" s="307">
        <v>15</v>
      </c>
      <c r="C60" s="329">
        <v>41679</v>
      </c>
      <c r="D60" s="324"/>
      <c r="E60" s="239"/>
      <c r="F60" s="240"/>
      <c r="G60" s="240"/>
      <c r="H60" s="325"/>
      <c r="I60" s="241">
        <f t="shared" si="4"/>
        <v>0</v>
      </c>
      <c r="J60" s="242"/>
      <c r="K60" s="241"/>
      <c r="L60" s="243">
        <f t="shared" si="5"/>
        <v>0</v>
      </c>
      <c r="M60" s="301">
        <v>35000</v>
      </c>
      <c r="N60" s="244" t="s">
        <v>266</v>
      </c>
    </row>
    <row r="61" spans="1:14" s="40" customFormat="1" ht="15.95" hidden="1" customHeight="1">
      <c r="A61" s="31"/>
      <c r="B61" s="307">
        <v>16</v>
      </c>
      <c r="C61" s="323">
        <v>41680</v>
      </c>
      <c r="D61" s="324"/>
      <c r="E61" s="239"/>
      <c r="F61" s="240"/>
      <c r="G61" s="240"/>
      <c r="H61" s="325"/>
      <c r="I61" s="241">
        <f t="shared" si="4"/>
        <v>0</v>
      </c>
      <c r="J61" s="242"/>
      <c r="K61" s="241"/>
      <c r="L61" s="243">
        <f t="shared" si="5"/>
        <v>0</v>
      </c>
      <c r="M61" s="301">
        <v>35000</v>
      </c>
      <c r="N61" s="244" t="s">
        <v>266</v>
      </c>
    </row>
    <row r="62" spans="1:14" s="40" customFormat="1" ht="15.95" hidden="1" customHeight="1">
      <c r="A62" s="31"/>
      <c r="B62" s="307">
        <v>17</v>
      </c>
      <c r="C62" s="323">
        <v>41681</v>
      </c>
      <c r="D62" s="324"/>
      <c r="E62" s="239"/>
      <c r="F62" s="240"/>
      <c r="G62" s="240"/>
      <c r="H62" s="239"/>
      <c r="I62" s="241">
        <f t="shared" si="4"/>
        <v>0</v>
      </c>
      <c r="J62" s="242"/>
      <c r="K62" s="241"/>
      <c r="L62" s="243">
        <f t="shared" si="5"/>
        <v>0</v>
      </c>
      <c r="M62" s="301">
        <v>35000</v>
      </c>
      <c r="N62" s="244" t="s">
        <v>266</v>
      </c>
    </row>
    <row r="63" spans="1:14" s="40" customFormat="1" ht="15.95" hidden="1" customHeight="1">
      <c r="A63" s="31"/>
      <c r="B63" s="307">
        <v>18</v>
      </c>
      <c r="C63" s="323">
        <v>41682</v>
      </c>
      <c r="D63" s="324"/>
      <c r="E63" s="239"/>
      <c r="F63" s="240"/>
      <c r="G63" s="240"/>
      <c r="H63" s="325"/>
      <c r="I63" s="241">
        <f t="shared" si="4"/>
        <v>0</v>
      </c>
      <c r="J63" s="242"/>
      <c r="K63" s="241"/>
      <c r="L63" s="243">
        <f t="shared" si="5"/>
        <v>0</v>
      </c>
      <c r="M63" s="301">
        <v>35000</v>
      </c>
      <c r="N63" s="244" t="s">
        <v>266</v>
      </c>
    </row>
    <row r="64" spans="1:14" s="40" customFormat="1" ht="15.95" hidden="1" customHeight="1">
      <c r="A64" s="31"/>
      <c r="B64" s="307">
        <v>19</v>
      </c>
      <c r="C64" s="323">
        <v>41683</v>
      </c>
      <c r="D64" s="252"/>
      <c r="E64" s="239"/>
      <c r="F64" s="240"/>
      <c r="G64" s="240"/>
      <c r="H64" s="325"/>
      <c r="I64" s="241">
        <f t="shared" si="4"/>
        <v>0</v>
      </c>
      <c r="J64" s="242"/>
      <c r="K64" s="241"/>
      <c r="L64" s="243">
        <f t="shared" si="5"/>
        <v>0</v>
      </c>
      <c r="M64" s="301">
        <v>35000</v>
      </c>
      <c r="N64" s="244" t="s">
        <v>266</v>
      </c>
    </row>
    <row r="65" spans="1:16" s="40" customFormat="1" ht="15.95" hidden="1" customHeight="1">
      <c r="A65" s="31"/>
      <c r="B65" s="307">
        <v>20</v>
      </c>
      <c r="C65" s="323">
        <v>41684</v>
      </c>
      <c r="D65" s="252"/>
      <c r="E65" s="239"/>
      <c r="F65" s="240"/>
      <c r="G65" s="240"/>
      <c r="H65" s="325"/>
      <c r="I65" s="241">
        <f t="shared" si="4"/>
        <v>0</v>
      </c>
      <c r="J65" s="242"/>
      <c r="K65" s="241"/>
      <c r="L65" s="243">
        <f t="shared" si="5"/>
        <v>0</v>
      </c>
      <c r="M65" s="301">
        <v>35000</v>
      </c>
      <c r="N65" s="244" t="s">
        <v>266</v>
      </c>
    </row>
    <row r="66" spans="1:16" s="40" customFormat="1" ht="15.95" hidden="1" customHeight="1">
      <c r="A66" s="31"/>
      <c r="B66" s="307">
        <v>21</v>
      </c>
      <c r="C66" s="323">
        <v>41685</v>
      </c>
      <c r="D66" s="252"/>
      <c r="E66" s="239"/>
      <c r="F66" s="240"/>
      <c r="G66" s="240"/>
      <c r="H66" s="325"/>
      <c r="I66" s="241">
        <f t="shared" si="4"/>
        <v>0</v>
      </c>
      <c r="J66" s="242"/>
      <c r="K66" s="241"/>
      <c r="L66" s="243">
        <f t="shared" si="5"/>
        <v>0</v>
      </c>
      <c r="M66" s="301">
        <v>35000</v>
      </c>
      <c r="N66" s="244" t="s">
        <v>266</v>
      </c>
    </row>
    <row r="67" spans="1:16" s="40" customFormat="1" ht="15.95" hidden="1" customHeight="1">
      <c r="A67" s="31"/>
      <c r="B67" s="307">
        <v>22</v>
      </c>
      <c r="C67" s="329">
        <v>41686</v>
      </c>
      <c r="D67" s="252"/>
      <c r="E67" s="239"/>
      <c r="F67" s="240"/>
      <c r="G67" s="240"/>
      <c r="H67" s="325"/>
      <c r="I67" s="241">
        <f t="shared" si="4"/>
        <v>0</v>
      </c>
      <c r="J67" s="242"/>
      <c r="K67" s="241"/>
      <c r="L67" s="243">
        <f t="shared" si="5"/>
        <v>0</v>
      </c>
      <c r="M67" s="301">
        <v>35000</v>
      </c>
      <c r="N67" s="244" t="s">
        <v>266</v>
      </c>
    </row>
    <row r="68" spans="1:16" s="40" customFormat="1" ht="15.95" hidden="1" customHeight="1">
      <c r="A68" s="31"/>
      <c r="B68" s="307">
        <v>23</v>
      </c>
      <c r="C68" s="323">
        <v>41687</v>
      </c>
      <c r="D68" s="252"/>
      <c r="E68" s="239"/>
      <c r="F68" s="240"/>
      <c r="G68" s="240"/>
      <c r="H68" s="325"/>
      <c r="I68" s="241">
        <f t="shared" si="4"/>
        <v>0</v>
      </c>
      <c r="J68" s="242"/>
      <c r="K68" s="241"/>
      <c r="L68" s="243">
        <f t="shared" si="5"/>
        <v>0</v>
      </c>
      <c r="M68" s="301">
        <v>35000</v>
      </c>
      <c r="N68" s="244" t="s">
        <v>266</v>
      </c>
    </row>
    <row r="69" spans="1:16" s="40" customFormat="1" ht="15.95" hidden="1" customHeight="1">
      <c r="A69" s="31"/>
      <c r="B69" s="307">
        <v>24</v>
      </c>
      <c r="C69" s="323">
        <v>41688</v>
      </c>
      <c r="D69" s="252"/>
      <c r="E69" s="239"/>
      <c r="F69" s="240"/>
      <c r="G69" s="240"/>
      <c r="H69" s="325"/>
      <c r="I69" s="241">
        <f t="shared" si="4"/>
        <v>0</v>
      </c>
      <c r="J69" s="242"/>
      <c r="K69" s="241"/>
      <c r="L69" s="243">
        <f t="shared" si="5"/>
        <v>0</v>
      </c>
      <c r="M69" s="301">
        <v>35000</v>
      </c>
      <c r="N69" s="244" t="s">
        <v>266</v>
      </c>
    </row>
    <row r="70" spans="1:16" s="40" customFormat="1" ht="15.95" hidden="1" customHeight="1">
      <c r="A70" s="31"/>
      <c r="B70" s="307">
        <v>25</v>
      </c>
      <c r="C70" s="323">
        <v>41689</v>
      </c>
      <c r="D70" s="252" t="s">
        <v>269</v>
      </c>
      <c r="E70" s="144"/>
      <c r="F70" s="145"/>
      <c r="G70" s="145"/>
      <c r="H70" s="315">
        <v>475</v>
      </c>
      <c r="I70" s="247">
        <f t="shared" si="4"/>
        <v>475000</v>
      </c>
      <c r="J70" s="248"/>
      <c r="K70" s="247"/>
      <c r="L70" s="249">
        <f t="shared" si="5"/>
        <v>475000</v>
      </c>
      <c r="M70" s="2559">
        <v>35000</v>
      </c>
      <c r="N70" s="106" t="s">
        <v>266</v>
      </c>
    </row>
    <row r="71" spans="1:16" s="40" customFormat="1" ht="15.95" hidden="1" customHeight="1">
      <c r="A71" s="31"/>
      <c r="B71" s="307">
        <v>26</v>
      </c>
      <c r="C71" s="323">
        <v>41690</v>
      </c>
      <c r="D71" s="252"/>
      <c r="E71" s="239"/>
      <c r="F71" s="240"/>
      <c r="G71" s="240"/>
      <c r="H71" s="325"/>
      <c r="I71" s="241">
        <f t="shared" si="4"/>
        <v>0</v>
      </c>
      <c r="J71" s="242"/>
      <c r="K71" s="241"/>
      <c r="L71" s="243">
        <f t="shared" si="5"/>
        <v>0</v>
      </c>
      <c r="M71" s="301"/>
      <c r="N71" s="244"/>
    </row>
    <row r="72" spans="1:16" s="40" customFormat="1" ht="15.95" hidden="1" customHeight="1">
      <c r="A72" s="31"/>
      <c r="B72" s="238">
        <v>27</v>
      </c>
      <c r="C72" s="327">
        <v>41691</v>
      </c>
      <c r="D72" s="199" t="s">
        <v>270</v>
      </c>
      <c r="E72" s="46" t="s">
        <v>39</v>
      </c>
      <c r="F72" s="145"/>
      <c r="G72" s="145"/>
      <c r="H72" s="315">
        <v>475</v>
      </c>
      <c r="I72" s="247">
        <f t="shared" si="4"/>
        <v>475000</v>
      </c>
      <c r="J72" s="248"/>
      <c r="K72" s="247"/>
      <c r="L72" s="249">
        <f t="shared" si="5"/>
        <v>475000</v>
      </c>
      <c r="M72" s="2559"/>
      <c r="N72" s="254"/>
    </row>
    <row r="73" spans="1:16" s="40" customFormat="1" ht="15.95" hidden="1" customHeight="1">
      <c r="A73" s="31"/>
      <c r="B73" s="238">
        <v>28</v>
      </c>
      <c r="C73" s="327">
        <v>41692</v>
      </c>
      <c r="D73" s="252"/>
      <c r="E73" s="239"/>
      <c r="F73" s="240"/>
      <c r="G73" s="240"/>
      <c r="H73" s="325"/>
      <c r="I73" s="241">
        <f t="shared" si="4"/>
        <v>0</v>
      </c>
      <c r="J73" s="242"/>
      <c r="K73" s="241"/>
      <c r="L73" s="243">
        <f t="shared" si="5"/>
        <v>0</v>
      </c>
      <c r="M73" s="301"/>
      <c r="N73" s="244"/>
    </row>
    <row r="74" spans="1:16" s="40" customFormat="1" ht="15.95" hidden="1" customHeight="1">
      <c r="A74" s="31"/>
      <c r="B74" s="307">
        <v>29</v>
      </c>
      <c r="C74" s="329">
        <v>41693</v>
      </c>
      <c r="D74" s="199" t="s">
        <v>271</v>
      </c>
      <c r="E74" s="46" t="s">
        <v>39</v>
      </c>
      <c r="F74" s="145"/>
      <c r="G74" s="145"/>
      <c r="H74" s="315">
        <v>475</v>
      </c>
      <c r="I74" s="247">
        <f t="shared" si="4"/>
        <v>475000</v>
      </c>
      <c r="J74" s="248"/>
      <c r="K74" s="247"/>
      <c r="L74" s="249">
        <f t="shared" si="5"/>
        <v>475000</v>
      </c>
      <c r="M74" s="2559"/>
      <c r="N74" s="254"/>
    </row>
    <row r="75" spans="1:16" s="40" customFormat="1" ht="15.95" hidden="1" customHeight="1">
      <c r="A75" s="31"/>
      <c r="B75" s="307">
        <v>30</v>
      </c>
      <c r="C75" s="323">
        <v>41694</v>
      </c>
      <c r="D75" s="252"/>
      <c r="E75" s="239"/>
      <c r="F75" s="240"/>
      <c r="G75" s="240"/>
      <c r="H75" s="325"/>
      <c r="I75" s="241">
        <f t="shared" si="4"/>
        <v>0</v>
      </c>
      <c r="J75" s="242"/>
      <c r="K75" s="241"/>
      <c r="L75" s="243">
        <f t="shared" si="5"/>
        <v>0</v>
      </c>
      <c r="M75" s="301"/>
      <c r="N75" s="244"/>
    </row>
    <row r="76" spans="1:16" s="40" customFormat="1" ht="15.95" hidden="1" customHeight="1" thickBot="1">
      <c r="A76" s="31"/>
      <c r="B76" s="308">
        <v>31</v>
      </c>
      <c r="C76" s="330">
        <v>41695</v>
      </c>
      <c r="D76" s="255"/>
      <c r="E76" s="256"/>
      <c r="F76" s="257"/>
      <c r="G76" s="257"/>
      <c r="H76" s="331"/>
      <c r="I76" s="258">
        <f t="shared" si="4"/>
        <v>0</v>
      </c>
      <c r="J76" s="259"/>
      <c r="K76" s="258"/>
      <c r="L76" s="260">
        <f t="shared" si="5"/>
        <v>0</v>
      </c>
      <c r="M76" s="258"/>
      <c r="N76" s="261"/>
      <c r="O76" s="21"/>
      <c r="P76" s="21"/>
    </row>
    <row r="77" spans="1:16" s="40" customFormat="1" ht="15.95" hidden="1" customHeight="1">
      <c r="B77" s="793">
        <v>1</v>
      </c>
      <c r="C77" s="801">
        <v>41696</v>
      </c>
      <c r="D77" s="3091" t="s">
        <v>361</v>
      </c>
      <c r="E77" s="614"/>
      <c r="F77" s="826"/>
      <c r="G77" s="826"/>
      <c r="H77" s="890"/>
      <c r="I77" s="827">
        <f>H77*1000</f>
        <v>0</v>
      </c>
      <c r="J77" s="828"/>
      <c r="K77" s="827"/>
      <c r="L77" s="829">
        <f>I77+K77</f>
        <v>0</v>
      </c>
      <c r="M77" s="947"/>
      <c r="N77" s="830"/>
      <c r="O77" s="21"/>
      <c r="P77" s="21"/>
    </row>
    <row r="78" spans="1:16" s="40" customFormat="1" ht="15.95" hidden="1" customHeight="1">
      <c r="B78" s="555">
        <v>2</v>
      </c>
      <c r="C78" s="797">
        <v>41697</v>
      </c>
      <c r="D78" s="3092"/>
      <c r="E78" s="617"/>
      <c r="F78" s="831"/>
      <c r="G78" s="831"/>
      <c r="H78" s="891"/>
      <c r="I78" s="832">
        <f>H78*1000</f>
        <v>0</v>
      </c>
      <c r="J78" s="833"/>
      <c r="K78" s="832"/>
      <c r="L78" s="834">
        <f>I78+K78</f>
        <v>0</v>
      </c>
      <c r="M78" s="951"/>
      <c r="N78" s="835"/>
      <c r="O78" s="21"/>
      <c r="P78" s="21"/>
    </row>
    <row r="79" spans="1:16" s="40" customFormat="1" ht="15.95" hidden="1" customHeight="1">
      <c r="B79" s="555">
        <v>3</v>
      </c>
      <c r="C79" s="797">
        <v>41698</v>
      </c>
      <c r="D79" s="3092"/>
      <c r="E79" s="617"/>
      <c r="F79" s="831"/>
      <c r="G79" s="831"/>
      <c r="H79" s="891"/>
      <c r="I79" s="832">
        <f>H79*1000</f>
        <v>0</v>
      </c>
      <c r="J79" s="833"/>
      <c r="K79" s="832"/>
      <c r="L79" s="834">
        <f>I79+K79</f>
        <v>0</v>
      </c>
      <c r="M79" s="951"/>
      <c r="N79" s="835"/>
      <c r="O79" s="21"/>
      <c r="P79" s="21"/>
    </row>
    <row r="80" spans="1:16" s="40" customFormat="1" ht="15.95" hidden="1" customHeight="1">
      <c r="A80" s="31"/>
      <c r="B80" s="555">
        <v>4</v>
      </c>
      <c r="C80" s="797">
        <v>41699</v>
      </c>
      <c r="D80" s="3092"/>
      <c r="E80" s="617"/>
      <c r="F80" s="831"/>
      <c r="G80" s="831"/>
      <c r="H80" s="892"/>
      <c r="I80" s="832">
        <f>H80*1000</f>
        <v>0</v>
      </c>
      <c r="J80" s="833"/>
      <c r="K80" s="832"/>
      <c r="L80" s="834">
        <f>I80+K80</f>
        <v>0</v>
      </c>
      <c r="M80" s="951"/>
      <c r="N80" s="835"/>
      <c r="O80" s="21"/>
      <c r="P80" s="21"/>
    </row>
    <row r="81" spans="1:16" s="40" customFormat="1" ht="15.95" hidden="1" customHeight="1">
      <c r="A81" s="31"/>
      <c r="B81" s="555">
        <v>5</v>
      </c>
      <c r="C81" s="797">
        <v>41700</v>
      </c>
      <c r="D81" s="3092"/>
      <c r="E81" s="617"/>
      <c r="F81" s="831"/>
      <c r="G81" s="831"/>
      <c r="H81" s="892"/>
      <c r="I81" s="832">
        <f t="shared" ref="I81:I104" si="6">H81*1000</f>
        <v>0</v>
      </c>
      <c r="J81" s="833"/>
      <c r="K81" s="832"/>
      <c r="L81" s="834">
        <f t="shared" ref="L81:L104" si="7">I81+K81</f>
        <v>0</v>
      </c>
      <c r="M81" s="647"/>
      <c r="N81" s="835"/>
      <c r="O81" s="21"/>
      <c r="P81" s="21"/>
    </row>
    <row r="82" spans="1:16" s="40" customFormat="1" ht="15.95" hidden="1" customHeight="1">
      <c r="A82" s="31"/>
      <c r="B82" s="555">
        <v>6</v>
      </c>
      <c r="C82" s="797">
        <v>41701</v>
      </c>
      <c r="D82" s="3092"/>
      <c r="E82" s="617"/>
      <c r="F82" s="831"/>
      <c r="G82" s="831"/>
      <c r="H82" s="891"/>
      <c r="I82" s="832">
        <f t="shared" si="6"/>
        <v>0</v>
      </c>
      <c r="J82" s="833"/>
      <c r="K82" s="832"/>
      <c r="L82" s="834">
        <f t="shared" si="7"/>
        <v>0</v>
      </c>
      <c r="M82" s="647"/>
      <c r="N82" s="835"/>
      <c r="O82" s="21"/>
      <c r="P82" s="21"/>
    </row>
    <row r="83" spans="1:16" s="40" customFormat="1" ht="15.95" hidden="1" customHeight="1">
      <c r="A83" s="31"/>
      <c r="B83" s="555">
        <v>7</v>
      </c>
      <c r="C83" s="797">
        <v>41702</v>
      </c>
      <c r="D83" s="3092"/>
      <c r="E83" s="617"/>
      <c r="F83" s="831"/>
      <c r="G83" s="831"/>
      <c r="H83" s="891"/>
      <c r="I83" s="832">
        <f t="shared" si="6"/>
        <v>0</v>
      </c>
      <c r="J83" s="833"/>
      <c r="K83" s="832"/>
      <c r="L83" s="834">
        <f t="shared" si="7"/>
        <v>0</v>
      </c>
      <c r="M83" s="647"/>
      <c r="N83" s="835"/>
      <c r="O83" s="21"/>
      <c r="P83" s="21"/>
    </row>
    <row r="84" spans="1:16" s="40" customFormat="1" ht="15.95" hidden="1" customHeight="1">
      <c r="A84" s="31"/>
      <c r="B84" s="555">
        <v>8</v>
      </c>
      <c r="C84" s="797">
        <v>41703</v>
      </c>
      <c r="D84" s="3092"/>
      <c r="E84" s="617"/>
      <c r="F84" s="831"/>
      <c r="G84" s="831"/>
      <c r="H84" s="891"/>
      <c r="I84" s="832">
        <f t="shared" si="6"/>
        <v>0</v>
      </c>
      <c r="J84" s="833"/>
      <c r="K84" s="832"/>
      <c r="L84" s="834">
        <f t="shared" si="7"/>
        <v>0</v>
      </c>
      <c r="M84" s="647"/>
      <c r="N84" s="836"/>
      <c r="O84" s="21"/>
      <c r="P84" s="21"/>
    </row>
    <row r="85" spans="1:16" s="40" customFormat="1" ht="15.95" hidden="1" customHeight="1">
      <c r="A85" s="31"/>
      <c r="B85" s="555">
        <v>9</v>
      </c>
      <c r="C85" s="797">
        <v>41704</v>
      </c>
      <c r="D85" s="3092"/>
      <c r="E85" s="617"/>
      <c r="F85" s="831"/>
      <c r="G85" s="831"/>
      <c r="H85" s="891"/>
      <c r="I85" s="832">
        <f t="shared" si="6"/>
        <v>0</v>
      </c>
      <c r="J85" s="833"/>
      <c r="K85" s="832"/>
      <c r="L85" s="834">
        <f t="shared" si="7"/>
        <v>0</v>
      </c>
      <c r="M85" s="647"/>
      <c r="N85" s="836"/>
      <c r="O85" s="21"/>
      <c r="P85" s="21"/>
    </row>
    <row r="86" spans="1:16" s="40" customFormat="1" ht="15.95" hidden="1" customHeight="1">
      <c r="A86" s="31"/>
      <c r="B86" s="555">
        <v>10</v>
      </c>
      <c r="C86" s="797">
        <v>41705</v>
      </c>
      <c r="D86" s="3092"/>
      <c r="E86" s="617"/>
      <c r="F86" s="831"/>
      <c r="G86" s="831"/>
      <c r="H86" s="891"/>
      <c r="I86" s="832">
        <f t="shared" si="6"/>
        <v>0</v>
      </c>
      <c r="J86" s="833"/>
      <c r="K86" s="832"/>
      <c r="L86" s="834">
        <f t="shared" si="7"/>
        <v>0</v>
      </c>
      <c r="M86" s="647"/>
      <c r="N86" s="836"/>
      <c r="O86" s="21"/>
      <c r="P86" s="21"/>
    </row>
    <row r="87" spans="1:16" s="40" customFormat="1" ht="15.95" hidden="1" customHeight="1">
      <c r="A87" s="31"/>
      <c r="B87" s="555">
        <v>11</v>
      </c>
      <c r="C87" s="797">
        <v>41706</v>
      </c>
      <c r="D87" s="3092"/>
      <c r="E87" s="617"/>
      <c r="F87" s="831"/>
      <c r="G87" s="831"/>
      <c r="H87" s="891"/>
      <c r="I87" s="832">
        <f t="shared" si="6"/>
        <v>0</v>
      </c>
      <c r="J87" s="833"/>
      <c r="K87" s="832"/>
      <c r="L87" s="834">
        <f t="shared" si="7"/>
        <v>0</v>
      </c>
      <c r="M87" s="647"/>
      <c r="N87" s="836"/>
      <c r="O87" s="21"/>
      <c r="P87" s="21"/>
    </row>
    <row r="88" spans="1:16" s="40" customFormat="1" ht="15.95" hidden="1" customHeight="1">
      <c r="A88" s="31"/>
      <c r="B88" s="555">
        <v>12</v>
      </c>
      <c r="C88" s="797">
        <v>41707</v>
      </c>
      <c r="D88" s="3092"/>
      <c r="E88" s="617"/>
      <c r="F88" s="831"/>
      <c r="G88" s="831"/>
      <c r="H88" s="891"/>
      <c r="I88" s="832">
        <f>H88*1000</f>
        <v>0</v>
      </c>
      <c r="J88" s="833"/>
      <c r="K88" s="832"/>
      <c r="L88" s="834">
        <f>I88+K88</f>
        <v>0</v>
      </c>
      <c r="M88" s="647"/>
      <c r="N88" s="836"/>
      <c r="O88" s="21"/>
      <c r="P88" s="21"/>
    </row>
    <row r="89" spans="1:16" s="40" customFormat="1" ht="15.95" hidden="1" customHeight="1">
      <c r="A89" s="31"/>
      <c r="B89" s="555">
        <v>13</v>
      </c>
      <c r="C89" s="797">
        <v>41708</v>
      </c>
      <c r="D89" s="3092"/>
      <c r="E89" s="617"/>
      <c r="F89" s="831"/>
      <c r="G89" s="831"/>
      <c r="H89" s="891"/>
      <c r="I89" s="832">
        <f>H89*1000</f>
        <v>0</v>
      </c>
      <c r="J89" s="833"/>
      <c r="K89" s="832"/>
      <c r="L89" s="834">
        <f>I89+K89</f>
        <v>0</v>
      </c>
      <c r="M89" s="647"/>
      <c r="N89" s="836"/>
      <c r="O89" s="21"/>
      <c r="P89" s="21"/>
    </row>
    <row r="90" spans="1:16" s="40" customFormat="1" ht="15.95" hidden="1" customHeight="1">
      <c r="A90" s="31"/>
      <c r="B90" s="555">
        <v>14</v>
      </c>
      <c r="C90" s="797">
        <v>41709</v>
      </c>
      <c r="D90" s="3092"/>
      <c r="E90" s="617"/>
      <c r="F90" s="831"/>
      <c r="G90" s="831"/>
      <c r="H90" s="891"/>
      <c r="I90" s="832">
        <f>H90*1000</f>
        <v>0</v>
      </c>
      <c r="J90" s="833"/>
      <c r="K90" s="832"/>
      <c r="L90" s="834">
        <f>I90+K90</f>
        <v>0</v>
      </c>
      <c r="M90" s="647"/>
      <c r="N90" s="836"/>
      <c r="O90" s="21"/>
      <c r="P90" s="21"/>
    </row>
    <row r="91" spans="1:16" s="40" customFormat="1" ht="15.95" hidden="1" customHeight="1">
      <c r="A91" s="31"/>
      <c r="B91" s="555">
        <v>15</v>
      </c>
      <c r="C91" s="797">
        <v>41710</v>
      </c>
      <c r="D91" s="3092"/>
      <c r="E91" s="617"/>
      <c r="F91" s="831"/>
      <c r="G91" s="831"/>
      <c r="H91" s="891"/>
      <c r="I91" s="832">
        <f t="shared" si="6"/>
        <v>0</v>
      </c>
      <c r="J91" s="833"/>
      <c r="K91" s="832"/>
      <c r="L91" s="834">
        <f t="shared" si="7"/>
        <v>0</v>
      </c>
      <c r="M91" s="647"/>
      <c r="N91" s="836"/>
      <c r="O91" s="21"/>
      <c r="P91" s="21"/>
    </row>
    <row r="92" spans="1:16" s="40" customFormat="1" ht="15.95" hidden="1" customHeight="1">
      <c r="A92" s="31"/>
      <c r="B92" s="555">
        <v>16</v>
      </c>
      <c r="C92" s="797">
        <v>41711</v>
      </c>
      <c r="D92" s="3092"/>
      <c r="E92" s="617"/>
      <c r="F92" s="831"/>
      <c r="G92" s="831"/>
      <c r="H92" s="891"/>
      <c r="I92" s="832">
        <f t="shared" si="6"/>
        <v>0</v>
      </c>
      <c r="J92" s="833"/>
      <c r="K92" s="832"/>
      <c r="L92" s="834">
        <f t="shared" si="7"/>
        <v>0</v>
      </c>
      <c r="M92" s="647"/>
      <c r="N92" s="836"/>
      <c r="O92" s="21"/>
      <c r="P92" s="21"/>
    </row>
    <row r="93" spans="1:16" s="40" customFormat="1" ht="15.95" hidden="1" customHeight="1">
      <c r="A93" s="31"/>
      <c r="B93" s="555">
        <v>17</v>
      </c>
      <c r="C93" s="797">
        <v>41712</v>
      </c>
      <c r="D93" s="3092"/>
      <c r="E93" s="617"/>
      <c r="F93" s="831"/>
      <c r="G93" s="831"/>
      <c r="H93" s="617"/>
      <c r="I93" s="832">
        <f t="shared" si="6"/>
        <v>0</v>
      </c>
      <c r="J93" s="833"/>
      <c r="K93" s="832"/>
      <c r="L93" s="834">
        <f t="shared" si="7"/>
        <v>0</v>
      </c>
      <c r="M93" s="647"/>
      <c r="N93" s="836"/>
      <c r="O93" s="21"/>
      <c r="P93" s="21"/>
    </row>
    <row r="94" spans="1:16" s="40" customFormat="1" ht="15.95" hidden="1" customHeight="1">
      <c r="A94" s="31"/>
      <c r="B94" s="555">
        <v>18</v>
      </c>
      <c r="C94" s="797">
        <v>41713</v>
      </c>
      <c r="D94" s="3092"/>
      <c r="E94" s="617"/>
      <c r="F94" s="831"/>
      <c r="G94" s="831"/>
      <c r="H94" s="891"/>
      <c r="I94" s="832">
        <f t="shared" si="6"/>
        <v>0</v>
      </c>
      <c r="J94" s="833"/>
      <c r="K94" s="832"/>
      <c r="L94" s="834">
        <f t="shared" si="7"/>
        <v>0</v>
      </c>
      <c r="M94" s="647"/>
      <c r="N94" s="836"/>
      <c r="O94" s="21"/>
      <c r="P94" s="21"/>
    </row>
    <row r="95" spans="1:16" s="40" customFormat="1" ht="15.95" hidden="1" customHeight="1">
      <c r="A95" s="31"/>
      <c r="B95" s="555">
        <v>19</v>
      </c>
      <c r="C95" s="797">
        <v>41714</v>
      </c>
      <c r="D95" s="3092"/>
      <c r="E95" s="617"/>
      <c r="F95" s="831"/>
      <c r="G95" s="831"/>
      <c r="H95" s="891"/>
      <c r="I95" s="832">
        <f t="shared" si="6"/>
        <v>0</v>
      </c>
      <c r="J95" s="833"/>
      <c r="K95" s="832"/>
      <c r="L95" s="834">
        <f t="shared" si="7"/>
        <v>0</v>
      </c>
      <c r="M95" s="647"/>
      <c r="N95" s="836"/>
      <c r="O95" s="21"/>
      <c r="P95" s="21"/>
    </row>
    <row r="96" spans="1:16" s="40" customFormat="1" ht="15.95" hidden="1" customHeight="1">
      <c r="A96" s="31"/>
      <c r="B96" s="555">
        <v>20</v>
      </c>
      <c r="C96" s="797">
        <v>41715</v>
      </c>
      <c r="D96" s="3092"/>
      <c r="E96" s="617"/>
      <c r="F96" s="831"/>
      <c r="G96" s="831"/>
      <c r="H96" s="891"/>
      <c r="I96" s="832">
        <f t="shared" si="6"/>
        <v>0</v>
      </c>
      <c r="J96" s="833"/>
      <c r="K96" s="832"/>
      <c r="L96" s="834">
        <f t="shared" si="7"/>
        <v>0</v>
      </c>
      <c r="M96" s="647"/>
      <c r="N96" s="836"/>
      <c r="O96" s="21"/>
      <c r="P96" s="21"/>
    </row>
    <row r="97" spans="1:16" s="40" customFormat="1" ht="15.95" hidden="1" customHeight="1">
      <c r="A97" s="31"/>
      <c r="B97" s="555">
        <v>21</v>
      </c>
      <c r="C97" s="797">
        <v>41716</v>
      </c>
      <c r="D97" s="3092"/>
      <c r="E97" s="617"/>
      <c r="F97" s="831"/>
      <c r="G97" s="831"/>
      <c r="H97" s="891"/>
      <c r="I97" s="832">
        <f t="shared" si="6"/>
        <v>0</v>
      </c>
      <c r="J97" s="833"/>
      <c r="K97" s="832"/>
      <c r="L97" s="834">
        <f t="shared" si="7"/>
        <v>0</v>
      </c>
      <c r="M97" s="647"/>
      <c r="N97" s="836"/>
      <c r="O97" s="21"/>
      <c r="P97" s="21"/>
    </row>
    <row r="98" spans="1:16" s="40" customFormat="1" ht="15.95" hidden="1" customHeight="1">
      <c r="A98" s="31"/>
      <c r="B98" s="555">
        <v>22</v>
      </c>
      <c r="C98" s="797">
        <v>41717</v>
      </c>
      <c r="D98" s="3092"/>
      <c r="E98" s="617"/>
      <c r="F98" s="831"/>
      <c r="G98" s="831"/>
      <c r="H98" s="891"/>
      <c r="I98" s="832">
        <f t="shared" si="6"/>
        <v>0</v>
      </c>
      <c r="J98" s="833"/>
      <c r="K98" s="832"/>
      <c r="L98" s="834">
        <f t="shared" si="7"/>
        <v>0</v>
      </c>
      <c r="M98" s="954"/>
      <c r="N98" s="836"/>
      <c r="O98" s="21"/>
      <c r="P98" s="21"/>
    </row>
    <row r="99" spans="1:16" s="40" customFormat="1" ht="15.95" hidden="1" customHeight="1">
      <c r="A99" s="31"/>
      <c r="B99" s="555">
        <v>23</v>
      </c>
      <c r="C99" s="797">
        <v>41718</v>
      </c>
      <c r="D99" s="3092"/>
      <c r="E99" s="617"/>
      <c r="F99" s="831"/>
      <c r="G99" s="831"/>
      <c r="H99" s="891"/>
      <c r="I99" s="832">
        <f t="shared" si="6"/>
        <v>0</v>
      </c>
      <c r="J99" s="833"/>
      <c r="K99" s="832"/>
      <c r="L99" s="834">
        <f t="shared" si="7"/>
        <v>0</v>
      </c>
      <c r="M99" s="954"/>
      <c r="N99" s="836"/>
      <c r="O99" s="21"/>
      <c r="P99" s="21"/>
    </row>
    <row r="100" spans="1:16" s="40" customFormat="1" ht="15.95" hidden="1" customHeight="1">
      <c r="A100" s="31"/>
      <c r="B100" s="555">
        <v>24</v>
      </c>
      <c r="C100" s="797">
        <v>41719</v>
      </c>
      <c r="D100" s="3092"/>
      <c r="E100" s="617"/>
      <c r="F100" s="831"/>
      <c r="G100" s="831"/>
      <c r="H100" s="891"/>
      <c r="I100" s="832">
        <f t="shared" si="6"/>
        <v>0</v>
      </c>
      <c r="J100" s="833"/>
      <c r="K100" s="832"/>
      <c r="L100" s="834">
        <f t="shared" si="7"/>
        <v>0</v>
      </c>
      <c r="M100" s="954"/>
      <c r="N100" s="836"/>
      <c r="O100" s="21"/>
      <c r="P100" s="21"/>
    </row>
    <row r="101" spans="1:16" s="40" customFormat="1" ht="15.95" hidden="1" customHeight="1">
      <c r="A101" s="31"/>
      <c r="B101" s="555">
        <v>25</v>
      </c>
      <c r="C101" s="797">
        <v>41720</v>
      </c>
      <c r="D101" s="3092"/>
      <c r="E101" s="617"/>
      <c r="F101" s="831"/>
      <c r="G101" s="831"/>
      <c r="H101" s="891"/>
      <c r="I101" s="832">
        <f t="shared" si="6"/>
        <v>0</v>
      </c>
      <c r="J101" s="833"/>
      <c r="K101" s="832"/>
      <c r="L101" s="834">
        <f t="shared" si="7"/>
        <v>0</v>
      </c>
      <c r="M101" s="954"/>
      <c r="N101" s="836"/>
      <c r="O101" s="21"/>
      <c r="P101" s="21"/>
    </row>
    <row r="102" spans="1:16" s="40" customFormat="1" ht="15.95" hidden="1" customHeight="1">
      <c r="A102" s="31"/>
      <c r="B102" s="555">
        <v>26</v>
      </c>
      <c r="C102" s="797">
        <v>41721</v>
      </c>
      <c r="D102" s="3092"/>
      <c r="E102" s="617"/>
      <c r="F102" s="831"/>
      <c r="G102" s="831"/>
      <c r="H102" s="891"/>
      <c r="I102" s="832">
        <f t="shared" si="6"/>
        <v>0</v>
      </c>
      <c r="J102" s="833"/>
      <c r="K102" s="832"/>
      <c r="L102" s="834">
        <f t="shared" si="7"/>
        <v>0</v>
      </c>
      <c r="M102" s="954"/>
      <c r="N102" s="836"/>
      <c r="O102" s="21"/>
      <c r="P102" s="21"/>
    </row>
    <row r="103" spans="1:16" s="40" customFormat="1" ht="15.95" hidden="1" customHeight="1">
      <c r="A103" s="31"/>
      <c r="B103" s="555">
        <v>27</v>
      </c>
      <c r="C103" s="797">
        <v>41722</v>
      </c>
      <c r="D103" s="3092"/>
      <c r="E103" s="617"/>
      <c r="F103" s="831"/>
      <c r="G103" s="831"/>
      <c r="H103" s="891"/>
      <c r="I103" s="832">
        <f t="shared" si="6"/>
        <v>0</v>
      </c>
      <c r="J103" s="833"/>
      <c r="K103" s="832"/>
      <c r="L103" s="834">
        <f t="shared" si="7"/>
        <v>0</v>
      </c>
      <c r="M103" s="954"/>
      <c r="N103" s="835"/>
      <c r="O103" s="21"/>
      <c r="P103" s="21"/>
    </row>
    <row r="104" spans="1:16" s="40" customFormat="1" ht="15.95" hidden="1" customHeight="1" thickBot="1">
      <c r="A104" s="31"/>
      <c r="B104" s="798">
        <v>28</v>
      </c>
      <c r="C104" s="799">
        <v>41723</v>
      </c>
      <c r="D104" s="3093"/>
      <c r="E104" s="837"/>
      <c r="F104" s="838"/>
      <c r="G104" s="838"/>
      <c r="H104" s="893"/>
      <c r="I104" s="839">
        <f t="shared" si="6"/>
        <v>0</v>
      </c>
      <c r="J104" s="840"/>
      <c r="K104" s="839"/>
      <c r="L104" s="841">
        <f t="shared" si="7"/>
        <v>0</v>
      </c>
      <c r="M104" s="842"/>
      <c r="N104" s="843"/>
      <c r="O104" s="21"/>
      <c r="P104" s="21"/>
    </row>
    <row r="105" spans="1:16" s="40" customFormat="1" hidden="1">
      <c r="B105" s="802">
        <v>1</v>
      </c>
      <c r="C105" s="945">
        <v>41724</v>
      </c>
      <c r="D105" s="1037" t="s">
        <v>52</v>
      </c>
      <c r="E105" s="848"/>
      <c r="F105" s="849"/>
      <c r="G105" s="849"/>
      <c r="H105" s="946"/>
      <c r="I105" s="947">
        <f>H105*1000</f>
        <v>0</v>
      </c>
      <c r="J105" s="828"/>
      <c r="K105" s="947"/>
      <c r="L105" s="851">
        <f>I105+K105</f>
        <v>0</v>
      </c>
      <c r="M105" s="947"/>
      <c r="N105" s="830"/>
      <c r="O105" s="21"/>
      <c r="P105" s="21"/>
    </row>
    <row r="106" spans="1:16" s="40" customFormat="1" hidden="1">
      <c r="B106" s="555">
        <v>2</v>
      </c>
      <c r="C106" s="948">
        <v>41725</v>
      </c>
      <c r="D106" s="949" t="s">
        <v>389</v>
      </c>
      <c r="E106" s="853"/>
      <c r="F106" s="854"/>
      <c r="G106" s="854"/>
      <c r="H106" s="950">
        <v>40</v>
      </c>
      <c r="I106" s="951">
        <f>H106*1000</f>
        <v>40000</v>
      </c>
      <c r="J106" s="833"/>
      <c r="K106" s="951"/>
      <c r="L106" s="856">
        <f>I106+K106</f>
        <v>40000</v>
      </c>
      <c r="M106" s="951"/>
      <c r="N106" s="835"/>
      <c r="O106" s="21"/>
      <c r="P106" s="21"/>
    </row>
    <row r="107" spans="1:16" s="40" customFormat="1" hidden="1">
      <c r="B107" s="555">
        <v>3</v>
      </c>
      <c r="C107" s="948">
        <v>41726</v>
      </c>
      <c r="D107" s="949" t="s">
        <v>367</v>
      </c>
      <c r="E107" s="853"/>
      <c r="F107" s="854"/>
      <c r="G107" s="854"/>
      <c r="H107" s="950">
        <v>55</v>
      </c>
      <c r="I107" s="951">
        <f>H107*1000</f>
        <v>55000</v>
      </c>
      <c r="J107" s="833"/>
      <c r="K107" s="951"/>
      <c r="L107" s="856">
        <f>I107+K107</f>
        <v>55000</v>
      </c>
      <c r="M107" s="951"/>
      <c r="N107" s="835"/>
      <c r="O107" s="21"/>
      <c r="P107" s="21"/>
    </row>
    <row r="108" spans="1:16" s="40" customFormat="1" hidden="1">
      <c r="B108" s="555">
        <v>4</v>
      </c>
      <c r="C108" s="948">
        <v>41727</v>
      </c>
      <c r="D108" s="989" t="s">
        <v>52</v>
      </c>
      <c r="E108" s="853"/>
      <c r="F108" s="854"/>
      <c r="G108" s="854"/>
      <c r="H108" s="952"/>
      <c r="I108" s="951">
        <f>H108*1000</f>
        <v>0</v>
      </c>
      <c r="J108" s="833"/>
      <c r="K108" s="951"/>
      <c r="L108" s="856">
        <f>I108+K108</f>
        <v>0</v>
      </c>
      <c r="M108" s="951"/>
      <c r="N108" s="835"/>
      <c r="O108" s="21"/>
      <c r="P108" s="21"/>
    </row>
    <row r="109" spans="1:16" s="40" customFormat="1" hidden="1">
      <c r="B109" s="555">
        <v>5</v>
      </c>
      <c r="C109" s="250">
        <v>41728</v>
      </c>
      <c r="D109" s="949" t="s">
        <v>390</v>
      </c>
      <c r="E109" s="853"/>
      <c r="F109" s="854"/>
      <c r="G109" s="854"/>
      <c r="H109" s="952">
        <v>55</v>
      </c>
      <c r="I109" s="951">
        <f t="shared" ref="I109:I140" si="8">H109*1000</f>
        <v>55000</v>
      </c>
      <c r="J109" s="833"/>
      <c r="K109" s="951"/>
      <c r="L109" s="856">
        <f t="shared" ref="L109:L140" si="9">I109+K109</f>
        <v>55000</v>
      </c>
      <c r="M109" s="647"/>
      <c r="N109" s="835"/>
      <c r="O109" s="21"/>
      <c r="P109" s="21"/>
    </row>
    <row r="110" spans="1:16" s="40" customFormat="1" hidden="1">
      <c r="B110" s="555">
        <v>6</v>
      </c>
      <c r="C110" s="948">
        <v>41729</v>
      </c>
      <c r="D110" s="989" t="s">
        <v>52</v>
      </c>
      <c r="E110" s="853"/>
      <c r="F110" s="854"/>
      <c r="G110" s="854"/>
      <c r="H110" s="950"/>
      <c r="I110" s="951">
        <f t="shared" si="8"/>
        <v>0</v>
      </c>
      <c r="J110" s="833"/>
      <c r="K110" s="951"/>
      <c r="L110" s="856">
        <f t="shared" si="9"/>
        <v>0</v>
      </c>
      <c r="M110" s="647"/>
      <c r="N110" s="835"/>
      <c r="O110" s="21"/>
      <c r="P110" s="21"/>
    </row>
    <row r="111" spans="1:16" s="40" customFormat="1" hidden="1">
      <c r="B111" s="555">
        <v>7</v>
      </c>
      <c r="C111" s="948">
        <v>41730</v>
      </c>
      <c r="D111" s="949" t="s">
        <v>391</v>
      </c>
      <c r="E111" s="853"/>
      <c r="F111" s="854"/>
      <c r="G111" s="854"/>
      <c r="H111" s="950">
        <v>740</v>
      </c>
      <c r="I111" s="951">
        <f t="shared" si="8"/>
        <v>740000</v>
      </c>
      <c r="J111" s="833"/>
      <c r="K111" s="951"/>
      <c r="L111" s="856">
        <f t="shared" si="9"/>
        <v>740000</v>
      </c>
      <c r="M111" s="647"/>
      <c r="N111" s="835"/>
      <c r="O111" s="21"/>
      <c r="P111" s="21"/>
    </row>
    <row r="112" spans="1:16" s="40" customFormat="1" hidden="1">
      <c r="B112" s="555">
        <v>8</v>
      </c>
      <c r="C112" s="948">
        <v>41731</v>
      </c>
      <c r="D112" s="989" t="s">
        <v>52</v>
      </c>
      <c r="E112" s="853"/>
      <c r="F112" s="854"/>
      <c r="G112" s="854"/>
      <c r="H112" s="950"/>
      <c r="I112" s="951">
        <f t="shared" si="8"/>
        <v>0</v>
      </c>
      <c r="J112" s="833"/>
      <c r="K112" s="951"/>
      <c r="L112" s="856">
        <f t="shared" si="9"/>
        <v>0</v>
      </c>
      <c r="M112" s="647"/>
      <c r="N112" s="836"/>
      <c r="O112" s="21"/>
      <c r="P112" s="21"/>
    </row>
    <row r="113" spans="2:16" s="40" customFormat="1" hidden="1">
      <c r="B113" s="555">
        <v>9</v>
      </c>
      <c r="C113" s="948">
        <v>41732</v>
      </c>
      <c r="D113" s="989" t="s">
        <v>52</v>
      </c>
      <c r="E113" s="853"/>
      <c r="F113" s="854"/>
      <c r="G113" s="854"/>
      <c r="H113" s="950"/>
      <c r="I113" s="951">
        <f t="shared" si="8"/>
        <v>0</v>
      </c>
      <c r="J113" s="833"/>
      <c r="K113" s="951"/>
      <c r="L113" s="856">
        <f t="shared" si="9"/>
        <v>0</v>
      </c>
      <c r="M113" s="647"/>
      <c r="N113" s="836"/>
      <c r="O113" s="21"/>
      <c r="P113" s="21"/>
    </row>
    <row r="114" spans="2:16" s="40" customFormat="1" hidden="1">
      <c r="B114" s="555">
        <v>10</v>
      </c>
      <c r="C114" s="948">
        <v>41733</v>
      </c>
      <c r="D114" s="989" t="s">
        <v>52</v>
      </c>
      <c r="E114" s="853"/>
      <c r="F114" s="854"/>
      <c r="G114" s="854"/>
      <c r="H114" s="950"/>
      <c r="I114" s="951">
        <f t="shared" si="8"/>
        <v>0</v>
      </c>
      <c r="J114" s="833"/>
      <c r="K114" s="951"/>
      <c r="L114" s="856">
        <f t="shared" si="9"/>
        <v>0</v>
      </c>
      <c r="M114" s="647"/>
      <c r="N114" s="836"/>
      <c r="O114" s="21"/>
      <c r="P114" s="21"/>
    </row>
    <row r="115" spans="2:16" s="40" customFormat="1" hidden="1">
      <c r="B115" s="555">
        <v>11</v>
      </c>
      <c r="C115" s="948">
        <v>41734</v>
      </c>
      <c r="D115" s="989" t="s">
        <v>52</v>
      </c>
      <c r="E115" s="853"/>
      <c r="F115" s="854"/>
      <c r="G115" s="854"/>
      <c r="H115" s="950"/>
      <c r="I115" s="951">
        <f t="shared" si="8"/>
        <v>0</v>
      </c>
      <c r="J115" s="833"/>
      <c r="K115" s="951"/>
      <c r="L115" s="856">
        <f t="shared" si="9"/>
        <v>0</v>
      </c>
      <c r="M115" s="647"/>
      <c r="N115" s="836"/>
      <c r="O115" s="21"/>
      <c r="P115" s="21"/>
    </row>
    <row r="116" spans="2:16" s="40" customFormat="1" hidden="1">
      <c r="B116" s="3066">
        <v>12</v>
      </c>
      <c r="C116" s="250">
        <v>41735</v>
      </c>
      <c r="D116" s="949" t="s">
        <v>401</v>
      </c>
      <c r="E116" s="853"/>
      <c r="F116" s="854"/>
      <c r="G116" s="854"/>
      <c r="H116" s="950">
        <v>3.5</v>
      </c>
      <c r="I116" s="951">
        <f>H116*1000</f>
        <v>3500</v>
      </c>
      <c r="J116" s="833"/>
      <c r="K116" s="951"/>
      <c r="L116" s="856">
        <f>I116+K116</f>
        <v>3500</v>
      </c>
      <c r="M116" s="647"/>
      <c r="N116" s="836"/>
      <c r="O116" s="21"/>
      <c r="P116" s="21"/>
    </row>
    <row r="117" spans="2:16" s="40" customFormat="1" hidden="1">
      <c r="B117" s="3066"/>
      <c r="C117" s="250">
        <v>41735</v>
      </c>
      <c r="D117" s="949" t="s">
        <v>392</v>
      </c>
      <c r="E117" s="853"/>
      <c r="F117" s="854"/>
      <c r="G117" s="854"/>
      <c r="H117" s="950">
        <v>25</v>
      </c>
      <c r="I117" s="951">
        <f>H117*1000</f>
        <v>25000</v>
      </c>
      <c r="J117" s="833"/>
      <c r="K117" s="951"/>
      <c r="L117" s="856">
        <f>I117+K117</f>
        <v>25000</v>
      </c>
      <c r="M117" s="647"/>
      <c r="N117" s="836"/>
      <c r="O117" s="21"/>
      <c r="P117" s="21"/>
    </row>
    <row r="118" spans="2:16" s="40" customFormat="1" hidden="1">
      <c r="B118" s="555">
        <v>13</v>
      </c>
      <c r="C118" s="948">
        <v>41736</v>
      </c>
      <c r="D118" s="949" t="s">
        <v>368</v>
      </c>
      <c r="E118" s="853"/>
      <c r="F118" s="854"/>
      <c r="G118" s="854"/>
      <c r="H118" s="950">
        <v>195</v>
      </c>
      <c r="I118" s="951">
        <f>H118*1000</f>
        <v>195000</v>
      </c>
      <c r="J118" s="833"/>
      <c r="K118" s="951"/>
      <c r="L118" s="856">
        <f>I118+K118</f>
        <v>195000</v>
      </c>
      <c r="M118" s="647"/>
      <c r="N118" s="836"/>
      <c r="O118" s="21"/>
      <c r="P118" s="21"/>
    </row>
    <row r="119" spans="2:16" s="40" customFormat="1" hidden="1">
      <c r="B119" s="555">
        <v>14</v>
      </c>
      <c r="C119" s="948">
        <v>41737</v>
      </c>
      <c r="D119" s="989" t="s">
        <v>52</v>
      </c>
      <c r="E119" s="853"/>
      <c r="F119" s="854"/>
      <c r="G119" s="854"/>
      <c r="H119" s="950"/>
      <c r="I119" s="951">
        <f>H119*1000</f>
        <v>0</v>
      </c>
      <c r="J119" s="833"/>
      <c r="K119" s="951"/>
      <c r="L119" s="856">
        <f>I119+K119</f>
        <v>0</v>
      </c>
      <c r="M119" s="647"/>
      <c r="N119" s="836"/>
      <c r="O119" s="21"/>
      <c r="P119" s="21"/>
    </row>
    <row r="120" spans="2:16" s="40" customFormat="1" hidden="1">
      <c r="B120" s="555">
        <v>15</v>
      </c>
      <c r="C120" s="948">
        <v>41738</v>
      </c>
      <c r="D120" s="990" t="s">
        <v>366</v>
      </c>
      <c r="E120" s="853"/>
      <c r="F120" s="854"/>
      <c r="G120" s="854"/>
      <c r="H120" s="950"/>
      <c r="I120" s="951">
        <f t="shared" si="8"/>
        <v>0</v>
      </c>
      <c r="J120" s="833"/>
      <c r="K120" s="951"/>
      <c r="L120" s="856">
        <f t="shared" si="9"/>
        <v>0</v>
      </c>
      <c r="M120" s="647"/>
      <c r="N120" s="836"/>
      <c r="O120" s="21"/>
      <c r="P120" s="21"/>
    </row>
    <row r="121" spans="2:16" s="40" customFormat="1" hidden="1">
      <c r="B121" s="555">
        <v>16</v>
      </c>
      <c r="C121" s="948">
        <v>41739</v>
      </c>
      <c r="D121" s="989" t="s">
        <v>52</v>
      </c>
      <c r="E121" s="853"/>
      <c r="F121" s="854"/>
      <c r="G121" s="854"/>
      <c r="H121" s="950"/>
      <c r="I121" s="951">
        <f t="shared" si="8"/>
        <v>0</v>
      </c>
      <c r="J121" s="833"/>
      <c r="K121" s="951"/>
      <c r="L121" s="856">
        <f t="shared" si="9"/>
        <v>0</v>
      </c>
      <c r="M121" s="647"/>
      <c r="N121" s="836"/>
      <c r="O121" s="21"/>
      <c r="P121" s="21"/>
    </row>
    <row r="122" spans="2:16" s="40" customFormat="1" hidden="1">
      <c r="B122" s="3066">
        <v>17</v>
      </c>
      <c r="C122" s="948">
        <v>41740</v>
      </c>
      <c r="D122" s="949" t="s">
        <v>369</v>
      </c>
      <c r="E122" s="853"/>
      <c r="F122" s="854"/>
      <c r="G122" s="854"/>
      <c r="H122" s="953">
        <v>9</v>
      </c>
      <c r="I122" s="951">
        <f t="shared" si="8"/>
        <v>9000</v>
      </c>
      <c r="J122" s="833"/>
      <c r="K122" s="951"/>
      <c r="L122" s="856">
        <f t="shared" si="9"/>
        <v>9000</v>
      </c>
      <c r="M122" s="647"/>
      <c r="N122" s="836"/>
      <c r="O122" s="21"/>
      <c r="P122" s="21"/>
    </row>
    <row r="123" spans="2:16" s="40" customFormat="1" hidden="1">
      <c r="B123" s="3066"/>
      <c r="C123" s="948">
        <v>41740</v>
      </c>
      <c r="D123" s="949" t="s">
        <v>370</v>
      </c>
      <c r="E123" s="853"/>
      <c r="F123" s="854"/>
      <c r="G123" s="854"/>
      <c r="H123" s="953">
        <v>9</v>
      </c>
      <c r="I123" s="951">
        <f t="shared" si="8"/>
        <v>9000</v>
      </c>
      <c r="J123" s="833"/>
      <c r="K123" s="951"/>
      <c r="L123" s="856">
        <f t="shared" si="9"/>
        <v>9000</v>
      </c>
      <c r="M123" s="647"/>
      <c r="N123" s="836"/>
      <c r="O123" s="21"/>
      <c r="P123" s="21"/>
    </row>
    <row r="124" spans="2:16" s="40" customFormat="1" hidden="1">
      <c r="B124" s="3066"/>
      <c r="C124" s="948">
        <v>41740</v>
      </c>
      <c r="D124" s="949" t="s">
        <v>393</v>
      </c>
      <c r="E124" s="853"/>
      <c r="F124" s="854"/>
      <c r="G124" s="854"/>
      <c r="H124" s="953">
        <v>25</v>
      </c>
      <c r="I124" s="951">
        <f t="shared" si="8"/>
        <v>25000</v>
      </c>
      <c r="J124" s="833"/>
      <c r="K124" s="951"/>
      <c r="L124" s="856">
        <f t="shared" si="9"/>
        <v>25000</v>
      </c>
      <c r="M124" s="647"/>
      <c r="N124" s="836"/>
      <c r="O124" s="21"/>
      <c r="P124" s="21"/>
    </row>
    <row r="125" spans="2:16" s="40" customFormat="1" hidden="1">
      <c r="B125" s="555">
        <v>18</v>
      </c>
      <c r="C125" s="948">
        <v>41741</v>
      </c>
      <c r="D125" s="989" t="s">
        <v>52</v>
      </c>
      <c r="E125" s="853"/>
      <c r="F125" s="854"/>
      <c r="G125" s="854"/>
      <c r="H125" s="950"/>
      <c r="I125" s="951">
        <f t="shared" si="8"/>
        <v>0</v>
      </c>
      <c r="J125" s="833"/>
      <c r="K125" s="951"/>
      <c r="L125" s="856">
        <f t="shared" si="9"/>
        <v>0</v>
      </c>
      <c r="M125" s="647"/>
      <c r="N125" s="836"/>
      <c r="O125" s="21"/>
      <c r="P125" s="21"/>
    </row>
    <row r="126" spans="2:16" s="40" customFormat="1" hidden="1">
      <c r="B126" s="555">
        <v>19</v>
      </c>
      <c r="C126" s="250">
        <v>41742</v>
      </c>
      <c r="D126" s="949" t="s">
        <v>393</v>
      </c>
      <c r="E126" s="853"/>
      <c r="F126" s="854"/>
      <c r="G126" s="854"/>
      <c r="H126" s="950">
        <v>25</v>
      </c>
      <c r="I126" s="951">
        <f t="shared" si="8"/>
        <v>25000</v>
      </c>
      <c r="J126" s="833"/>
      <c r="K126" s="951"/>
      <c r="L126" s="856">
        <f t="shared" si="9"/>
        <v>25000</v>
      </c>
      <c r="M126" s="647"/>
      <c r="N126" s="836"/>
      <c r="O126" s="21"/>
      <c r="P126" s="21"/>
    </row>
    <row r="127" spans="2:16" s="40" customFormat="1" hidden="1">
      <c r="B127" s="555">
        <v>20</v>
      </c>
      <c r="C127" s="948">
        <v>41743</v>
      </c>
      <c r="D127" s="949" t="s">
        <v>394</v>
      </c>
      <c r="E127" s="853"/>
      <c r="F127" s="854"/>
      <c r="G127" s="854"/>
      <c r="H127" s="950">
        <v>25</v>
      </c>
      <c r="I127" s="951">
        <f t="shared" si="8"/>
        <v>25000</v>
      </c>
      <c r="J127" s="833"/>
      <c r="K127" s="951"/>
      <c r="L127" s="856">
        <f t="shared" si="9"/>
        <v>25000</v>
      </c>
      <c r="M127" s="647"/>
      <c r="N127" s="836"/>
      <c r="O127" s="21"/>
      <c r="P127" s="21"/>
    </row>
    <row r="128" spans="2:16" s="40" customFormat="1" hidden="1">
      <c r="B128" s="555">
        <v>21</v>
      </c>
      <c r="C128" s="948">
        <v>41744</v>
      </c>
      <c r="D128" s="949" t="s">
        <v>395</v>
      </c>
      <c r="E128" s="853"/>
      <c r="F128" s="854"/>
      <c r="G128" s="854"/>
      <c r="H128" s="950">
        <v>25</v>
      </c>
      <c r="I128" s="951">
        <f t="shared" si="8"/>
        <v>25000</v>
      </c>
      <c r="J128" s="833"/>
      <c r="K128" s="951"/>
      <c r="L128" s="856">
        <f t="shared" si="9"/>
        <v>25000</v>
      </c>
      <c r="M128" s="647"/>
      <c r="N128" s="836"/>
      <c r="O128" s="21"/>
      <c r="P128" s="21"/>
    </row>
    <row r="129" spans="2:19" s="40" customFormat="1" hidden="1">
      <c r="B129" s="555">
        <v>22</v>
      </c>
      <c r="C129" s="948">
        <v>41745</v>
      </c>
      <c r="D129" s="989" t="s">
        <v>52</v>
      </c>
      <c r="E129" s="853"/>
      <c r="F129" s="854"/>
      <c r="G129" s="854"/>
      <c r="H129" s="950"/>
      <c r="I129" s="951">
        <f t="shared" si="8"/>
        <v>0</v>
      </c>
      <c r="J129" s="833"/>
      <c r="K129" s="951"/>
      <c r="L129" s="856">
        <f t="shared" si="9"/>
        <v>0</v>
      </c>
      <c r="M129" s="954"/>
      <c r="N129" s="836"/>
      <c r="O129" s="21"/>
      <c r="P129" s="21"/>
    </row>
    <row r="130" spans="2:19" s="40" customFormat="1" hidden="1">
      <c r="B130" s="555">
        <v>23</v>
      </c>
      <c r="C130" s="948">
        <v>41746</v>
      </c>
      <c r="D130" s="949" t="s">
        <v>371</v>
      </c>
      <c r="E130" s="853"/>
      <c r="F130" s="854"/>
      <c r="G130" s="854"/>
      <c r="H130" s="950">
        <v>195</v>
      </c>
      <c r="I130" s="951">
        <f t="shared" si="8"/>
        <v>195000</v>
      </c>
      <c r="J130" s="833"/>
      <c r="K130" s="951"/>
      <c r="L130" s="856">
        <f t="shared" si="9"/>
        <v>195000</v>
      </c>
      <c r="M130" s="954"/>
      <c r="N130" s="836"/>
      <c r="O130" s="21"/>
      <c r="P130" s="21"/>
    </row>
    <row r="131" spans="2:19" s="40" customFormat="1" hidden="1">
      <c r="B131" s="555">
        <v>24</v>
      </c>
      <c r="C131" s="948">
        <v>41747</v>
      </c>
      <c r="D131" s="989" t="s">
        <v>52</v>
      </c>
      <c r="E131" s="853"/>
      <c r="F131" s="854"/>
      <c r="G131" s="854"/>
      <c r="H131" s="950"/>
      <c r="I131" s="951">
        <f t="shared" si="8"/>
        <v>0</v>
      </c>
      <c r="J131" s="833"/>
      <c r="K131" s="951"/>
      <c r="L131" s="856">
        <f t="shared" si="9"/>
        <v>0</v>
      </c>
      <c r="M131" s="954"/>
      <c r="N131" s="836"/>
      <c r="O131" s="21"/>
      <c r="P131" s="21"/>
    </row>
    <row r="132" spans="2:19" s="40" customFormat="1" hidden="1">
      <c r="B132" s="3066">
        <v>25</v>
      </c>
      <c r="C132" s="948">
        <v>41748</v>
      </c>
      <c r="D132" s="949" t="s">
        <v>396</v>
      </c>
      <c r="E132" s="853"/>
      <c r="F132" s="854"/>
      <c r="G132" s="854"/>
      <c r="H132" s="950">
        <v>25</v>
      </c>
      <c r="I132" s="951">
        <f t="shared" si="8"/>
        <v>25000</v>
      </c>
      <c r="J132" s="833"/>
      <c r="K132" s="951"/>
      <c r="L132" s="856">
        <f t="shared" si="9"/>
        <v>25000</v>
      </c>
      <c r="M132" s="954"/>
      <c r="N132" s="836"/>
      <c r="O132" s="21"/>
      <c r="P132" s="21"/>
    </row>
    <row r="133" spans="2:19" s="40" customFormat="1" hidden="1">
      <c r="B133" s="3066"/>
      <c r="C133" s="948">
        <v>41748</v>
      </c>
      <c r="D133" s="949" t="s">
        <v>397</v>
      </c>
      <c r="E133" s="853"/>
      <c r="F133" s="854"/>
      <c r="G133" s="854"/>
      <c r="H133" s="950">
        <v>25</v>
      </c>
      <c r="I133" s="951"/>
      <c r="J133" s="833"/>
      <c r="K133" s="951"/>
      <c r="L133" s="856"/>
      <c r="M133" s="954"/>
      <c r="N133" s="836"/>
      <c r="O133" s="21"/>
      <c r="P133" s="21"/>
    </row>
    <row r="134" spans="2:19" s="40" customFormat="1" hidden="1">
      <c r="B134" s="3067">
        <v>26</v>
      </c>
      <c r="C134" s="250">
        <v>41749</v>
      </c>
      <c r="D134" s="949" t="s">
        <v>398</v>
      </c>
      <c r="E134" s="853"/>
      <c r="F134" s="854"/>
      <c r="G134" s="854"/>
      <c r="H134" s="950">
        <v>25</v>
      </c>
      <c r="I134" s="951">
        <f t="shared" si="8"/>
        <v>25000</v>
      </c>
      <c r="J134" s="833"/>
      <c r="K134" s="951"/>
      <c r="L134" s="856">
        <f t="shared" si="9"/>
        <v>25000</v>
      </c>
      <c r="M134" s="954"/>
      <c r="N134" s="836"/>
      <c r="O134" s="21"/>
      <c r="P134" s="21"/>
    </row>
    <row r="135" spans="2:19" s="40" customFormat="1" hidden="1">
      <c r="B135" s="3067"/>
      <c r="C135" s="250">
        <v>41749</v>
      </c>
      <c r="D135" s="949" t="s">
        <v>399</v>
      </c>
      <c r="E135" s="853"/>
      <c r="F135" s="854"/>
      <c r="G135" s="854"/>
      <c r="H135" s="950">
        <v>25</v>
      </c>
      <c r="I135" s="951">
        <f t="shared" si="8"/>
        <v>25000</v>
      </c>
      <c r="J135" s="833"/>
      <c r="K135" s="951"/>
      <c r="L135" s="856">
        <f t="shared" si="9"/>
        <v>25000</v>
      </c>
      <c r="M135" s="954"/>
      <c r="N135" s="836"/>
      <c r="O135" s="21"/>
      <c r="P135" s="21"/>
    </row>
    <row r="136" spans="2:19" s="40" customFormat="1" hidden="1">
      <c r="B136" s="943">
        <v>27</v>
      </c>
      <c r="C136" s="948">
        <v>41750</v>
      </c>
      <c r="D136" s="989" t="s">
        <v>52</v>
      </c>
      <c r="E136" s="853"/>
      <c r="F136" s="854"/>
      <c r="G136" s="854"/>
      <c r="H136" s="950"/>
      <c r="I136" s="951">
        <f t="shared" si="8"/>
        <v>0</v>
      </c>
      <c r="J136" s="833"/>
      <c r="K136" s="951"/>
      <c r="L136" s="856">
        <f t="shared" si="9"/>
        <v>0</v>
      </c>
      <c r="M136" s="954"/>
      <c r="N136" s="835"/>
      <c r="O136" s="21"/>
      <c r="P136" s="21"/>
    </row>
    <row r="137" spans="2:19" s="40" customFormat="1" hidden="1">
      <c r="B137" s="943">
        <v>28</v>
      </c>
      <c r="C137" s="948">
        <v>41751</v>
      </c>
      <c r="D137" s="989" t="s">
        <v>52</v>
      </c>
      <c r="E137" s="853"/>
      <c r="F137" s="854"/>
      <c r="G137" s="854"/>
      <c r="H137" s="950"/>
      <c r="I137" s="951">
        <f t="shared" si="8"/>
        <v>0</v>
      </c>
      <c r="J137" s="833"/>
      <c r="K137" s="951"/>
      <c r="L137" s="856">
        <f t="shared" si="9"/>
        <v>0</v>
      </c>
      <c r="M137" s="954"/>
      <c r="N137" s="835"/>
      <c r="O137" s="21"/>
      <c r="P137" s="21"/>
    </row>
    <row r="138" spans="2:19" s="40" customFormat="1" hidden="1">
      <c r="B138" s="943">
        <v>29</v>
      </c>
      <c r="C138" s="948">
        <v>41752</v>
      </c>
      <c r="D138" s="989" t="s">
        <v>52</v>
      </c>
      <c r="E138" s="697"/>
      <c r="F138" s="955"/>
      <c r="G138" s="955"/>
      <c r="H138" s="956"/>
      <c r="I138" s="951">
        <f t="shared" si="8"/>
        <v>0</v>
      </c>
      <c r="J138" s="956"/>
      <c r="K138" s="956"/>
      <c r="L138" s="856">
        <f t="shared" si="9"/>
        <v>0</v>
      </c>
      <c r="M138" s="2559"/>
      <c r="N138" s="958"/>
      <c r="O138" s="21"/>
      <c r="P138" s="21"/>
    </row>
    <row r="139" spans="2:19" s="40" customFormat="1" hidden="1">
      <c r="B139" s="943">
        <v>30</v>
      </c>
      <c r="C139" s="948">
        <v>41753</v>
      </c>
      <c r="D139" s="949" t="s">
        <v>400</v>
      </c>
      <c r="E139" s="697"/>
      <c r="F139" s="955"/>
      <c r="G139" s="955"/>
      <c r="H139" s="950">
        <v>25</v>
      </c>
      <c r="I139" s="951">
        <f t="shared" si="8"/>
        <v>25000</v>
      </c>
      <c r="J139" s="956"/>
      <c r="K139" s="956"/>
      <c r="L139" s="856">
        <f t="shared" si="9"/>
        <v>25000</v>
      </c>
      <c r="M139" s="2559"/>
      <c r="N139" s="958"/>
      <c r="O139" s="21"/>
      <c r="P139" s="21"/>
    </row>
    <row r="140" spans="2:19" s="40" customFormat="1" ht="16.5" hidden="1" thickBot="1">
      <c r="B140" s="959">
        <v>31</v>
      </c>
      <c r="C140" s="960">
        <v>41754</v>
      </c>
      <c r="D140" s="992" t="s">
        <v>52</v>
      </c>
      <c r="E140" s="961"/>
      <c r="F140" s="961"/>
      <c r="G140" s="962"/>
      <c r="H140" s="961"/>
      <c r="I140" s="963">
        <f t="shared" si="8"/>
        <v>0</v>
      </c>
      <c r="J140" s="962"/>
      <c r="K140" s="962"/>
      <c r="L140" s="841">
        <f t="shared" si="9"/>
        <v>0</v>
      </c>
      <c r="M140" s="964"/>
      <c r="N140" s="965"/>
      <c r="O140" s="21"/>
      <c r="P140" s="21"/>
    </row>
    <row r="141" spans="2:19" s="40" customFormat="1" hidden="1">
      <c r="B141" s="768">
        <v>1</v>
      </c>
      <c r="C141" s="769">
        <v>41755</v>
      </c>
      <c r="D141" s="1037" t="s">
        <v>497</v>
      </c>
      <c r="E141" s="488" t="s">
        <v>39</v>
      </c>
      <c r="F141" s="849"/>
      <c r="G141" s="849"/>
      <c r="H141" s="946"/>
      <c r="I141" s="947">
        <f>H141*1000</f>
        <v>0</v>
      </c>
      <c r="J141" s="828"/>
      <c r="K141" s="947"/>
      <c r="L141" s="851">
        <f>I141+K141</f>
        <v>0</v>
      </c>
      <c r="M141" s="947"/>
      <c r="N141" s="830"/>
      <c r="O141" s="21"/>
      <c r="P141" s="21"/>
    </row>
    <row r="142" spans="2:19" ht="15.95" hidden="1" customHeight="1">
      <c r="B142" s="1129">
        <v>2</v>
      </c>
      <c r="C142" s="387">
        <v>41756</v>
      </c>
      <c r="D142" s="1181" t="s">
        <v>497</v>
      </c>
      <c r="E142" s="494" t="s">
        <v>39</v>
      </c>
      <c r="F142" s="854"/>
      <c r="G142" s="854"/>
      <c r="H142" s="950"/>
      <c r="I142" s="951">
        <f>H142*1000</f>
        <v>0</v>
      </c>
      <c r="J142" s="833"/>
      <c r="K142" s="951"/>
      <c r="L142" s="856">
        <f>I142+K142</f>
        <v>0</v>
      </c>
      <c r="M142" s="951"/>
      <c r="N142" s="835"/>
      <c r="O142" s="35"/>
      <c r="P142" s="35"/>
      <c r="Q142" s="35"/>
      <c r="R142" s="35"/>
      <c r="S142" s="35"/>
    </row>
    <row r="143" spans="2:19" ht="15.95" hidden="1" customHeight="1">
      <c r="B143" s="1129">
        <v>3</v>
      </c>
      <c r="C143" s="526">
        <v>41757</v>
      </c>
      <c r="D143" s="1181" t="s">
        <v>497</v>
      </c>
      <c r="E143" s="494" t="s">
        <v>39</v>
      </c>
      <c r="F143" s="854"/>
      <c r="G143" s="854"/>
      <c r="H143" s="950"/>
      <c r="I143" s="951">
        <f>H143*1000</f>
        <v>0</v>
      </c>
      <c r="J143" s="833"/>
      <c r="K143" s="951"/>
      <c r="L143" s="856">
        <f>I143+K143</f>
        <v>0</v>
      </c>
      <c r="M143" s="951"/>
      <c r="N143" s="835"/>
      <c r="O143" s="35"/>
      <c r="R143" s="35"/>
      <c r="S143" s="35"/>
    </row>
    <row r="144" spans="2:19" ht="15.95" hidden="1" customHeight="1">
      <c r="B144" s="1129">
        <v>4</v>
      </c>
      <c r="C144" s="526">
        <v>41758</v>
      </c>
      <c r="D144" s="983" t="s">
        <v>498</v>
      </c>
      <c r="E144" s="494" t="s">
        <v>39</v>
      </c>
      <c r="F144" s="854"/>
      <c r="G144" s="854"/>
      <c r="H144" s="952">
        <v>170</v>
      </c>
      <c r="I144" s="951">
        <f>H144*1000</f>
        <v>170000</v>
      </c>
      <c r="J144" s="833"/>
      <c r="K144" s="951"/>
      <c r="L144" s="856">
        <f>I144+K144</f>
        <v>170000</v>
      </c>
      <c r="M144" s="951"/>
      <c r="N144" s="835"/>
      <c r="O144" s="35"/>
      <c r="R144" s="35"/>
    </row>
    <row r="145" spans="2:18" ht="15.95" hidden="1" customHeight="1">
      <c r="B145" s="1129">
        <v>5</v>
      </c>
      <c r="C145" s="526">
        <v>41759</v>
      </c>
      <c r="D145" s="1181" t="s">
        <v>497</v>
      </c>
      <c r="E145" s="494" t="s">
        <v>39</v>
      </c>
      <c r="F145" s="854"/>
      <c r="G145" s="854"/>
      <c r="H145" s="952"/>
      <c r="I145" s="951">
        <f t="shared" ref="I145:I152" si="10">H145*1000</f>
        <v>0</v>
      </c>
      <c r="J145" s="833"/>
      <c r="K145" s="951"/>
      <c r="L145" s="856">
        <f t="shared" ref="L145:L152" si="11">I145+K145</f>
        <v>0</v>
      </c>
      <c r="M145" s="647"/>
      <c r="N145" s="835"/>
      <c r="O145" s="35"/>
      <c r="R145" s="35"/>
    </row>
    <row r="146" spans="2:18" ht="15.95" hidden="1" customHeight="1">
      <c r="B146" s="1129">
        <v>6</v>
      </c>
      <c r="C146" s="526">
        <v>41760</v>
      </c>
      <c r="D146" s="983" t="s">
        <v>400</v>
      </c>
      <c r="E146" s="494" t="s">
        <v>39</v>
      </c>
      <c r="F146" s="854"/>
      <c r="G146" s="854"/>
      <c r="H146" s="950">
        <v>25</v>
      </c>
      <c r="I146" s="951">
        <f t="shared" si="10"/>
        <v>25000</v>
      </c>
      <c r="J146" s="833"/>
      <c r="K146" s="951"/>
      <c r="L146" s="856">
        <f t="shared" si="11"/>
        <v>25000</v>
      </c>
      <c r="M146" s="647"/>
      <c r="N146" s="835"/>
      <c r="O146" s="35"/>
      <c r="R146" s="35"/>
    </row>
    <row r="147" spans="2:18" ht="15.95" hidden="1" customHeight="1">
      <c r="B147" s="1129">
        <v>7</v>
      </c>
      <c r="C147" s="526">
        <v>41761</v>
      </c>
      <c r="D147" s="1181" t="s">
        <v>497</v>
      </c>
      <c r="E147" s="494" t="s">
        <v>39</v>
      </c>
      <c r="F147" s="854"/>
      <c r="G147" s="854"/>
      <c r="H147" s="950"/>
      <c r="I147" s="951">
        <f t="shared" si="10"/>
        <v>0</v>
      </c>
      <c r="J147" s="833"/>
      <c r="K147" s="951"/>
      <c r="L147" s="856">
        <f t="shared" si="11"/>
        <v>0</v>
      </c>
      <c r="M147" s="647"/>
      <c r="N147" s="835"/>
      <c r="O147" s="35"/>
      <c r="R147" s="35"/>
    </row>
    <row r="148" spans="2:18" ht="15.95" hidden="1" customHeight="1">
      <c r="B148" s="3080">
        <v>8</v>
      </c>
      <c r="C148" s="526">
        <v>41762</v>
      </c>
      <c r="D148" s="983" t="s">
        <v>499</v>
      </c>
      <c r="E148" s="494" t="s">
        <v>39</v>
      </c>
      <c r="F148" s="854"/>
      <c r="G148" s="854"/>
      <c r="H148" s="950">
        <v>45</v>
      </c>
      <c r="I148" s="951">
        <f t="shared" si="10"/>
        <v>45000</v>
      </c>
      <c r="J148" s="833"/>
      <c r="K148" s="951"/>
      <c r="L148" s="856">
        <f t="shared" si="11"/>
        <v>45000</v>
      </c>
      <c r="M148" s="647"/>
      <c r="N148" s="836"/>
      <c r="O148" s="35"/>
      <c r="P148" s="35"/>
      <c r="Q148" s="35"/>
      <c r="R148" s="35"/>
    </row>
    <row r="149" spans="2:18" ht="15.95" hidden="1" customHeight="1">
      <c r="B149" s="3081"/>
      <c r="C149" s="526">
        <v>41762</v>
      </c>
      <c r="D149" s="983" t="s">
        <v>500</v>
      </c>
      <c r="E149" s="494" t="s">
        <v>39</v>
      </c>
      <c r="F149" s="854"/>
      <c r="G149" s="854"/>
      <c r="H149" s="950">
        <v>25</v>
      </c>
      <c r="I149" s="951">
        <f t="shared" si="10"/>
        <v>25000</v>
      </c>
      <c r="J149" s="833"/>
      <c r="K149" s="951"/>
      <c r="L149" s="856">
        <f t="shared" si="11"/>
        <v>25000</v>
      </c>
      <c r="M149" s="647"/>
      <c r="N149" s="836"/>
      <c r="O149" s="35"/>
      <c r="P149" s="35"/>
      <c r="Q149" s="35"/>
      <c r="R149" s="35"/>
    </row>
    <row r="150" spans="2:18" s="40" customFormat="1" hidden="1">
      <c r="B150" s="1129">
        <v>9</v>
      </c>
      <c r="C150" s="387">
        <v>41763</v>
      </c>
      <c r="D150" s="983" t="s">
        <v>501</v>
      </c>
      <c r="E150" s="494" t="s">
        <v>39</v>
      </c>
      <c r="F150" s="854"/>
      <c r="G150" s="854"/>
      <c r="H150" s="950">
        <v>45</v>
      </c>
      <c r="I150" s="951">
        <f t="shared" si="10"/>
        <v>45000</v>
      </c>
      <c r="J150" s="833"/>
      <c r="K150" s="951"/>
      <c r="L150" s="856">
        <f t="shared" si="11"/>
        <v>45000</v>
      </c>
      <c r="M150" s="647"/>
      <c r="N150" s="836"/>
      <c r="O150" s="21"/>
      <c r="P150" s="21"/>
    </row>
    <row r="151" spans="2:18" s="40" customFormat="1" hidden="1">
      <c r="B151" s="1129">
        <v>10</v>
      </c>
      <c r="C151" s="526">
        <v>41764</v>
      </c>
      <c r="D151" s="983" t="s">
        <v>502</v>
      </c>
      <c r="E151" s="494" t="s">
        <v>39</v>
      </c>
      <c r="F151" s="854"/>
      <c r="G151" s="854"/>
      <c r="H151" s="950">
        <v>35</v>
      </c>
      <c r="I151" s="951">
        <f t="shared" si="10"/>
        <v>35000</v>
      </c>
      <c r="J151" s="833"/>
      <c r="K151" s="951"/>
      <c r="L151" s="856">
        <f t="shared" si="11"/>
        <v>35000</v>
      </c>
      <c r="M151" s="647"/>
      <c r="N151" s="836"/>
      <c r="O151" s="21"/>
      <c r="P151" s="21"/>
    </row>
    <row r="152" spans="2:18" s="40" customFormat="1" hidden="1">
      <c r="B152" s="1129">
        <v>11</v>
      </c>
      <c r="C152" s="526">
        <v>41765</v>
      </c>
      <c r="D152" s="983" t="s">
        <v>503</v>
      </c>
      <c r="E152" s="494" t="s">
        <v>39</v>
      </c>
      <c r="F152" s="854"/>
      <c r="G152" s="854"/>
      <c r="H152" s="950">
        <v>45</v>
      </c>
      <c r="I152" s="951">
        <f t="shared" si="10"/>
        <v>45000</v>
      </c>
      <c r="J152" s="833"/>
      <c r="K152" s="951"/>
      <c r="L152" s="856">
        <f t="shared" si="11"/>
        <v>45000</v>
      </c>
      <c r="M152" s="647"/>
      <c r="N152" s="836"/>
      <c r="O152" s="21"/>
      <c r="P152" s="21"/>
    </row>
    <row r="153" spans="2:18" s="40" customFormat="1" hidden="1">
      <c r="B153" s="1129">
        <v>12</v>
      </c>
      <c r="C153" s="526">
        <v>41766</v>
      </c>
      <c r="D153" s="949" t="s">
        <v>504</v>
      </c>
      <c r="E153" s="494" t="s">
        <v>39</v>
      </c>
      <c r="F153" s="854"/>
      <c r="G153" s="854"/>
      <c r="H153" s="950">
        <v>45</v>
      </c>
      <c r="I153" s="951">
        <f>H153*1000</f>
        <v>45000</v>
      </c>
      <c r="J153" s="833"/>
      <c r="K153" s="951"/>
      <c r="L153" s="856">
        <f>I153+K153</f>
        <v>45000</v>
      </c>
      <c r="M153" s="647"/>
      <c r="N153" s="836"/>
      <c r="O153" s="21"/>
      <c r="P153" s="21"/>
    </row>
    <row r="154" spans="2:18" s="40" customFormat="1" hidden="1">
      <c r="B154" s="1129">
        <v>13</v>
      </c>
      <c r="C154" s="526">
        <v>41767</v>
      </c>
      <c r="D154" s="949" t="s">
        <v>505</v>
      </c>
      <c r="E154" s="494" t="s">
        <v>39</v>
      </c>
      <c r="F154" s="854"/>
      <c r="G154" s="854"/>
      <c r="H154" s="950">
        <v>50</v>
      </c>
      <c r="I154" s="951">
        <f>H154*1000</f>
        <v>50000</v>
      </c>
      <c r="J154" s="833"/>
      <c r="K154" s="951"/>
      <c r="L154" s="856">
        <f>I154+K154</f>
        <v>50000</v>
      </c>
      <c r="M154" s="647"/>
      <c r="N154" s="836"/>
      <c r="O154" s="21"/>
      <c r="P154" s="21"/>
    </row>
    <row r="155" spans="2:18" s="40" customFormat="1" hidden="1">
      <c r="B155" s="1129">
        <v>14</v>
      </c>
      <c r="C155" s="526">
        <v>41768</v>
      </c>
      <c r="D155" s="949" t="s">
        <v>506</v>
      </c>
      <c r="E155" s="494" t="s">
        <v>39</v>
      </c>
      <c r="F155" s="854"/>
      <c r="G155" s="854"/>
      <c r="H155" s="950">
        <v>25</v>
      </c>
      <c r="I155" s="951">
        <f>H155*1000</f>
        <v>25000</v>
      </c>
      <c r="J155" s="833"/>
      <c r="K155" s="951"/>
      <c r="L155" s="856">
        <f>I155+K155</f>
        <v>25000</v>
      </c>
      <c r="M155" s="647"/>
      <c r="N155" s="836"/>
      <c r="O155" s="21"/>
      <c r="P155" s="21"/>
    </row>
    <row r="156" spans="2:18" s="40" customFormat="1" hidden="1">
      <c r="B156" s="1129">
        <v>15</v>
      </c>
      <c r="C156" s="526">
        <v>41769</v>
      </c>
      <c r="D156" s="1181" t="s">
        <v>497</v>
      </c>
      <c r="E156" s="494" t="s">
        <v>39</v>
      </c>
      <c r="F156" s="854"/>
      <c r="G156" s="854"/>
      <c r="H156" s="950"/>
      <c r="I156" s="951">
        <f>H156*1000</f>
        <v>0</v>
      </c>
      <c r="J156" s="833"/>
      <c r="K156" s="951"/>
      <c r="L156" s="856">
        <f>I156+K156</f>
        <v>0</v>
      </c>
      <c r="M156" s="647"/>
      <c r="N156" s="836"/>
      <c r="O156" s="21"/>
      <c r="P156" s="21"/>
    </row>
    <row r="157" spans="2:18" s="40" customFormat="1" hidden="1">
      <c r="B157" s="1129">
        <v>16</v>
      </c>
      <c r="C157" s="387">
        <v>41770</v>
      </c>
      <c r="D157" s="1181" t="s">
        <v>497</v>
      </c>
      <c r="E157" s="494" t="s">
        <v>39</v>
      </c>
      <c r="F157" s="854"/>
      <c r="G157" s="854"/>
      <c r="H157" s="950"/>
      <c r="I157" s="951">
        <f t="shared" ref="I157:I172" si="12">H157*1000</f>
        <v>0</v>
      </c>
      <c r="J157" s="833"/>
      <c r="K157" s="951"/>
      <c r="L157" s="856">
        <f t="shared" ref="L157:L172" si="13">I157+K157</f>
        <v>0</v>
      </c>
      <c r="M157" s="647"/>
      <c r="N157" s="836"/>
      <c r="O157" s="21"/>
      <c r="P157" s="21"/>
    </row>
    <row r="158" spans="2:18" s="40" customFormat="1" hidden="1">
      <c r="B158" s="1129">
        <v>17</v>
      </c>
      <c r="C158" s="526">
        <v>41771</v>
      </c>
      <c r="D158" s="1181" t="s">
        <v>497</v>
      </c>
      <c r="E158" s="494" t="s">
        <v>39</v>
      </c>
      <c r="F158" s="854"/>
      <c r="G158" s="854"/>
      <c r="H158" s="950"/>
      <c r="I158" s="951">
        <f t="shared" si="12"/>
        <v>0</v>
      </c>
      <c r="J158" s="833"/>
      <c r="K158" s="951"/>
      <c r="L158" s="856">
        <f t="shared" si="13"/>
        <v>0</v>
      </c>
      <c r="M158" s="647"/>
      <c r="N158" s="836"/>
      <c r="O158" s="21"/>
      <c r="P158" s="21"/>
    </row>
    <row r="159" spans="2:18" s="40" customFormat="1" hidden="1">
      <c r="B159" s="1129">
        <v>18</v>
      </c>
      <c r="C159" s="526">
        <v>41772</v>
      </c>
      <c r="D159" s="949" t="s">
        <v>507</v>
      </c>
      <c r="E159" s="494" t="s">
        <v>39</v>
      </c>
      <c r="F159" s="854"/>
      <c r="G159" s="854"/>
      <c r="H159" s="953">
        <v>170</v>
      </c>
      <c r="I159" s="951">
        <f t="shared" si="12"/>
        <v>170000</v>
      </c>
      <c r="J159" s="833"/>
      <c r="K159" s="951"/>
      <c r="L159" s="856">
        <f t="shared" si="13"/>
        <v>170000</v>
      </c>
      <c r="M159" s="647"/>
      <c r="N159" s="836"/>
      <c r="O159" s="21"/>
      <c r="P159" s="21"/>
    </row>
    <row r="160" spans="2:18" s="40" customFormat="1" hidden="1">
      <c r="B160" s="3080">
        <v>19</v>
      </c>
      <c r="C160" s="526">
        <v>41773</v>
      </c>
      <c r="D160" s="949" t="s">
        <v>508</v>
      </c>
      <c r="E160" s="494" t="s">
        <v>39</v>
      </c>
      <c r="F160" s="854"/>
      <c r="G160" s="854"/>
      <c r="H160" s="953">
        <v>25</v>
      </c>
      <c r="I160" s="951">
        <f t="shared" si="12"/>
        <v>25000</v>
      </c>
      <c r="J160" s="833"/>
      <c r="K160" s="951"/>
      <c r="L160" s="856">
        <f t="shared" si="13"/>
        <v>25000</v>
      </c>
      <c r="M160" s="647"/>
      <c r="N160" s="836"/>
      <c r="O160" s="21"/>
      <c r="P160" s="21"/>
    </row>
    <row r="161" spans="2:19" s="40" customFormat="1" hidden="1">
      <c r="B161" s="3082"/>
      <c r="C161" s="526">
        <v>41773</v>
      </c>
      <c r="D161" s="949" t="s">
        <v>509</v>
      </c>
      <c r="E161" s="494" t="s">
        <v>39</v>
      </c>
      <c r="F161" s="854"/>
      <c r="G161" s="854"/>
      <c r="H161" s="953">
        <v>35</v>
      </c>
      <c r="I161" s="951"/>
      <c r="J161" s="833"/>
      <c r="K161" s="951"/>
      <c r="L161" s="856"/>
      <c r="M161" s="647"/>
      <c r="N161" s="836"/>
      <c r="O161" s="21"/>
      <c r="P161" s="21"/>
    </row>
    <row r="162" spans="2:19" s="40" customFormat="1" hidden="1">
      <c r="B162" s="3081"/>
      <c r="C162" s="526">
        <v>41773</v>
      </c>
      <c r="D162" s="949" t="s">
        <v>397</v>
      </c>
      <c r="E162" s="494" t="s">
        <v>39</v>
      </c>
      <c r="F162" s="854"/>
      <c r="G162" s="854"/>
      <c r="H162" s="953">
        <v>25</v>
      </c>
      <c r="I162" s="951"/>
      <c r="J162" s="833"/>
      <c r="K162" s="951"/>
      <c r="L162" s="856"/>
      <c r="M162" s="647"/>
      <c r="N162" s="836"/>
      <c r="O162" s="21"/>
      <c r="P162" s="21"/>
    </row>
    <row r="163" spans="2:19" s="40" customFormat="1" hidden="1">
      <c r="B163" s="1129">
        <v>20</v>
      </c>
      <c r="C163" s="526">
        <v>41774</v>
      </c>
      <c r="D163" s="1181" t="s">
        <v>497</v>
      </c>
      <c r="E163" s="494" t="s">
        <v>39</v>
      </c>
      <c r="F163" s="854"/>
      <c r="G163" s="854"/>
      <c r="H163" s="953"/>
      <c r="I163" s="951">
        <f t="shared" si="12"/>
        <v>0</v>
      </c>
      <c r="J163" s="833"/>
      <c r="K163" s="951"/>
      <c r="L163" s="856">
        <f t="shared" si="13"/>
        <v>0</v>
      </c>
      <c r="M163" s="647"/>
      <c r="N163" s="836"/>
      <c r="O163" s="21"/>
      <c r="P163" s="21"/>
    </row>
    <row r="164" spans="2:19" s="40" customFormat="1" hidden="1">
      <c r="B164" s="1129">
        <v>21</v>
      </c>
      <c r="C164" s="526">
        <v>41775</v>
      </c>
      <c r="D164" s="1181" t="s">
        <v>497</v>
      </c>
      <c r="E164" s="494" t="s">
        <v>39</v>
      </c>
      <c r="F164" s="854"/>
      <c r="G164" s="854"/>
      <c r="H164" s="950"/>
      <c r="I164" s="951">
        <f t="shared" si="12"/>
        <v>0</v>
      </c>
      <c r="J164" s="833"/>
      <c r="K164" s="951"/>
      <c r="L164" s="856">
        <f t="shared" si="13"/>
        <v>0</v>
      </c>
      <c r="M164" s="647"/>
      <c r="N164" s="836"/>
      <c r="O164" s="21"/>
      <c r="P164" s="21"/>
    </row>
    <row r="165" spans="2:19" s="40" customFormat="1" hidden="1">
      <c r="B165" s="1129">
        <v>22</v>
      </c>
      <c r="C165" s="526">
        <v>41776</v>
      </c>
      <c r="D165" s="1181" t="s">
        <v>497</v>
      </c>
      <c r="E165" s="494" t="s">
        <v>39</v>
      </c>
      <c r="F165" s="854"/>
      <c r="G165" s="854"/>
      <c r="H165" s="950"/>
      <c r="I165" s="951">
        <f t="shared" si="12"/>
        <v>0</v>
      </c>
      <c r="J165" s="833"/>
      <c r="K165" s="951"/>
      <c r="L165" s="856">
        <f t="shared" si="13"/>
        <v>0</v>
      </c>
      <c r="M165" s="647"/>
      <c r="N165" s="836"/>
      <c r="O165" s="21"/>
      <c r="P165" s="21"/>
    </row>
    <row r="166" spans="2:19" s="40" customFormat="1" hidden="1">
      <c r="B166" s="1129">
        <v>23</v>
      </c>
      <c r="C166" s="387">
        <v>41777</v>
      </c>
      <c r="D166" s="1181" t="s">
        <v>497</v>
      </c>
      <c r="E166" s="494" t="s">
        <v>39</v>
      </c>
      <c r="F166" s="854"/>
      <c r="G166" s="854"/>
      <c r="H166" s="950"/>
      <c r="I166" s="951">
        <f t="shared" si="12"/>
        <v>0</v>
      </c>
      <c r="J166" s="833"/>
      <c r="K166" s="951"/>
      <c r="L166" s="856">
        <f t="shared" si="13"/>
        <v>0</v>
      </c>
      <c r="M166" s="647"/>
      <c r="N166" s="836"/>
      <c r="O166" s="21"/>
      <c r="P166" s="21"/>
    </row>
    <row r="167" spans="2:19" s="40" customFormat="1" hidden="1">
      <c r="B167" s="1129">
        <v>24</v>
      </c>
      <c r="C167" s="526">
        <v>41778</v>
      </c>
      <c r="D167" s="1181" t="s">
        <v>497</v>
      </c>
      <c r="E167" s="494" t="s">
        <v>39</v>
      </c>
      <c r="F167" s="854"/>
      <c r="G167" s="854"/>
      <c r="H167" s="950"/>
      <c r="I167" s="951">
        <f t="shared" si="12"/>
        <v>0</v>
      </c>
      <c r="J167" s="833"/>
      <c r="K167" s="951"/>
      <c r="L167" s="856">
        <f t="shared" si="13"/>
        <v>0</v>
      </c>
      <c r="M167" s="647"/>
      <c r="N167" s="836"/>
      <c r="O167" s="21"/>
      <c r="P167" s="21"/>
    </row>
    <row r="168" spans="2:19" s="40" customFormat="1" hidden="1">
      <c r="B168" s="1129">
        <v>25</v>
      </c>
      <c r="C168" s="526">
        <v>41779</v>
      </c>
      <c r="D168" s="983" t="s">
        <v>510</v>
      </c>
      <c r="E168" s="494" t="s">
        <v>39</v>
      </c>
      <c r="F168" s="854"/>
      <c r="G168" s="854"/>
      <c r="H168" s="950">
        <v>170</v>
      </c>
      <c r="I168" s="951">
        <f t="shared" si="12"/>
        <v>170000</v>
      </c>
      <c r="J168" s="833"/>
      <c r="K168" s="951"/>
      <c r="L168" s="856">
        <f t="shared" si="13"/>
        <v>170000</v>
      </c>
      <c r="M168" s="954"/>
      <c r="N168" s="836"/>
      <c r="O168" s="21"/>
      <c r="P168" s="21"/>
    </row>
    <row r="169" spans="2:19" s="40" customFormat="1" hidden="1">
      <c r="B169" s="1129">
        <v>26</v>
      </c>
      <c r="C169" s="526">
        <v>41780</v>
      </c>
      <c r="D169" s="1181" t="s">
        <v>497</v>
      </c>
      <c r="E169" s="494" t="s">
        <v>39</v>
      </c>
      <c r="F169" s="854"/>
      <c r="G169" s="854"/>
      <c r="H169" s="950"/>
      <c r="I169" s="951">
        <f t="shared" si="12"/>
        <v>0</v>
      </c>
      <c r="J169" s="833"/>
      <c r="K169" s="951"/>
      <c r="L169" s="856">
        <f t="shared" si="13"/>
        <v>0</v>
      </c>
      <c r="M169" s="954"/>
      <c r="N169" s="836"/>
      <c r="O169" s="21"/>
      <c r="P169" s="21"/>
    </row>
    <row r="170" spans="2:19" s="40" customFormat="1" hidden="1">
      <c r="B170" s="1129">
        <v>27</v>
      </c>
      <c r="C170" s="526">
        <v>41781</v>
      </c>
      <c r="D170" s="1181" t="s">
        <v>497</v>
      </c>
      <c r="E170" s="494" t="s">
        <v>39</v>
      </c>
      <c r="F170" s="854"/>
      <c r="G170" s="854"/>
      <c r="H170" s="950"/>
      <c r="I170" s="951">
        <f t="shared" si="12"/>
        <v>0</v>
      </c>
      <c r="J170" s="833"/>
      <c r="K170" s="951"/>
      <c r="L170" s="856">
        <f t="shared" si="13"/>
        <v>0</v>
      </c>
      <c r="M170" s="954"/>
      <c r="N170" s="836"/>
      <c r="O170" s="21"/>
      <c r="P170" s="21"/>
    </row>
    <row r="171" spans="2:19" s="40" customFormat="1" hidden="1">
      <c r="B171" s="1129">
        <v>28</v>
      </c>
      <c r="C171" s="526">
        <v>41782</v>
      </c>
      <c r="D171" s="1181" t="s">
        <v>497</v>
      </c>
      <c r="E171" s="494" t="s">
        <v>39</v>
      </c>
      <c r="F171" s="854"/>
      <c r="G171" s="854"/>
      <c r="H171" s="950"/>
      <c r="I171" s="951">
        <f t="shared" si="12"/>
        <v>0</v>
      </c>
      <c r="J171" s="833"/>
      <c r="K171" s="951"/>
      <c r="L171" s="856">
        <f t="shared" si="13"/>
        <v>0</v>
      </c>
      <c r="M171" s="954"/>
      <c r="N171" s="3075" t="s">
        <v>690</v>
      </c>
      <c r="O171" s="21"/>
      <c r="P171" s="21"/>
    </row>
    <row r="172" spans="2:19" s="40" customFormat="1" hidden="1">
      <c r="B172" s="1129">
        <v>29</v>
      </c>
      <c r="C172" s="526">
        <v>41783</v>
      </c>
      <c r="D172" s="1182" t="s">
        <v>511</v>
      </c>
      <c r="E172" s="494" t="s">
        <v>39</v>
      </c>
      <c r="F172" s="854"/>
      <c r="G172" s="854"/>
      <c r="H172" s="950">
        <v>45</v>
      </c>
      <c r="I172" s="951">
        <f t="shared" si="12"/>
        <v>45000</v>
      </c>
      <c r="J172" s="833"/>
      <c r="K172" s="951"/>
      <c r="L172" s="856">
        <f t="shared" si="13"/>
        <v>45000</v>
      </c>
      <c r="M172" s="954"/>
      <c r="N172" s="3076"/>
      <c r="O172" s="21"/>
      <c r="P172" s="21"/>
    </row>
    <row r="173" spans="2:19" s="40" customFormat="1" ht="16.5" hidden="1" thickBot="1">
      <c r="B173" s="1142">
        <v>30</v>
      </c>
      <c r="C173" s="1178">
        <v>41784</v>
      </c>
      <c r="D173" s="1179" t="s">
        <v>512</v>
      </c>
      <c r="E173" s="889" t="s">
        <v>39</v>
      </c>
      <c r="F173" s="838"/>
      <c r="G173" s="838"/>
      <c r="H173" s="1180">
        <v>135</v>
      </c>
      <c r="I173" s="963">
        <f>H173*1000</f>
        <v>135000</v>
      </c>
      <c r="J173" s="840"/>
      <c r="K173" s="963"/>
      <c r="L173" s="841">
        <f>I173+K173</f>
        <v>135000</v>
      </c>
      <c r="M173" s="842"/>
      <c r="N173" s="3077"/>
      <c r="O173" s="21"/>
      <c r="P173" s="21"/>
    </row>
    <row r="174" spans="2:19" s="40" customFormat="1" hidden="1">
      <c r="B174" s="768">
        <v>1</v>
      </c>
      <c r="C174" s="769">
        <v>41755</v>
      </c>
      <c r="D174" s="1370" t="s">
        <v>497</v>
      </c>
      <c r="E174" s="1371" t="s">
        <v>263</v>
      </c>
      <c r="F174" s="849"/>
      <c r="G174" s="849"/>
      <c r="H174" s="946"/>
      <c r="I174" s="947">
        <f>H174*1000</f>
        <v>0</v>
      </c>
      <c r="J174" s="828"/>
      <c r="K174" s="947"/>
      <c r="L174" s="851">
        <f>I174+K174</f>
        <v>0</v>
      </c>
      <c r="M174" s="947"/>
      <c r="N174" s="830"/>
      <c r="O174" s="21"/>
      <c r="P174" s="21"/>
    </row>
    <row r="175" spans="2:19" ht="15.95" hidden="1" customHeight="1">
      <c r="B175" s="1309">
        <v>2</v>
      </c>
      <c r="C175" s="387">
        <v>41756</v>
      </c>
      <c r="D175" s="1372" t="s">
        <v>497</v>
      </c>
      <c r="E175" s="1373" t="s">
        <v>693</v>
      </c>
      <c r="F175" s="854"/>
      <c r="G175" s="854"/>
      <c r="H175" s="950"/>
      <c r="I175" s="951">
        <f>H175*1000</f>
        <v>0</v>
      </c>
      <c r="J175" s="833"/>
      <c r="K175" s="951"/>
      <c r="L175" s="856">
        <f>I175+K175</f>
        <v>0</v>
      </c>
      <c r="M175" s="951"/>
      <c r="N175" s="835"/>
      <c r="O175" s="35"/>
      <c r="P175" s="35"/>
      <c r="Q175" s="35"/>
      <c r="R175" s="35"/>
      <c r="S175" s="35"/>
    </row>
    <row r="176" spans="2:19" ht="15.95" hidden="1" customHeight="1">
      <c r="B176" s="1309">
        <v>3</v>
      </c>
      <c r="C176" s="526">
        <v>41757</v>
      </c>
      <c r="D176" s="1372" t="s">
        <v>497</v>
      </c>
      <c r="E176" s="1373" t="s">
        <v>263</v>
      </c>
      <c r="F176" s="854"/>
      <c r="G176" s="854"/>
      <c r="H176" s="950"/>
      <c r="I176" s="951">
        <f>H176*1000</f>
        <v>0</v>
      </c>
      <c r="J176" s="833"/>
      <c r="K176" s="951"/>
      <c r="L176" s="856">
        <f t="shared" ref="L176:L234" si="14">I176+K176</f>
        <v>0</v>
      </c>
      <c r="M176" s="951"/>
      <c r="N176" s="835"/>
      <c r="O176" s="35"/>
      <c r="R176" s="35"/>
      <c r="S176" s="35"/>
    </row>
    <row r="177" spans="2:18" ht="15.95" hidden="1" customHeight="1">
      <c r="B177" s="1309">
        <v>4</v>
      </c>
      <c r="C177" s="526">
        <v>41758</v>
      </c>
      <c r="D177" s="983" t="s">
        <v>498</v>
      </c>
      <c r="E177" s="354" t="s">
        <v>263</v>
      </c>
      <c r="F177" s="854"/>
      <c r="G177" s="854"/>
      <c r="H177" s="952">
        <v>170</v>
      </c>
      <c r="I177" s="951">
        <f t="shared" ref="I177:I236" si="15">H177*1000</f>
        <v>170000</v>
      </c>
      <c r="J177" s="833"/>
      <c r="K177" s="951"/>
      <c r="L177" s="856">
        <f t="shared" si="14"/>
        <v>170000</v>
      </c>
      <c r="M177" s="951"/>
      <c r="N177" s="835"/>
      <c r="O177" s="35"/>
      <c r="R177" s="35"/>
    </row>
    <row r="178" spans="2:18" ht="15.95" hidden="1" customHeight="1">
      <c r="B178" s="1309">
        <v>5</v>
      </c>
      <c r="C178" s="526">
        <v>41759</v>
      </c>
      <c r="D178" s="1372" t="s">
        <v>497</v>
      </c>
      <c r="E178" s="1373" t="s">
        <v>263</v>
      </c>
      <c r="F178" s="854"/>
      <c r="G178" s="854"/>
      <c r="H178" s="952"/>
      <c r="I178" s="951">
        <f t="shared" si="15"/>
        <v>0</v>
      </c>
      <c r="J178" s="833"/>
      <c r="K178" s="951"/>
      <c r="L178" s="856">
        <f t="shared" si="14"/>
        <v>0</v>
      </c>
      <c r="M178" s="647"/>
      <c r="N178" s="835"/>
      <c r="O178" s="35"/>
      <c r="R178" s="35"/>
    </row>
    <row r="179" spans="2:18" ht="15.95" hidden="1" customHeight="1">
      <c r="B179" s="1309">
        <v>6</v>
      </c>
      <c r="C179" s="526">
        <v>41760</v>
      </c>
      <c r="D179" s="983" t="s">
        <v>400</v>
      </c>
      <c r="E179" s="354" t="s">
        <v>263</v>
      </c>
      <c r="F179" s="854"/>
      <c r="G179" s="854"/>
      <c r="H179" s="950">
        <v>25</v>
      </c>
      <c r="I179" s="951">
        <f t="shared" si="15"/>
        <v>25000</v>
      </c>
      <c r="J179" s="833"/>
      <c r="K179" s="951"/>
      <c r="L179" s="856">
        <f t="shared" si="14"/>
        <v>25000</v>
      </c>
      <c r="M179" s="647"/>
      <c r="N179" s="835"/>
      <c r="O179" s="35"/>
      <c r="R179" s="35"/>
    </row>
    <row r="180" spans="2:18" ht="15.95" hidden="1" customHeight="1">
      <c r="B180" s="1309">
        <v>7</v>
      </c>
      <c r="C180" s="526">
        <v>41761</v>
      </c>
      <c r="D180" s="1372" t="s">
        <v>497</v>
      </c>
      <c r="E180" s="1373" t="s">
        <v>263</v>
      </c>
      <c r="F180" s="854"/>
      <c r="G180" s="854"/>
      <c r="H180" s="950"/>
      <c r="I180" s="951">
        <f t="shared" si="15"/>
        <v>0</v>
      </c>
      <c r="J180" s="833"/>
      <c r="K180" s="951"/>
      <c r="L180" s="856">
        <f t="shared" si="14"/>
        <v>0</v>
      </c>
      <c r="M180" s="647"/>
      <c r="N180" s="835"/>
      <c r="O180" s="35"/>
      <c r="R180" s="35"/>
    </row>
    <row r="181" spans="2:18" ht="15.95" hidden="1" customHeight="1">
      <c r="B181" s="3080">
        <v>8</v>
      </c>
      <c r="C181" s="526">
        <v>41762</v>
      </c>
      <c r="D181" s="983" t="s">
        <v>499</v>
      </c>
      <c r="E181" s="354" t="s">
        <v>263</v>
      </c>
      <c r="F181" s="854"/>
      <c r="G181" s="854"/>
      <c r="H181" s="950">
        <v>45</v>
      </c>
      <c r="I181" s="951">
        <f t="shared" si="15"/>
        <v>45000</v>
      </c>
      <c r="J181" s="833"/>
      <c r="K181" s="951"/>
      <c r="L181" s="856">
        <f t="shared" si="14"/>
        <v>45000</v>
      </c>
      <c r="M181" s="647"/>
      <c r="N181" s="836"/>
      <c r="O181" s="35"/>
      <c r="P181" s="35"/>
      <c r="Q181" s="35"/>
      <c r="R181" s="35"/>
    </row>
    <row r="182" spans="2:18" ht="15.95" hidden="1" customHeight="1">
      <c r="B182" s="3081"/>
      <c r="C182" s="526">
        <v>41762</v>
      </c>
      <c r="D182" s="983" t="s">
        <v>500</v>
      </c>
      <c r="E182" s="354" t="s">
        <v>263</v>
      </c>
      <c r="F182" s="854"/>
      <c r="G182" s="854"/>
      <c r="H182" s="950">
        <v>25</v>
      </c>
      <c r="I182" s="951">
        <f t="shared" si="15"/>
        <v>25000</v>
      </c>
      <c r="J182" s="833"/>
      <c r="K182" s="951"/>
      <c r="L182" s="856">
        <f t="shared" si="14"/>
        <v>25000</v>
      </c>
      <c r="M182" s="647"/>
      <c r="N182" s="836"/>
      <c r="O182" s="35"/>
      <c r="P182" s="35"/>
      <c r="Q182" s="35"/>
      <c r="R182" s="35"/>
    </row>
    <row r="183" spans="2:18" s="40" customFormat="1" hidden="1">
      <c r="B183" s="1309">
        <v>9</v>
      </c>
      <c r="C183" s="387">
        <v>41763</v>
      </c>
      <c r="D183" s="983" t="s">
        <v>501</v>
      </c>
      <c r="E183" s="354" t="s">
        <v>263</v>
      </c>
      <c r="F183" s="854"/>
      <c r="G183" s="854"/>
      <c r="H183" s="950">
        <v>45</v>
      </c>
      <c r="I183" s="951">
        <f t="shared" si="15"/>
        <v>45000</v>
      </c>
      <c r="J183" s="833"/>
      <c r="K183" s="951"/>
      <c r="L183" s="856">
        <f t="shared" si="14"/>
        <v>45000</v>
      </c>
      <c r="M183" s="647"/>
      <c r="N183" s="836"/>
      <c r="O183" s="21"/>
      <c r="P183" s="21"/>
    </row>
    <row r="184" spans="2:18" s="40" customFormat="1" hidden="1">
      <c r="B184" s="1309">
        <v>10</v>
      </c>
      <c r="C184" s="526">
        <v>41764</v>
      </c>
      <c r="D184" s="983" t="s">
        <v>502</v>
      </c>
      <c r="E184" s="354" t="s">
        <v>263</v>
      </c>
      <c r="F184" s="854"/>
      <c r="G184" s="854"/>
      <c r="H184" s="950">
        <v>35</v>
      </c>
      <c r="I184" s="951">
        <f t="shared" si="15"/>
        <v>35000</v>
      </c>
      <c r="J184" s="833"/>
      <c r="K184" s="951"/>
      <c r="L184" s="856">
        <f t="shared" si="14"/>
        <v>35000</v>
      </c>
      <c r="M184" s="647"/>
      <c r="N184" s="836"/>
      <c r="O184" s="21"/>
      <c r="P184" s="21"/>
    </row>
    <row r="185" spans="2:18" s="40" customFormat="1" hidden="1">
      <c r="B185" s="1309">
        <v>11</v>
      </c>
      <c r="C185" s="526">
        <v>41765</v>
      </c>
      <c r="D185" s="983" t="s">
        <v>503</v>
      </c>
      <c r="E185" s="354" t="s">
        <v>263</v>
      </c>
      <c r="F185" s="854"/>
      <c r="G185" s="854"/>
      <c r="H185" s="950">
        <v>45</v>
      </c>
      <c r="I185" s="951">
        <f t="shared" si="15"/>
        <v>45000</v>
      </c>
      <c r="J185" s="833"/>
      <c r="K185" s="951"/>
      <c r="L185" s="856">
        <f t="shared" si="14"/>
        <v>45000</v>
      </c>
      <c r="M185" s="647"/>
      <c r="N185" s="836"/>
      <c r="O185" s="21"/>
      <c r="P185" s="21"/>
    </row>
    <row r="186" spans="2:18" s="40" customFormat="1" hidden="1">
      <c r="B186" s="1309">
        <v>12</v>
      </c>
      <c r="C186" s="526">
        <v>41766</v>
      </c>
      <c r="D186" s="949" t="s">
        <v>504</v>
      </c>
      <c r="E186" s="354" t="s">
        <v>263</v>
      </c>
      <c r="F186" s="854"/>
      <c r="G186" s="854"/>
      <c r="H186" s="950">
        <v>45</v>
      </c>
      <c r="I186" s="951">
        <f t="shared" si="15"/>
        <v>45000</v>
      </c>
      <c r="J186" s="833"/>
      <c r="K186" s="951"/>
      <c r="L186" s="856">
        <f t="shared" si="14"/>
        <v>45000</v>
      </c>
      <c r="M186" s="647"/>
      <c r="N186" s="836"/>
      <c r="O186" s="21"/>
      <c r="P186" s="21"/>
    </row>
    <row r="187" spans="2:18" s="40" customFormat="1" hidden="1">
      <c r="B187" s="1309">
        <v>13</v>
      </c>
      <c r="C187" s="526">
        <v>41767</v>
      </c>
      <c r="D187" s="949" t="s">
        <v>505</v>
      </c>
      <c r="E187" s="354" t="s">
        <v>263</v>
      </c>
      <c r="F187" s="854"/>
      <c r="G187" s="854"/>
      <c r="H187" s="950">
        <v>50</v>
      </c>
      <c r="I187" s="951">
        <f t="shared" si="15"/>
        <v>50000</v>
      </c>
      <c r="J187" s="833"/>
      <c r="K187" s="951"/>
      <c r="L187" s="856">
        <f t="shared" si="14"/>
        <v>50000</v>
      </c>
      <c r="M187" s="647"/>
      <c r="N187" s="836"/>
      <c r="O187" s="21"/>
      <c r="P187" s="21"/>
    </row>
    <row r="188" spans="2:18" s="40" customFormat="1" hidden="1">
      <c r="B188" s="1309">
        <v>14</v>
      </c>
      <c r="C188" s="526">
        <v>41768</v>
      </c>
      <c r="D188" s="949" t="s">
        <v>506</v>
      </c>
      <c r="E188" s="354" t="s">
        <v>263</v>
      </c>
      <c r="F188" s="854"/>
      <c r="G188" s="854"/>
      <c r="H188" s="950">
        <v>25</v>
      </c>
      <c r="I188" s="951">
        <f t="shared" si="15"/>
        <v>25000</v>
      </c>
      <c r="J188" s="833"/>
      <c r="K188" s="951"/>
      <c r="L188" s="856">
        <f t="shared" si="14"/>
        <v>25000</v>
      </c>
      <c r="M188" s="647"/>
      <c r="N188" s="836"/>
      <c r="O188" s="21"/>
      <c r="P188" s="21"/>
    </row>
    <row r="189" spans="2:18" s="40" customFormat="1" hidden="1">
      <c r="B189" s="1309">
        <v>15</v>
      </c>
      <c r="C189" s="526">
        <v>41769</v>
      </c>
      <c r="D189" s="1372" t="s">
        <v>497</v>
      </c>
      <c r="E189" s="1373" t="s">
        <v>263</v>
      </c>
      <c r="F189" s="854"/>
      <c r="G189" s="854"/>
      <c r="H189" s="950"/>
      <c r="I189" s="951">
        <f t="shared" si="15"/>
        <v>0</v>
      </c>
      <c r="J189" s="833"/>
      <c r="K189" s="951"/>
      <c r="L189" s="856">
        <f t="shared" si="14"/>
        <v>0</v>
      </c>
      <c r="M189" s="647"/>
      <c r="N189" s="836"/>
      <c r="O189" s="21"/>
      <c r="P189" s="21"/>
    </row>
    <row r="190" spans="2:18" s="40" customFormat="1" hidden="1">
      <c r="B190" s="1309">
        <v>16</v>
      </c>
      <c r="C190" s="387">
        <v>41770</v>
      </c>
      <c r="D190" s="1372" t="s">
        <v>497</v>
      </c>
      <c r="E190" s="1373" t="s">
        <v>263</v>
      </c>
      <c r="F190" s="854"/>
      <c r="G190" s="854"/>
      <c r="H190" s="950"/>
      <c r="I190" s="951">
        <f t="shared" si="15"/>
        <v>0</v>
      </c>
      <c r="J190" s="833"/>
      <c r="K190" s="951"/>
      <c r="L190" s="856">
        <f t="shared" si="14"/>
        <v>0</v>
      </c>
      <c r="M190" s="647"/>
      <c r="N190" s="836"/>
      <c r="O190" s="21"/>
      <c r="P190" s="21"/>
    </row>
    <row r="191" spans="2:18" s="40" customFormat="1" hidden="1">
      <c r="B191" s="1309">
        <v>17</v>
      </c>
      <c r="C191" s="526">
        <v>41771</v>
      </c>
      <c r="D191" s="1372" t="s">
        <v>497</v>
      </c>
      <c r="E191" s="1373" t="s">
        <v>263</v>
      </c>
      <c r="F191" s="854"/>
      <c r="G191" s="854"/>
      <c r="H191" s="950"/>
      <c r="I191" s="951">
        <f t="shared" si="15"/>
        <v>0</v>
      </c>
      <c r="J191" s="833"/>
      <c r="K191" s="951"/>
      <c r="L191" s="856">
        <f t="shared" si="14"/>
        <v>0</v>
      </c>
      <c r="M191" s="647"/>
      <c r="N191" s="836"/>
      <c r="O191" s="21"/>
      <c r="P191" s="21"/>
    </row>
    <row r="192" spans="2:18" s="40" customFormat="1" hidden="1">
      <c r="B192" s="1309">
        <v>18</v>
      </c>
      <c r="C192" s="526">
        <v>41772</v>
      </c>
      <c r="D192" s="949" t="s">
        <v>507</v>
      </c>
      <c r="E192" s="354" t="s">
        <v>263</v>
      </c>
      <c r="F192" s="854"/>
      <c r="G192" s="854"/>
      <c r="H192" s="953">
        <v>170</v>
      </c>
      <c r="I192" s="951">
        <f t="shared" si="15"/>
        <v>170000</v>
      </c>
      <c r="J192" s="833"/>
      <c r="K192" s="951"/>
      <c r="L192" s="856">
        <f t="shared" si="14"/>
        <v>170000</v>
      </c>
      <c r="M192" s="647"/>
      <c r="N192" s="836"/>
      <c r="O192" s="21"/>
      <c r="P192" s="21"/>
    </row>
    <row r="193" spans="2:16" s="40" customFormat="1" hidden="1">
      <c r="B193" s="3080">
        <v>19</v>
      </c>
      <c r="C193" s="526">
        <v>41773</v>
      </c>
      <c r="D193" s="949" t="s">
        <v>508</v>
      </c>
      <c r="E193" s="354" t="s">
        <v>263</v>
      </c>
      <c r="F193" s="854"/>
      <c r="G193" s="854"/>
      <c r="H193" s="953">
        <v>25</v>
      </c>
      <c r="I193" s="951">
        <f t="shared" si="15"/>
        <v>25000</v>
      </c>
      <c r="J193" s="833"/>
      <c r="K193" s="951"/>
      <c r="L193" s="856">
        <f t="shared" si="14"/>
        <v>25000</v>
      </c>
      <c r="M193" s="647"/>
      <c r="N193" s="836"/>
      <c r="O193" s="21"/>
      <c r="P193" s="21"/>
    </row>
    <row r="194" spans="2:16" s="40" customFormat="1" hidden="1">
      <c r="B194" s="3082"/>
      <c r="C194" s="526">
        <v>41773</v>
      </c>
      <c r="D194" s="949" t="s">
        <v>509</v>
      </c>
      <c r="E194" s="354" t="s">
        <v>263</v>
      </c>
      <c r="F194" s="854"/>
      <c r="G194" s="854"/>
      <c r="H194" s="953">
        <v>35</v>
      </c>
      <c r="I194" s="951">
        <f t="shared" si="15"/>
        <v>35000</v>
      </c>
      <c r="J194" s="833"/>
      <c r="K194" s="951"/>
      <c r="L194" s="856">
        <f t="shared" si="14"/>
        <v>35000</v>
      </c>
      <c r="M194" s="647"/>
      <c r="N194" s="836"/>
      <c r="O194" s="21"/>
      <c r="P194" s="21"/>
    </row>
    <row r="195" spans="2:16" s="40" customFormat="1" hidden="1">
      <c r="B195" s="3081"/>
      <c r="C195" s="526">
        <v>41773</v>
      </c>
      <c r="D195" s="949" t="s">
        <v>397</v>
      </c>
      <c r="E195" s="354" t="s">
        <v>263</v>
      </c>
      <c r="F195" s="854"/>
      <c r="G195" s="854"/>
      <c r="H195" s="953">
        <v>25</v>
      </c>
      <c r="I195" s="951">
        <f t="shared" si="15"/>
        <v>25000</v>
      </c>
      <c r="J195" s="833"/>
      <c r="K195" s="951"/>
      <c r="L195" s="856">
        <f t="shared" si="14"/>
        <v>25000</v>
      </c>
      <c r="M195" s="647"/>
      <c r="N195" s="836"/>
      <c r="O195" s="21"/>
      <c r="P195" s="21"/>
    </row>
    <row r="196" spans="2:16" s="40" customFormat="1" hidden="1">
      <c r="B196" s="1309">
        <v>20</v>
      </c>
      <c r="C196" s="526">
        <v>41774</v>
      </c>
      <c r="D196" s="1372" t="s">
        <v>497</v>
      </c>
      <c r="E196" s="1373" t="s">
        <v>263</v>
      </c>
      <c r="F196" s="854"/>
      <c r="G196" s="854"/>
      <c r="H196" s="953"/>
      <c r="I196" s="951">
        <f t="shared" si="15"/>
        <v>0</v>
      </c>
      <c r="J196" s="833"/>
      <c r="K196" s="951"/>
      <c r="L196" s="856">
        <f t="shared" si="14"/>
        <v>0</v>
      </c>
      <c r="M196" s="647"/>
      <c r="N196" s="836"/>
      <c r="O196" s="21"/>
      <c r="P196" s="21"/>
    </row>
    <row r="197" spans="2:16" s="40" customFormat="1" hidden="1">
      <c r="B197" s="1309">
        <v>21</v>
      </c>
      <c r="C197" s="526">
        <v>41775</v>
      </c>
      <c r="D197" s="1372" t="s">
        <v>497</v>
      </c>
      <c r="E197" s="1373" t="s">
        <v>263</v>
      </c>
      <c r="F197" s="854"/>
      <c r="G197" s="854"/>
      <c r="H197" s="950"/>
      <c r="I197" s="951">
        <f t="shared" si="15"/>
        <v>0</v>
      </c>
      <c r="J197" s="833"/>
      <c r="K197" s="951"/>
      <c r="L197" s="856">
        <f t="shared" si="14"/>
        <v>0</v>
      </c>
      <c r="M197" s="647"/>
      <c r="N197" s="836"/>
      <c r="O197" s="21"/>
      <c r="P197" s="21"/>
    </row>
    <row r="198" spans="2:16" s="40" customFormat="1" hidden="1">
      <c r="B198" s="1309">
        <v>22</v>
      </c>
      <c r="C198" s="526">
        <v>41776</v>
      </c>
      <c r="D198" s="1372" t="s">
        <v>497</v>
      </c>
      <c r="E198" s="1373" t="s">
        <v>263</v>
      </c>
      <c r="F198" s="854"/>
      <c r="G198" s="854"/>
      <c r="H198" s="950"/>
      <c r="I198" s="951">
        <f t="shared" si="15"/>
        <v>0</v>
      </c>
      <c r="J198" s="833"/>
      <c r="K198" s="951"/>
      <c r="L198" s="856">
        <f t="shared" si="14"/>
        <v>0</v>
      </c>
      <c r="M198" s="647"/>
      <c r="N198" s="836"/>
      <c r="O198" s="21"/>
      <c r="P198" s="21"/>
    </row>
    <row r="199" spans="2:16" s="40" customFormat="1" hidden="1">
      <c r="B199" s="1309">
        <v>23</v>
      </c>
      <c r="C199" s="387">
        <v>41777</v>
      </c>
      <c r="D199" s="1372" t="s">
        <v>497</v>
      </c>
      <c r="E199" s="1373" t="s">
        <v>263</v>
      </c>
      <c r="F199" s="854"/>
      <c r="G199" s="854"/>
      <c r="H199" s="950"/>
      <c r="I199" s="951">
        <f t="shared" si="15"/>
        <v>0</v>
      </c>
      <c r="J199" s="833"/>
      <c r="K199" s="951"/>
      <c r="L199" s="856">
        <f t="shared" si="14"/>
        <v>0</v>
      </c>
      <c r="M199" s="647"/>
      <c r="N199" s="836"/>
      <c r="O199" s="21"/>
      <c r="P199" s="21"/>
    </row>
    <row r="200" spans="2:16" s="40" customFormat="1" hidden="1">
      <c r="B200" s="1309">
        <v>24</v>
      </c>
      <c r="C200" s="526">
        <v>41778</v>
      </c>
      <c r="D200" s="1372" t="s">
        <v>497</v>
      </c>
      <c r="E200" s="1373" t="s">
        <v>263</v>
      </c>
      <c r="F200" s="854"/>
      <c r="G200" s="854"/>
      <c r="H200" s="950"/>
      <c r="I200" s="951">
        <f t="shared" si="15"/>
        <v>0</v>
      </c>
      <c r="J200" s="833"/>
      <c r="K200" s="951"/>
      <c r="L200" s="856">
        <f t="shared" si="14"/>
        <v>0</v>
      </c>
      <c r="M200" s="647"/>
      <c r="N200" s="836"/>
      <c r="O200" s="21"/>
      <c r="P200" s="21"/>
    </row>
    <row r="201" spans="2:16" s="40" customFormat="1" hidden="1">
      <c r="B201" s="1309">
        <v>25</v>
      </c>
      <c r="C201" s="526">
        <v>41779</v>
      </c>
      <c r="D201" s="983" t="s">
        <v>510</v>
      </c>
      <c r="E201" s="354" t="s">
        <v>263</v>
      </c>
      <c r="F201" s="854"/>
      <c r="G201" s="854"/>
      <c r="H201" s="950">
        <v>170</v>
      </c>
      <c r="I201" s="951">
        <f t="shared" si="15"/>
        <v>170000</v>
      </c>
      <c r="J201" s="833"/>
      <c r="K201" s="951"/>
      <c r="L201" s="856">
        <f t="shared" si="14"/>
        <v>170000</v>
      </c>
      <c r="M201" s="954"/>
      <c r="N201" s="836"/>
      <c r="O201" s="21"/>
      <c r="P201" s="21"/>
    </row>
    <row r="202" spans="2:16" s="40" customFormat="1" hidden="1">
      <c r="B202" s="1309">
        <v>26</v>
      </c>
      <c r="C202" s="526">
        <v>41780</v>
      </c>
      <c r="D202" s="1372" t="s">
        <v>497</v>
      </c>
      <c r="E202" s="1373" t="s">
        <v>263</v>
      </c>
      <c r="F202" s="854"/>
      <c r="G202" s="854"/>
      <c r="H202" s="950"/>
      <c r="I202" s="951">
        <f t="shared" si="15"/>
        <v>0</v>
      </c>
      <c r="J202" s="833"/>
      <c r="K202" s="951"/>
      <c r="L202" s="856">
        <f t="shared" si="14"/>
        <v>0</v>
      </c>
      <c r="M202" s="954"/>
      <c r="N202" s="836"/>
      <c r="O202" s="21"/>
      <c r="P202" s="21"/>
    </row>
    <row r="203" spans="2:16" s="40" customFormat="1" hidden="1">
      <c r="B203" s="1309">
        <v>27</v>
      </c>
      <c r="C203" s="526">
        <v>41781</v>
      </c>
      <c r="D203" s="1372" t="s">
        <v>497</v>
      </c>
      <c r="E203" s="1373" t="s">
        <v>263</v>
      </c>
      <c r="F203" s="854"/>
      <c r="G203" s="854"/>
      <c r="H203" s="950"/>
      <c r="I203" s="951">
        <f t="shared" si="15"/>
        <v>0</v>
      </c>
      <c r="J203" s="833"/>
      <c r="K203" s="951"/>
      <c r="L203" s="856">
        <f t="shared" si="14"/>
        <v>0</v>
      </c>
      <c r="M203" s="954"/>
      <c r="N203" s="836"/>
      <c r="O203" s="21"/>
      <c r="P203" s="21"/>
    </row>
    <row r="204" spans="2:16" s="40" customFormat="1" hidden="1">
      <c r="B204" s="1309">
        <v>28</v>
      </c>
      <c r="C204" s="526">
        <v>41782</v>
      </c>
      <c r="D204" s="1372" t="s">
        <v>497</v>
      </c>
      <c r="E204" s="1373" t="s">
        <v>263</v>
      </c>
      <c r="F204" s="854"/>
      <c r="G204" s="854"/>
      <c r="H204" s="950"/>
      <c r="I204" s="951">
        <f t="shared" si="15"/>
        <v>0</v>
      </c>
      <c r="J204" s="833"/>
      <c r="K204" s="951"/>
      <c r="L204" s="856">
        <f t="shared" si="14"/>
        <v>0</v>
      </c>
      <c r="M204" s="954"/>
      <c r="N204" s="836"/>
      <c r="O204" s="21"/>
      <c r="P204" s="21"/>
    </row>
    <row r="205" spans="2:16" s="40" customFormat="1" hidden="1">
      <c r="B205" s="1309">
        <v>29</v>
      </c>
      <c r="C205" s="526">
        <v>41783</v>
      </c>
      <c r="D205" s="949" t="s">
        <v>511</v>
      </c>
      <c r="E205" s="354" t="s">
        <v>263</v>
      </c>
      <c r="F205" s="854"/>
      <c r="G205" s="854"/>
      <c r="H205" s="950">
        <v>45</v>
      </c>
      <c r="I205" s="951">
        <f t="shared" si="15"/>
        <v>45000</v>
      </c>
      <c r="J205" s="833"/>
      <c r="K205" s="951"/>
      <c r="L205" s="856">
        <f t="shared" si="14"/>
        <v>45000</v>
      </c>
      <c r="M205" s="954"/>
      <c r="N205" s="836"/>
      <c r="O205" s="21"/>
      <c r="P205" s="21"/>
    </row>
    <row r="206" spans="2:16" s="40" customFormat="1" hidden="1">
      <c r="B206" s="1304">
        <v>30</v>
      </c>
      <c r="C206" s="1002">
        <v>41784</v>
      </c>
      <c r="D206" s="1364" t="s">
        <v>512</v>
      </c>
      <c r="E206" s="1314" t="s">
        <v>263</v>
      </c>
      <c r="F206" s="1365"/>
      <c r="G206" s="1365"/>
      <c r="H206" s="1366">
        <v>135</v>
      </c>
      <c r="I206" s="951">
        <f t="shared" si="15"/>
        <v>135000</v>
      </c>
      <c r="J206" s="1368"/>
      <c r="K206" s="1367"/>
      <c r="L206" s="856">
        <f t="shared" si="14"/>
        <v>135000</v>
      </c>
      <c r="M206" s="1369"/>
      <c r="N206" s="1374"/>
      <c r="O206" s="21"/>
      <c r="P206" s="21"/>
    </row>
    <row r="207" spans="2:16" s="40" customFormat="1" hidden="1">
      <c r="B207" s="1309">
        <v>31</v>
      </c>
      <c r="C207" s="526">
        <v>41785</v>
      </c>
      <c r="D207" s="20" t="s">
        <v>694</v>
      </c>
      <c r="E207" s="1314" t="s">
        <v>263</v>
      </c>
      <c r="F207" s="591"/>
      <c r="G207" s="591"/>
      <c r="H207" s="1316">
        <v>50</v>
      </c>
      <c r="I207" s="951">
        <f t="shared" si="15"/>
        <v>50000</v>
      </c>
      <c r="J207" s="3"/>
      <c r="K207" s="3"/>
      <c r="L207" s="856">
        <f t="shared" si="14"/>
        <v>50000</v>
      </c>
      <c r="M207" s="2556"/>
      <c r="N207" s="1359"/>
      <c r="O207" s="21"/>
      <c r="P207" s="21"/>
    </row>
    <row r="208" spans="2:16" s="40" customFormat="1" hidden="1">
      <c r="B208" s="1309">
        <v>32</v>
      </c>
      <c r="C208" s="526">
        <v>41786</v>
      </c>
      <c r="D208" s="1372" t="s">
        <v>497</v>
      </c>
      <c r="E208" s="1314" t="s">
        <v>263</v>
      </c>
      <c r="F208" s="591"/>
      <c r="G208" s="591"/>
      <c r="H208" s="1316"/>
      <c r="I208" s="951">
        <f t="shared" si="15"/>
        <v>0</v>
      </c>
      <c r="J208" s="3"/>
      <c r="K208" s="3"/>
      <c r="L208" s="856">
        <f t="shared" si="14"/>
        <v>0</v>
      </c>
      <c r="M208" s="2556"/>
      <c r="N208" s="1359"/>
      <c r="O208" s="21"/>
      <c r="P208" s="21"/>
    </row>
    <row r="209" spans="2:16" s="40" customFormat="1" hidden="1">
      <c r="B209" s="1309">
        <v>33</v>
      </c>
      <c r="C209" s="526">
        <v>41787</v>
      </c>
      <c r="D209" s="1372" t="s">
        <v>497</v>
      </c>
      <c r="E209" s="1314" t="s">
        <v>263</v>
      </c>
      <c r="F209" s="591"/>
      <c r="G209" s="591"/>
      <c r="H209" s="1316"/>
      <c r="I209" s="951">
        <f t="shared" si="15"/>
        <v>0</v>
      </c>
      <c r="J209" s="3"/>
      <c r="K209" s="3"/>
      <c r="L209" s="856">
        <f t="shared" si="14"/>
        <v>0</v>
      </c>
      <c r="M209" s="2556"/>
      <c r="N209" s="1359"/>
      <c r="O209" s="21"/>
      <c r="P209" s="21"/>
    </row>
    <row r="210" spans="2:16" s="40" customFormat="1" hidden="1">
      <c r="B210" s="1309">
        <v>34</v>
      </c>
      <c r="C210" s="526">
        <v>41788</v>
      </c>
      <c r="D210" s="1372" t="s">
        <v>497</v>
      </c>
      <c r="E210" s="1314" t="s">
        <v>263</v>
      </c>
      <c r="F210" s="591"/>
      <c r="G210" s="591"/>
      <c r="H210" s="1316"/>
      <c r="I210" s="951">
        <f t="shared" si="15"/>
        <v>0</v>
      </c>
      <c r="J210" s="3"/>
      <c r="K210" s="3"/>
      <c r="L210" s="856">
        <f t="shared" si="14"/>
        <v>0</v>
      </c>
      <c r="M210" s="2556"/>
      <c r="N210" s="1359"/>
      <c r="O210" s="21"/>
      <c r="P210" s="21"/>
    </row>
    <row r="211" spans="2:16" s="40" customFormat="1" hidden="1">
      <c r="B211" s="1309">
        <v>35</v>
      </c>
      <c r="C211" s="526">
        <v>41789</v>
      </c>
      <c r="D211" s="20" t="s">
        <v>695</v>
      </c>
      <c r="E211" s="1314" t="s">
        <v>263</v>
      </c>
      <c r="F211" s="591"/>
      <c r="G211" s="591"/>
      <c r="H211" s="1316">
        <v>45</v>
      </c>
      <c r="I211" s="951">
        <f t="shared" si="15"/>
        <v>45000</v>
      </c>
      <c r="J211" s="3"/>
      <c r="K211" s="3"/>
      <c r="L211" s="856">
        <f t="shared" si="14"/>
        <v>45000</v>
      </c>
      <c r="M211" s="2556"/>
      <c r="N211" s="1359"/>
      <c r="O211" s="21"/>
      <c r="P211" s="21"/>
    </row>
    <row r="212" spans="2:16" s="40" customFormat="1" hidden="1">
      <c r="B212" s="1309">
        <v>36</v>
      </c>
      <c r="C212" s="526">
        <v>41790</v>
      </c>
      <c r="D212" s="20" t="s">
        <v>696</v>
      </c>
      <c r="E212" s="1314" t="s">
        <v>263</v>
      </c>
      <c r="F212" s="591"/>
      <c r="G212" s="591"/>
      <c r="H212" s="1316">
        <v>350</v>
      </c>
      <c r="I212" s="951">
        <f t="shared" si="15"/>
        <v>350000</v>
      </c>
      <c r="J212" s="3"/>
      <c r="K212" s="3"/>
      <c r="L212" s="856">
        <f t="shared" si="14"/>
        <v>350000</v>
      </c>
      <c r="M212" s="2556"/>
      <c r="N212" s="1359"/>
      <c r="O212" s="21"/>
      <c r="P212" s="21"/>
    </row>
    <row r="213" spans="2:16" s="40" customFormat="1" hidden="1">
      <c r="B213" s="1309">
        <v>37</v>
      </c>
      <c r="C213" s="526">
        <v>41791</v>
      </c>
      <c r="D213" s="1372" t="s">
        <v>497</v>
      </c>
      <c r="E213" s="1314" t="s">
        <v>263</v>
      </c>
      <c r="F213" s="591"/>
      <c r="G213" s="591"/>
      <c r="H213" s="1316"/>
      <c r="I213" s="951">
        <f t="shared" si="15"/>
        <v>0</v>
      </c>
      <c r="J213" s="3"/>
      <c r="K213" s="3"/>
      <c r="L213" s="856">
        <f t="shared" si="14"/>
        <v>0</v>
      </c>
      <c r="M213" s="2556"/>
      <c r="N213" s="1359"/>
      <c r="O213" s="21"/>
      <c r="P213" s="21"/>
    </row>
    <row r="214" spans="2:16" s="40" customFormat="1" hidden="1">
      <c r="B214" s="1309">
        <v>38</v>
      </c>
      <c r="C214" s="526">
        <v>41792</v>
      </c>
      <c r="D214" s="20" t="s">
        <v>697</v>
      </c>
      <c r="E214" s="1314" t="s">
        <v>263</v>
      </c>
      <c r="F214" s="591"/>
      <c r="G214" s="591"/>
      <c r="H214" s="1316">
        <v>150</v>
      </c>
      <c r="I214" s="951">
        <f t="shared" si="15"/>
        <v>150000</v>
      </c>
      <c r="J214" s="3"/>
      <c r="K214" s="3"/>
      <c r="L214" s="856">
        <f t="shared" si="14"/>
        <v>150000</v>
      </c>
      <c r="M214" s="2556"/>
      <c r="N214" s="1359"/>
      <c r="O214" s="21"/>
      <c r="P214" s="21"/>
    </row>
    <row r="215" spans="2:16" s="40" customFormat="1" hidden="1">
      <c r="B215" s="1309">
        <v>39</v>
      </c>
      <c r="C215" s="526">
        <v>41793</v>
      </c>
      <c r="D215" s="20" t="s">
        <v>698</v>
      </c>
      <c r="E215" s="1314" t="s">
        <v>263</v>
      </c>
      <c r="F215" s="591"/>
      <c r="G215" s="591"/>
      <c r="H215" s="1316">
        <v>150</v>
      </c>
      <c r="I215" s="951">
        <f t="shared" si="15"/>
        <v>150000</v>
      </c>
      <c r="J215" s="3"/>
      <c r="K215" s="3"/>
      <c r="L215" s="856">
        <f t="shared" si="14"/>
        <v>150000</v>
      </c>
      <c r="M215" s="2556"/>
      <c r="N215" s="1359"/>
      <c r="O215" s="21"/>
      <c r="P215" s="21"/>
    </row>
    <row r="216" spans="2:16" s="40" customFormat="1" hidden="1">
      <c r="B216" s="1309">
        <v>40</v>
      </c>
      <c r="C216" s="526">
        <v>41794</v>
      </c>
      <c r="D216" s="1372" t="s">
        <v>497</v>
      </c>
      <c r="E216" s="1314" t="s">
        <v>263</v>
      </c>
      <c r="F216" s="591"/>
      <c r="G216" s="591"/>
      <c r="H216" s="1316"/>
      <c r="I216" s="951">
        <f t="shared" si="15"/>
        <v>0</v>
      </c>
      <c r="J216" s="3"/>
      <c r="K216" s="3"/>
      <c r="L216" s="856">
        <f t="shared" si="14"/>
        <v>0</v>
      </c>
      <c r="M216" s="2556"/>
      <c r="N216" s="1359"/>
      <c r="O216" s="21"/>
      <c r="P216" s="21"/>
    </row>
    <row r="217" spans="2:16" s="40" customFormat="1" hidden="1">
      <c r="B217" s="3071">
        <v>41</v>
      </c>
      <c r="C217" s="526">
        <v>41795</v>
      </c>
      <c r="D217" s="20" t="s">
        <v>699</v>
      </c>
      <c r="E217" s="1314" t="s">
        <v>263</v>
      </c>
      <c r="F217" s="591"/>
      <c r="G217" s="591"/>
      <c r="H217" s="1316">
        <v>45</v>
      </c>
      <c r="I217" s="951">
        <f t="shared" si="15"/>
        <v>45000</v>
      </c>
      <c r="J217" s="3"/>
      <c r="K217" s="3"/>
      <c r="L217" s="856">
        <f t="shared" si="14"/>
        <v>45000</v>
      </c>
      <c r="M217" s="2556"/>
      <c r="N217" s="3075" t="s">
        <v>690</v>
      </c>
      <c r="O217" s="21"/>
      <c r="P217" s="21"/>
    </row>
    <row r="218" spans="2:16" s="40" customFormat="1" hidden="1">
      <c r="B218" s="3071"/>
      <c r="C218" s="526">
        <v>41795</v>
      </c>
      <c r="D218" s="20" t="s">
        <v>700</v>
      </c>
      <c r="E218" s="1314" t="s">
        <v>263</v>
      </c>
      <c r="F218" s="591"/>
      <c r="G218" s="591"/>
      <c r="H218" s="1316">
        <v>45</v>
      </c>
      <c r="I218" s="951">
        <f t="shared" si="15"/>
        <v>45000</v>
      </c>
      <c r="J218" s="3"/>
      <c r="K218" s="3"/>
      <c r="L218" s="856">
        <f t="shared" si="14"/>
        <v>45000</v>
      </c>
      <c r="M218" s="2556"/>
      <c r="N218" s="3076"/>
      <c r="O218" s="21"/>
      <c r="P218" s="21"/>
    </row>
    <row r="219" spans="2:16" s="1375" customFormat="1" ht="16.5" hidden="1" thickBot="1">
      <c r="B219" s="3072"/>
      <c r="C219" s="1376">
        <v>41795</v>
      </c>
      <c r="D219" s="1377" t="s">
        <v>701</v>
      </c>
      <c r="E219" s="1378" t="s">
        <v>263</v>
      </c>
      <c r="F219" s="1379"/>
      <c r="G219" s="1379"/>
      <c r="H219" s="1378">
        <v>45</v>
      </c>
      <c r="I219" s="1380">
        <f t="shared" si="15"/>
        <v>45000</v>
      </c>
      <c r="J219" s="1381"/>
      <c r="K219" s="1381"/>
      <c r="L219" s="1382">
        <f t="shared" si="14"/>
        <v>45000</v>
      </c>
      <c r="M219" s="1383"/>
      <c r="N219" s="3077"/>
      <c r="O219" s="1384" t="s">
        <v>702</v>
      </c>
      <c r="P219" s="1384"/>
    </row>
    <row r="220" spans="2:16" s="40" customFormat="1" hidden="1">
      <c r="B220" s="1306">
        <v>1</v>
      </c>
      <c r="C220" s="526">
        <v>41796</v>
      </c>
      <c r="D220" s="20" t="s">
        <v>660</v>
      </c>
      <c r="E220" s="1316" t="s">
        <v>39</v>
      </c>
      <c r="F220" s="591"/>
      <c r="G220" s="591"/>
      <c r="H220" s="1316">
        <v>80</v>
      </c>
      <c r="I220" s="951">
        <f t="shared" si="15"/>
        <v>80000</v>
      </c>
      <c r="J220" s="3"/>
      <c r="K220" s="3"/>
      <c r="L220" s="856">
        <f t="shared" si="14"/>
        <v>80000</v>
      </c>
      <c r="M220" s="2556"/>
      <c r="N220" s="1359"/>
      <c r="O220" s="21"/>
      <c r="P220" s="21"/>
    </row>
    <row r="221" spans="2:16" s="40" customFormat="1" hidden="1">
      <c r="B221" s="3068">
        <v>2</v>
      </c>
      <c r="C221" s="526">
        <v>41797</v>
      </c>
      <c r="D221" s="20" t="s">
        <v>661</v>
      </c>
      <c r="E221" s="1316" t="s">
        <v>39</v>
      </c>
      <c r="F221" s="591"/>
      <c r="G221" s="591"/>
      <c r="H221" s="1316">
        <v>35</v>
      </c>
      <c r="I221" s="951">
        <f t="shared" si="15"/>
        <v>35000</v>
      </c>
      <c r="J221" s="3"/>
      <c r="K221" s="3"/>
      <c r="L221" s="856">
        <f t="shared" si="14"/>
        <v>35000</v>
      </c>
      <c r="M221" s="2556"/>
      <c r="N221" s="1359"/>
      <c r="O221" s="21"/>
      <c r="P221" s="21"/>
    </row>
    <row r="222" spans="2:16" s="40" customFormat="1" hidden="1">
      <c r="B222" s="3069"/>
      <c r="C222" s="526">
        <v>41797</v>
      </c>
      <c r="D222" s="20" t="s">
        <v>662</v>
      </c>
      <c r="E222" s="1316" t="s">
        <v>39</v>
      </c>
      <c r="F222" s="591"/>
      <c r="G222" s="591"/>
      <c r="H222" s="1316">
        <v>35</v>
      </c>
      <c r="I222" s="951">
        <f t="shared" si="15"/>
        <v>35000</v>
      </c>
      <c r="J222" s="3"/>
      <c r="K222" s="3"/>
      <c r="L222" s="856">
        <f t="shared" si="14"/>
        <v>35000</v>
      </c>
      <c r="M222" s="2556"/>
      <c r="N222" s="1359"/>
      <c r="O222" s="21"/>
      <c r="P222" s="21"/>
    </row>
    <row r="223" spans="2:16" s="40" customFormat="1" hidden="1">
      <c r="B223" s="3070"/>
      <c r="C223" s="526">
        <v>41797</v>
      </c>
      <c r="D223" s="20" t="s">
        <v>663</v>
      </c>
      <c r="E223" s="1316" t="s">
        <v>39</v>
      </c>
      <c r="F223" s="591"/>
      <c r="G223" s="591"/>
      <c r="H223" s="1316">
        <v>35</v>
      </c>
      <c r="I223" s="951">
        <f t="shared" si="15"/>
        <v>35000</v>
      </c>
      <c r="J223" s="3"/>
      <c r="K223" s="3"/>
      <c r="L223" s="856">
        <f t="shared" si="14"/>
        <v>35000</v>
      </c>
      <c r="M223" s="2556"/>
      <c r="N223" s="1359"/>
      <c r="O223" s="21"/>
      <c r="P223" s="21"/>
    </row>
    <row r="224" spans="2:16" s="40" customFormat="1" hidden="1">
      <c r="B224" s="3068">
        <v>3</v>
      </c>
      <c r="C224" s="387">
        <v>41798</v>
      </c>
      <c r="D224" s="20" t="s">
        <v>664</v>
      </c>
      <c r="E224" s="1316" t="s">
        <v>39</v>
      </c>
      <c r="F224" s="591"/>
      <c r="G224" s="591"/>
      <c r="H224" s="1316">
        <v>40</v>
      </c>
      <c r="I224" s="951">
        <f t="shared" si="15"/>
        <v>40000</v>
      </c>
      <c r="J224" s="3"/>
      <c r="K224" s="3"/>
      <c r="L224" s="856">
        <f t="shared" si="14"/>
        <v>40000</v>
      </c>
      <c r="M224" s="2556">
        <v>35000</v>
      </c>
      <c r="N224" s="1359"/>
      <c r="O224" s="21"/>
      <c r="P224" s="21"/>
    </row>
    <row r="225" spans="2:16" s="40" customFormat="1" hidden="1">
      <c r="B225" s="3069"/>
      <c r="C225" s="387">
        <v>41798</v>
      </c>
      <c r="D225" s="20" t="s">
        <v>665</v>
      </c>
      <c r="E225" s="1316" t="s">
        <v>39</v>
      </c>
      <c r="F225" s="591"/>
      <c r="G225" s="591"/>
      <c r="H225" s="1316">
        <v>40</v>
      </c>
      <c r="I225" s="951">
        <f t="shared" si="15"/>
        <v>40000</v>
      </c>
      <c r="J225" s="3"/>
      <c r="K225" s="3"/>
      <c r="L225" s="856">
        <f t="shared" si="14"/>
        <v>40000</v>
      </c>
      <c r="M225" s="2556">
        <v>35000</v>
      </c>
      <c r="N225" s="1359"/>
      <c r="O225" s="21"/>
      <c r="P225" s="21"/>
    </row>
    <row r="226" spans="2:16" s="40" customFormat="1" hidden="1">
      <c r="B226" s="3070"/>
      <c r="C226" s="387">
        <v>41798</v>
      </c>
      <c r="D226" s="20" t="s">
        <v>666</v>
      </c>
      <c r="E226" s="1316" t="s">
        <v>39</v>
      </c>
      <c r="F226" s="591"/>
      <c r="G226" s="591"/>
      <c r="H226" s="1316">
        <v>290</v>
      </c>
      <c r="I226" s="951">
        <f t="shared" si="15"/>
        <v>290000</v>
      </c>
      <c r="J226" s="3"/>
      <c r="K226" s="3"/>
      <c r="L226" s="856">
        <f t="shared" si="14"/>
        <v>290000</v>
      </c>
      <c r="M226" s="2556">
        <v>35000</v>
      </c>
      <c r="N226" s="1359"/>
      <c r="O226" s="21"/>
      <c r="P226" s="21"/>
    </row>
    <row r="227" spans="2:16" s="40" customFormat="1" hidden="1">
      <c r="B227" s="1306">
        <v>4</v>
      </c>
      <c r="C227" s="526">
        <v>41799</v>
      </c>
      <c r="D227" s="1363" t="s">
        <v>497</v>
      </c>
      <c r="E227" s="1360"/>
      <c r="F227" s="591"/>
      <c r="G227" s="591"/>
      <c r="H227" s="1316"/>
      <c r="I227" s="951">
        <f t="shared" si="15"/>
        <v>0</v>
      </c>
      <c r="J227" s="3"/>
      <c r="K227" s="3"/>
      <c r="L227" s="856">
        <f t="shared" si="14"/>
        <v>0</v>
      </c>
      <c r="M227" s="2556"/>
      <c r="N227" s="1359"/>
      <c r="O227" s="21"/>
      <c r="P227" s="21"/>
    </row>
    <row r="228" spans="2:16" s="40" customFormat="1" hidden="1">
      <c r="B228" s="1306">
        <v>5</v>
      </c>
      <c r="C228" s="526">
        <v>41800</v>
      </c>
      <c r="D228" s="1363" t="s">
        <v>497</v>
      </c>
      <c r="E228" s="1360"/>
      <c r="F228" s="591"/>
      <c r="G228" s="591"/>
      <c r="H228" s="1316"/>
      <c r="I228" s="951">
        <f t="shared" si="15"/>
        <v>0</v>
      </c>
      <c r="J228" s="3"/>
      <c r="K228" s="3"/>
      <c r="L228" s="856">
        <f t="shared" si="14"/>
        <v>0</v>
      </c>
      <c r="M228" s="2556"/>
      <c r="N228" s="1359"/>
      <c r="O228" s="21"/>
      <c r="P228" s="21"/>
    </row>
    <row r="229" spans="2:16" s="40" customFormat="1" hidden="1">
      <c r="B229" s="1306">
        <v>6</v>
      </c>
      <c r="C229" s="526">
        <v>41801</v>
      </c>
      <c r="D229" s="1363" t="s">
        <v>497</v>
      </c>
      <c r="E229" s="1360"/>
      <c r="F229" s="591"/>
      <c r="G229" s="591"/>
      <c r="H229" s="1316"/>
      <c r="I229" s="951">
        <f t="shared" si="15"/>
        <v>0</v>
      </c>
      <c r="J229" s="3"/>
      <c r="K229" s="3"/>
      <c r="L229" s="856">
        <f t="shared" si="14"/>
        <v>0</v>
      </c>
      <c r="M229" s="2556"/>
      <c r="N229" s="1359"/>
      <c r="O229" s="21"/>
      <c r="P229" s="21"/>
    </row>
    <row r="230" spans="2:16" s="40" customFormat="1" hidden="1">
      <c r="B230" s="3068">
        <v>7</v>
      </c>
      <c r="C230" s="526">
        <v>41802</v>
      </c>
      <c r="D230" s="20" t="s">
        <v>667</v>
      </c>
      <c r="E230" s="1316" t="s">
        <v>39</v>
      </c>
      <c r="F230" s="591">
        <v>412197.7</v>
      </c>
      <c r="G230" s="591">
        <v>412253.4</v>
      </c>
      <c r="H230" s="1316">
        <f t="shared" ref="H230:H242" si="16">G230-F230</f>
        <v>55.700000000011642</v>
      </c>
      <c r="I230" s="951">
        <f t="shared" si="15"/>
        <v>55700.000000011642</v>
      </c>
      <c r="J230" s="3"/>
      <c r="K230" s="3"/>
      <c r="L230" s="856">
        <f t="shared" si="14"/>
        <v>55700.000000011642</v>
      </c>
      <c r="M230" s="2556"/>
      <c r="N230" s="1359"/>
      <c r="O230" s="21"/>
      <c r="P230" s="21"/>
    </row>
    <row r="231" spans="2:16" s="40" customFormat="1" hidden="1">
      <c r="B231" s="3069"/>
      <c r="C231" s="526">
        <v>41802</v>
      </c>
      <c r="D231" s="20" t="s">
        <v>668</v>
      </c>
      <c r="E231" s="1316" t="s">
        <v>39</v>
      </c>
      <c r="F231" s="591">
        <v>412253.4</v>
      </c>
      <c r="G231" s="591">
        <v>412308.2</v>
      </c>
      <c r="H231" s="1316">
        <f t="shared" si="16"/>
        <v>54.799999999988358</v>
      </c>
      <c r="I231" s="951">
        <f t="shared" si="15"/>
        <v>54799.999999988358</v>
      </c>
      <c r="J231" s="3"/>
      <c r="K231" s="3"/>
      <c r="L231" s="856">
        <f t="shared" si="14"/>
        <v>54799.999999988358</v>
      </c>
      <c r="M231" s="2556"/>
      <c r="N231" s="1359"/>
      <c r="O231" s="21"/>
      <c r="P231" s="21"/>
    </row>
    <row r="232" spans="2:16" s="40" customFormat="1" hidden="1">
      <c r="B232" s="3070"/>
      <c r="C232" s="526">
        <v>41802</v>
      </c>
      <c r="D232" s="20" t="s">
        <v>669</v>
      </c>
      <c r="E232" s="1316" t="s">
        <v>10</v>
      </c>
      <c r="F232" s="591">
        <v>412308.2</v>
      </c>
      <c r="G232" s="591">
        <v>412447.1</v>
      </c>
      <c r="H232" s="1316">
        <f t="shared" si="16"/>
        <v>138.89999999996508</v>
      </c>
      <c r="I232" s="951">
        <f t="shared" si="15"/>
        <v>138899.99999996508</v>
      </c>
      <c r="J232" s="3"/>
      <c r="K232" s="3"/>
      <c r="L232" s="856">
        <f t="shared" si="14"/>
        <v>138899.99999996508</v>
      </c>
      <c r="M232" s="2556"/>
      <c r="N232" s="1359"/>
      <c r="O232" s="21"/>
      <c r="P232" s="21"/>
    </row>
    <row r="233" spans="2:16" s="40" customFormat="1" hidden="1">
      <c r="B233" s="1306">
        <v>8</v>
      </c>
      <c r="C233" s="526">
        <v>41803</v>
      </c>
      <c r="D233" s="20" t="s">
        <v>670</v>
      </c>
      <c r="E233" s="1316" t="s">
        <v>10</v>
      </c>
      <c r="F233" s="591">
        <v>412493.6</v>
      </c>
      <c r="G233" s="591">
        <v>412539.7</v>
      </c>
      <c r="H233" s="1316">
        <f t="shared" si="16"/>
        <v>46.100000000034925</v>
      </c>
      <c r="I233" s="951">
        <f t="shared" si="15"/>
        <v>46100.000000034925</v>
      </c>
      <c r="J233" s="3"/>
      <c r="K233" s="3"/>
      <c r="L233" s="856">
        <f t="shared" si="14"/>
        <v>46100.000000034925</v>
      </c>
      <c r="M233" s="2556">
        <v>35000</v>
      </c>
      <c r="N233" s="1359" t="s">
        <v>671</v>
      </c>
      <c r="O233" s="21"/>
      <c r="P233" s="21"/>
    </row>
    <row r="234" spans="2:16" s="40" customFormat="1" hidden="1">
      <c r="B234" s="3068">
        <v>9</v>
      </c>
      <c r="C234" s="526">
        <v>41804</v>
      </c>
      <c r="D234" s="20" t="s">
        <v>672</v>
      </c>
      <c r="E234" s="1316" t="s">
        <v>10</v>
      </c>
      <c r="F234" s="591">
        <v>412539.7</v>
      </c>
      <c r="G234" s="591">
        <v>412568.5</v>
      </c>
      <c r="H234" s="1316">
        <f t="shared" si="16"/>
        <v>28.799999999988358</v>
      </c>
      <c r="I234" s="951">
        <f t="shared" si="15"/>
        <v>28799.999999988358</v>
      </c>
      <c r="J234" s="3"/>
      <c r="K234" s="3"/>
      <c r="L234" s="856">
        <f t="shared" si="14"/>
        <v>28799.999999988358</v>
      </c>
      <c r="M234" s="3078">
        <v>35000</v>
      </c>
      <c r="N234" s="3073" t="s">
        <v>671</v>
      </c>
      <c r="O234" s="21"/>
      <c r="P234" s="21"/>
    </row>
    <row r="235" spans="2:16" s="40" customFormat="1" hidden="1">
      <c r="B235" s="3070"/>
      <c r="C235" s="526">
        <v>41804</v>
      </c>
      <c r="D235" s="20" t="s">
        <v>673</v>
      </c>
      <c r="E235" s="1316" t="s">
        <v>692</v>
      </c>
      <c r="F235" s="591">
        <v>412620.7</v>
      </c>
      <c r="G235" s="591">
        <v>412673.5</v>
      </c>
      <c r="H235" s="1316">
        <f t="shared" si="16"/>
        <v>52.799999999988358</v>
      </c>
      <c r="I235" s="951">
        <f t="shared" si="15"/>
        <v>52799.999999988358</v>
      </c>
      <c r="J235" s="3"/>
      <c r="K235" s="3"/>
      <c r="L235" s="856">
        <f t="shared" ref="L235:L249" si="17">I235+K235</f>
        <v>52799.999999988358</v>
      </c>
      <c r="M235" s="3079"/>
      <c r="N235" s="3074"/>
      <c r="O235" s="21"/>
      <c r="P235" s="21"/>
    </row>
    <row r="236" spans="2:16" s="40" customFormat="1" hidden="1">
      <c r="B236" s="1306">
        <v>10</v>
      </c>
      <c r="C236" s="387">
        <v>41805</v>
      </c>
      <c r="D236" s="20" t="s">
        <v>674</v>
      </c>
      <c r="E236" s="1316" t="s">
        <v>39</v>
      </c>
      <c r="F236" s="591">
        <v>412691.9</v>
      </c>
      <c r="G236" s="591">
        <v>412826.2</v>
      </c>
      <c r="H236" s="1316">
        <f t="shared" si="16"/>
        <v>134.29999999998836</v>
      </c>
      <c r="I236" s="951">
        <f t="shared" si="15"/>
        <v>134299.99999998836</v>
      </c>
      <c r="J236" s="3"/>
      <c r="K236" s="3"/>
      <c r="L236" s="856">
        <f t="shared" si="17"/>
        <v>134299.99999998836</v>
      </c>
      <c r="M236" s="2556">
        <v>35000</v>
      </c>
      <c r="N236" s="1359" t="s">
        <v>671</v>
      </c>
      <c r="O236" s="21"/>
      <c r="P236" s="21"/>
    </row>
    <row r="237" spans="2:16" s="40" customFormat="1" hidden="1">
      <c r="B237" s="1306">
        <v>11</v>
      </c>
      <c r="C237" s="526">
        <v>41806</v>
      </c>
      <c r="D237" s="20" t="s">
        <v>675</v>
      </c>
      <c r="E237" s="1316" t="s">
        <v>39</v>
      </c>
      <c r="F237" s="591">
        <v>412923.3</v>
      </c>
      <c r="G237" s="591">
        <v>412989.1</v>
      </c>
      <c r="H237" s="1316">
        <f t="shared" si="16"/>
        <v>65.799999999988358</v>
      </c>
      <c r="I237" s="951">
        <f>H237*1000</f>
        <v>65799.999999988358</v>
      </c>
      <c r="J237" s="3"/>
      <c r="K237" s="3"/>
      <c r="L237" s="856">
        <f t="shared" si="17"/>
        <v>65799.999999988358</v>
      </c>
      <c r="M237" s="2556"/>
      <c r="N237" s="1359"/>
      <c r="O237" s="21"/>
      <c r="P237" s="21"/>
    </row>
    <row r="238" spans="2:16" s="40" customFormat="1" hidden="1">
      <c r="B238" s="1306">
        <v>12</v>
      </c>
      <c r="C238" s="526">
        <v>41807</v>
      </c>
      <c r="D238" s="20" t="s">
        <v>676</v>
      </c>
      <c r="E238" s="1316"/>
      <c r="F238" s="591"/>
      <c r="G238" s="591"/>
      <c r="H238" s="1316"/>
      <c r="I238" s="951">
        <f>H238*1000</f>
        <v>0</v>
      </c>
      <c r="J238" s="3"/>
      <c r="K238" s="3"/>
      <c r="L238" s="856">
        <f t="shared" si="17"/>
        <v>0</v>
      </c>
      <c r="M238" s="2556"/>
      <c r="N238" s="1359"/>
      <c r="O238" s="21"/>
      <c r="P238" s="21"/>
    </row>
    <row r="239" spans="2:16" s="40" customFormat="1" hidden="1">
      <c r="B239" s="1306">
        <v>13</v>
      </c>
      <c r="C239" s="526">
        <v>41808</v>
      </c>
      <c r="D239" s="20" t="s">
        <v>677</v>
      </c>
      <c r="E239" s="1316" t="s">
        <v>39</v>
      </c>
      <c r="F239" s="591">
        <v>413180.5</v>
      </c>
      <c r="G239" s="591">
        <v>413313.7</v>
      </c>
      <c r="H239" s="1316">
        <f t="shared" si="16"/>
        <v>133.20000000001164</v>
      </c>
      <c r="I239" s="951">
        <f>H239*1000</f>
        <v>133200.00000001164</v>
      </c>
      <c r="J239" s="3"/>
      <c r="K239" s="3"/>
      <c r="L239" s="856">
        <f t="shared" si="17"/>
        <v>133200.00000001164</v>
      </c>
      <c r="M239" s="2556">
        <v>35000</v>
      </c>
      <c r="N239" s="1359" t="s">
        <v>671</v>
      </c>
      <c r="O239" s="21"/>
      <c r="P239" s="21"/>
    </row>
    <row r="240" spans="2:16" s="40" customFormat="1" hidden="1">
      <c r="B240" s="3068">
        <v>14</v>
      </c>
      <c r="C240" s="526">
        <v>41809</v>
      </c>
      <c r="D240" s="20" t="s">
        <v>678</v>
      </c>
      <c r="E240" s="1316" t="s">
        <v>39</v>
      </c>
      <c r="F240" s="591">
        <v>413376</v>
      </c>
      <c r="G240" s="591">
        <v>413401.7</v>
      </c>
      <c r="H240" s="1316">
        <f t="shared" si="16"/>
        <v>25.700000000011642</v>
      </c>
      <c r="I240" s="951">
        <f t="shared" ref="I240:I250" si="18">H240*1000</f>
        <v>25700.000000011642</v>
      </c>
      <c r="J240" s="3"/>
      <c r="K240" s="3"/>
      <c r="L240" s="856">
        <f t="shared" si="17"/>
        <v>25700.000000011642</v>
      </c>
      <c r="M240" s="2556"/>
      <c r="N240" s="1359"/>
      <c r="O240" s="21"/>
      <c r="P240" s="21"/>
    </row>
    <row r="241" spans="2:19" s="40" customFormat="1" hidden="1">
      <c r="B241" s="3069"/>
      <c r="C241" s="526">
        <v>41809</v>
      </c>
      <c r="D241" s="20" t="s">
        <v>679</v>
      </c>
      <c r="E241" s="1316" t="s">
        <v>39</v>
      </c>
      <c r="F241" s="591">
        <v>413402.1</v>
      </c>
      <c r="G241" s="591">
        <v>413427.1</v>
      </c>
      <c r="H241" s="1316">
        <f t="shared" si="16"/>
        <v>25</v>
      </c>
      <c r="I241" s="951">
        <f t="shared" si="18"/>
        <v>25000</v>
      </c>
      <c r="J241" s="3"/>
      <c r="K241" s="3"/>
      <c r="L241" s="856">
        <f t="shared" si="17"/>
        <v>25000</v>
      </c>
      <c r="M241" s="2556"/>
      <c r="N241" s="1359"/>
      <c r="O241" s="21"/>
      <c r="P241" s="21"/>
    </row>
    <row r="242" spans="2:19" s="40" customFormat="1" hidden="1">
      <c r="B242" s="3070"/>
      <c r="C242" s="526">
        <v>41809</v>
      </c>
      <c r="D242" s="20" t="s">
        <v>680</v>
      </c>
      <c r="E242" s="1316" t="s">
        <v>39</v>
      </c>
      <c r="F242" s="591">
        <v>413457.1</v>
      </c>
      <c r="G242" s="591">
        <v>413486.6</v>
      </c>
      <c r="H242" s="1316">
        <f t="shared" si="16"/>
        <v>29.5</v>
      </c>
      <c r="I242" s="951">
        <f t="shared" si="18"/>
        <v>29500</v>
      </c>
      <c r="J242" s="3"/>
      <c r="K242" s="3"/>
      <c r="L242" s="856">
        <f t="shared" si="17"/>
        <v>29500</v>
      </c>
      <c r="M242" s="2556"/>
      <c r="N242" s="1359"/>
      <c r="O242" s="21"/>
      <c r="P242" s="21"/>
    </row>
    <row r="243" spans="2:19" s="40" customFormat="1" hidden="1">
      <c r="B243" s="3068">
        <v>15</v>
      </c>
      <c r="C243" s="526">
        <v>41810</v>
      </c>
      <c r="D243" s="20" t="s">
        <v>681</v>
      </c>
      <c r="E243" s="1316" t="s">
        <v>39</v>
      </c>
      <c r="F243" s="591"/>
      <c r="G243" s="591"/>
      <c r="H243" s="1316">
        <v>80</v>
      </c>
      <c r="I243" s="951">
        <f t="shared" si="18"/>
        <v>80000</v>
      </c>
      <c r="J243" s="3"/>
      <c r="K243" s="3"/>
      <c r="L243" s="856">
        <f t="shared" si="17"/>
        <v>80000</v>
      </c>
      <c r="M243" s="2556"/>
      <c r="N243" s="1359"/>
      <c r="O243" s="21"/>
      <c r="P243" s="21"/>
    </row>
    <row r="244" spans="2:19" s="40" customFormat="1" hidden="1">
      <c r="B244" s="3069"/>
      <c r="C244" s="526">
        <v>41810</v>
      </c>
      <c r="D244" s="20" t="s">
        <v>682</v>
      </c>
      <c r="E244" s="1316" t="s">
        <v>39</v>
      </c>
      <c r="F244" s="591"/>
      <c r="G244" s="591"/>
      <c r="H244" s="1316">
        <v>80</v>
      </c>
      <c r="I244" s="951">
        <f t="shared" si="18"/>
        <v>80000</v>
      </c>
      <c r="J244" s="3"/>
      <c r="K244" s="3"/>
      <c r="L244" s="856">
        <f t="shared" si="17"/>
        <v>80000</v>
      </c>
      <c r="M244" s="2556"/>
      <c r="N244" s="1359"/>
      <c r="O244" s="21"/>
      <c r="P244" s="21"/>
    </row>
    <row r="245" spans="2:19" s="40" customFormat="1" hidden="1">
      <c r="B245" s="3070"/>
      <c r="C245" s="526">
        <v>41810</v>
      </c>
      <c r="D245" s="20" t="s">
        <v>683</v>
      </c>
      <c r="E245" s="1316" t="s">
        <v>39</v>
      </c>
      <c r="F245" s="591"/>
      <c r="G245" s="591"/>
      <c r="H245" s="1316">
        <v>80</v>
      </c>
      <c r="I245" s="951"/>
      <c r="J245" s="3"/>
      <c r="K245" s="3"/>
      <c r="L245" s="856"/>
      <c r="M245" s="2556"/>
      <c r="N245" s="1359"/>
      <c r="O245" s="21"/>
      <c r="P245" s="21"/>
    </row>
    <row r="246" spans="2:19" s="40" customFormat="1" hidden="1">
      <c r="B246" s="3068">
        <v>16</v>
      </c>
      <c r="C246" s="526">
        <v>41811</v>
      </c>
      <c r="D246" s="20" t="s">
        <v>684</v>
      </c>
      <c r="E246" s="1316" t="s">
        <v>39</v>
      </c>
      <c r="F246" s="591"/>
      <c r="G246" s="591"/>
      <c r="H246" s="1316">
        <v>2</v>
      </c>
      <c r="I246" s="951">
        <f t="shared" si="18"/>
        <v>2000</v>
      </c>
      <c r="J246" s="3"/>
      <c r="K246" s="3"/>
      <c r="L246" s="856">
        <f t="shared" si="17"/>
        <v>2000</v>
      </c>
      <c r="M246" s="2556"/>
      <c r="N246" s="1359"/>
      <c r="O246" s="21"/>
      <c r="P246" s="21"/>
    </row>
    <row r="247" spans="2:19" s="40" customFormat="1" hidden="1">
      <c r="B247" s="3070"/>
      <c r="C247" s="526">
        <v>41811</v>
      </c>
      <c r="D247" s="20" t="s">
        <v>685</v>
      </c>
      <c r="E247" s="1316" t="s">
        <v>39</v>
      </c>
      <c r="F247" s="591"/>
      <c r="G247" s="591"/>
      <c r="H247" s="1316">
        <v>2</v>
      </c>
      <c r="I247" s="951">
        <f t="shared" si="18"/>
        <v>2000</v>
      </c>
      <c r="J247" s="3"/>
      <c r="K247" s="3"/>
      <c r="L247" s="856">
        <f t="shared" si="17"/>
        <v>2000</v>
      </c>
      <c r="M247" s="2556"/>
      <c r="N247" s="1359"/>
      <c r="O247" s="21"/>
      <c r="P247" s="21"/>
    </row>
    <row r="248" spans="2:19" s="40" customFormat="1" hidden="1">
      <c r="B248" s="3068">
        <v>17</v>
      </c>
      <c r="C248" s="387">
        <v>41812</v>
      </c>
      <c r="D248" s="20" t="s">
        <v>686</v>
      </c>
      <c r="E248" s="1316" t="s">
        <v>39</v>
      </c>
      <c r="F248" s="591"/>
      <c r="G248" s="591"/>
      <c r="H248" s="1316">
        <v>51.9</v>
      </c>
      <c r="I248" s="951">
        <f t="shared" si="18"/>
        <v>51900</v>
      </c>
      <c r="J248" s="3"/>
      <c r="K248" s="3"/>
      <c r="L248" s="856">
        <f t="shared" si="17"/>
        <v>51900</v>
      </c>
      <c r="M248" s="2556"/>
      <c r="N248" s="1359"/>
      <c r="O248" s="21"/>
      <c r="P248" s="21"/>
    </row>
    <row r="249" spans="2:19" s="40" customFormat="1" hidden="1">
      <c r="B249" s="3070"/>
      <c r="C249" s="387">
        <v>41812</v>
      </c>
      <c r="D249" s="20" t="s">
        <v>687</v>
      </c>
      <c r="E249" s="1316" t="s">
        <v>39</v>
      </c>
      <c r="F249" s="591"/>
      <c r="G249" s="591"/>
      <c r="H249" s="1316">
        <v>62.9</v>
      </c>
      <c r="I249" s="951">
        <f t="shared" si="18"/>
        <v>62900</v>
      </c>
      <c r="J249" s="3"/>
      <c r="K249" s="3"/>
      <c r="L249" s="856">
        <f t="shared" si="17"/>
        <v>62900</v>
      </c>
      <c r="M249" s="2556"/>
      <c r="N249" s="1359"/>
      <c r="O249" s="21"/>
      <c r="P249" s="21"/>
    </row>
    <row r="250" spans="2:19" s="40" customFormat="1" hidden="1">
      <c r="B250" s="1306">
        <v>18</v>
      </c>
      <c r="C250" s="526">
        <v>41813</v>
      </c>
      <c r="D250" s="1363" t="s">
        <v>497</v>
      </c>
      <c r="E250" s="1316"/>
      <c r="F250" s="591"/>
      <c r="G250" s="591"/>
      <c r="H250" s="1316"/>
      <c r="I250" s="951">
        <f t="shared" si="18"/>
        <v>0</v>
      </c>
      <c r="J250" s="3"/>
      <c r="K250" s="3"/>
      <c r="L250" s="856">
        <f>I250+K250</f>
        <v>0</v>
      </c>
      <c r="M250" s="2556"/>
      <c r="N250" s="1359"/>
      <c r="O250" s="21"/>
      <c r="P250" s="21"/>
    </row>
    <row r="251" spans="2:19" s="40" customFormat="1" hidden="1">
      <c r="B251" s="1306">
        <v>19</v>
      </c>
      <c r="C251" s="526">
        <v>41814</v>
      </c>
      <c r="D251" s="20" t="s">
        <v>688</v>
      </c>
      <c r="E251" s="1316" t="s">
        <v>39</v>
      </c>
      <c r="F251" s="591"/>
      <c r="G251" s="591"/>
      <c r="H251" s="1316">
        <v>69</v>
      </c>
      <c r="I251" s="951">
        <f>H251*1000</f>
        <v>69000</v>
      </c>
      <c r="J251" s="3"/>
      <c r="K251" s="3"/>
      <c r="L251" s="856">
        <f>I251+K251</f>
        <v>69000</v>
      </c>
      <c r="M251" s="2556"/>
      <c r="N251" s="1359"/>
      <c r="O251" s="21"/>
      <c r="P251" s="21"/>
    </row>
    <row r="252" spans="2:19" s="40" customFormat="1" ht="16.5" hidden="1" thickBot="1">
      <c r="B252" s="376">
        <v>20</v>
      </c>
      <c r="C252" s="791">
        <v>41815</v>
      </c>
      <c r="D252" s="1361" t="s">
        <v>689</v>
      </c>
      <c r="E252" s="44" t="s">
        <v>39</v>
      </c>
      <c r="F252" s="604"/>
      <c r="G252" s="604"/>
      <c r="H252" s="44">
        <v>154.6</v>
      </c>
      <c r="I252" s="963">
        <f>H252*1000</f>
        <v>154600</v>
      </c>
      <c r="J252" s="16"/>
      <c r="K252" s="16"/>
      <c r="L252" s="841">
        <f>I252+K252</f>
        <v>154600</v>
      </c>
      <c r="M252" s="2567"/>
      <c r="N252" s="1362"/>
      <c r="O252" s="21"/>
      <c r="P252" s="21"/>
    </row>
    <row r="253" spans="2:19" s="40" customFormat="1" hidden="1">
      <c r="B253" s="1475">
        <v>1</v>
      </c>
      <c r="C253" s="1476">
        <v>41816</v>
      </c>
      <c r="D253" s="1477" t="s">
        <v>811</v>
      </c>
      <c r="E253" s="1478" t="s">
        <v>263</v>
      </c>
      <c r="F253" s="1479">
        <v>414376.3</v>
      </c>
      <c r="G253" s="1479">
        <v>414429.5</v>
      </c>
      <c r="H253" s="1480">
        <v>53.200000000011642</v>
      </c>
      <c r="I253" s="1481">
        <v>53200.000000011642</v>
      </c>
      <c r="J253" s="1478"/>
      <c r="K253" s="1478"/>
      <c r="L253" s="1482">
        <v>53200.000000011642</v>
      </c>
      <c r="M253" s="1483"/>
      <c r="N253" s="1484"/>
      <c r="O253" s="21"/>
      <c r="P253" s="21"/>
    </row>
    <row r="254" spans="2:19" ht="15.95" hidden="1" customHeight="1">
      <c r="B254" s="1825">
        <v>2</v>
      </c>
      <c r="C254" s="1485">
        <v>41817</v>
      </c>
      <c r="D254" s="1486" t="s">
        <v>52</v>
      </c>
      <c r="E254" s="1487" t="s">
        <v>263</v>
      </c>
      <c r="F254" s="1488"/>
      <c r="G254" s="1488"/>
      <c r="H254" s="1489">
        <v>0</v>
      </c>
      <c r="I254" s="1490">
        <v>0</v>
      </c>
      <c r="J254" s="1491"/>
      <c r="K254" s="1491"/>
      <c r="L254" s="1492">
        <v>0</v>
      </c>
      <c r="M254" s="1493"/>
      <c r="N254" s="1494"/>
      <c r="O254" s="35"/>
      <c r="P254" s="35"/>
      <c r="Q254" s="35"/>
      <c r="R254" s="35"/>
      <c r="S254" s="35"/>
    </row>
    <row r="255" spans="2:19" ht="15.95" hidden="1" customHeight="1">
      <c r="B255" s="1825">
        <v>3</v>
      </c>
      <c r="C255" s="1485">
        <v>41818</v>
      </c>
      <c r="D255" s="1486" t="s">
        <v>52</v>
      </c>
      <c r="E255" s="1487" t="s">
        <v>263</v>
      </c>
      <c r="F255" s="1488"/>
      <c r="G255" s="1488"/>
      <c r="H255" s="1489">
        <v>0</v>
      </c>
      <c r="I255" s="1490">
        <v>0</v>
      </c>
      <c r="J255" s="1491"/>
      <c r="K255" s="1491"/>
      <c r="L255" s="1492">
        <v>0</v>
      </c>
      <c r="M255" s="1493"/>
      <c r="N255" s="1494"/>
      <c r="O255" s="35"/>
      <c r="R255" s="35"/>
      <c r="S255" s="35"/>
    </row>
    <row r="256" spans="2:19" ht="15.95" hidden="1" customHeight="1">
      <c r="B256" s="3058">
        <v>4</v>
      </c>
      <c r="C256" s="1495">
        <v>41819</v>
      </c>
      <c r="D256" s="1496" t="s">
        <v>812</v>
      </c>
      <c r="E256" s="1491" t="s">
        <v>263</v>
      </c>
      <c r="F256" s="1488">
        <v>414644.9</v>
      </c>
      <c r="G256" s="1488">
        <v>414682.8</v>
      </c>
      <c r="H256" s="1489">
        <v>37.899999999965075</v>
      </c>
      <c r="I256" s="1490">
        <v>37899.999999965075</v>
      </c>
      <c r="J256" s="1491"/>
      <c r="K256" s="1491"/>
      <c r="L256" s="1492">
        <v>37899.999999965075</v>
      </c>
      <c r="M256" s="1493"/>
      <c r="N256" s="1494"/>
      <c r="O256" s="35"/>
      <c r="R256" s="35"/>
    </row>
    <row r="257" spans="2:18" ht="15.95" hidden="1" customHeight="1">
      <c r="B257" s="3058"/>
      <c r="C257" s="1495">
        <v>41819</v>
      </c>
      <c r="D257" s="1496" t="s">
        <v>813</v>
      </c>
      <c r="E257" s="1491" t="s">
        <v>263</v>
      </c>
      <c r="F257" s="1488"/>
      <c r="G257" s="1488"/>
      <c r="H257" s="1489">
        <v>30</v>
      </c>
      <c r="I257" s="1490">
        <v>30000</v>
      </c>
      <c r="J257" s="1491"/>
      <c r="K257" s="1491"/>
      <c r="L257" s="1492">
        <v>30000</v>
      </c>
      <c r="M257" s="1493"/>
      <c r="N257" s="1494"/>
      <c r="O257" s="35"/>
      <c r="R257" s="35"/>
    </row>
    <row r="258" spans="2:18" ht="15.95" hidden="1" customHeight="1">
      <c r="B258" s="3058"/>
      <c r="C258" s="1495">
        <v>41819</v>
      </c>
      <c r="D258" s="1496" t="s">
        <v>814</v>
      </c>
      <c r="E258" s="1491" t="s">
        <v>263</v>
      </c>
      <c r="F258" s="1488">
        <v>414682.8</v>
      </c>
      <c r="G258" s="1488">
        <v>414838.8</v>
      </c>
      <c r="H258" s="1489">
        <v>156</v>
      </c>
      <c r="I258" s="1490">
        <v>156000</v>
      </c>
      <c r="J258" s="1491"/>
      <c r="K258" s="1491"/>
      <c r="L258" s="1492">
        <v>156000</v>
      </c>
      <c r="M258" s="1493"/>
      <c r="N258" s="1494"/>
      <c r="O258" s="35"/>
      <c r="R258" s="35"/>
    </row>
    <row r="259" spans="2:18" ht="15.95" hidden="1" customHeight="1">
      <c r="B259" s="1825">
        <v>5</v>
      </c>
      <c r="C259" s="1485">
        <v>41820</v>
      </c>
      <c r="D259" s="1496" t="s">
        <v>815</v>
      </c>
      <c r="E259" s="1491" t="s">
        <v>263</v>
      </c>
      <c r="F259" s="1488">
        <v>414838.8</v>
      </c>
      <c r="G259" s="1488">
        <v>414860.9</v>
      </c>
      <c r="H259" s="1489">
        <v>22.100000000034925</v>
      </c>
      <c r="I259" s="1490">
        <v>22100.000000034925</v>
      </c>
      <c r="J259" s="1491"/>
      <c r="K259" s="1491"/>
      <c r="L259" s="1492">
        <v>22100.000000034925</v>
      </c>
      <c r="M259" s="1493"/>
      <c r="N259" s="1494"/>
      <c r="O259" s="35"/>
      <c r="R259" s="35"/>
    </row>
    <row r="260" spans="2:18" ht="15.95" hidden="1" customHeight="1">
      <c r="B260" s="1825">
        <v>6</v>
      </c>
      <c r="C260" s="1485">
        <v>41821</v>
      </c>
      <c r="D260" s="1486" t="s">
        <v>52</v>
      </c>
      <c r="E260" s="1487" t="s">
        <v>263</v>
      </c>
      <c r="F260" s="1488"/>
      <c r="G260" s="1488"/>
      <c r="H260" s="1489">
        <v>0</v>
      </c>
      <c r="I260" s="1490">
        <v>0</v>
      </c>
      <c r="J260" s="1491"/>
      <c r="K260" s="1491"/>
      <c r="L260" s="1492">
        <v>0</v>
      </c>
      <c r="M260" s="1493"/>
      <c r="N260" s="1494"/>
      <c r="O260" s="35"/>
      <c r="P260" s="35"/>
      <c r="Q260" s="35"/>
      <c r="R260" s="35"/>
    </row>
    <row r="261" spans="2:18" s="40" customFormat="1" hidden="1">
      <c r="B261" s="3058">
        <v>7</v>
      </c>
      <c r="C261" s="1485">
        <v>41822</v>
      </c>
      <c r="D261" s="1496" t="s">
        <v>816</v>
      </c>
      <c r="E261" s="1491" t="s">
        <v>263</v>
      </c>
      <c r="F261" s="1488">
        <v>414896.9</v>
      </c>
      <c r="G261" s="1488">
        <v>414905.4</v>
      </c>
      <c r="H261" s="1489">
        <v>8.5</v>
      </c>
      <c r="I261" s="1490">
        <v>8500</v>
      </c>
      <c r="J261" s="1491"/>
      <c r="K261" s="1491"/>
      <c r="L261" s="1492">
        <v>8500</v>
      </c>
      <c r="M261" s="1493"/>
      <c r="N261" s="1494"/>
      <c r="O261" s="21"/>
      <c r="P261" s="21"/>
    </row>
    <row r="262" spans="2:18" s="40" customFormat="1" hidden="1">
      <c r="B262" s="3058"/>
      <c r="C262" s="1485">
        <v>41822</v>
      </c>
      <c r="D262" s="1496" t="s">
        <v>817</v>
      </c>
      <c r="E262" s="1491" t="s">
        <v>263</v>
      </c>
      <c r="F262" s="1488">
        <v>415036.4</v>
      </c>
      <c r="G262" s="1488">
        <v>415088.6</v>
      </c>
      <c r="H262" s="1489">
        <v>52.199999999953434</v>
      </c>
      <c r="I262" s="1490">
        <v>52199.999999953434</v>
      </c>
      <c r="J262" s="1491"/>
      <c r="K262" s="1491"/>
      <c r="L262" s="1492">
        <v>52199.999999953434</v>
      </c>
      <c r="M262" s="1493"/>
      <c r="N262" s="1494"/>
      <c r="O262" s="21"/>
      <c r="P262" s="21"/>
    </row>
    <row r="263" spans="2:18" s="40" customFormat="1" hidden="1">
      <c r="B263" s="3058">
        <v>8</v>
      </c>
      <c r="C263" s="1485">
        <v>41823</v>
      </c>
      <c r="D263" s="1496" t="s">
        <v>818</v>
      </c>
      <c r="E263" s="1491" t="s">
        <v>263</v>
      </c>
      <c r="F263" s="1488"/>
      <c r="G263" s="1488"/>
      <c r="H263" s="1489">
        <v>4</v>
      </c>
      <c r="I263" s="1490">
        <v>4000</v>
      </c>
      <c r="J263" s="1491"/>
      <c r="K263" s="1491"/>
      <c r="L263" s="1492">
        <v>4000</v>
      </c>
      <c r="M263" s="1493"/>
      <c r="N263" s="1494"/>
      <c r="O263" s="21"/>
      <c r="P263" s="21"/>
    </row>
    <row r="264" spans="2:18" s="40" customFormat="1" hidden="1">
      <c r="B264" s="3058"/>
      <c r="C264" s="1485">
        <v>41823</v>
      </c>
      <c r="D264" s="1496" t="s">
        <v>819</v>
      </c>
      <c r="E264" s="1491" t="s">
        <v>263</v>
      </c>
      <c r="F264" s="1488"/>
      <c r="G264" s="1488"/>
      <c r="H264" s="1489">
        <v>4</v>
      </c>
      <c r="I264" s="1490">
        <v>4000</v>
      </c>
      <c r="J264" s="1491"/>
      <c r="K264" s="1491"/>
      <c r="L264" s="1492">
        <v>4000</v>
      </c>
      <c r="M264" s="1493"/>
      <c r="N264" s="1494"/>
      <c r="O264" s="21"/>
      <c r="P264" s="21"/>
    </row>
    <row r="265" spans="2:18" s="40" customFormat="1" hidden="1">
      <c r="B265" s="1825">
        <v>9</v>
      </c>
      <c r="C265" s="1485">
        <v>41824</v>
      </c>
      <c r="D265" s="1496" t="s">
        <v>820</v>
      </c>
      <c r="E265" s="1491" t="s">
        <v>263</v>
      </c>
      <c r="F265" s="1488">
        <v>415274.9</v>
      </c>
      <c r="G265" s="1488">
        <v>415434</v>
      </c>
      <c r="H265" s="1489">
        <v>159.09999999997672</v>
      </c>
      <c r="I265" s="1490">
        <v>159099.99999997672</v>
      </c>
      <c r="J265" s="1491"/>
      <c r="K265" s="1491"/>
      <c r="L265" s="1492">
        <v>159099.99999997672</v>
      </c>
      <c r="M265" s="1493"/>
      <c r="N265" s="1494"/>
      <c r="O265" s="21"/>
      <c r="P265" s="21"/>
    </row>
    <row r="266" spans="2:18" s="40" customFormat="1" hidden="1">
      <c r="B266" s="3058">
        <v>10</v>
      </c>
      <c r="C266" s="1485">
        <v>41825</v>
      </c>
      <c r="D266" s="1496" t="s">
        <v>821</v>
      </c>
      <c r="E266" s="1491" t="s">
        <v>263</v>
      </c>
      <c r="F266" s="1488">
        <v>415457.9</v>
      </c>
      <c r="G266" s="1488">
        <v>415465.5</v>
      </c>
      <c r="H266" s="1489">
        <v>7.5999999999767169</v>
      </c>
      <c r="I266" s="1490">
        <v>7599.9999999767169</v>
      </c>
      <c r="J266" s="1491"/>
      <c r="K266" s="1491"/>
      <c r="L266" s="1492">
        <v>7599.9999999767169</v>
      </c>
      <c r="M266" s="1493"/>
      <c r="N266" s="1494"/>
      <c r="O266" s="21"/>
      <c r="P266" s="21"/>
    </row>
    <row r="267" spans="2:18" s="40" customFormat="1" hidden="1">
      <c r="B267" s="3058"/>
      <c r="C267" s="1485">
        <v>41825</v>
      </c>
      <c r="D267" s="1496" t="s">
        <v>822</v>
      </c>
      <c r="E267" s="1491" t="s">
        <v>263</v>
      </c>
      <c r="F267" s="1488">
        <v>415497.5</v>
      </c>
      <c r="G267" s="1488">
        <v>415631</v>
      </c>
      <c r="H267" s="1489">
        <v>133.5</v>
      </c>
      <c r="I267" s="1490">
        <v>133500</v>
      </c>
      <c r="J267" s="1491"/>
      <c r="K267" s="1491"/>
      <c r="L267" s="1492">
        <v>133500</v>
      </c>
      <c r="M267" s="1493"/>
      <c r="N267" s="1494"/>
      <c r="O267" s="21"/>
      <c r="P267" s="21"/>
    </row>
    <row r="268" spans="2:18" s="40" customFormat="1" hidden="1">
      <c r="B268" s="1825">
        <v>11</v>
      </c>
      <c r="C268" s="1495">
        <v>41826</v>
      </c>
      <c r="D268" s="1496" t="s">
        <v>823</v>
      </c>
      <c r="E268" s="1491" t="s">
        <v>263</v>
      </c>
      <c r="F268" s="1488">
        <v>415634.5</v>
      </c>
      <c r="G268" s="1488">
        <v>415769.9</v>
      </c>
      <c r="H268" s="1489">
        <v>135.40000000002328</v>
      </c>
      <c r="I268" s="1490">
        <v>135400.00000002328</v>
      </c>
      <c r="J268" s="1491"/>
      <c r="K268" s="1491"/>
      <c r="L268" s="1492">
        <v>135400.00000002328</v>
      </c>
      <c r="M268" s="1493"/>
      <c r="N268" s="1494"/>
      <c r="O268" s="21"/>
      <c r="P268" s="21"/>
    </row>
    <row r="269" spans="2:18" s="40" customFormat="1" hidden="1">
      <c r="B269" s="3058">
        <v>12</v>
      </c>
      <c r="C269" s="1485">
        <v>41827</v>
      </c>
      <c r="D269" s="1496" t="s">
        <v>824</v>
      </c>
      <c r="E269" s="1491" t="s">
        <v>263</v>
      </c>
      <c r="F269" s="1488">
        <v>415769.5</v>
      </c>
      <c r="G269" s="1488">
        <v>415819.7</v>
      </c>
      <c r="H269" s="1489">
        <v>50.200000000011642</v>
      </c>
      <c r="I269" s="1490">
        <v>50200.000000011642</v>
      </c>
      <c r="J269" s="1491"/>
      <c r="K269" s="1491"/>
      <c r="L269" s="1492">
        <v>50200.000000011642</v>
      </c>
      <c r="M269" s="1493"/>
      <c r="N269" s="1494"/>
      <c r="O269" s="21"/>
      <c r="P269" s="21"/>
    </row>
    <row r="270" spans="2:18" s="40" customFormat="1" hidden="1">
      <c r="B270" s="3058"/>
      <c r="C270" s="1485">
        <v>41827</v>
      </c>
      <c r="D270" s="1496" t="s">
        <v>825</v>
      </c>
      <c r="E270" s="1491" t="s">
        <v>263</v>
      </c>
      <c r="F270" s="1488">
        <v>415819.7</v>
      </c>
      <c r="G270" s="1488">
        <v>415868.9</v>
      </c>
      <c r="H270" s="1489">
        <v>49.200000000011642</v>
      </c>
      <c r="I270" s="1490">
        <v>49200.000000011642</v>
      </c>
      <c r="J270" s="1491"/>
      <c r="K270" s="1491"/>
      <c r="L270" s="1492">
        <v>49200.000000011642</v>
      </c>
      <c r="M270" s="1493"/>
      <c r="N270" s="1494"/>
      <c r="O270" s="21"/>
      <c r="P270" s="21"/>
    </row>
    <row r="271" spans="2:18" s="40" customFormat="1" hidden="1">
      <c r="B271" s="3058"/>
      <c r="C271" s="1485">
        <v>41827</v>
      </c>
      <c r="D271" s="1496" t="s">
        <v>826</v>
      </c>
      <c r="E271" s="1491" t="s">
        <v>263</v>
      </c>
      <c r="F271" s="1488">
        <v>415868.9</v>
      </c>
      <c r="G271" s="1488">
        <v>416014.9</v>
      </c>
      <c r="H271" s="1489">
        <v>146</v>
      </c>
      <c r="I271" s="1490">
        <v>146000</v>
      </c>
      <c r="J271" s="1491"/>
      <c r="K271" s="1491"/>
      <c r="L271" s="1492">
        <v>146000</v>
      </c>
      <c r="M271" s="1493"/>
      <c r="N271" s="1494"/>
      <c r="O271" s="21"/>
      <c r="P271" s="21"/>
    </row>
    <row r="272" spans="2:18" s="40" customFormat="1" hidden="1">
      <c r="B272" s="3058">
        <v>13</v>
      </c>
      <c r="C272" s="1485">
        <v>41828</v>
      </c>
      <c r="D272" s="1496" t="s">
        <v>827</v>
      </c>
      <c r="E272" s="1491" t="s">
        <v>277</v>
      </c>
      <c r="F272" s="1488">
        <v>416023.9</v>
      </c>
      <c r="G272" s="1488">
        <v>416158.3</v>
      </c>
      <c r="H272" s="1489">
        <v>134.39999999996508</v>
      </c>
      <c r="I272" s="1490">
        <v>134399.99999996508</v>
      </c>
      <c r="J272" s="1491"/>
      <c r="K272" s="1491"/>
      <c r="L272" s="1492">
        <v>134399.99999996508</v>
      </c>
      <c r="M272" s="3057">
        <v>35000</v>
      </c>
      <c r="N272" s="1494"/>
      <c r="O272" s="21"/>
      <c r="P272" s="21"/>
    </row>
    <row r="273" spans="2:16" s="40" customFormat="1" hidden="1">
      <c r="B273" s="3058"/>
      <c r="C273" s="1485">
        <v>41828</v>
      </c>
      <c r="D273" s="1496" t="s">
        <v>828</v>
      </c>
      <c r="E273" s="1491" t="s">
        <v>263</v>
      </c>
      <c r="F273" s="1488">
        <v>416170.7</v>
      </c>
      <c r="G273" s="1488">
        <v>416195.9</v>
      </c>
      <c r="H273" s="1489">
        <v>25.200000000011642</v>
      </c>
      <c r="I273" s="1490">
        <v>25200.000000011642</v>
      </c>
      <c r="J273" s="1491"/>
      <c r="K273" s="1491"/>
      <c r="L273" s="1492">
        <v>25200.000000011642</v>
      </c>
      <c r="M273" s="3057"/>
      <c r="N273" s="1494"/>
      <c r="O273" s="21"/>
      <c r="P273" s="21"/>
    </row>
    <row r="274" spans="2:16" s="40" customFormat="1" hidden="1">
      <c r="B274" s="3058">
        <v>14</v>
      </c>
      <c r="C274" s="1485">
        <v>41829</v>
      </c>
      <c r="D274" s="1496" t="s">
        <v>829</v>
      </c>
      <c r="E274" s="1491" t="s">
        <v>277</v>
      </c>
      <c r="F274" s="1488">
        <v>416218.9</v>
      </c>
      <c r="G274" s="1488">
        <v>416242</v>
      </c>
      <c r="H274" s="1489">
        <v>23.099999999976717</v>
      </c>
      <c r="I274" s="1490">
        <v>23099.999999976717</v>
      </c>
      <c r="J274" s="1491"/>
      <c r="K274" s="1491"/>
      <c r="L274" s="1492">
        <v>23099.999999976717</v>
      </c>
      <c r="M274" s="2639"/>
      <c r="N274" s="1494"/>
      <c r="O274" s="21"/>
      <c r="P274" s="21"/>
    </row>
    <row r="275" spans="2:16" s="40" customFormat="1" hidden="1">
      <c r="B275" s="3058"/>
      <c r="C275" s="1485">
        <v>41829</v>
      </c>
      <c r="D275" s="1496" t="s">
        <v>830</v>
      </c>
      <c r="E275" s="1491" t="s">
        <v>263</v>
      </c>
      <c r="F275" s="1488">
        <v>416265.9</v>
      </c>
      <c r="G275" s="1488">
        <v>416288.9</v>
      </c>
      <c r="H275" s="1489">
        <v>23</v>
      </c>
      <c r="I275" s="1490">
        <v>23000</v>
      </c>
      <c r="J275" s="1491"/>
      <c r="K275" s="1491"/>
      <c r="L275" s="1492">
        <v>23000</v>
      </c>
      <c r="M275" s="2639"/>
      <c r="N275" s="1494"/>
      <c r="O275" s="21"/>
      <c r="P275" s="21"/>
    </row>
    <row r="276" spans="2:16" s="40" customFormat="1" hidden="1">
      <c r="B276" s="3058"/>
      <c r="C276" s="1485">
        <v>41829</v>
      </c>
      <c r="D276" s="1496" t="s">
        <v>831</v>
      </c>
      <c r="E276" s="1491" t="s">
        <v>263</v>
      </c>
      <c r="F276" s="1488">
        <v>416342.8</v>
      </c>
      <c r="G276" s="1488">
        <v>416470</v>
      </c>
      <c r="H276" s="1489">
        <v>127.20000000001164</v>
      </c>
      <c r="I276" s="1490">
        <v>127200.00000001164</v>
      </c>
      <c r="J276" s="1491"/>
      <c r="K276" s="1491"/>
      <c r="L276" s="1492">
        <v>127200.00000001164</v>
      </c>
      <c r="M276" s="2639"/>
      <c r="N276" s="1494"/>
      <c r="O276" s="21"/>
      <c r="P276" s="21"/>
    </row>
    <row r="277" spans="2:16" s="40" customFormat="1" hidden="1">
      <c r="B277" s="1825">
        <v>15</v>
      </c>
      <c r="C277" s="1485">
        <v>41830</v>
      </c>
      <c r="D277" s="1486" t="s">
        <v>832</v>
      </c>
      <c r="E277" s="1487" t="s">
        <v>277</v>
      </c>
      <c r="F277" s="1488"/>
      <c r="G277" s="1488"/>
      <c r="H277" s="1489">
        <v>0</v>
      </c>
      <c r="I277" s="1490">
        <v>0</v>
      </c>
      <c r="J277" s="1491"/>
      <c r="K277" s="1491"/>
      <c r="L277" s="1492">
        <v>0</v>
      </c>
      <c r="M277" s="1493">
        <v>35000</v>
      </c>
      <c r="N277" s="1494"/>
      <c r="O277" s="21"/>
      <c r="P277" s="21"/>
    </row>
    <row r="278" spans="2:16" s="40" customFormat="1" hidden="1">
      <c r="B278" s="1825">
        <v>16</v>
      </c>
      <c r="C278" s="1485">
        <v>41831</v>
      </c>
      <c r="D278" s="1496" t="s">
        <v>833</v>
      </c>
      <c r="E278" s="1491" t="s">
        <v>263</v>
      </c>
      <c r="F278" s="1488"/>
      <c r="G278" s="1488"/>
      <c r="H278" s="1489">
        <v>2</v>
      </c>
      <c r="I278" s="1490">
        <v>2000</v>
      </c>
      <c r="J278" s="1491"/>
      <c r="K278" s="1491"/>
      <c r="L278" s="1492">
        <v>2000</v>
      </c>
      <c r="M278" s="1493"/>
      <c r="N278" s="1494"/>
      <c r="O278" s="21"/>
      <c r="P278" s="21"/>
    </row>
    <row r="279" spans="2:16" s="40" customFormat="1" hidden="1">
      <c r="B279" s="1825">
        <v>17</v>
      </c>
      <c r="C279" s="1485">
        <v>41832</v>
      </c>
      <c r="D279" s="1496" t="s">
        <v>834</v>
      </c>
      <c r="E279" s="1491" t="s">
        <v>263</v>
      </c>
      <c r="F279" s="1488">
        <v>416780</v>
      </c>
      <c r="G279" s="1488">
        <v>416910.5</v>
      </c>
      <c r="H279" s="1489">
        <v>130.5</v>
      </c>
      <c r="I279" s="1490">
        <v>130500</v>
      </c>
      <c r="J279" s="1491"/>
      <c r="K279" s="1491"/>
      <c r="L279" s="1492">
        <v>130500</v>
      </c>
      <c r="M279" s="1493"/>
      <c r="N279" s="1497"/>
      <c r="O279" s="21"/>
      <c r="P279" s="21"/>
    </row>
    <row r="280" spans="2:16" s="40" customFormat="1" hidden="1">
      <c r="B280" s="3058">
        <v>18</v>
      </c>
      <c r="C280" s="1495">
        <v>41833</v>
      </c>
      <c r="D280" s="1496" t="s">
        <v>835</v>
      </c>
      <c r="E280" s="1491" t="s">
        <v>277</v>
      </c>
      <c r="F280" s="1488">
        <v>416931.5</v>
      </c>
      <c r="G280" s="1488">
        <v>416940.1</v>
      </c>
      <c r="H280" s="1489">
        <v>8.5999999999767169</v>
      </c>
      <c r="I280" s="1490">
        <v>8599.9999999767169</v>
      </c>
      <c r="J280" s="1491"/>
      <c r="K280" s="1491"/>
      <c r="L280" s="1492">
        <v>8599.9999999767169</v>
      </c>
      <c r="M280" s="3057">
        <v>35000</v>
      </c>
      <c r="N280" s="1498"/>
      <c r="O280" s="21"/>
      <c r="P280" s="21"/>
    </row>
    <row r="281" spans="2:16" s="40" customFormat="1" hidden="1">
      <c r="B281" s="3058"/>
      <c r="C281" s="1495">
        <v>41833</v>
      </c>
      <c r="D281" s="1496" t="s">
        <v>836</v>
      </c>
      <c r="E281" s="1491" t="s">
        <v>277</v>
      </c>
      <c r="F281" s="1488">
        <v>416953.5</v>
      </c>
      <c r="G281" s="1488">
        <v>416969.5</v>
      </c>
      <c r="H281" s="1489">
        <v>16</v>
      </c>
      <c r="I281" s="1490">
        <v>16000</v>
      </c>
      <c r="J281" s="1491"/>
      <c r="K281" s="1491"/>
      <c r="L281" s="1492">
        <v>16000</v>
      </c>
      <c r="M281" s="3057"/>
      <c r="N281" s="1498"/>
      <c r="O281" s="21"/>
      <c r="P281" s="21"/>
    </row>
    <row r="282" spans="2:16" s="40" customFormat="1" hidden="1">
      <c r="B282" s="1825">
        <v>19</v>
      </c>
      <c r="C282" s="1485">
        <v>41834</v>
      </c>
      <c r="D282" s="1496" t="s">
        <v>837</v>
      </c>
      <c r="E282" s="1491" t="s">
        <v>277</v>
      </c>
      <c r="F282" s="1488"/>
      <c r="G282" s="1488"/>
      <c r="H282" s="1489">
        <v>0</v>
      </c>
      <c r="I282" s="1490">
        <v>0</v>
      </c>
      <c r="J282" s="1491"/>
      <c r="K282" s="1491"/>
      <c r="L282" s="1492">
        <v>0</v>
      </c>
      <c r="M282" s="1493">
        <v>35000</v>
      </c>
      <c r="N282" s="1497"/>
      <c r="O282" s="21"/>
      <c r="P282" s="21"/>
    </row>
    <row r="283" spans="2:16" s="40" customFormat="1" hidden="1">
      <c r="B283" s="3058">
        <v>20</v>
      </c>
      <c r="C283" s="1485">
        <v>41835</v>
      </c>
      <c r="D283" s="1496" t="s">
        <v>838</v>
      </c>
      <c r="E283" s="1491" t="s">
        <v>277</v>
      </c>
      <c r="F283" s="1488">
        <v>417130.8</v>
      </c>
      <c r="G283" s="1488">
        <v>417287</v>
      </c>
      <c r="H283" s="1489">
        <v>156.20000000001164</v>
      </c>
      <c r="I283" s="1490">
        <v>156200.00000001164</v>
      </c>
      <c r="J283" s="1491"/>
      <c r="K283" s="1491"/>
      <c r="L283" s="1492">
        <v>156200.00000001164</v>
      </c>
      <c r="M283" s="3057">
        <v>35000</v>
      </c>
      <c r="N283" s="1498"/>
      <c r="O283" s="21"/>
      <c r="P283" s="21"/>
    </row>
    <row r="284" spans="2:16" s="40" customFormat="1" hidden="1">
      <c r="B284" s="3058"/>
      <c r="C284" s="1485">
        <v>41835</v>
      </c>
      <c r="D284" s="1496" t="s">
        <v>839</v>
      </c>
      <c r="E284" s="1491" t="s">
        <v>277</v>
      </c>
      <c r="F284" s="1488">
        <v>417287</v>
      </c>
      <c r="G284" s="1488">
        <v>417309.6</v>
      </c>
      <c r="H284" s="1489">
        <v>22.599999999976717</v>
      </c>
      <c r="I284" s="1490">
        <v>22599.999999976717</v>
      </c>
      <c r="J284" s="1491"/>
      <c r="K284" s="1491"/>
      <c r="L284" s="1492">
        <v>22599.999999976717</v>
      </c>
      <c r="M284" s="3057"/>
      <c r="N284" s="1498"/>
      <c r="O284" s="21"/>
      <c r="P284" s="21"/>
    </row>
    <row r="285" spans="2:16" s="40" customFormat="1" hidden="1">
      <c r="B285" s="3058">
        <v>21</v>
      </c>
      <c r="C285" s="1485">
        <v>41836</v>
      </c>
      <c r="D285" s="1496" t="s">
        <v>840</v>
      </c>
      <c r="E285" s="1491" t="s">
        <v>277</v>
      </c>
      <c r="F285" s="1488">
        <v>417334</v>
      </c>
      <c r="G285" s="1790">
        <v>417361.4</v>
      </c>
      <c r="H285" s="1489">
        <v>27.400000000023283</v>
      </c>
      <c r="I285" s="1490">
        <v>27400.000000023283</v>
      </c>
      <c r="J285" s="1491"/>
      <c r="K285" s="1491"/>
      <c r="L285" s="1492">
        <v>27400.000000023283</v>
      </c>
      <c r="M285" s="3057">
        <v>35000</v>
      </c>
      <c r="N285" s="1498"/>
      <c r="O285" s="21"/>
      <c r="P285" s="21"/>
    </row>
    <row r="286" spans="2:16" s="40" customFormat="1" hidden="1">
      <c r="B286" s="3058"/>
      <c r="C286" s="1485">
        <v>41836</v>
      </c>
      <c r="D286" s="1496" t="s">
        <v>841</v>
      </c>
      <c r="E286" s="1491" t="s">
        <v>277</v>
      </c>
      <c r="F286" s="1488">
        <v>417385.9</v>
      </c>
      <c r="G286" s="1488">
        <v>417404.5</v>
      </c>
      <c r="H286" s="1489">
        <v>18.599999999976717</v>
      </c>
      <c r="I286" s="1490">
        <v>18599.999999976717</v>
      </c>
      <c r="J286" s="1491"/>
      <c r="K286" s="1491"/>
      <c r="L286" s="1492">
        <v>18599.999999976717</v>
      </c>
      <c r="M286" s="3057"/>
      <c r="N286" s="1498"/>
      <c r="O286" s="21"/>
      <c r="P286" s="21"/>
    </row>
    <row r="287" spans="2:16" s="40" customFormat="1" hidden="1">
      <c r="B287" s="3058"/>
      <c r="C287" s="1485">
        <v>41836</v>
      </c>
      <c r="D287" s="1496" t="s">
        <v>842</v>
      </c>
      <c r="E287" s="1491" t="s">
        <v>277</v>
      </c>
      <c r="F287" s="1488">
        <v>417424.4</v>
      </c>
      <c r="G287" s="1488">
        <v>417559.9</v>
      </c>
      <c r="H287" s="1489">
        <v>135.5</v>
      </c>
      <c r="I287" s="1490">
        <v>135500</v>
      </c>
      <c r="J287" s="1491"/>
      <c r="K287" s="1491"/>
      <c r="L287" s="1492">
        <v>135500</v>
      </c>
      <c r="M287" s="3057"/>
      <c r="N287" s="1498"/>
      <c r="O287" s="21"/>
      <c r="P287" s="21"/>
    </row>
    <row r="288" spans="2:16" s="40" customFormat="1" hidden="1">
      <c r="B288" s="1825">
        <v>22</v>
      </c>
      <c r="C288" s="1485">
        <v>41837</v>
      </c>
      <c r="D288" s="1486" t="s">
        <v>843</v>
      </c>
      <c r="E288" s="1487" t="s">
        <v>263</v>
      </c>
      <c r="F288" s="1488"/>
      <c r="G288" s="1488"/>
      <c r="H288" s="1489">
        <v>0</v>
      </c>
      <c r="I288" s="1490">
        <v>0</v>
      </c>
      <c r="J288" s="1491"/>
      <c r="K288" s="1491"/>
      <c r="L288" s="1492">
        <v>0</v>
      </c>
      <c r="M288" s="1493"/>
      <c r="N288" s="1497"/>
      <c r="O288" s="21"/>
      <c r="P288" s="21"/>
    </row>
    <row r="289" spans="2:16" s="40" customFormat="1" hidden="1">
      <c r="B289" s="1825">
        <v>23</v>
      </c>
      <c r="C289" s="1485">
        <v>41838</v>
      </c>
      <c r="D289" s="1496" t="s">
        <v>844</v>
      </c>
      <c r="E289" s="1491" t="s">
        <v>277</v>
      </c>
      <c r="F289" s="1488">
        <v>417869.5</v>
      </c>
      <c r="G289" s="1488">
        <v>418003.5</v>
      </c>
      <c r="H289" s="1489">
        <v>134</v>
      </c>
      <c r="I289" s="1490">
        <v>134000</v>
      </c>
      <c r="J289" s="1491"/>
      <c r="K289" s="1491"/>
      <c r="L289" s="1492">
        <v>134000</v>
      </c>
      <c r="M289" s="1493"/>
      <c r="N289" s="1497"/>
      <c r="O289" s="21"/>
      <c r="P289" s="21"/>
    </row>
    <row r="290" spans="2:16" s="40" customFormat="1" hidden="1">
      <c r="B290" s="3058">
        <v>24</v>
      </c>
      <c r="C290" s="1485">
        <v>41839</v>
      </c>
      <c r="D290" s="1496" t="s">
        <v>845</v>
      </c>
      <c r="E290" s="1491" t="s">
        <v>277</v>
      </c>
      <c r="F290" s="1488">
        <v>418018.5</v>
      </c>
      <c r="G290" s="1488">
        <v>418058.6</v>
      </c>
      <c r="H290" s="1489">
        <v>40.099999999976717</v>
      </c>
      <c r="I290" s="1490">
        <v>40099.999999976717</v>
      </c>
      <c r="J290" s="1491"/>
      <c r="K290" s="1491"/>
      <c r="L290" s="1492">
        <v>40099.999999976717</v>
      </c>
      <c r="M290" s="3057">
        <v>35000</v>
      </c>
      <c r="N290" s="1498"/>
      <c r="O290" s="21"/>
      <c r="P290" s="21"/>
    </row>
    <row r="291" spans="2:16" s="40" customFormat="1" hidden="1">
      <c r="B291" s="3058"/>
      <c r="C291" s="1485">
        <v>41839</v>
      </c>
      <c r="D291" s="1496" t="s">
        <v>846</v>
      </c>
      <c r="E291" s="1491" t="s">
        <v>277</v>
      </c>
      <c r="F291" s="1488">
        <v>418104.3</v>
      </c>
      <c r="G291" s="1488">
        <v>418150.7</v>
      </c>
      <c r="H291" s="1489">
        <v>46.400000000023283</v>
      </c>
      <c r="I291" s="1490">
        <v>46400.000000023283</v>
      </c>
      <c r="J291" s="1491"/>
      <c r="K291" s="1491"/>
      <c r="L291" s="1492">
        <v>46400.000000023283</v>
      </c>
      <c r="M291" s="3057"/>
      <c r="N291" s="1498"/>
      <c r="O291" s="21"/>
      <c r="P291" s="21"/>
    </row>
    <row r="292" spans="2:16" s="40" customFormat="1" hidden="1">
      <c r="B292" s="3058"/>
      <c r="C292" s="1485">
        <v>41839</v>
      </c>
      <c r="D292" s="1496" t="s">
        <v>847</v>
      </c>
      <c r="E292" s="1491" t="s">
        <v>277</v>
      </c>
      <c r="F292" s="1488">
        <v>418185.6</v>
      </c>
      <c r="G292" s="1488">
        <v>418215.3</v>
      </c>
      <c r="H292" s="1489">
        <v>29.700000000011642</v>
      </c>
      <c r="I292" s="1490">
        <v>29700.000000011642</v>
      </c>
      <c r="J292" s="1491"/>
      <c r="K292" s="1491"/>
      <c r="L292" s="1492">
        <v>29700.000000011642</v>
      </c>
      <c r="M292" s="3057"/>
      <c r="N292" s="1498"/>
      <c r="O292" s="21"/>
      <c r="P292" s="21"/>
    </row>
    <row r="293" spans="2:16" s="40" customFormat="1" hidden="1">
      <c r="B293" s="3058"/>
      <c r="C293" s="1485">
        <v>41839</v>
      </c>
      <c r="D293" s="1496" t="s">
        <v>848</v>
      </c>
      <c r="E293" s="1491" t="s">
        <v>263</v>
      </c>
      <c r="F293" s="1488">
        <v>418215.3</v>
      </c>
      <c r="G293" s="1488">
        <v>418349.5</v>
      </c>
      <c r="H293" s="1489">
        <v>134.20000000001164</v>
      </c>
      <c r="I293" s="1490">
        <v>134200.00000001164</v>
      </c>
      <c r="J293" s="1491"/>
      <c r="K293" s="1491"/>
      <c r="L293" s="1492">
        <v>134200.00000001164</v>
      </c>
      <c r="M293" s="3057"/>
      <c r="N293" s="1498"/>
      <c r="O293" s="21"/>
      <c r="P293" s="21"/>
    </row>
    <row r="294" spans="2:16" s="40" customFormat="1" hidden="1">
      <c r="B294" s="1825">
        <v>25</v>
      </c>
      <c r="C294" s="1495">
        <v>41840</v>
      </c>
      <c r="D294" s="1496" t="s">
        <v>849</v>
      </c>
      <c r="E294" s="1491" t="s">
        <v>263</v>
      </c>
      <c r="F294" s="1488">
        <v>418480.4</v>
      </c>
      <c r="G294" s="1488">
        <v>418697.5</v>
      </c>
      <c r="H294" s="1489">
        <v>217.09999999997672</v>
      </c>
      <c r="I294" s="1490">
        <v>217099.99999997672</v>
      </c>
      <c r="J294" s="1491"/>
      <c r="K294" s="1491"/>
      <c r="L294" s="1492">
        <v>217099.99999997672</v>
      </c>
      <c r="M294" s="1493"/>
      <c r="N294" s="1497"/>
      <c r="O294" s="21"/>
      <c r="P294" s="21"/>
    </row>
    <row r="295" spans="2:16" s="40" customFormat="1" hidden="1">
      <c r="B295" s="3058">
        <v>26</v>
      </c>
      <c r="C295" s="1485">
        <v>41841</v>
      </c>
      <c r="D295" s="1496" t="s">
        <v>850</v>
      </c>
      <c r="E295" s="1491" t="s">
        <v>263</v>
      </c>
      <c r="F295" s="1488">
        <v>418875.9</v>
      </c>
      <c r="G295" s="1488">
        <v>418935.3</v>
      </c>
      <c r="H295" s="1489">
        <v>59.399999999965075</v>
      </c>
      <c r="I295" s="1490">
        <v>59399.999999965075</v>
      </c>
      <c r="J295" s="1491"/>
      <c r="K295" s="1491"/>
      <c r="L295" s="1492">
        <v>59399.999999965075</v>
      </c>
      <c r="M295" s="1493"/>
      <c r="N295" s="1497"/>
      <c r="O295" s="21"/>
      <c r="P295" s="21"/>
    </row>
    <row r="296" spans="2:16" s="40" customFormat="1" hidden="1">
      <c r="B296" s="3058"/>
      <c r="C296" s="1485">
        <v>41841</v>
      </c>
      <c r="D296" s="1496" t="s">
        <v>851</v>
      </c>
      <c r="E296" s="1491" t="s">
        <v>263</v>
      </c>
      <c r="F296" s="1488">
        <v>418935.3</v>
      </c>
      <c r="G296" s="1488">
        <v>418968.7</v>
      </c>
      <c r="H296" s="1489">
        <v>33.400000000023283</v>
      </c>
      <c r="I296" s="1490">
        <v>33400.000000023283</v>
      </c>
      <c r="J296" s="1491"/>
      <c r="K296" s="1491"/>
      <c r="L296" s="1492">
        <v>33400.000000023283</v>
      </c>
      <c r="M296" s="1493"/>
      <c r="N296" s="1497"/>
      <c r="O296" s="21"/>
      <c r="P296" s="21"/>
    </row>
    <row r="297" spans="2:16" s="40" customFormat="1" hidden="1">
      <c r="B297" s="3058">
        <v>27</v>
      </c>
      <c r="C297" s="1485">
        <v>41842</v>
      </c>
      <c r="D297" s="1496" t="s">
        <v>852</v>
      </c>
      <c r="E297" s="1491" t="s">
        <v>263</v>
      </c>
      <c r="F297" s="1488">
        <v>419096.5</v>
      </c>
      <c r="G297" s="1488">
        <v>419123.8</v>
      </c>
      <c r="H297" s="1489">
        <v>27.299999999988358</v>
      </c>
      <c r="I297" s="1490">
        <v>27299.999999988358</v>
      </c>
      <c r="J297" s="1491"/>
      <c r="K297" s="1491"/>
      <c r="L297" s="1492">
        <v>27299.999999988358</v>
      </c>
      <c r="M297" s="1493"/>
      <c r="N297" s="1497"/>
      <c r="O297" s="21"/>
      <c r="P297" s="21"/>
    </row>
    <row r="298" spans="2:16" s="40" customFormat="1" hidden="1">
      <c r="B298" s="3058"/>
      <c r="C298" s="1485">
        <v>41842</v>
      </c>
      <c r="D298" s="1496" t="s">
        <v>853</v>
      </c>
      <c r="E298" s="1491" t="s">
        <v>263</v>
      </c>
      <c r="F298" s="1488">
        <v>419131.9</v>
      </c>
      <c r="G298" s="1488">
        <v>419138.9</v>
      </c>
      <c r="H298" s="1489">
        <v>7</v>
      </c>
      <c r="I298" s="1490">
        <v>7000</v>
      </c>
      <c r="J298" s="1491"/>
      <c r="K298" s="1491"/>
      <c r="L298" s="1492">
        <v>7000</v>
      </c>
      <c r="M298" s="1493"/>
      <c r="N298" s="1497"/>
      <c r="O298" s="21"/>
      <c r="P298" s="21"/>
    </row>
    <row r="299" spans="2:16" s="40" customFormat="1" hidden="1">
      <c r="B299" s="3058">
        <v>28</v>
      </c>
      <c r="C299" s="1485">
        <v>41843</v>
      </c>
      <c r="D299" s="1496" t="s">
        <v>854</v>
      </c>
      <c r="E299" s="1491" t="s">
        <v>263</v>
      </c>
      <c r="F299" s="1488">
        <v>419372.9</v>
      </c>
      <c r="G299" s="1488">
        <v>419229.1</v>
      </c>
      <c r="H299" s="1489">
        <v>50.1</v>
      </c>
      <c r="I299" s="1490">
        <v>50100</v>
      </c>
      <c r="J299" s="1491"/>
      <c r="K299" s="1491"/>
      <c r="L299" s="1492">
        <v>50100</v>
      </c>
      <c r="M299" s="1493"/>
      <c r="N299" s="1497"/>
      <c r="O299" s="21"/>
      <c r="P299" s="21"/>
    </row>
    <row r="300" spans="2:16" s="40" customFormat="1" hidden="1">
      <c r="B300" s="3058"/>
      <c r="C300" s="1485">
        <v>41843</v>
      </c>
      <c r="D300" s="1496" t="s">
        <v>855</v>
      </c>
      <c r="E300" s="1491" t="s">
        <v>263</v>
      </c>
      <c r="F300" s="1488">
        <v>419423.4</v>
      </c>
      <c r="G300" s="1488">
        <v>419433.5</v>
      </c>
      <c r="H300" s="1489">
        <v>50.1</v>
      </c>
      <c r="I300" s="1490">
        <v>50100</v>
      </c>
      <c r="J300" s="1491"/>
      <c r="K300" s="1491"/>
      <c r="L300" s="1492">
        <v>50100</v>
      </c>
      <c r="M300" s="1493"/>
      <c r="N300" s="1497"/>
      <c r="O300" s="21"/>
      <c r="P300" s="21"/>
    </row>
    <row r="301" spans="2:16" s="40" customFormat="1" hidden="1">
      <c r="B301" s="3058"/>
      <c r="C301" s="1485">
        <v>41843</v>
      </c>
      <c r="D301" s="1496" t="s">
        <v>856</v>
      </c>
      <c r="E301" s="1491" t="s">
        <v>263</v>
      </c>
      <c r="F301" s="1488">
        <v>419523.9</v>
      </c>
      <c r="G301" s="1488">
        <v>419573</v>
      </c>
      <c r="H301" s="1489">
        <v>49.099999999976717</v>
      </c>
      <c r="I301" s="1490">
        <v>49099.999999976717</v>
      </c>
      <c r="J301" s="1491"/>
      <c r="K301" s="1491"/>
      <c r="L301" s="1492">
        <v>49099.999999976717</v>
      </c>
      <c r="M301" s="1493"/>
      <c r="N301" s="1497"/>
      <c r="O301" s="21"/>
      <c r="P301" s="21"/>
    </row>
    <row r="302" spans="2:16" s="40" customFormat="1" hidden="1">
      <c r="B302" s="3058">
        <v>29</v>
      </c>
      <c r="C302" s="1485">
        <v>41844</v>
      </c>
      <c r="D302" s="1496" t="s">
        <v>857</v>
      </c>
      <c r="E302" s="1491" t="s">
        <v>277</v>
      </c>
      <c r="F302" s="1488"/>
      <c r="G302" s="1488"/>
      <c r="H302" s="1489">
        <v>10</v>
      </c>
      <c r="I302" s="1490">
        <v>10000</v>
      </c>
      <c r="J302" s="1491"/>
      <c r="K302" s="1491"/>
      <c r="L302" s="1492">
        <v>10000</v>
      </c>
      <c r="M302" s="1493"/>
      <c r="N302" s="1497"/>
      <c r="O302" s="21"/>
      <c r="P302" s="21"/>
    </row>
    <row r="303" spans="2:16" s="40" customFormat="1" hidden="1">
      <c r="B303" s="3058"/>
      <c r="C303" s="1485">
        <v>41844</v>
      </c>
      <c r="D303" s="1496" t="s">
        <v>858</v>
      </c>
      <c r="E303" s="1491" t="s">
        <v>263</v>
      </c>
      <c r="F303" s="1488">
        <v>419775.9</v>
      </c>
      <c r="G303" s="1488">
        <v>419795.1</v>
      </c>
      <c r="H303" s="1489">
        <v>19.199999999953434</v>
      </c>
      <c r="I303" s="1490">
        <v>19199.999999953434</v>
      </c>
      <c r="J303" s="1491"/>
      <c r="K303" s="1491"/>
      <c r="L303" s="1492">
        <v>19199.999999953434</v>
      </c>
      <c r="M303" s="1493"/>
      <c r="N303" s="1494"/>
      <c r="O303" s="21"/>
      <c r="P303" s="21"/>
    </row>
    <row r="304" spans="2:16" s="40" customFormat="1" hidden="1">
      <c r="B304" s="3058">
        <v>30</v>
      </c>
      <c r="C304" s="1485">
        <v>41845</v>
      </c>
      <c r="D304" s="1496" t="s">
        <v>859</v>
      </c>
      <c r="E304" s="1491" t="s">
        <v>263</v>
      </c>
      <c r="F304" s="1488">
        <v>41949509</v>
      </c>
      <c r="G304" s="1488">
        <v>4199738</v>
      </c>
      <c r="H304" s="1489">
        <v>22</v>
      </c>
      <c r="I304" s="1490">
        <v>22000</v>
      </c>
      <c r="J304" s="1491"/>
      <c r="K304" s="1491"/>
      <c r="L304" s="1492">
        <v>22000</v>
      </c>
      <c r="M304" s="1493"/>
      <c r="N304" s="1494"/>
      <c r="O304" s="21"/>
      <c r="P304" s="21"/>
    </row>
    <row r="305" spans="2:16" s="40" customFormat="1" hidden="1">
      <c r="B305" s="3058"/>
      <c r="C305" s="1485">
        <v>41845</v>
      </c>
      <c r="D305" s="1496" t="s">
        <v>860</v>
      </c>
      <c r="E305" s="1491" t="s">
        <v>263</v>
      </c>
      <c r="F305" s="1488"/>
      <c r="G305" s="1488"/>
      <c r="H305" s="1489">
        <v>22.3</v>
      </c>
      <c r="I305" s="1490">
        <v>22300</v>
      </c>
      <c r="J305" s="1491"/>
      <c r="K305" s="1491"/>
      <c r="L305" s="1492">
        <v>22300</v>
      </c>
      <c r="M305" s="1493"/>
      <c r="N305" s="1494"/>
      <c r="O305" s="21"/>
      <c r="P305" s="21"/>
    </row>
    <row r="306" spans="2:16" s="40" customFormat="1" ht="16.5" hidden="1" thickBot="1">
      <c r="B306" s="3059"/>
      <c r="C306" s="1499">
        <v>41845</v>
      </c>
      <c r="D306" s="1500" t="s">
        <v>861</v>
      </c>
      <c r="E306" s="1501" t="s">
        <v>263</v>
      </c>
      <c r="F306" s="1502"/>
      <c r="G306" s="1502"/>
      <c r="H306" s="1503">
        <v>23.3</v>
      </c>
      <c r="I306" s="1504">
        <v>23300</v>
      </c>
      <c r="J306" s="1501"/>
      <c r="K306" s="1501"/>
      <c r="L306" s="1505">
        <v>23300</v>
      </c>
      <c r="M306" s="1506"/>
      <c r="N306" s="1507"/>
      <c r="O306" s="21"/>
      <c r="P306" s="21"/>
    </row>
    <row r="307" spans="2:16" hidden="1">
      <c r="B307" s="1952">
        <v>1</v>
      </c>
      <c r="C307" s="1953">
        <v>41846</v>
      </c>
      <c r="D307" s="1932" t="s">
        <v>862</v>
      </c>
      <c r="E307" s="1934"/>
      <c r="F307" s="1933"/>
      <c r="G307" s="1933"/>
      <c r="H307" s="1934">
        <f t="shared" ref="H307:H315" si="19">G307-F307</f>
        <v>0</v>
      </c>
      <c r="I307" s="1481">
        <f>H307*1000</f>
        <v>0</v>
      </c>
      <c r="J307" s="1478"/>
      <c r="K307" s="1478"/>
      <c r="L307" s="1482">
        <f>I307+K307</f>
        <v>0</v>
      </c>
      <c r="M307" s="1483"/>
      <c r="N307" s="1484"/>
    </row>
    <row r="308" spans="2:16" hidden="1">
      <c r="B308" s="1954">
        <v>2</v>
      </c>
      <c r="C308" s="1955">
        <v>41847</v>
      </c>
      <c r="D308" s="1937" t="s">
        <v>862</v>
      </c>
      <c r="E308" s="2214"/>
      <c r="F308" s="1488"/>
      <c r="G308" s="1488"/>
      <c r="H308" s="1489">
        <f t="shared" si="19"/>
        <v>0</v>
      </c>
      <c r="I308" s="1490">
        <f>H308*1000</f>
        <v>0</v>
      </c>
      <c r="J308" s="1491"/>
      <c r="K308" s="1491"/>
      <c r="L308" s="1492">
        <f>I308+K308</f>
        <v>0</v>
      </c>
      <c r="M308" s="1493"/>
      <c r="N308" s="1494"/>
    </row>
    <row r="309" spans="2:16" hidden="1">
      <c r="B309" s="1954">
        <v>3</v>
      </c>
      <c r="C309" s="1956">
        <v>41848</v>
      </c>
      <c r="D309" s="1937" t="s">
        <v>862</v>
      </c>
      <c r="E309" s="2214"/>
      <c r="F309" s="1488"/>
      <c r="G309" s="1488"/>
      <c r="H309" s="1489">
        <f t="shared" si="19"/>
        <v>0</v>
      </c>
      <c r="I309" s="1490">
        <f t="shared" ref="I309:I347" si="20">H309*1000</f>
        <v>0</v>
      </c>
      <c r="J309" s="1491"/>
      <c r="K309" s="1491"/>
      <c r="L309" s="1492">
        <f t="shared" ref="L309:L347" si="21">I309+K309</f>
        <v>0</v>
      </c>
      <c r="M309" s="1493"/>
      <c r="N309" s="1494"/>
    </row>
    <row r="310" spans="2:16" hidden="1">
      <c r="B310" s="1954">
        <v>4</v>
      </c>
      <c r="C310" s="1956">
        <v>41849</v>
      </c>
      <c r="D310" s="1937" t="s">
        <v>862</v>
      </c>
      <c r="E310" s="2214"/>
      <c r="F310" s="1488"/>
      <c r="G310" s="1488"/>
      <c r="H310" s="1489">
        <f t="shared" si="19"/>
        <v>0</v>
      </c>
      <c r="I310" s="1490">
        <f t="shared" si="20"/>
        <v>0</v>
      </c>
      <c r="J310" s="1491"/>
      <c r="K310" s="1491"/>
      <c r="L310" s="1492">
        <f t="shared" si="21"/>
        <v>0</v>
      </c>
      <c r="M310" s="1493"/>
      <c r="N310" s="1494"/>
    </row>
    <row r="311" spans="2:16" hidden="1">
      <c r="B311" s="1954">
        <v>5</v>
      </c>
      <c r="C311" s="1957">
        <v>41850</v>
      </c>
      <c r="D311" s="1937" t="s">
        <v>862</v>
      </c>
      <c r="E311" s="1489"/>
      <c r="F311" s="1488"/>
      <c r="G311" s="1488"/>
      <c r="H311" s="1489">
        <f t="shared" si="19"/>
        <v>0</v>
      </c>
      <c r="I311" s="1490">
        <f t="shared" si="20"/>
        <v>0</v>
      </c>
      <c r="J311" s="1491"/>
      <c r="K311" s="1491"/>
      <c r="L311" s="1492">
        <f t="shared" si="21"/>
        <v>0</v>
      </c>
      <c r="M311" s="1493"/>
      <c r="N311" s="1494"/>
    </row>
    <row r="312" spans="2:16" hidden="1">
      <c r="B312" s="1954">
        <v>6</v>
      </c>
      <c r="C312" s="1958">
        <v>41851</v>
      </c>
      <c r="D312" s="1937" t="s">
        <v>862</v>
      </c>
      <c r="E312" s="1489"/>
      <c r="F312" s="1488"/>
      <c r="G312" s="1488"/>
      <c r="H312" s="1489">
        <f t="shared" si="19"/>
        <v>0</v>
      </c>
      <c r="I312" s="1490">
        <f t="shared" si="20"/>
        <v>0</v>
      </c>
      <c r="J312" s="1491"/>
      <c r="K312" s="1491"/>
      <c r="L312" s="1492">
        <f t="shared" si="21"/>
        <v>0</v>
      </c>
      <c r="M312" s="1493"/>
      <c r="N312" s="1497"/>
    </row>
    <row r="313" spans="2:16" hidden="1">
      <c r="B313" s="1954">
        <v>7</v>
      </c>
      <c r="C313" s="1957">
        <v>41852</v>
      </c>
      <c r="D313" s="1937" t="s">
        <v>862</v>
      </c>
      <c r="E313" s="1993"/>
      <c r="F313" s="1959"/>
      <c r="G313" s="1959"/>
      <c r="H313" s="1489">
        <f t="shared" si="19"/>
        <v>0</v>
      </c>
      <c r="I313" s="1490">
        <f t="shared" si="20"/>
        <v>0</v>
      </c>
      <c r="J313" s="1959"/>
      <c r="K313" s="1959"/>
      <c r="L313" s="1492">
        <f t="shared" si="21"/>
        <v>0</v>
      </c>
      <c r="M313" s="249"/>
      <c r="N313" s="1961"/>
    </row>
    <row r="314" spans="2:16" hidden="1">
      <c r="B314" s="1954">
        <v>8</v>
      </c>
      <c r="C314" s="1958">
        <v>41853</v>
      </c>
      <c r="D314" s="1937" t="s">
        <v>862</v>
      </c>
      <c r="E314" s="1993"/>
      <c r="F314" s="1959"/>
      <c r="G314" s="1959"/>
      <c r="H314" s="1489">
        <f t="shared" si="19"/>
        <v>0</v>
      </c>
      <c r="I314" s="1490">
        <f t="shared" si="20"/>
        <v>0</v>
      </c>
      <c r="J314" s="1959"/>
      <c r="K314" s="1959"/>
      <c r="L314" s="1492">
        <f t="shared" si="21"/>
        <v>0</v>
      </c>
      <c r="M314" s="249"/>
      <c r="N314" s="1961"/>
    </row>
    <row r="315" spans="2:16" hidden="1">
      <c r="B315" s="1954">
        <v>9</v>
      </c>
      <c r="C315" s="1955">
        <v>41854</v>
      </c>
      <c r="D315" s="1937" t="s">
        <v>862</v>
      </c>
      <c r="E315" s="1993"/>
      <c r="F315" s="1959"/>
      <c r="G315" s="1959"/>
      <c r="H315" s="1489">
        <f t="shared" si="19"/>
        <v>0</v>
      </c>
      <c r="I315" s="1490">
        <f t="shared" si="20"/>
        <v>0</v>
      </c>
      <c r="J315" s="1959"/>
      <c r="K315" s="1959"/>
      <c r="L315" s="1492">
        <f t="shared" si="21"/>
        <v>0</v>
      </c>
      <c r="M315" s="249"/>
      <c r="N315" s="1961"/>
    </row>
    <row r="316" spans="2:16" hidden="1">
      <c r="B316" s="3094">
        <v>10</v>
      </c>
      <c r="C316" s="1958">
        <v>41855</v>
      </c>
      <c r="D316" s="1959" t="s">
        <v>915</v>
      </c>
      <c r="E316" s="1993" t="s">
        <v>263</v>
      </c>
      <c r="F316" s="1959">
        <v>420159.9</v>
      </c>
      <c r="G316" s="1959">
        <v>420210.5</v>
      </c>
      <c r="H316" s="1489">
        <f>G316-F316</f>
        <v>50.599999999976717</v>
      </c>
      <c r="I316" s="1490">
        <f t="shared" si="20"/>
        <v>50599.999999976717</v>
      </c>
      <c r="J316" s="1959"/>
      <c r="K316" s="1959"/>
      <c r="L316" s="1492">
        <f t="shared" si="21"/>
        <v>50599.999999976717</v>
      </c>
      <c r="M316" s="249"/>
      <c r="N316" s="1961"/>
    </row>
    <row r="317" spans="2:16" hidden="1">
      <c r="B317" s="3095"/>
      <c r="C317" s="1958">
        <v>41855</v>
      </c>
      <c r="D317" s="1959" t="s">
        <v>916</v>
      </c>
      <c r="E317" s="1993" t="s">
        <v>263</v>
      </c>
      <c r="F317" s="1959">
        <v>420260.9</v>
      </c>
      <c r="G317" s="1959">
        <v>420311</v>
      </c>
      <c r="H317" s="1489">
        <f t="shared" ref="H317:H346" si="22">G317-F317</f>
        <v>50.099999999976717</v>
      </c>
      <c r="I317" s="1490">
        <f t="shared" si="20"/>
        <v>50099.999999976717</v>
      </c>
      <c r="J317" s="1959"/>
      <c r="K317" s="1959"/>
      <c r="L317" s="1492">
        <f t="shared" si="21"/>
        <v>50099.999999976717</v>
      </c>
      <c r="M317" s="249"/>
      <c r="N317" s="1961"/>
    </row>
    <row r="318" spans="2:16" hidden="1">
      <c r="B318" s="3096"/>
      <c r="C318" s="1958">
        <v>41855</v>
      </c>
      <c r="D318" s="1959" t="s">
        <v>917</v>
      </c>
      <c r="E318" s="1993" t="s">
        <v>263</v>
      </c>
      <c r="F318" s="1959">
        <v>420361.9</v>
      </c>
      <c r="G318" s="1959">
        <v>420413.5</v>
      </c>
      <c r="H318" s="1489">
        <f t="shared" si="22"/>
        <v>51.599999999976717</v>
      </c>
      <c r="I318" s="1490">
        <f t="shared" si="20"/>
        <v>51599.999999976717</v>
      </c>
      <c r="J318" s="1959"/>
      <c r="K318" s="1959"/>
      <c r="L318" s="1492">
        <f t="shared" si="21"/>
        <v>51599.999999976717</v>
      </c>
      <c r="M318" s="249"/>
      <c r="N318" s="1961"/>
    </row>
    <row r="319" spans="2:16" hidden="1">
      <c r="B319" s="1954">
        <v>11</v>
      </c>
      <c r="C319" s="1957">
        <v>41856</v>
      </c>
      <c r="D319" s="1959" t="s">
        <v>918</v>
      </c>
      <c r="E319" s="1993" t="s">
        <v>277</v>
      </c>
      <c r="F319" s="1959"/>
      <c r="G319" s="1959"/>
      <c r="H319" s="1489">
        <v>22</v>
      </c>
      <c r="I319" s="1490">
        <f t="shared" si="20"/>
        <v>22000</v>
      </c>
      <c r="J319" s="1959"/>
      <c r="K319" s="1959"/>
      <c r="L319" s="1492">
        <f t="shared" si="21"/>
        <v>22000</v>
      </c>
      <c r="M319" s="249"/>
      <c r="N319" s="1961"/>
    </row>
    <row r="320" spans="2:16" hidden="1">
      <c r="B320" s="1954">
        <v>12</v>
      </c>
      <c r="C320" s="1958">
        <v>41857</v>
      </c>
      <c r="D320" s="1962" t="s">
        <v>843</v>
      </c>
      <c r="E320" s="1862" t="s">
        <v>263</v>
      </c>
      <c r="F320" s="1959"/>
      <c r="G320" s="1959"/>
      <c r="H320" s="1489">
        <f t="shared" si="22"/>
        <v>0</v>
      </c>
      <c r="I320" s="1490">
        <f t="shared" si="20"/>
        <v>0</v>
      </c>
      <c r="J320" s="1959"/>
      <c r="K320" s="1959"/>
      <c r="L320" s="1492">
        <f t="shared" si="21"/>
        <v>0</v>
      </c>
      <c r="M320" s="249"/>
      <c r="N320" s="1961"/>
    </row>
    <row r="321" spans="2:14" hidden="1">
      <c r="B321" s="1954">
        <v>13</v>
      </c>
      <c r="C321" s="1957">
        <v>41858</v>
      </c>
      <c r="D321" s="1959" t="s">
        <v>919</v>
      </c>
      <c r="E321" s="1993" t="s">
        <v>263</v>
      </c>
      <c r="F321" s="1959">
        <v>420712.9</v>
      </c>
      <c r="G321" s="1959">
        <v>420743.3</v>
      </c>
      <c r="H321" s="1489">
        <f t="shared" si="22"/>
        <v>30.399999999965075</v>
      </c>
      <c r="I321" s="1490">
        <f t="shared" si="20"/>
        <v>30399.999999965075</v>
      </c>
      <c r="J321" s="1959"/>
      <c r="K321" s="1959"/>
      <c r="L321" s="1492">
        <f t="shared" si="21"/>
        <v>30399.999999965075</v>
      </c>
      <c r="M321" s="249"/>
      <c r="N321" s="1961"/>
    </row>
    <row r="322" spans="2:14" hidden="1">
      <c r="B322" s="3094">
        <v>14</v>
      </c>
      <c r="C322" s="1958">
        <v>41859</v>
      </c>
      <c r="D322" s="1959" t="s">
        <v>920</v>
      </c>
      <c r="E322" s="1993" t="s">
        <v>263</v>
      </c>
      <c r="F322" s="1959">
        <v>420779.4</v>
      </c>
      <c r="G322" s="1959">
        <v>420811.4</v>
      </c>
      <c r="H322" s="1489">
        <f t="shared" si="22"/>
        <v>32</v>
      </c>
      <c r="I322" s="1490">
        <f t="shared" si="20"/>
        <v>32000</v>
      </c>
      <c r="J322" s="1959"/>
      <c r="K322" s="1959"/>
      <c r="L322" s="1492">
        <f t="shared" si="21"/>
        <v>32000</v>
      </c>
      <c r="M322" s="249"/>
      <c r="N322" s="1961"/>
    </row>
    <row r="323" spans="2:14" hidden="1">
      <c r="B323" s="3096"/>
      <c r="C323" s="1958">
        <v>41859</v>
      </c>
      <c r="D323" s="1959" t="s">
        <v>921</v>
      </c>
      <c r="E323" s="1993" t="s">
        <v>263</v>
      </c>
      <c r="F323" s="1959">
        <v>420843.5</v>
      </c>
      <c r="G323" s="1959">
        <v>420979.8</v>
      </c>
      <c r="H323" s="1489">
        <f t="shared" si="22"/>
        <v>136.29999999998836</v>
      </c>
      <c r="I323" s="1490">
        <f t="shared" si="20"/>
        <v>136299.99999998836</v>
      </c>
      <c r="J323" s="1959"/>
      <c r="K323" s="1959"/>
      <c r="L323" s="1492">
        <f t="shared" si="21"/>
        <v>136299.99999998836</v>
      </c>
      <c r="M323" s="249"/>
      <c r="N323" s="1961"/>
    </row>
    <row r="324" spans="2:14" hidden="1">
      <c r="B324" s="3094">
        <v>15</v>
      </c>
      <c r="C324" s="1957">
        <v>41860</v>
      </c>
      <c r="D324" s="1959" t="s">
        <v>922</v>
      </c>
      <c r="E324" s="1993" t="s">
        <v>277</v>
      </c>
      <c r="F324" s="1959">
        <v>420979.8</v>
      </c>
      <c r="G324" s="1959">
        <v>421014.4</v>
      </c>
      <c r="H324" s="1489">
        <f t="shared" si="22"/>
        <v>34.600000000034925</v>
      </c>
      <c r="I324" s="1490">
        <f t="shared" si="20"/>
        <v>34600.000000034925</v>
      </c>
      <c r="J324" s="1959"/>
      <c r="K324" s="1959"/>
      <c r="L324" s="1492">
        <f t="shared" si="21"/>
        <v>34600.000000034925</v>
      </c>
      <c r="M324" s="3054">
        <v>35000</v>
      </c>
      <c r="N324" s="1961"/>
    </row>
    <row r="325" spans="2:14" hidden="1">
      <c r="B325" s="3096"/>
      <c r="C325" s="1957">
        <v>41860</v>
      </c>
      <c r="D325" s="1959" t="s">
        <v>923</v>
      </c>
      <c r="E325" s="1993" t="s">
        <v>277</v>
      </c>
      <c r="F325" s="1959">
        <v>420764.4</v>
      </c>
      <c r="G325" s="1959">
        <v>421070.9</v>
      </c>
      <c r="H325" s="1489">
        <f t="shared" si="22"/>
        <v>306.5</v>
      </c>
      <c r="I325" s="1490">
        <f t="shared" si="20"/>
        <v>306500</v>
      </c>
      <c r="J325" s="1959"/>
      <c r="K325" s="1959"/>
      <c r="L325" s="1492">
        <f t="shared" si="21"/>
        <v>306500</v>
      </c>
      <c r="M325" s="3055"/>
      <c r="N325" s="1961"/>
    </row>
    <row r="326" spans="2:14" hidden="1">
      <c r="B326" s="3094">
        <v>16</v>
      </c>
      <c r="C326" s="1955">
        <v>41861</v>
      </c>
      <c r="D326" s="1959" t="s">
        <v>924</v>
      </c>
      <c r="E326" s="1993" t="s">
        <v>263</v>
      </c>
      <c r="F326" s="1959">
        <v>421183.9</v>
      </c>
      <c r="G326" s="1959">
        <v>421193.5</v>
      </c>
      <c r="H326" s="1489">
        <f t="shared" si="22"/>
        <v>9.5999999999767169</v>
      </c>
      <c r="I326" s="1490">
        <f t="shared" si="20"/>
        <v>9599.9999999767169</v>
      </c>
      <c r="J326" s="1959"/>
      <c r="K326" s="1959"/>
      <c r="L326" s="1492">
        <f t="shared" si="21"/>
        <v>9599.9999999767169</v>
      </c>
      <c r="M326" s="249"/>
      <c r="N326" s="1961"/>
    </row>
    <row r="327" spans="2:14" hidden="1">
      <c r="B327" s="3096"/>
      <c r="C327" s="1955">
        <v>41861</v>
      </c>
      <c r="D327" s="1959" t="s">
        <v>925</v>
      </c>
      <c r="E327" s="1993" t="s">
        <v>263</v>
      </c>
      <c r="F327" s="1959">
        <v>421211.5</v>
      </c>
      <c r="G327" s="1959">
        <v>421220.6</v>
      </c>
      <c r="H327" s="1489">
        <f t="shared" si="22"/>
        <v>9.0999999999767169</v>
      </c>
      <c r="I327" s="1490">
        <f t="shared" si="20"/>
        <v>9099.9999999767169</v>
      </c>
      <c r="J327" s="1959"/>
      <c r="K327" s="1959"/>
      <c r="L327" s="1492">
        <f t="shared" si="21"/>
        <v>9099.9999999767169</v>
      </c>
      <c r="M327" s="249"/>
      <c r="N327" s="1961"/>
    </row>
    <row r="328" spans="2:14" hidden="1">
      <c r="B328" s="1954">
        <v>17</v>
      </c>
      <c r="C328" s="1957">
        <v>41862</v>
      </c>
      <c r="D328" s="1962" t="s">
        <v>843</v>
      </c>
      <c r="E328" s="1862" t="s">
        <v>263</v>
      </c>
      <c r="F328" s="1959"/>
      <c r="G328" s="1959"/>
      <c r="H328" s="1489">
        <f t="shared" si="22"/>
        <v>0</v>
      </c>
      <c r="I328" s="1490">
        <f t="shared" si="20"/>
        <v>0</v>
      </c>
      <c r="J328" s="1959"/>
      <c r="K328" s="1959"/>
      <c r="L328" s="1492">
        <f t="shared" si="21"/>
        <v>0</v>
      </c>
      <c r="M328" s="249"/>
      <c r="N328" s="1961"/>
    </row>
    <row r="329" spans="2:14" hidden="1">
      <c r="B329" s="1954">
        <v>18</v>
      </c>
      <c r="C329" s="1958">
        <v>41863</v>
      </c>
      <c r="D329" s="1959" t="s">
        <v>926</v>
      </c>
      <c r="E329" s="1993" t="s">
        <v>263</v>
      </c>
      <c r="F329" s="1959">
        <v>4213744</v>
      </c>
      <c r="G329" s="1959">
        <v>4213920</v>
      </c>
      <c r="H329" s="1489">
        <f t="shared" si="22"/>
        <v>176</v>
      </c>
      <c r="I329" s="1490">
        <f t="shared" si="20"/>
        <v>176000</v>
      </c>
      <c r="J329" s="1959"/>
      <c r="K329" s="1959"/>
      <c r="L329" s="1492">
        <f t="shared" si="21"/>
        <v>176000</v>
      </c>
      <c r="M329" s="249"/>
      <c r="N329" s="1961"/>
    </row>
    <row r="330" spans="2:14" hidden="1">
      <c r="B330" s="1954">
        <v>19</v>
      </c>
      <c r="C330" s="1957">
        <v>41864</v>
      </c>
      <c r="D330" s="1959" t="s">
        <v>926</v>
      </c>
      <c r="E330" s="1993" t="s">
        <v>263</v>
      </c>
      <c r="F330" s="1959"/>
      <c r="G330" s="1959"/>
      <c r="H330" s="1489">
        <f t="shared" si="22"/>
        <v>0</v>
      </c>
      <c r="I330" s="1490">
        <f t="shared" si="20"/>
        <v>0</v>
      </c>
      <c r="J330" s="1959"/>
      <c r="K330" s="1959"/>
      <c r="L330" s="1492">
        <f t="shared" si="21"/>
        <v>0</v>
      </c>
      <c r="M330" s="249"/>
      <c r="N330" s="1961"/>
    </row>
    <row r="331" spans="2:14" hidden="1">
      <c r="B331" s="1954">
        <v>20</v>
      </c>
      <c r="C331" s="1958">
        <v>41865</v>
      </c>
      <c r="D331" s="1959" t="s">
        <v>927</v>
      </c>
      <c r="E331" s="1993" t="s">
        <v>263</v>
      </c>
      <c r="F331" s="1959"/>
      <c r="G331" s="1959"/>
      <c r="H331" s="1489">
        <v>2</v>
      </c>
      <c r="I331" s="1490">
        <f t="shared" si="20"/>
        <v>2000</v>
      </c>
      <c r="J331" s="1959"/>
      <c r="K331" s="1959"/>
      <c r="L331" s="1492">
        <f t="shared" si="21"/>
        <v>2000</v>
      </c>
      <c r="M331" s="249"/>
      <c r="N331" s="1961"/>
    </row>
    <row r="332" spans="2:14" hidden="1">
      <c r="B332" s="1954">
        <v>21</v>
      </c>
      <c r="C332" s="1957">
        <v>41866</v>
      </c>
      <c r="D332" s="1962" t="s">
        <v>843</v>
      </c>
      <c r="E332" s="1862" t="s">
        <v>263</v>
      </c>
      <c r="F332" s="1959"/>
      <c r="G332" s="1959"/>
      <c r="H332" s="1489">
        <f t="shared" si="22"/>
        <v>0</v>
      </c>
      <c r="I332" s="1490">
        <f t="shared" si="20"/>
        <v>0</v>
      </c>
      <c r="J332" s="1959"/>
      <c r="K332" s="1959"/>
      <c r="L332" s="1492">
        <f t="shared" si="21"/>
        <v>0</v>
      </c>
      <c r="M332" s="249"/>
      <c r="N332" s="1961"/>
    </row>
    <row r="333" spans="2:14" hidden="1">
      <c r="B333" s="3094">
        <v>22</v>
      </c>
      <c r="C333" s="1958">
        <v>41867</v>
      </c>
      <c r="D333" s="1959" t="s">
        <v>928</v>
      </c>
      <c r="E333" s="1993" t="s">
        <v>263</v>
      </c>
      <c r="F333" s="1959">
        <v>421705.9</v>
      </c>
      <c r="G333" s="1959">
        <v>421793.1</v>
      </c>
      <c r="H333" s="1489">
        <f t="shared" si="22"/>
        <v>87.199999999953434</v>
      </c>
      <c r="I333" s="1490">
        <f t="shared" si="20"/>
        <v>87199.999999953434</v>
      </c>
      <c r="J333" s="1959"/>
      <c r="K333" s="1959"/>
      <c r="L333" s="1492">
        <f t="shared" si="21"/>
        <v>87199.999999953434</v>
      </c>
      <c r="M333" s="249"/>
      <c r="N333" s="1961"/>
    </row>
    <row r="334" spans="2:14" hidden="1">
      <c r="B334" s="3096"/>
      <c r="C334" s="1958">
        <v>41867</v>
      </c>
      <c r="D334" s="1959" t="s">
        <v>929</v>
      </c>
      <c r="E334" s="1993" t="s">
        <v>263</v>
      </c>
      <c r="F334" s="1959"/>
      <c r="G334" s="1959"/>
      <c r="H334" s="1489">
        <v>87.2</v>
      </c>
      <c r="I334" s="1490">
        <f t="shared" si="20"/>
        <v>87200</v>
      </c>
      <c r="J334" s="1959"/>
      <c r="K334" s="1959"/>
      <c r="L334" s="1492">
        <f t="shared" si="21"/>
        <v>87200</v>
      </c>
      <c r="M334" s="249"/>
      <c r="N334" s="1961"/>
    </row>
    <row r="335" spans="2:14" hidden="1">
      <c r="B335" s="1954">
        <v>23</v>
      </c>
      <c r="C335" s="1955">
        <v>41868</v>
      </c>
      <c r="D335" s="1959" t="s">
        <v>930</v>
      </c>
      <c r="E335" s="1993" t="s">
        <v>263</v>
      </c>
      <c r="F335" s="1959">
        <v>4218829</v>
      </c>
      <c r="G335" s="1959">
        <v>4218878.9000000004</v>
      </c>
      <c r="H335" s="1489">
        <f>G335-F335</f>
        <v>49.900000000372529</v>
      </c>
      <c r="I335" s="1490">
        <f t="shared" si="20"/>
        <v>49900.000000372529</v>
      </c>
      <c r="J335" s="1959"/>
      <c r="K335" s="1959"/>
      <c r="L335" s="1492">
        <f t="shared" si="21"/>
        <v>49900.000000372529</v>
      </c>
      <c r="M335" s="249"/>
      <c r="N335" s="1961"/>
    </row>
    <row r="336" spans="2:14" hidden="1">
      <c r="B336" s="1954">
        <v>24</v>
      </c>
      <c r="C336" s="1958">
        <v>41869</v>
      </c>
      <c r="D336" s="1959" t="s">
        <v>931</v>
      </c>
      <c r="E336" s="1993" t="s">
        <v>277</v>
      </c>
      <c r="F336" s="1959">
        <v>421200.2</v>
      </c>
      <c r="G336" s="1959">
        <v>422052.9</v>
      </c>
      <c r="H336" s="1489">
        <v>185.2</v>
      </c>
      <c r="I336" s="1490">
        <f t="shared" si="20"/>
        <v>185200</v>
      </c>
      <c r="J336" s="1959"/>
      <c r="K336" s="1959"/>
      <c r="L336" s="1492">
        <f t="shared" si="21"/>
        <v>185200</v>
      </c>
      <c r="M336" s="249">
        <v>35000</v>
      </c>
      <c r="N336" s="1961"/>
    </row>
    <row r="337" spans="2:14" hidden="1">
      <c r="B337" s="3094">
        <v>25</v>
      </c>
      <c r="C337" s="1957">
        <v>41870</v>
      </c>
      <c r="D337" s="1959" t="s">
        <v>932</v>
      </c>
      <c r="E337" s="1993" t="s">
        <v>263</v>
      </c>
      <c r="F337" s="1959">
        <v>422189.9</v>
      </c>
      <c r="G337" s="1959">
        <v>422220.2</v>
      </c>
      <c r="H337" s="1489">
        <f t="shared" si="22"/>
        <v>30.299999999988358</v>
      </c>
      <c r="I337" s="1490">
        <f t="shared" si="20"/>
        <v>30299.999999988358</v>
      </c>
      <c r="J337" s="1959"/>
      <c r="K337" s="1959"/>
      <c r="L337" s="1492">
        <f t="shared" si="21"/>
        <v>30299.999999988358</v>
      </c>
      <c r="M337" s="249"/>
      <c r="N337" s="1961"/>
    </row>
    <row r="338" spans="2:14" hidden="1">
      <c r="B338" s="3095"/>
      <c r="C338" s="1957">
        <v>41870</v>
      </c>
      <c r="D338" s="1959" t="s">
        <v>933</v>
      </c>
      <c r="E338" s="1993" t="s">
        <v>263</v>
      </c>
      <c r="F338" s="1959">
        <v>4222269.9000000004</v>
      </c>
      <c r="G338" s="1959">
        <v>422310.9</v>
      </c>
      <c r="H338" s="1489">
        <v>99.9</v>
      </c>
      <c r="I338" s="1490">
        <f t="shared" si="20"/>
        <v>99900</v>
      </c>
      <c r="J338" s="1959"/>
      <c r="K338" s="1959"/>
      <c r="L338" s="1492">
        <f t="shared" si="21"/>
        <v>99900</v>
      </c>
      <c r="M338" s="249"/>
      <c r="N338" s="1961"/>
    </row>
    <row r="339" spans="2:14" hidden="1">
      <c r="B339" s="3096"/>
      <c r="C339" s="1957">
        <v>41870</v>
      </c>
      <c r="D339" s="1959" t="s">
        <v>934</v>
      </c>
      <c r="E339" s="1993" t="s">
        <v>263</v>
      </c>
      <c r="F339" s="1959">
        <v>422368.9</v>
      </c>
      <c r="G339" s="1959">
        <v>422417.2</v>
      </c>
      <c r="H339" s="1489">
        <v>99.9</v>
      </c>
      <c r="I339" s="1490">
        <f t="shared" si="20"/>
        <v>99900</v>
      </c>
      <c r="J339" s="1959"/>
      <c r="K339" s="1959"/>
      <c r="L339" s="1492">
        <f t="shared" si="21"/>
        <v>99900</v>
      </c>
      <c r="M339" s="249"/>
      <c r="N339" s="1961"/>
    </row>
    <row r="340" spans="2:14" hidden="1">
      <c r="B340" s="1954">
        <v>26</v>
      </c>
      <c r="C340" s="1958">
        <v>41871</v>
      </c>
      <c r="D340" s="1959" t="s">
        <v>935</v>
      </c>
      <c r="E340" s="1993" t="s">
        <v>263</v>
      </c>
      <c r="F340" s="1959">
        <v>4225822</v>
      </c>
      <c r="G340" s="1959">
        <v>4225877</v>
      </c>
      <c r="H340" s="1489">
        <f t="shared" si="22"/>
        <v>55</v>
      </c>
      <c r="I340" s="1490">
        <f t="shared" si="20"/>
        <v>55000</v>
      </c>
      <c r="J340" s="1959"/>
      <c r="K340" s="1959"/>
      <c r="L340" s="1492">
        <f t="shared" si="21"/>
        <v>55000</v>
      </c>
      <c r="M340" s="249"/>
      <c r="N340" s="1961"/>
    </row>
    <row r="341" spans="2:14" hidden="1">
      <c r="B341" s="3094">
        <v>27</v>
      </c>
      <c r="C341" s="1957">
        <v>41872</v>
      </c>
      <c r="D341" s="1959" t="s">
        <v>936</v>
      </c>
      <c r="E341" s="1993" t="s">
        <v>263</v>
      </c>
      <c r="F341" s="1959">
        <v>422641.9</v>
      </c>
      <c r="G341" s="1959">
        <v>422691.4</v>
      </c>
      <c r="H341" s="1489">
        <f t="shared" si="22"/>
        <v>49.5</v>
      </c>
      <c r="I341" s="1490">
        <f t="shared" si="20"/>
        <v>49500</v>
      </c>
      <c r="J341" s="1959"/>
      <c r="K341" s="1959"/>
      <c r="L341" s="1492">
        <f t="shared" si="21"/>
        <v>49500</v>
      </c>
      <c r="M341" s="3054">
        <v>35000</v>
      </c>
      <c r="N341" s="1961"/>
    </row>
    <row r="342" spans="2:14" hidden="1">
      <c r="B342" s="3096"/>
      <c r="C342" s="1957">
        <v>41872</v>
      </c>
      <c r="D342" s="1959" t="s">
        <v>937</v>
      </c>
      <c r="E342" s="1993" t="s">
        <v>277</v>
      </c>
      <c r="F342" s="1959">
        <v>422741.8</v>
      </c>
      <c r="G342" s="1959">
        <v>422768.8</v>
      </c>
      <c r="H342" s="1489">
        <f t="shared" si="22"/>
        <v>27</v>
      </c>
      <c r="I342" s="1490">
        <f t="shared" si="20"/>
        <v>27000</v>
      </c>
      <c r="J342" s="1959"/>
      <c r="K342" s="1959"/>
      <c r="L342" s="1492">
        <f t="shared" si="21"/>
        <v>27000</v>
      </c>
      <c r="M342" s="3055"/>
      <c r="N342" s="1961"/>
    </row>
    <row r="343" spans="2:14" hidden="1">
      <c r="B343" s="3094">
        <v>28</v>
      </c>
      <c r="C343" s="1958">
        <v>41873</v>
      </c>
      <c r="D343" s="1959" t="s">
        <v>938</v>
      </c>
      <c r="E343" s="1993" t="s">
        <v>263</v>
      </c>
      <c r="F343" s="1959">
        <v>422903.9</v>
      </c>
      <c r="G343" s="1959">
        <v>422911.5</v>
      </c>
      <c r="H343" s="1489">
        <v>4.8</v>
      </c>
      <c r="I343" s="1490">
        <f t="shared" si="20"/>
        <v>4800</v>
      </c>
      <c r="J343" s="1959"/>
      <c r="K343" s="1959"/>
      <c r="L343" s="1492">
        <f t="shared" si="21"/>
        <v>4800</v>
      </c>
      <c r="M343" s="249"/>
      <c r="N343" s="1961"/>
    </row>
    <row r="344" spans="2:14" hidden="1">
      <c r="B344" s="3096"/>
      <c r="C344" s="1958">
        <v>41873</v>
      </c>
      <c r="D344" s="1959" t="s">
        <v>939</v>
      </c>
      <c r="E344" s="1993" t="s">
        <v>263</v>
      </c>
      <c r="F344" s="1959">
        <v>4228951</v>
      </c>
      <c r="G344" s="1959">
        <v>4229125</v>
      </c>
      <c r="H344" s="1489">
        <f t="shared" si="22"/>
        <v>174</v>
      </c>
      <c r="I344" s="1490">
        <f t="shared" si="20"/>
        <v>174000</v>
      </c>
      <c r="J344" s="1959"/>
      <c r="K344" s="1959"/>
      <c r="L344" s="1492">
        <f t="shared" si="21"/>
        <v>174000</v>
      </c>
      <c r="M344" s="249"/>
      <c r="N344" s="1961"/>
    </row>
    <row r="345" spans="2:14" hidden="1">
      <c r="B345" s="1954">
        <v>29</v>
      </c>
      <c r="C345" s="1957">
        <v>41874</v>
      </c>
      <c r="D345" s="1962" t="s">
        <v>832</v>
      </c>
      <c r="E345" s="1862" t="s">
        <v>263</v>
      </c>
      <c r="F345" s="1959"/>
      <c r="G345" s="1959"/>
      <c r="H345" s="1489">
        <f t="shared" si="22"/>
        <v>0</v>
      </c>
      <c r="I345" s="1490">
        <f t="shared" si="20"/>
        <v>0</v>
      </c>
      <c r="J345" s="1959"/>
      <c r="K345" s="1959"/>
      <c r="L345" s="1492">
        <f t="shared" si="21"/>
        <v>0</v>
      </c>
      <c r="M345" s="249">
        <v>35000</v>
      </c>
      <c r="N345" s="1961"/>
    </row>
    <row r="346" spans="2:14" hidden="1">
      <c r="B346" s="1954">
        <v>30</v>
      </c>
      <c r="C346" s="1955">
        <v>41875</v>
      </c>
      <c r="D346" s="1962" t="s">
        <v>832</v>
      </c>
      <c r="E346" s="1862" t="s">
        <v>263</v>
      </c>
      <c r="F346" s="1959"/>
      <c r="G346" s="1959"/>
      <c r="H346" s="1489">
        <f t="shared" si="22"/>
        <v>0</v>
      </c>
      <c r="I346" s="1490">
        <f t="shared" si="20"/>
        <v>0</v>
      </c>
      <c r="J346" s="1959"/>
      <c r="K346" s="1959"/>
      <c r="L346" s="1492">
        <f t="shared" si="21"/>
        <v>0</v>
      </c>
      <c r="M346" s="249">
        <v>35000</v>
      </c>
      <c r="N346" s="1961"/>
    </row>
    <row r="347" spans="2:14" ht="16.5" hidden="1" thickBot="1">
      <c r="B347" s="1963">
        <v>31</v>
      </c>
      <c r="C347" s="1964">
        <v>41876</v>
      </c>
      <c r="D347" s="1965" t="s">
        <v>832</v>
      </c>
      <c r="E347" s="2215" t="s">
        <v>263</v>
      </c>
      <c r="F347" s="1966"/>
      <c r="G347" s="1966"/>
      <c r="H347" s="1503">
        <f>G347-F347</f>
        <v>0</v>
      </c>
      <c r="I347" s="1504">
        <f t="shared" si="20"/>
        <v>0</v>
      </c>
      <c r="J347" s="1966"/>
      <c r="K347" s="1966"/>
      <c r="L347" s="1505">
        <f t="shared" si="21"/>
        <v>0</v>
      </c>
      <c r="M347" s="2077">
        <v>35000</v>
      </c>
      <c r="N347" s="1968"/>
    </row>
    <row r="348" spans="2:14" hidden="1">
      <c r="B348" s="2283">
        <v>1</v>
      </c>
      <c r="C348" s="1931">
        <v>41877</v>
      </c>
      <c r="D348" s="2284" t="s">
        <v>1073</v>
      </c>
      <c r="E348" s="2285" t="s">
        <v>263</v>
      </c>
      <c r="F348" s="2286">
        <v>423286.9</v>
      </c>
      <c r="G348" s="2286">
        <v>423312.8</v>
      </c>
      <c r="H348" s="1480">
        <f t="shared" ref="H348:H411" si="23">G348-F348</f>
        <v>25.899999999965075</v>
      </c>
      <c r="I348" s="1481">
        <f>H348*1000</f>
        <v>25899.999999965075</v>
      </c>
      <c r="J348" s="1478"/>
      <c r="K348" s="1478"/>
      <c r="L348" s="1482">
        <f>I348+K348</f>
        <v>25899.999999965075</v>
      </c>
      <c r="M348" s="1483"/>
      <c r="N348" s="1484"/>
    </row>
    <row r="349" spans="2:14" hidden="1">
      <c r="B349" s="2287">
        <v>2</v>
      </c>
      <c r="C349" s="1940">
        <v>41878</v>
      </c>
      <c r="D349" s="2288" t="s">
        <v>843</v>
      </c>
      <c r="E349" s="2289" t="s">
        <v>263</v>
      </c>
      <c r="F349" s="2290"/>
      <c r="G349" s="2290"/>
      <c r="H349" s="1489">
        <f t="shared" si="23"/>
        <v>0</v>
      </c>
      <c r="I349" s="1490">
        <f>H349*1000</f>
        <v>0</v>
      </c>
      <c r="J349" s="1491"/>
      <c r="K349" s="1491"/>
      <c r="L349" s="1492">
        <f>I349+K349</f>
        <v>0</v>
      </c>
      <c r="M349" s="1493"/>
      <c r="N349" s="1494"/>
    </row>
    <row r="350" spans="2:14" hidden="1">
      <c r="B350" s="2287">
        <v>3</v>
      </c>
      <c r="C350" s="1940">
        <v>41879</v>
      </c>
      <c r="D350" s="2288" t="s">
        <v>1074</v>
      </c>
      <c r="E350" s="2289" t="s">
        <v>263</v>
      </c>
      <c r="F350" s="2290">
        <v>4233751</v>
      </c>
      <c r="G350" s="2290">
        <v>4233767</v>
      </c>
      <c r="H350" s="1489">
        <f t="shared" si="23"/>
        <v>16</v>
      </c>
      <c r="I350" s="1490">
        <f t="shared" ref="I350:I388" si="24">H350*1000</f>
        <v>16000</v>
      </c>
      <c r="J350" s="1491"/>
      <c r="K350" s="1491"/>
      <c r="L350" s="1492">
        <f t="shared" ref="L350:L388" si="25">I350+K350</f>
        <v>16000</v>
      </c>
      <c r="M350" s="1493"/>
      <c r="N350" s="1494"/>
    </row>
    <row r="351" spans="2:14" hidden="1">
      <c r="B351" s="3050">
        <v>4</v>
      </c>
      <c r="C351" s="1940">
        <v>41880</v>
      </c>
      <c r="D351" s="2288" t="s">
        <v>1075</v>
      </c>
      <c r="E351" s="2289" t="s">
        <v>263</v>
      </c>
      <c r="F351" s="2290"/>
      <c r="G351" s="2290"/>
      <c r="H351" s="1489">
        <v>2</v>
      </c>
      <c r="I351" s="1490">
        <f t="shared" si="24"/>
        <v>2000</v>
      </c>
      <c r="J351" s="1491"/>
      <c r="K351" s="1491"/>
      <c r="L351" s="1492">
        <f t="shared" si="25"/>
        <v>2000</v>
      </c>
      <c r="M351" s="1493"/>
      <c r="N351" s="1494"/>
    </row>
    <row r="352" spans="2:14" hidden="1">
      <c r="B352" s="3052"/>
      <c r="C352" s="1940">
        <v>41880</v>
      </c>
      <c r="D352" s="2288" t="s">
        <v>1076</v>
      </c>
      <c r="E352" s="2289" t="s">
        <v>263</v>
      </c>
      <c r="F352" s="2290"/>
      <c r="G352" s="2290"/>
      <c r="H352" s="1489">
        <v>2</v>
      </c>
      <c r="I352" s="1490">
        <f t="shared" si="24"/>
        <v>2000</v>
      </c>
      <c r="J352" s="1491"/>
      <c r="K352" s="1491"/>
      <c r="L352" s="1492">
        <f t="shared" si="25"/>
        <v>2000</v>
      </c>
      <c r="M352" s="1493"/>
      <c r="N352" s="1494"/>
    </row>
    <row r="353" spans="2:14" hidden="1">
      <c r="B353" s="3050">
        <v>5</v>
      </c>
      <c r="C353" s="1940">
        <v>41881</v>
      </c>
      <c r="D353" s="2288" t="s">
        <v>1077</v>
      </c>
      <c r="E353" s="2289" t="s">
        <v>263</v>
      </c>
      <c r="F353" s="2290">
        <v>423392</v>
      </c>
      <c r="G353" s="2290">
        <v>423400</v>
      </c>
      <c r="H353" s="1489">
        <v>17.5</v>
      </c>
      <c r="I353" s="1490">
        <f t="shared" si="24"/>
        <v>17500</v>
      </c>
      <c r="J353" s="1491"/>
      <c r="K353" s="1491"/>
      <c r="L353" s="1492">
        <f t="shared" si="25"/>
        <v>17500</v>
      </c>
      <c r="M353" s="1493"/>
      <c r="N353" s="1494"/>
    </row>
    <row r="354" spans="2:14" hidden="1">
      <c r="B354" s="3052"/>
      <c r="C354" s="1940">
        <v>41881</v>
      </c>
      <c r="D354" s="2288" t="s">
        <v>1078</v>
      </c>
      <c r="E354" s="2289" t="s">
        <v>263</v>
      </c>
      <c r="F354" s="2290">
        <v>423400</v>
      </c>
      <c r="G354" s="2290">
        <v>423417.5</v>
      </c>
      <c r="H354" s="1489">
        <f t="shared" si="23"/>
        <v>17.5</v>
      </c>
      <c r="I354" s="1490">
        <f t="shared" si="24"/>
        <v>17500</v>
      </c>
      <c r="J354" s="1491"/>
      <c r="K354" s="1491"/>
      <c r="L354" s="1492">
        <f t="shared" si="25"/>
        <v>17500</v>
      </c>
      <c r="M354" s="1493"/>
      <c r="N354" s="1494"/>
    </row>
    <row r="355" spans="2:14" hidden="1">
      <c r="B355" s="2287">
        <v>6</v>
      </c>
      <c r="C355" s="1936">
        <v>41882</v>
      </c>
      <c r="D355" s="1486" t="s">
        <v>843</v>
      </c>
      <c r="E355" s="2214" t="s">
        <v>263</v>
      </c>
      <c r="F355" s="2290"/>
      <c r="G355" s="2290"/>
      <c r="H355" s="1489">
        <f t="shared" si="23"/>
        <v>0</v>
      </c>
      <c r="I355" s="1490">
        <f t="shared" si="24"/>
        <v>0</v>
      </c>
      <c r="J355" s="1491"/>
      <c r="K355" s="1491"/>
      <c r="L355" s="1492">
        <f t="shared" si="25"/>
        <v>0</v>
      </c>
      <c r="M355" s="1493"/>
      <c r="N355" s="1497"/>
    </row>
    <row r="356" spans="2:14" hidden="1">
      <c r="B356" s="3050">
        <v>7</v>
      </c>
      <c r="C356" s="1940">
        <v>41883</v>
      </c>
      <c r="D356" s="2288" t="s">
        <v>1079</v>
      </c>
      <c r="E356" s="1824" t="s">
        <v>263</v>
      </c>
      <c r="F356" s="2291">
        <v>423495.9</v>
      </c>
      <c r="G356" s="2291">
        <v>423508.4</v>
      </c>
      <c r="H356" s="1489">
        <v>18</v>
      </c>
      <c r="I356" s="1490">
        <f t="shared" si="24"/>
        <v>18000</v>
      </c>
      <c r="J356" s="2292"/>
      <c r="K356" s="2292"/>
      <c r="L356" s="1492">
        <f t="shared" si="25"/>
        <v>18000</v>
      </c>
      <c r="M356" s="2443"/>
      <c r="N356" s="2294"/>
    </row>
    <row r="357" spans="2:14" hidden="1">
      <c r="B357" s="3052"/>
      <c r="C357" s="1940">
        <v>41883</v>
      </c>
      <c r="D357" s="2288" t="s">
        <v>1080</v>
      </c>
      <c r="E357" s="1824" t="s">
        <v>263</v>
      </c>
      <c r="F357" s="2291"/>
      <c r="G357" s="2291"/>
      <c r="H357" s="1489">
        <v>20</v>
      </c>
      <c r="I357" s="1490">
        <f t="shared" si="24"/>
        <v>20000</v>
      </c>
      <c r="J357" s="2292"/>
      <c r="K357" s="2292"/>
      <c r="L357" s="1492">
        <f t="shared" si="25"/>
        <v>20000</v>
      </c>
      <c r="M357" s="2443"/>
      <c r="N357" s="2294"/>
    </row>
    <row r="358" spans="2:14" hidden="1">
      <c r="B358" s="2287">
        <v>8</v>
      </c>
      <c r="C358" s="1940">
        <v>41884</v>
      </c>
      <c r="D358" s="1486" t="s">
        <v>843</v>
      </c>
      <c r="E358" s="2214" t="s">
        <v>263</v>
      </c>
      <c r="F358" s="2291"/>
      <c r="G358" s="2291"/>
      <c r="H358" s="1489">
        <f t="shared" si="23"/>
        <v>0</v>
      </c>
      <c r="I358" s="1490">
        <f t="shared" si="24"/>
        <v>0</v>
      </c>
      <c r="J358" s="2292"/>
      <c r="K358" s="2292"/>
      <c r="L358" s="1492">
        <f t="shared" si="25"/>
        <v>0</v>
      </c>
      <c r="M358" s="2443"/>
      <c r="N358" s="2294"/>
    </row>
    <row r="359" spans="2:14" hidden="1">
      <c r="B359" s="3050">
        <v>9</v>
      </c>
      <c r="C359" s="1940">
        <v>41885</v>
      </c>
      <c r="D359" s="2288" t="s">
        <v>932</v>
      </c>
      <c r="E359" s="1824" t="s">
        <v>263</v>
      </c>
      <c r="F359" s="2291">
        <v>423625</v>
      </c>
      <c r="G359" s="2291">
        <v>423655.9</v>
      </c>
      <c r="H359" s="1489">
        <f t="shared" si="23"/>
        <v>30.900000000023283</v>
      </c>
      <c r="I359" s="1490">
        <f t="shared" si="24"/>
        <v>30900.000000023283</v>
      </c>
      <c r="J359" s="2292"/>
      <c r="K359" s="2292"/>
      <c r="L359" s="1492">
        <f t="shared" si="25"/>
        <v>30900.000000023283</v>
      </c>
      <c r="M359" s="2443"/>
      <c r="N359" s="2294"/>
    </row>
    <row r="360" spans="2:14" hidden="1">
      <c r="B360" s="3052"/>
      <c r="C360" s="1940">
        <v>41885</v>
      </c>
      <c r="D360" s="2288" t="s">
        <v>1081</v>
      </c>
      <c r="E360" s="1824" t="s">
        <v>263</v>
      </c>
      <c r="F360" s="2291">
        <v>423660.7</v>
      </c>
      <c r="G360" s="2291">
        <v>423687.5</v>
      </c>
      <c r="H360" s="1489">
        <v>30.9</v>
      </c>
      <c r="I360" s="1490">
        <f t="shared" si="24"/>
        <v>30900</v>
      </c>
      <c r="J360" s="2292"/>
      <c r="K360" s="2292"/>
      <c r="L360" s="1492">
        <f t="shared" si="25"/>
        <v>30900</v>
      </c>
      <c r="M360" s="2443"/>
      <c r="N360" s="2294"/>
    </row>
    <row r="361" spans="2:14" hidden="1">
      <c r="B361" s="2287">
        <v>10</v>
      </c>
      <c r="C361" s="1940">
        <v>41886</v>
      </c>
      <c r="D361" s="1486" t="s">
        <v>843</v>
      </c>
      <c r="E361" s="2214" t="s">
        <v>263</v>
      </c>
      <c r="F361" s="2291"/>
      <c r="G361" s="2291"/>
      <c r="H361" s="1489">
        <f t="shared" si="23"/>
        <v>0</v>
      </c>
      <c r="I361" s="1490">
        <f t="shared" si="24"/>
        <v>0</v>
      </c>
      <c r="J361" s="2292"/>
      <c r="K361" s="2292"/>
      <c r="L361" s="1492">
        <f t="shared" si="25"/>
        <v>0</v>
      </c>
      <c r="M361" s="2443"/>
      <c r="N361" s="2294"/>
    </row>
    <row r="362" spans="2:14" hidden="1">
      <c r="B362" s="2287">
        <v>11</v>
      </c>
      <c r="C362" s="1940">
        <v>41887</v>
      </c>
      <c r="D362" s="1486" t="s">
        <v>843</v>
      </c>
      <c r="E362" s="2214" t="s">
        <v>263</v>
      </c>
      <c r="F362" s="2291"/>
      <c r="G362" s="2291"/>
      <c r="H362" s="1489">
        <f t="shared" si="23"/>
        <v>0</v>
      </c>
      <c r="I362" s="1490">
        <f t="shared" si="24"/>
        <v>0</v>
      </c>
      <c r="J362" s="2292"/>
      <c r="K362" s="2292"/>
      <c r="L362" s="1492">
        <f t="shared" si="25"/>
        <v>0</v>
      </c>
      <c r="M362" s="2443"/>
      <c r="N362" s="2294"/>
    </row>
    <row r="363" spans="2:14" hidden="1">
      <c r="B363" s="2287">
        <v>12</v>
      </c>
      <c r="C363" s="1940">
        <v>41888</v>
      </c>
      <c r="D363" s="2292" t="s">
        <v>1082</v>
      </c>
      <c r="E363" s="2291" t="s">
        <v>277</v>
      </c>
      <c r="F363" s="2291">
        <v>423864.8</v>
      </c>
      <c r="G363" s="2291">
        <v>423949.5</v>
      </c>
      <c r="H363" s="1489">
        <f t="shared" si="23"/>
        <v>84.700000000011642</v>
      </c>
      <c r="I363" s="1490">
        <f t="shared" si="24"/>
        <v>84700.000000011642</v>
      </c>
      <c r="J363" s="2292"/>
      <c r="K363" s="2292"/>
      <c r="L363" s="1492">
        <f t="shared" si="25"/>
        <v>84700.000000011642</v>
      </c>
      <c r="M363" s="2443">
        <v>35000</v>
      </c>
      <c r="N363" s="2294"/>
    </row>
    <row r="364" spans="2:14" hidden="1">
      <c r="B364" s="2287">
        <v>13</v>
      </c>
      <c r="C364" s="1936">
        <v>41889</v>
      </c>
      <c r="D364" s="1486" t="s">
        <v>843</v>
      </c>
      <c r="E364" s="2214" t="s">
        <v>263</v>
      </c>
      <c r="F364" s="2291"/>
      <c r="G364" s="2291"/>
      <c r="H364" s="1489">
        <f t="shared" si="23"/>
        <v>0</v>
      </c>
      <c r="I364" s="1490">
        <f t="shared" si="24"/>
        <v>0</v>
      </c>
      <c r="J364" s="2292"/>
      <c r="K364" s="2292"/>
      <c r="L364" s="1492">
        <f t="shared" si="25"/>
        <v>0</v>
      </c>
      <c r="M364" s="2443"/>
      <c r="N364" s="2294"/>
    </row>
    <row r="365" spans="2:14" hidden="1">
      <c r="B365" s="2287">
        <v>14</v>
      </c>
      <c r="C365" s="1940">
        <v>41890</v>
      </c>
      <c r="D365" s="1823" t="s">
        <v>1083</v>
      </c>
      <c r="E365" s="1824" t="s">
        <v>263</v>
      </c>
      <c r="F365" s="2291">
        <v>424144.9</v>
      </c>
      <c r="G365" s="2291">
        <v>424154.5</v>
      </c>
      <c r="H365" s="1489">
        <v>12.6</v>
      </c>
      <c r="I365" s="1490">
        <f t="shared" si="24"/>
        <v>12600</v>
      </c>
      <c r="J365" s="2292"/>
      <c r="K365" s="2292"/>
      <c r="L365" s="1492">
        <f t="shared" si="25"/>
        <v>12600</v>
      </c>
      <c r="M365" s="2443"/>
      <c r="N365" s="2294"/>
    </row>
    <row r="366" spans="2:14" hidden="1">
      <c r="B366" s="2287">
        <v>15</v>
      </c>
      <c r="C366" s="1940">
        <v>41891</v>
      </c>
      <c r="D366" s="1486" t="s">
        <v>843</v>
      </c>
      <c r="E366" s="2214" t="s">
        <v>263</v>
      </c>
      <c r="F366" s="2292"/>
      <c r="G366" s="2292"/>
      <c r="H366" s="1489">
        <f t="shared" si="23"/>
        <v>0</v>
      </c>
      <c r="I366" s="1490">
        <f t="shared" si="24"/>
        <v>0</v>
      </c>
      <c r="J366" s="2292"/>
      <c r="K366" s="2292"/>
      <c r="L366" s="1492">
        <f t="shared" si="25"/>
        <v>0</v>
      </c>
      <c r="M366" s="2443"/>
      <c r="N366" s="2294"/>
    </row>
    <row r="367" spans="2:14" hidden="1">
      <c r="B367" s="2287">
        <v>16</v>
      </c>
      <c r="C367" s="1940">
        <v>41892</v>
      </c>
      <c r="D367" s="1823" t="s">
        <v>1084</v>
      </c>
      <c r="E367" s="1824" t="s">
        <v>277</v>
      </c>
      <c r="F367" s="2292">
        <v>424154.4</v>
      </c>
      <c r="G367" s="2292">
        <v>424269.7</v>
      </c>
      <c r="H367" s="1489">
        <f t="shared" si="23"/>
        <v>115.29999999998836</v>
      </c>
      <c r="I367" s="1490">
        <f t="shared" si="24"/>
        <v>115299.99999998836</v>
      </c>
      <c r="J367" s="2292"/>
      <c r="K367" s="2292"/>
      <c r="L367" s="1492">
        <f t="shared" si="25"/>
        <v>115299.99999998836</v>
      </c>
      <c r="M367" s="2443">
        <v>35000</v>
      </c>
      <c r="N367" s="2294"/>
    </row>
    <row r="368" spans="2:14" hidden="1">
      <c r="B368" s="3050">
        <v>17</v>
      </c>
      <c r="C368" s="1940">
        <v>41893</v>
      </c>
      <c r="D368" s="1823" t="s">
        <v>1085</v>
      </c>
      <c r="E368" s="1824" t="s">
        <v>277</v>
      </c>
      <c r="F368" s="2292">
        <v>424231.3</v>
      </c>
      <c r="G368" s="2292">
        <v>424328.1</v>
      </c>
      <c r="H368" s="1489">
        <v>98.8</v>
      </c>
      <c r="I368" s="1490">
        <f t="shared" si="24"/>
        <v>98800</v>
      </c>
      <c r="J368" s="2292"/>
      <c r="K368" s="2292"/>
      <c r="L368" s="1492">
        <f t="shared" si="25"/>
        <v>98800</v>
      </c>
      <c r="M368" s="3054">
        <v>35000</v>
      </c>
      <c r="N368" s="2294"/>
    </row>
    <row r="369" spans="2:14" hidden="1">
      <c r="B369" s="3052"/>
      <c r="C369" s="1940">
        <v>41893</v>
      </c>
      <c r="D369" s="1823" t="s">
        <v>1086</v>
      </c>
      <c r="E369" s="1824" t="s">
        <v>277</v>
      </c>
      <c r="F369" s="2292">
        <v>424328.5</v>
      </c>
      <c r="G369" s="2292">
        <v>424371</v>
      </c>
      <c r="H369" s="1489">
        <f t="shared" si="23"/>
        <v>42.5</v>
      </c>
      <c r="I369" s="1490">
        <f t="shared" si="24"/>
        <v>42500</v>
      </c>
      <c r="J369" s="2292"/>
      <c r="K369" s="2292"/>
      <c r="L369" s="1492">
        <f t="shared" si="25"/>
        <v>42500</v>
      </c>
      <c r="M369" s="3055"/>
      <c r="N369" s="2294"/>
    </row>
    <row r="370" spans="2:14" hidden="1">
      <c r="B370" s="3050">
        <v>18</v>
      </c>
      <c r="C370" s="1940">
        <v>41894</v>
      </c>
      <c r="D370" s="2292" t="s">
        <v>1087</v>
      </c>
      <c r="E370" s="1824" t="s">
        <v>277</v>
      </c>
      <c r="F370" s="2292">
        <v>424414.8</v>
      </c>
      <c r="G370" s="2292">
        <v>424457.8</v>
      </c>
      <c r="H370" s="1489">
        <f t="shared" si="23"/>
        <v>43</v>
      </c>
      <c r="I370" s="1490">
        <f t="shared" si="24"/>
        <v>43000</v>
      </c>
      <c r="J370" s="2292"/>
      <c r="K370" s="2292"/>
      <c r="L370" s="1492">
        <f t="shared" si="25"/>
        <v>43000</v>
      </c>
      <c r="M370" s="3054">
        <v>35000</v>
      </c>
      <c r="N370" s="2294"/>
    </row>
    <row r="371" spans="2:14" hidden="1">
      <c r="B371" s="3052"/>
      <c r="C371" s="1940">
        <v>41894</v>
      </c>
      <c r="D371" s="2292" t="s">
        <v>1088</v>
      </c>
      <c r="E371" s="1824" t="s">
        <v>277</v>
      </c>
      <c r="F371" s="2292">
        <v>424611.5</v>
      </c>
      <c r="G371" s="2292">
        <v>424747</v>
      </c>
      <c r="H371" s="1489">
        <f t="shared" si="23"/>
        <v>135.5</v>
      </c>
      <c r="I371" s="1490">
        <f t="shared" si="24"/>
        <v>135500</v>
      </c>
      <c r="J371" s="2292"/>
      <c r="K371" s="2292"/>
      <c r="L371" s="1492">
        <f t="shared" si="25"/>
        <v>135500</v>
      </c>
      <c r="M371" s="3055"/>
      <c r="N371" s="2294"/>
    </row>
    <row r="372" spans="2:14" hidden="1">
      <c r="B372" s="2287">
        <v>19</v>
      </c>
      <c r="C372" s="1940">
        <v>41895</v>
      </c>
      <c r="D372" s="2292" t="s">
        <v>1089</v>
      </c>
      <c r="E372" s="1824" t="s">
        <v>277</v>
      </c>
      <c r="F372" s="2292">
        <v>424760.3</v>
      </c>
      <c r="G372" s="2292">
        <v>424772.7</v>
      </c>
      <c r="H372" s="1489">
        <f t="shared" si="23"/>
        <v>12.400000000023283</v>
      </c>
      <c r="I372" s="1490">
        <f t="shared" si="24"/>
        <v>12400.000000023283</v>
      </c>
      <c r="J372" s="2292"/>
      <c r="K372" s="2292"/>
      <c r="L372" s="1492">
        <f t="shared" si="25"/>
        <v>12400.000000023283</v>
      </c>
      <c r="M372" s="2443">
        <v>35000</v>
      </c>
      <c r="N372" s="2294"/>
    </row>
    <row r="373" spans="2:14" hidden="1">
      <c r="B373" s="2287">
        <v>20</v>
      </c>
      <c r="C373" s="1936">
        <v>41896</v>
      </c>
      <c r="D373" s="2292" t="s">
        <v>1090</v>
      </c>
      <c r="E373" s="1824" t="s">
        <v>277</v>
      </c>
      <c r="F373" s="2292">
        <v>424929.5</v>
      </c>
      <c r="G373" s="2292">
        <v>425065</v>
      </c>
      <c r="H373" s="1489">
        <f t="shared" si="23"/>
        <v>135.5</v>
      </c>
      <c r="I373" s="1490">
        <f t="shared" si="24"/>
        <v>135500</v>
      </c>
      <c r="J373" s="2292"/>
      <c r="K373" s="2292"/>
      <c r="L373" s="1492">
        <f t="shared" si="25"/>
        <v>135500</v>
      </c>
      <c r="M373" s="2443">
        <v>35000</v>
      </c>
      <c r="N373" s="2294"/>
    </row>
    <row r="374" spans="2:14" hidden="1">
      <c r="B374" s="2287">
        <v>21</v>
      </c>
      <c r="C374" s="1940">
        <v>41897</v>
      </c>
      <c r="D374" s="1944" t="s">
        <v>832</v>
      </c>
      <c r="E374" s="1944" t="s">
        <v>277</v>
      </c>
      <c r="F374" s="2292"/>
      <c r="G374" s="2292"/>
      <c r="H374" s="1489">
        <f t="shared" si="23"/>
        <v>0</v>
      </c>
      <c r="I374" s="1490">
        <f t="shared" si="24"/>
        <v>0</v>
      </c>
      <c r="J374" s="2292"/>
      <c r="K374" s="2292"/>
      <c r="L374" s="1492">
        <f t="shared" si="25"/>
        <v>0</v>
      </c>
      <c r="M374" s="2443">
        <v>35000</v>
      </c>
      <c r="N374" s="2294"/>
    </row>
    <row r="375" spans="2:14" hidden="1">
      <c r="B375" s="2287">
        <v>22</v>
      </c>
      <c r="C375" s="1940">
        <v>41898</v>
      </c>
      <c r="D375" s="2292" t="s">
        <v>1091</v>
      </c>
      <c r="E375" s="2292" t="s">
        <v>263</v>
      </c>
      <c r="F375" s="2292">
        <v>425369.9</v>
      </c>
      <c r="G375" s="2292">
        <v>425463.3</v>
      </c>
      <c r="H375" s="1489">
        <f t="shared" si="23"/>
        <v>93.399999999965075</v>
      </c>
      <c r="I375" s="1490">
        <f t="shared" si="24"/>
        <v>93399.999999965075</v>
      </c>
      <c r="J375" s="2292"/>
      <c r="K375" s="2292"/>
      <c r="L375" s="1492">
        <f t="shared" si="25"/>
        <v>93399.999999965075</v>
      </c>
      <c r="M375" s="2443"/>
      <c r="N375" s="2294"/>
    </row>
    <row r="376" spans="2:14" hidden="1">
      <c r="B376" s="2287">
        <v>23</v>
      </c>
      <c r="C376" s="1940">
        <v>41899</v>
      </c>
      <c r="D376" s="2292" t="s">
        <v>1092</v>
      </c>
      <c r="E376" s="2292" t="s">
        <v>263</v>
      </c>
      <c r="F376" s="2292">
        <v>425448.6</v>
      </c>
      <c r="G376" s="2292">
        <v>425455.9</v>
      </c>
      <c r="H376" s="1489">
        <f t="shared" si="23"/>
        <v>7.3000000000465661</v>
      </c>
      <c r="I376" s="1490">
        <f t="shared" si="24"/>
        <v>7300.0000000465661</v>
      </c>
      <c r="J376" s="2292"/>
      <c r="K376" s="2292"/>
      <c r="L376" s="1492">
        <f t="shared" si="25"/>
        <v>7300.0000000465661</v>
      </c>
      <c r="M376" s="2443"/>
      <c r="N376" s="2294"/>
    </row>
    <row r="377" spans="2:14" hidden="1">
      <c r="B377" s="2287">
        <v>24</v>
      </c>
      <c r="C377" s="1940">
        <v>41900</v>
      </c>
      <c r="D377" s="2292" t="s">
        <v>1093</v>
      </c>
      <c r="E377" s="2292" t="s">
        <v>263</v>
      </c>
      <c r="F377" s="2292">
        <v>425530.5</v>
      </c>
      <c r="G377" s="2292">
        <v>425785.2</v>
      </c>
      <c r="H377" s="1489">
        <f t="shared" si="23"/>
        <v>254.70000000001164</v>
      </c>
      <c r="I377" s="1490">
        <f t="shared" si="24"/>
        <v>254700.00000001164</v>
      </c>
      <c r="J377" s="2292"/>
      <c r="K377" s="2292"/>
      <c r="L377" s="1492">
        <f t="shared" si="25"/>
        <v>254700.00000001164</v>
      </c>
      <c r="M377" s="2443"/>
      <c r="N377" s="2294"/>
    </row>
    <row r="378" spans="2:14" hidden="1">
      <c r="B378" s="2287">
        <v>25</v>
      </c>
      <c r="C378" s="1940">
        <v>41901</v>
      </c>
      <c r="D378" s="2292" t="s">
        <v>1094</v>
      </c>
      <c r="E378" s="2292" t="s">
        <v>263</v>
      </c>
      <c r="F378" s="2292">
        <v>425902.7</v>
      </c>
      <c r="G378" s="2292">
        <v>425972.5</v>
      </c>
      <c r="H378" s="1489">
        <f t="shared" si="23"/>
        <v>69.799999999988358</v>
      </c>
      <c r="I378" s="1490">
        <f t="shared" si="24"/>
        <v>69799.999999988358</v>
      </c>
      <c r="J378" s="2292"/>
      <c r="K378" s="2292"/>
      <c r="L378" s="1492">
        <f t="shared" si="25"/>
        <v>69799.999999988358</v>
      </c>
      <c r="M378" s="2443"/>
      <c r="N378" s="2294"/>
    </row>
    <row r="379" spans="2:14" hidden="1">
      <c r="B379" s="3050">
        <v>26</v>
      </c>
      <c r="C379" s="1940">
        <v>41902</v>
      </c>
      <c r="D379" s="2292" t="s">
        <v>1095</v>
      </c>
      <c r="E379" s="2292" t="s">
        <v>263</v>
      </c>
      <c r="F379" s="2292">
        <v>426006.4</v>
      </c>
      <c r="G379" s="2292">
        <v>426050.3</v>
      </c>
      <c r="H379" s="1489">
        <f t="shared" si="23"/>
        <v>43.899999999965075</v>
      </c>
      <c r="I379" s="1490">
        <f t="shared" si="24"/>
        <v>43899.999999965075</v>
      </c>
      <c r="J379" s="2292"/>
      <c r="K379" s="2292"/>
      <c r="L379" s="1492">
        <f t="shared" si="25"/>
        <v>43899.999999965075</v>
      </c>
      <c r="M379" s="2443"/>
      <c r="N379" s="2294"/>
    </row>
    <row r="380" spans="2:14" hidden="1">
      <c r="B380" s="3052"/>
      <c r="C380" s="1940">
        <v>41902</v>
      </c>
      <c r="D380" s="2292" t="s">
        <v>1096</v>
      </c>
      <c r="E380" s="2292" t="s">
        <v>263</v>
      </c>
      <c r="F380" s="2292">
        <v>426140.5</v>
      </c>
      <c r="G380" s="2292">
        <v>426152.9</v>
      </c>
      <c r="H380" s="1489">
        <f t="shared" si="23"/>
        <v>12.400000000023283</v>
      </c>
      <c r="I380" s="1490">
        <f t="shared" si="24"/>
        <v>12400.000000023283</v>
      </c>
      <c r="J380" s="2292"/>
      <c r="K380" s="2292"/>
      <c r="L380" s="1492">
        <f t="shared" si="25"/>
        <v>12400.000000023283</v>
      </c>
      <c r="M380" s="2443"/>
      <c r="N380" s="2294"/>
    </row>
    <row r="381" spans="2:14" hidden="1">
      <c r="B381" s="2287">
        <v>27</v>
      </c>
      <c r="C381" s="1936">
        <v>41903</v>
      </c>
      <c r="D381" s="2292" t="s">
        <v>1097</v>
      </c>
      <c r="E381" s="2292" t="s">
        <v>263</v>
      </c>
      <c r="F381" s="2292">
        <v>426247.7</v>
      </c>
      <c r="G381" s="2292">
        <v>426257.5</v>
      </c>
      <c r="H381" s="1489">
        <f t="shared" si="23"/>
        <v>9.7999999999883585</v>
      </c>
      <c r="I381" s="1490">
        <f t="shared" si="24"/>
        <v>9799.9999999883585</v>
      </c>
      <c r="J381" s="2292"/>
      <c r="K381" s="2292"/>
      <c r="L381" s="1492">
        <f t="shared" si="25"/>
        <v>9799.9999999883585</v>
      </c>
      <c r="M381" s="2443"/>
      <c r="N381" s="2294"/>
    </row>
    <row r="382" spans="2:14" hidden="1">
      <c r="B382" s="3050">
        <v>28</v>
      </c>
      <c r="C382" s="1940">
        <v>41904</v>
      </c>
      <c r="D382" s="2292" t="s">
        <v>1098</v>
      </c>
      <c r="E382" s="2292" t="s">
        <v>263</v>
      </c>
      <c r="F382" s="2292">
        <v>426260.8</v>
      </c>
      <c r="G382" s="2292">
        <v>426262.8</v>
      </c>
      <c r="H382" s="1489">
        <f t="shared" si="23"/>
        <v>2</v>
      </c>
      <c r="I382" s="1490">
        <f t="shared" si="24"/>
        <v>2000</v>
      </c>
      <c r="J382" s="2292"/>
      <c r="K382" s="2292"/>
      <c r="L382" s="1492">
        <f t="shared" si="25"/>
        <v>2000</v>
      </c>
      <c r="M382" s="2443"/>
      <c r="N382" s="2294"/>
    </row>
    <row r="383" spans="2:14" hidden="1">
      <c r="B383" s="3052"/>
      <c r="C383" s="1940">
        <v>41904</v>
      </c>
      <c r="D383" s="2292" t="s">
        <v>1099</v>
      </c>
      <c r="E383" s="2292" t="s">
        <v>263</v>
      </c>
      <c r="F383" s="2292">
        <v>426404.2</v>
      </c>
      <c r="G383" s="2292">
        <v>426538.9</v>
      </c>
      <c r="H383" s="1489">
        <f t="shared" si="23"/>
        <v>134.70000000001164</v>
      </c>
      <c r="I383" s="1490">
        <f t="shared" si="24"/>
        <v>134700.00000001164</v>
      </c>
      <c r="J383" s="2292"/>
      <c r="K383" s="2292"/>
      <c r="L383" s="1492">
        <f t="shared" si="25"/>
        <v>134700.00000001164</v>
      </c>
      <c r="M383" s="2443"/>
      <c r="N383" s="2294"/>
    </row>
    <row r="384" spans="2:14" hidden="1">
      <c r="B384" s="3050">
        <v>29</v>
      </c>
      <c r="C384" s="1940">
        <v>41905</v>
      </c>
      <c r="D384" s="2292" t="s">
        <v>1100</v>
      </c>
      <c r="E384" s="2292" t="s">
        <v>277</v>
      </c>
      <c r="F384" s="2292">
        <v>426653.2</v>
      </c>
      <c r="G384" s="2292">
        <v>426660.2</v>
      </c>
      <c r="H384" s="1489">
        <v>7.1</v>
      </c>
      <c r="I384" s="1490">
        <f t="shared" si="24"/>
        <v>7100</v>
      </c>
      <c r="J384" s="2292"/>
      <c r="K384" s="2292"/>
      <c r="L384" s="1492">
        <f t="shared" si="25"/>
        <v>7100</v>
      </c>
      <c r="M384" s="3054">
        <v>35000</v>
      </c>
      <c r="N384" s="2294"/>
    </row>
    <row r="385" spans="2:14" hidden="1">
      <c r="B385" s="3051"/>
      <c r="C385" s="1940">
        <v>41905</v>
      </c>
      <c r="D385" s="2292" t="s">
        <v>1101</v>
      </c>
      <c r="E385" s="2292" t="s">
        <v>277</v>
      </c>
      <c r="F385" s="2292"/>
      <c r="G385" s="2292"/>
      <c r="H385" s="1489">
        <v>7.1</v>
      </c>
      <c r="I385" s="1490">
        <f t="shared" si="24"/>
        <v>7100</v>
      </c>
      <c r="J385" s="2292"/>
      <c r="K385" s="2292"/>
      <c r="L385" s="1492">
        <f t="shared" si="25"/>
        <v>7100</v>
      </c>
      <c r="M385" s="3056"/>
      <c r="N385" s="2294"/>
    </row>
    <row r="386" spans="2:14" hidden="1">
      <c r="B386" s="3052"/>
      <c r="C386" s="1940">
        <v>41905</v>
      </c>
      <c r="D386" s="2292" t="s">
        <v>1102</v>
      </c>
      <c r="E386" s="2292" t="s">
        <v>277</v>
      </c>
      <c r="F386" s="2292">
        <v>426682.5</v>
      </c>
      <c r="G386" s="2292">
        <v>426844.8</v>
      </c>
      <c r="H386" s="1489">
        <f t="shared" si="23"/>
        <v>162.29999999998836</v>
      </c>
      <c r="I386" s="1490">
        <f t="shared" si="24"/>
        <v>162299.99999998836</v>
      </c>
      <c r="J386" s="2292"/>
      <c r="K386" s="2292"/>
      <c r="L386" s="1492">
        <f t="shared" si="25"/>
        <v>162299.99999998836</v>
      </c>
      <c r="M386" s="3055"/>
      <c r="N386" s="2294"/>
    </row>
    <row r="387" spans="2:14" hidden="1">
      <c r="B387" s="2287">
        <v>30</v>
      </c>
      <c r="C387" s="1940">
        <v>41906</v>
      </c>
      <c r="D387" s="1944" t="s">
        <v>832</v>
      </c>
      <c r="E387" s="1944" t="s">
        <v>277</v>
      </c>
      <c r="F387" s="2292"/>
      <c r="G387" s="2292"/>
      <c r="H387" s="1489">
        <f t="shared" si="23"/>
        <v>0</v>
      </c>
      <c r="I387" s="1490">
        <f t="shared" si="24"/>
        <v>0</v>
      </c>
      <c r="J387" s="2292"/>
      <c r="K387" s="2292"/>
      <c r="L387" s="1492">
        <f t="shared" si="25"/>
        <v>0</v>
      </c>
      <c r="M387" s="2443">
        <v>35000</v>
      </c>
      <c r="N387" s="2294"/>
    </row>
    <row r="388" spans="2:14" ht="16.5" hidden="1" thickBot="1">
      <c r="B388" s="2295">
        <v>31</v>
      </c>
      <c r="C388" s="2296">
        <v>41907</v>
      </c>
      <c r="D388" s="1947" t="s">
        <v>832</v>
      </c>
      <c r="E388" s="1947" t="s">
        <v>277</v>
      </c>
      <c r="F388" s="2297"/>
      <c r="G388" s="2297"/>
      <c r="H388" s="1503">
        <f t="shared" si="23"/>
        <v>0</v>
      </c>
      <c r="I388" s="1504">
        <f t="shared" si="24"/>
        <v>0</v>
      </c>
      <c r="J388" s="2297"/>
      <c r="K388" s="2297"/>
      <c r="L388" s="1505">
        <f t="shared" si="25"/>
        <v>0</v>
      </c>
      <c r="M388" s="2542">
        <v>35000</v>
      </c>
      <c r="N388" s="2299"/>
    </row>
    <row r="389" spans="2:14" hidden="1">
      <c r="B389" s="3048">
        <v>1</v>
      </c>
      <c r="C389" s="1931">
        <v>41908</v>
      </c>
      <c r="D389" s="2284" t="s">
        <v>1271</v>
      </c>
      <c r="E389" s="2285" t="s">
        <v>263</v>
      </c>
      <c r="F389" s="2592">
        <v>427148.2</v>
      </c>
      <c r="G389" s="2592">
        <v>427178.4</v>
      </c>
      <c r="H389" s="1480">
        <f t="shared" si="23"/>
        <v>30.200000000011642</v>
      </c>
      <c r="I389" s="1481">
        <f>H389*1000</f>
        <v>30200.000000011642</v>
      </c>
      <c r="J389" s="1478"/>
      <c r="K389" s="1478"/>
      <c r="L389" s="1482">
        <f>I389+K389</f>
        <v>30200.000000011642</v>
      </c>
      <c r="M389" s="1483"/>
      <c r="N389" s="1484"/>
    </row>
    <row r="390" spans="2:14" hidden="1">
      <c r="B390" s="3049"/>
      <c r="C390" s="1940">
        <v>41908</v>
      </c>
      <c r="D390" s="2288" t="s">
        <v>1272</v>
      </c>
      <c r="E390" s="2289" t="s">
        <v>263</v>
      </c>
      <c r="F390" s="2593">
        <v>427199.3</v>
      </c>
      <c r="G390" s="2593">
        <v>427270.5</v>
      </c>
      <c r="H390" s="1489">
        <f t="shared" si="23"/>
        <v>71.200000000011642</v>
      </c>
      <c r="I390" s="1490">
        <f>H390*1000</f>
        <v>71200.000000011642</v>
      </c>
      <c r="J390" s="1491"/>
      <c r="K390" s="1491"/>
      <c r="L390" s="1492">
        <f>I390+K390</f>
        <v>71200.000000011642</v>
      </c>
      <c r="M390" s="1493"/>
      <c r="N390" s="1494"/>
    </row>
    <row r="391" spans="2:14" hidden="1">
      <c r="B391" s="3049"/>
      <c r="C391" s="1940">
        <v>41908</v>
      </c>
      <c r="D391" s="2288" t="s">
        <v>1273</v>
      </c>
      <c r="E391" s="2289" t="s">
        <v>263</v>
      </c>
      <c r="F391" s="2593"/>
      <c r="G391" s="2593"/>
      <c r="H391" s="1489">
        <v>71.2</v>
      </c>
      <c r="I391" s="1490">
        <f>H391*1000</f>
        <v>71200</v>
      </c>
      <c r="J391" s="1491"/>
      <c r="K391" s="1491"/>
      <c r="L391" s="1492">
        <f t="shared" ref="L391:L428" si="26">I391+K391</f>
        <v>71200</v>
      </c>
      <c r="M391" s="1493"/>
      <c r="N391" s="1494"/>
    </row>
    <row r="392" spans="2:14" hidden="1">
      <c r="B392" s="2549">
        <v>2</v>
      </c>
      <c r="C392" s="1940">
        <v>41909</v>
      </c>
      <c r="D392" s="2288" t="s">
        <v>1274</v>
      </c>
      <c r="E392" s="2289" t="s">
        <v>277</v>
      </c>
      <c r="F392" s="2593">
        <v>427466</v>
      </c>
      <c r="G392" s="2593">
        <v>427538</v>
      </c>
      <c r="H392" s="1489">
        <f t="shared" si="23"/>
        <v>72</v>
      </c>
      <c r="I392" s="1490">
        <f>H392*1000</f>
        <v>72000</v>
      </c>
      <c r="J392" s="1491"/>
      <c r="K392" s="1491"/>
      <c r="L392" s="1492">
        <f t="shared" si="26"/>
        <v>72000</v>
      </c>
      <c r="M392" s="1493"/>
      <c r="N392" s="1494"/>
    </row>
    <row r="393" spans="2:14" hidden="1">
      <c r="B393" s="2549">
        <v>3</v>
      </c>
      <c r="C393" s="2594">
        <v>41910</v>
      </c>
      <c r="D393" s="2288" t="s">
        <v>1275</v>
      </c>
      <c r="E393" s="2289" t="s">
        <v>277</v>
      </c>
      <c r="F393" s="2593">
        <v>427633.3</v>
      </c>
      <c r="G393" s="2593">
        <v>427808.8</v>
      </c>
      <c r="H393" s="1489">
        <f t="shared" si="23"/>
        <v>175.5</v>
      </c>
      <c r="I393" s="1490">
        <f t="shared" ref="I393:I428" si="27">H393*1000</f>
        <v>175500</v>
      </c>
      <c r="J393" s="1491"/>
      <c r="K393" s="1491"/>
      <c r="L393" s="1492">
        <f t="shared" si="26"/>
        <v>175500</v>
      </c>
      <c r="M393" s="1493">
        <v>35000</v>
      </c>
      <c r="N393" s="1494"/>
    </row>
    <row r="394" spans="2:14" hidden="1">
      <c r="B394" s="2549">
        <v>4</v>
      </c>
      <c r="C394" s="1940">
        <v>41911</v>
      </c>
      <c r="D394" s="2288" t="s">
        <v>1276</v>
      </c>
      <c r="E394" s="2289" t="s">
        <v>277</v>
      </c>
      <c r="F394" s="2595">
        <v>427808.8</v>
      </c>
      <c r="G394" s="2595">
        <v>427904.4</v>
      </c>
      <c r="H394" s="1489">
        <f t="shared" si="23"/>
        <v>95.600000000034925</v>
      </c>
      <c r="I394" s="1490">
        <f t="shared" si="27"/>
        <v>95600.000000034925</v>
      </c>
      <c r="J394" s="2596"/>
      <c r="K394" s="2596"/>
      <c r="L394" s="1492">
        <f t="shared" si="26"/>
        <v>95600.000000034925</v>
      </c>
      <c r="M394" s="1493">
        <v>35000</v>
      </c>
      <c r="N394" s="2597"/>
    </row>
    <row r="395" spans="2:14" hidden="1">
      <c r="B395" s="2549">
        <v>5</v>
      </c>
      <c r="C395" s="1940">
        <v>41912</v>
      </c>
      <c r="D395" s="2288" t="s">
        <v>1093</v>
      </c>
      <c r="E395" s="2289" t="s">
        <v>277</v>
      </c>
      <c r="F395" s="2595">
        <v>428106.8</v>
      </c>
      <c r="G395" s="2595">
        <v>428356.9</v>
      </c>
      <c r="H395" s="1489">
        <f t="shared" si="23"/>
        <v>250.10000000003492</v>
      </c>
      <c r="I395" s="1490">
        <f t="shared" si="27"/>
        <v>250100.00000003492</v>
      </c>
      <c r="J395" s="2596"/>
      <c r="K395" s="2596"/>
      <c r="L395" s="1492">
        <f t="shared" si="26"/>
        <v>250100.00000003492</v>
      </c>
      <c r="M395" s="1493">
        <v>35000</v>
      </c>
      <c r="N395" s="2597"/>
    </row>
    <row r="396" spans="2:14" hidden="1">
      <c r="B396" s="2549">
        <v>6</v>
      </c>
      <c r="C396" s="1940">
        <v>41913</v>
      </c>
      <c r="D396" s="1823" t="s">
        <v>1277</v>
      </c>
      <c r="E396" s="1824" t="s">
        <v>277</v>
      </c>
      <c r="F396" s="2595">
        <v>428362.4</v>
      </c>
      <c r="G396" s="2595">
        <v>428394</v>
      </c>
      <c r="H396" s="1489">
        <f t="shared" si="23"/>
        <v>31.599999999976717</v>
      </c>
      <c r="I396" s="1490">
        <f t="shared" si="27"/>
        <v>31599.999999976717</v>
      </c>
      <c r="J396" s="2596"/>
      <c r="K396" s="2596"/>
      <c r="L396" s="1492">
        <f t="shared" si="26"/>
        <v>31599.999999976717</v>
      </c>
      <c r="M396" s="1493">
        <v>35000</v>
      </c>
      <c r="N396" s="2597"/>
    </row>
    <row r="397" spans="2:14" hidden="1">
      <c r="B397" s="3049">
        <v>7</v>
      </c>
      <c r="C397" s="1940">
        <v>41914</v>
      </c>
      <c r="D397" s="2288" t="s">
        <v>1278</v>
      </c>
      <c r="E397" s="2289" t="s">
        <v>263</v>
      </c>
      <c r="F397" s="2595">
        <v>428534.6</v>
      </c>
      <c r="G397" s="2595">
        <v>428581.9</v>
      </c>
      <c r="H397" s="1489">
        <f t="shared" si="23"/>
        <v>47.300000000046566</v>
      </c>
      <c r="I397" s="1490">
        <f t="shared" si="27"/>
        <v>47300.000000046566</v>
      </c>
      <c r="J397" s="2596"/>
      <c r="K397" s="2596"/>
      <c r="L397" s="1492">
        <f t="shared" si="26"/>
        <v>47300.000000046566</v>
      </c>
      <c r="M397" s="2640"/>
      <c r="N397" s="2597"/>
    </row>
    <row r="398" spans="2:14" hidden="1">
      <c r="B398" s="3049"/>
      <c r="C398" s="1940">
        <v>41914</v>
      </c>
      <c r="D398" s="2288" t="s">
        <v>1279</v>
      </c>
      <c r="E398" s="2289" t="s">
        <v>263</v>
      </c>
      <c r="F398" s="2595">
        <v>428646.40000000002</v>
      </c>
      <c r="G398" s="2595">
        <v>428693.1</v>
      </c>
      <c r="H398" s="1489">
        <f t="shared" si="23"/>
        <v>46.699999999953434</v>
      </c>
      <c r="I398" s="1490">
        <f t="shared" si="27"/>
        <v>46699.999999953434</v>
      </c>
      <c r="J398" s="2596"/>
      <c r="K398" s="2596"/>
      <c r="L398" s="1492">
        <f t="shared" si="26"/>
        <v>46699.999999953434</v>
      </c>
      <c r="M398" s="2640"/>
      <c r="N398" s="2597"/>
    </row>
    <row r="399" spans="2:14" hidden="1">
      <c r="B399" s="2549">
        <v>8</v>
      </c>
      <c r="C399" s="1940">
        <v>41915</v>
      </c>
      <c r="D399" s="1823" t="s">
        <v>1280</v>
      </c>
      <c r="E399" s="2289" t="s">
        <v>263</v>
      </c>
      <c r="F399" s="2595">
        <v>428733.8</v>
      </c>
      <c r="G399" s="2595">
        <v>428757.8</v>
      </c>
      <c r="H399" s="1489">
        <f t="shared" si="23"/>
        <v>24</v>
      </c>
      <c r="I399" s="1490">
        <f t="shared" si="27"/>
        <v>24000</v>
      </c>
      <c r="J399" s="2596"/>
      <c r="K399" s="2596"/>
      <c r="L399" s="1492">
        <f t="shared" si="26"/>
        <v>24000</v>
      </c>
      <c r="M399" s="2640"/>
      <c r="N399" s="2597"/>
    </row>
    <row r="400" spans="2:14" hidden="1">
      <c r="B400" s="2549">
        <v>9</v>
      </c>
      <c r="C400" s="1940">
        <v>41916</v>
      </c>
      <c r="D400" s="1486" t="s">
        <v>843</v>
      </c>
      <c r="E400" s="2289" t="s">
        <v>263</v>
      </c>
      <c r="F400" s="2599"/>
      <c r="G400" s="2599"/>
      <c r="H400" s="1489">
        <f t="shared" si="23"/>
        <v>0</v>
      </c>
      <c r="I400" s="1490">
        <f t="shared" si="27"/>
        <v>0</v>
      </c>
      <c r="J400" s="2596"/>
      <c r="K400" s="2596"/>
      <c r="L400" s="1492">
        <f t="shared" si="26"/>
        <v>0</v>
      </c>
      <c r="M400" s="2640"/>
      <c r="N400" s="2597"/>
    </row>
    <row r="401" spans="2:14" hidden="1">
      <c r="B401" s="2549">
        <v>10</v>
      </c>
      <c r="C401" s="2594">
        <v>41917</v>
      </c>
      <c r="D401" s="1486" t="s">
        <v>843</v>
      </c>
      <c r="E401" s="2289" t="s">
        <v>263</v>
      </c>
      <c r="F401" s="2599"/>
      <c r="G401" s="2599"/>
      <c r="H401" s="1489">
        <f t="shared" si="23"/>
        <v>0</v>
      </c>
      <c r="I401" s="1490">
        <f t="shared" si="27"/>
        <v>0</v>
      </c>
      <c r="J401" s="2596"/>
      <c r="K401" s="2596"/>
      <c r="L401" s="1492">
        <f t="shared" si="26"/>
        <v>0</v>
      </c>
      <c r="M401" s="2640"/>
      <c r="N401" s="2597"/>
    </row>
    <row r="402" spans="2:14" hidden="1">
      <c r="B402" s="2549">
        <v>11</v>
      </c>
      <c r="C402" s="1940">
        <v>41918</v>
      </c>
      <c r="D402" s="1486" t="s">
        <v>843</v>
      </c>
      <c r="E402" s="2289" t="s">
        <v>263</v>
      </c>
      <c r="F402" s="2599"/>
      <c r="G402" s="2599"/>
      <c r="H402" s="1489">
        <f t="shared" si="23"/>
        <v>0</v>
      </c>
      <c r="I402" s="1490">
        <f t="shared" si="27"/>
        <v>0</v>
      </c>
      <c r="J402" s="2596"/>
      <c r="K402" s="2596"/>
      <c r="L402" s="1492">
        <f t="shared" si="26"/>
        <v>0</v>
      </c>
      <c r="M402" s="2640"/>
      <c r="N402" s="2597"/>
    </row>
    <row r="403" spans="2:14" hidden="1">
      <c r="B403" s="2549">
        <v>12</v>
      </c>
      <c r="C403" s="1940">
        <v>41919</v>
      </c>
      <c r="D403" s="1486" t="s">
        <v>843</v>
      </c>
      <c r="E403" s="2289" t="s">
        <v>263</v>
      </c>
      <c r="F403" s="2599"/>
      <c r="G403" s="2599"/>
      <c r="H403" s="1489">
        <f t="shared" si="23"/>
        <v>0</v>
      </c>
      <c r="I403" s="1490">
        <f t="shared" si="27"/>
        <v>0</v>
      </c>
      <c r="J403" s="2596"/>
      <c r="K403" s="2596"/>
      <c r="L403" s="1492">
        <f t="shared" si="26"/>
        <v>0</v>
      </c>
      <c r="M403" s="2640"/>
      <c r="N403" s="2597"/>
    </row>
    <row r="404" spans="2:14" hidden="1">
      <c r="B404" s="2549">
        <v>13</v>
      </c>
      <c r="C404" s="1940">
        <v>41920</v>
      </c>
      <c r="D404" s="1823" t="s">
        <v>1281</v>
      </c>
      <c r="E404" s="2289" t="s">
        <v>263</v>
      </c>
      <c r="F404" s="2599"/>
      <c r="G404" s="2599"/>
      <c r="H404" s="1489">
        <f t="shared" si="23"/>
        <v>0</v>
      </c>
      <c r="I404" s="1490">
        <f t="shared" si="27"/>
        <v>0</v>
      </c>
      <c r="J404" s="2596"/>
      <c r="K404" s="2596"/>
      <c r="L404" s="1492">
        <f t="shared" si="26"/>
        <v>0</v>
      </c>
      <c r="M404" s="2640"/>
      <c r="N404" s="2597"/>
    </row>
    <row r="405" spans="2:14" hidden="1">
      <c r="B405" s="2549">
        <v>14</v>
      </c>
      <c r="C405" s="1940">
        <v>41921</v>
      </c>
      <c r="D405" s="2596" t="s">
        <v>1282</v>
      </c>
      <c r="E405" s="2289" t="s">
        <v>263</v>
      </c>
      <c r="F405" s="2599"/>
      <c r="G405" s="2599"/>
      <c r="H405" s="1489">
        <f t="shared" si="23"/>
        <v>0</v>
      </c>
      <c r="I405" s="1490">
        <f t="shared" si="27"/>
        <v>0</v>
      </c>
      <c r="J405" s="2596"/>
      <c r="K405" s="2596"/>
      <c r="L405" s="1492">
        <f t="shared" si="26"/>
        <v>0</v>
      </c>
      <c r="M405" s="2640"/>
      <c r="N405" s="2597"/>
    </row>
    <row r="406" spans="2:14" hidden="1">
      <c r="B406" s="2549">
        <v>15</v>
      </c>
      <c r="C406" s="1940">
        <v>41922</v>
      </c>
      <c r="D406" s="2596" t="s">
        <v>1283</v>
      </c>
      <c r="E406" s="2289" t="s">
        <v>263</v>
      </c>
      <c r="F406" s="2599">
        <v>429103.4</v>
      </c>
      <c r="G406" s="2599">
        <v>429260.4</v>
      </c>
      <c r="H406" s="1489">
        <f t="shared" si="23"/>
        <v>157</v>
      </c>
      <c r="I406" s="1490">
        <f t="shared" si="27"/>
        <v>157000</v>
      </c>
      <c r="J406" s="2596"/>
      <c r="K406" s="2596"/>
      <c r="L406" s="1492">
        <f t="shared" si="26"/>
        <v>157000</v>
      </c>
      <c r="M406" s="2640"/>
      <c r="N406" s="2597"/>
    </row>
    <row r="407" spans="2:14" hidden="1">
      <c r="B407" s="2549">
        <v>16</v>
      </c>
      <c r="C407" s="1940">
        <v>41923</v>
      </c>
      <c r="D407" s="1486" t="s">
        <v>843</v>
      </c>
      <c r="E407" s="2289" t="s">
        <v>263</v>
      </c>
      <c r="F407" s="2599"/>
      <c r="G407" s="2599"/>
      <c r="H407" s="1489">
        <f t="shared" si="23"/>
        <v>0</v>
      </c>
      <c r="I407" s="1490">
        <f t="shared" si="27"/>
        <v>0</v>
      </c>
      <c r="J407" s="2596"/>
      <c r="K407" s="2596"/>
      <c r="L407" s="1492">
        <f t="shared" si="26"/>
        <v>0</v>
      </c>
      <c r="M407" s="2640"/>
      <c r="N407" s="2597"/>
    </row>
    <row r="408" spans="2:14" hidden="1">
      <c r="B408" s="3050">
        <v>17</v>
      </c>
      <c r="C408" s="2594">
        <v>41924</v>
      </c>
      <c r="D408" s="1823" t="s">
        <v>1284</v>
      </c>
      <c r="E408" s="2289" t="s">
        <v>263</v>
      </c>
      <c r="F408" s="2599">
        <v>429282.6</v>
      </c>
      <c r="G408" s="2599">
        <v>429310.1</v>
      </c>
      <c r="H408" s="1489">
        <f t="shared" si="23"/>
        <v>27.5</v>
      </c>
      <c r="I408" s="1490">
        <f t="shared" si="27"/>
        <v>27500</v>
      </c>
      <c r="J408" s="2596"/>
      <c r="K408" s="2596"/>
      <c r="L408" s="1492">
        <f t="shared" si="26"/>
        <v>27500</v>
      </c>
      <c r="M408" s="2640"/>
      <c r="N408" s="2597"/>
    </row>
    <row r="409" spans="2:14" hidden="1">
      <c r="B409" s="3051"/>
      <c r="C409" s="2594">
        <v>41924</v>
      </c>
      <c r="D409" s="1823" t="s">
        <v>395</v>
      </c>
      <c r="E409" s="2289" t="s">
        <v>263</v>
      </c>
      <c r="F409" s="2599">
        <v>429341</v>
      </c>
      <c r="G409" s="2599">
        <v>429377.3</v>
      </c>
      <c r="H409" s="1489">
        <f t="shared" si="23"/>
        <v>36.299999999988358</v>
      </c>
      <c r="I409" s="1490">
        <f t="shared" si="27"/>
        <v>36299.999999988358</v>
      </c>
      <c r="J409" s="2596"/>
      <c r="K409" s="2596"/>
      <c r="L409" s="1492">
        <f t="shared" si="26"/>
        <v>36299.999999988358</v>
      </c>
      <c r="M409" s="2640"/>
      <c r="N409" s="2597"/>
    </row>
    <row r="410" spans="2:14" hidden="1">
      <c r="B410" s="3052"/>
      <c r="C410" s="2594">
        <v>41924</v>
      </c>
      <c r="D410" s="1823" t="s">
        <v>1285</v>
      </c>
      <c r="E410" s="2289" t="s">
        <v>263</v>
      </c>
      <c r="F410" s="2599">
        <v>429405.5</v>
      </c>
      <c r="G410" s="2599">
        <v>429439.4</v>
      </c>
      <c r="H410" s="1489">
        <f t="shared" si="23"/>
        <v>33.900000000023283</v>
      </c>
      <c r="I410" s="1490">
        <f t="shared" si="27"/>
        <v>33900.000000023283</v>
      </c>
      <c r="J410" s="2596"/>
      <c r="K410" s="2596"/>
      <c r="L410" s="1492">
        <f t="shared" si="26"/>
        <v>33900.000000023283</v>
      </c>
      <c r="M410" s="2640"/>
      <c r="N410" s="2597"/>
    </row>
    <row r="411" spans="2:14" hidden="1">
      <c r="B411" s="2549">
        <v>18</v>
      </c>
      <c r="C411" s="1940">
        <v>41925</v>
      </c>
      <c r="D411" s="1486" t="s">
        <v>843</v>
      </c>
      <c r="E411" s="2289" t="s">
        <v>263</v>
      </c>
      <c r="F411" s="2599"/>
      <c r="G411" s="2599"/>
      <c r="H411" s="1489">
        <f t="shared" si="23"/>
        <v>0</v>
      </c>
      <c r="I411" s="1490">
        <f t="shared" si="27"/>
        <v>0</v>
      </c>
      <c r="J411" s="2596"/>
      <c r="K411" s="2596"/>
      <c r="L411" s="1492">
        <f t="shared" si="26"/>
        <v>0</v>
      </c>
      <c r="M411" s="2640"/>
      <c r="N411" s="2597"/>
    </row>
    <row r="412" spans="2:14" hidden="1">
      <c r="B412" s="3050">
        <v>19</v>
      </c>
      <c r="C412" s="1940">
        <v>41926</v>
      </c>
      <c r="D412" s="2596" t="s">
        <v>1286</v>
      </c>
      <c r="E412" s="2289" t="s">
        <v>263</v>
      </c>
      <c r="F412" s="2599">
        <v>429440.1</v>
      </c>
      <c r="G412" s="2599">
        <v>429490</v>
      </c>
      <c r="H412" s="1489">
        <f t="shared" ref="H412:H428" si="28">G412-F412</f>
        <v>49.900000000023283</v>
      </c>
      <c r="I412" s="1490">
        <f t="shared" si="27"/>
        <v>49900.000000023283</v>
      </c>
      <c r="J412" s="2596"/>
      <c r="K412" s="2596"/>
      <c r="L412" s="1492">
        <f t="shared" si="26"/>
        <v>49900.000000023283</v>
      </c>
      <c r="M412" s="2640"/>
      <c r="N412" s="2597"/>
    </row>
    <row r="413" spans="2:14" hidden="1">
      <c r="B413" s="3052"/>
      <c r="C413" s="1940">
        <v>41926</v>
      </c>
      <c r="D413" s="2596" t="s">
        <v>1287</v>
      </c>
      <c r="E413" s="2289" t="s">
        <v>263</v>
      </c>
      <c r="F413" s="2599">
        <v>429490</v>
      </c>
      <c r="G413" s="2599">
        <v>429548.1</v>
      </c>
      <c r="H413" s="1489">
        <f t="shared" si="28"/>
        <v>58.099999999976717</v>
      </c>
      <c r="I413" s="1490">
        <f t="shared" si="27"/>
        <v>58099.999999976717</v>
      </c>
      <c r="J413" s="2596"/>
      <c r="K413" s="2596"/>
      <c r="L413" s="1492">
        <f t="shared" si="26"/>
        <v>58099.999999976717</v>
      </c>
      <c r="M413" s="2640"/>
      <c r="N413" s="2597"/>
    </row>
    <row r="414" spans="2:14" hidden="1">
      <c r="B414" s="3050">
        <v>20</v>
      </c>
      <c r="C414" s="1940">
        <v>41927</v>
      </c>
      <c r="D414" s="2596" t="s">
        <v>1288</v>
      </c>
      <c r="E414" s="2289" t="s">
        <v>263</v>
      </c>
      <c r="F414" s="2599">
        <v>429548.3</v>
      </c>
      <c r="G414" s="2599">
        <v>429582.1</v>
      </c>
      <c r="H414" s="1489">
        <f t="shared" si="28"/>
        <v>33.799999999988358</v>
      </c>
      <c r="I414" s="1490">
        <f t="shared" si="27"/>
        <v>33799.999999988358</v>
      </c>
      <c r="J414" s="2596"/>
      <c r="K414" s="2596"/>
      <c r="L414" s="1492">
        <f t="shared" si="26"/>
        <v>33799.999999988358</v>
      </c>
      <c r="M414" s="2640"/>
      <c r="N414" s="2597"/>
    </row>
    <row r="415" spans="2:14" hidden="1">
      <c r="B415" s="3052"/>
      <c r="C415" s="1940">
        <v>41927</v>
      </c>
      <c r="D415" s="2596" t="s">
        <v>1289</v>
      </c>
      <c r="E415" s="2289" t="s">
        <v>263</v>
      </c>
      <c r="F415" s="2599">
        <v>429620.5</v>
      </c>
      <c r="G415" s="2599">
        <v>429691.5</v>
      </c>
      <c r="H415" s="1489">
        <f t="shared" si="28"/>
        <v>71</v>
      </c>
      <c r="I415" s="1490">
        <f t="shared" si="27"/>
        <v>71000</v>
      </c>
      <c r="J415" s="2596"/>
      <c r="K415" s="2596"/>
      <c r="L415" s="1492">
        <f t="shared" si="26"/>
        <v>71000</v>
      </c>
      <c r="M415" s="2640"/>
      <c r="N415" s="2597"/>
    </row>
    <row r="416" spans="2:14" hidden="1">
      <c r="B416" s="2549">
        <v>21</v>
      </c>
      <c r="C416" s="1940">
        <v>41928</v>
      </c>
      <c r="D416" s="2596" t="s">
        <v>1290</v>
      </c>
      <c r="E416" s="2289" t="s">
        <v>263</v>
      </c>
      <c r="F416" s="2599">
        <v>429691.5</v>
      </c>
      <c r="G416" s="2599">
        <v>429743.8</v>
      </c>
      <c r="H416" s="1489">
        <f t="shared" si="28"/>
        <v>52.299999999988358</v>
      </c>
      <c r="I416" s="1490">
        <f t="shared" si="27"/>
        <v>52299.999999988358</v>
      </c>
      <c r="J416" s="2596"/>
      <c r="K416" s="2596"/>
      <c r="L416" s="1492">
        <f t="shared" si="26"/>
        <v>52299.999999988358</v>
      </c>
      <c r="M416" s="2640"/>
      <c r="N416" s="2597"/>
    </row>
    <row r="417" spans="2:14" hidden="1">
      <c r="B417" s="2549">
        <v>22</v>
      </c>
      <c r="C417" s="1940">
        <v>41929</v>
      </c>
      <c r="D417" s="1486" t="s">
        <v>1291</v>
      </c>
      <c r="E417" s="2289" t="s">
        <v>263</v>
      </c>
      <c r="F417" s="2599"/>
      <c r="G417" s="2599"/>
      <c r="H417" s="1489">
        <f t="shared" si="28"/>
        <v>0</v>
      </c>
      <c r="I417" s="1490">
        <f t="shared" si="27"/>
        <v>0</v>
      </c>
      <c r="J417" s="2596"/>
      <c r="K417" s="2596"/>
      <c r="L417" s="1492">
        <f t="shared" si="26"/>
        <v>0</v>
      </c>
      <c r="M417" s="2640"/>
      <c r="N417" s="2597"/>
    </row>
    <row r="418" spans="2:14" hidden="1">
      <c r="B418" s="2549">
        <v>23</v>
      </c>
      <c r="C418" s="1940">
        <v>41930</v>
      </c>
      <c r="D418" s="2596" t="s">
        <v>1292</v>
      </c>
      <c r="E418" s="2289" t="s">
        <v>263</v>
      </c>
      <c r="F418" s="2599">
        <v>429930.5</v>
      </c>
      <c r="G418" s="2599">
        <v>430103.1</v>
      </c>
      <c r="H418" s="1489">
        <f t="shared" si="28"/>
        <v>172.59999999997672</v>
      </c>
      <c r="I418" s="1490">
        <f t="shared" si="27"/>
        <v>172599.99999997672</v>
      </c>
      <c r="J418" s="2596"/>
      <c r="K418" s="2596"/>
      <c r="L418" s="1492">
        <f t="shared" si="26"/>
        <v>172599.99999997672</v>
      </c>
      <c r="M418" s="2640"/>
      <c r="N418" s="2597"/>
    </row>
    <row r="419" spans="2:14" hidden="1">
      <c r="B419" s="2549">
        <v>24</v>
      </c>
      <c r="C419" s="2594">
        <v>41931</v>
      </c>
      <c r="D419" s="2596" t="s">
        <v>1293</v>
      </c>
      <c r="E419" s="2289" t="s">
        <v>263</v>
      </c>
      <c r="F419" s="2599">
        <v>430136.4</v>
      </c>
      <c r="G419" s="2599">
        <v>430170.8</v>
      </c>
      <c r="H419" s="1489">
        <f t="shared" si="28"/>
        <v>34.399999999965075</v>
      </c>
      <c r="I419" s="1490">
        <f t="shared" si="27"/>
        <v>34399.999999965075</v>
      </c>
      <c r="J419" s="2596"/>
      <c r="K419" s="2596"/>
      <c r="L419" s="1492">
        <f t="shared" si="26"/>
        <v>34399.999999965075</v>
      </c>
      <c r="M419" s="2640"/>
      <c r="N419" s="2597"/>
    </row>
    <row r="420" spans="2:14" hidden="1">
      <c r="B420" s="2549">
        <v>25</v>
      </c>
      <c r="C420" s="1940">
        <v>41932</v>
      </c>
      <c r="D420" s="2596" t="s">
        <v>1294</v>
      </c>
      <c r="E420" s="2289" t="s">
        <v>277</v>
      </c>
      <c r="F420" s="2599">
        <v>430290.7</v>
      </c>
      <c r="G420" s="2599">
        <v>430392.8</v>
      </c>
      <c r="H420" s="1489">
        <f t="shared" si="28"/>
        <v>102.09999999997672</v>
      </c>
      <c r="I420" s="1490">
        <f t="shared" si="27"/>
        <v>102099.99999997672</v>
      </c>
      <c r="J420" s="2596"/>
      <c r="K420" s="2596"/>
      <c r="L420" s="1492">
        <f t="shared" si="26"/>
        <v>102099.99999997672</v>
      </c>
      <c r="M420" s="1493">
        <v>35000</v>
      </c>
      <c r="N420" s="2597"/>
    </row>
    <row r="421" spans="2:14" hidden="1">
      <c r="B421" s="2549">
        <v>26</v>
      </c>
      <c r="C421" s="1940">
        <v>41933</v>
      </c>
      <c r="D421" s="1944" t="s">
        <v>1295</v>
      </c>
      <c r="E421" s="2214" t="s">
        <v>277</v>
      </c>
      <c r="F421" s="2599"/>
      <c r="G421" s="2599"/>
      <c r="H421" s="1489">
        <f t="shared" si="28"/>
        <v>0</v>
      </c>
      <c r="I421" s="1490">
        <f t="shared" si="27"/>
        <v>0</v>
      </c>
      <c r="J421" s="2596"/>
      <c r="K421" s="2596"/>
      <c r="L421" s="1492">
        <f t="shared" si="26"/>
        <v>0</v>
      </c>
      <c r="M421" s="2640">
        <v>35000</v>
      </c>
      <c r="N421" s="2597"/>
    </row>
    <row r="422" spans="2:14" hidden="1">
      <c r="B422" s="2549">
        <v>27</v>
      </c>
      <c r="C422" s="1940">
        <v>41934</v>
      </c>
      <c r="D422" s="2596" t="s">
        <v>1288</v>
      </c>
      <c r="E422" s="2289" t="s">
        <v>263</v>
      </c>
      <c r="F422" s="2599">
        <v>430580.3</v>
      </c>
      <c r="G422" s="2599">
        <v>430610.2</v>
      </c>
      <c r="H422" s="1489">
        <f t="shared" si="28"/>
        <v>29.900000000023283</v>
      </c>
      <c r="I422" s="1490">
        <f t="shared" si="27"/>
        <v>29900.000000023283</v>
      </c>
      <c r="J422" s="2596"/>
      <c r="K422" s="2596"/>
      <c r="L422" s="1492">
        <f t="shared" si="26"/>
        <v>29900.000000023283</v>
      </c>
      <c r="M422" s="2640"/>
      <c r="N422" s="2597"/>
    </row>
    <row r="423" spans="2:14" hidden="1">
      <c r="B423" s="2549">
        <v>28</v>
      </c>
      <c r="C423" s="1940">
        <v>41935</v>
      </c>
      <c r="D423" s="2596" t="s">
        <v>1296</v>
      </c>
      <c r="E423" s="2289" t="s">
        <v>263</v>
      </c>
      <c r="F423" s="2599">
        <v>430680</v>
      </c>
      <c r="G423" s="2599">
        <v>430705.3</v>
      </c>
      <c r="H423" s="1489">
        <f t="shared" si="28"/>
        <v>25.299999999988358</v>
      </c>
      <c r="I423" s="1490">
        <f t="shared" si="27"/>
        <v>25299.999999988358</v>
      </c>
      <c r="J423" s="2596"/>
      <c r="K423" s="2596"/>
      <c r="L423" s="1492">
        <f t="shared" si="26"/>
        <v>25299.999999988358</v>
      </c>
      <c r="M423" s="2640"/>
      <c r="N423" s="2597"/>
    </row>
    <row r="424" spans="2:14" hidden="1">
      <c r="B424" s="2549">
        <v>29</v>
      </c>
      <c r="C424" s="1940">
        <v>41936</v>
      </c>
      <c r="D424" s="2596" t="s">
        <v>1297</v>
      </c>
      <c r="E424" s="2289" t="s">
        <v>263</v>
      </c>
      <c r="F424" s="2599">
        <v>430760.1</v>
      </c>
      <c r="G424" s="2599">
        <v>430793.6</v>
      </c>
      <c r="H424" s="1489">
        <f t="shared" si="28"/>
        <v>33.5</v>
      </c>
      <c r="I424" s="1490">
        <f t="shared" si="27"/>
        <v>33500</v>
      </c>
      <c r="J424" s="2596"/>
      <c r="K424" s="2596"/>
      <c r="L424" s="1492">
        <f t="shared" si="26"/>
        <v>33500</v>
      </c>
      <c r="M424" s="2640"/>
      <c r="N424" s="2597"/>
    </row>
    <row r="425" spans="2:14" hidden="1">
      <c r="B425" s="3050">
        <v>30</v>
      </c>
      <c r="C425" s="1940">
        <v>41937</v>
      </c>
      <c r="D425" s="2596" t="s">
        <v>1298</v>
      </c>
      <c r="E425" s="2289" t="s">
        <v>263</v>
      </c>
      <c r="F425" s="2599">
        <v>430793.6</v>
      </c>
      <c r="G425" s="2599">
        <v>430798</v>
      </c>
      <c r="H425" s="1489">
        <f t="shared" si="28"/>
        <v>4.4000000000232831</v>
      </c>
      <c r="I425" s="1490">
        <f>H425*1000</f>
        <v>4400.0000000232831</v>
      </c>
      <c r="J425" s="2596"/>
      <c r="K425" s="2596"/>
      <c r="L425" s="1492">
        <f t="shared" si="26"/>
        <v>4400.0000000232831</v>
      </c>
      <c r="M425" s="2640"/>
      <c r="N425" s="2597"/>
    </row>
    <row r="426" spans="2:14" hidden="1">
      <c r="B426" s="3051"/>
      <c r="C426" s="1940">
        <v>41937</v>
      </c>
      <c r="D426" s="2600" t="s">
        <v>1293</v>
      </c>
      <c r="E426" s="2289" t="s">
        <v>263</v>
      </c>
      <c r="F426" s="2601">
        <v>430835.6</v>
      </c>
      <c r="G426" s="2601">
        <v>430870</v>
      </c>
      <c r="H426" s="2602">
        <f t="shared" si="28"/>
        <v>34.400000000023283</v>
      </c>
      <c r="I426" s="1490">
        <f t="shared" si="27"/>
        <v>34400.000000023283</v>
      </c>
      <c r="J426" s="2596"/>
      <c r="K426" s="2596"/>
      <c r="L426" s="1492">
        <f t="shared" si="26"/>
        <v>34400.000000023283</v>
      </c>
      <c r="M426" s="2640"/>
      <c r="N426" s="2597"/>
    </row>
    <row r="427" spans="2:14" hidden="1">
      <c r="B427" s="3051"/>
      <c r="C427" s="1940">
        <v>41937</v>
      </c>
      <c r="D427" s="2600" t="s">
        <v>1299</v>
      </c>
      <c r="E427" s="2289" t="s">
        <v>263</v>
      </c>
      <c r="F427" s="2601">
        <v>430870</v>
      </c>
      <c r="G427" s="2601">
        <v>430891.5</v>
      </c>
      <c r="H427" s="2602">
        <f t="shared" si="28"/>
        <v>21.5</v>
      </c>
      <c r="I427" s="1490">
        <f t="shared" si="27"/>
        <v>21500</v>
      </c>
      <c r="J427" s="2596"/>
      <c r="K427" s="2596"/>
      <c r="L427" s="1492">
        <f t="shared" si="26"/>
        <v>21500</v>
      </c>
      <c r="M427" s="2640"/>
      <c r="N427" s="2597"/>
    </row>
    <row r="428" spans="2:14" ht="16.5" hidden="1" thickBot="1">
      <c r="B428" s="3053"/>
      <c r="C428" s="2296">
        <v>41937</v>
      </c>
      <c r="D428" s="2603" t="s">
        <v>1300</v>
      </c>
      <c r="E428" s="2604" t="s">
        <v>263</v>
      </c>
      <c r="F428" s="2605">
        <v>430891.5</v>
      </c>
      <c r="G428" s="2605">
        <v>430912.1</v>
      </c>
      <c r="H428" s="2606">
        <f t="shared" si="28"/>
        <v>20.599999999976717</v>
      </c>
      <c r="I428" s="1504">
        <f t="shared" si="27"/>
        <v>20599.999999976717</v>
      </c>
      <c r="J428" s="2607"/>
      <c r="K428" s="2607"/>
      <c r="L428" s="1505">
        <f t="shared" si="26"/>
        <v>20599.999999976717</v>
      </c>
      <c r="M428" s="2641"/>
      <c r="N428" s="2608"/>
    </row>
    <row r="429" spans="2:14" hidden="1">
      <c r="B429" s="2283">
        <v>1</v>
      </c>
      <c r="C429" s="2753">
        <v>41938</v>
      </c>
      <c r="D429" s="2284" t="s">
        <v>1288</v>
      </c>
      <c r="E429" s="2754" t="s">
        <v>263</v>
      </c>
      <c r="F429" s="2755">
        <v>430912.1</v>
      </c>
      <c r="G429" s="2755">
        <v>430946.8</v>
      </c>
      <c r="H429" s="2756">
        <f>G429-F429</f>
        <v>34.700000000011642</v>
      </c>
      <c r="I429" s="1972">
        <f>H429*1000</f>
        <v>34700.000000011642</v>
      </c>
      <c r="J429" s="2757"/>
      <c r="K429" s="1974"/>
      <c r="L429" s="2758">
        <f>I429+K429</f>
        <v>34700.000000011642</v>
      </c>
      <c r="M429" s="1974"/>
      <c r="N429" s="2759"/>
    </row>
    <row r="430" spans="2:14" hidden="1">
      <c r="B430" s="2715">
        <v>2</v>
      </c>
      <c r="C430" s="1940">
        <v>41939</v>
      </c>
      <c r="D430" s="2288" t="s">
        <v>1412</v>
      </c>
      <c r="E430" s="2754" t="s">
        <v>263</v>
      </c>
      <c r="F430" s="2760">
        <v>431053.2</v>
      </c>
      <c r="G430" s="2760">
        <v>431155.8</v>
      </c>
      <c r="H430" s="2761">
        <f>G430-F430</f>
        <v>102.59999999997672</v>
      </c>
      <c r="I430" s="1980">
        <f>H430*1000</f>
        <v>102599.99999997672</v>
      </c>
      <c r="J430" s="2762"/>
      <c r="K430" s="1982"/>
      <c r="L430" s="2763">
        <f>I430+K430</f>
        <v>102599.99999997672</v>
      </c>
      <c r="M430" s="1982"/>
      <c r="N430" s="2764"/>
    </row>
    <row r="431" spans="2:14" hidden="1">
      <c r="B431" s="2715">
        <v>3</v>
      </c>
      <c r="C431" s="1940">
        <v>41940</v>
      </c>
      <c r="D431" s="2288" t="s">
        <v>1413</v>
      </c>
      <c r="E431" s="2754" t="s">
        <v>263</v>
      </c>
      <c r="F431" s="2760">
        <v>431407.8</v>
      </c>
      <c r="G431" s="2760">
        <v>431513</v>
      </c>
      <c r="H431" s="2761">
        <f t="shared" ref="H431:H477" si="29">G431-F431</f>
        <v>105.20000000001164</v>
      </c>
      <c r="I431" s="1980">
        <f t="shared" ref="I431:I477" si="30">H431*1000</f>
        <v>105200.00000001164</v>
      </c>
      <c r="J431" s="2762"/>
      <c r="K431" s="1982"/>
      <c r="L431" s="2763">
        <f t="shared" ref="L431:L477" si="31">I431+K431</f>
        <v>105200.00000001164</v>
      </c>
      <c r="M431" s="1982"/>
      <c r="N431" s="2765"/>
    </row>
    <row r="432" spans="2:14" hidden="1">
      <c r="B432" s="3050">
        <v>4</v>
      </c>
      <c r="C432" s="1940">
        <v>41941</v>
      </c>
      <c r="D432" s="2288" t="s">
        <v>1414</v>
      </c>
      <c r="E432" s="2754" t="s">
        <v>263</v>
      </c>
      <c r="F432" s="2760">
        <v>431535.2</v>
      </c>
      <c r="G432" s="2760">
        <v>431542</v>
      </c>
      <c r="H432" s="2761">
        <f t="shared" si="29"/>
        <v>6.7999999999883585</v>
      </c>
      <c r="I432" s="1980">
        <f t="shared" si="30"/>
        <v>6799.9999999883585</v>
      </c>
      <c r="J432" s="2762"/>
      <c r="K432" s="1982"/>
      <c r="L432" s="2763">
        <f t="shared" si="31"/>
        <v>6799.9999999883585</v>
      </c>
      <c r="M432" s="1982"/>
      <c r="N432" s="2765"/>
    </row>
    <row r="433" spans="2:14" hidden="1">
      <c r="B433" s="3052"/>
      <c r="C433" s="1940">
        <v>41941</v>
      </c>
      <c r="D433" s="2288" t="s">
        <v>1415</v>
      </c>
      <c r="E433" s="2754" t="s">
        <v>263</v>
      </c>
      <c r="F433" s="2760">
        <v>431542</v>
      </c>
      <c r="G433" s="2760">
        <v>431653</v>
      </c>
      <c r="H433" s="2761">
        <f t="shared" si="29"/>
        <v>111</v>
      </c>
      <c r="I433" s="1980">
        <f t="shared" si="30"/>
        <v>111000</v>
      </c>
      <c r="J433" s="2762"/>
      <c r="K433" s="1982"/>
      <c r="L433" s="2763">
        <f t="shared" si="31"/>
        <v>111000</v>
      </c>
      <c r="M433" s="1982"/>
      <c r="N433" s="2765"/>
    </row>
    <row r="434" spans="2:14" hidden="1">
      <c r="B434" s="2715">
        <v>5</v>
      </c>
      <c r="C434" s="1940">
        <v>41942</v>
      </c>
      <c r="D434" s="2766" t="s">
        <v>1295</v>
      </c>
      <c r="E434" s="2767" t="s">
        <v>277</v>
      </c>
      <c r="F434" s="2760"/>
      <c r="G434" s="2760"/>
      <c r="H434" s="2761">
        <f t="shared" si="29"/>
        <v>0</v>
      </c>
      <c r="I434" s="1980">
        <f t="shared" si="30"/>
        <v>0</v>
      </c>
      <c r="J434" s="2762"/>
      <c r="K434" s="1982"/>
      <c r="L434" s="2763">
        <f t="shared" si="31"/>
        <v>0</v>
      </c>
      <c r="M434" s="1982">
        <v>35000</v>
      </c>
      <c r="N434" s="2765"/>
    </row>
    <row r="435" spans="2:14" hidden="1">
      <c r="B435" s="2715">
        <v>6</v>
      </c>
      <c r="C435" s="1940">
        <v>41943</v>
      </c>
      <c r="D435" s="2288" t="s">
        <v>1416</v>
      </c>
      <c r="E435" s="494" t="s">
        <v>277</v>
      </c>
      <c r="F435" s="2760">
        <v>431678.4</v>
      </c>
      <c r="G435" s="2760">
        <v>431760.1</v>
      </c>
      <c r="H435" s="2761">
        <f t="shared" si="29"/>
        <v>81.699999999953434</v>
      </c>
      <c r="I435" s="1980">
        <f t="shared" si="30"/>
        <v>81699.999999953434</v>
      </c>
      <c r="J435" s="2762"/>
      <c r="K435" s="1982"/>
      <c r="L435" s="2763">
        <f t="shared" si="31"/>
        <v>81699.999999953434</v>
      </c>
      <c r="M435" s="1982">
        <v>35000</v>
      </c>
      <c r="N435" s="2765"/>
    </row>
    <row r="436" spans="2:14" hidden="1">
      <c r="B436" s="2715">
        <v>7</v>
      </c>
      <c r="C436" s="1940">
        <v>41944</v>
      </c>
      <c r="D436" s="2288" t="s">
        <v>1417</v>
      </c>
      <c r="E436" s="494" t="s">
        <v>263</v>
      </c>
      <c r="F436" s="2760">
        <v>443184.8</v>
      </c>
      <c r="G436" s="2760">
        <v>443186.8</v>
      </c>
      <c r="H436" s="2761">
        <f t="shared" si="29"/>
        <v>2</v>
      </c>
      <c r="I436" s="1980">
        <f t="shared" si="30"/>
        <v>2000</v>
      </c>
      <c r="J436" s="2762"/>
      <c r="K436" s="1982"/>
      <c r="L436" s="2763">
        <f t="shared" si="31"/>
        <v>2000</v>
      </c>
      <c r="M436" s="1982"/>
      <c r="N436" s="2765"/>
    </row>
    <row r="437" spans="2:14" hidden="1">
      <c r="B437" s="2715">
        <v>8</v>
      </c>
      <c r="C437" s="2594">
        <v>41945</v>
      </c>
      <c r="D437" s="1823" t="s">
        <v>1418</v>
      </c>
      <c r="E437" s="494" t="s">
        <v>263</v>
      </c>
      <c r="F437" s="2760">
        <v>431949</v>
      </c>
      <c r="G437" s="2760">
        <v>431989</v>
      </c>
      <c r="H437" s="2761">
        <f t="shared" si="29"/>
        <v>40</v>
      </c>
      <c r="I437" s="1980">
        <f t="shared" si="30"/>
        <v>40000</v>
      </c>
      <c r="J437" s="2762"/>
      <c r="K437" s="1982"/>
      <c r="L437" s="2763">
        <f t="shared" si="31"/>
        <v>40000</v>
      </c>
      <c r="M437" s="1982"/>
      <c r="N437" s="2768"/>
    </row>
    <row r="438" spans="2:14" hidden="1">
      <c r="B438" s="3050">
        <v>9</v>
      </c>
      <c r="C438" s="1940">
        <v>41946</v>
      </c>
      <c r="D438" s="983" t="s">
        <v>1419</v>
      </c>
      <c r="E438" s="2754" t="s">
        <v>263</v>
      </c>
      <c r="F438" s="2760">
        <v>432000</v>
      </c>
      <c r="G438" s="2760">
        <v>432008.8</v>
      </c>
      <c r="H438" s="2761">
        <f t="shared" si="29"/>
        <v>8.7999999999883585</v>
      </c>
      <c r="I438" s="1980">
        <f t="shared" si="30"/>
        <v>8799.9999999883585</v>
      </c>
      <c r="J438" s="2762"/>
      <c r="K438" s="1982"/>
      <c r="L438" s="2763">
        <f t="shared" si="31"/>
        <v>8799.9999999883585</v>
      </c>
      <c r="M438" s="1982"/>
      <c r="N438" s="2765"/>
    </row>
    <row r="439" spans="2:14" hidden="1">
      <c r="B439" s="3052"/>
      <c r="C439" s="1940">
        <v>41946</v>
      </c>
      <c r="D439" s="983" t="s">
        <v>1420</v>
      </c>
      <c r="E439" s="2754" t="s">
        <v>263</v>
      </c>
      <c r="F439" s="2760">
        <v>432027.3</v>
      </c>
      <c r="G439" s="2760">
        <v>432044.3</v>
      </c>
      <c r="H439" s="2761">
        <f t="shared" si="29"/>
        <v>17</v>
      </c>
      <c r="I439" s="1980">
        <f t="shared" si="30"/>
        <v>17000</v>
      </c>
      <c r="J439" s="2762"/>
      <c r="K439" s="1982"/>
      <c r="L439" s="2763">
        <f t="shared" si="31"/>
        <v>17000</v>
      </c>
      <c r="M439" s="1982"/>
      <c r="N439" s="2765"/>
    </row>
    <row r="440" spans="2:14" hidden="1">
      <c r="B440" s="3050">
        <v>10</v>
      </c>
      <c r="C440" s="1940">
        <v>41947</v>
      </c>
      <c r="D440" s="2769" t="s">
        <v>1421</v>
      </c>
      <c r="E440" s="2754" t="s">
        <v>263</v>
      </c>
      <c r="F440" s="2770">
        <v>432044.3</v>
      </c>
      <c r="G440" s="2770">
        <v>432061.5</v>
      </c>
      <c r="H440" s="2761">
        <f t="shared" si="29"/>
        <v>17.200000000011642</v>
      </c>
      <c r="I440" s="1980">
        <f t="shared" si="30"/>
        <v>17200.000000011642</v>
      </c>
      <c r="J440" s="2769"/>
      <c r="K440" s="2769"/>
      <c r="L440" s="2763">
        <f t="shared" si="31"/>
        <v>17200.000000011642</v>
      </c>
      <c r="M440" s="2771"/>
      <c r="N440" s="2772"/>
    </row>
    <row r="441" spans="2:14" hidden="1">
      <c r="B441" s="3051"/>
      <c r="C441" s="1940">
        <v>41947</v>
      </c>
      <c r="D441" s="2769" t="s">
        <v>1422</v>
      </c>
      <c r="E441" s="2754" t="s">
        <v>263</v>
      </c>
      <c r="F441" s="2770">
        <v>432070.9</v>
      </c>
      <c r="G441" s="2770">
        <v>432079.8</v>
      </c>
      <c r="H441" s="2761">
        <f t="shared" si="29"/>
        <v>8.8999999999650754</v>
      </c>
      <c r="I441" s="1980">
        <f t="shared" si="30"/>
        <v>8899.9999999650754</v>
      </c>
      <c r="J441" s="2769"/>
      <c r="K441" s="2769"/>
      <c r="L441" s="2763">
        <f t="shared" si="31"/>
        <v>8899.9999999650754</v>
      </c>
      <c r="M441" s="2771"/>
      <c r="N441" s="2772"/>
    </row>
    <row r="442" spans="2:14" hidden="1">
      <c r="B442" s="3052"/>
      <c r="C442" s="1940">
        <v>41947</v>
      </c>
      <c r="D442" s="2769" t="s">
        <v>1423</v>
      </c>
      <c r="E442" s="2754" t="s">
        <v>263</v>
      </c>
      <c r="F442" s="2770"/>
      <c r="G442" s="2770"/>
      <c r="H442" s="2761">
        <v>3</v>
      </c>
      <c r="I442" s="1980">
        <f t="shared" si="30"/>
        <v>3000</v>
      </c>
      <c r="J442" s="2769"/>
      <c r="K442" s="2769"/>
      <c r="L442" s="2763">
        <f t="shared" si="31"/>
        <v>3000</v>
      </c>
      <c r="M442" s="2771"/>
      <c r="N442" s="2772"/>
    </row>
    <row r="443" spans="2:14" hidden="1">
      <c r="B443" s="2715">
        <v>11</v>
      </c>
      <c r="C443" s="1940">
        <v>41948</v>
      </c>
      <c r="D443" s="2769" t="s">
        <v>1424</v>
      </c>
      <c r="E443" s="2754" t="s">
        <v>263</v>
      </c>
      <c r="F443" s="2773">
        <v>432147.4</v>
      </c>
      <c r="G443" s="2770">
        <v>432173.4</v>
      </c>
      <c r="H443" s="2761">
        <f t="shared" si="29"/>
        <v>26</v>
      </c>
      <c r="I443" s="1980">
        <f t="shared" si="30"/>
        <v>26000</v>
      </c>
      <c r="J443" s="2769"/>
      <c r="K443" s="2769"/>
      <c r="L443" s="2763">
        <f t="shared" si="31"/>
        <v>26000</v>
      </c>
      <c r="M443" s="2771"/>
      <c r="N443" s="2772"/>
    </row>
    <row r="444" spans="2:14" hidden="1">
      <c r="B444" s="2715">
        <v>12</v>
      </c>
      <c r="C444" s="1940">
        <v>41949</v>
      </c>
      <c r="D444" s="2288" t="s">
        <v>1425</v>
      </c>
      <c r="E444" s="2754" t="s">
        <v>263</v>
      </c>
      <c r="F444" s="2773">
        <v>432216.6</v>
      </c>
      <c r="G444" s="2773">
        <v>432223.4</v>
      </c>
      <c r="H444" s="2761">
        <f t="shared" si="29"/>
        <v>6.8000000000465661</v>
      </c>
      <c r="I444" s="1980">
        <f t="shared" si="30"/>
        <v>6800.0000000465661</v>
      </c>
      <c r="J444" s="2769"/>
      <c r="K444" s="2769"/>
      <c r="L444" s="2763">
        <f t="shared" si="31"/>
        <v>6800.0000000465661</v>
      </c>
      <c r="M444" s="2771"/>
      <c r="N444" s="2772"/>
    </row>
    <row r="445" spans="2:14" hidden="1">
      <c r="B445" s="3050">
        <v>13</v>
      </c>
      <c r="C445" s="1940">
        <v>41950</v>
      </c>
      <c r="D445" s="1823" t="s">
        <v>1426</v>
      </c>
      <c r="E445" s="2754" t="s">
        <v>263</v>
      </c>
      <c r="F445" s="2773">
        <v>432432.8</v>
      </c>
      <c r="G445" s="2773">
        <v>432483.4</v>
      </c>
      <c r="H445" s="2761">
        <f t="shared" si="29"/>
        <v>50.600000000034925</v>
      </c>
      <c r="I445" s="1980">
        <f t="shared" si="30"/>
        <v>50600.000000034925</v>
      </c>
      <c r="J445" s="2769"/>
      <c r="K445" s="2769"/>
      <c r="L445" s="2763">
        <f t="shared" si="31"/>
        <v>50600.000000034925</v>
      </c>
      <c r="M445" s="2771"/>
      <c r="N445" s="2772"/>
    </row>
    <row r="446" spans="2:14" hidden="1">
      <c r="B446" s="3051"/>
      <c r="C446" s="1940">
        <v>41950</v>
      </c>
      <c r="D446" s="1823" t="s">
        <v>1427</v>
      </c>
      <c r="E446" s="2754" t="s">
        <v>263</v>
      </c>
      <c r="F446" s="2773">
        <v>432243.3</v>
      </c>
      <c r="G446" s="2773">
        <v>432293.9</v>
      </c>
      <c r="H446" s="2761">
        <f t="shared" si="29"/>
        <v>50.600000000034925</v>
      </c>
      <c r="I446" s="1980">
        <f t="shared" si="30"/>
        <v>50600.000000034925</v>
      </c>
      <c r="J446" s="2769"/>
      <c r="K446" s="2769"/>
      <c r="L446" s="2763">
        <f t="shared" si="31"/>
        <v>50600.000000034925</v>
      </c>
      <c r="M446" s="2771"/>
      <c r="N446" s="2772"/>
    </row>
    <row r="447" spans="2:14" hidden="1">
      <c r="B447" s="3052"/>
      <c r="C447" s="1940">
        <v>41950</v>
      </c>
      <c r="D447" s="1823" t="s">
        <v>1428</v>
      </c>
      <c r="E447" s="2754" t="s">
        <v>263</v>
      </c>
      <c r="F447" s="2773">
        <v>432342.2</v>
      </c>
      <c r="G447" s="2773">
        <v>432392.8</v>
      </c>
      <c r="H447" s="2761">
        <f t="shared" si="29"/>
        <v>50.599999999976717</v>
      </c>
      <c r="I447" s="1980">
        <f t="shared" si="30"/>
        <v>50599.999999976717</v>
      </c>
      <c r="J447" s="2769"/>
      <c r="K447" s="2769"/>
      <c r="L447" s="2763">
        <f t="shared" si="31"/>
        <v>50599.999999976717</v>
      </c>
      <c r="M447" s="2771"/>
      <c r="N447" s="2772"/>
    </row>
    <row r="448" spans="2:14" hidden="1">
      <c r="B448" s="2715">
        <v>14</v>
      </c>
      <c r="C448" s="1940">
        <v>41951</v>
      </c>
      <c r="D448" s="1823" t="s">
        <v>1303</v>
      </c>
      <c r="E448" s="2754" t="s">
        <v>263</v>
      </c>
      <c r="F448" s="2773">
        <v>432544.6</v>
      </c>
      <c r="G448" s="2773">
        <v>432564.6</v>
      </c>
      <c r="H448" s="2761">
        <f t="shared" si="29"/>
        <v>20</v>
      </c>
      <c r="I448" s="1980">
        <f t="shared" si="30"/>
        <v>20000</v>
      </c>
      <c r="J448" s="2769"/>
      <c r="K448" s="2769"/>
      <c r="L448" s="2763">
        <f t="shared" si="31"/>
        <v>20000</v>
      </c>
      <c r="M448" s="2771"/>
      <c r="N448" s="2772"/>
    </row>
    <row r="449" spans="2:14" hidden="1">
      <c r="B449" s="2715">
        <v>15</v>
      </c>
      <c r="C449" s="2594">
        <v>41952</v>
      </c>
      <c r="D449" s="1823" t="s">
        <v>1293</v>
      </c>
      <c r="E449" s="2754" t="s">
        <v>263</v>
      </c>
      <c r="F449" s="2773">
        <v>432595.4</v>
      </c>
      <c r="G449" s="2773">
        <v>432627.4</v>
      </c>
      <c r="H449" s="2761">
        <f t="shared" si="29"/>
        <v>32</v>
      </c>
      <c r="I449" s="1980">
        <f t="shared" si="30"/>
        <v>32000</v>
      </c>
      <c r="J449" s="2769"/>
      <c r="K449" s="2769"/>
      <c r="L449" s="2763">
        <f t="shared" si="31"/>
        <v>32000</v>
      </c>
      <c r="M449" s="2771"/>
      <c r="N449" s="2772"/>
    </row>
    <row r="450" spans="2:14" hidden="1">
      <c r="B450" s="2715">
        <v>16</v>
      </c>
      <c r="C450" s="1940">
        <v>41953</v>
      </c>
      <c r="D450" s="1823" t="s">
        <v>1429</v>
      </c>
      <c r="E450" s="2754" t="s">
        <v>263</v>
      </c>
      <c r="F450" s="2773">
        <v>432660.8</v>
      </c>
      <c r="G450" s="2773">
        <v>432724.2</v>
      </c>
      <c r="H450" s="2761">
        <f t="shared" si="29"/>
        <v>63.400000000023283</v>
      </c>
      <c r="I450" s="1980">
        <f t="shared" si="30"/>
        <v>63400.000000023283</v>
      </c>
      <c r="J450" s="2769"/>
      <c r="K450" s="2769"/>
      <c r="L450" s="2763">
        <f t="shared" si="31"/>
        <v>63400.000000023283</v>
      </c>
      <c r="M450" s="2771"/>
      <c r="N450" s="2772"/>
    </row>
    <row r="451" spans="2:14" hidden="1">
      <c r="B451" s="3050">
        <v>17</v>
      </c>
      <c r="C451" s="1940">
        <v>41954</v>
      </c>
      <c r="D451" s="1823" t="s">
        <v>1430</v>
      </c>
      <c r="E451" s="2754" t="s">
        <v>263</v>
      </c>
      <c r="F451" s="2773">
        <v>432804.2</v>
      </c>
      <c r="G451" s="2773">
        <v>432854.8</v>
      </c>
      <c r="H451" s="2761">
        <f t="shared" si="29"/>
        <v>50.599999999976717</v>
      </c>
      <c r="I451" s="1980">
        <f t="shared" si="30"/>
        <v>50599.999999976717</v>
      </c>
      <c r="J451" s="2769"/>
      <c r="K451" s="2769"/>
      <c r="L451" s="2763">
        <f t="shared" si="31"/>
        <v>50599.999999976717</v>
      </c>
      <c r="M451" s="2769"/>
      <c r="N451" s="2772"/>
    </row>
    <row r="452" spans="2:14" hidden="1">
      <c r="B452" s="3051"/>
      <c r="C452" s="1940">
        <v>41954</v>
      </c>
      <c r="D452" s="1823" t="s">
        <v>1431</v>
      </c>
      <c r="E452" s="2754" t="s">
        <v>263</v>
      </c>
      <c r="F452" s="2773">
        <v>432902.6</v>
      </c>
      <c r="G452" s="2773">
        <v>432953.2</v>
      </c>
      <c r="H452" s="2761">
        <f t="shared" si="29"/>
        <v>50.600000000034925</v>
      </c>
      <c r="I452" s="1980">
        <f t="shared" si="30"/>
        <v>50600.000000034925</v>
      </c>
      <c r="J452" s="2769"/>
      <c r="K452" s="2769"/>
      <c r="L452" s="2763">
        <f t="shared" si="31"/>
        <v>50600.000000034925</v>
      </c>
      <c r="M452" s="2769"/>
      <c r="N452" s="2772"/>
    </row>
    <row r="453" spans="2:14" hidden="1">
      <c r="B453" s="3051"/>
      <c r="C453" s="1940">
        <v>41954</v>
      </c>
      <c r="D453" s="1823" t="s">
        <v>1288</v>
      </c>
      <c r="E453" s="2754" t="s">
        <v>263</v>
      </c>
      <c r="F453" s="2773">
        <v>432953.2</v>
      </c>
      <c r="G453" s="2773">
        <v>432985.2</v>
      </c>
      <c r="H453" s="2761">
        <f t="shared" si="29"/>
        <v>32</v>
      </c>
      <c r="I453" s="1980">
        <f t="shared" si="30"/>
        <v>32000</v>
      </c>
      <c r="J453" s="2769"/>
      <c r="K453" s="2769"/>
      <c r="L453" s="2763">
        <f t="shared" si="31"/>
        <v>32000</v>
      </c>
      <c r="M453" s="2769"/>
      <c r="N453" s="2772"/>
    </row>
    <row r="454" spans="2:14" hidden="1">
      <c r="B454" s="3052"/>
      <c r="C454" s="1940">
        <v>41954</v>
      </c>
      <c r="D454" s="1823" t="s">
        <v>1432</v>
      </c>
      <c r="E454" s="2754" t="s">
        <v>263</v>
      </c>
      <c r="F454" s="2773">
        <v>433006.4</v>
      </c>
      <c r="G454" s="2773">
        <v>433057</v>
      </c>
      <c r="H454" s="2761">
        <f t="shared" si="29"/>
        <v>50.599999999976717</v>
      </c>
      <c r="I454" s="1980">
        <f t="shared" si="30"/>
        <v>50599.999999976717</v>
      </c>
      <c r="J454" s="2769"/>
      <c r="K454" s="2769"/>
      <c r="L454" s="2763">
        <f t="shared" si="31"/>
        <v>50599.999999976717</v>
      </c>
      <c r="M454" s="2769"/>
      <c r="N454" s="2772"/>
    </row>
    <row r="455" spans="2:14" hidden="1">
      <c r="B455" s="3050">
        <v>18</v>
      </c>
      <c r="C455" s="1940">
        <v>41955</v>
      </c>
      <c r="D455" s="2769" t="s">
        <v>1433</v>
      </c>
      <c r="E455" s="2754" t="s">
        <v>263</v>
      </c>
      <c r="F455" s="2773">
        <v>433057.1</v>
      </c>
      <c r="G455" s="2773">
        <v>433067.8</v>
      </c>
      <c r="H455" s="2761">
        <f t="shared" si="29"/>
        <v>10.700000000011642</v>
      </c>
      <c r="I455" s="1980">
        <f t="shared" si="30"/>
        <v>10700.000000011642</v>
      </c>
      <c r="J455" s="2769"/>
      <c r="K455" s="2769"/>
      <c r="L455" s="2763">
        <f t="shared" si="31"/>
        <v>10700.000000011642</v>
      </c>
      <c r="M455" s="2769"/>
      <c r="N455" s="2772"/>
    </row>
    <row r="456" spans="2:14" hidden="1">
      <c r="B456" s="3051"/>
      <c r="C456" s="1940">
        <v>41955</v>
      </c>
      <c r="D456" s="2769" t="s">
        <v>1434</v>
      </c>
      <c r="E456" s="2754" t="s">
        <v>263</v>
      </c>
      <c r="F456" s="2773">
        <v>433078.9</v>
      </c>
      <c r="G456" s="2773">
        <v>433089.9</v>
      </c>
      <c r="H456" s="2761">
        <f t="shared" si="29"/>
        <v>11</v>
      </c>
      <c r="I456" s="1980">
        <f t="shared" si="30"/>
        <v>11000</v>
      </c>
      <c r="J456" s="2769"/>
      <c r="K456" s="2769"/>
      <c r="L456" s="2763">
        <f t="shared" si="31"/>
        <v>11000</v>
      </c>
      <c r="M456" s="2769"/>
      <c r="N456" s="2772"/>
    </row>
    <row r="457" spans="2:14" hidden="1">
      <c r="B457" s="3051"/>
      <c r="C457" s="1940">
        <v>41955</v>
      </c>
      <c r="D457" s="2769" t="s">
        <v>1435</v>
      </c>
      <c r="E457" s="2754" t="s">
        <v>263</v>
      </c>
      <c r="F457" s="2773">
        <v>433100.3</v>
      </c>
      <c r="G457" s="2773">
        <v>433111.3</v>
      </c>
      <c r="H457" s="2761">
        <f t="shared" si="29"/>
        <v>11</v>
      </c>
      <c r="I457" s="1980">
        <f t="shared" si="30"/>
        <v>11000</v>
      </c>
      <c r="J457" s="2769"/>
      <c r="K457" s="2769"/>
      <c r="L457" s="2763">
        <f t="shared" si="31"/>
        <v>11000</v>
      </c>
      <c r="M457" s="2769"/>
      <c r="N457" s="2772"/>
    </row>
    <row r="458" spans="2:14" hidden="1">
      <c r="B458" s="3052"/>
      <c r="C458" s="1940">
        <v>41955</v>
      </c>
      <c r="D458" s="2769" t="s">
        <v>1436</v>
      </c>
      <c r="E458" s="2754" t="s">
        <v>263</v>
      </c>
      <c r="F458" s="2773">
        <v>433131.1</v>
      </c>
      <c r="G458" s="2773">
        <v>433142.9</v>
      </c>
      <c r="H458" s="2761">
        <f t="shared" si="29"/>
        <v>11.800000000046566</v>
      </c>
      <c r="I458" s="1980">
        <f t="shared" si="30"/>
        <v>11800.000000046566</v>
      </c>
      <c r="J458" s="2769"/>
      <c r="K458" s="2769"/>
      <c r="L458" s="2763">
        <f t="shared" si="31"/>
        <v>11800.000000046566</v>
      </c>
      <c r="M458" s="2769"/>
      <c r="N458" s="2772"/>
    </row>
    <row r="459" spans="2:14" hidden="1">
      <c r="B459" s="3050">
        <v>19</v>
      </c>
      <c r="C459" s="1940">
        <v>41956</v>
      </c>
      <c r="D459" s="2769" t="s">
        <v>1437</v>
      </c>
      <c r="E459" s="2754" t="s">
        <v>263</v>
      </c>
      <c r="F459" s="2773">
        <v>433142.6</v>
      </c>
      <c r="G459" s="2773">
        <v>433168.5</v>
      </c>
      <c r="H459" s="2761">
        <f t="shared" si="29"/>
        <v>25.900000000023283</v>
      </c>
      <c r="I459" s="1980">
        <f t="shared" si="30"/>
        <v>25900.000000023283</v>
      </c>
      <c r="J459" s="2769"/>
      <c r="K459" s="2769"/>
      <c r="L459" s="2763">
        <f t="shared" si="31"/>
        <v>25900.000000023283</v>
      </c>
      <c r="M459" s="2769"/>
      <c r="N459" s="2772"/>
    </row>
    <row r="460" spans="2:14" hidden="1">
      <c r="B460" s="3052"/>
      <c r="C460" s="1940">
        <v>41956</v>
      </c>
      <c r="D460" s="2769" t="s">
        <v>1438</v>
      </c>
      <c r="E460" s="2754" t="s">
        <v>263</v>
      </c>
      <c r="F460" s="2773">
        <v>433168.5</v>
      </c>
      <c r="G460" s="2773">
        <v>433192.4</v>
      </c>
      <c r="H460" s="2761">
        <f t="shared" si="29"/>
        <v>23.900000000023283</v>
      </c>
      <c r="I460" s="1980">
        <f t="shared" si="30"/>
        <v>23900.000000023283</v>
      </c>
      <c r="J460" s="2769"/>
      <c r="K460" s="2769"/>
      <c r="L460" s="2763">
        <f t="shared" si="31"/>
        <v>23900.000000023283</v>
      </c>
      <c r="M460" s="2769"/>
      <c r="N460" s="2772"/>
    </row>
    <row r="461" spans="2:14" hidden="1">
      <c r="B461" s="3050">
        <v>20</v>
      </c>
      <c r="C461" s="1940">
        <v>41957</v>
      </c>
      <c r="D461" s="2769" t="s">
        <v>1439</v>
      </c>
      <c r="E461" s="2754" t="s">
        <v>263</v>
      </c>
      <c r="F461" s="2773">
        <v>433192.4</v>
      </c>
      <c r="G461" s="2773">
        <v>433220.5</v>
      </c>
      <c r="H461" s="2761">
        <f t="shared" si="29"/>
        <v>28.099999999976717</v>
      </c>
      <c r="I461" s="1980">
        <f t="shared" si="30"/>
        <v>28099.999999976717</v>
      </c>
      <c r="J461" s="2769"/>
      <c r="K461" s="2769"/>
      <c r="L461" s="2763">
        <f t="shared" si="31"/>
        <v>28099.999999976717</v>
      </c>
      <c r="M461" s="2769"/>
      <c r="N461" s="2772"/>
    </row>
    <row r="462" spans="2:14" hidden="1">
      <c r="B462" s="3052"/>
      <c r="C462" s="1940">
        <v>41957</v>
      </c>
      <c r="D462" s="2769" t="s">
        <v>1440</v>
      </c>
      <c r="E462" s="2754" t="s">
        <v>263</v>
      </c>
      <c r="F462" s="2773">
        <v>433221.8</v>
      </c>
      <c r="G462" s="2773">
        <v>433260.3</v>
      </c>
      <c r="H462" s="2761">
        <f t="shared" si="29"/>
        <v>38.5</v>
      </c>
      <c r="I462" s="1980">
        <f t="shared" si="30"/>
        <v>38500</v>
      </c>
      <c r="J462" s="2769"/>
      <c r="K462" s="2769"/>
      <c r="L462" s="2763">
        <f t="shared" si="31"/>
        <v>38500</v>
      </c>
      <c r="M462" s="2769"/>
      <c r="N462" s="2772"/>
    </row>
    <row r="463" spans="2:14" hidden="1">
      <c r="B463" s="3050">
        <v>21</v>
      </c>
      <c r="C463" s="1940">
        <v>41958</v>
      </c>
      <c r="D463" s="2769" t="s">
        <v>1441</v>
      </c>
      <c r="E463" s="2754" t="s">
        <v>263</v>
      </c>
      <c r="F463" s="2773">
        <v>433255.5</v>
      </c>
      <c r="G463" s="2773">
        <v>433282.8</v>
      </c>
      <c r="H463" s="2761">
        <f t="shared" si="29"/>
        <v>27.299999999988358</v>
      </c>
      <c r="I463" s="1980">
        <f t="shared" si="30"/>
        <v>27299.999999988358</v>
      </c>
      <c r="J463" s="2769"/>
      <c r="K463" s="2769"/>
      <c r="L463" s="2763">
        <f t="shared" si="31"/>
        <v>27299.999999988358</v>
      </c>
      <c r="M463" s="2769"/>
      <c r="N463" s="2772"/>
    </row>
    <row r="464" spans="2:14" hidden="1">
      <c r="B464" s="3051"/>
      <c r="C464" s="1940">
        <v>41958</v>
      </c>
      <c r="D464" s="2769" t="s">
        <v>1442</v>
      </c>
      <c r="E464" s="2754" t="s">
        <v>263</v>
      </c>
      <c r="F464" s="2773">
        <v>433283.8</v>
      </c>
      <c r="G464" s="2773">
        <v>433303.9</v>
      </c>
      <c r="H464" s="2761">
        <f t="shared" si="29"/>
        <v>20.100000000034925</v>
      </c>
      <c r="I464" s="1980">
        <f t="shared" si="30"/>
        <v>20100.000000034925</v>
      </c>
      <c r="J464" s="2769"/>
      <c r="K464" s="2769"/>
      <c r="L464" s="2763">
        <f t="shared" si="31"/>
        <v>20100.000000034925</v>
      </c>
      <c r="M464" s="2769"/>
      <c r="N464" s="2772"/>
    </row>
    <row r="465" spans="2:14" hidden="1">
      <c r="B465" s="3052"/>
      <c r="C465" s="1940">
        <v>41958</v>
      </c>
      <c r="D465" s="2769" t="s">
        <v>1081</v>
      </c>
      <c r="E465" s="2754" t="s">
        <v>263</v>
      </c>
      <c r="F465" s="2773">
        <v>433303.9</v>
      </c>
      <c r="G465" s="2773">
        <v>433340.6</v>
      </c>
      <c r="H465" s="2761">
        <f t="shared" si="29"/>
        <v>36.699999999953434</v>
      </c>
      <c r="I465" s="1980">
        <f t="shared" si="30"/>
        <v>36699.999999953434</v>
      </c>
      <c r="J465" s="2769"/>
      <c r="K465" s="2769"/>
      <c r="L465" s="2763">
        <f t="shared" si="31"/>
        <v>36699.999999953434</v>
      </c>
      <c r="M465" s="2769"/>
      <c r="N465" s="2772"/>
    </row>
    <row r="466" spans="2:14" hidden="1">
      <c r="B466" s="2715">
        <v>22</v>
      </c>
      <c r="C466" s="2594">
        <v>41959</v>
      </c>
      <c r="D466" s="2774" t="s">
        <v>843</v>
      </c>
      <c r="E466" s="2767" t="s">
        <v>263</v>
      </c>
      <c r="F466" s="2773"/>
      <c r="G466" s="2773"/>
      <c r="H466" s="2761">
        <f t="shared" si="29"/>
        <v>0</v>
      </c>
      <c r="I466" s="1980">
        <f t="shared" si="30"/>
        <v>0</v>
      </c>
      <c r="J466" s="2769"/>
      <c r="K466" s="2769"/>
      <c r="L466" s="2763">
        <f t="shared" si="31"/>
        <v>0</v>
      </c>
      <c r="M466" s="2769"/>
      <c r="N466" s="2772"/>
    </row>
    <row r="467" spans="2:14" hidden="1">
      <c r="B467" s="2715">
        <v>23</v>
      </c>
      <c r="C467" s="1940">
        <v>41960</v>
      </c>
      <c r="D467" s="2774" t="s">
        <v>843</v>
      </c>
      <c r="E467" s="2767" t="s">
        <v>263</v>
      </c>
      <c r="F467" s="2773"/>
      <c r="G467" s="2773"/>
      <c r="H467" s="2761">
        <f t="shared" si="29"/>
        <v>0</v>
      </c>
      <c r="I467" s="1980">
        <f t="shared" si="30"/>
        <v>0</v>
      </c>
      <c r="J467" s="2769"/>
      <c r="K467" s="2769"/>
      <c r="L467" s="2763">
        <f t="shared" si="31"/>
        <v>0</v>
      </c>
      <c r="M467" s="2769"/>
      <c r="N467" s="2772"/>
    </row>
    <row r="468" spans="2:14" hidden="1">
      <c r="B468" s="2715">
        <v>24</v>
      </c>
      <c r="C468" s="1940">
        <v>41961</v>
      </c>
      <c r="D468" s="2769" t="s">
        <v>1443</v>
      </c>
      <c r="E468" s="2754" t="s">
        <v>263</v>
      </c>
      <c r="F468" s="2773"/>
      <c r="G468" s="2773"/>
      <c r="H468" s="2761">
        <f t="shared" si="29"/>
        <v>0</v>
      </c>
      <c r="I468" s="1980">
        <f t="shared" si="30"/>
        <v>0</v>
      </c>
      <c r="J468" s="2769"/>
      <c r="K468" s="2769"/>
      <c r="L468" s="2763">
        <f t="shared" si="31"/>
        <v>0</v>
      </c>
      <c r="M468" s="2769"/>
      <c r="N468" s="2772"/>
    </row>
    <row r="469" spans="2:14" hidden="1">
      <c r="B469" s="3050">
        <v>25</v>
      </c>
      <c r="C469" s="1940">
        <v>41962</v>
      </c>
      <c r="D469" s="2769" t="s">
        <v>1444</v>
      </c>
      <c r="E469" s="2754" t="s">
        <v>263</v>
      </c>
      <c r="F469" s="2773">
        <v>433401</v>
      </c>
      <c r="G469" s="2773">
        <v>433424.1</v>
      </c>
      <c r="H469" s="2761">
        <f t="shared" si="29"/>
        <v>23.099999999976717</v>
      </c>
      <c r="I469" s="1980">
        <f t="shared" si="30"/>
        <v>23099.999999976717</v>
      </c>
      <c r="J469" s="2769"/>
      <c r="K469" s="2769"/>
      <c r="L469" s="2763">
        <f t="shared" si="31"/>
        <v>23099.999999976717</v>
      </c>
      <c r="M469" s="2769"/>
      <c r="N469" s="2772"/>
    </row>
    <row r="470" spans="2:14" hidden="1">
      <c r="B470" s="3052"/>
      <c r="C470" s="1940">
        <v>41962</v>
      </c>
      <c r="D470" s="2769" t="s">
        <v>1445</v>
      </c>
      <c r="E470" s="2754" t="s">
        <v>263</v>
      </c>
      <c r="F470" s="2773">
        <v>433432.4</v>
      </c>
      <c r="G470" s="2773">
        <v>433487.1</v>
      </c>
      <c r="H470" s="2761">
        <f t="shared" si="29"/>
        <v>54.699999999953434</v>
      </c>
      <c r="I470" s="1980">
        <f t="shared" si="30"/>
        <v>54699.999999953434</v>
      </c>
      <c r="J470" s="2769"/>
      <c r="K470" s="2769"/>
      <c r="L470" s="2763">
        <f t="shared" si="31"/>
        <v>54699.999999953434</v>
      </c>
      <c r="M470" s="2769"/>
      <c r="N470" s="2772"/>
    </row>
    <row r="471" spans="2:14" hidden="1">
      <c r="B471" s="2715">
        <v>26</v>
      </c>
      <c r="C471" s="1940">
        <v>41963</v>
      </c>
      <c r="D471" s="2774" t="s">
        <v>843</v>
      </c>
      <c r="E471" s="2767" t="s">
        <v>263</v>
      </c>
      <c r="F471" s="2773"/>
      <c r="G471" s="2773"/>
      <c r="H471" s="2761">
        <f t="shared" si="29"/>
        <v>0</v>
      </c>
      <c r="I471" s="1980">
        <f t="shared" si="30"/>
        <v>0</v>
      </c>
      <c r="J471" s="2769"/>
      <c r="K471" s="2769"/>
      <c r="L471" s="2763">
        <f t="shared" si="31"/>
        <v>0</v>
      </c>
      <c r="M471" s="2769"/>
      <c r="N471" s="2772"/>
    </row>
    <row r="472" spans="2:14" hidden="1">
      <c r="B472" s="2715">
        <v>27</v>
      </c>
      <c r="C472" s="1940">
        <v>41964</v>
      </c>
      <c r="D472" s="2774" t="s">
        <v>843</v>
      </c>
      <c r="E472" s="2767" t="s">
        <v>263</v>
      </c>
      <c r="F472" s="2773"/>
      <c r="G472" s="2773"/>
      <c r="H472" s="2761">
        <f t="shared" si="29"/>
        <v>0</v>
      </c>
      <c r="I472" s="1980">
        <f t="shared" si="30"/>
        <v>0</v>
      </c>
      <c r="J472" s="2769"/>
      <c r="K472" s="2769"/>
      <c r="L472" s="2763">
        <f t="shared" si="31"/>
        <v>0</v>
      </c>
      <c r="M472" s="2769"/>
      <c r="N472" s="2772"/>
    </row>
    <row r="473" spans="2:14" hidden="1">
      <c r="B473" s="2715">
        <v>28</v>
      </c>
      <c r="C473" s="1940">
        <v>41965</v>
      </c>
      <c r="D473" s="2769" t="s">
        <v>1446</v>
      </c>
      <c r="E473" s="2754" t="s">
        <v>263</v>
      </c>
      <c r="F473" s="2773">
        <v>433606.5</v>
      </c>
      <c r="G473" s="2773">
        <v>433650.4</v>
      </c>
      <c r="H473" s="2761">
        <f t="shared" si="29"/>
        <v>43.900000000023283</v>
      </c>
      <c r="I473" s="1980">
        <f t="shared" si="30"/>
        <v>43900.000000023283</v>
      </c>
      <c r="J473" s="2769"/>
      <c r="K473" s="2769"/>
      <c r="L473" s="2763">
        <f t="shared" si="31"/>
        <v>43900.000000023283</v>
      </c>
      <c r="M473" s="2769"/>
      <c r="N473" s="2772"/>
    </row>
    <row r="474" spans="2:14" hidden="1">
      <c r="B474" s="2715">
        <v>29</v>
      </c>
      <c r="C474" s="2594">
        <v>41966</v>
      </c>
      <c r="D474" s="2774" t="s">
        <v>843</v>
      </c>
      <c r="E474" s="2767" t="s">
        <v>263</v>
      </c>
      <c r="F474" s="2773"/>
      <c r="G474" s="2773"/>
      <c r="H474" s="2761">
        <f t="shared" si="29"/>
        <v>0</v>
      </c>
      <c r="I474" s="1980">
        <f t="shared" si="30"/>
        <v>0</v>
      </c>
      <c r="J474" s="2769"/>
      <c r="K474" s="2769"/>
      <c r="L474" s="2763">
        <f t="shared" si="31"/>
        <v>0</v>
      </c>
      <c r="M474" s="2769"/>
      <c r="N474" s="2772"/>
    </row>
    <row r="475" spans="2:14" hidden="1">
      <c r="B475" s="3050">
        <v>30</v>
      </c>
      <c r="C475" s="1940">
        <v>41967</v>
      </c>
      <c r="D475" s="2769" t="s">
        <v>1447</v>
      </c>
      <c r="E475" s="2754" t="s">
        <v>263</v>
      </c>
      <c r="F475" s="2773">
        <v>433675.3</v>
      </c>
      <c r="G475" s="2773">
        <v>433748.5</v>
      </c>
      <c r="H475" s="2761">
        <f t="shared" si="29"/>
        <v>73.200000000011642</v>
      </c>
      <c r="I475" s="1980">
        <f t="shared" si="30"/>
        <v>73200.000000011642</v>
      </c>
      <c r="J475" s="2769"/>
      <c r="K475" s="2769"/>
      <c r="L475" s="2763">
        <f t="shared" si="31"/>
        <v>73200.000000011642</v>
      </c>
      <c r="M475" s="2769"/>
      <c r="N475" s="2772"/>
    </row>
    <row r="476" spans="2:14" hidden="1">
      <c r="B476" s="3052"/>
      <c r="C476" s="1940">
        <v>41967</v>
      </c>
      <c r="D476" s="2775" t="s">
        <v>1448</v>
      </c>
      <c r="E476" s="2754" t="s">
        <v>263</v>
      </c>
      <c r="F476" s="2776">
        <v>433748.5</v>
      </c>
      <c r="G476" s="2776">
        <v>433821.9</v>
      </c>
      <c r="H476" s="2761">
        <f t="shared" si="29"/>
        <v>73.400000000023283</v>
      </c>
      <c r="I476" s="1980">
        <f t="shared" si="30"/>
        <v>73400.000000023283</v>
      </c>
      <c r="J476" s="2775"/>
      <c r="K476" s="2775"/>
      <c r="L476" s="2763">
        <f t="shared" si="31"/>
        <v>73400.000000023283</v>
      </c>
      <c r="M476" s="2775"/>
      <c r="N476" s="2777"/>
    </row>
    <row r="477" spans="2:14" ht="16.5" hidden="1" thickBot="1">
      <c r="B477" s="2295">
        <v>31</v>
      </c>
      <c r="C477" s="2296">
        <v>41968</v>
      </c>
      <c r="D477" s="2778" t="s">
        <v>1449</v>
      </c>
      <c r="E477" s="2779" t="s">
        <v>263</v>
      </c>
      <c r="F477" s="2780">
        <v>433855.1</v>
      </c>
      <c r="G477" s="2780">
        <v>433922</v>
      </c>
      <c r="H477" s="2781">
        <f t="shared" si="29"/>
        <v>66.900000000023283</v>
      </c>
      <c r="I477" s="1999">
        <f t="shared" si="30"/>
        <v>66900.000000023283</v>
      </c>
      <c r="J477" s="2778"/>
      <c r="K477" s="2778"/>
      <c r="L477" s="2782">
        <f t="shared" si="31"/>
        <v>66900.000000023283</v>
      </c>
      <c r="M477" s="2778"/>
      <c r="N477" s="2783"/>
    </row>
    <row r="478" spans="2:14">
      <c r="B478" s="1930">
        <v>1</v>
      </c>
      <c r="C478" s="1931">
        <v>41969</v>
      </c>
      <c r="D478" s="2284" t="s">
        <v>1648</v>
      </c>
      <c r="E478" s="2959" t="s">
        <v>263</v>
      </c>
      <c r="F478" s="2960">
        <v>433941.2</v>
      </c>
      <c r="G478" s="2960">
        <v>434005.1</v>
      </c>
      <c r="H478" s="2961">
        <f>G478-F478</f>
        <v>63.899999999965075</v>
      </c>
      <c r="I478" s="1972">
        <f>H478*1000</f>
        <v>63899.999999965075</v>
      </c>
      <c r="J478" s="2962"/>
      <c r="K478" s="1974"/>
      <c r="L478" s="2963">
        <f>I478+K478</f>
        <v>63899.999999965075</v>
      </c>
      <c r="M478" s="1974"/>
      <c r="N478" s="2964"/>
    </row>
    <row r="479" spans="2:14">
      <c r="B479" s="1935">
        <v>2</v>
      </c>
      <c r="C479" s="1940">
        <v>41970</v>
      </c>
      <c r="D479" s="2288" t="s">
        <v>1649</v>
      </c>
      <c r="E479" s="2965" t="s">
        <v>277</v>
      </c>
      <c r="F479" s="2966">
        <v>434005.1</v>
      </c>
      <c r="G479" s="2966">
        <v>434044.5</v>
      </c>
      <c r="H479" s="2988">
        <f>G479-F479</f>
        <v>39.400000000023283</v>
      </c>
      <c r="I479" s="1980">
        <f>H479*1000</f>
        <v>39400.000000023283</v>
      </c>
      <c r="J479" s="2968"/>
      <c r="K479" s="1982"/>
      <c r="L479" s="2969">
        <f t="shared" ref="L479:L519" si="32">I479+K479</f>
        <v>39400.000000023283</v>
      </c>
      <c r="M479" s="1982">
        <v>35000</v>
      </c>
      <c r="N479" s="2970"/>
    </row>
    <row r="480" spans="2:14">
      <c r="B480" s="1935">
        <v>3</v>
      </c>
      <c r="C480" s="1940">
        <v>41971</v>
      </c>
      <c r="D480" s="2288" t="s">
        <v>1650</v>
      </c>
      <c r="E480" s="2965" t="s">
        <v>263</v>
      </c>
      <c r="F480" s="2966">
        <v>434146.1</v>
      </c>
      <c r="G480" s="2966">
        <v>434171.1</v>
      </c>
      <c r="H480" s="2988">
        <f>G480-F480</f>
        <v>25</v>
      </c>
      <c r="I480" s="1980">
        <f t="shared" ref="I480:I519" si="33">H480*1000</f>
        <v>25000</v>
      </c>
      <c r="J480" s="2968"/>
      <c r="K480" s="1982"/>
      <c r="L480" s="2969">
        <f t="shared" si="32"/>
        <v>25000</v>
      </c>
      <c r="M480" s="1982"/>
      <c r="N480" s="2971"/>
    </row>
    <row r="481" spans="2:14">
      <c r="B481" s="1935">
        <v>4</v>
      </c>
      <c r="C481" s="1940">
        <v>41972</v>
      </c>
      <c r="D481" s="2288" t="s">
        <v>843</v>
      </c>
      <c r="E481" s="494"/>
      <c r="F481" s="2966"/>
      <c r="G481" s="2966"/>
      <c r="H481" s="2967">
        <f t="shared" ref="H481:H519" si="34">G481-F481</f>
        <v>0</v>
      </c>
      <c r="I481" s="1980">
        <f t="shared" si="33"/>
        <v>0</v>
      </c>
      <c r="J481" s="2968"/>
      <c r="K481" s="1982"/>
      <c r="L481" s="2969">
        <f t="shared" si="32"/>
        <v>0</v>
      </c>
      <c r="M481" s="1982"/>
      <c r="N481" s="2971"/>
    </row>
    <row r="482" spans="2:14">
      <c r="B482" s="1935">
        <v>5</v>
      </c>
      <c r="C482" s="2594">
        <v>41973</v>
      </c>
      <c r="D482" s="2288" t="s">
        <v>1651</v>
      </c>
      <c r="E482" s="494"/>
      <c r="F482" s="2966"/>
      <c r="G482" s="2966"/>
      <c r="H482" s="2967">
        <f t="shared" si="34"/>
        <v>0</v>
      </c>
      <c r="I482" s="1980">
        <f t="shared" si="33"/>
        <v>0</v>
      </c>
      <c r="J482" s="2968"/>
      <c r="K482" s="1982"/>
      <c r="L482" s="2969">
        <f t="shared" si="32"/>
        <v>0</v>
      </c>
      <c r="M482" s="1982"/>
      <c r="N482" s="2971"/>
    </row>
    <row r="483" spans="2:14">
      <c r="B483" s="1935">
        <v>6</v>
      </c>
      <c r="C483" s="1940">
        <v>41974</v>
      </c>
      <c r="D483" s="1823" t="s">
        <v>1652</v>
      </c>
      <c r="E483" s="2965" t="s">
        <v>277</v>
      </c>
      <c r="F483" s="2966">
        <v>434246.7</v>
      </c>
      <c r="G483" s="2966">
        <v>434331.6</v>
      </c>
      <c r="H483" s="2967">
        <f t="shared" si="34"/>
        <v>84.899999999965075</v>
      </c>
      <c r="I483" s="1980">
        <f t="shared" si="33"/>
        <v>84899.999999965075</v>
      </c>
      <c r="J483" s="2968"/>
      <c r="K483" s="1982"/>
      <c r="L483" s="2969">
        <f t="shared" si="32"/>
        <v>84899.999999965075</v>
      </c>
      <c r="M483" s="1982"/>
      <c r="N483" s="2972"/>
    </row>
    <row r="484" spans="2:14">
      <c r="B484" s="3097">
        <v>7</v>
      </c>
      <c r="C484" s="1940">
        <v>41975</v>
      </c>
      <c r="D484" s="2973" t="s">
        <v>1653</v>
      </c>
      <c r="E484" s="2965" t="s">
        <v>277</v>
      </c>
      <c r="F484" s="2974">
        <v>434331.6</v>
      </c>
      <c r="G484" s="2975">
        <v>434358.7</v>
      </c>
      <c r="H484" s="2967">
        <f t="shared" si="34"/>
        <v>27.100000000034925</v>
      </c>
      <c r="I484" s="1980">
        <f t="shared" si="33"/>
        <v>27100.000000034925</v>
      </c>
      <c r="J484" s="2973"/>
      <c r="K484" s="1982"/>
      <c r="L484" s="2969">
        <f t="shared" si="32"/>
        <v>27100.000000034925</v>
      </c>
      <c r="M484" s="3099">
        <v>35000</v>
      </c>
      <c r="N484" s="2977"/>
    </row>
    <row r="485" spans="2:14">
      <c r="B485" s="3097"/>
      <c r="C485" s="1940">
        <v>41975</v>
      </c>
      <c r="D485" s="2973" t="s">
        <v>1654</v>
      </c>
      <c r="E485" s="2965" t="s">
        <v>277</v>
      </c>
      <c r="F485" s="2974">
        <v>434378.5</v>
      </c>
      <c r="G485" s="2975">
        <v>434409.8</v>
      </c>
      <c r="H485" s="2967">
        <f t="shared" si="34"/>
        <v>31.299999999988358</v>
      </c>
      <c r="I485" s="1980">
        <f t="shared" si="33"/>
        <v>31299.999999988358</v>
      </c>
      <c r="J485" s="2973"/>
      <c r="K485" s="1982"/>
      <c r="L485" s="2969">
        <f t="shared" si="32"/>
        <v>31299.999999988358</v>
      </c>
      <c r="M485" s="3099"/>
      <c r="N485" s="2977"/>
    </row>
    <row r="486" spans="2:14">
      <c r="B486" s="3097"/>
      <c r="C486" s="1940">
        <v>41975</v>
      </c>
      <c r="D486" s="2973" t="s">
        <v>1655</v>
      </c>
      <c r="E486" s="2965" t="s">
        <v>277</v>
      </c>
      <c r="F486" s="2974">
        <v>434441.1</v>
      </c>
      <c r="G486" s="2975">
        <v>434472.4</v>
      </c>
      <c r="H486" s="2967">
        <f t="shared" si="34"/>
        <v>31.300000000046566</v>
      </c>
      <c r="I486" s="1980">
        <f t="shared" si="33"/>
        <v>31300.000000046566</v>
      </c>
      <c r="J486" s="2973"/>
      <c r="K486" s="1982"/>
      <c r="L486" s="2969">
        <f t="shared" si="32"/>
        <v>31300.000000046566</v>
      </c>
      <c r="M486" s="3099"/>
      <c r="N486" s="2977"/>
    </row>
    <row r="487" spans="2:14">
      <c r="B487" s="3097">
        <v>8</v>
      </c>
      <c r="C487" s="1940">
        <v>41976</v>
      </c>
      <c r="D487" s="2288" t="s">
        <v>1656</v>
      </c>
      <c r="E487" s="2965" t="s">
        <v>277</v>
      </c>
      <c r="F487" s="2974">
        <v>434570</v>
      </c>
      <c r="G487" s="2974">
        <v>434601.3</v>
      </c>
      <c r="H487" s="2967">
        <f t="shared" si="34"/>
        <v>31.299999999988358</v>
      </c>
      <c r="I487" s="1980">
        <f t="shared" si="33"/>
        <v>31299.999999988358</v>
      </c>
      <c r="J487" s="2973"/>
      <c r="K487" s="1982"/>
      <c r="L487" s="2969">
        <f t="shared" si="32"/>
        <v>31299.999999988358</v>
      </c>
      <c r="M487" s="3099">
        <v>35000</v>
      </c>
      <c r="N487" s="2977"/>
    </row>
    <row r="488" spans="2:14">
      <c r="B488" s="3097"/>
      <c r="C488" s="1940">
        <v>41976</v>
      </c>
      <c r="D488" s="2288" t="s">
        <v>1657</v>
      </c>
      <c r="E488" s="2965" t="s">
        <v>277</v>
      </c>
      <c r="F488" s="2974">
        <v>434629.8</v>
      </c>
      <c r="G488" s="2974">
        <v>434799.6</v>
      </c>
      <c r="H488" s="2967">
        <v>69.8</v>
      </c>
      <c r="I488" s="1980">
        <f t="shared" si="33"/>
        <v>69800</v>
      </c>
      <c r="J488" s="2973"/>
      <c r="K488" s="1982"/>
      <c r="L488" s="2969">
        <f t="shared" si="32"/>
        <v>69800</v>
      </c>
      <c r="M488" s="3099"/>
      <c r="N488" s="2977"/>
    </row>
    <row r="489" spans="2:14">
      <c r="B489" s="3097"/>
      <c r="C489" s="1940">
        <v>41976</v>
      </c>
      <c r="D489" s="2288" t="s">
        <v>1658</v>
      </c>
      <c r="E489" s="2965" t="s">
        <v>277</v>
      </c>
      <c r="F489" s="2974">
        <v>434766.4</v>
      </c>
      <c r="G489" s="2974">
        <v>434836.2</v>
      </c>
      <c r="H489" s="2967">
        <f t="shared" si="34"/>
        <v>69.799999999988358</v>
      </c>
      <c r="I489" s="1980">
        <f t="shared" si="33"/>
        <v>69799.999999988358</v>
      </c>
      <c r="J489" s="2973"/>
      <c r="K489" s="1982"/>
      <c r="L489" s="2969">
        <f t="shared" si="32"/>
        <v>69799.999999988358</v>
      </c>
      <c r="M489" s="3099"/>
      <c r="N489" s="2977"/>
    </row>
    <row r="490" spans="2:14">
      <c r="B490" s="1935">
        <v>9</v>
      </c>
      <c r="C490" s="1940">
        <v>41977</v>
      </c>
      <c r="D490" s="1823" t="s">
        <v>832</v>
      </c>
      <c r="E490" s="2965"/>
      <c r="F490" s="2974"/>
      <c r="G490" s="2974"/>
      <c r="H490" s="2967">
        <f t="shared" si="34"/>
        <v>0</v>
      </c>
      <c r="I490" s="1980">
        <f t="shared" si="33"/>
        <v>0</v>
      </c>
      <c r="J490" s="2973"/>
      <c r="K490" s="1982"/>
      <c r="L490" s="2969">
        <f t="shared" si="32"/>
        <v>0</v>
      </c>
      <c r="M490" s="1982">
        <v>35000</v>
      </c>
      <c r="N490" s="2977"/>
    </row>
    <row r="491" spans="2:14">
      <c r="B491" s="1935">
        <v>10</v>
      </c>
      <c r="C491" s="1940">
        <v>41978</v>
      </c>
      <c r="D491" s="1823" t="s">
        <v>832</v>
      </c>
      <c r="E491" s="2965"/>
      <c r="F491" s="2974"/>
      <c r="G491" s="2974"/>
      <c r="H491" s="2967">
        <f t="shared" si="34"/>
        <v>0</v>
      </c>
      <c r="I491" s="1980">
        <f t="shared" si="33"/>
        <v>0</v>
      </c>
      <c r="J491" s="2973"/>
      <c r="K491" s="1982"/>
      <c r="L491" s="2969">
        <f t="shared" si="32"/>
        <v>0</v>
      </c>
      <c r="M491" s="1982">
        <v>35000</v>
      </c>
      <c r="N491" s="2977"/>
    </row>
    <row r="492" spans="2:14">
      <c r="B492" s="3097">
        <v>11</v>
      </c>
      <c r="C492" s="1940">
        <v>41979</v>
      </c>
      <c r="D492" s="1823" t="s">
        <v>1659</v>
      </c>
      <c r="E492" s="2965" t="s">
        <v>277</v>
      </c>
      <c r="F492" s="2974">
        <v>435150.4</v>
      </c>
      <c r="G492" s="2974">
        <v>435179.8</v>
      </c>
      <c r="H492" s="2967">
        <f t="shared" si="34"/>
        <v>29.399999999965075</v>
      </c>
      <c r="I492" s="1980">
        <f t="shared" si="33"/>
        <v>29399.999999965075</v>
      </c>
      <c r="J492" s="2973"/>
      <c r="K492" s="1982"/>
      <c r="L492" s="2969">
        <f t="shared" si="32"/>
        <v>29399.999999965075</v>
      </c>
      <c r="M492" s="3099">
        <v>35000</v>
      </c>
      <c r="N492" s="2977"/>
    </row>
    <row r="493" spans="2:14">
      <c r="B493" s="3097"/>
      <c r="C493" s="1940">
        <v>41979</v>
      </c>
      <c r="D493" s="1823" t="s">
        <v>1660</v>
      </c>
      <c r="E493" s="2965" t="s">
        <v>277</v>
      </c>
      <c r="F493" s="2974">
        <v>435209.1</v>
      </c>
      <c r="G493" s="2974">
        <v>435238.5</v>
      </c>
      <c r="H493" s="2967">
        <f t="shared" si="34"/>
        <v>29.400000000023283</v>
      </c>
      <c r="I493" s="1980">
        <f t="shared" si="33"/>
        <v>29400.000000023283</v>
      </c>
      <c r="J493" s="2973"/>
      <c r="K493" s="1982"/>
      <c r="L493" s="2969">
        <f t="shared" si="32"/>
        <v>29400.000000023283</v>
      </c>
      <c r="M493" s="3099"/>
      <c r="N493" s="2977"/>
    </row>
    <row r="494" spans="2:14">
      <c r="B494" s="3097"/>
      <c r="C494" s="1940">
        <v>41979</v>
      </c>
      <c r="D494" s="1823" t="s">
        <v>1661</v>
      </c>
      <c r="E494" s="2965" t="s">
        <v>277</v>
      </c>
      <c r="F494" s="2974">
        <v>435267.1</v>
      </c>
      <c r="G494" s="2974">
        <v>435296.6</v>
      </c>
      <c r="H494" s="2967">
        <f t="shared" si="34"/>
        <v>29.5</v>
      </c>
      <c r="I494" s="1980">
        <f t="shared" si="33"/>
        <v>29500</v>
      </c>
      <c r="J494" s="2973"/>
      <c r="K494" s="1982"/>
      <c r="L494" s="2969">
        <f t="shared" si="32"/>
        <v>29500</v>
      </c>
      <c r="M494" s="3099"/>
      <c r="N494" s="2977"/>
    </row>
    <row r="495" spans="2:14">
      <c r="B495" s="1935">
        <v>12</v>
      </c>
      <c r="C495" s="2594">
        <v>41980</v>
      </c>
      <c r="D495" s="1823" t="s">
        <v>832</v>
      </c>
      <c r="E495" s="2965"/>
      <c r="F495" s="2974"/>
      <c r="G495" s="2974"/>
      <c r="H495" s="2967">
        <f t="shared" si="34"/>
        <v>0</v>
      </c>
      <c r="I495" s="1980">
        <f t="shared" si="33"/>
        <v>0</v>
      </c>
      <c r="J495" s="2973"/>
      <c r="K495" s="1982"/>
      <c r="L495" s="2969">
        <f t="shared" si="32"/>
        <v>0</v>
      </c>
      <c r="M495" s="1982">
        <v>35000</v>
      </c>
      <c r="N495" s="2977"/>
    </row>
    <row r="496" spans="2:14">
      <c r="B496" s="3097">
        <v>13</v>
      </c>
      <c r="C496" s="1940">
        <v>41981</v>
      </c>
      <c r="D496" s="1823" t="s">
        <v>1662</v>
      </c>
      <c r="E496" s="494" t="s">
        <v>879</v>
      </c>
      <c r="F496" s="2974">
        <v>435470.1</v>
      </c>
      <c r="G496" s="2974">
        <v>435520.5</v>
      </c>
      <c r="H496" s="2967">
        <f t="shared" si="34"/>
        <v>50.400000000023283</v>
      </c>
      <c r="I496" s="1980">
        <f t="shared" si="33"/>
        <v>50400.000000023283</v>
      </c>
      <c r="J496" s="2973"/>
      <c r="K496" s="2973"/>
      <c r="L496" s="2969">
        <f t="shared" si="32"/>
        <v>50400.000000023283</v>
      </c>
      <c r="M496" s="2973"/>
      <c r="N496" s="2977"/>
    </row>
    <row r="497" spans="2:14">
      <c r="B497" s="3097"/>
      <c r="C497" s="1940">
        <v>41981</v>
      </c>
      <c r="D497" s="1823" t="s">
        <v>1663</v>
      </c>
      <c r="E497" s="2965" t="s">
        <v>1664</v>
      </c>
      <c r="F497" s="2974">
        <v>435540.3</v>
      </c>
      <c r="G497" s="2974">
        <v>435592.8</v>
      </c>
      <c r="H497" s="2967">
        <f t="shared" si="34"/>
        <v>52.5</v>
      </c>
      <c r="I497" s="1980">
        <f t="shared" si="33"/>
        <v>52500</v>
      </c>
      <c r="J497" s="2973"/>
      <c r="K497" s="2973"/>
      <c r="L497" s="2969">
        <f t="shared" si="32"/>
        <v>52500</v>
      </c>
      <c r="M497" s="2973"/>
      <c r="N497" s="2977"/>
    </row>
    <row r="498" spans="2:14">
      <c r="B498" s="1935">
        <v>14</v>
      </c>
      <c r="C498" s="1940">
        <v>41982</v>
      </c>
      <c r="D498" s="2973" t="s">
        <v>1665</v>
      </c>
      <c r="E498" s="2965" t="s">
        <v>1664</v>
      </c>
      <c r="F498" s="2974">
        <v>435583.4</v>
      </c>
      <c r="G498" s="2974">
        <v>435756</v>
      </c>
      <c r="H498" s="2967">
        <f t="shared" si="34"/>
        <v>172.59999999997672</v>
      </c>
      <c r="I498" s="1980">
        <f t="shared" si="33"/>
        <v>172599.99999997672</v>
      </c>
      <c r="J498" s="2973"/>
      <c r="K498" s="2973"/>
      <c r="L498" s="2969">
        <f t="shared" si="32"/>
        <v>172599.99999997672</v>
      </c>
      <c r="M498" s="2973"/>
      <c r="N498" s="2977"/>
    </row>
    <row r="499" spans="2:14">
      <c r="B499" s="1935">
        <v>15</v>
      </c>
      <c r="C499" s="1940">
        <v>41983</v>
      </c>
      <c r="D499" s="2288" t="s">
        <v>843</v>
      </c>
      <c r="E499" s="494"/>
      <c r="F499" s="2974"/>
      <c r="G499" s="2974"/>
      <c r="H499" s="2967">
        <f t="shared" si="34"/>
        <v>0</v>
      </c>
      <c r="I499" s="1980">
        <f t="shared" si="33"/>
        <v>0</v>
      </c>
      <c r="J499" s="2973"/>
      <c r="K499" s="2973"/>
      <c r="L499" s="2969">
        <f t="shared" si="32"/>
        <v>0</v>
      </c>
      <c r="M499" s="2973"/>
      <c r="N499" s="2977"/>
    </row>
    <row r="500" spans="2:14">
      <c r="B500" s="1935">
        <v>16</v>
      </c>
      <c r="C500" s="1940">
        <v>41984</v>
      </c>
      <c r="D500" s="2288" t="s">
        <v>843</v>
      </c>
      <c r="E500" s="494"/>
      <c r="F500" s="2974"/>
      <c r="G500" s="2974"/>
      <c r="H500" s="2967">
        <f t="shared" si="34"/>
        <v>0</v>
      </c>
      <c r="I500" s="1980">
        <f t="shared" si="33"/>
        <v>0</v>
      </c>
      <c r="J500" s="2973"/>
      <c r="K500" s="2973"/>
      <c r="L500" s="2969">
        <f t="shared" si="32"/>
        <v>0</v>
      </c>
      <c r="M500" s="2973"/>
      <c r="N500" s="2977"/>
    </row>
    <row r="501" spans="2:14">
      <c r="B501" s="1935">
        <v>17</v>
      </c>
      <c r="C501" s="1940">
        <v>41985</v>
      </c>
      <c r="D501" s="2288" t="s">
        <v>843</v>
      </c>
      <c r="E501" s="494"/>
      <c r="F501" s="2974"/>
      <c r="G501" s="2974"/>
      <c r="H501" s="2967">
        <f t="shared" si="34"/>
        <v>0</v>
      </c>
      <c r="I501" s="1980">
        <f t="shared" si="33"/>
        <v>0</v>
      </c>
      <c r="J501" s="2973"/>
      <c r="K501" s="2973"/>
      <c r="L501" s="2969">
        <f t="shared" si="32"/>
        <v>0</v>
      </c>
      <c r="M501" s="2973"/>
      <c r="N501" s="2977"/>
    </row>
    <row r="502" spans="2:14">
      <c r="B502" s="1935">
        <v>18</v>
      </c>
      <c r="C502" s="1940">
        <v>41986</v>
      </c>
      <c r="D502" s="2288" t="s">
        <v>843</v>
      </c>
      <c r="E502" s="494"/>
      <c r="F502" s="2974"/>
      <c r="G502" s="2974"/>
      <c r="H502" s="2967">
        <f t="shared" si="34"/>
        <v>0</v>
      </c>
      <c r="I502" s="1980">
        <f t="shared" si="33"/>
        <v>0</v>
      </c>
      <c r="J502" s="2973"/>
      <c r="K502" s="2973"/>
      <c r="L502" s="2969">
        <f t="shared" si="32"/>
        <v>0</v>
      </c>
      <c r="M502" s="2973"/>
      <c r="N502" s="2977"/>
    </row>
    <row r="503" spans="2:14">
      <c r="B503" s="3097">
        <v>19</v>
      </c>
      <c r="C503" s="2594">
        <v>41987</v>
      </c>
      <c r="D503" s="2973" t="s">
        <v>1666</v>
      </c>
      <c r="E503" s="2965" t="s">
        <v>277</v>
      </c>
      <c r="F503" s="2974">
        <v>435866.4</v>
      </c>
      <c r="G503" s="2974">
        <v>435924.7</v>
      </c>
      <c r="H503" s="2967">
        <f t="shared" si="34"/>
        <v>58.299999999988358</v>
      </c>
      <c r="I503" s="1980">
        <f t="shared" si="33"/>
        <v>58299.999999988358</v>
      </c>
      <c r="J503" s="2973"/>
      <c r="K503" s="1982"/>
      <c r="L503" s="2969">
        <f t="shared" si="32"/>
        <v>58299.999999988358</v>
      </c>
      <c r="M503" s="3099">
        <v>35000</v>
      </c>
      <c r="N503" s="2977"/>
    </row>
    <row r="504" spans="2:14">
      <c r="B504" s="3097"/>
      <c r="C504" s="2594">
        <v>41987</v>
      </c>
      <c r="D504" s="2973" t="s">
        <v>1667</v>
      </c>
      <c r="E504" s="2965" t="s">
        <v>277</v>
      </c>
      <c r="F504" s="2974">
        <v>435924.7</v>
      </c>
      <c r="G504" s="2974">
        <v>435993.1</v>
      </c>
      <c r="H504" s="2967">
        <f t="shared" si="34"/>
        <v>68.399999999965075</v>
      </c>
      <c r="I504" s="1980">
        <f t="shared" si="33"/>
        <v>68399.999999965075</v>
      </c>
      <c r="J504" s="2973"/>
      <c r="K504" s="1982"/>
      <c r="L504" s="2969">
        <f t="shared" si="32"/>
        <v>68399.999999965075</v>
      </c>
      <c r="M504" s="3099"/>
      <c r="N504" s="2977"/>
    </row>
    <row r="505" spans="2:14">
      <c r="B505" s="1935">
        <v>20</v>
      </c>
      <c r="C505" s="1940">
        <v>41988</v>
      </c>
      <c r="D505" s="1823" t="s">
        <v>832</v>
      </c>
      <c r="E505" s="2965" t="s">
        <v>277</v>
      </c>
      <c r="F505" s="2974"/>
      <c r="G505" s="2974"/>
      <c r="H505" s="2967">
        <f t="shared" si="34"/>
        <v>0</v>
      </c>
      <c r="I505" s="1980">
        <f t="shared" si="33"/>
        <v>0</v>
      </c>
      <c r="J505" s="2973"/>
      <c r="K505" s="1982"/>
      <c r="L505" s="2969">
        <f t="shared" si="32"/>
        <v>0</v>
      </c>
      <c r="M505" s="1982">
        <v>35000</v>
      </c>
      <c r="N505" s="2977"/>
    </row>
    <row r="506" spans="2:14">
      <c r="B506" s="1935">
        <v>21</v>
      </c>
      <c r="C506" s="1940">
        <v>41989</v>
      </c>
      <c r="D506" s="2973" t="s">
        <v>1668</v>
      </c>
      <c r="E506" s="2965" t="s">
        <v>277</v>
      </c>
      <c r="F506" s="2974">
        <v>436061.1</v>
      </c>
      <c r="G506" s="2974">
        <v>436096.3</v>
      </c>
      <c r="H506" s="2967">
        <f t="shared" si="34"/>
        <v>35.200000000011642</v>
      </c>
      <c r="I506" s="1980">
        <f t="shared" si="33"/>
        <v>35200.000000011642</v>
      </c>
      <c r="J506" s="2973"/>
      <c r="K506" s="1982"/>
      <c r="L506" s="2969">
        <f t="shared" si="32"/>
        <v>35200.000000011642</v>
      </c>
      <c r="M506" s="1982">
        <v>35000</v>
      </c>
      <c r="N506" s="2977"/>
    </row>
    <row r="507" spans="2:14">
      <c r="B507" s="3097">
        <v>22</v>
      </c>
      <c r="C507" s="1940">
        <v>41990</v>
      </c>
      <c r="D507" s="2973" t="s">
        <v>1669</v>
      </c>
      <c r="E507" s="2965" t="s">
        <v>263</v>
      </c>
      <c r="F507" s="2974">
        <v>436132.8</v>
      </c>
      <c r="G507" s="2974">
        <v>436175.9</v>
      </c>
      <c r="H507" s="2967">
        <f t="shared" si="34"/>
        <v>43.100000000034925</v>
      </c>
      <c r="I507" s="1980">
        <f t="shared" si="33"/>
        <v>43100.000000034925</v>
      </c>
      <c r="J507" s="2973"/>
      <c r="K507" s="2973"/>
      <c r="L507" s="2969">
        <f t="shared" si="32"/>
        <v>43100.000000034925</v>
      </c>
      <c r="M507" s="2973"/>
      <c r="N507" s="2977"/>
    </row>
    <row r="508" spans="2:14">
      <c r="B508" s="3097"/>
      <c r="C508" s="1940">
        <v>41990</v>
      </c>
      <c r="D508" s="2973" t="s">
        <v>1670</v>
      </c>
      <c r="E508" s="2965" t="s">
        <v>263</v>
      </c>
      <c r="F508" s="2974">
        <v>436175.9</v>
      </c>
      <c r="G508" s="2974">
        <v>436275.20000000001</v>
      </c>
      <c r="H508" s="2967">
        <f t="shared" si="34"/>
        <v>99.299999999988358</v>
      </c>
      <c r="I508" s="1980">
        <f t="shared" si="33"/>
        <v>99299.999999988358</v>
      </c>
      <c r="J508" s="2973"/>
      <c r="K508" s="2973"/>
      <c r="L508" s="2969">
        <f t="shared" si="32"/>
        <v>99299.999999988358</v>
      </c>
      <c r="M508" s="2973"/>
      <c r="N508" s="2977"/>
    </row>
    <row r="509" spans="2:14">
      <c r="B509" s="1935">
        <v>23</v>
      </c>
      <c r="C509" s="1940">
        <v>41991</v>
      </c>
      <c r="D509" s="2978" t="s">
        <v>843</v>
      </c>
      <c r="E509" s="2965"/>
      <c r="F509" s="2979"/>
      <c r="G509" s="2979"/>
      <c r="H509" s="2967">
        <f t="shared" si="34"/>
        <v>0</v>
      </c>
      <c r="I509" s="2980">
        <f t="shared" si="33"/>
        <v>0</v>
      </c>
      <c r="J509" s="2978"/>
      <c r="K509" s="2978"/>
      <c r="L509" s="2969">
        <f t="shared" si="32"/>
        <v>0</v>
      </c>
      <c r="M509" s="2978"/>
      <c r="N509" s="2981"/>
    </row>
    <row r="510" spans="2:14">
      <c r="B510" s="1935">
        <v>24</v>
      </c>
      <c r="C510" s="1940">
        <v>41992</v>
      </c>
      <c r="D510" s="2973" t="s">
        <v>843</v>
      </c>
      <c r="E510" s="2965"/>
      <c r="F510" s="2973"/>
      <c r="G510" s="2973"/>
      <c r="H510" s="2967">
        <f t="shared" si="34"/>
        <v>0</v>
      </c>
      <c r="I510" s="1980">
        <f t="shared" si="33"/>
        <v>0</v>
      </c>
      <c r="J510" s="2973"/>
      <c r="K510" s="2973"/>
      <c r="L510" s="2969">
        <f t="shared" si="32"/>
        <v>0</v>
      </c>
      <c r="M510" s="2973"/>
      <c r="N510" s="2977"/>
    </row>
    <row r="511" spans="2:14">
      <c r="B511" s="3100">
        <v>25</v>
      </c>
      <c r="C511" s="1940">
        <v>41993</v>
      </c>
      <c r="D511" s="2973" t="s">
        <v>1671</v>
      </c>
      <c r="E511" s="2982" t="s">
        <v>1664</v>
      </c>
      <c r="F511" s="2982">
        <v>436396.9</v>
      </c>
      <c r="G511" s="2982">
        <v>436480.8</v>
      </c>
      <c r="H511" s="2967">
        <f t="shared" si="34"/>
        <v>83.899999999965075</v>
      </c>
      <c r="I511" s="1980">
        <f t="shared" si="33"/>
        <v>83899.999999965075</v>
      </c>
      <c r="J511" s="2973"/>
      <c r="K511" s="2973"/>
      <c r="L511" s="2969">
        <f t="shared" si="32"/>
        <v>83899.999999965075</v>
      </c>
      <c r="M511" s="2973"/>
      <c r="N511" s="2973" t="s">
        <v>1672</v>
      </c>
    </row>
    <row r="512" spans="2:14">
      <c r="B512" s="3100"/>
      <c r="C512" s="1940">
        <v>41993</v>
      </c>
      <c r="D512" s="2973" t="s">
        <v>1673</v>
      </c>
      <c r="E512" s="2982" t="s">
        <v>879</v>
      </c>
      <c r="F512" s="2982">
        <v>436489.9</v>
      </c>
      <c r="G512" s="2982">
        <v>436550</v>
      </c>
      <c r="H512" s="2967">
        <f t="shared" si="34"/>
        <v>60.099999999976717</v>
      </c>
      <c r="I512" s="1980">
        <f t="shared" si="33"/>
        <v>60099.999999976717</v>
      </c>
      <c r="J512" s="2973"/>
      <c r="K512" s="2973"/>
      <c r="L512" s="2969">
        <f t="shared" si="32"/>
        <v>60099.999999976717</v>
      </c>
      <c r="M512" s="2973"/>
      <c r="N512" s="2977"/>
    </row>
    <row r="513" spans="2:14">
      <c r="B513" s="1935">
        <v>26</v>
      </c>
      <c r="C513" s="2594">
        <v>41994</v>
      </c>
      <c r="D513" s="2973" t="s">
        <v>1674</v>
      </c>
      <c r="E513" s="2982" t="s">
        <v>277</v>
      </c>
      <c r="F513" s="2982">
        <v>436551.5</v>
      </c>
      <c r="G513" s="2982">
        <v>436756.4</v>
      </c>
      <c r="H513" s="2967">
        <f t="shared" si="34"/>
        <v>204.90000000002328</v>
      </c>
      <c r="I513" s="1980">
        <f t="shared" si="33"/>
        <v>204900.00000002328</v>
      </c>
      <c r="J513" s="2973"/>
      <c r="K513" s="2973"/>
      <c r="L513" s="2969">
        <f t="shared" si="32"/>
        <v>204900.00000002328</v>
      </c>
      <c r="M513" s="2973"/>
      <c r="N513" s="2977"/>
    </row>
    <row r="514" spans="2:14">
      <c r="B514" s="1935">
        <v>27</v>
      </c>
      <c r="C514" s="1940">
        <v>41995</v>
      </c>
      <c r="D514" s="2973" t="s">
        <v>1675</v>
      </c>
      <c r="E514" s="2982" t="s">
        <v>277</v>
      </c>
      <c r="F514" s="2982">
        <v>436756.4</v>
      </c>
      <c r="G514" s="2982">
        <v>436824.4</v>
      </c>
      <c r="H514" s="2967">
        <f t="shared" si="34"/>
        <v>68</v>
      </c>
      <c r="I514" s="1980">
        <f t="shared" si="33"/>
        <v>68000</v>
      </c>
      <c r="J514" s="2973"/>
      <c r="K514" s="1982"/>
      <c r="L514" s="2969">
        <f t="shared" si="32"/>
        <v>68000</v>
      </c>
      <c r="M514" s="1982">
        <v>35000</v>
      </c>
      <c r="N514" s="2977"/>
    </row>
    <row r="515" spans="2:14">
      <c r="B515" s="1935">
        <v>28</v>
      </c>
      <c r="C515" s="1940">
        <v>41996</v>
      </c>
      <c r="D515" s="2973" t="s">
        <v>1676</v>
      </c>
      <c r="E515" s="2982" t="s">
        <v>277</v>
      </c>
      <c r="F515" s="2982">
        <v>436850.6</v>
      </c>
      <c r="G515" s="2982">
        <v>436924.3</v>
      </c>
      <c r="H515" s="2967">
        <f t="shared" si="34"/>
        <v>73.700000000011642</v>
      </c>
      <c r="I515" s="1980">
        <f t="shared" si="33"/>
        <v>73700.000000011642</v>
      </c>
      <c r="J515" s="2973"/>
      <c r="K515" s="1982"/>
      <c r="L515" s="2969">
        <f t="shared" si="32"/>
        <v>73700.000000011642</v>
      </c>
      <c r="M515" s="1982">
        <v>35000</v>
      </c>
      <c r="N515" s="2977"/>
    </row>
    <row r="516" spans="2:14">
      <c r="B516" s="3097">
        <v>29</v>
      </c>
      <c r="C516" s="1940">
        <v>41997</v>
      </c>
      <c r="D516" s="2973" t="s">
        <v>1677</v>
      </c>
      <c r="E516" s="2982" t="s">
        <v>277</v>
      </c>
      <c r="F516" s="2982">
        <v>437036.4</v>
      </c>
      <c r="G516" s="2982">
        <v>437097.9</v>
      </c>
      <c r="H516" s="2967">
        <f t="shared" si="34"/>
        <v>61.5</v>
      </c>
      <c r="I516" s="1980">
        <f t="shared" si="33"/>
        <v>61500</v>
      </c>
      <c r="J516" s="2973"/>
      <c r="K516" s="1982"/>
      <c r="L516" s="2969">
        <f t="shared" si="32"/>
        <v>61500</v>
      </c>
      <c r="M516" s="3099">
        <v>35000</v>
      </c>
      <c r="N516" s="2977"/>
    </row>
    <row r="517" spans="2:14">
      <c r="B517" s="3097"/>
      <c r="C517" s="1940">
        <v>41997</v>
      </c>
      <c r="D517" s="2973" t="s">
        <v>1678</v>
      </c>
      <c r="E517" s="2982"/>
      <c r="F517" s="2982">
        <v>437131.9</v>
      </c>
      <c r="G517" s="2982">
        <v>437221.5</v>
      </c>
      <c r="H517" s="2967">
        <f t="shared" si="34"/>
        <v>89.599999999976717</v>
      </c>
      <c r="I517" s="1980">
        <f t="shared" si="33"/>
        <v>89599.999999976717</v>
      </c>
      <c r="J517" s="2973"/>
      <c r="K517" s="1982"/>
      <c r="L517" s="2969">
        <f t="shared" si="32"/>
        <v>89599.999999976717</v>
      </c>
      <c r="M517" s="3099"/>
      <c r="N517" s="2977"/>
    </row>
    <row r="518" spans="2:14">
      <c r="B518" s="3097">
        <v>30</v>
      </c>
      <c r="C518" s="1940">
        <v>41998</v>
      </c>
      <c r="D518" s="2973" t="s">
        <v>1679</v>
      </c>
      <c r="E518" s="2982"/>
      <c r="F518" s="2982">
        <v>437262.6</v>
      </c>
      <c r="G518" s="2982">
        <v>437305.5</v>
      </c>
      <c r="H518" s="2967">
        <f t="shared" si="34"/>
        <v>42.900000000023283</v>
      </c>
      <c r="I518" s="1980">
        <f t="shared" si="33"/>
        <v>42900.000000023283</v>
      </c>
      <c r="J518" s="2973"/>
      <c r="K518" s="2973"/>
      <c r="L518" s="2969">
        <f t="shared" si="32"/>
        <v>42900.000000023283</v>
      </c>
      <c r="M518" s="2839">
        <v>35000</v>
      </c>
      <c r="N518" s="2977"/>
    </row>
    <row r="519" spans="2:14" ht="16.5" thickBot="1">
      <c r="B519" s="3098"/>
      <c r="C519" s="2296">
        <v>41998</v>
      </c>
      <c r="D519" s="2983" t="s">
        <v>1680</v>
      </c>
      <c r="E519" s="2984"/>
      <c r="F519" s="2984">
        <v>437305.5</v>
      </c>
      <c r="G519" s="2984">
        <v>437348.8</v>
      </c>
      <c r="H519" s="2985">
        <f t="shared" si="34"/>
        <v>43.299999999988358</v>
      </c>
      <c r="I519" s="1999">
        <f t="shared" si="33"/>
        <v>43299.999999988358</v>
      </c>
      <c r="J519" s="2983"/>
      <c r="K519" s="2983"/>
      <c r="L519" s="2986">
        <f t="shared" si="32"/>
        <v>43299.999999988358</v>
      </c>
      <c r="M519" s="2641">
        <v>35000</v>
      </c>
      <c r="N519" s="2987"/>
    </row>
    <row r="521" spans="2:14">
      <c r="B521" s="3064" t="s">
        <v>49</v>
      </c>
      <c r="C521" s="3064"/>
      <c r="D521" s="3065"/>
      <c r="E521" s="161"/>
      <c r="F521" s="1865"/>
      <c r="G521" s="35"/>
      <c r="H521" s="1865"/>
      <c r="I521" s="35"/>
      <c r="J521" s="35"/>
      <c r="K521" s="3062" t="s">
        <v>50</v>
      </c>
      <c r="L521" s="3062"/>
      <c r="M521" s="2560"/>
      <c r="N521" s="1865"/>
    </row>
    <row r="522" spans="2:14">
      <c r="B522" s="1865"/>
      <c r="C522" s="1865"/>
      <c r="D522" s="1866"/>
      <c r="E522" s="161"/>
      <c r="F522" s="1865"/>
      <c r="G522" s="35"/>
      <c r="H522" s="1865"/>
      <c r="I522" s="35"/>
      <c r="J522" s="35"/>
      <c r="K522" s="1867"/>
      <c r="L522" s="35"/>
      <c r="M522" s="102"/>
      <c r="N522" s="1865"/>
    </row>
    <row r="523" spans="2:14">
      <c r="B523" s="1865"/>
      <c r="C523" s="1865"/>
      <c r="D523" s="1866"/>
      <c r="E523" s="161"/>
      <c r="F523" s="1865"/>
      <c r="G523" s="35"/>
      <c r="H523" s="1865"/>
      <c r="I523" s="35"/>
      <c r="J523" s="35"/>
      <c r="K523" s="1867"/>
      <c r="L523" s="35"/>
      <c r="M523" s="93"/>
      <c r="N523" s="1865"/>
    </row>
    <row r="524" spans="2:14">
      <c r="B524" s="1865"/>
      <c r="C524" s="1865"/>
      <c r="D524" s="1866"/>
      <c r="E524" s="161"/>
      <c r="F524" s="1865"/>
      <c r="G524" s="35"/>
      <c r="H524" s="1865"/>
      <c r="I524" s="35"/>
      <c r="J524" s="35"/>
      <c r="K524" s="1867"/>
      <c r="L524" s="35"/>
      <c r="M524" s="93"/>
      <c r="N524" s="1865"/>
    </row>
    <row r="525" spans="2:14">
      <c r="B525" s="3062" t="s">
        <v>46</v>
      </c>
      <c r="C525" s="3062"/>
      <c r="D525" s="3063"/>
      <c r="E525" s="161"/>
      <c r="F525" s="1865"/>
      <c r="G525" s="21"/>
      <c r="H525" s="35"/>
      <c r="I525" s="35"/>
      <c r="J525" s="35"/>
      <c r="K525" s="3062" t="s">
        <v>48</v>
      </c>
      <c r="L525" s="3062"/>
      <c r="M525" s="2560"/>
      <c r="N525" s="1865"/>
    </row>
    <row r="526" spans="2:14">
      <c r="B526" s="3060" t="s">
        <v>47</v>
      </c>
      <c r="C526" s="3060"/>
      <c r="D526" s="3061"/>
      <c r="E526" s="161"/>
      <c r="F526" s="1865"/>
      <c r="G526" s="1865"/>
      <c r="H526" s="35"/>
      <c r="I526" s="54"/>
      <c r="J526" s="35"/>
      <c r="K526" s="35"/>
      <c r="L526" s="35"/>
      <c r="M526" s="102"/>
      <c r="N526" s="1865"/>
    </row>
    <row r="527" spans="2:14">
      <c r="C527" s="944"/>
      <c r="F527" s="137"/>
      <c r="G527" s="137"/>
    </row>
  </sheetData>
  <autoFilter ref="B8:N519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108">
    <mergeCell ref="B518:B519"/>
    <mergeCell ref="M484:M486"/>
    <mergeCell ref="M487:M489"/>
    <mergeCell ref="M492:M494"/>
    <mergeCell ref="M503:M504"/>
    <mergeCell ref="M516:M517"/>
    <mergeCell ref="B496:B497"/>
    <mergeCell ref="B503:B504"/>
    <mergeCell ref="B507:B508"/>
    <mergeCell ref="B511:B512"/>
    <mergeCell ref="B516:B517"/>
    <mergeCell ref="B484:B486"/>
    <mergeCell ref="B487:B489"/>
    <mergeCell ref="B492:B494"/>
    <mergeCell ref="B459:B460"/>
    <mergeCell ref="B461:B462"/>
    <mergeCell ref="B463:B465"/>
    <mergeCell ref="B469:B470"/>
    <mergeCell ref="B475:B476"/>
    <mergeCell ref="B432:B433"/>
    <mergeCell ref="B438:B439"/>
    <mergeCell ref="B440:B442"/>
    <mergeCell ref="B445:B447"/>
    <mergeCell ref="B451:B454"/>
    <mergeCell ref="B455:B458"/>
    <mergeCell ref="B337:B339"/>
    <mergeCell ref="B341:B342"/>
    <mergeCell ref="B343:B344"/>
    <mergeCell ref="M341:M342"/>
    <mergeCell ref="B316:B318"/>
    <mergeCell ref="B322:B323"/>
    <mergeCell ref="B324:B325"/>
    <mergeCell ref="M324:M325"/>
    <mergeCell ref="B326:B327"/>
    <mergeCell ref="B333:B334"/>
    <mergeCell ref="B122:B124"/>
    <mergeCell ref="B116:B117"/>
    <mergeCell ref="B1:N1"/>
    <mergeCell ref="B2:D2"/>
    <mergeCell ref="B3:D3"/>
    <mergeCell ref="B5:D5"/>
    <mergeCell ref="B4:D4"/>
    <mergeCell ref="B9:B11"/>
    <mergeCell ref="B18:B22"/>
    <mergeCell ref="D77:D104"/>
    <mergeCell ref="N234:N235"/>
    <mergeCell ref="N217:N219"/>
    <mergeCell ref="M234:M235"/>
    <mergeCell ref="N171:N173"/>
    <mergeCell ref="B181:B182"/>
    <mergeCell ref="B148:B149"/>
    <mergeCell ref="B160:B162"/>
    <mergeCell ref="B193:B195"/>
    <mergeCell ref="B221:B223"/>
    <mergeCell ref="B243:B245"/>
    <mergeCell ref="B246:B247"/>
    <mergeCell ref="B248:B249"/>
    <mergeCell ref="B302:B303"/>
    <mergeCell ref="B256:B258"/>
    <mergeCell ref="B266:B267"/>
    <mergeCell ref="B269:B271"/>
    <mergeCell ref="B272:B273"/>
    <mergeCell ref="B285:B287"/>
    <mergeCell ref="B132:B133"/>
    <mergeCell ref="B134:B135"/>
    <mergeCell ref="B240:B242"/>
    <mergeCell ref="B234:B235"/>
    <mergeCell ref="B217:B219"/>
    <mergeCell ref="B224:B226"/>
    <mergeCell ref="B230:B232"/>
    <mergeCell ref="B526:D526"/>
    <mergeCell ref="B525:D525"/>
    <mergeCell ref="B521:D521"/>
    <mergeCell ref="B261:B262"/>
    <mergeCell ref="B263:B264"/>
    <mergeCell ref="K525:L525"/>
    <mergeCell ref="K521:L521"/>
    <mergeCell ref="B274:B276"/>
    <mergeCell ref="B280:B281"/>
    <mergeCell ref="B283:B284"/>
    <mergeCell ref="M283:M284"/>
    <mergeCell ref="M272:M273"/>
    <mergeCell ref="M280:M281"/>
    <mergeCell ref="B304:B306"/>
    <mergeCell ref="M285:M287"/>
    <mergeCell ref="B290:B293"/>
    <mergeCell ref="M290:M293"/>
    <mergeCell ref="B295:B296"/>
    <mergeCell ref="B297:B298"/>
    <mergeCell ref="B299:B301"/>
    <mergeCell ref="B351:B352"/>
    <mergeCell ref="B353:B354"/>
    <mergeCell ref="B356:B357"/>
    <mergeCell ref="B359:B360"/>
    <mergeCell ref="B368:B369"/>
    <mergeCell ref="M368:M369"/>
    <mergeCell ref="B370:B371"/>
    <mergeCell ref="M370:M371"/>
    <mergeCell ref="B379:B380"/>
    <mergeCell ref="B382:B383"/>
    <mergeCell ref="B384:B386"/>
    <mergeCell ref="M384:M386"/>
    <mergeCell ref="B389:B391"/>
    <mergeCell ref="B397:B398"/>
    <mergeCell ref="B408:B410"/>
    <mergeCell ref="B412:B413"/>
    <mergeCell ref="B414:B415"/>
    <mergeCell ref="B425:B428"/>
  </mergeCells>
  <pageMargins left="0.8" right="0.72" top="0.19" bottom="0.12" header="0.12" footer="0.12"/>
  <pageSetup paperSize="9" scale="58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>
    <tabColor theme="0"/>
    <pageSetUpPr fitToPage="1"/>
  </sheetPr>
  <dimension ref="A1:P65536"/>
  <sheetViews>
    <sheetView zoomScale="75" zoomScaleNormal="75" workbookViewId="0">
      <pane ySplit="8" topLeftCell="A9" activePane="bottomLeft" state="frozen"/>
      <selection pane="bottomLeft" activeCell="E6" sqref="E6"/>
    </sheetView>
  </sheetViews>
  <sheetFormatPr defaultRowHeight="15.75"/>
  <cols>
    <col min="1" max="1" width="1.625" style="40" customWidth="1"/>
    <col min="2" max="2" width="4.625" style="23" customWidth="1"/>
    <col min="3" max="3" width="10.625" style="40" customWidth="1"/>
    <col min="4" max="4" width="71.125" style="40" customWidth="1"/>
    <col min="5" max="5" width="8.625" style="101" customWidth="1"/>
    <col min="6" max="7" width="10.625" style="137" customWidth="1"/>
    <col min="8" max="8" width="12.625" style="137" customWidth="1"/>
    <col min="9" max="9" width="14.625" style="101" customWidth="1"/>
    <col min="10" max="11" width="12.625" style="101" customWidth="1"/>
    <col min="12" max="12" width="14.625" style="101" customWidth="1"/>
    <col min="13" max="13" width="13.625" style="36" customWidth="1"/>
    <col min="14" max="14" width="19.25" style="137" customWidth="1"/>
    <col min="15" max="17" width="9" style="40"/>
    <col min="18" max="18" width="12" style="40" customWidth="1"/>
    <col min="19" max="16384" width="9" style="40"/>
  </cols>
  <sheetData>
    <row r="1" spans="1:14" ht="18" customHeight="1">
      <c r="B1" s="3117" t="s">
        <v>275</v>
      </c>
      <c r="C1" s="3117"/>
      <c r="D1" s="3117"/>
      <c r="E1" s="3117"/>
      <c r="F1" s="3117"/>
      <c r="G1" s="3117"/>
      <c r="H1" s="3118"/>
      <c r="I1" s="3117"/>
      <c r="J1" s="3117"/>
      <c r="K1" s="3117"/>
      <c r="L1" s="3117"/>
      <c r="M1" s="3117"/>
      <c r="N1" s="3117"/>
    </row>
    <row r="2" spans="1:14" s="49" customFormat="1" ht="15.95" customHeight="1">
      <c r="B2" s="3119" t="s">
        <v>971</v>
      </c>
      <c r="C2" s="3119"/>
      <c r="D2" s="3119"/>
      <c r="E2" s="62"/>
      <c r="F2" s="62"/>
      <c r="G2" s="62"/>
      <c r="H2" s="65"/>
      <c r="I2" s="170"/>
      <c r="J2" s="171"/>
      <c r="K2" s="290"/>
      <c r="L2" s="60"/>
      <c r="M2" s="60"/>
      <c r="N2" s="65"/>
    </row>
    <row r="3" spans="1:14" s="49" customFormat="1" ht="15.95" customHeight="1">
      <c r="B3" s="3119" t="s">
        <v>1234</v>
      </c>
      <c r="C3" s="3119"/>
      <c r="D3" s="3119"/>
      <c r="E3" s="63"/>
      <c r="F3" s="65"/>
      <c r="G3" s="60"/>
      <c r="H3" s="65"/>
      <c r="I3" s="291"/>
      <c r="J3" s="170"/>
      <c r="K3" s="290"/>
      <c r="L3" s="60"/>
      <c r="M3" s="60"/>
      <c r="N3" s="65"/>
    </row>
    <row r="4" spans="1:14" s="49" customFormat="1" ht="15.95" customHeight="1">
      <c r="B4" s="3086" t="s">
        <v>79</v>
      </c>
      <c r="C4" s="3086"/>
      <c r="D4" s="3086"/>
      <c r="E4" s="63"/>
      <c r="F4" s="65"/>
      <c r="G4" s="65"/>
      <c r="H4" s="65"/>
      <c r="I4" s="291"/>
      <c r="J4" s="291"/>
      <c r="K4" s="290"/>
      <c r="L4" s="292"/>
      <c r="M4" s="292"/>
      <c r="N4" s="65"/>
    </row>
    <row r="5" spans="1:14" s="68" customFormat="1" ht="15.95" customHeight="1" thickBot="1">
      <c r="B5" s="3086" t="s">
        <v>305</v>
      </c>
      <c r="C5" s="3086"/>
      <c r="D5" s="3086"/>
      <c r="E5" s="3039">
        <v>27</v>
      </c>
      <c r="F5" s="65"/>
      <c r="G5" s="65"/>
      <c r="H5" s="65"/>
      <c r="I5" s="60"/>
      <c r="J5" s="60"/>
      <c r="K5" s="63"/>
      <c r="L5" s="211"/>
      <c r="M5" s="211"/>
      <c r="N5" s="65"/>
    </row>
    <row r="6" spans="1:14" s="2" customFormat="1" ht="48" thickBot="1">
      <c r="B6" s="7" t="s">
        <v>1</v>
      </c>
      <c r="C6" s="7" t="s">
        <v>2</v>
      </c>
      <c r="D6" s="7" t="s">
        <v>8</v>
      </c>
      <c r="E6" s="7" t="s">
        <v>7</v>
      </c>
      <c r="F6" s="9" t="s">
        <v>58</v>
      </c>
      <c r="G6" s="9" t="s">
        <v>59</v>
      </c>
      <c r="H6" s="9" t="s">
        <v>57</v>
      </c>
      <c r="I6" s="8" t="s">
        <v>3</v>
      </c>
      <c r="J6" s="7" t="s">
        <v>4</v>
      </c>
      <c r="K6" s="8" t="s">
        <v>5</v>
      </c>
      <c r="L6" s="8" t="s">
        <v>261</v>
      </c>
      <c r="M6" s="8" t="s">
        <v>81</v>
      </c>
      <c r="N6" s="9" t="s">
        <v>27</v>
      </c>
    </row>
    <row r="7" spans="1:14" ht="18" customHeight="1" thickBot="1">
      <c r="B7" s="10">
        <v>1</v>
      </c>
      <c r="C7" s="10">
        <v>2</v>
      </c>
      <c r="D7" s="10">
        <v>3</v>
      </c>
      <c r="E7" s="10">
        <v>4</v>
      </c>
      <c r="F7" s="12">
        <v>5</v>
      </c>
      <c r="G7" s="12">
        <v>6</v>
      </c>
      <c r="H7" s="12" t="s">
        <v>80</v>
      </c>
      <c r="I7" s="12">
        <v>9</v>
      </c>
      <c r="J7" s="10">
        <v>10</v>
      </c>
      <c r="K7" s="12">
        <v>11</v>
      </c>
      <c r="L7" s="11" t="s">
        <v>125</v>
      </c>
      <c r="M7" s="12">
        <v>13</v>
      </c>
      <c r="N7" s="12">
        <v>14</v>
      </c>
    </row>
    <row r="8" spans="1:14" ht="18" customHeight="1" thickBot="1">
      <c r="B8" s="79"/>
      <c r="C8" s="79"/>
      <c r="D8" s="79"/>
      <c r="E8" s="79"/>
      <c r="F8" s="82"/>
      <c r="G8" s="82"/>
      <c r="H8" s="280">
        <f>SUBTOTAL(9,H9:H1429)</f>
        <v>1994</v>
      </c>
      <c r="I8" s="80">
        <f>SUBTOTAL(9,I9:I1429)</f>
        <v>1994000</v>
      </c>
      <c r="J8" s="79"/>
      <c r="K8" s="80">
        <f>SUBTOTAL(9,K9:K1429)</f>
        <v>102500</v>
      </c>
      <c r="L8" s="80">
        <f>SUBTOTAL(9,L9:L1429)</f>
        <v>2096500</v>
      </c>
      <c r="M8" s="15">
        <f>SUBTOTAL(9,M9:M1409)</f>
        <v>770000</v>
      </c>
      <c r="N8" s="2673"/>
    </row>
    <row r="9" spans="1:14" ht="15.95" hidden="1" customHeight="1">
      <c r="B9" s="3110">
        <v>1</v>
      </c>
      <c r="C9" s="13">
        <v>41634</v>
      </c>
      <c r="D9" s="24" t="s">
        <v>197</v>
      </c>
      <c r="E9" s="97" t="s">
        <v>39</v>
      </c>
      <c r="F9" s="182">
        <v>394865</v>
      </c>
      <c r="G9" s="182">
        <v>394880</v>
      </c>
      <c r="H9" s="281">
        <f>G9-F9</f>
        <v>15</v>
      </c>
      <c r="I9" s="293">
        <f>H9*1000</f>
        <v>15000</v>
      </c>
      <c r="J9" s="294"/>
      <c r="K9" s="293"/>
      <c r="L9" s="198">
        <f>I9+K9</f>
        <v>15000</v>
      </c>
      <c r="M9" s="198"/>
      <c r="N9" s="183"/>
    </row>
    <row r="10" spans="1:14" ht="15.95" hidden="1" customHeight="1">
      <c r="B10" s="3070"/>
      <c r="C10" s="197">
        <v>41634</v>
      </c>
      <c r="D10" s="27" t="s">
        <v>234</v>
      </c>
      <c r="E10" s="46" t="s">
        <v>39</v>
      </c>
      <c r="F10" s="145">
        <v>394936</v>
      </c>
      <c r="G10" s="145">
        <v>394946</v>
      </c>
      <c r="H10" s="282">
        <f>G10-F10</f>
        <v>10</v>
      </c>
      <c r="I10" s="204">
        <f t="shared" ref="I10:I73" si="0">H10*1000</f>
        <v>10000</v>
      </c>
      <c r="J10" s="295"/>
      <c r="K10" s="204"/>
      <c r="L10" s="149">
        <f>I10+K10</f>
        <v>10000</v>
      </c>
      <c r="M10" s="149"/>
      <c r="N10" s="39"/>
    </row>
    <row r="11" spans="1:14" ht="15.95" hidden="1" customHeight="1">
      <c r="A11" s="31"/>
      <c r="B11" s="174">
        <v>2</v>
      </c>
      <c r="C11" s="25">
        <v>41635</v>
      </c>
      <c r="D11" s="27" t="s">
        <v>235</v>
      </c>
      <c r="E11" s="46" t="s">
        <v>39</v>
      </c>
      <c r="F11" s="145">
        <v>394949</v>
      </c>
      <c r="G11" s="145">
        <v>394956</v>
      </c>
      <c r="H11" s="282">
        <f t="shared" ref="H11:H52" si="1">G11-F11</f>
        <v>7</v>
      </c>
      <c r="I11" s="204">
        <f t="shared" si="0"/>
        <v>7000</v>
      </c>
      <c r="J11" s="295"/>
      <c r="K11" s="204"/>
      <c r="L11" s="149">
        <f t="shared" ref="L11:L52" si="2">I11+K11</f>
        <v>7000</v>
      </c>
      <c r="M11" s="149"/>
      <c r="N11" s="39"/>
    </row>
    <row r="12" spans="1:14" ht="15.95" hidden="1" customHeight="1">
      <c r="A12" s="31"/>
      <c r="B12" s="3088">
        <v>3</v>
      </c>
      <c r="C12" s="25">
        <v>41636</v>
      </c>
      <c r="D12" s="208" t="s">
        <v>236</v>
      </c>
      <c r="E12" s="46" t="s">
        <v>39</v>
      </c>
      <c r="F12" s="145">
        <v>394956</v>
      </c>
      <c r="G12" s="145">
        <v>394963</v>
      </c>
      <c r="H12" s="282">
        <f t="shared" si="1"/>
        <v>7</v>
      </c>
      <c r="I12" s="204">
        <f t="shared" si="0"/>
        <v>7000</v>
      </c>
      <c r="J12" s="295"/>
      <c r="K12" s="204"/>
      <c r="L12" s="149">
        <f t="shared" si="2"/>
        <v>7000</v>
      </c>
      <c r="M12" s="3111">
        <v>35000</v>
      </c>
      <c r="N12" s="39"/>
    </row>
    <row r="13" spans="1:14" ht="15.95" hidden="1" customHeight="1">
      <c r="A13" s="31"/>
      <c r="B13" s="3090"/>
      <c r="C13" s="25">
        <v>41636</v>
      </c>
      <c r="D13" s="208" t="s">
        <v>198</v>
      </c>
      <c r="E13" s="46" t="s">
        <v>39</v>
      </c>
      <c r="F13" s="145">
        <v>395108</v>
      </c>
      <c r="G13" s="145">
        <v>395203</v>
      </c>
      <c r="H13" s="282">
        <f>G13-F13</f>
        <v>95</v>
      </c>
      <c r="I13" s="204">
        <f t="shared" si="0"/>
        <v>95000</v>
      </c>
      <c r="J13" s="295"/>
      <c r="K13" s="204"/>
      <c r="L13" s="149">
        <f>I13+K13</f>
        <v>95000</v>
      </c>
      <c r="M13" s="3112"/>
      <c r="N13" s="39"/>
    </row>
    <row r="14" spans="1:14" ht="15.95" hidden="1" customHeight="1">
      <c r="A14" s="31"/>
      <c r="B14" s="174">
        <v>4</v>
      </c>
      <c r="C14" s="25">
        <v>41637</v>
      </c>
      <c r="D14" s="208" t="s">
        <v>199</v>
      </c>
      <c r="E14" s="144" t="str">
        <f>E13</f>
        <v>Camp 01</v>
      </c>
      <c r="F14" s="145">
        <v>395353</v>
      </c>
      <c r="G14" s="145">
        <v>395448</v>
      </c>
      <c r="H14" s="282">
        <f t="shared" si="1"/>
        <v>95</v>
      </c>
      <c r="I14" s="204">
        <f t="shared" si="0"/>
        <v>95000</v>
      </c>
      <c r="J14" s="295"/>
      <c r="K14" s="204"/>
      <c r="L14" s="149">
        <f t="shared" si="2"/>
        <v>95000</v>
      </c>
      <c r="M14" s="149">
        <v>35000</v>
      </c>
      <c r="N14" s="39"/>
    </row>
    <row r="15" spans="1:14" ht="15.95" hidden="1" customHeight="1">
      <c r="A15" s="31"/>
      <c r="B15" s="3088">
        <v>5</v>
      </c>
      <c r="C15" s="25">
        <v>41638</v>
      </c>
      <c r="D15" s="208" t="s">
        <v>200</v>
      </c>
      <c r="E15" s="46" t="s">
        <v>39</v>
      </c>
      <c r="F15" s="145">
        <v>395559</v>
      </c>
      <c r="G15" s="145">
        <v>395624</v>
      </c>
      <c r="H15" s="282">
        <f t="shared" si="1"/>
        <v>65</v>
      </c>
      <c r="I15" s="204">
        <f t="shared" si="0"/>
        <v>65000</v>
      </c>
      <c r="J15" s="295"/>
      <c r="K15" s="204"/>
      <c r="L15" s="149">
        <f t="shared" si="2"/>
        <v>65000</v>
      </c>
      <c r="M15" s="149"/>
      <c r="N15" s="39"/>
    </row>
    <row r="16" spans="1:14" ht="15.95" hidden="1" customHeight="1">
      <c r="A16" s="31"/>
      <c r="B16" s="3090"/>
      <c r="C16" s="25">
        <v>41638</v>
      </c>
      <c r="D16" s="208" t="s">
        <v>203</v>
      </c>
      <c r="E16" s="46" t="s">
        <v>39</v>
      </c>
      <c r="F16" s="145">
        <v>395666</v>
      </c>
      <c r="G16" s="145">
        <v>395731</v>
      </c>
      <c r="H16" s="282">
        <f>G16-F16</f>
        <v>65</v>
      </c>
      <c r="I16" s="204">
        <f t="shared" si="0"/>
        <v>65000</v>
      </c>
      <c r="J16" s="295"/>
      <c r="K16" s="204"/>
      <c r="L16" s="149">
        <f>I16+K16</f>
        <v>65000</v>
      </c>
      <c r="M16" s="149"/>
      <c r="N16" s="39"/>
    </row>
    <row r="17" spans="1:14" ht="15.95" hidden="1" customHeight="1">
      <c r="A17" s="31"/>
      <c r="B17" s="3088">
        <v>6</v>
      </c>
      <c r="C17" s="25">
        <v>41639</v>
      </c>
      <c r="D17" s="208" t="s">
        <v>201</v>
      </c>
      <c r="E17" s="46" t="s">
        <v>39</v>
      </c>
      <c r="F17" s="145">
        <v>395778</v>
      </c>
      <c r="G17" s="145">
        <v>395838</v>
      </c>
      <c r="H17" s="282">
        <f t="shared" si="1"/>
        <v>60</v>
      </c>
      <c r="I17" s="204">
        <f t="shared" si="0"/>
        <v>60000</v>
      </c>
      <c r="J17" s="295"/>
      <c r="K17" s="204"/>
      <c r="L17" s="149">
        <f t="shared" si="2"/>
        <v>60000</v>
      </c>
      <c r="M17" s="149"/>
      <c r="N17" s="39"/>
    </row>
    <row r="18" spans="1:14" ht="15.95" hidden="1" customHeight="1">
      <c r="A18" s="31"/>
      <c r="B18" s="3089"/>
      <c r="C18" s="25">
        <v>41639</v>
      </c>
      <c r="D18" s="24" t="s">
        <v>202</v>
      </c>
      <c r="E18" s="46" t="s">
        <v>39</v>
      </c>
      <c r="F18" s="145">
        <v>395899</v>
      </c>
      <c r="G18" s="145">
        <v>395959</v>
      </c>
      <c r="H18" s="282">
        <f>G18-F18</f>
        <v>60</v>
      </c>
      <c r="I18" s="204">
        <f t="shared" si="0"/>
        <v>60000</v>
      </c>
      <c r="J18" s="295"/>
      <c r="K18" s="204"/>
      <c r="L18" s="149">
        <f>I18+K18</f>
        <v>60000</v>
      </c>
      <c r="M18" s="149"/>
      <c r="N18" s="39"/>
    </row>
    <row r="19" spans="1:14" ht="15.95" hidden="1" customHeight="1">
      <c r="A19" s="31"/>
      <c r="B19" s="3089"/>
      <c r="C19" s="25">
        <v>41639</v>
      </c>
      <c r="D19" s="208" t="s">
        <v>204</v>
      </c>
      <c r="E19" s="46" t="s">
        <v>39</v>
      </c>
      <c r="F19" s="145">
        <v>396020</v>
      </c>
      <c r="G19" s="145">
        <v>396081</v>
      </c>
      <c r="H19" s="282">
        <f t="shared" si="1"/>
        <v>61</v>
      </c>
      <c r="I19" s="204">
        <f t="shared" si="0"/>
        <v>61000</v>
      </c>
      <c r="J19" s="295"/>
      <c r="K19" s="204"/>
      <c r="L19" s="149">
        <f t="shared" si="2"/>
        <v>61000</v>
      </c>
      <c r="M19" s="149"/>
      <c r="N19" s="39"/>
    </row>
    <row r="20" spans="1:14" ht="15.95" hidden="1" customHeight="1">
      <c r="A20" s="31"/>
      <c r="B20" s="3090"/>
      <c r="C20" s="25">
        <v>41639</v>
      </c>
      <c r="D20" s="208" t="s">
        <v>205</v>
      </c>
      <c r="E20" s="46" t="s">
        <v>39</v>
      </c>
      <c r="F20" s="145">
        <v>396145</v>
      </c>
      <c r="G20" s="145">
        <v>396206</v>
      </c>
      <c r="H20" s="282">
        <f>G20-F20</f>
        <v>61</v>
      </c>
      <c r="I20" s="204">
        <f t="shared" si="0"/>
        <v>61000</v>
      </c>
      <c r="J20" s="295"/>
      <c r="K20" s="204"/>
      <c r="L20" s="149">
        <f>I20+K20</f>
        <v>61000</v>
      </c>
      <c r="M20" s="149"/>
      <c r="N20" s="39"/>
    </row>
    <row r="21" spans="1:14" ht="15.95" hidden="1" customHeight="1">
      <c r="A21" s="31"/>
      <c r="B21" s="174">
        <v>7</v>
      </c>
      <c r="C21" s="25">
        <v>41640</v>
      </c>
      <c r="D21" s="208" t="s">
        <v>237</v>
      </c>
      <c r="E21" s="46" t="s">
        <v>39</v>
      </c>
      <c r="F21" s="145">
        <v>396239</v>
      </c>
      <c r="G21" s="145">
        <v>396247</v>
      </c>
      <c r="H21" s="282">
        <f t="shared" si="1"/>
        <v>8</v>
      </c>
      <c r="I21" s="204">
        <f t="shared" si="0"/>
        <v>8000</v>
      </c>
      <c r="J21" s="295"/>
      <c r="K21" s="204"/>
      <c r="L21" s="149">
        <f t="shared" si="2"/>
        <v>8000</v>
      </c>
      <c r="M21" s="149"/>
      <c r="N21" s="39"/>
    </row>
    <row r="22" spans="1:14" ht="15.95" hidden="1" customHeight="1">
      <c r="A22" s="31"/>
      <c r="B22" s="3088">
        <v>8</v>
      </c>
      <c r="C22" s="25">
        <v>41641</v>
      </c>
      <c r="D22" s="24" t="s">
        <v>206</v>
      </c>
      <c r="E22" s="46" t="s">
        <v>10</v>
      </c>
      <c r="F22" s="145">
        <v>396400</v>
      </c>
      <c r="G22" s="145">
        <v>396415</v>
      </c>
      <c r="H22" s="282">
        <f t="shared" si="1"/>
        <v>15</v>
      </c>
      <c r="I22" s="204">
        <f t="shared" si="0"/>
        <v>15000</v>
      </c>
      <c r="J22" s="295"/>
      <c r="K22" s="204"/>
      <c r="L22" s="149">
        <f t="shared" si="2"/>
        <v>15000</v>
      </c>
      <c r="M22" s="3111">
        <v>35000</v>
      </c>
      <c r="N22" s="39"/>
    </row>
    <row r="23" spans="1:14" ht="15.95" hidden="1" customHeight="1">
      <c r="A23" s="31"/>
      <c r="B23" s="3089"/>
      <c r="C23" s="25">
        <v>41641</v>
      </c>
      <c r="D23" s="27" t="s">
        <v>238</v>
      </c>
      <c r="E23" s="46" t="s">
        <v>39</v>
      </c>
      <c r="F23" s="145">
        <v>396563</v>
      </c>
      <c r="G23" s="145">
        <v>396568</v>
      </c>
      <c r="H23" s="282">
        <f t="shared" si="1"/>
        <v>5</v>
      </c>
      <c r="I23" s="204">
        <f t="shared" si="0"/>
        <v>5000</v>
      </c>
      <c r="J23" s="295"/>
      <c r="K23" s="204"/>
      <c r="L23" s="149">
        <f t="shared" si="2"/>
        <v>5000</v>
      </c>
      <c r="M23" s="3116"/>
      <c r="N23" s="39"/>
    </row>
    <row r="24" spans="1:14" ht="15.95" hidden="1" customHeight="1">
      <c r="A24" s="31"/>
      <c r="B24" s="3090"/>
      <c r="C24" s="25">
        <v>41641</v>
      </c>
      <c r="D24" s="24" t="s">
        <v>239</v>
      </c>
      <c r="E24" s="46" t="s">
        <v>39</v>
      </c>
      <c r="F24" s="145">
        <v>396568</v>
      </c>
      <c r="G24" s="145">
        <v>396575</v>
      </c>
      <c r="H24" s="282">
        <f>G24-F24</f>
        <v>7</v>
      </c>
      <c r="I24" s="204">
        <f t="shared" si="0"/>
        <v>7000</v>
      </c>
      <c r="J24" s="295"/>
      <c r="K24" s="204"/>
      <c r="L24" s="149">
        <f>I24+K24</f>
        <v>7000</v>
      </c>
      <c r="M24" s="3112"/>
      <c r="N24" s="39"/>
    </row>
    <row r="25" spans="1:14" ht="15.95" hidden="1" customHeight="1">
      <c r="A25" s="31"/>
      <c r="B25" s="3088">
        <v>9</v>
      </c>
      <c r="C25" s="25">
        <v>41642</v>
      </c>
      <c r="D25" s="208" t="s">
        <v>236</v>
      </c>
      <c r="E25" s="46" t="s">
        <v>39</v>
      </c>
      <c r="F25" s="145">
        <v>396575</v>
      </c>
      <c r="G25" s="145">
        <v>396582</v>
      </c>
      <c r="H25" s="282">
        <f>G25-F25</f>
        <v>7</v>
      </c>
      <c r="I25" s="204">
        <f t="shared" si="0"/>
        <v>7000</v>
      </c>
      <c r="J25" s="295"/>
      <c r="K25" s="204"/>
      <c r="L25" s="149">
        <f>I25+K25</f>
        <v>7000</v>
      </c>
      <c r="M25" s="149"/>
      <c r="N25" s="39"/>
    </row>
    <row r="26" spans="1:14" ht="15.95" hidden="1" customHeight="1">
      <c r="A26" s="31"/>
      <c r="B26" s="3089"/>
      <c r="C26" s="25">
        <v>41642</v>
      </c>
      <c r="D26" s="24" t="s">
        <v>240</v>
      </c>
      <c r="E26" s="46" t="s">
        <v>39</v>
      </c>
      <c r="F26" s="145">
        <v>396588</v>
      </c>
      <c r="G26" s="145">
        <v>396595</v>
      </c>
      <c r="H26" s="282">
        <f>G26-F26</f>
        <v>7</v>
      </c>
      <c r="I26" s="204">
        <f t="shared" si="0"/>
        <v>7000</v>
      </c>
      <c r="J26" s="295"/>
      <c r="K26" s="204"/>
      <c r="L26" s="149">
        <f>I26+K26</f>
        <v>7000</v>
      </c>
      <c r="M26" s="149"/>
      <c r="N26" s="39"/>
    </row>
    <row r="27" spans="1:14" ht="15.95" hidden="1" customHeight="1">
      <c r="A27" s="31"/>
      <c r="B27" s="3089"/>
      <c r="C27" s="25">
        <v>41642</v>
      </c>
      <c r="D27" s="208" t="s">
        <v>241</v>
      </c>
      <c r="E27" s="46" t="s">
        <v>39</v>
      </c>
      <c r="F27" s="145">
        <v>396595</v>
      </c>
      <c r="G27" s="145">
        <v>396601</v>
      </c>
      <c r="H27" s="282">
        <f t="shared" si="1"/>
        <v>6</v>
      </c>
      <c r="I27" s="204">
        <f t="shared" si="0"/>
        <v>6000</v>
      </c>
      <c r="J27" s="295"/>
      <c r="K27" s="204"/>
      <c r="L27" s="149">
        <f t="shared" si="2"/>
        <v>6000</v>
      </c>
      <c r="M27" s="149"/>
      <c r="N27" s="39"/>
    </row>
    <row r="28" spans="1:14" ht="15.95" hidden="1" customHeight="1">
      <c r="A28" s="31"/>
      <c r="B28" s="3090"/>
      <c r="C28" s="25">
        <v>41642</v>
      </c>
      <c r="D28" s="24" t="s">
        <v>239</v>
      </c>
      <c r="E28" s="46" t="s">
        <v>39</v>
      </c>
      <c r="F28" s="145">
        <v>396608</v>
      </c>
      <c r="G28" s="145">
        <v>396614</v>
      </c>
      <c r="H28" s="282">
        <f>G28-F28</f>
        <v>6</v>
      </c>
      <c r="I28" s="204">
        <f t="shared" si="0"/>
        <v>6000</v>
      </c>
      <c r="J28" s="295"/>
      <c r="K28" s="204"/>
      <c r="L28" s="149">
        <f>I28+K28</f>
        <v>6000</v>
      </c>
      <c r="M28" s="149"/>
      <c r="N28" s="39"/>
    </row>
    <row r="29" spans="1:14" ht="15.95" hidden="1" customHeight="1">
      <c r="A29" s="31"/>
      <c r="B29" s="174">
        <v>10</v>
      </c>
      <c r="C29" s="25">
        <v>41643</v>
      </c>
      <c r="D29" s="24" t="s">
        <v>248</v>
      </c>
      <c r="E29" s="46" t="s">
        <v>10</v>
      </c>
      <c r="F29" s="46">
        <v>396614</v>
      </c>
      <c r="G29" s="46">
        <v>396729</v>
      </c>
      <c r="H29" s="282">
        <f t="shared" si="1"/>
        <v>115</v>
      </c>
      <c r="I29" s="204">
        <f t="shared" si="0"/>
        <v>115000</v>
      </c>
      <c r="J29" s="295"/>
      <c r="K29" s="204"/>
      <c r="L29" s="149">
        <f t="shared" si="2"/>
        <v>115000</v>
      </c>
      <c r="M29" s="149">
        <v>35000</v>
      </c>
      <c r="N29" s="39"/>
    </row>
    <row r="30" spans="1:14" ht="15.95" hidden="1" customHeight="1">
      <c r="A30" s="31"/>
      <c r="B30" s="174">
        <v>11</v>
      </c>
      <c r="C30" s="25">
        <v>41644</v>
      </c>
      <c r="D30" s="208" t="s">
        <v>242</v>
      </c>
      <c r="E30" s="46" t="s">
        <v>10</v>
      </c>
      <c r="F30" s="46">
        <v>396842</v>
      </c>
      <c r="G30" s="46">
        <v>396957</v>
      </c>
      <c r="H30" s="282">
        <f t="shared" si="1"/>
        <v>115</v>
      </c>
      <c r="I30" s="204">
        <f t="shared" si="0"/>
        <v>115000</v>
      </c>
      <c r="J30" s="295"/>
      <c r="K30" s="204"/>
      <c r="L30" s="149">
        <f t="shared" si="2"/>
        <v>115000</v>
      </c>
      <c r="M30" s="149">
        <v>35000</v>
      </c>
      <c r="N30" s="39"/>
    </row>
    <row r="31" spans="1:14" ht="15.95" hidden="1" customHeight="1">
      <c r="A31" s="31"/>
      <c r="B31" s="174">
        <v>12</v>
      </c>
      <c r="C31" s="25">
        <v>41645</v>
      </c>
      <c r="D31" s="24" t="s">
        <v>243</v>
      </c>
      <c r="E31" s="46" t="s">
        <v>10</v>
      </c>
      <c r="F31" s="145">
        <v>397070</v>
      </c>
      <c r="G31" s="145">
        <v>397185</v>
      </c>
      <c r="H31" s="282">
        <f t="shared" si="1"/>
        <v>115</v>
      </c>
      <c r="I31" s="204">
        <f t="shared" si="0"/>
        <v>115000</v>
      </c>
      <c r="J31" s="295"/>
      <c r="K31" s="204"/>
      <c r="L31" s="149">
        <f t="shared" si="2"/>
        <v>115000</v>
      </c>
      <c r="M31" s="149">
        <v>35000</v>
      </c>
      <c r="N31" s="39"/>
    </row>
    <row r="32" spans="1:14" ht="15.95" hidden="1" customHeight="1">
      <c r="A32" s="31"/>
      <c r="B32" s="174">
        <v>13</v>
      </c>
      <c r="C32" s="25">
        <v>41646</v>
      </c>
      <c r="D32" s="208" t="s">
        <v>244</v>
      </c>
      <c r="E32" s="46" t="s">
        <v>39</v>
      </c>
      <c r="F32" s="145">
        <v>397295</v>
      </c>
      <c r="G32" s="145">
        <v>397452</v>
      </c>
      <c r="H32" s="282">
        <f t="shared" si="1"/>
        <v>157</v>
      </c>
      <c r="I32" s="204">
        <f t="shared" si="0"/>
        <v>157000</v>
      </c>
      <c r="J32" s="295"/>
      <c r="K32" s="204"/>
      <c r="L32" s="149">
        <f t="shared" si="2"/>
        <v>157000</v>
      </c>
      <c r="M32" s="149">
        <v>35000</v>
      </c>
      <c r="N32" s="39"/>
    </row>
    <row r="33" spans="1:14" ht="15.95" hidden="1" customHeight="1">
      <c r="A33" s="31"/>
      <c r="B33" s="174">
        <v>14</v>
      </c>
      <c r="C33" s="25">
        <v>41647</v>
      </c>
      <c r="D33" s="24" t="s">
        <v>207</v>
      </c>
      <c r="E33" s="46" t="s">
        <v>10</v>
      </c>
      <c r="F33" s="145">
        <v>397536</v>
      </c>
      <c r="G33" s="145">
        <v>397720</v>
      </c>
      <c r="H33" s="282">
        <f t="shared" si="1"/>
        <v>184</v>
      </c>
      <c r="I33" s="204">
        <f t="shared" si="0"/>
        <v>184000</v>
      </c>
      <c r="J33" s="295"/>
      <c r="K33" s="204"/>
      <c r="L33" s="149">
        <f t="shared" si="2"/>
        <v>184000</v>
      </c>
      <c r="M33" s="149">
        <v>35000</v>
      </c>
      <c r="N33" s="39"/>
    </row>
    <row r="34" spans="1:14" ht="15.95" hidden="1" customHeight="1">
      <c r="A34" s="31"/>
      <c r="B34" s="174">
        <v>15</v>
      </c>
      <c r="C34" s="25">
        <v>41648</v>
      </c>
      <c r="D34" s="24" t="s">
        <v>208</v>
      </c>
      <c r="E34" s="46" t="s">
        <v>10</v>
      </c>
      <c r="F34" s="145">
        <v>397770</v>
      </c>
      <c r="G34" s="145">
        <v>397775</v>
      </c>
      <c r="H34" s="282">
        <f t="shared" si="1"/>
        <v>5</v>
      </c>
      <c r="I34" s="204">
        <f t="shared" si="0"/>
        <v>5000</v>
      </c>
      <c r="J34" s="295"/>
      <c r="K34" s="204"/>
      <c r="L34" s="149">
        <f t="shared" si="2"/>
        <v>5000</v>
      </c>
      <c r="M34" s="149">
        <v>35000</v>
      </c>
      <c r="N34" s="39"/>
    </row>
    <row r="35" spans="1:14" ht="15.95" hidden="1" customHeight="1">
      <c r="A35" s="31"/>
      <c r="B35" s="174">
        <v>16</v>
      </c>
      <c r="C35" s="25">
        <v>41649</v>
      </c>
      <c r="D35" s="208" t="s">
        <v>245</v>
      </c>
      <c r="E35" s="46" t="s">
        <v>10</v>
      </c>
      <c r="F35" s="145">
        <v>397903</v>
      </c>
      <c r="G35" s="145">
        <v>398018</v>
      </c>
      <c r="H35" s="282">
        <f t="shared" si="1"/>
        <v>115</v>
      </c>
      <c r="I35" s="204">
        <f t="shared" si="0"/>
        <v>115000</v>
      </c>
      <c r="J35" s="295"/>
      <c r="K35" s="204"/>
      <c r="L35" s="149">
        <f t="shared" si="2"/>
        <v>115000</v>
      </c>
      <c r="M35" s="149">
        <v>35000</v>
      </c>
      <c r="N35" s="39"/>
    </row>
    <row r="36" spans="1:14" ht="15.95" hidden="1" customHeight="1">
      <c r="A36" s="31"/>
      <c r="B36" s="174">
        <v>17</v>
      </c>
      <c r="C36" s="25">
        <v>41650</v>
      </c>
      <c r="D36" s="208" t="s">
        <v>246</v>
      </c>
      <c r="E36" s="46" t="s">
        <v>39</v>
      </c>
      <c r="F36" s="145">
        <v>398148</v>
      </c>
      <c r="G36" s="145">
        <v>398238</v>
      </c>
      <c r="H36" s="282">
        <f t="shared" si="1"/>
        <v>90</v>
      </c>
      <c r="I36" s="204">
        <f t="shared" si="0"/>
        <v>90000</v>
      </c>
      <c r="J36" s="295"/>
      <c r="K36" s="204"/>
      <c r="L36" s="149">
        <f t="shared" si="2"/>
        <v>90000</v>
      </c>
      <c r="M36" s="149">
        <v>35000</v>
      </c>
      <c r="N36" s="39"/>
    </row>
    <row r="37" spans="1:14" ht="15.95" hidden="1" customHeight="1">
      <c r="A37" s="31"/>
      <c r="B37" s="174">
        <v>18</v>
      </c>
      <c r="C37" s="25">
        <v>41651</v>
      </c>
      <c r="D37" s="24" t="s">
        <v>209</v>
      </c>
      <c r="E37" s="46" t="s">
        <v>10</v>
      </c>
      <c r="F37" s="145">
        <v>398311</v>
      </c>
      <c r="G37" s="145">
        <v>398436</v>
      </c>
      <c r="H37" s="282">
        <f t="shared" si="1"/>
        <v>125</v>
      </c>
      <c r="I37" s="204">
        <f t="shared" si="0"/>
        <v>125000</v>
      </c>
      <c r="J37" s="295"/>
      <c r="K37" s="204"/>
      <c r="L37" s="149">
        <f t="shared" si="2"/>
        <v>125000</v>
      </c>
      <c r="M37" s="149">
        <v>35000</v>
      </c>
      <c r="N37" s="39"/>
    </row>
    <row r="38" spans="1:14" ht="15.95" hidden="1" customHeight="1">
      <c r="A38" s="31"/>
      <c r="B38" s="3088">
        <v>19</v>
      </c>
      <c r="C38" s="25">
        <v>41652</v>
      </c>
      <c r="D38" s="24" t="s">
        <v>247</v>
      </c>
      <c r="E38" s="46" t="s">
        <v>10</v>
      </c>
      <c r="F38" s="145">
        <v>398507</v>
      </c>
      <c r="G38" s="145">
        <v>398574</v>
      </c>
      <c r="H38" s="282">
        <f t="shared" si="1"/>
        <v>67</v>
      </c>
      <c r="I38" s="204">
        <f t="shared" si="0"/>
        <v>67000</v>
      </c>
      <c r="J38" s="295"/>
      <c r="K38" s="204"/>
      <c r="L38" s="149">
        <f t="shared" si="2"/>
        <v>67000</v>
      </c>
      <c r="M38" s="3111">
        <v>35000</v>
      </c>
      <c r="N38" s="39"/>
    </row>
    <row r="39" spans="1:14" ht="15.95" hidden="1" customHeight="1">
      <c r="A39" s="31"/>
      <c r="B39" s="3090"/>
      <c r="C39" s="25">
        <v>41652</v>
      </c>
      <c r="D39" s="24" t="s">
        <v>211</v>
      </c>
      <c r="E39" s="46" t="s">
        <v>10</v>
      </c>
      <c r="F39" s="145">
        <v>398651</v>
      </c>
      <c r="G39" s="145">
        <v>398661</v>
      </c>
      <c r="H39" s="282">
        <f>G39-F39</f>
        <v>10</v>
      </c>
      <c r="I39" s="204">
        <f t="shared" si="0"/>
        <v>10000</v>
      </c>
      <c r="J39" s="295"/>
      <c r="K39" s="204"/>
      <c r="L39" s="149">
        <f>I39+K39</f>
        <v>10000</v>
      </c>
      <c r="M39" s="3112"/>
      <c r="N39" s="39"/>
    </row>
    <row r="40" spans="1:14" ht="15.95" hidden="1" customHeight="1">
      <c r="A40" s="31"/>
      <c r="B40" s="174">
        <v>20</v>
      </c>
      <c r="C40" s="25">
        <v>41653</v>
      </c>
      <c r="D40" s="24" t="s">
        <v>208</v>
      </c>
      <c r="E40" s="46" t="s">
        <v>10</v>
      </c>
      <c r="F40" s="145">
        <v>398677</v>
      </c>
      <c r="G40" s="145">
        <v>398687</v>
      </c>
      <c r="H40" s="282">
        <f t="shared" si="1"/>
        <v>10</v>
      </c>
      <c r="I40" s="204">
        <f t="shared" si="0"/>
        <v>10000</v>
      </c>
      <c r="J40" s="295"/>
      <c r="K40" s="204"/>
      <c r="L40" s="149">
        <f t="shared" si="2"/>
        <v>10000</v>
      </c>
      <c r="M40" s="149">
        <v>35000</v>
      </c>
      <c r="N40" s="39"/>
    </row>
    <row r="41" spans="1:14" ht="15.95" hidden="1" customHeight="1">
      <c r="A41" s="31"/>
      <c r="B41" s="174">
        <v>21</v>
      </c>
      <c r="C41" s="25">
        <v>41654</v>
      </c>
      <c r="D41" s="24" t="s">
        <v>210</v>
      </c>
      <c r="E41" s="46"/>
      <c r="F41" s="145"/>
      <c r="G41" s="145"/>
      <c r="H41" s="282">
        <f t="shared" si="1"/>
        <v>0</v>
      </c>
      <c r="I41" s="204">
        <f t="shared" si="0"/>
        <v>0</v>
      </c>
      <c r="J41" s="295"/>
      <c r="K41" s="204"/>
      <c r="L41" s="149">
        <f t="shared" si="2"/>
        <v>0</v>
      </c>
      <c r="M41" s="149">
        <v>35000</v>
      </c>
      <c r="N41" s="39"/>
    </row>
    <row r="42" spans="1:14" ht="15.95" hidden="1" customHeight="1">
      <c r="A42" s="31"/>
      <c r="B42" s="3088">
        <v>22</v>
      </c>
      <c r="C42" s="25">
        <v>41655</v>
      </c>
      <c r="D42" s="24" t="s">
        <v>211</v>
      </c>
      <c r="E42" s="46" t="s">
        <v>10</v>
      </c>
      <c r="F42" s="145">
        <v>398753</v>
      </c>
      <c r="G42" s="145">
        <v>398763</v>
      </c>
      <c r="H42" s="282">
        <f t="shared" si="1"/>
        <v>10</v>
      </c>
      <c r="I42" s="204">
        <f t="shared" si="0"/>
        <v>10000</v>
      </c>
      <c r="J42" s="295"/>
      <c r="K42" s="204"/>
      <c r="L42" s="149">
        <f t="shared" si="2"/>
        <v>10000</v>
      </c>
      <c r="M42" s="3111">
        <v>35000</v>
      </c>
      <c r="N42" s="39"/>
    </row>
    <row r="43" spans="1:14" ht="15.95" hidden="1" customHeight="1">
      <c r="A43" s="31"/>
      <c r="B43" s="3090"/>
      <c r="C43" s="25">
        <v>41655</v>
      </c>
      <c r="D43" s="24" t="s">
        <v>212</v>
      </c>
      <c r="E43" s="46" t="s">
        <v>10</v>
      </c>
      <c r="F43" s="145">
        <v>398812</v>
      </c>
      <c r="G43" s="145">
        <v>398827</v>
      </c>
      <c r="H43" s="282">
        <f>G43-F43</f>
        <v>15</v>
      </c>
      <c r="I43" s="204">
        <f t="shared" si="0"/>
        <v>15000</v>
      </c>
      <c r="J43" s="295"/>
      <c r="K43" s="204"/>
      <c r="L43" s="149">
        <f>I43+K43</f>
        <v>15000</v>
      </c>
      <c r="M43" s="3112"/>
      <c r="N43" s="39"/>
    </row>
    <row r="44" spans="1:14" ht="15.95" hidden="1" customHeight="1">
      <c r="A44" s="31"/>
      <c r="B44" s="174">
        <v>23</v>
      </c>
      <c r="C44" s="25">
        <v>41656</v>
      </c>
      <c r="D44" s="24" t="s">
        <v>95</v>
      </c>
      <c r="E44" s="46"/>
      <c r="F44" s="145"/>
      <c r="G44" s="145"/>
      <c r="H44" s="282">
        <f t="shared" si="1"/>
        <v>0</v>
      </c>
      <c r="I44" s="204">
        <f t="shared" si="0"/>
        <v>0</v>
      </c>
      <c r="J44" s="295"/>
      <c r="K44" s="204"/>
      <c r="L44" s="149">
        <f t="shared" si="2"/>
        <v>0</v>
      </c>
      <c r="M44" s="149">
        <v>35000</v>
      </c>
      <c r="N44" s="39"/>
    </row>
    <row r="45" spans="1:14" ht="15.95" hidden="1" customHeight="1">
      <c r="A45" s="31"/>
      <c r="B45" s="174">
        <v>24</v>
      </c>
      <c r="C45" s="25">
        <v>41657</v>
      </c>
      <c r="D45" s="24" t="s">
        <v>95</v>
      </c>
      <c r="E45" s="144"/>
      <c r="F45" s="145"/>
      <c r="G45" s="145"/>
      <c r="H45" s="282">
        <f t="shared" si="1"/>
        <v>0</v>
      </c>
      <c r="I45" s="204">
        <f t="shared" si="0"/>
        <v>0</v>
      </c>
      <c r="J45" s="295"/>
      <c r="K45" s="204"/>
      <c r="L45" s="149">
        <f t="shared" si="2"/>
        <v>0</v>
      </c>
      <c r="M45" s="149">
        <v>35000</v>
      </c>
      <c r="N45" s="39"/>
    </row>
    <row r="46" spans="1:14" ht="15.95" hidden="1" customHeight="1">
      <c r="A46" s="31"/>
      <c r="B46" s="174">
        <v>25</v>
      </c>
      <c r="C46" s="25">
        <v>41658</v>
      </c>
      <c r="D46" s="24" t="s">
        <v>213</v>
      </c>
      <c r="E46" s="46" t="s">
        <v>10</v>
      </c>
      <c r="F46" s="145">
        <v>398854</v>
      </c>
      <c r="G46" s="145">
        <v>398869</v>
      </c>
      <c r="H46" s="282">
        <f t="shared" si="1"/>
        <v>15</v>
      </c>
      <c r="I46" s="204">
        <f t="shared" si="0"/>
        <v>15000</v>
      </c>
      <c r="J46" s="295"/>
      <c r="K46" s="204"/>
      <c r="L46" s="149">
        <f t="shared" si="2"/>
        <v>15000</v>
      </c>
      <c r="M46" s="149">
        <v>35000</v>
      </c>
      <c r="N46" s="39"/>
    </row>
    <row r="47" spans="1:14" ht="15.95" hidden="1" customHeight="1">
      <c r="A47" s="31"/>
      <c r="B47" s="174">
        <v>26</v>
      </c>
      <c r="C47" s="25">
        <v>41659</v>
      </c>
      <c r="D47" s="24" t="s">
        <v>214</v>
      </c>
      <c r="E47" s="46" t="s">
        <v>10</v>
      </c>
      <c r="F47" s="145">
        <v>398906</v>
      </c>
      <c r="G47" s="145">
        <v>398959</v>
      </c>
      <c r="H47" s="282">
        <f t="shared" si="1"/>
        <v>53</v>
      </c>
      <c r="I47" s="204">
        <f t="shared" si="0"/>
        <v>53000</v>
      </c>
      <c r="J47" s="295"/>
      <c r="K47" s="204"/>
      <c r="L47" s="149">
        <f t="shared" si="2"/>
        <v>53000</v>
      </c>
      <c r="M47" s="149">
        <v>35000</v>
      </c>
      <c r="N47" s="39"/>
    </row>
    <row r="48" spans="1:14" ht="15.95" hidden="1" customHeight="1">
      <c r="A48" s="31"/>
      <c r="B48" s="174">
        <v>27</v>
      </c>
      <c r="C48" s="25">
        <v>41660</v>
      </c>
      <c r="D48" s="24" t="s">
        <v>95</v>
      </c>
      <c r="E48" s="46"/>
      <c r="F48" s="145"/>
      <c r="G48" s="145"/>
      <c r="H48" s="282">
        <f t="shared" si="1"/>
        <v>0</v>
      </c>
      <c r="I48" s="204">
        <f t="shared" si="0"/>
        <v>0</v>
      </c>
      <c r="J48" s="295"/>
      <c r="K48" s="204"/>
      <c r="L48" s="149">
        <f t="shared" si="2"/>
        <v>0</v>
      </c>
      <c r="M48" s="149">
        <v>35000</v>
      </c>
      <c r="N48" s="39"/>
    </row>
    <row r="49" spans="1:14" ht="15.95" hidden="1" customHeight="1">
      <c r="A49" s="31"/>
      <c r="B49" s="174">
        <v>28</v>
      </c>
      <c r="C49" s="25">
        <v>41661</v>
      </c>
      <c r="D49" s="24" t="s">
        <v>95</v>
      </c>
      <c r="E49" s="46"/>
      <c r="F49" s="145"/>
      <c r="G49" s="145"/>
      <c r="H49" s="282">
        <f t="shared" si="1"/>
        <v>0</v>
      </c>
      <c r="I49" s="204">
        <f t="shared" si="0"/>
        <v>0</v>
      </c>
      <c r="J49" s="295"/>
      <c r="K49" s="204"/>
      <c r="L49" s="149">
        <f t="shared" si="2"/>
        <v>0</v>
      </c>
      <c r="M49" s="149">
        <v>35000</v>
      </c>
      <c r="N49" s="39"/>
    </row>
    <row r="50" spans="1:14" ht="15.95" hidden="1" customHeight="1">
      <c r="A50" s="31"/>
      <c r="B50" s="174">
        <v>29</v>
      </c>
      <c r="C50" s="25">
        <v>41662</v>
      </c>
      <c r="D50" s="24" t="s">
        <v>215</v>
      </c>
      <c r="E50" s="46" t="s">
        <v>10</v>
      </c>
      <c r="F50" s="145">
        <v>399065</v>
      </c>
      <c r="G50" s="145">
        <v>399114</v>
      </c>
      <c r="H50" s="282">
        <f t="shared" si="1"/>
        <v>49</v>
      </c>
      <c r="I50" s="204">
        <f t="shared" si="0"/>
        <v>49000</v>
      </c>
      <c r="J50" s="295"/>
      <c r="K50" s="204"/>
      <c r="L50" s="149">
        <f t="shared" si="2"/>
        <v>49000</v>
      </c>
      <c r="M50" s="149">
        <v>35000</v>
      </c>
      <c r="N50" s="39"/>
    </row>
    <row r="51" spans="1:14" ht="15.95" hidden="1" customHeight="1">
      <c r="A51" s="31"/>
      <c r="B51" s="174">
        <v>30</v>
      </c>
      <c r="C51" s="25">
        <v>41663</v>
      </c>
      <c r="D51" s="24" t="s">
        <v>216</v>
      </c>
      <c r="E51" s="46" t="s">
        <v>10</v>
      </c>
      <c r="F51" s="145">
        <v>399244</v>
      </c>
      <c r="G51" s="145">
        <v>399279</v>
      </c>
      <c r="H51" s="282">
        <f t="shared" si="1"/>
        <v>35</v>
      </c>
      <c r="I51" s="204">
        <f t="shared" si="0"/>
        <v>35000</v>
      </c>
      <c r="J51" s="295"/>
      <c r="K51" s="204"/>
      <c r="L51" s="149">
        <f t="shared" si="2"/>
        <v>35000</v>
      </c>
      <c r="M51" s="149">
        <v>35000</v>
      </c>
      <c r="N51" s="39"/>
    </row>
    <row r="52" spans="1:14" ht="15.95" hidden="1" customHeight="1" thickBot="1">
      <c r="A52" s="31"/>
      <c r="B52" s="181">
        <v>31</v>
      </c>
      <c r="C52" s="99">
        <v>41664</v>
      </c>
      <c r="D52" s="105" t="s">
        <v>210</v>
      </c>
      <c r="E52" s="150"/>
      <c r="F52" s="151"/>
      <c r="G52" s="151"/>
      <c r="H52" s="283">
        <f t="shared" si="1"/>
        <v>0</v>
      </c>
      <c r="I52" s="196">
        <f t="shared" si="0"/>
        <v>0</v>
      </c>
      <c r="J52" s="296"/>
      <c r="K52" s="196"/>
      <c r="L52" s="207">
        <f t="shared" si="2"/>
        <v>0</v>
      </c>
      <c r="M52" s="207">
        <v>35000</v>
      </c>
      <c r="N52" s="141"/>
    </row>
    <row r="53" spans="1:14" ht="15.95" hidden="1" customHeight="1">
      <c r="B53" s="332">
        <v>1</v>
      </c>
      <c r="C53" s="333">
        <v>41665</v>
      </c>
      <c r="D53" s="263"/>
      <c r="E53" s="264"/>
      <c r="F53" s="265"/>
      <c r="G53" s="265"/>
      <c r="H53" s="284">
        <f>G53-F53</f>
        <v>0</v>
      </c>
      <c r="I53" s="334">
        <f t="shared" si="0"/>
        <v>0</v>
      </c>
      <c r="J53" s="298"/>
      <c r="K53" s="297"/>
      <c r="L53" s="266">
        <f>I53+K53</f>
        <v>0</v>
      </c>
      <c r="M53" s="266">
        <v>35000</v>
      </c>
      <c r="N53" s="299"/>
    </row>
    <row r="54" spans="1:14" ht="15.95" hidden="1" customHeight="1">
      <c r="B54" s="3068">
        <v>2</v>
      </c>
      <c r="C54" s="197">
        <v>41666</v>
      </c>
      <c r="D54" s="27" t="s">
        <v>276</v>
      </c>
      <c r="E54" s="46" t="s">
        <v>277</v>
      </c>
      <c r="F54" s="145">
        <v>399299</v>
      </c>
      <c r="G54" s="145">
        <v>399314</v>
      </c>
      <c r="H54" s="282">
        <f>G54-F54</f>
        <v>15</v>
      </c>
      <c r="I54" s="204">
        <f t="shared" si="0"/>
        <v>15000</v>
      </c>
      <c r="J54" s="295"/>
      <c r="K54" s="204"/>
      <c r="L54" s="149">
        <f>I54+K54</f>
        <v>15000</v>
      </c>
      <c r="M54" s="3111">
        <v>35000</v>
      </c>
      <c r="N54" s="3108"/>
    </row>
    <row r="55" spans="1:14" ht="15.95" hidden="1" customHeight="1">
      <c r="B55" s="3070"/>
      <c r="C55" s="197">
        <v>41666</v>
      </c>
      <c r="D55" s="27" t="s">
        <v>278</v>
      </c>
      <c r="E55" s="46" t="s">
        <v>277</v>
      </c>
      <c r="F55" s="145">
        <v>399322</v>
      </c>
      <c r="G55" s="145">
        <v>399337</v>
      </c>
      <c r="H55" s="282">
        <f>G55-F55</f>
        <v>15</v>
      </c>
      <c r="I55" s="204">
        <f t="shared" si="0"/>
        <v>15000</v>
      </c>
      <c r="J55" s="295"/>
      <c r="K55" s="204"/>
      <c r="L55" s="149">
        <f>I55+K55</f>
        <v>15000</v>
      </c>
      <c r="M55" s="3112"/>
      <c r="N55" s="3109"/>
    </row>
    <row r="56" spans="1:14" ht="15.95" hidden="1" customHeight="1">
      <c r="A56" s="31"/>
      <c r="B56" s="3088">
        <v>3</v>
      </c>
      <c r="C56" s="25">
        <v>41667</v>
      </c>
      <c r="D56" s="27" t="s">
        <v>279</v>
      </c>
      <c r="E56" s="46" t="s">
        <v>277</v>
      </c>
      <c r="F56" s="145">
        <v>399340</v>
      </c>
      <c r="G56" s="145">
        <v>399375</v>
      </c>
      <c r="H56" s="282">
        <f t="shared" ref="H56:H119" si="3">G56-F56</f>
        <v>35</v>
      </c>
      <c r="I56" s="204">
        <f t="shared" si="0"/>
        <v>35000</v>
      </c>
      <c r="J56" s="295"/>
      <c r="K56" s="204"/>
      <c r="L56" s="149">
        <f t="shared" ref="L56:L88" si="4">I56+K56</f>
        <v>35000</v>
      </c>
      <c r="M56" s="3111">
        <v>35000</v>
      </c>
      <c r="N56" s="3108"/>
    </row>
    <row r="57" spans="1:14" ht="15.95" hidden="1" customHeight="1">
      <c r="A57" s="31"/>
      <c r="B57" s="3090"/>
      <c r="C57" s="25">
        <v>41667</v>
      </c>
      <c r="D57" s="27" t="s">
        <v>280</v>
      </c>
      <c r="E57" s="46" t="s">
        <v>277</v>
      </c>
      <c r="F57" s="145">
        <v>399402</v>
      </c>
      <c r="G57" s="145">
        <v>399437</v>
      </c>
      <c r="H57" s="282">
        <f t="shared" si="3"/>
        <v>35</v>
      </c>
      <c r="I57" s="204">
        <f t="shared" si="0"/>
        <v>35000</v>
      </c>
      <c r="J57" s="295"/>
      <c r="K57" s="204"/>
      <c r="L57" s="149">
        <f t="shared" si="4"/>
        <v>35000</v>
      </c>
      <c r="M57" s="3112"/>
      <c r="N57" s="3109"/>
    </row>
    <row r="58" spans="1:14" ht="15.95" hidden="1" customHeight="1">
      <c r="A58" s="31"/>
      <c r="B58" s="216">
        <v>4</v>
      </c>
      <c r="C58" s="197">
        <v>41668</v>
      </c>
      <c r="D58" s="208" t="s">
        <v>281</v>
      </c>
      <c r="E58" s="46" t="s">
        <v>277</v>
      </c>
      <c r="F58" s="145">
        <v>399458</v>
      </c>
      <c r="G58" s="145">
        <v>399490</v>
      </c>
      <c r="H58" s="282">
        <f t="shared" si="3"/>
        <v>32</v>
      </c>
      <c r="I58" s="204">
        <f t="shared" si="0"/>
        <v>32000</v>
      </c>
      <c r="J58" s="295"/>
      <c r="K58" s="204"/>
      <c r="L58" s="149">
        <f t="shared" si="4"/>
        <v>32000</v>
      </c>
      <c r="M58" s="215">
        <v>35000</v>
      </c>
      <c r="N58" s="39"/>
    </row>
    <row r="59" spans="1:14" ht="15.95" hidden="1" customHeight="1">
      <c r="A59" s="31"/>
      <c r="B59" s="3088">
        <v>5</v>
      </c>
      <c r="C59" s="25">
        <v>41669</v>
      </c>
      <c r="D59" s="208" t="s">
        <v>282</v>
      </c>
      <c r="E59" s="46" t="s">
        <v>277</v>
      </c>
      <c r="F59" s="145">
        <v>399506</v>
      </c>
      <c r="G59" s="145">
        <v>399538</v>
      </c>
      <c r="H59" s="282">
        <f>G59-F59</f>
        <v>32</v>
      </c>
      <c r="I59" s="204">
        <f t="shared" si="0"/>
        <v>32000</v>
      </c>
      <c r="J59" s="295"/>
      <c r="K59" s="204"/>
      <c r="L59" s="149">
        <f>I59+K59</f>
        <v>32000</v>
      </c>
      <c r="M59" s="3111">
        <v>35000</v>
      </c>
      <c r="N59" s="3108"/>
    </row>
    <row r="60" spans="1:14" ht="15.75" hidden="1" customHeight="1">
      <c r="A60" s="31"/>
      <c r="B60" s="3090"/>
      <c r="C60" s="25">
        <v>41669</v>
      </c>
      <c r="D60" s="208" t="s">
        <v>283</v>
      </c>
      <c r="E60" s="46" t="s">
        <v>277</v>
      </c>
      <c r="F60" s="145">
        <v>399562</v>
      </c>
      <c r="G60" s="145">
        <v>399594</v>
      </c>
      <c r="H60" s="282">
        <f>G60-F60</f>
        <v>32</v>
      </c>
      <c r="I60" s="204">
        <f t="shared" si="0"/>
        <v>32000</v>
      </c>
      <c r="J60" s="295"/>
      <c r="K60" s="204"/>
      <c r="L60" s="149">
        <f>I60+K60</f>
        <v>32000</v>
      </c>
      <c r="M60" s="3112"/>
      <c r="N60" s="3109"/>
    </row>
    <row r="61" spans="1:14" ht="15.95" hidden="1" customHeight="1">
      <c r="A61" s="31"/>
      <c r="B61" s="3068">
        <v>6</v>
      </c>
      <c r="C61" s="197">
        <v>41670</v>
      </c>
      <c r="D61" s="208" t="s">
        <v>284</v>
      </c>
      <c r="E61" s="46" t="s">
        <v>277</v>
      </c>
      <c r="F61" s="145">
        <v>399644</v>
      </c>
      <c r="G61" s="145">
        <v>399697</v>
      </c>
      <c r="H61" s="282">
        <f t="shared" si="3"/>
        <v>53</v>
      </c>
      <c r="I61" s="204">
        <f t="shared" si="0"/>
        <v>53000</v>
      </c>
      <c r="J61" s="295"/>
      <c r="K61" s="204"/>
      <c r="L61" s="149">
        <f t="shared" si="4"/>
        <v>53000</v>
      </c>
      <c r="M61" s="3111">
        <v>35000</v>
      </c>
      <c r="N61" s="3108" t="s">
        <v>285</v>
      </c>
    </row>
    <row r="62" spans="1:14" ht="15.95" hidden="1" customHeight="1">
      <c r="A62" s="31"/>
      <c r="B62" s="3070"/>
      <c r="C62" s="197">
        <v>41670</v>
      </c>
      <c r="D62" s="208" t="s">
        <v>286</v>
      </c>
      <c r="E62" s="46" t="s">
        <v>277</v>
      </c>
      <c r="F62" s="145">
        <v>399697</v>
      </c>
      <c r="G62" s="145">
        <v>399750</v>
      </c>
      <c r="H62" s="282">
        <f t="shared" si="3"/>
        <v>53</v>
      </c>
      <c r="I62" s="204">
        <f t="shared" si="0"/>
        <v>53000</v>
      </c>
      <c r="J62" s="295"/>
      <c r="K62" s="204"/>
      <c r="L62" s="149">
        <f t="shared" si="4"/>
        <v>53000</v>
      </c>
      <c r="M62" s="3112"/>
      <c r="N62" s="3109"/>
    </row>
    <row r="63" spans="1:14" ht="15.95" hidden="1" customHeight="1">
      <c r="A63" s="31">
        <v>215</v>
      </c>
      <c r="B63" s="174">
        <v>7</v>
      </c>
      <c r="C63" s="25">
        <v>41671</v>
      </c>
      <c r="D63" s="208" t="s">
        <v>287</v>
      </c>
      <c r="E63" s="46" t="s">
        <v>277</v>
      </c>
      <c r="F63" s="145">
        <v>401024</v>
      </c>
      <c r="G63" s="145">
        <v>401839</v>
      </c>
      <c r="H63" s="282">
        <v>215</v>
      </c>
      <c r="I63" s="204">
        <f t="shared" si="0"/>
        <v>215000</v>
      </c>
      <c r="J63" s="295"/>
      <c r="K63" s="204"/>
      <c r="L63" s="149">
        <f t="shared" si="4"/>
        <v>215000</v>
      </c>
      <c r="M63" s="149">
        <v>35000</v>
      </c>
      <c r="N63" s="39"/>
    </row>
    <row r="64" spans="1:14" ht="15.95" hidden="1" customHeight="1">
      <c r="A64" s="31"/>
      <c r="B64" s="3068">
        <v>8</v>
      </c>
      <c r="C64" s="250">
        <v>41672</v>
      </c>
      <c r="D64" s="208" t="s">
        <v>288</v>
      </c>
      <c r="E64" s="46" t="s">
        <v>277</v>
      </c>
      <c r="F64" s="145">
        <v>402013</v>
      </c>
      <c r="G64" s="145">
        <v>402028</v>
      </c>
      <c r="H64" s="282">
        <f>G64-F64</f>
        <v>15</v>
      </c>
      <c r="I64" s="204">
        <f t="shared" si="0"/>
        <v>15000</v>
      </c>
      <c r="J64" s="295"/>
      <c r="K64" s="204"/>
      <c r="L64" s="149">
        <f>I64+K64</f>
        <v>15000</v>
      </c>
      <c r="M64" s="3111">
        <v>35000</v>
      </c>
      <c r="N64" s="3108" t="s">
        <v>285</v>
      </c>
    </row>
    <row r="65" spans="1:14" ht="15.95" hidden="1" customHeight="1">
      <c r="A65" s="31"/>
      <c r="B65" s="3070"/>
      <c r="C65" s="250">
        <v>41672</v>
      </c>
      <c r="D65" s="208" t="s">
        <v>280</v>
      </c>
      <c r="E65" s="46" t="s">
        <v>277</v>
      </c>
      <c r="F65" s="145">
        <v>402028</v>
      </c>
      <c r="G65" s="145">
        <v>402043</v>
      </c>
      <c r="H65" s="282">
        <f>G65-F65</f>
        <v>15</v>
      </c>
      <c r="I65" s="204">
        <f t="shared" si="0"/>
        <v>15000</v>
      </c>
      <c r="J65" s="295"/>
      <c r="K65" s="204"/>
      <c r="L65" s="149">
        <f>I65+K65</f>
        <v>15000</v>
      </c>
      <c r="M65" s="3112"/>
      <c r="N65" s="3109"/>
    </row>
    <row r="66" spans="1:14" ht="15.95" hidden="1" customHeight="1">
      <c r="A66" s="31"/>
      <c r="B66" s="174">
        <v>9</v>
      </c>
      <c r="C66" s="25">
        <v>41673</v>
      </c>
      <c r="D66" s="208" t="s">
        <v>289</v>
      </c>
      <c r="E66" s="46" t="s">
        <v>277</v>
      </c>
      <c r="F66" s="145">
        <v>402043</v>
      </c>
      <c r="G66" s="145">
        <v>402258</v>
      </c>
      <c r="H66" s="282">
        <f t="shared" si="3"/>
        <v>215</v>
      </c>
      <c r="I66" s="204">
        <f t="shared" si="0"/>
        <v>215000</v>
      </c>
      <c r="J66" s="295"/>
      <c r="K66" s="204"/>
      <c r="L66" s="149">
        <f t="shared" si="4"/>
        <v>215000</v>
      </c>
      <c r="M66" s="149">
        <v>35000</v>
      </c>
      <c r="N66" s="39"/>
    </row>
    <row r="67" spans="1:14" ht="15.95" hidden="1" customHeight="1">
      <c r="A67" s="31"/>
      <c r="B67" s="216">
        <v>10</v>
      </c>
      <c r="C67" s="197">
        <v>41674</v>
      </c>
      <c r="D67" s="24" t="s">
        <v>290</v>
      </c>
      <c r="E67" s="46" t="s">
        <v>277</v>
      </c>
      <c r="F67" s="145">
        <v>402439</v>
      </c>
      <c r="G67" s="145">
        <v>402585</v>
      </c>
      <c r="H67" s="282">
        <f>G67-F67</f>
        <v>146</v>
      </c>
      <c r="I67" s="204">
        <f t="shared" si="0"/>
        <v>146000</v>
      </c>
      <c r="J67" s="295"/>
      <c r="K67" s="204"/>
      <c r="L67" s="149">
        <f>I67+K67</f>
        <v>146000</v>
      </c>
      <c r="M67" s="149">
        <v>35000</v>
      </c>
      <c r="N67" s="39"/>
    </row>
    <row r="68" spans="1:14" ht="15.95" hidden="1" customHeight="1">
      <c r="A68" s="31"/>
      <c r="B68" s="174">
        <v>11</v>
      </c>
      <c r="C68" s="25">
        <v>41675</v>
      </c>
      <c r="D68" s="208" t="s">
        <v>291</v>
      </c>
      <c r="E68" s="46" t="s">
        <v>277</v>
      </c>
      <c r="F68" s="145">
        <v>402696</v>
      </c>
      <c r="G68" s="145">
        <v>402816</v>
      </c>
      <c r="H68" s="282">
        <f t="shared" si="3"/>
        <v>120</v>
      </c>
      <c r="I68" s="204">
        <f t="shared" si="0"/>
        <v>120000</v>
      </c>
      <c r="J68" s="295"/>
      <c r="K68" s="204"/>
      <c r="L68" s="149">
        <f t="shared" si="4"/>
        <v>120000</v>
      </c>
      <c r="M68" s="149">
        <v>35000</v>
      </c>
      <c r="N68" s="39"/>
    </row>
    <row r="69" spans="1:14" ht="15.95" hidden="1" customHeight="1">
      <c r="A69" s="31"/>
      <c r="B69" s="216">
        <v>12</v>
      </c>
      <c r="C69" s="197">
        <v>41676</v>
      </c>
      <c r="D69" s="208" t="s">
        <v>292</v>
      </c>
      <c r="E69" s="46" t="s">
        <v>277</v>
      </c>
      <c r="F69" s="145">
        <v>402914</v>
      </c>
      <c r="G69" s="145">
        <v>403034</v>
      </c>
      <c r="H69" s="282">
        <f>G69-F69</f>
        <v>120</v>
      </c>
      <c r="I69" s="204">
        <f t="shared" si="0"/>
        <v>120000</v>
      </c>
      <c r="J69" s="295"/>
      <c r="K69" s="204"/>
      <c r="L69" s="149">
        <f>I69+K69</f>
        <v>120000</v>
      </c>
      <c r="M69" s="149">
        <v>35000</v>
      </c>
      <c r="N69" s="39"/>
    </row>
    <row r="70" spans="1:14" ht="15.95" hidden="1" customHeight="1">
      <c r="A70" s="31"/>
      <c r="B70" s="174">
        <v>13</v>
      </c>
      <c r="C70" s="25">
        <v>41677</v>
      </c>
      <c r="D70" s="208" t="s">
        <v>293</v>
      </c>
      <c r="E70" s="46" t="s">
        <v>277</v>
      </c>
      <c r="F70" s="145">
        <v>403170</v>
      </c>
      <c r="G70" s="145">
        <v>403290</v>
      </c>
      <c r="H70" s="282">
        <f t="shared" si="3"/>
        <v>120</v>
      </c>
      <c r="I70" s="204">
        <f t="shared" si="0"/>
        <v>120000</v>
      </c>
      <c r="J70" s="295"/>
      <c r="K70" s="204"/>
      <c r="L70" s="149">
        <f t="shared" si="4"/>
        <v>120000</v>
      </c>
      <c r="M70" s="149">
        <v>35000</v>
      </c>
      <c r="N70" s="39"/>
    </row>
    <row r="71" spans="1:14" ht="15.95" hidden="1" customHeight="1">
      <c r="A71" s="31"/>
      <c r="B71" s="216">
        <v>14</v>
      </c>
      <c r="C71" s="197">
        <v>41678</v>
      </c>
      <c r="D71" s="24" t="s">
        <v>294</v>
      </c>
      <c r="E71" s="46" t="s">
        <v>263</v>
      </c>
      <c r="F71" s="145">
        <v>403312</v>
      </c>
      <c r="G71" s="145">
        <v>403322</v>
      </c>
      <c r="H71" s="282">
        <f t="shared" si="3"/>
        <v>10</v>
      </c>
      <c r="I71" s="204">
        <f t="shared" si="0"/>
        <v>10000</v>
      </c>
      <c r="J71" s="295"/>
      <c r="K71" s="204"/>
      <c r="L71" s="149">
        <f t="shared" si="4"/>
        <v>10000</v>
      </c>
      <c r="M71" s="149"/>
      <c r="N71" s="39"/>
    </row>
    <row r="72" spans="1:14" ht="15.95" hidden="1" customHeight="1">
      <c r="A72" s="31"/>
      <c r="B72" s="335">
        <v>15</v>
      </c>
      <c r="C72" s="336">
        <v>41679</v>
      </c>
      <c r="D72" s="267"/>
      <c r="E72" s="268"/>
      <c r="F72" s="269"/>
      <c r="G72" s="269"/>
      <c r="H72" s="285">
        <f t="shared" si="3"/>
        <v>0</v>
      </c>
      <c r="I72" s="301">
        <f t="shared" si="0"/>
        <v>0</v>
      </c>
      <c r="J72" s="300"/>
      <c r="K72" s="246"/>
      <c r="L72" s="273">
        <f t="shared" si="4"/>
        <v>0</v>
      </c>
      <c r="M72" s="273"/>
      <c r="N72" s="271"/>
    </row>
    <row r="73" spans="1:14" ht="15.95" hidden="1" customHeight="1">
      <c r="A73" s="31"/>
      <c r="B73" s="337">
        <v>16</v>
      </c>
      <c r="C73" s="338">
        <v>41680</v>
      </c>
      <c r="D73" s="270"/>
      <c r="E73" s="268"/>
      <c r="F73" s="269"/>
      <c r="G73" s="269"/>
      <c r="H73" s="285">
        <f>G73-F73</f>
        <v>0</v>
      </c>
      <c r="I73" s="301">
        <f t="shared" si="0"/>
        <v>0</v>
      </c>
      <c r="J73" s="300"/>
      <c r="K73" s="246"/>
      <c r="L73" s="273">
        <f>I73+K73</f>
        <v>0</v>
      </c>
      <c r="M73" s="273"/>
      <c r="N73" s="271"/>
    </row>
    <row r="74" spans="1:14" ht="15.95" hidden="1" customHeight="1">
      <c r="A74" s="31"/>
      <c r="B74" s="337">
        <v>17</v>
      </c>
      <c r="C74" s="338">
        <v>41681</v>
      </c>
      <c r="D74" s="272"/>
      <c r="E74" s="268"/>
      <c r="F74" s="269"/>
      <c r="G74" s="269"/>
      <c r="H74" s="285">
        <f>G74-F74</f>
        <v>0</v>
      </c>
      <c r="I74" s="301">
        <f t="shared" ref="I74:I137" si="5">H74*1000</f>
        <v>0</v>
      </c>
      <c r="J74" s="300"/>
      <c r="K74" s="246"/>
      <c r="L74" s="273">
        <f>I74+K74</f>
        <v>0</v>
      </c>
      <c r="M74" s="273"/>
      <c r="N74" s="271"/>
    </row>
    <row r="75" spans="1:14" ht="15.95" hidden="1" customHeight="1">
      <c r="A75" s="31"/>
      <c r="B75" s="335">
        <v>18</v>
      </c>
      <c r="C75" s="338">
        <v>41682</v>
      </c>
      <c r="D75" s="270"/>
      <c r="E75" s="268"/>
      <c r="F75" s="269"/>
      <c r="G75" s="269"/>
      <c r="H75" s="285">
        <f>G75-F75</f>
        <v>0</v>
      </c>
      <c r="I75" s="301">
        <f t="shared" si="5"/>
        <v>0</v>
      </c>
      <c r="J75" s="300"/>
      <c r="K75" s="246"/>
      <c r="L75" s="273">
        <f>I75+K75</f>
        <v>0</v>
      </c>
      <c r="M75" s="273"/>
      <c r="N75" s="271"/>
    </row>
    <row r="76" spans="1:14" ht="15.95" hidden="1" customHeight="1">
      <c r="A76" s="31"/>
      <c r="B76" s="337">
        <v>19</v>
      </c>
      <c r="C76" s="338">
        <v>41683</v>
      </c>
      <c r="D76" s="272"/>
      <c r="E76" s="268"/>
      <c r="F76" s="269"/>
      <c r="G76" s="269"/>
      <c r="H76" s="285">
        <f t="shared" si="3"/>
        <v>0</v>
      </c>
      <c r="I76" s="301">
        <f t="shared" si="5"/>
        <v>0</v>
      </c>
      <c r="J76" s="300"/>
      <c r="K76" s="246"/>
      <c r="L76" s="273">
        <f t="shared" si="4"/>
        <v>0</v>
      </c>
      <c r="M76" s="273"/>
      <c r="N76" s="271"/>
    </row>
    <row r="77" spans="1:14" ht="15.95" hidden="1" customHeight="1">
      <c r="A77" s="31"/>
      <c r="B77" s="335">
        <v>20</v>
      </c>
      <c r="C77" s="338">
        <v>41684</v>
      </c>
      <c r="D77" s="270"/>
      <c r="E77" s="268"/>
      <c r="F77" s="269"/>
      <c r="G77" s="269"/>
      <c r="H77" s="285">
        <f>G77-F77</f>
        <v>0</v>
      </c>
      <c r="I77" s="301">
        <f t="shared" si="5"/>
        <v>0</v>
      </c>
      <c r="J77" s="300"/>
      <c r="K77" s="246"/>
      <c r="L77" s="273">
        <f>I77+K77</f>
        <v>0</v>
      </c>
      <c r="M77" s="273"/>
      <c r="N77" s="271"/>
    </row>
    <row r="78" spans="1:14" ht="15.95" hidden="1" customHeight="1">
      <c r="A78" s="31"/>
      <c r="B78" s="337">
        <v>21</v>
      </c>
      <c r="C78" s="338">
        <v>41685</v>
      </c>
      <c r="D78" s="270"/>
      <c r="E78" s="268"/>
      <c r="F78" s="268"/>
      <c r="G78" s="268"/>
      <c r="H78" s="285">
        <f t="shared" si="3"/>
        <v>0</v>
      </c>
      <c r="I78" s="301">
        <f t="shared" si="5"/>
        <v>0</v>
      </c>
      <c r="J78" s="300"/>
      <c r="K78" s="246"/>
      <c r="L78" s="273">
        <f t="shared" si="4"/>
        <v>0</v>
      </c>
      <c r="M78" s="273"/>
      <c r="N78" s="271"/>
    </row>
    <row r="79" spans="1:14" ht="15.95" hidden="1" customHeight="1">
      <c r="A79" s="31"/>
      <c r="B79" s="335">
        <v>22</v>
      </c>
      <c r="C79" s="336">
        <v>41686</v>
      </c>
      <c r="D79" s="272"/>
      <c r="E79" s="268"/>
      <c r="F79" s="268"/>
      <c r="G79" s="268"/>
      <c r="H79" s="285">
        <f t="shared" si="3"/>
        <v>0</v>
      </c>
      <c r="I79" s="301">
        <f t="shared" si="5"/>
        <v>0</v>
      </c>
      <c r="J79" s="300"/>
      <c r="K79" s="246"/>
      <c r="L79" s="273">
        <f t="shared" si="4"/>
        <v>0</v>
      </c>
      <c r="M79" s="273"/>
      <c r="N79" s="271"/>
    </row>
    <row r="80" spans="1:14" ht="15.95" hidden="1" customHeight="1">
      <c r="A80" s="31"/>
      <c r="B80" s="337">
        <v>23</v>
      </c>
      <c r="C80" s="338">
        <v>41687</v>
      </c>
      <c r="D80" s="270"/>
      <c r="E80" s="268"/>
      <c r="F80" s="269"/>
      <c r="G80" s="269"/>
      <c r="H80" s="285">
        <f t="shared" si="3"/>
        <v>0</v>
      </c>
      <c r="I80" s="301">
        <f t="shared" si="5"/>
        <v>0</v>
      </c>
      <c r="J80" s="300"/>
      <c r="K80" s="246"/>
      <c r="L80" s="273">
        <f t="shared" si="4"/>
        <v>0</v>
      </c>
      <c r="M80" s="273"/>
      <c r="N80" s="271"/>
    </row>
    <row r="81" spans="1:14" ht="15.95" hidden="1" customHeight="1">
      <c r="A81" s="31"/>
      <c r="B81" s="335">
        <v>24</v>
      </c>
      <c r="C81" s="338">
        <v>41688</v>
      </c>
      <c r="D81" s="272"/>
      <c r="E81" s="268"/>
      <c r="F81" s="269"/>
      <c r="G81" s="269"/>
      <c r="H81" s="285">
        <f t="shared" si="3"/>
        <v>0</v>
      </c>
      <c r="I81" s="301">
        <f t="shared" si="5"/>
        <v>0</v>
      </c>
      <c r="J81" s="300"/>
      <c r="K81" s="246"/>
      <c r="L81" s="273">
        <f t="shared" si="4"/>
        <v>0</v>
      </c>
      <c r="M81" s="273"/>
      <c r="N81" s="271"/>
    </row>
    <row r="82" spans="1:14" ht="15.95" hidden="1" customHeight="1">
      <c r="A82" s="31"/>
      <c r="B82" s="337">
        <v>25</v>
      </c>
      <c r="C82" s="338">
        <v>41689</v>
      </c>
      <c r="D82" s="270"/>
      <c r="E82" s="268"/>
      <c r="F82" s="269"/>
      <c r="G82" s="269"/>
      <c r="H82" s="285">
        <f t="shared" si="3"/>
        <v>0</v>
      </c>
      <c r="I82" s="301">
        <f t="shared" si="5"/>
        <v>0</v>
      </c>
      <c r="J82" s="300"/>
      <c r="K82" s="246"/>
      <c r="L82" s="273">
        <f t="shared" si="4"/>
        <v>0</v>
      </c>
      <c r="M82" s="273"/>
      <c r="N82" s="271"/>
    </row>
    <row r="83" spans="1:14" ht="15.95" hidden="1" customHeight="1">
      <c r="A83" s="31"/>
      <c r="B83" s="335">
        <v>26</v>
      </c>
      <c r="C83" s="338">
        <v>41690</v>
      </c>
      <c r="D83" s="270"/>
      <c r="E83" s="268"/>
      <c r="F83" s="269"/>
      <c r="G83" s="269"/>
      <c r="H83" s="285">
        <f t="shared" si="3"/>
        <v>0</v>
      </c>
      <c r="I83" s="301">
        <f t="shared" si="5"/>
        <v>0</v>
      </c>
      <c r="J83" s="300"/>
      <c r="K83" s="246"/>
      <c r="L83" s="273">
        <f t="shared" si="4"/>
        <v>0</v>
      </c>
      <c r="M83" s="273"/>
      <c r="N83" s="271"/>
    </row>
    <row r="84" spans="1:14" ht="15.95" hidden="1" customHeight="1">
      <c r="A84" s="31"/>
      <c r="B84" s="3068">
        <v>27</v>
      </c>
      <c r="C84" s="25">
        <v>41691</v>
      </c>
      <c r="D84" s="208" t="s">
        <v>295</v>
      </c>
      <c r="E84" s="46" t="s">
        <v>263</v>
      </c>
      <c r="F84" s="145">
        <v>403333</v>
      </c>
      <c r="G84" s="145">
        <v>403344</v>
      </c>
      <c r="H84" s="282">
        <f t="shared" si="3"/>
        <v>11</v>
      </c>
      <c r="I84" s="204">
        <f t="shared" si="5"/>
        <v>11000</v>
      </c>
      <c r="J84" s="295"/>
      <c r="K84" s="204"/>
      <c r="L84" s="149">
        <f t="shared" si="4"/>
        <v>11000</v>
      </c>
      <c r="M84" s="149"/>
      <c r="N84" s="39"/>
    </row>
    <row r="85" spans="1:14" ht="15.95" hidden="1" customHeight="1">
      <c r="A85" s="31"/>
      <c r="B85" s="3070"/>
      <c r="C85" s="304">
        <v>41691</v>
      </c>
      <c r="D85" s="208" t="s">
        <v>296</v>
      </c>
      <c r="E85" s="46" t="s">
        <v>263</v>
      </c>
      <c r="F85" s="145">
        <v>403344</v>
      </c>
      <c r="G85" s="145">
        <v>403355</v>
      </c>
      <c r="H85" s="282">
        <f t="shared" si="3"/>
        <v>11</v>
      </c>
      <c r="I85" s="204">
        <f t="shared" si="5"/>
        <v>11000</v>
      </c>
      <c r="J85" s="295"/>
      <c r="K85" s="204"/>
      <c r="L85" s="149">
        <f t="shared" si="4"/>
        <v>11000</v>
      </c>
      <c r="M85" s="149"/>
      <c r="N85" s="39"/>
    </row>
    <row r="86" spans="1:14" ht="15.95" hidden="1" customHeight="1">
      <c r="A86" s="31"/>
      <c r="B86" s="335">
        <v>28</v>
      </c>
      <c r="C86" s="338">
        <v>41692</v>
      </c>
      <c r="D86" s="274"/>
      <c r="E86" s="275"/>
      <c r="F86" s="240"/>
      <c r="G86" s="240"/>
      <c r="H86" s="286">
        <f t="shared" si="3"/>
        <v>0</v>
      </c>
      <c r="I86" s="301">
        <f t="shared" si="5"/>
        <v>0</v>
      </c>
      <c r="J86" s="242"/>
      <c r="K86" s="301"/>
      <c r="L86" s="276">
        <f t="shared" si="4"/>
        <v>0</v>
      </c>
      <c r="M86" s="276"/>
      <c r="N86" s="277"/>
    </row>
    <row r="87" spans="1:14" ht="15.95" hidden="1" customHeight="1">
      <c r="A87" s="31"/>
      <c r="B87" s="337">
        <v>29</v>
      </c>
      <c r="C87" s="336">
        <v>41693</v>
      </c>
      <c r="D87" s="278"/>
      <c r="E87" s="275"/>
      <c r="F87" s="240"/>
      <c r="G87" s="240"/>
      <c r="H87" s="286">
        <f t="shared" si="3"/>
        <v>0</v>
      </c>
      <c r="I87" s="301">
        <f t="shared" si="5"/>
        <v>0</v>
      </c>
      <c r="J87" s="242"/>
      <c r="K87" s="301"/>
      <c r="L87" s="276">
        <f t="shared" si="4"/>
        <v>0</v>
      </c>
      <c r="M87" s="276"/>
      <c r="N87" s="277"/>
    </row>
    <row r="88" spans="1:14" ht="15.95" hidden="1" customHeight="1">
      <c r="A88" s="31"/>
      <c r="B88" s="174">
        <v>30</v>
      </c>
      <c r="C88" s="197">
        <v>41694</v>
      </c>
      <c r="D88" s="24" t="s">
        <v>297</v>
      </c>
      <c r="E88" s="46" t="s">
        <v>263</v>
      </c>
      <c r="F88" s="145">
        <v>403355</v>
      </c>
      <c r="G88" s="145">
        <v>403450</v>
      </c>
      <c r="H88" s="282">
        <f t="shared" si="3"/>
        <v>95</v>
      </c>
      <c r="I88" s="204">
        <f t="shared" si="5"/>
        <v>95000</v>
      </c>
      <c r="J88" s="295"/>
      <c r="K88" s="204"/>
      <c r="L88" s="149">
        <f t="shared" si="4"/>
        <v>95000</v>
      </c>
      <c r="M88" s="149"/>
      <c r="N88" s="39"/>
    </row>
    <row r="89" spans="1:14" ht="15.95" hidden="1" customHeight="1" thickBot="1">
      <c r="A89" s="31"/>
      <c r="B89" s="279">
        <v>31</v>
      </c>
      <c r="C89" s="99">
        <v>41695</v>
      </c>
      <c r="D89" s="105" t="s">
        <v>298</v>
      </c>
      <c r="E89" s="56" t="s">
        <v>263</v>
      </c>
      <c r="F89" s="151">
        <v>403545</v>
      </c>
      <c r="G89" s="151">
        <v>403640</v>
      </c>
      <c r="H89" s="283">
        <f>G89-F89</f>
        <v>95</v>
      </c>
      <c r="I89" s="196">
        <f t="shared" si="5"/>
        <v>95000</v>
      </c>
      <c r="J89" s="296"/>
      <c r="K89" s="196"/>
      <c r="L89" s="207">
        <f>I89+K89</f>
        <v>95000</v>
      </c>
      <c r="M89" s="207"/>
      <c r="N89" s="141"/>
    </row>
    <row r="90" spans="1:14" ht="15.95" hidden="1" customHeight="1">
      <c r="B90" s="802">
        <v>1</v>
      </c>
      <c r="C90" s="803">
        <v>41696</v>
      </c>
      <c r="D90" s="867" t="s">
        <v>354</v>
      </c>
      <c r="E90" s="848"/>
      <c r="F90" s="849"/>
      <c r="G90" s="849"/>
      <c r="H90" s="281">
        <f t="shared" si="3"/>
        <v>0</v>
      </c>
      <c r="I90" s="293">
        <f t="shared" si="5"/>
        <v>0</v>
      </c>
      <c r="J90" s="850"/>
      <c r="K90" s="570"/>
      <c r="L90" s="851">
        <f t="shared" ref="L90:L114" si="6">I90+K90</f>
        <v>0</v>
      </c>
      <c r="M90" s="852"/>
      <c r="N90" s="844"/>
    </row>
    <row r="91" spans="1:14" ht="15.95" hidden="1" customHeight="1">
      <c r="B91" s="555">
        <v>2</v>
      </c>
      <c r="C91" s="797">
        <v>41697</v>
      </c>
      <c r="D91" s="868" t="s">
        <v>354</v>
      </c>
      <c r="E91" s="853"/>
      <c r="F91" s="854"/>
      <c r="G91" s="854"/>
      <c r="H91" s="282">
        <f t="shared" si="3"/>
        <v>0</v>
      </c>
      <c r="I91" s="204">
        <f t="shared" si="5"/>
        <v>0</v>
      </c>
      <c r="J91" s="855"/>
      <c r="K91" s="508"/>
      <c r="L91" s="856">
        <f t="shared" si="6"/>
        <v>0</v>
      </c>
      <c r="M91" s="856"/>
      <c r="N91" s="845"/>
    </row>
    <row r="92" spans="1:14" ht="15.95" hidden="1" customHeight="1">
      <c r="B92" s="555">
        <v>3</v>
      </c>
      <c r="C92" s="797">
        <v>41698</v>
      </c>
      <c r="D92" s="868" t="s">
        <v>354</v>
      </c>
      <c r="E92" s="853"/>
      <c r="F92" s="854"/>
      <c r="G92" s="854"/>
      <c r="H92" s="282">
        <f t="shared" si="3"/>
        <v>0</v>
      </c>
      <c r="I92" s="204">
        <f t="shared" si="5"/>
        <v>0</v>
      </c>
      <c r="J92" s="855"/>
      <c r="K92" s="508"/>
      <c r="L92" s="856">
        <f t="shared" si="6"/>
        <v>0</v>
      </c>
      <c r="M92" s="856"/>
      <c r="N92" s="845"/>
    </row>
    <row r="93" spans="1:14" ht="15.95" hidden="1" customHeight="1">
      <c r="A93" s="31"/>
      <c r="B93" s="555">
        <v>4</v>
      </c>
      <c r="C93" s="797">
        <v>41699</v>
      </c>
      <c r="D93" s="868" t="s">
        <v>354</v>
      </c>
      <c r="E93" s="853"/>
      <c r="F93" s="854"/>
      <c r="G93" s="854"/>
      <c r="H93" s="282">
        <f t="shared" si="3"/>
        <v>0</v>
      </c>
      <c r="I93" s="204">
        <f t="shared" si="5"/>
        <v>0</v>
      </c>
      <c r="J93" s="855"/>
      <c r="K93" s="508"/>
      <c r="L93" s="856">
        <f t="shared" si="6"/>
        <v>0</v>
      </c>
      <c r="M93" s="856"/>
      <c r="N93" s="845"/>
    </row>
    <row r="94" spans="1:14" ht="15.95" hidden="1" customHeight="1">
      <c r="A94" s="31"/>
      <c r="B94" s="555">
        <v>5</v>
      </c>
      <c r="C94" s="797">
        <v>41700</v>
      </c>
      <c r="D94" s="868" t="s">
        <v>354</v>
      </c>
      <c r="E94" s="853"/>
      <c r="F94" s="854"/>
      <c r="G94" s="854"/>
      <c r="H94" s="282">
        <f t="shared" si="3"/>
        <v>0</v>
      </c>
      <c r="I94" s="204">
        <f t="shared" si="5"/>
        <v>0</v>
      </c>
      <c r="J94" s="855"/>
      <c r="K94" s="508"/>
      <c r="L94" s="856">
        <f t="shared" si="6"/>
        <v>0</v>
      </c>
      <c r="M94" s="856"/>
      <c r="N94" s="845"/>
    </row>
    <row r="95" spans="1:14" ht="15.95" hidden="1" customHeight="1">
      <c r="A95" s="31"/>
      <c r="B95" s="555">
        <v>6</v>
      </c>
      <c r="C95" s="797">
        <v>41701</v>
      </c>
      <c r="D95" s="868" t="s">
        <v>354</v>
      </c>
      <c r="E95" s="853"/>
      <c r="F95" s="854"/>
      <c r="G95" s="854"/>
      <c r="H95" s="282">
        <f t="shared" si="3"/>
        <v>0</v>
      </c>
      <c r="I95" s="204">
        <f t="shared" si="5"/>
        <v>0</v>
      </c>
      <c r="J95" s="855"/>
      <c r="K95" s="508"/>
      <c r="L95" s="856">
        <f t="shared" si="6"/>
        <v>0</v>
      </c>
      <c r="M95" s="856"/>
      <c r="N95" s="825"/>
    </row>
    <row r="96" spans="1:14" ht="15.95" hidden="1" customHeight="1">
      <c r="A96" s="31"/>
      <c r="B96" s="555">
        <v>7</v>
      </c>
      <c r="C96" s="797">
        <v>41702</v>
      </c>
      <c r="D96" s="868" t="s">
        <v>354</v>
      </c>
      <c r="E96" s="853"/>
      <c r="F96" s="854"/>
      <c r="G96" s="854"/>
      <c r="H96" s="282">
        <f t="shared" si="3"/>
        <v>0</v>
      </c>
      <c r="I96" s="204">
        <f t="shared" si="5"/>
        <v>0</v>
      </c>
      <c r="J96" s="855"/>
      <c r="K96" s="508"/>
      <c r="L96" s="856">
        <f t="shared" si="6"/>
        <v>0</v>
      </c>
      <c r="M96" s="856"/>
      <c r="N96" s="845"/>
    </row>
    <row r="97" spans="1:14" ht="15.75" hidden="1" customHeight="1">
      <c r="A97" s="31"/>
      <c r="B97" s="555">
        <v>8</v>
      </c>
      <c r="C97" s="797">
        <v>41703</v>
      </c>
      <c r="D97" s="126" t="s">
        <v>364</v>
      </c>
      <c r="E97" s="853"/>
      <c r="F97" s="854">
        <v>403828</v>
      </c>
      <c r="G97" s="854">
        <v>403860</v>
      </c>
      <c r="H97" s="282">
        <f t="shared" si="3"/>
        <v>32</v>
      </c>
      <c r="I97" s="204">
        <f t="shared" si="5"/>
        <v>32000</v>
      </c>
      <c r="J97" s="855"/>
      <c r="K97" s="508"/>
      <c r="L97" s="856">
        <f t="shared" si="6"/>
        <v>32000</v>
      </c>
      <c r="M97" s="856">
        <v>35000</v>
      </c>
      <c r="N97" s="845"/>
    </row>
    <row r="98" spans="1:14" ht="15.95" hidden="1" customHeight="1">
      <c r="A98" s="31"/>
      <c r="B98" s="555">
        <v>9</v>
      </c>
      <c r="C98" s="797">
        <v>41704</v>
      </c>
      <c r="D98" s="868" t="s">
        <v>95</v>
      </c>
      <c r="E98" s="853"/>
      <c r="F98" s="854"/>
      <c r="G98" s="854"/>
      <c r="H98" s="282">
        <f t="shared" si="3"/>
        <v>0</v>
      </c>
      <c r="I98" s="204">
        <f t="shared" si="5"/>
        <v>0</v>
      </c>
      <c r="J98" s="855"/>
      <c r="K98" s="508"/>
      <c r="L98" s="856">
        <f t="shared" si="6"/>
        <v>0</v>
      </c>
      <c r="M98" s="856">
        <v>35000</v>
      </c>
      <c r="N98" s="845"/>
    </row>
    <row r="99" spans="1:14" ht="15.95" hidden="1" customHeight="1">
      <c r="A99" s="31"/>
      <c r="B99" s="555">
        <v>10</v>
      </c>
      <c r="C99" s="797">
        <v>41705</v>
      </c>
      <c r="D99" s="868" t="s">
        <v>354</v>
      </c>
      <c r="E99" s="853"/>
      <c r="F99" s="854"/>
      <c r="G99" s="854"/>
      <c r="H99" s="282">
        <f t="shared" si="3"/>
        <v>0</v>
      </c>
      <c r="I99" s="204">
        <f t="shared" si="5"/>
        <v>0</v>
      </c>
      <c r="J99" s="855"/>
      <c r="K99" s="508"/>
      <c r="L99" s="856">
        <f t="shared" si="6"/>
        <v>0</v>
      </c>
      <c r="M99" s="509" t="s">
        <v>365</v>
      </c>
      <c r="N99" s="845"/>
    </row>
    <row r="100" spans="1:14" ht="15.95" hidden="1" customHeight="1">
      <c r="A100" s="31">
        <v>215</v>
      </c>
      <c r="B100" s="555">
        <v>11</v>
      </c>
      <c r="C100" s="797">
        <v>41706</v>
      </c>
      <c r="D100" s="868" t="s">
        <v>354</v>
      </c>
      <c r="E100" s="853"/>
      <c r="F100" s="854"/>
      <c r="G100" s="854"/>
      <c r="H100" s="282">
        <f t="shared" si="3"/>
        <v>0</v>
      </c>
      <c r="I100" s="204">
        <f t="shared" si="5"/>
        <v>0</v>
      </c>
      <c r="J100" s="855"/>
      <c r="K100" s="508"/>
      <c r="L100" s="856">
        <f t="shared" si="6"/>
        <v>0</v>
      </c>
      <c r="M100" s="857"/>
      <c r="N100" s="825"/>
    </row>
    <row r="101" spans="1:14" ht="15.95" hidden="1" customHeight="1">
      <c r="A101" s="31"/>
      <c r="B101" s="555">
        <v>12</v>
      </c>
      <c r="C101" s="797">
        <v>41707</v>
      </c>
      <c r="D101" s="868" t="s">
        <v>354</v>
      </c>
      <c r="E101" s="853"/>
      <c r="F101" s="854"/>
      <c r="G101" s="854"/>
      <c r="H101" s="282">
        <f t="shared" si="3"/>
        <v>0</v>
      </c>
      <c r="I101" s="204">
        <f t="shared" si="5"/>
        <v>0</v>
      </c>
      <c r="J101" s="855"/>
      <c r="K101" s="508"/>
      <c r="L101" s="856">
        <f t="shared" si="6"/>
        <v>0</v>
      </c>
      <c r="M101" s="856"/>
      <c r="N101" s="845"/>
    </row>
    <row r="102" spans="1:14" ht="15.95" hidden="1" customHeight="1">
      <c r="A102" s="31"/>
      <c r="B102" s="555">
        <v>13</v>
      </c>
      <c r="C102" s="797">
        <v>41708</v>
      </c>
      <c r="D102" s="868" t="s">
        <v>354</v>
      </c>
      <c r="E102" s="853"/>
      <c r="F102" s="854"/>
      <c r="G102" s="854"/>
      <c r="H102" s="282">
        <f t="shared" si="3"/>
        <v>0</v>
      </c>
      <c r="I102" s="204">
        <f t="shared" si="5"/>
        <v>0</v>
      </c>
      <c r="J102" s="855"/>
      <c r="K102" s="508"/>
      <c r="L102" s="856">
        <f t="shared" si="6"/>
        <v>0</v>
      </c>
      <c r="M102" s="856"/>
      <c r="N102" s="845"/>
    </row>
    <row r="103" spans="1:14" ht="15.95" hidden="1" customHeight="1">
      <c r="A103" s="31"/>
      <c r="B103" s="555">
        <v>14</v>
      </c>
      <c r="C103" s="797">
        <v>41709</v>
      </c>
      <c r="D103" s="868" t="s">
        <v>354</v>
      </c>
      <c r="E103" s="853"/>
      <c r="F103" s="854"/>
      <c r="G103" s="854"/>
      <c r="H103" s="282">
        <f t="shared" si="3"/>
        <v>0</v>
      </c>
      <c r="I103" s="204">
        <f t="shared" si="5"/>
        <v>0</v>
      </c>
      <c r="J103" s="855"/>
      <c r="K103" s="508"/>
      <c r="L103" s="856">
        <f t="shared" si="6"/>
        <v>0</v>
      </c>
      <c r="M103" s="857"/>
      <c r="N103" s="825"/>
    </row>
    <row r="104" spans="1:14" ht="15.95" hidden="1" customHeight="1">
      <c r="A104" s="31"/>
      <c r="B104" s="555">
        <v>15</v>
      </c>
      <c r="C104" s="797">
        <v>41710</v>
      </c>
      <c r="D104" s="869" t="s">
        <v>354</v>
      </c>
      <c r="E104" s="853"/>
      <c r="F104" s="854"/>
      <c r="G104" s="854"/>
      <c r="H104" s="282">
        <f t="shared" si="3"/>
        <v>0</v>
      </c>
      <c r="I104" s="204">
        <f t="shared" si="5"/>
        <v>0</v>
      </c>
      <c r="J104" s="855"/>
      <c r="K104" s="508"/>
      <c r="L104" s="856">
        <f t="shared" si="6"/>
        <v>0</v>
      </c>
      <c r="M104" s="857"/>
      <c r="N104" s="825"/>
    </row>
    <row r="105" spans="1:14" ht="15.95" hidden="1" customHeight="1">
      <c r="A105" s="31"/>
      <c r="B105" s="555">
        <v>16</v>
      </c>
      <c r="C105" s="797">
        <v>41711</v>
      </c>
      <c r="D105" s="871" t="s">
        <v>360</v>
      </c>
      <c r="E105" s="853"/>
      <c r="F105" s="854"/>
      <c r="G105" s="854"/>
      <c r="H105" s="282">
        <f t="shared" si="3"/>
        <v>0</v>
      </c>
      <c r="I105" s="204">
        <f t="shared" si="5"/>
        <v>0</v>
      </c>
      <c r="J105" s="855"/>
      <c r="K105" s="508"/>
      <c r="L105" s="856">
        <f t="shared" si="6"/>
        <v>0</v>
      </c>
      <c r="M105" s="857"/>
      <c r="N105" s="825"/>
    </row>
    <row r="106" spans="1:14" ht="15.95" hidden="1" customHeight="1">
      <c r="A106" s="31"/>
      <c r="B106" s="555">
        <v>17</v>
      </c>
      <c r="C106" s="797">
        <v>41712</v>
      </c>
      <c r="D106" s="871" t="s">
        <v>360</v>
      </c>
      <c r="E106" s="853"/>
      <c r="F106" s="854"/>
      <c r="G106" s="854"/>
      <c r="H106" s="282">
        <f t="shared" si="3"/>
        <v>0</v>
      </c>
      <c r="I106" s="204">
        <f t="shared" si="5"/>
        <v>0</v>
      </c>
      <c r="J106" s="855"/>
      <c r="K106" s="508"/>
      <c r="L106" s="856">
        <f t="shared" si="6"/>
        <v>0</v>
      </c>
      <c r="M106" s="857"/>
      <c r="N106" s="825"/>
    </row>
    <row r="107" spans="1:14" ht="15.95" hidden="1" customHeight="1">
      <c r="A107" s="31"/>
      <c r="B107" s="555">
        <v>18</v>
      </c>
      <c r="C107" s="797">
        <v>41713</v>
      </c>
      <c r="D107" s="871" t="s">
        <v>360</v>
      </c>
      <c r="E107" s="853"/>
      <c r="F107" s="854"/>
      <c r="G107" s="854"/>
      <c r="H107" s="282">
        <f t="shared" si="3"/>
        <v>0</v>
      </c>
      <c r="I107" s="204">
        <f t="shared" si="5"/>
        <v>0</v>
      </c>
      <c r="J107" s="855"/>
      <c r="K107" s="508"/>
      <c r="L107" s="856">
        <f t="shared" si="6"/>
        <v>0</v>
      </c>
      <c r="M107" s="857"/>
      <c r="N107" s="825"/>
    </row>
    <row r="108" spans="1:14" ht="15.95" hidden="1" customHeight="1">
      <c r="A108" s="31"/>
      <c r="B108" s="555">
        <v>19</v>
      </c>
      <c r="C108" s="797">
        <v>41714</v>
      </c>
      <c r="D108" s="871" t="s">
        <v>360</v>
      </c>
      <c r="E108" s="853"/>
      <c r="F108" s="854"/>
      <c r="G108" s="854"/>
      <c r="H108" s="282">
        <f t="shared" si="3"/>
        <v>0</v>
      </c>
      <c r="I108" s="204">
        <f t="shared" si="5"/>
        <v>0</v>
      </c>
      <c r="J108" s="855"/>
      <c r="K108" s="508"/>
      <c r="L108" s="856">
        <f t="shared" si="6"/>
        <v>0</v>
      </c>
      <c r="M108" s="856"/>
      <c r="N108" s="825"/>
    </row>
    <row r="109" spans="1:14" ht="15.95" hidden="1" customHeight="1">
      <c r="A109" s="31"/>
      <c r="B109" s="555">
        <v>20</v>
      </c>
      <c r="C109" s="797">
        <v>41715</v>
      </c>
      <c r="D109" s="871" t="s">
        <v>360</v>
      </c>
      <c r="E109" s="494"/>
      <c r="F109" s="858"/>
      <c r="G109" s="858"/>
      <c r="H109" s="282">
        <f t="shared" si="3"/>
        <v>0</v>
      </c>
      <c r="I109" s="204">
        <f t="shared" si="5"/>
        <v>0</v>
      </c>
      <c r="J109" s="859"/>
      <c r="K109" s="481"/>
      <c r="L109" s="482">
        <f t="shared" si="6"/>
        <v>0</v>
      </c>
      <c r="M109" s="482"/>
      <c r="N109" s="846"/>
    </row>
    <row r="110" spans="1:14" ht="15.95" hidden="1" customHeight="1">
      <c r="A110" s="31"/>
      <c r="B110" s="555">
        <v>21</v>
      </c>
      <c r="C110" s="797">
        <v>41716</v>
      </c>
      <c r="D110" s="871" t="s">
        <v>360</v>
      </c>
      <c r="E110" s="494"/>
      <c r="F110" s="858"/>
      <c r="G110" s="858"/>
      <c r="H110" s="282">
        <f t="shared" si="3"/>
        <v>0</v>
      </c>
      <c r="I110" s="204">
        <f t="shared" si="5"/>
        <v>0</v>
      </c>
      <c r="J110" s="859"/>
      <c r="K110" s="481"/>
      <c r="L110" s="482">
        <f t="shared" si="6"/>
        <v>0</v>
      </c>
      <c r="M110" s="482"/>
      <c r="N110" s="846"/>
    </row>
    <row r="111" spans="1:14" ht="15.95" hidden="1" customHeight="1">
      <c r="A111" s="31"/>
      <c r="B111" s="555">
        <v>22</v>
      </c>
      <c r="C111" s="797">
        <v>41717</v>
      </c>
      <c r="D111" s="871" t="s">
        <v>360</v>
      </c>
      <c r="E111" s="494"/>
      <c r="F111" s="858"/>
      <c r="G111" s="858"/>
      <c r="H111" s="282">
        <f t="shared" si="3"/>
        <v>0</v>
      </c>
      <c r="I111" s="204">
        <f t="shared" si="5"/>
        <v>0</v>
      </c>
      <c r="J111" s="859"/>
      <c r="K111" s="481"/>
      <c r="L111" s="482">
        <f t="shared" si="6"/>
        <v>0</v>
      </c>
      <c r="M111" s="760"/>
      <c r="N111" s="846"/>
    </row>
    <row r="112" spans="1:14" ht="15.95" hidden="1" customHeight="1">
      <c r="A112" s="31"/>
      <c r="B112" s="555">
        <v>23</v>
      </c>
      <c r="C112" s="797">
        <v>41718</v>
      </c>
      <c r="D112" s="871" t="s">
        <v>360</v>
      </c>
      <c r="E112" s="494"/>
      <c r="F112" s="858"/>
      <c r="G112" s="858"/>
      <c r="H112" s="282">
        <f t="shared" si="3"/>
        <v>0</v>
      </c>
      <c r="I112" s="204">
        <f t="shared" si="5"/>
        <v>0</v>
      </c>
      <c r="J112" s="859"/>
      <c r="K112" s="481"/>
      <c r="L112" s="482">
        <f t="shared" si="6"/>
        <v>0</v>
      </c>
      <c r="M112" s="760"/>
      <c r="N112" s="846"/>
    </row>
    <row r="113" spans="1:15" ht="15.95" hidden="1" customHeight="1">
      <c r="A113" s="31"/>
      <c r="B113" s="555">
        <v>24</v>
      </c>
      <c r="C113" s="797">
        <v>41719</v>
      </c>
      <c r="D113" s="871" t="s">
        <v>360</v>
      </c>
      <c r="E113" s="494"/>
      <c r="F113" s="858"/>
      <c r="G113" s="858"/>
      <c r="H113" s="282">
        <f t="shared" si="3"/>
        <v>0</v>
      </c>
      <c r="I113" s="204">
        <f t="shared" si="5"/>
        <v>0</v>
      </c>
      <c r="J113" s="859"/>
      <c r="K113" s="481"/>
      <c r="L113" s="482">
        <f t="shared" si="6"/>
        <v>0</v>
      </c>
      <c r="M113" s="760"/>
      <c r="N113" s="846"/>
    </row>
    <row r="114" spans="1:15" ht="15.95" hidden="1" customHeight="1">
      <c r="A114" s="31"/>
      <c r="B114" s="555">
        <v>25</v>
      </c>
      <c r="C114" s="797">
        <v>41720</v>
      </c>
      <c r="D114" s="871" t="s">
        <v>360</v>
      </c>
      <c r="E114" s="494"/>
      <c r="F114" s="858"/>
      <c r="G114" s="858"/>
      <c r="H114" s="282">
        <f t="shared" si="3"/>
        <v>0</v>
      </c>
      <c r="I114" s="204">
        <f t="shared" si="5"/>
        <v>0</v>
      </c>
      <c r="J114" s="859"/>
      <c r="K114" s="481"/>
      <c r="L114" s="482">
        <f t="shared" si="6"/>
        <v>0</v>
      </c>
      <c r="M114" s="760"/>
      <c r="N114" s="846"/>
    </row>
    <row r="115" spans="1:15" ht="15.95" hidden="1" customHeight="1">
      <c r="A115" s="31"/>
      <c r="B115" s="555">
        <v>26</v>
      </c>
      <c r="C115" s="797">
        <v>41721</v>
      </c>
      <c r="D115" s="871" t="s">
        <v>360</v>
      </c>
      <c r="E115" s="860"/>
      <c r="F115" s="494"/>
      <c r="G115" s="494"/>
      <c r="H115" s="282">
        <f t="shared" si="3"/>
        <v>0</v>
      </c>
      <c r="I115" s="204">
        <f t="shared" si="5"/>
        <v>0</v>
      </c>
      <c r="J115" s="859"/>
      <c r="K115" s="481"/>
      <c r="L115" s="482">
        <f>I115+K115</f>
        <v>0</v>
      </c>
      <c r="M115" s="760"/>
      <c r="N115" s="846"/>
    </row>
    <row r="116" spans="1:15" ht="15.95" hidden="1" customHeight="1">
      <c r="A116" s="31"/>
      <c r="B116" s="555">
        <v>27</v>
      </c>
      <c r="C116" s="797">
        <v>41722</v>
      </c>
      <c r="D116" s="871" t="s">
        <v>360</v>
      </c>
      <c r="E116" s="860"/>
      <c r="F116" s="494"/>
      <c r="G116" s="494"/>
      <c r="H116" s="282">
        <f t="shared" si="3"/>
        <v>0</v>
      </c>
      <c r="I116" s="204">
        <f t="shared" si="5"/>
        <v>0</v>
      </c>
      <c r="J116" s="859"/>
      <c r="K116" s="481"/>
      <c r="L116" s="482">
        <f>I116+K116</f>
        <v>0</v>
      </c>
      <c r="M116" s="760"/>
      <c r="N116" s="846"/>
    </row>
    <row r="117" spans="1:15" ht="15.95" hidden="1" customHeight="1" thickBot="1">
      <c r="A117" s="31"/>
      <c r="B117" s="798">
        <v>28</v>
      </c>
      <c r="C117" s="799">
        <v>41723</v>
      </c>
      <c r="D117" s="870" t="s">
        <v>360</v>
      </c>
      <c r="E117" s="861"/>
      <c r="F117" s="862"/>
      <c r="G117" s="862"/>
      <c r="H117" s="283">
        <f t="shared" si="3"/>
        <v>0</v>
      </c>
      <c r="I117" s="196">
        <f t="shared" si="5"/>
        <v>0</v>
      </c>
      <c r="J117" s="864"/>
      <c r="K117" s="863"/>
      <c r="L117" s="865">
        <f>I117+K117</f>
        <v>0</v>
      </c>
      <c r="M117" s="866"/>
      <c r="N117" s="847"/>
    </row>
    <row r="118" spans="1:15" s="969" customFormat="1" ht="15.95" hidden="1" customHeight="1">
      <c r="B118" s="3115">
        <v>1</v>
      </c>
      <c r="C118" s="945">
        <v>41724</v>
      </c>
      <c r="D118" s="982" t="s">
        <v>404</v>
      </c>
      <c r="E118" s="848"/>
      <c r="F118" s="849">
        <v>404151</v>
      </c>
      <c r="G118" s="849">
        <v>404168</v>
      </c>
      <c r="H118" s="986">
        <f t="shared" si="3"/>
        <v>17</v>
      </c>
      <c r="I118" s="970">
        <f t="shared" si="5"/>
        <v>17000</v>
      </c>
      <c r="J118" s="850"/>
      <c r="K118" s="947"/>
      <c r="L118" s="851">
        <f>I118+K118</f>
        <v>17000</v>
      </c>
      <c r="M118" s="3113">
        <v>35000</v>
      </c>
      <c r="N118" s="971"/>
      <c r="O118" s="972"/>
    </row>
    <row r="119" spans="1:15" s="969" customFormat="1" ht="15.95" hidden="1" customHeight="1">
      <c r="B119" s="3067"/>
      <c r="C119" s="948">
        <v>41724</v>
      </c>
      <c r="D119" s="983" t="s">
        <v>405</v>
      </c>
      <c r="E119" s="853"/>
      <c r="F119" s="854">
        <v>404185</v>
      </c>
      <c r="G119" s="854">
        <v>404202</v>
      </c>
      <c r="H119" s="987">
        <f t="shared" si="3"/>
        <v>17</v>
      </c>
      <c r="I119" s="973">
        <f t="shared" si="5"/>
        <v>17000</v>
      </c>
      <c r="J119" s="855"/>
      <c r="K119" s="951"/>
      <c r="L119" s="856">
        <f t="shared" ref="L119:L182" si="7">I119+K119</f>
        <v>17000</v>
      </c>
      <c r="M119" s="3114"/>
      <c r="N119" s="836"/>
      <c r="O119" s="972"/>
    </row>
    <row r="120" spans="1:15" s="969" customFormat="1" ht="15.95" hidden="1" customHeight="1">
      <c r="B120" s="3067"/>
      <c r="C120" s="948">
        <v>41724</v>
      </c>
      <c r="D120" s="983" t="s">
        <v>403</v>
      </c>
      <c r="E120" s="853"/>
      <c r="F120" s="854">
        <v>404330</v>
      </c>
      <c r="G120" s="854">
        <v>404425</v>
      </c>
      <c r="H120" s="987">
        <f t="shared" ref="H120:H161" si="8">G120-F120</f>
        <v>95</v>
      </c>
      <c r="I120" s="973">
        <f t="shared" si="5"/>
        <v>95000</v>
      </c>
      <c r="J120" s="855"/>
      <c r="K120" s="951"/>
      <c r="L120" s="856">
        <f t="shared" si="7"/>
        <v>95000</v>
      </c>
      <c r="M120" s="3114"/>
      <c r="N120" s="836"/>
      <c r="O120" s="972"/>
    </row>
    <row r="121" spans="1:15" s="969" customFormat="1" ht="15.95" hidden="1" customHeight="1">
      <c r="B121" s="943">
        <v>2</v>
      </c>
      <c r="C121" s="948">
        <v>41725</v>
      </c>
      <c r="D121" s="989" t="s">
        <v>52</v>
      </c>
      <c r="E121" s="853"/>
      <c r="F121" s="854"/>
      <c r="G121" s="854"/>
      <c r="H121" s="987">
        <f t="shared" si="8"/>
        <v>0</v>
      </c>
      <c r="I121" s="973">
        <f t="shared" si="5"/>
        <v>0</v>
      </c>
      <c r="J121" s="855"/>
      <c r="K121" s="951"/>
      <c r="L121" s="856">
        <f t="shared" si="7"/>
        <v>0</v>
      </c>
      <c r="M121" s="856"/>
      <c r="N121" s="974"/>
      <c r="O121" s="972"/>
    </row>
    <row r="122" spans="1:15" s="969" customFormat="1" ht="15.95" hidden="1" customHeight="1">
      <c r="B122" s="943">
        <v>3</v>
      </c>
      <c r="C122" s="948">
        <v>41726</v>
      </c>
      <c r="D122" s="989" t="s">
        <v>52</v>
      </c>
      <c r="E122" s="853"/>
      <c r="F122" s="854"/>
      <c r="G122" s="854"/>
      <c r="H122" s="987">
        <f t="shared" si="8"/>
        <v>0</v>
      </c>
      <c r="I122" s="973">
        <f t="shared" si="5"/>
        <v>0</v>
      </c>
      <c r="J122" s="855"/>
      <c r="K122" s="951"/>
      <c r="L122" s="856">
        <f t="shared" si="7"/>
        <v>0</v>
      </c>
      <c r="M122" s="856"/>
      <c r="N122" s="974"/>
      <c r="O122" s="972"/>
    </row>
    <row r="123" spans="1:15" s="969" customFormat="1" ht="15.95" hidden="1" customHeight="1">
      <c r="B123" s="943">
        <v>4</v>
      </c>
      <c r="C123" s="948">
        <v>41727</v>
      </c>
      <c r="D123" s="989" t="s">
        <v>52</v>
      </c>
      <c r="E123" s="853"/>
      <c r="F123" s="854"/>
      <c r="G123" s="854"/>
      <c r="H123" s="987">
        <f t="shared" si="8"/>
        <v>0</v>
      </c>
      <c r="I123" s="973">
        <f t="shared" si="5"/>
        <v>0</v>
      </c>
      <c r="J123" s="855"/>
      <c r="K123" s="951"/>
      <c r="L123" s="856">
        <f t="shared" si="7"/>
        <v>0</v>
      </c>
      <c r="M123" s="856"/>
      <c r="N123" s="974"/>
      <c r="O123" s="972"/>
    </row>
    <row r="124" spans="1:15" s="969" customFormat="1" ht="15.95" hidden="1" customHeight="1">
      <c r="B124" s="943">
        <v>5</v>
      </c>
      <c r="C124" s="250">
        <v>41728</v>
      </c>
      <c r="D124" s="989" t="s">
        <v>95</v>
      </c>
      <c r="E124" s="853"/>
      <c r="F124" s="854"/>
      <c r="G124" s="854"/>
      <c r="H124" s="987">
        <f t="shared" si="8"/>
        <v>0</v>
      </c>
      <c r="I124" s="973">
        <f t="shared" si="5"/>
        <v>0</v>
      </c>
      <c r="J124" s="855"/>
      <c r="K124" s="951"/>
      <c r="L124" s="856">
        <f t="shared" si="7"/>
        <v>0</v>
      </c>
      <c r="M124" s="856">
        <v>35000</v>
      </c>
      <c r="N124" s="974"/>
      <c r="O124" s="972"/>
    </row>
    <row r="125" spans="1:15" s="969" customFormat="1" ht="15.95" hidden="1" customHeight="1">
      <c r="B125" s="3067">
        <v>6</v>
      </c>
      <c r="C125" s="948">
        <v>41729</v>
      </c>
      <c r="D125" s="983" t="s">
        <v>406</v>
      </c>
      <c r="E125" s="853"/>
      <c r="F125" s="854">
        <v>404560</v>
      </c>
      <c r="G125" s="854">
        <v>404595</v>
      </c>
      <c r="H125" s="987">
        <f t="shared" si="8"/>
        <v>35</v>
      </c>
      <c r="I125" s="973">
        <f t="shared" si="5"/>
        <v>35000</v>
      </c>
      <c r="J125" s="855"/>
      <c r="K125" s="951"/>
      <c r="L125" s="856">
        <f t="shared" si="7"/>
        <v>35000</v>
      </c>
      <c r="M125" s="3114">
        <v>35000</v>
      </c>
      <c r="N125" s="835"/>
      <c r="O125" s="972"/>
    </row>
    <row r="126" spans="1:15" s="969" customFormat="1" ht="15.95" hidden="1" customHeight="1">
      <c r="B126" s="3067"/>
      <c r="C126" s="948">
        <v>41729</v>
      </c>
      <c r="D126" s="983" t="s">
        <v>402</v>
      </c>
      <c r="E126" s="853"/>
      <c r="F126" s="854">
        <v>404605</v>
      </c>
      <c r="G126" s="854">
        <v>404750</v>
      </c>
      <c r="H126" s="987">
        <f t="shared" si="8"/>
        <v>145</v>
      </c>
      <c r="I126" s="973">
        <f t="shared" si="5"/>
        <v>145000</v>
      </c>
      <c r="J126" s="855"/>
      <c r="K126" s="951"/>
      <c r="L126" s="856">
        <f t="shared" si="7"/>
        <v>145000</v>
      </c>
      <c r="M126" s="3114"/>
      <c r="N126" s="835"/>
      <c r="O126" s="972"/>
    </row>
    <row r="127" spans="1:15" s="969" customFormat="1" ht="15.95" hidden="1" customHeight="1">
      <c r="B127" s="943">
        <v>7</v>
      </c>
      <c r="C127" s="948">
        <v>41730</v>
      </c>
      <c r="D127" s="989" t="s">
        <v>52</v>
      </c>
      <c r="E127" s="354"/>
      <c r="F127" s="854"/>
      <c r="G127" s="854"/>
      <c r="H127" s="987">
        <f t="shared" si="8"/>
        <v>0</v>
      </c>
      <c r="I127" s="973">
        <f t="shared" si="5"/>
        <v>0</v>
      </c>
      <c r="J127" s="855"/>
      <c r="K127" s="951"/>
      <c r="L127" s="856">
        <f t="shared" si="7"/>
        <v>0</v>
      </c>
      <c r="M127" s="856"/>
      <c r="N127" s="974"/>
      <c r="O127" s="972"/>
    </row>
    <row r="128" spans="1:15" s="969" customFormat="1" ht="15.95" hidden="1" customHeight="1">
      <c r="B128" s="943">
        <v>8</v>
      </c>
      <c r="C128" s="948">
        <v>41731</v>
      </c>
      <c r="D128" s="989" t="s">
        <v>52</v>
      </c>
      <c r="E128" s="853"/>
      <c r="F128" s="854"/>
      <c r="G128" s="854"/>
      <c r="H128" s="987">
        <f t="shared" si="8"/>
        <v>0</v>
      </c>
      <c r="I128" s="973">
        <f t="shared" si="5"/>
        <v>0</v>
      </c>
      <c r="J128" s="855"/>
      <c r="K128" s="951"/>
      <c r="L128" s="856">
        <f t="shared" si="7"/>
        <v>0</v>
      </c>
      <c r="M128" s="856"/>
      <c r="N128" s="974"/>
      <c r="O128" s="972"/>
    </row>
    <row r="129" spans="2:15" s="969" customFormat="1" ht="15.95" hidden="1" customHeight="1">
      <c r="B129" s="3067">
        <v>9</v>
      </c>
      <c r="C129" s="948">
        <v>41732</v>
      </c>
      <c r="D129" s="983" t="s">
        <v>375</v>
      </c>
      <c r="E129" s="853"/>
      <c r="F129" s="854">
        <v>404750</v>
      </c>
      <c r="G129" s="854">
        <v>404753</v>
      </c>
      <c r="H129" s="987">
        <f t="shared" si="8"/>
        <v>3</v>
      </c>
      <c r="I129" s="973">
        <f t="shared" si="5"/>
        <v>3000</v>
      </c>
      <c r="J129" s="855"/>
      <c r="K129" s="951"/>
      <c r="L129" s="856">
        <f t="shared" si="7"/>
        <v>3000</v>
      </c>
      <c r="M129" s="856"/>
      <c r="N129" s="974"/>
      <c r="O129" s="972"/>
    </row>
    <row r="130" spans="2:15" s="969" customFormat="1" ht="15.95" hidden="1" customHeight="1">
      <c r="B130" s="3067"/>
      <c r="C130" s="948">
        <v>41732</v>
      </c>
      <c r="D130" s="983" t="s">
        <v>372</v>
      </c>
      <c r="E130" s="853"/>
      <c r="F130" s="854">
        <v>404795</v>
      </c>
      <c r="G130" s="854">
        <v>404802</v>
      </c>
      <c r="H130" s="987">
        <f t="shared" si="8"/>
        <v>7</v>
      </c>
      <c r="I130" s="973">
        <f t="shared" si="5"/>
        <v>7000</v>
      </c>
      <c r="J130" s="855"/>
      <c r="K130" s="951"/>
      <c r="L130" s="856">
        <f t="shared" si="7"/>
        <v>7000</v>
      </c>
      <c r="M130" s="856"/>
      <c r="N130" s="974"/>
      <c r="O130" s="972"/>
    </row>
    <row r="131" spans="2:15" s="969" customFormat="1" ht="15.95" hidden="1" customHeight="1">
      <c r="B131" s="3067"/>
      <c r="C131" s="948">
        <v>41732</v>
      </c>
      <c r="D131" s="983" t="s">
        <v>407</v>
      </c>
      <c r="E131" s="853"/>
      <c r="F131" s="854">
        <v>404795</v>
      </c>
      <c r="G131" s="854">
        <v>404823</v>
      </c>
      <c r="H131" s="987">
        <f t="shared" si="8"/>
        <v>28</v>
      </c>
      <c r="I131" s="973">
        <f t="shared" si="5"/>
        <v>28000</v>
      </c>
      <c r="J131" s="855"/>
      <c r="K131" s="951"/>
      <c r="L131" s="856">
        <f t="shared" si="7"/>
        <v>28000</v>
      </c>
      <c r="M131" s="856"/>
      <c r="N131" s="974"/>
      <c r="O131" s="972"/>
    </row>
    <row r="132" spans="2:15" s="969" customFormat="1" ht="15.95" hidden="1" customHeight="1">
      <c r="B132" s="3067"/>
      <c r="C132" s="948">
        <v>41732</v>
      </c>
      <c r="D132" s="983" t="s">
        <v>376</v>
      </c>
      <c r="E132" s="853"/>
      <c r="F132" s="854">
        <v>404900</v>
      </c>
      <c r="G132" s="854">
        <v>404970</v>
      </c>
      <c r="H132" s="987">
        <f t="shared" si="8"/>
        <v>70</v>
      </c>
      <c r="I132" s="973">
        <f t="shared" si="5"/>
        <v>70000</v>
      </c>
      <c r="J132" s="855"/>
      <c r="K132" s="951"/>
      <c r="L132" s="856">
        <f t="shared" si="7"/>
        <v>70000</v>
      </c>
      <c r="M132" s="856"/>
      <c r="N132" s="974"/>
      <c r="O132" s="972"/>
    </row>
    <row r="133" spans="2:15" s="969" customFormat="1" ht="15.95" hidden="1" customHeight="1">
      <c r="B133" s="943">
        <v>10</v>
      </c>
      <c r="C133" s="948">
        <v>41733</v>
      </c>
      <c r="D133" s="989" t="s">
        <v>52</v>
      </c>
      <c r="E133" s="853"/>
      <c r="F133" s="854"/>
      <c r="G133" s="854"/>
      <c r="H133" s="987">
        <f t="shared" si="8"/>
        <v>0</v>
      </c>
      <c r="I133" s="973">
        <f t="shared" si="5"/>
        <v>0</v>
      </c>
      <c r="J133" s="855"/>
      <c r="K133" s="951"/>
      <c r="L133" s="856">
        <f t="shared" si="7"/>
        <v>0</v>
      </c>
      <c r="M133" s="856"/>
      <c r="N133" s="974"/>
      <c r="O133" s="972"/>
    </row>
    <row r="134" spans="2:15" s="969" customFormat="1" ht="15.95" hidden="1" customHeight="1">
      <c r="B134" s="943">
        <v>11</v>
      </c>
      <c r="C134" s="948">
        <v>41734</v>
      </c>
      <c r="D134" s="989" t="s">
        <v>52</v>
      </c>
      <c r="E134" s="853"/>
      <c r="F134" s="854"/>
      <c r="G134" s="854"/>
      <c r="H134" s="987">
        <f t="shared" si="8"/>
        <v>0</v>
      </c>
      <c r="I134" s="973">
        <f t="shared" si="5"/>
        <v>0</v>
      </c>
      <c r="J134" s="855"/>
      <c r="K134" s="951"/>
      <c r="L134" s="856">
        <f t="shared" si="7"/>
        <v>0</v>
      </c>
      <c r="M134" s="857"/>
      <c r="N134" s="835"/>
      <c r="O134" s="972"/>
    </row>
    <row r="135" spans="2:15" s="969" customFormat="1" ht="15.95" hidden="1" customHeight="1">
      <c r="B135" s="943">
        <v>12</v>
      </c>
      <c r="C135" s="250">
        <v>41735</v>
      </c>
      <c r="D135" s="989" t="s">
        <v>52</v>
      </c>
      <c r="E135" s="853"/>
      <c r="F135" s="854"/>
      <c r="G135" s="854"/>
      <c r="H135" s="987">
        <f t="shared" si="8"/>
        <v>0</v>
      </c>
      <c r="I135" s="973">
        <f t="shared" si="5"/>
        <v>0</v>
      </c>
      <c r="J135" s="855"/>
      <c r="K135" s="951"/>
      <c r="L135" s="856">
        <f t="shared" si="7"/>
        <v>0</v>
      </c>
      <c r="M135" s="856"/>
      <c r="N135" s="974"/>
      <c r="O135" s="972"/>
    </row>
    <row r="136" spans="2:15" s="969" customFormat="1" ht="15.95" hidden="1" customHeight="1">
      <c r="B136" s="943">
        <v>13</v>
      </c>
      <c r="C136" s="948">
        <v>41736</v>
      </c>
      <c r="D136" s="989" t="s">
        <v>52</v>
      </c>
      <c r="E136" s="853"/>
      <c r="F136" s="854"/>
      <c r="G136" s="854"/>
      <c r="H136" s="987">
        <f t="shared" si="8"/>
        <v>0</v>
      </c>
      <c r="I136" s="973">
        <f t="shared" si="5"/>
        <v>0</v>
      </c>
      <c r="J136" s="855"/>
      <c r="K136" s="951"/>
      <c r="L136" s="856">
        <f t="shared" si="7"/>
        <v>0</v>
      </c>
      <c r="M136" s="856"/>
      <c r="N136" s="974"/>
      <c r="O136" s="972"/>
    </row>
    <row r="137" spans="2:15" s="969" customFormat="1" ht="15.95" hidden="1" customHeight="1">
      <c r="B137" s="943">
        <v>14</v>
      </c>
      <c r="C137" s="948">
        <v>41737</v>
      </c>
      <c r="D137" s="989" t="s">
        <v>52</v>
      </c>
      <c r="E137" s="853"/>
      <c r="F137" s="854"/>
      <c r="G137" s="854"/>
      <c r="H137" s="987">
        <f t="shared" si="8"/>
        <v>0</v>
      </c>
      <c r="I137" s="973">
        <f t="shared" si="5"/>
        <v>0</v>
      </c>
      <c r="J137" s="855"/>
      <c r="K137" s="951"/>
      <c r="L137" s="856">
        <f t="shared" si="7"/>
        <v>0</v>
      </c>
      <c r="M137" s="857"/>
      <c r="N137" s="835"/>
      <c r="O137" s="972"/>
    </row>
    <row r="138" spans="2:15" s="969" customFormat="1" ht="15.95" hidden="1" customHeight="1">
      <c r="B138" s="943">
        <v>15</v>
      </c>
      <c r="C138" s="948">
        <v>41738</v>
      </c>
      <c r="D138" s="990" t="s">
        <v>366</v>
      </c>
      <c r="E138" s="853"/>
      <c r="F138" s="854"/>
      <c r="G138" s="854"/>
      <c r="H138" s="987">
        <f t="shared" si="8"/>
        <v>0</v>
      </c>
      <c r="I138" s="973">
        <f t="shared" ref="I138:I201" si="9">H138*1000</f>
        <v>0</v>
      </c>
      <c r="J138" s="855"/>
      <c r="K138" s="951"/>
      <c r="L138" s="856">
        <f t="shared" si="7"/>
        <v>0</v>
      </c>
      <c r="M138" s="857"/>
      <c r="N138" s="835"/>
      <c r="O138" s="972"/>
    </row>
    <row r="139" spans="2:15" s="969" customFormat="1" ht="15.95" hidden="1" customHeight="1">
      <c r="B139" s="3067">
        <v>16</v>
      </c>
      <c r="C139" s="948">
        <v>41739</v>
      </c>
      <c r="D139" s="985" t="s">
        <v>408</v>
      </c>
      <c r="E139" s="853"/>
      <c r="F139" s="854">
        <v>404970</v>
      </c>
      <c r="G139" s="854">
        <v>405001</v>
      </c>
      <c r="H139" s="987">
        <f t="shared" si="8"/>
        <v>31</v>
      </c>
      <c r="I139" s="973">
        <f t="shared" si="9"/>
        <v>31000</v>
      </c>
      <c r="J139" s="855"/>
      <c r="K139" s="951"/>
      <c r="L139" s="856">
        <f t="shared" si="7"/>
        <v>31000</v>
      </c>
      <c r="M139" s="857"/>
      <c r="N139" s="835"/>
      <c r="O139" s="972"/>
    </row>
    <row r="140" spans="2:15" s="969" customFormat="1" ht="15.95" hidden="1" customHeight="1">
      <c r="B140" s="3067"/>
      <c r="C140" s="948">
        <v>41739</v>
      </c>
      <c r="D140" s="985" t="s">
        <v>378</v>
      </c>
      <c r="E140" s="853"/>
      <c r="F140" s="854">
        <v>405032</v>
      </c>
      <c r="G140" s="854">
        <v>405063</v>
      </c>
      <c r="H140" s="987">
        <f t="shared" si="8"/>
        <v>31</v>
      </c>
      <c r="I140" s="973">
        <f t="shared" si="9"/>
        <v>31000</v>
      </c>
      <c r="J140" s="855"/>
      <c r="K140" s="951"/>
      <c r="L140" s="856">
        <f t="shared" si="7"/>
        <v>31000</v>
      </c>
      <c r="M140" s="857"/>
      <c r="N140" s="835"/>
      <c r="O140" s="972"/>
    </row>
    <row r="141" spans="2:15" s="969" customFormat="1" ht="15.95" hidden="1" customHeight="1">
      <c r="B141" s="3067"/>
      <c r="C141" s="948">
        <v>41739</v>
      </c>
      <c r="D141" s="985" t="s">
        <v>377</v>
      </c>
      <c r="E141" s="853"/>
      <c r="F141" s="854">
        <v>405094</v>
      </c>
      <c r="G141" s="854">
        <v>405125</v>
      </c>
      <c r="H141" s="987">
        <f t="shared" si="8"/>
        <v>31</v>
      </c>
      <c r="I141" s="973">
        <f t="shared" si="9"/>
        <v>31000</v>
      </c>
      <c r="J141" s="855"/>
      <c r="K141" s="951"/>
      <c r="L141" s="856">
        <f t="shared" si="7"/>
        <v>31000</v>
      </c>
      <c r="M141" s="857"/>
      <c r="N141" s="835"/>
      <c r="O141" s="972"/>
    </row>
    <row r="142" spans="2:15" s="969" customFormat="1" ht="15.95" hidden="1" customHeight="1">
      <c r="B142" s="943">
        <v>17</v>
      </c>
      <c r="C142" s="948">
        <v>41740</v>
      </c>
      <c r="D142" s="985" t="s">
        <v>409</v>
      </c>
      <c r="E142" s="853"/>
      <c r="F142" s="854">
        <v>405245</v>
      </c>
      <c r="G142" s="854">
        <v>405275</v>
      </c>
      <c r="H142" s="987">
        <f t="shared" si="8"/>
        <v>30</v>
      </c>
      <c r="I142" s="973">
        <f t="shared" si="9"/>
        <v>30000</v>
      </c>
      <c r="J142" s="855"/>
      <c r="K142" s="951"/>
      <c r="L142" s="856">
        <f t="shared" si="7"/>
        <v>30000</v>
      </c>
      <c r="M142" s="857">
        <v>35000</v>
      </c>
      <c r="N142" s="835"/>
      <c r="O142" s="972"/>
    </row>
    <row r="143" spans="2:15" s="969" customFormat="1" ht="15.95" hidden="1" customHeight="1">
      <c r="B143" s="943">
        <v>18</v>
      </c>
      <c r="C143" s="948">
        <v>41741</v>
      </c>
      <c r="D143" s="985" t="s">
        <v>379</v>
      </c>
      <c r="E143" s="853"/>
      <c r="F143" s="854">
        <v>405414</v>
      </c>
      <c r="G143" s="854">
        <v>405419</v>
      </c>
      <c r="H143" s="987">
        <f t="shared" si="8"/>
        <v>5</v>
      </c>
      <c r="I143" s="973">
        <f t="shared" si="9"/>
        <v>5000</v>
      </c>
      <c r="J143" s="855"/>
      <c r="K143" s="951"/>
      <c r="L143" s="856">
        <f t="shared" si="7"/>
        <v>5000</v>
      </c>
      <c r="M143" s="857"/>
      <c r="N143" s="835"/>
      <c r="O143" s="972"/>
    </row>
    <row r="144" spans="2:15" s="969" customFormat="1" ht="15.95" hidden="1" customHeight="1">
      <c r="B144" s="3067">
        <v>19</v>
      </c>
      <c r="C144" s="250">
        <v>41742</v>
      </c>
      <c r="D144" s="985" t="s">
        <v>410</v>
      </c>
      <c r="E144" s="853"/>
      <c r="F144" s="854">
        <v>405559</v>
      </c>
      <c r="G144" s="854">
        <v>405576</v>
      </c>
      <c r="H144" s="987">
        <f t="shared" si="8"/>
        <v>17</v>
      </c>
      <c r="I144" s="973">
        <f t="shared" si="9"/>
        <v>17000</v>
      </c>
      <c r="J144" s="855"/>
      <c r="K144" s="951"/>
      <c r="L144" s="856">
        <f t="shared" si="7"/>
        <v>17000</v>
      </c>
      <c r="M144" s="3114">
        <v>35000</v>
      </c>
      <c r="N144" s="835"/>
      <c r="O144" s="972"/>
    </row>
    <row r="145" spans="2:15" s="969" customFormat="1" ht="15.95" hidden="1" customHeight="1">
      <c r="B145" s="3067"/>
      <c r="C145" s="250">
        <v>41742</v>
      </c>
      <c r="D145" s="985" t="s">
        <v>411</v>
      </c>
      <c r="E145" s="853"/>
      <c r="F145" s="854">
        <v>405593</v>
      </c>
      <c r="G145" s="854">
        <v>405610</v>
      </c>
      <c r="H145" s="987">
        <f t="shared" si="8"/>
        <v>17</v>
      </c>
      <c r="I145" s="973">
        <f t="shared" si="9"/>
        <v>17000</v>
      </c>
      <c r="J145" s="855"/>
      <c r="K145" s="951"/>
      <c r="L145" s="856">
        <f t="shared" si="7"/>
        <v>17000</v>
      </c>
      <c r="M145" s="3114"/>
      <c r="N145" s="835"/>
      <c r="O145" s="972"/>
    </row>
    <row r="146" spans="2:15" s="969" customFormat="1" ht="15.95" hidden="1" customHeight="1">
      <c r="B146" s="943">
        <v>20</v>
      </c>
      <c r="C146" s="948">
        <v>41743</v>
      </c>
      <c r="D146" s="989" t="s">
        <v>95</v>
      </c>
      <c r="E146" s="494"/>
      <c r="F146" s="858"/>
      <c r="G146" s="858"/>
      <c r="H146" s="988">
        <f t="shared" si="8"/>
        <v>0</v>
      </c>
      <c r="I146" s="973">
        <f t="shared" si="9"/>
        <v>0</v>
      </c>
      <c r="J146" s="859"/>
      <c r="K146" s="481"/>
      <c r="L146" s="856">
        <f t="shared" si="7"/>
        <v>0</v>
      </c>
      <c r="M146" s="482">
        <v>35000</v>
      </c>
      <c r="N146" s="474"/>
      <c r="O146" s="972"/>
    </row>
    <row r="147" spans="2:15" s="969" customFormat="1" ht="15.95" hidden="1" customHeight="1">
      <c r="B147" s="943">
        <v>21</v>
      </c>
      <c r="C147" s="948">
        <v>41744</v>
      </c>
      <c r="D147" s="989" t="s">
        <v>95</v>
      </c>
      <c r="E147" s="494"/>
      <c r="F147" s="858"/>
      <c r="G147" s="858"/>
      <c r="H147" s="988">
        <f t="shared" si="8"/>
        <v>0</v>
      </c>
      <c r="I147" s="973">
        <f t="shared" si="9"/>
        <v>0</v>
      </c>
      <c r="J147" s="859"/>
      <c r="K147" s="481"/>
      <c r="L147" s="856">
        <f t="shared" si="7"/>
        <v>0</v>
      </c>
      <c r="M147" s="482">
        <v>35000</v>
      </c>
      <c r="N147" s="474"/>
      <c r="O147" s="972"/>
    </row>
    <row r="148" spans="2:15" s="969" customFormat="1" ht="15.95" hidden="1" customHeight="1">
      <c r="B148" s="943">
        <v>22</v>
      </c>
      <c r="C148" s="948">
        <v>41745</v>
      </c>
      <c r="D148" s="989" t="s">
        <v>95</v>
      </c>
      <c r="E148" s="494"/>
      <c r="F148" s="858"/>
      <c r="G148" s="858"/>
      <c r="H148" s="988">
        <f t="shared" si="8"/>
        <v>0</v>
      </c>
      <c r="I148" s="973">
        <f t="shared" si="9"/>
        <v>0</v>
      </c>
      <c r="J148" s="859"/>
      <c r="K148" s="481"/>
      <c r="L148" s="856">
        <f t="shared" si="7"/>
        <v>0</v>
      </c>
      <c r="M148" s="482">
        <v>35000</v>
      </c>
      <c r="N148" s="474"/>
      <c r="O148" s="972"/>
    </row>
    <row r="149" spans="2:15" s="969" customFormat="1" ht="15.95" hidden="1" customHeight="1">
      <c r="B149" s="943">
        <v>23</v>
      </c>
      <c r="C149" s="948">
        <v>41746</v>
      </c>
      <c r="D149" s="989" t="s">
        <v>374</v>
      </c>
      <c r="E149" s="494"/>
      <c r="F149" s="858"/>
      <c r="G149" s="858"/>
      <c r="H149" s="988">
        <f t="shared" si="8"/>
        <v>0</v>
      </c>
      <c r="I149" s="973">
        <f t="shared" si="9"/>
        <v>0</v>
      </c>
      <c r="J149" s="859"/>
      <c r="K149" s="481"/>
      <c r="L149" s="856">
        <f t="shared" si="7"/>
        <v>0</v>
      </c>
      <c r="M149" s="482"/>
      <c r="N149" s="474"/>
      <c r="O149" s="972"/>
    </row>
    <row r="150" spans="2:15" s="969" customFormat="1" ht="15.95" hidden="1" customHeight="1">
      <c r="B150" s="943">
        <v>24</v>
      </c>
      <c r="C150" s="948">
        <v>41747</v>
      </c>
      <c r="D150" s="985" t="s">
        <v>380</v>
      </c>
      <c r="E150" s="494"/>
      <c r="F150" s="858">
        <v>405870</v>
      </c>
      <c r="G150" s="858">
        <v>406030</v>
      </c>
      <c r="H150" s="988">
        <f t="shared" si="8"/>
        <v>160</v>
      </c>
      <c r="I150" s="973">
        <f t="shared" si="9"/>
        <v>160000</v>
      </c>
      <c r="J150" s="859"/>
      <c r="K150" s="481"/>
      <c r="L150" s="856">
        <f t="shared" si="7"/>
        <v>160000</v>
      </c>
      <c r="M150" s="931"/>
      <c r="N150" s="474"/>
      <c r="O150" s="972"/>
    </row>
    <row r="151" spans="2:15" s="969" customFormat="1" ht="15.95" hidden="1" customHeight="1">
      <c r="B151" s="943">
        <v>25</v>
      </c>
      <c r="C151" s="948">
        <v>41748</v>
      </c>
      <c r="D151" s="985" t="s">
        <v>381</v>
      </c>
      <c r="E151" s="494"/>
      <c r="F151" s="858">
        <v>406057</v>
      </c>
      <c r="G151" s="858">
        <v>406082</v>
      </c>
      <c r="H151" s="988">
        <f t="shared" si="8"/>
        <v>25</v>
      </c>
      <c r="I151" s="973">
        <f t="shared" si="9"/>
        <v>25000</v>
      </c>
      <c r="J151" s="859"/>
      <c r="K151" s="481"/>
      <c r="L151" s="856">
        <f t="shared" si="7"/>
        <v>25000</v>
      </c>
      <c r="M151" s="931"/>
      <c r="N151" s="474"/>
      <c r="O151" s="972"/>
    </row>
    <row r="152" spans="2:15" s="969" customFormat="1" ht="15.95" hidden="1" customHeight="1">
      <c r="B152" s="3067">
        <v>26</v>
      </c>
      <c r="C152" s="250">
        <v>41749</v>
      </c>
      <c r="D152" s="985" t="s">
        <v>382</v>
      </c>
      <c r="E152" s="860"/>
      <c r="F152" s="494">
        <v>406080</v>
      </c>
      <c r="G152" s="494">
        <v>406088</v>
      </c>
      <c r="H152" s="988">
        <f t="shared" si="8"/>
        <v>8</v>
      </c>
      <c r="I152" s="973">
        <f t="shared" si="9"/>
        <v>8000</v>
      </c>
      <c r="J152" s="859"/>
      <c r="K152" s="481"/>
      <c r="L152" s="856">
        <f t="shared" si="7"/>
        <v>8000</v>
      </c>
      <c r="M152" s="931"/>
      <c r="N152" s="474"/>
      <c r="O152" s="972"/>
    </row>
    <row r="153" spans="2:15" s="969" customFormat="1" ht="15.95" hidden="1" customHeight="1">
      <c r="B153" s="3067"/>
      <c r="C153" s="250">
        <v>41749</v>
      </c>
      <c r="D153" s="985" t="s">
        <v>383</v>
      </c>
      <c r="E153" s="860"/>
      <c r="F153" s="494">
        <v>406088</v>
      </c>
      <c r="G153" s="494">
        <v>406115</v>
      </c>
      <c r="H153" s="988">
        <f t="shared" si="8"/>
        <v>27</v>
      </c>
      <c r="I153" s="973">
        <f t="shared" si="9"/>
        <v>27000</v>
      </c>
      <c r="J153" s="859"/>
      <c r="K153" s="481"/>
      <c r="L153" s="856">
        <f t="shared" si="7"/>
        <v>27000</v>
      </c>
      <c r="M153" s="931"/>
      <c r="N153" s="474"/>
      <c r="O153" s="972"/>
    </row>
    <row r="154" spans="2:15" s="969" customFormat="1" ht="15.95" hidden="1" customHeight="1">
      <c r="B154" s="943">
        <v>27</v>
      </c>
      <c r="C154" s="948">
        <v>41750</v>
      </c>
      <c r="D154" s="985" t="s">
        <v>384</v>
      </c>
      <c r="E154" s="860"/>
      <c r="F154" s="494">
        <v>406161</v>
      </c>
      <c r="G154" s="494">
        <v>406184</v>
      </c>
      <c r="H154" s="988">
        <f t="shared" si="8"/>
        <v>23</v>
      </c>
      <c r="I154" s="973">
        <f t="shared" si="9"/>
        <v>23000</v>
      </c>
      <c r="J154" s="859"/>
      <c r="K154" s="481"/>
      <c r="L154" s="856">
        <f t="shared" si="7"/>
        <v>23000</v>
      </c>
      <c r="M154" s="931"/>
      <c r="N154" s="474"/>
      <c r="O154" s="972"/>
    </row>
    <row r="155" spans="2:15" s="969" customFormat="1" ht="15.95" hidden="1" customHeight="1">
      <c r="B155" s="943">
        <v>28</v>
      </c>
      <c r="C155" s="948">
        <v>41751</v>
      </c>
      <c r="D155" s="985" t="s">
        <v>385</v>
      </c>
      <c r="E155" s="860"/>
      <c r="F155" s="858">
        <v>406184</v>
      </c>
      <c r="G155" s="858">
        <v>406190</v>
      </c>
      <c r="H155" s="988">
        <f t="shared" si="8"/>
        <v>6</v>
      </c>
      <c r="I155" s="973">
        <f t="shared" si="9"/>
        <v>6000</v>
      </c>
      <c r="J155" s="859"/>
      <c r="K155" s="481"/>
      <c r="L155" s="856">
        <f t="shared" si="7"/>
        <v>6000</v>
      </c>
      <c r="M155" s="931"/>
      <c r="N155" s="474"/>
      <c r="O155" s="972"/>
    </row>
    <row r="156" spans="2:15" s="969" customFormat="1" ht="15.95" hidden="1" customHeight="1">
      <c r="B156" s="3067">
        <v>29</v>
      </c>
      <c r="C156" s="948">
        <v>41752</v>
      </c>
      <c r="D156" s="991" t="s">
        <v>384</v>
      </c>
      <c r="E156" s="697"/>
      <c r="F156" s="955">
        <v>406190</v>
      </c>
      <c r="G156" s="955">
        <v>406213</v>
      </c>
      <c r="H156" s="955">
        <f t="shared" si="8"/>
        <v>23</v>
      </c>
      <c r="I156" s="973">
        <f t="shared" si="9"/>
        <v>23000</v>
      </c>
      <c r="J156" s="956"/>
      <c r="K156" s="956"/>
      <c r="L156" s="856">
        <f t="shared" si="7"/>
        <v>23000</v>
      </c>
      <c r="M156" s="618"/>
      <c r="N156" s="975"/>
      <c r="O156" s="972"/>
    </row>
    <row r="157" spans="2:15" s="969" customFormat="1" ht="15.95" hidden="1" customHeight="1">
      <c r="B157" s="3067"/>
      <c r="C157" s="948">
        <v>41752</v>
      </c>
      <c r="D157" s="991" t="s">
        <v>386</v>
      </c>
      <c r="E157" s="697"/>
      <c r="F157" s="955">
        <v>406236</v>
      </c>
      <c r="G157" s="955">
        <v>406259</v>
      </c>
      <c r="H157" s="955">
        <f t="shared" si="8"/>
        <v>23</v>
      </c>
      <c r="I157" s="973">
        <f t="shared" si="9"/>
        <v>23000</v>
      </c>
      <c r="J157" s="956"/>
      <c r="K157" s="956"/>
      <c r="L157" s="856">
        <f t="shared" si="7"/>
        <v>23000</v>
      </c>
      <c r="M157" s="618"/>
      <c r="N157" s="975"/>
      <c r="O157" s="972"/>
    </row>
    <row r="158" spans="2:15" s="969" customFormat="1" ht="15.95" hidden="1" customHeight="1">
      <c r="B158" s="3067"/>
      <c r="C158" s="948">
        <v>41752</v>
      </c>
      <c r="D158" s="991" t="s">
        <v>387</v>
      </c>
      <c r="E158" s="697"/>
      <c r="F158" s="955">
        <v>406259</v>
      </c>
      <c r="G158" s="955">
        <v>406272</v>
      </c>
      <c r="H158" s="955">
        <f t="shared" si="8"/>
        <v>13</v>
      </c>
      <c r="I158" s="973">
        <f t="shared" si="9"/>
        <v>13000</v>
      </c>
      <c r="J158" s="956"/>
      <c r="K158" s="956"/>
      <c r="L158" s="856">
        <f t="shared" si="7"/>
        <v>13000</v>
      </c>
      <c r="M158" s="618"/>
      <c r="N158" s="975"/>
      <c r="O158" s="972"/>
    </row>
    <row r="159" spans="2:15" s="969" customFormat="1" ht="15.95" hidden="1" customHeight="1">
      <c r="B159" s="3067">
        <v>30</v>
      </c>
      <c r="C159" s="948">
        <v>41753</v>
      </c>
      <c r="D159" s="984" t="s">
        <v>373</v>
      </c>
      <c r="E159" s="697"/>
      <c r="F159" s="955">
        <v>406272</v>
      </c>
      <c r="G159" s="955">
        <v>406278</v>
      </c>
      <c r="H159" s="955">
        <f t="shared" si="8"/>
        <v>6</v>
      </c>
      <c r="I159" s="973">
        <f t="shared" si="9"/>
        <v>6000</v>
      </c>
      <c r="J159" s="956"/>
      <c r="K159" s="956"/>
      <c r="L159" s="856">
        <f t="shared" si="7"/>
        <v>6000</v>
      </c>
      <c r="M159" s="618"/>
      <c r="N159" s="975"/>
      <c r="O159" s="972"/>
    </row>
    <row r="160" spans="2:15" s="969" customFormat="1" ht="15.95" hidden="1" customHeight="1">
      <c r="B160" s="3067"/>
      <c r="C160" s="948">
        <v>41753</v>
      </c>
      <c r="D160" s="991" t="s">
        <v>388</v>
      </c>
      <c r="E160" s="697"/>
      <c r="F160" s="955">
        <v>406278</v>
      </c>
      <c r="G160" s="955">
        <v>406281</v>
      </c>
      <c r="H160" s="955">
        <f t="shared" si="8"/>
        <v>3</v>
      </c>
      <c r="I160" s="973">
        <f t="shared" si="9"/>
        <v>3000</v>
      </c>
      <c r="J160" s="956"/>
      <c r="K160" s="956"/>
      <c r="L160" s="856">
        <f t="shared" si="7"/>
        <v>3000</v>
      </c>
      <c r="M160" s="618"/>
      <c r="N160" s="975"/>
      <c r="O160" s="972"/>
    </row>
    <row r="161" spans="2:15" s="969" customFormat="1" ht="15.95" hidden="1" customHeight="1" thickBot="1">
      <c r="B161" s="959">
        <v>31</v>
      </c>
      <c r="C161" s="960">
        <v>41754</v>
      </c>
      <c r="D161" s="992" t="s">
        <v>52</v>
      </c>
      <c r="E161" s="976"/>
      <c r="F161" s="977"/>
      <c r="G161" s="977"/>
      <c r="H161" s="977">
        <f t="shared" si="8"/>
        <v>0</v>
      </c>
      <c r="I161" s="978">
        <f t="shared" si="9"/>
        <v>0</v>
      </c>
      <c r="J161" s="979"/>
      <c r="K161" s="979"/>
      <c r="L161" s="865">
        <f t="shared" si="7"/>
        <v>0</v>
      </c>
      <c r="M161" s="980"/>
      <c r="N161" s="981"/>
      <c r="O161" s="972"/>
    </row>
    <row r="162" spans="2:15" s="21" customFormat="1" ht="15.95" hidden="1" customHeight="1">
      <c r="B162" s="3123">
        <v>1</v>
      </c>
      <c r="C162" s="769">
        <v>41755</v>
      </c>
      <c r="D162" s="982" t="s">
        <v>513</v>
      </c>
      <c r="E162" s="557" t="s">
        <v>10</v>
      </c>
      <c r="F162" s="849"/>
      <c r="G162" s="849"/>
      <c r="H162" s="986"/>
      <c r="I162" s="973">
        <f t="shared" si="9"/>
        <v>0</v>
      </c>
      <c r="J162" s="850"/>
      <c r="K162" s="947"/>
      <c r="L162" s="856">
        <f t="shared" si="7"/>
        <v>0</v>
      </c>
      <c r="M162" s="3120">
        <v>35000</v>
      </c>
      <c r="N162" s="971"/>
    </row>
    <row r="163" spans="2:15" s="21" customFormat="1" ht="15.95" hidden="1" customHeight="1">
      <c r="B163" s="3082"/>
      <c r="C163" s="526">
        <v>41755</v>
      </c>
      <c r="D163" s="1187" t="s">
        <v>404</v>
      </c>
      <c r="E163" s="1143" t="s">
        <v>10</v>
      </c>
      <c r="F163" s="1188">
        <v>406440</v>
      </c>
      <c r="G163" s="1188">
        <v>406457</v>
      </c>
      <c r="H163" s="1189">
        <f>G163-F163</f>
        <v>17</v>
      </c>
      <c r="I163" s="973">
        <f t="shared" si="9"/>
        <v>17000</v>
      </c>
      <c r="J163" s="1190"/>
      <c r="K163" s="1191"/>
      <c r="L163" s="856">
        <f t="shared" si="7"/>
        <v>17000</v>
      </c>
      <c r="M163" s="3121"/>
      <c r="N163" s="1192"/>
    </row>
    <row r="164" spans="2:15" s="21" customFormat="1" ht="15.95" hidden="1" customHeight="1">
      <c r="B164" s="3081"/>
      <c r="C164" s="526">
        <v>41755</v>
      </c>
      <c r="D164" s="1187" t="s">
        <v>514</v>
      </c>
      <c r="E164" s="1143" t="s">
        <v>10</v>
      </c>
      <c r="F164" s="1188">
        <v>406474</v>
      </c>
      <c r="G164" s="1188">
        <v>406491</v>
      </c>
      <c r="H164" s="1189">
        <f t="shared" ref="H164:H207" si="10">G164-F164</f>
        <v>17</v>
      </c>
      <c r="I164" s="973">
        <f t="shared" si="9"/>
        <v>17000</v>
      </c>
      <c r="J164" s="1190"/>
      <c r="K164" s="1191"/>
      <c r="L164" s="856">
        <f t="shared" si="7"/>
        <v>17000</v>
      </c>
      <c r="M164" s="3122"/>
      <c r="N164" s="1192"/>
    </row>
    <row r="165" spans="2:15" s="21" customFormat="1" ht="15.95" hidden="1" customHeight="1">
      <c r="B165" s="1129">
        <v>2</v>
      </c>
      <c r="C165" s="1030">
        <v>41756</v>
      </c>
      <c r="D165" s="989" t="s">
        <v>310</v>
      </c>
      <c r="E165" s="1143"/>
      <c r="F165" s="854"/>
      <c r="G165" s="854"/>
      <c r="H165" s="1189">
        <f t="shared" si="10"/>
        <v>0</v>
      </c>
      <c r="I165" s="973">
        <f t="shared" si="9"/>
        <v>0</v>
      </c>
      <c r="J165" s="855"/>
      <c r="K165" s="951"/>
      <c r="L165" s="856">
        <f t="shared" si="7"/>
        <v>0</v>
      </c>
      <c r="M165" s="856">
        <v>35000</v>
      </c>
      <c r="N165" s="836"/>
    </row>
    <row r="166" spans="2:15" s="21" customFormat="1" ht="15.95" hidden="1" customHeight="1">
      <c r="B166" s="1129">
        <v>3</v>
      </c>
      <c r="C166" s="526">
        <v>41757</v>
      </c>
      <c r="D166" s="989" t="s">
        <v>310</v>
      </c>
      <c r="E166" s="1143" t="s">
        <v>10</v>
      </c>
      <c r="F166" s="854"/>
      <c r="G166" s="854"/>
      <c r="H166" s="1189">
        <f t="shared" si="10"/>
        <v>0</v>
      </c>
      <c r="I166" s="973">
        <f t="shared" si="9"/>
        <v>0</v>
      </c>
      <c r="J166" s="855"/>
      <c r="K166" s="951"/>
      <c r="L166" s="856">
        <f t="shared" si="7"/>
        <v>0</v>
      </c>
      <c r="M166" s="856">
        <v>35000</v>
      </c>
      <c r="N166" s="836"/>
    </row>
    <row r="167" spans="2:15" s="21" customFormat="1" ht="15.95" hidden="1" customHeight="1">
      <c r="B167" s="1129">
        <v>4</v>
      </c>
      <c r="C167" s="526">
        <v>41758</v>
      </c>
      <c r="D167" s="1187" t="s">
        <v>411</v>
      </c>
      <c r="E167" s="1143" t="s">
        <v>10</v>
      </c>
      <c r="F167" s="854">
        <v>406516</v>
      </c>
      <c r="G167" s="854">
        <v>406533</v>
      </c>
      <c r="H167" s="1189">
        <f t="shared" si="10"/>
        <v>17</v>
      </c>
      <c r="I167" s="973">
        <f t="shared" si="9"/>
        <v>17000</v>
      </c>
      <c r="J167" s="855"/>
      <c r="K167" s="951"/>
      <c r="L167" s="856">
        <f t="shared" si="7"/>
        <v>17000</v>
      </c>
      <c r="M167" s="856">
        <v>35000</v>
      </c>
      <c r="N167" s="974"/>
    </row>
    <row r="168" spans="2:15" s="21" customFormat="1" ht="15.95" hidden="1" customHeight="1">
      <c r="B168" s="1129">
        <v>5</v>
      </c>
      <c r="C168" s="526">
        <v>41759</v>
      </c>
      <c r="D168" s="983" t="s">
        <v>515</v>
      </c>
      <c r="E168" s="1143" t="s">
        <v>39</v>
      </c>
      <c r="F168" s="854">
        <v>406571</v>
      </c>
      <c r="G168" s="854">
        <v>406715</v>
      </c>
      <c r="H168" s="1189">
        <f t="shared" si="10"/>
        <v>144</v>
      </c>
      <c r="I168" s="973">
        <f t="shared" si="9"/>
        <v>144000</v>
      </c>
      <c r="J168" s="855"/>
      <c r="K168" s="951"/>
      <c r="L168" s="856">
        <f t="shared" si="7"/>
        <v>144000</v>
      </c>
      <c r="M168" s="856">
        <v>35000</v>
      </c>
      <c r="N168" s="974"/>
    </row>
    <row r="169" spans="2:15" s="21" customFormat="1" ht="15.95" hidden="1" customHeight="1">
      <c r="B169" s="3080">
        <v>6</v>
      </c>
      <c r="C169" s="526">
        <v>41760</v>
      </c>
      <c r="D169" s="983" t="s">
        <v>513</v>
      </c>
      <c r="E169" s="1143"/>
      <c r="F169" s="854"/>
      <c r="G169" s="854"/>
      <c r="H169" s="1189">
        <f t="shared" si="10"/>
        <v>0</v>
      </c>
      <c r="I169" s="973">
        <f t="shared" si="9"/>
        <v>0</v>
      </c>
      <c r="J169" s="855"/>
      <c r="K169" s="951"/>
      <c r="L169" s="856">
        <f t="shared" si="7"/>
        <v>0</v>
      </c>
      <c r="M169" s="856"/>
      <c r="N169" s="974"/>
    </row>
    <row r="170" spans="2:15" s="21" customFormat="1" ht="15.95" hidden="1" customHeight="1">
      <c r="B170" s="3081"/>
      <c r="C170" s="526">
        <v>41760</v>
      </c>
      <c r="D170" s="983" t="s">
        <v>516</v>
      </c>
      <c r="E170" s="1143" t="s">
        <v>39</v>
      </c>
      <c r="F170" s="854">
        <v>406854</v>
      </c>
      <c r="G170" s="854">
        <v>406998</v>
      </c>
      <c r="H170" s="1189">
        <f t="shared" si="10"/>
        <v>144</v>
      </c>
      <c r="I170" s="973">
        <f t="shared" si="9"/>
        <v>144000</v>
      </c>
      <c r="J170" s="855"/>
      <c r="K170" s="951"/>
      <c r="L170" s="856">
        <f t="shared" si="7"/>
        <v>144000</v>
      </c>
      <c r="M170" s="856"/>
      <c r="N170" s="974"/>
    </row>
    <row r="171" spans="2:15" ht="15.95" hidden="1" customHeight="1">
      <c r="B171" s="3080">
        <v>7</v>
      </c>
      <c r="C171" s="526">
        <v>41761</v>
      </c>
      <c r="D171" s="983" t="s">
        <v>517</v>
      </c>
      <c r="E171" s="354" t="s">
        <v>426</v>
      </c>
      <c r="F171" s="854">
        <v>406998</v>
      </c>
      <c r="G171" s="854">
        <v>407001</v>
      </c>
      <c r="H171" s="1189">
        <f t="shared" si="10"/>
        <v>3</v>
      </c>
      <c r="I171" s="973">
        <f t="shared" si="9"/>
        <v>3000</v>
      </c>
      <c r="J171" s="855"/>
      <c r="K171" s="951"/>
      <c r="L171" s="856">
        <f t="shared" si="7"/>
        <v>3000</v>
      </c>
      <c r="M171" s="856"/>
      <c r="N171" s="974"/>
    </row>
    <row r="172" spans="2:15" ht="15.95" hidden="1" customHeight="1">
      <c r="B172" s="3081"/>
      <c r="C172" s="526">
        <v>41761</v>
      </c>
      <c r="D172" s="983" t="s">
        <v>518</v>
      </c>
      <c r="E172" s="354" t="s">
        <v>426</v>
      </c>
      <c r="F172" s="854">
        <v>407004</v>
      </c>
      <c r="G172" s="854">
        <v>407007</v>
      </c>
      <c r="H172" s="1189">
        <f t="shared" si="10"/>
        <v>3</v>
      </c>
      <c r="I172" s="973">
        <f t="shared" si="9"/>
        <v>3000</v>
      </c>
      <c r="J172" s="855"/>
      <c r="K172" s="951"/>
      <c r="L172" s="856">
        <f t="shared" si="7"/>
        <v>3000</v>
      </c>
      <c r="M172" s="856"/>
      <c r="N172" s="974"/>
    </row>
    <row r="173" spans="2:15" ht="15.95" hidden="1" customHeight="1">
      <c r="B173" s="3080">
        <v>8</v>
      </c>
      <c r="C173" s="526">
        <v>41762</v>
      </c>
      <c r="D173" s="983" t="s">
        <v>519</v>
      </c>
      <c r="E173" s="1143" t="s">
        <v>39</v>
      </c>
      <c r="F173" s="854"/>
      <c r="G173" s="854"/>
      <c r="H173" s="1189">
        <f t="shared" si="10"/>
        <v>0</v>
      </c>
      <c r="I173" s="973">
        <f t="shared" si="9"/>
        <v>0</v>
      </c>
      <c r="J173" s="855"/>
      <c r="K173" s="951"/>
      <c r="L173" s="856">
        <f t="shared" si="7"/>
        <v>0</v>
      </c>
      <c r="M173" s="856"/>
      <c r="N173" s="835"/>
    </row>
    <row r="174" spans="2:15" ht="15.95" hidden="1" customHeight="1">
      <c r="B174" s="3081"/>
      <c r="C174" s="526">
        <v>41762</v>
      </c>
      <c r="D174" s="1277" t="s">
        <v>520</v>
      </c>
      <c r="E174" s="1198" t="s">
        <v>39</v>
      </c>
      <c r="F174" s="145">
        <v>407190</v>
      </c>
      <c r="G174" s="145">
        <v>407674</v>
      </c>
      <c r="H174" s="1278">
        <f>G174-F174</f>
        <v>484</v>
      </c>
      <c r="I174" s="973">
        <f t="shared" si="9"/>
        <v>484000</v>
      </c>
      <c r="J174" s="199"/>
      <c r="K174" s="28"/>
      <c r="L174" s="77">
        <f t="shared" si="7"/>
        <v>484000</v>
      </c>
      <c r="M174" s="77"/>
      <c r="N174" s="254"/>
    </row>
    <row r="175" spans="2:15" ht="15.95" hidden="1" customHeight="1">
      <c r="B175" s="1129">
        <v>9</v>
      </c>
      <c r="C175" s="387">
        <v>41763</v>
      </c>
      <c r="D175" s="1193" t="s">
        <v>300</v>
      </c>
      <c r="E175" s="1143"/>
      <c r="F175" s="854"/>
      <c r="G175" s="854"/>
      <c r="H175" s="1189">
        <f t="shared" si="10"/>
        <v>0</v>
      </c>
      <c r="I175" s="973">
        <f t="shared" si="9"/>
        <v>0</v>
      </c>
      <c r="J175" s="855"/>
      <c r="K175" s="951"/>
      <c r="L175" s="856">
        <f t="shared" si="7"/>
        <v>0</v>
      </c>
      <c r="M175" s="856"/>
      <c r="N175" s="835"/>
    </row>
    <row r="176" spans="2:15" ht="15.95" hidden="1" customHeight="1">
      <c r="B176" s="1129">
        <v>10</v>
      </c>
      <c r="C176" s="526">
        <v>41764</v>
      </c>
      <c r="D176" s="1193" t="s">
        <v>300</v>
      </c>
      <c r="E176" s="1143"/>
      <c r="F176" s="854"/>
      <c r="G176" s="854"/>
      <c r="H176" s="1189">
        <f t="shared" si="10"/>
        <v>0</v>
      </c>
      <c r="I176" s="973">
        <f t="shared" si="9"/>
        <v>0</v>
      </c>
      <c r="J176" s="855"/>
      <c r="K176" s="951"/>
      <c r="L176" s="856">
        <f t="shared" si="7"/>
        <v>0</v>
      </c>
      <c r="M176" s="856"/>
      <c r="N176" s="974"/>
    </row>
    <row r="177" spans="2:14" ht="15.95" hidden="1" customHeight="1">
      <c r="B177" s="1129">
        <v>11</v>
      </c>
      <c r="C177" s="526">
        <v>41765</v>
      </c>
      <c r="D177" s="983" t="s">
        <v>521</v>
      </c>
      <c r="E177" s="1143" t="s">
        <v>39</v>
      </c>
      <c r="F177" s="854">
        <v>408299</v>
      </c>
      <c r="G177" s="854">
        <v>409025</v>
      </c>
      <c r="H177" s="1189">
        <f>G177-F177</f>
        <v>726</v>
      </c>
      <c r="I177" s="973">
        <f t="shared" si="9"/>
        <v>726000</v>
      </c>
      <c r="J177" s="855"/>
      <c r="K177" s="951"/>
      <c r="L177" s="856">
        <f t="shared" si="7"/>
        <v>726000</v>
      </c>
      <c r="M177" s="856"/>
      <c r="N177" s="974"/>
    </row>
    <row r="178" spans="2:14" ht="15.95" hidden="1" customHeight="1">
      <c r="B178" s="1129">
        <v>12</v>
      </c>
      <c r="C178" s="526">
        <v>41766</v>
      </c>
      <c r="D178" s="1193" t="s">
        <v>300</v>
      </c>
      <c r="E178" s="1143"/>
      <c r="F178" s="854"/>
      <c r="G178" s="854"/>
      <c r="H178" s="1189">
        <f t="shared" si="10"/>
        <v>0</v>
      </c>
      <c r="I178" s="973">
        <f t="shared" si="9"/>
        <v>0</v>
      </c>
      <c r="J178" s="855"/>
      <c r="K178" s="951"/>
      <c r="L178" s="856">
        <f t="shared" si="7"/>
        <v>0</v>
      </c>
      <c r="M178" s="856"/>
      <c r="N178" s="974"/>
    </row>
    <row r="179" spans="2:14" ht="15.95" hidden="1" customHeight="1">
      <c r="B179" s="3080">
        <v>13</v>
      </c>
      <c r="C179" s="526">
        <v>41767</v>
      </c>
      <c r="D179" s="983" t="s">
        <v>522</v>
      </c>
      <c r="E179" s="1143" t="s">
        <v>39</v>
      </c>
      <c r="F179" s="854">
        <v>409026</v>
      </c>
      <c r="G179" s="854">
        <v>409074</v>
      </c>
      <c r="H179" s="1189">
        <f t="shared" si="10"/>
        <v>48</v>
      </c>
      <c r="I179" s="973">
        <f t="shared" si="9"/>
        <v>48000</v>
      </c>
      <c r="J179" s="855"/>
      <c r="K179" s="951"/>
      <c r="L179" s="856">
        <f t="shared" si="7"/>
        <v>48000</v>
      </c>
      <c r="M179" s="856"/>
      <c r="N179" s="974"/>
    </row>
    <row r="180" spans="2:14" ht="15.95" hidden="1" customHeight="1">
      <c r="B180" s="3081"/>
      <c r="C180" s="526">
        <v>41767</v>
      </c>
      <c r="D180" s="983" t="s">
        <v>523</v>
      </c>
      <c r="E180" s="1143" t="s">
        <v>39</v>
      </c>
      <c r="F180" s="854">
        <v>409154</v>
      </c>
      <c r="G180" s="854">
        <v>409199</v>
      </c>
      <c r="H180" s="1189">
        <f t="shared" si="10"/>
        <v>45</v>
      </c>
      <c r="I180" s="973">
        <f>H180*1000</f>
        <v>45000</v>
      </c>
      <c r="J180" s="855"/>
      <c r="K180" s="951"/>
      <c r="L180" s="856">
        <f>I180+K180</f>
        <v>45000</v>
      </c>
      <c r="M180" s="856"/>
      <c r="N180" s="974"/>
    </row>
    <row r="181" spans="2:14" ht="15.95" hidden="1" customHeight="1">
      <c r="B181" s="3080">
        <v>14</v>
      </c>
      <c r="C181" s="526">
        <v>41768</v>
      </c>
      <c r="D181" s="983" t="s">
        <v>524</v>
      </c>
      <c r="E181" s="1143" t="s">
        <v>39</v>
      </c>
      <c r="F181" s="854">
        <v>409203</v>
      </c>
      <c r="G181" s="854">
        <v>409208</v>
      </c>
      <c r="H181" s="1189">
        <f t="shared" si="10"/>
        <v>5</v>
      </c>
      <c r="I181" s="973">
        <f t="shared" si="9"/>
        <v>5000</v>
      </c>
      <c r="J181" s="855"/>
      <c r="K181" s="951"/>
      <c r="L181" s="856">
        <f t="shared" si="7"/>
        <v>5000</v>
      </c>
      <c r="M181" s="856"/>
      <c r="N181" s="974"/>
    </row>
    <row r="182" spans="2:14" ht="15.95" hidden="1" customHeight="1">
      <c r="B182" s="3081"/>
      <c r="C182" s="526">
        <v>41768</v>
      </c>
      <c r="D182" s="983" t="s">
        <v>525</v>
      </c>
      <c r="E182" s="1143" t="s">
        <v>39</v>
      </c>
      <c r="F182" s="854">
        <v>409246</v>
      </c>
      <c r="G182" s="854">
        <v>409285</v>
      </c>
      <c r="H182" s="1189">
        <f t="shared" si="10"/>
        <v>39</v>
      </c>
      <c r="I182" s="973">
        <f t="shared" si="9"/>
        <v>39000</v>
      </c>
      <c r="J182" s="855"/>
      <c r="K182" s="951"/>
      <c r="L182" s="856">
        <f t="shared" si="7"/>
        <v>39000</v>
      </c>
      <c r="M182" s="856"/>
      <c r="N182" s="974"/>
    </row>
    <row r="183" spans="2:14" ht="15.95" hidden="1" customHeight="1">
      <c r="B183" s="1129">
        <v>15</v>
      </c>
      <c r="C183" s="526">
        <v>41769</v>
      </c>
      <c r="D183" s="983" t="s">
        <v>526</v>
      </c>
      <c r="E183" s="1143" t="s">
        <v>39</v>
      </c>
      <c r="F183" s="854">
        <v>409449</v>
      </c>
      <c r="G183" s="854">
        <v>410232</v>
      </c>
      <c r="H183" s="1189">
        <f t="shared" si="10"/>
        <v>783</v>
      </c>
      <c r="I183" s="973">
        <f t="shared" si="9"/>
        <v>783000</v>
      </c>
      <c r="J183" s="855"/>
      <c r="K183" s="951"/>
      <c r="L183" s="856">
        <f t="shared" ref="L183:L244" si="11">I183+K183</f>
        <v>783000</v>
      </c>
      <c r="M183" s="856"/>
      <c r="N183" s="974"/>
    </row>
    <row r="184" spans="2:14" ht="15.95" hidden="1" customHeight="1">
      <c r="B184" s="1129">
        <v>16</v>
      </c>
      <c r="C184" s="387">
        <v>41770</v>
      </c>
      <c r="D184" s="1193" t="s">
        <v>543</v>
      </c>
      <c r="E184" s="1143"/>
      <c r="F184" s="854"/>
      <c r="G184" s="854"/>
      <c r="H184" s="1189">
        <f t="shared" si="10"/>
        <v>0</v>
      </c>
      <c r="I184" s="973">
        <f t="shared" si="9"/>
        <v>0</v>
      </c>
      <c r="J184" s="855"/>
      <c r="K184" s="951"/>
      <c r="L184" s="856">
        <f t="shared" si="11"/>
        <v>0</v>
      </c>
      <c r="M184" s="856"/>
      <c r="N184" s="974"/>
    </row>
    <row r="185" spans="2:14" ht="15.95" hidden="1" customHeight="1">
      <c r="B185" s="1129">
        <v>17</v>
      </c>
      <c r="C185" s="526">
        <v>41771</v>
      </c>
      <c r="D185" s="1193" t="s">
        <v>544</v>
      </c>
      <c r="E185" s="1143"/>
      <c r="F185" s="854"/>
      <c r="G185" s="854"/>
      <c r="H185" s="1189">
        <f t="shared" si="10"/>
        <v>0</v>
      </c>
      <c r="I185" s="973">
        <f t="shared" si="9"/>
        <v>0</v>
      </c>
      <c r="J185" s="855"/>
      <c r="K185" s="951"/>
      <c r="L185" s="856">
        <f t="shared" si="11"/>
        <v>0</v>
      </c>
      <c r="M185" s="1126"/>
      <c r="N185" s="835"/>
    </row>
    <row r="186" spans="2:14" ht="15.95" hidden="1" customHeight="1">
      <c r="B186" s="1129">
        <v>18</v>
      </c>
      <c r="C186" s="526">
        <v>41772</v>
      </c>
      <c r="D186" s="983" t="s">
        <v>542</v>
      </c>
      <c r="E186" s="1143" t="s">
        <v>10</v>
      </c>
      <c r="F186" s="854">
        <v>410671</v>
      </c>
      <c r="G186" s="854">
        <v>411942</v>
      </c>
      <c r="H186" s="1189">
        <f t="shared" si="10"/>
        <v>1271</v>
      </c>
      <c r="I186" s="973">
        <f t="shared" si="9"/>
        <v>1271000</v>
      </c>
      <c r="J186" s="855"/>
      <c r="K186" s="951"/>
      <c r="L186" s="856">
        <f t="shared" si="11"/>
        <v>1271000</v>
      </c>
      <c r="M186" s="856"/>
      <c r="N186" s="974"/>
    </row>
    <row r="187" spans="2:14" ht="15.95" hidden="1" customHeight="1">
      <c r="B187" s="1129">
        <v>19</v>
      </c>
      <c r="C187" s="526">
        <v>41773</v>
      </c>
      <c r="D187" s="1193" t="s">
        <v>482</v>
      </c>
      <c r="E187" s="1143"/>
      <c r="F187" s="854"/>
      <c r="G187" s="854"/>
      <c r="H187" s="1189">
        <f t="shared" si="10"/>
        <v>0</v>
      </c>
      <c r="I187" s="973">
        <f t="shared" si="9"/>
        <v>0</v>
      </c>
      <c r="J187" s="855"/>
      <c r="K187" s="951"/>
      <c r="L187" s="856">
        <f t="shared" si="11"/>
        <v>0</v>
      </c>
      <c r="M187" s="856"/>
      <c r="N187" s="974"/>
    </row>
    <row r="188" spans="2:14" ht="15.95" hidden="1" customHeight="1">
      <c r="B188" s="1129">
        <v>20</v>
      </c>
      <c r="C188" s="526">
        <v>41774</v>
      </c>
      <c r="D188" s="1193" t="s">
        <v>482</v>
      </c>
      <c r="E188" s="1143"/>
      <c r="F188" s="854"/>
      <c r="G188" s="854"/>
      <c r="H188" s="1189">
        <f t="shared" si="10"/>
        <v>0</v>
      </c>
      <c r="I188" s="973">
        <f t="shared" si="9"/>
        <v>0</v>
      </c>
      <c r="J188" s="855"/>
      <c r="K188" s="951"/>
      <c r="L188" s="856">
        <f t="shared" si="11"/>
        <v>0</v>
      </c>
      <c r="M188" s="1126"/>
      <c r="N188" s="835"/>
    </row>
    <row r="189" spans="2:14" ht="15.95" hidden="1" customHeight="1">
      <c r="B189" s="1129">
        <v>21</v>
      </c>
      <c r="C189" s="526">
        <v>41775</v>
      </c>
      <c r="D189" s="983" t="s">
        <v>545</v>
      </c>
      <c r="E189" s="1143" t="s">
        <v>10</v>
      </c>
      <c r="F189" s="854">
        <v>411942</v>
      </c>
      <c r="G189" s="854">
        <v>411977</v>
      </c>
      <c r="H189" s="1189">
        <f t="shared" si="10"/>
        <v>35</v>
      </c>
      <c r="I189" s="973">
        <f t="shared" si="9"/>
        <v>35000</v>
      </c>
      <c r="J189" s="855"/>
      <c r="K189" s="951"/>
      <c r="L189" s="856">
        <f t="shared" si="11"/>
        <v>35000</v>
      </c>
      <c r="M189" s="1126"/>
      <c r="N189" s="835"/>
    </row>
    <row r="190" spans="2:14" ht="15.95" hidden="1" customHeight="1">
      <c r="B190" s="1129">
        <v>22</v>
      </c>
      <c r="C190" s="526">
        <v>41776</v>
      </c>
      <c r="D190" s="871" t="s">
        <v>517</v>
      </c>
      <c r="E190" s="1143" t="s">
        <v>39</v>
      </c>
      <c r="F190" s="854">
        <v>412090</v>
      </c>
      <c r="G190" s="854">
        <v>412096</v>
      </c>
      <c r="H190" s="1189">
        <f t="shared" si="10"/>
        <v>6</v>
      </c>
      <c r="I190" s="973">
        <f t="shared" si="9"/>
        <v>6000</v>
      </c>
      <c r="J190" s="855"/>
      <c r="K190" s="951"/>
      <c r="L190" s="856">
        <f t="shared" si="11"/>
        <v>6000</v>
      </c>
      <c r="M190" s="1126"/>
      <c r="N190" s="835"/>
    </row>
    <row r="191" spans="2:14" ht="15.95" hidden="1" customHeight="1">
      <c r="B191" s="3080">
        <v>23</v>
      </c>
      <c r="C191" s="387">
        <v>41777</v>
      </c>
      <c r="D191" s="871" t="s">
        <v>527</v>
      </c>
      <c r="E191" s="1143" t="s">
        <v>39</v>
      </c>
      <c r="F191" s="854">
        <v>412096</v>
      </c>
      <c r="G191" s="854">
        <v>412099</v>
      </c>
      <c r="H191" s="1189">
        <f t="shared" si="10"/>
        <v>3</v>
      </c>
      <c r="I191" s="973">
        <f t="shared" si="9"/>
        <v>3000</v>
      </c>
      <c r="J191" s="855"/>
      <c r="K191" s="951"/>
      <c r="L191" s="856">
        <f t="shared" si="11"/>
        <v>3000</v>
      </c>
      <c r="M191" s="1126"/>
      <c r="N191" s="835"/>
    </row>
    <row r="192" spans="2:14" ht="15.95" hidden="1" customHeight="1">
      <c r="B192" s="3082"/>
      <c r="C192" s="387">
        <v>41777</v>
      </c>
      <c r="D192" s="871" t="s">
        <v>528</v>
      </c>
      <c r="E192" s="1143" t="s">
        <v>39</v>
      </c>
      <c r="F192" s="854">
        <v>412099</v>
      </c>
      <c r="G192" s="854">
        <v>412102</v>
      </c>
      <c r="H192" s="1189">
        <f t="shared" si="10"/>
        <v>3</v>
      </c>
      <c r="I192" s="973">
        <f t="shared" si="9"/>
        <v>3000</v>
      </c>
      <c r="J192" s="855"/>
      <c r="K192" s="951"/>
      <c r="L192" s="856">
        <f t="shared" si="11"/>
        <v>3000</v>
      </c>
      <c r="M192" s="1126"/>
      <c r="N192" s="835"/>
    </row>
    <row r="193" spans="2:14" ht="15.95" hidden="1" customHeight="1">
      <c r="B193" s="3082"/>
      <c r="C193" s="387">
        <v>41777</v>
      </c>
      <c r="D193" s="871" t="s">
        <v>529</v>
      </c>
      <c r="E193" s="1143" t="s">
        <v>39</v>
      </c>
      <c r="F193" s="854">
        <v>412105</v>
      </c>
      <c r="G193" s="854">
        <v>412108</v>
      </c>
      <c r="H193" s="1189">
        <f t="shared" si="10"/>
        <v>3</v>
      </c>
      <c r="I193" s="973">
        <f t="shared" si="9"/>
        <v>3000</v>
      </c>
      <c r="J193" s="855"/>
      <c r="K193" s="951"/>
      <c r="L193" s="856">
        <f t="shared" si="11"/>
        <v>3000</v>
      </c>
      <c r="M193" s="1126"/>
      <c r="N193" s="835"/>
    </row>
    <row r="194" spans="2:14" ht="15.95" hidden="1" customHeight="1">
      <c r="B194" s="3081"/>
      <c r="C194" s="387">
        <v>41777</v>
      </c>
      <c r="D194" s="871" t="s">
        <v>530</v>
      </c>
      <c r="E194" s="1143" t="s">
        <v>39</v>
      </c>
      <c r="F194" s="854">
        <v>412111</v>
      </c>
      <c r="G194" s="854">
        <v>412149</v>
      </c>
      <c r="H194" s="1189">
        <f t="shared" si="10"/>
        <v>38</v>
      </c>
      <c r="I194" s="973">
        <f t="shared" si="9"/>
        <v>38000</v>
      </c>
      <c r="J194" s="855"/>
      <c r="K194" s="951"/>
      <c r="L194" s="856">
        <f t="shared" si="11"/>
        <v>38000</v>
      </c>
      <c r="M194" s="1126"/>
      <c r="N194" s="835"/>
    </row>
    <row r="195" spans="2:14" ht="15.95" hidden="1" customHeight="1">
      <c r="B195" s="3080">
        <v>24</v>
      </c>
      <c r="C195" s="526">
        <v>41778</v>
      </c>
      <c r="D195" s="871" t="s">
        <v>408</v>
      </c>
      <c r="E195" s="1143" t="s">
        <v>39</v>
      </c>
      <c r="F195" s="854">
        <v>412187</v>
      </c>
      <c r="G195" s="854">
        <v>412225</v>
      </c>
      <c r="H195" s="1189">
        <f t="shared" si="10"/>
        <v>38</v>
      </c>
      <c r="I195" s="973">
        <f t="shared" si="9"/>
        <v>38000</v>
      </c>
      <c r="J195" s="855"/>
      <c r="K195" s="951"/>
      <c r="L195" s="856">
        <f t="shared" si="11"/>
        <v>38000</v>
      </c>
      <c r="M195" s="1126"/>
      <c r="N195" s="835"/>
    </row>
    <row r="196" spans="2:14" ht="15.95" hidden="1" customHeight="1">
      <c r="B196" s="3081"/>
      <c r="C196" s="526">
        <v>41778</v>
      </c>
      <c r="D196" s="871" t="s">
        <v>531</v>
      </c>
      <c r="E196" s="1143" t="s">
        <v>39</v>
      </c>
      <c r="F196" s="854">
        <v>412245</v>
      </c>
      <c r="G196" s="854">
        <v>412265</v>
      </c>
      <c r="H196" s="1189">
        <f t="shared" si="10"/>
        <v>20</v>
      </c>
      <c r="I196" s="973">
        <f t="shared" si="9"/>
        <v>20000</v>
      </c>
      <c r="J196" s="855"/>
      <c r="K196" s="951"/>
      <c r="L196" s="856">
        <f t="shared" si="11"/>
        <v>20000</v>
      </c>
      <c r="M196" s="1126"/>
      <c r="N196" s="835"/>
    </row>
    <row r="197" spans="2:14" ht="15.95" hidden="1" customHeight="1">
      <c r="B197" s="3080">
        <v>25</v>
      </c>
      <c r="C197" s="526">
        <v>41779</v>
      </c>
      <c r="D197" s="985" t="s">
        <v>532</v>
      </c>
      <c r="E197" s="1143" t="s">
        <v>39</v>
      </c>
      <c r="F197" s="854">
        <v>412379</v>
      </c>
      <c r="G197" s="854">
        <v>412399</v>
      </c>
      <c r="H197" s="1189">
        <f t="shared" si="10"/>
        <v>20</v>
      </c>
      <c r="I197" s="973">
        <f t="shared" si="9"/>
        <v>20000</v>
      </c>
      <c r="J197" s="855"/>
      <c r="K197" s="951"/>
      <c r="L197" s="856">
        <f t="shared" si="11"/>
        <v>20000</v>
      </c>
      <c r="M197" s="1126"/>
      <c r="N197" s="835"/>
    </row>
    <row r="198" spans="2:14" ht="15.95" hidden="1" customHeight="1">
      <c r="B198" s="3081"/>
      <c r="C198" s="526">
        <v>41779</v>
      </c>
      <c r="D198" s="985" t="s">
        <v>533</v>
      </c>
      <c r="E198" s="1143" t="s">
        <v>39</v>
      </c>
      <c r="F198" s="854">
        <v>412438</v>
      </c>
      <c r="G198" s="854">
        <v>412441</v>
      </c>
      <c r="H198" s="1189">
        <f t="shared" si="10"/>
        <v>3</v>
      </c>
      <c r="I198" s="973">
        <f t="shared" si="9"/>
        <v>3000</v>
      </c>
      <c r="J198" s="855"/>
      <c r="K198" s="951"/>
      <c r="L198" s="856">
        <f t="shared" si="11"/>
        <v>3000</v>
      </c>
      <c r="M198" s="1126"/>
      <c r="N198" s="835"/>
    </row>
    <row r="199" spans="2:14" ht="15.95" hidden="1" customHeight="1">
      <c r="B199" s="3080">
        <v>26</v>
      </c>
      <c r="C199" s="526">
        <v>41780</v>
      </c>
      <c r="D199" s="985" t="s">
        <v>534</v>
      </c>
      <c r="E199" s="1143" t="s">
        <v>39</v>
      </c>
      <c r="F199" s="854">
        <v>412499</v>
      </c>
      <c r="G199" s="854">
        <v>412516</v>
      </c>
      <c r="H199" s="1189">
        <f t="shared" si="10"/>
        <v>17</v>
      </c>
      <c r="I199" s="973">
        <f t="shared" si="9"/>
        <v>17000</v>
      </c>
      <c r="J199" s="855"/>
      <c r="K199" s="951"/>
      <c r="L199" s="856">
        <f t="shared" si="11"/>
        <v>17000</v>
      </c>
      <c r="M199" s="1126"/>
      <c r="N199" s="835"/>
    </row>
    <row r="200" spans="2:14" ht="15.95" hidden="1" customHeight="1">
      <c r="B200" s="3082"/>
      <c r="C200" s="526">
        <v>41780</v>
      </c>
      <c r="D200" s="985" t="s">
        <v>535</v>
      </c>
      <c r="E200" s="1143" t="s">
        <v>39</v>
      </c>
      <c r="F200" s="854">
        <v>412564</v>
      </c>
      <c r="G200" s="854">
        <v>412570</v>
      </c>
      <c r="H200" s="1189">
        <f t="shared" si="10"/>
        <v>6</v>
      </c>
      <c r="I200" s="973">
        <f t="shared" si="9"/>
        <v>6000</v>
      </c>
      <c r="J200" s="855"/>
      <c r="K200" s="951"/>
      <c r="L200" s="856">
        <f t="shared" si="11"/>
        <v>6000</v>
      </c>
      <c r="M200" s="1126"/>
      <c r="N200" s="835"/>
    </row>
    <row r="201" spans="2:14" ht="15.95" hidden="1" customHeight="1">
      <c r="B201" s="3082"/>
      <c r="C201" s="526">
        <v>41780</v>
      </c>
      <c r="D201" s="985" t="s">
        <v>536</v>
      </c>
      <c r="E201" s="1143" t="s">
        <v>39</v>
      </c>
      <c r="F201" s="854">
        <v>412570</v>
      </c>
      <c r="G201" s="854">
        <v>412576</v>
      </c>
      <c r="H201" s="1189">
        <f t="shared" si="10"/>
        <v>6</v>
      </c>
      <c r="I201" s="973">
        <f t="shared" si="9"/>
        <v>6000</v>
      </c>
      <c r="J201" s="855"/>
      <c r="K201" s="951"/>
      <c r="L201" s="856">
        <f t="shared" si="11"/>
        <v>6000</v>
      </c>
      <c r="M201" s="1126"/>
      <c r="N201" s="835"/>
    </row>
    <row r="202" spans="2:14" ht="15.95" hidden="1" customHeight="1">
      <c r="B202" s="3082"/>
      <c r="C202" s="526">
        <v>41780</v>
      </c>
      <c r="D202" s="985" t="s">
        <v>537</v>
      </c>
      <c r="E202" s="1143" t="s">
        <v>39</v>
      </c>
      <c r="F202" s="854">
        <v>412576</v>
      </c>
      <c r="G202" s="854">
        <v>412599</v>
      </c>
      <c r="H202" s="1189">
        <f t="shared" si="10"/>
        <v>23</v>
      </c>
      <c r="I202" s="973">
        <f t="shared" ref="I202:I244" si="12">H202*1000</f>
        <v>23000</v>
      </c>
      <c r="J202" s="855"/>
      <c r="K202" s="951"/>
      <c r="L202" s="856">
        <f t="shared" si="11"/>
        <v>23000</v>
      </c>
      <c r="M202" s="1126"/>
      <c r="N202" s="835"/>
    </row>
    <row r="203" spans="2:14" ht="15.95" hidden="1" customHeight="1">
      <c r="B203" s="3082"/>
      <c r="C203" s="526">
        <v>41780</v>
      </c>
      <c r="D203" s="985" t="s">
        <v>538</v>
      </c>
      <c r="E203" s="1143" t="s">
        <v>39</v>
      </c>
      <c r="F203" s="854">
        <v>412622</v>
      </c>
      <c r="G203" s="854">
        <v>412645</v>
      </c>
      <c r="H203" s="1189">
        <f t="shared" si="10"/>
        <v>23</v>
      </c>
      <c r="I203" s="973">
        <f t="shared" si="12"/>
        <v>23000</v>
      </c>
      <c r="J203" s="855"/>
      <c r="K203" s="951"/>
      <c r="L203" s="856">
        <f t="shared" si="11"/>
        <v>23000</v>
      </c>
      <c r="M203" s="1126"/>
      <c r="N203" s="835"/>
    </row>
    <row r="204" spans="2:14" ht="15.95" hidden="1" customHeight="1">
      <c r="B204" s="3081"/>
      <c r="C204" s="526">
        <v>41780</v>
      </c>
      <c r="D204" s="985" t="s">
        <v>539</v>
      </c>
      <c r="E204" s="1143" t="s">
        <v>39</v>
      </c>
      <c r="F204" s="854">
        <v>412768</v>
      </c>
      <c r="G204" s="854">
        <v>412791</v>
      </c>
      <c r="H204" s="1189">
        <f t="shared" si="10"/>
        <v>23</v>
      </c>
      <c r="I204" s="973">
        <f t="shared" si="12"/>
        <v>23000</v>
      </c>
      <c r="J204" s="855"/>
      <c r="K204" s="951"/>
      <c r="L204" s="856">
        <f t="shared" si="11"/>
        <v>23000</v>
      </c>
      <c r="M204" s="1126"/>
      <c r="N204" s="835"/>
    </row>
    <row r="205" spans="2:14" ht="15.95" hidden="1" customHeight="1">
      <c r="B205" s="1129">
        <v>27</v>
      </c>
      <c r="C205" s="526">
        <v>41781</v>
      </c>
      <c r="D205" s="985" t="s">
        <v>540</v>
      </c>
      <c r="E205" s="1143" t="s">
        <v>39</v>
      </c>
      <c r="F205" s="854">
        <v>412747</v>
      </c>
      <c r="G205" s="854">
        <v>412750</v>
      </c>
      <c r="H205" s="1189">
        <f t="shared" si="10"/>
        <v>3</v>
      </c>
      <c r="I205" s="973">
        <f t="shared" si="12"/>
        <v>3000</v>
      </c>
      <c r="J205" s="855"/>
      <c r="K205" s="951"/>
      <c r="L205" s="856">
        <f t="shared" si="11"/>
        <v>3000</v>
      </c>
      <c r="M205" s="856"/>
      <c r="N205" s="835"/>
    </row>
    <row r="206" spans="2:14" ht="15.95" hidden="1" customHeight="1">
      <c r="B206" s="1129">
        <v>28</v>
      </c>
      <c r="C206" s="526">
        <v>41782</v>
      </c>
      <c r="D206" s="985" t="s">
        <v>541</v>
      </c>
      <c r="E206" s="354" t="s">
        <v>39</v>
      </c>
      <c r="F206" s="854">
        <v>413983</v>
      </c>
      <c r="G206" s="854">
        <v>414713</v>
      </c>
      <c r="H206" s="1189">
        <f t="shared" si="10"/>
        <v>730</v>
      </c>
      <c r="I206" s="973">
        <f t="shared" si="12"/>
        <v>730000</v>
      </c>
      <c r="J206" s="855"/>
      <c r="K206" s="951"/>
      <c r="L206" s="856">
        <f t="shared" si="11"/>
        <v>730000</v>
      </c>
      <c r="M206" s="856"/>
      <c r="N206" s="835"/>
    </row>
    <row r="207" spans="2:14" ht="15.95" hidden="1" customHeight="1">
      <c r="B207" s="1129">
        <v>29</v>
      </c>
      <c r="C207" s="526">
        <v>41783</v>
      </c>
      <c r="D207" s="1193" t="s">
        <v>300</v>
      </c>
      <c r="E207" s="1143"/>
      <c r="F207" s="858"/>
      <c r="G207" s="858"/>
      <c r="H207" s="1189">
        <f t="shared" si="10"/>
        <v>0</v>
      </c>
      <c r="I207" s="973">
        <f t="shared" si="12"/>
        <v>0</v>
      </c>
      <c r="J207" s="859"/>
      <c r="K207" s="481"/>
      <c r="L207" s="856">
        <f t="shared" si="11"/>
        <v>0</v>
      </c>
      <c r="M207" s="482"/>
      <c r="N207" s="474"/>
    </row>
    <row r="208" spans="2:14" ht="15.95" hidden="1" customHeight="1" thickBot="1">
      <c r="B208" s="1142">
        <v>30</v>
      </c>
      <c r="C208" s="1178">
        <v>41784</v>
      </c>
      <c r="D208" s="1197" t="s">
        <v>300</v>
      </c>
      <c r="E208" s="1196"/>
      <c r="F208" s="862"/>
      <c r="G208" s="862"/>
      <c r="H208" s="1194">
        <f>G208-F208</f>
        <v>0</v>
      </c>
      <c r="I208" s="978">
        <f t="shared" si="12"/>
        <v>0</v>
      </c>
      <c r="J208" s="864"/>
      <c r="K208" s="863"/>
      <c r="L208" s="841">
        <f t="shared" si="11"/>
        <v>0</v>
      </c>
      <c r="M208" s="865"/>
      <c r="N208" s="1195"/>
    </row>
    <row r="209" spans="2:14" ht="16.5" hidden="1" thickBot="1">
      <c r="B209" s="1305">
        <v>1</v>
      </c>
      <c r="C209" s="769">
        <v>41785</v>
      </c>
      <c r="D209" s="989" t="s">
        <v>300</v>
      </c>
      <c r="E209" s="1315"/>
      <c r="F209" s="402"/>
      <c r="G209" s="402"/>
      <c r="H209" s="986">
        <f t="shared" ref="H209:H244" si="13">G209-F209</f>
        <v>0</v>
      </c>
      <c r="I209" s="970">
        <f t="shared" si="12"/>
        <v>0</v>
      </c>
      <c r="J209" s="346"/>
      <c r="K209" s="346"/>
      <c r="L209" s="851">
        <f t="shared" si="11"/>
        <v>0</v>
      </c>
      <c r="M209" s="1332"/>
      <c r="N209" s="1358"/>
    </row>
    <row r="210" spans="2:14" ht="16.5" hidden="1" thickBot="1">
      <c r="B210" s="1306">
        <v>2</v>
      </c>
      <c r="C210" s="526">
        <v>41786</v>
      </c>
      <c r="D210" s="895" t="s">
        <v>703</v>
      </c>
      <c r="E210" s="1315" t="s">
        <v>39</v>
      </c>
      <c r="F210" s="366">
        <v>414024</v>
      </c>
      <c r="G210" s="366">
        <v>414079</v>
      </c>
      <c r="H210" s="987">
        <f t="shared" si="13"/>
        <v>55</v>
      </c>
      <c r="I210" s="973">
        <f t="shared" si="12"/>
        <v>55000</v>
      </c>
      <c r="J210" s="1316"/>
      <c r="K210" s="1316"/>
      <c r="L210" s="856">
        <f t="shared" si="11"/>
        <v>55000</v>
      </c>
      <c r="M210" s="1312"/>
      <c r="N210" s="1359"/>
    </row>
    <row r="211" spans="2:14" ht="16.5" hidden="1" thickBot="1">
      <c r="B211" s="3068">
        <v>3</v>
      </c>
      <c r="C211" s="526">
        <v>41787</v>
      </c>
      <c r="D211" s="895" t="s">
        <v>704</v>
      </c>
      <c r="E211" s="1315" t="s">
        <v>39</v>
      </c>
      <c r="F211" s="366">
        <v>414130</v>
      </c>
      <c r="G211" s="366">
        <v>414185</v>
      </c>
      <c r="H211" s="987">
        <f t="shared" si="13"/>
        <v>55</v>
      </c>
      <c r="I211" s="973">
        <f t="shared" si="12"/>
        <v>55000</v>
      </c>
      <c r="J211" s="1316"/>
      <c r="K211" s="1316"/>
      <c r="L211" s="856">
        <f t="shared" si="11"/>
        <v>55000</v>
      </c>
      <c r="M211" s="1312"/>
      <c r="N211" s="1359"/>
    </row>
    <row r="212" spans="2:14" ht="16.5" hidden="1" thickBot="1">
      <c r="B212" s="3069"/>
      <c r="C212" s="526">
        <v>41787</v>
      </c>
      <c r="D212" s="895" t="s">
        <v>705</v>
      </c>
      <c r="E212" s="1315" t="s">
        <v>39</v>
      </c>
      <c r="F212" s="366">
        <v>414185</v>
      </c>
      <c r="G212" s="366">
        <v>414220</v>
      </c>
      <c r="H212" s="987">
        <f t="shared" si="13"/>
        <v>35</v>
      </c>
      <c r="I212" s="973">
        <f t="shared" si="12"/>
        <v>35000</v>
      </c>
      <c r="J212" s="1316"/>
      <c r="K212" s="1316"/>
      <c r="L212" s="856">
        <f t="shared" si="11"/>
        <v>35000</v>
      </c>
      <c r="M212" s="1312"/>
      <c r="N212" s="1359"/>
    </row>
    <row r="213" spans="2:14" ht="16.5" hidden="1" thickBot="1">
      <c r="B213" s="3069"/>
      <c r="C213" s="526">
        <v>41787</v>
      </c>
      <c r="D213" s="895" t="s">
        <v>706</v>
      </c>
      <c r="E213" s="1315" t="s">
        <v>39</v>
      </c>
      <c r="F213" s="366">
        <v>414243</v>
      </c>
      <c r="G213" s="366">
        <v>414263</v>
      </c>
      <c r="H213" s="987">
        <f t="shared" si="13"/>
        <v>20</v>
      </c>
      <c r="I213" s="973">
        <f t="shared" si="12"/>
        <v>20000</v>
      </c>
      <c r="J213" s="1316"/>
      <c r="K213" s="1316"/>
      <c r="L213" s="856">
        <f t="shared" si="11"/>
        <v>20000</v>
      </c>
      <c r="M213" s="1312"/>
      <c r="N213" s="1359"/>
    </row>
    <row r="214" spans="2:14" ht="16.5" hidden="1" thickBot="1">
      <c r="B214" s="3070"/>
      <c r="C214" s="526">
        <v>41787</v>
      </c>
      <c r="D214" s="895" t="s">
        <v>707</v>
      </c>
      <c r="E214" s="1315" t="s">
        <v>39</v>
      </c>
      <c r="F214" s="366">
        <v>414283</v>
      </c>
      <c r="G214" s="366">
        <v>414303</v>
      </c>
      <c r="H214" s="987">
        <f t="shared" si="13"/>
        <v>20</v>
      </c>
      <c r="I214" s="973">
        <f t="shared" si="12"/>
        <v>20000</v>
      </c>
      <c r="J214" s="1316"/>
      <c r="K214" s="1316"/>
      <c r="L214" s="856">
        <f t="shared" si="11"/>
        <v>20000</v>
      </c>
      <c r="M214" s="1312"/>
      <c r="N214" s="1359"/>
    </row>
    <row r="215" spans="2:14" ht="16.5" hidden="1" thickBot="1">
      <c r="B215" s="1306">
        <v>4</v>
      </c>
      <c r="C215" s="526">
        <v>41788</v>
      </c>
      <c r="D215" s="895" t="s">
        <v>708</v>
      </c>
      <c r="E215" s="1315" t="s">
        <v>39</v>
      </c>
      <c r="F215" s="366">
        <v>414339</v>
      </c>
      <c r="G215" s="366">
        <v>414489</v>
      </c>
      <c r="H215" s="987">
        <f t="shared" si="13"/>
        <v>150</v>
      </c>
      <c r="I215" s="973">
        <f t="shared" si="12"/>
        <v>150000</v>
      </c>
      <c r="J215" s="1316"/>
      <c r="K215" s="1316"/>
      <c r="L215" s="856">
        <f t="shared" si="11"/>
        <v>150000</v>
      </c>
      <c r="M215" s="1312"/>
      <c r="N215" s="1359"/>
    </row>
    <row r="216" spans="2:14" ht="16.5" hidden="1" thickBot="1">
      <c r="B216" s="3068">
        <v>5</v>
      </c>
      <c r="C216" s="526">
        <v>41789</v>
      </c>
      <c r="D216" s="895" t="s">
        <v>709</v>
      </c>
      <c r="E216" s="1315" t="s">
        <v>39</v>
      </c>
      <c r="F216" s="366">
        <v>414688</v>
      </c>
      <c r="G216" s="366">
        <v>414741</v>
      </c>
      <c r="H216" s="987">
        <f t="shared" si="13"/>
        <v>53</v>
      </c>
      <c r="I216" s="973">
        <f t="shared" si="12"/>
        <v>53000</v>
      </c>
      <c r="J216" s="1316"/>
      <c r="K216" s="1316"/>
      <c r="L216" s="856">
        <f t="shared" si="11"/>
        <v>53000</v>
      </c>
      <c r="M216" s="1312"/>
      <c r="N216" s="1359"/>
    </row>
    <row r="217" spans="2:14" ht="16.5" hidden="1" thickBot="1">
      <c r="B217" s="3069"/>
      <c r="C217" s="526">
        <v>41789</v>
      </c>
      <c r="D217" s="895" t="s">
        <v>710</v>
      </c>
      <c r="E217" s="1315" t="s">
        <v>39</v>
      </c>
      <c r="F217" s="366">
        <v>414743</v>
      </c>
      <c r="G217" s="366">
        <v>414746</v>
      </c>
      <c r="H217" s="987">
        <f t="shared" si="13"/>
        <v>3</v>
      </c>
      <c r="I217" s="973">
        <f t="shared" si="12"/>
        <v>3000</v>
      </c>
      <c r="J217" s="1316"/>
      <c r="K217" s="1316"/>
      <c r="L217" s="856">
        <f t="shared" si="11"/>
        <v>3000</v>
      </c>
      <c r="M217" s="1312"/>
      <c r="N217" s="1359"/>
    </row>
    <row r="218" spans="2:14" ht="16.5" hidden="1" thickBot="1">
      <c r="B218" s="3070"/>
      <c r="C218" s="526">
        <v>41789</v>
      </c>
      <c r="D218" s="895" t="s">
        <v>711</v>
      </c>
      <c r="E218" s="1315" t="s">
        <v>39</v>
      </c>
      <c r="F218" s="366">
        <v>414801</v>
      </c>
      <c r="G218" s="366">
        <v>414853</v>
      </c>
      <c r="H218" s="987">
        <f t="shared" si="13"/>
        <v>52</v>
      </c>
      <c r="I218" s="973">
        <f t="shared" si="12"/>
        <v>52000</v>
      </c>
      <c r="J218" s="1316"/>
      <c r="K218" s="1316"/>
      <c r="L218" s="856">
        <f t="shared" si="11"/>
        <v>52000</v>
      </c>
      <c r="M218" s="1312"/>
      <c r="N218" s="1359"/>
    </row>
    <row r="219" spans="2:14" ht="16.5" hidden="1" thickBot="1">
      <c r="B219" s="1306">
        <v>6</v>
      </c>
      <c r="C219" s="526">
        <v>41790</v>
      </c>
      <c r="D219" s="989" t="s">
        <v>300</v>
      </c>
      <c r="E219" s="1315"/>
      <c r="F219" s="366"/>
      <c r="G219" s="366"/>
      <c r="H219" s="987">
        <f t="shared" si="13"/>
        <v>0</v>
      </c>
      <c r="I219" s="973">
        <f t="shared" si="12"/>
        <v>0</v>
      </c>
      <c r="J219" s="1316"/>
      <c r="K219" s="1316"/>
      <c r="L219" s="856">
        <f t="shared" si="11"/>
        <v>0</v>
      </c>
      <c r="M219" s="1312"/>
      <c r="N219" s="1359"/>
    </row>
    <row r="220" spans="2:14" ht="16.5" hidden="1" thickBot="1">
      <c r="B220" s="1306">
        <v>7</v>
      </c>
      <c r="C220" s="387">
        <v>41791</v>
      </c>
      <c r="D220" s="895" t="s">
        <v>773</v>
      </c>
      <c r="E220" s="1315" t="s">
        <v>39</v>
      </c>
      <c r="F220" s="366">
        <v>415482</v>
      </c>
      <c r="G220" s="366">
        <v>415805</v>
      </c>
      <c r="H220" s="987">
        <f t="shared" si="13"/>
        <v>323</v>
      </c>
      <c r="I220" s="973">
        <f t="shared" si="12"/>
        <v>323000</v>
      </c>
      <c r="J220" s="1316"/>
      <c r="K220" s="1316"/>
      <c r="L220" s="856">
        <f t="shared" si="11"/>
        <v>323000</v>
      </c>
      <c r="M220" s="1312"/>
      <c r="N220" s="1359"/>
    </row>
    <row r="221" spans="2:14" ht="16.5" hidden="1" thickBot="1">
      <c r="B221" s="1306">
        <v>8</v>
      </c>
      <c r="C221" s="526">
        <v>41792</v>
      </c>
      <c r="D221" s="956" t="s">
        <v>774</v>
      </c>
      <c r="E221" s="1316"/>
      <c r="F221" s="366"/>
      <c r="G221" s="366"/>
      <c r="H221" s="987">
        <f t="shared" si="13"/>
        <v>0</v>
      </c>
      <c r="I221" s="973">
        <f t="shared" si="12"/>
        <v>0</v>
      </c>
      <c r="J221" s="1316"/>
      <c r="K221" s="1316"/>
      <c r="L221" s="856">
        <f t="shared" si="11"/>
        <v>0</v>
      </c>
      <c r="M221" s="1312"/>
      <c r="N221" s="1359"/>
    </row>
    <row r="222" spans="2:14" ht="16.5" hidden="1" thickBot="1">
      <c r="B222" s="1306">
        <v>9</v>
      </c>
      <c r="C222" s="526">
        <v>41793</v>
      </c>
      <c r="D222" s="895" t="s">
        <v>775</v>
      </c>
      <c r="E222" s="1348" t="s">
        <v>39</v>
      </c>
      <c r="F222" s="366">
        <v>415482</v>
      </c>
      <c r="G222" s="366">
        <v>415805</v>
      </c>
      <c r="H222" s="987">
        <f t="shared" si="13"/>
        <v>323</v>
      </c>
      <c r="I222" s="973">
        <f t="shared" si="12"/>
        <v>323000</v>
      </c>
      <c r="J222" s="1316"/>
      <c r="K222" s="1316"/>
      <c r="L222" s="856">
        <f t="shared" si="11"/>
        <v>323000</v>
      </c>
      <c r="M222" s="1312"/>
      <c r="N222" s="1359"/>
    </row>
    <row r="223" spans="2:14" ht="16.5" hidden="1" thickBot="1">
      <c r="B223" s="1306">
        <v>10</v>
      </c>
      <c r="C223" s="526">
        <v>41794</v>
      </c>
      <c r="D223" s="895" t="s">
        <v>315</v>
      </c>
      <c r="E223" s="1348"/>
      <c r="F223" s="366"/>
      <c r="G223" s="366"/>
      <c r="H223" s="987">
        <v>0</v>
      </c>
      <c r="I223" s="973">
        <f>H223*1000</f>
        <v>0</v>
      </c>
      <c r="J223" s="1349"/>
      <c r="K223" s="1349"/>
      <c r="L223" s="856">
        <f>I223+K223</f>
        <v>0</v>
      </c>
      <c r="M223" s="1312"/>
      <c r="N223" s="1359"/>
    </row>
    <row r="224" spans="2:14" ht="16.5" hidden="1" thickBot="1">
      <c r="B224" s="1306">
        <v>11</v>
      </c>
      <c r="C224" s="526">
        <v>41795</v>
      </c>
      <c r="D224" s="895" t="s">
        <v>782</v>
      </c>
      <c r="E224" s="1316"/>
      <c r="F224" s="366"/>
      <c r="G224" s="366"/>
      <c r="H224" s="987">
        <f t="shared" si="13"/>
        <v>0</v>
      </c>
      <c r="I224" s="973">
        <f t="shared" si="12"/>
        <v>0</v>
      </c>
      <c r="J224" s="1316"/>
      <c r="K224" s="1316"/>
      <c r="L224" s="856">
        <f t="shared" si="11"/>
        <v>0</v>
      </c>
      <c r="M224" s="1312"/>
      <c r="N224" s="1359"/>
    </row>
    <row r="225" spans="2:14" ht="16.5" hidden="1" thickBot="1">
      <c r="B225" s="1306">
        <v>12</v>
      </c>
      <c r="C225" s="526">
        <v>41796</v>
      </c>
      <c r="D225" s="895" t="s">
        <v>782</v>
      </c>
      <c r="E225" s="1316"/>
      <c r="F225" s="366"/>
      <c r="G225" s="366"/>
      <c r="H225" s="987">
        <f t="shared" si="13"/>
        <v>0</v>
      </c>
      <c r="I225" s="973">
        <f t="shared" si="12"/>
        <v>0</v>
      </c>
      <c r="J225" s="1316"/>
      <c r="K225" s="1316"/>
      <c r="L225" s="856">
        <f t="shared" si="11"/>
        <v>0</v>
      </c>
      <c r="M225" s="1312"/>
      <c r="N225" s="1359"/>
    </row>
    <row r="226" spans="2:14" ht="16.5" hidden="1" thickBot="1">
      <c r="B226" s="1306">
        <v>13</v>
      </c>
      <c r="C226" s="526">
        <v>41797</v>
      </c>
      <c r="D226" s="895" t="s">
        <v>782</v>
      </c>
      <c r="E226" s="1316"/>
      <c r="F226" s="366"/>
      <c r="G226" s="366"/>
      <c r="H226" s="987">
        <f t="shared" si="13"/>
        <v>0</v>
      </c>
      <c r="I226" s="973">
        <f t="shared" si="12"/>
        <v>0</v>
      </c>
      <c r="J226" s="1316"/>
      <c r="K226" s="1316"/>
      <c r="L226" s="856">
        <f t="shared" si="11"/>
        <v>0</v>
      </c>
      <c r="M226" s="1312"/>
      <c r="N226" s="1359"/>
    </row>
    <row r="227" spans="2:14" ht="16.5" hidden="1" thickBot="1">
      <c r="B227" s="1306">
        <v>14</v>
      </c>
      <c r="C227" s="387">
        <v>41798</v>
      </c>
      <c r="D227" s="895" t="s">
        <v>783</v>
      </c>
      <c r="E227" s="1316"/>
      <c r="F227" s="366"/>
      <c r="G227" s="366"/>
      <c r="H227" s="987">
        <f t="shared" si="13"/>
        <v>0</v>
      </c>
      <c r="I227" s="973">
        <f t="shared" si="12"/>
        <v>0</v>
      </c>
      <c r="J227" s="1316"/>
      <c r="K227" s="1316"/>
      <c r="L227" s="856">
        <f t="shared" si="11"/>
        <v>0</v>
      </c>
      <c r="M227" s="1312"/>
      <c r="N227" s="1359"/>
    </row>
    <row r="228" spans="2:14" ht="16.5" hidden="1" thickBot="1">
      <c r="B228" s="1306">
        <v>15</v>
      </c>
      <c r="C228" s="526">
        <v>41799</v>
      </c>
      <c r="D228" s="895" t="s">
        <v>784</v>
      </c>
      <c r="E228" s="1316"/>
      <c r="F228" s="366"/>
      <c r="G228" s="366"/>
      <c r="H228" s="987">
        <f t="shared" si="13"/>
        <v>0</v>
      </c>
      <c r="I228" s="973">
        <f t="shared" si="12"/>
        <v>0</v>
      </c>
      <c r="J228" s="1316"/>
      <c r="K228" s="1316"/>
      <c r="L228" s="856">
        <f t="shared" si="11"/>
        <v>0</v>
      </c>
      <c r="M228" s="1312"/>
      <c r="N228" s="1359"/>
    </row>
    <row r="229" spans="2:14" ht="16.5" hidden="1" thickBot="1">
      <c r="B229" s="1306">
        <v>16</v>
      </c>
      <c r="C229" s="526">
        <v>41800</v>
      </c>
      <c r="D229" s="895" t="s">
        <v>785</v>
      </c>
      <c r="E229" s="1316"/>
      <c r="F229" s="366"/>
      <c r="G229" s="366"/>
      <c r="H229" s="987">
        <f t="shared" si="13"/>
        <v>0</v>
      </c>
      <c r="I229" s="973">
        <f t="shared" si="12"/>
        <v>0</v>
      </c>
      <c r="J229" s="1316"/>
      <c r="K229" s="1316"/>
      <c r="L229" s="856">
        <f t="shared" si="11"/>
        <v>0</v>
      </c>
      <c r="M229" s="1312"/>
      <c r="N229" s="1359"/>
    </row>
    <row r="230" spans="2:14" ht="16.5" hidden="1" thickBot="1">
      <c r="B230" s="1306">
        <v>17</v>
      </c>
      <c r="C230" s="526">
        <v>41801</v>
      </c>
      <c r="D230" s="1390" t="s">
        <v>712</v>
      </c>
      <c r="E230" s="1316"/>
      <c r="F230" s="366"/>
      <c r="G230" s="366"/>
      <c r="H230" s="987">
        <f t="shared" si="13"/>
        <v>0</v>
      </c>
      <c r="I230" s="973">
        <f t="shared" si="12"/>
        <v>0</v>
      </c>
      <c r="J230" s="1316"/>
      <c r="K230" s="1316"/>
      <c r="L230" s="856">
        <f t="shared" si="11"/>
        <v>0</v>
      </c>
      <c r="M230" s="1312"/>
      <c r="N230" s="1359"/>
    </row>
    <row r="231" spans="2:14" ht="16.5" hidden="1" thickBot="1">
      <c r="B231" s="1306">
        <v>18</v>
      </c>
      <c r="C231" s="526">
        <v>41802</v>
      </c>
      <c r="D231" s="1390" t="s">
        <v>712</v>
      </c>
      <c r="E231" s="1316"/>
      <c r="F231" s="366"/>
      <c r="G231" s="366"/>
      <c r="H231" s="987">
        <f t="shared" si="13"/>
        <v>0</v>
      </c>
      <c r="I231" s="973">
        <f t="shared" si="12"/>
        <v>0</v>
      </c>
      <c r="J231" s="1316"/>
      <c r="K231" s="1316"/>
      <c r="L231" s="856">
        <f t="shared" si="11"/>
        <v>0</v>
      </c>
      <c r="M231" s="1312"/>
      <c r="N231" s="1359"/>
    </row>
    <row r="232" spans="2:14" ht="16.5" hidden="1" thickBot="1">
      <c r="B232" s="1306">
        <v>19</v>
      </c>
      <c r="C232" s="526">
        <v>41803</v>
      </c>
      <c r="D232" s="1390" t="s">
        <v>712</v>
      </c>
      <c r="E232" s="1316"/>
      <c r="F232" s="366"/>
      <c r="G232" s="366"/>
      <c r="H232" s="987">
        <f t="shared" si="13"/>
        <v>0</v>
      </c>
      <c r="I232" s="973">
        <f t="shared" si="12"/>
        <v>0</v>
      </c>
      <c r="J232" s="1316"/>
      <c r="K232" s="1316"/>
      <c r="L232" s="856">
        <f t="shared" si="11"/>
        <v>0</v>
      </c>
      <c r="M232" s="1312"/>
      <c r="N232" s="1359"/>
    </row>
    <row r="233" spans="2:14" ht="16.5" hidden="1" thickBot="1">
      <c r="B233" s="1306">
        <v>20</v>
      </c>
      <c r="C233" s="526">
        <v>41804</v>
      </c>
      <c r="D233" s="1390" t="s">
        <v>712</v>
      </c>
      <c r="E233" s="1316"/>
      <c r="F233" s="366"/>
      <c r="G233" s="366"/>
      <c r="H233" s="987">
        <f t="shared" si="13"/>
        <v>0</v>
      </c>
      <c r="I233" s="973">
        <f t="shared" si="12"/>
        <v>0</v>
      </c>
      <c r="J233" s="1316"/>
      <c r="K233" s="1316"/>
      <c r="L233" s="856">
        <f t="shared" si="11"/>
        <v>0</v>
      </c>
      <c r="M233" s="1312"/>
      <c r="N233" s="1359"/>
    </row>
    <row r="234" spans="2:14" ht="16.5" hidden="1" thickBot="1">
      <c r="B234" s="1306">
        <v>21</v>
      </c>
      <c r="C234" s="387">
        <v>41805</v>
      </c>
      <c r="D234" s="1390" t="s">
        <v>712</v>
      </c>
      <c r="E234" s="1316"/>
      <c r="F234" s="366"/>
      <c r="G234" s="366"/>
      <c r="H234" s="987">
        <f t="shared" si="13"/>
        <v>0</v>
      </c>
      <c r="I234" s="973">
        <f t="shared" si="12"/>
        <v>0</v>
      </c>
      <c r="J234" s="1316"/>
      <c r="K234" s="1316"/>
      <c r="L234" s="856">
        <f t="shared" si="11"/>
        <v>0</v>
      </c>
      <c r="M234" s="1312"/>
      <c r="N234" s="1359"/>
    </row>
    <row r="235" spans="2:14" ht="16.5" hidden="1" thickBot="1">
      <c r="B235" s="1306">
        <v>22</v>
      </c>
      <c r="C235" s="526">
        <v>41806</v>
      </c>
      <c r="D235" s="1390" t="s">
        <v>712</v>
      </c>
      <c r="E235" s="1316"/>
      <c r="F235" s="366"/>
      <c r="G235" s="366"/>
      <c r="H235" s="987">
        <f t="shared" si="13"/>
        <v>0</v>
      </c>
      <c r="I235" s="973">
        <f t="shared" si="12"/>
        <v>0</v>
      </c>
      <c r="J235" s="1316"/>
      <c r="K235" s="1316"/>
      <c r="L235" s="856">
        <f t="shared" si="11"/>
        <v>0</v>
      </c>
      <c r="M235" s="1312"/>
      <c r="N235" s="1359"/>
    </row>
    <row r="236" spans="2:14" ht="16.5" hidden="1" thickBot="1">
      <c r="B236" s="1306">
        <v>23</v>
      </c>
      <c r="C236" s="526">
        <v>41807</v>
      </c>
      <c r="D236" s="1390" t="s">
        <v>712</v>
      </c>
      <c r="E236" s="1316"/>
      <c r="F236" s="366"/>
      <c r="G236" s="366"/>
      <c r="H236" s="987">
        <f t="shared" si="13"/>
        <v>0</v>
      </c>
      <c r="I236" s="973">
        <f t="shared" si="12"/>
        <v>0</v>
      </c>
      <c r="J236" s="1316"/>
      <c r="K236" s="1316"/>
      <c r="L236" s="856">
        <f t="shared" si="11"/>
        <v>0</v>
      </c>
      <c r="M236" s="1312"/>
      <c r="N236" s="1359"/>
    </row>
    <row r="237" spans="2:14" ht="16.5" hidden="1" thickBot="1">
      <c r="B237" s="1306">
        <v>24</v>
      </c>
      <c r="C237" s="526">
        <v>41808</v>
      </c>
      <c r="D237" s="1390" t="s">
        <v>712</v>
      </c>
      <c r="E237" s="1316"/>
      <c r="F237" s="366"/>
      <c r="G237" s="366"/>
      <c r="H237" s="987">
        <f t="shared" si="13"/>
        <v>0</v>
      </c>
      <c r="I237" s="973">
        <f t="shared" si="12"/>
        <v>0</v>
      </c>
      <c r="J237" s="1316"/>
      <c r="K237" s="1316"/>
      <c r="L237" s="856">
        <f t="shared" si="11"/>
        <v>0</v>
      </c>
      <c r="M237" s="1312"/>
      <c r="N237" s="1359"/>
    </row>
    <row r="238" spans="2:14" ht="16.5" hidden="1" thickBot="1">
      <c r="B238" s="1306">
        <v>25</v>
      </c>
      <c r="C238" s="526">
        <v>41809</v>
      </c>
      <c r="D238" s="1390" t="s">
        <v>712</v>
      </c>
      <c r="E238" s="1316"/>
      <c r="F238" s="366"/>
      <c r="G238" s="366"/>
      <c r="H238" s="987">
        <f t="shared" si="13"/>
        <v>0</v>
      </c>
      <c r="I238" s="973">
        <f t="shared" si="12"/>
        <v>0</v>
      </c>
      <c r="J238" s="1316"/>
      <c r="K238" s="1316"/>
      <c r="L238" s="856">
        <f t="shared" si="11"/>
        <v>0</v>
      </c>
      <c r="M238" s="1312"/>
      <c r="N238" s="1359"/>
    </row>
    <row r="239" spans="2:14" ht="16.5" hidden="1" thickBot="1">
      <c r="B239" s="1306">
        <v>26</v>
      </c>
      <c r="C239" s="526">
        <v>41810</v>
      </c>
      <c r="D239" s="1390" t="s">
        <v>712</v>
      </c>
      <c r="E239" s="1316"/>
      <c r="F239" s="366"/>
      <c r="G239" s="366"/>
      <c r="H239" s="987">
        <f t="shared" si="13"/>
        <v>0</v>
      </c>
      <c r="I239" s="973">
        <f t="shared" si="12"/>
        <v>0</v>
      </c>
      <c r="J239" s="1316"/>
      <c r="K239" s="1316"/>
      <c r="L239" s="856">
        <f t="shared" si="11"/>
        <v>0</v>
      </c>
      <c r="M239" s="1312"/>
      <c r="N239" s="1359"/>
    </row>
    <row r="240" spans="2:14" ht="16.5" hidden="1" thickBot="1">
      <c r="B240" s="1306">
        <v>27</v>
      </c>
      <c r="C240" s="526">
        <v>41811</v>
      </c>
      <c r="D240" s="1390" t="s">
        <v>712</v>
      </c>
      <c r="E240" s="1316"/>
      <c r="F240" s="366"/>
      <c r="G240" s="366"/>
      <c r="H240" s="987">
        <f t="shared" si="13"/>
        <v>0</v>
      </c>
      <c r="I240" s="973">
        <f t="shared" si="12"/>
        <v>0</v>
      </c>
      <c r="J240" s="1316"/>
      <c r="K240" s="1316"/>
      <c r="L240" s="856">
        <f t="shared" si="11"/>
        <v>0</v>
      </c>
      <c r="M240" s="1312"/>
      <c r="N240" s="1359"/>
    </row>
    <row r="241" spans="1:16" ht="16.5" hidden="1" thickBot="1">
      <c r="B241" s="1306">
        <v>28</v>
      </c>
      <c r="C241" s="387">
        <v>41812</v>
      </c>
      <c r="D241" s="1390" t="s">
        <v>712</v>
      </c>
      <c r="E241" s="1316"/>
      <c r="F241" s="366"/>
      <c r="G241" s="366"/>
      <c r="H241" s="987">
        <f t="shared" si="13"/>
        <v>0</v>
      </c>
      <c r="I241" s="973">
        <f t="shared" si="12"/>
        <v>0</v>
      </c>
      <c r="J241" s="1316"/>
      <c r="K241" s="1316"/>
      <c r="L241" s="856">
        <f t="shared" si="11"/>
        <v>0</v>
      </c>
      <c r="M241" s="1312"/>
      <c r="N241" s="1359"/>
    </row>
    <row r="242" spans="1:16" ht="16.5" hidden="1" thickBot="1">
      <c r="B242" s="1306">
        <v>29</v>
      </c>
      <c r="C242" s="526">
        <v>41813</v>
      </c>
      <c r="D242" s="1390" t="s">
        <v>712</v>
      </c>
      <c r="E242" s="1316"/>
      <c r="F242" s="366"/>
      <c r="G242" s="366"/>
      <c r="H242" s="987">
        <f t="shared" si="13"/>
        <v>0</v>
      </c>
      <c r="I242" s="973">
        <f t="shared" si="12"/>
        <v>0</v>
      </c>
      <c r="J242" s="1316"/>
      <c r="K242" s="1316"/>
      <c r="L242" s="856">
        <f t="shared" si="11"/>
        <v>0</v>
      </c>
      <c r="M242" s="1312"/>
      <c r="N242" s="1359"/>
    </row>
    <row r="243" spans="1:16" ht="16.5" hidden="1" thickBot="1">
      <c r="B243" s="1306">
        <v>30</v>
      </c>
      <c r="C243" s="526">
        <v>41814</v>
      </c>
      <c r="D243" s="1390" t="s">
        <v>712</v>
      </c>
      <c r="E243" s="1316"/>
      <c r="F243" s="366"/>
      <c r="G243" s="366"/>
      <c r="H243" s="987">
        <f t="shared" si="13"/>
        <v>0</v>
      </c>
      <c r="I243" s="973">
        <f t="shared" si="12"/>
        <v>0</v>
      </c>
      <c r="J243" s="1316"/>
      <c r="K243" s="1316"/>
      <c r="L243" s="856">
        <f t="shared" si="11"/>
        <v>0</v>
      </c>
      <c r="M243" s="1312"/>
      <c r="N243" s="1359"/>
    </row>
    <row r="244" spans="1:16" ht="16.5" hidden="1" thickBot="1">
      <c r="B244" s="376">
        <v>31</v>
      </c>
      <c r="C244" s="791">
        <v>41815</v>
      </c>
      <c r="D244" s="1391" t="s">
        <v>712</v>
      </c>
      <c r="E244" s="44"/>
      <c r="F244" s="373"/>
      <c r="G244" s="373"/>
      <c r="H244" s="1389">
        <f t="shared" si="13"/>
        <v>0</v>
      </c>
      <c r="I244" s="978">
        <f t="shared" si="12"/>
        <v>0</v>
      </c>
      <c r="J244" s="44"/>
      <c r="K244" s="44"/>
      <c r="L244" s="841">
        <f t="shared" si="11"/>
        <v>0</v>
      </c>
      <c r="M244" s="364"/>
      <c r="N244" s="1362"/>
    </row>
    <row r="245" spans="1:16" ht="15.95" hidden="1" customHeight="1">
      <c r="B245" s="802">
        <v>1</v>
      </c>
      <c r="C245" s="803">
        <v>41816</v>
      </c>
      <c r="D245" s="3091" t="s">
        <v>905</v>
      </c>
      <c r="E245" s="848"/>
      <c r="F245" s="849"/>
      <c r="G245" s="849"/>
      <c r="H245" s="890"/>
      <c r="I245" s="947">
        <f>H245*1000</f>
        <v>0</v>
      </c>
      <c r="J245" s="828"/>
      <c r="K245" s="947"/>
      <c r="L245" s="851">
        <f>I245+K245</f>
        <v>0</v>
      </c>
      <c r="M245" s="947"/>
      <c r="N245" s="830"/>
      <c r="O245" s="21"/>
      <c r="P245" s="21"/>
    </row>
    <row r="246" spans="1:16" ht="15.95" hidden="1" customHeight="1">
      <c r="B246" s="1827">
        <v>2</v>
      </c>
      <c r="C246" s="797">
        <v>41817</v>
      </c>
      <c r="D246" s="3092"/>
      <c r="E246" s="853"/>
      <c r="F246" s="854"/>
      <c r="G246" s="854"/>
      <c r="H246" s="891"/>
      <c r="I246" s="951">
        <f>H246*1000</f>
        <v>0</v>
      </c>
      <c r="J246" s="833"/>
      <c r="K246" s="951"/>
      <c r="L246" s="856">
        <f>I246+K246</f>
        <v>0</v>
      </c>
      <c r="M246" s="951"/>
      <c r="N246" s="835"/>
      <c r="O246" s="21"/>
      <c r="P246" s="21"/>
    </row>
    <row r="247" spans="1:16" ht="15.95" hidden="1" customHeight="1">
      <c r="B247" s="1827">
        <v>3</v>
      </c>
      <c r="C247" s="797">
        <v>41818</v>
      </c>
      <c r="D247" s="3092"/>
      <c r="E247" s="853"/>
      <c r="F247" s="854"/>
      <c r="G247" s="854"/>
      <c r="H247" s="891"/>
      <c r="I247" s="951">
        <f>H247*1000</f>
        <v>0</v>
      </c>
      <c r="J247" s="833"/>
      <c r="K247" s="951"/>
      <c r="L247" s="856">
        <f>I247+K247</f>
        <v>0</v>
      </c>
      <c r="M247" s="951"/>
      <c r="N247" s="835"/>
      <c r="O247" s="21"/>
      <c r="P247" s="21"/>
    </row>
    <row r="248" spans="1:16" ht="15.95" hidden="1" customHeight="1">
      <c r="A248" s="31"/>
      <c r="B248" s="1827">
        <v>4</v>
      </c>
      <c r="C248" s="797">
        <v>41819</v>
      </c>
      <c r="D248" s="3092"/>
      <c r="E248" s="853"/>
      <c r="F248" s="854"/>
      <c r="G248" s="854"/>
      <c r="H248" s="892"/>
      <c r="I248" s="951">
        <f>H248*1000</f>
        <v>0</v>
      </c>
      <c r="J248" s="833"/>
      <c r="K248" s="951"/>
      <c r="L248" s="856">
        <f>I248+K248</f>
        <v>0</v>
      </c>
      <c r="M248" s="951"/>
      <c r="N248" s="835"/>
      <c r="O248" s="21"/>
      <c r="P248" s="21"/>
    </row>
    <row r="249" spans="1:16" ht="15.95" hidden="1" customHeight="1">
      <c r="A249" s="31"/>
      <c r="B249" s="1827">
        <v>5</v>
      </c>
      <c r="C249" s="797">
        <v>41820</v>
      </c>
      <c r="D249" s="3092"/>
      <c r="E249" s="853"/>
      <c r="F249" s="854"/>
      <c r="G249" s="854"/>
      <c r="H249" s="892"/>
      <c r="I249" s="951">
        <f t="shared" ref="I249:I272" si="14">H249*1000</f>
        <v>0</v>
      </c>
      <c r="J249" s="833"/>
      <c r="K249" s="951"/>
      <c r="L249" s="856">
        <f t="shared" ref="L249:L272" si="15">I249+K249</f>
        <v>0</v>
      </c>
      <c r="M249" s="647"/>
      <c r="N249" s="835"/>
      <c r="O249" s="21"/>
      <c r="P249" s="21"/>
    </row>
    <row r="250" spans="1:16" ht="15.95" hidden="1" customHeight="1">
      <c r="A250" s="31"/>
      <c r="B250" s="1827">
        <v>6</v>
      </c>
      <c r="C250" s="797">
        <v>41821</v>
      </c>
      <c r="D250" s="3092"/>
      <c r="E250" s="853"/>
      <c r="F250" s="854"/>
      <c r="G250" s="854"/>
      <c r="H250" s="891"/>
      <c r="I250" s="951">
        <f t="shared" si="14"/>
        <v>0</v>
      </c>
      <c r="J250" s="833"/>
      <c r="K250" s="951"/>
      <c r="L250" s="856">
        <f t="shared" si="15"/>
        <v>0</v>
      </c>
      <c r="M250" s="647"/>
      <c r="N250" s="835"/>
      <c r="O250" s="21"/>
      <c r="P250" s="21"/>
    </row>
    <row r="251" spans="1:16" ht="15.95" hidden="1" customHeight="1">
      <c r="A251" s="31"/>
      <c r="B251" s="1827">
        <v>7</v>
      </c>
      <c r="C251" s="797">
        <v>41822</v>
      </c>
      <c r="D251" s="3092"/>
      <c r="E251" s="853"/>
      <c r="F251" s="854"/>
      <c r="G251" s="854"/>
      <c r="H251" s="891"/>
      <c r="I251" s="951">
        <f t="shared" si="14"/>
        <v>0</v>
      </c>
      <c r="J251" s="833"/>
      <c r="K251" s="951"/>
      <c r="L251" s="856">
        <f t="shared" si="15"/>
        <v>0</v>
      </c>
      <c r="M251" s="647"/>
      <c r="N251" s="835"/>
      <c r="O251" s="21"/>
      <c r="P251" s="21"/>
    </row>
    <row r="252" spans="1:16" ht="15.95" hidden="1" customHeight="1">
      <c r="A252" s="31"/>
      <c r="B252" s="1827">
        <v>8</v>
      </c>
      <c r="C252" s="797">
        <v>41823</v>
      </c>
      <c r="D252" s="3092"/>
      <c r="E252" s="853"/>
      <c r="F252" s="854"/>
      <c r="G252" s="854"/>
      <c r="H252" s="891"/>
      <c r="I252" s="951">
        <f t="shared" si="14"/>
        <v>0</v>
      </c>
      <c r="J252" s="833"/>
      <c r="K252" s="951"/>
      <c r="L252" s="856">
        <f t="shared" si="15"/>
        <v>0</v>
      </c>
      <c r="M252" s="647"/>
      <c r="N252" s="836"/>
      <c r="O252" s="21"/>
      <c r="P252" s="21"/>
    </row>
    <row r="253" spans="1:16" ht="15.95" hidden="1" customHeight="1">
      <c r="A253" s="31"/>
      <c r="B253" s="1827">
        <v>9</v>
      </c>
      <c r="C253" s="797">
        <v>41824</v>
      </c>
      <c r="D253" s="3092"/>
      <c r="E253" s="853"/>
      <c r="F253" s="854"/>
      <c r="G253" s="854"/>
      <c r="H253" s="891"/>
      <c r="I253" s="951">
        <f t="shared" si="14"/>
        <v>0</v>
      </c>
      <c r="J253" s="833"/>
      <c r="K253" s="951"/>
      <c r="L253" s="856">
        <f t="shared" si="15"/>
        <v>0</v>
      </c>
      <c r="M253" s="647"/>
      <c r="N253" s="836"/>
      <c r="O253" s="21"/>
      <c r="P253" s="21"/>
    </row>
    <row r="254" spans="1:16" ht="15.95" hidden="1" customHeight="1">
      <c r="A254" s="31"/>
      <c r="B254" s="1827">
        <v>10</v>
      </c>
      <c r="C254" s="797">
        <v>41825</v>
      </c>
      <c r="D254" s="3092"/>
      <c r="E254" s="853"/>
      <c r="F254" s="854"/>
      <c r="G254" s="854"/>
      <c r="H254" s="891"/>
      <c r="I254" s="951">
        <f t="shared" si="14"/>
        <v>0</v>
      </c>
      <c r="J254" s="833"/>
      <c r="K254" s="951"/>
      <c r="L254" s="856">
        <f t="shared" si="15"/>
        <v>0</v>
      </c>
      <c r="M254" s="647"/>
      <c r="N254" s="836"/>
      <c r="O254" s="21"/>
      <c r="P254" s="21"/>
    </row>
    <row r="255" spans="1:16" ht="15.95" hidden="1" customHeight="1">
      <c r="A255" s="31"/>
      <c r="B255" s="1827">
        <v>11</v>
      </c>
      <c r="C255" s="797">
        <v>41826</v>
      </c>
      <c r="D255" s="3092"/>
      <c r="E255" s="853"/>
      <c r="F255" s="854"/>
      <c r="G255" s="854"/>
      <c r="H255" s="891"/>
      <c r="I255" s="951">
        <f t="shared" si="14"/>
        <v>0</v>
      </c>
      <c r="J255" s="833"/>
      <c r="K255" s="951"/>
      <c r="L255" s="856">
        <f t="shared" si="15"/>
        <v>0</v>
      </c>
      <c r="M255" s="647"/>
      <c r="N255" s="836"/>
      <c r="O255" s="21"/>
      <c r="P255" s="21"/>
    </row>
    <row r="256" spans="1:16" ht="15.95" hidden="1" customHeight="1">
      <c r="A256" s="31"/>
      <c r="B256" s="1827">
        <v>12</v>
      </c>
      <c r="C256" s="797">
        <v>41827</v>
      </c>
      <c r="D256" s="3092"/>
      <c r="E256" s="853"/>
      <c r="F256" s="854"/>
      <c r="G256" s="854"/>
      <c r="H256" s="891"/>
      <c r="I256" s="951">
        <f>H256*1000</f>
        <v>0</v>
      </c>
      <c r="J256" s="833"/>
      <c r="K256" s="951"/>
      <c r="L256" s="856">
        <f>I256+K256</f>
        <v>0</v>
      </c>
      <c r="M256" s="647"/>
      <c r="N256" s="836"/>
      <c r="O256" s="21"/>
      <c r="P256" s="21"/>
    </row>
    <row r="257" spans="1:16" ht="15.95" hidden="1" customHeight="1">
      <c r="A257" s="31"/>
      <c r="B257" s="1827">
        <v>13</v>
      </c>
      <c r="C257" s="797">
        <v>41828</v>
      </c>
      <c r="D257" s="3092"/>
      <c r="E257" s="853"/>
      <c r="F257" s="854"/>
      <c r="G257" s="854"/>
      <c r="H257" s="891"/>
      <c r="I257" s="951">
        <f>H257*1000</f>
        <v>0</v>
      </c>
      <c r="J257" s="833"/>
      <c r="K257" s="951"/>
      <c r="L257" s="856">
        <f>I257+K257</f>
        <v>0</v>
      </c>
      <c r="M257" s="647"/>
      <c r="N257" s="836"/>
      <c r="O257" s="21"/>
      <c r="P257" s="21"/>
    </row>
    <row r="258" spans="1:16" ht="15.95" hidden="1" customHeight="1">
      <c r="A258" s="31"/>
      <c r="B258" s="1827">
        <v>14</v>
      </c>
      <c r="C258" s="797">
        <v>41829</v>
      </c>
      <c r="D258" s="3092"/>
      <c r="E258" s="853"/>
      <c r="F258" s="854"/>
      <c r="G258" s="854"/>
      <c r="H258" s="891"/>
      <c r="I258" s="951">
        <f>H258*1000</f>
        <v>0</v>
      </c>
      <c r="J258" s="833"/>
      <c r="K258" s="951"/>
      <c r="L258" s="856">
        <f>I258+K258</f>
        <v>0</v>
      </c>
      <c r="M258" s="647"/>
      <c r="N258" s="836"/>
      <c r="O258" s="21"/>
      <c r="P258" s="21"/>
    </row>
    <row r="259" spans="1:16" ht="15.95" hidden="1" customHeight="1">
      <c r="A259" s="31"/>
      <c r="B259" s="1827">
        <v>15</v>
      </c>
      <c r="C259" s="797">
        <v>41830</v>
      </c>
      <c r="D259" s="3092"/>
      <c r="E259" s="853"/>
      <c r="F259" s="854"/>
      <c r="G259" s="854"/>
      <c r="H259" s="891"/>
      <c r="I259" s="951">
        <f t="shared" si="14"/>
        <v>0</v>
      </c>
      <c r="J259" s="833"/>
      <c r="K259" s="951"/>
      <c r="L259" s="856">
        <f t="shared" si="15"/>
        <v>0</v>
      </c>
      <c r="M259" s="647"/>
      <c r="N259" s="836"/>
      <c r="O259" s="21"/>
      <c r="P259" s="21"/>
    </row>
    <row r="260" spans="1:16" ht="15.95" hidden="1" customHeight="1">
      <c r="A260" s="31"/>
      <c r="B260" s="1827">
        <v>16</v>
      </c>
      <c r="C260" s="797">
        <v>41831</v>
      </c>
      <c r="D260" s="3092"/>
      <c r="E260" s="853"/>
      <c r="F260" s="854"/>
      <c r="G260" s="854"/>
      <c r="H260" s="891"/>
      <c r="I260" s="951">
        <f t="shared" si="14"/>
        <v>0</v>
      </c>
      <c r="J260" s="833"/>
      <c r="K260" s="951"/>
      <c r="L260" s="856">
        <f t="shared" si="15"/>
        <v>0</v>
      </c>
      <c r="M260" s="647"/>
      <c r="N260" s="836"/>
      <c r="O260" s="21"/>
      <c r="P260" s="21"/>
    </row>
    <row r="261" spans="1:16" ht="15.95" hidden="1" customHeight="1">
      <c r="A261" s="31"/>
      <c r="B261" s="1827">
        <v>17</v>
      </c>
      <c r="C261" s="797">
        <v>41832</v>
      </c>
      <c r="D261" s="3092"/>
      <c r="E261" s="853"/>
      <c r="F261" s="854"/>
      <c r="G261" s="854"/>
      <c r="H261" s="853"/>
      <c r="I261" s="951">
        <f t="shared" si="14"/>
        <v>0</v>
      </c>
      <c r="J261" s="833"/>
      <c r="K261" s="951"/>
      <c r="L261" s="856">
        <f t="shared" si="15"/>
        <v>0</v>
      </c>
      <c r="M261" s="647"/>
      <c r="N261" s="836"/>
      <c r="O261" s="21"/>
      <c r="P261" s="21"/>
    </row>
    <row r="262" spans="1:16" ht="15.95" hidden="1" customHeight="1">
      <c r="A262" s="31"/>
      <c r="B262" s="1827">
        <v>18</v>
      </c>
      <c r="C262" s="797">
        <v>41833</v>
      </c>
      <c r="D262" s="3092"/>
      <c r="E262" s="853"/>
      <c r="F262" s="854"/>
      <c r="G262" s="854"/>
      <c r="H262" s="891"/>
      <c r="I262" s="951">
        <f t="shared" si="14"/>
        <v>0</v>
      </c>
      <c r="J262" s="833"/>
      <c r="K262" s="951"/>
      <c r="L262" s="856">
        <f t="shared" si="15"/>
        <v>0</v>
      </c>
      <c r="M262" s="647"/>
      <c r="N262" s="836"/>
      <c r="O262" s="21"/>
      <c r="P262" s="21"/>
    </row>
    <row r="263" spans="1:16" ht="15.95" hidden="1" customHeight="1">
      <c r="A263" s="31"/>
      <c r="B263" s="1827">
        <v>19</v>
      </c>
      <c r="C263" s="797">
        <v>41834</v>
      </c>
      <c r="D263" s="3092"/>
      <c r="E263" s="853"/>
      <c r="F263" s="854"/>
      <c r="G263" s="854"/>
      <c r="H263" s="891"/>
      <c r="I263" s="951">
        <f t="shared" si="14"/>
        <v>0</v>
      </c>
      <c r="J263" s="833"/>
      <c r="K263" s="951"/>
      <c r="L263" s="856">
        <f t="shared" si="15"/>
        <v>0</v>
      </c>
      <c r="M263" s="647"/>
      <c r="N263" s="836"/>
      <c r="O263" s="21"/>
      <c r="P263" s="21"/>
    </row>
    <row r="264" spans="1:16" ht="15.95" hidden="1" customHeight="1">
      <c r="A264" s="31"/>
      <c r="B264" s="1827">
        <v>20</v>
      </c>
      <c r="C264" s="797">
        <v>41835</v>
      </c>
      <c r="D264" s="3092"/>
      <c r="E264" s="853"/>
      <c r="F264" s="854"/>
      <c r="G264" s="854"/>
      <c r="H264" s="891"/>
      <c r="I264" s="951">
        <f t="shared" si="14"/>
        <v>0</v>
      </c>
      <c r="J264" s="833"/>
      <c r="K264" s="951"/>
      <c r="L264" s="856">
        <f t="shared" si="15"/>
        <v>0</v>
      </c>
      <c r="M264" s="647"/>
      <c r="N264" s="836"/>
      <c r="O264" s="21"/>
      <c r="P264" s="21"/>
    </row>
    <row r="265" spans="1:16" ht="15.95" hidden="1" customHeight="1">
      <c r="A265" s="31"/>
      <c r="B265" s="1827">
        <v>21</v>
      </c>
      <c r="C265" s="797">
        <v>41836</v>
      </c>
      <c r="D265" s="3092"/>
      <c r="E265" s="853"/>
      <c r="F265" s="854"/>
      <c r="G265" s="854"/>
      <c r="H265" s="891"/>
      <c r="I265" s="951">
        <f t="shared" si="14"/>
        <v>0</v>
      </c>
      <c r="J265" s="833"/>
      <c r="K265" s="951"/>
      <c r="L265" s="856">
        <f t="shared" si="15"/>
        <v>0</v>
      </c>
      <c r="M265" s="647"/>
      <c r="N265" s="836"/>
      <c r="O265" s="21"/>
      <c r="P265" s="21"/>
    </row>
    <row r="266" spans="1:16" ht="15.95" hidden="1" customHeight="1">
      <c r="A266" s="31"/>
      <c r="B266" s="1827">
        <v>22</v>
      </c>
      <c r="C266" s="797">
        <v>41837</v>
      </c>
      <c r="D266" s="3092"/>
      <c r="E266" s="853"/>
      <c r="F266" s="854"/>
      <c r="G266" s="854"/>
      <c r="H266" s="891"/>
      <c r="I266" s="951">
        <f t="shared" si="14"/>
        <v>0</v>
      </c>
      <c r="J266" s="833"/>
      <c r="K266" s="951"/>
      <c r="L266" s="856">
        <f t="shared" si="15"/>
        <v>0</v>
      </c>
      <c r="M266" s="954"/>
      <c r="N266" s="836"/>
      <c r="O266" s="21"/>
      <c r="P266" s="21"/>
    </row>
    <row r="267" spans="1:16" ht="15.95" hidden="1" customHeight="1">
      <c r="A267" s="31"/>
      <c r="B267" s="1827">
        <v>23</v>
      </c>
      <c r="C267" s="797">
        <v>41838</v>
      </c>
      <c r="D267" s="3092"/>
      <c r="E267" s="853"/>
      <c r="F267" s="854"/>
      <c r="G267" s="854"/>
      <c r="H267" s="891"/>
      <c r="I267" s="951">
        <f t="shared" si="14"/>
        <v>0</v>
      </c>
      <c r="J267" s="833"/>
      <c r="K267" s="951"/>
      <c r="L267" s="856">
        <f t="shared" si="15"/>
        <v>0</v>
      </c>
      <c r="M267" s="954"/>
      <c r="N267" s="836"/>
      <c r="O267" s="21"/>
      <c r="P267" s="21"/>
    </row>
    <row r="268" spans="1:16" ht="15.95" hidden="1" customHeight="1">
      <c r="A268" s="31"/>
      <c r="B268" s="1827">
        <v>24</v>
      </c>
      <c r="C268" s="797">
        <v>41839</v>
      </c>
      <c r="D268" s="3092"/>
      <c r="E268" s="853"/>
      <c r="F268" s="854"/>
      <c r="G268" s="854"/>
      <c r="H268" s="891"/>
      <c r="I268" s="951">
        <f t="shared" si="14"/>
        <v>0</v>
      </c>
      <c r="J268" s="833"/>
      <c r="K268" s="951"/>
      <c r="L268" s="856">
        <f t="shared" si="15"/>
        <v>0</v>
      </c>
      <c r="M268" s="954"/>
      <c r="N268" s="836"/>
      <c r="O268" s="21"/>
      <c r="P268" s="21"/>
    </row>
    <row r="269" spans="1:16" ht="15.95" hidden="1" customHeight="1">
      <c r="A269" s="31"/>
      <c r="B269" s="1827">
        <v>25</v>
      </c>
      <c r="C269" s="797">
        <v>41840</v>
      </c>
      <c r="D269" s="3092"/>
      <c r="E269" s="853"/>
      <c r="F269" s="854"/>
      <c r="G269" s="854"/>
      <c r="H269" s="891"/>
      <c r="I269" s="951">
        <f t="shared" si="14"/>
        <v>0</v>
      </c>
      <c r="J269" s="833"/>
      <c r="K269" s="951"/>
      <c r="L269" s="856">
        <f t="shared" si="15"/>
        <v>0</v>
      </c>
      <c r="M269" s="954"/>
      <c r="N269" s="836"/>
      <c r="O269" s="21"/>
      <c r="P269" s="21"/>
    </row>
    <row r="270" spans="1:16" ht="15.95" hidden="1" customHeight="1">
      <c r="A270" s="31"/>
      <c r="B270" s="1827">
        <v>26</v>
      </c>
      <c r="C270" s="797">
        <v>41841</v>
      </c>
      <c r="D270" s="3092"/>
      <c r="E270" s="853"/>
      <c r="F270" s="854"/>
      <c r="G270" s="854"/>
      <c r="H270" s="891"/>
      <c r="I270" s="951">
        <f t="shared" si="14"/>
        <v>0</v>
      </c>
      <c r="J270" s="833"/>
      <c r="K270" s="951"/>
      <c r="L270" s="856">
        <f t="shared" si="15"/>
        <v>0</v>
      </c>
      <c r="M270" s="954"/>
      <c r="N270" s="836"/>
      <c r="O270" s="21"/>
      <c r="P270" s="21"/>
    </row>
    <row r="271" spans="1:16" ht="15.95" hidden="1" customHeight="1">
      <c r="A271" s="31"/>
      <c r="B271" s="1827">
        <v>27</v>
      </c>
      <c r="C271" s="797">
        <v>41842</v>
      </c>
      <c r="D271" s="3092"/>
      <c r="E271" s="853"/>
      <c r="F271" s="854"/>
      <c r="G271" s="854"/>
      <c r="H271" s="891"/>
      <c r="I271" s="951">
        <f t="shared" si="14"/>
        <v>0</v>
      </c>
      <c r="J271" s="833"/>
      <c r="K271" s="951"/>
      <c r="L271" s="856">
        <f t="shared" si="15"/>
        <v>0</v>
      </c>
      <c r="M271" s="954"/>
      <c r="N271" s="835"/>
      <c r="O271" s="21"/>
      <c r="P271" s="21"/>
    </row>
    <row r="272" spans="1:16" ht="15.95" hidden="1" customHeight="1">
      <c r="A272" s="31"/>
      <c r="B272" s="1827">
        <v>28</v>
      </c>
      <c r="C272" s="797">
        <v>41843</v>
      </c>
      <c r="D272" s="3092"/>
      <c r="E272" s="853"/>
      <c r="F272" s="854"/>
      <c r="G272" s="854"/>
      <c r="H272" s="891"/>
      <c r="I272" s="951">
        <f t="shared" si="14"/>
        <v>0</v>
      </c>
      <c r="J272" s="833"/>
      <c r="K272" s="951"/>
      <c r="L272" s="856">
        <f t="shared" si="15"/>
        <v>0</v>
      </c>
      <c r="M272" s="954"/>
      <c r="N272" s="835"/>
      <c r="O272" s="21"/>
      <c r="P272" s="21"/>
    </row>
    <row r="273" spans="2:14" s="21" customFormat="1" ht="15.95" hidden="1" customHeight="1">
      <c r="B273" s="1828">
        <v>29</v>
      </c>
      <c r="C273" s="797">
        <v>41844</v>
      </c>
      <c r="D273" s="3092"/>
      <c r="E273" s="853"/>
      <c r="F273" s="854"/>
      <c r="G273" s="854"/>
      <c r="H273" s="891"/>
      <c r="I273" s="951">
        <f>H273*1000</f>
        <v>0</v>
      </c>
      <c r="J273" s="833"/>
      <c r="K273" s="951"/>
      <c r="L273" s="856">
        <f>I273+K273</f>
        <v>0</v>
      </c>
      <c r="M273" s="954"/>
      <c r="N273" s="835"/>
    </row>
    <row r="274" spans="2:14" s="21" customFormat="1" ht="15.95" hidden="1" customHeight="1" thickBot="1">
      <c r="B274" s="1834">
        <v>30</v>
      </c>
      <c r="C274" s="799">
        <v>41845</v>
      </c>
      <c r="D274" s="3093"/>
      <c r="E274" s="837"/>
      <c r="F274" s="838"/>
      <c r="G274" s="838"/>
      <c r="H274" s="893"/>
      <c r="I274" s="963">
        <f>H274*1000</f>
        <v>0</v>
      </c>
      <c r="J274" s="840"/>
      <c r="K274" s="963"/>
      <c r="L274" s="841">
        <f>I274+K274</f>
        <v>0</v>
      </c>
      <c r="M274" s="842"/>
      <c r="N274" s="843"/>
    </row>
    <row r="275" spans="2:14" s="21" customFormat="1" ht="15.95" hidden="1" customHeight="1">
      <c r="B275" s="1930">
        <v>1</v>
      </c>
      <c r="C275" s="1931">
        <v>41846</v>
      </c>
      <c r="D275" s="982"/>
      <c r="E275" s="1969"/>
      <c r="F275" s="1970"/>
      <c r="G275" s="1970"/>
      <c r="H275" s="1971">
        <f>G275-F275</f>
        <v>0</v>
      </c>
      <c r="I275" s="1972">
        <f>H275*1000</f>
        <v>0</v>
      </c>
      <c r="J275" s="1973"/>
      <c r="K275" s="1974"/>
      <c r="L275" s="1975">
        <f>I275+K275</f>
        <v>0</v>
      </c>
      <c r="M275" s="1975"/>
      <c r="N275" s="1976"/>
    </row>
    <row r="276" spans="2:14" s="21" customFormat="1" ht="15.95" hidden="1" customHeight="1">
      <c r="B276" s="1935">
        <v>2</v>
      </c>
      <c r="C276" s="1936">
        <v>41847</v>
      </c>
      <c r="D276" s="983"/>
      <c r="E276" s="1977"/>
      <c r="F276" s="1978"/>
      <c r="G276" s="1978"/>
      <c r="H276" s="1979">
        <f>G276-F276</f>
        <v>0</v>
      </c>
      <c r="I276" s="1980">
        <f>H276*1000</f>
        <v>0</v>
      </c>
      <c r="J276" s="1981"/>
      <c r="K276" s="1982"/>
      <c r="L276" s="1983">
        <f>I276+K276</f>
        <v>0</v>
      </c>
      <c r="M276" s="1983"/>
      <c r="N276" s="1984"/>
    </row>
    <row r="277" spans="2:14" s="21" customFormat="1" ht="15.95" hidden="1" customHeight="1">
      <c r="B277" s="1935">
        <v>3</v>
      </c>
      <c r="C277" s="1938">
        <v>41848</v>
      </c>
      <c r="D277" s="983"/>
      <c r="E277" s="1977"/>
      <c r="F277" s="1978"/>
      <c r="G277" s="1978"/>
      <c r="H277" s="1979">
        <f t="shared" ref="H277:H305" si="16">G277-F277</f>
        <v>0</v>
      </c>
      <c r="I277" s="1980">
        <f t="shared" ref="I277:I305" si="17">H277*1000</f>
        <v>0</v>
      </c>
      <c r="J277" s="1981"/>
      <c r="K277" s="1982"/>
      <c r="L277" s="1983">
        <f t="shared" ref="L277:L305" si="18">I277+K277</f>
        <v>0</v>
      </c>
      <c r="M277" s="1983"/>
      <c r="N277" s="1985"/>
    </row>
    <row r="278" spans="2:14" s="21" customFormat="1" ht="15.95" hidden="1" customHeight="1">
      <c r="B278" s="1935">
        <v>4</v>
      </c>
      <c r="C278" s="1938">
        <v>41849</v>
      </c>
      <c r="D278" s="983"/>
      <c r="E278" s="1977"/>
      <c r="F278" s="1978"/>
      <c r="G278" s="1978"/>
      <c r="H278" s="1979">
        <f t="shared" si="16"/>
        <v>0</v>
      </c>
      <c r="I278" s="1980">
        <f t="shared" si="17"/>
        <v>0</v>
      </c>
      <c r="J278" s="1981"/>
      <c r="K278" s="1982"/>
      <c r="L278" s="1983">
        <f t="shared" si="18"/>
        <v>0</v>
      </c>
      <c r="M278" s="1983"/>
      <c r="N278" s="1985"/>
    </row>
    <row r="279" spans="2:14" s="21" customFormat="1" ht="15.95" hidden="1" customHeight="1">
      <c r="B279" s="1935">
        <v>5</v>
      </c>
      <c r="C279" s="1939">
        <v>41850</v>
      </c>
      <c r="D279" s="1193"/>
      <c r="E279" s="1986"/>
      <c r="F279" s="1978"/>
      <c r="G279" s="1978"/>
      <c r="H279" s="1979">
        <f t="shared" si="16"/>
        <v>0</v>
      </c>
      <c r="I279" s="1980">
        <f t="shared" si="17"/>
        <v>0</v>
      </c>
      <c r="J279" s="1981"/>
      <c r="K279" s="1982"/>
      <c r="L279" s="1983">
        <f t="shared" si="18"/>
        <v>0</v>
      </c>
      <c r="M279" s="1983"/>
      <c r="N279" s="1987"/>
    </row>
    <row r="280" spans="2:14" ht="15.95" hidden="1" customHeight="1">
      <c r="B280" s="1935">
        <v>6</v>
      </c>
      <c r="C280" s="1940">
        <v>41851</v>
      </c>
      <c r="D280" s="1193"/>
      <c r="E280" s="1986"/>
      <c r="F280" s="1978"/>
      <c r="G280" s="1978"/>
      <c r="H280" s="1979">
        <f t="shared" si="16"/>
        <v>0</v>
      </c>
      <c r="I280" s="1980">
        <f t="shared" si="17"/>
        <v>0</v>
      </c>
      <c r="J280" s="1981"/>
      <c r="K280" s="1982"/>
      <c r="L280" s="1983">
        <f t="shared" si="18"/>
        <v>0</v>
      </c>
      <c r="M280" s="1983"/>
      <c r="N280" s="1985"/>
    </row>
    <row r="281" spans="2:14" ht="15.95" hidden="1" customHeight="1">
      <c r="B281" s="1935">
        <v>7</v>
      </c>
      <c r="C281" s="1939">
        <v>41852</v>
      </c>
      <c r="D281" s="983"/>
      <c r="E281" s="1977"/>
      <c r="F281" s="1978"/>
      <c r="G281" s="1978"/>
      <c r="H281" s="1979">
        <f t="shared" si="16"/>
        <v>0</v>
      </c>
      <c r="I281" s="1980">
        <f t="shared" si="17"/>
        <v>0</v>
      </c>
      <c r="J281" s="1981"/>
      <c r="K281" s="1982"/>
      <c r="L281" s="1983">
        <f t="shared" si="18"/>
        <v>0</v>
      </c>
      <c r="M281" s="1983"/>
      <c r="N281" s="1985"/>
    </row>
    <row r="282" spans="2:14" ht="15.95" hidden="1" customHeight="1">
      <c r="B282" s="1935">
        <v>8</v>
      </c>
      <c r="C282" s="1940">
        <v>41853</v>
      </c>
      <c r="D282" s="1193"/>
      <c r="E282" s="1977"/>
      <c r="F282" s="1978"/>
      <c r="G282" s="1978"/>
      <c r="H282" s="1979">
        <f t="shared" si="16"/>
        <v>0</v>
      </c>
      <c r="I282" s="1980">
        <f t="shared" si="17"/>
        <v>0</v>
      </c>
      <c r="J282" s="1981"/>
      <c r="K282" s="1982"/>
      <c r="L282" s="1983">
        <f t="shared" si="18"/>
        <v>0</v>
      </c>
      <c r="M282" s="1983"/>
      <c r="N282" s="1985"/>
    </row>
    <row r="283" spans="2:14" ht="15.95" hidden="1" customHeight="1">
      <c r="B283" s="1935">
        <v>9</v>
      </c>
      <c r="C283" s="1936">
        <v>41854</v>
      </c>
      <c r="D283" s="983"/>
      <c r="E283" s="1977"/>
      <c r="F283" s="1978"/>
      <c r="G283" s="1978"/>
      <c r="H283" s="1979">
        <f t="shared" si="16"/>
        <v>0</v>
      </c>
      <c r="I283" s="1980">
        <f t="shared" si="17"/>
        <v>0</v>
      </c>
      <c r="J283" s="1981"/>
      <c r="K283" s="1982"/>
      <c r="L283" s="1983">
        <f t="shared" si="18"/>
        <v>0</v>
      </c>
      <c r="M283" s="1983"/>
      <c r="N283" s="1985"/>
    </row>
    <row r="284" spans="2:14" ht="15.95" hidden="1" customHeight="1">
      <c r="B284" s="1935">
        <v>10</v>
      </c>
      <c r="C284" s="1940">
        <v>41855</v>
      </c>
      <c r="D284" s="983" t="s">
        <v>940</v>
      </c>
      <c r="E284" s="1977" t="s">
        <v>263</v>
      </c>
      <c r="F284" s="1978"/>
      <c r="G284" s="1978"/>
      <c r="H284" s="1979">
        <f t="shared" si="16"/>
        <v>0</v>
      </c>
      <c r="I284" s="1980">
        <f t="shared" si="17"/>
        <v>0</v>
      </c>
      <c r="J284" s="1981"/>
      <c r="K284" s="1982"/>
      <c r="L284" s="1983">
        <f t="shared" si="18"/>
        <v>0</v>
      </c>
      <c r="M284" s="1983"/>
      <c r="N284" s="1985"/>
    </row>
    <row r="285" spans="2:14" ht="15.95" hidden="1" customHeight="1">
      <c r="B285" s="1935">
        <v>11</v>
      </c>
      <c r="C285" s="1939">
        <v>41856</v>
      </c>
      <c r="D285" s="983" t="s">
        <v>940</v>
      </c>
      <c r="E285" s="1977" t="s">
        <v>263</v>
      </c>
      <c r="F285" s="1978"/>
      <c r="G285" s="1978"/>
      <c r="H285" s="1979">
        <f t="shared" si="16"/>
        <v>0</v>
      </c>
      <c r="I285" s="1980">
        <f t="shared" si="17"/>
        <v>0</v>
      </c>
      <c r="J285" s="1981"/>
      <c r="K285" s="1982"/>
      <c r="L285" s="1983">
        <f t="shared" si="18"/>
        <v>0</v>
      </c>
      <c r="M285" s="1983"/>
      <c r="N285" s="1985"/>
    </row>
    <row r="286" spans="2:14" ht="15.95" hidden="1" customHeight="1">
      <c r="B286" s="1935">
        <v>12</v>
      </c>
      <c r="C286" s="1940">
        <v>41857</v>
      </c>
      <c r="D286" s="983" t="s">
        <v>940</v>
      </c>
      <c r="E286" s="1977" t="s">
        <v>263</v>
      </c>
      <c r="F286" s="1978"/>
      <c r="G286" s="1978"/>
      <c r="H286" s="1979">
        <f t="shared" si="16"/>
        <v>0</v>
      </c>
      <c r="I286" s="1980">
        <f t="shared" si="17"/>
        <v>0</v>
      </c>
      <c r="J286" s="1981"/>
      <c r="K286" s="1982"/>
      <c r="L286" s="1983">
        <f t="shared" si="18"/>
        <v>0</v>
      </c>
      <c r="M286" s="1988"/>
      <c r="N286" s="1987"/>
    </row>
    <row r="287" spans="2:14" ht="15.95" hidden="1" customHeight="1">
      <c r="B287" s="1935">
        <v>13</v>
      </c>
      <c r="C287" s="1939">
        <v>41858</v>
      </c>
      <c r="D287" s="983" t="s">
        <v>940</v>
      </c>
      <c r="E287" s="1977" t="s">
        <v>263</v>
      </c>
      <c r="F287" s="1978"/>
      <c r="G287" s="1978"/>
      <c r="H287" s="1979">
        <f t="shared" si="16"/>
        <v>0</v>
      </c>
      <c r="I287" s="1980">
        <f t="shared" si="17"/>
        <v>0</v>
      </c>
      <c r="J287" s="1981"/>
      <c r="K287" s="1982"/>
      <c r="L287" s="1983">
        <f t="shared" si="18"/>
        <v>0</v>
      </c>
      <c r="M287" s="1983"/>
      <c r="N287" s="1985"/>
    </row>
    <row r="288" spans="2:14" ht="15.95" hidden="1" customHeight="1">
      <c r="B288" s="1935">
        <v>14</v>
      </c>
      <c r="C288" s="1940">
        <v>41859</v>
      </c>
      <c r="D288" s="983" t="s">
        <v>941</v>
      </c>
      <c r="E288" s="494" t="s">
        <v>263</v>
      </c>
      <c r="F288" s="1978"/>
      <c r="G288" s="1978"/>
      <c r="H288" s="1979">
        <f t="shared" si="16"/>
        <v>0</v>
      </c>
      <c r="I288" s="1980">
        <f t="shared" si="17"/>
        <v>0</v>
      </c>
      <c r="J288" s="1981"/>
      <c r="K288" s="1982"/>
      <c r="L288" s="1983">
        <f t="shared" si="18"/>
        <v>0</v>
      </c>
      <c r="M288" s="1983"/>
      <c r="N288" s="1985"/>
    </row>
    <row r="289" spans="2:14" ht="15.95" hidden="1" customHeight="1">
      <c r="B289" s="1935">
        <v>15</v>
      </c>
      <c r="C289" s="1939">
        <v>41860</v>
      </c>
      <c r="D289" s="983" t="s">
        <v>517</v>
      </c>
      <c r="E289" s="494" t="s">
        <v>263</v>
      </c>
      <c r="F289" s="1978"/>
      <c r="G289" s="1978"/>
      <c r="H289" s="1979">
        <v>3</v>
      </c>
      <c r="I289" s="1980">
        <f t="shared" si="17"/>
        <v>3000</v>
      </c>
      <c r="J289" s="1981"/>
      <c r="K289" s="1982"/>
      <c r="L289" s="1983">
        <f t="shared" si="18"/>
        <v>3000</v>
      </c>
      <c r="M289" s="1988"/>
      <c r="N289" s="1987"/>
    </row>
    <row r="290" spans="2:14" ht="15.95" hidden="1" customHeight="1">
      <c r="B290" s="1935">
        <v>16</v>
      </c>
      <c r="C290" s="1936">
        <v>41861</v>
      </c>
      <c r="D290" s="983" t="s">
        <v>942</v>
      </c>
      <c r="E290" s="494" t="s">
        <v>263</v>
      </c>
      <c r="F290" s="1978"/>
      <c r="G290" s="1978"/>
      <c r="H290" s="1979">
        <v>150</v>
      </c>
      <c r="I290" s="1980">
        <f t="shared" si="17"/>
        <v>150000</v>
      </c>
      <c r="J290" s="1981"/>
      <c r="K290" s="1982"/>
      <c r="L290" s="1983">
        <f t="shared" si="18"/>
        <v>150000</v>
      </c>
      <c r="M290" s="1988"/>
      <c r="N290" s="1987"/>
    </row>
    <row r="291" spans="2:14" ht="15.95" hidden="1" customHeight="1">
      <c r="B291" s="1935">
        <v>17</v>
      </c>
      <c r="C291" s="1939">
        <v>41862</v>
      </c>
      <c r="D291" s="1989" t="s">
        <v>832</v>
      </c>
      <c r="E291" s="1990" t="s">
        <v>277</v>
      </c>
      <c r="F291" s="1978"/>
      <c r="G291" s="1978"/>
      <c r="H291" s="1979">
        <f t="shared" si="16"/>
        <v>0</v>
      </c>
      <c r="I291" s="1980">
        <f t="shared" si="17"/>
        <v>0</v>
      </c>
      <c r="J291" s="1981"/>
      <c r="K291" s="1982"/>
      <c r="L291" s="1983">
        <f t="shared" si="18"/>
        <v>0</v>
      </c>
      <c r="M291" s="1988">
        <v>35000</v>
      </c>
      <c r="N291" s="1987"/>
    </row>
    <row r="292" spans="2:14" ht="15.95" hidden="1" customHeight="1">
      <c r="B292" s="1935">
        <v>18</v>
      </c>
      <c r="C292" s="1940">
        <v>41863</v>
      </c>
      <c r="D292" s="1989" t="s">
        <v>832</v>
      </c>
      <c r="E292" s="1990" t="s">
        <v>277</v>
      </c>
      <c r="F292" s="1978"/>
      <c r="G292" s="1978"/>
      <c r="H292" s="1979">
        <f t="shared" si="16"/>
        <v>0</v>
      </c>
      <c r="I292" s="1980">
        <f t="shared" si="17"/>
        <v>0</v>
      </c>
      <c r="J292" s="1981"/>
      <c r="K292" s="1982"/>
      <c r="L292" s="1983">
        <f t="shared" si="18"/>
        <v>0</v>
      </c>
      <c r="M292" s="1983">
        <v>35000</v>
      </c>
      <c r="N292" s="1987"/>
    </row>
    <row r="293" spans="2:14" ht="15.95" hidden="1" customHeight="1">
      <c r="B293" s="1935">
        <v>19</v>
      </c>
      <c r="C293" s="1939">
        <v>41864</v>
      </c>
      <c r="D293" s="1989" t="s">
        <v>832</v>
      </c>
      <c r="E293" s="1990" t="s">
        <v>277</v>
      </c>
      <c r="F293" s="1978"/>
      <c r="G293" s="1978"/>
      <c r="H293" s="1979">
        <f t="shared" si="16"/>
        <v>0</v>
      </c>
      <c r="I293" s="1980">
        <f t="shared" si="17"/>
        <v>0</v>
      </c>
      <c r="J293" s="1981"/>
      <c r="K293" s="1982"/>
      <c r="L293" s="1983">
        <f t="shared" si="18"/>
        <v>0</v>
      </c>
      <c r="M293" s="1983">
        <v>35000</v>
      </c>
      <c r="N293" s="1987"/>
    </row>
    <row r="294" spans="2:14" ht="15.95" hidden="1" customHeight="1">
      <c r="B294" s="1935">
        <v>20</v>
      </c>
      <c r="C294" s="1940">
        <v>41865</v>
      </c>
      <c r="D294" s="983" t="s">
        <v>943</v>
      </c>
      <c r="E294" s="494" t="s">
        <v>277</v>
      </c>
      <c r="F294" s="858"/>
      <c r="G294" s="858"/>
      <c r="H294" s="1979">
        <v>45</v>
      </c>
      <c r="I294" s="1980">
        <f t="shared" si="17"/>
        <v>45000</v>
      </c>
      <c r="J294" s="859"/>
      <c r="K294" s="1991"/>
      <c r="L294" s="1983">
        <f t="shared" si="18"/>
        <v>45000</v>
      </c>
      <c r="M294" s="482">
        <v>35000</v>
      </c>
      <c r="N294" s="474"/>
    </row>
    <row r="295" spans="2:14" ht="15.95" hidden="1" customHeight="1">
      <c r="B295" s="1935">
        <v>21</v>
      </c>
      <c r="C295" s="1939">
        <v>41866</v>
      </c>
      <c r="D295" s="1989" t="s">
        <v>832</v>
      </c>
      <c r="E295" s="1990" t="s">
        <v>277</v>
      </c>
      <c r="F295" s="858"/>
      <c r="G295" s="858"/>
      <c r="H295" s="1979">
        <f t="shared" si="16"/>
        <v>0</v>
      </c>
      <c r="I295" s="1980">
        <f t="shared" si="17"/>
        <v>0</v>
      </c>
      <c r="J295" s="859"/>
      <c r="K295" s="1991"/>
      <c r="L295" s="1983">
        <f t="shared" si="18"/>
        <v>0</v>
      </c>
      <c r="M295" s="482">
        <v>35000</v>
      </c>
      <c r="N295" s="474"/>
    </row>
    <row r="296" spans="2:14" ht="15.95" hidden="1" customHeight="1">
      <c r="B296" s="1935">
        <v>22</v>
      </c>
      <c r="C296" s="1940">
        <v>41867</v>
      </c>
      <c r="D296" s="1989" t="s">
        <v>832</v>
      </c>
      <c r="E296" s="1990" t="s">
        <v>277</v>
      </c>
      <c r="F296" s="1992"/>
      <c r="G296" s="1992"/>
      <c r="H296" s="1979">
        <f t="shared" si="16"/>
        <v>0</v>
      </c>
      <c r="I296" s="1980">
        <f t="shared" si="17"/>
        <v>0</v>
      </c>
      <c r="J296" s="1993"/>
      <c r="K296" s="1993"/>
      <c r="L296" s="1983">
        <f t="shared" si="18"/>
        <v>0</v>
      </c>
      <c r="M296" s="1994">
        <v>35000</v>
      </c>
      <c r="N296" s="1995"/>
    </row>
    <row r="297" spans="2:14" ht="15.95" hidden="1" customHeight="1">
      <c r="B297" s="1935">
        <v>23</v>
      </c>
      <c r="C297" s="1936">
        <v>41868</v>
      </c>
      <c r="D297" s="1941" t="s">
        <v>944</v>
      </c>
      <c r="E297" s="1951" t="s">
        <v>263</v>
      </c>
      <c r="F297" s="1941"/>
      <c r="G297" s="1941"/>
      <c r="H297" s="1979">
        <v>423</v>
      </c>
      <c r="I297" s="1980">
        <f t="shared" si="17"/>
        <v>423000</v>
      </c>
      <c r="J297" s="1941"/>
      <c r="K297" s="1941"/>
      <c r="L297" s="1983">
        <f t="shared" si="18"/>
        <v>423000</v>
      </c>
      <c r="M297" s="1941"/>
      <c r="N297" s="1943"/>
    </row>
    <row r="298" spans="2:14" ht="15.95" hidden="1" customHeight="1">
      <c r="B298" s="1935">
        <v>24</v>
      </c>
      <c r="C298" s="1940">
        <v>41869</v>
      </c>
      <c r="D298" s="1941" t="s">
        <v>945</v>
      </c>
      <c r="E298" s="1951" t="s">
        <v>263</v>
      </c>
      <c r="F298" s="1941"/>
      <c r="G298" s="1941"/>
      <c r="H298" s="1979">
        <f t="shared" si="16"/>
        <v>0</v>
      </c>
      <c r="I298" s="1980">
        <f t="shared" si="17"/>
        <v>0</v>
      </c>
      <c r="J298" s="1941"/>
      <c r="K298" s="1941"/>
      <c r="L298" s="1983">
        <f t="shared" si="18"/>
        <v>0</v>
      </c>
      <c r="M298" s="1941"/>
      <c r="N298" s="1943"/>
    </row>
    <row r="299" spans="2:14" ht="15.95" hidden="1" customHeight="1">
      <c r="B299" s="1935">
        <v>25</v>
      </c>
      <c r="C299" s="1939">
        <v>41870</v>
      </c>
      <c r="D299" s="1941" t="s">
        <v>854</v>
      </c>
      <c r="E299" s="1951" t="s">
        <v>263</v>
      </c>
      <c r="F299" s="1941">
        <v>417167</v>
      </c>
      <c r="G299" s="1941">
        <v>417220</v>
      </c>
      <c r="H299" s="1979">
        <f t="shared" si="16"/>
        <v>53</v>
      </c>
      <c r="I299" s="1980">
        <f t="shared" si="17"/>
        <v>53000</v>
      </c>
      <c r="J299" s="1941"/>
      <c r="K299" s="1941"/>
      <c r="L299" s="1983">
        <f t="shared" si="18"/>
        <v>53000</v>
      </c>
      <c r="M299" s="1941"/>
      <c r="N299" s="1943"/>
    </row>
    <row r="300" spans="2:14" ht="15.95" hidden="1" customHeight="1">
      <c r="B300" s="1935">
        <v>26</v>
      </c>
      <c r="C300" s="1940">
        <v>41871</v>
      </c>
      <c r="D300" s="1989" t="s">
        <v>843</v>
      </c>
      <c r="E300" s="1990" t="s">
        <v>263</v>
      </c>
      <c r="F300" s="1941"/>
      <c r="G300" s="1941"/>
      <c r="H300" s="1979">
        <f t="shared" si="16"/>
        <v>0</v>
      </c>
      <c r="I300" s="1980">
        <f t="shared" si="17"/>
        <v>0</v>
      </c>
      <c r="J300" s="1941"/>
      <c r="K300" s="1941"/>
      <c r="L300" s="1983">
        <f t="shared" si="18"/>
        <v>0</v>
      </c>
      <c r="M300" s="1941"/>
      <c r="N300" s="1943"/>
    </row>
    <row r="301" spans="2:14" ht="15.95" hidden="1" customHeight="1">
      <c r="B301" s="1935">
        <v>27</v>
      </c>
      <c r="C301" s="1939">
        <v>41872</v>
      </c>
      <c r="D301" s="1941" t="s">
        <v>946</v>
      </c>
      <c r="E301" s="1951" t="s">
        <v>263</v>
      </c>
      <c r="F301" s="1941">
        <v>417838</v>
      </c>
      <c r="G301" s="1941">
        <v>418460</v>
      </c>
      <c r="H301" s="1979">
        <f t="shared" si="16"/>
        <v>622</v>
      </c>
      <c r="I301" s="1980">
        <f t="shared" si="17"/>
        <v>622000</v>
      </c>
      <c r="J301" s="1941"/>
      <c r="K301" s="1941"/>
      <c r="L301" s="1983">
        <f t="shared" si="18"/>
        <v>622000</v>
      </c>
      <c r="M301" s="1941"/>
      <c r="N301" s="1943"/>
    </row>
    <row r="302" spans="2:14" ht="15.95" hidden="1" customHeight="1">
      <c r="B302" s="1935">
        <v>28</v>
      </c>
      <c r="C302" s="1940">
        <v>41873</v>
      </c>
      <c r="D302" s="1941" t="s">
        <v>947</v>
      </c>
      <c r="E302" s="1951" t="s">
        <v>263</v>
      </c>
      <c r="F302" s="1941">
        <v>418460</v>
      </c>
      <c r="G302" s="1941">
        <v>418634</v>
      </c>
      <c r="H302" s="1979">
        <f t="shared" si="16"/>
        <v>174</v>
      </c>
      <c r="I302" s="1980">
        <f t="shared" si="17"/>
        <v>174000</v>
      </c>
      <c r="J302" s="1941"/>
      <c r="K302" s="1941"/>
      <c r="L302" s="1983">
        <f t="shared" si="18"/>
        <v>174000</v>
      </c>
      <c r="M302" s="1941"/>
      <c r="N302" s="1943"/>
    </row>
    <row r="303" spans="2:14" ht="15.95" hidden="1" customHeight="1">
      <c r="B303" s="1935">
        <v>29</v>
      </c>
      <c r="C303" s="1939">
        <v>41874</v>
      </c>
      <c r="D303" s="1944" t="s">
        <v>948</v>
      </c>
      <c r="E303" s="1996" t="s">
        <v>277</v>
      </c>
      <c r="F303" s="1941"/>
      <c r="G303" s="1941"/>
      <c r="H303" s="1979">
        <f t="shared" si="16"/>
        <v>0</v>
      </c>
      <c r="I303" s="1980">
        <f t="shared" si="17"/>
        <v>0</v>
      </c>
      <c r="J303" s="1941"/>
      <c r="K303" s="1941"/>
      <c r="L303" s="1983">
        <f t="shared" si="18"/>
        <v>0</v>
      </c>
      <c r="M303" s="1941">
        <v>35000</v>
      </c>
      <c r="N303" s="1943"/>
    </row>
    <row r="304" spans="2:14" ht="15.95" hidden="1" customHeight="1">
      <c r="B304" s="1935">
        <v>30</v>
      </c>
      <c r="C304" s="1936">
        <v>41875</v>
      </c>
      <c r="D304" s="1941" t="s">
        <v>949</v>
      </c>
      <c r="E304" s="1951" t="s">
        <v>263</v>
      </c>
      <c r="F304" s="1941">
        <v>418892</v>
      </c>
      <c r="G304" s="1941">
        <v>419158</v>
      </c>
      <c r="H304" s="1979">
        <f t="shared" si="16"/>
        <v>266</v>
      </c>
      <c r="I304" s="1980">
        <f t="shared" si="17"/>
        <v>266000</v>
      </c>
      <c r="J304" s="1941"/>
      <c r="K304" s="1941"/>
      <c r="L304" s="1983">
        <f t="shared" si="18"/>
        <v>266000</v>
      </c>
      <c r="M304" s="1941"/>
      <c r="N304" s="1943"/>
    </row>
    <row r="305" spans="2:14" ht="15.95" hidden="1" customHeight="1" thickBot="1">
      <c r="B305" s="1945">
        <v>31</v>
      </c>
      <c r="C305" s="1946">
        <v>41876</v>
      </c>
      <c r="D305" s="1947" t="s">
        <v>843</v>
      </c>
      <c r="E305" s="1997" t="s">
        <v>263</v>
      </c>
      <c r="F305" s="1948"/>
      <c r="G305" s="1948"/>
      <c r="H305" s="1998">
        <f t="shared" si="16"/>
        <v>0</v>
      </c>
      <c r="I305" s="1999">
        <f t="shared" si="17"/>
        <v>0</v>
      </c>
      <c r="J305" s="1948"/>
      <c r="K305" s="1948"/>
      <c r="L305" s="2000">
        <f t="shared" si="18"/>
        <v>0</v>
      </c>
      <c r="M305" s="1948"/>
      <c r="N305" s="1950"/>
    </row>
    <row r="306" spans="2:14" ht="15.95" hidden="1" customHeight="1">
      <c r="B306" s="2283">
        <v>1</v>
      </c>
      <c r="C306" s="1931">
        <v>41877</v>
      </c>
      <c r="D306" s="2323" t="s">
        <v>1103</v>
      </c>
      <c r="E306" s="2300" t="s">
        <v>277</v>
      </c>
      <c r="F306" s="2301"/>
      <c r="G306" s="2301"/>
      <c r="H306" s="2302">
        <f>G306-F306</f>
        <v>0</v>
      </c>
      <c r="I306" s="1972">
        <f>H306*1000</f>
        <v>0</v>
      </c>
      <c r="J306" s="2303"/>
      <c r="K306" s="1974"/>
      <c r="L306" s="2304">
        <f>I306+K306</f>
        <v>0</v>
      </c>
      <c r="M306" s="2304">
        <v>35000</v>
      </c>
      <c r="N306" s="2305"/>
    </row>
    <row r="307" spans="2:14" ht="15.95" hidden="1" customHeight="1">
      <c r="B307" s="2287">
        <v>2</v>
      </c>
      <c r="C307" s="1940">
        <v>41878</v>
      </c>
      <c r="D307" s="2288" t="s">
        <v>1104</v>
      </c>
      <c r="E307" s="2306" t="s">
        <v>263</v>
      </c>
      <c r="F307" s="2307">
        <v>419538</v>
      </c>
      <c r="G307" s="2307">
        <v>419708</v>
      </c>
      <c r="H307" s="2308">
        <f>G307-F307</f>
        <v>170</v>
      </c>
      <c r="I307" s="1980">
        <f>H307*1000</f>
        <v>170000</v>
      </c>
      <c r="J307" s="2309"/>
      <c r="K307" s="1982"/>
      <c r="L307" s="2310">
        <f>I307+K307</f>
        <v>170000</v>
      </c>
      <c r="M307" s="2310"/>
      <c r="N307" s="2311"/>
    </row>
    <row r="308" spans="2:14" ht="15.95" hidden="1" customHeight="1">
      <c r="B308" s="2287">
        <v>3</v>
      </c>
      <c r="C308" s="1940">
        <v>41879</v>
      </c>
      <c r="D308" s="2288" t="s">
        <v>1105</v>
      </c>
      <c r="E308" s="2306" t="s">
        <v>263</v>
      </c>
      <c r="F308" s="2307">
        <v>419708</v>
      </c>
      <c r="G308" s="2307">
        <v>419873</v>
      </c>
      <c r="H308" s="2308">
        <f t="shared" ref="H308:H350" si="19">G308-F308</f>
        <v>165</v>
      </c>
      <c r="I308" s="1980">
        <f t="shared" ref="I308:I350" si="20">H308*1000</f>
        <v>165000</v>
      </c>
      <c r="J308" s="2309"/>
      <c r="K308" s="1982"/>
      <c r="L308" s="2310">
        <f t="shared" ref="L308:L350" si="21">I308+K308</f>
        <v>165000</v>
      </c>
      <c r="M308" s="2310"/>
      <c r="N308" s="2312"/>
    </row>
    <row r="309" spans="2:14" ht="16.5" hidden="1" thickBot="1">
      <c r="B309" s="2287">
        <v>4</v>
      </c>
      <c r="C309" s="1940">
        <v>41880</v>
      </c>
      <c r="D309" s="2288" t="s">
        <v>1106</v>
      </c>
      <c r="E309" s="2306" t="s">
        <v>263</v>
      </c>
      <c r="F309" s="2307"/>
      <c r="G309" s="2307"/>
      <c r="H309" s="2308">
        <f t="shared" si="19"/>
        <v>0</v>
      </c>
      <c r="I309" s="1980">
        <f t="shared" si="20"/>
        <v>0</v>
      </c>
      <c r="J309" s="2309"/>
      <c r="K309" s="1982"/>
      <c r="L309" s="2310">
        <f t="shared" si="21"/>
        <v>0</v>
      </c>
      <c r="M309" s="2310"/>
      <c r="N309" s="2312"/>
    </row>
    <row r="310" spans="2:14" ht="16.5" hidden="1" thickBot="1">
      <c r="B310" s="2287">
        <v>5</v>
      </c>
      <c r="C310" s="1940">
        <v>41881</v>
      </c>
      <c r="D310" s="1937" t="s">
        <v>1107</v>
      </c>
      <c r="E310" s="2306" t="s">
        <v>263</v>
      </c>
      <c r="F310" s="2307"/>
      <c r="G310" s="2307"/>
      <c r="H310" s="2308">
        <f t="shared" si="19"/>
        <v>0</v>
      </c>
      <c r="I310" s="1980">
        <f t="shared" si="20"/>
        <v>0</v>
      </c>
      <c r="J310" s="2309"/>
      <c r="K310" s="1982"/>
      <c r="L310" s="2310">
        <f t="shared" si="21"/>
        <v>0</v>
      </c>
      <c r="M310" s="2310"/>
      <c r="N310" s="2313"/>
    </row>
    <row r="311" spans="2:14" ht="16.5" hidden="1" thickBot="1">
      <c r="B311" s="2287">
        <v>6</v>
      </c>
      <c r="C311" s="1936">
        <v>41882</v>
      </c>
      <c r="D311" s="1937" t="s">
        <v>1107</v>
      </c>
      <c r="E311" s="2306" t="s">
        <v>263</v>
      </c>
      <c r="F311" s="2307"/>
      <c r="G311" s="2307"/>
      <c r="H311" s="2308">
        <f t="shared" si="19"/>
        <v>0</v>
      </c>
      <c r="I311" s="1980">
        <f t="shared" si="20"/>
        <v>0</v>
      </c>
      <c r="J311" s="2309"/>
      <c r="K311" s="1982"/>
      <c r="L311" s="2310">
        <f t="shared" si="21"/>
        <v>0</v>
      </c>
      <c r="M311" s="2310"/>
      <c r="N311" s="2312"/>
    </row>
    <row r="312" spans="2:14" ht="16.5" hidden="1" thickBot="1">
      <c r="B312" s="2287">
        <v>7</v>
      </c>
      <c r="C312" s="1940">
        <v>41883</v>
      </c>
      <c r="D312" s="1937" t="s">
        <v>1107</v>
      </c>
      <c r="E312" s="2306" t="s">
        <v>263</v>
      </c>
      <c r="F312" s="2307"/>
      <c r="G312" s="2307"/>
      <c r="H312" s="2308">
        <f t="shared" si="19"/>
        <v>0</v>
      </c>
      <c r="I312" s="1980">
        <f t="shared" si="20"/>
        <v>0</v>
      </c>
      <c r="J312" s="2309"/>
      <c r="K312" s="1982"/>
      <c r="L312" s="2310">
        <f t="shared" si="21"/>
        <v>0</v>
      </c>
      <c r="M312" s="2310"/>
      <c r="N312" s="2312"/>
    </row>
    <row r="313" spans="2:14" ht="16.5" hidden="1" thickBot="1">
      <c r="B313" s="2287">
        <v>8</v>
      </c>
      <c r="C313" s="1940">
        <v>41884</v>
      </c>
      <c r="D313" s="1937" t="s">
        <v>1107</v>
      </c>
      <c r="E313" s="2306" t="s">
        <v>263</v>
      </c>
      <c r="F313" s="2307"/>
      <c r="G313" s="2307"/>
      <c r="H313" s="2308">
        <f t="shared" si="19"/>
        <v>0</v>
      </c>
      <c r="I313" s="1980">
        <f t="shared" si="20"/>
        <v>0</v>
      </c>
      <c r="J313" s="2309"/>
      <c r="K313" s="1982"/>
      <c r="L313" s="2310">
        <f t="shared" si="21"/>
        <v>0</v>
      </c>
      <c r="M313" s="2310"/>
      <c r="N313" s="2312"/>
    </row>
    <row r="314" spans="2:14" ht="16.5" hidden="1" thickBot="1">
      <c r="B314" s="2287">
        <v>9</v>
      </c>
      <c r="C314" s="1940">
        <v>41885</v>
      </c>
      <c r="D314" s="1937" t="s">
        <v>1107</v>
      </c>
      <c r="E314" s="2306" t="s">
        <v>263</v>
      </c>
      <c r="F314" s="2307"/>
      <c r="G314" s="2307"/>
      <c r="H314" s="2308">
        <f t="shared" si="19"/>
        <v>0</v>
      </c>
      <c r="I314" s="1980">
        <f t="shared" si="20"/>
        <v>0</v>
      </c>
      <c r="J314" s="2309"/>
      <c r="K314" s="1982"/>
      <c r="L314" s="2310">
        <f t="shared" si="21"/>
        <v>0</v>
      </c>
      <c r="M314" s="2310"/>
      <c r="N314" s="2312"/>
    </row>
    <row r="315" spans="2:14" ht="16.5" hidden="1" thickBot="1">
      <c r="B315" s="2287">
        <v>10</v>
      </c>
      <c r="C315" s="1940">
        <v>41886</v>
      </c>
      <c r="D315" s="1937" t="s">
        <v>1107</v>
      </c>
      <c r="E315" s="2306" t="s">
        <v>263</v>
      </c>
      <c r="F315" s="2307"/>
      <c r="G315" s="2307"/>
      <c r="H315" s="2308">
        <f t="shared" si="19"/>
        <v>0</v>
      </c>
      <c r="I315" s="1980">
        <f t="shared" si="20"/>
        <v>0</v>
      </c>
      <c r="J315" s="2309"/>
      <c r="K315" s="1982"/>
      <c r="L315" s="2310">
        <f t="shared" si="21"/>
        <v>0</v>
      </c>
      <c r="M315" s="2310"/>
      <c r="N315" s="2312"/>
    </row>
    <row r="316" spans="2:14" ht="16.5" hidden="1" thickBot="1">
      <c r="B316" s="2287">
        <v>11</v>
      </c>
      <c r="C316" s="1940">
        <v>41887</v>
      </c>
      <c r="D316" s="1937" t="s">
        <v>1107</v>
      </c>
      <c r="E316" s="2306" t="s">
        <v>263</v>
      </c>
      <c r="F316" s="2307"/>
      <c r="G316" s="2307"/>
      <c r="H316" s="2308">
        <f t="shared" si="19"/>
        <v>0</v>
      </c>
      <c r="I316" s="1980">
        <f t="shared" si="20"/>
        <v>0</v>
      </c>
      <c r="J316" s="2309"/>
      <c r="K316" s="1982"/>
      <c r="L316" s="2310">
        <f t="shared" si="21"/>
        <v>0</v>
      </c>
      <c r="M316" s="2310"/>
      <c r="N316" s="2312"/>
    </row>
    <row r="317" spans="2:14" ht="16.5" hidden="1" thickBot="1">
      <c r="B317" s="2287">
        <v>12</v>
      </c>
      <c r="C317" s="1940">
        <v>41888</v>
      </c>
      <c r="D317" s="983" t="s">
        <v>1108</v>
      </c>
      <c r="E317" s="2306" t="s">
        <v>263</v>
      </c>
      <c r="F317" s="2307">
        <v>420845</v>
      </c>
      <c r="G317" s="2307">
        <v>421511</v>
      </c>
      <c r="H317" s="2308">
        <f t="shared" si="19"/>
        <v>666</v>
      </c>
      <c r="I317" s="1980">
        <f t="shared" si="20"/>
        <v>666000</v>
      </c>
      <c r="J317" s="2309"/>
      <c r="K317" s="1982"/>
      <c r="L317" s="2310">
        <f t="shared" si="21"/>
        <v>666000</v>
      </c>
      <c r="M317" s="2314"/>
      <c r="N317" s="2313"/>
    </row>
    <row r="318" spans="2:14" ht="16.5" hidden="1" thickBot="1">
      <c r="B318" s="2287">
        <v>13</v>
      </c>
      <c r="C318" s="1936">
        <v>41889</v>
      </c>
      <c r="D318" s="983" t="s">
        <v>1109</v>
      </c>
      <c r="E318" s="2306" t="s">
        <v>263</v>
      </c>
      <c r="F318" s="2307">
        <v>421511</v>
      </c>
      <c r="G318" s="2307">
        <v>421526</v>
      </c>
      <c r="H318" s="2308">
        <f t="shared" si="19"/>
        <v>15</v>
      </c>
      <c r="I318" s="1980">
        <f t="shared" si="20"/>
        <v>15000</v>
      </c>
      <c r="J318" s="2309"/>
      <c r="K318" s="1982"/>
      <c r="L318" s="2310">
        <f t="shared" si="21"/>
        <v>15000</v>
      </c>
      <c r="M318" s="2310"/>
      <c r="N318" s="2312"/>
    </row>
    <row r="319" spans="2:14" ht="16.5" hidden="1" thickBot="1">
      <c r="B319" s="2287">
        <v>14</v>
      </c>
      <c r="C319" s="1940">
        <v>41890</v>
      </c>
      <c r="D319" s="1989" t="s">
        <v>832</v>
      </c>
      <c r="E319" s="2306" t="s">
        <v>263</v>
      </c>
      <c r="F319" s="2307"/>
      <c r="G319" s="2307"/>
      <c r="H319" s="2308">
        <f t="shared" si="19"/>
        <v>0</v>
      </c>
      <c r="I319" s="1980">
        <f t="shared" si="20"/>
        <v>0</v>
      </c>
      <c r="J319" s="2309"/>
      <c r="K319" s="1982"/>
      <c r="L319" s="2310">
        <f t="shared" si="21"/>
        <v>0</v>
      </c>
      <c r="M319" s="2310"/>
      <c r="N319" s="2312"/>
    </row>
    <row r="320" spans="2:14" ht="16.5" hidden="1" thickBot="1">
      <c r="B320" s="2287">
        <v>15</v>
      </c>
      <c r="C320" s="1940">
        <v>41891</v>
      </c>
      <c r="D320" s="1989" t="s">
        <v>832</v>
      </c>
      <c r="E320" s="2306" t="s">
        <v>263</v>
      </c>
      <c r="F320" s="2307"/>
      <c r="G320" s="2307"/>
      <c r="H320" s="2308">
        <f t="shared" si="19"/>
        <v>0</v>
      </c>
      <c r="I320" s="1980">
        <f t="shared" si="20"/>
        <v>0</v>
      </c>
      <c r="J320" s="2309"/>
      <c r="K320" s="1982"/>
      <c r="L320" s="2310">
        <f t="shared" si="21"/>
        <v>0</v>
      </c>
      <c r="M320" s="2314"/>
      <c r="N320" s="2313"/>
    </row>
    <row r="321" spans="2:14" ht="16.5" hidden="1" thickBot="1">
      <c r="B321" s="2287">
        <v>16</v>
      </c>
      <c r="C321" s="1940">
        <v>41892</v>
      </c>
      <c r="D321" s="983" t="s">
        <v>1110</v>
      </c>
      <c r="E321" s="2306" t="s">
        <v>263</v>
      </c>
      <c r="F321" s="2307">
        <v>421621</v>
      </c>
      <c r="G321" s="2307">
        <v>421645</v>
      </c>
      <c r="H321" s="2308">
        <f t="shared" si="19"/>
        <v>24</v>
      </c>
      <c r="I321" s="1980">
        <f t="shared" si="20"/>
        <v>24000</v>
      </c>
      <c r="J321" s="2309"/>
      <c r="K321" s="1982"/>
      <c r="L321" s="2310">
        <f t="shared" si="21"/>
        <v>24000</v>
      </c>
      <c r="M321" s="2314"/>
      <c r="N321" s="2313"/>
    </row>
    <row r="322" spans="2:14" ht="16.5" hidden="1" thickBot="1">
      <c r="B322" s="3049">
        <v>17</v>
      </c>
      <c r="C322" s="1940">
        <v>41893</v>
      </c>
      <c r="D322" s="871" t="s">
        <v>1111</v>
      </c>
      <c r="E322" s="2306" t="s">
        <v>263</v>
      </c>
      <c r="F322" s="2307">
        <v>421730</v>
      </c>
      <c r="G322" s="2307">
        <v>421815</v>
      </c>
      <c r="H322" s="2308">
        <f t="shared" si="19"/>
        <v>85</v>
      </c>
      <c r="I322" s="1980">
        <f t="shared" si="20"/>
        <v>85000</v>
      </c>
      <c r="J322" s="2309"/>
      <c r="K322" s="1982"/>
      <c r="L322" s="2310">
        <f t="shared" si="21"/>
        <v>85000</v>
      </c>
      <c r="M322" s="2314"/>
      <c r="N322" s="2313"/>
    </row>
    <row r="323" spans="2:14" ht="16.5" hidden="1" thickBot="1">
      <c r="B323" s="3049"/>
      <c r="C323" s="1940">
        <v>41893</v>
      </c>
      <c r="D323" s="871" t="s">
        <v>1112</v>
      </c>
      <c r="E323" s="2306" t="s">
        <v>263</v>
      </c>
      <c r="F323" s="2307">
        <v>421900</v>
      </c>
      <c r="G323" s="2307">
        <v>421974</v>
      </c>
      <c r="H323" s="2308">
        <f t="shared" si="19"/>
        <v>74</v>
      </c>
      <c r="I323" s="1980">
        <f t="shared" si="20"/>
        <v>74000</v>
      </c>
      <c r="J323" s="2309"/>
      <c r="K323" s="1982"/>
      <c r="L323" s="2310">
        <f t="shared" si="21"/>
        <v>74000</v>
      </c>
      <c r="M323" s="2314"/>
      <c r="N323" s="2313"/>
    </row>
    <row r="324" spans="2:14" ht="16.5" hidden="1" thickBot="1">
      <c r="B324" s="3049">
        <v>18</v>
      </c>
      <c r="C324" s="1940">
        <v>41894</v>
      </c>
      <c r="D324" s="871" t="s">
        <v>1113</v>
      </c>
      <c r="E324" s="2306" t="s">
        <v>263</v>
      </c>
      <c r="F324" s="2307">
        <v>422050</v>
      </c>
      <c r="G324" s="2307">
        <v>422078</v>
      </c>
      <c r="H324" s="2308">
        <f t="shared" si="19"/>
        <v>28</v>
      </c>
      <c r="I324" s="1980">
        <f t="shared" si="20"/>
        <v>28000</v>
      </c>
      <c r="J324" s="2309"/>
      <c r="K324" s="1982"/>
      <c r="L324" s="2310">
        <f t="shared" si="21"/>
        <v>28000</v>
      </c>
      <c r="M324" s="2310"/>
      <c r="N324" s="2313"/>
    </row>
    <row r="325" spans="2:14" ht="16.5" hidden="1" thickBot="1">
      <c r="B325" s="3049"/>
      <c r="C325" s="1940">
        <v>41894</v>
      </c>
      <c r="D325" s="871" t="s">
        <v>1114</v>
      </c>
      <c r="E325" s="2306" t="s">
        <v>263</v>
      </c>
      <c r="F325" s="2307">
        <v>422109</v>
      </c>
      <c r="G325" s="2307">
        <v>422123</v>
      </c>
      <c r="H325" s="2308">
        <f t="shared" si="19"/>
        <v>14</v>
      </c>
      <c r="I325" s="1980">
        <f t="shared" si="20"/>
        <v>14000</v>
      </c>
      <c r="J325" s="2309"/>
      <c r="K325" s="1982"/>
      <c r="L325" s="2310">
        <f t="shared" si="21"/>
        <v>14000</v>
      </c>
      <c r="M325" s="2310"/>
      <c r="N325" s="2313"/>
    </row>
    <row r="326" spans="2:14" ht="16.5" hidden="1" thickBot="1">
      <c r="B326" s="3049">
        <v>19</v>
      </c>
      <c r="C326" s="1940">
        <v>41895</v>
      </c>
      <c r="D326" s="871" t="s">
        <v>1115</v>
      </c>
      <c r="E326" s="2306" t="s">
        <v>263</v>
      </c>
      <c r="F326" s="2307">
        <v>422205</v>
      </c>
      <c r="G326" s="2307">
        <v>422240</v>
      </c>
      <c r="H326" s="2308">
        <f t="shared" si="19"/>
        <v>35</v>
      </c>
      <c r="I326" s="1980">
        <f t="shared" si="20"/>
        <v>35000</v>
      </c>
      <c r="J326" s="2309"/>
      <c r="K326" s="1982"/>
      <c r="L326" s="2310">
        <f t="shared" si="21"/>
        <v>35000</v>
      </c>
      <c r="M326" s="2310"/>
      <c r="N326" s="2313"/>
    </row>
    <row r="327" spans="2:14" ht="16.5" hidden="1" thickBot="1">
      <c r="B327" s="3049"/>
      <c r="C327" s="1940">
        <v>41895</v>
      </c>
      <c r="D327" s="871" t="s">
        <v>1116</v>
      </c>
      <c r="E327" s="2306" t="s">
        <v>263</v>
      </c>
      <c r="F327" s="2307">
        <v>422275</v>
      </c>
      <c r="G327" s="2307">
        <v>422310</v>
      </c>
      <c r="H327" s="2308">
        <f t="shared" si="19"/>
        <v>35</v>
      </c>
      <c r="I327" s="1980">
        <f t="shared" si="20"/>
        <v>35000</v>
      </c>
      <c r="J327" s="2309"/>
      <c r="K327" s="1982"/>
      <c r="L327" s="2310">
        <f t="shared" si="21"/>
        <v>35000</v>
      </c>
      <c r="M327" s="2310"/>
      <c r="N327" s="2313"/>
    </row>
    <row r="328" spans="2:14" ht="16.5" hidden="1" thickBot="1">
      <c r="B328" s="3049"/>
      <c r="C328" s="1940">
        <v>41895</v>
      </c>
      <c r="D328" s="871" t="s">
        <v>1117</v>
      </c>
      <c r="E328" s="2306" t="s">
        <v>263</v>
      </c>
      <c r="F328" s="2307">
        <v>422345</v>
      </c>
      <c r="G328" s="2307">
        <v>422380</v>
      </c>
      <c r="H328" s="2308">
        <f t="shared" si="19"/>
        <v>35</v>
      </c>
      <c r="I328" s="1980">
        <f t="shared" si="20"/>
        <v>35000</v>
      </c>
      <c r="J328" s="2309"/>
      <c r="K328" s="1982"/>
      <c r="L328" s="2310">
        <f t="shared" si="21"/>
        <v>35000</v>
      </c>
      <c r="M328" s="2310"/>
      <c r="N328" s="2313"/>
    </row>
    <row r="329" spans="2:14" ht="16.5" hidden="1" thickBot="1">
      <c r="B329" s="3049">
        <v>20</v>
      </c>
      <c r="C329" s="1936">
        <v>41896</v>
      </c>
      <c r="D329" s="983" t="s">
        <v>1118</v>
      </c>
      <c r="E329" s="2291" t="s">
        <v>277</v>
      </c>
      <c r="F329" s="858">
        <v>422385</v>
      </c>
      <c r="G329" s="858">
        <v>422399</v>
      </c>
      <c r="H329" s="2308">
        <f t="shared" si="19"/>
        <v>14</v>
      </c>
      <c r="I329" s="1980">
        <f t="shared" si="20"/>
        <v>14000</v>
      </c>
      <c r="J329" s="859"/>
      <c r="K329" s="1991"/>
      <c r="L329" s="2310">
        <f t="shared" si="21"/>
        <v>14000</v>
      </c>
      <c r="M329" s="482"/>
      <c r="N329" s="474"/>
    </row>
    <row r="330" spans="2:14" ht="16.5" hidden="1" thickBot="1">
      <c r="B330" s="3049"/>
      <c r="C330" s="1936">
        <v>41896</v>
      </c>
      <c r="D330" s="983" t="s">
        <v>1119</v>
      </c>
      <c r="E330" s="2291" t="s">
        <v>277</v>
      </c>
      <c r="F330" s="858">
        <v>422423</v>
      </c>
      <c r="G330" s="858">
        <v>422573</v>
      </c>
      <c r="H330" s="2308">
        <f t="shared" si="19"/>
        <v>150</v>
      </c>
      <c r="I330" s="1980">
        <f t="shared" si="20"/>
        <v>150000</v>
      </c>
      <c r="J330" s="859"/>
      <c r="K330" s="1991"/>
      <c r="L330" s="2310">
        <f t="shared" si="21"/>
        <v>150000</v>
      </c>
      <c r="M330" s="482"/>
      <c r="N330" s="474"/>
    </row>
    <row r="331" spans="2:14" ht="16.5" hidden="1" thickBot="1">
      <c r="B331" s="2287">
        <v>21</v>
      </c>
      <c r="C331" s="1940">
        <v>41897</v>
      </c>
      <c r="D331" s="871" t="s">
        <v>1120</v>
      </c>
      <c r="E331" s="2291" t="s">
        <v>277</v>
      </c>
      <c r="F331" s="858">
        <v>422664</v>
      </c>
      <c r="G331" s="858">
        <v>422755</v>
      </c>
      <c r="H331" s="2308">
        <f t="shared" si="19"/>
        <v>91</v>
      </c>
      <c r="I331" s="1980">
        <f t="shared" si="20"/>
        <v>91000</v>
      </c>
      <c r="J331" s="859"/>
      <c r="K331" s="1991"/>
      <c r="L331" s="2310">
        <f t="shared" si="21"/>
        <v>91000</v>
      </c>
      <c r="M331" s="482">
        <v>35000</v>
      </c>
      <c r="N331" s="474"/>
    </row>
    <row r="332" spans="2:14" ht="16.5" hidden="1" thickBot="1">
      <c r="B332" s="2287">
        <v>22</v>
      </c>
      <c r="C332" s="1940">
        <v>41898</v>
      </c>
      <c r="D332" s="1989" t="s">
        <v>832</v>
      </c>
      <c r="E332" s="1990" t="s">
        <v>277</v>
      </c>
      <c r="F332" s="2315"/>
      <c r="G332" s="2315"/>
      <c r="H332" s="2308">
        <f t="shared" si="19"/>
        <v>0</v>
      </c>
      <c r="I332" s="1980">
        <f t="shared" si="20"/>
        <v>0</v>
      </c>
      <c r="J332" s="2316"/>
      <c r="K332" s="2316"/>
      <c r="L332" s="2310">
        <f t="shared" si="21"/>
        <v>0</v>
      </c>
      <c r="M332" s="2317">
        <v>35000</v>
      </c>
      <c r="N332" s="2318"/>
    </row>
    <row r="333" spans="2:14" ht="16.5" hidden="1" thickBot="1">
      <c r="B333" s="3049">
        <v>23</v>
      </c>
      <c r="C333" s="1940">
        <v>41899</v>
      </c>
      <c r="D333" s="2292" t="s">
        <v>1121</v>
      </c>
      <c r="E333" s="2291" t="s">
        <v>277</v>
      </c>
      <c r="F333" s="2292">
        <v>422773</v>
      </c>
      <c r="G333" s="2292">
        <v>422798</v>
      </c>
      <c r="H333" s="2308">
        <f t="shared" si="19"/>
        <v>25</v>
      </c>
      <c r="I333" s="1980">
        <f t="shared" si="20"/>
        <v>25000</v>
      </c>
      <c r="J333" s="2292"/>
      <c r="K333" s="2292"/>
      <c r="L333" s="2310">
        <f t="shared" si="21"/>
        <v>25000</v>
      </c>
      <c r="M333" s="3107">
        <v>35000</v>
      </c>
      <c r="N333" s="2294"/>
    </row>
    <row r="334" spans="2:14" ht="16.5" hidden="1" thickBot="1">
      <c r="B334" s="3049"/>
      <c r="C334" s="1940">
        <v>41899</v>
      </c>
      <c r="D334" s="2292" t="s">
        <v>1122</v>
      </c>
      <c r="E334" s="2291" t="s">
        <v>277</v>
      </c>
      <c r="F334" s="2292">
        <v>422828</v>
      </c>
      <c r="G334" s="2292">
        <v>422866</v>
      </c>
      <c r="H334" s="2308">
        <f t="shared" si="19"/>
        <v>38</v>
      </c>
      <c r="I334" s="1980">
        <f t="shared" si="20"/>
        <v>38000</v>
      </c>
      <c r="J334" s="2292"/>
      <c r="K334" s="2292"/>
      <c r="L334" s="2310">
        <f t="shared" si="21"/>
        <v>38000</v>
      </c>
      <c r="M334" s="3107"/>
      <c r="N334" s="2294"/>
    </row>
    <row r="335" spans="2:14" ht="16.5" hidden="1" thickBot="1">
      <c r="B335" s="3049"/>
      <c r="C335" s="1940">
        <v>41899</v>
      </c>
      <c r="D335" s="2292" t="s">
        <v>1123</v>
      </c>
      <c r="E335" s="2291" t="s">
        <v>277</v>
      </c>
      <c r="F335" s="2292">
        <v>422904</v>
      </c>
      <c r="G335" s="2292">
        <v>422942</v>
      </c>
      <c r="H335" s="2308">
        <f t="shared" si="19"/>
        <v>38</v>
      </c>
      <c r="I335" s="1980">
        <f t="shared" si="20"/>
        <v>38000</v>
      </c>
      <c r="J335" s="2292"/>
      <c r="K335" s="2292"/>
      <c r="L335" s="2310">
        <f t="shared" si="21"/>
        <v>38000</v>
      </c>
      <c r="M335" s="3107"/>
      <c r="N335" s="2294"/>
    </row>
    <row r="336" spans="2:14" ht="16.5" hidden="1" thickBot="1">
      <c r="B336" s="3049"/>
      <c r="C336" s="1940">
        <v>41899</v>
      </c>
      <c r="D336" s="2292" t="s">
        <v>1124</v>
      </c>
      <c r="E336" s="2291" t="s">
        <v>277</v>
      </c>
      <c r="F336" s="2292">
        <v>422980</v>
      </c>
      <c r="G336" s="2292">
        <v>423018</v>
      </c>
      <c r="H336" s="2308">
        <f t="shared" si="19"/>
        <v>38</v>
      </c>
      <c r="I336" s="1980">
        <f t="shared" si="20"/>
        <v>38000</v>
      </c>
      <c r="J336" s="2292"/>
      <c r="K336" s="2292"/>
      <c r="L336" s="2310">
        <f t="shared" si="21"/>
        <v>38000</v>
      </c>
      <c r="M336" s="3107"/>
      <c r="N336" s="2294"/>
    </row>
    <row r="337" spans="2:14" ht="16.5" hidden="1" thickBot="1">
      <c r="B337" s="3106">
        <v>24</v>
      </c>
      <c r="C337" s="1940">
        <v>41900</v>
      </c>
      <c r="D337" s="2292" t="s">
        <v>1125</v>
      </c>
      <c r="E337" s="2291" t="s">
        <v>277</v>
      </c>
      <c r="F337" s="2292">
        <v>423054</v>
      </c>
      <c r="G337" s="2292">
        <v>423062</v>
      </c>
      <c r="H337" s="2308">
        <f t="shared" si="19"/>
        <v>8</v>
      </c>
      <c r="I337" s="1980">
        <f t="shared" si="20"/>
        <v>8000</v>
      </c>
      <c r="J337" s="2292"/>
      <c r="K337" s="2292"/>
      <c r="L337" s="2310">
        <f t="shared" si="21"/>
        <v>8000</v>
      </c>
      <c r="M337" s="3107">
        <v>35000</v>
      </c>
      <c r="N337" s="2294"/>
    </row>
    <row r="338" spans="2:14" ht="16.5" hidden="1" thickBot="1">
      <c r="B338" s="3106"/>
      <c r="C338" s="1940">
        <v>41900</v>
      </c>
      <c r="D338" s="2292" t="s">
        <v>1126</v>
      </c>
      <c r="E338" s="2291" t="s">
        <v>277</v>
      </c>
      <c r="F338" s="2292">
        <v>423062</v>
      </c>
      <c r="G338" s="2292">
        <v>423071</v>
      </c>
      <c r="H338" s="2308">
        <f t="shared" si="19"/>
        <v>9</v>
      </c>
      <c r="I338" s="1980">
        <f t="shared" si="20"/>
        <v>9000</v>
      </c>
      <c r="J338" s="2292"/>
      <c r="K338" s="2292"/>
      <c r="L338" s="2310">
        <f t="shared" si="21"/>
        <v>9000</v>
      </c>
      <c r="M338" s="3107"/>
      <c r="N338" s="2294"/>
    </row>
    <row r="339" spans="2:14" ht="16.5" hidden="1" thickBot="1">
      <c r="B339" s="2287">
        <v>25</v>
      </c>
      <c r="C339" s="1940">
        <v>41901</v>
      </c>
      <c r="D339" s="2292" t="s">
        <v>1127</v>
      </c>
      <c r="E339" s="2291" t="s">
        <v>277</v>
      </c>
      <c r="F339" s="2292">
        <v>423128</v>
      </c>
      <c r="G339" s="2292">
        <v>423162</v>
      </c>
      <c r="H339" s="2308">
        <f t="shared" si="19"/>
        <v>34</v>
      </c>
      <c r="I339" s="1980">
        <f t="shared" si="20"/>
        <v>34000</v>
      </c>
      <c r="J339" s="2292"/>
      <c r="K339" s="2292"/>
      <c r="L339" s="2310">
        <f t="shared" si="21"/>
        <v>34000</v>
      </c>
      <c r="M339" s="2317">
        <v>35000</v>
      </c>
      <c r="N339" s="2294"/>
    </row>
    <row r="340" spans="2:14" ht="16.5" hidden="1" thickBot="1">
      <c r="B340" s="2287">
        <v>26</v>
      </c>
      <c r="C340" s="1940">
        <v>41902</v>
      </c>
      <c r="D340" s="1989" t="s">
        <v>1128</v>
      </c>
      <c r="E340" s="1990" t="s">
        <v>277</v>
      </c>
      <c r="F340" s="2292"/>
      <c r="G340" s="2292"/>
      <c r="H340" s="2308">
        <f t="shared" si="19"/>
        <v>0</v>
      </c>
      <c r="I340" s="1980">
        <f t="shared" si="20"/>
        <v>0</v>
      </c>
      <c r="J340" s="2292"/>
      <c r="K340" s="2292"/>
      <c r="L340" s="2310">
        <f t="shared" si="21"/>
        <v>0</v>
      </c>
      <c r="M340" s="2317">
        <v>35000</v>
      </c>
      <c r="N340" s="2294"/>
    </row>
    <row r="341" spans="2:14" ht="16.5" hidden="1" thickBot="1">
      <c r="B341" s="2287">
        <v>27</v>
      </c>
      <c r="C341" s="1936">
        <v>41903</v>
      </c>
      <c r="D341" s="2292" t="s">
        <v>1129</v>
      </c>
      <c r="E341" s="2291" t="s">
        <v>263</v>
      </c>
      <c r="F341" s="2292"/>
      <c r="G341" s="2292"/>
      <c r="H341" s="2308">
        <f t="shared" si="19"/>
        <v>0</v>
      </c>
      <c r="I341" s="1980">
        <f t="shared" si="20"/>
        <v>0</v>
      </c>
      <c r="J341" s="2292"/>
      <c r="K341" s="2292"/>
      <c r="L341" s="2310">
        <f t="shared" si="21"/>
        <v>0</v>
      </c>
      <c r="M341" s="2292"/>
      <c r="N341" s="2294"/>
    </row>
    <row r="342" spans="2:14" ht="16.5" hidden="1" thickBot="1">
      <c r="B342" s="2287"/>
      <c r="C342" s="1940">
        <v>41904</v>
      </c>
      <c r="D342" s="1823" t="s">
        <v>1130</v>
      </c>
      <c r="E342" s="1824" t="s">
        <v>263</v>
      </c>
      <c r="F342" s="2292">
        <v>423407</v>
      </c>
      <c r="G342" s="2292">
        <v>423414</v>
      </c>
      <c r="H342" s="2308">
        <f t="shared" si="19"/>
        <v>7</v>
      </c>
      <c r="I342" s="1980">
        <f t="shared" si="20"/>
        <v>7000</v>
      </c>
      <c r="J342" s="2292"/>
      <c r="K342" s="2292"/>
      <c r="L342" s="2310">
        <f t="shared" si="21"/>
        <v>7000</v>
      </c>
      <c r="M342" s="2292"/>
      <c r="N342" s="2294"/>
    </row>
    <row r="343" spans="2:14" ht="16.5" hidden="1" thickBot="1">
      <c r="B343" s="2287"/>
      <c r="C343" s="1940">
        <v>41904</v>
      </c>
      <c r="D343" s="1823" t="s">
        <v>1131</v>
      </c>
      <c r="E343" s="1824" t="s">
        <v>263</v>
      </c>
      <c r="F343" s="2292">
        <v>423423</v>
      </c>
      <c r="G343" s="2292">
        <v>423428</v>
      </c>
      <c r="H343" s="2308">
        <f t="shared" si="19"/>
        <v>5</v>
      </c>
      <c r="I343" s="1980">
        <f t="shared" si="20"/>
        <v>5000</v>
      </c>
      <c r="J343" s="2292"/>
      <c r="K343" s="2292"/>
      <c r="L343" s="2310">
        <f t="shared" si="21"/>
        <v>5000</v>
      </c>
      <c r="M343" s="2292"/>
      <c r="N343" s="2294"/>
    </row>
    <row r="344" spans="2:14" ht="16.5" hidden="1" thickBot="1">
      <c r="B344" s="2287"/>
      <c r="C344" s="1940">
        <v>41904</v>
      </c>
      <c r="D344" s="1823" t="s">
        <v>1132</v>
      </c>
      <c r="E344" s="1824" t="s">
        <v>263</v>
      </c>
      <c r="F344" s="2292">
        <v>423455</v>
      </c>
      <c r="G344" s="2292">
        <v>423490</v>
      </c>
      <c r="H344" s="2308">
        <f t="shared" si="19"/>
        <v>35</v>
      </c>
      <c r="I344" s="1980">
        <f t="shared" si="20"/>
        <v>35000</v>
      </c>
      <c r="J344" s="2292"/>
      <c r="K344" s="2292"/>
      <c r="L344" s="2310">
        <f t="shared" si="21"/>
        <v>35000</v>
      </c>
      <c r="M344" s="2292"/>
      <c r="N344" s="2294"/>
    </row>
    <row r="345" spans="2:14" ht="16.5" hidden="1" thickBot="1">
      <c r="B345" s="3049">
        <v>28</v>
      </c>
      <c r="C345" s="1940">
        <v>41904</v>
      </c>
      <c r="D345" s="2292" t="s">
        <v>1133</v>
      </c>
      <c r="E345" s="2291" t="s">
        <v>263</v>
      </c>
      <c r="F345" s="2292">
        <v>423525</v>
      </c>
      <c r="G345" s="2292">
        <v>423560</v>
      </c>
      <c r="H345" s="2308">
        <f t="shared" si="19"/>
        <v>35</v>
      </c>
      <c r="I345" s="1980">
        <f t="shared" si="20"/>
        <v>35000</v>
      </c>
      <c r="J345" s="2292"/>
      <c r="K345" s="2292"/>
      <c r="L345" s="2310">
        <f t="shared" si="21"/>
        <v>35000</v>
      </c>
      <c r="M345" s="2292"/>
      <c r="N345" s="2294"/>
    </row>
    <row r="346" spans="2:14" ht="16.5" hidden="1" thickBot="1">
      <c r="B346" s="3049"/>
      <c r="C346" s="1940">
        <v>41904</v>
      </c>
      <c r="D346" s="2292" t="s">
        <v>1134</v>
      </c>
      <c r="E346" s="2291" t="s">
        <v>263</v>
      </c>
      <c r="F346" s="2292">
        <v>423595</v>
      </c>
      <c r="G346" s="2292">
        <v>423630</v>
      </c>
      <c r="H346" s="2308">
        <f t="shared" si="19"/>
        <v>35</v>
      </c>
      <c r="I346" s="1980">
        <f t="shared" si="20"/>
        <v>35000</v>
      </c>
      <c r="J346" s="2292"/>
      <c r="K346" s="2292"/>
      <c r="L346" s="2310">
        <f t="shared" si="21"/>
        <v>35000</v>
      </c>
      <c r="M346" s="2292"/>
      <c r="N346" s="2294"/>
    </row>
    <row r="347" spans="2:14" ht="16.5" hidden="1" thickBot="1">
      <c r="B347" s="3049"/>
      <c r="C347" s="1940">
        <v>41904</v>
      </c>
      <c r="D347" s="2292" t="s">
        <v>1135</v>
      </c>
      <c r="E347" s="2291" t="s">
        <v>263</v>
      </c>
      <c r="F347" s="2292">
        <v>423630</v>
      </c>
      <c r="G347" s="2292">
        <v>424294</v>
      </c>
      <c r="H347" s="2308">
        <f t="shared" si="19"/>
        <v>664</v>
      </c>
      <c r="I347" s="1980">
        <f t="shared" si="20"/>
        <v>664000</v>
      </c>
      <c r="J347" s="2292"/>
      <c r="K347" s="2292"/>
      <c r="L347" s="2310">
        <f t="shared" si="21"/>
        <v>664000</v>
      </c>
      <c r="M347" s="2292"/>
      <c r="N347" s="2294"/>
    </row>
    <row r="348" spans="2:14" ht="16.5" hidden="1" thickBot="1">
      <c r="B348" s="2325">
        <v>29</v>
      </c>
      <c r="C348" s="1940">
        <v>41905</v>
      </c>
      <c r="D348" s="1823" t="s">
        <v>1136</v>
      </c>
      <c r="E348" s="1824" t="s">
        <v>277</v>
      </c>
      <c r="F348" s="2292"/>
      <c r="G348" s="2292"/>
      <c r="H348" s="2308"/>
      <c r="I348" s="1980"/>
      <c r="J348" s="2292"/>
      <c r="K348" s="2292"/>
      <c r="L348" s="2310"/>
      <c r="M348" s="2292"/>
      <c r="N348" s="2294"/>
    </row>
    <row r="349" spans="2:14" ht="16.5" hidden="1" thickBot="1">
      <c r="B349" s="2287">
        <v>30</v>
      </c>
      <c r="C349" s="1940">
        <v>41906</v>
      </c>
      <c r="D349" s="1823" t="s">
        <v>1137</v>
      </c>
      <c r="E349" s="2291" t="s">
        <v>277</v>
      </c>
      <c r="F349" s="2292">
        <v>424294</v>
      </c>
      <c r="G349" s="2292">
        <v>424971</v>
      </c>
      <c r="H349" s="2308">
        <f t="shared" si="19"/>
        <v>677</v>
      </c>
      <c r="I349" s="1980">
        <f t="shared" si="20"/>
        <v>677000</v>
      </c>
      <c r="J349" s="2292"/>
      <c r="K349" s="2292"/>
      <c r="L349" s="2310">
        <f t="shared" si="21"/>
        <v>677000</v>
      </c>
      <c r="M349" s="2317">
        <v>35000</v>
      </c>
      <c r="N349" s="2294"/>
    </row>
    <row r="350" spans="2:14" ht="16.5" hidden="1" thickBot="1">
      <c r="B350" s="2295">
        <v>31</v>
      </c>
      <c r="C350" s="2296">
        <v>41907</v>
      </c>
      <c r="D350" s="1947" t="s">
        <v>832</v>
      </c>
      <c r="E350" s="1997" t="s">
        <v>277</v>
      </c>
      <c r="F350" s="2297"/>
      <c r="G350" s="2297"/>
      <c r="H350" s="2320">
        <f t="shared" si="19"/>
        <v>0</v>
      </c>
      <c r="I350" s="1999">
        <f t="shared" si="20"/>
        <v>0</v>
      </c>
      <c r="J350" s="2297"/>
      <c r="K350" s="2297"/>
      <c r="L350" s="2321">
        <f t="shared" si="21"/>
        <v>0</v>
      </c>
      <c r="M350" s="2322">
        <v>35000</v>
      </c>
      <c r="N350" s="2299"/>
    </row>
    <row r="351" spans="2:14" ht="16.5" hidden="1" thickBot="1">
      <c r="B351" s="2283">
        <v>1</v>
      </c>
      <c r="C351" s="1931">
        <v>41908</v>
      </c>
      <c r="D351" s="2284" t="s">
        <v>1301</v>
      </c>
      <c r="E351" s="488" t="s">
        <v>277</v>
      </c>
      <c r="F351" s="2609">
        <v>425020</v>
      </c>
      <c r="G351" s="2609">
        <v>425134</v>
      </c>
      <c r="H351" s="2610">
        <f>G351-F351</f>
        <v>114</v>
      </c>
      <c r="I351" s="1972">
        <f>H351*1000</f>
        <v>114000</v>
      </c>
      <c r="J351" s="2611"/>
      <c r="K351" s="1974"/>
      <c r="L351" s="2612">
        <f>I351+K351</f>
        <v>114000</v>
      </c>
      <c r="M351" s="1974">
        <v>35000</v>
      </c>
      <c r="N351" s="2613"/>
    </row>
    <row r="352" spans="2:14" ht="16.5" hidden="1" thickBot="1">
      <c r="B352" s="2549">
        <v>2</v>
      </c>
      <c r="C352" s="1940">
        <v>41909</v>
      </c>
      <c r="D352" s="1486" t="s">
        <v>1302</v>
      </c>
      <c r="E352" s="1990" t="s">
        <v>277</v>
      </c>
      <c r="F352" s="2614"/>
      <c r="G352" s="2614"/>
      <c r="H352" s="2615">
        <f>G352-F352</f>
        <v>0</v>
      </c>
      <c r="I352" s="1980">
        <f>H352*1000</f>
        <v>0</v>
      </c>
      <c r="J352" s="2616"/>
      <c r="K352" s="1982"/>
      <c r="L352" s="2617">
        <f>I352+K352</f>
        <v>0</v>
      </c>
      <c r="M352" s="1982">
        <v>35000</v>
      </c>
      <c r="N352" s="2618"/>
    </row>
    <row r="353" spans="2:14" ht="16.5" hidden="1" thickBot="1">
      <c r="B353" s="3050">
        <v>3</v>
      </c>
      <c r="C353" s="2594">
        <v>41910</v>
      </c>
      <c r="D353" s="2288" t="s">
        <v>1303</v>
      </c>
      <c r="E353" s="494" t="s">
        <v>263</v>
      </c>
      <c r="F353" s="2614">
        <v>425359</v>
      </c>
      <c r="G353" s="2614">
        <v>425384</v>
      </c>
      <c r="H353" s="2615">
        <f t="shared" ref="H353:H416" si="22">G353-F353</f>
        <v>25</v>
      </c>
      <c r="I353" s="1980">
        <f t="shared" ref="I353:I390" si="23">H353*1000</f>
        <v>25000</v>
      </c>
      <c r="J353" s="2616"/>
      <c r="K353" s="1982"/>
      <c r="L353" s="2617">
        <f t="shared" ref="L353:L392" si="24">I353+K353</f>
        <v>25000</v>
      </c>
      <c r="M353" s="1982"/>
      <c r="N353" s="2619"/>
    </row>
    <row r="354" spans="2:14" ht="16.5" hidden="1" thickBot="1">
      <c r="B354" s="3052"/>
      <c r="C354" s="2594">
        <v>41910</v>
      </c>
      <c r="D354" s="2288" t="s">
        <v>1304</v>
      </c>
      <c r="E354" s="494" t="s">
        <v>277</v>
      </c>
      <c r="F354" s="2614">
        <v>425384</v>
      </c>
      <c r="G354" s="2614">
        <v>425524</v>
      </c>
      <c r="H354" s="2615">
        <f t="shared" si="22"/>
        <v>140</v>
      </c>
      <c r="I354" s="1980">
        <f t="shared" si="23"/>
        <v>140000</v>
      </c>
      <c r="J354" s="2616"/>
      <c r="K354" s="1982"/>
      <c r="L354" s="2617">
        <f t="shared" si="24"/>
        <v>140000</v>
      </c>
      <c r="M354" s="1982"/>
      <c r="N354" s="2619"/>
    </row>
    <row r="355" spans="2:14" ht="16.5" hidden="1" thickBot="1">
      <c r="B355" s="2549">
        <v>4</v>
      </c>
      <c r="C355" s="1940">
        <v>41911</v>
      </c>
      <c r="D355" s="2288" t="s">
        <v>1305</v>
      </c>
      <c r="E355" s="494" t="s">
        <v>277</v>
      </c>
      <c r="F355" s="2614">
        <v>425586</v>
      </c>
      <c r="G355" s="2614">
        <v>425690</v>
      </c>
      <c r="H355" s="2615">
        <f t="shared" si="22"/>
        <v>104</v>
      </c>
      <c r="I355" s="1980">
        <f t="shared" si="23"/>
        <v>104000</v>
      </c>
      <c r="J355" s="2616"/>
      <c r="K355" s="1982"/>
      <c r="L355" s="2617">
        <f>I355+K355</f>
        <v>104000</v>
      </c>
      <c r="M355" s="1982"/>
      <c r="N355" s="2619"/>
    </row>
    <row r="356" spans="2:14" ht="16.5" hidden="1" thickBot="1">
      <c r="B356" s="3050">
        <v>5</v>
      </c>
      <c r="C356" s="1940">
        <v>41912</v>
      </c>
      <c r="D356" s="2288" t="s">
        <v>1306</v>
      </c>
      <c r="E356" s="494" t="s">
        <v>277</v>
      </c>
      <c r="F356" s="2614">
        <v>425766</v>
      </c>
      <c r="G356" s="2614">
        <v>425780</v>
      </c>
      <c r="H356" s="2615">
        <f t="shared" si="22"/>
        <v>14</v>
      </c>
      <c r="I356" s="1980">
        <f t="shared" si="23"/>
        <v>14000</v>
      </c>
      <c r="J356" s="2616"/>
      <c r="K356" s="1982"/>
      <c r="L356" s="2617">
        <f t="shared" si="24"/>
        <v>14000</v>
      </c>
      <c r="M356" s="1982"/>
      <c r="N356" s="2620"/>
    </row>
    <row r="357" spans="2:14" ht="16.5" hidden="1" thickBot="1">
      <c r="B357" s="3051"/>
      <c r="C357" s="1940">
        <v>41912</v>
      </c>
      <c r="D357" s="2288" t="s">
        <v>1307</v>
      </c>
      <c r="E357" s="494" t="s">
        <v>277</v>
      </c>
      <c r="F357" s="2614">
        <v>425794</v>
      </c>
      <c r="G357" s="2614">
        <v>425808</v>
      </c>
      <c r="H357" s="2615">
        <f t="shared" si="22"/>
        <v>14</v>
      </c>
      <c r="I357" s="1980">
        <f t="shared" si="23"/>
        <v>14000</v>
      </c>
      <c r="J357" s="2616"/>
      <c r="K357" s="1982"/>
      <c r="L357" s="2617">
        <f t="shared" si="24"/>
        <v>14000</v>
      </c>
      <c r="M357" s="1982"/>
      <c r="N357" s="2620"/>
    </row>
    <row r="358" spans="2:14" ht="16.5" hidden="1" thickBot="1">
      <c r="B358" s="3052"/>
      <c r="C358" s="1940">
        <v>41912</v>
      </c>
      <c r="D358" s="2288" t="s">
        <v>1308</v>
      </c>
      <c r="E358" s="494" t="s">
        <v>277</v>
      </c>
      <c r="F358" s="2614">
        <v>425822</v>
      </c>
      <c r="G358" s="2614">
        <v>425836</v>
      </c>
      <c r="H358" s="2615">
        <f t="shared" si="22"/>
        <v>14</v>
      </c>
      <c r="I358" s="1980">
        <f t="shared" si="23"/>
        <v>14000</v>
      </c>
      <c r="J358" s="2616"/>
      <c r="K358" s="1982"/>
      <c r="L358" s="2617">
        <f t="shared" si="24"/>
        <v>14000</v>
      </c>
      <c r="M358" s="1982"/>
      <c r="N358" s="2620"/>
    </row>
    <row r="359" spans="2:14" ht="16.5" hidden="1" thickBot="1">
      <c r="B359" s="2549">
        <v>6</v>
      </c>
      <c r="C359" s="1940">
        <v>41913</v>
      </c>
      <c r="D359" s="2288" t="s">
        <v>1309</v>
      </c>
      <c r="E359" s="494" t="s">
        <v>263</v>
      </c>
      <c r="F359" s="2614">
        <v>425880</v>
      </c>
      <c r="G359" s="2614">
        <v>425886</v>
      </c>
      <c r="H359" s="2615">
        <f t="shared" si="22"/>
        <v>6</v>
      </c>
      <c r="I359" s="1980">
        <f t="shared" si="23"/>
        <v>6000</v>
      </c>
      <c r="J359" s="2616"/>
      <c r="K359" s="1982"/>
      <c r="L359" s="2617">
        <f t="shared" si="24"/>
        <v>6000</v>
      </c>
      <c r="M359" s="1982"/>
      <c r="N359" s="2619"/>
    </row>
    <row r="360" spans="2:14" ht="16.5" hidden="1" thickBot="1">
      <c r="B360" s="2549">
        <v>7</v>
      </c>
      <c r="C360" s="1940">
        <v>41914</v>
      </c>
      <c r="D360" s="2288" t="s">
        <v>1310</v>
      </c>
      <c r="E360" s="494" t="s">
        <v>263</v>
      </c>
      <c r="F360" s="2614">
        <v>425939</v>
      </c>
      <c r="G360" s="2614">
        <v>425986</v>
      </c>
      <c r="H360" s="2615">
        <f t="shared" si="22"/>
        <v>47</v>
      </c>
      <c r="I360" s="1980">
        <f t="shared" si="23"/>
        <v>47000</v>
      </c>
      <c r="J360" s="2616"/>
      <c r="K360" s="1982"/>
      <c r="L360" s="2617">
        <f t="shared" si="24"/>
        <v>47000</v>
      </c>
      <c r="M360" s="1982"/>
      <c r="N360" s="2619"/>
    </row>
    <row r="361" spans="2:14" ht="16.5" hidden="1" thickBot="1">
      <c r="B361" s="2549">
        <v>8</v>
      </c>
      <c r="C361" s="1940">
        <v>41915</v>
      </c>
      <c r="D361" s="2288" t="s">
        <v>1311</v>
      </c>
      <c r="E361" s="494" t="s">
        <v>277</v>
      </c>
      <c r="F361" s="2614">
        <v>426188</v>
      </c>
      <c r="G361" s="2614">
        <v>426198</v>
      </c>
      <c r="H361" s="2615">
        <f t="shared" si="22"/>
        <v>10</v>
      </c>
      <c r="I361" s="1980">
        <f t="shared" si="23"/>
        <v>10000</v>
      </c>
      <c r="J361" s="2616"/>
      <c r="K361" s="1982"/>
      <c r="L361" s="2617">
        <f t="shared" si="24"/>
        <v>10000</v>
      </c>
      <c r="M361" s="1982"/>
      <c r="N361" s="2619"/>
    </row>
    <row r="362" spans="2:14" ht="16.5" hidden="1" thickBot="1">
      <c r="B362" s="2549">
        <v>9</v>
      </c>
      <c r="C362" s="1940">
        <v>41916</v>
      </c>
      <c r="D362" s="2288" t="s">
        <v>1312</v>
      </c>
      <c r="E362" s="494" t="s">
        <v>263</v>
      </c>
      <c r="F362" s="2614">
        <v>426220</v>
      </c>
      <c r="G362" s="2614">
        <v>426417</v>
      </c>
      <c r="H362" s="2615">
        <f t="shared" si="22"/>
        <v>197</v>
      </c>
      <c r="I362" s="1980">
        <f t="shared" si="23"/>
        <v>197000</v>
      </c>
      <c r="J362" s="2616"/>
      <c r="K362" s="1982"/>
      <c r="L362" s="2617">
        <f t="shared" si="24"/>
        <v>197000</v>
      </c>
      <c r="M362" s="1982"/>
      <c r="N362" s="2619"/>
    </row>
    <row r="363" spans="2:14" ht="16.5" hidden="1" thickBot="1">
      <c r="B363" s="2549">
        <v>10</v>
      </c>
      <c r="C363" s="2594">
        <v>41917</v>
      </c>
      <c r="D363" s="1486" t="s">
        <v>1313</v>
      </c>
      <c r="E363" s="1373" t="s">
        <v>263</v>
      </c>
      <c r="F363" s="2614"/>
      <c r="G363" s="2614"/>
      <c r="H363" s="2615">
        <f t="shared" si="22"/>
        <v>0</v>
      </c>
      <c r="I363" s="1980">
        <f t="shared" si="23"/>
        <v>0</v>
      </c>
      <c r="J363" s="2616"/>
      <c r="K363" s="1982"/>
      <c r="L363" s="2617">
        <f t="shared" si="24"/>
        <v>0</v>
      </c>
      <c r="M363" s="1982"/>
      <c r="N363" s="2619"/>
    </row>
    <row r="364" spans="2:14" ht="16.5" hidden="1" thickBot="1">
      <c r="B364" s="2549">
        <v>11</v>
      </c>
      <c r="C364" s="1940">
        <v>41918</v>
      </c>
      <c r="D364" s="2288" t="s">
        <v>1314</v>
      </c>
      <c r="E364" s="2621" t="s">
        <v>263</v>
      </c>
      <c r="F364" s="2614">
        <v>426417</v>
      </c>
      <c r="G364" s="2614">
        <v>426427</v>
      </c>
      <c r="H364" s="2615">
        <f t="shared" si="22"/>
        <v>10</v>
      </c>
      <c r="I364" s="1980">
        <f t="shared" si="23"/>
        <v>10000</v>
      </c>
      <c r="J364" s="2616"/>
      <c r="K364" s="1982"/>
      <c r="L364" s="2617">
        <f t="shared" si="24"/>
        <v>10000</v>
      </c>
      <c r="M364" s="1982"/>
      <c r="N364" s="2619"/>
    </row>
    <row r="365" spans="2:14" ht="16.5" hidden="1" thickBot="1">
      <c r="B365" s="2549">
        <v>12</v>
      </c>
      <c r="C365" s="1940">
        <v>41919</v>
      </c>
      <c r="D365" s="1944" t="s">
        <v>1315</v>
      </c>
      <c r="E365" s="1996" t="s">
        <v>277</v>
      </c>
      <c r="F365" s="2614"/>
      <c r="G365" s="2614"/>
      <c r="H365" s="2615">
        <f t="shared" si="22"/>
        <v>0</v>
      </c>
      <c r="I365" s="1980">
        <f t="shared" si="23"/>
        <v>0</v>
      </c>
      <c r="J365" s="2616"/>
      <c r="K365" s="1982"/>
      <c r="L365" s="2617">
        <f t="shared" si="24"/>
        <v>0</v>
      </c>
      <c r="M365" s="1982">
        <v>35000</v>
      </c>
      <c r="N365" s="2620"/>
    </row>
    <row r="366" spans="2:14" ht="16.5" hidden="1" thickBot="1">
      <c r="B366" s="2549">
        <v>13</v>
      </c>
      <c r="C366" s="1940">
        <v>41920</v>
      </c>
      <c r="D366" s="983" t="s">
        <v>1316</v>
      </c>
      <c r="E366" s="1824" t="s">
        <v>277</v>
      </c>
      <c r="F366" s="2614">
        <v>426632</v>
      </c>
      <c r="G366" s="2614">
        <v>426776</v>
      </c>
      <c r="H366" s="2615">
        <f t="shared" si="22"/>
        <v>144</v>
      </c>
      <c r="I366" s="1980">
        <f t="shared" si="23"/>
        <v>144000</v>
      </c>
      <c r="J366" s="2616"/>
      <c r="K366" s="1982"/>
      <c r="L366" s="2617">
        <f t="shared" si="24"/>
        <v>144000</v>
      </c>
      <c r="M366" s="1982"/>
      <c r="N366" s="2619"/>
    </row>
    <row r="367" spans="2:14" ht="16.5" hidden="1" thickBot="1">
      <c r="B367" s="2549">
        <v>14</v>
      </c>
      <c r="C367" s="1940">
        <v>41921</v>
      </c>
      <c r="D367" s="871" t="s">
        <v>1317</v>
      </c>
      <c r="E367" s="2621" t="s">
        <v>263</v>
      </c>
      <c r="F367" s="2614">
        <v>426776</v>
      </c>
      <c r="G367" s="2614">
        <v>426871</v>
      </c>
      <c r="H367" s="2615">
        <f t="shared" si="22"/>
        <v>95</v>
      </c>
      <c r="I367" s="1980">
        <f t="shared" si="23"/>
        <v>95000</v>
      </c>
      <c r="J367" s="2616"/>
      <c r="K367" s="1982"/>
      <c r="L367" s="2617">
        <f t="shared" si="24"/>
        <v>95000</v>
      </c>
      <c r="M367" s="1982">
        <v>35000</v>
      </c>
      <c r="N367" s="2619"/>
    </row>
    <row r="368" spans="2:14" ht="16.5" hidden="1" thickBot="1">
      <c r="B368" s="3050">
        <v>15</v>
      </c>
      <c r="C368" s="1940">
        <v>41922</v>
      </c>
      <c r="D368" s="871" t="s">
        <v>1318</v>
      </c>
      <c r="E368" s="2621" t="s">
        <v>263</v>
      </c>
      <c r="F368" s="2614">
        <v>427000</v>
      </c>
      <c r="G368" s="2614">
        <v>427020</v>
      </c>
      <c r="H368" s="2615">
        <f t="shared" si="22"/>
        <v>20</v>
      </c>
      <c r="I368" s="1980">
        <f t="shared" si="23"/>
        <v>20000</v>
      </c>
      <c r="J368" s="2616"/>
      <c r="K368" s="1982"/>
      <c r="L368" s="2617">
        <f t="shared" si="24"/>
        <v>20000</v>
      </c>
      <c r="M368" s="1982"/>
      <c r="N368" s="2620"/>
    </row>
    <row r="369" spans="2:14" ht="16.5" hidden="1" thickBot="1">
      <c r="B369" s="3051"/>
      <c r="C369" s="1940">
        <v>41922</v>
      </c>
      <c r="D369" s="871" t="s">
        <v>1319</v>
      </c>
      <c r="E369" s="2621" t="s">
        <v>263</v>
      </c>
      <c r="F369" s="2614">
        <v>427044</v>
      </c>
      <c r="G369" s="2614">
        <v>427065</v>
      </c>
      <c r="H369" s="2615">
        <f t="shared" si="22"/>
        <v>21</v>
      </c>
      <c r="I369" s="1980">
        <f t="shared" si="23"/>
        <v>21000</v>
      </c>
      <c r="J369" s="2616"/>
      <c r="K369" s="1982"/>
      <c r="L369" s="2617">
        <f t="shared" si="24"/>
        <v>21000</v>
      </c>
      <c r="M369" s="1982"/>
      <c r="N369" s="2620"/>
    </row>
    <row r="370" spans="2:14" ht="16.5" hidden="1" thickBot="1">
      <c r="B370" s="3051"/>
      <c r="C370" s="1940">
        <v>41922</v>
      </c>
      <c r="D370" s="871" t="s">
        <v>1320</v>
      </c>
      <c r="E370" s="2621" t="s">
        <v>263</v>
      </c>
      <c r="F370" s="2614">
        <v>427086</v>
      </c>
      <c r="G370" s="2614">
        <v>427107</v>
      </c>
      <c r="H370" s="2615">
        <f t="shared" si="22"/>
        <v>21</v>
      </c>
      <c r="I370" s="1980">
        <f t="shared" si="23"/>
        <v>21000</v>
      </c>
      <c r="J370" s="2616"/>
      <c r="K370" s="1982"/>
      <c r="L370" s="2617">
        <f t="shared" si="24"/>
        <v>21000</v>
      </c>
      <c r="M370" s="1982"/>
      <c r="N370" s="2620"/>
    </row>
    <row r="371" spans="2:14" ht="16.5" hidden="1" thickBot="1">
      <c r="B371" s="3052"/>
      <c r="C371" s="1940">
        <v>41922</v>
      </c>
      <c r="D371" s="871" t="s">
        <v>1321</v>
      </c>
      <c r="E371" s="2621" t="s">
        <v>263</v>
      </c>
      <c r="F371" s="2614">
        <v>427128</v>
      </c>
      <c r="G371" s="2614">
        <v>427149</v>
      </c>
      <c r="H371" s="2615">
        <f t="shared" si="22"/>
        <v>21</v>
      </c>
      <c r="I371" s="1980">
        <f t="shared" si="23"/>
        <v>21000</v>
      </c>
      <c r="J371" s="2616"/>
      <c r="K371" s="1982"/>
      <c r="L371" s="2617">
        <f t="shared" si="24"/>
        <v>21000</v>
      </c>
      <c r="M371" s="1982"/>
      <c r="N371" s="2620"/>
    </row>
    <row r="372" spans="2:14" ht="16.5" hidden="1" thickBot="1">
      <c r="B372" s="2549">
        <v>16</v>
      </c>
      <c r="C372" s="1940">
        <v>41923</v>
      </c>
      <c r="D372" s="2596" t="s">
        <v>1322</v>
      </c>
      <c r="E372" s="2622" t="s">
        <v>277</v>
      </c>
      <c r="F372" s="2622">
        <v>427348</v>
      </c>
      <c r="G372" s="2622">
        <v>427353</v>
      </c>
      <c r="H372" s="2615">
        <f t="shared" si="22"/>
        <v>5</v>
      </c>
      <c r="I372" s="1980">
        <f t="shared" si="23"/>
        <v>5000</v>
      </c>
      <c r="J372" s="2596"/>
      <c r="K372" s="2596"/>
      <c r="L372" s="2617">
        <f t="shared" si="24"/>
        <v>5000</v>
      </c>
      <c r="M372" s="2623">
        <v>35000</v>
      </c>
      <c r="N372" s="2597"/>
    </row>
    <row r="373" spans="2:14" ht="16.5" hidden="1" thickBot="1">
      <c r="B373" s="3050">
        <v>17</v>
      </c>
      <c r="C373" s="2594">
        <v>41924</v>
      </c>
      <c r="D373" s="871" t="s">
        <v>1323</v>
      </c>
      <c r="E373" s="494" t="s">
        <v>277</v>
      </c>
      <c r="F373" s="2622">
        <v>427376</v>
      </c>
      <c r="G373" s="2622">
        <v>427426</v>
      </c>
      <c r="H373" s="2615">
        <f t="shared" si="22"/>
        <v>50</v>
      </c>
      <c r="I373" s="1980">
        <f t="shared" si="23"/>
        <v>50000</v>
      </c>
      <c r="J373" s="2596"/>
      <c r="K373" s="2596"/>
      <c r="L373" s="2617">
        <f t="shared" si="24"/>
        <v>50000</v>
      </c>
      <c r="M373" s="3103">
        <v>35000</v>
      </c>
      <c r="N373" s="2597"/>
    </row>
    <row r="374" spans="2:14" ht="16.5" hidden="1" thickBot="1">
      <c r="B374" s="3051"/>
      <c r="C374" s="2594">
        <v>41924</v>
      </c>
      <c r="D374" s="871" t="s">
        <v>1324</v>
      </c>
      <c r="E374" s="494" t="s">
        <v>277</v>
      </c>
      <c r="F374" s="2622">
        <v>427476</v>
      </c>
      <c r="G374" s="2622">
        <v>427526</v>
      </c>
      <c r="H374" s="2615">
        <f t="shared" si="22"/>
        <v>50</v>
      </c>
      <c r="I374" s="1980">
        <f t="shared" si="23"/>
        <v>50000</v>
      </c>
      <c r="J374" s="2596"/>
      <c r="K374" s="2596"/>
      <c r="L374" s="2617">
        <f t="shared" si="24"/>
        <v>50000</v>
      </c>
      <c r="M374" s="3104"/>
      <c r="N374" s="2597"/>
    </row>
    <row r="375" spans="2:14" ht="16.5" hidden="1" thickBot="1">
      <c r="B375" s="3052"/>
      <c r="C375" s="2594">
        <v>41924</v>
      </c>
      <c r="D375" s="871" t="s">
        <v>1325</v>
      </c>
      <c r="E375" s="494" t="s">
        <v>277</v>
      </c>
      <c r="F375" s="2622">
        <v>427576</v>
      </c>
      <c r="G375" s="2622">
        <v>427626</v>
      </c>
      <c r="H375" s="2615">
        <f t="shared" si="22"/>
        <v>50</v>
      </c>
      <c r="I375" s="1980">
        <f t="shared" si="23"/>
        <v>50000</v>
      </c>
      <c r="J375" s="2596"/>
      <c r="K375" s="2596"/>
      <c r="L375" s="2617">
        <f t="shared" si="24"/>
        <v>50000</v>
      </c>
      <c r="M375" s="3105"/>
      <c r="N375" s="2597"/>
    </row>
    <row r="376" spans="2:14" ht="16.5" hidden="1" thickBot="1">
      <c r="B376" s="2549">
        <v>18</v>
      </c>
      <c r="C376" s="1940">
        <v>41925</v>
      </c>
      <c r="D376" s="1823" t="s">
        <v>1322</v>
      </c>
      <c r="E376" s="494" t="s">
        <v>277</v>
      </c>
      <c r="F376" s="2622">
        <v>427696</v>
      </c>
      <c r="G376" s="2622">
        <v>427701</v>
      </c>
      <c r="H376" s="2615">
        <f t="shared" si="22"/>
        <v>5</v>
      </c>
      <c r="I376" s="1980">
        <f t="shared" si="23"/>
        <v>5000</v>
      </c>
      <c r="J376" s="2596"/>
      <c r="K376" s="2596"/>
      <c r="L376" s="2617">
        <f t="shared" si="24"/>
        <v>5000</v>
      </c>
      <c r="M376" s="2623">
        <v>35000</v>
      </c>
      <c r="N376" s="2597"/>
    </row>
    <row r="377" spans="2:14" ht="16.5" hidden="1" thickBot="1">
      <c r="B377" s="2549">
        <v>19</v>
      </c>
      <c r="C377" s="1940">
        <v>41926</v>
      </c>
      <c r="D377" s="1944" t="s">
        <v>1315</v>
      </c>
      <c r="E377" s="1996" t="s">
        <v>277</v>
      </c>
      <c r="F377" s="2622"/>
      <c r="G377" s="2622"/>
      <c r="H377" s="2615">
        <f t="shared" si="22"/>
        <v>0</v>
      </c>
      <c r="I377" s="1980">
        <f t="shared" si="23"/>
        <v>0</v>
      </c>
      <c r="J377" s="2596"/>
      <c r="K377" s="2596"/>
      <c r="L377" s="2617">
        <f t="shared" si="24"/>
        <v>0</v>
      </c>
      <c r="M377" s="2623">
        <v>35000</v>
      </c>
      <c r="N377" s="2597"/>
    </row>
    <row r="378" spans="2:14" ht="16.5" hidden="1" thickBot="1">
      <c r="B378" s="3050">
        <v>20</v>
      </c>
      <c r="C378" s="1940">
        <v>41927</v>
      </c>
      <c r="D378" s="2596" t="s">
        <v>1326</v>
      </c>
      <c r="E378" s="1824" t="s">
        <v>277</v>
      </c>
      <c r="F378" s="2622">
        <v>427775</v>
      </c>
      <c r="G378" s="2622">
        <v>427794</v>
      </c>
      <c r="H378" s="2615">
        <f t="shared" si="22"/>
        <v>19</v>
      </c>
      <c r="I378" s="1980">
        <f t="shared" si="23"/>
        <v>19000</v>
      </c>
      <c r="J378" s="2596"/>
      <c r="K378" s="2596"/>
      <c r="L378" s="2617">
        <f t="shared" si="24"/>
        <v>19000</v>
      </c>
      <c r="M378" s="3103">
        <v>35000</v>
      </c>
      <c r="N378" s="2597"/>
    </row>
    <row r="379" spans="2:14" ht="16.5" hidden="1" thickBot="1">
      <c r="B379" s="3051"/>
      <c r="C379" s="1940">
        <v>41927</v>
      </c>
      <c r="D379" s="2596" t="s">
        <v>1327</v>
      </c>
      <c r="E379" s="1824" t="s">
        <v>277</v>
      </c>
      <c r="F379" s="2622">
        <v>427798</v>
      </c>
      <c r="G379" s="2622">
        <v>427812</v>
      </c>
      <c r="H379" s="2615">
        <f t="shared" si="22"/>
        <v>14</v>
      </c>
      <c r="I379" s="1980">
        <f t="shared" si="23"/>
        <v>14000</v>
      </c>
      <c r="J379" s="2596"/>
      <c r="K379" s="2596"/>
      <c r="L379" s="2617">
        <f t="shared" si="24"/>
        <v>14000</v>
      </c>
      <c r="M379" s="3104"/>
      <c r="N379" s="2597"/>
    </row>
    <row r="380" spans="2:14" ht="16.5" hidden="1" thickBot="1">
      <c r="B380" s="3052"/>
      <c r="C380" s="1940">
        <v>41927</v>
      </c>
      <c r="D380" s="2596" t="s">
        <v>1328</v>
      </c>
      <c r="E380" s="1824" t="s">
        <v>277</v>
      </c>
      <c r="F380" s="2622">
        <v>427826</v>
      </c>
      <c r="G380" s="2622">
        <v>427840</v>
      </c>
      <c r="H380" s="2615">
        <f t="shared" si="22"/>
        <v>14</v>
      </c>
      <c r="I380" s="1980">
        <f t="shared" si="23"/>
        <v>14000</v>
      </c>
      <c r="J380" s="2596"/>
      <c r="K380" s="2596"/>
      <c r="L380" s="2617">
        <f t="shared" si="24"/>
        <v>14000</v>
      </c>
      <c r="M380" s="3105"/>
      <c r="N380" s="2597"/>
    </row>
    <row r="381" spans="2:14" ht="16.5" hidden="1" thickBot="1">
      <c r="B381" s="2549">
        <v>21</v>
      </c>
      <c r="C381" s="1940">
        <v>41928</v>
      </c>
      <c r="D381" s="2596" t="s">
        <v>1329</v>
      </c>
      <c r="E381" s="1824" t="s">
        <v>277</v>
      </c>
      <c r="F381" s="2622">
        <v>427886</v>
      </c>
      <c r="G381" s="2622">
        <v>427960</v>
      </c>
      <c r="H381" s="2615">
        <f t="shared" si="22"/>
        <v>74</v>
      </c>
      <c r="I381" s="1980">
        <f t="shared" si="23"/>
        <v>74000</v>
      </c>
      <c r="J381" s="2596"/>
      <c r="K381" s="2596"/>
      <c r="L381" s="2617">
        <f t="shared" si="24"/>
        <v>74000</v>
      </c>
      <c r="M381" s="2623">
        <v>35000</v>
      </c>
      <c r="N381" s="2597"/>
    </row>
    <row r="382" spans="2:14" ht="16.5" hidden="1" thickBot="1">
      <c r="B382" s="2549">
        <v>22</v>
      </c>
      <c r="C382" s="1940">
        <v>41929</v>
      </c>
      <c r="D382" s="2596" t="s">
        <v>1330</v>
      </c>
      <c r="E382" s="2622" t="s">
        <v>277</v>
      </c>
      <c r="F382" s="2622">
        <v>427980</v>
      </c>
      <c r="G382" s="2622">
        <v>428735</v>
      </c>
      <c r="H382" s="2615">
        <f t="shared" si="22"/>
        <v>755</v>
      </c>
      <c r="I382" s="1980">
        <f t="shared" si="23"/>
        <v>755000</v>
      </c>
      <c r="J382" s="2596"/>
      <c r="K382" s="2596"/>
      <c r="L382" s="2617">
        <f t="shared" si="24"/>
        <v>755000</v>
      </c>
      <c r="M382" s="2623"/>
      <c r="N382" s="2597"/>
    </row>
    <row r="383" spans="2:14" ht="16.5" hidden="1" thickBot="1">
      <c r="B383" s="2549">
        <v>23</v>
      </c>
      <c r="C383" s="1940">
        <v>41930</v>
      </c>
      <c r="D383" s="2596" t="s">
        <v>1331</v>
      </c>
      <c r="E383" s="494" t="s">
        <v>263</v>
      </c>
      <c r="F383" s="2622">
        <v>428735</v>
      </c>
      <c r="G383" s="2622">
        <v>429386</v>
      </c>
      <c r="H383" s="2615">
        <f t="shared" si="22"/>
        <v>651</v>
      </c>
      <c r="I383" s="1980">
        <f t="shared" si="23"/>
        <v>651000</v>
      </c>
      <c r="J383" s="2596"/>
      <c r="K383" s="2596"/>
      <c r="L383" s="2617">
        <f t="shared" si="24"/>
        <v>651000</v>
      </c>
      <c r="M383" s="2623"/>
      <c r="N383" s="2597"/>
    </row>
    <row r="384" spans="2:14" ht="16.5" hidden="1" thickBot="1">
      <c r="B384" s="2549">
        <v>24</v>
      </c>
      <c r="C384" s="2594">
        <v>41931</v>
      </c>
      <c r="D384" s="2596" t="s">
        <v>1332</v>
      </c>
      <c r="E384" s="494" t="s">
        <v>263</v>
      </c>
      <c r="F384" s="2622"/>
      <c r="G384" s="2622"/>
      <c r="H384" s="2615">
        <f t="shared" si="22"/>
        <v>0</v>
      </c>
      <c r="I384" s="1980">
        <f t="shared" si="23"/>
        <v>0</v>
      </c>
      <c r="J384" s="2596"/>
      <c r="K384" s="2596"/>
      <c r="L384" s="2617">
        <f t="shared" si="24"/>
        <v>0</v>
      </c>
      <c r="M384" s="2623"/>
      <c r="N384" s="2597"/>
    </row>
    <row r="385" spans="2:14" ht="16.5" hidden="1" thickBot="1">
      <c r="B385" s="2549">
        <v>25</v>
      </c>
      <c r="C385" s="1940">
        <v>41932</v>
      </c>
      <c r="D385" s="2596" t="s">
        <v>1332</v>
      </c>
      <c r="E385" s="494" t="s">
        <v>263</v>
      </c>
      <c r="F385" s="2596"/>
      <c r="G385" s="2622"/>
      <c r="H385" s="2615">
        <f t="shared" si="22"/>
        <v>0</v>
      </c>
      <c r="I385" s="1980">
        <f t="shared" si="23"/>
        <v>0</v>
      </c>
      <c r="J385" s="2596"/>
      <c r="K385" s="2596"/>
      <c r="L385" s="2617">
        <f t="shared" si="24"/>
        <v>0</v>
      </c>
      <c r="M385" s="2623"/>
      <c r="N385" s="2597"/>
    </row>
    <row r="386" spans="2:14" ht="16.5" hidden="1" thickBot="1">
      <c r="B386" s="2549">
        <v>26</v>
      </c>
      <c r="C386" s="1940">
        <v>41933</v>
      </c>
      <c r="D386" s="1486" t="s">
        <v>1313</v>
      </c>
      <c r="E386" s="1373" t="s">
        <v>263</v>
      </c>
      <c r="F386" s="2596"/>
      <c r="G386" s="2596"/>
      <c r="H386" s="2615">
        <f t="shared" si="22"/>
        <v>0</v>
      </c>
      <c r="I386" s="1980">
        <f t="shared" si="23"/>
        <v>0</v>
      </c>
      <c r="J386" s="2596"/>
      <c r="K386" s="2596"/>
      <c r="L386" s="2617">
        <f t="shared" si="24"/>
        <v>0</v>
      </c>
      <c r="M386" s="2623"/>
      <c r="N386" s="2597"/>
    </row>
    <row r="387" spans="2:14" ht="16.5" hidden="1" thickBot="1">
      <c r="B387" s="2549">
        <v>27</v>
      </c>
      <c r="C387" s="1940">
        <v>41934</v>
      </c>
      <c r="D387" s="2357" t="s">
        <v>863</v>
      </c>
      <c r="E387" s="2596"/>
      <c r="F387" s="2596"/>
      <c r="G387" s="2596"/>
      <c r="H387" s="2615">
        <f t="shared" si="22"/>
        <v>0</v>
      </c>
      <c r="I387" s="1980">
        <f t="shared" si="23"/>
        <v>0</v>
      </c>
      <c r="J387" s="2596"/>
      <c r="K387" s="2596"/>
      <c r="L387" s="2617">
        <f t="shared" si="24"/>
        <v>0</v>
      </c>
      <c r="M387" s="2623"/>
      <c r="N387" s="2597"/>
    </row>
    <row r="388" spans="2:14" ht="16.5" hidden="1" thickBot="1">
      <c r="B388" s="2549">
        <v>28</v>
      </c>
      <c r="C388" s="1940">
        <v>41935</v>
      </c>
      <c r="D388" s="2357" t="s">
        <v>863</v>
      </c>
      <c r="E388" s="2596"/>
      <c r="F388" s="2596"/>
      <c r="G388" s="2596"/>
      <c r="H388" s="2615">
        <f t="shared" si="22"/>
        <v>0</v>
      </c>
      <c r="I388" s="1980">
        <f t="shared" si="23"/>
        <v>0</v>
      </c>
      <c r="J388" s="2596"/>
      <c r="K388" s="2596"/>
      <c r="L388" s="2617">
        <f t="shared" si="24"/>
        <v>0</v>
      </c>
      <c r="M388" s="2623"/>
      <c r="N388" s="2597"/>
    </row>
    <row r="389" spans="2:14" ht="16.5" hidden="1" thickBot="1">
      <c r="B389" s="2549">
        <v>29</v>
      </c>
      <c r="C389" s="1940">
        <v>41936</v>
      </c>
      <c r="D389" s="2357" t="s">
        <v>863</v>
      </c>
      <c r="E389" s="2596"/>
      <c r="F389" s="2596"/>
      <c r="G389" s="2596"/>
      <c r="H389" s="2615">
        <f t="shared" si="22"/>
        <v>0</v>
      </c>
      <c r="I389" s="1980">
        <f t="shared" si="23"/>
        <v>0</v>
      </c>
      <c r="J389" s="2596"/>
      <c r="K389" s="2596"/>
      <c r="L389" s="2617">
        <f t="shared" si="24"/>
        <v>0</v>
      </c>
      <c r="M389" s="2623"/>
      <c r="N389" s="2597"/>
    </row>
    <row r="390" spans="2:14" ht="16.5" hidden="1" thickBot="1">
      <c r="B390" s="2295">
        <v>30</v>
      </c>
      <c r="C390" s="2296">
        <v>41937</v>
      </c>
      <c r="D390" s="2624" t="s">
        <v>863</v>
      </c>
      <c r="E390" s="2607"/>
      <c r="F390" s="2607"/>
      <c r="G390" s="2607"/>
      <c r="H390" s="2625">
        <f t="shared" si="22"/>
        <v>0</v>
      </c>
      <c r="I390" s="1999">
        <f t="shared" si="23"/>
        <v>0</v>
      </c>
      <c r="J390" s="2607"/>
      <c r="K390" s="2607"/>
      <c r="L390" s="2627">
        <f t="shared" si="24"/>
        <v>0</v>
      </c>
      <c r="M390" s="2626"/>
      <c r="N390" s="2608"/>
    </row>
    <row r="391" spans="2:14" ht="16.5" hidden="1" thickBot="1">
      <c r="B391" s="2283">
        <v>1</v>
      </c>
      <c r="C391" s="2753">
        <v>41938</v>
      </c>
      <c r="D391" s="2784" t="s">
        <v>865</v>
      </c>
      <c r="E391" s="2285"/>
      <c r="F391" s="2592"/>
      <c r="G391" s="2592"/>
      <c r="H391" s="1480">
        <f t="shared" si="22"/>
        <v>0</v>
      </c>
      <c r="I391" s="1481">
        <f>H391*1000</f>
        <v>0</v>
      </c>
      <c r="J391" s="1478"/>
      <c r="K391" s="1478"/>
      <c r="L391" s="1492">
        <f t="shared" si="24"/>
        <v>0</v>
      </c>
      <c r="M391" s="1483"/>
      <c r="N391" s="1484"/>
    </row>
    <row r="392" spans="2:14" ht="16.5" hidden="1" thickBot="1">
      <c r="B392" s="2715">
        <v>2</v>
      </c>
      <c r="C392" s="1940">
        <v>41939</v>
      </c>
      <c r="D392" s="2785" t="s">
        <v>865</v>
      </c>
      <c r="E392" s="2289"/>
      <c r="F392" s="2593"/>
      <c r="G392" s="2593"/>
      <c r="H392" s="1489">
        <f t="shared" si="22"/>
        <v>0</v>
      </c>
      <c r="I392" s="1490">
        <f t="shared" ref="I392:I454" si="25">H392*1000</f>
        <v>0</v>
      </c>
      <c r="J392" s="1491"/>
      <c r="K392" s="1491"/>
      <c r="L392" s="1492">
        <f t="shared" si="24"/>
        <v>0</v>
      </c>
      <c r="M392" s="2711"/>
      <c r="N392" s="1494"/>
    </row>
    <row r="393" spans="2:14" ht="16.5" hidden="1" thickBot="1">
      <c r="B393" s="3050">
        <v>3</v>
      </c>
      <c r="C393" s="1940">
        <v>41940</v>
      </c>
      <c r="D393" s="2288" t="s">
        <v>1450</v>
      </c>
      <c r="E393" s="2289" t="s">
        <v>277</v>
      </c>
      <c r="F393" s="2770">
        <v>430058</v>
      </c>
      <c r="G393" s="2770">
        <v>430081</v>
      </c>
      <c r="H393" s="1489">
        <f t="shared" si="22"/>
        <v>23</v>
      </c>
      <c r="I393" s="1490">
        <f t="shared" si="25"/>
        <v>23000</v>
      </c>
      <c r="J393" s="2769"/>
      <c r="K393" s="2769"/>
      <c r="L393" s="1492">
        <f>I393+K393</f>
        <v>23000</v>
      </c>
      <c r="M393" s="3101">
        <v>35000</v>
      </c>
      <c r="N393" s="2772"/>
    </row>
    <row r="394" spans="2:14" ht="16.5" hidden="1" thickBot="1">
      <c r="B394" s="3052"/>
      <c r="C394" s="1940">
        <v>41940</v>
      </c>
      <c r="D394" s="2288" t="s">
        <v>1451</v>
      </c>
      <c r="E394" s="2289" t="s">
        <v>277</v>
      </c>
      <c r="F394" s="2770">
        <v>430128</v>
      </c>
      <c r="G394" s="2770">
        <v>430151</v>
      </c>
      <c r="H394" s="1489">
        <f t="shared" si="22"/>
        <v>23</v>
      </c>
      <c r="I394" s="1490">
        <f t="shared" si="25"/>
        <v>23000</v>
      </c>
      <c r="J394" s="2769"/>
      <c r="K394" s="2769"/>
      <c r="L394" s="1492">
        <f t="shared" ref="L394:L456" si="26">I394+K394</f>
        <v>23000</v>
      </c>
      <c r="M394" s="3102"/>
      <c r="N394" s="2772"/>
    </row>
    <row r="395" spans="2:14" ht="16.5" hidden="1" thickBot="1">
      <c r="B395" s="3050">
        <v>4</v>
      </c>
      <c r="C395" s="1940">
        <v>41941</v>
      </c>
      <c r="D395" s="2288" t="s">
        <v>1452</v>
      </c>
      <c r="E395" s="2289" t="s">
        <v>277</v>
      </c>
      <c r="F395" s="2770">
        <v>430174</v>
      </c>
      <c r="G395" s="2770">
        <v>430221</v>
      </c>
      <c r="H395" s="1489">
        <f t="shared" si="22"/>
        <v>47</v>
      </c>
      <c r="I395" s="1490">
        <f t="shared" si="25"/>
        <v>47000</v>
      </c>
      <c r="J395" s="2769"/>
      <c r="K395" s="2769"/>
      <c r="L395" s="1492">
        <f t="shared" si="26"/>
        <v>47000</v>
      </c>
      <c r="M395" s="3101">
        <v>35000</v>
      </c>
      <c r="N395" s="2772"/>
    </row>
    <row r="396" spans="2:14" ht="16.5" hidden="1" thickBot="1">
      <c r="B396" s="3052"/>
      <c r="C396" s="1940">
        <v>41941</v>
      </c>
      <c r="D396" s="2288" t="s">
        <v>1453</v>
      </c>
      <c r="E396" s="2289" t="s">
        <v>277</v>
      </c>
      <c r="F396" s="2770">
        <v>430266</v>
      </c>
      <c r="G396" s="2770">
        <v>430284</v>
      </c>
      <c r="H396" s="1489">
        <f t="shared" si="22"/>
        <v>18</v>
      </c>
      <c r="I396" s="1490">
        <f t="shared" si="25"/>
        <v>18000</v>
      </c>
      <c r="J396" s="2769"/>
      <c r="K396" s="2769"/>
      <c r="L396" s="1492">
        <f t="shared" si="26"/>
        <v>18000</v>
      </c>
      <c r="M396" s="3102"/>
      <c r="N396" s="2772"/>
    </row>
    <row r="397" spans="2:14" ht="16.5" hidden="1" thickBot="1">
      <c r="B397" s="3050">
        <v>5</v>
      </c>
      <c r="C397" s="1940">
        <v>41942</v>
      </c>
      <c r="D397" s="1823" t="s">
        <v>1454</v>
      </c>
      <c r="E397" s="2289" t="s">
        <v>277</v>
      </c>
      <c r="F397" s="2770">
        <v>430292</v>
      </c>
      <c r="G397" s="2770">
        <v>430310</v>
      </c>
      <c r="H397" s="1489">
        <f t="shared" si="22"/>
        <v>18</v>
      </c>
      <c r="I397" s="1490">
        <f t="shared" si="25"/>
        <v>18000</v>
      </c>
      <c r="J397" s="2769"/>
      <c r="K397" s="2769"/>
      <c r="L397" s="1492">
        <f t="shared" si="26"/>
        <v>18000</v>
      </c>
      <c r="M397" s="3101">
        <v>35000</v>
      </c>
      <c r="N397" s="2772"/>
    </row>
    <row r="398" spans="2:14" ht="16.5" hidden="1" thickBot="1">
      <c r="B398" s="3051"/>
      <c r="C398" s="1940">
        <v>41942</v>
      </c>
      <c r="D398" s="1823" t="s">
        <v>1455</v>
      </c>
      <c r="E398" s="2289" t="s">
        <v>277</v>
      </c>
      <c r="F398" s="2770">
        <v>430347</v>
      </c>
      <c r="G398" s="2770">
        <v>430380</v>
      </c>
      <c r="H398" s="1489">
        <f t="shared" si="22"/>
        <v>33</v>
      </c>
      <c r="I398" s="1490">
        <f t="shared" si="25"/>
        <v>33000</v>
      </c>
      <c r="J398" s="2769"/>
      <c r="K398" s="2769"/>
      <c r="L398" s="1492">
        <f t="shared" si="26"/>
        <v>33000</v>
      </c>
      <c r="M398" s="3124"/>
      <c r="N398" s="2772"/>
    </row>
    <row r="399" spans="2:14" ht="16.5" hidden="1" thickBot="1">
      <c r="B399" s="3052"/>
      <c r="C399" s="1940">
        <v>41942</v>
      </c>
      <c r="D399" s="1823" t="s">
        <v>1456</v>
      </c>
      <c r="E399" s="2289" t="s">
        <v>277</v>
      </c>
      <c r="F399" s="2770">
        <v>430413</v>
      </c>
      <c r="G399" s="2770">
        <v>430446</v>
      </c>
      <c r="H399" s="1489">
        <f t="shared" si="22"/>
        <v>33</v>
      </c>
      <c r="I399" s="1490">
        <f t="shared" si="25"/>
        <v>33000</v>
      </c>
      <c r="J399" s="2769"/>
      <c r="K399" s="2769"/>
      <c r="L399" s="1492">
        <f t="shared" si="26"/>
        <v>33000</v>
      </c>
      <c r="M399" s="3102"/>
      <c r="N399" s="2772"/>
    </row>
    <row r="400" spans="2:14" ht="16.5" hidden="1" thickBot="1">
      <c r="B400" s="3050">
        <v>6</v>
      </c>
      <c r="C400" s="1940">
        <v>41943</v>
      </c>
      <c r="D400" s="1823" t="s">
        <v>1457</v>
      </c>
      <c r="E400" s="2289" t="s">
        <v>277</v>
      </c>
      <c r="F400" s="2770">
        <v>430488</v>
      </c>
      <c r="G400" s="2770">
        <v>430534</v>
      </c>
      <c r="H400" s="1489">
        <f t="shared" si="22"/>
        <v>46</v>
      </c>
      <c r="I400" s="1490">
        <f t="shared" si="25"/>
        <v>46000</v>
      </c>
      <c r="J400" s="2769"/>
      <c r="K400" s="2769"/>
      <c r="L400" s="1492">
        <f t="shared" si="26"/>
        <v>46000</v>
      </c>
      <c r="M400" s="3101">
        <v>35000</v>
      </c>
      <c r="N400" s="2772"/>
    </row>
    <row r="401" spans="2:14" ht="16.5" hidden="1" thickBot="1">
      <c r="B401" s="3051"/>
      <c r="C401" s="1940">
        <v>41943</v>
      </c>
      <c r="D401" s="1823" t="s">
        <v>1458</v>
      </c>
      <c r="E401" s="2289" t="s">
        <v>277</v>
      </c>
      <c r="F401" s="2770">
        <v>430568</v>
      </c>
      <c r="G401" s="2770">
        <v>430578</v>
      </c>
      <c r="H401" s="1489">
        <f t="shared" si="22"/>
        <v>10</v>
      </c>
      <c r="I401" s="1490">
        <f t="shared" si="25"/>
        <v>10000</v>
      </c>
      <c r="J401" s="2769"/>
      <c r="K401" s="2769"/>
      <c r="L401" s="1492">
        <f t="shared" si="26"/>
        <v>10000</v>
      </c>
      <c r="M401" s="3124"/>
      <c r="N401" s="2772"/>
    </row>
    <row r="402" spans="2:14" ht="16.5" hidden="1" thickBot="1">
      <c r="B402" s="3052"/>
      <c r="C402" s="1940">
        <v>41943</v>
      </c>
      <c r="D402" s="1823" t="s">
        <v>1459</v>
      </c>
      <c r="E402" s="2289" t="s">
        <v>277</v>
      </c>
      <c r="F402" s="2770">
        <v>430588</v>
      </c>
      <c r="G402" s="2770">
        <v>430598</v>
      </c>
      <c r="H402" s="1489">
        <f t="shared" si="22"/>
        <v>10</v>
      </c>
      <c r="I402" s="1490">
        <f t="shared" si="25"/>
        <v>10000</v>
      </c>
      <c r="J402" s="2769"/>
      <c r="K402" s="2769"/>
      <c r="L402" s="1492">
        <f t="shared" si="26"/>
        <v>10000</v>
      </c>
      <c r="M402" s="3102"/>
      <c r="N402" s="2772"/>
    </row>
    <row r="403" spans="2:14" ht="16.5" hidden="1" thickBot="1">
      <c r="B403" s="3050">
        <v>7</v>
      </c>
      <c r="C403" s="1940">
        <v>41944</v>
      </c>
      <c r="D403" s="2288" t="s">
        <v>1460</v>
      </c>
      <c r="E403" s="2289" t="s">
        <v>277</v>
      </c>
      <c r="F403" s="2773">
        <v>430635</v>
      </c>
      <c r="G403" s="2773">
        <v>430645</v>
      </c>
      <c r="H403" s="1489">
        <f t="shared" si="22"/>
        <v>10</v>
      </c>
      <c r="I403" s="1490">
        <f t="shared" si="25"/>
        <v>10000</v>
      </c>
      <c r="J403" s="2769"/>
      <c r="K403" s="2769"/>
      <c r="L403" s="1492">
        <f t="shared" si="26"/>
        <v>10000</v>
      </c>
      <c r="M403" s="3101">
        <v>35000</v>
      </c>
      <c r="N403" s="2772"/>
    </row>
    <row r="404" spans="2:14" ht="16.5" hidden="1" thickBot="1">
      <c r="B404" s="3052"/>
      <c r="C404" s="1940">
        <v>41944</v>
      </c>
      <c r="D404" s="2288" t="s">
        <v>1461</v>
      </c>
      <c r="E404" s="2289" t="s">
        <v>277</v>
      </c>
      <c r="F404" s="2773">
        <v>430723</v>
      </c>
      <c r="G404" s="2773">
        <v>430755</v>
      </c>
      <c r="H404" s="1489">
        <f t="shared" si="22"/>
        <v>32</v>
      </c>
      <c r="I404" s="1490">
        <f t="shared" si="25"/>
        <v>32000</v>
      </c>
      <c r="J404" s="2769"/>
      <c r="K404" s="2769"/>
      <c r="L404" s="1492">
        <f t="shared" si="26"/>
        <v>32000</v>
      </c>
      <c r="M404" s="3102"/>
      <c r="N404" s="2772"/>
    </row>
    <row r="405" spans="2:14" ht="16.5" hidden="1" thickBot="1">
      <c r="B405" s="3050">
        <v>8</v>
      </c>
      <c r="C405" s="2594">
        <v>41945</v>
      </c>
      <c r="D405" s="2288" t="s">
        <v>1462</v>
      </c>
      <c r="E405" s="2289" t="s">
        <v>277</v>
      </c>
      <c r="F405" s="2773">
        <v>430755</v>
      </c>
      <c r="G405" s="2773">
        <v>430788</v>
      </c>
      <c r="H405" s="1489">
        <f t="shared" si="22"/>
        <v>33</v>
      </c>
      <c r="I405" s="1490">
        <f t="shared" si="25"/>
        <v>33000</v>
      </c>
      <c r="J405" s="2769"/>
      <c r="K405" s="2769"/>
      <c r="L405" s="1492">
        <f>I405+K405</f>
        <v>33000</v>
      </c>
      <c r="M405" s="3101">
        <v>35000</v>
      </c>
      <c r="N405" s="2772"/>
    </row>
    <row r="406" spans="2:14" ht="16.5" hidden="1" thickBot="1">
      <c r="B406" s="3052"/>
      <c r="C406" s="2594">
        <v>41945</v>
      </c>
      <c r="D406" s="2288" t="s">
        <v>1463</v>
      </c>
      <c r="E406" s="2289" t="s">
        <v>277</v>
      </c>
      <c r="F406" s="2773">
        <v>430821</v>
      </c>
      <c r="G406" s="2773">
        <v>430854</v>
      </c>
      <c r="H406" s="1489">
        <f t="shared" si="22"/>
        <v>33</v>
      </c>
      <c r="I406" s="1490">
        <f t="shared" si="25"/>
        <v>33000</v>
      </c>
      <c r="J406" s="2769"/>
      <c r="K406" s="2769"/>
      <c r="L406" s="1492">
        <f t="shared" si="26"/>
        <v>33000</v>
      </c>
      <c r="M406" s="3102"/>
      <c r="N406" s="2772"/>
    </row>
    <row r="407" spans="2:14" ht="16.5" hidden="1" thickBot="1">
      <c r="B407" s="2715">
        <v>9</v>
      </c>
      <c r="C407" s="1940">
        <v>41946</v>
      </c>
      <c r="D407" s="2288" t="s">
        <v>1464</v>
      </c>
      <c r="E407" s="2289" t="s">
        <v>277</v>
      </c>
      <c r="F407" s="2773"/>
      <c r="G407" s="2773"/>
      <c r="H407" s="2787"/>
      <c r="I407" s="1490"/>
      <c r="J407" s="2787" t="s">
        <v>127</v>
      </c>
      <c r="K407" s="1490">
        <v>50000</v>
      </c>
      <c r="L407" s="1492">
        <f>I407+K407</f>
        <v>50000</v>
      </c>
      <c r="M407" s="2771">
        <v>35000</v>
      </c>
      <c r="N407" s="2772"/>
    </row>
    <row r="408" spans="2:14" ht="16.5" hidden="1" thickBot="1">
      <c r="B408" s="2715">
        <v>10</v>
      </c>
      <c r="C408" s="1940">
        <v>41947</v>
      </c>
      <c r="D408" s="2288" t="s">
        <v>1465</v>
      </c>
      <c r="E408" s="2289" t="s">
        <v>277</v>
      </c>
      <c r="F408" s="2773">
        <v>430939</v>
      </c>
      <c r="G408" s="2773">
        <v>430966</v>
      </c>
      <c r="H408" s="1489">
        <f t="shared" si="22"/>
        <v>27</v>
      </c>
      <c r="I408" s="1490">
        <f t="shared" si="25"/>
        <v>27000</v>
      </c>
      <c r="J408" s="2769"/>
      <c r="K408" s="2769"/>
      <c r="L408" s="1492">
        <f t="shared" si="26"/>
        <v>27000</v>
      </c>
      <c r="M408" s="2771">
        <v>35000</v>
      </c>
      <c r="N408" s="2772"/>
    </row>
    <row r="409" spans="2:14" ht="16.5" hidden="1" thickBot="1">
      <c r="B409" s="2715">
        <v>11</v>
      </c>
      <c r="C409" s="1940">
        <v>41948</v>
      </c>
      <c r="D409" s="1823" t="s">
        <v>1466</v>
      </c>
      <c r="E409" s="2289" t="s">
        <v>277</v>
      </c>
      <c r="F409" s="2773"/>
      <c r="G409" s="2773"/>
      <c r="H409" s="1489">
        <f t="shared" si="22"/>
        <v>0</v>
      </c>
      <c r="I409" s="1490">
        <f t="shared" si="25"/>
        <v>0</v>
      </c>
      <c r="J409" s="2769"/>
      <c r="K409" s="2769"/>
      <c r="L409" s="1492">
        <f t="shared" si="26"/>
        <v>0</v>
      </c>
      <c r="M409" s="2771">
        <v>35000</v>
      </c>
      <c r="N409" s="2772"/>
    </row>
    <row r="410" spans="2:14" ht="16.5" hidden="1" thickBot="1">
      <c r="B410" s="3050">
        <v>12</v>
      </c>
      <c r="C410" s="1940">
        <v>41949</v>
      </c>
      <c r="D410" s="2769" t="s">
        <v>1467</v>
      </c>
      <c r="E410" s="2289" t="s">
        <v>277</v>
      </c>
      <c r="F410" s="2773">
        <v>430966</v>
      </c>
      <c r="G410" s="2773">
        <v>430989</v>
      </c>
      <c r="H410" s="1489">
        <f t="shared" si="22"/>
        <v>23</v>
      </c>
      <c r="I410" s="1490">
        <f t="shared" si="25"/>
        <v>23000</v>
      </c>
      <c r="J410" s="2769"/>
      <c r="K410" s="2769"/>
      <c r="L410" s="1492">
        <f t="shared" si="26"/>
        <v>23000</v>
      </c>
      <c r="M410" s="3103">
        <v>35000</v>
      </c>
      <c r="N410" s="2772"/>
    </row>
    <row r="411" spans="2:14" ht="16.5" hidden="1" thickBot="1">
      <c r="B411" s="3051"/>
      <c r="C411" s="1940">
        <v>41949</v>
      </c>
      <c r="D411" s="2769" t="s">
        <v>1468</v>
      </c>
      <c r="E411" s="2289" t="s">
        <v>277</v>
      </c>
      <c r="F411" s="2773">
        <v>431007</v>
      </c>
      <c r="G411" s="2773">
        <v>431026</v>
      </c>
      <c r="H411" s="1489">
        <f t="shared" si="22"/>
        <v>19</v>
      </c>
      <c r="I411" s="1490">
        <f t="shared" si="25"/>
        <v>19000</v>
      </c>
      <c r="J411" s="2769"/>
      <c r="K411" s="2769"/>
      <c r="L411" s="1492">
        <f t="shared" si="26"/>
        <v>19000</v>
      </c>
      <c r="M411" s="3104"/>
      <c r="N411" s="2772"/>
    </row>
    <row r="412" spans="2:14" ht="16.5" hidden="1" thickBot="1">
      <c r="B412" s="3051"/>
      <c r="C412" s="1940">
        <v>41949</v>
      </c>
      <c r="D412" s="2769" t="s">
        <v>1469</v>
      </c>
      <c r="E412" s="2289" t="s">
        <v>277</v>
      </c>
      <c r="F412" s="2773">
        <v>431055</v>
      </c>
      <c r="G412" s="2773">
        <v>431074</v>
      </c>
      <c r="H412" s="1489">
        <f t="shared" si="22"/>
        <v>19</v>
      </c>
      <c r="I412" s="1490">
        <f t="shared" si="25"/>
        <v>19000</v>
      </c>
      <c r="J412" s="2769"/>
      <c r="K412" s="2769"/>
      <c r="L412" s="1492">
        <f t="shared" si="26"/>
        <v>19000</v>
      </c>
      <c r="M412" s="3104"/>
      <c r="N412" s="2772"/>
    </row>
    <row r="413" spans="2:14" ht="16.5" hidden="1" thickBot="1">
      <c r="B413" s="3051"/>
      <c r="C413" s="1940">
        <v>41949</v>
      </c>
      <c r="D413" s="2769" t="s">
        <v>1470</v>
      </c>
      <c r="E413" s="2289" t="s">
        <v>277</v>
      </c>
      <c r="F413" s="2773">
        <v>431096</v>
      </c>
      <c r="G413" s="2773">
        <v>431123</v>
      </c>
      <c r="H413" s="1489">
        <f t="shared" si="22"/>
        <v>27</v>
      </c>
      <c r="I413" s="1490">
        <f t="shared" si="25"/>
        <v>27000</v>
      </c>
      <c r="J413" s="2769"/>
      <c r="K413" s="2769"/>
      <c r="L413" s="1492">
        <f t="shared" si="26"/>
        <v>27000</v>
      </c>
      <c r="M413" s="3104"/>
      <c r="N413" s="2772"/>
    </row>
    <row r="414" spans="2:14" ht="16.5" hidden="1" thickBot="1">
      <c r="B414" s="3051"/>
      <c r="C414" s="1940">
        <v>41949</v>
      </c>
      <c r="D414" s="2769" t="s">
        <v>1471</v>
      </c>
      <c r="E414" s="2289" t="s">
        <v>277</v>
      </c>
      <c r="F414" s="2773">
        <v>431096</v>
      </c>
      <c r="G414" s="2773">
        <v>431123</v>
      </c>
      <c r="H414" s="1489">
        <f t="shared" si="22"/>
        <v>27</v>
      </c>
      <c r="I414" s="1490">
        <f t="shared" si="25"/>
        <v>27000</v>
      </c>
      <c r="J414" s="2769"/>
      <c r="K414" s="2769"/>
      <c r="L414" s="1492">
        <f t="shared" si="26"/>
        <v>27000</v>
      </c>
      <c r="M414" s="3104"/>
      <c r="N414" s="2772"/>
    </row>
    <row r="415" spans="2:14" ht="16.5" hidden="1" thickBot="1">
      <c r="B415" s="3052"/>
      <c r="C415" s="1940">
        <v>41949</v>
      </c>
      <c r="D415" s="2769" t="s">
        <v>1472</v>
      </c>
      <c r="E415" s="2289" t="s">
        <v>277</v>
      </c>
      <c r="F415" s="2773">
        <v>431205</v>
      </c>
      <c r="G415" s="2773">
        <v>431232</v>
      </c>
      <c r="H415" s="1489">
        <f t="shared" si="22"/>
        <v>27</v>
      </c>
      <c r="I415" s="1490">
        <f t="shared" si="25"/>
        <v>27000</v>
      </c>
      <c r="J415" s="2769"/>
      <c r="K415" s="2769"/>
      <c r="L415" s="1492">
        <f t="shared" si="26"/>
        <v>27000</v>
      </c>
      <c r="M415" s="3105"/>
      <c r="N415" s="2772"/>
    </row>
    <row r="416" spans="2:14" ht="16.5" hidden="1" thickBot="1">
      <c r="B416" s="3050">
        <v>13</v>
      </c>
      <c r="C416" s="1940">
        <v>41950</v>
      </c>
      <c r="D416" s="2769" t="s">
        <v>1473</v>
      </c>
      <c r="E416" s="2289" t="s">
        <v>277</v>
      </c>
      <c r="F416" s="2773">
        <v>431232</v>
      </c>
      <c r="G416" s="2773">
        <v>431283</v>
      </c>
      <c r="H416" s="1489">
        <f t="shared" si="22"/>
        <v>51</v>
      </c>
      <c r="I416" s="1490">
        <f t="shared" si="25"/>
        <v>51000</v>
      </c>
      <c r="J416" s="2769"/>
      <c r="K416" s="2769"/>
      <c r="L416" s="1492">
        <f t="shared" si="26"/>
        <v>51000</v>
      </c>
      <c r="M416" s="3101">
        <v>35000</v>
      </c>
      <c r="N416" s="2772"/>
    </row>
    <row r="417" spans="2:14" ht="16.5" hidden="1" thickBot="1">
      <c r="B417" s="3052"/>
      <c r="C417" s="1940">
        <v>41950</v>
      </c>
      <c r="D417" s="2769" t="s">
        <v>1474</v>
      </c>
      <c r="E417" s="2289" t="s">
        <v>277</v>
      </c>
      <c r="F417" s="2773">
        <v>431334</v>
      </c>
      <c r="G417" s="2773">
        <v>431385</v>
      </c>
      <c r="H417" s="1489">
        <f t="shared" ref="H417:H476" si="27">G417-F417</f>
        <v>51</v>
      </c>
      <c r="I417" s="1490">
        <f t="shared" si="25"/>
        <v>51000</v>
      </c>
      <c r="J417" s="2769"/>
      <c r="K417" s="2769"/>
      <c r="L417" s="1492">
        <f t="shared" si="26"/>
        <v>51000</v>
      </c>
      <c r="M417" s="3102"/>
      <c r="N417" s="2772"/>
    </row>
    <row r="418" spans="2:14" ht="16.5" hidden="1" thickBot="1">
      <c r="B418" s="2715">
        <v>14</v>
      </c>
      <c r="C418" s="1940">
        <v>41951</v>
      </c>
      <c r="D418" s="2288" t="s">
        <v>1475</v>
      </c>
      <c r="E418" s="2289" t="s">
        <v>277</v>
      </c>
      <c r="F418" s="2773">
        <v>431434</v>
      </c>
      <c r="G418" s="2773">
        <v>431485</v>
      </c>
      <c r="H418" s="1489">
        <f t="shared" si="27"/>
        <v>51</v>
      </c>
      <c r="I418" s="1490">
        <f t="shared" si="25"/>
        <v>51000</v>
      </c>
      <c r="J418" s="2769"/>
      <c r="K418" s="2769"/>
      <c r="L418" s="1492">
        <f t="shared" si="26"/>
        <v>51000</v>
      </c>
      <c r="M418" s="2771">
        <v>35000</v>
      </c>
      <c r="N418" s="2772"/>
    </row>
    <row r="419" spans="2:14" ht="16.5" hidden="1" thickBot="1">
      <c r="B419" s="2715">
        <v>15</v>
      </c>
      <c r="C419" s="2594">
        <v>41952</v>
      </c>
      <c r="D419" s="2769" t="s">
        <v>1476</v>
      </c>
      <c r="E419" s="2289" t="s">
        <v>277</v>
      </c>
      <c r="F419" s="2773"/>
      <c r="G419" s="2773"/>
      <c r="H419" s="1489">
        <f t="shared" si="27"/>
        <v>0</v>
      </c>
      <c r="I419" s="1490">
        <f t="shared" si="25"/>
        <v>0</v>
      </c>
      <c r="J419" s="2769"/>
      <c r="K419" s="2769"/>
      <c r="L419" s="1492">
        <f t="shared" si="26"/>
        <v>0</v>
      </c>
      <c r="M419" s="2771">
        <v>35000</v>
      </c>
      <c r="N419" s="2772"/>
    </row>
    <row r="420" spans="2:14" ht="16.5" hidden="1" thickBot="1">
      <c r="B420" s="2715">
        <v>16</v>
      </c>
      <c r="C420" s="1940">
        <v>41953</v>
      </c>
      <c r="D420" s="2769" t="s">
        <v>1476</v>
      </c>
      <c r="E420" s="2289" t="s">
        <v>277</v>
      </c>
      <c r="F420" s="2773"/>
      <c r="G420" s="2773"/>
      <c r="H420" s="1489">
        <f t="shared" si="27"/>
        <v>0</v>
      </c>
      <c r="I420" s="1490">
        <f t="shared" si="25"/>
        <v>0</v>
      </c>
      <c r="J420" s="2769"/>
      <c r="K420" s="2769"/>
      <c r="L420" s="1492">
        <f t="shared" si="26"/>
        <v>0</v>
      </c>
      <c r="M420" s="2771">
        <v>35000</v>
      </c>
      <c r="N420" s="2772"/>
    </row>
    <row r="421" spans="2:14" ht="16.5" hidden="1" thickBot="1">
      <c r="B421" s="2715">
        <v>17</v>
      </c>
      <c r="C421" s="1940">
        <v>41954</v>
      </c>
      <c r="D421" s="2769" t="s">
        <v>1476</v>
      </c>
      <c r="E421" s="2289" t="s">
        <v>277</v>
      </c>
      <c r="F421" s="2773"/>
      <c r="G421" s="2773"/>
      <c r="H421" s="1489">
        <f t="shared" si="27"/>
        <v>0</v>
      </c>
      <c r="I421" s="1490">
        <f t="shared" si="25"/>
        <v>0</v>
      </c>
      <c r="J421" s="2769"/>
      <c r="K421" s="2769"/>
      <c r="L421" s="1492">
        <f t="shared" si="26"/>
        <v>0</v>
      </c>
      <c r="M421" s="2771">
        <v>35000</v>
      </c>
      <c r="N421" s="2772"/>
    </row>
    <row r="422" spans="2:14" ht="16.5" hidden="1" thickBot="1">
      <c r="B422" s="2715">
        <v>18</v>
      </c>
      <c r="C422" s="1940">
        <v>41955</v>
      </c>
      <c r="D422" s="2769" t="s">
        <v>1476</v>
      </c>
      <c r="E422" s="2289" t="s">
        <v>277</v>
      </c>
      <c r="F422" s="2773"/>
      <c r="G422" s="2773"/>
      <c r="H422" s="1489">
        <f t="shared" si="27"/>
        <v>0</v>
      </c>
      <c r="I422" s="1490">
        <f t="shared" si="25"/>
        <v>0</v>
      </c>
      <c r="J422" s="2769"/>
      <c r="K422" s="2769"/>
      <c r="L422" s="1492">
        <f t="shared" si="26"/>
        <v>0</v>
      </c>
      <c r="M422" s="2771">
        <v>35000</v>
      </c>
      <c r="N422" s="2772"/>
    </row>
    <row r="423" spans="2:14" ht="16.5" hidden="1" thickBot="1">
      <c r="B423" s="2715">
        <v>19</v>
      </c>
      <c r="C423" s="1940">
        <v>41956</v>
      </c>
      <c r="D423" s="2769" t="s">
        <v>1476</v>
      </c>
      <c r="E423" s="2289" t="s">
        <v>277</v>
      </c>
      <c r="F423" s="2773"/>
      <c r="G423" s="2773"/>
      <c r="H423" s="1489">
        <f t="shared" si="27"/>
        <v>0</v>
      </c>
      <c r="I423" s="1490">
        <f t="shared" si="25"/>
        <v>0</v>
      </c>
      <c r="J423" s="2769"/>
      <c r="K423" s="2769"/>
      <c r="L423" s="1492">
        <f t="shared" si="26"/>
        <v>0</v>
      </c>
      <c r="M423" s="2771">
        <v>35000</v>
      </c>
      <c r="N423" s="2772"/>
    </row>
    <row r="424" spans="2:14" ht="16.5" hidden="1" thickBot="1">
      <c r="B424" s="2715">
        <v>20</v>
      </c>
      <c r="C424" s="1940">
        <v>41957</v>
      </c>
      <c r="D424" s="2769" t="s">
        <v>1476</v>
      </c>
      <c r="E424" s="2289" t="s">
        <v>277</v>
      </c>
      <c r="F424" s="2773"/>
      <c r="G424" s="2773"/>
      <c r="H424" s="1489">
        <f t="shared" si="27"/>
        <v>0</v>
      </c>
      <c r="I424" s="1490">
        <f t="shared" si="25"/>
        <v>0</v>
      </c>
      <c r="J424" s="2769"/>
      <c r="K424" s="2769"/>
      <c r="L424" s="1492">
        <f t="shared" si="26"/>
        <v>0</v>
      </c>
      <c r="M424" s="2771">
        <v>35000</v>
      </c>
      <c r="N424" s="2772"/>
    </row>
    <row r="425" spans="2:14" ht="16.5" hidden="1" thickBot="1">
      <c r="B425" s="2715">
        <v>21</v>
      </c>
      <c r="C425" s="1940">
        <v>41958</v>
      </c>
      <c r="D425" s="2769" t="s">
        <v>1476</v>
      </c>
      <c r="E425" s="2289" t="s">
        <v>277</v>
      </c>
      <c r="F425" s="2773"/>
      <c r="G425" s="2773"/>
      <c r="H425" s="1489">
        <f t="shared" si="27"/>
        <v>0</v>
      </c>
      <c r="I425" s="1490">
        <f t="shared" si="25"/>
        <v>0</v>
      </c>
      <c r="J425" s="2769"/>
      <c r="K425" s="2769"/>
      <c r="L425" s="1492">
        <f t="shared" si="26"/>
        <v>0</v>
      </c>
      <c r="M425" s="2771">
        <v>35000</v>
      </c>
      <c r="N425" s="2772"/>
    </row>
    <row r="426" spans="2:14" ht="16.5" hidden="1" thickBot="1">
      <c r="B426" s="3050">
        <v>22</v>
      </c>
      <c r="C426" s="2594">
        <v>41959</v>
      </c>
      <c r="D426" s="2769" t="s">
        <v>1477</v>
      </c>
      <c r="E426" s="2289" t="s">
        <v>277</v>
      </c>
      <c r="F426" s="2773">
        <v>431790</v>
      </c>
      <c r="G426" s="2773">
        <v>431853</v>
      </c>
      <c r="H426" s="1489">
        <f t="shared" si="27"/>
        <v>63</v>
      </c>
      <c r="I426" s="1490">
        <f t="shared" si="25"/>
        <v>63000</v>
      </c>
      <c r="J426" s="2769"/>
      <c r="K426" s="2769"/>
      <c r="L426" s="1492">
        <f t="shared" si="26"/>
        <v>63000</v>
      </c>
      <c r="M426" s="3101">
        <v>35000</v>
      </c>
      <c r="N426" s="2772"/>
    </row>
    <row r="427" spans="2:14" ht="16.5" hidden="1" thickBot="1">
      <c r="B427" s="3052"/>
      <c r="C427" s="2594">
        <v>41959</v>
      </c>
      <c r="D427" s="2769" t="s">
        <v>1478</v>
      </c>
      <c r="E427" s="2289" t="s">
        <v>277</v>
      </c>
      <c r="F427" s="2773">
        <v>431916</v>
      </c>
      <c r="G427" s="2773">
        <v>431979</v>
      </c>
      <c r="H427" s="1489">
        <f t="shared" si="27"/>
        <v>63</v>
      </c>
      <c r="I427" s="1490">
        <f t="shared" si="25"/>
        <v>63000</v>
      </c>
      <c r="J427" s="2769"/>
      <c r="K427" s="2769"/>
      <c r="L427" s="1492">
        <f t="shared" si="26"/>
        <v>63000</v>
      </c>
      <c r="M427" s="3102"/>
      <c r="N427" s="2772"/>
    </row>
    <row r="428" spans="2:14" ht="16.5" hidden="1" thickBot="1">
      <c r="B428" s="3050">
        <v>23</v>
      </c>
      <c r="C428" s="1940">
        <v>41960</v>
      </c>
      <c r="D428" s="2769" t="s">
        <v>1479</v>
      </c>
      <c r="E428" s="2289" t="s">
        <v>277</v>
      </c>
      <c r="F428" s="2773">
        <v>431979</v>
      </c>
      <c r="G428" s="2773">
        <v>431996</v>
      </c>
      <c r="H428" s="1489">
        <f t="shared" si="27"/>
        <v>17</v>
      </c>
      <c r="I428" s="1490">
        <f t="shared" si="25"/>
        <v>17000</v>
      </c>
      <c r="J428" s="2769"/>
      <c r="K428" s="2769"/>
      <c r="L428" s="1492">
        <f t="shared" si="26"/>
        <v>17000</v>
      </c>
      <c r="M428" s="3101">
        <v>35000</v>
      </c>
      <c r="N428" s="2772"/>
    </row>
    <row r="429" spans="2:14" ht="16.5" hidden="1" thickBot="1">
      <c r="B429" s="3051"/>
      <c r="C429" s="1940">
        <v>41960</v>
      </c>
      <c r="D429" s="2769" t="s">
        <v>1480</v>
      </c>
      <c r="E429" s="2289" t="s">
        <v>277</v>
      </c>
      <c r="F429" s="2773">
        <v>432023</v>
      </c>
      <c r="G429" s="2773">
        <v>432050</v>
      </c>
      <c r="H429" s="1489">
        <f t="shared" si="27"/>
        <v>27</v>
      </c>
      <c r="I429" s="1490">
        <f t="shared" si="25"/>
        <v>27000</v>
      </c>
      <c r="J429" s="2769"/>
      <c r="K429" s="2769"/>
      <c r="L429" s="1492">
        <f t="shared" si="26"/>
        <v>27000</v>
      </c>
      <c r="M429" s="3124"/>
      <c r="N429" s="2772"/>
    </row>
    <row r="430" spans="2:14" ht="16.5" hidden="1" thickBot="1">
      <c r="B430" s="3052"/>
      <c r="C430" s="1940">
        <v>41960</v>
      </c>
      <c r="D430" s="2769" t="s">
        <v>1481</v>
      </c>
      <c r="E430" s="2289" t="s">
        <v>277</v>
      </c>
      <c r="F430" s="2773">
        <v>432077</v>
      </c>
      <c r="G430" s="2773">
        <v>432082</v>
      </c>
      <c r="H430" s="1489">
        <f t="shared" si="27"/>
        <v>5</v>
      </c>
      <c r="I430" s="1490">
        <f t="shared" si="25"/>
        <v>5000</v>
      </c>
      <c r="J430" s="2769"/>
      <c r="K430" s="2769"/>
      <c r="L430" s="1492">
        <f t="shared" si="26"/>
        <v>5000</v>
      </c>
      <c r="M430" s="3102"/>
      <c r="N430" s="2772"/>
    </row>
    <row r="431" spans="2:14" ht="16.5" hidden="1" thickBot="1">
      <c r="B431" s="2715">
        <v>24</v>
      </c>
      <c r="C431" s="1940">
        <v>41961</v>
      </c>
      <c r="D431" s="2769" t="s">
        <v>1476</v>
      </c>
      <c r="E431" s="2289" t="s">
        <v>277</v>
      </c>
      <c r="F431" s="2773"/>
      <c r="G431" s="2773"/>
      <c r="H431" s="1489">
        <f t="shared" si="27"/>
        <v>0</v>
      </c>
      <c r="I431" s="1490">
        <f t="shared" si="25"/>
        <v>0</v>
      </c>
      <c r="J431" s="2769"/>
      <c r="K431" s="2769"/>
      <c r="L431" s="1492">
        <f t="shared" si="26"/>
        <v>0</v>
      </c>
      <c r="M431" s="2771">
        <v>35000</v>
      </c>
      <c r="N431" s="2772"/>
    </row>
    <row r="432" spans="2:14" ht="16.5" hidden="1" thickBot="1">
      <c r="B432" s="2715">
        <v>25</v>
      </c>
      <c r="C432" s="1940">
        <v>41962</v>
      </c>
      <c r="D432" s="2769" t="s">
        <v>1476</v>
      </c>
      <c r="E432" s="2289" t="s">
        <v>277</v>
      </c>
      <c r="F432" s="2773"/>
      <c r="G432" s="2773"/>
      <c r="H432" s="1489">
        <f t="shared" si="27"/>
        <v>0</v>
      </c>
      <c r="I432" s="1490">
        <f t="shared" si="25"/>
        <v>0</v>
      </c>
      <c r="J432" s="2769"/>
      <c r="K432" s="2769"/>
      <c r="L432" s="1492">
        <f t="shared" si="26"/>
        <v>0</v>
      </c>
      <c r="M432" s="2771">
        <v>35000</v>
      </c>
      <c r="N432" s="2772"/>
    </row>
    <row r="433" spans="2:14" ht="16.5" hidden="1" thickBot="1">
      <c r="B433" s="2715">
        <v>26</v>
      </c>
      <c r="C433" s="1940">
        <v>41963</v>
      </c>
      <c r="D433" s="2769" t="s">
        <v>1476</v>
      </c>
      <c r="E433" s="2289" t="s">
        <v>277</v>
      </c>
      <c r="F433" s="2773"/>
      <c r="G433" s="2773"/>
      <c r="H433" s="1489">
        <f t="shared" si="27"/>
        <v>0</v>
      </c>
      <c r="I433" s="1490">
        <f t="shared" si="25"/>
        <v>0</v>
      </c>
      <c r="J433" s="2769"/>
      <c r="K433" s="2769"/>
      <c r="L433" s="1492">
        <f t="shared" si="26"/>
        <v>0</v>
      </c>
      <c r="M433" s="2771">
        <v>35000</v>
      </c>
      <c r="N433" s="2772"/>
    </row>
    <row r="434" spans="2:14" ht="16.5" hidden="1" thickBot="1">
      <c r="B434" s="3050">
        <v>27</v>
      </c>
      <c r="C434" s="1940">
        <v>41964</v>
      </c>
      <c r="D434" s="2769" t="s">
        <v>1482</v>
      </c>
      <c r="E434" s="2289" t="s">
        <v>277</v>
      </c>
      <c r="F434" s="2773">
        <v>432087</v>
      </c>
      <c r="G434" s="2773">
        <v>432116</v>
      </c>
      <c r="H434" s="1489">
        <f t="shared" si="27"/>
        <v>29</v>
      </c>
      <c r="I434" s="1490">
        <f t="shared" si="25"/>
        <v>29000</v>
      </c>
      <c r="J434" s="2769"/>
      <c r="K434" s="2769"/>
      <c r="L434" s="1492">
        <f>I434+K434</f>
        <v>29000</v>
      </c>
      <c r="M434" s="3101">
        <v>35000</v>
      </c>
      <c r="N434" s="2772"/>
    </row>
    <row r="435" spans="2:14" ht="16.5" hidden="1" thickBot="1">
      <c r="B435" s="3051"/>
      <c r="C435" s="1940">
        <v>41964</v>
      </c>
      <c r="D435" s="2769" t="s">
        <v>1483</v>
      </c>
      <c r="E435" s="2289" t="s">
        <v>277</v>
      </c>
      <c r="F435" s="2773">
        <v>432144</v>
      </c>
      <c r="G435" s="2773">
        <v>432179</v>
      </c>
      <c r="H435" s="1489">
        <f t="shared" si="27"/>
        <v>35</v>
      </c>
      <c r="I435" s="1490">
        <f t="shared" si="25"/>
        <v>35000</v>
      </c>
      <c r="J435" s="2769"/>
      <c r="K435" s="2769"/>
      <c r="L435" s="1492">
        <f t="shared" si="26"/>
        <v>35000</v>
      </c>
      <c r="M435" s="3124"/>
      <c r="N435" s="2772"/>
    </row>
    <row r="436" spans="2:14" ht="16.5" hidden="1" thickBot="1">
      <c r="B436" s="3052"/>
      <c r="C436" s="1940">
        <v>41964</v>
      </c>
      <c r="D436" s="2769" t="s">
        <v>1484</v>
      </c>
      <c r="E436" s="2289" t="s">
        <v>277</v>
      </c>
      <c r="F436" s="2773">
        <v>432214</v>
      </c>
      <c r="G436" s="2773">
        <v>432249</v>
      </c>
      <c r="H436" s="1489">
        <f t="shared" si="27"/>
        <v>35</v>
      </c>
      <c r="I436" s="1490">
        <f t="shared" si="25"/>
        <v>35000</v>
      </c>
      <c r="J436" s="2769"/>
      <c r="K436" s="2769"/>
      <c r="L436" s="1492">
        <f t="shared" si="26"/>
        <v>35000</v>
      </c>
      <c r="M436" s="3102"/>
      <c r="N436" s="2772"/>
    </row>
    <row r="437" spans="2:14" ht="16.5" hidden="1" thickBot="1">
      <c r="B437" s="2715">
        <v>28</v>
      </c>
      <c r="C437" s="1940">
        <v>41965</v>
      </c>
      <c r="D437" s="2769" t="s">
        <v>1476</v>
      </c>
      <c r="E437" s="2289" t="s">
        <v>277</v>
      </c>
      <c r="F437" s="2773"/>
      <c r="G437" s="2773"/>
      <c r="H437" s="1489">
        <f t="shared" si="27"/>
        <v>0</v>
      </c>
      <c r="I437" s="1490">
        <f t="shared" si="25"/>
        <v>0</v>
      </c>
      <c r="J437" s="2769"/>
      <c r="K437" s="2769"/>
      <c r="L437" s="1492">
        <f t="shared" si="26"/>
        <v>0</v>
      </c>
      <c r="M437" s="2771">
        <v>35000</v>
      </c>
      <c r="N437" s="2772"/>
    </row>
    <row r="438" spans="2:14" ht="16.5" hidden="1" thickBot="1">
      <c r="B438" s="2715">
        <v>29</v>
      </c>
      <c r="C438" s="2594">
        <v>41966</v>
      </c>
      <c r="D438" s="2769" t="s">
        <v>1485</v>
      </c>
      <c r="E438" s="2289" t="s">
        <v>277</v>
      </c>
      <c r="F438" s="2773">
        <v>432332</v>
      </c>
      <c r="G438" s="2773">
        <v>432361</v>
      </c>
      <c r="H438" s="1489">
        <f t="shared" si="27"/>
        <v>29</v>
      </c>
      <c r="I438" s="1490">
        <f t="shared" si="25"/>
        <v>29000</v>
      </c>
      <c r="J438" s="2769"/>
      <c r="K438" s="2769"/>
      <c r="L438" s="1492">
        <f>I438+K438</f>
        <v>29000</v>
      </c>
      <c r="M438" s="2771">
        <v>35000</v>
      </c>
      <c r="N438" s="2772"/>
    </row>
    <row r="439" spans="2:14" ht="16.5" hidden="1" thickBot="1">
      <c r="B439" s="2715">
        <v>30</v>
      </c>
      <c r="C439" s="1940">
        <v>41967</v>
      </c>
      <c r="D439" s="2769" t="s">
        <v>1486</v>
      </c>
      <c r="E439" s="2289" t="s">
        <v>277</v>
      </c>
      <c r="F439" s="2773">
        <v>432405</v>
      </c>
      <c r="G439" s="2773">
        <v>432510</v>
      </c>
      <c r="H439" s="1489">
        <f t="shared" si="27"/>
        <v>105</v>
      </c>
      <c r="I439" s="1490">
        <f t="shared" si="25"/>
        <v>105000</v>
      </c>
      <c r="J439" s="2769"/>
      <c r="K439" s="2769"/>
      <c r="L439" s="1492">
        <f>I439+K439</f>
        <v>105000</v>
      </c>
      <c r="M439" s="2771">
        <v>35000</v>
      </c>
      <c r="N439" s="2772"/>
    </row>
    <row r="440" spans="2:14" ht="16.5" hidden="1" thickBot="1">
      <c r="B440" s="2295">
        <v>31</v>
      </c>
      <c r="C440" s="2296">
        <v>41968</v>
      </c>
      <c r="D440" s="2778" t="s">
        <v>1487</v>
      </c>
      <c r="E440" s="2604" t="s">
        <v>277</v>
      </c>
      <c r="F440" s="2780"/>
      <c r="G440" s="2780"/>
      <c r="H440" s="1503">
        <f t="shared" si="27"/>
        <v>0</v>
      </c>
      <c r="I440" s="1504">
        <f t="shared" si="25"/>
        <v>0</v>
      </c>
      <c r="J440" s="2778"/>
      <c r="K440" s="2778"/>
      <c r="L440" s="1505">
        <f t="shared" si="26"/>
        <v>0</v>
      </c>
      <c r="M440" s="2786">
        <v>35000</v>
      </c>
      <c r="N440" s="2783"/>
    </row>
    <row r="441" spans="2:14">
      <c r="B441" s="2934">
        <v>1</v>
      </c>
      <c r="C441" s="2955">
        <v>41969</v>
      </c>
      <c r="D441" s="2939" t="s">
        <v>1681</v>
      </c>
      <c r="E441" s="2794" t="s">
        <v>277</v>
      </c>
      <c r="F441" s="858">
        <v>432622</v>
      </c>
      <c r="G441" s="858">
        <v>432678</v>
      </c>
      <c r="H441" s="2761">
        <f t="shared" si="27"/>
        <v>56</v>
      </c>
      <c r="I441" s="1980">
        <f t="shared" si="25"/>
        <v>56000</v>
      </c>
      <c r="J441" s="859"/>
      <c r="K441" s="1991"/>
      <c r="L441" s="2763">
        <f t="shared" si="26"/>
        <v>56000</v>
      </c>
      <c r="M441" s="482">
        <v>35000</v>
      </c>
      <c r="N441" s="474"/>
    </row>
    <row r="442" spans="2:14">
      <c r="B442" s="2911">
        <v>2</v>
      </c>
      <c r="C442" s="2480">
        <v>41970</v>
      </c>
      <c r="D442" s="2939" t="s">
        <v>1682</v>
      </c>
      <c r="E442" s="2794" t="s">
        <v>277</v>
      </c>
      <c r="F442" s="858">
        <v>432803</v>
      </c>
      <c r="G442" s="858">
        <v>432854</v>
      </c>
      <c r="H442" s="2761">
        <f t="shared" si="27"/>
        <v>51</v>
      </c>
      <c r="I442" s="1980">
        <f t="shared" si="25"/>
        <v>51000</v>
      </c>
      <c r="J442" s="859"/>
      <c r="K442" s="1991"/>
      <c r="L442" s="2763">
        <f t="shared" si="26"/>
        <v>51000</v>
      </c>
      <c r="M442" s="482">
        <v>35000</v>
      </c>
      <c r="N442" s="474"/>
    </row>
    <row r="443" spans="2:14">
      <c r="B443" s="2911">
        <v>3</v>
      </c>
      <c r="C443" s="2480">
        <v>41971</v>
      </c>
      <c r="D443" s="2939" t="s">
        <v>1683</v>
      </c>
      <c r="E443" s="2794" t="s">
        <v>277</v>
      </c>
      <c r="F443" s="858">
        <v>432854</v>
      </c>
      <c r="G443" s="858">
        <v>432908</v>
      </c>
      <c r="H443" s="2761">
        <f t="shared" si="27"/>
        <v>54</v>
      </c>
      <c r="I443" s="1980">
        <f t="shared" si="25"/>
        <v>54000</v>
      </c>
      <c r="J443" s="859"/>
      <c r="K443" s="1991"/>
      <c r="L443" s="2763">
        <f t="shared" si="26"/>
        <v>54000</v>
      </c>
      <c r="M443" s="482">
        <v>35000</v>
      </c>
      <c r="N443" s="474"/>
    </row>
    <row r="444" spans="2:14">
      <c r="B444" s="2911">
        <v>4</v>
      </c>
      <c r="C444" s="2480">
        <v>41972</v>
      </c>
      <c r="D444" s="1989" t="s">
        <v>1128</v>
      </c>
      <c r="E444" s="1990" t="s">
        <v>277</v>
      </c>
      <c r="F444" s="2939"/>
      <c r="G444" s="2939"/>
      <c r="H444" s="2761">
        <f t="shared" si="27"/>
        <v>0</v>
      </c>
      <c r="I444" s="1980">
        <f t="shared" si="25"/>
        <v>0</v>
      </c>
      <c r="J444" s="2939"/>
      <c r="K444" s="2939"/>
      <c r="L444" s="2763">
        <f t="shared" si="26"/>
        <v>0</v>
      </c>
      <c r="M444" s="2914">
        <v>35000</v>
      </c>
      <c r="N444" s="2772"/>
    </row>
    <row r="445" spans="2:14">
      <c r="B445" s="386">
        <v>5</v>
      </c>
      <c r="C445" s="2479">
        <v>41973</v>
      </c>
      <c r="D445" s="2939" t="s">
        <v>1684</v>
      </c>
      <c r="E445" s="2794" t="s">
        <v>277</v>
      </c>
      <c r="F445" s="858">
        <v>433237</v>
      </c>
      <c r="G445" s="858">
        <v>433306</v>
      </c>
      <c r="H445" s="2761">
        <f t="shared" si="27"/>
        <v>69</v>
      </c>
      <c r="I445" s="1980">
        <f t="shared" si="25"/>
        <v>69000</v>
      </c>
      <c r="J445" s="859"/>
      <c r="K445" s="1991"/>
      <c r="L445" s="2763">
        <f t="shared" si="26"/>
        <v>69000</v>
      </c>
      <c r="M445" s="482">
        <v>35000</v>
      </c>
      <c r="N445" s="474"/>
    </row>
    <row r="446" spans="2:14">
      <c r="B446" s="2911">
        <v>6</v>
      </c>
      <c r="C446" s="2480">
        <v>41974</v>
      </c>
      <c r="D446" s="2989" t="s">
        <v>1685</v>
      </c>
      <c r="E446" s="2794" t="s">
        <v>277</v>
      </c>
      <c r="F446" s="858">
        <v>433349</v>
      </c>
      <c r="G446" s="858">
        <v>434165</v>
      </c>
      <c r="H446" s="2761">
        <f t="shared" si="27"/>
        <v>816</v>
      </c>
      <c r="I446" s="1980">
        <f t="shared" si="25"/>
        <v>816000</v>
      </c>
      <c r="J446" s="859"/>
      <c r="K446" s="1991"/>
      <c r="L446" s="2763">
        <f t="shared" si="26"/>
        <v>816000</v>
      </c>
      <c r="M446" s="482"/>
      <c r="N446" s="474"/>
    </row>
    <row r="447" spans="2:14">
      <c r="B447" s="2911">
        <v>7</v>
      </c>
      <c r="C447" s="2480">
        <v>41975</v>
      </c>
      <c r="D447" s="1989" t="s">
        <v>1686</v>
      </c>
      <c r="E447" s="1990" t="s">
        <v>277</v>
      </c>
      <c r="F447" s="2939"/>
      <c r="G447" s="2939"/>
      <c r="H447" s="2761">
        <f>G447-F447</f>
        <v>0</v>
      </c>
      <c r="I447" s="1980">
        <f>H447*1000</f>
        <v>0</v>
      </c>
      <c r="J447" s="2939"/>
      <c r="K447" s="2939"/>
      <c r="L447" s="2763">
        <f>I447+K447</f>
        <v>0</v>
      </c>
      <c r="M447" s="2914"/>
      <c r="N447" s="474"/>
    </row>
    <row r="448" spans="2:14">
      <c r="B448" s="2911">
        <v>8</v>
      </c>
      <c r="C448" s="2480">
        <v>41976</v>
      </c>
      <c r="D448" s="2989" t="s">
        <v>1687</v>
      </c>
      <c r="E448" s="2794" t="s">
        <v>277</v>
      </c>
      <c r="F448" s="858">
        <v>434165</v>
      </c>
      <c r="G448" s="858">
        <v>434479</v>
      </c>
      <c r="H448" s="2761">
        <f>G448-F448</f>
        <v>314</v>
      </c>
      <c r="I448" s="1980">
        <f>H448*1000</f>
        <v>314000</v>
      </c>
      <c r="J448" s="859"/>
      <c r="K448" s="1991"/>
      <c r="L448" s="2763">
        <f>I448+K448</f>
        <v>314000</v>
      </c>
      <c r="M448" s="482"/>
      <c r="N448" s="474"/>
    </row>
    <row r="449" spans="2:14">
      <c r="B449" s="2911">
        <v>9</v>
      </c>
      <c r="C449" s="2480">
        <v>41977</v>
      </c>
      <c r="D449" s="2989" t="s">
        <v>1688</v>
      </c>
      <c r="E449" s="2794" t="s">
        <v>277</v>
      </c>
      <c r="F449" s="858">
        <v>434479</v>
      </c>
      <c r="G449" s="858">
        <v>434793</v>
      </c>
      <c r="H449" s="2761">
        <f t="shared" si="27"/>
        <v>314</v>
      </c>
      <c r="I449" s="1980">
        <f t="shared" si="25"/>
        <v>314000</v>
      </c>
      <c r="J449" s="859"/>
      <c r="K449" s="1991"/>
      <c r="L449" s="2763">
        <f t="shared" si="26"/>
        <v>314000</v>
      </c>
      <c r="M449" s="482"/>
      <c r="N449" s="474"/>
    </row>
    <row r="450" spans="2:14">
      <c r="B450" s="2911">
        <v>10</v>
      </c>
      <c r="C450" s="2480">
        <v>41978</v>
      </c>
      <c r="D450" s="1989" t="s">
        <v>1686</v>
      </c>
      <c r="E450" s="1990" t="s">
        <v>277</v>
      </c>
      <c r="F450" s="2939"/>
      <c r="G450" s="2939"/>
      <c r="H450" s="2761">
        <f t="shared" si="27"/>
        <v>0</v>
      </c>
      <c r="I450" s="1980">
        <f t="shared" si="25"/>
        <v>0</v>
      </c>
      <c r="J450" s="2939"/>
      <c r="K450" s="2939"/>
      <c r="L450" s="2763">
        <f t="shared" si="26"/>
        <v>0</v>
      </c>
      <c r="M450" s="2914"/>
      <c r="N450" s="474"/>
    </row>
    <row r="451" spans="2:14">
      <c r="B451" s="2911">
        <v>11</v>
      </c>
      <c r="C451" s="2480">
        <v>41979</v>
      </c>
      <c r="D451" s="1989" t="s">
        <v>1686</v>
      </c>
      <c r="E451" s="1990" t="s">
        <v>277</v>
      </c>
      <c r="F451" s="2939"/>
      <c r="G451" s="2939"/>
      <c r="H451" s="2761">
        <f t="shared" si="27"/>
        <v>0</v>
      </c>
      <c r="I451" s="1980">
        <f t="shared" si="25"/>
        <v>0</v>
      </c>
      <c r="J451" s="2939"/>
      <c r="K451" s="2939"/>
      <c r="L451" s="2763">
        <f t="shared" si="26"/>
        <v>0</v>
      </c>
      <c r="M451" s="2914"/>
      <c r="N451" s="474"/>
    </row>
    <row r="452" spans="2:14">
      <c r="B452" s="386">
        <v>12</v>
      </c>
      <c r="C452" s="2479">
        <v>41980</v>
      </c>
      <c r="D452" s="2989" t="s">
        <v>1689</v>
      </c>
      <c r="E452" s="2794" t="s">
        <v>277</v>
      </c>
      <c r="F452" s="858">
        <v>435517</v>
      </c>
      <c r="G452" s="858">
        <v>435529</v>
      </c>
      <c r="H452" s="2761">
        <f t="shared" si="27"/>
        <v>12</v>
      </c>
      <c r="I452" s="1980">
        <f t="shared" si="25"/>
        <v>12000</v>
      </c>
      <c r="J452" s="859"/>
      <c r="K452" s="1991"/>
      <c r="L452" s="2763">
        <f t="shared" si="26"/>
        <v>12000</v>
      </c>
      <c r="M452" s="482"/>
      <c r="N452" s="474"/>
    </row>
    <row r="453" spans="2:14">
      <c r="B453" s="3080">
        <v>13</v>
      </c>
      <c r="C453" s="2480">
        <v>41981</v>
      </c>
      <c r="D453" s="2989" t="s">
        <v>1690</v>
      </c>
      <c r="E453" s="2794" t="s">
        <v>1353</v>
      </c>
      <c r="F453" s="858">
        <v>435597</v>
      </c>
      <c r="G453" s="858">
        <v>435648</v>
      </c>
      <c r="H453" s="2761">
        <f t="shared" si="27"/>
        <v>51</v>
      </c>
      <c r="I453" s="1980">
        <f t="shared" si="25"/>
        <v>51000</v>
      </c>
      <c r="J453" s="859"/>
      <c r="K453" s="1991"/>
      <c r="L453" s="2763">
        <f t="shared" si="26"/>
        <v>51000</v>
      </c>
      <c r="M453" s="482"/>
      <c r="N453" s="474"/>
    </row>
    <row r="454" spans="2:14">
      <c r="B454" s="3082"/>
      <c r="C454" s="2480">
        <v>41981</v>
      </c>
      <c r="D454" s="2989" t="s">
        <v>1691</v>
      </c>
      <c r="E454" s="2794" t="s">
        <v>1353</v>
      </c>
      <c r="F454" s="858">
        <v>435656</v>
      </c>
      <c r="G454" s="858">
        <v>435664</v>
      </c>
      <c r="H454" s="2761">
        <f t="shared" si="27"/>
        <v>8</v>
      </c>
      <c r="I454" s="1980">
        <f t="shared" si="25"/>
        <v>8000</v>
      </c>
      <c r="J454" s="859"/>
      <c r="K454" s="1991"/>
      <c r="L454" s="2763">
        <f t="shared" si="26"/>
        <v>8000</v>
      </c>
      <c r="M454" s="482"/>
      <c r="N454" s="474"/>
    </row>
    <row r="455" spans="2:14">
      <c r="B455" s="3081"/>
      <c r="C455" s="2480">
        <v>41981</v>
      </c>
      <c r="D455" s="2989" t="s">
        <v>1692</v>
      </c>
      <c r="E455" s="2794" t="s">
        <v>1353</v>
      </c>
      <c r="F455" s="858"/>
      <c r="G455" s="858"/>
      <c r="H455" s="2761">
        <f>G455-F455</f>
        <v>0</v>
      </c>
      <c r="I455" s="1980">
        <f>H455*1000</f>
        <v>0</v>
      </c>
      <c r="J455" s="859"/>
      <c r="K455" s="1991"/>
      <c r="L455" s="2763">
        <f>I455+K455</f>
        <v>0</v>
      </c>
      <c r="M455" s="482"/>
      <c r="N455" s="474"/>
    </row>
    <row r="456" spans="2:14">
      <c r="B456" s="2911">
        <v>14</v>
      </c>
      <c r="C456" s="2480">
        <v>41982</v>
      </c>
      <c r="D456" s="2989" t="s">
        <v>1693</v>
      </c>
      <c r="E456" s="2794" t="s">
        <v>277</v>
      </c>
      <c r="F456" s="858">
        <v>435827</v>
      </c>
      <c r="G456" s="858">
        <v>435837</v>
      </c>
      <c r="H456" s="2761">
        <f t="shared" si="27"/>
        <v>10</v>
      </c>
      <c r="I456" s="1980">
        <f t="shared" ref="I456:I476" si="28">H456*1000</f>
        <v>10000</v>
      </c>
      <c r="J456" s="859"/>
      <c r="K456" s="1991"/>
      <c r="L456" s="2763">
        <f t="shared" si="26"/>
        <v>10000</v>
      </c>
      <c r="M456" s="482">
        <v>35000</v>
      </c>
      <c r="N456" s="474"/>
    </row>
    <row r="457" spans="2:14">
      <c r="B457" s="2911">
        <v>15</v>
      </c>
      <c r="C457" s="2480">
        <v>41983</v>
      </c>
      <c r="D457" s="1989" t="s">
        <v>1128</v>
      </c>
      <c r="E457" s="1990" t="s">
        <v>277</v>
      </c>
      <c r="F457" s="2939"/>
      <c r="G457" s="2939"/>
      <c r="H457" s="2761">
        <f>G457-F457</f>
        <v>0</v>
      </c>
      <c r="I457" s="1980">
        <f>H457*1000</f>
        <v>0</v>
      </c>
      <c r="J457" s="2939"/>
      <c r="K457" s="2939"/>
      <c r="L457" s="2763">
        <f>I457+K457</f>
        <v>0</v>
      </c>
      <c r="M457" s="2914">
        <v>35000</v>
      </c>
      <c r="N457" s="474"/>
    </row>
    <row r="458" spans="2:14">
      <c r="B458" s="2911">
        <v>16</v>
      </c>
      <c r="C458" s="2480">
        <v>41984</v>
      </c>
      <c r="D458" s="2989" t="s">
        <v>1694</v>
      </c>
      <c r="E458" s="2794" t="s">
        <v>277</v>
      </c>
      <c r="F458" s="858"/>
      <c r="G458" s="858"/>
      <c r="H458" s="2761">
        <f t="shared" si="27"/>
        <v>0</v>
      </c>
      <c r="I458" s="1980">
        <f t="shared" si="28"/>
        <v>0</v>
      </c>
      <c r="J458" s="859"/>
      <c r="K458" s="1991"/>
      <c r="L458" s="2763">
        <f t="shared" ref="L458:L476" si="29">I458+K458</f>
        <v>0</v>
      </c>
      <c r="M458" s="482">
        <v>35000</v>
      </c>
      <c r="N458" s="474"/>
    </row>
    <row r="459" spans="2:14">
      <c r="B459" s="3080">
        <v>17</v>
      </c>
      <c r="C459" s="2480">
        <v>41985</v>
      </c>
      <c r="D459" s="2989" t="s">
        <v>1695</v>
      </c>
      <c r="E459" s="2794" t="s">
        <v>277</v>
      </c>
      <c r="F459" s="858">
        <v>435941</v>
      </c>
      <c r="G459" s="858">
        <v>435956</v>
      </c>
      <c r="H459" s="2761">
        <f t="shared" si="27"/>
        <v>15</v>
      </c>
      <c r="I459" s="1980">
        <f t="shared" si="28"/>
        <v>15000</v>
      </c>
      <c r="J459" s="859"/>
      <c r="K459" s="1991"/>
      <c r="L459" s="2763">
        <f t="shared" si="29"/>
        <v>15000</v>
      </c>
      <c r="M459" s="3125">
        <v>35000</v>
      </c>
      <c r="N459" s="474"/>
    </row>
    <row r="460" spans="2:14">
      <c r="B460" s="3082"/>
      <c r="C460" s="2480">
        <v>41985</v>
      </c>
      <c r="D460" s="2989" t="s">
        <v>1696</v>
      </c>
      <c r="E460" s="2794" t="s">
        <v>277</v>
      </c>
      <c r="F460" s="858">
        <v>435971</v>
      </c>
      <c r="G460" s="858">
        <v>435986</v>
      </c>
      <c r="H460" s="2761">
        <f>G460-F460</f>
        <v>15</v>
      </c>
      <c r="I460" s="1980">
        <f>H460*1000</f>
        <v>15000</v>
      </c>
      <c r="J460" s="859"/>
      <c r="K460" s="1991"/>
      <c r="L460" s="2763">
        <f>I460+K460</f>
        <v>15000</v>
      </c>
      <c r="M460" s="3126"/>
      <c r="N460" s="474"/>
    </row>
    <row r="461" spans="2:14">
      <c r="B461" s="3081"/>
      <c r="C461" s="2480">
        <v>41985</v>
      </c>
      <c r="D461" s="2989" t="s">
        <v>1697</v>
      </c>
      <c r="E461" s="2794" t="s">
        <v>277</v>
      </c>
      <c r="F461" s="858">
        <v>436001</v>
      </c>
      <c r="G461" s="858">
        <v>436016</v>
      </c>
      <c r="H461" s="2761">
        <f>G461-F461</f>
        <v>15</v>
      </c>
      <c r="I461" s="1980">
        <f>H461*1000</f>
        <v>15000</v>
      </c>
      <c r="J461" s="859"/>
      <c r="K461" s="1991"/>
      <c r="L461" s="2763">
        <f>I461+K461</f>
        <v>15000</v>
      </c>
      <c r="M461" s="3127"/>
      <c r="N461" s="474"/>
    </row>
    <row r="462" spans="2:14">
      <c r="B462" s="3080">
        <v>18</v>
      </c>
      <c r="C462" s="2480">
        <v>41986</v>
      </c>
      <c r="D462" s="2989" t="s">
        <v>1698</v>
      </c>
      <c r="E462" s="2794" t="s">
        <v>277</v>
      </c>
      <c r="F462" s="858">
        <v>436017</v>
      </c>
      <c r="G462" s="858">
        <v>436057</v>
      </c>
      <c r="H462" s="2761">
        <f t="shared" si="27"/>
        <v>40</v>
      </c>
      <c r="I462" s="1980">
        <f t="shared" si="28"/>
        <v>40000</v>
      </c>
      <c r="J462" s="859"/>
      <c r="K462" s="1991"/>
      <c r="L462" s="2763">
        <f t="shared" si="29"/>
        <v>40000</v>
      </c>
      <c r="M462" s="3125">
        <v>35000</v>
      </c>
      <c r="N462" s="474"/>
    </row>
    <row r="463" spans="2:14">
      <c r="B463" s="3081"/>
      <c r="C463" s="2480">
        <v>41986</v>
      </c>
      <c r="D463" s="2989" t="s">
        <v>1699</v>
      </c>
      <c r="E463" s="2794" t="s">
        <v>277</v>
      </c>
      <c r="F463" s="858">
        <v>436097</v>
      </c>
      <c r="G463" s="858">
        <v>436137</v>
      </c>
      <c r="H463" s="2761">
        <f>G463-F463</f>
        <v>40</v>
      </c>
      <c r="I463" s="1980">
        <f>H463*1000</f>
        <v>40000</v>
      </c>
      <c r="J463" s="859"/>
      <c r="K463" s="1991"/>
      <c r="L463" s="2763">
        <f>I463+K463</f>
        <v>40000</v>
      </c>
      <c r="M463" s="3127"/>
      <c r="N463" s="474"/>
    </row>
    <row r="464" spans="2:14">
      <c r="B464" s="386">
        <v>19</v>
      </c>
      <c r="C464" s="2479">
        <v>41987</v>
      </c>
      <c r="D464" s="2989" t="s">
        <v>1700</v>
      </c>
      <c r="E464" s="2794" t="s">
        <v>277</v>
      </c>
      <c r="F464" s="858">
        <v>436177</v>
      </c>
      <c r="G464" s="858">
        <v>436217</v>
      </c>
      <c r="H464" s="2761">
        <f t="shared" si="27"/>
        <v>40</v>
      </c>
      <c r="I464" s="1980">
        <f t="shared" si="28"/>
        <v>40000</v>
      </c>
      <c r="J464" s="859"/>
      <c r="K464" s="1991"/>
      <c r="L464" s="2763">
        <f t="shared" si="29"/>
        <v>40000</v>
      </c>
      <c r="M464" s="482">
        <v>35000</v>
      </c>
      <c r="N464" s="474"/>
    </row>
    <row r="465" spans="2:14">
      <c r="B465" s="2911">
        <v>20</v>
      </c>
      <c r="C465" s="2480">
        <v>41988</v>
      </c>
      <c r="D465" s="1989" t="s">
        <v>1128</v>
      </c>
      <c r="E465" s="1990" t="s">
        <v>277</v>
      </c>
      <c r="F465" s="2939"/>
      <c r="G465" s="2939"/>
      <c r="H465" s="2761">
        <f t="shared" si="27"/>
        <v>0</v>
      </c>
      <c r="I465" s="1980">
        <f t="shared" si="28"/>
        <v>0</v>
      </c>
      <c r="J465" s="2939"/>
      <c r="K465" s="2939"/>
      <c r="L465" s="2763">
        <f t="shared" si="29"/>
        <v>0</v>
      </c>
      <c r="M465" s="2914">
        <v>35000</v>
      </c>
      <c r="N465" s="474"/>
    </row>
    <row r="466" spans="2:14">
      <c r="B466" s="3080">
        <v>21</v>
      </c>
      <c r="C466" s="2480">
        <v>41989</v>
      </c>
      <c r="D466" s="2989" t="s">
        <v>1701</v>
      </c>
      <c r="E466" s="2794" t="s">
        <v>277</v>
      </c>
      <c r="F466" s="858">
        <v>436231</v>
      </c>
      <c r="G466" s="858">
        <v>436268</v>
      </c>
      <c r="H466" s="2761">
        <f t="shared" si="27"/>
        <v>37</v>
      </c>
      <c r="I466" s="1980">
        <f t="shared" si="28"/>
        <v>37000</v>
      </c>
      <c r="J466" s="859"/>
      <c r="K466" s="1991"/>
      <c r="L466" s="2763">
        <f t="shared" si="29"/>
        <v>37000</v>
      </c>
      <c r="M466" s="3125">
        <v>35000</v>
      </c>
      <c r="N466" s="474"/>
    </row>
    <row r="467" spans="2:14">
      <c r="B467" s="3081"/>
      <c r="C467" s="2480">
        <v>41989</v>
      </c>
      <c r="D467" s="2989" t="s">
        <v>1702</v>
      </c>
      <c r="E467" s="2794" t="s">
        <v>277</v>
      </c>
      <c r="F467" s="858">
        <v>436305</v>
      </c>
      <c r="G467" s="858">
        <v>436342</v>
      </c>
      <c r="H467" s="2761">
        <f>G467-F467</f>
        <v>37</v>
      </c>
      <c r="I467" s="1980">
        <f>H467*1000</f>
        <v>37000</v>
      </c>
      <c r="J467" s="859"/>
      <c r="K467" s="1991"/>
      <c r="L467" s="2763">
        <f>I467+K467</f>
        <v>37000</v>
      </c>
      <c r="M467" s="3127"/>
      <c r="N467" s="474"/>
    </row>
    <row r="468" spans="2:14">
      <c r="B468" s="2911">
        <v>22</v>
      </c>
      <c r="C468" s="2480">
        <v>41990</v>
      </c>
      <c r="D468" s="1989" t="s">
        <v>1128</v>
      </c>
      <c r="E468" s="1990" t="s">
        <v>277</v>
      </c>
      <c r="F468" s="2939"/>
      <c r="G468" s="2939"/>
      <c r="H468" s="2761">
        <f>G468-F468</f>
        <v>0</v>
      </c>
      <c r="I468" s="1980">
        <f>H468*1000</f>
        <v>0</v>
      </c>
      <c r="J468" s="2939"/>
      <c r="K468" s="2939"/>
      <c r="L468" s="2763">
        <f>I468+K468</f>
        <v>0</v>
      </c>
      <c r="M468" s="2914">
        <v>35000</v>
      </c>
      <c r="N468" s="474"/>
    </row>
    <row r="469" spans="2:14">
      <c r="B469" s="2911">
        <v>23</v>
      </c>
      <c r="C469" s="2480">
        <v>41991</v>
      </c>
      <c r="D469" s="1989" t="s">
        <v>1128</v>
      </c>
      <c r="E469" s="1990" t="s">
        <v>277</v>
      </c>
      <c r="F469" s="2939"/>
      <c r="G469" s="2939"/>
      <c r="H469" s="2761">
        <f>G469-F469</f>
        <v>0</v>
      </c>
      <c r="I469" s="1980">
        <f>H469*1000</f>
        <v>0</v>
      </c>
      <c r="J469" s="2939"/>
      <c r="K469" s="2939"/>
      <c r="L469" s="2763">
        <f>I469+K469</f>
        <v>0</v>
      </c>
      <c r="M469" s="2914">
        <v>35000</v>
      </c>
      <c r="N469" s="474"/>
    </row>
    <row r="470" spans="2:14">
      <c r="B470" s="2911">
        <v>24</v>
      </c>
      <c r="C470" s="2480">
        <v>41992</v>
      </c>
      <c r="D470" s="1989" t="s">
        <v>1128</v>
      </c>
      <c r="E470" s="1990" t="s">
        <v>277</v>
      </c>
      <c r="F470" s="2939"/>
      <c r="G470" s="2939"/>
      <c r="H470" s="2761">
        <f>G470-F470</f>
        <v>0</v>
      </c>
      <c r="I470" s="1980">
        <f>H470*1000</f>
        <v>0</v>
      </c>
      <c r="J470" s="2939"/>
      <c r="K470" s="2939"/>
      <c r="L470" s="2763">
        <f>I470+K470</f>
        <v>0</v>
      </c>
      <c r="M470" s="2914">
        <v>35000</v>
      </c>
      <c r="N470" s="474"/>
    </row>
    <row r="471" spans="2:14">
      <c r="B471" s="2911">
        <v>25</v>
      </c>
      <c r="C471" s="2854">
        <v>41993</v>
      </c>
      <c r="D471" s="2990" t="s">
        <v>1703</v>
      </c>
      <c r="E471" s="2941" t="s">
        <v>277</v>
      </c>
      <c r="F471" s="858"/>
      <c r="G471" s="858"/>
      <c r="H471" s="2991">
        <f t="shared" si="27"/>
        <v>0</v>
      </c>
      <c r="I471" s="1980">
        <f t="shared" si="28"/>
        <v>0</v>
      </c>
      <c r="J471" s="2992" t="s">
        <v>1704</v>
      </c>
      <c r="K471" s="1991">
        <f xml:space="preserve"> 2*25*700+4*10000</f>
        <v>75000</v>
      </c>
      <c r="L471" s="2763">
        <f t="shared" si="29"/>
        <v>75000</v>
      </c>
      <c r="M471" s="482">
        <v>35000</v>
      </c>
      <c r="N471" s="2993" t="s">
        <v>1705</v>
      </c>
    </row>
    <row r="472" spans="2:14">
      <c r="B472" s="386">
        <v>26</v>
      </c>
      <c r="C472" s="2479">
        <v>41994</v>
      </c>
      <c r="D472" s="2989" t="s">
        <v>1706</v>
      </c>
      <c r="E472" s="2794" t="s">
        <v>277</v>
      </c>
      <c r="F472" s="858"/>
      <c r="G472" s="858"/>
      <c r="H472" s="2761">
        <f t="shared" si="27"/>
        <v>0</v>
      </c>
      <c r="I472" s="1980">
        <f t="shared" si="28"/>
        <v>0</v>
      </c>
      <c r="J472" s="2992" t="s">
        <v>1707</v>
      </c>
      <c r="K472" s="1991">
        <v>10000</v>
      </c>
      <c r="L472" s="2763">
        <f t="shared" si="29"/>
        <v>10000</v>
      </c>
      <c r="M472" s="482">
        <v>35000</v>
      </c>
      <c r="N472" s="2993" t="s">
        <v>1235</v>
      </c>
    </row>
    <row r="473" spans="2:14">
      <c r="B473" s="2911">
        <v>27</v>
      </c>
      <c r="C473" s="2480">
        <v>41995</v>
      </c>
      <c r="D473" s="2990" t="s">
        <v>1703</v>
      </c>
      <c r="E473" s="2794" t="s">
        <v>277</v>
      </c>
      <c r="F473" s="858"/>
      <c r="G473" s="858"/>
      <c r="H473" s="2761">
        <f t="shared" si="27"/>
        <v>0</v>
      </c>
      <c r="I473" s="1980">
        <f t="shared" si="28"/>
        <v>0</v>
      </c>
      <c r="J473" s="2992" t="s">
        <v>1707</v>
      </c>
      <c r="K473" s="1991">
        <f>25*700</f>
        <v>17500</v>
      </c>
      <c r="L473" s="2763">
        <f t="shared" si="29"/>
        <v>17500</v>
      </c>
      <c r="M473" s="482">
        <v>35000</v>
      </c>
      <c r="N473" s="2993" t="s">
        <v>1235</v>
      </c>
    </row>
    <row r="474" spans="2:14">
      <c r="B474" s="2911">
        <v>28</v>
      </c>
      <c r="C474" s="2480">
        <v>41996</v>
      </c>
      <c r="D474" s="2994" t="s">
        <v>1708</v>
      </c>
      <c r="E474" s="2794" t="s">
        <v>277</v>
      </c>
      <c r="F474" s="858"/>
      <c r="G474" s="858"/>
      <c r="H474" s="2761">
        <f t="shared" si="27"/>
        <v>0</v>
      </c>
      <c r="I474" s="1980">
        <f t="shared" si="28"/>
        <v>0</v>
      </c>
      <c r="J474" s="859"/>
      <c r="K474" s="1991"/>
      <c r="L474" s="2763">
        <f t="shared" si="29"/>
        <v>0</v>
      </c>
      <c r="M474" s="482">
        <v>35000</v>
      </c>
      <c r="N474" s="474"/>
    </row>
    <row r="475" spans="2:14">
      <c r="B475" s="2911">
        <v>29</v>
      </c>
      <c r="C475" s="2480">
        <v>41997</v>
      </c>
      <c r="D475" s="2994" t="s">
        <v>1708</v>
      </c>
      <c r="E475" s="2794" t="s">
        <v>277</v>
      </c>
      <c r="F475" s="858"/>
      <c r="G475" s="858"/>
      <c r="H475" s="2761">
        <f t="shared" si="27"/>
        <v>0</v>
      </c>
      <c r="I475" s="1980">
        <f t="shared" si="28"/>
        <v>0</v>
      </c>
      <c r="J475" s="859"/>
      <c r="K475" s="1991"/>
      <c r="L475" s="2763">
        <f t="shared" si="29"/>
        <v>0</v>
      </c>
      <c r="M475" s="482">
        <v>35000</v>
      </c>
      <c r="N475" s="474"/>
    </row>
    <row r="476" spans="2:14" ht="16.5" thickBot="1">
      <c r="B476" s="2912">
        <v>30</v>
      </c>
      <c r="C476" s="2481">
        <v>41998</v>
      </c>
      <c r="D476" s="1391" t="s">
        <v>1708</v>
      </c>
      <c r="E476" s="2800" t="s">
        <v>277</v>
      </c>
      <c r="F476" s="862"/>
      <c r="G476" s="862"/>
      <c r="H476" s="2781">
        <f t="shared" si="27"/>
        <v>0</v>
      </c>
      <c r="I476" s="1999">
        <f t="shared" si="28"/>
        <v>0</v>
      </c>
      <c r="J476" s="864"/>
      <c r="K476" s="2995"/>
      <c r="L476" s="2782">
        <f t="shared" si="29"/>
        <v>0</v>
      </c>
      <c r="M476" s="865">
        <v>35000</v>
      </c>
      <c r="N476" s="1195"/>
    </row>
    <row r="477" spans="2:14">
      <c r="B477" s="1826"/>
      <c r="C477" s="1845"/>
      <c r="D477" s="1852"/>
      <c r="E477" s="1846"/>
      <c r="F477" s="1847"/>
      <c r="G477" s="1847"/>
      <c r="H477" s="1848"/>
      <c r="I477" s="1849"/>
      <c r="J477" s="1850"/>
      <c r="K477" s="1849"/>
      <c r="L477" s="1844"/>
      <c r="M477" s="1851"/>
      <c r="N477" s="1846"/>
    </row>
    <row r="478" spans="2:14">
      <c r="B478" s="3064" t="s">
        <v>49</v>
      </c>
      <c r="C478" s="3064"/>
      <c r="D478" s="3064"/>
      <c r="E478" s="213"/>
      <c r="F478" s="83"/>
      <c r="G478" s="83"/>
      <c r="H478" s="83"/>
      <c r="I478" s="213"/>
      <c r="J478" s="213"/>
      <c r="K478" s="213"/>
      <c r="L478" s="3062" t="s">
        <v>50</v>
      </c>
      <c r="M478" s="3062"/>
      <c r="N478" s="213"/>
    </row>
    <row r="479" spans="2:14">
      <c r="B479" s="55"/>
      <c r="C479" s="55"/>
      <c r="D479" s="55"/>
      <c r="E479" s="213"/>
      <c r="F479" s="83"/>
      <c r="G479" s="83"/>
      <c r="H479" s="83"/>
      <c r="I479" s="213"/>
      <c r="J479" s="213"/>
      <c r="K479" s="213"/>
      <c r="L479" s="214"/>
      <c r="M479" s="102"/>
      <c r="N479" s="213"/>
    </row>
    <row r="480" spans="2:14">
      <c r="B480" s="55"/>
      <c r="C480" s="55"/>
      <c r="D480" s="55"/>
      <c r="E480" s="213"/>
      <c r="F480" s="83"/>
      <c r="G480" s="83"/>
      <c r="H480" s="83"/>
      <c r="I480" s="213"/>
      <c r="J480" s="213"/>
      <c r="K480" s="213"/>
      <c r="L480" s="214"/>
      <c r="M480" s="102"/>
      <c r="N480" s="213"/>
    </row>
    <row r="481" spans="2:14">
      <c r="B481" s="55"/>
      <c r="C481" s="55"/>
      <c r="D481" s="55"/>
      <c r="E481" s="213"/>
      <c r="F481" s="83"/>
      <c r="G481" s="83"/>
      <c r="H481" s="83"/>
      <c r="I481" s="213"/>
      <c r="J481" s="213"/>
      <c r="K481" s="213"/>
      <c r="L481" s="214"/>
      <c r="M481" s="102"/>
      <c r="N481" s="213"/>
    </row>
    <row r="482" spans="2:14">
      <c r="B482" s="3062" t="s">
        <v>46</v>
      </c>
      <c r="C482" s="3062"/>
      <c r="D482" s="3062"/>
      <c r="E482" s="213"/>
      <c r="F482" s="83"/>
      <c r="H482" s="83"/>
      <c r="I482" s="213"/>
      <c r="J482" s="213"/>
      <c r="K482" s="213"/>
      <c r="L482" s="3062" t="s">
        <v>48</v>
      </c>
      <c r="M482" s="3062"/>
      <c r="N482" s="213"/>
    </row>
    <row r="483" spans="2:14">
      <c r="B483" s="3060" t="s">
        <v>47</v>
      </c>
      <c r="C483" s="3060"/>
      <c r="D483" s="3060"/>
      <c r="E483" s="213"/>
      <c r="F483" s="83"/>
      <c r="G483" s="83"/>
      <c r="H483" s="83"/>
      <c r="I483" s="302"/>
      <c r="J483" s="302"/>
      <c r="K483" s="213"/>
      <c r="L483" s="213"/>
      <c r="M483" s="102"/>
      <c r="N483" s="213"/>
    </row>
    <row r="484" spans="2:14">
      <c r="C484" s="1"/>
    </row>
    <row r="485" spans="2:14">
      <c r="C485" s="1"/>
    </row>
    <row r="486" spans="2:14">
      <c r="C486" s="1"/>
    </row>
    <row r="487" spans="2:14">
      <c r="C487" s="1"/>
    </row>
    <row r="488" spans="2:14">
      <c r="C488" s="1"/>
    </row>
    <row r="489" spans="2:14">
      <c r="C489" s="1"/>
    </row>
    <row r="490" spans="2:14">
      <c r="C490" s="1"/>
    </row>
    <row r="491" spans="2:14">
      <c r="C491" s="1"/>
    </row>
    <row r="492" spans="2:14">
      <c r="C492" s="1"/>
    </row>
    <row r="493" spans="2:14">
      <c r="C493" s="1"/>
    </row>
    <row r="494" spans="2:14">
      <c r="C494" s="1"/>
    </row>
    <row r="495" spans="2:14">
      <c r="C495" s="1"/>
    </row>
    <row r="496" spans="2:14">
      <c r="C496" s="1"/>
    </row>
    <row r="497" spans="3:3">
      <c r="C497" s="1"/>
    </row>
    <row r="498" spans="3:3">
      <c r="C498" s="1"/>
    </row>
    <row r="499" spans="3:3">
      <c r="C499" s="1"/>
    </row>
    <row r="500" spans="3:3">
      <c r="C500" s="1"/>
    </row>
    <row r="501" spans="3:3">
      <c r="C501" s="1"/>
    </row>
    <row r="502" spans="3:3">
      <c r="C502" s="1"/>
    </row>
    <row r="503" spans="3:3">
      <c r="C503" s="1"/>
    </row>
    <row r="504" spans="3:3">
      <c r="C504" s="1"/>
    </row>
    <row r="505" spans="3:3">
      <c r="C505" s="1"/>
    </row>
    <row r="506" spans="3:3">
      <c r="C506" s="1"/>
    </row>
    <row r="507" spans="3:3">
      <c r="C507" s="1"/>
    </row>
    <row r="508" spans="3:3">
      <c r="C508" s="1"/>
    </row>
    <row r="509" spans="3:3">
      <c r="C509" s="1"/>
    </row>
    <row r="510" spans="3:3">
      <c r="C510" s="1"/>
    </row>
    <row r="511" spans="3:3">
      <c r="C511" s="1"/>
    </row>
    <row r="512" spans="3:3">
      <c r="C512" s="1"/>
    </row>
    <row r="513" spans="3:3">
      <c r="C513" s="1"/>
    </row>
    <row r="514" spans="3:3">
      <c r="C514" s="1"/>
    </row>
    <row r="515" spans="3:3">
      <c r="C515" s="1"/>
    </row>
    <row r="516" spans="3:3">
      <c r="C516" s="1"/>
    </row>
    <row r="517" spans="3:3">
      <c r="C517" s="1"/>
    </row>
    <row r="518" spans="3:3">
      <c r="C518" s="1"/>
    </row>
    <row r="519" spans="3:3">
      <c r="C519" s="1"/>
    </row>
    <row r="520" spans="3:3">
      <c r="C520" s="1"/>
    </row>
    <row r="521" spans="3:3">
      <c r="C521" s="1"/>
    </row>
    <row r="522" spans="3:3">
      <c r="C522" s="1"/>
    </row>
    <row r="523" spans="3:3">
      <c r="C523" s="1"/>
    </row>
    <row r="524" spans="3:3">
      <c r="C524" s="1"/>
    </row>
    <row r="525" spans="3:3">
      <c r="C525" s="1"/>
    </row>
    <row r="526" spans="3:3">
      <c r="C526" s="1"/>
    </row>
    <row r="527" spans="3:3">
      <c r="C527" s="1"/>
    </row>
    <row r="528" spans="3:3">
      <c r="C528" s="1"/>
    </row>
    <row r="529" spans="3:3">
      <c r="C529" s="1"/>
    </row>
    <row r="530" spans="3:3">
      <c r="C530" s="1"/>
    </row>
    <row r="531" spans="3:3">
      <c r="C531" s="1"/>
    </row>
    <row r="532" spans="3:3">
      <c r="C532" s="1"/>
    </row>
    <row r="533" spans="3:3">
      <c r="C533" s="1"/>
    </row>
    <row r="534" spans="3:3">
      <c r="C534" s="1"/>
    </row>
    <row r="535" spans="3:3">
      <c r="C535" s="1"/>
    </row>
    <row r="536" spans="3:3">
      <c r="C536" s="1"/>
    </row>
    <row r="537" spans="3:3">
      <c r="C537" s="1"/>
    </row>
    <row r="538" spans="3:3">
      <c r="C538" s="1"/>
    </row>
    <row r="539" spans="3:3">
      <c r="C539" s="1"/>
    </row>
    <row r="540" spans="3:3">
      <c r="C540" s="1"/>
    </row>
    <row r="541" spans="3:3">
      <c r="C541" s="1"/>
    </row>
    <row r="542" spans="3:3">
      <c r="C542" s="1"/>
    </row>
    <row r="543" spans="3:3">
      <c r="C543" s="1"/>
    </row>
    <row r="544" spans="3:3">
      <c r="C544" s="1"/>
    </row>
    <row r="545" spans="3:3">
      <c r="C545" s="1"/>
    </row>
    <row r="546" spans="3:3">
      <c r="C546" s="1"/>
    </row>
    <row r="547" spans="3:3">
      <c r="C547" s="1"/>
    </row>
    <row r="548" spans="3:3">
      <c r="C548" s="1"/>
    </row>
    <row r="549" spans="3:3">
      <c r="C549" s="1"/>
    </row>
    <row r="550" spans="3:3">
      <c r="C550" s="1"/>
    </row>
    <row r="551" spans="3:3">
      <c r="C551" s="1"/>
    </row>
    <row r="552" spans="3:3">
      <c r="C552" s="1"/>
    </row>
    <row r="553" spans="3:3">
      <c r="C553" s="1"/>
    </row>
    <row r="554" spans="3:3">
      <c r="C554" s="1"/>
    </row>
    <row r="555" spans="3:3">
      <c r="C555" s="1"/>
    </row>
    <row r="556" spans="3:3">
      <c r="C556" s="1"/>
    </row>
    <row r="557" spans="3:3">
      <c r="C557" s="1"/>
    </row>
    <row r="558" spans="3:3">
      <c r="C558" s="1"/>
    </row>
    <row r="559" spans="3:3">
      <c r="C559" s="1"/>
    </row>
    <row r="560" spans="3:3">
      <c r="C560" s="1"/>
    </row>
    <row r="561" spans="3:3">
      <c r="C561" s="1"/>
    </row>
    <row r="562" spans="3:3">
      <c r="C562" s="1"/>
    </row>
    <row r="563" spans="3:3">
      <c r="C563" s="1"/>
    </row>
    <row r="564" spans="3:3">
      <c r="C564" s="1"/>
    </row>
    <row r="565" spans="3:3">
      <c r="C565" s="1"/>
    </row>
    <row r="566" spans="3:3">
      <c r="C566" s="1"/>
    </row>
    <row r="567" spans="3:3">
      <c r="C567" s="1"/>
    </row>
    <row r="568" spans="3:3">
      <c r="C568" s="1"/>
    </row>
    <row r="569" spans="3:3">
      <c r="C569" s="1"/>
    </row>
    <row r="570" spans="3:3">
      <c r="C570" s="1"/>
    </row>
    <row r="571" spans="3:3">
      <c r="C571" s="1"/>
    </row>
    <row r="572" spans="3:3">
      <c r="C572" s="1"/>
    </row>
    <row r="573" spans="3:3">
      <c r="C573" s="1"/>
    </row>
    <row r="574" spans="3:3">
      <c r="C574" s="1"/>
    </row>
    <row r="575" spans="3:3">
      <c r="C575" s="1"/>
    </row>
    <row r="576" spans="3:3">
      <c r="C576" s="1"/>
    </row>
    <row r="577" spans="3:3">
      <c r="C577" s="1"/>
    </row>
    <row r="578" spans="3:3">
      <c r="C578" s="1"/>
    </row>
    <row r="579" spans="3:3">
      <c r="C579" s="1"/>
    </row>
    <row r="580" spans="3:3">
      <c r="C580" s="1"/>
    </row>
    <row r="581" spans="3:3">
      <c r="C581" s="1"/>
    </row>
    <row r="582" spans="3:3">
      <c r="C582" s="1"/>
    </row>
    <row r="583" spans="3:3">
      <c r="C583" s="1"/>
    </row>
    <row r="584" spans="3:3">
      <c r="C584" s="1"/>
    </row>
    <row r="585" spans="3:3">
      <c r="C585" s="1"/>
    </row>
    <row r="586" spans="3:3">
      <c r="C586" s="1"/>
    </row>
    <row r="587" spans="3:3">
      <c r="C587" s="1"/>
    </row>
    <row r="588" spans="3:3">
      <c r="C588" s="1"/>
    </row>
    <row r="589" spans="3:3">
      <c r="C589" s="1"/>
    </row>
    <row r="590" spans="3:3">
      <c r="C590" s="1"/>
    </row>
    <row r="591" spans="3:3">
      <c r="C591" s="1"/>
    </row>
    <row r="592" spans="3:3">
      <c r="C592" s="1"/>
    </row>
    <row r="593" spans="3:3">
      <c r="C593" s="1"/>
    </row>
    <row r="594" spans="3:3">
      <c r="C594" s="1"/>
    </row>
    <row r="595" spans="3:3">
      <c r="C595" s="1"/>
    </row>
    <row r="596" spans="3:3">
      <c r="C596" s="1"/>
    </row>
    <row r="597" spans="3:3">
      <c r="C597" s="1"/>
    </row>
    <row r="598" spans="3:3">
      <c r="C598" s="1"/>
    </row>
    <row r="599" spans="3:3">
      <c r="C599" s="1"/>
    </row>
    <row r="600" spans="3:3">
      <c r="C600" s="1"/>
    </row>
    <row r="601" spans="3:3">
      <c r="C601" s="1"/>
    </row>
    <row r="602" spans="3:3">
      <c r="C602" s="1"/>
    </row>
    <row r="603" spans="3:3">
      <c r="C603" s="1"/>
    </row>
    <row r="604" spans="3:3">
      <c r="C604" s="1"/>
    </row>
    <row r="605" spans="3:3">
      <c r="C605" s="1"/>
    </row>
    <row r="606" spans="3:3">
      <c r="C606" s="1"/>
    </row>
    <row r="607" spans="3:3">
      <c r="C607" s="1"/>
    </row>
    <row r="608" spans="3:3">
      <c r="C608" s="1"/>
    </row>
    <row r="609" spans="3:3">
      <c r="C609" s="1"/>
    </row>
    <row r="610" spans="3:3">
      <c r="C610" s="1"/>
    </row>
    <row r="611" spans="3:3">
      <c r="C611" s="1"/>
    </row>
    <row r="612" spans="3:3">
      <c r="C612" s="1"/>
    </row>
    <row r="613" spans="3:3">
      <c r="C613" s="1"/>
    </row>
    <row r="614" spans="3:3">
      <c r="C614" s="1"/>
    </row>
    <row r="615" spans="3:3">
      <c r="C615" s="1"/>
    </row>
    <row r="616" spans="3:3">
      <c r="C616" s="1"/>
    </row>
    <row r="617" spans="3:3">
      <c r="C617" s="1"/>
    </row>
    <row r="618" spans="3:3">
      <c r="C618" s="1"/>
    </row>
    <row r="619" spans="3:3">
      <c r="C619" s="1"/>
    </row>
    <row r="620" spans="3:3">
      <c r="C620" s="1"/>
    </row>
    <row r="621" spans="3:3">
      <c r="C621" s="1"/>
    </row>
    <row r="622" spans="3:3">
      <c r="C622" s="1"/>
    </row>
    <row r="623" spans="3:3">
      <c r="C623" s="1"/>
    </row>
    <row r="624" spans="3:3">
      <c r="C624" s="1"/>
    </row>
    <row r="625" spans="3:3">
      <c r="C625" s="1"/>
    </row>
    <row r="626" spans="3:3">
      <c r="C626" s="1"/>
    </row>
    <row r="627" spans="3:3">
      <c r="C627" s="1"/>
    </row>
    <row r="628" spans="3:3">
      <c r="C628" s="1"/>
    </row>
    <row r="629" spans="3:3">
      <c r="C629" s="1"/>
    </row>
    <row r="630" spans="3:3">
      <c r="C630" s="1"/>
    </row>
    <row r="631" spans="3:3">
      <c r="C631" s="1"/>
    </row>
    <row r="632" spans="3:3">
      <c r="C632" s="1"/>
    </row>
    <row r="633" spans="3:3">
      <c r="C633" s="1"/>
    </row>
    <row r="634" spans="3:3">
      <c r="C634" s="1"/>
    </row>
    <row r="635" spans="3:3">
      <c r="C635" s="1"/>
    </row>
    <row r="636" spans="3:3">
      <c r="C636" s="1"/>
    </row>
    <row r="637" spans="3:3">
      <c r="C637" s="1"/>
    </row>
    <row r="638" spans="3:3">
      <c r="C638" s="1"/>
    </row>
    <row r="639" spans="3:3">
      <c r="C639" s="1"/>
    </row>
    <row r="640" spans="3:3">
      <c r="C640" s="1"/>
    </row>
    <row r="641" spans="3:3">
      <c r="C641" s="1"/>
    </row>
    <row r="642" spans="3:3">
      <c r="C642" s="1"/>
    </row>
    <row r="643" spans="3:3">
      <c r="C643" s="1"/>
    </row>
    <row r="644" spans="3:3">
      <c r="C644" s="1"/>
    </row>
    <row r="645" spans="3:3">
      <c r="C645" s="1"/>
    </row>
    <row r="646" spans="3:3">
      <c r="C646" s="1"/>
    </row>
    <row r="647" spans="3:3">
      <c r="C647" s="1"/>
    </row>
    <row r="648" spans="3:3">
      <c r="C648" s="1"/>
    </row>
    <row r="649" spans="3:3">
      <c r="C649" s="1"/>
    </row>
    <row r="650" spans="3:3">
      <c r="C650" s="1"/>
    </row>
    <row r="651" spans="3:3">
      <c r="C651" s="1"/>
    </row>
    <row r="652" spans="3:3">
      <c r="C652" s="1"/>
    </row>
    <row r="653" spans="3:3">
      <c r="C653" s="1"/>
    </row>
    <row r="654" spans="3:3">
      <c r="C654" s="1"/>
    </row>
    <row r="655" spans="3:3">
      <c r="C655" s="1"/>
    </row>
    <row r="656" spans="3:3">
      <c r="C656" s="1"/>
    </row>
    <row r="657" spans="3:3">
      <c r="C657" s="1"/>
    </row>
    <row r="658" spans="3:3">
      <c r="C658" s="1"/>
    </row>
    <row r="659" spans="3:3">
      <c r="C659" s="1"/>
    </row>
    <row r="660" spans="3:3">
      <c r="C660" s="1"/>
    </row>
    <row r="661" spans="3:3">
      <c r="C661" s="1"/>
    </row>
    <row r="662" spans="3:3">
      <c r="C662" s="1"/>
    </row>
    <row r="663" spans="3:3">
      <c r="C663" s="1"/>
    </row>
    <row r="664" spans="3:3">
      <c r="C664" s="1"/>
    </row>
    <row r="665" spans="3:3">
      <c r="C665" s="1"/>
    </row>
    <row r="666" spans="3:3">
      <c r="C666" s="1"/>
    </row>
    <row r="667" spans="3:3">
      <c r="C667" s="1"/>
    </row>
    <row r="668" spans="3:3">
      <c r="C668" s="1"/>
    </row>
    <row r="669" spans="3:3">
      <c r="C669" s="1"/>
    </row>
    <row r="670" spans="3:3">
      <c r="C670" s="1"/>
    </row>
    <row r="671" spans="3:3">
      <c r="C671" s="1"/>
    </row>
    <row r="672" spans="3:3">
      <c r="C672" s="1"/>
    </row>
    <row r="673" spans="3:3">
      <c r="C673" s="1"/>
    </row>
    <row r="674" spans="3:3">
      <c r="C674" s="1"/>
    </row>
    <row r="675" spans="3:3">
      <c r="C675" s="1"/>
    </row>
    <row r="676" spans="3:3">
      <c r="C676" s="1"/>
    </row>
    <row r="677" spans="3:3">
      <c r="C677" s="1"/>
    </row>
    <row r="678" spans="3:3">
      <c r="C678" s="1"/>
    </row>
    <row r="679" spans="3:3">
      <c r="C679" s="1"/>
    </row>
    <row r="680" spans="3:3">
      <c r="C680" s="1"/>
    </row>
    <row r="681" spans="3:3">
      <c r="C681" s="1"/>
    </row>
    <row r="682" spans="3:3">
      <c r="C682" s="1"/>
    </row>
    <row r="683" spans="3:3">
      <c r="C683" s="1"/>
    </row>
    <row r="684" spans="3:3">
      <c r="C684" s="1"/>
    </row>
    <row r="685" spans="3:3">
      <c r="C685" s="1"/>
    </row>
    <row r="686" spans="3:3">
      <c r="C686" s="1"/>
    </row>
    <row r="687" spans="3:3">
      <c r="C687" s="1"/>
    </row>
    <row r="688" spans="3:3">
      <c r="C688" s="1"/>
    </row>
    <row r="689" spans="3:3">
      <c r="C689" s="1"/>
    </row>
    <row r="690" spans="3:3">
      <c r="C690" s="1"/>
    </row>
    <row r="691" spans="3:3">
      <c r="C691" s="1"/>
    </row>
    <row r="692" spans="3:3">
      <c r="C692" s="1"/>
    </row>
    <row r="693" spans="3:3">
      <c r="C693" s="1"/>
    </row>
    <row r="694" spans="3:3">
      <c r="C694" s="1"/>
    </row>
    <row r="695" spans="3:3">
      <c r="C695" s="1"/>
    </row>
    <row r="696" spans="3:3">
      <c r="C696" s="1"/>
    </row>
    <row r="697" spans="3:3">
      <c r="C697" s="1"/>
    </row>
    <row r="698" spans="3:3">
      <c r="C698" s="1"/>
    </row>
    <row r="699" spans="3:3">
      <c r="C699" s="1"/>
    </row>
    <row r="700" spans="3:3">
      <c r="C700" s="1"/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05" spans="3:3">
      <c r="C705" s="1"/>
    </row>
    <row r="706" spans="3:3">
      <c r="C706" s="1"/>
    </row>
    <row r="707" spans="3:3">
      <c r="C707" s="1"/>
    </row>
    <row r="708" spans="3:3">
      <c r="C708" s="1"/>
    </row>
    <row r="709" spans="3:3">
      <c r="C709" s="1"/>
    </row>
    <row r="710" spans="3:3">
      <c r="C710" s="1"/>
    </row>
    <row r="711" spans="3:3">
      <c r="C711" s="1"/>
    </row>
    <row r="712" spans="3:3">
      <c r="C712" s="1"/>
    </row>
    <row r="713" spans="3:3">
      <c r="C713" s="1"/>
    </row>
    <row r="714" spans="3:3">
      <c r="C714" s="1"/>
    </row>
    <row r="715" spans="3:3">
      <c r="C715" s="1"/>
    </row>
    <row r="716" spans="3:3">
      <c r="C716" s="1"/>
    </row>
    <row r="717" spans="3:3">
      <c r="C717" s="1"/>
    </row>
    <row r="718" spans="3:3">
      <c r="C718" s="1"/>
    </row>
    <row r="719" spans="3:3">
      <c r="C719" s="1"/>
    </row>
    <row r="720" spans="3:3">
      <c r="C720" s="1"/>
    </row>
    <row r="721" spans="3:3">
      <c r="C721" s="1"/>
    </row>
    <row r="722" spans="3:3">
      <c r="C722" s="1"/>
    </row>
    <row r="723" spans="3:3">
      <c r="C723" s="1"/>
    </row>
    <row r="724" spans="3:3">
      <c r="C724" s="1"/>
    </row>
    <row r="725" spans="3:3">
      <c r="C725" s="1"/>
    </row>
    <row r="726" spans="3:3">
      <c r="C726" s="1"/>
    </row>
    <row r="727" spans="3:3">
      <c r="C727" s="1"/>
    </row>
    <row r="728" spans="3:3">
      <c r="C728" s="1"/>
    </row>
    <row r="729" spans="3:3">
      <c r="C729" s="1"/>
    </row>
    <row r="730" spans="3:3">
      <c r="C730" s="1"/>
    </row>
    <row r="731" spans="3:3">
      <c r="C731" s="1"/>
    </row>
    <row r="732" spans="3:3">
      <c r="C732" s="1"/>
    </row>
    <row r="733" spans="3:3">
      <c r="C733" s="1"/>
    </row>
    <row r="734" spans="3:3">
      <c r="C734" s="1"/>
    </row>
    <row r="735" spans="3:3">
      <c r="C735" s="1"/>
    </row>
    <row r="736" spans="3:3">
      <c r="C736" s="1"/>
    </row>
    <row r="737" spans="3:3">
      <c r="C737" s="1"/>
    </row>
    <row r="738" spans="3:3">
      <c r="C738" s="1"/>
    </row>
    <row r="739" spans="3:3">
      <c r="C739" s="1"/>
    </row>
    <row r="740" spans="3:3">
      <c r="C740" s="1"/>
    </row>
    <row r="741" spans="3:3">
      <c r="C741" s="1"/>
    </row>
    <row r="742" spans="3:3">
      <c r="C742" s="1"/>
    </row>
    <row r="743" spans="3:3">
      <c r="C743" s="1"/>
    </row>
    <row r="744" spans="3:3">
      <c r="C744" s="1"/>
    </row>
    <row r="745" spans="3:3">
      <c r="C745" s="1"/>
    </row>
    <row r="746" spans="3:3">
      <c r="C746" s="1"/>
    </row>
    <row r="747" spans="3:3">
      <c r="C747" s="1"/>
    </row>
    <row r="748" spans="3:3">
      <c r="C748" s="1"/>
    </row>
    <row r="749" spans="3:3">
      <c r="C749" s="1"/>
    </row>
    <row r="750" spans="3:3">
      <c r="C750" s="1"/>
    </row>
    <row r="751" spans="3:3">
      <c r="C751" s="1"/>
    </row>
    <row r="752" spans="3:3">
      <c r="C752" s="1"/>
    </row>
    <row r="753" spans="3:3">
      <c r="C753" s="1"/>
    </row>
    <row r="754" spans="3:3">
      <c r="C754" s="1"/>
    </row>
    <row r="755" spans="3:3">
      <c r="C755" s="1"/>
    </row>
    <row r="756" spans="3:3">
      <c r="C756" s="1"/>
    </row>
    <row r="757" spans="3:3">
      <c r="C757" s="1"/>
    </row>
    <row r="758" spans="3:3">
      <c r="C758" s="1"/>
    </row>
    <row r="759" spans="3:3">
      <c r="C759" s="1"/>
    </row>
    <row r="760" spans="3:3">
      <c r="C760" s="1"/>
    </row>
    <row r="761" spans="3:3">
      <c r="C761" s="1"/>
    </row>
    <row r="762" spans="3:3">
      <c r="C762" s="1"/>
    </row>
    <row r="763" spans="3:3">
      <c r="C763" s="1"/>
    </row>
    <row r="764" spans="3:3">
      <c r="C764" s="1"/>
    </row>
    <row r="765" spans="3:3">
      <c r="C765" s="1"/>
    </row>
    <row r="766" spans="3:3">
      <c r="C766" s="1"/>
    </row>
    <row r="767" spans="3:3">
      <c r="C767" s="1"/>
    </row>
    <row r="768" spans="3:3">
      <c r="C768" s="1"/>
    </row>
    <row r="769" spans="3:3">
      <c r="C769" s="1"/>
    </row>
    <row r="770" spans="3:3">
      <c r="C770" s="1"/>
    </row>
    <row r="771" spans="3:3">
      <c r="C771" s="1"/>
    </row>
    <row r="772" spans="3:3">
      <c r="C772" s="1"/>
    </row>
    <row r="773" spans="3:3">
      <c r="C773" s="1"/>
    </row>
    <row r="774" spans="3:3">
      <c r="C774" s="1"/>
    </row>
    <row r="775" spans="3:3">
      <c r="C775" s="1"/>
    </row>
    <row r="776" spans="3:3">
      <c r="C776" s="1"/>
    </row>
    <row r="777" spans="3:3">
      <c r="C777" s="1"/>
    </row>
    <row r="778" spans="3:3">
      <c r="C778" s="1"/>
    </row>
    <row r="779" spans="3:3">
      <c r="C779" s="1"/>
    </row>
    <row r="780" spans="3:3">
      <c r="C780" s="1"/>
    </row>
    <row r="781" spans="3:3">
      <c r="C781" s="1"/>
    </row>
    <row r="782" spans="3:3">
      <c r="C782" s="1"/>
    </row>
    <row r="783" spans="3:3">
      <c r="C783" s="1"/>
    </row>
    <row r="784" spans="3:3">
      <c r="C784" s="1"/>
    </row>
    <row r="785" spans="3:3">
      <c r="C785" s="1"/>
    </row>
    <row r="786" spans="3:3">
      <c r="C786" s="1"/>
    </row>
    <row r="787" spans="3:3">
      <c r="C787" s="1"/>
    </row>
    <row r="788" spans="3:3">
      <c r="C788" s="1"/>
    </row>
    <row r="789" spans="3:3">
      <c r="C789" s="1"/>
    </row>
    <row r="790" spans="3:3">
      <c r="C790" s="1"/>
    </row>
    <row r="791" spans="3:3">
      <c r="C791" s="1"/>
    </row>
    <row r="792" spans="3:3">
      <c r="C792" s="1"/>
    </row>
    <row r="793" spans="3:3">
      <c r="C793" s="1"/>
    </row>
    <row r="794" spans="3:3">
      <c r="C794" s="1"/>
    </row>
    <row r="795" spans="3:3">
      <c r="C795" s="1"/>
    </row>
    <row r="796" spans="3:3">
      <c r="C796" s="1"/>
    </row>
    <row r="797" spans="3:3">
      <c r="C797" s="1"/>
    </row>
    <row r="798" spans="3:3">
      <c r="C798" s="1"/>
    </row>
    <row r="799" spans="3:3">
      <c r="C799" s="1"/>
    </row>
    <row r="800" spans="3:3">
      <c r="C800" s="1"/>
    </row>
    <row r="801" spans="3:3">
      <c r="C801" s="1"/>
    </row>
    <row r="802" spans="3:3">
      <c r="C802" s="1"/>
    </row>
    <row r="803" spans="3:3">
      <c r="C803" s="1"/>
    </row>
    <row r="804" spans="3:3">
      <c r="C804" s="1"/>
    </row>
    <row r="805" spans="3:3">
      <c r="C805" s="1"/>
    </row>
    <row r="806" spans="3:3">
      <c r="C806" s="1"/>
    </row>
    <row r="807" spans="3:3">
      <c r="C807" s="1"/>
    </row>
    <row r="808" spans="3:3">
      <c r="C808" s="1"/>
    </row>
    <row r="809" spans="3:3">
      <c r="C809" s="1"/>
    </row>
    <row r="810" spans="3:3">
      <c r="C810" s="1"/>
    </row>
    <row r="811" spans="3:3">
      <c r="C811" s="1"/>
    </row>
    <row r="812" spans="3:3">
      <c r="C812" s="1"/>
    </row>
    <row r="813" spans="3:3">
      <c r="C813" s="1"/>
    </row>
    <row r="814" spans="3:3">
      <c r="C814" s="1"/>
    </row>
    <row r="815" spans="3:3">
      <c r="C815" s="1"/>
    </row>
    <row r="816" spans="3:3">
      <c r="C816" s="1"/>
    </row>
    <row r="817" spans="3:3">
      <c r="C817" s="1"/>
    </row>
    <row r="818" spans="3:3">
      <c r="C818" s="1"/>
    </row>
    <row r="819" spans="3:3">
      <c r="C819" s="1"/>
    </row>
    <row r="820" spans="3:3">
      <c r="C820" s="1"/>
    </row>
    <row r="821" spans="3:3">
      <c r="C821" s="1"/>
    </row>
    <row r="822" spans="3:3">
      <c r="C822" s="1"/>
    </row>
    <row r="823" spans="3:3">
      <c r="C823" s="1"/>
    </row>
    <row r="824" spans="3:3">
      <c r="C824" s="1"/>
    </row>
    <row r="825" spans="3:3">
      <c r="C825" s="1"/>
    </row>
    <row r="826" spans="3:3">
      <c r="C826" s="1"/>
    </row>
    <row r="827" spans="3:3">
      <c r="C827" s="1"/>
    </row>
    <row r="828" spans="3:3">
      <c r="C828" s="1"/>
    </row>
    <row r="829" spans="3:3">
      <c r="C829" s="1"/>
    </row>
    <row r="830" spans="3:3">
      <c r="C830" s="1"/>
    </row>
    <row r="831" spans="3:3">
      <c r="C831" s="1"/>
    </row>
    <row r="832" spans="3:3">
      <c r="C832" s="1"/>
    </row>
    <row r="833" spans="3:3">
      <c r="C833" s="1"/>
    </row>
    <row r="834" spans="3:3">
      <c r="C834" s="1"/>
    </row>
    <row r="835" spans="3:3">
      <c r="C835" s="1"/>
    </row>
    <row r="836" spans="3:3">
      <c r="C836" s="1"/>
    </row>
    <row r="837" spans="3:3">
      <c r="C837" s="1"/>
    </row>
    <row r="838" spans="3:3">
      <c r="C838" s="1"/>
    </row>
    <row r="839" spans="3:3">
      <c r="C839" s="1"/>
    </row>
    <row r="840" spans="3:3">
      <c r="C840" s="1"/>
    </row>
    <row r="841" spans="3:3">
      <c r="C841" s="1"/>
    </row>
    <row r="842" spans="3:3">
      <c r="C842" s="1"/>
    </row>
    <row r="843" spans="3:3">
      <c r="C843" s="1"/>
    </row>
    <row r="844" spans="3:3">
      <c r="C844" s="1"/>
    </row>
    <row r="845" spans="3:3">
      <c r="C845" s="1"/>
    </row>
    <row r="846" spans="3:3">
      <c r="C846" s="1"/>
    </row>
    <row r="847" spans="3:3">
      <c r="C847" s="1"/>
    </row>
    <row r="848" spans="3:3">
      <c r="C848" s="1"/>
    </row>
    <row r="849" spans="3:3">
      <c r="C849" s="1"/>
    </row>
    <row r="850" spans="3:3">
      <c r="C850" s="1"/>
    </row>
    <row r="851" spans="3:3">
      <c r="C851" s="1"/>
    </row>
    <row r="852" spans="3:3">
      <c r="C852" s="1"/>
    </row>
    <row r="853" spans="3:3">
      <c r="C853" s="1"/>
    </row>
    <row r="854" spans="3:3">
      <c r="C854" s="1"/>
    </row>
    <row r="855" spans="3:3">
      <c r="C855" s="1"/>
    </row>
    <row r="856" spans="3:3">
      <c r="C856" s="1"/>
    </row>
    <row r="857" spans="3:3">
      <c r="C857" s="1"/>
    </row>
    <row r="858" spans="3:3">
      <c r="C858" s="1"/>
    </row>
    <row r="859" spans="3:3">
      <c r="C859" s="1"/>
    </row>
    <row r="860" spans="3:3">
      <c r="C860" s="1"/>
    </row>
    <row r="861" spans="3:3">
      <c r="C861" s="1"/>
    </row>
    <row r="862" spans="3:3">
      <c r="C862" s="1"/>
    </row>
    <row r="863" spans="3:3">
      <c r="C863" s="1"/>
    </row>
    <row r="864" spans="3:3">
      <c r="C864" s="1"/>
    </row>
    <row r="865" spans="3:3">
      <c r="C865" s="1"/>
    </row>
    <row r="866" spans="3:3">
      <c r="C866" s="1"/>
    </row>
    <row r="867" spans="3:3">
      <c r="C867" s="1"/>
    </row>
    <row r="868" spans="3:3">
      <c r="C868" s="1"/>
    </row>
    <row r="869" spans="3:3">
      <c r="C869" s="1"/>
    </row>
    <row r="870" spans="3:3">
      <c r="C870" s="1"/>
    </row>
    <row r="871" spans="3:3">
      <c r="C871" s="1"/>
    </row>
    <row r="872" spans="3:3">
      <c r="C872" s="1"/>
    </row>
    <row r="873" spans="3:3">
      <c r="C873" s="1"/>
    </row>
    <row r="874" spans="3:3">
      <c r="C874" s="1"/>
    </row>
    <row r="875" spans="3:3">
      <c r="C875" s="1"/>
    </row>
    <row r="876" spans="3:3">
      <c r="C876" s="1"/>
    </row>
    <row r="877" spans="3:3">
      <c r="C877" s="1"/>
    </row>
    <row r="878" spans="3:3">
      <c r="C878" s="1"/>
    </row>
    <row r="879" spans="3:3">
      <c r="C879" s="1"/>
    </row>
    <row r="880" spans="3:3">
      <c r="C880" s="1"/>
    </row>
    <row r="881" spans="3:3">
      <c r="C881" s="1"/>
    </row>
    <row r="882" spans="3:3">
      <c r="C882" s="1"/>
    </row>
    <row r="883" spans="3:3">
      <c r="C883" s="1"/>
    </row>
    <row r="884" spans="3:3">
      <c r="C884" s="1"/>
    </row>
    <row r="885" spans="3:3">
      <c r="C885" s="1"/>
    </row>
    <row r="886" spans="3:3">
      <c r="C886" s="1"/>
    </row>
    <row r="887" spans="3:3">
      <c r="C887" s="1"/>
    </row>
    <row r="888" spans="3:3">
      <c r="C888" s="1"/>
    </row>
    <row r="889" spans="3:3">
      <c r="C889" s="1"/>
    </row>
    <row r="890" spans="3:3">
      <c r="C890" s="1"/>
    </row>
    <row r="891" spans="3:3">
      <c r="C891" s="1"/>
    </row>
    <row r="892" spans="3:3">
      <c r="C892" s="1"/>
    </row>
    <row r="893" spans="3:3">
      <c r="C893" s="1"/>
    </row>
    <row r="894" spans="3:3">
      <c r="C894" s="1"/>
    </row>
    <row r="895" spans="3:3">
      <c r="C895" s="1"/>
    </row>
    <row r="896" spans="3:3">
      <c r="C896" s="1"/>
    </row>
    <row r="897" spans="3:3">
      <c r="C897" s="1"/>
    </row>
    <row r="898" spans="3:3">
      <c r="C898" s="1"/>
    </row>
    <row r="899" spans="3:3">
      <c r="C899" s="1"/>
    </row>
    <row r="900" spans="3:3">
      <c r="C900" s="1"/>
    </row>
    <row r="901" spans="3:3">
      <c r="C901" s="1"/>
    </row>
    <row r="902" spans="3:3">
      <c r="C902" s="1"/>
    </row>
    <row r="903" spans="3:3">
      <c r="C903" s="1"/>
    </row>
    <row r="904" spans="3:3">
      <c r="C904" s="1"/>
    </row>
    <row r="905" spans="3:3">
      <c r="C905" s="1"/>
    </row>
    <row r="906" spans="3:3">
      <c r="C906" s="1"/>
    </row>
    <row r="907" spans="3:3">
      <c r="C907" s="1"/>
    </row>
    <row r="908" spans="3:3">
      <c r="C908" s="1"/>
    </row>
    <row r="909" spans="3:3">
      <c r="C909" s="1"/>
    </row>
    <row r="910" spans="3:3">
      <c r="C910" s="1"/>
    </row>
    <row r="911" spans="3:3">
      <c r="C911" s="1"/>
    </row>
    <row r="912" spans="3:3">
      <c r="C912" s="1"/>
    </row>
    <row r="913" spans="3:3">
      <c r="C913" s="1"/>
    </row>
    <row r="914" spans="3:3">
      <c r="C914" s="1"/>
    </row>
    <row r="915" spans="3:3">
      <c r="C915" s="1"/>
    </row>
    <row r="916" spans="3:3">
      <c r="C916" s="1"/>
    </row>
    <row r="917" spans="3:3">
      <c r="C917" s="1"/>
    </row>
    <row r="918" spans="3:3">
      <c r="C918" s="1"/>
    </row>
    <row r="919" spans="3:3">
      <c r="C919" s="1"/>
    </row>
    <row r="920" spans="3:3">
      <c r="C920" s="1"/>
    </row>
    <row r="921" spans="3:3">
      <c r="C921" s="1"/>
    </row>
    <row r="922" spans="3:3">
      <c r="C922" s="1"/>
    </row>
    <row r="923" spans="3:3">
      <c r="C923" s="1"/>
    </row>
    <row r="924" spans="3:3">
      <c r="C924" s="1"/>
    </row>
    <row r="925" spans="3:3">
      <c r="C925" s="1"/>
    </row>
    <row r="926" spans="3:3">
      <c r="C926" s="1"/>
    </row>
    <row r="927" spans="3:3">
      <c r="C927" s="1"/>
    </row>
    <row r="928" spans="3:3">
      <c r="C928" s="1"/>
    </row>
    <row r="929" spans="3:3">
      <c r="C929" s="1"/>
    </row>
    <row r="930" spans="3:3">
      <c r="C930" s="1"/>
    </row>
    <row r="931" spans="3:3">
      <c r="C931" s="1"/>
    </row>
    <row r="932" spans="3:3">
      <c r="C932" s="1"/>
    </row>
    <row r="933" spans="3:3">
      <c r="C933" s="1"/>
    </row>
    <row r="934" spans="3:3">
      <c r="C934" s="1"/>
    </row>
    <row r="935" spans="3:3">
      <c r="C935" s="1"/>
    </row>
    <row r="936" spans="3:3">
      <c r="C936" s="1"/>
    </row>
    <row r="937" spans="3:3">
      <c r="C937" s="1"/>
    </row>
    <row r="938" spans="3:3">
      <c r="C938" s="1"/>
    </row>
    <row r="939" spans="3:3">
      <c r="C939" s="1"/>
    </row>
    <row r="940" spans="3:3">
      <c r="C940" s="1"/>
    </row>
    <row r="941" spans="3:3">
      <c r="C941" s="1"/>
    </row>
    <row r="942" spans="3:3">
      <c r="C942" s="1"/>
    </row>
    <row r="943" spans="3:3">
      <c r="C943" s="1"/>
    </row>
    <row r="944" spans="3:3">
      <c r="C944" s="1"/>
    </row>
    <row r="945" spans="3:3">
      <c r="C945" s="1"/>
    </row>
    <row r="946" spans="3:3">
      <c r="C946" s="1"/>
    </row>
    <row r="947" spans="3:3">
      <c r="C947" s="1"/>
    </row>
    <row r="948" spans="3:3">
      <c r="C948" s="1"/>
    </row>
    <row r="949" spans="3:3">
      <c r="C949" s="1"/>
    </row>
    <row r="950" spans="3:3">
      <c r="C950" s="1"/>
    </row>
    <row r="951" spans="3:3">
      <c r="C951" s="1"/>
    </row>
    <row r="952" spans="3:3">
      <c r="C952" s="1"/>
    </row>
    <row r="953" spans="3:3">
      <c r="C953" s="1"/>
    </row>
    <row r="954" spans="3:3">
      <c r="C954" s="1"/>
    </row>
    <row r="955" spans="3:3">
      <c r="C955" s="1"/>
    </row>
    <row r="956" spans="3:3">
      <c r="C956" s="1"/>
    </row>
    <row r="957" spans="3:3">
      <c r="C957" s="1"/>
    </row>
    <row r="958" spans="3:3">
      <c r="C958" s="1"/>
    </row>
    <row r="959" spans="3:3">
      <c r="C959" s="1"/>
    </row>
    <row r="960" spans="3:3">
      <c r="C960" s="1"/>
    </row>
    <row r="961" spans="3:3">
      <c r="C961" s="1"/>
    </row>
    <row r="962" spans="3:3">
      <c r="C962" s="1"/>
    </row>
    <row r="963" spans="3:3">
      <c r="C963" s="1"/>
    </row>
    <row r="964" spans="3:3">
      <c r="C964" s="1"/>
    </row>
    <row r="965" spans="3:3">
      <c r="C965" s="1"/>
    </row>
    <row r="966" spans="3:3">
      <c r="C966" s="1"/>
    </row>
    <row r="967" spans="3:3">
      <c r="C967" s="1"/>
    </row>
    <row r="968" spans="3:3">
      <c r="C968" s="1"/>
    </row>
    <row r="969" spans="3:3">
      <c r="C969" s="1"/>
    </row>
    <row r="970" spans="3:3">
      <c r="C970" s="1"/>
    </row>
    <row r="971" spans="3:3">
      <c r="C971" s="1"/>
    </row>
    <row r="972" spans="3:3">
      <c r="C972" s="1"/>
    </row>
    <row r="973" spans="3:3">
      <c r="C973" s="1"/>
    </row>
    <row r="974" spans="3:3">
      <c r="C974" s="1"/>
    </row>
    <row r="975" spans="3:3">
      <c r="C975" s="1"/>
    </row>
    <row r="976" spans="3:3">
      <c r="C976" s="1"/>
    </row>
    <row r="977" spans="3:3">
      <c r="C977" s="1"/>
    </row>
    <row r="978" spans="3:3">
      <c r="C978" s="1"/>
    </row>
    <row r="979" spans="3:3">
      <c r="C979" s="1"/>
    </row>
    <row r="980" spans="3:3">
      <c r="C980" s="1"/>
    </row>
    <row r="981" spans="3:3">
      <c r="C981" s="1"/>
    </row>
    <row r="982" spans="3:3">
      <c r="C982" s="1"/>
    </row>
    <row r="983" spans="3:3">
      <c r="C983" s="1"/>
    </row>
    <row r="984" spans="3:3">
      <c r="C984" s="1"/>
    </row>
    <row r="985" spans="3:3">
      <c r="C985" s="1"/>
    </row>
    <row r="986" spans="3:3">
      <c r="C986" s="1"/>
    </row>
    <row r="987" spans="3:3">
      <c r="C987" s="1"/>
    </row>
    <row r="988" spans="3:3">
      <c r="C988" s="1"/>
    </row>
    <row r="989" spans="3:3">
      <c r="C989" s="1"/>
    </row>
    <row r="990" spans="3:3">
      <c r="C990" s="1"/>
    </row>
    <row r="991" spans="3:3">
      <c r="C991" s="1"/>
    </row>
    <row r="992" spans="3:3">
      <c r="C992" s="1"/>
    </row>
    <row r="993" spans="3:3">
      <c r="C993" s="1"/>
    </row>
    <row r="994" spans="3:3">
      <c r="C994" s="1"/>
    </row>
    <row r="995" spans="3:3">
      <c r="C995" s="1"/>
    </row>
    <row r="996" spans="3:3">
      <c r="C996" s="1"/>
    </row>
    <row r="997" spans="3:3">
      <c r="C997" s="1"/>
    </row>
    <row r="998" spans="3:3">
      <c r="C998" s="1"/>
    </row>
    <row r="999" spans="3:3">
      <c r="C999" s="1"/>
    </row>
    <row r="1000" spans="3:3">
      <c r="C1000" s="1"/>
    </row>
    <row r="1001" spans="3:3">
      <c r="C1001" s="1"/>
    </row>
    <row r="1002" spans="3:3">
      <c r="C1002" s="1"/>
    </row>
    <row r="1003" spans="3:3">
      <c r="C1003" s="1"/>
    </row>
    <row r="1004" spans="3:3">
      <c r="C1004" s="1"/>
    </row>
    <row r="1005" spans="3:3">
      <c r="C1005" s="1"/>
    </row>
    <row r="1006" spans="3:3">
      <c r="C1006" s="1"/>
    </row>
    <row r="1007" spans="3:3">
      <c r="C1007" s="1"/>
    </row>
    <row r="1008" spans="3:3">
      <c r="C1008" s="1"/>
    </row>
    <row r="1009" spans="3:3">
      <c r="C1009" s="1"/>
    </row>
    <row r="1010" spans="3:3">
      <c r="C1010" s="1"/>
    </row>
    <row r="1011" spans="3:3">
      <c r="C1011" s="1"/>
    </row>
    <row r="1012" spans="3:3">
      <c r="C1012" s="1"/>
    </row>
    <row r="1013" spans="3:3">
      <c r="C1013" s="1"/>
    </row>
    <row r="1014" spans="3:3">
      <c r="C1014" s="1"/>
    </row>
    <row r="1015" spans="3:3">
      <c r="C1015" s="1"/>
    </row>
    <row r="1016" spans="3:3">
      <c r="C1016" s="1"/>
    </row>
    <row r="1017" spans="3:3">
      <c r="C1017" s="1"/>
    </row>
    <row r="1018" spans="3:3">
      <c r="C1018" s="1"/>
    </row>
    <row r="1019" spans="3:3">
      <c r="C1019" s="1"/>
    </row>
    <row r="1020" spans="3:3">
      <c r="C1020" s="1"/>
    </row>
    <row r="1021" spans="3:3">
      <c r="C1021" s="1"/>
    </row>
    <row r="1022" spans="3:3">
      <c r="C1022" s="1"/>
    </row>
    <row r="1023" spans="3:3">
      <c r="C1023" s="1"/>
    </row>
    <row r="1024" spans="3:3">
      <c r="C1024" s="1"/>
    </row>
    <row r="1025" spans="3:3">
      <c r="C1025" s="1"/>
    </row>
    <row r="1026" spans="3:3">
      <c r="C1026" s="1"/>
    </row>
    <row r="1027" spans="3:3">
      <c r="C1027" s="1"/>
    </row>
    <row r="1028" spans="3:3">
      <c r="C1028" s="1"/>
    </row>
    <row r="1029" spans="3:3">
      <c r="C1029" s="1"/>
    </row>
    <row r="1030" spans="3:3">
      <c r="C1030" s="1"/>
    </row>
    <row r="1031" spans="3:3">
      <c r="C1031" s="1"/>
    </row>
    <row r="1032" spans="3:3">
      <c r="C1032" s="1"/>
    </row>
    <row r="1033" spans="3:3">
      <c r="C1033" s="1"/>
    </row>
    <row r="1034" spans="3:3">
      <c r="C1034" s="1"/>
    </row>
    <row r="1035" spans="3:3">
      <c r="C1035" s="1"/>
    </row>
    <row r="1036" spans="3:3">
      <c r="C1036" s="1"/>
    </row>
    <row r="1037" spans="3:3">
      <c r="C1037" s="1"/>
    </row>
    <row r="1038" spans="3:3">
      <c r="C1038" s="1"/>
    </row>
    <row r="1039" spans="3:3">
      <c r="C1039" s="1"/>
    </row>
    <row r="1040" spans="3:3">
      <c r="C1040" s="1"/>
    </row>
    <row r="1041" spans="3:3">
      <c r="C1041" s="1"/>
    </row>
    <row r="1042" spans="3:3">
      <c r="C1042" s="1"/>
    </row>
    <row r="1043" spans="3:3">
      <c r="C1043" s="1"/>
    </row>
    <row r="1044" spans="3:3">
      <c r="C1044" s="1"/>
    </row>
    <row r="1045" spans="3:3">
      <c r="C1045" s="1"/>
    </row>
    <row r="1046" spans="3:3">
      <c r="C1046" s="1"/>
    </row>
    <row r="1047" spans="3:3">
      <c r="C1047" s="1"/>
    </row>
    <row r="1048" spans="3:3">
      <c r="C1048" s="1"/>
    </row>
    <row r="1049" spans="3:3">
      <c r="C1049" s="1"/>
    </row>
    <row r="1050" spans="3:3">
      <c r="C1050" s="1"/>
    </row>
    <row r="1051" spans="3:3">
      <c r="C1051" s="1"/>
    </row>
    <row r="1052" spans="3:3">
      <c r="C1052" s="1"/>
    </row>
    <row r="1053" spans="3:3">
      <c r="C1053" s="1"/>
    </row>
    <row r="1054" spans="3:3">
      <c r="C1054" s="1"/>
    </row>
    <row r="1055" spans="3:3">
      <c r="C1055" s="1"/>
    </row>
    <row r="1056" spans="3:3">
      <c r="C1056" s="1"/>
    </row>
    <row r="1057" spans="3:3">
      <c r="C1057" s="1"/>
    </row>
    <row r="1058" spans="3:3">
      <c r="C1058" s="1"/>
    </row>
    <row r="1059" spans="3:3">
      <c r="C1059" s="1"/>
    </row>
    <row r="1060" spans="3:3">
      <c r="C1060" s="1"/>
    </row>
    <row r="1061" spans="3:3">
      <c r="C1061" s="1"/>
    </row>
    <row r="1062" spans="3:3">
      <c r="C1062" s="1"/>
    </row>
    <row r="1063" spans="3:3">
      <c r="C1063" s="1"/>
    </row>
    <row r="1064" spans="3:3">
      <c r="C1064" s="1"/>
    </row>
    <row r="1065" spans="3:3">
      <c r="C1065" s="1"/>
    </row>
    <row r="1066" spans="3:3">
      <c r="C1066" s="1"/>
    </row>
    <row r="1067" spans="3:3">
      <c r="C1067" s="1"/>
    </row>
    <row r="1068" spans="3:3">
      <c r="C1068" s="1"/>
    </row>
    <row r="1069" spans="3:3">
      <c r="C1069" s="1"/>
    </row>
    <row r="1070" spans="3:3">
      <c r="C1070" s="1"/>
    </row>
    <row r="1071" spans="3:3">
      <c r="C1071" s="1"/>
    </row>
    <row r="1072" spans="3:3">
      <c r="C1072" s="1"/>
    </row>
    <row r="1073" spans="3:3">
      <c r="C1073" s="1"/>
    </row>
    <row r="1074" spans="3:3">
      <c r="C1074" s="1"/>
    </row>
    <row r="1075" spans="3:3">
      <c r="C1075" s="1"/>
    </row>
    <row r="1076" spans="3:3">
      <c r="C1076" s="1"/>
    </row>
    <row r="1077" spans="3:3">
      <c r="C1077" s="1"/>
    </row>
    <row r="1078" spans="3:3">
      <c r="C1078" s="1"/>
    </row>
    <row r="1079" spans="3:3">
      <c r="C1079" s="1"/>
    </row>
    <row r="1080" spans="3:3">
      <c r="C1080" s="1"/>
    </row>
    <row r="1081" spans="3:3">
      <c r="C1081" s="1"/>
    </row>
    <row r="1082" spans="3:3">
      <c r="C1082" s="1"/>
    </row>
    <row r="1083" spans="3:3">
      <c r="C1083" s="1"/>
    </row>
    <row r="1084" spans="3:3">
      <c r="C1084" s="1"/>
    </row>
    <row r="1085" spans="3:3">
      <c r="C1085" s="1"/>
    </row>
    <row r="1086" spans="3:3">
      <c r="C1086" s="1"/>
    </row>
    <row r="1087" spans="3:3">
      <c r="C1087" s="1"/>
    </row>
    <row r="1088" spans="3:3">
      <c r="C1088" s="1"/>
    </row>
    <row r="1089" spans="3:3">
      <c r="C1089" s="1"/>
    </row>
    <row r="1090" spans="3:3">
      <c r="C1090" s="1"/>
    </row>
    <row r="1091" spans="3:3">
      <c r="C1091" s="1"/>
    </row>
    <row r="1092" spans="3:3">
      <c r="C1092" s="1"/>
    </row>
    <row r="1093" spans="3:3">
      <c r="C1093" s="1"/>
    </row>
    <row r="1094" spans="3:3">
      <c r="C1094" s="1"/>
    </row>
    <row r="1095" spans="3:3">
      <c r="C1095" s="1"/>
    </row>
    <row r="1096" spans="3:3">
      <c r="C1096" s="1"/>
    </row>
    <row r="1097" spans="3:3">
      <c r="C1097" s="1"/>
    </row>
    <row r="1098" spans="3:3">
      <c r="C1098" s="1"/>
    </row>
    <row r="1099" spans="3:3">
      <c r="C1099" s="1"/>
    </row>
    <row r="1100" spans="3:3">
      <c r="C1100" s="1"/>
    </row>
    <row r="1101" spans="3:3">
      <c r="C1101" s="1"/>
    </row>
    <row r="1102" spans="3:3">
      <c r="C1102" s="1"/>
    </row>
    <row r="1103" spans="3:3">
      <c r="C1103" s="1"/>
    </row>
    <row r="1104" spans="3:3">
      <c r="C1104" s="1"/>
    </row>
    <row r="1105" spans="3:3">
      <c r="C1105" s="1"/>
    </row>
    <row r="1106" spans="3:3">
      <c r="C1106" s="1"/>
    </row>
    <row r="1107" spans="3:3">
      <c r="C1107" s="1"/>
    </row>
    <row r="1108" spans="3:3">
      <c r="C1108" s="1"/>
    </row>
    <row r="1109" spans="3:3">
      <c r="C1109" s="1"/>
    </row>
    <row r="1110" spans="3:3">
      <c r="C1110" s="1"/>
    </row>
    <row r="1111" spans="3:3">
      <c r="C1111" s="1"/>
    </row>
    <row r="1112" spans="3:3">
      <c r="C1112" s="1"/>
    </row>
    <row r="1113" spans="3:3">
      <c r="C1113" s="1"/>
    </row>
    <row r="1114" spans="3:3">
      <c r="C1114" s="1"/>
    </row>
    <row r="1115" spans="3:3">
      <c r="C1115" s="1"/>
    </row>
    <row r="1116" spans="3:3">
      <c r="C1116" s="1"/>
    </row>
    <row r="1117" spans="3:3">
      <c r="C1117" s="1"/>
    </row>
    <row r="1118" spans="3:3">
      <c r="C1118" s="1"/>
    </row>
    <row r="1119" spans="3:3">
      <c r="C1119" s="1"/>
    </row>
    <row r="1120" spans="3:3">
      <c r="C1120" s="1"/>
    </row>
    <row r="1121" spans="3:3">
      <c r="C1121" s="1"/>
    </row>
    <row r="1122" spans="3:3">
      <c r="C1122" s="1"/>
    </row>
    <row r="1123" spans="3:3">
      <c r="C1123" s="1"/>
    </row>
    <row r="1124" spans="3:3">
      <c r="C1124" s="1"/>
    </row>
    <row r="1125" spans="3:3">
      <c r="C1125" s="1"/>
    </row>
    <row r="1126" spans="3:3">
      <c r="C1126" s="1"/>
    </row>
    <row r="1127" spans="3:3">
      <c r="C1127" s="1"/>
    </row>
    <row r="1128" spans="3:3">
      <c r="C1128" s="1"/>
    </row>
    <row r="1129" spans="3:3">
      <c r="C1129" s="1"/>
    </row>
    <row r="1130" spans="3:3">
      <c r="C1130" s="1"/>
    </row>
    <row r="1131" spans="3:3">
      <c r="C1131" s="1"/>
    </row>
    <row r="1132" spans="3:3">
      <c r="C1132" s="1"/>
    </row>
    <row r="1133" spans="3:3">
      <c r="C1133" s="1"/>
    </row>
    <row r="1134" spans="3:3">
      <c r="C1134" s="1"/>
    </row>
    <row r="1135" spans="3:3">
      <c r="C1135" s="1"/>
    </row>
    <row r="1136" spans="3:3">
      <c r="C1136" s="1"/>
    </row>
    <row r="1137" spans="3:3">
      <c r="C1137" s="1"/>
    </row>
    <row r="1138" spans="3:3">
      <c r="C1138" s="1"/>
    </row>
    <row r="1139" spans="3:3">
      <c r="C1139" s="1"/>
    </row>
    <row r="1140" spans="3:3">
      <c r="C1140" s="1"/>
    </row>
    <row r="1141" spans="3:3">
      <c r="C1141" s="1"/>
    </row>
    <row r="1142" spans="3:3">
      <c r="C1142" s="1"/>
    </row>
    <row r="1143" spans="3:3">
      <c r="C1143" s="1"/>
    </row>
    <row r="1144" spans="3:3">
      <c r="C1144" s="1"/>
    </row>
    <row r="1145" spans="3:3">
      <c r="C1145" s="1"/>
    </row>
    <row r="1146" spans="3:3">
      <c r="C1146" s="1"/>
    </row>
    <row r="1147" spans="3:3">
      <c r="C1147" s="1"/>
    </row>
    <row r="1148" spans="3:3">
      <c r="C1148" s="1"/>
    </row>
    <row r="1149" spans="3:3">
      <c r="C1149" s="1"/>
    </row>
    <row r="1150" spans="3:3">
      <c r="C1150" s="1"/>
    </row>
    <row r="1151" spans="3:3">
      <c r="C1151" s="1"/>
    </row>
    <row r="1152" spans="3:3">
      <c r="C1152" s="1"/>
    </row>
    <row r="1153" spans="3:3">
      <c r="C1153" s="1"/>
    </row>
    <row r="1154" spans="3:3">
      <c r="C1154" s="1"/>
    </row>
    <row r="1155" spans="3:3">
      <c r="C1155" s="1"/>
    </row>
    <row r="1156" spans="3:3">
      <c r="C1156" s="1"/>
    </row>
    <row r="1157" spans="3:3">
      <c r="C1157" s="1"/>
    </row>
    <row r="1158" spans="3:3">
      <c r="C1158" s="1"/>
    </row>
    <row r="1159" spans="3:3">
      <c r="C1159" s="1"/>
    </row>
    <row r="1160" spans="3:3">
      <c r="C1160" s="1"/>
    </row>
    <row r="1161" spans="3:3">
      <c r="C1161" s="1"/>
    </row>
    <row r="1162" spans="3:3">
      <c r="C1162" s="1"/>
    </row>
    <row r="1163" spans="3:3">
      <c r="C1163" s="1"/>
    </row>
    <row r="1164" spans="3:3">
      <c r="C1164" s="1"/>
    </row>
    <row r="1165" spans="3:3">
      <c r="C1165" s="1"/>
    </row>
    <row r="1166" spans="3:3">
      <c r="C1166" s="1"/>
    </row>
    <row r="1167" spans="3:3">
      <c r="C1167" s="1"/>
    </row>
    <row r="1168" spans="3:3">
      <c r="C1168" s="1"/>
    </row>
    <row r="1169" spans="3:3">
      <c r="C1169" s="1"/>
    </row>
    <row r="1170" spans="3:3">
      <c r="C1170" s="1"/>
    </row>
    <row r="1171" spans="3:3">
      <c r="C1171" s="1"/>
    </row>
    <row r="1172" spans="3:3">
      <c r="C1172" s="1"/>
    </row>
    <row r="1173" spans="3:3">
      <c r="C1173" s="1"/>
    </row>
    <row r="1174" spans="3:3">
      <c r="C1174" s="1"/>
    </row>
    <row r="1175" spans="3:3">
      <c r="C1175" s="1"/>
    </row>
    <row r="1176" spans="3:3">
      <c r="C1176" s="1"/>
    </row>
    <row r="1177" spans="3:3">
      <c r="C1177" s="1"/>
    </row>
    <row r="1178" spans="3:3">
      <c r="C1178" s="1"/>
    </row>
    <row r="1179" spans="3:3">
      <c r="C1179" s="1"/>
    </row>
    <row r="1180" spans="3:3">
      <c r="C1180" s="1"/>
    </row>
    <row r="1181" spans="3:3">
      <c r="C1181" s="1"/>
    </row>
    <row r="1182" spans="3:3">
      <c r="C1182" s="1"/>
    </row>
    <row r="1183" spans="3:3">
      <c r="C1183" s="1"/>
    </row>
    <row r="1184" spans="3:3">
      <c r="C1184" s="1"/>
    </row>
    <row r="1185" spans="3:3">
      <c r="C1185" s="1"/>
    </row>
    <row r="1186" spans="3:3">
      <c r="C1186" s="1"/>
    </row>
    <row r="1187" spans="3:3">
      <c r="C1187" s="1"/>
    </row>
    <row r="1188" spans="3:3">
      <c r="C1188" s="1"/>
    </row>
    <row r="1189" spans="3:3">
      <c r="C1189" s="1"/>
    </row>
    <row r="1190" spans="3:3">
      <c r="C1190" s="1"/>
    </row>
    <row r="1191" spans="3:3">
      <c r="C1191" s="1"/>
    </row>
    <row r="1192" spans="3:3">
      <c r="C1192" s="1"/>
    </row>
    <row r="1193" spans="3:3">
      <c r="C1193" s="1"/>
    </row>
    <row r="1194" spans="3:3">
      <c r="C1194" s="1"/>
    </row>
    <row r="1195" spans="3:3">
      <c r="C1195" s="1"/>
    </row>
    <row r="1196" spans="3:3">
      <c r="C1196" s="1"/>
    </row>
    <row r="1197" spans="3:3">
      <c r="C1197" s="1"/>
    </row>
    <row r="1198" spans="3:3">
      <c r="C1198" s="1"/>
    </row>
    <row r="1199" spans="3:3">
      <c r="C1199" s="1"/>
    </row>
    <row r="1200" spans="3:3">
      <c r="C1200" s="1"/>
    </row>
    <row r="1201" spans="3:3">
      <c r="C1201" s="1"/>
    </row>
    <row r="1202" spans="3:3">
      <c r="C1202" s="1"/>
    </row>
    <row r="1203" spans="3:3">
      <c r="C1203" s="1"/>
    </row>
    <row r="1204" spans="3:3">
      <c r="C1204" s="1"/>
    </row>
    <row r="1205" spans="3:3">
      <c r="C1205" s="1"/>
    </row>
    <row r="1206" spans="3:3">
      <c r="C1206" s="1"/>
    </row>
    <row r="1207" spans="3:3">
      <c r="C1207" s="1"/>
    </row>
    <row r="1208" spans="3:3">
      <c r="C1208" s="1"/>
    </row>
    <row r="1209" spans="3:3">
      <c r="C1209" s="1"/>
    </row>
    <row r="1210" spans="3:3">
      <c r="C1210" s="1"/>
    </row>
    <row r="1211" spans="3:3">
      <c r="C1211" s="1"/>
    </row>
    <row r="1212" spans="3:3">
      <c r="C1212" s="1"/>
    </row>
    <row r="1213" spans="3:3">
      <c r="C1213" s="1"/>
    </row>
    <row r="1214" spans="3:3">
      <c r="C1214" s="1"/>
    </row>
    <row r="1215" spans="3:3">
      <c r="C1215" s="1"/>
    </row>
    <row r="1216" spans="3:3">
      <c r="C1216" s="1"/>
    </row>
    <row r="1217" spans="3:3">
      <c r="C1217" s="1"/>
    </row>
    <row r="1218" spans="3:3">
      <c r="C1218" s="1"/>
    </row>
    <row r="1219" spans="3:3">
      <c r="C1219" s="1"/>
    </row>
    <row r="1220" spans="3:3">
      <c r="C1220" s="1"/>
    </row>
    <row r="1221" spans="3:3">
      <c r="C1221" s="1"/>
    </row>
    <row r="1222" spans="3:3">
      <c r="C1222" s="1"/>
    </row>
    <row r="1223" spans="3:3">
      <c r="C1223" s="1"/>
    </row>
    <row r="1224" spans="3:3">
      <c r="C1224" s="1"/>
    </row>
    <row r="1225" spans="3:3">
      <c r="C1225" s="1"/>
    </row>
    <row r="1226" spans="3:3">
      <c r="C1226" s="1"/>
    </row>
    <row r="1227" spans="3:3">
      <c r="C1227" s="1"/>
    </row>
    <row r="1228" spans="3:3">
      <c r="C1228" s="1"/>
    </row>
    <row r="1229" spans="3:3">
      <c r="C1229" s="1"/>
    </row>
    <row r="1230" spans="3:3">
      <c r="C1230" s="1"/>
    </row>
    <row r="1231" spans="3:3">
      <c r="C1231" s="1"/>
    </row>
    <row r="1232" spans="3:3">
      <c r="C1232" s="1"/>
    </row>
    <row r="1233" spans="3:3">
      <c r="C1233" s="1"/>
    </row>
    <row r="1234" spans="3:3">
      <c r="C1234" s="1"/>
    </row>
    <row r="1235" spans="3:3">
      <c r="C1235" s="1"/>
    </row>
    <row r="1236" spans="3:3">
      <c r="C1236" s="1"/>
    </row>
    <row r="1237" spans="3:3">
      <c r="C1237" s="1"/>
    </row>
    <row r="1238" spans="3:3">
      <c r="C1238" s="1"/>
    </row>
    <row r="1239" spans="3:3">
      <c r="C1239" s="1"/>
    </row>
    <row r="1240" spans="3:3">
      <c r="C1240" s="1"/>
    </row>
    <row r="1241" spans="3:3">
      <c r="C1241" s="1"/>
    </row>
    <row r="1242" spans="3:3">
      <c r="C1242" s="1"/>
    </row>
    <row r="1243" spans="3:3">
      <c r="C1243" s="1"/>
    </row>
    <row r="1244" spans="3:3">
      <c r="C1244" s="1"/>
    </row>
    <row r="1245" spans="3:3">
      <c r="C1245" s="1"/>
    </row>
    <row r="1246" spans="3:3">
      <c r="C1246" s="1"/>
    </row>
    <row r="1247" spans="3:3">
      <c r="C1247" s="1"/>
    </row>
    <row r="1248" spans="3:3">
      <c r="C1248" s="1"/>
    </row>
    <row r="1249" spans="3:3">
      <c r="C1249" s="1"/>
    </row>
    <row r="1250" spans="3:3">
      <c r="C1250" s="1"/>
    </row>
    <row r="1251" spans="3:3">
      <c r="C1251" s="1"/>
    </row>
    <row r="1252" spans="3:3">
      <c r="C1252" s="1"/>
    </row>
    <row r="1253" spans="3:3">
      <c r="C1253" s="1"/>
    </row>
    <row r="1254" spans="3:3">
      <c r="C1254" s="1"/>
    </row>
    <row r="1255" spans="3:3">
      <c r="C1255" s="1"/>
    </row>
    <row r="1256" spans="3:3">
      <c r="C1256" s="1"/>
    </row>
    <row r="1257" spans="3:3">
      <c r="C1257" s="1"/>
    </row>
    <row r="1258" spans="3:3">
      <c r="C1258" s="1"/>
    </row>
    <row r="1259" spans="3:3">
      <c r="C1259" s="1"/>
    </row>
    <row r="1260" spans="3:3">
      <c r="C1260" s="1"/>
    </row>
    <row r="1261" spans="3:3">
      <c r="C1261" s="1"/>
    </row>
    <row r="1262" spans="3:3">
      <c r="C1262" s="1"/>
    </row>
    <row r="1263" spans="3:3">
      <c r="C1263" s="1"/>
    </row>
    <row r="1264" spans="3:3">
      <c r="C1264" s="1"/>
    </row>
    <row r="1265" spans="3:3">
      <c r="C1265" s="1"/>
    </row>
    <row r="1266" spans="3:3">
      <c r="C1266" s="1"/>
    </row>
    <row r="1267" spans="3:3">
      <c r="C1267" s="1"/>
    </row>
    <row r="1268" spans="3:3">
      <c r="C1268" s="1"/>
    </row>
    <row r="1269" spans="3:3">
      <c r="C1269" s="1"/>
    </row>
    <row r="1270" spans="3:3">
      <c r="C1270" s="1"/>
    </row>
    <row r="1271" spans="3:3">
      <c r="C1271" s="1"/>
    </row>
    <row r="1272" spans="3:3">
      <c r="C1272" s="1"/>
    </row>
    <row r="1273" spans="3:3">
      <c r="C1273" s="1"/>
    </row>
    <row r="1274" spans="3:3">
      <c r="C1274" s="1"/>
    </row>
    <row r="1275" spans="3:3">
      <c r="C1275" s="1"/>
    </row>
    <row r="1276" spans="3:3">
      <c r="C1276" s="1"/>
    </row>
    <row r="1277" spans="3:3">
      <c r="C1277" s="1"/>
    </row>
    <row r="1278" spans="3:3">
      <c r="C1278" s="1"/>
    </row>
    <row r="1279" spans="3:3">
      <c r="C1279" s="1"/>
    </row>
    <row r="1280" spans="3:3">
      <c r="C1280" s="1"/>
    </row>
    <row r="1281" spans="3:3">
      <c r="C1281" s="1"/>
    </row>
    <row r="1282" spans="3:3">
      <c r="C1282" s="1"/>
    </row>
    <row r="1283" spans="3:3">
      <c r="C1283" s="1"/>
    </row>
    <row r="1284" spans="3:3">
      <c r="C1284" s="1"/>
    </row>
    <row r="1285" spans="3:3">
      <c r="C1285" s="1"/>
    </row>
    <row r="1286" spans="3:3">
      <c r="C1286" s="1"/>
    </row>
    <row r="1287" spans="3:3">
      <c r="C1287" s="1"/>
    </row>
    <row r="1288" spans="3:3">
      <c r="C1288" s="1"/>
    </row>
    <row r="1289" spans="3:3">
      <c r="C1289" s="1"/>
    </row>
    <row r="1290" spans="3:3">
      <c r="C1290" s="1"/>
    </row>
    <row r="1291" spans="3:3">
      <c r="C1291" s="1"/>
    </row>
    <row r="1292" spans="3:3">
      <c r="C1292" s="1"/>
    </row>
    <row r="1293" spans="3:3">
      <c r="C1293" s="1"/>
    </row>
    <row r="1294" spans="3:3">
      <c r="C1294" s="1"/>
    </row>
    <row r="1295" spans="3:3">
      <c r="C1295" s="1"/>
    </row>
    <row r="1296" spans="3:3">
      <c r="C1296" s="1"/>
    </row>
    <row r="1297" spans="3:3">
      <c r="C1297" s="1"/>
    </row>
    <row r="1298" spans="3:3">
      <c r="C1298" s="1"/>
    </row>
    <row r="1299" spans="3:3">
      <c r="C1299" s="1"/>
    </row>
    <row r="1300" spans="3:3">
      <c r="C1300" s="1"/>
    </row>
    <row r="1301" spans="3:3">
      <c r="C1301" s="1"/>
    </row>
    <row r="1302" spans="3:3">
      <c r="C1302" s="1"/>
    </row>
    <row r="1303" spans="3:3">
      <c r="C1303" s="1"/>
    </row>
    <row r="1304" spans="3:3">
      <c r="C1304" s="1"/>
    </row>
    <row r="1305" spans="3:3">
      <c r="C1305" s="1"/>
    </row>
    <row r="1306" spans="3:3">
      <c r="C1306" s="1"/>
    </row>
    <row r="1307" spans="3:3">
      <c r="C1307" s="1"/>
    </row>
    <row r="1308" spans="3:3">
      <c r="C1308" s="1"/>
    </row>
    <row r="1309" spans="3:3">
      <c r="C1309" s="1"/>
    </row>
    <row r="1310" spans="3:3">
      <c r="C1310" s="1"/>
    </row>
    <row r="1311" spans="3:3">
      <c r="C1311" s="1"/>
    </row>
    <row r="1312" spans="3:3">
      <c r="C1312" s="1"/>
    </row>
    <row r="1313" spans="3:3">
      <c r="C1313" s="1"/>
    </row>
    <row r="1314" spans="3:3">
      <c r="C1314" s="1"/>
    </row>
    <row r="1315" spans="3:3">
      <c r="C1315" s="1"/>
    </row>
    <row r="1316" spans="3:3">
      <c r="C1316" s="1"/>
    </row>
    <row r="1317" spans="3:3">
      <c r="C1317" s="1"/>
    </row>
    <row r="1318" spans="3:3">
      <c r="C1318" s="1"/>
    </row>
    <row r="1319" spans="3:3">
      <c r="C1319" s="1"/>
    </row>
    <row r="1320" spans="3:3">
      <c r="C1320" s="1"/>
    </row>
    <row r="1321" spans="3:3">
      <c r="C1321" s="1"/>
    </row>
    <row r="1322" spans="3:3">
      <c r="C1322" s="1"/>
    </row>
    <row r="1323" spans="3:3">
      <c r="C1323" s="1"/>
    </row>
    <row r="1324" spans="3:3">
      <c r="C1324" s="1"/>
    </row>
    <row r="1325" spans="3:3">
      <c r="C1325" s="1"/>
    </row>
    <row r="1326" spans="3:3">
      <c r="C1326" s="1"/>
    </row>
    <row r="1327" spans="3:3">
      <c r="C1327" s="1"/>
    </row>
    <row r="1328" spans="3:3">
      <c r="C1328" s="1"/>
    </row>
    <row r="1329" spans="3:3">
      <c r="C1329" s="1"/>
    </row>
    <row r="1330" spans="3:3">
      <c r="C1330" s="1"/>
    </row>
    <row r="1331" spans="3:3">
      <c r="C1331" s="1"/>
    </row>
    <row r="1332" spans="3:3">
      <c r="C1332" s="1"/>
    </row>
    <row r="1333" spans="3:3">
      <c r="C1333" s="1"/>
    </row>
    <row r="1334" spans="3:3">
      <c r="C1334" s="1"/>
    </row>
    <row r="1335" spans="3:3">
      <c r="C1335" s="1"/>
    </row>
    <row r="1336" spans="3:3">
      <c r="C1336" s="1"/>
    </row>
    <row r="1337" spans="3:3">
      <c r="C1337" s="1"/>
    </row>
    <row r="1338" spans="3:3">
      <c r="C1338" s="1"/>
    </row>
    <row r="1339" spans="3:3">
      <c r="C1339" s="1"/>
    </row>
    <row r="1340" spans="3:3">
      <c r="C1340" s="1"/>
    </row>
    <row r="1341" spans="3:3">
      <c r="C1341" s="1"/>
    </row>
    <row r="1342" spans="3:3">
      <c r="C1342" s="1"/>
    </row>
    <row r="1343" spans="3:3">
      <c r="C1343" s="1"/>
    </row>
    <row r="1344" spans="3:3">
      <c r="C1344" s="1"/>
    </row>
    <row r="1345" spans="3:3">
      <c r="C1345" s="1"/>
    </row>
    <row r="1346" spans="3:3">
      <c r="C1346" s="1"/>
    </row>
    <row r="1347" spans="3:3">
      <c r="C1347" s="1"/>
    </row>
    <row r="1348" spans="3:3">
      <c r="C1348" s="1"/>
    </row>
    <row r="1349" spans="3:3">
      <c r="C1349" s="1"/>
    </row>
    <row r="1350" spans="3:3">
      <c r="C1350" s="1"/>
    </row>
    <row r="1351" spans="3:3">
      <c r="C1351" s="1"/>
    </row>
    <row r="1352" spans="3:3">
      <c r="C1352" s="1"/>
    </row>
    <row r="1353" spans="3:3">
      <c r="C1353" s="1"/>
    </row>
    <row r="1354" spans="3:3">
      <c r="C1354" s="1"/>
    </row>
    <row r="1355" spans="3:3">
      <c r="C1355" s="1"/>
    </row>
    <row r="1356" spans="3:3">
      <c r="C1356" s="1"/>
    </row>
    <row r="1357" spans="3:3">
      <c r="C1357" s="1"/>
    </row>
    <row r="1358" spans="3:3">
      <c r="C1358" s="1"/>
    </row>
    <row r="1359" spans="3:3">
      <c r="C1359" s="1"/>
    </row>
    <row r="1360" spans="3:3">
      <c r="C1360" s="1"/>
    </row>
    <row r="1361" spans="3:3">
      <c r="C1361" s="1"/>
    </row>
    <row r="1362" spans="3:3">
      <c r="C1362" s="1"/>
    </row>
    <row r="1363" spans="3:3">
      <c r="C1363" s="1"/>
    </row>
    <row r="1364" spans="3:3">
      <c r="C1364" s="1"/>
    </row>
    <row r="1365" spans="3:3">
      <c r="C1365" s="1"/>
    </row>
    <row r="1366" spans="3:3">
      <c r="C1366" s="1"/>
    </row>
    <row r="1367" spans="3:3">
      <c r="C1367" s="1"/>
    </row>
    <row r="1368" spans="3:3">
      <c r="C1368" s="1"/>
    </row>
    <row r="1369" spans="3:3">
      <c r="C1369" s="1"/>
    </row>
    <row r="1370" spans="3:3">
      <c r="C1370" s="1"/>
    </row>
    <row r="1371" spans="3:3">
      <c r="C1371" s="1"/>
    </row>
    <row r="1372" spans="3:3">
      <c r="C1372" s="1"/>
    </row>
    <row r="1373" spans="3:3">
      <c r="C1373" s="1"/>
    </row>
    <row r="1374" spans="3:3">
      <c r="C1374" s="1"/>
    </row>
    <row r="1375" spans="3:3">
      <c r="C1375" s="1"/>
    </row>
    <row r="1376" spans="3:3">
      <c r="C1376" s="1"/>
    </row>
    <row r="1377" spans="3:3">
      <c r="C1377" s="1"/>
    </row>
    <row r="1378" spans="3:3">
      <c r="C1378" s="1"/>
    </row>
    <row r="1379" spans="3:3">
      <c r="C1379" s="1"/>
    </row>
    <row r="1380" spans="3:3">
      <c r="C1380" s="1"/>
    </row>
    <row r="1381" spans="3:3">
      <c r="C1381" s="1"/>
    </row>
    <row r="1382" spans="3:3">
      <c r="C1382" s="1"/>
    </row>
    <row r="1383" spans="3:3">
      <c r="C1383" s="1"/>
    </row>
    <row r="1384" spans="3:3">
      <c r="C1384" s="1"/>
    </row>
    <row r="1385" spans="3:3">
      <c r="C1385" s="1"/>
    </row>
    <row r="1386" spans="3:3">
      <c r="C1386" s="1"/>
    </row>
    <row r="1387" spans="3:3">
      <c r="C1387" s="1"/>
    </row>
    <row r="1388" spans="3:3">
      <c r="C1388" s="1"/>
    </row>
    <row r="1389" spans="3:3">
      <c r="C1389" s="1"/>
    </row>
    <row r="1390" spans="3:3">
      <c r="C1390" s="1"/>
    </row>
    <row r="1391" spans="3:3">
      <c r="C1391" s="1"/>
    </row>
    <row r="1392" spans="3:3">
      <c r="C1392" s="1"/>
    </row>
    <row r="1393" spans="3:3">
      <c r="C1393" s="1"/>
    </row>
    <row r="1394" spans="3:3">
      <c r="C1394" s="1"/>
    </row>
    <row r="1395" spans="3:3">
      <c r="C1395" s="1"/>
    </row>
    <row r="1396" spans="3:3">
      <c r="C1396" s="1"/>
    </row>
    <row r="1397" spans="3:3">
      <c r="C1397" s="1"/>
    </row>
    <row r="1398" spans="3:3">
      <c r="C1398" s="1"/>
    </row>
    <row r="1399" spans="3:3">
      <c r="C1399" s="1"/>
    </row>
    <row r="1400" spans="3:3">
      <c r="C1400" s="1"/>
    </row>
    <row r="1401" spans="3:3">
      <c r="C1401" s="1"/>
    </row>
    <row r="1402" spans="3:3">
      <c r="C1402" s="1"/>
    </row>
    <row r="1403" spans="3:3">
      <c r="C1403" s="1"/>
    </row>
    <row r="1404" spans="3:3">
      <c r="C1404" s="1"/>
    </row>
    <row r="1405" spans="3:3">
      <c r="C1405" s="1"/>
    </row>
    <row r="1406" spans="3:3">
      <c r="C1406" s="1"/>
    </row>
    <row r="1407" spans="3:3">
      <c r="C1407" s="1"/>
    </row>
    <row r="1408" spans="3:3">
      <c r="C1408" s="1"/>
    </row>
    <row r="1409" spans="3:3">
      <c r="C1409" s="1"/>
    </row>
    <row r="1410" spans="3:3">
      <c r="C1410" s="1"/>
    </row>
    <row r="1411" spans="3:3">
      <c r="C1411" s="1"/>
    </row>
    <row r="1412" spans="3:3">
      <c r="C1412" s="1"/>
    </row>
    <row r="1413" spans="3:3">
      <c r="C1413" s="1"/>
    </row>
    <row r="1414" spans="3:3">
      <c r="C1414" s="1"/>
    </row>
    <row r="1415" spans="3:3">
      <c r="C1415" s="1"/>
    </row>
    <row r="1416" spans="3:3">
      <c r="C1416" s="1"/>
    </row>
    <row r="1417" spans="3:3">
      <c r="C1417" s="1"/>
    </row>
    <row r="1418" spans="3:3">
      <c r="C1418" s="1"/>
    </row>
    <row r="1419" spans="3:3">
      <c r="C1419" s="1"/>
    </row>
    <row r="1420" spans="3:3">
      <c r="C1420" s="1"/>
    </row>
    <row r="1421" spans="3:3">
      <c r="C1421" s="1"/>
    </row>
    <row r="1422" spans="3:3">
      <c r="C1422" s="1"/>
    </row>
    <row r="1423" spans="3:3">
      <c r="C1423" s="1"/>
    </row>
    <row r="1424" spans="3:3">
      <c r="C1424" s="1"/>
    </row>
    <row r="1425" spans="3:3">
      <c r="C1425" s="1"/>
    </row>
    <row r="1426" spans="3:3">
      <c r="C1426" s="1"/>
    </row>
    <row r="1427" spans="3:3">
      <c r="C1427" s="1"/>
    </row>
    <row r="1428" spans="3:3">
      <c r="C1428" s="1"/>
    </row>
    <row r="1429" spans="3:3">
      <c r="C1429" s="1"/>
    </row>
    <row r="1430" spans="3:3">
      <c r="C1430" s="1"/>
    </row>
    <row r="1431" spans="3:3">
      <c r="C1431" s="1"/>
    </row>
    <row r="1432" spans="3:3">
      <c r="C1432" s="1"/>
    </row>
    <row r="1433" spans="3:3">
      <c r="C1433" s="1"/>
    </row>
    <row r="1434" spans="3:3">
      <c r="C1434" s="1"/>
    </row>
    <row r="1435" spans="3:3">
      <c r="C1435" s="1"/>
    </row>
    <row r="1436" spans="3:3">
      <c r="C1436" s="1"/>
    </row>
    <row r="1437" spans="3:3">
      <c r="C1437" s="1"/>
    </row>
    <row r="1438" spans="3:3">
      <c r="C1438" s="1"/>
    </row>
    <row r="1439" spans="3:3">
      <c r="C1439" s="1"/>
    </row>
    <row r="1440" spans="3:3">
      <c r="C1440" s="1"/>
    </row>
    <row r="1441" spans="3:3">
      <c r="C1441" s="1"/>
    </row>
    <row r="1442" spans="3:3">
      <c r="C1442" s="1"/>
    </row>
    <row r="1443" spans="3:3">
      <c r="C1443" s="1"/>
    </row>
    <row r="1444" spans="3:3">
      <c r="C1444" s="1"/>
    </row>
    <row r="1445" spans="3:3">
      <c r="C1445" s="1"/>
    </row>
    <row r="1446" spans="3:3">
      <c r="C1446" s="1"/>
    </row>
    <row r="1447" spans="3:3">
      <c r="C1447" s="1"/>
    </row>
    <row r="1448" spans="3:3">
      <c r="C1448" s="1"/>
    </row>
    <row r="1449" spans="3:3">
      <c r="C1449" s="1"/>
    </row>
    <row r="1450" spans="3:3">
      <c r="C1450" s="1"/>
    </row>
    <row r="1451" spans="3:3">
      <c r="C1451" s="1"/>
    </row>
    <row r="1452" spans="3:3">
      <c r="C1452" s="1"/>
    </row>
    <row r="1453" spans="3:3">
      <c r="C1453" s="1"/>
    </row>
    <row r="1454" spans="3:3">
      <c r="C1454" s="1"/>
    </row>
    <row r="1455" spans="3:3">
      <c r="C1455" s="1"/>
    </row>
    <row r="1456" spans="3:3">
      <c r="C1456" s="1"/>
    </row>
    <row r="1457" spans="3:3">
      <c r="C1457" s="1"/>
    </row>
    <row r="1458" spans="3:3">
      <c r="C1458" s="1"/>
    </row>
    <row r="1459" spans="3:3">
      <c r="C1459" s="1"/>
    </row>
    <row r="1460" spans="3:3">
      <c r="C1460" s="1"/>
    </row>
    <row r="1461" spans="3:3">
      <c r="C1461" s="1"/>
    </row>
    <row r="1462" spans="3:3">
      <c r="C1462" s="1"/>
    </row>
    <row r="1463" spans="3:3">
      <c r="C1463" s="1"/>
    </row>
    <row r="1464" spans="3:3">
      <c r="C1464" s="1"/>
    </row>
    <row r="1465" spans="3:3">
      <c r="C1465" s="1"/>
    </row>
    <row r="1466" spans="3:3">
      <c r="C1466" s="1"/>
    </row>
    <row r="1467" spans="3:3">
      <c r="C1467" s="1"/>
    </row>
    <row r="1468" spans="3:3">
      <c r="C1468" s="1"/>
    </row>
    <row r="1469" spans="3:3">
      <c r="C1469" s="1"/>
    </row>
    <row r="1470" spans="3:3">
      <c r="C1470" s="1"/>
    </row>
    <row r="1471" spans="3:3">
      <c r="C1471" s="1"/>
    </row>
    <row r="1472" spans="3:3">
      <c r="C1472" s="1"/>
    </row>
    <row r="1473" spans="3:3">
      <c r="C1473" s="1"/>
    </row>
    <row r="1474" spans="3:3">
      <c r="C1474" s="1"/>
    </row>
    <row r="1475" spans="3:3">
      <c r="C1475" s="1"/>
    </row>
    <row r="1476" spans="3:3">
      <c r="C1476" s="1"/>
    </row>
    <row r="1477" spans="3:3">
      <c r="C1477" s="1"/>
    </row>
    <row r="1478" spans="3:3">
      <c r="C1478" s="1"/>
    </row>
    <row r="1479" spans="3:3">
      <c r="C1479" s="1"/>
    </row>
    <row r="1480" spans="3:3">
      <c r="C1480" s="1"/>
    </row>
    <row r="1481" spans="3:3">
      <c r="C1481" s="1"/>
    </row>
    <row r="1482" spans="3:3">
      <c r="C1482" s="1"/>
    </row>
    <row r="1483" spans="3:3">
      <c r="C1483" s="1"/>
    </row>
    <row r="1484" spans="3:3">
      <c r="C1484" s="1"/>
    </row>
    <row r="1485" spans="3:3">
      <c r="C1485" s="1"/>
    </row>
    <row r="1486" spans="3:3">
      <c r="C1486" s="1"/>
    </row>
    <row r="1487" spans="3:3">
      <c r="C1487" s="1"/>
    </row>
    <row r="1488" spans="3:3">
      <c r="C1488" s="1"/>
    </row>
    <row r="1489" spans="3:3">
      <c r="C1489" s="1"/>
    </row>
    <row r="1490" spans="3:3">
      <c r="C1490" s="1"/>
    </row>
    <row r="1491" spans="3:3">
      <c r="C1491" s="1"/>
    </row>
    <row r="1492" spans="3:3">
      <c r="C1492" s="1"/>
    </row>
    <row r="1493" spans="3:3">
      <c r="C1493" s="1"/>
    </row>
    <row r="1494" spans="3:3">
      <c r="C1494" s="1"/>
    </row>
    <row r="1495" spans="3:3">
      <c r="C1495" s="1"/>
    </row>
    <row r="1496" spans="3:3">
      <c r="C1496" s="1"/>
    </row>
    <row r="1497" spans="3:3">
      <c r="C1497" s="1"/>
    </row>
    <row r="1498" spans="3:3">
      <c r="C1498" s="1"/>
    </row>
    <row r="1499" spans="3:3">
      <c r="C1499" s="1"/>
    </row>
    <row r="1500" spans="3:3">
      <c r="C1500" s="1"/>
    </row>
    <row r="1501" spans="3:3">
      <c r="C1501" s="1"/>
    </row>
    <row r="1502" spans="3:3">
      <c r="C1502" s="1"/>
    </row>
    <row r="1503" spans="3:3">
      <c r="C1503" s="1"/>
    </row>
    <row r="1504" spans="3:3">
      <c r="C1504" s="1"/>
    </row>
    <row r="1505" spans="3:3">
      <c r="C1505" s="1"/>
    </row>
    <row r="1506" spans="3:3">
      <c r="C1506" s="1"/>
    </row>
    <row r="1507" spans="3:3">
      <c r="C1507" s="1"/>
    </row>
    <row r="1508" spans="3:3">
      <c r="C1508" s="1"/>
    </row>
    <row r="1509" spans="3:3">
      <c r="C1509" s="1"/>
    </row>
    <row r="1510" spans="3:3">
      <c r="C1510" s="1"/>
    </row>
    <row r="1511" spans="3:3">
      <c r="C1511" s="1"/>
    </row>
    <row r="1512" spans="3:3">
      <c r="C1512" s="1"/>
    </row>
    <row r="1513" spans="3:3">
      <c r="C1513" s="1"/>
    </row>
    <row r="1514" spans="3:3">
      <c r="C1514" s="1"/>
    </row>
    <row r="1515" spans="3:3">
      <c r="C1515" s="1"/>
    </row>
    <row r="1516" spans="3:3">
      <c r="C1516" s="1"/>
    </row>
    <row r="1517" spans="3:3">
      <c r="C1517" s="1"/>
    </row>
    <row r="1518" spans="3:3">
      <c r="C1518" s="1"/>
    </row>
    <row r="1519" spans="3:3">
      <c r="C1519" s="1"/>
    </row>
    <row r="1520" spans="3:3">
      <c r="C1520" s="1"/>
    </row>
    <row r="1521" spans="3:3">
      <c r="C1521" s="1"/>
    </row>
    <row r="1522" spans="3:3">
      <c r="C1522" s="1"/>
    </row>
    <row r="1523" spans="3:3">
      <c r="C1523" s="1"/>
    </row>
    <row r="1524" spans="3:3">
      <c r="C1524" s="1"/>
    </row>
    <row r="1525" spans="3:3">
      <c r="C1525" s="1"/>
    </row>
    <row r="1526" spans="3:3">
      <c r="C1526" s="1"/>
    </row>
    <row r="1527" spans="3:3">
      <c r="C1527" s="1"/>
    </row>
    <row r="1528" spans="3:3">
      <c r="C1528" s="1"/>
    </row>
    <row r="1529" spans="3:3">
      <c r="C1529" s="1"/>
    </row>
    <row r="1530" spans="3:3">
      <c r="C1530" s="1"/>
    </row>
    <row r="1531" spans="3:3">
      <c r="C1531" s="1"/>
    </row>
    <row r="1532" spans="3:3">
      <c r="C1532" s="1"/>
    </row>
    <row r="1533" spans="3:3">
      <c r="C1533" s="1"/>
    </row>
    <row r="1534" spans="3:3">
      <c r="C1534" s="1"/>
    </row>
    <row r="1535" spans="3:3">
      <c r="C1535" s="1"/>
    </row>
    <row r="1536" spans="3:3">
      <c r="C1536" s="1"/>
    </row>
    <row r="1537" spans="3:3">
      <c r="C1537" s="1"/>
    </row>
    <row r="1538" spans="3:3">
      <c r="C1538" s="1"/>
    </row>
    <row r="1539" spans="3:3">
      <c r="C1539" s="1"/>
    </row>
    <row r="1540" spans="3:3">
      <c r="C1540" s="1"/>
    </row>
    <row r="1541" spans="3:3">
      <c r="C1541" s="1"/>
    </row>
    <row r="1542" spans="3:3">
      <c r="C1542" s="1"/>
    </row>
    <row r="1543" spans="3:3">
      <c r="C1543" s="1"/>
    </row>
    <row r="1544" spans="3:3">
      <c r="C1544" s="1"/>
    </row>
    <row r="1545" spans="3:3">
      <c r="C1545" s="1"/>
    </row>
    <row r="1546" spans="3:3">
      <c r="C1546" s="1"/>
    </row>
    <row r="1547" spans="3:3">
      <c r="C1547" s="1"/>
    </row>
    <row r="1548" spans="3:3">
      <c r="C1548" s="1"/>
    </row>
    <row r="1549" spans="3:3">
      <c r="C1549" s="1"/>
    </row>
    <row r="1550" spans="3:3">
      <c r="C1550" s="1"/>
    </row>
    <row r="1551" spans="3:3">
      <c r="C1551" s="1"/>
    </row>
    <row r="1552" spans="3:3">
      <c r="C1552" s="1"/>
    </row>
    <row r="1553" spans="3:3">
      <c r="C1553" s="1"/>
    </row>
    <row r="1554" spans="3:3">
      <c r="C1554" s="1"/>
    </row>
    <row r="1555" spans="3:3">
      <c r="C1555" s="1"/>
    </row>
    <row r="1556" spans="3:3">
      <c r="C1556" s="1"/>
    </row>
    <row r="1557" spans="3:3">
      <c r="C1557" s="1"/>
    </row>
    <row r="1558" spans="3:3">
      <c r="C1558" s="1"/>
    </row>
    <row r="1559" spans="3:3">
      <c r="C1559" s="1"/>
    </row>
    <row r="1560" spans="3:3">
      <c r="C1560" s="1"/>
    </row>
    <row r="1561" spans="3:3">
      <c r="C1561" s="1"/>
    </row>
    <row r="1562" spans="3:3">
      <c r="C1562" s="1"/>
    </row>
    <row r="1563" spans="3:3">
      <c r="C1563" s="1"/>
    </row>
    <row r="1564" spans="3:3">
      <c r="C1564" s="1"/>
    </row>
    <row r="1565" spans="3:3">
      <c r="C1565" s="1"/>
    </row>
    <row r="1566" spans="3:3">
      <c r="C1566" s="1"/>
    </row>
    <row r="1567" spans="3:3">
      <c r="C1567" s="1"/>
    </row>
    <row r="1568" spans="3:3">
      <c r="C1568" s="1"/>
    </row>
    <row r="1569" spans="3:3">
      <c r="C1569" s="1"/>
    </row>
    <row r="1570" spans="3:3">
      <c r="C1570" s="1"/>
    </row>
    <row r="1571" spans="3:3">
      <c r="C1571" s="1"/>
    </row>
    <row r="1572" spans="3:3">
      <c r="C1572" s="1"/>
    </row>
    <row r="1573" spans="3:3">
      <c r="C1573" s="1"/>
    </row>
    <row r="1574" spans="3:3">
      <c r="C1574" s="1"/>
    </row>
    <row r="1575" spans="3:3">
      <c r="C1575" s="1"/>
    </row>
    <row r="1576" spans="3:3">
      <c r="C1576" s="1"/>
    </row>
    <row r="1577" spans="3:3">
      <c r="C1577" s="1"/>
    </row>
    <row r="1578" spans="3:3">
      <c r="C1578" s="1"/>
    </row>
    <row r="1579" spans="3:3">
      <c r="C1579" s="1"/>
    </row>
    <row r="1580" spans="3:3">
      <c r="C1580" s="1"/>
    </row>
    <row r="1581" spans="3:3">
      <c r="C1581" s="1"/>
    </row>
    <row r="1582" spans="3:3">
      <c r="C1582" s="1"/>
    </row>
    <row r="1583" spans="3:3">
      <c r="C1583" s="1"/>
    </row>
    <row r="1584" spans="3:3">
      <c r="C1584" s="1"/>
    </row>
    <row r="1585" spans="3:3">
      <c r="C1585" s="1"/>
    </row>
    <row r="1586" spans="3:3">
      <c r="C1586" s="1"/>
    </row>
    <row r="1587" spans="3:3">
      <c r="C1587" s="1"/>
    </row>
    <row r="1588" spans="3:3">
      <c r="C1588" s="1"/>
    </row>
    <row r="1589" spans="3:3">
      <c r="C1589" s="1"/>
    </row>
    <row r="1590" spans="3:3">
      <c r="C1590" s="1"/>
    </row>
    <row r="1591" spans="3:3">
      <c r="C1591" s="1"/>
    </row>
    <row r="1592" spans="3:3">
      <c r="C1592" s="1"/>
    </row>
    <row r="1593" spans="3:3">
      <c r="C1593" s="1"/>
    </row>
    <row r="1594" spans="3:3">
      <c r="C1594" s="1"/>
    </row>
    <row r="1595" spans="3:3">
      <c r="C1595" s="1"/>
    </row>
    <row r="1596" spans="3:3">
      <c r="C1596" s="1"/>
    </row>
    <row r="1597" spans="3:3">
      <c r="C1597" s="1"/>
    </row>
    <row r="1598" spans="3:3">
      <c r="C1598" s="1"/>
    </row>
    <row r="1599" spans="3:3">
      <c r="C1599" s="1"/>
    </row>
    <row r="1600" spans="3:3">
      <c r="C1600" s="1"/>
    </row>
    <row r="1601" spans="3:3">
      <c r="C1601" s="1"/>
    </row>
    <row r="1602" spans="3:3">
      <c r="C1602" s="1"/>
    </row>
    <row r="1603" spans="3:3">
      <c r="C1603" s="1"/>
    </row>
    <row r="1604" spans="3:3">
      <c r="C1604" s="1"/>
    </row>
    <row r="1605" spans="3:3">
      <c r="C1605" s="1"/>
    </row>
    <row r="1606" spans="3:3">
      <c r="C1606" s="1"/>
    </row>
    <row r="1607" spans="3:3">
      <c r="C1607" s="1"/>
    </row>
    <row r="1608" spans="3:3">
      <c r="C1608" s="1"/>
    </row>
    <row r="1609" spans="3:3">
      <c r="C1609" s="1"/>
    </row>
    <row r="1610" spans="3:3">
      <c r="C1610" s="1"/>
    </row>
    <row r="1611" spans="3:3">
      <c r="C1611" s="1"/>
    </row>
    <row r="1612" spans="3:3">
      <c r="C1612" s="1"/>
    </row>
    <row r="1613" spans="3:3">
      <c r="C1613" s="1"/>
    </row>
    <row r="1614" spans="3:3">
      <c r="C1614" s="1"/>
    </row>
    <row r="1615" spans="3:3">
      <c r="C1615" s="1"/>
    </row>
    <row r="1616" spans="3:3">
      <c r="C1616" s="1"/>
    </row>
    <row r="1617" spans="3:3">
      <c r="C1617" s="1"/>
    </row>
    <row r="1618" spans="3:3">
      <c r="C1618" s="1"/>
    </row>
    <row r="1619" spans="3:3">
      <c r="C1619" s="1"/>
    </row>
    <row r="1620" spans="3:3">
      <c r="C1620" s="1"/>
    </row>
    <row r="1621" spans="3:3">
      <c r="C1621" s="1"/>
    </row>
    <row r="1622" spans="3:3">
      <c r="C1622" s="1"/>
    </row>
    <row r="1623" spans="3:3">
      <c r="C1623" s="1"/>
    </row>
    <row r="1624" spans="3:3">
      <c r="C1624" s="1"/>
    </row>
    <row r="1625" spans="3:3">
      <c r="C1625" s="1"/>
    </row>
    <row r="1626" spans="3:3">
      <c r="C1626" s="1"/>
    </row>
    <row r="1627" spans="3:3">
      <c r="C1627" s="1"/>
    </row>
    <row r="1628" spans="3:3">
      <c r="C1628" s="1"/>
    </row>
    <row r="1629" spans="3:3">
      <c r="C1629" s="1"/>
    </row>
    <row r="1630" spans="3:3">
      <c r="C1630" s="1"/>
    </row>
    <row r="1631" spans="3:3">
      <c r="C1631" s="1"/>
    </row>
    <row r="1632" spans="3:3">
      <c r="C1632" s="1"/>
    </row>
    <row r="1633" spans="3:3">
      <c r="C1633" s="1"/>
    </row>
    <row r="1634" spans="3:3">
      <c r="C1634" s="1"/>
    </row>
    <row r="1635" spans="3:3">
      <c r="C1635" s="1"/>
    </row>
    <row r="1636" spans="3:3">
      <c r="C1636" s="1"/>
    </row>
    <row r="1637" spans="3:3">
      <c r="C1637" s="1"/>
    </row>
    <row r="1638" spans="3:3">
      <c r="C1638" s="1"/>
    </row>
    <row r="1639" spans="3:3">
      <c r="C1639" s="1"/>
    </row>
    <row r="1640" spans="3:3">
      <c r="C1640" s="1"/>
    </row>
    <row r="1641" spans="3:3">
      <c r="C1641" s="1"/>
    </row>
    <row r="1642" spans="3:3">
      <c r="C1642" s="1"/>
    </row>
    <row r="1643" spans="3:3">
      <c r="C1643" s="1"/>
    </row>
    <row r="1644" spans="3:3">
      <c r="C1644" s="1"/>
    </row>
    <row r="1645" spans="3:3">
      <c r="C1645" s="1"/>
    </row>
    <row r="1646" spans="3:3">
      <c r="C1646" s="1"/>
    </row>
    <row r="1647" spans="3:3">
      <c r="C1647" s="1"/>
    </row>
    <row r="1648" spans="3:3">
      <c r="C1648" s="1"/>
    </row>
    <row r="1649" spans="3:3">
      <c r="C1649" s="1"/>
    </row>
    <row r="1650" spans="3:3">
      <c r="C1650" s="1"/>
    </row>
    <row r="1651" spans="3:3">
      <c r="C1651" s="1"/>
    </row>
    <row r="1652" spans="3:3">
      <c r="C1652" s="1"/>
    </row>
    <row r="1653" spans="3:3">
      <c r="C1653" s="1"/>
    </row>
    <row r="1654" spans="3:3">
      <c r="C1654" s="1"/>
    </row>
    <row r="1655" spans="3:3">
      <c r="C1655" s="1"/>
    </row>
    <row r="1656" spans="3:3">
      <c r="C1656" s="1"/>
    </row>
    <row r="1657" spans="3:3">
      <c r="C1657" s="1"/>
    </row>
    <row r="1658" spans="3:3">
      <c r="C1658" s="1"/>
    </row>
    <row r="1659" spans="3:3">
      <c r="C1659" s="1"/>
    </row>
    <row r="1660" spans="3:3">
      <c r="C1660" s="1"/>
    </row>
    <row r="1661" spans="3:3">
      <c r="C1661" s="1"/>
    </row>
    <row r="1662" spans="3:3">
      <c r="C1662" s="1"/>
    </row>
    <row r="1663" spans="3:3">
      <c r="C1663" s="1"/>
    </row>
    <row r="1664" spans="3:3">
      <c r="C1664" s="1"/>
    </row>
    <row r="1665" spans="3:3">
      <c r="C1665" s="1"/>
    </row>
    <row r="1666" spans="3:3">
      <c r="C1666" s="1"/>
    </row>
    <row r="1667" spans="3:3">
      <c r="C1667" s="1"/>
    </row>
    <row r="1668" spans="3:3">
      <c r="C1668" s="1"/>
    </row>
    <row r="1669" spans="3:3">
      <c r="C1669" s="1"/>
    </row>
    <row r="1670" spans="3:3">
      <c r="C1670" s="1"/>
    </row>
    <row r="1671" spans="3:3">
      <c r="C1671" s="1"/>
    </row>
    <row r="1672" spans="3:3">
      <c r="C1672" s="1"/>
    </row>
    <row r="1673" spans="3:3">
      <c r="C1673" s="1"/>
    </row>
    <row r="1674" spans="3:3">
      <c r="C1674" s="1"/>
    </row>
    <row r="1675" spans="3:3">
      <c r="C1675" s="1"/>
    </row>
    <row r="1676" spans="3:3">
      <c r="C1676" s="1"/>
    </row>
    <row r="1677" spans="3:3">
      <c r="C1677" s="1"/>
    </row>
    <row r="1678" spans="3:3">
      <c r="C1678" s="1"/>
    </row>
    <row r="1679" spans="3:3">
      <c r="C1679" s="1"/>
    </row>
    <row r="1680" spans="3:3">
      <c r="C1680" s="1"/>
    </row>
    <row r="1681" spans="3:3">
      <c r="C1681" s="1"/>
    </row>
    <row r="1682" spans="3:3">
      <c r="C1682" s="1"/>
    </row>
    <row r="1683" spans="3:3">
      <c r="C1683" s="1"/>
    </row>
    <row r="1684" spans="3:3">
      <c r="C1684" s="1"/>
    </row>
    <row r="1685" spans="3:3">
      <c r="C1685" s="1"/>
    </row>
    <row r="1686" spans="3:3">
      <c r="C1686" s="1"/>
    </row>
    <row r="1687" spans="3:3">
      <c r="C1687" s="1"/>
    </row>
    <row r="1688" spans="3:3">
      <c r="C1688" s="1"/>
    </row>
    <row r="1689" spans="3:3">
      <c r="C1689" s="1"/>
    </row>
    <row r="1690" spans="3:3">
      <c r="C1690" s="1"/>
    </row>
    <row r="1691" spans="3:3">
      <c r="C1691" s="1"/>
    </row>
    <row r="1692" spans="3:3">
      <c r="C1692" s="1"/>
    </row>
    <row r="1693" spans="3:3">
      <c r="C1693" s="1"/>
    </row>
    <row r="1694" spans="3:3">
      <c r="C1694" s="1"/>
    </row>
    <row r="1695" spans="3:3">
      <c r="C1695" s="1"/>
    </row>
    <row r="1696" spans="3:3">
      <c r="C1696" s="1"/>
    </row>
    <row r="1697" spans="3:3">
      <c r="C1697" s="1"/>
    </row>
    <row r="1698" spans="3:3">
      <c r="C1698" s="1"/>
    </row>
    <row r="1699" spans="3:3">
      <c r="C1699" s="1"/>
    </row>
    <row r="1700" spans="3:3">
      <c r="C1700" s="1"/>
    </row>
    <row r="1701" spans="3:3">
      <c r="C1701" s="1"/>
    </row>
    <row r="1702" spans="3:3">
      <c r="C1702" s="1"/>
    </row>
    <row r="1703" spans="3:3">
      <c r="C1703" s="1"/>
    </row>
    <row r="1704" spans="3:3">
      <c r="C1704" s="1"/>
    </row>
    <row r="1705" spans="3:3">
      <c r="C1705" s="1"/>
    </row>
    <row r="1706" spans="3:3">
      <c r="C1706" s="1"/>
    </row>
    <row r="1707" spans="3:3">
      <c r="C1707" s="1"/>
    </row>
    <row r="1708" spans="3:3">
      <c r="C1708" s="1"/>
    </row>
    <row r="1709" spans="3:3">
      <c r="C1709" s="1"/>
    </row>
    <row r="1710" spans="3:3">
      <c r="C1710" s="1"/>
    </row>
    <row r="1711" spans="3:3">
      <c r="C1711" s="1"/>
    </row>
    <row r="1712" spans="3:3">
      <c r="C1712" s="1"/>
    </row>
    <row r="1713" spans="3:3">
      <c r="C1713" s="1"/>
    </row>
    <row r="1714" spans="3:3">
      <c r="C1714" s="1"/>
    </row>
    <row r="1715" spans="3:3">
      <c r="C1715" s="1"/>
    </row>
    <row r="1716" spans="3:3">
      <c r="C1716" s="1"/>
    </row>
    <row r="1717" spans="3:3">
      <c r="C1717" s="1"/>
    </row>
    <row r="1718" spans="3:3">
      <c r="C1718" s="1"/>
    </row>
    <row r="1719" spans="3:3">
      <c r="C1719" s="1"/>
    </row>
    <row r="1720" spans="3:3">
      <c r="C1720" s="1"/>
    </row>
    <row r="1721" spans="3:3">
      <c r="C1721" s="1"/>
    </row>
    <row r="1722" spans="3:3">
      <c r="C1722" s="1"/>
    </row>
    <row r="1723" spans="3:3">
      <c r="C1723" s="1"/>
    </row>
    <row r="1724" spans="3:3">
      <c r="C1724" s="1"/>
    </row>
    <row r="1725" spans="3:3">
      <c r="C1725" s="1"/>
    </row>
    <row r="1726" spans="3:3">
      <c r="C1726" s="1"/>
    </row>
    <row r="1727" spans="3:3">
      <c r="C1727" s="1"/>
    </row>
    <row r="1728" spans="3:3">
      <c r="C1728" s="1"/>
    </row>
    <row r="1729" spans="3:3">
      <c r="C1729" s="1"/>
    </row>
    <row r="1730" spans="3:3">
      <c r="C1730" s="1"/>
    </row>
    <row r="1731" spans="3:3">
      <c r="C1731" s="1"/>
    </row>
    <row r="1732" spans="3:3">
      <c r="C1732" s="1"/>
    </row>
    <row r="1733" spans="3:3">
      <c r="C1733" s="1"/>
    </row>
    <row r="1734" spans="3:3">
      <c r="C1734" s="1"/>
    </row>
    <row r="1735" spans="3:3">
      <c r="C1735" s="1"/>
    </row>
    <row r="1736" spans="3:3">
      <c r="C1736" s="1"/>
    </row>
    <row r="1737" spans="3:3">
      <c r="C1737" s="1"/>
    </row>
    <row r="1738" spans="3:3">
      <c r="C1738" s="1"/>
    </row>
    <row r="1739" spans="3:3">
      <c r="C1739" s="1"/>
    </row>
    <row r="1740" spans="3:3">
      <c r="C1740" s="1"/>
    </row>
    <row r="1741" spans="3:3">
      <c r="C1741" s="1"/>
    </row>
    <row r="1742" spans="3:3">
      <c r="C1742" s="1"/>
    </row>
    <row r="1743" spans="3:3">
      <c r="C1743" s="1"/>
    </row>
    <row r="1744" spans="3:3">
      <c r="C1744" s="1"/>
    </row>
    <row r="1745" spans="3:3">
      <c r="C1745" s="1"/>
    </row>
    <row r="1746" spans="3:3">
      <c r="C1746" s="1"/>
    </row>
    <row r="1747" spans="3:3">
      <c r="C1747" s="1"/>
    </row>
    <row r="1748" spans="3:3">
      <c r="C1748" s="1"/>
    </row>
    <row r="1749" spans="3:3">
      <c r="C1749" s="1"/>
    </row>
    <row r="1750" spans="3:3">
      <c r="C1750" s="1"/>
    </row>
    <row r="1751" spans="3:3">
      <c r="C1751" s="1"/>
    </row>
    <row r="1752" spans="3:3">
      <c r="C1752" s="1"/>
    </row>
    <row r="1753" spans="3:3">
      <c r="C1753" s="1"/>
    </row>
    <row r="1754" spans="3:3">
      <c r="C1754" s="1"/>
    </row>
    <row r="1755" spans="3:3">
      <c r="C1755" s="1"/>
    </row>
    <row r="1756" spans="3:3">
      <c r="C1756" s="1"/>
    </row>
    <row r="1757" spans="3:3">
      <c r="C1757" s="1"/>
    </row>
    <row r="1758" spans="3:3">
      <c r="C1758" s="1"/>
    </row>
    <row r="1759" spans="3:3">
      <c r="C1759" s="1"/>
    </row>
    <row r="1760" spans="3:3">
      <c r="C1760" s="1"/>
    </row>
    <row r="1761" spans="3:3">
      <c r="C1761" s="1"/>
    </row>
    <row r="1762" spans="3:3">
      <c r="C1762" s="1"/>
    </row>
    <row r="1763" spans="3:3">
      <c r="C1763" s="1"/>
    </row>
    <row r="1764" spans="3:3">
      <c r="C1764" s="1"/>
    </row>
    <row r="1765" spans="3:3">
      <c r="C1765" s="1"/>
    </row>
    <row r="1766" spans="3:3">
      <c r="C1766" s="1"/>
    </row>
    <row r="1767" spans="3:3">
      <c r="C1767" s="1"/>
    </row>
    <row r="1768" spans="3:3">
      <c r="C1768" s="1"/>
    </row>
    <row r="1769" spans="3:3">
      <c r="C1769" s="1"/>
    </row>
    <row r="1770" spans="3:3">
      <c r="C1770" s="1"/>
    </row>
    <row r="1771" spans="3:3">
      <c r="C1771" s="1"/>
    </row>
    <row r="1772" spans="3:3">
      <c r="C1772" s="1"/>
    </row>
    <row r="1773" spans="3:3">
      <c r="C1773" s="1"/>
    </row>
    <row r="1774" spans="3:3">
      <c r="C1774" s="1"/>
    </row>
    <row r="1775" spans="3:3">
      <c r="C1775" s="1"/>
    </row>
    <row r="1776" spans="3:3">
      <c r="C1776" s="1"/>
    </row>
    <row r="1777" spans="3:3">
      <c r="C1777" s="1"/>
    </row>
    <row r="1778" spans="3:3">
      <c r="C1778" s="1"/>
    </row>
    <row r="1779" spans="3:3">
      <c r="C1779" s="1"/>
    </row>
    <row r="1780" spans="3:3">
      <c r="C1780" s="1"/>
    </row>
    <row r="1781" spans="3:3">
      <c r="C1781" s="1"/>
    </row>
    <row r="1782" spans="3:3">
      <c r="C1782" s="1"/>
    </row>
    <row r="1783" spans="3:3">
      <c r="C1783" s="1"/>
    </row>
    <row r="1784" spans="3:3">
      <c r="C1784" s="1"/>
    </row>
    <row r="1785" spans="3:3">
      <c r="C1785" s="1"/>
    </row>
    <row r="1786" spans="3:3">
      <c r="C1786" s="1"/>
    </row>
    <row r="1787" spans="3:3">
      <c r="C1787" s="1"/>
    </row>
    <row r="1788" spans="3:3">
      <c r="C1788" s="1"/>
    </row>
    <row r="1789" spans="3:3">
      <c r="C1789" s="1"/>
    </row>
    <row r="1790" spans="3:3">
      <c r="C1790" s="1"/>
    </row>
    <row r="1791" spans="3:3">
      <c r="C1791" s="1"/>
    </row>
    <row r="1792" spans="3:3">
      <c r="C1792" s="1"/>
    </row>
    <row r="1793" spans="3:3">
      <c r="C1793" s="1"/>
    </row>
    <row r="1794" spans="3:3">
      <c r="C1794" s="1"/>
    </row>
    <row r="1795" spans="3:3">
      <c r="C1795" s="1"/>
    </row>
    <row r="1796" spans="3:3">
      <c r="C1796" s="1"/>
    </row>
    <row r="1797" spans="3:3">
      <c r="C1797" s="1"/>
    </row>
    <row r="1798" spans="3:3">
      <c r="C1798" s="1"/>
    </row>
    <row r="1799" spans="3:3">
      <c r="C1799" s="1"/>
    </row>
    <row r="1800" spans="3:3">
      <c r="C1800" s="1"/>
    </row>
    <row r="1801" spans="3:3">
      <c r="C1801" s="1"/>
    </row>
    <row r="1802" spans="3:3">
      <c r="C1802" s="1"/>
    </row>
    <row r="1803" spans="3:3">
      <c r="C1803" s="1"/>
    </row>
    <row r="1804" spans="3:3">
      <c r="C1804" s="1"/>
    </row>
    <row r="1805" spans="3:3">
      <c r="C1805" s="1"/>
    </row>
    <row r="1806" spans="3:3">
      <c r="C1806" s="1"/>
    </row>
    <row r="1807" spans="3:3">
      <c r="C1807" s="1"/>
    </row>
    <row r="1808" spans="3:3">
      <c r="C1808" s="1"/>
    </row>
    <row r="1809" spans="3:3">
      <c r="C1809" s="1"/>
    </row>
    <row r="1810" spans="3:3">
      <c r="C1810" s="1"/>
    </row>
    <row r="1811" spans="3:3">
      <c r="C1811" s="1"/>
    </row>
    <row r="1812" spans="3:3">
      <c r="C1812" s="1"/>
    </row>
    <row r="1813" spans="3:3">
      <c r="C1813" s="1"/>
    </row>
    <row r="1814" spans="3:3">
      <c r="C1814" s="1"/>
    </row>
    <row r="1815" spans="3:3">
      <c r="C1815" s="1"/>
    </row>
    <row r="1816" spans="3:3">
      <c r="C1816" s="1"/>
    </row>
    <row r="1817" spans="3:3">
      <c r="C1817" s="1"/>
    </row>
    <row r="1818" spans="3:3">
      <c r="C1818" s="1"/>
    </row>
    <row r="1819" spans="3:3">
      <c r="C1819" s="1"/>
    </row>
    <row r="1820" spans="3:3">
      <c r="C1820" s="1"/>
    </row>
    <row r="1821" spans="3:3">
      <c r="C1821" s="1"/>
    </row>
    <row r="1822" spans="3:3">
      <c r="C1822" s="1"/>
    </row>
    <row r="1823" spans="3:3">
      <c r="C1823" s="1"/>
    </row>
    <row r="1824" spans="3:3">
      <c r="C1824" s="1"/>
    </row>
    <row r="1825" spans="3:3">
      <c r="C1825" s="1"/>
    </row>
    <row r="1826" spans="3:3">
      <c r="C1826" s="1"/>
    </row>
    <row r="1827" spans="3:3">
      <c r="C1827" s="1"/>
    </row>
    <row r="1828" spans="3:3">
      <c r="C1828" s="1"/>
    </row>
    <row r="1829" spans="3:3">
      <c r="C1829" s="1"/>
    </row>
    <row r="1830" spans="3:3">
      <c r="C1830" s="1"/>
    </row>
    <row r="1831" spans="3:3">
      <c r="C1831" s="1"/>
    </row>
    <row r="1832" spans="3:3">
      <c r="C1832" s="1"/>
    </row>
    <row r="1833" spans="3:3">
      <c r="C1833" s="1"/>
    </row>
    <row r="1834" spans="3:3">
      <c r="C1834" s="1"/>
    </row>
    <row r="1835" spans="3:3">
      <c r="C1835" s="1"/>
    </row>
    <row r="1836" spans="3:3">
      <c r="C1836" s="1"/>
    </row>
    <row r="1837" spans="3:3">
      <c r="C1837" s="1"/>
    </row>
    <row r="1838" spans="3:3">
      <c r="C1838" s="1"/>
    </row>
    <row r="1839" spans="3:3">
      <c r="C1839" s="1"/>
    </row>
    <row r="1840" spans="3:3">
      <c r="C1840" s="1"/>
    </row>
    <row r="1841" spans="3:3">
      <c r="C1841" s="1"/>
    </row>
    <row r="1842" spans="3:3">
      <c r="C1842" s="1"/>
    </row>
    <row r="1843" spans="3:3">
      <c r="C1843" s="1"/>
    </row>
    <row r="1844" spans="3:3">
      <c r="C1844" s="1"/>
    </row>
    <row r="1845" spans="3:3">
      <c r="C1845" s="1"/>
    </row>
    <row r="1846" spans="3:3">
      <c r="C1846" s="1"/>
    </row>
    <row r="1847" spans="3:3">
      <c r="C1847" s="1"/>
    </row>
    <row r="1848" spans="3:3">
      <c r="C1848" s="1"/>
    </row>
    <row r="1849" spans="3:3">
      <c r="C1849" s="1"/>
    </row>
    <row r="1850" spans="3:3">
      <c r="C1850" s="1"/>
    </row>
    <row r="1851" spans="3:3">
      <c r="C1851" s="1"/>
    </row>
    <row r="1852" spans="3:3">
      <c r="C1852" s="1"/>
    </row>
    <row r="1853" spans="3:3">
      <c r="C1853" s="1"/>
    </row>
    <row r="1854" spans="3:3">
      <c r="C1854" s="1"/>
    </row>
    <row r="1855" spans="3:3">
      <c r="C1855" s="1"/>
    </row>
    <row r="1856" spans="3:3">
      <c r="C1856" s="1"/>
    </row>
    <row r="1857" spans="3:3">
      <c r="C1857" s="1"/>
    </row>
    <row r="1858" spans="3:3">
      <c r="C1858" s="1"/>
    </row>
    <row r="1859" spans="3:3">
      <c r="C1859" s="1"/>
    </row>
    <row r="1860" spans="3:3">
      <c r="C1860" s="1"/>
    </row>
    <row r="1861" spans="3:3">
      <c r="C1861" s="1"/>
    </row>
    <row r="1862" spans="3:3">
      <c r="C1862" s="1"/>
    </row>
    <row r="1863" spans="3:3">
      <c r="C1863" s="1"/>
    </row>
    <row r="1864" spans="3:3">
      <c r="C1864" s="1"/>
    </row>
    <row r="1865" spans="3:3">
      <c r="C1865" s="1"/>
    </row>
    <row r="1866" spans="3:3">
      <c r="C1866" s="1"/>
    </row>
    <row r="1867" spans="3:3">
      <c r="C1867" s="1"/>
    </row>
    <row r="1868" spans="3:3">
      <c r="C1868" s="1"/>
    </row>
    <row r="1869" spans="3:3">
      <c r="C1869" s="1"/>
    </row>
    <row r="1870" spans="3:3">
      <c r="C1870" s="1"/>
    </row>
    <row r="1871" spans="3:3">
      <c r="C1871" s="1"/>
    </row>
    <row r="1872" spans="3:3">
      <c r="C1872" s="1"/>
    </row>
    <row r="1873" spans="3:3">
      <c r="C1873" s="1"/>
    </row>
    <row r="1874" spans="3:3">
      <c r="C1874" s="1"/>
    </row>
    <row r="1875" spans="3:3">
      <c r="C1875" s="1"/>
    </row>
    <row r="1876" spans="3:3">
      <c r="C1876" s="1"/>
    </row>
    <row r="1877" spans="3:3">
      <c r="C1877" s="1"/>
    </row>
    <row r="1878" spans="3:3">
      <c r="C1878" s="1"/>
    </row>
    <row r="1879" spans="3:3">
      <c r="C1879" s="1"/>
    </row>
    <row r="1880" spans="3:3">
      <c r="C1880" s="1"/>
    </row>
    <row r="1881" spans="3:3">
      <c r="C1881" s="1"/>
    </row>
    <row r="1882" spans="3:3">
      <c r="C1882" s="1"/>
    </row>
    <row r="1883" spans="3:3">
      <c r="C1883" s="1"/>
    </row>
    <row r="1884" spans="3:3">
      <c r="C1884" s="1"/>
    </row>
    <row r="1885" spans="3:3">
      <c r="C1885" s="1"/>
    </row>
    <row r="1886" spans="3:3">
      <c r="C1886" s="1"/>
    </row>
    <row r="1887" spans="3:3">
      <c r="C1887" s="1"/>
    </row>
    <row r="1888" spans="3:3">
      <c r="C1888" s="1"/>
    </row>
    <row r="1889" spans="3:3">
      <c r="C1889" s="1"/>
    </row>
    <row r="1890" spans="3:3">
      <c r="C1890" s="1"/>
    </row>
    <row r="1891" spans="3:3">
      <c r="C1891" s="1"/>
    </row>
    <row r="1892" spans="3:3">
      <c r="C1892" s="1"/>
    </row>
    <row r="1893" spans="3:3">
      <c r="C1893" s="1"/>
    </row>
    <row r="1894" spans="3:3">
      <c r="C1894" s="1"/>
    </row>
    <row r="1895" spans="3:3">
      <c r="C1895" s="1"/>
    </row>
    <row r="1896" spans="3:3">
      <c r="C1896" s="1"/>
    </row>
    <row r="1897" spans="3:3">
      <c r="C1897" s="1"/>
    </row>
    <row r="1898" spans="3:3">
      <c r="C1898" s="1"/>
    </row>
    <row r="1899" spans="3:3">
      <c r="C1899" s="1"/>
    </row>
    <row r="1900" spans="3:3">
      <c r="C1900" s="1"/>
    </row>
    <row r="1901" spans="3:3">
      <c r="C1901" s="1"/>
    </row>
    <row r="1902" spans="3:3">
      <c r="C1902" s="1"/>
    </row>
    <row r="1903" spans="3:3">
      <c r="C1903" s="1"/>
    </row>
    <row r="1904" spans="3:3">
      <c r="C1904" s="1"/>
    </row>
    <row r="1905" spans="3:3">
      <c r="C1905" s="1"/>
    </row>
    <row r="1906" spans="3:3">
      <c r="C1906" s="1"/>
    </row>
    <row r="1907" spans="3:3">
      <c r="C1907" s="1"/>
    </row>
    <row r="1908" spans="3:3">
      <c r="C1908" s="1"/>
    </row>
    <row r="1909" spans="3:3">
      <c r="C1909" s="1"/>
    </row>
    <row r="1910" spans="3:3">
      <c r="C1910" s="1"/>
    </row>
    <row r="1911" spans="3:3">
      <c r="C1911" s="1"/>
    </row>
    <row r="1912" spans="3:3">
      <c r="C1912" s="1"/>
    </row>
    <row r="1913" spans="3:3">
      <c r="C1913" s="1"/>
    </row>
    <row r="1914" spans="3:3">
      <c r="C1914" s="1"/>
    </row>
    <row r="1915" spans="3:3">
      <c r="C1915" s="1"/>
    </row>
    <row r="1916" spans="3:3">
      <c r="C1916" s="1"/>
    </row>
    <row r="1917" spans="3:3">
      <c r="C1917" s="1"/>
    </row>
    <row r="1918" spans="3:3">
      <c r="C1918" s="1"/>
    </row>
    <row r="1919" spans="3:3">
      <c r="C1919" s="1"/>
    </row>
    <row r="1920" spans="3:3">
      <c r="C1920" s="1"/>
    </row>
    <row r="1921" spans="3:3">
      <c r="C1921" s="1"/>
    </row>
    <row r="1922" spans="3:3">
      <c r="C1922" s="1"/>
    </row>
    <row r="1923" spans="3:3">
      <c r="C1923" s="1"/>
    </row>
    <row r="1924" spans="3:3">
      <c r="C1924" s="1"/>
    </row>
    <row r="1925" spans="3:3">
      <c r="C1925" s="1"/>
    </row>
    <row r="1926" spans="3:3">
      <c r="C1926" s="1"/>
    </row>
    <row r="1927" spans="3:3">
      <c r="C1927" s="1"/>
    </row>
    <row r="1928" spans="3:3">
      <c r="C1928" s="1"/>
    </row>
    <row r="1929" spans="3:3">
      <c r="C1929" s="1"/>
    </row>
    <row r="1930" spans="3:3">
      <c r="C1930" s="1"/>
    </row>
    <row r="1931" spans="3:3">
      <c r="C1931" s="1"/>
    </row>
    <row r="1932" spans="3:3">
      <c r="C1932" s="1"/>
    </row>
    <row r="1933" spans="3:3">
      <c r="C1933" s="1"/>
    </row>
    <row r="1934" spans="3:3">
      <c r="C1934" s="1"/>
    </row>
    <row r="1935" spans="3:3">
      <c r="C1935" s="1"/>
    </row>
    <row r="1936" spans="3:3">
      <c r="C1936" s="1"/>
    </row>
    <row r="1937" spans="3:3">
      <c r="C1937" s="1"/>
    </row>
    <row r="1938" spans="3:3">
      <c r="C1938" s="1"/>
    </row>
    <row r="1939" spans="3:3">
      <c r="C1939" s="1"/>
    </row>
    <row r="1940" spans="3:3">
      <c r="C1940" s="1"/>
    </row>
    <row r="1941" spans="3:3">
      <c r="C1941" s="1"/>
    </row>
    <row r="1942" spans="3:3">
      <c r="C1942" s="1"/>
    </row>
    <row r="1943" spans="3:3">
      <c r="C1943" s="1"/>
    </row>
    <row r="1944" spans="3:3">
      <c r="C1944" s="1"/>
    </row>
    <row r="1945" spans="3:3">
      <c r="C1945" s="1"/>
    </row>
    <row r="1946" spans="3:3">
      <c r="C1946" s="1"/>
    </row>
    <row r="1947" spans="3:3">
      <c r="C1947" s="1"/>
    </row>
    <row r="1948" spans="3:3">
      <c r="C1948" s="1"/>
    </row>
    <row r="1949" spans="3:3">
      <c r="C1949" s="1"/>
    </row>
    <row r="1950" spans="3:3">
      <c r="C1950" s="1"/>
    </row>
    <row r="1951" spans="3:3">
      <c r="C1951" s="1"/>
    </row>
    <row r="1952" spans="3:3">
      <c r="C1952" s="1"/>
    </row>
    <row r="1953" spans="3:3">
      <c r="C1953" s="1"/>
    </row>
    <row r="1954" spans="3:3">
      <c r="C1954" s="1"/>
    </row>
    <row r="1955" spans="3:3">
      <c r="C1955" s="1"/>
    </row>
    <row r="1956" spans="3:3">
      <c r="C1956" s="1"/>
    </row>
    <row r="1957" spans="3:3">
      <c r="C1957" s="1"/>
    </row>
    <row r="1958" spans="3:3">
      <c r="C1958" s="1"/>
    </row>
    <row r="1959" spans="3:3">
      <c r="C1959" s="1"/>
    </row>
    <row r="1960" spans="3:3">
      <c r="C1960" s="1"/>
    </row>
    <row r="1961" spans="3:3">
      <c r="C1961" s="1"/>
    </row>
    <row r="1962" spans="3:3">
      <c r="C1962" s="1"/>
    </row>
    <row r="1963" spans="3:3">
      <c r="C1963" s="1"/>
    </row>
    <row r="1964" spans="3:3">
      <c r="C1964" s="1"/>
    </row>
    <row r="1965" spans="3:3">
      <c r="C1965" s="1"/>
    </row>
    <row r="1966" spans="3:3">
      <c r="C1966" s="1"/>
    </row>
    <row r="1967" spans="3:3">
      <c r="C1967" s="1"/>
    </row>
    <row r="1968" spans="3:3">
      <c r="C1968" s="1"/>
    </row>
    <row r="1969" spans="3:3">
      <c r="C1969" s="1"/>
    </row>
    <row r="1970" spans="3:3">
      <c r="C1970" s="1"/>
    </row>
    <row r="1971" spans="3:3">
      <c r="C1971" s="1"/>
    </row>
    <row r="1972" spans="3:3">
      <c r="C1972" s="1"/>
    </row>
    <row r="1973" spans="3:3">
      <c r="C1973" s="1"/>
    </row>
    <row r="1974" spans="3:3">
      <c r="C1974" s="1"/>
    </row>
    <row r="1975" spans="3:3">
      <c r="C1975" s="1"/>
    </row>
    <row r="1976" spans="3:3">
      <c r="C1976" s="1"/>
    </row>
    <row r="1977" spans="3:3">
      <c r="C1977" s="1"/>
    </row>
    <row r="1978" spans="3:3">
      <c r="C1978" s="1"/>
    </row>
    <row r="1979" spans="3:3">
      <c r="C1979" s="1"/>
    </row>
    <row r="1980" spans="3:3">
      <c r="C1980" s="1"/>
    </row>
    <row r="1981" spans="3:3">
      <c r="C1981" s="1"/>
    </row>
    <row r="1982" spans="3:3">
      <c r="C1982" s="1"/>
    </row>
    <row r="1983" spans="3:3">
      <c r="C1983" s="1"/>
    </row>
    <row r="1984" spans="3:3">
      <c r="C1984" s="1"/>
    </row>
    <row r="1985" spans="3:3">
      <c r="C1985" s="1"/>
    </row>
    <row r="1986" spans="3:3">
      <c r="C1986" s="1"/>
    </row>
    <row r="1987" spans="3:3">
      <c r="C1987" s="1"/>
    </row>
    <row r="1988" spans="3:3">
      <c r="C1988" s="1"/>
    </row>
    <row r="1989" spans="3:3">
      <c r="C1989" s="1"/>
    </row>
    <row r="1990" spans="3:3">
      <c r="C1990" s="1"/>
    </row>
    <row r="1991" spans="3:3">
      <c r="C1991" s="1"/>
    </row>
    <row r="1992" spans="3:3">
      <c r="C1992" s="1"/>
    </row>
    <row r="1993" spans="3:3">
      <c r="C1993" s="1"/>
    </row>
    <row r="1994" spans="3:3">
      <c r="C1994" s="1"/>
    </row>
    <row r="1995" spans="3:3">
      <c r="C1995" s="1"/>
    </row>
    <row r="1996" spans="3:3">
      <c r="C1996" s="1"/>
    </row>
    <row r="1997" spans="3:3">
      <c r="C1997" s="1"/>
    </row>
    <row r="1998" spans="3:3">
      <c r="C1998" s="1"/>
    </row>
    <row r="1999" spans="3:3">
      <c r="C1999" s="1"/>
    </row>
    <row r="2000" spans="3:3">
      <c r="C2000" s="1"/>
    </row>
    <row r="2001" spans="3:3">
      <c r="C2001" s="1"/>
    </row>
    <row r="2002" spans="3:3">
      <c r="C2002" s="1"/>
    </row>
    <row r="2003" spans="3:3">
      <c r="C2003" s="1"/>
    </row>
    <row r="2004" spans="3:3">
      <c r="C2004" s="1"/>
    </row>
    <row r="2005" spans="3:3">
      <c r="C2005" s="1"/>
    </row>
    <row r="2006" spans="3:3">
      <c r="C2006" s="1"/>
    </row>
    <row r="2007" spans="3:3">
      <c r="C2007" s="1"/>
    </row>
    <row r="2008" spans="3:3">
      <c r="C2008" s="1"/>
    </row>
    <row r="2009" spans="3:3">
      <c r="C2009" s="1"/>
    </row>
    <row r="2010" spans="3:3">
      <c r="C2010" s="1"/>
    </row>
    <row r="2011" spans="3:3">
      <c r="C2011" s="1"/>
    </row>
    <row r="2012" spans="3:3">
      <c r="C2012" s="1"/>
    </row>
    <row r="2013" spans="3:3">
      <c r="C2013" s="1"/>
    </row>
    <row r="2014" spans="3:3">
      <c r="C2014" s="1"/>
    </row>
    <row r="2015" spans="3:3">
      <c r="C2015" s="1"/>
    </row>
    <row r="2016" spans="3:3">
      <c r="C2016" s="1"/>
    </row>
    <row r="2017" spans="3:3">
      <c r="C2017" s="1"/>
    </row>
    <row r="2018" spans="3:3">
      <c r="C2018" s="1"/>
    </row>
    <row r="2019" spans="3:3">
      <c r="C2019" s="1"/>
    </row>
    <row r="2020" spans="3:3">
      <c r="C2020" s="1"/>
    </row>
    <row r="2021" spans="3:3">
      <c r="C2021" s="1"/>
    </row>
    <row r="2022" spans="3:3">
      <c r="C2022" s="1"/>
    </row>
    <row r="2023" spans="3:3">
      <c r="C2023" s="1"/>
    </row>
    <row r="2024" spans="3:3">
      <c r="C2024" s="1"/>
    </row>
    <row r="2025" spans="3:3">
      <c r="C2025" s="1"/>
    </row>
    <row r="2026" spans="3:3">
      <c r="C2026" s="1"/>
    </row>
    <row r="2027" spans="3:3">
      <c r="C2027" s="1"/>
    </row>
    <row r="2028" spans="3:3">
      <c r="C2028" s="1"/>
    </row>
    <row r="2029" spans="3:3">
      <c r="C2029" s="1"/>
    </row>
    <row r="2030" spans="3:3">
      <c r="C2030" s="1"/>
    </row>
    <row r="2031" spans="3:3">
      <c r="C2031" s="1"/>
    </row>
    <row r="2032" spans="3:3">
      <c r="C2032" s="1"/>
    </row>
    <row r="2033" spans="3:3">
      <c r="C2033" s="1"/>
    </row>
    <row r="2034" spans="3:3">
      <c r="C2034" s="1"/>
    </row>
    <row r="2035" spans="3:3">
      <c r="C2035" s="1"/>
    </row>
    <row r="2036" spans="3:3">
      <c r="C2036" s="1"/>
    </row>
    <row r="2037" spans="3:3">
      <c r="C2037" s="1"/>
    </row>
    <row r="2038" spans="3:3">
      <c r="C2038" s="1"/>
    </row>
    <row r="2039" spans="3:3">
      <c r="C2039" s="1"/>
    </row>
    <row r="2040" spans="3:3">
      <c r="C2040" s="1"/>
    </row>
    <row r="2041" spans="3:3">
      <c r="C2041" s="1"/>
    </row>
    <row r="2042" spans="3:3">
      <c r="C2042" s="1"/>
    </row>
    <row r="2043" spans="3:3">
      <c r="C2043" s="1"/>
    </row>
    <row r="2044" spans="3:3">
      <c r="C2044" s="1"/>
    </row>
    <row r="2045" spans="3:3">
      <c r="C2045" s="1"/>
    </row>
    <row r="2046" spans="3:3">
      <c r="C2046" s="1"/>
    </row>
    <row r="2047" spans="3:3">
      <c r="C2047" s="1"/>
    </row>
    <row r="2048" spans="3:3">
      <c r="C2048" s="1"/>
    </row>
    <row r="2049" spans="3:3">
      <c r="C2049" s="1"/>
    </row>
    <row r="2050" spans="3:3">
      <c r="C2050" s="1"/>
    </row>
    <row r="2051" spans="3:3">
      <c r="C2051" s="1"/>
    </row>
    <row r="2052" spans="3:3">
      <c r="C2052" s="1"/>
    </row>
    <row r="2053" spans="3:3">
      <c r="C2053" s="1"/>
    </row>
    <row r="2054" spans="3:3">
      <c r="C2054" s="1"/>
    </row>
    <row r="2055" spans="3:3">
      <c r="C2055" s="1"/>
    </row>
    <row r="2056" spans="3:3">
      <c r="C2056" s="1"/>
    </row>
    <row r="2057" spans="3:3">
      <c r="C2057" s="1"/>
    </row>
    <row r="2058" spans="3:3">
      <c r="C2058" s="1"/>
    </row>
    <row r="2059" spans="3:3">
      <c r="C2059" s="1"/>
    </row>
    <row r="2060" spans="3:3">
      <c r="C2060" s="1"/>
    </row>
    <row r="2061" spans="3:3">
      <c r="C2061" s="1"/>
    </row>
    <row r="2062" spans="3:3">
      <c r="C2062" s="1"/>
    </row>
    <row r="2063" spans="3:3">
      <c r="C2063" s="1"/>
    </row>
    <row r="2064" spans="3:3">
      <c r="C2064" s="1"/>
    </row>
    <row r="2065" spans="3:3">
      <c r="C2065" s="1"/>
    </row>
    <row r="2066" spans="3:3">
      <c r="C2066" s="1"/>
    </row>
    <row r="2067" spans="3:3">
      <c r="C2067" s="1"/>
    </row>
    <row r="2068" spans="3:3">
      <c r="C2068" s="1"/>
    </row>
    <row r="2069" spans="3:3">
      <c r="C2069" s="1"/>
    </row>
    <row r="2070" spans="3:3">
      <c r="C2070" s="1"/>
    </row>
    <row r="2071" spans="3:3">
      <c r="C2071" s="1"/>
    </row>
    <row r="2072" spans="3:3">
      <c r="C2072" s="1"/>
    </row>
    <row r="2073" spans="3:3">
      <c r="C2073" s="1"/>
    </row>
    <row r="2074" spans="3:3">
      <c r="C2074" s="1"/>
    </row>
    <row r="2075" spans="3:3">
      <c r="C2075" s="1"/>
    </row>
    <row r="2076" spans="3:3">
      <c r="C2076" s="1"/>
    </row>
    <row r="2077" spans="3:3">
      <c r="C2077" s="1"/>
    </row>
    <row r="2078" spans="3:3">
      <c r="C2078" s="1"/>
    </row>
    <row r="2079" spans="3:3">
      <c r="C2079" s="1"/>
    </row>
    <row r="2080" spans="3:3">
      <c r="C2080" s="1"/>
    </row>
    <row r="2081" spans="3:3">
      <c r="C2081" s="1"/>
    </row>
    <row r="2082" spans="3:3">
      <c r="C2082" s="1"/>
    </row>
    <row r="2083" spans="3:3">
      <c r="C2083" s="1"/>
    </row>
    <row r="2084" spans="3:3">
      <c r="C2084" s="1"/>
    </row>
    <row r="2085" spans="3:3">
      <c r="C2085" s="1"/>
    </row>
    <row r="2086" spans="3:3">
      <c r="C2086" s="1"/>
    </row>
    <row r="2087" spans="3:3">
      <c r="C2087" s="1"/>
    </row>
    <row r="2088" spans="3:3">
      <c r="C2088" s="1"/>
    </row>
    <row r="2089" spans="3:3">
      <c r="C2089" s="1"/>
    </row>
    <row r="2090" spans="3:3">
      <c r="C2090" s="1"/>
    </row>
    <row r="2091" spans="3:3">
      <c r="C2091" s="1"/>
    </row>
    <row r="2092" spans="3:3">
      <c r="C2092" s="1"/>
    </row>
    <row r="2093" spans="3:3">
      <c r="C2093" s="1"/>
    </row>
    <row r="2094" spans="3:3">
      <c r="C2094" s="1"/>
    </row>
    <row r="2095" spans="3:3">
      <c r="C2095" s="1"/>
    </row>
    <row r="2096" spans="3:3">
      <c r="C2096" s="1"/>
    </row>
    <row r="2097" spans="3:3">
      <c r="C2097" s="1"/>
    </row>
    <row r="2098" spans="3:3">
      <c r="C2098" s="1"/>
    </row>
    <row r="2099" spans="3:3">
      <c r="C2099" s="1"/>
    </row>
    <row r="2100" spans="3:3">
      <c r="C2100" s="1"/>
    </row>
    <row r="2101" spans="3:3">
      <c r="C2101" s="1"/>
    </row>
    <row r="2102" spans="3:3">
      <c r="C2102" s="1"/>
    </row>
    <row r="2103" spans="3:3">
      <c r="C2103" s="1"/>
    </row>
    <row r="2104" spans="3:3">
      <c r="C2104" s="1"/>
    </row>
    <row r="2105" spans="3:3">
      <c r="C2105" s="1"/>
    </row>
    <row r="2106" spans="3:3">
      <c r="C2106" s="1"/>
    </row>
    <row r="2107" spans="3:3">
      <c r="C2107" s="1"/>
    </row>
    <row r="2108" spans="3:3">
      <c r="C2108" s="1"/>
    </row>
    <row r="2109" spans="3:3">
      <c r="C2109" s="1"/>
    </row>
    <row r="2110" spans="3:3">
      <c r="C2110" s="1"/>
    </row>
    <row r="2111" spans="3:3">
      <c r="C2111" s="1"/>
    </row>
    <row r="2112" spans="3:3">
      <c r="C2112" s="1"/>
    </row>
    <row r="2113" spans="3:3">
      <c r="C2113" s="1"/>
    </row>
    <row r="2114" spans="3:3">
      <c r="C2114" s="1"/>
    </row>
    <row r="2115" spans="3:3">
      <c r="C2115" s="1"/>
    </row>
    <row r="2116" spans="3:3">
      <c r="C2116" s="1"/>
    </row>
    <row r="2117" spans="3:3">
      <c r="C2117" s="1"/>
    </row>
    <row r="2118" spans="3:3">
      <c r="C2118" s="1"/>
    </row>
    <row r="2119" spans="3:3">
      <c r="C2119" s="1"/>
    </row>
    <row r="2120" spans="3:3">
      <c r="C2120" s="1"/>
    </row>
    <row r="2121" spans="3:3">
      <c r="C2121" s="1"/>
    </row>
    <row r="2122" spans="3:3">
      <c r="C2122" s="1"/>
    </row>
    <row r="2123" spans="3:3">
      <c r="C2123" s="1"/>
    </row>
    <row r="2124" spans="3:3">
      <c r="C2124" s="1"/>
    </row>
    <row r="2125" spans="3:3">
      <c r="C2125" s="1"/>
    </row>
    <row r="2126" spans="3:3">
      <c r="C2126" s="1"/>
    </row>
    <row r="2127" spans="3:3">
      <c r="C2127" s="1"/>
    </row>
    <row r="2128" spans="3:3">
      <c r="C2128" s="1"/>
    </row>
    <row r="2129" spans="3:3">
      <c r="C2129" s="1"/>
    </row>
    <row r="2130" spans="3:3">
      <c r="C2130" s="1"/>
    </row>
    <row r="2131" spans="3:3">
      <c r="C2131" s="1"/>
    </row>
    <row r="2132" spans="3:3">
      <c r="C2132" s="1"/>
    </row>
    <row r="2133" spans="3:3">
      <c r="C2133" s="1"/>
    </row>
    <row r="2134" spans="3:3">
      <c r="C2134" s="1"/>
    </row>
    <row r="2135" spans="3:3">
      <c r="C2135" s="1"/>
    </row>
    <row r="2136" spans="3:3">
      <c r="C2136" s="1"/>
    </row>
    <row r="2137" spans="3:3">
      <c r="C2137" s="1"/>
    </row>
    <row r="2138" spans="3:3">
      <c r="C2138" s="1"/>
    </row>
    <row r="2139" spans="3:3">
      <c r="C2139" s="1"/>
    </row>
    <row r="2140" spans="3:3">
      <c r="C2140" s="1"/>
    </row>
    <row r="2141" spans="3:3">
      <c r="C2141" s="1"/>
    </row>
    <row r="2142" spans="3:3">
      <c r="C2142" s="1"/>
    </row>
    <row r="2143" spans="3:3">
      <c r="C2143" s="1"/>
    </row>
    <row r="2144" spans="3:3">
      <c r="C2144" s="1"/>
    </row>
    <row r="2145" spans="3:3">
      <c r="C2145" s="1"/>
    </row>
    <row r="2146" spans="3:3">
      <c r="C2146" s="1"/>
    </row>
    <row r="2147" spans="3:3">
      <c r="C2147" s="1"/>
    </row>
    <row r="2148" spans="3:3">
      <c r="C2148" s="1"/>
    </row>
    <row r="2149" spans="3:3">
      <c r="C2149" s="1"/>
    </row>
    <row r="2150" spans="3:3">
      <c r="C2150" s="1"/>
    </row>
    <row r="2151" spans="3:3">
      <c r="C2151" s="1"/>
    </row>
    <row r="2152" spans="3:3">
      <c r="C2152" s="1"/>
    </row>
    <row r="2153" spans="3:3">
      <c r="C2153" s="1"/>
    </row>
    <row r="2154" spans="3:3">
      <c r="C2154" s="1"/>
    </row>
    <row r="2155" spans="3:3">
      <c r="C2155" s="1"/>
    </row>
    <row r="2156" spans="3:3">
      <c r="C2156" s="1"/>
    </row>
    <row r="2157" spans="3:3">
      <c r="C2157" s="1"/>
    </row>
    <row r="2158" spans="3:3">
      <c r="C2158" s="1"/>
    </row>
    <row r="2159" spans="3:3">
      <c r="C2159" s="1"/>
    </row>
    <row r="2160" spans="3:3">
      <c r="C2160" s="1"/>
    </row>
    <row r="2161" spans="3:3">
      <c r="C2161" s="1"/>
    </row>
    <row r="2162" spans="3:3">
      <c r="C2162" s="1"/>
    </row>
    <row r="2163" spans="3:3">
      <c r="C2163" s="1"/>
    </row>
    <row r="2164" spans="3:3">
      <c r="C2164" s="1"/>
    </row>
    <row r="2165" spans="3:3">
      <c r="C2165" s="1"/>
    </row>
    <row r="2166" spans="3:3">
      <c r="C2166" s="1"/>
    </row>
    <row r="2167" spans="3:3">
      <c r="C2167" s="1"/>
    </row>
    <row r="2168" spans="3:3">
      <c r="C2168" s="1"/>
    </row>
    <row r="2169" spans="3:3">
      <c r="C2169" s="1"/>
    </row>
    <row r="2170" spans="3:3">
      <c r="C2170" s="1"/>
    </row>
    <row r="2171" spans="3:3">
      <c r="C2171" s="1"/>
    </row>
    <row r="2172" spans="3:3">
      <c r="C2172" s="1"/>
    </row>
    <row r="2173" spans="3:3">
      <c r="C2173" s="1"/>
    </row>
    <row r="2174" spans="3:3">
      <c r="C2174" s="1"/>
    </row>
    <row r="2175" spans="3:3">
      <c r="C2175" s="1"/>
    </row>
    <row r="2176" spans="3:3">
      <c r="C2176" s="1"/>
    </row>
    <row r="2177" spans="3:3">
      <c r="C2177" s="1"/>
    </row>
    <row r="2178" spans="3:3">
      <c r="C2178" s="1"/>
    </row>
    <row r="2179" spans="3:3">
      <c r="C2179" s="1"/>
    </row>
    <row r="2180" spans="3:3">
      <c r="C2180" s="1"/>
    </row>
    <row r="2181" spans="3:3">
      <c r="C2181" s="1"/>
    </row>
    <row r="2182" spans="3:3">
      <c r="C2182" s="1"/>
    </row>
    <row r="2183" spans="3:3">
      <c r="C2183" s="1"/>
    </row>
    <row r="2184" spans="3:3">
      <c r="C2184" s="1"/>
    </row>
    <row r="2185" spans="3:3">
      <c r="C2185" s="1"/>
    </row>
    <row r="2186" spans="3:3">
      <c r="C2186" s="1"/>
    </row>
    <row r="2187" spans="3:3">
      <c r="C2187" s="1"/>
    </row>
    <row r="2188" spans="3:3">
      <c r="C2188" s="1"/>
    </row>
    <row r="2189" spans="3:3">
      <c r="C2189" s="1"/>
    </row>
    <row r="2190" spans="3:3">
      <c r="C2190" s="1"/>
    </row>
    <row r="2191" spans="3:3">
      <c r="C2191" s="1"/>
    </row>
    <row r="2192" spans="3:3">
      <c r="C2192" s="1"/>
    </row>
    <row r="2193" spans="3:3">
      <c r="C2193" s="1"/>
    </row>
    <row r="2194" spans="3:3">
      <c r="C2194" s="1"/>
    </row>
    <row r="2195" spans="3:3">
      <c r="C2195" s="1"/>
    </row>
    <row r="2196" spans="3:3">
      <c r="C2196" s="1"/>
    </row>
    <row r="2197" spans="3:3">
      <c r="C2197" s="1"/>
    </row>
    <row r="2198" spans="3:3">
      <c r="C2198" s="1"/>
    </row>
    <row r="2199" spans="3:3">
      <c r="C2199" s="1"/>
    </row>
    <row r="2200" spans="3:3">
      <c r="C2200" s="1"/>
    </row>
    <row r="2201" spans="3:3">
      <c r="C2201" s="1"/>
    </row>
    <row r="2202" spans="3:3">
      <c r="C2202" s="1"/>
    </row>
    <row r="2203" spans="3:3">
      <c r="C2203" s="1"/>
    </row>
    <row r="2204" spans="3:3">
      <c r="C2204" s="1"/>
    </row>
    <row r="2205" spans="3:3">
      <c r="C2205" s="1"/>
    </row>
    <row r="2206" spans="3:3">
      <c r="C2206" s="1"/>
    </row>
    <row r="2207" spans="3:3">
      <c r="C2207" s="1"/>
    </row>
    <row r="2208" spans="3:3">
      <c r="C2208" s="1"/>
    </row>
    <row r="2209" spans="3:3">
      <c r="C2209" s="1"/>
    </row>
    <row r="2210" spans="3:3">
      <c r="C2210" s="1"/>
    </row>
    <row r="2211" spans="3:3">
      <c r="C2211" s="1"/>
    </row>
    <row r="2212" spans="3:3">
      <c r="C2212" s="1"/>
    </row>
    <row r="2213" spans="3:3">
      <c r="C2213" s="1"/>
    </row>
    <row r="2214" spans="3:3">
      <c r="C2214" s="1"/>
    </row>
    <row r="2215" spans="3:3">
      <c r="C2215" s="1"/>
    </row>
    <row r="2216" spans="3:3">
      <c r="C2216" s="1"/>
    </row>
    <row r="2217" spans="3:3">
      <c r="C2217" s="1"/>
    </row>
    <row r="2218" spans="3:3">
      <c r="C2218" s="1"/>
    </row>
    <row r="2219" spans="3:3">
      <c r="C2219" s="1"/>
    </row>
    <row r="2220" spans="3:3">
      <c r="C2220" s="1"/>
    </row>
    <row r="2221" spans="3:3">
      <c r="C2221" s="1"/>
    </row>
    <row r="2222" spans="3:3">
      <c r="C2222" s="1"/>
    </row>
    <row r="2223" spans="3:3">
      <c r="C2223" s="1"/>
    </row>
    <row r="2224" spans="3:3">
      <c r="C2224" s="1"/>
    </row>
    <row r="2225" spans="3:3">
      <c r="C2225" s="1"/>
    </row>
    <row r="2226" spans="3:3">
      <c r="C2226" s="1"/>
    </row>
    <row r="2227" spans="3:3">
      <c r="C2227" s="1"/>
    </row>
    <row r="2228" spans="3:3">
      <c r="C2228" s="1"/>
    </row>
    <row r="2229" spans="3:3">
      <c r="C2229" s="1"/>
    </row>
    <row r="2230" spans="3:3">
      <c r="C2230" s="1"/>
    </row>
    <row r="2231" spans="3:3">
      <c r="C2231" s="1"/>
    </row>
    <row r="2232" spans="3:3">
      <c r="C2232" s="1"/>
    </row>
    <row r="2233" spans="3:3">
      <c r="C2233" s="1"/>
    </row>
    <row r="2234" spans="3:3">
      <c r="C2234" s="1"/>
    </row>
    <row r="2235" spans="3:3">
      <c r="C2235" s="1"/>
    </row>
    <row r="2236" spans="3:3">
      <c r="C2236" s="1"/>
    </row>
    <row r="2237" spans="3:3">
      <c r="C2237" s="1"/>
    </row>
    <row r="2238" spans="3:3">
      <c r="C2238" s="1"/>
    </row>
    <row r="2239" spans="3:3">
      <c r="C2239" s="1"/>
    </row>
    <row r="2240" spans="3:3">
      <c r="C2240" s="1"/>
    </row>
    <row r="2241" spans="3:3">
      <c r="C2241" s="1"/>
    </row>
    <row r="2242" spans="3:3">
      <c r="C2242" s="1"/>
    </row>
    <row r="2243" spans="3:3">
      <c r="C2243" s="1"/>
    </row>
    <row r="2244" spans="3:3">
      <c r="C2244" s="1"/>
    </row>
    <row r="2245" spans="3:3">
      <c r="C2245" s="1"/>
    </row>
    <row r="2246" spans="3:3">
      <c r="C2246" s="1"/>
    </row>
    <row r="2247" spans="3:3">
      <c r="C2247" s="1"/>
    </row>
    <row r="2248" spans="3:3">
      <c r="C2248" s="1"/>
    </row>
    <row r="2249" spans="3:3">
      <c r="C2249" s="1"/>
    </row>
    <row r="2250" spans="3:3">
      <c r="C2250" s="1"/>
    </row>
    <row r="2251" spans="3:3">
      <c r="C2251" s="1"/>
    </row>
    <row r="2252" spans="3:3">
      <c r="C2252" s="1"/>
    </row>
    <row r="2253" spans="3:3">
      <c r="C2253" s="1"/>
    </row>
    <row r="2254" spans="3:3">
      <c r="C2254" s="1"/>
    </row>
    <row r="2255" spans="3:3">
      <c r="C2255" s="1"/>
    </row>
    <row r="2256" spans="3:3">
      <c r="C2256" s="1"/>
    </row>
    <row r="2257" spans="3:3">
      <c r="C2257" s="1"/>
    </row>
    <row r="2258" spans="3:3">
      <c r="C2258" s="1"/>
    </row>
    <row r="2259" spans="3:3">
      <c r="C2259" s="1"/>
    </row>
    <row r="2260" spans="3:3">
      <c r="C2260" s="1"/>
    </row>
    <row r="2261" spans="3:3">
      <c r="C2261" s="1"/>
    </row>
    <row r="2262" spans="3:3">
      <c r="C2262" s="1"/>
    </row>
    <row r="2263" spans="3:3">
      <c r="C2263" s="1"/>
    </row>
    <row r="2264" spans="3:3">
      <c r="C2264" s="1"/>
    </row>
    <row r="2265" spans="3:3">
      <c r="C2265" s="1"/>
    </row>
    <row r="2266" spans="3:3">
      <c r="C2266" s="1"/>
    </row>
    <row r="2267" spans="3:3">
      <c r="C2267" s="1"/>
    </row>
    <row r="2268" spans="3:3">
      <c r="C2268" s="1"/>
    </row>
    <row r="2269" spans="3:3">
      <c r="C2269" s="1"/>
    </row>
    <row r="2270" spans="3:3">
      <c r="C2270" s="1"/>
    </row>
    <row r="2271" spans="3:3">
      <c r="C2271" s="1"/>
    </row>
    <row r="2272" spans="3:3">
      <c r="C2272" s="1"/>
    </row>
    <row r="2273" spans="3:3">
      <c r="C2273" s="1"/>
    </row>
    <row r="2274" spans="3:3">
      <c r="C2274" s="1"/>
    </row>
    <row r="2275" spans="3:3">
      <c r="C2275" s="1"/>
    </row>
    <row r="2276" spans="3:3">
      <c r="C2276" s="1"/>
    </row>
    <row r="2277" spans="3:3">
      <c r="C2277" s="1"/>
    </row>
    <row r="2278" spans="3:3">
      <c r="C2278" s="1"/>
    </row>
    <row r="2279" spans="3:3">
      <c r="C2279" s="1"/>
    </row>
    <row r="2280" spans="3:3">
      <c r="C2280" s="1"/>
    </row>
    <row r="2281" spans="3:3">
      <c r="C2281" s="1"/>
    </row>
    <row r="2282" spans="3:3">
      <c r="C2282" s="1"/>
    </row>
    <row r="2283" spans="3:3">
      <c r="C2283" s="1"/>
    </row>
    <row r="2284" spans="3:3">
      <c r="C2284" s="1"/>
    </row>
    <row r="2285" spans="3:3">
      <c r="C2285" s="1"/>
    </row>
    <row r="2286" spans="3:3">
      <c r="C2286" s="1"/>
    </row>
    <row r="2287" spans="3:3">
      <c r="C2287" s="1"/>
    </row>
    <row r="2288" spans="3:3">
      <c r="C2288" s="1"/>
    </row>
    <row r="2289" spans="3:3">
      <c r="C2289" s="1"/>
    </row>
    <row r="2290" spans="3:3">
      <c r="C2290" s="1"/>
    </row>
    <row r="2291" spans="3:3">
      <c r="C2291" s="1"/>
    </row>
    <row r="2292" spans="3:3">
      <c r="C2292" s="1"/>
    </row>
    <row r="2293" spans="3:3">
      <c r="C2293" s="1"/>
    </row>
    <row r="2294" spans="3:3">
      <c r="C2294" s="1"/>
    </row>
    <row r="2295" spans="3:3">
      <c r="C2295" s="1"/>
    </row>
    <row r="2296" spans="3:3">
      <c r="C2296" s="1"/>
    </row>
    <row r="2297" spans="3:3">
      <c r="C2297" s="1"/>
    </row>
    <row r="2298" spans="3:3">
      <c r="C2298" s="1"/>
    </row>
    <row r="2299" spans="3:3">
      <c r="C2299" s="1"/>
    </row>
    <row r="2300" spans="3:3">
      <c r="C2300" s="1"/>
    </row>
    <row r="2301" spans="3:3">
      <c r="C2301" s="1"/>
    </row>
    <row r="2302" spans="3:3">
      <c r="C2302" s="1"/>
    </row>
    <row r="2303" spans="3:3">
      <c r="C2303" s="1"/>
    </row>
    <row r="2304" spans="3:3">
      <c r="C2304" s="1"/>
    </row>
    <row r="2305" spans="3:3">
      <c r="C2305" s="1"/>
    </row>
    <row r="2306" spans="3:3">
      <c r="C2306" s="1"/>
    </row>
    <row r="2307" spans="3:3">
      <c r="C2307" s="1"/>
    </row>
    <row r="2308" spans="3:3">
      <c r="C2308" s="1"/>
    </row>
    <row r="2309" spans="3:3">
      <c r="C2309" s="1"/>
    </row>
    <row r="2310" spans="3:3">
      <c r="C2310" s="1"/>
    </row>
    <row r="2311" spans="3:3">
      <c r="C2311" s="1"/>
    </row>
    <row r="2312" spans="3:3">
      <c r="C2312" s="1"/>
    </row>
    <row r="2313" spans="3:3">
      <c r="C2313" s="1"/>
    </row>
    <row r="2314" spans="3:3">
      <c r="C2314" s="1"/>
    </row>
    <row r="2315" spans="3:3">
      <c r="C2315" s="1"/>
    </row>
    <row r="2316" spans="3:3">
      <c r="C2316" s="1"/>
    </row>
    <row r="2317" spans="3:3">
      <c r="C2317" s="1"/>
    </row>
    <row r="2318" spans="3:3">
      <c r="C2318" s="1"/>
    </row>
    <row r="2319" spans="3:3">
      <c r="C2319" s="1"/>
    </row>
    <row r="2320" spans="3:3">
      <c r="C2320" s="1"/>
    </row>
    <row r="2321" spans="3:3">
      <c r="C2321" s="1"/>
    </row>
    <row r="2322" spans="3:3">
      <c r="C2322" s="1"/>
    </row>
    <row r="2323" spans="3:3">
      <c r="C2323" s="1"/>
    </row>
    <row r="2324" spans="3:3">
      <c r="C2324" s="1"/>
    </row>
    <row r="2325" spans="3:3">
      <c r="C2325" s="1"/>
    </row>
    <row r="2326" spans="3:3">
      <c r="C2326" s="1"/>
    </row>
    <row r="2327" spans="3:3">
      <c r="C2327" s="1"/>
    </row>
    <row r="2328" spans="3:3">
      <c r="C2328" s="1"/>
    </row>
    <row r="2329" spans="3:3">
      <c r="C2329" s="1"/>
    </row>
    <row r="2330" spans="3:3">
      <c r="C2330" s="1"/>
    </row>
    <row r="2331" spans="3:3">
      <c r="C2331" s="1"/>
    </row>
    <row r="2332" spans="3:3">
      <c r="C2332" s="1"/>
    </row>
    <row r="2333" spans="3:3">
      <c r="C2333" s="1"/>
    </row>
    <row r="2334" spans="3:3">
      <c r="C2334" s="1"/>
    </row>
    <row r="2335" spans="3:3">
      <c r="C2335" s="1"/>
    </row>
    <row r="2336" spans="3:3">
      <c r="C2336" s="1"/>
    </row>
    <row r="2337" spans="3:3">
      <c r="C2337" s="1"/>
    </row>
    <row r="2338" spans="3:3">
      <c r="C2338" s="1"/>
    </row>
    <row r="2339" spans="3:3">
      <c r="C2339" s="1"/>
    </row>
    <row r="2340" spans="3:3">
      <c r="C2340" s="1"/>
    </row>
    <row r="2341" spans="3:3">
      <c r="C2341" s="1"/>
    </row>
    <row r="2342" spans="3:3">
      <c r="C2342" s="1"/>
    </row>
    <row r="2343" spans="3:3">
      <c r="C2343" s="1"/>
    </row>
    <row r="2344" spans="3:3">
      <c r="C2344" s="1"/>
    </row>
    <row r="2345" spans="3:3">
      <c r="C2345" s="1"/>
    </row>
    <row r="2346" spans="3:3">
      <c r="C2346" s="1"/>
    </row>
    <row r="2347" spans="3:3">
      <c r="C2347" s="1"/>
    </row>
    <row r="2348" spans="3:3">
      <c r="C2348" s="1"/>
    </row>
    <row r="2349" spans="3:3">
      <c r="C2349" s="1"/>
    </row>
    <row r="2350" spans="3:3">
      <c r="C2350" s="1"/>
    </row>
    <row r="2351" spans="3:3">
      <c r="C2351" s="1"/>
    </row>
    <row r="2352" spans="3:3">
      <c r="C2352" s="1"/>
    </row>
    <row r="2353" spans="3:3">
      <c r="C2353" s="1"/>
    </row>
    <row r="2354" spans="3:3">
      <c r="C2354" s="1"/>
    </row>
    <row r="2355" spans="3:3">
      <c r="C2355" s="1"/>
    </row>
    <row r="2356" spans="3:3">
      <c r="C2356" s="1"/>
    </row>
    <row r="2357" spans="3:3">
      <c r="C2357" s="1"/>
    </row>
    <row r="2358" spans="3:3">
      <c r="C2358" s="1"/>
    </row>
    <row r="2359" spans="3:3">
      <c r="C2359" s="1"/>
    </row>
    <row r="2360" spans="3:3">
      <c r="C2360" s="1"/>
    </row>
    <row r="2361" spans="3:3">
      <c r="C2361" s="1"/>
    </row>
    <row r="2362" spans="3:3">
      <c r="C2362" s="1"/>
    </row>
    <row r="2363" spans="3:3">
      <c r="C2363" s="1"/>
    </row>
    <row r="2364" spans="3:3">
      <c r="C2364" s="1"/>
    </row>
    <row r="2365" spans="3:3">
      <c r="C2365" s="1"/>
    </row>
    <row r="2366" spans="3:3">
      <c r="C2366" s="1"/>
    </row>
    <row r="2367" spans="3:3">
      <c r="C2367" s="1"/>
    </row>
    <row r="2368" spans="3:3">
      <c r="C2368" s="1"/>
    </row>
    <row r="2369" spans="3:3">
      <c r="C2369" s="1"/>
    </row>
    <row r="2370" spans="3:3">
      <c r="C2370" s="1"/>
    </row>
    <row r="2371" spans="3:3">
      <c r="C2371" s="1"/>
    </row>
    <row r="2372" spans="3:3">
      <c r="C2372" s="1"/>
    </row>
    <row r="2373" spans="3:3">
      <c r="C2373" s="1"/>
    </row>
    <row r="2374" spans="3:3">
      <c r="C2374" s="1"/>
    </row>
    <row r="2375" spans="3:3">
      <c r="C2375" s="1"/>
    </row>
    <row r="2376" spans="3:3">
      <c r="C2376" s="1"/>
    </row>
    <row r="2377" spans="3:3">
      <c r="C2377" s="1"/>
    </row>
    <row r="2378" spans="3:3">
      <c r="C2378" s="1"/>
    </row>
    <row r="2379" spans="3:3">
      <c r="C2379" s="1"/>
    </row>
    <row r="2380" spans="3:3">
      <c r="C2380" s="1"/>
    </row>
    <row r="2381" spans="3:3">
      <c r="C2381" s="1"/>
    </row>
    <row r="2382" spans="3:3">
      <c r="C2382" s="1"/>
    </row>
    <row r="2383" spans="3:3">
      <c r="C2383" s="1"/>
    </row>
    <row r="2384" spans="3:3">
      <c r="C2384" s="1"/>
    </row>
    <row r="2385" spans="3:3">
      <c r="C2385" s="1"/>
    </row>
    <row r="2386" spans="3:3">
      <c r="C2386" s="1"/>
    </row>
    <row r="2387" spans="3:3">
      <c r="C2387" s="1"/>
    </row>
    <row r="2388" spans="3:3">
      <c r="C2388" s="1"/>
    </row>
    <row r="2389" spans="3:3">
      <c r="C2389" s="1"/>
    </row>
    <row r="2390" spans="3:3">
      <c r="C2390" s="1"/>
    </row>
    <row r="2391" spans="3:3">
      <c r="C2391" s="1"/>
    </row>
    <row r="2392" spans="3:3">
      <c r="C2392" s="1"/>
    </row>
    <row r="2393" spans="3:3">
      <c r="C2393" s="1"/>
    </row>
    <row r="2394" spans="3:3">
      <c r="C2394" s="1"/>
    </row>
    <row r="2395" spans="3:3">
      <c r="C2395" s="1"/>
    </row>
    <row r="2396" spans="3:3">
      <c r="C2396" s="1"/>
    </row>
    <row r="2397" spans="3:3">
      <c r="C2397" s="1"/>
    </row>
    <row r="2398" spans="3:3">
      <c r="C2398" s="1"/>
    </row>
    <row r="2399" spans="3:3">
      <c r="C2399" s="1"/>
    </row>
    <row r="2400" spans="3:3">
      <c r="C2400" s="1"/>
    </row>
    <row r="2401" spans="3:3">
      <c r="C2401" s="1"/>
    </row>
    <row r="2402" spans="3:3">
      <c r="C2402" s="1"/>
    </row>
    <row r="2403" spans="3:3">
      <c r="C2403" s="1"/>
    </row>
    <row r="2404" spans="3:3">
      <c r="C2404" s="1"/>
    </row>
    <row r="2405" spans="3:3">
      <c r="C2405" s="1"/>
    </row>
    <row r="2406" spans="3:3">
      <c r="C2406" s="1"/>
    </row>
    <row r="2407" spans="3:3">
      <c r="C2407" s="1"/>
    </row>
    <row r="2408" spans="3:3">
      <c r="C2408" s="1"/>
    </row>
    <row r="2409" spans="3:3">
      <c r="C2409" s="1"/>
    </row>
    <row r="2410" spans="3:3">
      <c r="C2410" s="1"/>
    </row>
    <row r="2411" spans="3:3">
      <c r="C2411" s="1"/>
    </row>
    <row r="2412" spans="3:3">
      <c r="C2412" s="1"/>
    </row>
    <row r="2413" spans="3:3">
      <c r="C2413" s="1"/>
    </row>
    <row r="2414" spans="3:3">
      <c r="C2414" s="1"/>
    </row>
    <row r="2415" spans="3:3">
      <c r="C2415" s="1"/>
    </row>
    <row r="2416" spans="3:3">
      <c r="C2416" s="1"/>
    </row>
    <row r="2417" spans="3:3">
      <c r="C2417" s="1"/>
    </row>
    <row r="2418" spans="3:3">
      <c r="C2418" s="1"/>
    </row>
    <row r="2419" spans="3:3">
      <c r="C2419" s="1"/>
    </row>
    <row r="2420" spans="3:3">
      <c r="C2420" s="1"/>
    </row>
    <row r="2421" spans="3:3">
      <c r="C2421" s="1"/>
    </row>
    <row r="2422" spans="3:3">
      <c r="C2422" s="1"/>
    </row>
    <row r="2423" spans="3:3">
      <c r="C2423" s="1"/>
    </row>
    <row r="2424" spans="3:3">
      <c r="C2424" s="1"/>
    </row>
    <row r="2425" spans="3:3">
      <c r="C2425" s="1"/>
    </row>
    <row r="2426" spans="3:3">
      <c r="C2426" s="1"/>
    </row>
    <row r="2427" spans="3:3">
      <c r="C2427" s="1"/>
    </row>
    <row r="2428" spans="3:3">
      <c r="C2428" s="1"/>
    </row>
    <row r="2429" spans="3:3">
      <c r="C2429" s="1"/>
    </row>
    <row r="2430" spans="3:3">
      <c r="C2430" s="1"/>
    </row>
    <row r="2431" spans="3:3">
      <c r="C2431" s="1"/>
    </row>
    <row r="2432" spans="3:3">
      <c r="C2432" s="1"/>
    </row>
    <row r="2433" spans="3:3">
      <c r="C2433" s="1"/>
    </row>
    <row r="2434" spans="3:3">
      <c r="C2434" s="1"/>
    </row>
    <row r="2435" spans="3:3">
      <c r="C2435" s="1"/>
    </row>
    <row r="2436" spans="3:3">
      <c r="C2436" s="1"/>
    </row>
    <row r="2437" spans="3:3">
      <c r="C2437" s="1"/>
    </row>
    <row r="2438" spans="3:3">
      <c r="C2438" s="1"/>
    </row>
    <row r="2439" spans="3:3">
      <c r="C2439" s="1"/>
    </row>
    <row r="2440" spans="3:3">
      <c r="C2440" s="1"/>
    </row>
    <row r="2441" spans="3:3">
      <c r="C2441" s="1"/>
    </row>
    <row r="2442" spans="3:3">
      <c r="C2442" s="1"/>
    </row>
    <row r="2443" spans="3:3">
      <c r="C2443" s="1"/>
    </row>
    <row r="2444" spans="3:3">
      <c r="C2444" s="1"/>
    </row>
    <row r="2445" spans="3:3">
      <c r="C2445" s="1"/>
    </row>
    <row r="2446" spans="3:3">
      <c r="C2446" s="1"/>
    </row>
    <row r="2447" spans="3:3">
      <c r="C2447" s="1"/>
    </row>
    <row r="2448" spans="3:3">
      <c r="C2448" s="1"/>
    </row>
    <row r="2449" spans="3:3">
      <c r="C2449" s="1"/>
    </row>
    <row r="2450" spans="3:3">
      <c r="C2450" s="1"/>
    </row>
    <row r="2451" spans="3:3">
      <c r="C2451" s="1"/>
    </row>
    <row r="2452" spans="3:3">
      <c r="C2452" s="1"/>
    </row>
    <row r="2453" spans="3:3">
      <c r="C2453" s="1"/>
    </row>
    <row r="2454" spans="3:3">
      <c r="C2454" s="1"/>
    </row>
    <row r="2455" spans="3:3">
      <c r="C2455" s="1"/>
    </row>
    <row r="2456" spans="3:3">
      <c r="C2456" s="1"/>
    </row>
    <row r="2457" spans="3:3">
      <c r="C2457" s="1"/>
    </row>
    <row r="2458" spans="3:3">
      <c r="C2458" s="1"/>
    </row>
    <row r="2459" spans="3:3">
      <c r="C2459" s="1"/>
    </row>
    <row r="2460" spans="3:3">
      <c r="C2460" s="1"/>
    </row>
    <row r="2461" spans="3:3">
      <c r="C2461" s="1"/>
    </row>
    <row r="2462" spans="3:3">
      <c r="C2462" s="1"/>
    </row>
    <row r="2463" spans="3:3">
      <c r="C2463" s="1"/>
    </row>
    <row r="2464" spans="3:3">
      <c r="C2464" s="1"/>
    </row>
    <row r="2465" spans="3:3">
      <c r="C2465" s="1"/>
    </row>
    <row r="2466" spans="3:3">
      <c r="C2466" s="1"/>
    </row>
    <row r="2467" spans="3:3">
      <c r="C2467" s="1"/>
    </row>
    <row r="2468" spans="3:3">
      <c r="C2468" s="1"/>
    </row>
    <row r="2469" spans="3:3">
      <c r="C2469" s="1"/>
    </row>
    <row r="2470" spans="3:3">
      <c r="C2470" s="1"/>
    </row>
    <row r="2471" spans="3:3">
      <c r="C2471" s="1"/>
    </row>
    <row r="2472" spans="3:3">
      <c r="C2472" s="1"/>
    </row>
    <row r="2473" spans="3:3">
      <c r="C2473" s="1"/>
    </row>
    <row r="2474" spans="3:3">
      <c r="C2474" s="1"/>
    </row>
    <row r="2475" spans="3:3">
      <c r="C2475" s="1"/>
    </row>
    <row r="2476" spans="3:3">
      <c r="C2476" s="1"/>
    </row>
    <row r="2477" spans="3:3">
      <c r="C2477" s="1"/>
    </row>
    <row r="2478" spans="3:3">
      <c r="C2478" s="1"/>
    </row>
    <row r="2479" spans="3:3">
      <c r="C2479" s="1"/>
    </row>
    <row r="2480" spans="3:3">
      <c r="C2480" s="1"/>
    </row>
    <row r="2481" spans="3:3">
      <c r="C2481" s="1"/>
    </row>
    <row r="2482" spans="3:3">
      <c r="C2482" s="1"/>
    </row>
    <row r="2483" spans="3:3">
      <c r="C2483" s="1"/>
    </row>
    <row r="2484" spans="3:3">
      <c r="C2484" s="1"/>
    </row>
    <row r="2485" spans="3:3">
      <c r="C2485" s="1"/>
    </row>
    <row r="2486" spans="3:3">
      <c r="C2486" s="1"/>
    </row>
    <row r="2487" spans="3:3">
      <c r="C2487" s="1"/>
    </row>
    <row r="2488" spans="3:3">
      <c r="C2488" s="1"/>
    </row>
    <row r="2489" spans="3:3">
      <c r="C2489" s="1"/>
    </row>
    <row r="2490" spans="3:3">
      <c r="C2490" s="1"/>
    </row>
    <row r="2491" spans="3:3">
      <c r="C2491" s="1"/>
    </row>
    <row r="2492" spans="3:3">
      <c r="C2492" s="1"/>
    </row>
    <row r="2493" spans="3:3">
      <c r="C2493" s="1"/>
    </row>
    <row r="2494" spans="3:3">
      <c r="C2494" s="1"/>
    </row>
    <row r="2495" spans="3:3">
      <c r="C2495" s="1"/>
    </row>
    <row r="2496" spans="3:3">
      <c r="C2496" s="1"/>
    </row>
    <row r="2497" spans="3:3">
      <c r="C2497" s="1"/>
    </row>
    <row r="2498" spans="3:3">
      <c r="C2498" s="1"/>
    </row>
    <row r="2499" spans="3:3">
      <c r="C2499" s="1"/>
    </row>
    <row r="2500" spans="3:3">
      <c r="C2500" s="1"/>
    </row>
    <row r="2501" spans="3:3">
      <c r="C2501" s="1"/>
    </row>
    <row r="2502" spans="3:3">
      <c r="C2502" s="1"/>
    </row>
    <row r="2503" spans="3:3">
      <c r="C2503" s="1"/>
    </row>
    <row r="2504" spans="3:3">
      <c r="C2504" s="1"/>
    </row>
    <row r="2505" spans="3:3">
      <c r="C2505" s="1"/>
    </row>
    <row r="2506" spans="3:3">
      <c r="C2506" s="1"/>
    </row>
    <row r="2507" spans="3:3">
      <c r="C2507" s="1"/>
    </row>
    <row r="2508" spans="3:3">
      <c r="C2508" s="1"/>
    </row>
    <row r="2509" spans="3:3">
      <c r="C2509" s="1"/>
    </row>
    <row r="2510" spans="3:3">
      <c r="C2510" s="1"/>
    </row>
    <row r="2511" spans="3:3">
      <c r="C2511" s="1"/>
    </row>
    <row r="2512" spans="3:3">
      <c r="C2512" s="1"/>
    </row>
    <row r="2513" spans="3:3">
      <c r="C2513" s="1"/>
    </row>
    <row r="2514" spans="3:3">
      <c r="C2514" s="1"/>
    </row>
    <row r="2515" spans="3:3">
      <c r="C2515" s="1"/>
    </row>
    <row r="2516" spans="3:3">
      <c r="C2516" s="1"/>
    </row>
    <row r="2517" spans="3:3">
      <c r="C2517" s="1"/>
    </row>
    <row r="2518" spans="3:3">
      <c r="C2518" s="1"/>
    </row>
    <row r="2519" spans="3:3">
      <c r="C2519" s="1"/>
    </row>
    <row r="2520" spans="3:3">
      <c r="C2520" s="1"/>
    </row>
    <row r="2521" spans="3:3">
      <c r="C2521" s="1"/>
    </row>
    <row r="2522" spans="3:3">
      <c r="C2522" s="1"/>
    </row>
    <row r="2523" spans="3:3">
      <c r="C2523" s="1"/>
    </row>
    <row r="2524" spans="3:3">
      <c r="C2524" s="1"/>
    </row>
    <row r="2525" spans="3:3">
      <c r="C2525" s="1"/>
    </row>
    <row r="2526" spans="3:3">
      <c r="C2526" s="1"/>
    </row>
    <row r="2527" spans="3:3">
      <c r="C2527" s="1"/>
    </row>
    <row r="2528" spans="3:3">
      <c r="C2528" s="1"/>
    </row>
    <row r="2529" spans="3:3">
      <c r="C2529" s="1"/>
    </row>
    <row r="2530" spans="3:3">
      <c r="C2530" s="1"/>
    </row>
    <row r="2531" spans="3:3">
      <c r="C2531" s="1"/>
    </row>
    <row r="2532" spans="3:3">
      <c r="C2532" s="1"/>
    </row>
    <row r="2533" spans="3:3">
      <c r="C2533" s="1"/>
    </row>
    <row r="2534" spans="3:3">
      <c r="C2534" s="1"/>
    </row>
    <row r="2535" spans="3:3">
      <c r="C2535" s="1"/>
    </row>
    <row r="2536" spans="3:3">
      <c r="C2536" s="1"/>
    </row>
    <row r="2537" spans="3:3">
      <c r="C2537" s="1"/>
    </row>
    <row r="2538" spans="3:3">
      <c r="C2538" s="1"/>
    </row>
    <row r="2539" spans="3:3">
      <c r="C2539" s="1"/>
    </row>
    <row r="2540" spans="3:3">
      <c r="C2540" s="1"/>
    </row>
    <row r="2541" spans="3:3">
      <c r="C2541" s="1"/>
    </row>
    <row r="2542" spans="3:3">
      <c r="C2542" s="1"/>
    </row>
    <row r="2543" spans="3:3">
      <c r="C2543" s="1"/>
    </row>
    <row r="2544" spans="3:3">
      <c r="C2544" s="1"/>
    </row>
    <row r="2545" spans="3:3">
      <c r="C2545" s="1"/>
    </row>
    <row r="2546" spans="3:3">
      <c r="C2546" s="1"/>
    </row>
    <row r="2547" spans="3:3">
      <c r="C2547" s="1"/>
    </row>
    <row r="2548" spans="3:3">
      <c r="C2548" s="1"/>
    </row>
    <row r="2549" spans="3:3">
      <c r="C2549" s="1"/>
    </row>
    <row r="2550" spans="3:3">
      <c r="C2550" s="1"/>
    </row>
    <row r="2551" spans="3:3">
      <c r="C2551" s="1"/>
    </row>
    <row r="2552" spans="3:3">
      <c r="C2552" s="1"/>
    </row>
    <row r="2553" spans="3:3">
      <c r="C2553" s="1"/>
    </row>
    <row r="2554" spans="3:3">
      <c r="C2554" s="1"/>
    </row>
    <row r="2555" spans="3:3">
      <c r="C2555" s="1"/>
    </row>
    <row r="2556" spans="3:3">
      <c r="C2556" s="1"/>
    </row>
    <row r="2557" spans="3:3">
      <c r="C2557" s="1"/>
    </row>
    <row r="2558" spans="3:3">
      <c r="C2558" s="1"/>
    </row>
    <row r="2559" spans="3:3">
      <c r="C2559" s="1"/>
    </row>
    <row r="2560" spans="3:3">
      <c r="C2560" s="1"/>
    </row>
    <row r="2561" spans="3:3">
      <c r="C2561" s="1"/>
    </row>
    <row r="2562" spans="3:3">
      <c r="C2562" s="1"/>
    </row>
    <row r="2563" spans="3:3">
      <c r="C2563" s="1"/>
    </row>
    <row r="2564" spans="3:3">
      <c r="C2564" s="1"/>
    </row>
    <row r="2565" spans="3:3">
      <c r="C2565" s="1"/>
    </row>
    <row r="2566" spans="3:3">
      <c r="C2566" s="1"/>
    </row>
    <row r="2567" spans="3:3">
      <c r="C2567" s="1"/>
    </row>
    <row r="2568" spans="3:3">
      <c r="C2568" s="1"/>
    </row>
    <row r="2569" spans="3:3">
      <c r="C2569" s="1"/>
    </row>
    <row r="2570" spans="3:3">
      <c r="C2570" s="1"/>
    </row>
    <row r="2571" spans="3:3">
      <c r="C2571" s="1"/>
    </row>
    <row r="2572" spans="3:3">
      <c r="C2572" s="1"/>
    </row>
    <row r="2573" spans="3:3">
      <c r="C2573" s="1"/>
    </row>
    <row r="2574" spans="3:3">
      <c r="C2574" s="1"/>
    </row>
    <row r="2575" spans="3:3">
      <c r="C2575" s="1"/>
    </row>
    <row r="2576" spans="3:3">
      <c r="C2576" s="1"/>
    </row>
    <row r="2577" spans="3:3">
      <c r="C2577" s="1"/>
    </row>
    <row r="2578" spans="3:3">
      <c r="C2578" s="1"/>
    </row>
    <row r="2579" spans="3:3">
      <c r="C2579" s="1"/>
    </row>
    <row r="2580" spans="3:3">
      <c r="C2580" s="1"/>
    </row>
    <row r="2581" spans="3:3">
      <c r="C2581" s="1"/>
    </row>
    <row r="2582" spans="3:3">
      <c r="C2582" s="1"/>
    </row>
    <row r="2583" spans="3:3">
      <c r="C2583" s="1"/>
    </row>
    <row r="2584" spans="3:3">
      <c r="C2584" s="1"/>
    </row>
    <row r="2585" spans="3:3">
      <c r="C2585" s="1"/>
    </row>
    <row r="2586" spans="3:3">
      <c r="C2586" s="1"/>
    </row>
    <row r="2587" spans="3:3">
      <c r="C2587" s="1"/>
    </row>
    <row r="2588" spans="3:3">
      <c r="C2588" s="1"/>
    </row>
    <row r="2589" spans="3:3">
      <c r="C2589" s="1"/>
    </row>
    <row r="2590" spans="3:3">
      <c r="C2590" s="1"/>
    </row>
    <row r="2591" spans="3:3">
      <c r="C2591" s="1"/>
    </row>
    <row r="2592" spans="3:3">
      <c r="C2592" s="1"/>
    </row>
    <row r="2593" spans="3:3">
      <c r="C2593" s="1"/>
    </row>
    <row r="2594" spans="3:3">
      <c r="C2594" s="1"/>
    </row>
    <row r="2595" spans="3:3">
      <c r="C2595" s="1"/>
    </row>
    <row r="2596" spans="3:3">
      <c r="C2596" s="1"/>
    </row>
    <row r="2597" spans="3:3">
      <c r="C2597" s="1"/>
    </row>
    <row r="2598" spans="3:3">
      <c r="C2598" s="1"/>
    </row>
    <row r="2599" spans="3:3">
      <c r="C2599" s="1"/>
    </row>
    <row r="2600" spans="3:3">
      <c r="C2600" s="1"/>
    </row>
    <row r="2601" spans="3:3">
      <c r="C2601" s="1"/>
    </row>
    <row r="2602" spans="3:3">
      <c r="C2602" s="1"/>
    </row>
    <row r="2603" spans="3:3">
      <c r="C2603" s="1"/>
    </row>
    <row r="2604" spans="3:3">
      <c r="C2604" s="1"/>
    </row>
    <row r="2605" spans="3:3">
      <c r="C2605" s="1"/>
    </row>
    <row r="2606" spans="3:3">
      <c r="C2606" s="1"/>
    </row>
    <row r="2607" spans="3:3">
      <c r="C2607" s="1"/>
    </row>
    <row r="2608" spans="3:3">
      <c r="C2608" s="1"/>
    </row>
    <row r="2609" spans="3:3">
      <c r="C2609" s="1"/>
    </row>
    <row r="2610" spans="3:3">
      <c r="C2610" s="1"/>
    </row>
    <row r="2611" spans="3:3">
      <c r="C2611" s="1"/>
    </row>
    <row r="2612" spans="3:3">
      <c r="C2612" s="1"/>
    </row>
    <row r="2613" spans="3:3">
      <c r="C2613" s="1"/>
    </row>
    <row r="2614" spans="3:3">
      <c r="C2614" s="1"/>
    </row>
    <row r="2615" spans="3:3">
      <c r="C2615" s="1"/>
    </row>
    <row r="2616" spans="3:3">
      <c r="C2616" s="1"/>
    </row>
    <row r="2617" spans="3:3">
      <c r="C2617" s="1"/>
    </row>
    <row r="2618" spans="3:3">
      <c r="C2618" s="1"/>
    </row>
    <row r="2619" spans="3:3">
      <c r="C2619" s="1"/>
    </row>
    <row r="2620" spans="3:3">
      <c r="C2620" s="1"/>
    </row>
    <row r="2621" spans="3:3">
      <c r="C2621" s="1"/>
    </row>
    <row r="2622" spans="3:3">
      <c r="C2622" s="1"/>
    </row>
    <row r="2623" spans="3:3">
      <c r="C2623" s="1"/>
    </row>
    <row r="2624" spans="3:3">
      <c r="C2624" s="1"/>
    </row>
    <row r="2625" spans="3:3">
      <c r="C2625" s="1"/>
    </row>
    <row r="2626" spans="3:3">
      <c r="C2626" s="1"/>
    </row>
    <row r="2627" spans="3:3">
      <c r="C2627" s="1"/>
    </row>
    <row r="2628" spans="3:3">
      <c r="C2628" s="1"/>
    </row>
    <row r="2629" spans="3:3">
      <c r="C2629" s="1"/>
    </row>
    <row r="2630" spans="3:3">
      <c r="C2630" s="1"/>
    </row>
    <row r="2631" spans="3:3">
      <c r="C2631" s="1"/>
    </row>
    <row r="2632" spans="3:3">
      <c r="C2632" s="1"/>
    </row>
    <row r="2633" spans="3:3">
      <c r="C2633" s="1"/>
    </row>
    <row r="2634" spans="3:3">
      <c r="C2634" s="1"/>
    </row>
    <row r="2635" spans="3:3">
      <c r="C2635" s="1"/>
    </row>
    <row r="2636" spans="3:3">
      <c r="C2636" s="1"/>
    </row>
    <row r="2637" spans="3:3">
      <c r="C2637" s="1"/>
    </row>
    <row r="2638" spans="3:3">
      <c r="C2638" s="1"/>
    </row>
    <row r="2639" spans="3:3">
      <c r="C2639" s="1"/>
    </row>
    <row r="2640" spans="3:3">
      <c r="C2640" s="1"/>
    </row>
    <row r="2641" spans="3:3">
      <c r="C2641" s="1"/>
    </row>
    <row r="2642" spans="3:3">
      <c r="C2642" s="1"/>
    </row>
    <row r="2643" spans="3:3">
      <c r="C2643" s="1"/>
    </row>
    <row r="2644" spans="3:3">
      <c r="C2644" s="1"/>
    </row>
    <row r="2645" spans="3:3">
      <c r="C2645" s="1"/>
    </row>
    <row r="2646" spans="3:3">
      <c r="C2646" s="1"/>
    </row>
    <row r="2647" spans="3:3">
      <c r="C2647" s="1"/>
    </row>
    <row r="2648" spans="3:3">
      <c r="C2648" s="1"/>
    </row>
    <row r="2649" spans="3:3">
      <c r="C2649" s="1"/>
    </row>
    <row r="2650" spans="3:3">
      <c r="C2650" s="1"/>
    </row>
    <row r="2651" spans="3:3">
      <c r="C2651" s="1"/>
    </row>
    <row r="2652" spans="3:3">
      <c r="C2652" s="1"/>
    </row>
    <row r="2653" spans="3:3">
      <c r="C2653" s="1"/>
    </row>
    <row r="2654" spans="3:3">
      <c r="C2654" s="1"/>
    </row>
    <row r="2655" spans="3:3">
      <c r="C2655" s="1"/>
    </row>
    <row r="2656" spans="3:3">
      <c r="C2656" s="1"/>
    </row>
    <row r="2657" spans="3:3">
      <c r="C2657" s="1"/>
    </row>
    <row r="2658" spans="3:3">
      <c r="C2658" s="1"/>
    </row>
    <row r="2659" spans="3:3">
      <c r="C2659" s="1"/>
    </row>
    <row r="2660" spans="3:3">
      <c r="C2660" s="1"/>
    </row>
    <row r="2661" spans="3:3">
      <c r="C2661" s="1"/>
    </row>
    <row r="2662" spans="3:3">
      <c r="C2662" s="1"/>
    </row>
    <row r="2663" spans="3:3">
      <c r="C2663" s="1"/>
    </row>
    <row r="2664" spans="3:3">
      <c r="C2664" s="1"/>
    </row>
    <row r="2665" spans="3:3">
      <c r="C2665" s="1"/>
    </row>
    <row r="2666" spans="3:3">
      <c r="C2666" s="1"/>
    </row>
    <row r="2667" spans="3:3">
      <c r="C2667" s="1"/>
    </row>
    <row r="2668" spans="3:3">
      <c r="C2668" s="1"/>
    </row>
    <row r="2669" spans="3:3">
      <c r="C2669" s="1"/>
    </row>
    <row r="2670" spans="3:3">
      <c r="C2670" s="1"/>
    </row>
    <row r="2671" spans="3:3">
      <c r="C2671" s="1"/>
    </row>
    <row r="2672" spans="3:3">
      <c r="C2672" s="1"/>
    </row>
    <row r="2673" spans="3:3">
      <c r="C2673" s="1"/>
    </row>
    <row r="2674" spans="3:3">
      <c r="C2674" s="1"/>
    </row>
    <row r="2675" spans="3:3">
      <c r="C2675" s="1"/>
    </row>
    <row r="2676" spans="3:3">
      <c r="C2676" s="1"/>
    </row>
    <row r="2677" spans="3:3">
      <c r="C2677" s="1"/>
    </row>
    <row r="2678" spans="3:3">
      <c r="C2678" s="1"/>
    </row>
    <row r="2679" spans="3:3">
      <c r="C2679" s="1"/>
    </row>
    <row r="2680" spans="3:3">
      <c r="C2680" s="1"/>
    </row>
    <row r="2681" spans="3:3">
      <c r="C2681" s="1"/>
    </row>
    <row r="2682" spans="3:3">
      <c r="C2682" s="1"/>
    </row>
    <row r="2683" spans="3:3">
      <c r="C2683" s="1"/>
    </row>
    <row r="2684" spans="3:3">
      <c r="C2684" s="1"/>
    </row>
    <row r="2685" spans="3:3">
      <c r="C2685" s="1"/>
    </row>
    <row r="2686" spans="3:3">
      <c r="C2686" s="1"/>
    </row>
    <row r="2687" spans="3:3">
      <c r="C2687" s="1"/>
    </row>
    <row r="2688" spans="3:3">
      <c r="C2688" s="1"/>
    </row>
    <row r="2689" spans="3:3">
      <c r="C2689" s="1"/>
    </row>
    <row r="2690" spans="3:3">
      <c r="C2690" s="1"/>
    </row>
    <row r="2691" spans="3:3">
      <c r="C2691" s="1"/>
    </row>
    <row r="2692" spans="3:3">
      <c r="C2692" s="1"/>
    </row>
    <row r="2693" spans="3:3">
      <c r="C2693" s="1"/>
    </row>
    <row r="2694" spans="3:3">
      <c r="C2694" s="1"/>
    </row>
    <row r="2695" spans="3:3">
      <c r="C2695" s="1"/>
    </row>
    <row r="2696" spans="3:3">
      <c r="C2696" s="1"/>
    </row>
    <row r="2697" spans="3:3">
      <c r="C2697" s="1"/>
    </row>
    <row r="2698" spans="3:3">
      <c r="C2698" s="1"/>
    </row>
    <row r="2699" spans="3:3">
      <c r="C2699" s="1"/>
    </row>
    <row r="2700" spans="3:3">
      <c r="C2700" s="1"/>
    </row>
    <row r="2701" spans="3:3">
      <c r="C2701" s="1"/>
    </row>
    <row r="2702" spans="3:3">
      <c r="C2702" s="1"/>
    </row>
    <row r="2703" spans="3:3">
      <c r="C2703" s="1"/>
    </row>
    <row r="2704" spans="3:3">
      <c r="C2704" s="1"/>
    </row>
    <row r="2705" spans="3:3">
      <c r="C2705" s="1"/>
    </row>
    <row r="2706" spans="3:3">
      <c r="C2706" s="1"/>
    </row>
    <row r="2707" spans="3:3">
      <c r="C2707" s="1"/>
    </row>
    <row r="2708" spans="3:3">
      <c r="C2708" s="1"/>
    </row>
    <row r="2709" spans="3:3">
      <c r="C2709" s="1"/>
    </row>
    <row r="2710" spans="3:3">
      <c r="C2710" s="1"/>
    </row>
    <row r="2711" spans="3:3">
      <c r="C2711" s="1"/>
    </row>
    <row r="2712" spans="3:3">
      <c r="C2712" s="1"/>
    </row>
    <row r="2713" spans="3:3">
      <c r="C2713" s="1"/>
    </row>
    <row r="2714" spans="3:3">
      <c r="C2714" s="1"/>
    </row>
    <row r="2715" spans="3:3">
      <c r="C2715" s="1"/>
    </row>
    <row r="2716" spans="3:3">
      <c r="C2716" s="1"/>
    </row>
    <row r="2717" spans="3:3">
      <c r="C2717" s="1"/>
    </row>
    <row r="2718" spans="3:3">
      <c r="C2718" s="1"/>
    </row>
    <row r="2719" spans="3:3">
      <c r="C2719" s="1"/>
    </row>
    <row r="2720" spans="3:3">
      <c r="C2720" s="1"/>
    </row>
    <row r="2721" spans="3:3">
      <c r="C2721" s="1"/>
    </row>
    <row r="2722" spans="3:3">
      <c r="C2722" s="1"/>
    </row>
    <row r="2723" spans="3:3">
      <c r="C2723" s="1"/>
    </row>
    <row r="2724" spans="3:3">
      <c r="C2724" s="1"/>
    </row>
    <row r="2725" spans="3:3">
      <c r="C2725" s="1"/>
    </row>
    <row r="2726" spans="3:3">
      <c r="C2726" s="1"/>
    </row>
    <row r="2727" spans="3:3">
      <c r="C2727" s="1"/>
    </row>
    <row r="2728" spans="3:3">
      <c r="C2728" s="1"/>
    </row>
    <row r="2729" spans="3:3">
      <c r="C2729" s="1"/>
    </row>
    <row r="2730" spans="3:3">
      <c r="C2730" s="1"/>
    </row>
    <row r="2731" spans="3:3">
      <c r="C2731" s="1"/>
    </row>
    <row r="2732" spans="3:3">
      <c r="C2732" s="1"/>
    </row>
    <row r="2733" spans="3:3">
      <c r="C2733" s="1"/>
    </row>
    <row r="2734" spans="3:3">
      <c r="C2734" s="1"/>
    </row>
    <row r="2735" spans="3:3">
      <c r="C2735" s="1"/>
    </row>
    <row r="2736" spans="3:3">
      <c r="C2736" s="1"/>
    </row>
    <row r="2737" spans="3:3">
      <c r="C2737" s="1"/>
    </row>
    <row r="2738" spans="3:3">
      <c r="C2738" s="1"/>
    </row>
    <row r="2739" spans="3:3">
      <c r="C2739" s="1"/>
    </row>
    <row r="2740" spans="3:3">
      <c r="C2740" s="1"/>
    </row>
    <row r="2741" spans="3:3">
      <c r="C2741" s="1"/>
    </row>
    <row r="2742" spans="3:3">
      <c r="C2742" s="1"/>
    </row>
    <row r="2743" spans="3:3">
      <c r="C2743" s="1"/>
    </row>
    <row r="2744" spans="3:3">
      <c r="C2744" s="1"/>
    </row>
    <row r="2745" spans="3:3">
      <c r="C2745" s="1"/>
    </row>
    <row r="2746" spans="3:3">
      <c r="C2746" s="1"/>
    </row>
    <row r="2747" spans="3:3">
      <c r="C2747" s="1"/>
    </row>
    <row r="2748" spans="3:3">
      <c r="C2748" s="1"/>
    </row>
    <row r="2749" spans="3:3">
      <c r="C2749" s="1"/>
    </row>
    <row r="2750" spans="3:3">
      <c r="C2750" s="1"/>
    </row>
    <row r="2751" spans="3:3">
      <c r="C2751" s="1"/>
    </row>
    <row r="2752" spans="3:3">
      <c r="C2752" s="1"/>
    </row>
    <row r="2753" spans="3:3">
      <c r="C2753" s="1"/>
    </row>
    <row r="2754" spans="3:3">
      <c r="C2754" s="1"/>
    </row>
    <row r="2755" spans="3:3">
      <c r="C2755" s="1"/>
    </row>
    <row r="2756" spans="3:3">
      <c r="C2756" s="1"/>
    </row>
    <row r="2757" spans="3:3">
      <c r="C2757" s="1"/>
    </row>
    <row r="2758" spans="3:3">
      <c r="C2758" s="1"/>
    </row>
    <row r="2759" spans="3:3">
      <c r="C2759" s="1"/>
    </row>
    <row r="2760" spans="3:3">
      <c r="C2760" s="1"/>
    </row>
    <row r="2761" spans="3:3">
      <c r="C2761" s="1"/>
    </row>
    <row r="2762" spans="3:3">
      <c r="C2762" s="1"/>
    </row>
    <row r="2763" spans="3:3">
      <c r="C2763" s="1"/>
    </row>
    <row r="2764" spans="3:3">
      <c r="C2764" s="1"/>
    </row>
    <row r="2765" spans="3:3">
      <c r="C2765" s="1"/>
    </row>
    <row r="2766" spans="3:3">
      <c r="C2766" s="1"/>
    </row>
    <row r="2767" spans="3:3">
      <c r="C2767" s="1"/>
    </row>
    <row r="2768" spans="3:3">
      <c r="C2768" s="1"/>
    </row>
    <row r="2769" spans="3:3">
      <c r="C2769" s="1"/>
    </row>
    <row r="2770" spans="3:3">
      <c r="C2770" s="1"/>
    </row>
    <row r="2771" spans="3:3">
      <c r="C2771" s="1"/>
    </row>
    <row r="2772" spans="3:3">
      <c r="C2772" s="1"/>
    </row>
    <row r="2773" spans="3:3">
      <c r="C2773" s="1"/>
    </row>
    <row r="2774" spans="3:3">
      <c r="C2774" s="1"/>
    </row>
    <row r="2775" spans="3:3">
      <c r="C2775" s="1"/>
    </row>
    <row r="2776" spans="3:3">
      <c r="C2776" s="1"/>
    </row>
    <row r="2777" spans="3:3">
      <c r="C2777" s="1"/>
    </row>
    <row r="2778" spans="3:3">
      <c r="C2778" s="1"/>
    </row>
    <row r="2779" spans="3:3">
      <c r="C2779" s="1"/>
    </row>
    <row r="2780" spans="3:3">
      <c r="C2780" s="1"/>
    </row>
    <row r="2781" spans="3:3">
      <c r="C2781" s="1"/>
    </row>
    <row r="2782" spans="3:3">
      <c r="C2782" s="1"/>
    </row>
    <row r="2783" spans="3:3">
      <c r="C2783" s="1"/>
    </row>
    <row r="2784" spans="3:3">
      <c r="C2784" s="1"/>
    </row>
    <row r="2785" spans="3:3">
      <c r="C2785" s="1"/>
    </row>
    <row r="2786" spans="3:3">
      <c r="C2786" s="1"/>
    </row>
    <row r="2787" spans="3:3">
      <c r="C2787" s="1"/>
    </row>
    <row r="2788" spans="3:3">
      <c r="C2788" s="1"/>
    </row>
    <row r="2789" spans="3:3">
      <c r="C2789" s="1"/>
    </row>
    <row r="2790" spans="3:3">
      <c r="C2790" s="1"/>
    </row>
    <row r="2791" spans="3:3">
      <c r="C2791" s="1"/>
    </row>
    <row r="2792" spans="3:3">
      <c r="C2792" s="1"/>
    </row>
    <row r="2793" spans="3:3">
      <c r="C2793" s="1"/>
    </row>
    <row r="2794" spans="3:3">
      <c r="C2794" s="1"/>
    </row>
    <row r="2795" spans="3:3">
      <c r="C2795" s="1"/>
    </row>
    <row r="2796" spans="3:3">
      <c r="C2796" s="1"/>
    </row>
    <row r="2797" spans="3:3">
      <c r="C2797" s="1"/>
    </row>
    <row r="2798" spans="3:3">
      <c r="C2798" s="1"/>
    </row>
    <row r="2799" spans="3:3">
      <c r="C2799" s="1"/>
    </row>
    <row r="2800" spans="3:3">
      <c r="C2800" s="1"/>
    </row>
    <row r="2801" spans="3:3">
      <c r="C2801" s="1"/>
    </row>
    <row r="2802" spans="3:3">
      <c r="C2802" s="1"/>
    </row>
    <row r="2803" spans="3:3">
      <c r="C2803" s="1"/>
    </row>
    <row r="2804" spans="3:3">
      <c r="C2804" s="1"/>
    </row>
    <row r="2805" spans="3:3">
      <c r="C2805" s="1"/>
    </row>
    <row r="2806" spans="3:3">
      <c r="C2806" s="1"/>
    </row>
    <row r="2807" spans="3:3">
      <c r="C2807" s="1"/>
    </row>
    <row r="2808" spans="3:3">
      <c r="C2808" s="1"/>
    </row>
    <row r="2809" spans="3:3">
      <c r="C2809" s="1"/>
    </row>
    <row r="2810" spans="3:3">
      <c r="C2810" s="1"/>
    </row>
    <row r="2811" spans="3:3">
      <c r="C2811" s="1"/>
    </row>
    <row r="2812" spans="3:3">
      <c r="C2812" s="1"/>
    </row>
    <row r="2813" spans="3:3">
      <c r="C2813" s="1"/>
    </row>
    <row r="2814" spans="3:3">
      <c r="C2814" s="1"/>
    </row>
    <row r="2815" spans="3:3">
      <c r="C2815" s="1"/>
    </row>
    <row r="2816" spans="3:3">
      <c r="C2816" s="1"/>
    </row>
    <row r="2817" spans="3:3">
      <c r="C2817" s="1"/>
    </row>
    <row r="2818" spans="3:3">
      <c r="C2818" s="1"/>
    </row>
    <row r="2819" spans="3:3">
      <c r="C2819" s="1"/>
    </row>
    <row r="2820" spans="3:3">
      <c r="C2820" s="1"/>
    </row>
    <row r="2821" spans="3:3">
      <c r="C2821" s="1"/>
    </row>
    <row r="2822" spans="3:3">
      <c r="C2822" s="1"/>
    </row>
    <row r="2823" spans="3:3">
      <c r="C2823" s="1"/>
    </row>
    <row r="2824" spans="3:3">
      <c r="C2824" s="1"/>
    </row>
    <row r="2825" spans="3:3">
      <c r="C2825" s="1"/>
    </row>
    <row r="2826" spans="3:3">
      <c r="C2826" s="1"/>
    </row>
    <row r="2827" spans="3:3">
      <c r="C2827" s="1"/>
    </row>
    <row r="2828" spans="3:3">
      <c r="C2828" s="1"/>
    </row>
    <row r="2829" spans="3:3">
      <c r="C2829" s="1"/>
    </row>
    <row r="2830" spans="3:3">
      <c r="C2830" s="1"/>
    </row>
    <row r="2831" spans="3:3">
      <c r="C2831" s="1"/>
    </row>
    <row r="2832" spans="3:3">
      <c r="C2832" s="1"/>
    </row>
    <row r="2833" spans="3:3">
      <c r="C2833" s="1"/>
    </row>
    <row r="2834" spans="3:3">
      <c r="C2834" s="1"/>
    </row>
    <row r="2835" spans="3:3">
      <c r="C2835" s="1"/>
    </row>
    <row r="2836" spans="3:3">
      <c r="C2836" s="1"/>
    </row>
    <row r="2837" spans="3:3">
      <c r="C2837" s="1"/>
    </row>
    <row r="2838" spans="3:3">
      <c r="C2838" s="1"/>
    </row>
    <row r="2839" spans="3:3">
      <c r="C2839" s="1"/>
    </row>
    <row r="2840" spans="3:3">
      <c r="C2840" s="1"/>
    </row>
    <row r="2841" spans="3:3">
      <c r="C2841" s="1"/>
    </row>
    <row r="2842" spans="3:3">
      <c r="C2842" s="1"/>
    </row>
    <row r="2843" spans="3:3">
      <c r="C2843" s="1"/>
    </row>
    <row r="2844" spans="3:3">
      <c r="C2844" s="1"/>
    </row>
    <row r="2845" spans="3:3">
      <c r="C2845" s="1"/>
    </row>
    <row r="2846" spans="3:3">
      <c r="C2846" s="1"/>
    </row>
    <row r="2847" spans="3:3">
      <c r="C2847" s="1"/>
    </row>
    <row r="2848" spans="3:3">
      <c r="C2848" s="1"/>
    </row>
    <row r="2849" spans="3:3">
      <c r="C2849" s="1"/>
    </row>
    <row r="2850" spans="3:3">
      <c r="C2850" s="1"/>
    </row>
    <row r="2851" spans="3:3">
      <c r="C2851" s="1"/>
    </row>
    <row r="2852" spans="3:3">
      <c r="C2852" s="1"/>
    </row>
    <row r="2853" spans="3:3">
      <c r="C2853" s="1"/>
    </row>
    <row r="2854" spans="3:3">
      <c r="C2854" s="1"/>
    </row>
    <row r="2855" spans="3:3">
      <c r="C2855" s="1"/>
    </row>
    <row r="2856" spans="3:3">
      <c r="C2856" s="1"/>
    </row>
    <row r="2857" spans="3:3">
      <c r="C2857" s="1"/>
    </row>
    <row r="2858" spans="3:3">
      <c r="C2858" s="1"/>
    </row>
    <row r="2859" spans="3:3">
      <c r="C2859" s="1"/>
    </row>
    <row r="2860" spans="3:3">
      <c r="C2860" s="1"/>
    </row>
    <row r="2861" spans="3:3">
      <c r="C2861" s="1"/>
    </row>
    <row r="2862" spans="3:3">
      <c r="C2862" s="1"/>
    </row>
    <row r="2863" spans="3:3">
      <c r="C2863" s="1"/>
    </row>
    <row r="2864" spans="3:3">
      <c r="C2864" s="1"/>
    </row>
    <row r="2865" spans="3:3">
      <c r="C2865" s="1"/>
    </row>
    <row r="2866" spans="3:3">
      <c r="C2866" s="1"/>
    </row>
    <row r="2867" spans="3:3">
      <c r="C2867" s="1"/>
    </row>
    <row r="2868" spans="3:3">
      <c r="C2868" s="1"/>
    </row>
    <row r="2869" spans="3:3">
      <c r="C2869" s="1"/>
    </row>
    <row r="2870" spans="3:3">
      <c r="C2870" s="1"/>
    </row>
    <row r="2871" spans="3:3">
      <c r="C2871" s="1"/>
    </row>
    <row r="2872" spans="3:3">
      <c r="C2872" s="1"/>
    </row>
    <row r="2873" spans="3:3">
      <c r="C2873" s="1"/>
    </row>
    <row r="2874" spans="3:3">
      <c r="C2874" s="1"/>
    </row>
    <row r="2875" spans="3:3">
      <c r="C2875" s="1"/>
    </row>
    <row r="2876" spans="3:3">
      <c r="C2876" s="1"/>
    </row>
    <row r="2877" spans="3:3">
      <c r="C2877" s="1"/>
    </row>
    <row r="2878" spans="3:3">
      <c r="C2878" s="1"/>
    </row>
    <row r="2879" spans="3:3">
      <c r="C2879" s="1"/>
    </row>
    <row r="2880" spans="3:3">
      <c r="C2880" s="1"/>
    </row>
    <row r="2881" spans="3:3">
      <c r="C2881" s="1"/>
    </row>
    <row r="2882" spans="3:3">
      <c r="C2882" s="1"/>
    </row>
    <row r="2883" spans="3:3">
      <c r="C2883" s="1"/>
    </row>
    <row r="2884" spans="3:3">
      <c r="C2884" s="1"/>
    </row>
    <row r="2885" spans="3:3">
      <c r="C2885" s="1"/>
    </row>
    <row r="2886" spans="3:3">
      <c r="C2886" s="1"/>
    </row>
    <row r="2887" spans="3:3">
      <c r="C2887" s="1"/>
    </row>
    <row r="2888" spans="3:3">
      <c r="C2888" s="1"/>
    </row>
    <row r="2889" spans="3:3">
      <c r="C2889" s="1"/>
    </row>
    <row r="2890" spans="3:3">
      <c r="C2890" s="1"/>
    </row>
    <row r="2891" spans="3:3">
      <c r="C2891" s="1"/>
    </row>
    <row r="2892" spans="3:3">
      <c r="C2892" s="1"/>
    </row>
    <row r="2893" spans="3:3">
      <c r="C2893" s="1"/>
    </row>
    <row r="2894" spans="3:3">
      <c r="C2894" s="1"/>
    </row>
    <row r="2895" spans="3:3">
      <c r="C2895" s="1"/>
    </row>
    <row r="2896" spans="3:3">
      <c r="C2896" s="1"/>
    </row>
    <row r="2897" spans="3:3">
      <c r="C2897" s="1"/>
    </row>
    <row r="2898" spans="3:3">
      <c r="C2898" s="1"/>
    </row>
    <row r="2899" spans="3:3">
      <c r="C2899" s="1"/>
    </row>
    <row r="2900" spans="3:3">
      <c r="C2900" s="1"/>
    </row>
    <row r="2901" spans="3:3">
      <c r="C2901" s="1"/>
    </row>
    <row r="2902" spans="3:3">
      <c r="C2902" s="1"/>
    </row>
    <row r="2903" spans="3:3">
      <c r="C2903" s="1"/>
    </row>
    <row r="2904" spans="3:3">
      <c r="C2904" s="1"/>
    </row>
    <row r="2905" spans="3:3">
      <c r="C2905" s="1"/>
    </row>
    <row r="2906" spans="3:3">
      <c r="C2906" s="1"/>
    </row>
    <row r="2907" spans="3:3">
      <c r="C2907" s="1"/>
    </row>
    <row r="2908" spans="3:3">
      <c r="C2908" s="1"/>
    </row>
    <row r="2909" spans="3:3">
      <c r="C2909" s="1"/>
    </row>
    <row r="2910" spans="3:3">
      <c r="C2910" s="1"/>
    </row>
    <row r="2911" spans="3:3">
      <c r="C2911" s="1"/>
    </row>
    <row r="2912" spans="3:3">
      <c r="C2912" s="1"/>
    </row>
    <row r="2913" spans="3:3">
      <c r="C2913" s="1"/>
    </row>
    <row r="2914" spans="3:3">
      <c r="C2914" s="1"/>
    </row>
    <row r="2915" spans="3:3">
      <c r="C2915" s="1"/>
    </row>
    <row r="2916" spans="3:3">
      <c r="C2916" s="1"/>
    </row>
    <row r="2917" spans="3:3">
      <c r="C2917" s="1"/>
    </row>
    <row r="2918" spans="3:3">
      <c r="C2918" s="1"/>
    </row>
    <row r="2919" spans="3:3">
      <c r="C2919" s="1"/>
    </row>
    <row r="2920" spans="3:3">
      <c r="C2920" s="1"/>
    </row>
    <row r="2921" spans="3:3">
      <c r="C2921" s="1"/>
    </row>
    <row r="2922" spans="3:3">
      <c r="C2922" s="1"/>
    </row>
    <row r="2923" spans="3:3">
      <c r="C2923" s="1"/>
    </row>
    <row r="2924" spans="3:3">
      <c r="C2924" s="1"/>
    </row>
    <row r="2925" spans="3:3">
      <c r="C2925" s="1"/>
    </row>
    <row r="2926" spans="3:3">
      <c r="C2926" s="1"/>
    </row>
    <row r="2927" spans="3:3">
      <c r="C2927" s="1"/>
    </row>
    <row r="2928" spans="3:3">
      <c r="C2928" s="1"/>
    </row>
    <row r="2929" spans="3:3">
      <c r="C2929" s="1"/>
    </row>
    <row r="2930" spans="3:3">
      <c r="C2930" s="1"/>
    </row>
    <row r="2931" spans="3:3">
      <c r="C2931" s="1"/>
    </row>
    <row r="2932" spans="3:3">
      <c r="C2932" s="1"/>
    </row>
    <row r="2933" spans="3:3">
      <c r="C2933" s="1"/>
    </row>
    <row r="2934" spans="3:3">
      <c r="C2934" s="1"/>
    </row>
    <row r="2935" spans="3:3">
      <c r="C2935" s="1"/>
    </row>
    <row r="2936" spans="3:3">
      <c r="C2936" s="1"/>
    </row>
    <row r="2937" spans="3:3">
      <c r="C2937" s="1"/>
    </row>
    <row r="2938" spans="3:3">
      <c r="C2938" s="1"/>
    </row>
    <row r="2939" spans="3:3">
      <c r="C2939" s="1"/>
    </row>
    <row r="2940" spans="3:3">
      <c r="C2940" s="1"/>
    </row>
    <row r="2941" spans="3:3">
      <c r="C2941" s="1"/>
    </row>
    <row r="2942" spans="3:3">
      <c r="C2942" s="1"/>
    </row>
    <row r="2943" spans="3:3">
      <c r="C2943" s="1"/>
    </row>
    <row r="2944" spans="3:3">
      <c r="C2944" s="1"/>
    </row>
    <row r="2945" spans="3:3">
      <c r="C2945" s="1"/>
    </row>
    <row r="2946" spans="3:3">
      <c r="C2946" s="1"/>
    </row>
    <row r="2947" spans="3:3">
      <c r="C2947" s="1"/>
    </row>
    <row r="2948" spans="3:3">
      <c r="C2948" s="1"/>
    </row>
    <row r="2949" spans="3:3">
      <c r="C2949" s="1"/>
    </row>
    <row r="2950" spans="3:3">
      <c r="C2950" s="1"/>
    </row>
    <row r="2951" spans="3:3">
      <c r="C2951" s="1"/>
    </row>
    <row r="2952" spans="3:3">
      <c r="C2952" s="1"/>
    </row>
    <row r="2953" spans="3:3">
      <c r="C2953" s="1"/>
    </row>
    <row r="2954" spans="3:3">
      <c r="C2954" s="1"/>
    </row>
    <row r="2955" spans="3:3">
      <c r="C2955" s="1"/>
    </row>
    <row r="2956" spans="3:3">
      <c r="C2956" s="1"/>
    </row>
    <row r="2957" spans="3:3">
      <c r="C2957" s="1"/>
    </row>
    <row r="2958" spans="3:3">
      <c r="C2958" s="1"/>
    </row>
    <row r="2959" spans="3:3">
      <c r="C2959" s="1"/>
    </row>
    <row r="2960" spans="3:3">
      <c r="C2960" s="1"/>
    </row>
    <row r="2961" spans="3:3">
      <c r="C2961" s="1"/>
    </row>
    <row r="2962" spans="3:3">
      <c r="C2962" s="1"/>
    </row>
    <row r="2963" spans="3:3">
      <c r="C2963" s="1"/>
    </row>
    <row r="2964" spans="3:3">
      <c r="C2964" s="1"/>
    </row>
    <row r="2965" spans="3:3">
      <c r="C2965" s="1"/>
    </row>
    <row r="2966" spans="3:3">
      <c r="C2966" s="1"/>
    </row>
    <row r="2967" spans="3:3">
      <c r="C2967" s="1"/>
    </row>
    <row r="2968" spans="3:3">
      <c r="C2968" s="1"/>
    </row>
    <row r="2969" spans="3:3">
      <c r="C2969" s="1"/>
    </row>
    <row r="2970" spans="3:3">
      <c r="C2970" s="1"/>
    </row>
    <row r="2971" spans="3:3">
      <c r="C2971" s="1"/>
    </row>
    <row r="2972" spans="3:3">
      <c r="C2972" s="1"/>
    </row>
    <row r="2973" spans="3:3">
      <c r="C2973" s="1"/>
    </row>
    <row r="2974" spans="3:3">
      <c r="C2974" s="1"/>
    </row>
    <row r="2975" spans="3:3">
      <c r="C2975" s="1"/>
    </row>
    <row r="2976" spans="3:3">
      <c r="C2976" s="1"/>
    </row>
    <row r="2977" spans="3:3">
      <c r="C2977" s="1"/>
    </row>
    <row r="2978" spans="3:3">
      <c r="C2978" s="1"/>
    </row>
    <row r="2979" spans="3:3">
      <c r="C2979" s="1"/>
    </row>
    <row r="2980" spans="3:3">
      <c r="C2980" s="1"/>
    </row>
    <row r="2981" spans="3:3">
      <c r="C2981" s="1"/>
    </row>
    <row r="2982" spans="3:3">
      <c r="C2982" s="1"/>
    </row>
    <row r="2983" spans="3:3">
      <c r="C2983" s="1"/>
    </row>
    <row r="2984" spans="3:3">
      <c r="C2984" s="1"/>
    </row>
    <row r="2985" spans="3:3">
      <c r="C2985" s="1"/>
    </row>
    <row r="2986" spans="3:3">
      <c r="C2986" s="1"/>
    </row>
    <row r="2987" spans="3:3">
      <c r="C2987" s="1"/>
    </row>
    <row r="2988" spans="3:3">
      <c r="C2988" s="1"/>
    </row>
    <row r="2989" spans="3:3">
      <c r="C2989" s="1"/>
    </row>
    <row r="2990" spans="3:3">
      <c r="C2990" s="1"/>
    </row>
    <row r="2991" spans="3:3">
      <c r="C2991" s="1"/>
    </row>
    <row r="2992" spans="3:3">
      <c r="C2992" s="1"/>
    </row>
    <row r="2993" spans="3:3">
      <c r="C2993" s="1"/>
    </row>
    <row r="2994" spans="3:3">
      <c r="C2994" s="1"/>
    </row>
    <row r="2995" spans="3:3">
      <c r="C2995" s="1"/>
    </row>
    <row r="2996" spans="3:3">
      <c r="C2996" s="1"/>
    </row>
    <row r="2997" spans="3:3">
      <c r="C2997" s="1"/>
    </row>
    <row r="2998" spans="3:3">
      <c r="C2998" s="1"/>
    </row>
    <row r="2999" spans="3:3">
      <c r="C2999" s="1"/>
    </row>
    <row r="3000" spans="3:3">
      <c r="C3000" s="1"/>
    </row>
    <row r="3001" spans="3:3">
      <c r="C3001" s="1"/>
    </row>
    <row r="3002" spans="3:3">
      <c r="C3002" s="1"/>
    </row>
    <row r="3003" spans="3:3">
      <c r="C3003" s="1"/>
    </row>
    <row r="3004" spans="3:3">
      <c r="C3004" s="1"/>
    </row>
    <row r="3005" spans="3:3">
      <c r="C3005" s="1"/>
    </row>
    <row r="3006" spans="3:3">
      <c r="C3006" s="1"/>
    </row>
    <row r="3007" spans="3:3">
      <c r="C3007" s="1"/>
    </row>
    <row r="3008" spans="3:3">
      <c r="C3008" s="1"/>
    </row>
    <row r="3009" spans="3:3">
      <c r="C3009" s="1"/>
    </row>
    <row r="3010" spans="3:3">
      <c r="C3010" s="1"/>
    </row>
    <row r="3011" spans="3:3">
      <c r="C3011" s="1"/>
    </row>
    <row r="3012" spans="3:3">
      <c r="C3012" s="1"/>
    </row>
    <row r="3013" spans="3:3">
      <c r="C3013" s="1"/>
    </row>
    <row r="3014" spans="3:3">
      <c r="C3014" s="1"/>
    </row>
    <row r="3015" spans="3:3">
      <c r="C3015" s="1"/>
    </row>
    <row r="3016" spans="3:3">
      <c r="C3016" s="1"/>
    </row>
    <row r="3017" spans="3:3">
      <c r="C3017" s="1"/>
    </row>
    <row r="3018" spans="3:3">
      <c r="C3018" s="1"/>
    </row>
    <row r="3019" spans="3:3">
      <c r="C3019" s="1"/>
    </row>
    <row r="3020" spans="3:3">
      <c r="C3020" s="1"/>
    </row>
    <row r="3021" spans="3:3">
      <c r="C3021" s="1"/>
    </row>
    <row r="3022" spans="3:3">
      <c r="C3022" s="1"/>
    </row>
    <row r="3023" spans="3:3">
      <c r="C3023" s="1"/>
    </row>
    <row r="3024" spans="3:3">
      <c r="C3024" s="1"/>
    </row>
    <row r="3025" spans="3:3">
      <c r="C3025" s="1"/>
    </row>
    <row r="3026" spans="3:3">
      <c r="C3026" s="1"/>
    </row>
    <row r="3027" spans="3:3">
      <c r="C3027" s="1"/>
    </row>
    <row r="3028" spans="3:3">
      <c r="C3028" s="1"/>
    </row>
    <row r="3029" spans="3:3">
      <c r="C3029" s="1"/>
    </row>
    <row r="3030" spans="3:3">
      <c r="C3030" s="1"/>
    </row>
    <row r="3031" spans="3:3">
      <c r="C3031" s="1"/>
    </row>
    <row r="3032" spans="3:3">
      <c r="C3032" s="1"/>
    </row>
    <row r="3033" spans="3:3">
      <c r="C3033" s="1"/>
    </row>
    <row r="3034" spans="3:3">
      <c r="C3034" s="1"/>
    </row>
    <row r="3035" spans="3:3">
      <c r="C3035" s="1"/>
    </row>
    <row r="3036" spans="3:3">
      <c r="C3036" s="1"/>
    </row>
    <row r="3037" spans="3:3">
      <c r="C3037" s="1"/>
    </row>
    <row r="3038" spans="3:3">
      <c r="C3038" s="1"/>
    </row>
    <row r="3039" spans="3:3">
      <c r="C3039" s="1"/>
    </row>
    <row r="3040" spans="3:3">
      <c r="C3040" s="1"/>
    </row>
    <row r="3041" spans="3:3">
      <c r="C3041" s="1"/>
    </row>
    <row r="3042" spans="3:3">
      <c r="C3042" s="1"/>
    </row>
    <row r="3043" spans="3:3">
      <c r="C3043" s="1"/>
    </row>
    <row r="3044" spans="3:3">
      <c r="C3044" s="1"/>
    </row>
    <row r="3045" spans="3:3">
      <c r="C3045" s="1"/>
    </row>
    <row r="3046" spans="3:3">
      <c r="C3046" s="1"/>
    </row>
    <row r="3047" spans="3:3">
      <c r="C3047" s="1"/>
    </row>
    <row r="3048" spans="3:3">
      <c r="C3048" s="1"/>
    </row>
    <row r="3049" spans="3:3">
      <c r="C3049" s="1"/>
    </row>
    <row r="3050" spans="3:3">
      <c r="C3050" s="1"/>
    </row>
    <row r="3051" spans="3:3">
      <c r="C3051" s="1"/>
    </row>
    <row r="3052" spans="3:3">
      <c r="C3052" s="1"/>
    </row>
    <row r="3053" spans="3:3">
      <c r="C3053" s="1"/>
    </row>
    <row r="3054" spans="3:3">
      <c r="C3054" s="1"/>
    </row>
    <row r="3055" spans="3:3">
      <c r="C3055" s="1"/>
    </row>
    <row r="3056" spans="3:3">
      <c r="C3056" s="1"/>
    </row>
    <row r="3057" spans="3:3">
      <c r="C3057" s="1"/>
    </row>
    <row r="3058" spans="3:3">
      <c r="C3058" s="1"/>
    </row>
    <row r="3059" spans="3:3">
      <c r="C3059" s="1"/>
    </row>
    <row r="3060" spans="3:3">
      <c r="C3060" s="1"/>
    </row>
    <row r="3061" spans="3:3">
      <c r="C3061" s="1"/>
    </row>
    <row r="3062" spans="3:3">
      <c r="C3062" s="1"/>
    </row>
    <row r="3063" spans="3:3">
      <c r="C3063" s="1"/>
    </row>
    <row r="3064" spans="3:3">
      <c r="C3064" s="1"/>
    </row>
    <row r="3065" spans="3:3">
      <c r="C3065" s="1"/>
    </row>
    <row r="3066" spans="3:3">
      <c r="C3066" s="1"/>
    </row>
    <row r="3067" spans="3:3">
      <c r="C3067" s="1"/>
    </row>
    <row r="3068" spans="3:3">
      <c r="C3068" s="1"/>
    </row>
    <row r="3069" spans="3:3">
      <c r="C3069" s="1"/>
    </row>
    <row r="3070" spans="3:3">
      <c r="C3070" s="1"/>
    </row>
    <row r="3071" spans="3:3">
      <c r="C3071" s="1"/>
    </row>
    <row r="3072" spans="3:3">
      <c r="C3072" s="1"/>
    </row>
    <row r="3073" spans="3:3">
      <c r="C3073" s="1"/>
    </row>
    <row r="3074" spans="3:3">
      <c r="C3074" s="1"/>
    </row>
    <row r="3075" spans="3:3">
      <c r="C3075" s="1"/>
    </row>
    <row r="3076" spans="3:3">
      <c r="C3076" s="1"/>
    </row>
    <row r="3077" spans="3:3">
      <c r="C3077" s="1"/>
    </row>
    <row r="3078" spans="3:3">
      <c r="C3078" s="1"/>
    </row>
    <row r="3079" spans="3:3">
      <c r="C3079" s="1"/>
    </row>
    <row r="3080" spans="3:3">
      <c r="C3080" s="1"/>
    </row>
    <row r="3081" spans="3:3">
      <c r="C3081" s="1"/>
    </row>
    <row r="3082" spans="3:3">
      <c r="C3082" s="1"/>
    </row>
    <row r="3083" spans="3:3">
      <c r="C3083" s="1"/>
    </row>
    <row r="3084" spans="3:3">
      <c r="C3084" s="1"/>
    </row>
    <row r="3085" spans="3:3">
      <c r="C3085" s="1"/>
    </row>
    <row r="3086" spans="3:3">
      <c r="C3086" s="1"/>
    </row>
    <row r="3087" spans="3:3">
      <c r="C3087" s="1"/>
    </row>
    <row r="3088" spans="3:3">
      <c r="C3088" s="1"/>
    </row>
    <row r="3089" spans="3:3">
      <c r="C3089" s="1"/>
    </row>
    <row r="3090" spans="3:3">
      <c r="C3090" s="1"/>
    </row>
    <row r="3091" spans="3:3">
      <c r="C3091" s="1"/>
    </row>
    <row r="3092" spans="3:3">
      <c r="C3092" s="1"/>
    </row>
    <row r="3093" spans="3:3">
      <c r="C3093" s="1"/>
    </row>
    <row r="3094" spans="3:3">
      <c r="C3094" s="1"/>
    </row>
    <row r="3095" spans="3:3">
      <c r="C3095" s="1"/>
    </row>
    <row r="3096" spans="3:3">
      <c r="C3096" s="1"/>
    </row>
    <row r="3097" spans="3:3">
      <c r="C3097" s="1"/>
    </row>
    <row r="3098" spans="3:3">
      <c r="C3098" s="1"/>
    </row>
    <row r="3099" spans="3:3">
      <c r="C3099" s="1"/>
    </row>
    <row r="3100" spans="3:3">
      <c r="C3100" s="1"/>
    </row>
    <row r="3101" spans="3:3">
      <c r="C3101" s="1"/>
    </row>
    <row r="3102" spans="3:3">
      <c r="C3102" s="1"/>
    </row>
    <row r="3103" spans="3:3">
      <c r="C3103" s="1"/>
    </row>
    <row r="3104" spans="3:3">
      <c r="C3104" s="1"/>
    </row>
    <row r="3105" spans="3:3">
      <c r="C3105" s="1"/>
    </row>
    <row r="3106" spans="3:3">
      <c r="C3106" s="1"/>
    </row>
    <row r="3107" spans="3:3">
      <c r="C3107" s="1"/>
    </row>
    <row r="3108" spans="3:3">
      <c r="C3108" s="1"/>
    </row>
    <row r="3109" spans="3:3">
      <c r="C3109" s="1"/>
    </row>
    <row r="3110" spans="3:3">
      <c r="C3110" s="1"/>
    </row>
    <row r="3111" spans="3:3">
      <c r="C3111" s="1"/>
    </row>
    <row r="3112" spans="3:3">
      <c r="C3112" s="1"/>
    </row>
    <row r="3113" spans="3:3">
      <c r="C3113" s="1"/>
    </row>
    <row r="3114" spans="3:3">
      <c r="C3114" s="1"/>
    </row>
    <row r="3115" spans="3:3">
      <c r="C3115" s="1"/>
    </row>
    <row r="3116" spans="3:3">
      <c r="C3116" s="1"/>
    </row>
    <row r="3117" spans="3:3">
      <c r="C3117" s="1"/>
    </row>
    <row r="3118" spans="3:3">
      <c r="C3118" s="1"/>
    </row>
    <row r="3119" spans="3:3">
      <c r="C3119" s="1"/>
    </row>
    <row r="3120" spans="3:3">
      <c r="C3120" s="1"/>
    </row>
    <row r="3121" spans="3:3">
      <c r="C3121" s="1"/>
    </row>
    <row r="3122" spans="3:3">
      <c r="C3122" s="1"/>
    </row>
    <row r="3123" spans="3:3">
      <c r="C3123" s="1"/>
    </row>
    <row r="3124" spans="3:3">
      <c r="C3124" s="1"/>
    </row>
    <row r="3125" spans="3:3">
      <c r="C3125" s="1"/>
    </row>
    <row r="3126" spans="3:3">
      <c r="C3126" s="1"/>
    </row>
    <row r="3127" spans="3:3">
      <c r="C3127" s="1"/>
    </row>
    <row r="3128" spans="3:3">
      <c r="C3128" s="1"/>
    </row>
    <row r="3129" spans="3:3">
      <c r="C3129" s="1"/>
    </row>
    <row r="3130" spans="3:3">
      <c r="C3130" s="1"/>
    </row>
    <row r="3131" spans="3:3">
      <c r="C3131" s="1"/>
    </row>
    <row r="3132" spans="3:3">
      <c r="C3132" s="1"/>
    </row>
    <row r="3133" spans="3:3">
      <c r="C3133" s="1"/>
    </row>
    <row r="3134" spans="3:3">
      <c r="C3134" s="1"/>
    </row>
    <row r="3135" spans="3:3">
      <c r="C3135" s="1"/>
    </row>
    <row r="3136" spans="3:3">
      <c r="C3136" s="1"/>
    </row>
    <row r="3137" spans="3:3">
      <c r="C3137" s="1"/>
    </row>
    <row r="3138" spans="3:3">
      <c r="C3138" s="1"/>
    </row>
    <row r="3139" spans="3:3">
      <c r="C3139" s="1"/>
    </row>
    <row r="3140" spans="3:3">
      <c r="C3140" s="1"/>
    </row>
    <row r="3141" spans="3:3">
      <c r="C3141" s="1"/>
    </row>
    <row r="3142" spans="3:3">
      <c r="C3142" s="1"/>
    </row>
    <row r="3143" spans="3:3">
      <c r="C3143" s="1"/>
    </row>
    <row r="3144" spans="3:3">
      <c r="C3144" s="1"/>
    </row>
    <row r="3145" spans="3:3">
      <c r="C3145" s="1"/>
    </row>
    <row r="3146" spans="3:3">
      <c r="C3146" s="1"/>
    </row>
    <row r="3147" spans="3:3">
      <c r="C3147" s="1"/>
    </row>
    <row r="3148" spans="3:3">
      <c r="C3148" s="1"/>
    </row>
    <row r="3149" spans="3:3">
      <c r="C3149" s="1"/>
    </row>
    <row r="3150" spans="3:3">
      <c r="C3150" s="1"/>
    </row>
    <row r="3151" spans="3:3">
      <c r="C3151" s="1"/>
    </row>
    <row r="3152" spans="3:3">
      <c r="C3152" s="1"/>
    </row>
    <row r="3153" spans="3:3">
      <c r="C3153" s="1"/>
    </row>
    <row r="3154" spans="3:3">
      <c r="C3154" s="1"/>
    </row>
    <row r="3155" spans="3:3">
      <c r="C3155" s="1"/>
    </row>
    <row r="3156" spans="3:3">
      <c r="C3156" s="1"/>
    </row>
    <row r="3157" spans="3:3">
      <c r="C3157" s="1"/>
    </row>
    <row r="3158" spans="3:3">
      <c r="C3158" s="1"/>
    </row>
    <row r="3159" spans="3:3">
      <c r="C3159" s="1"/>
    </row>
    <row r="3160" spans="3:3">
      <c r="C3160" s="1"/>
    </row>
    <row r="3161" spans="3:3">
      <c r="C3161" s="1"/>
    </row>
    <row r="3162" spans="3:3">
      <c r="C3162" s="1"/>
    </row>
    <row r="3163" spans="3:3">
      <c r="C3163" s="1"/>
    </row>
    <row r="3164" spans="3:3">
      <c r="C3164" s="1"/>
    </row>
    <row r="3165" spans="3:3">
      <c r="C3165" s="1"/>
    </row>
    <row r="3166" spans="3:3">
      <c r="C3166" s="1"/>
    </row>
    <row r="3167" spans="3:3">
      <c r="C3167" s="1"/>
    </row>
    <row r="3168" spans="3:3">
      <c r="C3168" s="1"/>
    </row>
    <row r="3169" spans="3:3">
      <c r="C3169" s="1"/>
    </row>
    <row r="3170" spans="3:3">
      <c r="C3170" s="1"/>
    </row>
    <row r="3171" spans="3:3">
      <c r="C3171" s="1"/>
    </row>
    <row r="3172" spans="3:3">
      <c r="C3172" s="1"/>
    </row>
    <row r="3173" spans="3:3">
      <c r="C3173" s="1"/>
    </row>
    <row r="3174" spans="3:3">
      <c r="C3174" s="1"/>
    </row>
    <row r="3175" spans="3:3">
      <c r="C3175" s="1"/>
    </row>
    <row r="3176" spans="3:3">
      <c r="C3176" s="1"/>
    </row>
    <row r="3177" spans="3:3">
      <c r="C3177" s="1"/>
    </row>
    <row r="3178" spans="3:3">
      <c r="C3178" s="1"/>
    </row>
    <row r="3179" spans="3:3">
      <c r="C3179" s="1"/>
    </row>
    <row r="3180" spans="3:3">
      <c r="C3180" s="1"/>
    </row>
    <row r="3181" spans="3:3">
      <c r="C3181" s="1"/>
    </row>
    <row r="3182" spans="3:3">
      <c r="C3182" s="1"/>
    </row>
    <row r="3183" spans="3:3">
      <c r="C3183" s="1"/>
    </row>
    <row r="3184" spans="3:3">
      <c r="C3184" s="1"/>
    </row>
    <row r="3185" spans="3:3">
      <c r="C3185" s="1"/>
    </row>
    <row r="3186" spans="3:3">
      <c r="C3186" s="1"/>
    </row>
    <row r="3187" spans="3:3">
      <c r="C3187" s="1"/>
    </row>
    <row r="3188" spans="3:3">
      <c r="C3188" s="1"/>
    </row>
    <row r="3189" spans="3:3">
      <c r="C3189" s="1"/>
    </row>
    <row r="3190" spans="3:3">
      <c r="C3190" s="1"/>
    </row>
    <row r="3191" spans="3:3">
      <c r="C3191" s="1"/>
    </row>
    <row r="3192" spans="3:3">
      <c r="C3192" s="1"/>
    </row>
    <row r="3193" spans="3:3">
      <c r="C3193" s="1"/>
    </row>
    <row r="3194" spans="3:3">
      <c r="C3194" s="1"/>
    </row>
    <row r="3195" spans="3:3">
      <c r="C3195" s="1"/>
    </row>
    <row r="3196" spans="3:3">
      <c r="C3196" s="1"/>
    </row>
    <row r="3197" spans="3:3">
      <c r="C3197" s="1"/>
    </row>
    <row r="3198" spans="3:3">
      <c r="C3198" s="1"/>
    </row>
    <row r="3199" spans="3:3">
      <c r="C3199" s="1"/>
    </row>
    <row r="3200" spans="3:3">
      <c r="C3200" s="1"/>
    </row>
    <row r="3201" spans="3:3">
      <c r="C3201" s="1"/>
    </row>
    <row r="3202" spans="3:3">
      <c r="C3202" s="1"/>
    </row>
    <row r="3203" spans="3:3">
      <c r="C3203" s="1"/>
    </row>
    <row r="3204" spans="3:3">
      <c r="C3204" s="1"/>
    </row>
    <row r="3205" spans="3:3">
      <c r="C3205" s="1"/>
    </row>
    <row r="3206" spans="3:3">
      <c r="C3206" s="1"/>
    </row>
    <row r="3207" spans="3:3">
      <c r="C3207" s="1"/>
    </row>
    <row r="3208" spans="3:3">
      <c r="C3208" s="1"/>
    </row>
    <row r="3209" spans="3:3">
      <c r="C3209" s="1"/>
    </row>
    <row r="3210" spans="3:3">
      <c r="C3210" s="1"/>
    </row>
    <row r="3211" spans="3:3">
      <c r="C3211" s="1"/>
    </row>
    <row r="3212" spans="3:3">
      <c r="C3212" s="1"/>
    </row>
    <row r="3213" spans="3:3">
      <c r="C3213" s="1"/>
    </row>
    <row r="3214" spans="3:3">
      <c r="C3214" s="1"/>
    </row>
    <row r="3215" spans="3:3">
      <c r="C3215" s="1"/>
    </row>
    <row r="3216" spans="3:3">
      <c r="C3216" s="1"/>
    </row>
    <row r="3217" spans="3:3">
      <c r="C3217" s="1"/>
    </row>
    <row r="3218" spans="3:3">
      <c r="C3218" s="1"/>
    </row>
    <row r="3219" spans="3:3">
      <c r="C3219" s="1"/>
    </row>
    <row r="3220" spans="3:3">
      <c r="C3220" s="1"/>
    </row>
    <row r="3221" spans="3:3">
      <c r="C3221" s="1"/>
    </row>
    <row r="3222" spans="3:3">
      <c r="C3222" s="1"/>
    </row>
    <row r="3223" spans="3:3">
      <c r="C3223" s="1"/>
    </row>
    <row r="3224" spans="3:3">
      <c r="C3224" s="1"/>
    </row>
    <row r="3225" spans="3:3">
      <c r="C3225" s="1"/>
    </row>
    <row r="3226" spans="3:3">
      <c r="C3226" s="1"/>
    </row>
    <row r="3227" spans="3:3">
      <c r="C3227" s="1"/>
    </row>
    <row r="3228" spans="3:3">
      <c r="C3228" s="1"/>
    </row>
    <row r="3229" spans="3:3">
      <c r="C3229" s="1"/>
    </row>
    <row r="3230" spans="3:3">
      <c r="C3230" s="1"/>
    </row>
    <row r="3231" spans="3:3">
      <c r="C3231" s="1"/>
    </row>
    <row r="3232" spans="3:3">
      <c r="C3232" s="1"/>
    </row>
    <row r="3233" spans="3:3">
      <c r="C3233" s="1"/>
    </row>
    <row r="3234" spans="3:3">
      <c r="C3234" s="1"/>
    </row>
    <row r="3235" spans="3:3">
      <c r="C3235" s="1"/>
    </row>
    <row r="3236" spans="3:3">
      <c r="C3236" s="1"/>
    </row>
    <row r="3237" spans="3:3">
      <c r="C3237" s="1"/>
    </row>
    <row r="3238" spans="3:3">
      <c r="C3238" s="1"/>
    </row>
    <row r="3239" spans="3:3">
      <c r="C3239" s="1"/>
    </row>
    <row r="3240" spans="3:3">
      <c r="C3240" s="1"/>
    </row>
    <row r="3241" spans="3:3">
      <c r="C3241" s="1"/>
    </row>
    <row r="3242" spans="3:3">
      <c r="C3242" s="1"/>
    </row>
    <row r="3243" spans="3:3">
      <c r="C3243" s="1"/>
    </row>
    <row r="3244" spans="3:3">
      <c r="C3244" s="1"/>
    </row>
    <row r="3245" spans="3:3">
      <c r="C3245" s="1"/>
    </row>
    <row r="3246" spans="3:3">
      <c r="C3246" s="1"/>
    </row>
    <row r="3247" spans="3:3">
      <c r="C3247" s="1"/>
    </row>
    <row r="3248" spans="3:3">
      <c r="C3248" s="1"/>
    </row>
    <row r="3249" spans="3:3">
      <c r="C3249" s="1"/>
    </row>
    <row r="3250" spans="3:3">
      <c r="C3250" s="1"/>
    </row>
    <row r="3251" spans="3:3">
      <c r="C3251" s="1"/>
    </row>
    <row r="3252" spans="3:3">
      <c r="C3252" s="1"/>
    </row>
    <row r="3253" spans="3:3">
      <c r="C3253" s="1"/>
    </row>
    <row r="3254" spans="3:3">
      <c r="C3254" s="1"/>
    </row>
    <row r="3255" spans="3:3">
      <c r="C3255" s="1"/>
    </row>
    <row r="3256" spans="3:3">
      <c r="C3256" s="1"/>
    </row>
    <row r="3257" spans="3:3">
      <c r="C3257" s="1"/>
    </row>
    <row r="3258" spans="3:3">
      <c r="C3258" s="1"/>
    </row>
    <row r="3259" spans="3:3">
      <c r="C3259" s="1"/>
    </row>
    <row r="3260" spans="3:3">
      <c r="C3260" s="1"/>
    </row>
    <row r="3261" spans="3:3">
      <c r="C3261" s="1"/>
    </row>
    <row r="3262" spans="3:3">
      <c r="C3262" s="1"/>
    </row>
    <row r="3263" spans="3:3">
      <c r="C3263" s="1"/>
    </row>
    <row r="3264" spans="3:3">
      <c r="C3264" s="1"/>
    </row>
    <row r="3265" spans="3:3">
      <c r="C3265" s="1"/>
    </row>
    <row r="3266" spans="3:3">
      <c r="C3266" s="1"/>
    </row>
    <row r="3267" spans="3:3">
      <c r="C3267" s="1"/>
    </row>
    <row r="3268" spans="3:3">
      <c r="C3268" s="1"/>
    </row>
    <row r="3269" spans="3:3">
      <c r="C3269" s="1"/>
    </row>
    <row r="3270" spans="3:3">
      <c r="C3270" s="1"/>
    </row>
    <row r="3271" spans="3:3">
      <c r="C3271" s="1"/>
    </row>
    <row r="3272" spans="3:3">
      <c r="C3272" s="1"/>
    </row>
    <row r="3273" spans="3:3">
      <c r="C3273" s="1"/>
    </row>
    <row r="3274" spans="3:3">
      <c r="C3274" s="1"/>
    </row>
    <row r="3275" spans="3:3">
      <c r="C3275" s="1"/>
    </row>
    <row r="3276" spans="3:3">
      <c r="C3276" s="1"/>
    </row>
    <row r="3277" spans="3:3">
      <c r="C3277" s="1"/>
    </row>
    <row r="3278" spans="3:3">
      <c r="C3278" s="1"/>
    </row>
    <row r="3279" spans="3:3">
      <c r="C3279" s="1"/>
    </row>
    <row r="3280" spans="3:3">
      <c r="C3280" s="1"/>
    </row>
    <row r="3281" spans="3:3">
      <c r="C3281" s="1"/>
    </row>
    <row r="3282" spans="3:3">
      <c r="C3282" s="1"/>
    </row>
    <row r="3283" spans="3:3">
      <c r="C3283" s="1"/>
    </row>
    <row r="3284" spans="3:3">
      <c r="C3284" s="1"/>
    </row>
    <row r="3285" spans="3:3">
      <c r="C3285" s="1"/>
    </row>
    <row r="3286" spans="3:3">
      <c r="C3286" s="1"/>
    </row>
    <row r="3287" spans="3:3">
      <c r="C3287" s="1"/>
    </row>
    <row r="3288" spans="3:3">
      <c r="C3288" s="1"/>
    </row>
    <row r="3289" spans="3:3">
      <c r="C3289" s="1"/>
    </row>
    <row r="3290" spans="3:3">
      <c r="C3290" s="1"/>
    </row>
    <row r="3291" spans="3:3">
      <c r="C3291" s="1"/>
    </row>
    <row r="3292" spans="3:3">
      <c r="C3292" s="1"/>
    </row>
    <row r="3293" spans="3:3">
      <c r="C3293" s="1"/>
    </row>
    <row r="3294" spans="3:3">
      <c r="C3294" s="1"/>
    </row>
    <row r="3295" spans="3:3">
      <c r="C3295" s="1"/>
    </row>
    <row r="3296" spans="3:3">
      <c r="C3296" s="1"/>
    </row>
    <row r="3297" spans="3:3">
      <c r="C3297" s="1"/>
    </row>
    <row r="3298" spans="3:3">
      <c r="C3298" s="1"/>
    </row>
    <row r="3299" spans="3:3">
      <c r="C3299" s="1"/>
    </row>
    <row r="3300" spans="3:3">
      <c r="C3300" s="1"/>
    </row>
    <row r="3301" spans="3:3">
      <c r="C3301" s="1"/>
    </row>
    <row r="3302" spans="3:3">
      <c r="C3302" s="1"/>
    </row>
    <row r="3303" spans="3:3">
      <c r="C3303" s="1"/>
    </row>
    <row r="3304" spans="3:3">
      <c r="C3304" s="1"/>
    </row>
    <row r="3305" spans="3:3">
      <c r="C3305" s="1"/>
    </row>
    <row r="3306" spans="3:3">
      <c r="C3306" s="1"/>
    </row>
    <row r="3307" spans="3:3">
      <c r="C3307" s="1"/>
    </row>
    <row r="3308" spans="3:3">
      <c r="C3308" s="1"/>
    </row>
    <row r="3309" spans="3:3">
      <c r="C3309" s="1"/>
    </row>
    <row r="3310" spans="3:3">
      <c r="C3310" s="1"/>
    </row>
    <row r="3311" spans="3:3">
      <c r="C3311" s="1"/>
    </row>
    <row r="3312" spans="3:3">
      <c r="C3312" s="1"/>
    </row>
    <row r="3313" spans="3:3">
      <c r="C3313" s="1"/>
    </row>
    <row r="3314" spans="3:3">
      <c r="C3314" s="1"/>
    </row>
    <row r="3315" spans="3:3">
      <c r="C3315" s="1"/>
    </row>
    <row r="3316" spans="3:3">
      <c r="C3316" s="1"/>
    </row>
    <row r="3317" spans="3:3">
      <c r="C3317" s="1"/>
    </row>
    <row r="3318" spans="3:3">
      <c r="C3318" s="1"/>
    </row>
    <row r="3319" spans="3:3">
      <c r="C3319" s="1"/>
    </row>
    <row r="3320" spans="3:3">
      <c r="C3320" s="1"/>
    </row>
    <row r="3321" spans="3:3">
      <c r="C3321" s="1"/>
    </row>
    <row r="3322" spans="3:3">
      <c r="C3322" s="1"/>
    </row>
    <row r="3323" spans="3:3">
      <c r="C3323" s="1"/>
    </row>
    <row r="3324" spans="3:3">
      <c r="C3324" s="1"/>
    </row>
    <row r="3325" spans="3:3">
      <c r="C3325" s="1"/>
    </row>
    <row r="3326" spans="3:3">
      <c r="C3326" s="1"/>
    </row>
    <row r="3327" spans="3:3">
      <c r="C3327" s="1"/>
    </row>
    <row r="3328" spans="3:3">
      <c r="C3328" s="1"/>
    </row>
    <row r="3329" spans="3:3">
      <c r="C3329" s="1"/>
    </row>
    <row r="3330" spans="3:3">
      <c r="C3330" s="1"/>
    </row>
    <row r="3331" spans="3:3">
      <c r="C3331" s="1"/>
    </row>
    <row r="3332" spans="3:3">
      <c r="C3332" s="1"/>
    </row>
    <row r="3333" spans="3:3">
      <c r="C3333" s="1"/>
    </row>
    <row r="3334" spans="3:3">
      <c r="C3334" s="1"/>
    </row>
    <row r="3335" spans="3:3">
      <c r="C3335" s="1"/>
    </row>
    <row r="3336" spans="3:3">
      <c r="C3336" s="1"/>
    </row>
    <row r="3337" spans="3:3">
      <c r="C3337" s="1"/>
    </row>
    <row r="3338" spans="3:3">
      <c r="C3338" s="1"/>
    </row>
    <row r="3339" spans="3:3">
      <c r="C3339" s="1"/>
    </row>
    <row r="3340" spans="3:3">
      <c r="C3340" s="1"/>
    </row>
    <row r="3341" spans="3:3">
      <c r="C3341" s="1"/>
    </row>
    <row r="3342" spans="3:3">
      <c r="C3342" s="1"/>
    </row>
    <row r="3343" spans="3:3">
      <c r="C3343" s="1"/>
    </row>
    <row r="3344" spans="3:3">
      <c r="C3344" s="1"/>
    </row>
    <row r="3345" spans="3:3">
      <c r="C3345" s="1"/>
    </row>
    <row r="3346" spans="3:3">
      <c r="C3346" s="1"/>
    </row>
    <row r="3347" spans="3:3">
      <c r="C3347" s="1"/>
    </row>
    <row r="3348" spans="3:3">
      <c r="C3348" s="1"/>
    </row>
    <row r="3349" spans="3:3">
      <c r="C3349" s="1"/>
    </row>
    <row r="3350" spans="3:3">
      <c r="C3350" s="1"/>
    </row>
    <row r="3351" spans="3:3">
      <c r="C3351" s="1"/>
    </row>
    <row r="3352" spans="3:3">
      <c r="C3352" s="1"/>
    </row>
    <row r="3353" spans="3:3">
      <c r="C3353" s="1"/>
    </row>
    <row r="3354" spans="3:3">
      <c r="C3354" s="1"/>
    </row>
    <row r="3355" spans="3:3">
      <c r="C3355" s="1"/>
    </row>
    <row r="3356" spans="3:3">
      <c r="C3356" s="1"/>
    </row>
    <row r="3357" spans="3:3">
      <c r="C3357" s="1"/>
    </row>
    <row r="3358" spans="3:3">
      <c r="C3358" s="1"/>
    </row>
    <row r="3359" spans="3:3">
      <c r="C3359" s="1"/>
    </row>
    <row r="3360" spans="3:3">
      <c r="C3360" s="1"/>
    </row>
    <row r="3361" spans="3:3">
      <c r="C3361" s="1"/>
    </row>
    <row r="3362" spans="3:3">
      <c r="C3362" s="1"/>
    </row>
    <row r="3363" spans="3:3">
      <c r="C3363" s="1"/>
    </row>
    <row r="3364" spans="3:3">
      <c r="C3364" s="1"/>
    </row>
    <row r="3365" spans="3:3">
      <c r="C3365" s="1"/>
    </row>
    <row r="3366" spans="3:3">
      <c r="C3366" s="1"/>
    </row>
    <row r="3367" spans="3:3">
      <c r="C3367" s="1"/>
    </row>
    <row r="3368" spans="3:3">
      <c r="C3368" s="1"/>
    </row>
    <row r="3369" spans="3:3">
      <c r="C3369" s="1"/>
    </row>
    <row r="3370" spans="3:3">
      <c r="C3370" s="1"/>
    </row>
    <row r="3371" spans="3:3">
      <c r="C3371" s="1"/>
    </row>
    <row r="3372" spans="3:3">
      <c r="C3372" s="1"/>
    </row>
    <row r="3373" spans="3:3">
      <c r="C3373" s="1"/>
    </row>
    <row r="3374" spans="3:3">
      <c r="C3374" s="1"/>
    </row>
    <row r="3375" spans="3:3">
      <c r="C3375" s="1"/>
    </row>
    <row r="3376" spans="3:3">
      <c r="C3376" s="1"/>
    </row>
    <row r="3377" spans="3:3">
      <c r="C3377" s="1"/>
    </row>
    <row r="3378" spans="3:3">
      <c r="C3378" s="1"/>
    </row>
    <row r="3379" spans="3:3">
      <c r="C3379" s="1"/>
    </row>
    <row r="3380" spans="3:3">
      <c r="C3380" s="1"/>
    </row>
    <row r="3381" spans="3:3">
      <c r="C3381" s="1"/>
    </row>
    <row r="3382" spans="3:3">
      <c r="C3382" s="1"/>
    </row>
    <row r="3383" spans="3:3">
      <c r="C3383" s="1"/>
    </row>
    <row r="3384" spans="3:3">
      <c r="C3384" s="1"/>
    </row>
    <row r="3385" spans="3:3">
      <c r="C3385" s="1"/>
    </row>
    <row r="3386" spans="3:3">
      <c r="C3386" s="1"/>
    </row>
    <row r="3387" spans="3:3">
      <c r="C3387" s="1"/>
    </row>
    <row r="3388" spans="3:3">
      <c r="C3388" s="1"/>
    </row>
    <row r="3389" spans="3:3">
      <c r="C3389" s="1"/>
    </row>
    <row r="3390" spans="3:3">
      <c r="C3390" s="1"/>
    </row>
    <row r="3391" spans="3:3">
      <c r="C3391" s="1"/>
    </row>
    <row r="3392" spans="3:3">
      <c r="C3392" s="1"/>
    </row>
    <row r="3393" spans="3:3">
      <c r="C3393" s="1"/>
    </row>
    <row r="3394" spans="3:3">
      <c r="C3394" s="1"/>
    </row>
    <row r="3395" spans="3:3">
      <c r="C3395" s="1"/>
    </row>
    <row r="3396" spans="3:3">
      <c r="C3396" s="1"/>
    </row>
    <row r="3397" spans="3:3">
      <c r="C3397" s="1"/>
    </row>
    <row r="3398" spans="3:3">
      <c r="C3398" s="1"/>
    </row>
    <row r="3399" spans="3:3">
      <c r="C3399" s="1"/>
    </row>
    <row r="3400" spans="3:3">
      <c r="C3400" s="1"/>
    </row>
    <row r="3401" spans="3:3">
      <c r="C3401" s="1"/>
    </row>
    <row r="3402" spans="3:3">
      <c r="C3402" s="1"/>
    </row>
    <row r="3403" spans="3:3">
      <c r="C3403" s="1"/>
    </row>
    <row r="3404" spans="3:3">
      <c r="C3404" s="1"/>
    </row>
    <row r="3405" spans="3:3">
      <c r="C3405" s="1"/>
    </row>
    <row r="3406" spans="3:3">
      <c r="C3406" s="1"/>
    </row>
    <row r="3407" spans="3:3">
      <c r="C3407" s="1"/>
    </row>
    <row r="3408" spans="3:3">
      <c r="C3408" s="1"/>
    </row>
    <row r="3409" spans="3:3">
      <c r="C3409" s="1"/>
    </row>
    <row r="3410" spans="3:3">
      <c r="C3410" s="1"/>
    </row>
    <row r="3411" spans="3:3">
      <c r="C3411" s="1"/>
    </row>
    <row r="3412" spans="3:3">
      <c r="C3412" s="1"/>
    </row>
    <row r="3413" spans="3:3">
      <c r="C3413" s="1"/>
    </row>
    <row r="3414" spans="3:3">
      <c r="C3414" s="1"/>
    </row>
    <row r="3415" spans="3:3">
      <c r="C3415" s="1"/>
    </row>
    <row r="3416" spans="3:3">
      <c r="C3416" s="1"/>
    </row>
    <row r="3417" spans="3:3">
      <c r="C3417" s="1"/>
    </row>
    <row r="3418" spans="3:3">
      <c r="C3418" s="1"/>
    </row>
    <row r="3419" spans="3:3">
      <c r="C3419" s="1"/>
    </row>
    <row r="3420" spans="3:3">
      <c r="C3420" s="1"/>
    </row>
    <row r="3421" spans="3:3">
      <c r="C3421" s="1"/>
    </row>
    <row r="3422" spans="3:3">
      <c r="C3422" s="1"/>
    </row>
    <row r="3423" spans="3:3">
      <c r="C3423" s="1"/>
    </row>
    <row r="3424" spans="3:3">
      <c r="C3424" s="1"/>
    </row>
    <row r="3425" spans="3:3">
      <c r="C3425" s="1"/>
    </row>
    <row r="3426" spans="3:3">
      <c r="C3426" s="1"/>
    </row>
    <row r="3427" spans="3:3">
      <c r="C3427" s="1"/>
    </row>
    <row r="3428" spans="3:3">
      <c r="C3428" s="1"/>
    </row>
    <row r="3429" spans="3:3">
      <c r="C3429" s="1"/>
    </row>
    <row r="3430" spans="3:3">
      <c r="C3430" s="1"/>
    </row>
    <row r="3431" spans="3:3">
      <c r="C3431" s="1"/>
    </row>
    <row r="3432" spans="3:3">
      <c r="C3432" s="1"/>
    </row>
    <row r="3433" spans="3:3">
      <c r="C3433" s="1"/>
    </row>
    <row r="3434" spans="3:3">
      <c r="C3434" s="1"/>
    </row>
    <row r="3435" spans="3:3">
      <c r="C3435" s="1"/>
    </row>
    <row r="3436" spans="3:3">
      <c r="C3436" s="1"/>
    </row>
    <row r="3437" spans="3:3">
      <c r="C3437" s="1"/>
    </row>
    <row r="3438" spans="3:3">
      <c r="C3438" s="1"/>
    </row>
    <row r="3439" spans="3:3">
      <c r="C3439" s="1"/>
    </row>
    <row r="3440" spans="3:3">
      <c r="C3440" s="1"/>
    </row>
    <row r="3441" spans="3:3">
      <c r="C3441" s="1"/>
    </row>
    <row r="3442" spans="3:3">
      <c r="C3442" s="1"/>
    </row>
    <row r="3443" spans="3:3">
      <c r="C3443" s="1"/>
    </row>
    <row r="3444" spans="3:3">
      <c r="C3444" s="1"/>
    </row>
    <row r="3445" spans="3:3">
      <c r="C3445" s="1"/>
    </row>
    <row r="3446" spans="3:3">
      <c r="C3446" s="1"/>
    </row>
    <row r="3447" spans="3:3">
      <c r="C3447" s="1"/>
    </row>
    <row r="3448" spans="3:3">
      <c r="C3448" s="1"/>
    </row>
    <row r="3449" spans="3:3">
      <c r="C3449" s="1"/>
    </row>
    <row r="3450" spans="3:3">
      <c r="C3450" s="1"/>
    </row>
    <row r="3451" spans="3:3">
      <c r="C3451" s="1"/>
    </row>
    <row r="3452" spans="3:3">
      <c r="C3452" s="1"/>
    </row>
    <row r="3453" spans="3:3">
      <c r="C3453" s="1"/>
    </row>
    <row r="3454" spans="3:3">
      <c r="C3454" s="1"/>
    </row>
    <row r="3455" spans="3:3">
      <c r="C3455" s="1"/>
    </row>
    <row r="3456" spans="3:3">
      <c r="C3456" s="1"/>
    </row>
    <row r="3457" spans="3:3">
      <c r="C3457" s="1"/>
    </row>
    <row r="3458" spans="3:3">
      <c r="C3458" s="1"/>
    </row>
    <row r="3459" spans="3:3">
      <c r="C3459" s="1"/>
    </row>
    <row r="3460" spans="3:3">
      <c r="C3460" s="1"/>
    </row>
    <row r="3461" spans="3:3">
      <c r="C3461" s="1"/>
    </row>
    <row r="3462" spans="3:3">
      <c r="C3462" s="1"/>
    </row>
    <row r="3463" spans="3:3">
      <c r="C3463" s="1"/>
    </row>
    <row r="3464" spans="3:3">
      <c r="C3464" s="1"/>
    </row>
    <row r="3465" spans="3:3">
      <c r="C3465" s="1"/>
    </row>
    <row r="3466" spans="3:3">
      <c r="C3466" s="1"/>
    </row>
    <row r="3467" spans="3:3">
      <c r="C3467" s="1"/>
    </row>
    <row r="3468" spans="3:3">
      <c r="C3468" s="1"/>
    </row>
    <row r="3469" spans="3:3">
      <c r="C3469" s="1"/>
    </row>
    <row r="3470" spans="3:3">
      <c r="C3470" s="1"/>
    </row>
    <row r="3471" spans="3:3">
      <c r="C3471" s="1"/>
    </row>
    <row r="3472" spans="3:3">
      <c r="C3472" s="1"/>
    </row>
    <row r="3473" spans="3:3">
      <c r="C3473" s="1"/>
    </row>
    <row r="3474" spans="3:3">
      <c r="C3474" s="1"/>
    </row>
    <row r="3475" spans="3:3">
      <c r="C3475" s="1"/>
    </row>
    <row r="3476" spans="3:3">
      <c r="C3476" s="1"/>
    </row>
    <row r="3477" spans="3:3">
      <c r="C3477" s="1"/>
    </row>
    <row r="3478" spans="3:3">
      <c r="C3478" s="1"/>
    </row>
    <row r="3479" spans="3:3">
      <c r="C3479" s="1"/>
    </row>
    <row r="3480" spans="3:3">
      <c r="C3480" s="1"/>
    </row>
    <row r="3481" spans="3:3">
      <c r="C3481" s="1"/>
    </row>
    <row r="3482" spans="3:3">
      <c r="C3482" s="1"/>
    </row>
    <row r="3483" spans="3:3">
      <c r="C3483" s="1"/>
    </row>
    <row r="3484" spans="3:3">
      <c r="C3484" s="1"/>
    </row>
    <row r="3485" spans="3:3">
      <c r="C3485" s="1"/>
    </row>
    <row r="3486" spans="3:3">
      <c r="C3486" s="1"/>
    </row>
    <row r="3487" spans="3:3">
      <c r="C3487" s="1"/>
    </row>
    <row r="3488" spans="3:3">
      <c r="C3488" s="1"/>
    </row>
    <row r="3489" spans="3:3">
      <c r="C3489" s="1"/>
    </row>
    <row r="3490" spans="3:3">
      <c r="C3490" s="1"/>
    </row>
    <row r="3491" spans="3:3">
      <c r="C3491" s="1"/>
    </row>
    <row r="3492" spans="3:3">
      <c r="C3492" s="1"/>
    </row>
    <row r="3493" spans="3:3">
      <c r="C3493" s="1"/>
    </row>
    <row r="3494" spans="3:3">
      <c r="C3494" s="1"/>
    </row>
    <row r="3495" spans="3:3">
      <c r="C3495" s="1"/>
    </row>
    <row r="3496" spans="3:3">
      <c r="C3496" s="1"/>
    </row>
    <row r="3497" spans="3:3">
      <c r="C3497" s="1"/>
    </row>
    <row r="3498" spans="3:3">
      <c r="C3498" s="1"/>
    </row>
    <row r="3499" spans="3:3">
      <c r="C3499" s="1"/>
    </row>
    <row r="3500" spans="3:3">
      <c r="C3500" s="1"/>
    </row>
    <row r="3501" spans="3:3">
      <c r="C3501" s="1"/>
    </row>
    <row r="3502" spans="3:3">
      <c r="C3502" s="1"/>
    </row>
    <row r="3503" spans="3:3">
      <c r="C3503" s="1"/>
    </row>
    <row r="3504" spans="3:3">
      <c r="C3504" s="1"/>
    </row>
    <row r="3505" spans="3:3">
      <c r="C3505" s="1"/>
    </row>
    <row r="3506" spans="3:3">
      <c r="C3506" s="1"/>
    </row>
    <row r="3507" spans="3:3">
      <c r="C3507" s="1"/>
    </row>
    <row r="3508" spans="3:3">
      <c r="C3508" s="1"/>
    </row>
    <row r="3509" spans="3:3">
      <c r="C3509" s="1"/>
    </row>
    <row r="3510" spans="3:3">
      <c r="C3510" s="1"/>
    </row>
    <row r="3511" spans="3:3">
      <c r="C3511" s="1"/>
    </row>
    <row r="3512" spans="3:3">
      <c r="C3512" s="1"/>
    </row>
    <row r="3513" spans="3:3">
      <c r="C3513" s="1"/>
    </row>
    <row r="3514" spans="3:3">
      <c r="C3514" s="1"/>
    </row>
    <row r="3515" spans="3:3">
      <c r="C3515" s="1"/>
    </row>
    <row r="3516" spans="3:3">
      <c r="C3516" s="1"/>
    </row>
    <row r="3517" spans="3:3">
      <c r="C3517" s="1"/>
    </row>
    <row r="3518" spans="3:3">
      <c r="C3518" s="1"/>
    </row>
    <row r="3519" spans="3:3">
      <c r="C3519" s="1"/>
    </row>
    <row r="3520" spans="3:3">
      <c r="C3520" s="1"/>
    </row>
    <row r="3521" spans="3:3">
      <c r="C3521" s="1"/>
    </row>
    <row r="3522" spans="3:3">
      <c r="C3522" s="1"/>
    </row>
    <row r="3523" spans="3:3">
      <c r="C3523" s="1"/>
    </row>
    <row r="3524" spans="3:3">
      <c r="C3524" s="1"/>
    </row>
    <row r="3525" spans="3:3">
      <c r="C3525" s="1"/>
    </row>
    <row r="3526" spans="3:3">
      <c r="C3526" s="1"/>
    </row>
    <row r="3527" spans="3:3">
      <c r="C3527" s="1"/>
    </row>
    <row r="3528" spans="3:3">
      <c r="C3528" s="1"/>
    </row>
    <row r="3529" spans="3:3">
      <c r="C3529" s="1"/>
    </row>
    <row r="3530" spans="3:3">
      <c r="C3530" s="1"/>
    </row>
    <row r="3531" spans="3:3">
      <c r="C3531" s="1"/>
    </row>
    <row r="3532" spans="3:3">
      <c r="C3532" s="1"/>
    </row>
    <row r="3533" spans="3:3">
      <c r="C3533" s="1"/>
    </row>
    <row r="3534" spans="3:3">
      <c r="C3534" s="1"/>
    </row>
    <row r="3535" spans="3:3">
      <c r="C3535" s="1"/>
    </row>
    <row r="3536" spans="3:3">
      <c r="C3536" s="1"/>
    </row>
    <row r="3537" spans="3:3">
      <c r="C3537" s="1"/>
    </row>
    <row r="3538" spans="3:3">
      <c r="C3538" s="1"/>
    </row>
    <row r="3539" spans="3:3">
      <c r="C3539" s="1"/>
    </row>
    <row r="3540" spans="3:3">
      <c r="C3540" s="1"/>
    </row>
    <row r="3541" spans="3:3">
      <c r="C3541" s="1"/>
    </row>
    <row r="3542" spans="3:3">
      <c r="C3542" s="1"/>
    </row>
    <row r="3543" spans="3:3">
      <c r="C3543" s="1"/>
    </row>
    <row r="3544" spans="3:3">
      <c r="C3544" s="1"/>
    </row>
    <row r="3545" spans="3:3">
      <c r="C3545" s="1"/>
    </row>
    <row r="3546" spans="3:3">
      <c r="C3546" s="1"/>
    </row>
    <row r="3547" spans="3:3">
      <c r="C3547" s="1"/>
    </row>
    <row r="3548" spans="3:3">
      <c r="C3548" s="1"/>
    </row>
    <row r="3549" spans="3:3">
      <c r="C3549" s="1"/>
    </row>
    <row r="3550" spans="3:3">
      <c r="C3550" s="1"/>
    </row>
    <row r="3551" spans="3:3">
      <c r="C3551" s="1"/>
    </row>
    <row r="3552" spans="3:3">
      <c r="C3552" s="1"/>
    </row>
    <row r="3553" spans="3:3">
      <c r="C3553" s="1"/>
    </row>
    <row r="3554" spans="3:3">
      <c r="C3554" s="1"/>
    </row>
    <row r="3555" spans="3:3">
      <c r="C3555" s="1"/>
    </row>
    <row r="3556" spans="3:3">
      <c r="C3556" s="1"/>
    </row>
    <row r="3557" spans="3:3">
      <c r="C3557" s="1"/>
    </row>
    <row r="3558" spans="3:3">
      <c r="C3558" s="1"/>
    </row>
    <row r="3559" spans="3:3">
      <c r="C3559" s="1"/>
    </row>
    <row r="3560" spans="3:3">
      <c r="C3560" s="1"/>
    </row>
    <row r="3561" spans="3:3">
      <c r="C3561" s="1"/>
    </row>
    <row r="3562" spans="3:3">
      <c r="C3562" s="1"/>
    </row>
    <row r="3563" spans="3:3">
      <c r="C3563" s="1"/>
    </row>
    <row r="3564" spans="3:3">
      <c r="C3564" s="1"/>
    </row>
    <row r="3565" spans="3:3">
      <c r="C3565" s="1"/>
    </row>
    <row r="3566" spans="3:3">
      <c r="C3566" s="1"/>
    </row>
    <row r="3567" spans="3:3">
      <c r="C3567" s="1"/>
    </row>
    <row r="3568" spans="3:3">
      <c r="C3568" s="1"/>
    </row>
    <row r="3569" spans="3:3">
      <c r="C3569" s="1"/>
    </row>
    <row r="3570" spans="3:3">
      <c r="C3570" s="1"/>
    </row>
    <row r="3571" spans="3:3">
      <c r="C3571" s="1"/>
    </row>
    <row r="3572" spans="3:3">
      <c r="C3572" s="1"/>
    </row>
    <row r="3573" spans="3:3">
      <c r="C3573" s="1"/>
    </row>
    <row r="3574" spans="3:3">
      <c r="C3574" s="1"/>
    </row>
    <row r="3575" spans="3:3">
      <c r="C3575" s="1"/>
    </row>
    <row r="3576" spans="3:3">
      <c r="C3576" s="1"/>
    </row>
    <row r="3577" spans="3:3">
      <c r="C3577" s="1"/>
    </row>
    <row r="3578" spans="3:3">
      <c r="C3578" s="1"/>
    </row>
    <row r="3579" spans="3:3">
      <c r="C3579" s="1"/>
    </row>
    <row r="3580" spans="3:3">
      <c r="C3580" s="1"/>
    </row>
    <row r="3581" spans="3:3">
      <c r="C3581" s="1"/>
    </row>
    <row r="3582" spans="3:3">
      <c r="C3582" s="1"/>
    </row>
    <row r="3583" spans="3:3">
      <c r="C3583" s="1"/>
    </row>
    <row r="3584" spans="3:3">
      <c r="C3584" s="1"/>
    </row>
    <row r="3585" spans="3:3">
      <c r="C3585" s="1"/>
    </row>
    <row r="3586" spans="3:3">
      <c r="C3586" s="1"/>
    </row>
    <row r="3587" spans="3:3">
      <c r="C3587" s="1"/>
    </row>
    <row r="3588" spans="3:3">
      <c r="C3588" s="1"/>
    </row>
    <row r="3589" spans="3:3">
      <c r="C3589" s="1"/>
    </row>
    <row r="3590" spans="3:3">
      <c r="C3590" s="1"/>
    </row>
    <row r="3591" spans="3:3">
      <c r="C3591" s="1"/>
    </row>
    <row r="3592" spans="3:3">
      <c r="C3592" s="1"/>
    </row>
    <row r="3593" spans="3:3">
      <c r="C3593" s="1"/>
    </row>
    <row r="3594" spans="3:3">
      <c r="C3594" s="1"/>
    </row>
    <row r="3595" spans="3:3">
      <c r="C3595" s="1"/>
    </row>
    <row r="3596" spans="3:3">
      <c r="C3596" s="1"/>
    </row>
    <row r="3597" spans="3:3">
      <c r="C3597" s="1"/>
    </row>
    <row r="3598" spans="3:3">
      <c r="C3598" s="1"/>
    </row>
    <row r="3599" spans="3:3">
      <c r="C3599" s="1"/>
    </row>
    <row r="3600" spans="3:3">
      <c r="C3600" s="1"/>
    </row>
    <row r="3601" spans="3:3">
      <c r="C3601" s="1"/>
    </row>
    <row r="3602" spans="3:3">
      <c r="C3602" s="1"/>
    </row>
    <row r="3603" spans="3:3">
      <c r="C3603" s="1"/>
    </row>
    <row r="3604" spans="3:3">
      <c r="C3604" s="1"/>
    </row>
    <row r="3605" spans="3:3">
      <c r="C3605" s="1"/>
    </row>
    <row r="3606" spans="3:3">
      <c r="C3606" s="1"/>
    </row>
    <row r="3607" spans="3:3">
      <c r="C3607" s="1"/>
    </row>
    <row r="3608" spans="3:3">
      <c r="C3608" s="1"/>
    </row>
    <row r="3609" spans="3:3">
      <c r="C3609" s="1"/>
    </row>
    <row r="3610" spans="3:3">
      <c r="C3610" s="1"/>
    </row>
    <row r="3611" spans="3:3">
      <c r="C3611" s="1"/>
    </row>
    <row r="3612" spans="3:3">
      <c r="C3612" s="1"/>
    </row>
    <row r="3613" spans="3:3">
      <c r="C3613" s="1"/>
    </row>
    <row r="3614" spans="3:3">
      <c r="C3614" s="1"/>
    </row>
    <row r="3615" spans="3:3">
      <c r="C3615" s="1"/>
    </row>
    <row r="3616" spans="3:3">
      <c r="C3616" s="1"/>
    </row>
    <row r="3617" spans="3:3">
      <c r="C3617" s="1"/>
    </row>
    <row r="3618" spans="3:3">
      <c r="C3618" s="1"/>
    </row>
    <row r="3619" spans="3:3">
      <c r="C3619" s="1"/>
    </row>
    <row r="3620" spans="3:3">
      <c r="C3620" s="1"/>
    </row>
    <row r="3621" spans="3:3">
      <c r="C3621" s="1"/>
    </row>
    <row r="3622" spans="3:3">
      <c r="C3622" s="1"/>
    </row>
    <row r="3623" spans="3:3">
      <c r="C3623" s="1"/>
    </row>
    <row r="3624" spans="3:3">
      <c r="C3624" s="1"/>
    </row>
    <row r="3625" spans="3:3">
      <c r="C3625" s="1"/>
    </row>
    <row r="3626" spans="3:3">
      <c r="C3626" s="1"/>
    </row>
    <row r="3627" spans="3:3">
      <c r="C3627" s="1"/>
    </row>
    <row r="3628" spans="3:3">
      <c r="C3628" s="1"/>
    </row>
    <row r="3629" spans="3:3">
      <c r="C3629" s="1"/>
    </row>
    <row r="3630" spans="3:3">
      <c r="C3630" s="1"/>
    </row>
    <row r="3631" spans="3:3">
      <c r="C3631" s="1"/>
    </row>
    <row r="3632" spans="3:3">
      <c r="C3632" s="1"/>
    </row>
    <row r="3633" spans="3:3">
      <c r="C3633" s="1"/>
    </row>
    <row r="3634" spans="3:3">
      <c r="C3634" s="1"/>
    </row>
    <row r="3635" spans="3:3">
      <c r="C3635" s="1"/>
    </row>
    <row r="3636" spans="3:3">
      <c r="C3636" s="1"/>
    </row>
    <row r="3637" spans="3:3">
      <c r="C3637" s="1"/>
    </row>
    <row r="3638" spans="3:3">
      <c r="C3638" s="1"/>
    </row>
    <row r="3639" spans="3:3">
      <c r="C3639" s="1"/>
    </row>
    <row r="3640" spans="3:3">
      <c r="C3640" s="1"/>
    </row>
    <row r="3641" spans="3:3">
      <c r="C3641" s="1"/>
    </row>
    <row r="3642" spans="3:3">
      <c r="C3642" s="1"/>
    </row>
    <row r="3643" spans="3:3">
      <c r="C3643" s="1"/>
    </row>
    <row r="3644" spans="3:3">
      <c r="C3644" s="1"/>
    </row>
    <row r="3645" spans="3:3">
      <c r="C3645" s="1"/>
    </row>
    <row r="3646" spans="3:3">
      <c r="C3646" s="1"/>
    </row>
    <row r="3647" spans="3:3">
      <c r="C3647" s="1"/>
    </row>
    <row r="3648" spans="3:3">
      <c r="C3648" s="1"/>
    </row>
    <row r="3649" spans="3:3">
      <c r="C3649" s="1"/>
    </row>
    <row r="3650" spans="3:3">
      <c r="C3650" s="1"/>
    </row>
    <row r="3651" spans="3:3">
      <c r="C3651" s="1"/>
    </row>
    <row r="3652" spans="3:3">
      <c r="C3652" s="1"/>
    </row>
    <row r="3653" spans="3:3">
      <c r="C3653" s="1"/>
    </row>
    <row r="3654" spans="3:3">
      <c r="C3654" s="1"/>
    </row>
    <row r="3655" spans="3:3">
      <c r="C3655" s="1"/>
    </row>
    <row r="3656" spans="3:3">
      <c r="C3656" s="1"/>
    </row>
    <row r="3657" spans="3:3">
      <c r="C3657" s="1"/>
    </row>
    <row r="3658" spans="3:3">
      <c r="C3658" s="1"/>
    </row>
    <row r="3659" spans="3:3">
      <c r="C3659" s="1"/>
    </row>
    <row r="3660" spans="3:3">
      <c r="C3660" s="1"/>
    </row>
    <row r="3661" spans="3:3">
      <c r="C3661" s="1"/>
    </row>
    <row r="3662" spans="3:3">
      <c r="C3662" s="1"/>
    </row>
    <row r="3663" spans="3:3">
      <c r="C3663" s="1"/>
    </row>
    <row r="3664" spans="3:3">
      <c r="C3664" s="1"/>
    </row>
    <row r="3665" spans="3:3">
      <c r="C3665" s="1"/>
    </row>
    <row r="3666" spans="3:3">
      <c r="C3666" s="1"/>
    </row>
    <row r="3667" spans="3:3">
      <c r="C3667" s="1"/>
    </row>
    <row r="3668" spans="3:3">
      <c r="C3668" s="1"/>
    </row>
    <row r="3669" spans="3:3">
      <c r="C3669" s="1"/>
    </row>
    <row r="3670" spans="3:3">
      <c r="C3670" s="1"/>
    </row>
    <row r="3671" spans="3:3">
      <c r="C3671" s="1"/>
    </row>
    <row r="3672" spans="3:3">
      <c r="C3672" s="1"/>
    </row>
    <row r="3673" spans="3:3">
      <c r="C3673" s="1"/>
    </row>
    <row r="3674" spans="3:3">
      <c r="C3674" s="1"/>
    </row>
    <row r="3675" spans="3:3">
      <c r="C3675" s="1"/>
    </row>
    <row r="3676" spans="3:3">
      <c r="C3676" s="1"/>
    </row>
    <row r="3677" spans="3:3">
      <c r="C3677" s="1"/>
    </row>
    <row r="3678" spans="3:3">
      <c r="C3678" s="1"/>
    </row>
    <row r="3679" spans="3:3">
      <c r="C3679" s="1"/>
    </row>
    <row r="3680" spans="3:3">
      <c r="C3680" s="1"/>
    </row>
    <row r="3681" spans="3:3">
      <c r="C3681" s="1"/>
    </row>
    <row r="3682" spans="3:3">
      <c r="C3682" s="1"/>
    </row>
    <row r="3683" spans="3:3">
      <c r="C3683" s="1"/>
    </row>
    <row r="3684" spans="3:3">
      <c r="C3684" s="1"/>
    </row>
    <row r="3685" spans="3:3">
      <c r="C3685" s="1"/>
    </row>
    <row r="3686" spans="3:3">
      <c r="C3686" s="1"/>
    </row>
    <row r="3687" spans="3:3">
      <c r="C3687" s="1"/>
    </row>
    <row r="3688" spans="3:3">
      <c r="C3688" s="1"/>
    </row>
    <row r="3689" spans="3:3">
      <c r="C3689" s="1"/>
    </row>
    <row r="3690" spans="3:3">
      <c r="C3690" s="1"/>
    </row>
    <row r="3691" spans="3:3">
      <c r="C3691" s="1"/>
    </row>
    <row r="3692" spans="3:3">
      <c r="C3692" s="1"/>
    </row>
    <row r="3693" spans="3:3">
      <c r="C3693" s="1"/>
    </row>
    <row r="3694" spans="3:3">
      <c r="C3694" s="1"/>
    </row>
    <row r="3695" spans="3:3">
      <c r="C3695" s="1"/>
    </row>
    <row r="3696" spans="3:3">
      <c r="C3696" s="1"/>
    </row>
    <row r="3697" spans="3:3">
      <c r="C3697" s="1"/>
    </row>
    <row r="3698" spans="3:3">
      <c r="C3698" s="1"/>
    </row>
    <row r="3699" spans="3:3">
      <c r="C3699" s="1"/>
    </row>
    <row r="3700" spans="3:3">
      <c r="C3700" s="1"/>
    </row>
    <row r="3701" spans="3:3">
      <c r="C3701" s="1"/>
    </row>
    <row r="3702" spans="3:3">
      <c r="C3702" s="1"/>
    </row>
    <row r="3703" spans="3:3">
      <c r="C3703" s="1"/>
    </row>
    <row r="3704" spans="3:3">
      <c r="C3704" s="1"/>
    </row>
    <row r="3705" spans="3:3">
      <c r="C3705" s="1"/>
    </row>
    <row r="3706" spans="3:3">
      <c r="C3706" s="1"/>
    </row>
    <row r="3707" spans="3:3">
      <c r="C3707" s="1"/>
    </row>
    <row r="3708" spans="3:3">
      <c r="C3708" s="1"/>
    </row>
    <row r="3709" spans="3:3">
      <c r="C3709" s="1"/>
    </row>
    <row r="3710" spans="3:3">
      <c r="C3710" s="1"/>
    </row>
    <row r="3711" spans="3:3">
      <c r="C3711" s="1"/>
    </row>
    <row r="3712" spans="3:3">
      <c r="C3712" s="1"/>
    </row>
    <row r="3713" spans="3:3">
      <c r="C3713" s="1"/>
    </row>
    <row r="3714" spans="3:3">
      <c r="C3714" s="1"/>
    </row>
    <row r="3715" spans="3:3">
      <c r="C3715" s="1"/>
    </row>
    <row r="3716" spans="3:3">
      <c r="C3716" s="1"/>
    </row>
    <row r="3717" spans="3:3">
      <c r="C3717" s="1"/>
    </row>
    <row r="3718" spans="3:3">
      <c r="C3718" s="1"/>
    </row>
    <row r="3719" spans="3:3">
      <c r="C3719" s="1"/>
    </row>
    <row r="3720" spans="3:3">
      <c r="C3720" s="1"/>
    </row>
    <row r="3721" spans="3:3">
      <c r="C3721" s="1"/>
    </row>
    <row r="3722" spans="3:3">
      <c r="C3722" s="1"/>
    </row>
    <row r="3723" spans="3:3">
      <c r="C3723" s="1"/>
    </row>
    <row r="3724" spans="3:3">
      <c r="C3724" s="1"/>
    </row>
    <row r="3725" spans="3:3">
      <c r="C3725" s="1"/>
    </row>
    <row r="3726" spans="3:3">
      <c r="C3726" s="1"/>
    </row>
    <row r="3727" spans="3:3">
      <c r="C3727" s="1"/>
    </row>
    <row r="3728" spans="3:3">
      <c r="C3728" s="1"/>
    </row>
    <row r="3729" spans="3:3">
      <c r="C3729" s="1"/>
    </row>
    <row r="3730" spans="3:3">
      <c r="C3730" s="1"/>
    </row>
    <row r="3731" spans="3:3">
      <c r="C3731" s="1"/>
    </row>
    <row r="3732" spans="3:3">
      <c r="C3732" s="1"/>
    </row>
    <row r="3733" spans="3:3">
      <c r="C3733" s="1"/>
    </row>
    <row r="3734" spans="3:3">
      <c r="C3734" s="1"/>
    </row>
    <row r="3735" spans="3:3">
      <c r="C3735" s="1"/>
    </row>
    <row r="3736" spans="3:3">
      <c r="C3736" s="1"/>
    </row>
    <row r="3737" spans="3:3">
      <c r="C3737" s="1"/>
    </row>
    <row r="3738" spans="3:3">
      <c r="C3738" s="1"/>
    </row>
    <row r="3739" spans="3:3">
      <c r="C3739" s="1"/>
    </row>
    <row r="3740" spans="3:3">
      <c r="C3740" s="1"/>
    </row>
    <row r="3741" spans="3:3">
      <c r="C3741" s="1"/>
    </row>
    <row r="3742" spans="3:3">
      <c r="C3742" s="1"/>
    </row>
    <row r="3743" spans="3:3">
      <c r="C3743" s="1"/>
    </row>
    <row r="3744" spans="3:3">
      <c r="C3744" s="1"/>
    </row>
    <row r="3745" spans="3:3">
      <c r="C3745" s="1"/>
    </row>
    <row r="3746" spans="3:3">
      <c r="C3746" s="1"/>
    </row>
    <row r="3747" spans="3:3">
      <c r="C3747" s="1"/>
    </row>
    <row r="3748" spans="3:3">
      <c r="C3748" s="1"/>
    </row>
    <row r="3749" spans="3:3">
      <c r="C3749" s="1"/>
    </row>
    <row r="3750" spans="3:3">
      <c r="C3750" s="1"/>
    </row>
    <row r="3751" spans="3:3">
      <c r="C3751" s="1"/>
    </row>
    <row r="3752" spans="3:3">
      <c r="C3752" s="1"/>
    </row>
    <row r="3753" spans="3:3">
      <c r="C3753" s="1"/>
    </row>
    <row r="3754" spans="3:3">
      <c r="C3754" s="1"/>
    </row>
    <row r="3755" spans="3:3">
      <c r="C3755" s="1"/>
    </row>
    <row r="3756" spans="3:3">
      <c r="C3756" s="1"/>
    </row>
    <row r="3757" spans="3:3">
      <c r="C3757" s="1"/>
    </row>
    <row r="3758" spans="3:3">
      <c r="C3758" s="1"/>
    </row>
    <row r="3759" spans="3:3">
      <c r="C3759" s="1"/>
    </row>
    <row r="3760" spans="3:3">
      <c r="C3760" s="1"/>
    </row>
    <row r="3761" spans="3:3">
      <c r="C3761" s="1"/>
    </row>
    <row r="3762" spans="3:3">
      <c r="C3762" s="1"/>
    </row>
    <row r="3763" spans="3:3">
      <c r="C3763" s="1"/>
    </row>
    <row r="3764" spans="3:3">
      <c r="C3764" s="1"/>
    </row>
    <row r="3765" spans="3:3">
      <c r="C3765" s="1"/>
    </row>
    <row r="3766" spans="3:3">
      <c r="C3766" s="1"/>
    </row>
    <row r="3767" spans="3:3">
      <c r="C3767" s="1"/>
    </row>
    <row r="3768" spans="3:3">
      <c r="C3768" s="1"/>
    </row>
    <row r="3769" spans="3:3">
      <c r="C3769" s="1"/>
    </row>
    <row r="3770" spans="3:3">
      <c r="C3770" s="1"/>
    </row>
    <row r="3771" spans="3:3">
      <c r="C3771" s="1"/>
    </row>
    <row r="3772" spans="3:3">
      <c r="C3772" s="1"/>
    </row>
    <row r="3773" spans="3:3">
      <c r="C3773" s="1"/>
    </row>
    <row r="3774" spans="3:3">
      <c r="C3774" s="1"/>
    </row>
    <row r="3775" spans="3:3">
      <c r="C3775" s="1"/>
    </row>
    <row r="3776" spans="3:3">
      <c r="C3776" s="1"/>
    </row>
    <row r="3777" spans="3:3">
      <c r="C3777" s="1"/>
    </row>
    <row r="3778" spans="3:3">
      <c r="C3778" s="1"/>
    </row>
    <row r="3779" spans="3:3">
      <c r="C3779" s="1"/>
    </row>
    <row r="3780" spans="3:3">
      <c r="C3780" s="1"/>
    </row>
    <row r="3781" spans="3:3">
      <c r="C3781" s="1"/>
    </row>
    <row r="3782" spans="3:3">
      <c r="C3782" s="1"/>
    </row>
    <row r="3783" spans="3:3">
      <c r="C3783" s="1"/>
    </row>
    <row r="3784" spans="3:3">
      <c r="C3784" s="1"/>
    </row>
    <row r="3785" spans="3:3">
      <c r="C3785" s="1"/>
    </row>
    <row r="3786" spans="3:3">
      <c r="C3786" s="1"/>
    </row>
    <row r="3787" spans="3:3">
      <c r="C3787" s="1"/>
    </row>
    <row r="3788" spans="3:3">
      <c r="C3788" s="1"/>
    </row>
    <row r="3789" spans="3:3">
      <c r="C3789" s="1"/>
    </row>
    <row r="3790" spans="3:3">
      <c r="C3790" s="1"/>
    </row>
    <row r="3791" spans="3:3">
      <c r="C3791" s="1"/>
    </row>
    <row r="3792" spans="3:3">
      <c r="C3792" s="1"/>
    </row>
    <row r="3793" spans="3:3">
      <c r="C3793" s="1"/>
    </row>
    <row r="3794" spans="3:3">
      <c r="C3794" s="1"/>
    </row>
    <row r="3795" spans="3:3">
      <c r="C3795" s="1"/>
    </row>
    <row r="3796" spans="3:3">
      <c r="C3796" s="1"/>
    </row>
    <row r="3797" spans="3:3">
      <c r="C3797" s="1"/>
    </row>
    <row r="3798" spans="3:3">
      <c r="C3798" s="1"/>
    </row>
    <row r="3799" spans="3:3">
      <c r="C3799" s="1"/>
    </row>
    <row r="3800" spans="3:3">
      <c r="C3800" s="1"/>
    </row>
    <row r="3801" spans="3:3">
      <c r="C3801" s="1"/>
    </row>
    <row r="3802" spans="3:3">
      <c r="C3802" s="1"/>
    </row>
    <row r="3803" spans="3:3">
      <c r="C3803" s="1"/>
    </row>
    <row r="3804" spans="3:3">
      <c r="C3804" s="1"/>
    </row>
    <row r="3805" spans="3:3">
      <c r="C3805" s="1"/>
    </row>
    <row r="3806" spans="3:3">
      <c r="C3806" s="1"/>
    </row>
    <row r="3807" spans="3:3">
      <c r="C3807" s="1"/>
    </row>
    <row r="3808" spans="3:3">
      <c r="C3808" s="1"/>
    </row>
    <row r="3809" spans="3:3">
      <c r="C3809" s="1"/>
    </row>
    <row r="3810" spans="3:3">
      <c r="C3810" s="1"/>
    </row>
    <row r="3811" spans="3:3">
      <c r="C3811" s="1"/>
    </row>
    <row r="3812" spans="3:3">
      <c r="C3812" s="1"/>
    </row>
    <row r="3813" spans="3:3">
      <c r="C3813" s="1"/>
    </row>
    <row r="3814" spans="3:3">
      <c r="C3814" s="1"/>
    </row>
    <row r="3815" spans="3:3">
      <c r="C3815" s="1"/>
    </row>
    <row r="3816" spans="3:3">
      <c r="C3816" s="1"/>
    </row>
    <row r="3817" spans="3:3">
      <c r="C3817" s="1"/>
    </row>
    <row r="3818" spans="3:3">
      <c r="C3818" s="1"/>
    </row>
    <row r="3819" spans="3:3">
      <c r="C3819" s="1"/>
    </row>
    <row r="3820" spans="3:3">
      <c r="C3820" s="1"/>
    </row>
    <row r="3821" spans="3:3">
      <c r="C3821" s="1"/>
    </row>
    <row r="3822" spans="3:3">
      <c r="C3822" s="1"/>
    </row>
    <row r="3823" spans="3:3">
      <c r="C3823" s="1"/>
    </row>
    <row r="3824" spans="3:3">
      <c r="C3824" s="1"/>
    </row>
    <row r="3825" spans="3:3">
      <c r="C3825" s="1"/>
    </row>
    <row r="3826" spans="3:3">
      <c r="C3826" s="1"/>
    </row>
    <row r="3827" spans="3:3">
      <c r="C3827" s="1"/>
    </row>
    <row r="3828" spans="3:3">
      <c r="C3828" s="1"/>
    </row>
    <row r="3829" spans="3:3">
      <c r="C3829" s="1"/>
    </row>
    <row r="3830" spans="3:3">
      <c r="C3830" s="1"/>
    </row>
    <row r="3831" spans="3:3">
      <c r="C3831" s="1"/>
    </row>
    <row r="3832" spans="3:3">
      <c r="C3832" s="1"/>
    </row>
    <row r="3833" spans="3:3">
      <c r="C3833" s="1"/>
    </row>
    <row r="3834" spans="3:3">
      <c r="C3834" s="1"/>
    </row>
    <row r="3835" spans="3:3">
      <c r="C3835" s="1"/>
    </row>
    <row r="3836" spans="3:3">
      <c r="C3836" s="1"/>
    </row>
    <row r="3837" spans="3:3">
      <c r="C3837" s="1"/>
    </row>
    <row r="3838" spans="3:3">
      <c r="C3838" s="1"/>
    </row>
    <row r="3839" spans="3:3">
      <c r="C3839" s="1"/>
    </row>
    <row r="3840" spans="3:3">
      <c r="C3840" s="1"/>
    </row>
    <row r="3841" spans="3:3">
      <c r="C3841" s="1"/>
    </row>
    <row r="3842" spans="3:3">
      <c r="C3842" s="1"/>
    </row>
    <row r="3843" spans="3:3">
      <c r="C3843" s="1"/>
    </row>
    <row r="3844" spans="3:3">
      <c r="C3844" s="1"/>
    </row>
    <row r="3845" spans="3:3">
      <c r="C3845" s="1"/>
    </row>
    <row r="3846" spans="3:3">
      <c r="C3846" s="1"/>
    </row>
    <row r="3847" spans="3:3">
      <c r="C3847" s="1"/>
    </row>
    <row r="3848" spans="3:3">
      <c r="C3848" s="1"/>
    </row>
    <row r="3849" spans="3:3">
      <c r="C3849" s="1"/>
    </row>
    <row r="3850" spans="3:3">
      <c r="C3850" s="1"/>
    </row>
    <row r="3851" spans="3:3">
      <c r="C3851" s="1"/>
    </row>
    <row r="3852" spans="3:3">
      <c r="C3852" s="1"/>
    </row>
    <row r="3853" spans="3:3">
      <c r="C3853" s="1"/>
    </row>
    <row r="3854" spans="3:3">
      <c r="C3854" s="1"/>
    </row>
    <row r="3855" spans="3:3">
      <c r="C3855" s="1"/>
    </row>
    <row r="3856" spans="3:3">
      <c r="C3856" s="1"/>
    </row>
    <row r="3857" spans="3:3">
      <c r="C3857" s="1"/>
    </row>
    <row r="3858" spans="3:3">
      <c r="C3858" s="1"/>
    </row>
    <row r="3859" spans="3:3">
      <c r="C3859" s="1"/>
    </row>
    <row r="3860" spans="3:3">
      <c r="C3860" s="1"/>
    </row>
    <row r="3861" spans="3:3">
      <c r="C3861" s="1"/>
    </row>
    <row r="3862" spans="3:3">
      <c r="C3862" s="1"/>
    </row>
    <row r="3863" spans="3:3">
      <c r="C3863" s="1"/>
    </row>
    <row r="3864" spans="3:3">
      <c r="C3864" s="1"/>
    </row>
    <row r="3865" spans="3:3">
      <c r="C3865" s="1"/>
    </row>
    <row r="3866" spans="3:3">
      <c r="C3866" s="1"/>
    </row>
    <row r="3867" spans="3:3">
      <c r="C3867" s="1"/>
    </row>
    <row r="3868" spans="3:3">
      <c r="C3868" s="1"/>
    </row>
    <row r="3869" spans="3:3">
      <c r="C3869" s="1"/>
    </row>
    <row r="3870" spans="3:3">
      <c r="C3870" s="1"/>
    </row>
    <row r="3871" spans="3:3">
      <c r="C3871" s="1"/>
    </row>
    <row r="3872" spans="3:3">
      <c r="C3872" s="1"/>
    </row>
    <row r="3873" spans="3:3">
      <c r="C3873" s="1"/>
    </row>
    <row r="3874" spans="3:3">
      <c r="C3874" s="1"/>
    </row>
    <row r="3875" spans="3:3">
      <c r="C3875" s="1"/>
    </row>
    <row r="3876" spans="3:3">
      <c r="C3876" s="1"/>
    </row>
    <row r="3877" spans="3:3">
      <c r="C3877" s="1"/>
    </row>
    <row r="3878" spans="3:3">
      <c r="C3878" s="1"/>
    </row>
    <row r="3879" spans="3:3">
      <c r="C3879" s="1"/>
    </row>
    <row r="3880" spans="3:3">
      <c r="C3880" s="1"/>
    </row>
    <row r="3881" spans="3:3">
      <c r="C3881" s="1"/>
    </row>
    <row r="3882" spans="3:3">
      <c r="C3882" s="1"/>
    </row>
    <row r="3883" spans="3:3">
      <c r="C3883" s="1"/>
    </row>
    <row r="3884" spans="3:3">
      <c r="C3884" s="1"/>
    </row>
    <row r="3885" spans="3:3">
      <c r="C3885" s="1"/>
    </row>
    <row r="3886" spans="3:3">
      <c r="C3886" s="1"/>
    </row>
    <row r="3887" spans="3:3">
      <c r="C3887" s="1"/>
    </row>
    <row r="3888" spans="3:3">
      <c r="C3888" s="1"/>
    </row>
    <row r="3889" spans="3:3">
      <c r="C3889" s="1"/>
    </row>
    <row r="3890" spans="3:3">
      <c r="C3890" s="1"/>
    </row>
    <row r="3891" spans="3:3">
      <c r="C3891" s="1"/>
    </row>
    <row r="3892" spans="3:3">
      <c r="C3892" s="1"/>
    </row>
    <row r="3893" spans="3:3">
      <c r="C3893" s="1"/>
    </row>
    <row r="3894" spans="3:3">
      <c r="C3894" s="1"/>
    </row>
    <row r="3895" spans="3:3">
      <c r="C3895" s="1"/>
    </row>
    <row r="3896" spans="3:3">
      <c r="C3896" s="1"/>
    </row>
    <row r="3897" spans="3:3">
      <c r="C3897" s="1"/>
    </row>
    <row r="3898" spans="3:3">
      <c r="C3898" s="1"/>
    </row>
    <row r="3899" spans="3:3">
      <c r="C3899" s="1"/>
    </row>
    <row r="3900" spans="3:3">
      <c r="C3900" s="1"/>
    </row>
    <row r="3901" spans="3:3">
      <c r="C3901" s="1"/>
    </row>
    <row r="3902" spans="3:3">
      <c r="C3902" s="1"/>
    </row>
    <row r="3903" spans="3:3">
      <c r="C3903" s="1"/>
    </row>
    <row r="3904" spans="3:3">
      <c r="C3904" s="1"/>
    </row>
    <row r="3905" spans="3:3">
      <c r="C3905" s="1"/>
    </row>
    <row r="3906" spans="3:3">
      <c r="C3906" s="1"/>
    </row>
    <row r="3907" spans="3:3">
      <c r="C3907" s="1"/>
    </row>
    <row r="3908" spans="3:3">
      <c r="C3908" s="1"/>
    </row>
    <row r="3909" spans="3:3">
      <c r="C3909" s="1"/>
    </row>
    <row r="3910" spans="3:3">
      <c r="C3910" s="1"/>
    </row>
    <row r="3911" spans="3:3">
      <c r="C3911" s="1"/>
    </row>
    <row r="3912" spans="3:3">
      <c r="C3912" s="1"/>
    </row>
    <row r="3913" spans="3:3">
      <c r="C3913" s="1"/>
    </row>
    <row r="3914" spans="3:3">
      <c r="C3914" s="1"/>
    </row>
    <row r="3915" spans="3:3">
      <c r="C3915" s="1"/>
    </row>
    <row r="3916" spans="3:3">
      <c r="C3916" s="1"/>
    </row>
    <row r="3917" spans="3:3">
      <c r="C3917" s="1"/>
    </row>
    <row r="3918" spans="3:3">
      <c r="C3918" s="1"/>
    </row>
    <row r="3919" spans="3:3">
      <c r="C3919" s="1"/>
    </row>
    <row r="3920" spans="3:3">
      <c r="C3920" s="1"/>
    </row>
    <row r="3921" spans="3:3">
      <c r="C3921" s="1"/>
    </row>
    <row r="3922" spans="3:3">
      <c r="C3922" s="1"/>
    </row>
    <row r="3923" spans="3:3">
      <c r="C3923" s="1"/>
    </row>
    <row r="3924" spans="3:3">
      <c r="C3924" s="1"/>
    </row>
    <row r="3925" spans="3:3">
      <c r="C3925" s="1"/>
    </row>
    <row r="3926" spans="3:3">
      <c r="C3926" s="1"/>
    </row>
    <row r="3927" spans="3:3">
      <c r="C3927" s="1"/>
    </row>
    <row r="3928" spans="3:3">
      <c r="C3928" s="1"/>
    </row>
    <row r="3929" spans="3:3">
      <c r="C3929" s="1"/>
    </row>
    <row r="3930" spans="3:3">
      <c r="C3930" s="1"/>
    </row>
    <row r="3931" spans="3:3">
      <c r="C3931" s="1"/>
    </row>
    <row r="3932" spans="3:3">
      <c r="C3932" s="1"/>
    </row>
    <row r="3933" spans="3:3">
      <c r="C3933" s="1"/>
    </row>
    <row r="3934" spans="3:3">
      <c r="C3934" s="1"/>
    </row>
    <row r="3935" spans="3:3">
      <c r="C3935" s="1"/>
    </row>
    <row r="3936" spans="3:3">
      <c r="C3936" s="1"/>
    </row>
    <row r="3937" spans="3:3">
      <c r="C3937" s="1"/>
    </row>
    <row r="3938" spans="3:3">
      <c r="C3938" s="1"/>
    </row>
    <row r="3939" spans="3:3">
      <c r="C3939" s="1"/>
    </row>
    <row r="3940" spans="3:3">
      <c r="C3940" s="1"/>
    </row>
    <row r="3941" spans="3:3">
      <c r="C3941" s="1"/>
    </row>
    <row r="3942" spans="3:3">
      <c r="C3942" s="1"/>
    </row>
    <row r="3943" spans="3:3">
      <c r="C3943" s="1"/>
    </row>
    <row r="3944" spans="3:3">
      <c r="C3944" s="1"/>
    </row>
    <row r="3945" spans="3:3">
      <c r="C3945" s="1"/>
    </row>
    <row r="3946" spans="3:3">
      <c r="C3946" s="1"/>
    </row>
    <row r="3947" spans="3:3">
      <c r="C3947" s="1"/>
    </row>
    <row r="3948" spans="3:3">
      <c r="C3948" s="1"/>
    </row>
    <row r="3949" spans="3:3">
      <c r="C3949" s="1"/>
    </row>
    <row r="3950" spans="3:3">
      <c r="C3950" s="1"/>
    </row>
    <row r="3951" spans="3:3">
      <c r="C3951" s="1"/>
    </row>
    <row r="3952" spans="3:3">
      <c r="C3952" s="1"/>
    </row>
    <row r="3953" spans="3:3">
      <c r="C3953" s="1"/>
    </row>
    <row r="3954" spans="3:3">
      <c r="C3954" s="1"/>
    </row>
    <row r="3955" spans="3:3">
      <c r="C3955" s="1"/>
    </row>
    <row r="3956" spans="3:3">
      <c r="C3956" s="1"/>
    </row>
    <row r="3957" spans="3:3">
      <c r="C3957" s="1"/>
    </row>
    <row r="3958" spans="3:3">
      <c r="C3958" s="1"/>
    </row>
    <row r="3959" spans="3:3">
      <c r="C3959" s="1"/>
    </row>
    <row r="3960" spans="3:3">
      <c r="C3960" s="1"/>
    </row>
    <row r="3961" spans="3:3">
      <c r="C3961" s="1"/>
    </row>
    <row r="3962" spans="3:3">
      <c r="C3962" s="1"/>
    </row>
    <row r="3963" spans="3:3">
      <c r="C3963" s="1"/>
    </row>
    <row r="3964" spans="3:3">
      <c r="C3964" s="1"/>
    </row>
    <row r="3965" spans="3:3">
      <c r="C3965" s="1"/>
    </row>
    <row r="3966" spans="3:3">
      <c r="C3966" s="1"/>
    </row>
    <row r="3967" spans="3:3">
      <c r="C3967" s="1"/>
    </row>
    <row r="3968" spans="3:3">
      <c r="C3968" s="1"/>
    </row>
    <row r="3969" spans="3:3">
      <c r="C3969" s="1"/>
    </row>
    <row r="3970" spans="3:3">
      <c r="C3970" s="1"/>
    </row>
    <row r="3971" spans="3:3">
      <c r="C3971" s="1"/>
    </row>
    <row r="3972" spans="3:3">
      <c r="C3972" s="1"/>
    </row>
    <row r="3973" spans="3:3">
      <c r="C3973" s="1"/>
    </row>
    <row r="3974" spans="3:3">
      <c r="C3974" s="1"/>
    </row>
    <row r="3975" spans="3:3">
      <c r="C3975" s="1"/>
    </row>
    <row r="3976" spans="3:3">
      <c r="C3976" s="1"/>
    </row>
    <row r="3977" spans="3:3">
      <c r="C3977" s="1"/>
    </row>
    <row r="3978" spans="3:3">
      <c r="C3978" s="1"/>
    </row>
    <row r="3979" spans="3:3">
      <c r="C3979" s="1"/>
    </row>
    <row r="3980" spans="3:3">
      <c r="C3980" s="1"/>
    </row>
    <row r="3981" spans="3:3">
      <c r="C3981" s="1"/>
    </row>
    <row r="3982" spans="3:3">
      <c r="C3982" s="1"/>
    </row>
    <row r="3983" spans="3:3">
      <c r="C3983" s="1"/>
    </row>
    <row r="3984" spans="3:3">
      <c r="C3984" s="1"/>
    </row>
    <row r="3985" spans="3:3">
      <c r="C3985" s="1"/>
    </row>
    <row r="3986" spans="3:3">
      <c r="C3986" s="1"/>
    </row>
    <row r="3987" spans="3:3">
      <c r="C3987" s="1"/>
    </row>
    <row r="3988" spans="3:3">
      <c r="C3988" s="1"/>
    </row>
    <row r="3989" spans="3:3">
      <c r="C3989" s="1"/>
    </row>
    <row r="3990" spans="3:3">
      <c r="C3990" s="1"/>
    </row>
    <row r="3991" spans="3:3">
      <c r="C3991" s="1"/>
    </row>
    <row r="3992" spans="3:3">
      <c r="C3992" s="1"/>
    </row>
    <row r="3993" spans="3:3">
      <c r="C3993" s="1"/>
    </row>
    <row r="3994" spans="3:3">
      <c r="C3994" s="1"/>
    </row>
    <row r="3995" spans="3:3">
      <c r="C3995" s="1"/>
    </row>
    <row r="3996" spans="3:3">
      <c r="C3996" s="1"/>
    </row>
    <row r="3997" spans="3:3">
      <c r="C3997" s="1"/>
    </row>
    <row r="3998" spans="3:3">
      <c r="C3998" s="1"/>
    </row>
    <row r="3999" spans="3:3">
      <c r="C3999" s="1"/>
    </row>
    <row r="4000" spans="3:3">
      <c r="C4000" s="1"/>
    </row>
    <row r="4001" spans="3:3">
      <c r="C4001" s="1"/>
    </row>
    <row r="4002" spans="3:3">
      <c r="C4002" s="1"/>
    </row>
    <row r="4003" spans="3:3">
      <c r="C4003" s="1"/>
    </row>
    <row r="4004" spans="3:3">
      <c r="C4004" s="1"/>
    </row>
    <row r="4005" spans="3:3">
      <c r="C4005" s="1"/>
    </row>
    <row r="4006" spans="3:3">
      <c r="C4006" s="1"/>
    </row>
    <row r="4007" spans="3:3">
      <c r="C4007" s="1"/>
    </row>
    <row r="4008" spans="3:3">
      <c r="C4008" s="1"/>
    </row>
    <row r="4009" spans="3:3">
      <c r="C4009" s="1"/>
    </row>
    <row r="4010" spans="3:3">
      <c r="C4010" s="1"/>
    </row>
    <row r="4011" spans="3:3">
      <c r="C4011" s="1"/>
    </row>
    <row r="4012" spans="3:3">
      <c r="C4012" s="1"/>
    </row>
    <row r="4013" spans="3:3">
      <c r="C4013" s="1"/>
    </row>
    <row r="4014" spans="3:3">
      <c r="C4014" s="1"/>
    </row>
    <row r="4015" spans="3:3">
      <c r="C4015" s="1"/>
    </row>
    <row r="4016" spans="3:3">
      <c r="C4016" s="1"/>
    </row>
    <row r="4017" spans="3:3">
      <c r="C4017" s="1"/>
    </row>
    <row r="4018" spans="3:3">
      <c r="C4018" s="1"/>
    </row>
    <row r="4019" spans="3:3">
      <c r="C4019" s="1"/>
    </row>
    <row r="4020" spans="3:3">
      <c r="C4020" s="1"/>
    </row>
    <row r="4021" spans="3:3">
      <c r="C4021" s="1"/>
    </row>
    <row r="4022" spans="3:3">
      <c r="C4022" s="1"/>
    </row>
    <row r="4023" spans="3:3">
      <c r="C4023" s="1"/>
    </row>
    <row r="4024" spans="3:3">
      <c r="C4024" s="1"/>
    </row>
    <row r="4025" spans="3:3">
      <c r="C4025" s="1"/>
    </row>
    <row r="4026" spans="3:3">
      <c r="C4026" s="1"/>
    </row>
    <row r="4027" spans="3:3">
      <c r="C4027" s="1"/>
    </row>
    <row r="4028" spans="3:3">
      <c r="C4028" s="1"/>
    </row>
    <row r="4029" spans="3:3">
      <c r="C4029" s="1"/>
    </row>
    <row r="4030" spans="3:3">
      <c r="C4030" s="1"/>
    </row>
    <row r="4031" spans="3:3">
      <c r="C4031" s="1"/>
    </row>
    <row r="4032" spans="3:3">
      <c r="C4032" s="1"/>
    </row>
    <row r="4033" spans="3:3">
      <c r="C4033" s="1"/>
    </row>
    <row r="4034" spans="3:3">
      <c r="C4034" s="1"/>
    </row>
    <row r="4035" spans="3:3">
      <c r="C4035" s="1"/>
    </row>
    <row r="4036" spans="3:3">
      <c r="C4036" s="1"/>
    </row>
    <row r="4037" spans="3:3">
      <c r="C4037" s="1"/>
    </row>
    <row r="4038" spans="3:3">
      <c r="C4038" s="1"/>
    </row>
    <row r="4039" spans="3:3">
      <c r="C4039" s="1"/>
    </row>
    <row r="4040" spans="3:3">
      <c r="C4040" s="1"/>
    </row>
    <row r="4041" spans="3:3">
      <c r="C4041" s="1"/>
    </row>
    <row r="4042" spans="3:3">
      <c r="C4042" s="1"/>
    </row>
    <row r="4043" spans="3:3">
      <c r="C4043" s="1"/>
    </row>
    <row r="4044" spans="3:3">
      <c r="C4044" s="1"/>
    </row>
    <row r="4045" spans="3:3">
      <c r="C4045" s="1"/>
    </row>
    <row r="4046" spans="3:3">
      <c r="C4046" s="1"/>
    </row>
    <row r="4047" spans="3:3">
      <c r="C4047" s="1"/>
    </row>
    <row r="4048" spans="3:3">
      <c r="C4048" s="1"/>
    </row>
    <row r="4049" spans="3:3">
      <c r="C4049" s="1"/>
    </row>
    <row r="4050" spans="3:3">
      <c r="C4050" s="1"/>
    </row>
    <row r="4051" spans="3:3">
      <c r="C4051" s="1"/>
    </row>
    <row r="4052" spans="3:3">
      <c r="C4052" s="1"/>
    </row>
    <row r="4053" spans="3:3">
      <c r="C4053" s="1"/>
    </row>
    <row r="4054" spans="3:3">
      <c r="C4054" s="1"/>
    </row>
    <row r="4055" spans="3:3">
      <c r="C4055" s="1"/>
    </row>
    <row r="4056" spans="3:3">
      <c r="C4056" s="1"/>
    </row>
    <row r="4057" spans="3:3">
      <c r="C4057" s="1"/>
    </row>
    <row r="4058" spans="3:3">
      <c r="C4058" s="1"/>
    </row>
    <row r="4059" spans="3:3">
      <c r="C4059" s="1"/>
    </row>
    <row r="4060" spans="3:3">
      <c r="C4060" s="1"/>
    </row>
    <row r="4061" spans="3:3">
      <c r="C4061" s="1"/>
    </row>
    <row r="4062" spans="3:3">
      <c r="C4062" s="1"/>
    </row>
    <row r="4063" spans="3:3">
      <c r="C4063" s="1"/>
    </row>
    <row r="4064" spans="3:3">
      <c r="C4064" s="1"/>
    </row>
    <row r="4065" spans="3:3">
      <c r="C4065" s="1"/>
    </row>
    <row r="4066" spans="3:3">
      <c r="C4066" s="1"/>
    </row>
    <row r="4067" spans="3:3">
      <c r="C4067" s="1"/>
    </row>
    <row r="4068" spans="3:3">
      <c r="C4068" s="1"/>
    </row>
    <row r="4069" spans="3:3">
      <c r="C4069" s="1"/>
    </row>
    <row r="4070" spans="3:3">
      <c r="C4070" s="1"/>
    </row>
    <row r="4071" spans="3:3">
      <c r="C4071" s="1"/>
    </row>
    <row r="4072" spans="3:3">
      <c r="C4072" s="1"/>
    </row>
    <row r="4073" spans="3:3">
      <c r="C4073" s="1"/>
    </row>
    <row r="4074" spans="3:3">
      <c r="C4074" s="1"/>
    </row>
    <row r="4075" spans="3:3">
      <c r="C4075" s="1"/>
    </row>
    <row r="4076" spans="3:3">
      <c r="C4076" s="1"/>
    </row>
    <row r="4077" spans="3:3">
      <c r="C4077" s="1"/>
    </row>
    <row r="4078" spans="3:3">
      <c r="C4078" s="1"/>
    </row>
    <row r="4079" spans="3:3">
      <c r="C4079" s="1"/>
    </row>
    <row r="4080" spans="3:3">
      <c r="C4080" s="1"/>
    </row>
    <row r="4081" spans="3:3">
      <c r="C4081" s="1"/>
    </row>
    <row r="4082" spans="3:3">
      <c r="C4082" s="1"/>
    </row>
    <row r="4083" spans="3:3">
      <c r="C4083" s="1"/>
    </row>
    <row r="4084" spans="3:3">
      <c r="C4084" s="1"/>
    </row>
    <row r="4085" spans="3:3">
      <c r="C4085" s="1"/>
    </row>
    <row r="4086" spans="3:3">
      <c r="C4086" s="1"/>
    </row>
    <row r="4087" spans="3:3">
      <c r="C4087" s="1"/>
    </row>
    <row r="4088" spans="3:3">
      <c r="C4088" s="1"/>
    </row>
    <row r="4089" spans="3:3">
      <c r="C4089" s="1"/>
    </row>
    <row r="4090" spans="3:3">
      <c r="C4090" s="1"/>
    </row>
    <row r="4091" spans="3:3">
      <c r="C4091" s="1"/>
    </row>
    <row r="4092" spans="3:3">
      <c r="C4092" s="1"/>
    </row>
    <row r="4093" spans="3:3">
      <c r="C4093" s="1"/>
    </row>
    <row r="4094" spans="3:3">
      <c r="C4094" s="1"/>
    </row>
    <row r="4095" spans="3:3">
      <c r="C4095" s="1"/>
    </row>
    <row r="4096" spans="3:3">
      <c r="C4096" s="1"/>
    </row>
    <row r="4097" spans="3:3">
      <c r="C4097" s="1"/>
    </row>
    <row r="4098" spans="3:3">
      <c r="C4098" s="1"/>
    </row>
    <row r="4099" spans="3:3">
      <c r="C4099" s="1"/>
    </row>
    <row r="4100" spans="3:3">
      <c r="C4100" s="1"/>
    </row>
    <row r="4101" spans="3:3">
      <c r="C4101" s="1"/>
    </row>
    <row r="4102" spans="3:3">
      <c r="C4102" s="1"/>
    </row>
    <row r="4103" spans="3:3">
      <c r="C4103" s="1"/>
    </row>
    <row r="4104" spans="3:3">
      <c r="C4104" s="1"/>
    </row>
    <row r="4105" spans="3:3">
      <c r="C4105" s="1"/>
    </row>
    <row r="4106" spans="3:3">
      <c r="C4106" s="1"/>
    </row>
    <row r="4107" spans="3:3">
      <c r="C4107" s="1"/>
    </row>
    <row r="4108" spans="3:3">
      <c r="C4108" s="1"/>
    </row>
    <row r="4109" spans="3:3">
      <c r="C4109" s="1"/>
    </row>
    <row r="4110" spans="3:3">
      <c r="C4110" s="1"/>
    </row>
    <row r="4111" spans="3:3">
      <c r="C4111" s="1"/>
    </row>
    <row r="4112" spans="3:3">
      <c r="C4112" s="1"/>
    </row>
    <row r="4113" spans="3:3">
      <c r="C4113" s="1"/>
    </row>
    <row r="4114" spans="3:3">
      <c r="C4114" s="1"/>
    </row>
    <row r="4115" spans="3:3">
      <c r="C4115" s="1"/>
    </row>
    <row r="4116" spans="3:3">
      <c r="C4116" s="1"/>
    </row>
    <row r="4117" spans="3:3">
      <c r="C4117" s="1"/>
    </row>
    <row r="4118" spans="3:3">
      <c r="C4118" s="1"/>
    </row>
    <row r="4119" spans="3:3">
      <c r="C4119" s="1"/>
    </row>
    <row r="4120" spans="3:3">
      <c r="C4120" s="1"/>
    </row>
    <row r="4121" spans="3:3">
      <c r="C4121" s="1"/>
    </row>
    <row r="4122" spans="3:3">
      <c r="C4122" s="1"/>
    </row>
    <row r="4123" spans="3:3">
      <c r="C4123" s="1"/>
    </row>
    <row r="4124" spans="3:3">
      <c r="C4124" s="1"/>
    </row>
    <row r="4125" spans="3:3">
      <c r="C4125" s="1"/>
    </row>
    <row r="4126" spans="3:3">
      <c r="C4126" s="1"/>
    </row>
    <row r="4127" spans="3:3">
      <c r="C4127" s="1"/>
    </row>
    <row r="4128" spans="3:3">
      <c r="C4128" s="1"/>
    </row>
    <row r="4129" spans="3:3">
      <c r="C4129" s="1"/>
    </row>
    <row r="4130" spans="3:3">
      <c r="C4130" s="1"/>
    </row>
    <row r="4131" spans="3:3">
      <c r="C4131" s="1"/>
    </row>
    <row r="4132" spans="3:3">
      <c r="C4132" s="1"/>
    </row>
    <row r="4133" spans="3:3">
      <c r="C4133" s="1"/>
    </row>
    <row r="4134" spans="3:3">
      <c r="C4134" s="1"/>
    </row>
    <row r="4135" spans="3:3">
      <c r="C4135" s="1"/>
    </row>
    <row r="4136" spans="3:3">
      <c r="C4136" s="1"/>
    </row>
    <row r="4137" spans="3:3">
      <c r="C4137" s="1"/>
    </row>
    <row r="4138" spans="3:3">
      <c r="C4138" s="1"/>
    </row>
    <row r="4139" spans="3:3">
      <c r="C4139" s="1"/>
    </row>
    <row r="4140" spans="3:3">
      <c r="C4140" s="1"/>
    </row>
    <row r="4141" spans="3:3">
      <c r="C4141" s="1"/>
    </row>
    <row r="4142" spans="3:3">
      <c r="C4142" s="1"/>
    </row>
    <row r="4143" spans="3:3">
      <c r="C4143" s="1"/>
    </row>
    <row r="4144" spans="3:3">
      <c r="C4144" s="1"/>
    </row>
    <row r="4145" spans="3:3">
      <c r="C4145" s="1"/>
    </row>
    <row r="4146" spans="3:3">
      <c r="C4146" s="1"/>
    </row>
    <row r="4147" spans="3:3">
      <c r="C4147" s="1"/>
    </row>
    <row r="4148" spans="3:3">
      <c r="C4148" s="1"/>
    </row>
    <row r="4149" spans="3:3">
      <c r="C4149" s="1"/>
    </row>
    <row r="4150" spans="3:3">
      <c r="C4150" s="1"/>
    </row>
    <row r="4151" spans="3:3">
      <c r="C4151" s="1"/>
    </row>
    <row r="4152" spans="3:3">
      <c r="C4152" s="1"/>
    </row>
    <row r="4153" spans="3:3">
      <c r="C4153" s="1"/>
    </row>
    <row r="4154" spans="3:3">
      <c r="C4154" s="1"/>
    </row>
    <row r="4155" spans="3:3">
      <c r="C4155" s="1"/>
    </row>
    <row r="4156" spans="3:3">
      <c r="C4156" s="1"/>
    </row>
    <row r="4157" spans="3:3">
      <c r="C4157" s="1"/>
    </row>
    <row r="4158" spans="3:3">
      <c r="C4158" s="1"/>
    </row>
    <row r="4159" spans="3:3">
      <c r="C4159" s="1"/>
    </row>
    <row r="4160" spans="3:3">
      <c r="C4160" s="1"/>
    </row>
    <row r="4161" spans="3:3">
      <c r="C4161" s="1"/>
    </row>
    <row r="4162" spans="3:3">
      <c r="C4162" s="1"/>
    </row>
    <row r="4163" spans="3:3">
      <c r="C4163" s="1"/>
    </row>
    <row r="4164" spans="3:3">
      <c r="C4164" s="1"/>
    </row>
    <row r="4165" spans="3:3">
      <c r="C4165" s="1"/>
    </row>
    <row r="4166" spans="3:3">
      <c r="C4166" s="1"/>
    </row>
    <row r="4167" spans="3:3">
      <c r="C4167" s="1"/>
    </row>
    <row r="4168" spans="3:3">
      <c r="C4168" s="1"/>
    </row>
    <row r="4169" spans="3:3">
      <c r="C4169" s="1"/>
    </row>
    <row r="4170" spans="3:3">
      <c r="C4170" s="1"/>
    </row>
    <row r="4171" spans="3:3">
      <c r="C4171" s="1"/>
    </row>
    <row r="4172" spans="3:3">
      <c r="C4172" s="1"/>
    </row>
    <row r="4173" spans="3:3">
      <c r="C4173" s="1"/>
    </row>
    <row r="4174" spans="3:3">
      <c r="C4174" s="1"/>
    </row>
    <row r="4175" spans="3:3">
      <c r="C4175" s="1"/>
    </row>
    <row r="4176" spans="3:3">
      <c r="C4176" s="1"/>
    </row>
    <row r="4177" spans="3:3">
      <c r="C4177" s="1"/>
    </row>
    <row r="4178" spans="3:3">
      <c r="C4178" s="1"/>
    </row>
    <row r="4179" spans="3:3">
      <c r="C4179" s="1"/>
    </row>
    <row r="4180" spans="3:3">
      <c r="C4180" s="1"/>
    </row>
    <row r="4181" spans="3:3">
      <c r="C4181" s="1"/>
    </row>
    <row r="4182" spans="3:3">
      <c r="C4182" s="1"/>
    </row>
    <row r="4183" spans="3:3">
      <c r="C4183" s="1"/>
    </row>
    <row r="4184" spans="3:3">
      <c r="C4184" s="1"/>
    </row>
    <row r="4185" spans="3:3">
      <c r="C4185" s="1"/>
    </row>
    <row r="4186" spans="3:3">
      <c r="C4186" s="1"/>
    </row>
    <row r="4187" spans="3:3">
      <c r="C4187" s="1"/>
    </row>
    <row r="4188" spans="3:3">
      <c r="C4188" s="1"/>
    </row>
    <row r="4189" spans="3:3">
      <c r="C4189" s="1"/>
    </row>
    <row r="4190" spans="3:3">
      <c r="C4190" s="1"/>
    </row>
    <row r="4191" spans="3:3">
      <c r="C4191" s="1"/>
    </row>
    <row r="4192" spans="3:3">
      <c r="C4192" s="1"/>
    </row>
    <row r="4193" spans="3:3">
      <c r="C4193" s="1"/>
    </row>
    <row r="4194" spans="3:3">
      <c r="C4194" s="1"/>
    </row>
    <row r="4195" spans="3:3">
      <c r="C4195" s="1"/>
    </row>
    <row r="4196" spans="3:3">
      <c r="C4196" s="1"/>
    </row>
    <row r="4197" spans="3:3">
      <c r="C4197" s="1"/>
    </row>
    <row r="4198" spans="3:3">
      <c r="C4198" s="1"/>
    </row>
    <row r="4199" spans="3:3">
      <c r="C4199" s="1"/>
    </row>
    <row r="4200" spans="3:3">
      <c r="C4200" s="1"/>
    </row>
    <row r="4201" spans="3:3">
      <c r="C4201" s="1"/>
    </row>
    <row r="4202" spans="3:3">
      <c r="C4202" s="1"/>
    </row>
    <row r="4203" spans="3:3">
      <c r="C4203" s="1"/>
    </row>
    <row r="4204" spans="3:3">
      <c r="C4204" s="1"/>
    </row>
    <row r="4205" spans="3:3">
      <c r="C4205" s="1"/>
    </row>
    <row r="4206" spans="3:3">
      <c r="C4206" s="1"/>
    </row>
    <row r="4207" spans="3:3">
      <c r="C4207" s="1"/>
    </row>
    <row r="4208" spans="3:3">
      <c r="C4208" s="1"/>
    </row>
    <row r="4209" spans="3:3">
      <c r="C4209" s="1"/>
    </row>
    <row r="4210" spans="3:3">
      <c r="C4210" s="1"/>
    </row>
    <row r="4211" spans="3:3">
      <c r="C4211" s="1"/>
    </row>
    <row r="4212" spans="3:3">
      <c r="C4212" s="1"/>
    </row>
    <row r="4213" spans="3:3">
      <c r="C4213" s="1"/>
    </row>
    <row r="4214" spans="3:3">
      <c r="C4214" s="1"/>
    </row>
    <row r="4215" spans="3:3">
      <c r="C4215" s="1"/>
    </row>
    <row r="4216" spans="3:3">
      <c r="C4216" s="1"/>
    </row>
    <row r="4217" spans="3:3">
      <c r="C4217" s="1"/>
    </row>
    <row r="4218" spans="3:3">
      <c r="C4218" s="1"/>
    </row>
    <row r="4219" spans="3:3">
      <c r="C4219" s="1"/>
    </row>
    <row r="4220" spans="3:3">
      <c r="C4220" s="1"/>
    </row>
    <row r="4221" spans="3:3">
      <c r="C4221" s="1"/>
    </row>
    <row r="4222" spans="3:3">
      <c r="C4222" s="1"/>
    </row>
    <row r="4223" spans="3:3">
      <c r="C4223" s="1"/>
    </row>
    <row r="4224" spans="3:3">
      <c r="C4224" s="1"/>
    </row>
    <row r="4225" spans="3:3">
      <c r="C4225" s="1"/>
    </row>
    <row r="4226" spans="3:3">
      <c r="C4226" s="1"/>
    </row>
    <row r="4227" spans="3:3">
      <c r="C4227" s="1"/>
    </row>
    <row r="4228" spans="3:3">
      <c r="C4228" s="1"/>
    </row>
    <row r="4229" spans="3:3">
      <c r="C4229" s="1"/>
    </row>
    <row r="4230" spans="3:3">
      <c r="C4230" s="1"/>
    </row>
    <row r="4231" spans="3:3">
      <c r="C4231" s="1"/>
    </row>
    <row r="4232" spans="3:3">
      <c r="C4232" s="1"/>
    </row>
    <row r="4233" spans="3:3">
      <c r="C4233" s="1"/>
    </row>
    <row r="4234" spans="3:3">
      <c r="C4234" s="1"/>
    </row>
    <row r="4235" spans="3:3">
      <c r="C4235" s="1"/>
    </row>
    <row r="4236" spans="3:3">
      <c r="C4236" s="1"/>
    </row>
    <row r="4237" spans="3:3">
      <c r="C4237" s="1"/>
    </row>
    <row r="4238" spans="3:3">
      <c r="C4238" s="1"/>
    </row>
    <row r="4239" spans="3:3">
      <c r="C4239" s="1"/>
    </row>
    <row r="4240" spans="3:3">
      <c r="C4240" s="1"/>
    </row>
    <row r="4241" spans="3:3">
      <c r="C4241" s="1"/>
    </row>
    <row r="4242" spans="3:3">
      <c r="C4242" s="1"/>
    </row>
    <row r="4243" spans="3:3">
      <c r="C4243" s="1"/>
    </row>
    <row r="4244" spans="3:3">
      <c r="C4244" s="1"/>
    </row>
    <row r="4245" spans="3:3">
      <c r="C4245" s="1"/>
    </row>
    <row r="4246" spans="3:3">
      <c r="C4246" s="1"/>
    </row>
    <row r="4247" spans="3:3">
      <c r="C4247" s="1"/>
    </row>
    <row r="4248" spans="3:3">
      <c r="C4248" s="1"/>
    </row>
    <row r="4249" spans="3:3">
      <c r="C4249" s="1"/>
    </row>
    <row r="4250" spans="3:3">
      <c r="C4250" s="1"/>
    </row>
    <row r="4251" spans="3:3">
      <c r="C4251" s="1"/>
    </row>
    <row r="4252" spans="3:3">
      <c r="C4252" s="1"/>
    </row>
    <row r="4253" spans="3:3">
      <c r="C4253" s="1"/>
    </row>
    <row r="4254" spans="3:3">
      <c r="C4254" s="1"/>
    </row>
    <row r="4255" spans="3:3">
      <c r="C4255" s="1"/>
    </row>
    <row r="4256" spans="3:3">
      <c r="C4256" s="1"/>
    </row>
    <row r="4257" spans="3:3">
      <c r="C4257" s="1"/>
    </row>
    <row r="4258" spans="3:3">
      <c r="C4258" s="1"/>
    </row>
    <row r="4259" spans="3:3">
      <c r="C4259" s="1"/>
    </row>
    <row r="4260" spans="3:3">
      <c r="C4260" s="1"/>
    </row>
    <row r="4261" spans="3:3">
      <c r="C4261" s="1"/>
    </row>
    <row r="4262" spans="3:3">
      <c r="C4262" s="1"/>
    </row>
    <row r="4263" spans="3:3">
      <c r="C4263" s="1"/>
    </row>
    <row r="4264" spans="3:3">
      <c r="C4264" s="1"/>
    </row>
    <row r="4265" spans="3:3">
      <c r="C4265" s="1"/>
    </row>
    <row r="4266" spans="3:3">
      <c r="C4266" s="1"/>
    </row>
    <row r="4267" spans="3:3">
      <c r="C4267" s="1"/>
    </row>
    <row r="4268" spans="3:3">
      <c r="C4268" s="1"/>
    </row>
    <row r="4269" spans="3:3">
      <c r="C4269" s="1"/>
    </row>
    <row r="4270" spans="3:3">
      <c r="C4270" s="1"/>
    </row>
    <row r="4271" spans="3:3">
      <c r="C4271" s="1"/>
    </row>
    <row r="4272" spans="3:3">
      <c r="C4272" s="1"/>
    </row>
    <row r="4273" spans="3:3">
      <c r="C4273" s="1"/>
    </row>
    <row r="4274" spans="3:3">
      <c r="C4274" s="1"/>
    </row>
    <row r="4275" spans="3:3">
      <c r="C4275" s="1"/>
    </row>
    <row r="4276" spans="3:3">
      <c r="C4276" s="1"/>
    </row>
    <row r="4277" spans="3:3">
      <c r="C4277" s="1"/>
    </row>
    <row r="4278" spans="3:3">
      <c r="C4278" s="1"/>
    </row>
    <row r="4279" spans="3:3">
      <c r="C4279" s="1"/>
    </row>
    <row r="4280" spans="3:3">
      <c r="C4280" s="1"/>
    </row>
    <row r="4281" spans="3:3">
      <c r="C4281" s="1"/>
    </row>
    <row r="4282" spans="3:3">
      <c r="C4282" s="1"/>
    </row>
    <row r="4283" spans="3:3">
      <c r="C4283" s="1"/>
    </row>
    <row r="4284" spans="3:3">
      <c r="C4284" s="1"/>
    </row>
    <row r="4285" spans="3:3">
      <c r="C4285" s="1"/>
    </row>
    <row r="4286" spans="3:3">
      <c r="C4286" s="1"/>
    </row>
    <row r="4287" spans="3:3">
      <c r="C4287" s="1"/>
    </row>
    <row r="4288" spans="3:3">
      <c r="C4288" s="1"/>
    </row>
    <row r="4289" spans="3:3">
      <c r="C4289" s="1"/>
    </row>
    <row r="4290" spans="3:3">
      <c r="C4290" s="1"/>
    </row>
    <row r="4291" spans="3:3">
      <c r="C4291" s="1"/>
    </row>
    <row r="4292" spans="3:3">
      <c r="C4292" s="1"/>
    </row>
    <row r="4293" spans="3:3">
      <c r="C4293" s="1"/>
    </row>
    <row r="4294" spans="3:3">
      <c r="C4294" s="1"/>
    </row>
    <row r="4295" spans="3:3">
      <c r="C4295" s="1"/>
    </row>
    <row r="4296" spans="3:3">
      <c r="C4296" s="1"/>
    </row>
    <row r="4297" spans="3:3">
      <c r="C4297" s="1"/>
    </row>
    <row r="4298" spans="3:3">
      <c r="C4298" s="1"/>
    </row>
    <row r="4299" spans="3:3">
      <c r="C4299" s="1"/>
    </row>
    <row r="4300" spans="3:3">
      <c r="C4300" s="1"/>
    </row>
    <row r="4301" spans="3:3">
      <c r="C4301" s="1"/>
    </row>
    <row r="4302" spans="3:3">
      <c r="C4302" s="1"/>
    </row>
    <row r="4303" spans="3:3">
      <c r="C4303" s="1"/>
    </row>
    <row r="4304" spans="3:3">
      <c r="C4304" s="1"/>
    </row>
    <row r="4305" spans="3:3">
      <c r="C4305" s="1"/>
    </row>
    <row r="4306" spans="3:3">
      <c r="C4306" s="1"/>
    </row>
    <row r="4307" spans="3:3">
      <c r="C4307" s="1"/>
    </row>
    <row r="4308" spans="3:3">
      <c r="C4308" s="1"/>
    </row>
    <row r="4309" spans="3:3">
      <c r="C4309" s="1"/>
    </row>
    <row r="4310" spans="3:3">
      <c r="C4310" s="1"/>
    </row>
    <row r="4311" spans="3:3">
      <c r="C4311" s="1"/>
    </row>
    <row r="4312" spans="3:3">
      <c r="C4312" s="1"/>
    </row>
    <row r="4313" spans="3:3">
      <c r="C4313" s="1"/>
    </row>
    <row r="4314" spans="3:3">
      <c r="C4314" s="1"/>
    </row>
    <row r="4315" spans="3:3">
      <c r="C4315" s="1"/>
    </row>
    <row r="4316" spans="3:3">
      <c r="C4316" s="1"/>
    </row>
    <row r="4317" spans="3:3">
      <c r="C4317" s="1"/>
    </row>
    <row r="4318" spans="3:3">
      <c r="C4318" s="1"/>
    </row>
    <row r="4319" spans="3:3">
      <c r="C4319" s="1"/>
    </row>
    <row r="4320" spans="3:3">
      <c r="C4320" s="1"/>
    </row>
    <row r="4321" spans="3:3">
      <c r="C4321" s="1"/>
    </row>
    <row r="4322" spans="3:3">
      <c r="C4322" s="1"/>
    </row>
    <row r="4323" spans="3:3">
      <c r="C4323" s="1"/>
    </row>
    <row r="4324" spans="3:3">
      <c r="C4324" s="1"/>
    </row>
    <row r="4325" spans="3:3">
      <c r="C4325" s="1"/>
    </row>
    <row r="4326" spans="3:3">
      <c r="C4326" s="1"/>
    </row>
    <row r="4327" spans="3:3">
      <c r="C4327" s="1"/>
    </row>
    <row r="4328" spans="3:3">
      <c r="C4328" s="1"/>
    </row>
    <row r="4329" spans="3:3">
      <c r="C4329" s="1"/>
    </row>
    <row r="4330" spans="3:3">
      <c r="C4330" s="1"/>
    </row>
    <row r="4331" spans="3:3">
      <c r="C4331" s="1"/>
    </row>
    <row r="4332" spans="3:3">
      <c r="C4332" s="1"/>
    </row>
    <row r="4333" spans="3:3">
      <c r="C4333" s="1"/>
    </row>
    <row r="4334" spans="3:3">
      <c r="C4334" s="1"/>
    </row>
    <row r="4335" spans="3:3">
      <c r="C4335" s="1"/>
    </row>
    <row r="4336" spans="3:3">
      <c r="C4336" s="1"/>
    </row>
    <row r="4337" spans="3:3">
      <c r="C4337" s="1"/>
    </row>
    <row r="4338" spans="3:3">
      <c r="C4338" s="1"/>
    </row>
    <row r="4339" spans="3:3">
      <c r="C4339" s="1"/>
    </row>
    <row r="4340" spans="3:3">
      <c r="C4340" s="1"/>
    </row>
    <row r="4341" spans="3:3">
      <c r="C4341" s="1"/>
    </row>
    <row r="4342" spans="3:3">
      <c r="C4342" s="1"/>
    </row>
    <row r="4343" spans="3:3">
      <c r="C4343" s="1"/>
    </row>
    <row r="4344" spans="3:3">
      <c r="C4344" s="1"/>
    </row>
    <row r="4345" spans="3:3">
      <c r="C4345" s="1"/>
    </row>
    <row r="4346" spans="3:3">
      <c r="C4346" s="1"/>
    </row>
    <row r="4347" spans="3:3">
      <c r="C4347" s="1"/>
    </row>
    <row r="4348" spans="3:3">
      <c r="C4348" s="1"/>
    </row>
    <row r="4349" spans="3:3">
      <c r="C4349" s="1"/>
    </row>
    <row r="4350" spans="3:3">
      <c r="C4350" s="1"/>
    </row>
    <row r="4351" spans="3:3">
      <c r="C4351" s="1"/>
    </row>
    <row r="4352" spans="3:3">
      <c r="C4352" s="1"/>
    </row>
    <row r="4353" spans="3:3">
      <c r="C4353" s="1"/>
    </row>
    <row r="4354" spans="3:3">
      <c r="C4354" s="1"/>
    </row>
    <row r="4355" spans="3:3">
      <c r="C4355" s="1"/>
    </row>
    <row r="4356" spans="3:3">
      <c r="C4356" s="1"/>
    </row>
    <row r="4357" spans="3:3">
      <c r="C4357" s="1"/>
    </row>
    <row r="4358" spans="3:3">
      <c r="C4358" s="1"/>
    </row>
    <row r="4359" spans="3:3">
      <c r="C4359" s="1"/>
    </row>
    <row r="4360" spans="3:3">
      <c r="C4360" s="1"/>
    </row>
    <row r="4361" spans="3:3">
      <c r="C4361" s="1"/>
    </row>
    <row r="4362" spans="3:3">
      <c r="C4362" s="1"/>
    </row>
    <row r="4363" spans="3:3">
      <c r="C4363" s="1"/>
    </row>
    <row r="4364" spans="3:3">
      <c r="C4364" s="1"/>
    </row>
    <row r="4365" spans="3:3">
      <c r="C4365" s="1"/>
    </row>
    <row r="4366" spans="3:3">
      <c r="C4366" s="1"/>
    </row>
    <row r="4367" spans="3:3">
      <c r="C4367" s="1"/>
    </row>
    <row r="4368" spans="3:3">
      <c r="C4368" s="1"/>
    </row>
    <row r="4369" spans="3:3">
      <c r="C4369" s="1"/>
    </row>
    <row r="4370" spans="3:3">
      <c r="C4370" s="1"/>
    </row>
    <row r="4371" spans="3:3">
      <c r="C4371" s="1"/>
    </row>
    <row r="4372" spans="3:3">
      <c r="C4372" s="1"/>
    </row>
    <row r="4373" spans="3:3">
      <c r="C4373" s="1"/>
    </row>
    <row r="4374" spans="3:3">
      <c r="C4374" s="1"/>
    </row>
    <row r="4375" spans="3:3">
      <c r="C4375" s="1"/>
    </row>
    <row r="4376" spans="3:3">
      <c r="C4376" s="1"/>
    </row>
    <row r="4377" spans="3:3">
      <c r="C4377" s="1"/>
    </row>
    <row r="4378" spans="3:3">
      <c r="C4378" s="1"/>
    </row>
    <row r="4379" spans="3:3">
      <c r="C4379" s="1"/>
    </row>
    <row r="4380" spans="3:3">
      <c r="C4380" s="1"/>
    </row>
    <row r="4381" spans="3:3">
      <c r="C4381" s="1"/>
    </row>
    <row r="4382" spans="3:3">
      <c r="C4382" s="1"/>
    </row>
    <row r="4383" spans="3:3">
      <c r="C4383" s="1"/>
    </row>
    <row r="4384" spans="3:3">
      <c r="C4384" s="1"/>
    </row>
    <row r="4385" spans="3:3">
      <c r="C4385" s="1"/>
    </row>
    <row r="4386" spans="3:3">
      <c r="C4386" s="1"/>
    </row>
    <row r="4387" spans="3:3">
      <c r="C4387" s="1"/>
    </row>
    <row r="4388" spans="3:3">
      <c r="C4388" s="1"/>
    </row>
    <row r="4389" spans="3:3">
      <c r="C4389" s="1"/>
    </row>
    <row r="4390" spans="3:3">
      <c r="C4390" s="1"/>
    </row>
    <row r="4391" spans="3:3">
      <c r="C4391" s="1"/>
    </row>
    <row r="4392" spans="3:3">
      <c r="C4392" s="1"/>
    </row>
    <row r="4393" spans="3:3">
      <c r="C4393" s="1"/>
    </row>
    <row r="4394" spans="3:3">
      <c r="C4394" s="1"/>
    </row>
    <row r="4395" spans="3:3">
      <c r="C4395" s="1"/>
    </row>
    <row r="4396" spans="3:3">
      <c r="C4396" s="1"/>
    </row>
    <row r="4397" spans="3:3">
      <c r="C4397" s="1"/>
    </row>
    <row r="4398" spans="3:3">
      <c r="C4398" s="1"/>
    </row>
    <row r="4399" spans="3:3">
      <c r="C4399" s="1"/>
    </row>
    <row r="4400" spans="3:3">
      <c r="C4400" s="1"/>
    </row>
    <row r="4401" spans="3:3">
      <c r="C4401" s="1"/>
    </row>
    <row r="4402" spans="3:3">
      <c r="C4402" s="1"/>
    </row>
    <row r="4403" spans="3:3">
      <c r="C4403" s="1"/>
    </row>
    <row r="4404" spans="3:3">
      <c r="C4404" s="1"/>
    </row>
    <row r="4405" spans="3:3">
      <c r="C4405" s="1"/>
    </row>
    <row r="4406" spans="3:3">
      <c r="C4406" s="1"/>
    </row>
    <row r="4407" spans="3:3">
      <c r="C4407" s="1"/>
    </row>
    <row r="4408" spans="3:3">
      <c r="C4408" s="1"/>
    </row>
    <row r="4409" spans="3:3">
      <c r="C4409" s="1"/>
    </row>
    <row r="4410" spans="3:3">
      <c r="C4410" s="1"/>
    </row>
    <row r="4411" spans="3:3">
      <c r="C4411" s="1"/>
    </row>
    <row r="4412" spans="3:3">
      <c r="C4412" s="1"/>
    </row>
    <row r="4413" spans="3:3">
      <c r="C4413" s="1"/>
    </row>
    <row r="4414" spans="3:3">
      <c r="C4414" s="1"/>
    </row>
    <row r="4415" spans="3:3">
      <c r="C4415" s="1"/>
    </row>
    <row r="4416" spans="3:3">
      <c r="C4416" s="1"/>
    </row>
    <row r="4417" spans="3:3">
      <c r="C4417" s="1"/>
    </row>
    <row r="4418" spans="3:3">
      <c r="C4418" s="1"/>
    </row>
    <row r="4419" spans="3:3">
      <c r="C4419" s="1"/>
    </row>
    <row r="4420" spans="3:3">
      <c r="C4420" s="1"/>
    </row>
    <row r="4421" spans="3:3">
      <c r="C4421" s="1"/>
    </row>
    <row r="4422" spans="3:3">
      <c r="C4422" s="1"/>
    </row>
    <row r="4423" spans="3:3">
      <c r="C4423" s="1"/>
    </row>
    <row r="4424" spans="3:3">
      <c r="C4424" s="1"/>
    </row>
    <row r="4425" spans="3:3">
      <c r="C4425" s="1"/>
    </row>
    <row r="4426" spans="3:3">
      <c r="C4426" s="1"/>
    </row>
    <row r="4427" spans="3:3">
      <c r="C4427" s="1"/>
    </row>
    <row r="4428" spans="3:3">
      <c r="C4428" s="1"/>
    </row>
    <row r="4429" spans="3:3">
      <c r="C4429" s="1"/>
    </row>
    <row r="4430" spans="3:3">
      <c r="C4430" s="1"/>
    </row>
    <row r="4431" spans="3:3">
      <c r="C4431" s="1"/>
    </row>
    <row r="4432" spans="3:3">
      <c r="C4432" s="1"/>
    </row>
    <row r="4433" spans="3:3">
      <c r="C4433" s="1"/>
    </row>
    <row r="4434" spans="3:3">
      <c r="C4434" s="1"/>
    </row>
    <row r="4435" spans="3:3">
      <c r="C4435" s="1"/>
    </row>
    <row r="4436" spans="3:3">
      <c r="C4436" s="1"/>
    </row>
    <row r="4437" spans="3:3">
      <c r="C4437" s="1"/>
    </row>
    <row r="4438" spans="3:3">
      <c r="C4438" s="1"/>
    </row>
    <row r="4439" spans="3:3">
      <c r="C4439" s="1"/>
    </row>
    <row r="4440" spans="3:3">
      <c r="C4440" s="1"/>
    </row>
    <row r="4441" spans="3:3">
      <c r="C4441" s="1"/>
    </row>
    <row r="4442" spans="3:3">
      <c r="C4442" s="1"/>
    </row>
    <row r="4443" spans="3:3">
      <c r="C4443" s="1"/>
    </row>
    <row r="4444" spans="3:3">
      <c r="C4444" s="1"/>
    </row>
    <row r="4445" spans="3:3">
      <c r="C4445" s="1"/>
    </row>
    <row r="4446" spans="3:3">
      <c r="C4446" s="1"/>
    </row>
    <row r="4447" spans="3:3">
      <c r="C4447" s="1"/>
    </row>
    <row r="4448" spans="3:3">
      <c r="C4448" s="1"/>
    </row>
    <row r="4449" spans="3:3">
      <c r="C4449" s="1"/>
    </row>
    <row r="4450" spans="3:3">
      <c r="C4450" s="1"/>
    </row>
    <row r="4451" spans="3:3">
      <c r="C4451" s="1"/>
    </row>
    <row r="4452" spans="3:3">
      <c r="C4452" s="1"/>
    </row>
    <row r="4453" spans="3:3">
      <c r="C4453" s="1"/>
    </row>
    <row r="4454" spans="3:3">
      <c r="C4454" s="1"/>
    </row>
    <row r="4455" spans="3:3">
      <c r="C4455" s="1"/>
    </row>
    <row r="4456" spans="3:3">
      <c r="C4456" s="1"/>
    </row>
    <row r="4457" spans="3:3">
      <c r="C4457" s="1"/>
    </row>
    <row r="4458" spans="3:3">
      <c r="C4458" s="1"/>
    </row>
    <row r="4459" spans="3:3">
      <c r="C4459" s="1"/>
    </row>
    <row r="4460" spans="3:3">
      <c r="C4460" s="1"/>
    </row>
    <row r="4461" spans="3:3">
      <c r="C4461" s="1"/>
    </row>
    <row r="4462" spans="3:3">
      <c r="C4462" s="1"/>
    </row>
    <row r="4463" spans="3:3">
      <c r="C4463" s="1"/>
    </row>
    <row r="4464" spans="3:3">
      <c r="C4464" s="1"/>
    </row>
    <row r="4465" spans="3:3">
      <c r="C4465" s="1"/>
    </row>
    <row r="4466" spans="3:3">
      <c r="C4466" s="1"/>
    </row>
    <row r="4467" spans="3:3">
      <c r="C4467" s="1"/>
    </row>
    <row r="4468" spans="3:3">
      <c r="C4468" s="1"/>
    </row>
    <row r="4469" spans="3:3">
      <c r="C4469" s="1"/>
    </row>
    <row r="4470" spans="3:3">
      <c r="C4470" s="1"/>
    </row>
    <row r="4471" spans="3:3">
      <c r="C4471" s="1"/>
    </row>
    <row r="4472" spans="3:3">
      <c r="C4472" s="1"/>
    </row>
    <row r="4473" spans="3:3">
      <c r="C4473" s="1"/>
    </row>
    <row r="4474" spans="3:3">
      <c r="C4474" s="1"/>
    </row>
    <row r="4475" spans="3:3">
      <c r="C4475" s="1"/>
    </row>
    <row r="4476" spans="3:3">
      <c r="C4476" s="1"/>
    </row>
    <row r="4477" spans="3:3">
      <c r="C4477" s="1"/>
    </row>
    <row r="4478" spans="3:3">
      <c r="C4478" s="1"/>
    </row>
    <row r="4479" spans="3:3">
      <c r="C4479" s="1"/>
    </row>
    <row r="4480" spans="3:3">
      <c r="C4480" s="1"/>
    </row>
    <row r="4481" spans="3:3">
      <c r="C4481" s="1"/>
    </row>
    <row r="4482" spans="3:3">
      <c r="C4482" s="1"/>
    </row>
    <row r="4483" spans="3:3">
      <c r="C4483" s="1"/>
    </row>
    <row r="4484" spans="3:3">
      <c r="C4484" s="1"/>
    </row>
    <row r="4485" spans="3:3">
      <c r="C4485" s="1"/>
    </row>
    <row r="4486" spans="3:3">
      <c r="C4486" s="1"/>
    </row>
    <row r="4487" spans="3:3">
      <c r="C4487" s="1"/>
    </row>
    <row r="4488" spans="3:3">
      <c r="C4488" s="1"/>
    </row>
    <row r="4489" spans="3:3">
      <c r="C4489" s="1"/>
    </row>
    <row r="4490" spans="3:3">
      <c r="C4490" s="1"/>
    </row>
    <row r="4491" spans="3:3">
      <c r="C4491" s="1"/>
    </row>
    <row r="4492" spans="3:3">
      <c r="C4492" s="1"/>
    </row>
    <row r="4493" spans="3:3">
      <c r="C4493" s="1"/>
    </row>
    <row r="4494" spans="3:3">
      <c r="C4494" s="1"/>
    </row>
    <row r="4495" spans="3:3">
      <c r="C4495" s="1"/>
    </row>
    <row r="4496" spans="3:3">
      <c r="C4496" s="1"/>
    </row>
    <row r="4497" spans="3:3">
      <c r="C4497" s="1"/>
    </row>
    <row r="4498" spans="3:3">
      <c r="C4498" s="1"/>
    </row>
    <row r="4499" spans="3:3">
      <c r="C4499" s="1"/>
    </row>
    <row r="4500" spans="3:3">
      <c r="C4500" s="1"/>
    </row>
    <row r="4501" spans="3:3">
      <c r="C4501" s="1"/>
    </row>
    <row r="4502" spans="3:3">
      <c r="C4502" s="1"/>
    </row>
    <row r="4503" spans="3:3">
      <c r="C4503" s="1"/>
    </row>
    <row r="4504" spans="3:3">
      <c r="C4504" s="1"/>
    </row>
    <row r="4505" spans="3:3">
      <c r="C4505" s="1"/>
    </row>
    <row r="4506" spans="3:3">
      <c r="C4506" s="1"/>
    </row>
    <row r="4507" spans="3:3">
      <c r="C4507" s="1"/>
    </row>
    <row r="4508" spans="3:3">
      <c r="C4508" s="1"/>
    </row>
    <row r="4509" spans="3:3">
      <c r="C4509" s="1"/>
    </row>
    <row r="4510" spans="3:3">
      <c r="C4510" s="1"/>
    </row>
    <row r="4511" spans="3:3">
      <c r="C4511" s="1"/>
    </row>
    <row r="4512" spans="3:3">
      <c r="C4512" s="1"/>
    </row>
    <row r="4513" spans="3:3">
      <c r="C4513" s="1"/>
    </row>
    <row r="4514" spans="3:3">
      <c r="C4514" s="1"/>
    </row>
    <row r="4515" spans="3:3">
      <c r="C4515" s="1"/>
    </row>
    <row r="4516" spans="3:3">
      <c r="C4516" s="1"/>
    </row>
    <row r="4517" spans="3:3">
      <c r="C4517" s="1"/>
    </row>
    <row r="4518" spans="3:3">
      <c r="C4518" s="1"/>
    </row>
    <row r="4519" spans="3:3">
      <c r="C4519" s="1"/>
    </row>
    <row r="4520" spans="3:3">
      <c r="C4520" s="1"/>
    </row>
    <row r="4521" spans="3:3">
      <c r="C4521" s="1"/>
    </row>
    <row r="4522" spans="3:3">
      <c r="C4522" s="1"/>
    </row>
    <row r="4523" spans="3:3">
      <c r="C4523" s="1"/>
    </row>
    <row r="4524" spans="3:3">
      <c r="C4524" s="1"/>
    </row>
    <row r="4525" spans="3:3">
      <c r="C4525" s="1"/>
    </row>
    <row r="4526" spans="3:3">
      <c r="C4526" s="1"/>
    </row>
    <row r="4527" spans="3:3">
      <c r="C4527" s="1"/>
    </row>
    <row r="4528" spans="3:3">
      <c r="C4528" s="1"/>
    </row>
    <row r="4529" spans="3:3">
      <c r="C4529" s="1"/>
    </row>
    <row r="4530" spans="3:3">
      <c r="C4530" s="1"/>
    </row>
    <row r="4531" spans="3:3">
      <c r="C4531" s="1"/>
    </row>
    <row r="4532" spans="3:3">
      <c r="C4532" s="1"/>
    </row>
    <row r="4533" spans="3:3">
      <c r="C4533" s="1"/>
    </row>
    <row r="4534" spans="3:3">
      <c r="C4534" s="1"/>
    </row>
    <row r="4535" spans="3:3">
      <c r="C4535" s="1"/>
    </row>
    <row r="4536" spans="3:3">
      <c r="C4536" s="1"/>
    </row>
    <row r="4537" spans="3:3">
      <c r="C4537" s="1"/>
    </row>
    <row r="4538" spans="3:3">
      <c r="C4538" s="1"/>
    </row>
    <row r="4539" spans="3:3">
      <c r="C4539" s="1"/>
    </row>
    <row r="4540" spans="3:3">
      <c r="C4540" s="1"/>
    </row>
    <row r="4541" spans="3:3">
      <c r="C4541" s="1"/>
    </row>
    <row r="4542" spans="3:3">
      <c r="C4542" s="1"/>
    </row>
    <row r="4543" spans="3:3">
      <c r="C4543" s="1"/>
    </row>
    <row r="4544" spans="3:3">
      <c r="C4544" s="1"/>
    </row>
    <row r="4545" spans="3:3">
      <c r="C4545" s="1"/>
    </row>
    <row r="4546" spans="3:3">
      <c r="C4546" s="1"/>
    </row>
    <row r="4547" spans="3:3">
      <c r="C4547" s="1"/>
    </row>
    <row r="4548" spans="3:3">
      <c r="C4548" s="1"/>
    </row>
    <row r="4549" spans="3:3">
      <c r="C4549" s="1"/>
    </row>
    <row r="4550" spans="3:3">
      <c r="C4550" s="1"/>
    </row>
    <row r="4551" spans="3:3">
      <c r="C4551" s="1"/>
    </row>
    <row r="4552" spans="3:3">
      <c r="C4552" s="1"/>
    </row>
    <row r="4553" spans="3:3">
      <c r="C4553" s="1"/>
    </row>
    <row r="4554" spans="3:3">
      <c r="C4554" s="1"/>
    </row>
    <row r="4555" spans="3:3">
      <c r="C4555" s="1"/>
    </row>
    <row r="4556" spans="3:3">
      <c r="C4556" s="1"/>
    </row>
    <row r="4557" spans="3:3">
      <c r="C4557" s="1"/>
    </row>
    <row r="4558" spans="3:3">
      <c r="C4558" s="1"/>
    </row>
    <row r="4559" spans="3:3">
      <c r="C4559" s="1"/>
    </row>
    <row r="4560" spans="3:3">
      <c r="C4560" s="1"/>
    </row>
    <row r="4561" spans="3:3">
      <c r="C4561" s="1"/>
    </row>
    <row r="4562" spans="3:3">
      <c r="C4562" s="1"/>
    </row>
    <row r="4563" spans="3:3">
      <c r="C4563" s="1"/>
    </row>
    <row r="4564" spans="3:3">
      <c r="C4564" s="1"/>
    </row>
    <row r="4565" spans="3:3">
      <c r="C4565" s="1"/>
    </row>
    <row r="4566" spans="3:3">
      <c r="C4566" s="1"/>
    </row>
    <row r="4567" spans="3:3">
      <c r="C4567" s="1"/>
    </row>
    <row r="4568" spans="3:3">
      <c r="C4568" s="1"/>
    </row>
    <row r="4569" spans="3:3">
      <c r="C4569" s="1"/>
    </row>
    <row r="4570" spans="3:3">
      <c r="C4570" s="1"/>
    </row>
    <row r="4571" spans="3:3">
      <c r="C4571" s="1"/>
    </row>
    <row r="4572" spans="3:3">
      <c r="C4572" s="1"/>
    </row>
    <row r="4573" spans="3:3">
      <c r="C4573" s="1"/>
    </row>
    <row r="4574" spans="3:3">
      <c r="C4574" s="1"/>
    </row>
    <row r="4575" spans="3:3">
      <c r="C4575" s="1"/>
    </row>
    <row r="4576" spans="3:3">
      <c r="C4576" s="1"/>
    </row>
    <row r="4577" spans="3:3">
      <c r="C4577" s="1"/>
    </row>
    <row r="4578" spans="3:3">
      <c r="C4578" s="1"/>
    </row>
    <row r="4579" spans="3:3">
      <c r="C4579" s="1"/>
    </row>
    <row r="4580" spans="3:3">
      <c r="C4580" s="1"/>
    </row>
    <row r="4581" spans="3:3">
      <c r="C4581" s="1"/>
    </row>
    <row r="4582" spans="3:3">
      <c r="C4582" s="1"/>
    </row>
    <row r="4583" spans="3:3">
      <c r="C4583" s="1"/>
    </row>
    <row r="4584" spans="3:3">
      <c r="C4584" s="1"/>
    </row>
    <row r="4585" spans="3:3">
      <c r="C4585" s="1"/>
    </row>
    <row r="4586" spans="3:3">
      <c r="C4586" s="1"/>
    </row>
    <row r="4587" spans="3:3">
      <c r="C4587" s="1"/>
    </row>
    <row r="4588" spans="3:3">
      <c r="C4588" s="1"/>
    </row>
    <row r="4589" spans="3:3">
      <c r="C4589" s="1"/>
    </row>
    <row r="4590" spans="3:3">
      <c r="C4590" s="1"/>
    </row>
    <row r="4591" spans="3:3">
      <c r="C4591" s="1"/>
    </row>
    <row r="4592" spans="3:3">
      <c r="C4592" s="1"/>
    </row>
    <row r="4593" spans="3:3">
      <c r="C4593" s="1"/>
    </row>
    <row r="4594" spans="3:3">
      <c r="C4594" s="1"/>
    </row>
    <row r="4595" spans="3:3">
      <c r="C4595" s="1"/>
    </row>
    <row r="4596" spans="3:3">
      <c r="C4596" s="1"/>
    </row>
    <row r="4597" spans="3:3">
      <c r="C4597" s="1"/>
    </row>
    <row r="4598" spans="3:3">
      <c r="C4598" s="1"/>
    </row>
    <row r="4599" spans="3:3">
      <c r="C4599" s="1"/>
    </row>
    <row r="4600" spans="3:3">
      <c r="C4600" s="1"/>
    </row>
    <row r="4601" spans="3:3">
      <c r="C4601" s="1"/>
    </row>
    <row r="4602" spans="3:3">
      <c r="C4602" s="1"/>
    </row>
    <row r="4603" spans="3:3">
      <c r="C4603" s="1"/>
    </row>
    <row r="4604" spans="3:3">
      <c r="C4604" s="1"/>
    </row>
    <row r="4605" spans="3:3">
      <c r="C4605" s="1"/>
    </row>
    <row r="4606" spans="3:3">
      <c r="C4606" s="1"/>
    </row>
    <row r="4607" spans="3:3">
      <c r="C4607" s="1"/>
    </row>
    <row r="4608" spans="3:3">
      <c r="C4608" s="1"/>
    </row>
    <row r="4609" spans="3:3">
      <c r="C4609" s="1"/>
    </row>
    <row r="4610" spans="3:3">
      <c r="C4610" s="1"/>
    </row>
    <row r="4611" spans="3:3">
      <c r="C4611" s="1"/>
    </row>
    <row r="4612" spans="3:3">
      <c r="C4612" s="1"/>
    </row>
    <row r="4613" spans="3:3">
      <c r="C4613" s="1"/>
    </row>
    <row r="4614" spans="3:3">
      <c r="C4614" s="1"/>
    </row>
    <row r="4615" spans="3:3">
      <c r="C4615" s="1"/>
    </row>
    <row r="4616" spans="3:3">
      <c r="C4616" s="1"/>
    </row>
    <row r="4617" spans="3:3">
      <c r="C4617" s="1"/>
    </row>
    <row r="4618" spans="3:3">
      <c r="C4618" s="1"/>
    </row>
    <row r="4619" spans="3:3">
      <c r="C4619" s="1"/>
    </row>
    <row r="4620" spans="3:3">
      <c r="C4620" s="1"/>
    </row>
    <row r="4621" spans="3:3">
      <c r="C4621" s="1"/>
    </row>
    <row r="4622" spans="3:3">
      <c r="C4622" s="1"/>
    </row>
    <row r="4623" spans="3:3">
      <c r="C4623" s="1"/>
    </row>
    <row r="4624" spans="3:3">
      <c r="C4624" s="1"/>
    </row>
    <row r="4625" spans="3:3">
      <c r="C4625" s="1"/>
    </row>
    <row r="4626" spans="3:3">
      <c r="C4626" s="1"/>
    </row>
    <row r="4627" spans="3:3">
      <c r="C4627" s="1"/>
    </row>
    <row r="4628" spans="3:3">
      <c r="C4628" s="1"/>
    </row>
    <row r="4629" spans="3:3">
      <c r="C4629" s="1"/>
    </row>
    <row r="4630" spans="3:3">
      <c r="C4630" s="1"/>
    </row>
    <row r="4631" spans="3:3">
      <c r="C4631" s="1"/>
    </row>
    <row r="4632" spans="3:3">
      <c r="C4632" s="1"/>
    </row>
    <row r="4633" spans="3:3">
      <c r="C4633" s="1"/>
    </row>
    <row r="4634" spans="3:3">
      <c r="C4634" s="1"/>
    </row>
    <row r="4635" spans="3:3">
      <c r="C4635" s="1"/>
    </row>
    <row r="4636" spans="3:3">
      <c r="C4636" s="1"/>
    </row>
    <row r="4637" spans="3:3">
      <c r="C4637" s="1"/>
    </row>
    <row r="4638" spans="3:3">
      <c r="C4638" s="1"/>
    </row>
    <row r="4639" spans="3:3">
      <c r="C4639" s="1"/>
    </row>
    <row r="4640" spans="3:3">
      <c r="C4640" s="1"/>
    </row>
    <row r="4641" spans="3:3">
      <c r="C4641" s="1"/>
    </row>
    <row r="4642" spans="3:3">
      <c r="C4642" s="1"/>
    </row>
    <row r="4643" spans="3:3">
      <c r="C4643" s="1"/>
    </row>
    <row r="4644" spans="3:3">
      <c r="C4644" s="1"/>
    </row>
    <row r="4645" spans="3:3">
      <c r="C4645" s="1"/>
    </row>
    <row r="4646" spans="3:3">
      <c r="C4646" s="1"/>
    </row>
    <row r="4647" spans="3:3">
      <c r="C4647" s="1"/>
    </row>
    <row r="4648" spans="3:3">
      <c r="C4648" s="1"/>
    </row>
    <row r="4649" spans="3:3">
      <c r="C4649" s="1"/>
    </row>
    <row r="4650" spans="3:3">
      <c r="C4650" s="1"/>
    </row>
    <row r="4651" spans="3:3">
      <c r="C4651" s="1"/>
    </row>
    <row r="4652" spans="3:3">
      <c r="C4652" s="1"/>
    </row>
    <row r="4653" spans="3:3">
      <c r="C4653" s="1"/>
    </row>
    <row r="4654" spans="3:3">
      <c r="C4654" s="1"/>
    </row>
    <row r="4655" spans="3:3">
      <c r="C4655" s="1"/>
    </row>
    <row r="4656" spans="3:3">
      <c r="C4656" s="1"/>
    </row>
    <row r="4657" spans="3:3">
      <c r="C4657" s="1"/>
    </row>
    <row r="4658" spans="3:3">
      <c r="C4658" s="1"/>
    </row>
    <row r="4659" spans="3:3">
      <c r="C4659" s="1"/>
    </row>
    <row r="4660" spans="3:3">
      <c r="C4660" s="1"/>
    </row>
    <row r="4661" spans="3:3">
      <c r="C4661" s="1"/>
    </row>
    <row r="4662" spans="3:3">
      <c r="C4662" s="1"/>
    </row>
    <row r="4663" spans="3:3">
      <c r="C4663" s="1"/>
    </row>
    <row r="4664" spans="3:3">
      <c r="C4664" s="1"/>
    </row>
    <row r="4665" spans="3:3">
      <c r="C4665" s="1"/>
    </row>
    <row r="4666" spans="3:3">
      <c r="C4666" s="1"/>
    </row>
    <row r="4667" spans="3:3">
      <c r="C4667" s="1"/>
    </row>
    <row r="4668" spans="3:3">
      <c r="C4668" s="1"/>
    </row>
    <row r="4669" spans="3:3">
      <c r="C4669" s="1"/>
    </row>
    <row r="4670" spans="3:3">
      <c r="C4670" s="1"/>
    </row>
    <row r="4671" spans="3:3">
      <c r="C4671" s="1"/>
    </row>
    <row r="4672" spans="3:3">
      <c r="C4672" s="1"/>
    </row>
    <row r="4673" spans="3:3">
      <c r="C4673" s="1"/>
    </row>
    <row r="4674" spans="3:3">
      <c r="C4674" s="1"/>
    </row>
    <row r="4675" spans="3:3">
      <c r="C4675" s="1"/>
    </row>
    <row r="4676" spans="3:3">
      <c r="C4676" s="1"/>
    </row>
    <row r="4677" spans="3:3">
      <c r="C4677" s="1"/>
    </row>
    <row r="4678" spans="3:3">
      <c r="C4678" s="1"/>
    </row>
    <row r="4679" spans="3:3">
      <c r="C4679" s="1"/>
    </row>
    <row r="4680" spans="3:3">
      <c r="C4680" s="1"/>
    </row>
    <row r="4681" spans="3:3">
      <c r="C4681" s="1"/>
    </row>
    <row r="4682" spans="3:3">
      <c r="C4682" s="1"/>
    </row>
    <row r="4683" spans="3:3">
      <c r="C4683" s="1"/>
    </row>
    <row r="4684" spans="3:3">
      <c r="C4684" s="1"/>
    </row>
    <row r="4685" spans="3:3">
      <c r="C4685" s="1"/>
    </row>
    <row r="4686" spans="3:3">
      <c r="C4686" s="1"/>
    </row>
    <row r="4687" spans="3:3">
      <c r="C4687" s="1"/>
    </row>
    <row r="4688" spans="3:3">
      <c r="C4688" s="1"/>
    </row>
    <row r="4689" spans="3:3">
      <c r="C4689" s="1"/>
    </row>
    <row r="4690" spans="3:3">
      <c r="C4690" s="1"/>
    </row>
    <row r="4691" spans="3:3">
      <c r="C4691" s="1"/>
    </row>
    <row r="4692" spans="3:3">
      <c r="C4692" s="1"/>
    </row>
    <row r="4693" spans="3:3">
      <c r="C4693" s="1"/>
    </row>
    <row r="4694" spans="3:3">
      <c r="C4694" s="1"/>
    </row>
    <row r="4695" spans="3:3">
      <c r="C4695" s="1"/>
    </row>
    <row r="4696" spans="3:3">
      <c r="C4696" s="1"/>
    </row>
    <row r="4697" spans="3:3">
      <c r="C4697" s="1"/>
    </row>
    <row r="4698" spans="3:3">
      <c r="C4698" s="1"/>
    </row>
    <row r="4699" spans="3:3">
      <c r="C4699" s="1"/>
    </row>
    <row r="4700" spans="3:3">
      <c r="C4700" s="1"/>
    </row>
    <row r="4701" spans="3:3">
      <c r="C4701" s="1"/>
    </row>
    <row r="4702" spans="3:3">
      <c r="C4702" s="1"/>
    </row>
    <row r="4703" spans="3:3">
      <c r="C4703" s="1"/>
    </row>
    <row r="4704" spans="3:3">
      <c r="C4704" s="1"/>
    </row>
    <row r="4705" spans="3:3">
      <c r="C4705" s="1"/>
    </row>
    <row r="4706" spans="3:3">
      <c r="C4706" s="1"/>
    </row>
    <row r="4707" spans="3:3">
      <c r="C4707" s="1"/>
    </row>
    <row r="4708" spans="3:3">
      <c r="C4708" s="1"/>
    </row>
    <row r="4709" spans="3:3">
      <c r="C4709" s="1"/>
    </row>
    <row r="4710" spans="3:3">
      <c r="C4710" s="1"/>
    </row>
    <row r="4711" spans="3:3">
      <c r="C4711" s="1"/>
    </row>
    <row r="4712" spans="3:3">
      <c r="C4712" s="1"/>
    </row>
    <row r="4713" spans="3:3">
      <c r="C4713" s="1"/>
    </row>
    <row r="4714" spans="3:3">
      <c r="C4714" s="1"/>
    </row>
    <row r="4715" spans="3:3">
      <c r="C4715" s="1"/>
    </row>
    <row r="4716" spans="3:3">
      <c r="C4716" s="1"/>
    </row>
    <row r="4717" spans="3:3">
      <c r="C4717" s="1"/>
    </row>
    <row r="4718" spans="3:3">
      <c r="C4718" s="1"/>
    </row>
    <row r="4719" spans="3:3">
      <c r="C4719" s="1"/>
    </row>
    <row r="4720" spans="3:3">
      <c r="C4720" s="1"/>
    </row>
    <row r="4721" spans="3:3">
      <c r="C4721" s="1"/>
    </row>
    <row r="4722" spans="3:3">
      <c r="C4722" s="1"/>
    </row>
    <row r="4723" spans="3:3">
      <c r="C4723" s="1"/>
    </row>
    <row r="4724" spans="3:3">
      <c r="C4724" s="1"/>
    </row>
    <row r="4725" spans="3:3">
      <c r="C4725" s="1"/>
    </row>
    <row r="4726" spans="3:3">
      <c r="C4726" s="1"/>
    </row>
    <row r="4727" spans="3:3">
      <c r="C4727" s="1"/>
    </row>
    <row r="4728" spans="3:3">
      <c r="C4728" s="1"/>
    </row>
    <row r="4729" spans="3:3">
      <c r="C4729" s="1"/>
    </row>
    <row r="4730" spans="3:3">
      <c r="C4730" s="1"/>
    </row>
    <row r="4731" spans="3:3">
      <c r="C4731" s="1"/>
    </row>
    <row r="4732" spans="3:3">
      <c r="C4732" s="1"/>
    </row>
    <row r="4733" spans="3:3">
      <c r="C4733" s="1"/>
    </row>
    <row r="4734" spans="3:3">
      <c r="C4734" s="1"/>
    </row>
    <row r="4735" spans="3:3">
      <c r="C4735" s="1"/>
    </row>
    <row r="4736" spans="3:3">
      <c r="C4736" s="1"/>
    </row>
    <row r="4737" spans="3:3">
      <c r="C4737" s="1"/>
    </row>
    <row r="4738" spans="3:3">
      <c r="C4738" s="1"/>
    </row>
    <row r="4739" spans="3:3">
      <c r="C4739" s="1"/>
    </row>
    <row r="4740" spans="3:3">
      <c r="C4740" s="1"/>
    </row>
    <row r="4741" spans="3:3">
      <c r="C4741" s="1"/>
    </row>
    <row r="4742" spans="3:3">
      <c r="C4742" s="1"/>
    </row>
    <row r="4743" spans="3:3">
      <c r="C4743" s="1"/>
    </row>
    <row r="4744" spans="3:3">
      <c r="C4744" s="1"/>
    </row>
    <row r="4745" spans="3:3">
      <c r="C4745" s="1"/>
    </row>
    <row r="4746" spans="3:3">
      <c r="C4746" s="1"/>
    </row>
    <row r="4747" spans="3:3">
      <c r="C4747" s="1"/>
    </row>
    <row r="4748" spans="3:3">
      <c r="C4748" s="1"/>
    </row>
    <row r="4749" spans="3:3">
      <c r="C4749" s="1"/>
    </row>
    <row r="4750" spans="3:3">
      <c r="C4750" s="1"/>
    </row>
    <row r="4751" spans="3:3">
      <c r="C4751" s="1"/>
    </row>
    <row r="4752" spans="3:3">
      <c r="C4752" s="1"/>
    </row>
    <row r="4753" spans="3:3">
      <c r="C4753" s="1"/>
    </row>
    <row r="4754" spans="3:3">
      <c r="C4754" s="1"/>
    </row>
    <row r="4755" spans="3:3">
      <c r="C4755" s="1"/>
    </row>
    <row r="4756" spans="3:3">
      <c r="C4756" s="1"/>
    </row>
    <row r="4757" spans="3:3">
      <c r="C4757" s="1"/>
    </row>
    <row r="4758" spans="3:3">
      <c r="C4758" s="1"/>
    </row>
    <row r="4759" spans="3:3">
      <c r="C4759" s="1"/>
    </row>
    <row r="4760" spans="3:3">
      <c r="C4760" s="1"/>
    </row>
    <row r="4761" spans="3:3">
      <c r="C4761" s="1"/>
    </row>
    <row r="4762" spans="3:3">
      <c r="C4762" s="1"/>
    </row>
    <row r="4763" spans="3:3">
      <c r="C4763" s="1"/>
    </row>
    <row r="4764" spans="3:3">
      <c r="C4764" s="1"/>
    </row>
    <row r="4765" spans="3:3">
      <c r="C4765" s="1"/>
    </row>
    <row r="4766" spans="3:3">
      <c r="C4766" s="1"/>
    </row>
    <row r="4767" spans="3:3">
      <c r="C4767" s="1"/>
    </row>
    <row r="4768" spans="3:3">
      <c r="C4768" s="1"/>
    </row>
    <row r="4769" spans="3:3">
      <c r="C4769" s="1"/>
    </row>
    <row r="4770" spans="3:3">
      <c r="C4770" s="1"/>
    </row>
    <row r="4771" spans="3:3">
      <c r="C4771" s="1"/>
    </row>
    <row r="4772" spans="3:3">
      <c r="C4772" s="1"/>
    </row>
    <row r="4773" spans="3:3">
      <c r="C4773" s="1"/>
    </row>
    <row r="4774" spans="3:3">
      <c r="C4774" s="1"/>
    </row>
    <row r="4775" spans="3:3">
      <c r="C4775" s="1"/>
    </row>
    <row r="4776" spans="3:3">
      <c r="C4776" s="1"/>
    </row>
    <row r="4777" spans="3:3">
      <c r="C4777" s="1"/>
    </row>
    <row r="4778" spans="3:3">
      <c r="C4778" s="1"/>
    </row>
    <row r="4779" spans="3:3">
      <c r="C4779" s="1"/>
    </row>
    <row r="4780" spans="3:3">
      <c r="C4780" s="1"/>
    </row>
    <row r="4781" spans="3:3">
      <c r="C4781" s="1"/>
    </row>
    <row r="4782" spans="3:3">
      <c r="C4782" s="1"/>
    </row>
    <row r="4783" spans="3:3">
      <c r="C4783" s="1"/>
    </row>
    <row r="4784" spans="3:3">
      <c r="C4784" s="1"/>
    </row>
    <row r="4785" spans="3:3">
      <c r="C4785" s="1"/>
    </row>
    <row r="4786" spans="3:3">
      <c r="C4786" s="1"/>
    </row>
    <row r="4787" spans="3:3">
      <c r="C4787" s="1"/>
    </row>
    <row r="4788" spans="3:3">
      <c r="C4788" s="1"/>
    </row>
    <row r="4789" spans="3:3">
      <c r="C4789" s="1"/>
    </row>
    <row r="4790" spans="3:3">
      <c r="C4790" s="1"/>
    </row>
    <row r="4791" spans="3:3">
      <c r="C4791" s="1"/>
    </row>
    <row r="4792" spans="3:3">
      <c r="C4792" s="1"/>
    </row>
    <row r="4793" spans="3:3">
      <c r="C4793" s="1"/>
    </row>
    <row r="4794" spans="3:3">
      <c r="C4794" s="1"/>
    </row>
    <row r="4795" spans="3:3">
      <c r="C4795" s="1"/>
    </row>
    <row r="4796" spans="3:3">
      <c r="C4796" s="1"/>
    </row>
    <row r="4797" spans="3:3">
      <c r="C4797" s="1"/>
    </row>
    <row r="4798" spans="3:3">
      <c r="C4798" s="1"/>
    </row>
    <row r="4799" spans="3:3">
      <c r="C4799" s="1"/>
    </row>
    <row r="4800" spans="3:3">
      <c r="C4800" s="1"/>
    </row>
    <row r="4801" spans="3:3">
      <c r="C4801" s="1"/>
    </row>
    <row r="4802" spans="3:3">
      <c r="C4802" s="1"/>
    </row>
    <row r="4803" spans="3:3">
      <c r="C4803" s="1"/>
    </row>
    <row r="4804" spans="3:3">
      <c r="C4804" s="1"/>
    </row>
    <row r="4805" spans="3:3">
      <c r="C4805" s="1"/>
    </row>
    <row r="4806" spans="3:3">
      <c r="C4806" s="1"/>
    </row>
    <row r="4807" spans="3:3">
      <c r="C4807" s="1"/>
    </row>
    <row r="4808" spans="3:3">
      <c r="C4808" s="1"/>
    </row>
    <row r="4809" spans="3:3">
      <c r="C4809" s="1"/>
    </row>
    <row r="4810" spans="3:3">
      <c r="C4810" s="1"/>
    </row>
    <row r="4811" spans="3:3">
      <c r="C4811" s="1"/>
    </row>
    <row r="4812" spans="3:3">
      <c r="C4812" s="1"/>
    </row>
    <row r="4813" spans="3:3">
      <c r="C4813" s="1"/>
    </row>
    <row r="4814" spans="3:3">
      <c r="C4814" s="1"/>
    </row>
    <row r="4815" spans="3:3">
      <c r="C4815" s="1"/>
    </row>
    <row r="4816" spans="3:3">
      <c r="C4816" s="1"/>
    </row>
    <row r="4817" spans="3:3">
      <c r="C4817" s="1"/>
    </row>
    <row r="4818" spans="3:3">
      <c r="C4818" s="1"/>
    </row>
    <row r="4819" spans="3:3">
      <c r="C4819" s="1"/>
    </row>
    <row r="4820" spans="3:3">
      <c r="C4820" s="1"/>
    </row>
    <row r="4821" spans="3:3">
      <c r="C4821" s="1"/>
    </row>
    <row r="4822" spans="3:3">
      <c r="C4822" s="1"/>
    </row>
    <row r="4823" spans="3:3">
      <c r="C4823" s="1"/>
    </row>
    <row r="4824" spans="3:3">
      <c r="C4824" s="1"/>
    </row>
    <row r="4825" spans="3:3">
      <c r="C4825" s="1"/>
    </row>
    <row r="4826" spans="3:3">
      <c r="C4826" s="1"/>
    </row>
    <row r="4827" spans="3:3">
      <c r="C4827" s="1"/>
    </row>
    <row r="4828" spans="3:3">
      <c r="C4828" s="1"/>
    </row>
    <row r="4829" spans="3:3">
      <c r="C4829" s="1"/>
    </row>
    <row r="4830" spans="3:3">
      <c r="C4830" s="1"/>
    </row>
    <row r="4831" spans="3:3">
      <c r="C4831" s="1"/>
    </row>
    <row r="4832" spans="3:3">
      <c r="C4832" s="1"/>
    </row>
    <row r="4833" spans="3:3">
      <c r="C4833" s="1"/>
    </row>
    <row r="4834" spans="3:3">
      <c r="C4834" s="1"/>
    </row>
    <row r="4835" spans="3:3">
      <c r="C4835" s="1"/>
    </row>
    <row r="4836" spans="3:3">
      <c r="C4836" s="1"/>
    </row>
    <row r="4837" spans="3:3">
      <c r="C4837" s="1"/>
    </row>
    <row r="4838" spans="3:3">
      <c r="C4838" s="1"/>
    </row>
    <row r="4839" spans="3:3">
      <c r="C4839" s="1"/>
    </row>
    <row r="4840" spans="3:3">
      <c r="C4840" s="1"/>
    </row>
    <row r="4841" spans="3:3">
      <c r="C4841" s="1"/>
    </row>
    <row r="4842" spans="3:3">
      <c r="C4842" s="1"/>
    </row>
    <row r="4843" spans="3:3">
      <c r="C4843" s="1"/>
    </row>
    <row r="4844" spans="3:3">
      <c r="C4844" s="1"/>
    </row>
    <row r="4845" spans="3:3">
      <c r="C4845" s="1"/>
    </row>
    <row r="4846" spans="3:3">
      <c r="C4846" s="1"/>
    </row>
    <row r="4847" spans="3:3">
      <c r="C4847" s="1"/>
    </row>
    <row r="4848" spans="3:3">
      <c r="C4848" s="1"/>
    </row>
    <row r="4849" spans="3:3">
      <c r="C4849" s="1"/>
    </row>
    <row r="4850" spans="3:3">
      <c r="C4850" s="1"/>
    </row>
    <row r="4851" spans="3:3">
      <c r="C4851" s="1"/>
    </row>
    <row r="4852" spans="3:3">
      <c r="C4852" s="1"/>
    </row>
    <row r="4853" spans="3:3">
      <c r="C4853" s="1"/>
    </row>
    <row r="4854" spans="3:3">
      <c r="C4854" s="1"/>
    </row>
    <row r="4855" spans="3:3">
      <c r="C4855" s="1"/>
    </row>
    <row r="4856" spans="3:3">
      <c r="C4856" s="1"/>
    </row>
    <row r="4857" spans="3:3">
      <c r="C4857" s="1"/>
    </row>
    <row r="4858" spans="3:3">
      <c r="C4858" s="1"/>
    </row>
    <row r="4859" spans="3:3">
      <c r="C4859" s="1"/>
    </row>
    <row r="4860" spans="3:3">
      <c r="C4860" s="1"/>
    </row>
    <row r="4861" spans="3:3">
      <c r="C4861" s="1"/>
    </row>
    <row r="4862" spans="3:3">
      <c r="C4862" s="1"/>
    </row>
    <row r="4863" spans="3:3">
      <c r="C4863" s="1"/>
    </row>
    <row r="4864" spans="3:3">
      <c r="C4864" s="1"/>
    </row>
    <row r="4865" spans="3:3">
      <c r="C4865" s="1"/>
    </row>
    <row r="4866" spans="3:3">
      <c r="C4866" s="1"/>
    </row>
    <row r="4867" spans="3:3">
      <c r="C4867" s="1"/>
    </row>
    <row r="4868" spans="3:3">
      <c r="C4868" s="1"/>
    </row>
    <row r="4869" spans="3:3">
      <c r="C4869" s="1"/>
    </row>
    <row r="4870" spans="3:3">
      <c r="C4870" s="1"/>
    </row>
    <row r="4871" spans="3:3">
      <c r="C4871" s="1"/>
    </row>
    <row r="4872" spans="3:3">
      <c r="C4872" s="1"/>
    </row>
    <row r="4873" spans="3:3">
      <c r="C4873" s="1"/>
    </row>
    <row r="4874" spans="3:3">
      <c r="C4874" s="1"/>
    </row>
    <row r="4875" spans="3:3">
      <c r="C4875" s="1"/>
    </row>
    <row r="4876" spans="3:3">
      <c r="C4876" s="1"/>
    </row>
    <row r="4877" spans="3:3">
      <c r="C4877" s="1"/>
    </row>
    <row r="4878" spans="3:3">
      <c r="C4878" s="1"/>
    </row>
    <row r="4879" spans="3:3">
      <c r="C4879" s="1"/>
    </row>
    <row r="4880" spans="3:3">
      <c r="C4880" s="1"/>
    </row>
    <row r="4881" spans="3:3">
      <c r="C4881" s="1"/>
    </row>
    <row r="4882" spans="3:3">
      <c r="C4882" s="1"/>
    </row>
    <row r="4883" spans="3:3">
      <c r="C4883" s="1"/>
    </row>
    <row r="4884" spans="3:3">
      <c r="C4884" s="1"/>
    </row>
    <row r="4885" spans="3:3">
      <c r="C4885" s="1"/>
    </row>
    <row r="4886" spans="3:3">
      <c r="C4886" s="1"/>
    </row>
    <row r="4887" spans="3:3">
      <c r="C4887" s="1"/>
    </row>
    <row r="4888" spans="3:3">
      <c r="C4888" s="1"/>
    </row>
    <row r="4889" spans="3:3">
      <c r="C4889" s="1"/>
    </row>
    <row r="4890" spans="3:3">
      <c r="C4890" s="1"/>
    </row>
    <row r="4891" spans="3:3">
      <c r="C4891" s="1"/>
    </row>
    <row r="4892" spans="3:3">
      <c r="C4892" s="1"/>
    </row>
    <row r="4893" spans="3:3">
      <c r="C4893" s="1"/>
    </row>
    <row r="4894" spans="3:3">
      <c r="C4894" s="1"/>
    </row>
    <row r="4895" spans="3:3">
      <c r="C4895" s="1"/>
    </row>
    <row r="4896" spans="3:3">
      <c r="C4896" s="1"/>
    </row>
    <row r="4897" spans="3:3">
      <c r="C4897" s="1"/>
    </row>
    <row r="4898" spans="3:3">
      <c r="C4898" s="1"/>
    </row>
    <row r="4899" spans="3:3">
      <c r="C4899" s="1"/>
    </row>
    <row r="4900" spans="3:3">
      <c r="C4900" s="1"/>
    </row>
    <row r="4901" spans="3:3">
      <c r="C4901" s="1"/>
    </row>
    <row r="4902" spans="3:3">
      <c r="C4902" s="1"/>
    </row>
    <row r="4903" spans="3:3">
      <c r="C4903" s="1"/>
    </row>
    <row r="4904" spans="3:3">
      <c r="C4904" s="1"/>
    </row>
    <row r="4905" spans="3:3">
      <c r="C4905" s="1"/>
    </row>
    <row r="4906" spans="3:3">
      <c r="C4906" s="1"/>
    </row>
    <row r="4907" spans="3:3">
      <c r="C4907" s="1"/>
    </row>
    <row r="4908" spans="3:3">
      <c r="C4908" s="1"/>
    </row>
    <row r="4909" spans="3:3">
      <c r="C4909" s="1"/>
    </row>
    <row r="4910" spans="3:3">
      <c r="C4910" s="1"/>
    </row>
    <row r="4911" spans="3:3">
      <c r="C4911" s="1"/>
    </row>
    <row r="4912" spans="3:3">
      <c r="C4912" s="1"/>
    </row>
    <row r="4913" spans="3:3">
      <c r="C4913" s="1"/>
    </row>
    <row r="4914" spans="3:3">
      <c r="C4914" s="1"/>
    </row>
    <row r="4915" spans="3:3">
      <c r="C4915" s="1"/>
    </row>
    <row r="4916" spans="3:3">
      <c r="C4916" s="1"/>
    </row>
    <row r="4917" spans="3:3">
      <c r="C4917" s="1"/>
    </row>
    <row r="4918" spans="3:3">
      <c r="C4918" s="1"/>
    </row>
    <row r="4919" spans="3:3">
      <c r="C4919" s="1"/>
    </row>
    <row r="4920" spans="3:3">
      <c r="C4920" s="1"/>
    </row>
    <row r="4921" spans="3:3">
      <c r="C4921" s="1"/>
    </row>
    <row r="4922" spans="3:3">
      <c r="C4922" s="1"/>
    </row>
    <row r="4923" spans="3:3">
      <c r="C4923" s="1"/>
    </row>
    <row r="4924" spans="3:3">
      <c r="C4924" s="1"/>
    </row>
    <row r="4925" spans="3:3">
      <c r="C4925" s="1"/>
    </row>
    <row r="4926" spans="3:3">
      <c r="C4926" s="1"/>
    </row>
    <row r="4927" spans="3:3">
      <c r="C4927" s="1"/>
    </row>
    <row r="4928" spans="3:3">
      <c r="C4928" s="1"/>
    </row>
    <row r="4929" spans="3:3">
      <c r="C4929" s="1"/>
    </row>
    <row r="4930" spans="3:3">
      <c r="C4930" s="1"/>
    </row>
    <row r="4931" spans="3:3">
      <c r="C4931" s="1"/>
    </row>
    <row r="4932" spans="3:3">
      <c r="C4932" s="1"/>
    </row>
    <row r="4933" spans="3:3">
      <c r="C4933" s="1"/>
    </row>
    <row r="4934" spans="3:3">
      <c r="C4934" s="1"/>
    </row>
    <row r="4935" spans="3:3">
      <c r="C4935" s="1"/>
    </row>
    <row r="4936" spans="3:3">
      <c r="C4936" s="1"/>
    </row>
    <row r="4937" spans="3:3">
      <c r="C4937" s="1"/>
    </row>
    <row r="4938" spans="3:3">
      <c r="C4938" s="1"/>
    </row>
    <row r="4939" spans="3:3">
      <c r="C4939" s="1"/>
    </row>
    <row r="4940" spans="3:3">
      <c r="C4940" s="1"/>
    </row>
    <row r="4941" spans="3:3">
      <c r="C4941" s="1"/>
    </row>
    <row r="4942" spans="3:3">
      <c r="C4942" s="1"/>
    </row>
    <row r="4943" spans="3:3">
      <c r="C4943" s="1"/>
    </row>
    <row r="4944" spans="3:3">
      <c r="C4944" s="1"/>
    </row>
    <row r="4945" spans="3:3">
      <c r="C4945" s="1"/>
    </row>
    <row r="4946" spans="3:3">
      <c r="C4946" s="1"/>
    </row>
    <row r="4947" spans="3:3">
      <c r="C4947" s="1"/>
    </row>
    <row r="4948" spans="3:3">
      <c r="C4948" s="1"/>
    </row>
    <row r="4949" spans="3:3">
      <c r="C4949" s="1"/>
    </row>
    <row r="4950" spans="3:3">
      <c r="C4950" s="1"/>
    </row>
    <row r="4951" spans="3:3">
      <c r="C4951" s="1"/>
    </row>
    <row r="4952" spans="3:3">
      <c r="C4952" s="1"/>
    </row>
    <row r="4953" spans="3:3">
      <c r="C4953" s="1"/>
    </row>
    <row r="4954" spans="3:3">
      <c r="C4954" s="1"/>
    </row>
    <row r="4955" spans="3:3">
      <c r="C4955" s="1"/>
    </row>
    <row r="4956" spans="3:3">
      <c r="C4956" s="1"/>
    </row>
    <row r="4957" spans="3:3">
      <c r="C4957" s="1"/>
    </row>
    <row r="4958" spans="3:3">
      <c r="C4958" s="1"/>
    </row>
    <row r="4959" spans="3:3">
      <c r="C4959" s="1"/>
    </row>
    <row r="4960" spans="3:3">
      <c r="C4960" s="1"/>
    </row>
    <row r="4961" spans="3:3">
      <c r="C4961" s="1"/>
    </row>
    <row r="4962" spans="3:3">
      <c r="C4962" s="1"/>
    </row>
    <row r="4963" spans="3:3">
      <c r="C4963" s="1"/>
    </row>
    <row r="4964" spans="3:3">
      <c r="C4964" s="1"/>
    </row>
    <row r="4965" spans="3:3">
      <c r="C4965" s="1"/>
    </row>
    <row r="4966" spans="3:3">
      <c r="C4966" s="1"/>
    </row>
    <row r="4967" spans="3:3">
      <c r="C4967" s="1"/>
    </row>
    <row r="4968" spans="3:3">
      <c r="C4968" s="1"/>
    </row>
    <row r="4969" spans="3:3">
      <c r="C4969" s="1"/>
    </row>
    <row r="4970" spans="3:3">
      <c r="C4970" s="1"/>
    </row>
    <row r="4971" spans="3:3">
      <c r="C4971" s="1"/>
    </row>
    <row r="4972" spans="3:3">
      <c r="C4972" s="1"/>
    </row>
    <row r="4973" spans="3:3">
      <c r="C4973" s="1"/>
    </row>
    <row r="4974" spans="3:3">
      <c r="C4974" s="1"/>
    </row>
    <row r="4975" spans="3:3">
      <c r="C4975" s="1"/>
    </row>
    <row r="4976" spans="3:3">
      <c r="C4976" s="1"/>
    </row>
    <row r="4977" spans="3:3">
      <c r="C4977" s="1"/>
    </row>
    <row r="4978" spans="3:3">
      <c r="C4978" s="1"/>
    </row>
    <row r="4979" spans="3:3">
      <c r="C4979" s="1"/>
    </row>
    <row r="4980" spans="3:3">
      <c r="C4980" s="1"/>
    </row>
    <row r="4981" spans="3:3">
      <c r="C4981" s="1"/>
    </row>
    <row r="4982" spans="3:3">
      <c r="C4982" s="1"/>
    </row>
    <row r="4983" spans="3:3">
      <c r="C4983" s="1"/>
    </row>
    <row r="4984" spans="3:3">
      <c r="C4984" s="1"/>
    </row>
    <row r="4985" spans="3:3">
      <c r="C4985" s="1"/>
    </row>
    <row r="4986" spans="3:3">
      <c r="C4986" s="1"/>
    </row>
    <row r="4987" spans="3:3">
      <c r="C4987" s="1"/>
    </row>
    <row r="4988" spans="3:3">
      <c r="C4988" s="1"/>
    </row>
    <row r="4989" spans="3:3">
      <c r="C4989" s="1"/>
    </row>
    <row r="4990" spans="3:3">
      <c r="C4990" s="1"/>
    </row>
    <row r="4991" spans="3:3">
      <c r="C4991" s="1"/>
    </row>
    <row r="4992" spans="3:3">
      <c r="C4992" s="1"/>
    </row>
    <row r="4993" spans="3:3">
      <c r="C4993" s="1"/>
    </row>
    <row r="4994" spans="3:3">
      <c r="C4994" s="1"/>
    </row>
    <row r="4995" spans="3:3">
      <c r="C4995" s="1"/>
    </row>
    <row r="4996" spans="3:3">
      <c r="C4996" s="1"/>
    </row>
    <row r="4997" spans="3:3">
      <c r="C4997" s="1"/>
    </row>
    <row r="4998" spans="3:3">
      <c r="C4998" s="1"/>
    </row>
    <row r="4999" spans="3:3">
      <c r="C4999" s="1"/>
    </row>
    <row r="5000" spans="3:3">
      <c r="C5000" s="1"/>
    </row>
    <row r="5001" spans="3:3">
      <c r="C5001" s="1"/>
    </row>
    <row r="5002" spans="3:3">
      <c r="C5002" s="1"/>
    </row>
    <row r="5003" spans="3:3">
      <c r="C5003" s="1"/>
    </row>
    <row r="5004" spans="3:3">
      <c r="C5004" s="1"/>
    </row>
    <row r="5005" spans="3:3">
      <c r="C5005" s="1"/>
    </row>
    <row r="5006" spans="3:3">
      <c r="C5006" s="1"/>
    </row>
    <row r="5007" spans="3:3">
      <c r="C5007" s="1"/>
    </row>
    <row r="5008" spans="3:3">
      <c r="C5008" s="1"/>
    </row>
    <row r="5009" spans="3:3">
      <c r="C5009" s="1"/>
    </row>
    <row r="5010" spans="3:3">
      <c r="C5010" s="1"/>
    </row>
    <row r="5011" spans="3:3">
      <c r="C5011" s="1"/>
    </row>
    <row r="5012" spans="3:3">
      <c r="C5012" s="1"/>
    </row>
    <row r="5013" spans="3:3">
      <c r="C5013" s="1"/>
    </row>
    <row r="5014" spans="3:3">
      <c r="C5014" s="1"/>
    </row>
    <row r="5015" spans="3:3">
      <c r="C5015" s="1"/>
    </row>
    <row r="5016" spans="3:3">
      <c r="C5016" s="1"/>
    </row>
    <row r="5017" spans="3:3">
      <c r="C5017" s="1"/>
    </row>
    <row r="5018" spans="3:3">
      <c r="C5018" s="1"/>
    </row>
    <row r="5019" spans="3:3">
      <c r="C5019" s="1"/>
    </row>
    <row r="5020" spans="3:3">
      <c r="C5020" s="1"/>
    </row>
    <row r="5021" spans="3:3">
      <c r="C5021" s="1"/>
    </row>
    <row r="5022" spans="3:3">
      <c r="C5022" s="1"/>
    </row>
    <row r="5023" spans="3:3">
      <c r="C5023" s="1"/>
    </row>
    <row r="5024" spans="3:3">
      <c r="C5024" s="1"/>
    </row>
    <row r="5025" spans="3:3">
      <c r="C5025" s="1"/>
    </row>
    <row r="5026" spans="3:3">
      <c r="C5026" s="1"/>
    </row>
    <row r="5027" spans="3:3">
      <c r="C5027" s="1"/>
    </row>
    <row r="5028" spans="3:3">
      <c r="C5028" s="1"/>
    </row>
    <row r="5029" spans="3:3">
      <c r="C5029" s="1"/>
    </row>
    <row r="5030" spans="3:3">
      <c r="C5030" s="1"/>
    </row>
    <row r="5031" spans="3:3">
      <c r="C5031" s="1"/>
    </row>
    <row r="5032" spans="3:3">
      <c r="C5032" s="1"/>
    </row>
    <row r="5033" spans="3:3">
      <c r="C5033" s="1"/>
    </row>
    <row r="5034" spans="3:3">
      <c r="C5034" s="1"/>
    </row>
    <row r="5035" spans="3:3">
      <c r="C5035" s="1"/>
    </row>
    <row r="5036" spans="3:3">
      <c r="C5036" s="1"/>
    </row>
    <row r="5037" spans="3:3">
      <c r="C5037" s="1"/>
    </row>
    <row r="5038" spans="3:3">
      <c r="C5038" s="1"/>
    </row>
    <row r="5039" spans="3:3">
      <c r="C5039" s="1"/>
    </row>
    <row r="5040" spans="3:3">
      <c r="C5040" s="1"/>
    </row>
    <row r="5041" spans="3:3">
      <c r="C5041" s="1"/>
    </row>
    <row r="5042" spans="3:3">
      <c r="C5042" s="1"/>
    </row>
    <row r="5043" spans="3:3">
      <c r="C5043" s="1"/>
    </row>
    <row r="5044" spans="3:3">
      <c r="C5044" s="1"/>
    </row>
    <row r="5045" spans="3:3">
      <c r="C5045" s="1"/>
    </row>
    <row r="5046" spans="3:3">
      <c r="C5046" s="1"/>
    </row>
    <row r="5047" spans="3:3">
      <c r="C5047" s="1"/>
    </row>
    <row r="5048" spans="3:3">
      <c r="C5048" s="1"/>
    </row>
    <row r="5049" spans="3:3">
      <c r="C5049" s="1"/>
    </row>
    <row r="5050" spans="3:3">
      <c r="C5050" s="1"/>
    </row>
    <row r="5051" spans="3:3">
      <c r="C5051" s="1"/>
    </row>
    <row r="5052" spans="3:3">
      <c r="C5052" s="1"/>
    </row>
    <row r="5053" spans="3:3">
      <c r="C5053" s="1"/>
    </row>
    <row r="5054" spans="3:3">
      <c r="C5054" s="1"/>
    </row>
    <row r="5055" spans="3:3">
      <c r="C5055" s="1"/>
    </row>
    <row r="5056" spans="3:3">
      <c r="C5056" s="1"/>
    </row>
    <row r="5057" spans="3:3">
      <c r="C5057" s="1"/>
    </row>
    <row r="5058" spans="3:3">
      <c r="C5058" s="1"/>
    </row>
    <row r="5059" spans="3:3">
      <c r="C5059" s="1"/>
    </row>
    <row r="5060" spans="3:3">
      <c r="C5060" s="1"/>
    </row>
    <row r="5061" spans="3:3">
      <c r="C5061" s="1"/>
    </row>
    <row r="5062" spans="3:3">
      <c r="C5062" s="1"/>
    </row>
    <row r="5063" spans="3:3">
      <c r="C5063" s="1"/>
    </row>
    <row r="5064" spans="3:3">
      <c r="C5064" s="1"/>
    </row>
    <row r="5065" spans="3:3">
      <c r="C5065" s="1"/>
    </row>
    <row r="5066" spans="3:3">
      <c r="C5066" s="1"/>
    </row>
    <row r="5067" spans="3:3">
      <c r="C5067" s="1"/>
    </row>
    <row r="5068" spans="3:3">
      <c r="C5068" s="1"/>
    </row>
    <row r="5069" spans="3:3">
      <c r="C5069" s="1"/>
    </row>
    <row r="5070" spans="3:3">
      <c r="C5070" s="1"/>
    </row>
    <row r="5071" spans="3:3">
      <c r="C5071" s="1"/>
    </row>
    <row r="5072" spans="3:3">
      <c r="C5072" s="1"/>
    </row>
    <row r="5073" spans="3:3">
      <c r="C5073" s="1"/>
    </row>
    <row r="5074" spans="3:3">
      <c r="C5074" s="1"/>
    </row>
    <row r="5075" spans="3:3">
      <c r="C5075" s="1"/>
    </row>
    <row r="5076" spans="3:3">
      <c r="C5076" s="1"/>
    </row>
    <row r="5077" spans="3:3">
      <c r="C5077" s="1"/>
    </row>
    <row r="5078" spans="3:3">
      <c r="C5078" s="1"/>
    </row>
    <row r="5079" spans="3:3">
      <c r="C5079" s="1"/>
    </row>
    <row r="5080" spans="3:3">
      <c r="C5080" s="1"/>
    </row>
    <row r="5081" spans="3:3">
      <c r="C5081" s="1"/>
    </row>
    <row r="5082" spans="3:3">
      <c r="C5082" s="1"/>
    </row>
    <row r="5083" spans="3:3">
      <c r="C5083" s="1"/>
    </row>
    <row r="5084" spans="3:3">
      <c r="C5084" s="1"/>
    </row>
    <row r="5085" spans="3:3">
      <c r="C5085" s="1"/>
    </row>
    <row r="5086" spans="3:3">
      <c r="C5086" s="1"/>
    </row>
    <row r="5087" spans="3:3">
      <c r="C5087" s="1"/>
    </row>
    <row r="5088" spans="3:3">
      <c r="C5088" s="1"/>
    </row>
    <row r="5089" spans="3:3">
      <c r="C5089" s="1"/>
    </row>
    <row r="5090" spans="3:3">
      <c r="C5090" s="1"/>
    </row>
    <row r="5091" spans="3:3">
      <c r="C5091" s="1"/>
    </row>
    <row r="5092" spans="3:3">
      <c r="C5092" s="1"/>
    </row>
    <row r="5093" spans="3:3">
      <c r="C5093" s="1"/>
    </row>
    <row r="5094" spans="3:3">
      <c r="C5094" s="1"/>
    </row>
    <row r="5095" spans="3:3">
      <c r="C5095" s="1"/>
    </row>
    <row r="5096" spans="3:3">
      <c r="C5096" s="1"/>
    </row>
    <row r="5097" spans="3:3">
      <c r="C5097" s="1"/>
    </row>
    <row r="5098" spans="3:3">
      <c r="C5098" s="1"/>
    </row>
    <row r="5099" spans="3:3">
      <c r="C5099" s="1"/>
    </row>
    <row r="5100" spans="3:3">
      <c r="C5100" s="1"/>
    </row>
    <row r="5101" spans="3:3">
      <c r="C5101" s="1"/>
    </row>
    <row r="5102" spans="3:3">
      <c r="C5102" s="1"/>
    </row>
    <row r="5103" spans="3:3">
      <c r="C5103" s="1"/>
    </row>
    <row r="5104" spans="3:3">
      <c r="C5104" s="1"/>
    </row>
    <row r="5105" spans="3:3">
      <c r="C5105" s="1"/>
    </row>
    <row r="5106" spans="3:3">
      <c r="C5106" s="1"/>
    </row>
    <row r="5107" spans="3:3">
      <c r="C5107" s="1"/>
    </row>
    <row r="5108" spans="3:3">
      <c r="C5108" s="1"/>
    </row>
    <row r="5109" spans="3:3">
      <c r="C5109" s="1"/>
    </row>
    <row r="5110" spans="3:3">
      <c r="C5110" s="1"/>
    </row>
    <row r="5111" spans="3:3">
      <c r="C5111" s="1"/>
    </row>
    <row r="5112" spans="3:3">
      <c r="C5112" s="1"/>
    </row>
    <row r="5113" spans="3:3">
      <c r="C5113" s="1"/>
    </row>
    <row r="5114" spans="3:3">
      <c r="C5114" s="1"/>
    </row>
    <row r="5115" spans="3:3">
      <c r="C5115" s="1"/>
    </row>
    <row r="5116" spans="3:3">
      <c r="C5116" s="1"/>
    </row>
    <row r="5117" spans="3:3">
      <c r="C5117" s="1"/>
    </row>
    <row r="5118" spans="3:3">
      <c r="C5118" s="1"/>
    </row>
    <row r="5119" spans="3:3">
      <c r="C5119" s="1"/>
    </row>
    <row r="5120" spans="3:3">
      <c r="C5120" s="1"/>
    </row>
    <row r="5121" spans="3:3">
      <c r="C5121" s="1"/>
    </row>
    <row r="5122" spans="3:3">
      <c r="C5122" s="1"/>
    </row>
    <row r="5123" spans="3:3">
      <c r="C5123" s="1"/>
    </row>
    <row r="5124" spans="3:3">
      <c r="C5124" s="1"/>
    </row>
    <row r="5125" spans="3:3">
      <c r="C5125" s="1"/>
    </row>
    <row r="5126" spans="3:3">
      <c r="C5126" s="1"/>
    </row>
    <row r="5127" spans="3:3">
      <c r="C5127" s="1"/>
    </row>
    <row r="5128" spans="3:3">
      <c r="C5128" s="1"/>
    </row>
    <row r="5129" spans="3:3">
      <c r="C5129" s="1"/>
    </row>
    <row r="5130" spans="3:3">
      <c r="C5130" s="1"/>
    </row>
    <row r="5131" spans="3:3">
      <c r="C5131" s="1"/>
    </row>
    <row r="5132" spans="3:3">
      <c r="C5132" s="1"/>
    </row>
    <row r="5133" spans="3:3">
      <c r="C5133" s="1"/>
    </row>
    <row r="5134" spans="3:3">
      <c r="C5134" s="1"/>
    </row>
    <row r="5135" spans="3:3">
      <c r="C5135" s="1"/>
    </row>
    <row r="5136" spans="3:3">
      <c r="C5136" s="1"/>
    </row>
    <row r="5137" spans="3:3">
      <c r="C5137" s="1"/>
    </row>
    <row r="5138" spans="3:3">
      <c r="C5138" s="1"/>
    </row>
    <row r="5139" spans="3:3">
      <c r="C5139" s="1"/>
    </row>
    <row r="5140" spans="3:3">
      <c r="C5140" s="1"/>
    </row>
    <row r="5141" spans="3:3">
      <c r="C5141" s="1"/>
    </row>
    <row r="5142" spans="3:3">
      <c r="C5142" s="1"/>
    </row>
    <row r="5143" spans="3:3">
      <c r="C5143" s="1"/>
    </row>
    <row r="5144" spans="3:3">
      <c r="C5144" s="1"/>
    </row>
    <row r="5145" spans="3:3">
      <c r="C5145" s="1"/>
    </row>
    <row r="5146" spans="3:3">
      <c r="C5146" s="1"/>
    </row>
    <row r="5147" spans="3:3">
      <c r="C5147" s="1"/>
    </row>
    <row r="5148" spans="3:3">
      <c r="C5148" s="1"/>
    </row>
    <row r="5149" spans="3:3">
      <c r="C5149" s="1"/>
    </row>
    <row r="5150" spans="3:3">
      <c r="C5150" s="1"/>
    </row>
    <row r="5151" spans="3:3">
      <c r="C5151" s="1"/>
    </row>
    <row r="5152" spans="3:3">
      <c r="C5152" s="1"/>
    </row>
    <row r="5153" spans="3:3">
      <c r="C5153" s="1"/>
    </row>
    <row r="5154" spans="3:3">
      <c r="C5154" s="1"/>
    </row>
    <row r="5155" spans="3:3">
      <c r="C5155" s="1"/>
    </row>
    <row r="5156" spans="3:3">
      <c r="C5156" s="1"/>
    </row>
    <row r="5157" spans="3:3">
      <c r="C5157" s="1"/>
    </row>
    <row r="5158" spans="3:3">
      <c r="C5158" s="1"/>
    </row>
    <row r="5159" spans="3:3">
      <c r="C5159" s="1"/>
    </row>
    <row r="5160" spans="3:3">
      <c r="C5160" s="1"/>
    </row>
    <row r="5161" spans="3:3">
      <c r="C5161" s="1"/>
    </row>
    <row r="5162" spans="3:3">
      <c r="C5162" s="1"/>
    </row>
    <row r="5163" spans="3:3">
      <c r="C5163" s="1"/>
    </row>
    <row r="5164" spans="3:3">
      <c r="C5164" s="1"/>
    </row>
    <row r="5165" spans="3:3">
      <c r="C5165" s="1"/>
    </row>
    <row r="5166" spans="3:3">
      <c r="C5166" s="1"/>
    </row>
    <row r="5167" spans="3:3">
      <c r="C5167" s="1"/>
    </row>
    <row r="5168" spans="3:3">
      <c r="C5168" s="1"/>
    </row>
    <row r="5169" spans="3:3">
      <c r="C5169" s="1"/>
    </row>
    <row r="5170" spans="3:3">
      <c r="C5170" s="1"/>
    </row>
    <row r="5171" spans="3:3">
      <c r="C5171" s="1"/>
    </row>
    <row r="5172" spans="3:3">
      <c r="C5172" s="1"/>
    </row>
    <row r="5173" spans="3:3">
      <c r="C5173" s="1"/>
    </row>
    <row r="5174" spans="3:3">
      <c r="C5174" s="1"/>
    </row>
    <row r="5175" spans="3:3">
      <c r="C5175" s="1"/>
    </row>
    <row r="5176" spans="3:3">
      <c r="C5176" s="1"/>
    </row>
    <row r="5177" spans="3:3">
      <c r="C5177" s="1"/>
    </row>
    <row r="5178" spans="3:3">
      <c r="C5178" s="1"/>
    </row>
    <row r="5179" spans="3:3">
      <c r="C5179" s="1"/>
    </row>
    <row r="5180" spans="3:3">
      <c r="C5180" s="1"/>
    </row>
    <row r="5181" spans="3:3">
      <c r="C5181" s="1"/>
    </row>
    <row r="5182" spans="3:3">
      <c r="C5182" s="1"/>
    </row>
    <row r="5183" spans="3:3">
      <c r="C5183" s="1"/>
    </row>
    <row r="5184" spans="3:3">
      <c r="C5184" s="1"/>
    </row>
    <row r="5185" spans="3:3">
      <c r="C5185" s="1"/>
    </row>
    <row r="5186" spans="3:3">
      <c r="C5186" s="1"/>
    </row>
    <row r="5187" spans="3:3">
      <c r="C5187" s="1"/>
    </row>
    <row r="5188" spans="3:3">
      <c r="C5188" s="1"/>
    </row>
    <row r="5189" spans="3:3">
      <c r="C5189" s="1"/>
    </row>
    <row r="5190" spans="3:3">
      <c r="C5190" s="1"/>
    </row>
    <row r="5191" spans="3:3">
      <c r="C5191" s="1"/>
    </row>
    <row r="5192" spans="3:3">
      <c r="C5192" s="1"/>
    </row>
    <row r="5193" spans="3:3">
      <c r="C5193" s="1"/>
    </row>
    <row r="5194" spans="3:3">
      <c r="C5194" s="1"/>
    </row>
    <row r="5195" spans="3:3">
      <c r="C5195" s="1"/>
    </row>
    <row r="5196" spans="3:3">
      <c r="C5196" s="1"/>
    </row>
    <row r="5197" spans="3:3">
      <c r="C5197" s="1"/>
    </row>
    <row r="5198" spans="3:3">
      <c r="C5198" s="1"/>
    </row>
    <row r="5199" spans="3:3">
      <c r="C5199" s="1"/>
    </row>
    <row r="5200" spans="3:3">
      <c r="C5200" s="1"/>
    </row>
    <row r="5201" spans="3:3">
      <c r="C5201" s="1"/>
    </row>
    <row r="5202" spans="3:3">
      <c r="C5202" s="1"/>
    </row>
    <row r="5203" spans="3:3">
      <c r="C5203" s="1"/>
    </row>
    <row r="5204" spans="3:3">
      <c r="C5204" s="1"/>
    </row>
    <row r="5205" spans="3:3">
      <c r="C5205" s="1"/>
    </row>
    <row r="5206" spans="3:3">
      <c r="C5206" s="1"/>
    </row>
    <row r="5207" spans="3:3">
      <c r="C5207" s="1"/>
    </row>
    <row r="5208" spans="3:3">
      <c r="C5208" s="1"/>
    </row>
    <row r="5209" spans="3:3">
      <c r="C5209" s="1"/>
    </row>
    <row r="5210" spans="3:3">
      <c r="C5210" s="1"/>
    </row>
    <row r="5211" spans="3:3">
      <c r="C5211" s="1"/>
    </row>
    <row r="5212" spans="3:3">
      <c r="C5212" s="1"/>
    </row>
    <row r="5213" spans="3:3">
      <c r="C5213" s="1"/>
    </row>
    <row r="5214" spans="3:3">
      <c r="C5214" s="1"/>
    </row>
    <row r="5215" spans="3:3">
      <c r="C5215" s="1"/>
    </row>
    <row r="5216" spans="3:3">
      <c r="C5216" s="1"/>
    </row>
    <row r="5217" spans="3:3">
      <c r="C5217" s="1"/>
    </row>
    <row r="5218" spans="3:3">
      <c r="C5218" s="1"/>
    </row>
    <row r="5219" spans="3:3">
      <c r="C5219" s="1"/>
    </row>
    <row r="5220" spans="3:3">
      <c r="C5220" s="1"/>
    </row>
    <row r="5221" spans="3:3">
      <c r="C5221" s="1"/>
    </row>
    <row r="5222" spans="3:3">
      <c r="C5222" s="1"/>
    </row>
    <row r="5223" spans="3:3">
      <c r="C5223" s="1"/>
    </row>
    <row r="5224" spans="3:3">
      <c r="C5224" s="1"/>
    </row>
    <row r="5225" spans="3:3">
      <c r="C5225" s="1"/>
    </row>
    <row r="5226" spans="3:3">
      <c r="C5226" s="1"/>
    </row>
    <row r="5227" spans="3:3">
      <c r="C5227" s="1"/>
    </row>
    <row r="5228" spans="3:3">
      <c r="C5228" s="1"/>
    </row>
    <row r="5229" spans="3:3">
      <c r="C5229" s="1"/>
    </row>
    <row r="5230" spans="3:3">
      <c r="C5230" s="1"/>
    </row>
    <row r="5231" spans="3:3">
      <c r="C5231" s="1"/>
    </row>
    <row r="5232" spans="3:3">
      <c r="C5232" s="1"/>
    </row>
    <row r="5233" spans="3:3">
      <c r="C5233" s="1"/>
    </row>
    <row r="5234" spans="3:3">
      <c r="C5234" s="1"/>
    </row>
    <row r="5235" spans="3:3">
      <c r="C5235" s="1"/>
    </row>
    <row r="5236" spans="3:3">
      <c r="C5236" s="1"/>
    </row>
    <row r="5237" spans="3:3">
      <c r="C5237" s="1"/>
    </row>
    <row r="5238" spans="3:3">
      <c r="C5238" s="1"/>
    </row>
    <row r="5239" spans="3:3">
      <c r="C5239" s="1"/>
    </row>
    <row r="5240" spans="3:3">
      <c r="C5240" s="1"/>
    </row>
    <row r="5241" spans="3:3">
      <c r="C5241" s="1"/>
    </row>
    <row r="5242" spans="3:3">
      <c r="C5242" s="1"/>
    </row>
    <row r="5243" spans="3:3">
      <c r="C5243" s="1"/>
    </row>
    <row r="5244" spans="3:3">
      <c r="C5244" s="1"/>
    </row>
    <row r="5245" spans="3:3">
      <c r="C5245" s="1"/>
    </row>
    <row r="5246" spans="3:3">
      <c r="C5246" s="1"/>
    </row>
    <row r="5247" spans="3:3">
      <c r="C5247" s="1"/>
    </row>
    <row r="5248" spans="3:3">
      <c r="C5248" s="1"/>
    </row>
    <row r="5249" spans="3:3">
      <c r="C5249" s="1"/>
    </row>
    <row r="5250" spans="3:3">
      <c r="C5250" s="1"/>
    </row>
    <row r="5251" spans="3:3">
      <c r="C5251" s="1"/>
    </row>
    <row r="5252" spans="3:3">
      <c r="C5252" s="1"/>
    </row>
    <row r="5253" spans="3:3">
      <c r="C5253" s="1"/>
    </row>
    <row r="5254" spans="3:3">
      <c r="C5254" s="1"/>
    </row>
    <row r="5255" spans="3:3">
      <c r="C5255" s="1"/>
    </row>
    <row r="5256" spans="3:3">
      <c r="C5256" s="1"/>
    </row>
    <row r="5257" spans="3:3">
      <c r="C5257" s="1"/>
    </row>
    <row r="5258" spans="3:3">
      <c r="C5258" s="1"/>
    </row>
    <row r="5259" spans="3:3">
      <c r="C5259" s="1"/>
    </row>
    <row r="5260" spans="3:3">
      <c r="C5260" s="1"/>
    </row>
    <row r="5261" spans="3:3">
      <c r="C5261" s="1"/>
    </row>
    <row r="5262" spans="3:3">
      <c r="C5262" s="1"/>
    </row>
    <row r="5263" spans="3:3">
      <c r="C5263" s="1"/>
    </row>
    <row r="5264" spans="3:3">
      <c r="C5264" s="1"/>
    </row>
    <row r="5265" spans="3:3">
      <c r="C5265" s="1"/>
    </row>
    <row r="5266" spans="3:3">
      <c r="C5266" s="1"/>
    </row>
    <row r="5267" spans="3:3">
      <c r="C5267" s="1"/>
    </row>
    <row r="5268" spans="3:3">
      <c r="C5268" s="1"/>
    </row>
    <row r="5269" spans="3:3">
      <c r="C5269" s="1"/>
    </row>
    <row r="5270" spans="3:3">
      <c r="C5270" s="1"/>
    </row>
    <row r="5271" spans="3:3">
      <c r="C5271" s="1"/>
    </row>
    <row r="5272" spans="3:3">
      <c r="C5272" s="1"/>
    </row>
    <row r="5273" spans="3:3">
      <c r="C5273" s="1"/>
    </row>
    <row r="5274" spans="3:3">
      <c r="C5274" s="1"/>
    </row>
    <row r="5275" spans="3:3">
      <c r="C5275" s="1"/>
    </row>
    <row r="5276" spans="3:3">
      <c r="C5276" s="1"/>
    </row>
    <row r="5277" spans="3:3">
      <c r="C5277" s="1"/>
    </row>
    <row r="5278" spans="3:3">
      <c r="C5278" s="1"/>
    </row>
    <row r="5279" spans="3:3">
      <c r="C5279" s="1"/>
    </row>
    <row r="5280" spans="3:3">
      <c r="C5280" s="1"/>
    </row>
    <row r="5281" spans="3:3">
      <c r="C5281" s="1"/>
    </row>
    <row r="5282" spans="3:3">
      <c r="C5282" s="1"/>
    </row>
    <row r="5283" spans="3:3">
      <c r="C5283" s="1"/>
    </row>
    <row r="5284" spans="3:3">
      <c r="C5284" s="1"/>
    </row>
    <row r="5285" spans="3:3">
      <c r="C5285" s="1"/>
    </row>
    <row r="5286" spans="3:3">
      <c r="C5286" s="1"/>
    </row>
    <row r="5287" spans="3:3">
      <c r="C5287" s="1"/>
    </row>
    <row r="5288" spans="3:3">
      <c r="C5288" s="1"/>
    </row>
    <row r="5289" spans="3:3">
      <c r="C5289" s="1"/>
    </row>
    <row r="5290" spans="3:3">
      <c r="C5290" s="1"/>
    </row>
    <row r="5291" spans="3:3">
      <c r="C5291" s="1"/>
    </row>
    <row r="5292" spans="3:3">
      <c r="C5292" s="1"/>
    </row>
    <row r="5293" spans="3:3">
      <c r="C5293" s="1"/>
    </row>
    <row r="5294" spans="3:3">
      <c r="C5294" s="1"/>
    </row>
    <row r="5295" spans="3:3">
      <c r="C5295" s="1"/>
    </row>
    <row r="5296" spans="3:3">
      <c r="C5296" s="1"/>
    </row>
    <row r="5297" spans="3:3">
      <c r="C5297" s="1"/>
    </row>
    <row r="5298" spans="3:3">
      <c r="C5298" s="1"/>
    </row>
    <row r="5299" spans="3:3">
      <c r="C5299" s="1"/>
    </row>
    <row r="5300" spans="3:3">
      <c r="C5300" s="1"/>
    </row>
    <row r="5301" spans="3:3">
      <c r="C5301" s="1"/>
    </row>
    <row r="5302" spans="3:3">
      <c r="C5302" s="1"/>
    </row>
    <row r="5303" spans="3:3">
      <c r="C5303" s="1"/>
    </row>
    <row r="5304" spans="3:3">
      <c r="C5304" s="1"/>
    </row>
    <row r="5305" spans="3:3">
      <c r="C5305" s="1"/>
    </row>
    <row r="5306" spans="3:3">
      <c r="C5306" s="1"/>
    </row>
    <row r="5307" spans="3:3">
      <c r="C5307" s="1"/>
    </row>
    <row r="5308" spans="3:3">
      <c r="C5308" s="1"/>
    </row>
    <row r="5309" spans="3:3">
      <c r="C5309" s="1"/>
    </row>
    <row r="5310" spans="3:3">
      <c r="C5310" s="1"/>
    </row>
    <row r="5311" spans="3:3">
      <c r="C5311" s="1"/>
    </row>
    <row r="5312" spans="3:3">
      <c r="C5312" s="1"/>
    </row>
    <row r="5313" spans="3:3">
      <c r="C5313" s="1"/>
    </row>
    <row r="5314" spans="3:3">
      <c r="C5314" s="1"/>
    </row>
    <row r="5315" spans="3:3">
      <c r="C5315" s="1"/>
    </row>
    <row r="5316" spans="3:3">
      <c r="C5316" s="1"/>
    </row>
    <row r="5317" spans="3:3">
      <c r="C5317" s="1"/>
    </row>
    <row r="5318" spans="3:3">
      <c r="C5318" s="1"/>
    </row>
    <row r="5319" spans="3:3">
      <c r="C5319" s="1"/>
    </row>
    <row r="5320" spans="3:3">
      <c r="C5320" s="1"/>
    </row>
    <row r="5321" spans="3:3">
      <c r="C5321" s="1"/>
    </row>
    <row r="5322" spans="3:3">
      <c r="C5322" s="1"/>
    </row>
    <row r="5323" spans="3:3">
      <c r="C5323" s="1"/>
    </row>
    <row r="5324" spans="3:3">
      <c r="C5324" s="1"/>
    </row>
    <row r="5325" spans="3:3">
      <c r="C5325" s="1"/>
    </row>
    <row r="5326" spans="3:3">
      <c r="C5326" s="1"/>
    </row>
    <row r="5327" spans="3:3">
      <c r="C5327" s="1"/>
    </row>
    <row r="5328" spans="3:3">
      <c r="C5328" s="1"/>
    </row>
    <row r="5329" spans="3:3">
      <c r="C5329" s="1"/>
    </row>
    <row r="5330" spans="3:3">
      <c r="C5330" s="1"/>
    </row>
    <row r="5331" spans="3:3">
      <c r="C5331" s="1"/>
    </row>
    <row r="5332" spans="3:3">
      <c r="C5332" s="1"/>
    </row>
    <row r="5333" spans="3:3">
      <c r="C5333" s="1"/>
    </row>
    <row r="5334" spans="3:3">
      <c r="C5334" s="1"/>
    </row>
    <row r="5335" spans="3:3">
      <c r="C5335" s="1"/>
    </row>
    <row r="5336" spans="3:3">
      <c r="C5336" s="1"/>
    </row>
    <row r="5337" spans="3:3">
      <c r="C5337" s="1"/>
    </row>
    <row r="5338" spans="3:3">
      <c r="C5338" s="1"/>
    </row>
    <row r="5339" spans="3:3">
      <c r="C5339" s="1"/>
    </row>
    <row r="5340" spans="3:3">
      <c r="C5340" s="1"/>
    </row>
    <row r="5341" spans="3:3">
      <c r="C5341" s="1"/>
    </row>
    <row r="5342" spans="3:3">
      <c r="C5342" s="1"/>
    </row>
    <row r="5343" spans="3:3">
      <c r="C5343" s="1"/>
    </row>
    <row r="5344" spans="3:3">
      <c r="C5344" s="1"/>
    </row>
    <row r="5345" spans="3:3">
      <c r="C5345" s="1"/>
    </row>
    <row r="5346" spans="3:3">
      <c r="C5346" s="1"/>
    </row>
    <row r="5347" spans="3:3">
      <c r="C5347" s="1"/>
    </row>
    <row r="5348" spans="3:3">
      <c r="C5348" s="1"/>
    </row>
    <row r="5349" spans="3:3">
      <c r="C5349" s="1"/>
    </row>
    <row r="5350" spans="3:3">
      <c r="C5350" s="1"/>
    </row>
    <row r="5351" spans="3:3">
      <c r="C5351" s="1"/>
    </row>
    <row r="5352" spans="3:3">
      <c r="C5352" s="1"/>
    </row>
    <row r="5353" spans="3:3">
      <c r="C5353" s="1"/>
    </row>
    <row r="5354" spans="3:3">
      <c r="C5354" s="1"/>
    </row>
    <row r="5355" spans="3:3">
      <c r="C5355" s="1"/>
    </row>
    <row r="5356" spans="3:3">
      <c r="C5356" s="1"/>
    </row>
    <row r="5357" spans="3:3">
      <c r="C5357" s="1"/>
    </row>
    <row r="5358" spans="3:3">
      <c r="C5358" s="1"/>
    </row>
    <row r="5359" spans="3:3">
      <c r="C5359" s="1"/>
    </row>
    <row r="5360" spans="3:3">
      <c r="C5360" s="1"/>
    </row>
    <row r="5361" spans="3:3">
      <c r="C5361" s="1"/>
    </row>
    <row r="5362" spans="3:3">
      <c r="C5362" s="1"/>
    </row>
    <row r="5363" spans="3:3">
      <c r="C5363" s="1"/>
    </row>
    <row r="5364" spans="3:3">
      <c r="C5364" s="1"/>
    </row>
    <row r="5365" spans="3:3">
      <c r="C5365" s="1"/>
    </row>
    <row r="5366" spans="3:3">
      <c r="C5366" s="1"/>
    </row>
    <row r="5367" spans="3:3">
      <c r="C5367" s="1"/>
    </row>
    <row r="5368" spans="3:3">
      <c r="C5368" s="1"/>
    </row>
    <row r="5369" spans="3:3">
      <c r="C5369" s="1"/>
    </row>
    <row r="5370" spans="3:3">
      <c r="C5370" s="1"/>
    </row>
    <row r="5371" spans="3:3">
      <c r="C5371" s="1"/>
    </row>
    <row r="5372" spans="3:3">
      <c r="C5372" s="1"/>
    </row>
    <row r="5373" spans="3:3">
      <c r="C5373" s="1"/>
    </row>
    <row r="5374" spans="3:3">
      <c r="C5374" s="1"/>
    </row>
    <row r="5375" spans="3:3">
      <c r="C5375" s="1"/>
    </row>
    <row r="5376" spans="3:3">
      <c r="C5376" s="1"/>
    </row>
    <row r="5377" spans="3:3">
      <c r="C5377" s="1"/>
    </row>
    <row r="5378" spans="3:3">
      <c r="C5378" s="1"/>
    </row>
    <row r="5379" spans="3:3">
      <c r="C5379" s="1"/>
    </row>
    <row r="5380" spans="3:3">
      <c r="C5380" s="1"/>
    </row>
    <row r="5381" spans="3:3">
      <c r="C5381" s="1"/>
    </row>
    <row r="5382" spans="3:3">
      <c r="C5382" s="1"/>
    </row>
    <row r="5383" spans="3:3">
      <c r="C5383" s="1"/>
    </row>
    <row r="5384" spans="3:3">
      <c r="C5384" s="1"/>
    </row>
    <row r="5385" spans="3:3">
      <c r="C5385" s="1"/>
    </row>
    <row r="5386" spans="3:3">
      <c r="C5386" s="1"/>
    </row>
    <row r="5387" spans="3:3">
      <c r="C5387" s="1"/>
    </row>
    <row r="5388" spans="3:3">
      <c r="C5388" s="1"/>
    </row>
    <row r="5389" spans="3:3">
      <c r="C5389" s="1"/>
    </row>
    <row r="5390" spans="3:3">
      <c r="C5390" s="1"/>
    </row>
    <row r="5391" spans="3:3">
      <c r="C5391" s="1"/>
    </row>
    <row r="5392" spans="3:3">
      <c r="C5392" s="1"/>
    </row>
    <row r="5393" spans="3:3">
      <c r="C5393" s="1"/>
    </row>
    <row r="5394" spans="3:3">
      <c r="C5394" s="1"/>
    </row>
    <row r="5395" spans="3:3">
      <c r="C5395" s="1"/>
    </row>
    <row r="5396" spans="3:3">
      <c r="C5396" s="1"/>
    </row>
    <row r="5397" spans="3:3">
      <c r="C5397" s="1"/>
    </row>
    <row r="5398" spans="3:3">
      <c r="C5398" s="1"/>
    </row>
    <row r="5399" spans="3:3">
      <c r="C5399" s="1"/>
    </row>
    <row r="5400" spans="3:3">
      <c r="C5400" s="1"/>
    </row>
    <row r="5401" spans="3:3">
      <c r="C5401" s="1"/>
    </row>
    <row r="5402" spans="3:3">
      <c r="C5402" s="1"/>
    </row>
    <row r="5403" spans="3:3">
      <c r="C5403" s="1"/>
    </row>
    <row r="5404" spans="3:3">
      <c r="C5404" s="1"/>
    </row>
    <row r="5405" spans="3:3">
      <c r="C5405" s="1"/>
    </row>
    <row r="5406" spans="3:3">
      <c r="C5406" s="1"/>
    </row>
    <row r="5407" spans="3:3">
      <c r="C5407" s="1"/>
    </row>
    <row r="5408" spans="3:3">
      <c r="C5408" s="1"/>
    </row>
    <row r="5409" spans="3:3">
      <c r="C5409" s="1"/>
    </row>
    <row r="5410" spans="3:3">
      <c r="C5410" s="1"/>
    </row>
    <row r="5411" spans="3:3">
      <c r="C5411" s="1"/>
    </row>
    <row r="5412" spans="3:3">
      <c r="C5412" s="1"/>
    </row>
    <row r="5413" spans="3:3">
      <c r="C5413" s="1"/>
    </row>
    <row r="5414" spans="3:3">
      <c r="C5414" s="1"/>
    </row>
    <row r="5415" spans="3:3">
      <c r="C5415" s="1"/>
    </row>
    <row r="5416" spans="3:3">
      <c r="C5416" s="1"/>
    </row>
    <row r="5417" spans="3:3">
      <c r="C5417" s="1"/>
    </row>
    <row r="5418" spans="3:3">
      <c r="C5418" s="1"/>
    </row>
    <row r="5419" spans="3:3">
      <c r="C5419" s="1"/>
    </row>
    <row r="5420" spans="3:3">
      <c r="C5420" s="1"/>
    </row>
    <row r="5421" spans="3:3">
      <c r="C5421" s="1"/>
    </row>
    <row r="5422" spans="3:3">
      <c r="C5422" s="1"/>
    </row>
    <row r="5423" spans="3:3">
      <c r="C5423" s="1"/>
    </row>
    <row r="5424" spans="3:3">
      <c r="C5424" s="1"/>
    </row>
    <row r="5425" spans="3:3">
      <c r="C5425" s="1"/>
    </row>
    <row r="5426" spans="3:3">
      <c r="C5426" s="1"/>
    </row>
    <row r="5427" spans="3:3">
      <c r="C5427" s="1"/>
    </row>
    <row r="5428" spans="3:3">
      <c r="C5428" s="1"/>
    </row>
    <row r="5429" spans="3:3">
      <c r="C5429" s="1"/>
    </row>
    <row r="5430" spans="3:3">
      <c r="C5430" s="1"/>
    </row>
    <row r="5431" spans="3:3">
      <c r="C5431" s="1"/>
    </row>
    <row r="5432" spans="3:3">
      <c r="C5432" s="1"/>
    </row>
    <row r="5433" spans="3:3">
      <c r="C5433" s="1"/>
    </row>
    <row r="5434" spans="3:3">
      <c r="C5434" s="1"/>
    </row>
    <row r="5435" spans="3:3">
      <c r="C5435" s="1"/>
    </row>
    <row r="5436" spans="3:3">
      <c r="C5436" s="1"/>
    </row>
    <row r="5437" spans="3:3">
      <c r="C5437" s="1"/>
    </row>
    <row r="5438" spans="3:3">
      <c r="C5438" s="1"/>
    </row>
    <row r="5439" spans="3:3">
      <c r="C5439" s="1"/>
    </row>
    <row r="5440" spans="3:3">
      <c r="C5440" s="1"/>
    </row>
    <row r="5441" spans="3:3">
      <c r="C5441" s="1"/>
    </row>
    <row r="5442" spans="3:3">
      <c r="C5442" s="1"/>
    </row>
    <row r="5443" spans="3:3">
      <c r="C5443" s="1"/>
    </row>
    <row r="5444" spans="3:3">
      <c r="C5444" s="1"/>
    </row>
    <row r="5445" spans="3:3">
      <c r="C5445" s="1"/>
    </row>
    <row r="5446" spans="3:3">
      <c r="C5446" s="1"/>
    </row>
    <row r="5447" spans="3:3">
      <c r="C5447" s="1"/>
    </row>
    <row r="5448" spans="3:3">
      <c r="C5448" s="1"/>
    </row>
    <row r="5449" spans="3:3">
      <c r="C5449" s="1"/>
    </row>
    <row r="5450" spans="3:3">
      <c r="C5450" s="1"/>
    </row>
    <row r="5451" spans="3:3">
      <c r="C5451" s="1"/>
    </row>
    <row r="5452" spans="3:3">
      <c r="C5452" s="1"/>
    </row>
    <row r="5453" spans="3:3">
      <c r="C5453" s="1"/>
    </row>
    <row r="5454" spans="3:3">
      <c r="C5454" s="1"/>
    </row>
    <row r="5455" spans="3:3">
      <c r="C5455" s="1"/>
    </row>
    <row r="5456" spans="3:3">
      <c r="C5456" s="1"/>
    </row>
    <row r="5457" spans="3:3">
      <c r="C5457" s="1"/>
    </row>
    <row r="5458" spans="3:3">
      <c r="C5458" s="1"/>
    </row>
    <row r="5459" spans="3:3">
      <c r="C5459" s="1"/>
    </row>
    <row r="5460" spans="3:3">
      <c r="C5460" s="1"/>
    </row>
    <row r="5461" spans="3:3">
      <c r="C5461" s="1"/>
    </row>
    <row r="5462" spans="3:3">
      <c r="C5462" s="1"/>
    </row>
    <row r="5463" spans="3:3">
      <c r="C5463" s="1"/>
    </row>
    <row r="5464" spans="3:3">
      <c r="C5464" s="1"/>
    </row>
    <row r="5465" spans="3:3">
      <c r="C5465" s="1"/>
    </row>
    <row r="5466" spans="3:3">
      <c r="C5466" s="1"/>
    </row>
    <row r="5467" spans="3:3">
      <c r="C5467" s="1"/>
    </row>
    <row r="5468" spans="3:3">
      <c r="C5468" s="1"/>
    </row>
    <row r="5469" spans="3:3">
      <c r="C5469" s="1"/>
    </row>
    <row r="5470" spans="3:3">
      <c r="C5470" s="1"/>
    </row>
    <row r="5471" spans="3:3">
      <c r="C5471" s="1"/>
    </row>
    <row r="5472" spans="3:3">
      <c r="C5472" s="1"/>
    </row>
    <row r="5473" spans="3:3">
      <c r="C5473" s="1"/>
    </row>
    <row r="5474" spans="3:3">
      <c r="C5474" s="1"/>
    </row>
    <row r="5475" spans="3:3">
      <c r="C5475" s="1"/>
    </row>
    <row r="5476" spans="3:3">
      <c r="C5476" s="1"/>
    </row>
    <row r="5477" spans="3:3">
      <c r="C5477" s="1"/>
    </row>
    <row r="5478" spans="3:3">
      <c r="C5478" s="1"/>
    </row>
    <row r="5479" spans="3:3">
      <c r="C5479" s="1"/>
    </row>
    <row r="5480" spans="3:3">
      <c r="C5480" s="1"/>
    </row>
    <row r="5481" spans="3:3">
      <c r="C5481" s="1"/>
    </row>
    <row r="5482" spans="3:3">
      <c r="C5482" s="1"/>
    </row>
    <row r="5483" spans="3:3">
      <c r="C5483" s="1"/>
    </row>
    <row r="5484" spans="3:3">
      <c r="C5484" s="1"/>
    </row>
    <row r="5485" spans="3:3">
      <c r="C5485" s="1"/>
    </row>
    <row r="5486" spans="3:3">
      <c r="C5486" s="1"/>
    </row>
    <row r="5487" spans="3:3">
      <c r="C5487" s="1"/>
    </row>
    <row r="5488" spans="3:3">
      <c r="C5488" s="1"/>
    </row>
    <row r="5489" spans="3:3">
      <c r="C5489" s="1"/>
    </row>
    <row r="5490" spans="3:3">
      <c r="C5490" s="1"/>
    </row>
    <row r="5491" spans="3:3">
      <c r="C5491" s="1"/>
    </row>
    <row r="5492" spans="3:3">
      <c r="C5492" s="1"/>
    </row>
    <row r="5493" spans="3:3">
      <c r="C5493" s="1"/>
    </row>
    <row r="5494" spans="3:3">
      <c r="C5494" s="1"/>
    </row>
    <row r="5495" spans="3:3">
      <c r="C5495" s="1"/>
    </row>
    <row r="5496" spans="3:3">
      <c r="C5496" s="1"/>
    </row>
    <row r="5497" spans="3:3">
      <c r="C5497" s="1"/>
    </row>
    <row r="5498" spans="3:3">
      <c r="C5498" s="1"/>
    </row>
    <row r="5499" spans="3:3">
      <c r="C5499" s="1"/>
    </row>
    <row r="5500" spans="3:3">
      <c r="C5500" s="1"/>
    </row>
    <row r="5501" spans="3:3">
      <c r="C5501" s="1"/>
    </row>
    <row r="5502" spans="3:3">
      <c r="C5502" s="1"/>
    </row>
    <row r="5503" spans="3:3">
      <c r="C5503" s="1"/>
    </row>
    <row r="5504" spans="3:3">
      <c r="C5504" s="1"/>
    </row>
    <row r="5505" spans="3:3">
      <c r="C5505" s="1"/>
    </row>
    <row r="5506" spans="3:3">
      <c r="C5506" s="1"/>
    </row>
    <row r="5507" spans="3:3">
      <c r="C5507" s="1"/>
    </row>
    <row r="5508" spans="3:3">
      <c r="C5508" s="1"/>
    </row>
    <row r="5509" spans="3:3">
      <c r="C5509" s="1"/>
    </row>
    <row r="5510" spans="3:3">
      <c r="C5510" s="1"/>
    </row>
    <row r="5511" spans="3:3">
      <c r="C5511" s="1"/>
    </row>
    <row r="5512" spans="3:3">
      <c r="C5512" s="1"/>
    </row>
    <row r="5513" spans="3:3">
      <c r="C5513" s="1"/>
    </row>
    <row r="5514" spans="3:3">
      <c r="C5514" s="1"/>
    </row>
    <row r="5515" spans="3:3">
      <c r="C5515" s="1"/>
    </row>
    <row r="5516" spans="3:3">
      <c r="C5516" s="1"/>
    </row>
    <row r="5517" spans="3:3">
      <c r="C5517" s="1"/>
    </row>
    <row r="5518" spans="3:3">
      <c r="C5518" s="1"/>
    </row>
    <row r="5519" spans="3:3">
      <c r="C5519" s="1"/>
    </row>
    <row r="5520" spans="3:3">
      <c r="C5520" s="1"/>
    </row>
    <row r="5521" spans="3:3">
      <c r="C5521" s="1"/>
    </row>
    <row r="5522" spans="3:3">
      <c r="C5522" s="1"/>
    </row>
    <row r="5523" spans="3:3">
      <c r="C5523" s="1"/>
    </row>
    <row r="5524" spans="3:3">
      <c r="C5524" s="1"/>
    </row>
    <row r="5525" spans="3:3">
      <c r="C5525" s="1"/>
    </row>
    <row r="5526" spans="3:3">
      <c r="C5526" s="1"/>
    </row>
    <row r="5527" spans="3:3">
      <c r="C5527" s="1"/>
    </row>
    <row r="5528" spans="3:3">
      <c r="C5528" s="1"/>
    </row>
    <row r="5529" spans="3:3">
      <c r="C5529" s="1"/>
    </row>
    <row r="5530" spans="3:3">
      <c r="C5530" s="1"/>
    </row>
    <row r="5531" spans="3:3">
      <c r="C5531" s="1"/>
    </row>
    <row r="5532" spans="3:3">
      <c r="C5532" s="1"/>
    </row>
    <row r="5533" spans="3:3">
      <c r="C5533" s="1"/>
    </row>
    <row r="5534" spans="3:3">
      <c r="C5534" s="1"/>
    </row>
    <row r="5535" spans="3:3">
      <c r="C5535" s="1"/>
    </row>
    <row r="5536" spans="3:3">
      <c r="C5536" s="1"/>
    </row>
    <row r="5537" spans="3:3">
      <c r="C5537" s="1"/>
    </row>
    <row r="5538" spans="3:3">
      <c r="C5538" s="1"/>
    </row>
    <row r="5539" spans="3:3">
      <c r="C5539" s="1"/>
    </row>
    <row r="5540" spans="3:3">
      <c r="C5540" s="1"/>
    </row>
    <row r="5541" spans="3:3">
      <c r="C5541" s="1"/>
    </row>
    <row r="5542" spans="3:3">
      <c r="C5542" s="1"/>
    </row>
    <row r="5543" spans="3:3">
      <c r="C5543" s="1"/>
    </row>
    <row r="5544" spans="3:3">
      <c r="C5544" s="1"/>
    </row>
    <row r="5545" spans="3:3">
      <c r="C5545" s="1"/>
    </row>
    <row r="5546" spans="3:3">
      <c r="C5546" s="1"/>
    </row>
    <row r="5547" spans="3:3">
      <c r="C5547" s="1"/>
    </row>
    <row r="5548" spans="3:3">
      <c r="C5548" s="1"/>
    </row>
    <row r="5549" spans="3:3">
      <c r="C5549" s="1"/>
    </row>
    <row r="5550" spans="3:3">
      <c r="C5550" s="1"/>
    </row>
    <row r="5551" spans="3:3">
      <c r="C5551" s="1"/>
    </row>
    <row r="5552" spans="3:3">
      <c r="C5552" s="1"/>
    </row>
    <row r="5553" spans="3:3">
      <c r="C5553" s="1"/>
    </row>
    <row r="5554" spans="3:3">
      <c r="C5554" s="1"/>
    </row>
    <row r="5555" spans="3:3">
      <c r="C5555" s="1"/>
    </row>
    <row r="5556" spans="3:3">
      <c r="C5556" s="1"/>
    </row>
    <row r="5557" spans="3:3">
      <c r="C5557" s="1"/>
    </row>
    <row r="5558" spans="3:3">
      <c r="C5558" s="1"/>
    </row>
    <row r="5559" spans="3:3">
      <c r="C5559" s="1"/>
    </row>
    <row r="5560" spans="3:3">
      <c r="C5560" s="1"/>
    </row>
    <row r="5561" spans="3:3">
      <c r="C5561" s="1"/>
    </row>
    <row r="5562" spans="3:3">
      <c r="C5562" s="1"/>
    </row>
    <row r="5563" spans="3:3">
      <c r="C5563" s="1"/>
    </row>
    <row r="5564" spans="3:3">
      <c r="C5564" s="1"/>
    </row>
    <row r="5565" spans="3:3">
      <c r="C5565" s="1"/>
    </row>
    <row r="5566" spans="3:3">
      <c r="C5566" s="1"/>
    </row>
    <row r="5567" spans="3:3">
      <c r="C5567" s="1"/>
    </row>
    <row r="5568" spans="3:3">
      <c r="C5568" s="1"/>
    </row>
    <row r="5569" spans="3:3">
      <c r="C5569" s="1"/>
    </row>
    <row r="5570" spans="3:3">
      <c r="C5570" s="1"/>
    </row>
    <row r="5571" spans="3:3">
      <c r="C5571" s="1"/>
    </row>
    <row r="5572" spans="3:3">
      <c r="C5572" s="1"/>
    </row>
    <row r="5573" spans="3:3">
      <c r="C5573" s="1"/>
    </row>
    <row r="5574" spans="3:3">
      <c r="C5574" s="1"/>
    </row>
    <row r="5575" spans="3:3">
      <c r="C5575" s="1"/>
    </row>
    <row r="5576" spans="3:3">
      <c r="C5576" s="1"/>
    </row>
    <row r="5577" spans="3:3">
      <c r="C5577" s="1"/>
    </row>
    <row r="5578" spans="3:3">
      <c r="C5578" s="1"/>
    </row>
    <row r="5579" spans="3:3">
      <c r="C5579" s="1"/>
    </row>
    <row r="5580" spans="3:3">
      <c r="C5580" s="1"/>
    </row>
    <row r="5581" spans="3:3">
      <c r="C5581" s="1"/>
    </row>
    <row r="5582" spans="3:3">
      <c r="C5582" s="1"/>
    </row>
    <row r="5583" spans="3:3">
      <c r="C5583" s="1"/>
    </row>
    <row r="5584" spans="3:3">
      <c r="C5584" s="1"/>
    </row>
    <row r="5585" spans="3:3">
      <c r="C5585" s="1"/>
    </row>
    <row r="5586" spans="3:3">
      <c r="C5586" s="1"/>
    </row>
    <row r="5587" spans="3:3">
      <c r="C5587" s="1"/>
    </row>
    <row r="5588" spans="3:3">
      <c r="C5588" s="1"/>
    </row>
    <row r="5589" spans="3:3">
      <c r="C5589" s="1"/>
    </row>
    <row r="5590" spans="3:3">
      <c r="C5590" s="1"/>
    </row>
    <row r="5591" spans="3:3">
      <c r="C5591" s="1"/>
    </row>
    <row r="5592" spans="3:3">
      <c r="C5592" s="1"/>
    </row>
    <row r="5593" spans="3:3">
      <c r="C5593" s="1"/>
    </row>
    <row r="5594" spans="3:3">
      <c r="C5594" s="1"/>
    </row>
    <row r="5595" spans="3:3">
      <c r="C5595" s="1"/>
    </row>
    <row r="5596" spans="3:3">
      <c r="C5596" s="1"/>
    </row>
    <row r="5597" spans="3:3">
      <c r="C5597" s="1"/>
    </row>
    <row r="5598" spans="3:3">
      <c r="C5598" s="1"/>
    </row>
    <row r="5599" spans="3:3">
      <c r="C5599" s="1"/>
    </row>
    <row r="5600" spans="3:3">
      <c r="C5600" s="1"/>
    </row>
    <row r="5601" spans="3:3">
      <c r="C5601" s="1"/>
    </row>
    <row r="5602" spans="3:3">
      <c r="C5602" s="1"/>
    </row>
    <row r="5603" spans="3:3">
      <c r="C5603" s="1"/>
    </row>
    <row r="5604" spans="3:3">
      <c r="C5604" s="1"/>
    </row>
    <row r="5605" spans="3:3">
      <c r="C5605" s="1"/>
    </row>
    <row r="5606" spans="3:3">
      <c r="C5606" s="1"/>
    </row>
    <row r="5607" spans="3:3">
      <c r="C5607" s="1"/>
    </row>
    <row r="5608" spans="3:3">
      <c r="C5608" s="1"/>
    </row>
    <row r="5609" spans="3:3">
      <c r="C5609" s="1"/>
    </row>
    <row r="5610" spans="3:3">
      <c r="C5610" s="1"/>
    </row>
    <row r="5611" spans="3:3">
      <c r="C5611" s="1"/>
    </row>
    <row r="5612" spans="3:3">
      <c r="C5612" s="1"/>
    </row>
    <row r="5613" spans="3:3">
      <c r="C5613" s="1"/>
    </row>
    <row r="5614" spans="3:3">
      <c r="C5614" s="1"/>
    </row>
    <row r="5615" spans="3:3">
      <c r="C5615" s="1"/>
    </row>
    <row r="5616" spans="3:3">
      <c r="C5616" s="1"/>
    </row>
    <row r="5617" spans="3:3">
      <c r="C5617" s="1"/>
    </row>
    <row r="5618" spans="3:3">
      <c r="C5618" s="1"/>
    </row>
    <row r="5619" spans="3:3">
      <c r="C5619" s="1"/>
    </row>
    <row r="5620" spans="3:3">
      <c r="C5620" s="1"/>
    </row>
    <row r="5621" spans="3:3">
      <c r="C5621" s="1"/>
    </row>
    <row r="5622" spans="3:3">
      <c r="C5622" s="1"/>
    </row>
    <row r="5623" spans="3:3">
      <c r="C5623" s="1"/>
    </row>
    <row r="5624" spans="3:3">
      <c r="C5624" s="1"/>
    </row>
    <row r="5625" spans="3:3">
      <c r="C5625" s="1"/>
    </row>
    <row r="5626" spans="3:3">
      <c r="C5626" s="1"/>
    </row>
    <row r="5627" spans="3:3">
      <c r="C5627" s="1"/>
    </row>
    <row r="5628" spans="3:3">
      <c r="C5628" s="1"/>
    </row>
    <row r="5629" spans="3:3">
      <c r="C5629" s="1"/>
    </row>
    <row r="5630" spans="3:3">
      <c r="C5630" s="1"/>
    </row>
    <row r="5631" spans="3:3">
      <c r="C5631" s="1"/>
    </row>
    <row r="5632" spans="3:3">
      <c r="C5632" s="1"/>
    </row>
    <row r="5633" spans="3:3">
      <c r="C5633" s="1"/>
    </row>
    <row r="5634" spans="3:3">
      <c r="C5634" s="1"/>
    </row>
    <row r="5635" spans="3:3">
      <c r="C5635" s="1"/>
    </row>
    <row r="5636" spans="3:3">
      <c r="C5636" s="1"/>
    </row>
    <row r="5637" spans="3:3">
      <c r="C5637" s="1"/>
    </row>
    <row r="5638" spans="3:3">
      <c r="C5638" s="1"/>
    </row>
    <row r="5639" spans="3:3">
      <c r="C5639" s="1"/>
    </row>
    <row r="5640" spans="3:3">
      <c r="C5640" s="1"/>
    </row>
    <row r="5641" spans="3:3">
      <c r="C5641" s="1"/>
    </row>
    <row r="5642" spans="3:3">
      <c r="C5642" s="1"/>
    </row>
    <row r="5643" spans="3:3">
      <c r="C5643" s="1"/>
    </row>
    <row r="5644" spans="3:3">
      <c r="C5644" s="1"/>
    </row>
    <row r="5645" spans="3:3">
      <c r="C5645" s="1"/>
    </row>
    <row r="5646" spans="3:3">
      <c r="C5646" s="1"/>
    </row>
    <row r="5647" spans="3:3">
      <c r="C5647" s="1"/>
    </row>
    <row r="5648" spans="3:3">
      <c r="C5648" s="1"/>
    </row>
    <row r="5649" spans="3:3">
      <c r="C5649" s="1"/>
    </row>
    <row r="5650" spans="3:3">
      <c r="C5650" s="1"/>
    </row>
    <row r="5651" spans="3:3">
      <c r="C5651" s="1"/>
    </row>
    <row r="5652" spans="3:3">
      <c r="C5652" s="1"/>
    </row>
    <row r="5653" spans="3:3">
      <c r="C5653" s="1"/>
    </row>
    <row r="5654" spans="3:3">
      <c r="C5654" s="1"/>
    </row>
    <row r="5655" spans="3:3">
      <c r="C5655" s="1"/>
    </row>
    <row r="5656" spans="3:3">
      <c r="C5656" s="1"/>
    </row>
    <row r="5657" spans="3:3">
      <c r="C5657" s="1"/>
    </row>
    <row r="5658" spans="3:3">
      <c r="C5658" s="1"/>
    </row>
    <row r="5659" spans="3:3">
      <c r="C5659" s="1"/>
    </row>
    <row r="5660" spans="3:3">
      <c r="C5660" s="1"/>
    </row>
    <row r="5661" spans="3:3">
      <c r="C5661" s="1"/>
    </row>
    <row r="5662" spans="3:3">
      <c r="C5662" s="1"/>
    </row>
    <row r="5663" spans="3:3">
      <c r="C5663" s="1"/>
    </row>
    <row r="5664" spans="3:3">
      <c r="C5664" s="1"/>
    </row>
    <row r="5665" spans="3:3">
      <c r="C5665" s="1"/>
    </row>
    <row r="5666" spans="3:3">
      <c r="C5666" s="1"/>
    </row>
    <row r="5667" spans="3:3">
      <c r="C5667" s="1"/>
    </row>
    <row r="5668" spans="3:3">
      <c r="C5668" s="1"/>
    </row>
    <row r="5669" spans="3:3">
      <c r="C5669" s="1"/>
    </row>
    <row r="5670" spans="3:3">
      <c r="C5670" s="1"/>
    </row>
    <row r="5671" spans="3:3">
      <c r="C5671" s="1"/>
    </row>
    <row r="5672" spans="3:3">
      <c r="C5672" s="1"/>
    </row>
    <row r="5673" spans="3:3">
      <c r="C5673" s="1"/>
    </row>
    <row r="5674" spans="3:3">
      <c r="C5674" s="1"/>
    </row>
    <row r="5675" spans="3:3">
      <c r="C5675" s="1"/>
    </row>
    <row r="5676" spans="3:3">
      <c r="C5676" s="1"/>
    </row>
    <row r="5677" spans="3:3">
      <c r="C5677" s="1"/>
    </row>
    <row r="5678" spans="3:3">
      <c r="C5678" s="1"/>
    </row>
    <row r="5679" spans="3:3">
      <c r="C5679" s="1"/>
    </row>
    <row r="5680" spans="3:3">
      <c r="C5680" s="1"/>
    </row>
    <row r="5681" spans="3:3">
      <c r="C5681" s="1"/>
    </row>
    <row r="5682" spans="3:3">
      <c r="C5682" s="1"/>
    </row>
    <row r="5683" spans="3:3">
      <c r="C5683" s="1"/>
    </row>
    <row r="5684" spans="3:3">
      <c r="C5684" s="1"/>
    </row>
    <row r="5685" spans="3:3">
      <c r="C5685" s="1"/>
    </row>
    <row r="5686" spans="3:3">
      <c r="C5686" s="1"/>
    </row>
    <row r="5687" spans="3:3">
      <c r="C5687" s="1"/>
    </row>
    <row r="5688" spans="3:3">
      <c r="C5688" s="1"/>
    </row>
    <row r="5689" spans="3:3">
      <c r="C5689" s="1"/>
    </row>
    <row r="5690" spans="3:3">
      <c r="C5690" s="1"/>
    </row>
    <row r="5691" spans="3:3">
      <c r="C5691" s="1"/>
    </row>
    <row r="5692" spans="3:3">
      <c r="C5692" s="1"/>
    </row>
    <row r="5693" spans="3:3">
      <c r="C5693" s="1"/>
    </row>
    <row r="5694" spans="3:3">
      <c r="C5694" s="1"/>
    </row>
    <row r="5695" spans="3:3">
      <c r="C5695" s="1"/>
    </row>
    <row r="5696" spans="3:3">
      <c r="C5696" s="1"/>
    </row>
    <row r="5697" spans="3:3">
      <c r="C5697" s="1"/>
    </row>
    <row r="5698" spans="3:3">
      <c r="C5698" s="1"/>
    </row>
    <row r="5699" spans="3:3">
      <c r="C5699" s="1"/>
    </row>
    <row r="5700" spans="3:3">
      <c r="C5700" s="1"/>
    </row>
    <row r="5701" spans="3:3">
      <c r="C5701" s="1"/>
    </row>
    <row r="5702" spans="3:3">
      <c r="C5702" s="1"/>
    </row>
    <row r="5703" spans="3:3">
      <c r="C5703" s="1"/>
    </row>
    <row r="5704" spans="3:3">
      <c r="C5704" s="1"/>
    </row>
    <row r="5705" spans="3:3">
      <c r="C5705" s="1"/>
    </row>
    <row r="5706" spans="3:3">
      <c r="C5706" s="1"/>
    </row>
    <row r="5707" spans="3:3">
      <c r="C5707" s="1"/>
    </row>
    <row r="5708" spans="3:3">
      <c r="C5708" s="1"/>
    </row>
    <row r="5709" spans="3:3">
      <c r="C5709" s="1"/>
    </row>
    <row r="5710" spans="3:3">
      <c r="C5710" s="1"/>
    </row>
    <row r="5711" spans="3:3">
      <c r="C5711" s="1"/>
    </row>
    <row r="5712" spans="3:3">
      <c r="C5712" s="1"/>
    </row>
    <row r="5713" spans="3:3">
      <c r="C5713" s="1"/>
    </row>
    <row r="5714" spans="3:3">
      <c r="C5714" s="1"/>
    </row>
    <row r="5715" spans="3:3">
      <c r="C5715" s="1"/>
    </row>
    <row r="5716" spans="3:3">
      <c r="C5716" s="1"/>
    </row>
    <row r="5717" spans="3:3">
      <c r="C5717" s="1"/>
    </row>
    <row r="5718" spans="3:3">
      <c r="C5718" s="1"/>
    </row>
    <row r="5719" spans="3:3">
      <c r="C5719" s="1"/>
    </row>
    <row r="5720" spans="3:3">
      <c r="C5720" s="1"/>
    </row>
    <row r="5721" spans="3:3">
      <c r="C5721" s="1"/>
    </row>
    <row r="5722" spans="3:3">
      <c r="C5722" s="1"/>
    </row>
    <row r="5723" spans="3:3">
      <c r="C5723" s="1"/>
    </row>
    <row r="5724" spans="3:3">
      <c r="C5724" s="1"/>
    </row>
    <row r="5725" spans="3:3">
      <c r="C5725" s="1"/>
    </row>
    <row r="5726" spans="3:3">
      <c r="C5726" s="1"/>
    </row>
    <row r="5727" spans="3:3">
      <c r="C5727" s="1"/>
    </row>
    <row r="5728" spans="3:3">
      <c r="C5728" s="1"/>
    </row>
    <row r="5729" spans="3:3">
      <c r="C5729" s="1"/>
    </row>
    <row r="5730" spans="3:3">
      <c r="C5730" s="1"/>
    </row>
    <row r="5731" spans="3:3">
      <c r="C5731" s="1"/>
    </row>
    <row r="5732" spans="3:3">
      <c r="C5732" s="1"/>
    </row>
    <row r="5733" spans="3:3">
      <c r="C5733" s="1"/>
    </row>
    <row r="5734" spans="3:3">
      <c r="C5734" s="1"/>
    </row>
    <row r="5735" spans="3:3">
      <c r="C5735" s="1"/>
    </row>
    <row r="5736" spans="3:3">
      <c r="C5736" s="1"/>
    </row>
    <row r="5737" spans="3:3">
      <c r="C5737" s="1"/>
    </row>
    <row r="5738" spans="3:3">
      <c r="C5738" s="1"/>
    </row>
    <row r="5739" spans="3:3">
      <c r="C5739" s="1"/>
    </row>
    <row r="5740" spans="3:3">
      <c r="C5740" s="1"/>
    </row>
    <row r="5741" spans="3:3">
      <c r="C5741" s="1"/>
    </row>
    <row r="5742" spans="3:3">
      <c r="C5742" s="1"/>
    </row>
    <row r="5743" spans="3:3">
      <c r="C5743" s="1"/>
    </row>
    <row r="5744" spans="3:3">
      <c r="C5744" s="1"/>
    </row>
    <row r="5745" spans="3:3">
      <c r="C5745" s="1"/>
    </row>
    <row r="5746" spans="3:3">
      <c r="C5746" s="1"/>
    </row>
    <row r="5747" spans="3:3">
      <c r="C5747" s="1"/>
    </row>
    <row r="5748" spans="3:3">
      <c r="C5748" s="1"/>
    </row>
    <row r="5749" spans="3:3">
      <c r="C5749" s="1"/>
    </row>
    <row r="5750" spans="3:3">
      <c r="C5750" s="1"/>
    </row>
    <row r="5751" spans="3:3">
      <c r="C5751" s="1"/>
    </row>
    <row r="5752" spans="3:3">
      <c r="C5752" s="1"/>
    </row>
    <row r="5753" spans="3:3">
      <c r="C5753" s="1"/>
    </row>
    <row r="5754" spans="3:3">
      <c r="C5754" s="1"/>
    </row>
    <row r="5755" spans="3:3">
      <c r="C5755" s="1"/>
    </row>
    <row r="5756" spans="3:3">
      <c r="C5756" s="1"/>
    </row>
    <row r="5757" spans="3:3">
      <c r="C5757" s="1"/>
    </row>
    <row r="5758" spans="3:3">
      <c r="C5758" s="1"/>
    </row>
    <row r="5759" spans="3:3">
      <c r="C5759" s="1"/>
    </row>
    <row r="5760" spans="3:3">
      <c r="C5760" s="1"/>
    </row>
    <row r="5761" spans="3:3">
      <c r="C5761" s="1"/>
    </row>
    <row r="5762" spans="3:3">
      <c r="C5762" s="1"/>
    </row>
    <row r="5763" spans="3:3">
      <c r="C5763" s="1"/>
    </row>
    <row r="5764" spans="3:3">
      <c r="C5764" s="1"/>
    </row>
    <row r="5765" spans="3:3">
      <c r="C5765" s="1"/>
    </row>
    <row r="5766" spans="3:3">
      <c r="C5766" s="1"/>
    </row>
    <row r="5767" spans="3:3">
      <c r="C5767" s="1"/>
    </row>
    <row r="5768" spans="3:3">
      <c r="C5768" s="1"/>
    </row>
    <row r="5769" spans="3:3">
      <c r="C5769" s="1"/>
    </row>
    <row r="5770" spans="3:3">
      <c r="C5770" s="1"/>
    </row>
    <row r="5771" spans="3:3">
      <c r="C5771" s="1"/>
    </row>
    <row r="5772" spans="3:3">
      <c r="C5772" s="1"/>
    </row>
    <row r="5773" spans="3:3">
      <c r="C5773" s="1"/>
    </row>
    <row r="5774" spans="3:3">
      <c r="C5774" s="1"/>
    </row>
    <row r="5775" spans="3:3">
      <c r="C5775" s="1"/>
    </row>
    <row r="5776" spans="3:3">
      <c r="C5776" s="1"/>
    </row>
    <row r="5777" spans="3:3">
      <c r="C5777" s="1"/>
    </row>
    <row r="5778" spans="3:3">
      <c r="C5778" s="1"/>
    </row>
    <row r="5779" spans="3:3">
      <c r="C5779" s="1"/>
    </row>
    <row r="5780" spans="3:3">
      <c r="C5780" s="1"/>
    </row>
    <row r="5781" spans="3:3">
      <c r="C5781" s="1"/>
    </row>
    <row r="5782" spans="3:3">
      <c r="C5782" s="1"/>
    </row>
    <row r="5783" spans="3:3">
      <c r="C5783" s="1"/>
    </row>
    <row r="5784" spans="3:3">
      <c r="C5784" s="1"/>
    </row>
    <row r="5785" spans="3:3">
      <c r="C5785" s="1"/>
    </row>
    <row r="5786" spans="3:3">
      <c r="C5786" s="1"/>
    </row>
    <row r="5787" spans="3:3">
      <c r="C5787" s="1"/>
    </row>
    <row r="5788" spans="3:3">
      <c r="C5788" s="1"/>
    </row>
    <row r="5789" spans="3:3">
      <c r="C5789" s="1"/>
    </row>
    <row r="5790" spans="3:3">
      <c r="C5790" s="1"/>
    </row>
    <row r="5791" spans="3:3">
      <c r="C5791" s="1"/>
    </row>
    <row r="5792" spans="3:3">
      <c r="C5792" s="1"/>
    </row>
    <row r="5793" spans="3:3">
      <c r="C5793" s="1"/>
    </row>
    <row r="5794" spans="3:3">
      <c r="C5794" s="1"/>
    </row>
    <row r="5795" spans="3:3">
      <c r="C5795" s="1"/>
    </row>
    <row r="5796" spans="3:3">
      <c r="C5796" s="1"/>
    </row>
    <row r="5797" spans="3:3">
      <c r="C5797" s="1"/>
    </row>
    <row r="5798" spans="3:3">
      <c r="C5798" s="1"/>
    </row>
    <row r="5799" spans="3:3">
      <c r="C5799" s="1"/>
    </row>
    <row r="5800" spans="3:3">
      <c r="C5800" s="1"/>
    </row>
    <row r="5801" spans="3:3">
      <c r="C5801" s="1"/>
    </row>
    <row r="5802" spans="3:3">
      <c r="C5802" s="1"/>
    </row>
    <row r="5803" spans="3:3">
      <c r="C5803" s="1"/>
    </row>
    <row r="5804" spans="3:3">
      <c r="C5804" s="1"/>
    </row>
    <row r="5805" spans="3:3">
      <c r="C5805" s="1"/>
    </row>
    <row r="5806" spans="3:3">
      <c r="C5806" s="1"/>
    </row>
    <row r="5807" spans="3:3">
      <c r="C5807" s="1"/>
    </row>
    <row r="5808" spans="3:3">
      <c r="C5808" s="1"/>
    </row>
    <row r="5809" spans="3:3">
      <c r="C5809" s="1"/>
    </row>
    <row r="5810" spans="3:3">
      <c r="C5810" s="1"/>
    </row>
    <row r="5811" spans="3:3">
      <c r="C5811" s="1"/>
    </row>
    <row r="5812" spans="3:3">
      <c r="C5812" s="1"/>
    </row>
    <row r="5813" spans="3:3">
      <c r="C5813" s="1"/>
    </row>
    <row r="5814" spans="3:3">
      <c r="C5814" s="1"/>
    </row>
    <row r="5815" spans="3:3">
      <c r="C5815" s="1"/>
    </row>
    <row r="5816" spans="3:3">
      <c r="C5816" s="1"/>
    </row>
    <row r="5817" spans="3:3">
      <c r="C5817" s="1"/>
    </row>
    <row r="5818" spans="3:3">
      <c r="C5818" s="1"/>
    </row>
    <row r="5819" spans="3:3">
      <c r="C5819" s="1"/>
    </row>
    <row r="5820" spans="3:3">
      <c r="C5820" s="1"/>
    </row>
    <row r="5821" spans="3:3">
      <c r="C5821" s="1"/>
    </row>
    <row r="5822" spans="3:3">
      <c r="C5822" s="1"/>
    </row>
    <row r="5823" spans="3:3">
      <c r="C5823" s="1"/>
    </row>
    <row r="5824" spans="3:3">
      <c r="C5824" s="1"/>
    </row>
    <row r="5825" spans="3:3">
      <c r="C5825" s="1"/>
    </row>
    <row r="5826" spans="3:3">
      <c r="C5826" s="1"/>
    </row>
    <row r="5827" spans="3:3">
      <c r="C5827" s="1"/>
    </row>
    <row r="5828" spans="3:3">
      <c r="C5828" s="1"/>
    </row>
    <row r="5829" spans="3:3">
      <c r="C5829" s="1"/>
    </row>
    <row r="5830" spans="3:3">
      <c r="C5830" s="1"/>
    </row>
    <row r="5831" spans="3:3">
      <c r="C5831" s="1"/>
    </row>
    <row r="5832" spans="3:3">
      <c r="C5832" s="1"/>
    </row>
    <row r="5833" spans="3:3">
      <c r="C5833" s="1"/>
    </row>
    <row r="5834" spans="3:3">
      <c r="C5834" s="1"/>
    </row>
    <row r="5835" spans="3:3">
      <c r="C5835" s="1"/>
    </row>
    <row r="5836" spans="3:3">
      <c r="C5836" s="1"/>
    </row>
    <row r="5837" spans="3:3">
      <c r="C5837" s="1"/>
    </row>
    <row r="5838" spans="3:3">
      <c r="C5838" s="1"/>
    </row>
    <row r="5839" spans="3:3">
      <c r="C5839" s="1"/>
    </row>
    <row r="5840" spans="3:3">
      <c r="C5840" s="1"/>
    </row>
    <row r="5841" spans="3:3">
      <c r="C5841" s="1"/>
    </row>
    <row r="5842" spans="3:3">
      <c r="C5842" s="1"/>
    </row>
    <row r="5843" spans="3:3">
      <c r="C5843" s="1"/>
    </row>
    <row r="5844" spans="3:3">
      <c r="C5844" s="1"/>
    </row>
    <row r="5845" spans="3:3">
      <c r="C5845" s="1"/>
    </row>
    <row r="5846" spans="3:3">
      <c r="C5846" s="1"/>
    </row>
    <row r="5847" spans="3:3">
      <c r="C5847" s="1"/>
    </row>
    <row r="5848" spans="3:3">
      <c r="C5848" s="1"/>
    </row>
    <row r="5849" spans="3:3">
      <c r="C5849" s="1"/>
    </row>
    <row r="5850" spans="3:3">
      <c r="C5850" s="1"/>
    </row>
    <row r="5851" spans="3:3">
      <c r="C5851" s="1"/>
    </row>
    <row r="5852" spans="3:3">
      <c r="C5852" s="1"/>
    </row>
    <row r="5853" spans="3:3">
      <c r="C5853" s="1"/>
    </row>
    <row r="5854" spans="3:3">
      <c r="C5854" s="1"/>
    </row>
    <row r="5855" spans="3:3">
      <c r="C5855" s="1"/>
    </row>
    <row r="5856" spans="3:3">
      <c r="C5856" s="1"/>
    </row>
    <row r="5857" spans="3:3">
      <c r="C5857" s="1"/>
    </row>
    <row r="5858" spans="3:3">
      <c r="C5858" s="1"/>
    </row>
    <row r="5859" spans="3:3">
      <c r="C5859" s="1"/>
    </row>
    <row r="5860" spans="3:3">
      <c r="C5860" s="1"/>
    </row>
    <row r="5861" spans="3:3">
      <c r="C5861" s="1"/>
    </row>
    <row r="5862" spans="3:3">
      <c r="C5862" s="1"/>
    </row>
    <row r="5863" spans="3:3">
      <c r="C5863" s="1"/>
    </row>
    <row r="5864" spans="3:3">
      <c r="C5864" s="1"/>
    </row>
    <row r="5865" spans="3:3">
      <c r="C5865" s="1"/>
    </row>
    <row r="5866" spans="3:3">
      <c r="C5866" s="1"/>
    </row>
    <row r="5867" spans="3:3">
      <c r="C5867" s="1"/>
    </row>
    <row r="5868" spans="3:3">
      <c r="C5868" s="1"/>
    </row>
    <row r="5869" spans="3:3">
      <c r="C5869" s="1"/>
    </row>
    <row r="5870" spans="3:3">
      <c r="C5870" s="1"/>
    </row>
    <row r="5871" spans="3:3">
      <c r="C5871" s="1"/>
    </row>
    <row r="5872" spans="3:3">
      <c r="C5872" s="1"/>
    </row>
    <row r="5873" spans="3:3">
      <c r="C5873" s="1"/>
    </row>
    <row r="5874" spans="3:3">
      <c r="C5874" s="1"/>
    </row>
    <row r="5875" spans="3:3">
      <c r="C5875" s="1"/>
    </row>
    <row r="5876" spans="3:3">
      <c r="C5876" s="1"/>
    </row>
    <row r="5877" spans="3:3">
      <c r="C5877" s="1"/>
    </row>
    <row r="5878" spans="3:3">
      <c r="C5878" s="1"/>
    </row>
    <row r="5879" spans="3:3">
      <c r="C5879" s="1"/>
    </row>
    <row r="5880" spans="3:3">
      <c r="C5880" s="1"/>
    </row>
    <row r="5881" spans="3:3">
      <c r="C5881" s="1"/>
    </row>
    <row r="5882" spans="3:3">
      <c r="C5882" s="1"/>
    </row>
    <row r="5883" spans="3:3">
      <c r="C5883" s="1"/>
    </row>
    <row r="5884" spans="3:3">
      <c r="C5884" s="1"/>
    </row>
    <row r="5885" spans="3:3">
      <c r="C5885" s="1"/>
    </row>
    <row r="5886" spans="3:3">
      <c r="C5886" s="1"/>
    </row>
    <row r="5887" spans="3:3">
      <c r="C5887" s="1"/>
    </row>
    <row r="5888" spans="3:3">
      <c r="C5888" s="1"/>
    </row>
    <row r="5889" spans="3:3">
      <c r="C5889" s="1"/>
    </row>
    <row r="5890" spans="3:3">
      <c r="C5890" s="1"/>
    </row>
    <row r="5891" spans="3:3">
      <c r="C5891" s="1"/>
    </row>
    <row r="5892" spans="3:3">
      <c r="C5892" s="1"/>
    </row>
    <row r="5893" spans="3:3">
      <c r="C5893" s="1"/>
    </row>
    <row r="5894" spans="3:3">
      <c r="C5894" s="1"/>
    </row>
    <row r="5895" spans="3:3">
      <c r="C5895" s="1"/>
    </row>
    <row r="5896" spans="3:3">
      <c r="C5896" s="1"/>
    </row>
    <row r="5897" spans="3:3">
      <c r="C5897" s="1"/>
    </row>
    <row r="5898" spans="3:3">
      <c r="C5898" s="1"/>
    </row>
    <row r="5899" spans="3:3">
      <c r="C5899" s="1"/>
    </row>
    <row r="5900" spans="3:3">
      <c r="C5900" s="1"/>
    </row>
    <row r="5901" spans="3:3">
      <c r="C5901" s="1"/>
    </row>
    <row r="5902" spans="3:3">
      <c r="C5902" s="1"/>
    </row>
    <row r="5903" spans="3:3">
      <c r="C5903" s="1"/>
    </row>
    <row r="5904" spans="3:3">
      <c r="C5904" s="1"/>
    </row>
    <row r="5905" spans="3:3">
      <c r="C5905" s="1"/>
    </row>
    <row r="5906" spans="3:3">
      <c r="C5906" s="1"/>
    </row>
    <row r="5907" spans="3:3">
      <c r="C5907" s="1"/>
    </row>
    <row r="5908" spans="3:3">
      <c r="C5908" s="1"/>
    </row>
    <row r="5909" spans="3:3">
      <c r="C5909" s="1"/>
    </row>
    <row r="5910" spans="3:3">
      <c r="C5910" s="1"/>
    </row>
    <row r="5911" spans="3:3">
      <c r="C5911" s="1"/>
    </row>
    <row r="5912" spans="3:3">
      <c r="C5912" s="1"/>
    </row>
    <row r="5913" spans="3:3">
      <c r="C5913" s="1"/>
    </row>
    <row r="5914" spans="3:3">
      <c r="C5914" s="1"/>
    </row>
    <row r="5915" spans="3:3">
      <c r="C5915" s="1"/>
    </row>
    <row r="5916" spans="3:3">
      <c r="C5916" s="1"/>
    </row>
    <row r="5917" spans="3:3">
      <c r="C5917" s="1"/>
    </row>
    <row r="5918" spans="3:3">
      <c r="C5918" s="1"/>
    </row>
    <row r="5919" spans="3:3">
      <c r="C5919" s="1"/>
    </row>
    <row r="5920" spans="3:3">
      <c r="C5920" s="1"/>
    </row>
    <row r="5921" spans="3:3">
      <c r="C5921" s="1"/>
    </row>
    <row r="5922" spans="3:3">
      <c r="C5922" s="1"/>
    </row>
    <row r="5923" spans="3:3">
      <c r="C5923" s="1"/>
    </row>
    <row r="5924" spans="3:3">
      <c r="C5924" s="1"/>
    </row>
    <row r="5925" spans="3:3">
      <c r="C5925" s="1"/>
    </row>
    <row r="5926" spans="3:3">
      <c r="C5926" s="1"/>
    </row>
    <row r="5927" spans="3:3">
      <c r="C5927" s="1"/>
    </row>
    <row r="5928" spans="3:3">
      <c r="C5928" s="1"/>
    </row>
    <row r="5929" spans="3:3">
      <c r="C5929" s="1"/>
    </row>
    <row r="5930" spans="3:3">
      <c r="C5930" s="1"/>
    </row>
    <row r="5931" spans="3:3">
      <c r="C5931" s="1"/>
    </row>
    <row r="5932" spans="3:3">
      <c r="C5932" s="1"/>
    </row>
    <row r="5933" spans="3:3">
      <c r="C5933" s="1"/>
    </row>
    <row r="5934" spans="3:3">
      <c r="C5934" s="1"/>
    </row>
    <row r="5935" spans="3:3">
      <c r="C5935" s="1"/>
    </row>
    <row r="5936" spans="3:3">
      <c r="C5936" s="1"/>
    </row>
    <row r="5937" spans="3:3">
      <c r="C5937" s="1"/>
    </row>
    <row r="5938" spans="3:3">
      <c r="C5938" s="1"/>
    </row>
    <row r="5939" spans="3:3">
      <c r="C5939" s="1"/>
    </row>
    <row r="5940" spans="3:3">
      <c r="C5940" s="1"/>
    </row>
    <row r="5941" spans="3:3">
      <c r="C5941" s="1"/>
    </row>
    <row r="5942" spans="3:3">
      <c r="C5942" s="1"/>
    </row>
    <row r="5943" spans="3:3">
      <c r="C5943" s="1"/>
    </row>
    <row r="5944" spans="3:3">
      <c r="C5944" s="1"/>
    </row>
    <row r="5945" spans="3:3">
      <c r="C5945" s="1"/>
    </row>
    <row r="5946" spans="3:3">
      <c r="C5946" s="1"/>
    </row>
    <row r="5947" spans="3:3">
      <c r="C5947" s="1"/>
    </row>
    <row r="5948" spans="3:3">
      <c r="C5948" s="1"/>
    </row>
    <row r="5949" spans="3:3">
      <c r="C5949" s="1"/>
    </row>
    <row r="5950" spans="3:3">
      <c r="C5950" s="1"/>
    </row>
    <row r="5951" spans="3:3">
      <c r="C5951" s="1"/>
    </row>
    <row r="5952" spans="3:3">
      <c r="C5952" s="1"/>
    </row>
    <row r="5953" spans="3:3">
      <c r="C5953" s="1"/>
    </row>
    <row r="5954" spans="3:3">
      <c r="C5954" s="1"/>
    </row>
    <row r="5955" spans="3:3">
      <c r="C5955" s="1"/>
    </row>
    <row r="5956" spans="3:3">
      <c r="C5956" s="1"/>
    </row>
    <row r="5957" spans="3:3">
      <c r="C5957" s="1"/>
    </row>
    <row r="5958" spans="3:3">
      <c r="C5958" s="1"/>
    </row>
    <row r="5959" spans="3:3">
      <c r="C5959" s="1"/>
    </row>
    <row r="5960" spans="3:3">
      <c r="C5960" s="1"/>
    </row>
    <row r="5961" spans="3:3">
      <c r="C5961" s="1"/>
    </row>
    <row r="5962" spans="3:3">
      <c r="C5962" s="1"/>
    </row>
    <row r="5963" spans="3:3">
      <c r="C5963" s="1"/>
    </row>
    <row r="5964" spans="3:3">
      <c r="C5964" s="1"/>
    </row>
    <row r="5965" spans="3:3">
      <c r="C5965" s="1"/>
    </row>
    <row r="5966" spans="3:3">
      <c r="C5966" s="1"/>
    </row>
    <row r="5967" spans="3:3">
      <c r="C5967" s="1"/>
    </row>
    <row r="5968" spans="3:3">
      <c r="C5968" s="1"/>
    </row>
    <row r="5969" spans="3:3">
      <c r="C5969" s="1"/>
    </row>
    <row r="5970" spans="3:3">
      <c r="C5970" s="1"/>
    </row>
    <row r="5971" spans="3:3">
      <c r="C5971" s="1"/>
    </row>
    <row r="5972" spans="3:3">
      <c r="C5972" s="1"/>
    </row>
    <row r="5973" spans="3:3">
      <c r="C5973" s="1"/>
    </row>
    <row r="5974" spans="3:3">
      <c r="C5974" s="1"/>
    </row>
    <row r="5975" spans="3:3">
      <c r="C5975" s="1"/>
    </row>
    <row r="5976" spans="3:3">
      <c r="C5976" s="1"/>
    </row>
    <row r="5977" spans="3:3">
      <c r="C5977" s="1"/>
    </row>
    <row r="5978" spans="3:3">
      <c r="C5978" s="1"/>
    </row>
    <row r="5979" spans="3:3">
      <c r="C5979" s="1"/>
    </row>
    <row r="5980" spans="3:3">
      <c r="C5980" s="1"/>
    </row>
    <row r="5981" spans="3:3">
      <c r="C5981" s="1"/>
    </row>
    <row r="5982" spans="3:3">
      <c r="C5982" s="1"/>
    </row>
    <row r="5983" spans="3:3">
      <c r="C5983" s="1"/>
    </row>
    <row r="5984" spans="3:3">
      <c r="C5984" s="1"/>
    </row>
    <row r="5985" spans="3:3">
      <c r="C5985" s="1"/>
    </row>
    <row r="5986" spans="3:3">
      <c r="C5986" s="1"/>
    </row>
    <row r="5987" spans="3:3">
      <c r="C5987" s="1"/>
    </row>
    <row r="5988" spans="3:3">
      <c r="C5988" s="1"/>
    </row>
    <row r="5989" spans="3:3">
      <c r="C5989" s="1"/>
    </row>
    <row r="5990" spans="3:3">
      <c r="C5990" s="1"/>
    </row>
    <row r="5991" spans="3:3">
      <c r="C5991" s="1"/>
    </row>
    <row r="5992" spans="3:3">
      <c r="C5992" s="1"/>
    </row>
    <row r="5993" spans="3:3">
      <c r="C5993" s="1"/>
    </row>
    <row r="5994" spans="3:3">
      <c r="C5994" s="1"/>
    </row>
    <row r="5995" spans="3:3">
      <c r="C5995" s="1"/>
    </row>
    <row r="5996" spans="3:3">
      <c r="C5996" s="1"/>
    </row>
    <row r="5997" spans="3:3">
      <c r="C5997" s="1"/>
    </row>
    <row r="5998" spans="3:3">
      <c r="C5998" s="1"/>
    </row>
    <row r="5999" spans="3:3">
      <c r="C5999" s="1"/>
    </row>
    <row r="6000" spans="3:3">
      <c r="C6000" s="1"/>
    </row>
    <row r="6001" spans="3:3">
      <c r="C6001" s="1"/>
    </row>
    <row r="6002" spans="3:3">
      <c r="C6002" s="1"/>
    </row>
    <row r="6003" spans="3:3">
      <c r="C6003" s="1"/>
    </row>
    <row r="6004" spans="3:3">
      <c r="C6004" s="1"/>
    </row>
    <row r="6005" spans="3:3">
      <c r="C6005" s="1"/>
    </row>
    <row r="6006" spans="3:3">
      <c r="C6006" s="1"/>
    </row>
    <row r="6007" spans="3:3">
      <c r="C6007" s="1"/>
    </row>
    <row r="6008" spans="3:3">
      <c r="C6008" s="1"/>
    </row>
    <row r="6009" spans="3:3">
      <c r="C6009" s="1"/>
    </row>
    <row r="6010" spans="3:3">
      <c r="C6010" s="1"/>
    </row>
    <row r="6011" spans="3:3">
      <c r="C6011" s="1"/>
    </row>
    <row r="6012" spans="3:3">
      <c r="C6012" s="1"/>
    </row>
    <row r="6013" spans="3:3">
      <c r="C6013" s="1"/>
    </row>
    <row r="6014" spans="3:3">
      <c r="C6014" s="1"/>
    </row>
    <row r="6015" spans="3:3">
      <c r="C6015" s="1"/>
    </row>
    <row r="6016" spans="3:3">
      <c r="C6016" s="1"/>
    </row>
    <row r="6017" spans="3:3">
      <c r="C6017" s="1"/>
    </row>
    <row r="6018" spans="3:3">
      <c r="C6018" s="1"/>
    </row>
    <row r="6019" spans="3:3">
      <c r="C6019" s="1"/>
    </row>
    <row r="6020" spans="3:3">
      <c r="C6020" s="1"/>
    </row>
    <row r="6021" spans="3:3">
      <c r="C6021" s="1"/>
    </row>
    <row r="6022" spans="3:3">
      <c r="C6022" s="1"/>
    </row>
    <row r="6023" spans="3:3">
      <c r="C6023" s="1"/>
    </row>
    <row r="6024" spans="3:3">
      <c r="C6024" s="1"/>
    </row>
    <row r="6025" spans="3:3">
      <c r="C6025" s="1"/>
    </row>
    <row r="6026" spans="3:3">
      <c r="C6026" s="1"/>
    </row>
    <row r="6027" spans="3:3">
      <c r="C6027" s="1"/>
    </row>
    <row r="6028" spans="3:3">
      <c r="C6028" s="1"/>
    </row>
    <row r="6029" spans="3:3">
      <c r="C6029" s="1"/>
    </row>
    <row r="6030" spans="3:3">
      <c r="C6030" s="1"/>
    </row>
    <row r="6031" spans="3:3">
      <c r="C6031" s="1"/>
    </row>
    <row r="6032" spans="3:3">
      <c r="C6032" s="1"/>
    </row>
    <row r="6033" spans="3:3">
      <c r="C6033" s="1"/>
    </row>
    <row r="6034" spans="3:3">
      <c r="C6034" s="1"/>
    </row>
    <row r="6035" spans="3:3">
      <c r="C6035" s="1"/>
    </row>
    <row r="6036" spans="3:3">
      <c r="C6036" s="1"/>
    </row>
    <row r="6037" spans="3:3">
      <c r="C6037" s="1"/>
    </row>
    <row r="6038" spans="3:3">
      <c r="C6038" s="1"/>
    </row>
    <row r="6039" spans="3:3">
      <c r="C6039" s="1"/>
    </row>
    <row r="6040" spans="3:3">
      <c r="C6040" s="1"/>
    </row>
    <row r="6041" spans="3:3">
      <c r="C6041" s="1"/>
    </row>
    <row r="6042" spans="3:3">
      <c r="C6042" s="1"/>
    </row>
    <row r="6043" spans="3:3">
      <c r="C6043" s="1"/>
    </row>
    <row r="6044" spans="3:3">
      <c r="C6044" s="1"/>
    </row>
    <row r="6045" spans="3:3">
      <c r="C6045" s="1"/>
    </row>
    <row r="6046" spans="3:3">
      <c r="C6046" s="1"/>
    </row>
    <row r="6047" spans="3:3">
      <c r="C6047" s="1"/>
    </row>
    <row r="6048" spans="3:3">
      <c r="C6048" s="1"/>
    </row>
    <row r="6049" spans="3:3">
      <c r="C6049" s="1"/>
    </row>
    <row r="6050" spans="3:3">
      <c r="C6050" s="1"/>
    </row>
    <row r="6051" spans="3:3">
      <c r="C6051" s="1"/>
    </row>
    <row r="6052" spans="3:3">
      <c r="C6052" s="1"/>
    </row>
    <row r="6053" spans="3:3">
      <c r="C6053" s="1"/>
    </row>
    <row r="6054" spans="3:3">
      <c r="C6054" s="1"/>
    </row>
    <row r="6055" spans="3:3">
      <c r="C6055" s="1"/>
    </row>
    <row r="6056" spans="3:3">
      <c r="C6056" s="1"/>
    </row>
    <row r="6057" spans="3:3">
      <c r="C6057" s="1"/>
    </row>
    <row r="6058" spans="3:3">
      <c r="C6058" s="1"/>
    </row>
    <row r="6059" spans="3:3">
      <c r="C6059" s="1"/>
    </row>
    <row r="6060" spans="3:3">
      <c r="C6060" s="1"/>
    </row>
    <row r="6061" spans="3:3">
      <c r="C6061" s="1"/>
    </row>
    <row r="6062" spans="3:3">
      <c r="C6062" s="1"/>
    </row>
    <row r="6063" spans="3:3">
      <c r="C6063" s="1"/>
    </row>
    <row r="6064" spans="3:3">
      <c r="C6064" s="1"/>
    </row>
    <row r="6065" spans="3:3">
      <c r="C6065" s="1"/>
    </row>
    <row r="6066" spans="3:3">
      <c r="C6066" s="1"/>
    </row>
    <row r="6067" spans="3:3">
      <c r="C6067" s="1"/>
    </row>
    <row r="6068" spans="3:3">
      <c r="C6068" s="1"/>
    </row>
    <row r="6069" spans="3:3">
      <c r="C6069" s="1"/>
    </row>
    <row r="6070" spans="3:3">
      <c r="C6070" s="1"/>
    </row>
    <row r="6071" spans="3:3">
      <c r="C6071" s="1"/>
    </row>
    <row r="6072" spans="3:3">
      <c r="C6072" s="1"/>
    </row>
    <row r="6073" spans="3:3">
      <c r="C6073" s="1"/>
    </row>
    <row r="6074" spans="3:3">
      <c r="C6074" s="1"/>
    </row>
    <row r="6075" spans="3:3">
      <c r="C6075" s="1"/>
    </row>
    <row r="6076" spans="3:3">
      <c r="C6076" s="1"/>
    </row>
    <row r="6077" spans="3:3">
      <c r="C6077" s="1"/>
    </row>
    <row r="6078" spans="3:3">
      <c r="C6078" s="1"/>
    </row>
    <row r="6079" spans="3:3">
      <c r="C6079" s="1"/>
    </row>
    <row r="6080" spans="3:3">
      <c r="C6080" s="1"/>
    </row>
    <row r="6081" spans="3:3">
      <c r="C6081" s="1"/>
    </row>
    <row r="6082" spans="3:3">
      <c r="C6082" s="1"/>
    </row>
    <row r="6083" spans="3:3">
      <c r="C6083" s="1"/>
    </row>
    <row r="6084" spans="3:3">
      <c r="C6084" s="1"/>
    </row>
    <row r="6085" spans="3:3">
      <c r="C6085" s="1"/>
    </row>
    <row r="6086" spans="3:3">
      <c r="C6086" s="1"/>
    </row>
    <row r="6087" spans="3:3">
      <c r="C6087" s="1"/>
    </row>
    <row r="6088" spans="3:3">
      <c r="C6088" s="1"/>
    </row>
    <row r="6089" spans="3:3">
      <c r="C6089" s="1"/>
    </row>
    <row r="6090" spans="3:3">
      <c r="C6090" s="1"/>
    </row>
    <row r="6091" spans="3:3">
      <c r="C6091" s="1"/>
    </row>
    <row r="6092" spans="3:3">
      <c r="C6092" s="1"/>
    </row>
    <row r="6093" spans="3:3">
      <c r="C6093" s="1"/>
    </row>
    <row r="6094" spans="3:3">
      <c r="C6094" s="1"/>
    </row>
    <row r="6095" spans="3:3">
      <c r="C6095" s="1"/>
    </row>
    <row r="6096" spans="3:3">
      <c r="C6096" s="1"/>
    </row>
    <row r="6097" spans="3:3">
      <c r="C6097" s="1"/>
    </row>
    <row r="6098" spans="3:3">
      <c r="C6098" s="1"/>
    </row>
    <row r="6099" spans="3:3">
      <c r="C6099" s="1"/>
    </row>
    <row r="6100" spans="3:3">
      <c r="C6100" s="1"/>
    </row>
    <row r="6101" spans="3:3">
      <c r="C6101" s="1"/>
    </row>
    <row r="6102" spans="3:3">
      <c r="C6102" s="1"/>
    </row>
    <row r="6103" spans="3:3">
      <c r="C6103" s="1"/>
    </row>
    <row r="6104" spans="3:3">
      <c r="C6104" s="1"/>
    </row>
    <row r="6105" spans="3:3">
      <c r="C6105" s="1"/>
    </row>
    <row r="6106" spans="3:3">
      <c r="C6106" s="1"/>
    </row>
    <row r="6107" spans="3:3">
      <c r="C6107" s="1"/>
    </row>
    <row r="6108" spans="3:3">
      <c r="C6108" s="1"/>
    </row>
    <row r="6109" spans="3:3">
      <c r="C6109" s="1"/>
    </row>
    <row r="6110" spans="3:3">
      <c r="C6110" s="1"/>
    </row>
    <row r="6111" spans="3:3">
      <c r="C6111" s="1"/>
    </row>
    <row r="6112" spans="3:3">
      <c r="C6112" s="1"/>
    </row>
    <row r="6113" spans="3:3">
      <c r="C6113" s="1"/>
    </row>
    <row r="6114" spans="3:3">
      <c r="C6114" s="1"/>
    </row>
    <row r="6115" spans="3:3">
      <c r="C6115" s="1"/>
    </row>
    <row r="6116" spans="3:3">
      <c r="C6116" s="1"/>
    </row>
    <row r="6117" spans="3:3">
      <c r="C6117" s="1"/>
    </row>
    <row r="6118" spans="3:3">
      <c r="C6118" s="1"/>
    </row>
    <row r="6119" spans="3:3">
      <c r="C6119" s="1"/>
    </row>
    <row r="6120" spans="3:3">
      <c r="C6120" s="1"/>
    </row>
    <row r="6121" spans="3:3">
      <c r="C6121" s="1"/>
    </row>
    <row r="6122" spans="3:3">
      <c r="C6122" s="1"/>
    </row>
    <row r="6123" spans="3:3">
      <c r="C6123" s="1"/>
    </row>
    <row r="6124" spans="3:3">
      <c r="C6124" s="1"/>
    </row>
    <row r="6125" spans="3:3">
      <c r="C6125" s="1"/>
    </row>
    <row r="6126" spans="3:3">
      <c r="C6126" s="1"/>
    </row>
    <row r="6127" spans="3:3">
      <c r="C6127" s="1"/>
    </row>
    <row r="6128" spans="3:3">
      <c r="C6128" s="1"/>
    </row>
    <row r="6129" spans="3:3">
      <c r="C6129" s="1"/>
    </row>
    <row r="6130" spans="3:3">
      <c r="C6130" s="1"/>
    </row>
    <row r="6131" spans="3:3">
      <c r="C6131" s="1"/>
    </row>
    <row r="6132" spans="3:3">
      <c r="C6132" s="1"/>
    </row>
    <row r="6133" spans="3:3">
      <c r="C6133" s="1"/>
    </row>
    <row r="6134" spans="3:3">
      <c r="C6134" s="1"/>
    </row>
    <row r="6135" spans="3:3">
      <c r="C6135" s="1"/>
    </row>
    <row r="6136" spans="3:3">
      <c r="C6136" s="1"/>
    </row>
    <row r="6137" spans="3:3">
      <c r="C6137" s="1"/>
    </row>
    <row r="6138" spans="3:3">
      <c r="C6138" s="1"/>
    </row>
    <row r="6139" spans="3:3">
      <c r="C6139" s="1"/>
    </row>
    <row r="6140" spans="3:3">
      <c r="C6140" s="1"/>
    </row>
    <row r="6141" spans="3:3">
      <c r="C6141" s="1"/>
    </row>
    <row r="6142" spans="3:3">
      <c r="C6142" s="1"/>
    </row>
    <row r="6143" spans="3:3">
      <c r="C6143" s="1"/>
    </row>
    <row r="6144" spans="3:3">
      <c r="C6144" s="1"/>
    </row>
    <row r="6145" spans="3:3">
      <c r="C6145" s="1"/>
    </row>
    <row r="6146" spans="3:3">
      <c r="C6146" s="1"/>
    </row>
    <row r="6147" spans="3:3">
      <c r="C6147" s="1"/>
    </row>
    <row r="6148" spans="3:3">
      <c r="C6148" s="1"/>
    </row>
    <row r="6149" spans="3:3">
      <c r="C6149" s="1"/>
    </row>
    <row r="6150" spans="3:3">
      <c r="C6150" s="1"/>
    </row>
    <row r="6151" spans="3:3">
      <c r="C6151" s="1"/>
    </row>
    <row r="6152" spans="3:3">
      <c r="C6152" s="1"/>
    </row>
    <row r="6153" spans="3:3">
      <c r="C6153" s="1"/>
    </row>
    <row r="6154" spans="3:3">
      <c r="C6154" s="1"/>
    </row>
    <row r="6155" spans="3:3">
      <c r="C6155" s="1"/>
    </row>
    <row r="6156" spans="3:3">
      <c r="C6156" s="1"/>
    </row>
    <row r="6157" spans="3:3">
      <c r="C6157" s="1"/>
    </row>
    <row r="6158" spans="3:3">
      <c r="C6158" s="1"/>
    </row>
    <row r="6159" spans="3:3">
      <c r="C6159" s="1"/>
    </row>
    <row r="6160" spans="3:3">
      <c r="C6160" s="1"/>
    </row>
    <row r="6161" spans="3:3">
      <c r="C6161" s="1"/>
    </row>
    <row r="6162" spans="3:3">
      <c r="C6162" s="1"/>
    </row>
    <row r="6163" spans="3:3">
      <c r="C6163" s="1"/>
    </row>
    <row r="6164" spans="3:3">
      <c r="C6164" s="1"/>
    </row>
    <row r="6165" spans="3:3">
      <c r="C6165" s="1"/>
    </row>
    <row r="6166" spans="3:3">
      <c r="C6166" s="1"/>
    </row>
    <row r="6167" spans="3:3">
      <c r="C6167" s="1"/>
    </row>
    <row r="6168" spans="3:3">
      <c r="C6168" s="1"/>
    </row>
    <row r="6169" spans="3:3">
      <c r="C6169" s="1"/>
    </row>
    <row r="6170" spans="3:3">
      <c r="C6170" s="1"/>
    </row>
    <row r="6171" spans="3:3">
      <c r="C6171" s="1"/>
    </row>
    <row r="6172" spans="3:3">
      <c r="C6172" s="1"/>
    </row>
    <row r="6173" spans="3:3">
      <c r="C6173" s="1"/>
    </row>
    <row r="6174" spans="3:3">
      <c r="C6174" s="1"/>
    </row>
    <row r="6175" spans="3:3">
      <c r="C6175" s="1"/>
    </row>
    <row r="6176" spans="3:3">
      <c r="C6176" s="1"/>
    </row>
    <row r="6177" spans="3:3">
      <c r="C6177" s="1"/>
    </row>
    <row r="6178" spans="3:3">
      <c r="C6178" s="1"/>
    </row>
    <row r="6179" spans="3:3">
      <c r="C6179" s="1"/>
    </row>
    <row r="6180" spans="3:3">
      <c r="C6180" s="1"/>
    </row>
    <row r="6181" spans="3:3">
      <c r="C6181" s="1"/>
    </row>
    <row r="6182" spans="3:3">
      <c r="C6182" s="1"/>
    </row>
    <row r="6183" spans="3:3">
      <c r="C6183" s="1"/>
    </row>
    <row r="6184" spans="3:3">
      <c r="C6184" s="1"/>
    </row>
    <row r="6185" spans="3:3">
      <c r="C6185" s="1"/>
    </row>
    <row r="6186" spans="3:3">
      <c r="C6186" s="1"/>
    </row>
    <row r="6187" spans="3:3">
      <c r="C6187" s="1"/>
    </row>
    <row r="6188" spans="3:3">
      <c r="C6188" s="1"/>
    </row>
    <row r="6189" spans="3:3">
      <c r="C6189" s="1"/>
    </row>
    <row r="6190" spans="3:3">
      <c r="C6190" s="1"/>
    </row>
    <row r="6191" spans="3:3">
      <c r="C6191" s="1"/>
    </row>
    <row r="6192" spans="3:3">
      <c r="C6192" s="1"/>
    </row>
    <row r="6193" spans="3:3">
      <c r="C6193" s="1"/>
    </row>
    <row r="6194" spans="3:3">
      <c r="C6194" s="1"/>
    </row>
    <row r="6195" spans="3:3">
      <c r="C6195" s="1"/>
    </row>
    <row r="6196" spans="3:3">
      <c r="C6196" s="1"/>
    </row>
    <row r="6197" spans="3:3">
      <c r="C6197" s="1"/>
    </row>
    <row r="6198" spans="3:3">
      <c r="C6198" s="1"/>
    </row>
    <row r="6199" spans="3:3">
      <c r="C6199" s="1"/>
    </row>
    <row r="6200" spans="3:3">
      <c r="C6200" s="1"/>
    </row>
    <row r="6201" spans="3:3">
      <c r="C6201" s="1"/>
    </row>
    <row r="6202" spans="3:3">
      <c r="C6202" s="1"/>
    </row>
    <row r="6203" spans="3:3">
      <c r="C6203" s="1"/>
    </row>
    <row r="6204" spans="3:3">
      <c r="C6204" s="1"/>
    </row>
    <row r="6205" spans="3:3">
      <c r="C6205" s="1"/>
    </row>
    <row r="6206" spans="3:3">
      <c r="C6206" s="1"/>
    </row>
    <row r="6207" spans="3:3">
      <c r="C6207" s="1"/>
    </row>
    <row r="6208" spans="3:3">
      <c r="C6208" s="1"/>
    </row>
    <row r="6209" spans="3:3">
      <c r="C6209" s="1"/>
    </row>
    <row r="6210" spans="3:3">
      <c r="C6210" s="1"/>
    </row>
    <row r="6211" spans="3:3">
      <c r="C6211" s="1"/>
    </row>
    <row r="6212" spans="3:3">
      <c r="C6212" s="1"/>
    </row>
    <row r="6213" spans="3:3">
      <c r="C6213" s="1"/>
    </row>
    <row r="6214" spans="3:3">
      <c r="C6214" s="1"/>
    </row>
    <row r="6215" spans="3:3">
      <c r="C6215" s="1"/>
    </row>
    <row r="6216" spans="3:3">
      <c r="C6216" s="1"/>
    </row>
    <row r="6217" spans="3:3">
      <c r="C6217" s="1"/>
    </row>
    <row r="6218" spans="3:3">
      <c r="C6218" s="1"/>
    </row>
    <row r="6219" spans="3:3">
      <c r="C6219" s="1"/>
    </row>
    <row r="6220" spans="3:3">
      <c r="C6220" s="1"/>
    </row>
    <row r="6221" spans="3:3">
      <c r="C6221" s="1"/>
    </row>
    <row r="6222" spans="3:3">
      <c r="C6222" s="1"/>
    </row>
    <row r="6223" spans="3:3">
      <c r="C6223" s="1"/>
    </row>
    <row r="6224" spans="3:3">
      <c r="C6224" s="1"/>
    </row>
    <row r="6225" spans="3:3">
      <c r="C6225" s="1"/>
    </row>
    <row r="6226" spans="3:3">
      <c r="C6226" s="1"/>
    </row>
    <row r="6227" spans="3:3">
      <c r="C6227" s="1"/>
    </row>
    <row r="6228" spans="3:3">
      <c r="C6228" s="1"/>
    </row>
    <row r="6229" spans="3:3">
      <c r="C6229" s="1"/>
    </row>
    <row r="6230" spans="3:3">
      <c r="C6230" s="1"/>
    </row>
    <row r="6231" spans="3:3">
      <c r="C6231" s="1"/>
    </row>
    <row r="6232" spans="3:3">
      <c r="C6232" s="1"/>
    </row>
    <row r="6233" spans="3:3">
      <c r="C6233" s="1"/>
    </row>
    <row r="6234" spans="3:3">
      <c r="C6234" s="1"/>
    </row>
    <row r="6235" spans="3:3">
      <c r="C6235" s="1"/>
    </row>
    <row r="6236" spans="3:3">
      <c r="C6236" s="1"/>
    </row>
    <row r="6237" spans="3:3">
      <c r="C6237" s="1"/>
    </row>
    <row r="6238" spans="3:3">
      <c r="C6238" s="1"/>
    </row>
    <row r="6239" spans="3:3">
      <c r="C6239" s="1"/>
    </row>
    <row r="6240" spans="3:3">
      <c r="C6240" s="1"/>
    </row>
    <row r="6241" spans="3:3">
      <c r="C6241" s="1"/>
    </row>
    <row r="6242" spans="3:3">
      <c r="C6242" s="1"/>
    </row>
    <row r="6243" spans="3:3">
      <c r="C6243" s="1"/>
    </row>
    <row r="6244" spans="3:3">
      <c r="C6244" s="1"/>
    </row>
    <row r="6245" spans="3:3">
      <c r="C6245" s="1"/>
    </row>
    <row r="6246" spans="3:3">
      <c r="C6246" s="1"/>
    </row>
    <row r="6247" spans="3:3">
      <c r="C6247" s="1"/>
    </row>
    <row r="6248" spans="3:3">
      <c r="C6248" s="1"/>
    </row>
    <row r="6249" spans="3:3">
      <c r="C6249" s="1"/>
    </row>
    <row r="6250" spans="3:3">
      <c r="C6250" s="1"/>
    </row>
    <row r="6251" spans="3:3">
      <c r="C6251" s="1"/>
    </row>
    <row r="6252" spans="3:3">
      <c r="C6252" s="1"/>
    </row>
    <row r="6253" spans="3:3">
      <c r="C6253" s="1"/>
    </row>
    <row r="6254" spans="3:3">
      <c r="C6254" s="1"/>
    </row>
    <row r="6255" spans="3:3">
      <c r="C6255" s="1"/>
    </row>
    <row r="6256" spans="3:3">
      <c r="C6256" s="1"/>
    </row>
    <row r="6257" spans="3:3">
      <c r="C6257" s="1"/>
    </row>
    <row r="6258" spans="3:3">
      <c r="C6258" s="1"/>
    </row>
    <row r="6259" spans="3:3">
      <c r="C6259" s="1"/>
    </row>
    <row r="6260" spans="3:3">
      <c r="C6260" s="1"/>
    </row>
    <row r="6261" spans="3:3">
      <c r="C6261" s="1"/>
    </row>
    <row r="6262" spans="3:3">
      <c r="C6262" s="1"/>
    </row>
    <row r="6263" spans="3:3">
      <c r="C6263" s="1"/>
    </row>
    <row r="6264" spans="3:3">
      <c r="C6264" s="1"/>
    </row>
    <row r="6265" spans="3:3">
      <c r="C6265" s="1"/>
    </row>
    <row r="6266" spans="3:3">
      <c r="C6266" s="1"/>
    </row>
    <row r="6267" spans="3:3">
      <c r="C6267" s="1"/>
    </row>
    <row r="6268" spans="3:3">
      <c r="C6268" s="1"/>
    </row>
    <row r="6269" spans="3:3">
      <c r="C6269" s="1"/>
    </row>
    <row r="6270" spans="3:3">
      <c r="C6270" s="1"/>
    </row>
    <row r="6271" spans="3:3">
      <c r="C6271" s="1"/>
    </row>
    <row r="6272" spans="3:3">
      <c r="C6272" s="1"/>
    </row>
    <row r="6273" spans="3:3">
      <c r="C6273" s="1"/>
    </row>
    <row r="6274" spans="3:3">
      <c r="C6274" s="1"/>
    </row>
    <row r="6275" spans="3:3">
      <c r="C6275" s="1"/>
    </row>
    <row r="6276" spans="3:3">
      <c r="C6276" s="1"/>
    </row>
    <row r="6277" spans="3:3">
      <c r="C6277" s="1"/>
    </row>
    <row r="6278" spans="3:3">
      <c r="C6278" s="1"/>
    </row>
    <row r="6279" spans="3:3">
      <c r="C6279" s="1"/>
    </row>
    <row r="6280" spans="3:3">
      <c r="C6280" s="1"/>
    </row>
    <row r="6281" spans="3:3">
      <c r="C6281" s="1"/>
    </row>
    <row r="6282" spans="3:3">
      <c r="C6282" s="1"/>
    </row>
    <row r="6283" spans="3:3">
      <c r="C6283" s="1"/>
    </row>
    <row r="6284" spans="3:3">
      <c r="C6284" s="1"/>
    </row>
    <row r="6285" spans="3:3">
      <c r="C6285" s="1"/>
    </row>
    <row r="6286" spans="3:3">
      <c r="C6286" s="1"/>
    </row>
    <row r="6287" spans="3:3">
      <c r="C6287" s="1"/>
    </row>
    <row r="6288" spans="3:3">
      <c r="C6288" s="1"/>
    </row>
    <row r="6289" spans="3:3">
      <c r="C6289" s="1"/>
    </row>
    <row r="6290" spans="3:3">
      <c r="C6290" s="1"/>
    </row>
    <row r="6291" spans="3:3">
      <c r="C6291" s="1"/>
    </row>
    <row r="6292" spans="3:3">
      <c r="C6292" s="1"/>
    </row>
    <row r="6293" spans="3:3">
      <c r="C6293" s="1"/>
    </row>
    <row r="6294" spans="3:3">
      <c r="C6294" s="1"/>
    </row>
    <row r="6295" spans="3:3">
      <c r="C6295" s="1"/>
    </row>
    <row r="6296" spans="3:3">
      <c r="C6296" s="1"/>
    </row>
    <row r="6297" spans="3:3">
      <c r="C6297" s="1"/>
    </row>
    <row r="6298" spans="3:3">
      <c r="C6298" s="1"/>
    </row>
    <row r="6299" spans="3:3">
      <c r="C6299" s="1"/>
    </row>
    <row r="6300" spans="3:3">
      <c r="C6300" s="1"/>
    </row>
    <row r="6301" spans="3:3">
      <c r="C6301" s="1"/>
    </row>
    <row r="6302" spans="3:3">
      <c r="C6302" s="1"/>
    </row>
    <row r="6303" spans="3:3">
      <c r="C6303" s="1"/>
    </row>
    <row r="6304" spans="3:3">
      <c r="C6304" s="1"/>
    </row>
    <row r="6305" spans="3:3">
      <c r="C6305" s="1"/>
    </row>
    <row r="6306" spans="3:3">
      <c r="C6306" s="1"/>
    </row>
    <row r="6307" spans="3:3">
      <c r="C6307" s="1"/>
    </row>
    <row r="6308" spans="3:3">
      <c r="C6308" s="1"/>
    </row>
    <row r="6309" spans="3:3">
      <c r="C6309" s="1"/>
    </row>
    <row r="6310" spans="3:3">
      <c r="C6310" s="1"/>
    </row>
    <row r="6311" spans="3:3">
      <c r="C6311" s="1"/>
    </row>
    <row r="6312" spans="3:3">
      <c r="C6312" s="1"/>
    </row>
    <row r="6313" spans="3:3">
      <c r="C6313" s="1"/>
    </row>
    <row r="6314" spans="3:3">
      <c r="C6314" s="1"/>
    </row>
    <row r="6315" spans="3:3">
      <c r="C6315" s="1"/>
    </row>
    <row r="6316" spans="3:3">
      <c r="C6316" s="1"/>
    </row>
    <row r="6317" spans="3:3">
      <c r="C6317" s="1"/>
    </row>
    <row r="6318" spans="3:3">
      <c r="C6318" s="1"/>
    </row>
    <row r="6319" spans="3:3">
      <c r="C6319" s="1"/>
    </row>
    <row r="6320" spans="3:3">
      <c r="C6320" s="1"/>
    </row>
    <row r="6321" spans="3:3">
      <c r="C6321" s="1"/>
    </row>
    <row r="6322" spans="3:3">
      <c r="C6322" s="1"/>
    </row>
    <row r="6323" spans="3:3">
      <c r="C6323" s="1"/>
    </row>
    <row r="6324" spans="3:3">
      <c r="C6324" s="1"/>
    </row>
    <row r="6325" spans="3:3">
      <c r="C6325" s="1"/>
    </row>
    <row r="6326" spans="3:3">
      <c r="C6326" s="1"/>
    </row>
    <row r="6327" spans="3:3">
      <c r="C6327" s="1"/>
    </row>
    <row r="6328" spans="3:3">
      <c r="C6328" s="1"/>
    </row>
    <row r="6329" spans="3:3">
      <c r="C6329" s="1"/>
    </row>
    <row r="6330" spans="3:3">
      <c r="C6330" s="1"/>
    </row>
    <row r="6331" spans="3:3">
      <c r="C6331" s="1"/>
    </row>
    <row r="6332" spans="3:3">
      <c r="C6332" s="1"/>
    </row>
    <row r="6333" spans="3:3">
      <c r="C6333" s="1"/>
    </row>
    <row r="6334" spans="3:3">
      <c r="C6334" s="1"/>
    </row>
    <row r="6335" spans="3:3">
      <c r="C6335" s="1"/>
    </row>
    <row r="6336" spans="3:3">
      <c r="C6336" s="1"/>
    </row>
    <row r="6337" spans="3:3">
      <c r="C6337" s="1"/>
    </row>
    <row r="6338" spans="3:3">
      <c r="C6338" s="1"/>
    </row>
    <row r="6339" spans="3:3">
      <c r="C6339" s="1"/>
    </row>
    <row r="6340" spans="3:3">
      <c r="C6340" s="1"/>
    </row>
    <row r="6341" spans="3:3">
      <c r="C6341" s="1"/>
    </row>
    <row r="6342" spans="3:3">
      <c r="C6342" s="1"/>
    </row>
    <row r="6343" spans="3:3">
      <c r="C6343" s="1"/>
    </row>
    <row r="6344" spans="3:3">
      <c r="C6344" s="1"/>
    </row>
    <row r="6345" spans="3:3">
      <c r="C6345" s="1"/>
    </row>
    <row r="6346" spans="3:3">
      <c r="C6346" s="1"/>
    </row>
    <row r="6347" spans="3:3">
      <c r="C6347" s="1"/>
    </row>
    <row r="6348" spans="3:3">
      <c r="C6348" s="1"/>
    </row>
    <row r="6349" spans="3:3">
      <c r="C6349" s="1"/>
    </row>
    <row r="6350" spans="3:3">
      <c r="C6350" s="1"/>
    </row>
    <row r="6351" spans="3:3">
      <c r="C6351" s="1"/>
    </row>
    <row r="6352" spans="3:3">
      <c r="C6352" s="1"/>
    </row>
    <row r="6353" spans="3:3">
      <c r="C6353" s="1"/>
    </row>
    <row r="6354" spans="3:3">
      <c r="C6354" s="1"/>
    </row>
    <row r="6355" spans="3:3">
      <c r="C6355" s="1"/>
    </row>
    <row r="6356" spans="3:3">
      <c r="C6356" s="1"/>
    </row>
    <row r="6357" spans="3:3">
      <c r="C6357" s="1"/>
    </row>
    <row r="6358" spans="3:3">
      <c r="C6358" s="1"/>
    </row>
    <row r="6359" spans="3:3">
      <c r="C6359" s="1"/>
    </row>
    <row r="6360" spans="3:3">
      <c r="C6360" s="1"/>
    </row>
    <row r="6361" spans="3:3">
      <c r="C6361" s="1"/>
    </row>
    <row r="6362" spans="3:3">
      <c r="C6362" s="1"/>
    </row>
    <row r="6363" spans="3:3">
      <c r="C6363" s="1"/>
    </row>
    <row r="6364" spans="3:3">
      <c r="C6364" s="1"/>
    </row>
    <row r="6365" spans="3:3">
      <c r="C6365" s="1"/>
    </row>
    <row r="6366" spans="3:3">
      <c r="C6366" s="1"/>
    </row>
    <row r="6367" spans="3:3">
      <c r="C6367" s="1"/>
    </row>
    <row r="6368" spans="3:3">
      <c r="C6368" s="1"/>
    </row>
    <row r="6369" spans="3:3">
      <c r="C6369" s="1"/>
    </row>
    <row r="6370" spans="3:3">
      <c r="C6370" s="1"/>
    </row>
    <row r="6371" spans="3:3">
      <c r="C6371" s="1"/>
    </row>
    <row r="6372" spans="3:3">
      <c r="C6372" s="1"/>
    </row>
    <row r="6373" spans="3:3">
      <c r="C6373" s="1"/>
    </row>
    <row r="6374" spans="3:3">
      <c r="C6374" s="1"/>
    </row>
    <row r="6375" spans="3:3">
      <c r="C6375" s="1"/>
    </row>
    <row r="6376" spans="3:3">
      <c r="C6376" s="1"/>
    </row>
    <row r="6377" spans="3:3">
      <c r="C6377" s="1"/>
    </row>
    <row r="6378" spans="3:3">
      <c r="C6378" s="1"/>
    </row>
    <row r="6379" spans="3:3">
      <c r="C6379" s="1"/>
    </row>
    <row r="6380" spans="3:3">
      <c r="C6380" s="1"/>
    </row>
    <row r="6381" spans="3:3">
      <c r="C6381" s="1"/>
    </row>
    <row r="6382" spans="3:3">
      <c r="C6382" s="1"/>
    </row>
    <row r="6383" spans="3:3">
      <c r="C6383" s="1"/>
    </row>
    <row r="6384" spans="3:3">
      <c r="C6384" s="1"/>
    </row>
    <row r="6385" spans="3:3">
      <c r="C6385" s="1"/>
    </row>
    <row r="6386" spans="3:3">
      <c r="C6386" s="1"/>
    </row>
    <row r="6387" spans="3:3">
      <c r="C6387" s="1"/>
    </row>
    <row r="6388" spans="3:3">
      <c r="C6388" s="1"/>
    </row>
    <row r="6389" spans="3:3">
      <c r="C6389" s="1"/>
    </row>
    <row r="6390" spans="3:3">
      <c r="C6390" s="1"/>
    </row>
    <row r="6391" spans="3:3">
      <c r="C6391" s="1"/>
    </row>
    <row r="6392" spans="3:3">
      <c r="C6392" s="1"/>
    </row>
    <row r="6393" spans="3:3">
      <c r="C6393" s="1"/>
    </row>
    <row r="6394" spans="3:3">
      <c r="C6394" s="1"/>
    </row>
    <row r="6395" spans="3:3">
      <c r="C6395" s="1"/>
    </row>
    <row r="6396" spans="3:3">
      <c r="C6396" s="1"/>
    </row>
    <row r="6397" spans="3:3">
      <c r="C6397" s="1"/>
    </row>
    <row r="6398" spans="3:3">
      <c r="C6398" s="1"/>
    </row>
    <row r="6399" spans="3:3">
      <c r="C6399" s="1"/>
    </row>
    <row r="6400" spans="3:3">
      <c r="C6400" s="1"/>
    </row>
    <row r="6401" spans="3:3">
      <c r="C6401" s="1"/>
    </row>
    <row r="6402" spans="3:3">
      <c r="C6402" s="1"/>
    </row>
    <row r="6403" spans="3:3">
      <c r="C6403" s="1"/>
    </row>
    <row r="6404" spans="3:3">
      <c r="C6404" s="1"/>
    </row>
    <row r="6405" spans="3:3">
      <c r="C6405" s="1"/>
    </row>
    <row r="6406" spans="3:3">
      <c r="C6406" s="1"/>
    </row>
    <row r="6407" spans="3:3">
      <c r="C6407" s="1"/>
    </row>
    <row r="6408" spans="3:3">
      <c r="C6408" s="1"/>
    </row>
    <row r="6409" spans="3:3">
      <c r="C6409" s="1"/>
    </row>
    <row r="6410" spans="3:3">
      <c r="C6410" s="1"/>
    </row>
    <row r="6411" spans="3:3">
      <c r="C6411" s="1"/>
    </row>
    <row r="6412" spans="3:3">
      <c r="C6412" s="1"/>
    </row>
    <row r="6413" spans="3:3">
      <c r="C6413" s="1"/>
    </row>
    <row r="6414" spans="3:3">
      <c r="C6414" s="1"/>
    </row>
    <row r="6415" spans="3:3">
      <c r="C6415" s="1"/>
    </row>
    <row r="6416" spans="3:3">
      <c r="C6416" s="1"/>
    </row>
    <row r="6417" spans="3:3">
      <c r="C6417" s="1"/>
    </row>
    <row r="6418" spans="3:3">
      <c r="C6418" s="1"/>
    </row>
    <row r="6419" spans="3:3">
      <c r="C6419" s="1"/>
    </row>
    <row r="6420" spans="3:3">
      <c r="C6420" s="1"/>
    </row>
    <row r="6421" spans="3:3">
      <c r="C6421" s="1"/>
    </row>
    <row r="6422" spans="3:3">
      <c r="C6422" s="1"/>
    </row>
    <row r="6423" spans="3:3">
      <c r="C6423" s="1"/>
    </row>
    <row r="6424" spans="3:3">
      <c r="C6424" s="1"/>
    </row>
    <row r="6425" spans="3:3">
      <c r="C6425" s="1"/>
    </row>
    <row r="6426" spans="3:3">
      <c r="C6426" s="1"/>
    </row>
    <row r="6427" spans="3:3">
      <c r="C6427" s="1"/>
    </row>
    <row r="6428" spans="3:3">
      <c r="C6428" s="1"/>
    </row>
    <row r="6429" spans="3:3">
      <c r="C6429" s="1"/>
    </row>
    <row r="6430" spans="3:3">
      <c r="C6430" s="1"/>
    </row>
    <row r="6431" spans="3:3">
      <c r="C6431" s="1"/>
    </row>
    <row r="6432" spans="3:3">
      <c r="C6432" s="1"/>
    </row>
    <row r="6433" spans="3:3">
      <c r="C6433" s="1"/>
    </row>
    <row r="6434" spans="3:3">
      <c r="C6434" s="1"/>
    </row>
    <row r="6435" spans="3:3">
      <c r="C6435" s="1"/>
    </row>
    <row r="6436" spans="3:3">
      <c r="C6436" s="1"/>
    </row>
    <row r="6437" spans="3:3">
      <c r="C6437" s="1"/>
    </row>
    <row r="6438" spans="3:3">
      <c r="C6438" s="1"/>
    </row>
    <row r="6439" spans="3:3">
      <c r="C6439" s="1"/>
    </row>
    <row r="6440" spans="3:3">
      <c r="C6440" s="1"/>
    </row>
    <row r="6441" spans="3:3">
      <c r="C6441" s="1"/>
    </row>
    <row r="6442" spans="3:3">
      <c r="C6442" s="1"/>
    </row>
    <row r="6443" spans="3:3">
      <c r="C6443" s="1"/>
    </row>
    <row r="6444" spans="3:3">
      <c r="C6444" s="1"/>
    </row>
    <row r="6445" spans="3:3">
      <c r="C6445" s="1"/>
    </row>
    <row r="6446" spans="3:3">
      <c r="C6446" s="1"/>
    </row>
    <row r="6447" spans="3:3">
      <c r="C6447" s="1"/>
    </row>
    <row r="6448" spans="3:3">
      <c r="C6448" s="1"/>
    </row>
    <row r="6449" spans="3:3">
      <c r="C6449" s="1"/>
    </row>
    <row r="6450" spans="3:3">
      <c r="C6450" s="1"/>
    </row>
    <row r="6451" spans="3:3">
      <c r="C6451" s="1"/>
    </row>
    <row r="6452" spans="3:3">
      <c r="C6452" s="1"/>
    </row>
    <row r="6453" spans="3:3">
      <c r="C6453" s="1"/>
    </row>
    <row r="6454" spans="3:3">
      <c r="C6454" s="1"/>
    </row>
    <row r="6455" spans="3:3">
      <c r="C6455" s="1"/>
    </row>
    <row r="6456" spans="3:3">
      <c r="C6456" s="1"/>
    </row>
    <row r="6457" spans="3:3">
      <c r="C6457" s="1"/>
    </row>
    <row r="6458" spans="3:3">
      <c r="C6458" s="1"/>
    </row>
    <row r="6459" spans="3:3">
      <c r="C6459" s="1"/>
    </row>
    <row r="6460" spans="3:3">
      <c r="C6460" s="1"/>
    </row>
    <row r="6461" spans="3:3">
      <c r="C6461" s="1"/>
    </row>
    <row r="6462" spans="3:3">
      <c r="C6462" s="1"/>
    </row>
    <row r="6463" spans="3:3">
      <c r="C6463" s="1"/>
    </row>
    <row r="6464" spans="3:3">
      <c r="C6464" s="1"/>
    </row>
    <row r="6465" spans="3:3">
      <c r="C6465" s="1"/>
    </row>
    <row r="6466" spans="3:3">
      <c r="C6466" s="1"/>
    </row>
    <row r="6467" spans="3:3">
      <c r="C6467" s="1"/>
    </row>
    <row r="6468" spans="3:3">
      <c r="C6468" s="1"/>
    </row>
    <row r="6469" spans="3:3">
      <c r="C6469" s="1"/>
    </row>
    <row r="6470" spans="3:3">
      <c r="C6470" s="1"/>
    </row>
    <row r="6471" spans="3:3">
      <c r="C6471" s="1"/>
    </row>
    <row r="6472" spans="3:3">
      <c r="C6472" s="1"/>
    </row>
    <row r="6473" spans="3:3">
      <c r="C6473" s="1"/>
    </row>
    <row r="6474" spans="3:3">
      <c r="C6474" s="1"/>
    </row>
    <row r="6475" spans="3:3">
      <c r="C6475" s="1"/>
    </row>
    <row r="6476" spans="3:3">
      <c r="C6476" s="1"/>
    </row>
    <row r="6477" spans="3:3">
      <c r="C6477" s="1"/>
    </row>
    <row r="6478" spans="3:3">
      <c r="C6478" s="1"/>
    </row>
    <row r="6479" spans="3:3">
      <c r="C6479" s="1"/>
    </row>
    <row r="6480" spans="3:3">
      <c r="C6480" s="1"/>
    </row>
    <row r="6481" spans="3:3">
      <c r="C6481" s="1"/>
    </row>
    <row r="6482" spans="3:3">
      <c r="C6482" s="1"/>
    </row>
    <row r="6483" spans="3:3">
      <c r="C6483" s="1"/>
    </row>
    <row r="6484" spans="3:3">
      <c r="C6484" s="1"/>
    </row>
    <row r="6485" spans="3:3">
      <c r="C6485" s="1"/>
    </row>
    <row r="6486" spans="3:3">
      <c r="C6486" s="1"/>
    </row>
    <row r="6487" spans="3:3">
      <c r="C6487" s="1"/>
    </row>
    <row r="6488" spans="3:3">
      <c r="C6488" s="1"/>
    </row>
    <row r="6489" spans="3:3">
      <c r="C6489" s="1"/>
    </row>
    <row r="6490" spans="3:3">
      <c r="C6490" s="1"/>
    </row>
    <row r="6491" spans="3:3">
      <c r="C6491" s="1"/>
    </row>
    <row r="6492" spans="3:3">
      <c r="C6492" s="1"/>
    </row>
    <row r="6493" spans="3:3">
      <c r="C6493" s="1"/>
    </row>
    <row r="6494" spans="3:3">
      <c r="C6494" s="1"/>
    </row>
    <row r="6495" spans="3:3">
      <c r="C6495" s="1"/>
    </row>
    <row r="6496" spans="3:3">
      <c r="C6496" s="1"/>
    </row>
    <row r="6497" spans="3:3">
      <c r="C6497" s="1"/>
    </row>
    <row r="6498" spans="3:3">
      <c r="C6498" s="1"/>
    </row>
    <row r="6499" spans="3:3">
      <c r="C6499" s="1"/>
    </row>
    <row r="6500" spans="3:3">
      <c r="C6500" s="1"/>
    </row>
    <row r="6501" spans="3:3">
      <c r="C6501" s="1"/>
    </row>
    <row r="6502" spans="3:3">
      <c r="C6502" s="1"/>
    </row>
    <row r="6503" spans="3:3">
      <c r="C6503" s="1"/>
    </row>
    <row r="6504" spans="3:3">
      <c r="C6504" s="1"/>
    </row>
    <row r="6505" spans="3:3">
      <c r="C6505" s="1"/>
    </row>
    <row r="6506" spans="3:3">
      <c r="C6506" s="1"/>
    </row>
    <row r="6507" spans="3:3">
      <c r="C6507" s="1"/>
    </row>
    <row r="6508" spans="3:3">
      <c r="C6508" s="1"/>
    </row>
    <row r="6509" spans="3:3">
      <c r="C6509" s="1"/>
    </row>
    <row r="6510" spans="3:3">
      <c r="C6510" s="1"/>
    </row>
    <row r="6511" spans="3:3">
      <c r="C6511" s="1"/>
    </row>
    <row r="6512" spans="3:3">
      <c r="C6512" s="1"/>
    </row>
    <row r="6513" spans="3:3">
      <c r="C6513" s="1"/>
    </row>
    <row r="6514" spans="3:3">
      <c r="C6514" s="1"/>
    </row>
    <row r="6515" spans="3:3">
      <c r="C6515" s="1"/>
    </row>
    <row r="6516" spans="3:3">
      <c r="C6516" s="1"/>
    </row>
    <row r="6517" spans="3:3">
      <c r="C6517" s="1"/>
    </row>
    <row r="6518" spans="3:3">
      <c r="C6518" s="1"/>
    </row>
    <row r="6519" spans="3:3">
      <c r="C6519" s="1"/>
    </row>
    <row r="6520" spans="3:3">
      <c r="C6520" s="1"/>
    </row>
    <row r="6521" spans="3:3">
      <c r="C6521" s="1"/>
    </row>
    <row r="6522" spans="3:3">
      <c r="C6522" s="1"/>
    </row>
    <row r="6523" spans="3:3">
      <c r="C6523" s="1"/>
    </row>
    <row r="6524" spans="3:3">
      <c r="C6524" s="1"/>
    </row>
    <row r="6525" spans="3:3">
      <c r="C6525" s="1"/>
    </row>
    <row r="6526" spans="3:3">
      <c r="C6526" s="1"/>
    </row>
    <row r="6527" spans="3:3">
      <c r="C6527" s="1"/>
    </row>
    <row r="6528" spans="3:3">
      <c r="C6528" s="1"/>
    </row>
    <row r="6529" spans="3:3">
      <c r="C6529" s="1"/>
    </row>
    <row r="6530" spans="3:3">
      <c r="C6530" s="1"/>
    </row>
    <row r="6531" spans="3:3">
      <c r="C6531" s="1"/>
    </row>
    <row r="6532" spans="3:3">
      <c r="C6532" s="1"/>
    </row>
    <row r="6533" spans="3:3">
      <c r="C6533" s="1"/>
    </row>
    <row r="6534" spans="3:3">
      <c r="C6534" s="1"/>
    </row>
    <row r="6535" spans="3:3">
      <c r="C6535" s="1"/>
    </row>
    <row r="6536" spans="3:3">
      <c r="C6536" s="1"/>
    </row>
    <row r="6537" spans="3:3">
      <c r="C6537" s="1"/>
    </row>
    <row r="6538" spans="3:3">
      <c r="C6538" s="1"/>
    </row>
    <row r="6539" spans="3:3">
      <c r="C6539" s="1"/>
    </row>
    <row r="6540" spans="3:3">
      <c r="C6540" s="1"/>
    </row>
    <row r="6541" spans="3:3">
      <c r="C6541" s="1"/>
    </row>
    <row r="6542" spans="3:3">
      <c r="C6542" s="1"/>
    </row>
    <row r="6543" spans="3:3">
      <c r="C6543" s="1"/>
    </row>
    <row r="6544" spans="3:3">
      <c r="C6544" s="1"/>
    </row>
    <row r="6545" spans="3:3">
      <c r="C6545" s="1"/>
    </row>
    <row r="6546" spans="3:3">
      <c r="C6546" s="1"/>
    </row>
    <row r="6547" spans="3:3">
      <c r="C6547" s="1"/>
    </row>
    <row r="6548" spans="3:3">
      <c r="C6548" s="1"/>
    </row>
    <row r="6549" spans="3:3">
      <c r="C6549" s="1"/>
    </row>
    <row r="6550" spans="3:3">
      <c r="C6550" s="1"/>
    </row>
    <row r="6551" spans="3:3">
      <c r="C6551" s="1"/>
    </row>
    <row r="6552" spans="3:3">
      <c r="C6552" s="1"/>
    </row>
    <row r="6553" spans="3:3">
      <c r="C6553" s="1"/>
    </row>
    <row r="6554" spans="3:3">
      <c r="C6554" s="1"/>
    </row>
    <row r="6555" spans="3:3">
      <c r="C6555" s="1"/>
    </row>
    <row r="6556" spans="3:3">
      <c r="C6556" s="1"/>
    </row>
    <row r="6557" spans="3:3">
      <c r="C6557" s="1"/>
    </row>
    <row r="6558" spans="3:3">
      <c r="C6558" s="1"/>
    </row>
    <row r="6559" spans="3:3">
      <c r="C6559" s="1"/>
    </row>
    <row r="6560" spans="3:3">
      <c r="C6560" s="1"/>
    </row>
    <row r="6561" spans="3:3">
      <c r="C6561" s="1"/>
    </row>
    <row r="6562" spans="3:3">
      <c r="C6562" s="1"/>
    </row>
    <row r="6563" spans="3:3">
      <c r="C6563" s="1"/>
    </row>
    <row r="6564" spans="3:3">
      <c r="C6564" s="1"/>
    </row>
    <row r="6565" spans="3:3">
      <c r="C6565" s="1"/>
    </row>
    <row r="6566" spans="3:3">
      <c r="C6566" s="1"/>
    </row>
    <row r="6567" spans="3:3">
      <c r="C6567" s="1"/>
    </row>
    <row r="6568" spans="3:3">
      <c r="C6568" s="1"/>
    </row>
    <row r="6569" spans="3:3">
      <c r="C6569" s="1"/>
    </row>
    <row r="6570" spans="3:3">
      <c r="C6570" s="1"/>
    </row>
    <row r="6571" spans="3:3">
      <c r="C6571" s="1"/>
    </row>
    <row r="6572" spans="3:3">
      <c r="C6572" s="1"/>
    </row>
    <row r="6573" spans="3:3">
      <c r="C6573" s="1"/>
    </row>
    <row r="6574" spans="3:3">
      <c r="C6574" s="1"/>
    </row>
    <row r="6575" spans="3:3">
      <c r="C6575" s="1"/>
    </row>
    <row r="6576" spans="3:3">
      <c r="C6576" s="1"/>
    </row>
    <row r="6577" spans="3:3">
      <c r="C6577" s="1"/>
    </row>
    <row r="6578" spans="3:3">
      <c r="C6578" s="1"/>
    </row>
    <row r="6579" spans="3:3">
      <c r="C6579" s="1"/>
    </row>
    <row r="6580" spans="3:3">
      <c r="C6580" s="1"/>
    </row>
    <row r="6581" spans="3:3">
      <c r="C6581" s="1"/>
    </row>
    <row r="6582" spans="3:3">
      <c r="C6582" s="1"/>
    </row>
    <row r="6583" spans="3:3">
      <c r="C6583" s="1"/>
    </row>
    <row r="6584" spans="3:3">
      <c r="C6584" s="1"/>
    </row>
    <row r="6585" spans="3:3">
      <c r="C6585" s="1"/>
    </row>
    <row r="6586" spans="3:3">
      <c r="C6586" s="1"/>
    </row>
    <row r="6587" spans="3:3">
      <c r="C6587" s="1"/>
    </row>
    <row r="6588" spans="3:3">
      <c r="C6588" s="1"/>
    </row>
    <row r="6589" spans="3:3">
      <c r="C6589" s="1"/>
    </row>
    <row r="6590" spans="3:3">
      <c r="C6590" s="1"/>
    </row>
    <row r="6591" spans="3:3">
      <c r="C6591" s="1"/>
    </row>
    <row r="6592" spans="3:3">
      <c r="C6592" s="1"/>
    </row>
    <row r="6593" spans="3:3">
      <c r="C6593" s="1"/>
    </row>
    <row r="6594" spans="3:3">
      <c r="C6594" s="1"/>
    </row>
    <row r="6595" spans="3:3">
      <c r="C6595" s="1"/>
    </row>
    <row r="6596" spans="3:3">
      <c r="C6596" s="1"/>
    </row>
    <row r="6597" spans="3:3">
      <c r="C6597" s="1"/>
    </row>
    <row r="6598" spans="3:3">
      <c r="C6598" s="1"/>
    </row>
    <row r="6599" spans="3:3">
      <c r="C6599" s="1"/>
    </row>
    <row r="6600" spans="3:3">
      <c r="C6600" s="1"/>
    </row>
    <row r="6601" spans="3:3">
      <c r="C6601" s="1"/>
    </row>
    <row r="6602" spans="3:3">
      <c r="C6602" s="1"/>
    </row>
    <row r="6603" spans="3:3">
      <c r="C6603" s="1"/>
    </row>
    <row r="6604" spans="3:3">
      <c r="C6604" s="1"/>
    </row>
    <row r="6605" spans="3:3">
      <c r="C6605" s="1"/>
    </row>
    <row r="6606" spans="3:3">
      <c r="C6606" s="1"/>
    </row>
    <row r="6607" spans="3:3">
      <c r="C6607" s="1"/>
    </row>
    <row r="6608" spans="3:3">
      <c r="C6608" s="1"/>
    </row>
    <row r="6609" spans="3:3">
      <c r="C6609" s="1"/>
    </row>
    <row r="6610" spans="3:3">
      <c r="C6610" s="1"/>
    </row>
    <row r="6611" spans="3:3">
      <c r="C6611" s="1"/>
    </row>
    <row r="6612" spans="3:3">
      <c r="C6612" s="1"/>
    </row>
    <row r="6613" spans="3:3">
      <c r="C6613" s="1"/>
    </row>
    <row r="6614" spans="3:3">
      <c r="C6614" s="1"/>
    </row>
    <row r="6615" spans="3:3">
      <c r="C6615" s="1"/>
    </row>
    <row r="6616" spans="3:3">
      <c r="C6616" s="1"/>
    </row>
    <row r="6617" spans="3:3">
      <c r="C6617" s="1"/>
    </row>
    <row r="6618" spans="3:3">
      <c r="C6618" s="1"/>
    </row>
    <row r="6619" spans="3:3">
      <c r="C6619" s="1"/>
    </row>
    <row r="6620" spans="3:3">
      <c r="C6620" s="1"/>
    </row>
    <row r="6621" spans="3:3">
      <c r="C6621" s="1"/>
    </row>
    <row r="6622" spans="3:3">
      <c r="C6622" s="1"/>
    </row>
    <row r="6623" spans="3:3">
      <c r="C6623" s="1"/>
    </row>
    <row r="6624" spans="3:3">
      <c r="C6624" s="1"/>
    </row>
    <row r="6625" spans="3:3">
      <c r="C6625" s="1"/>
    </row>
    <row r="6626" spans="3:3">
      <c r="C6626" s="1"/>
    </row>
    <row r="6627" spans="3:3">
      <c r="C6627" s="1"/>
    </row>
    <row r="6628" spans="3:3">
      <c r="C6628" s="1"/>
    </row>
    <row r="6629" spans="3:3">
      <c r="C6629" s="1"/>
    </row>
    <row r="6630" spans="3:3">
      <c r="C6630" s="1"/>
    </row>
    <row r="6631" spans="3:3">
      <c r="C6631" s="1"/>
    </row>
    <row r="6632" spans="3:3">
      <c r="C6632" s="1"/>
    </row>
    <row r="6633" spans="3:3">
      <c r="C6633" s="1"/>
    </row>
    <row r="6634" spans="3:3">
      <c r="C6634" s="1"/>
    </row>
    <row r="6635" spans="3:3">
      <c r="C6635" s="1"/>
    </row>
    <row r="6636" spans="3:3">
      <c r="C6636" s="1"/>
    </row>
    <row r="6637" spans="3:3">
      <c r="C6637" s="1"/>
    </row>
    <row r="6638" spans="3:3">
      <c r="C6638" s="1"/>
    </row>
    <row r="6639" spans="3:3">
      <c r="C6639" s="1"/>
    </row>
    <row r="6640" spans="3:3">
      <c r="C6640" s="1"/>
    </row>
    <row r="6641" spans="3:3">
      <c r="C6641" s="1"/>
    </row>
    <row r="6642" spans="3:3">
      <c r="C6642" s="1"/>
    </row>
    <row r="6643" spans="3:3">
      <c r="C6643" s="1"/>
    </row>
    <row r="6644" spans="3:3">
      <c r="C6644" s="1"/>
    </row>
    <row r="6645" spans="3:3">
      <c r="C6645" s="1"/>
    </row>
    <row r="6646" spans="3:3">
      <c r="C6646" s="1"/>
    </row>
    <row r="6647" spans="3:3">
      <c r="C6647" s="1"/>
    </row>
    <row r="6648" spans="3:3">
      <c r="C6648" s="1"/>
    </row>
    <row r="6649" spans="3:3">
      <c r="C6649" s="1"/>
    </row>
    <row r="6650" spans="3:3">
      <c r="C6650" s="1"/>
    </row>
    <row r="6651" spans="3:3">
      <c r="C6651" s="1"/>
    </row>
    <row r="6652" spans="3:3">
      <c r="C6652" s="1"/>
    </row>
    <row r="6653" spans="3:3">
      <c r="C6653" s="1"/>
    </row>
    <row r="6654" spans="3:3">
      <c r="C6654" s="1"/>
    </row>
    <row r="6655" spans="3:3">
      <c r="C6655" s="1"/>
    </row>
    <row r="6656" spans="3:3">
      <c r="C6656" s="1"/>
    </row>
    <row r="6657" spans="3:3">
      <c r="C6657" s="1"/>
    </row>
    <row r="6658" spans="3:3">
      <c r="C6658" s="1"/>
    </row>
    <row r="6659" spans="3:3">
      <c r="C6659" s="1"/>
    </row>
    <row r="6660" spans="3:3">
      <c r="C6660" s="1"/>
    </row>
    <row r="6661" spans="3:3">
      <c r="C6661" s="1"/>
    </row>
    <row r="6662" spans="3:3">
      <c r="C6662" s="1"/>
    </row>
    <row r="6663" spans="3:3">
      <c r="C6663" s="1"/>
    </row>
    <row r="6664" spans="3:3">
      <c r="C6664" s="1"/>
    </row>
    <row r="6665" spans="3:3">
      <c r="C6665" s="1"/>
    </row>
    <row r="6666" spans="3:3">
      <c r="C6666" s="1"/>
    </row>
    <row r="6667" spans="3:3">
      <c r="C6667" s="1"/>
    </row>
    <row r="6668" spans="3:3">
      <c r="C6668" s="1"/>
    </row>
    <row r="6669" spans="3:3">
      <c r="C6669" s="1"/>
    </row>
    <row r="6670" spans="3:3">
      <c r="C6670" s="1"/>
    </row>
    <row r="6671" spans="3:3">
      <c r="C6671" s="1"/>
    </row>
    <row r="6672" spans="3:3">
      <c r="C6672" s="1"/>
    </row>
    <row r="6673" spans="3:3">
      <c r="C6673" s="1"/>
    </row>
    <row r="6674" spans="3:3">
      <c r="C6674" s="1"/>
    </row>
    <row r="6675" spans="3:3">
      <c r="C6675" s="1"/>
    </row>
    <row r="6676" spans="3:3">
      <c r="C6676" s="1"/>
    </row>
    <row r="6677" spans="3:3">
      <c r="C6677" s="1"/>
    </row>
    <row r="6678" spans="3:3">
      <c r="C6678" s="1"/>
    </row>
    <row r="6679" spans="3:3">
      <c r="C6679" s="1"/>
    </row>
    <row r="6680" spans="3:3">
      <c r="C6680" s="1"/>
    </row>
    <row r="6681" spans="3:3">
      <c r="C6681" s="1"/>
    </row>
    <row r="6682" spans="3:3">
      <c r="C6682" s="1"/>
    </row>
    <row r="6683" spans="3:3">
      <c r="C6683" s="1"/>
    </row>
    <row r="6684" spans="3:3">
      <c r="C6684" s="1"/>
    </row>
    <row r="6685" spans="3:3">
      <c r="C6685" s="1"/>
    </row>
    <row r="6686" spans="3:3">
      <c r="C6686" s="1"/>
    </row>
    <row r="6687" spans="3:3">
      <c r="C6687" s="1"/>
    </row>
    <row r="6688" spans="3:3">
      <c r="C6688" s="1"/>
    </row>
    <row r="6689" spans="3:3">
      <c r="C6689" s="1"/>
    </row>
    <row r="6690" spans="3:3">
      <c r="C6690" s="1"/>
    </row>
    <row r="6691" spans="3:3">
      <c r="C6691" s="1"/>
    </row>
    <row r="6692" spans="3:3">
      <c r="C6692" s="1"/>
    </row>
    <row r="6693" spans="3:3">
      <c r="C6693" s="1"/>
    </row>
    <row r="6694" spans="3:3">
      <c r="C6694" s="1"/>
    </row>
    <row r="6695" spans="3:3">
      <c r="C6695" s="1"/>
    </row>
    <row r="6696" spans="3:3">
      <c r="C6696" s="1"/>
    </row>
    <row r="6697" spans="3:3">
      <c r="C6697" s="1"/>
    </row>
    <row r="6698" spans="3:3">
      <c r="C6698" s="1"/>
    </row>
    <row r="6699" spans="3:3">
      <c r="C6699" s="1"/>
    </row>
    <row r="6700" spans="3:3">
      <c r="C6700" s="1"/>
    </row>
    <row r="6701" spans="3:3">
      <c r="C6701" s="1"/>
    </row>
    <row r="6702" spans="3:3">
      <c r="C6702" s="1"/>
    </row>
    <row r="6703" spans="3:3">
      <c r="C6703" s="1"/>
    </row>
    <row r="6704" spans="3:3">
      <c r="C6704" s="1"/>
    </row>
    <row r="6705" spans="3:3">
      <c r="C6705" s="1"/>
    </row>
    <row r="6706" spans="3:3">
      <c r="C6706" s="1"/>
    </row>
    <row r="6707" spans="3:3">
      <c r="C6707" s="1"/>
    </row>
    <row r="6708" spans="3:3">
      <c r="C6708" s="1"/>
    </row>
    <row r="6709" spans="3:3">
      <c r="C6709" s="1"/>
    </row>
    <row r="6710" spans="3:3">
      <c r="C6710" s="1"/>
    </row>
    <row r="6711" spans="3:3">
      <c r="C6711" s="1"/>
    </row>
    <row r="6712" spans="3:3">
      <c r="C6712" s="1"/>
    </row>
    <row r="6713" spans="3:3">
      <c r="C6713" s="1"/>
    </row>
    <row r="6714" spans="3:3">
      <c r="C6714" s="1"/>
    </row>
    <row r="6715" spans="3:3">
      <c r="C6715" s="1"/>
    </row>
    <row r="6716" spans="3:3">
      <c r="C6716" s="1"/>
    </row>
    <row r="6717" spans="3:3">
      <c r="C6717" s="1"/>
    </row>
    <row r="6718" spans="3:3">
      <c r="C6718" s="1"/>
    </row>
    <row r="6719" spans="3:3">
      <c r="C6719" s="1"/>
    </row>
    <row r="6720" spans="3:3">
      <c r="C6720" s="1"/>
    </row>
    <row r="6721" spans="3:3">
      <c r="C6721" s="1"/>
    </row>
    <row r="6722" spans="3:3">
      <c r="C6722" s="1"/>
    </row>
    <row r="6723" spans="3:3">
      <c r="C6723" s="1"/>
    </row>
    <row r="6724" spans="3:3">
      <c r="C6724" s="1"/>
    </row>
    <row r="6725" spans="3:3">
      <c r="C6725" s="1"/>
    </row>
    <row r="6726" spans="3:3">
      <c r="C6726" s="1"/>
    </row>
    <row r="6727" spans="3:3">
      <c r="C6727" s="1"/>
    </row>
    <row r="6728" spans="3:3">
      <c r="C6728" s="1"/>
    </row>
    <row r="6729" spans="3:3">
      <c r="C6729" s="1"/>
    </row>
    <row r="6730" spans="3:3">
      <c r="C6730" s="1"/>
    </row>
    <row r="6731" spans="3:3">
      <c r="C6731" s="1"/>
    </row>
    <row r="6732" spans="3:3">
      <c r="C6732" s="1"/>
    </row>
    <row r="6733" spans="3:3">
      <c r="C6733" s="1"/>
    </row>
    <row r="6734" spans="3:3">
      <c r="C6734" s="1"/>
    </row>
    <row r="6735" spans="3:3">
      <c r="C6735" s="1"/>
    </row>
    <row r="6736" spans="3:3">
      <c r="C6736" s="1"/>
    </row>
    <row r="6737" spans="3:3">
      <c r="C6737" s="1"/>
    </row>
    <row r="6738" spans="3:3">
      <c r="C6738" s="1"/>
    </row>
    <row r="6739" spans="3:3">
      <c r="C6739" s="1"/>
    </row>
    <row r="6740" spans="3:3">
      <c r="C6740" s="1"/>
    </row>
    <row r="6741" spans="3:3">
      <c r="C6741" s="1"/>
    </row>
    <row r="6742" spans="3:3">
      <c r="C6742" s="1"/>
    </row>
    <row r="6743" spans="3:3">
      <c r="C6743" s="1"/>
    </row>
    <row r="6744" spans="3:3">
      <c r="C6744" s="1"/>
    </row>
    <row r="6745" spans="3:3">
      <c r="C6745" s="1"/>
    </row>
    <row r="6746" spans="3:3">
      <c r="C6746" s="1"/>
    </row>
    <row r="6747" spans="3:3">
      <c r="C6747" s="1"/>
    </row>
    <row r="6748" spans="3:3">
      <c r="C6748" s="1"/>
    </row>
    <row r="6749" spans="3:3">
      <c r="C6749" s="1"/>
    </row>
    <row r="6750" spans="3:3">
      <c r="C6750" s="1"/>
    </row>
    <row r="6751" spans="3:3">
      <c r="C6751" s="1"/>
    </row>
    <row r="6752" spans="3:3">
      <c r="C6752" s="1"/>
    </row>
    <row r="6753" spans="3:3">
      <c r="C6753" s="1"/>
    </row>
    <row r="6754" spans="3:3">
      <c r="C6754" s="1"/>
    </row>
    <row r="6755" spans="3:3">
      <c r="C6755" s="1"/>
    </row>
    <row r="6756" spans="3:3">
      <c r="C6756" s="1"/>
    </row>
    <row r="6757" spans="3:3">
      <c r="C6757" s="1"/>
    </row>
    <row r="6758" spans="3:3">
      <c r="C6758" s="1"/>
    </row>
    <row r="6759" spans="3:3">
      <c r="C6759" s="1"/>
    </row>
    <row r="6760" spans="3:3">
      <c r="C6760" s="1"/>
    </row>
    <row r="6761" spans="3:3">
      <c r="C6761" s="1"/>
    </row>
    <row r="6762" spans="3:3">
      <c r="C6762" s="1"/>
    </row>
    <row r="6763" spans="3:3">
      <c r="C6763" s="1"/>
    </row>
    <row r="6764" spans="3:3">
      <c r="C6764" s="1"/>
    </row>
    <row r="6765" spans="3:3">
      <c r="C6765" s="1"/>
    </row>
    <row r="6766" spans="3:3">
      <c r="C6766" s="1"/>
    </row>
    <row r="6767" spans="3:3">
      <c r="C6767" s="1"/>
    </row>
    <row r="6768" spans="3:3">
      <c r="C6768" s="1"/>
    </row>
    <row r="6769" spans="3:3">
      <c r="C6769" s="1"/>
    </row>
    <row r="6770" spans="3:3">
      <c r="C6770" s="1"/>
    </row>
    <row r="6771" spans="3:3">
      <c r="C6771" s="1"/>
    </row>
    <row r="6772" spans="3:3">
      <c r="C6772" s="1"/>
    </row>
    <row r="6773" spans="3:3">
      <c r="C6773" s="1"/>
    </row>
    <row r="6774" spans="3:3">
      <c r="C6774" s="1"/>
    </row>
    <row r="6775" spans="3:3">
      <c r="C6775" s="1"/>
    </row>
    <row r="6776" spans="3:3">
      <c r="C6776" s="1"/>
    </row>
    <row r="6777" spans="3:3">
      <c r="C6777" s="1"/>
    </row>
    <row r="6778" spans="3:3">
      <c r="C6778" s="1"/>
    </row>
    <row r="6779" spans="3:3">
      <c r="C6779" s="1"/>
    </row>
    <row r="6780" spans="3:3">
      <c r="C6780" s="1"/>
    </row>
    <row r="6781" spans="3:3">
      <c r="C6781" s="1"/>
    </row>
    <row r="6782" spans="3:3">
      <c r="C6782" s="1"/>
    </row>
    <row r="6783" spans="3:3">
      <c r="C6783" s="1"/>
    </row>
    <row r="6784" spans="3:3">
      <c r="C6784" s="1"/>
    </row>
    <row r="6785" spans="3:3">
      <c r="C6785" s="1"/>
    </row>
    <row r="6786" spans="3:3">
      <c r="C6786" s="1"/>
    </row>
    <row r="6787" spans="3:3">
      <c r="C6787" s="1"/>
    </row>
    <row r="6788" spans="3:3">
      <c r="C6788" s="1"/>
    </row>
    <row r="6789" spans="3:3">
      <c r="C6789" s="1"/>
    </row>
    <row r="6790" spans="3:3">
      <c r="C6790" s="1"/>
    </row>
    <row r="6791" spans="3:3">
      <c r="C6791" s="1"/>
    </row>
    <row r="6792" spans="3:3">
      <c r="C6792" s="1"/>
    </row>
    <row r="6793" spans="3:3">
      <c r="C6793" s="1"/>
    </row>
    <row r="6794" spans="3:3">
      <c r="C6794" s="1"/>
    </row>
    <row r="6795" spans="3:3">
      <c r="C6795" s="1"/>
    </row>
    <row r="6796" spans="3:3">
      <c r="C6796" s="1"/>
    </row>
    <row r="6797" spans="3:3">
      <c r="C6797" s="1"/>
    </row>
    <row r="6798" spans="3:3">
      <c r="C6798" s="1"/>
    </row>
    <row r="6799" spans="3:3">
      <c r="C6799" s="1"/>
    </row>
    <row r="6800" spans="3:3">
      <c r="C6800" s="1"/>
    </row>
    <row r="6801" spans="3:3">
      <c r="C6801" s="1"/>
    </row>
    <row r="6802" spans="3:3">
      <c r="C6802" s="1"/>
    </row>
    <row r="6803" spans="3:3">
      <c r="C6803" s="1"/>
    </row>
    <row r="6804" spans="3:3">
      <c r="C6804" s="1"/>
    </row>
    <row r="6805" spans="3:3">
      <c r="C6805" s="1"/>
    </row>
    <row r="6806" spans="3:3">
      <c r="C6806" s="1"/>
    </row>
    <row r="6807" spans="3:3">
      <c r="C6807" s="1"/>
    </row>
    <row r="6808" spans="3:3">
      <c r="C6808" s="1"/>
    </row>
    <row r="6809" spans="3:3">
      <c r="C6809" s="1"/>
    </row>
    <row r="6810" spans="3:3">
      <c r="C6810" s="1"/>
    </row>
    <row r="6811" spans="3:3">
      <c r="C6811" s="1"/>
    </row>
    <row r="6812" spans="3:3">
      <c r="C6812" s="1"/>
    </row>
    <row r="6813" spans="3:3">
      <c r="C6813" s="1"/>
    </row>
    <row r="6814" spans="3:3">
      <c r="C6814" s="1"/>
    </row>
    <row r="6815" spans="3:3">
      <c r="C6815" s="1"/>
    </row>
    <row r="6816" spans="3:3">
      <c r="C6816" s="1"/>
    </row>
    <row r="6817" spans="3:3">
      <c r="C6817" s="1"/>
    </row>
    <row r="6818" spans="3:3">
      <c r="C6818" s="1"/>
    </row>
    <row r="6819" spans="3:3">
      <c r="C6819" s="1"/>
    </row>
    <row r="6820" spans="3:3">
      <c r="C6820" s="1"/>
    </row>
    <row r="6821" spans="3:3">
      <c r="C6821" s="1"/>
    </row>
    <row r="6822" spans="3:3">
      <c r="C6822" s="1"/>
    </row>
    <row r="6823" spans="3:3">
      <c r="C6823" s="1"/>
    </row>
    <row r="6824" spans="3:3">
      <c r="C6824" s="1"/>
    </row>
    <row r="6825" spans="3:3">
      <c r="C6825" s="1"/>
    </row>
    <row r="6826" spans="3:3">
      <c r="C6826" s="1"/>
    </row>
    <row r="6827" spans="3:3">
      <c r="C6827" s="1"/>
    </row>
    <row r="6828" spans="3:3">
      <c r="C6828" s="1"/>
    </row>
    <row r="6829" spans="3:3">
      <c r="C6829" s="1"/>
    </row>
    <row r="6830" spans="3:3">
      <c r="C6830" s="1"/>
    </row>
    <row r="6831" spans="3:3">
      <c r="C6831" s="1"/>
    </row>
    <row r="6832" spans="3:3">
      <c r="C6832" s="1"/>
    </row>
    <row r="6833" spans="3:3">
      <c r="C6833" s="1"/>
    </row>
    <row r="6834" spans="3:3">
      <c r="C6834" s="1"/>
    </row>
    <row r="6835" spans="3:3">
      <c r="C6835" s="1"/>
    </row>
    <row r="6836" spans="3:3">
      <c r="C6836" s="1"/>
    </row>
    <row r="6837" spans="3:3">
      <c r="C6837" s="1"/>
    </row>
    <row r="6838" spans="3:3">
      <c r="C6838" s="1"/>
    </row>
    <row r="6839" spans="3:3">
      <c r="C6839" s="1"/>
    </row>
    <row r="6840" spans="3:3">
      <c r="C6840" s="1"/>
    </row>
    <row r="6841" spans="3:3">
      <c r="C6841" s="1"/>
    </row>
    <row r="6842" spans="3:3">
      <c r="C6842" s="1"/>
    </row>
    <row r="6843" spans="3:3">
      <c r="C6843" s="1"/>
    </row>
    <row r="6844" spans="3:3">
      <c r="C6844" s="1"/>
    </row>
    <row r="6845" spans="3:3">
      <c r="C6845" s="1"/>
    </row>
    <row r="6846" spans="3:3">
      <c r="C6846" s="1"/>
    </row>
    <row r="6847" spans="3:3">
      <c r="C6847" s="1"/>
    </row>
    <row r="6848" spans="3:3">
      <c r="C6848" s="1"/>
    </row>
    <row r="6849" spans="3:3">
      <c r="C6849" s="1"/>
    </row>
    <row r="6850" spans="3:3">
      <c r="C6850" s="1"/>
    </row>
    <row r="6851" spans="3:3">
      <c r="C6851" s="1"/>
    </row>
    <row r="6852" spans="3:3">
      <c r="C6852" s="1"/>
    </row>
    <row r="6853" spans="3:3">
      <c r="C6853" s="1"/>
    </row>
    <row r="6854" spans="3:3">
      <c r="C6854" s="1"/>
    </row>
    <row r="6855" spans="3:3">
      <c r="C6855" s="1"/>
    </row>
    <row r="6856" spans="3:3">
      <c r="C6856" s="1"/>
    </row>
    <row r="6857" spans="3:3">
      <c r="C6857" s="1"/>
    </row>
    <row r="6858" spans="3:3">
      <c r="C6858" s="1"/>
    </row>
    <row r="6859" spans="3:3">
      <c r="C6859" s="1"/>
    </row>
    <row r="6860" spans="3:3">
      <c r="C6860" s="1"/>
    </row>
    <row r="6861" spans="3:3">
      <c r="C6861" s="1"/>
    </row>
    <row r="6862" spans="3:3">
      <c r="C6862" s="1"/>
    </row>
    <row r="6863" spans="3:3">
      <c r="C6863" s="1"/>
    </row>
    <row r="6864" spans="3:3">
      <c r="C6864" s="1"/>
    </row>
    <row r="6865" spans="3:3">
      <c r="C6865" s="1"/>
    </row>
    <row r="6866" spans="3:3">
      <c r="C6866" s="1"/>
    </row>
    <row r="6867" spans="3:3">
      <c r="C6867" s="1"/>
    </row>
    <row r="6868" spans="3:3">
      <c r="C6868" s="1"/>
    </row>
    <row r="6869" spans="3:3">
      <c r="C6869" s="1"/>
    </row>
    <row r="6870" spans="3:3">
      <c r="C6870" s="1"/>
    </row>
    <row r="6871" spans="3:3">
      <c r="C6871" s="1"/>
    </row>
    <row r="6872" spans="3:3">
      <c r="C6872" s="1"/>
    </row>
    <row r="6873" spans="3:3">
      <c r="C6873" s="1"/>
    </row>
    <row r="6874" spans="3:3">
      <c r="C6874" s="1"/>
    </row>
    <row r="6875" spans="3:3">
      <c r="C6875" s="1"/>
    </row>
    <row r="6876" spans="3:3">
      <c r="C6876" s="1"/>
    </row>
    <row r="6877" spans="3:3">
      <c r="C6877" s="1"/>
    </row>
    <row r="6878" spans="3:3">
      <c r="C6878" s="1"/>
    </row>
    <row r="6879" spans="3:3">
      <c r="C6879" s="1"/>
    </row>
    <row r="6880" spans="3:3">
      <c r="C6880" s="1"/>
    </row>
    <row r="6881" spans="3:3">
      <c r="C6881" s="1"/>
    </row>
    <row r="6882" spans="3:3">
      <c r="C6882" s="1"/>
    </row>
    <row r="6883" spans="3:3">
      <c r="C6883" s="1"/>
    </row>
    <row r="6884" spans="3:3">
      <c r="C6884" s="1"/>
    </row>
    <row r="6885" spans="3:3">
      <c r="C6885" s="1"/>
    </row>
    <row r="6886" spans="3:3">
      <c r="C6886" s="1"/>
    </row>
    <row r="6887" spans="3:3">
      <c r="C6887" s="1"/>
    </row>
    <row r="6888" spans="3:3">
      <c r="C6888" s="1"/>
    </row>
    <row r="6889" spans="3:3">
      <c r="C6889" s="1"/>
    </row>
    <row r="6890" spans="3:3">
      <c r="C6890" s="1"/>
    </row>
    <row r="6891" spans="3:3">
      <c r="C6891" s="1"/>
    </row>
    <row r="6892" spans="3:3">
      <c r="C6892" s="1"/>
    </row>
    <row r="6893" spans="3:3">
      <c r="C6893" s="1"/>
    </row>
    <row r="6894" spans="3:3">
      <c r="C6894" s="1"/>
    </row>
    <row r="6895" spans="3:3">
      <c r="C6895" s="1"/>
    </row>
    <row r="6896" spans="3:3">
      <c r="C6896" s="1"/>
    </row>
    <row r="6897" spans="3:3">
      <c r="C6897" s="1"/>
    </row>
    <row r="6898" spans="3:3">
      <c r="C6898" s="1"/>
    </row>
    <row r="6899" spans="3:3">
      <c r="C6899" s="1"/>
    </row>
    <row r="6900" spans="3:3">
      <c r="C6900" s="1"/>
    </row>
    <row r="6901" spans="3:3">
      <c r="C6901" s="1"/>
    </row>
    <row r="6902" spans="3:3">
      <c r="C6902" s="1"/>
    </row>
    <row r="6903" spans="3:3">
      <c r="C6903" s="1"/>
    </row>
    <row r="6904" spans="3:3">
      <c r="C6904" s="1"/>
    </row>
    <row r="6905" spans="3:3">
      <c r="C6905" s="1"/>
    </row>
    <row r="6906" spans="3:3">
      <c r="C6906" s="1"/>
    </row>
    <row r="6907" spans="3:3">
      <c r="C6907" s="1"/>
    </row>
    <row r="6908" spans="3:3">
      <c r="C6908" s="1"/>
    </row>
    <row r="6909" spans="3:3">
      <c r="C6909" s="1"/>
    </row>
    <row r="6910" spans="3:3">
      <c r="C6910" s="1"/>
    </row>
    <row r="6911" spans="3:3">
      <c r="C6911" s="1"/>
    </row>
    <row r="6912" spans="3:3">
      <c r="C6912" s="1"/>
    </row>
    <row r="6913" spans="3:3">
      <c r="C6913" s="1"/>
    </row>
    <row r="6914" spans="3:3">
      <c r="C6914" s="1"/>
    </row>
    <row r="6915" spans="3:3">
      <c r="C6915" s="1"/>
    </row>
    <row r="6916" spans="3:3">
      <c r="C6916" s="1"/>
    </row>
    <row r="6917" spans="3:3">
      <c r="C6917" s="1"/>
    </row>
    <row r="6918" spans="3:3">
      <c r="C6918" s="1"/>
    </row>
    <row r="6919" spans="3:3">
      <c r="C6919" s="1"/>
    </row>
    <row r="6920" spans="3:3">
      <c r="C6920" s="1"/>
    </row>
    <row r="6921" spans="3:3">
      <c r="C6921" s="1"/>
    </row>
    <row r="6922" spans="3:3">
      <c r="C6922" s="1"/>
    </row>
    <row r="6923" spans="3:3">
      <c r="C6923" s="1"/>
    </row>
    <row r="6924" spans="3:3">
      <c r="C6924" s="1"/>
    </row>
    <row r="6925" spans="3:3">
      <c r="C6925" s="1"/>
    </row>
    <row r="6926" spans="3:3">
      <c r="C6926" s="1"/>
    </row>
    <row r="6927" spans="3:3">
      <c r="C6927" s="1"/>
    </row>
    <row r="6928" spans="3:3">
      <c r="C6928" s="1"/>
    </row>
    <row r="6929" spans="3:3">
      <c r="C6929" s="1"/>
    </row>
    <row r="6930" spans="3:3">
      <c r="C6930" s="1"/>
    </row>
    <row r="6931" spans="3:3">
      <c r="C6931" s="1"/>
    </row>
    <row r="6932" spans="3:3">
      <c r="C6932" s="1"/>
    </row>
    <row r="6933" spans="3:3">
      <c r="C6933" s="1"/>
    </row>
    <row r="6934" spans="3:3">
      <c r="C6934" s="1"/>
    </row>
    <row r="6935" spans="3:3">
      <c r="C6935" s="1"/>
    </row>
    <row r="6936" spans="3:3">
      <c r="C6936" s="1"/>
    </row>
    <row r="6937" spans="3:3">
      <c r="C6937" s="1"/>
    </row>
    <row r="6938" spans="3:3">
      <c r="C6938" s="1"/>
    </row>
    <row r="6939" spans="3:3">
      <c r="C6939" s="1"/>
    </row>
    <row r="6940" spans="3:3">
      <c r="C6940" s="1"/>
    </row>
    <row r="6941" spans="3:3">
      <c r="C6941" s="1"/>
    </row>
    <row r="6942" spans="3:3">
      <c r="C6942" s="1"/>
    </row>
    <row r="6943" spans="3:3">
      <c r="C6943" s="1"/>
    </row>
    <row r="6944" spans="3:3">
      <c r="C6944" s="1"/>
    </row>
    <row r="6945" spans="3:3">
      <c r="C6945" s="1"/>
    </row>
    <row r="6946" spans="3:3">
      <c r="C6946" s="1"/>
    </row>
    <row r="6947" spans="3:3">
      <c r="C6947" s="1"/>
    </row>
    <row r="6948" spans="3:3">
      <c r="C6948" s="1"/>
    </row>
    <row r="6949" spans="3:3">
      <c r="C6949" s="1"/>
    </row>
    <row r="6950" spans="3:3">
      <c r="C6950" s="1"/>
    </row>
    <row r="6951" spans="3:3">
      <c r="C6951" s="1"/>
    </row>
    <row r="6952" spans="3:3">
      <c r="C6952" s="1"/>
    </row>
    <row r="6953" spans="3:3">
      <c r="C6953" s="1"/>
    </row>
    <row r="6954" spans="3:3">
      <c r="C6954" s="1"/>
    </row>
    <row r="6955" spans="3:3">
      <c r="C6955" s="1"/>
    </row>
    <row r="6956" spans="3:3">
      <c r="C6956" s="1"/>
    </row>
    <row r="6957" spans="3:3">
      <c r="C6957" s="1"/>
    </row>
    <row r="6958" spans="3:3">
      <c r="C6958" s="1"/>
    </row>
    <row r="6959" spans="3:3">
      <c r="C6959" s="1"/>
    </row>
    <row r="6960" spans="3:3">
      <c r="C6960" s="1"/>
    </row>
    <row r="6961" spans="3:3">
      <c r="C6961" s="1"/>
    </row>
    <row r="6962" spans="3:3">
      <c r="C6962" s="1"/>
    </row>
    <row r="6963" spans="3:3">
      <c r="C6963" s="1"/>
    </row>
    <row r="6964" spans="3:3">
      <c r="C6964" s="1"/>
    </row>
    <row r="6965" spans="3:3">
      <c r="C6965" s="1"/>
    </row>
    <row r="6966" spans="3:3">
      <c r="C6966" s="1"/>
    </row>
    <row r="6967" spans="3:3">
      <c r="C6967" s="1"/>
    </row>
    <row r="6968" spans="3:3">
      <c r="C6968" s="1"/>
    </row>
    <row r="6969" spans="3:3">
      <c r="C6969" s="1"/>
    </row>
    <row r="6970" spans="3:3">
      <c r="C6970" s="1"/>
    </row>
    <row r="6971" spans="3:3">
      <c r="C6971" s="1"/>
    </row>
    <row r="6972" spans="3:3">
      <c r="C6972" s="1"/>
    </row>
    <row r="6973" spans="3:3">
      <c r="C6973" s="1"/>
    </row>
    <row r="6974" spans="3:3">
      <c r="C6974" s="1"/>
    </row>
    <row r="6975" spans="3:3">
      <c r="C6975" s="1"/>
    </row>
    <row r="6976" spans="3:3">
      <c r="C6976" s="1"/>
    </row>
    <row r="6977" spans="3:3">
      <c r="C6977" s="1"/>
    </row>
    <row r="6978" spans="3:3">
      <c r="C6978" s="1"/>
    </row>
    <row r="6979" spans="3:3">
      <c r="C6979" s="1"/>
    </row>
    <row r="6980" spans="3:3">
      <c r="C6980" s="1"/>
    </row>
    <row r="6981" spans="3:3">
      <c r="C6981" s="1"/>
    </row>
    <row r="6982" spans="3:3">
      <c r="C6982" s="1"/>
    </row>
    <row r="6983" spans="3:3">
      <c r="C6983" s="1"/>
    </row>
    <row r="6984" spans="3:3">
      <c r="C6984" s="1"/>
    </row>
    <row r="6985" spans="3:3">
      <c r="C6985" s="1"/>
    </row>
    <row r="6986" spans="3:3">
      <c r="C6986" s="1"/>
    </row>
    <row r="6987" spans="3:3">
      <c r="C6987" s="1"/>
    </row>
    <row r="6988" spans="3:3">
      <c r="C6988" s="1"/>
    </row>
    <row r="6989" spans="3:3">
      <c r="C6989" s="1"/>
    </row>
    <row r="6990" spans="3:3">
      <c r="C6990" s="1"/>
    </row>
    <row r="6991" spans="3:3">
      <c r="C6991" s="1"/>
    </row>
    <row r="6992" spans="3:3">
      <c r="C6992" s="1"/>
    </row>
    <row r="6993" spans="3:3">
      <c r="C6993" s="1"/>
    </row>
    <row r="6994" spans="3:3">
      <c r="C6994" s="1"/>
    </row>
    <row r="6995" spans="3:3">
      <c r="C6995" s="1"/>
    </row>
    <row r="6996" spans="3:3">
      <c r="C6996" s="1"/>
    </row>
    <row r="6997" spans="3:3">
      <c r="C6997" s="1"/>
    </row>
    <row r="6998" spans="3:3">
      <c r="C6998" s="1"/>
    </row>
    <row r="6999" spans="3:3">
      <c r="C6999" s="1"/>
    </row>
    <row r="7000" spans="3:3">
      <c r="C7000" s="1"/>
    </row>
    <row r="7001" spans="3:3">
      <c r="C7001" s="1"/>
    </row>
    <row r="7002" spans="3:3">
      <c r="C7002" s="1"/>
    </row>
    <row r="7003" spans="3:3">
      <c r="C7003" s="1"/>
    </row>
    <row r="7004" spans="3:3">
      <c r="C7004" s="1"/>
    </row>
    <row r="7005" spans="3:3">
      <c r="C7005" s="1"/>
    </row>
    <row r="7006" spans="3:3">
      <c r="C7006" s="1"/>
    </row>
    <row r="7007" spans="3:3">
      <c r="C7007" s="1"/>
    </row>
    <row r="7008" spans="3:3">
      <c r="C7008" s="1"/>
    </row>
    <row r="7009" spans="3:3">
      <c r="C7009" s="1"/>
    </row>
    <row r="7010" spans="3:3">
      <c r="C7010" s="1"/>
    </row>
    <row r="7011" spans="3:3">
      <c r="C7011" s="1"/>
    </row>
    <row r="7012" spans="3:3">
      <c r="C7012" s="1"/>
    </row>
    <row r="7013" spans="3:3">
      <c r="C7013" s="1"/>
    </row>
    <row r="7014" spans="3:3">
      <c r="C7014" s="1"/>
    </row>
    <row r="7015" spans="3:3">
      <c r="C7015" s="1"/>
    </row>
    <row r="7016" spans="3:3">
      <c r="C7016" s="1"/>
    </row>
    <row r="7017" spans="3:3">
      <c r="C7017" s="1"/>
    </row>
    <row r="7018" spans="3:3">
      <c r="C7018" s="1"/>
    </row>
    <row r="7019" spans="3:3">
      <c r="C7019" s="1"/>
    </row>
    <row r="7020" spans="3:3">
      <c r="C7020" s="1"/>
    </row>
    <row r="7021" spans="3:3">
      <c r="C7021" s="1"/>
    </row>
    <row r="7022" spans="3:3">
      <c r="C7022" s="1"/>
    </row>
    <row r="7023" spans="3:3">
      <c r="C7023" s="1"/>
    </row>
    <row r="7024" spans="3:3">
      <c r="C7024" s="1"/>
    </row>
    <row r="7025" spans="3:3">
      <c r="C7025" s="1"/>
    </row>
    <row r="7026" spans="3:3">
      <c r="C7026" s="1"/>
    </row>
    <row r="7027" spans="3:3">
      <c r="C7027" s="1"/>
    </row>
    <row r="7028" spans="3:3">
      <c r="C7028" s="1"/>
    </row>
    <row r="7029" spans="3:3">
      <c r="C7029" s="1"/>
    </row>
    <row r="7030" spans="3:3">
      <c r="C7030" s="1"/>
    </row>
    <row r="7031" spans="3:3">
      <c r="C7031" s="1"/>
    </row>
    <row r="7032" spans="3:3">
      <c r="C7032" s="1"/>
    </row>
    <row r="7033" spans="3:3">
      <c r="C7033" s="1"/>
    </row>
    <row r="7034" spans="3:3">
      <c r="C7034" s="1"/>
    </row>
    <row r="7035" spans="3:3">
      <c r="C7035" s="1"/>
    </row>
    <row r="7036" spans="3:3">
      <c r="C7036" s="1"/>
    </row>
    <row r="7037" spans="3:3">
      <c r="C7037" s="1"/>
    </row>
    <row r="7038" spans="3:3">
      <c r="C7038" s="1"/>
    </row>
    <row r="7039" spans="3:3">
      <c r="C7039" s="1"/>
    </row>
    <row r="7040" spans="3:3">
      <c r="C7040" s="1"/>
    </row>
    <row r="7041" spans="3:3">
      <c r="C7041" s="1"/>
    </row>
    <row r="7042" spans="3:3">
      <c r="C7042" s="1"/>
    </row>
    <row r="7043" spans="3:3">
      <c r="C7043" s="1"/>
    </row>
    <row r="7044" spans="3:3">
      <c r="C7044" s="1"/>
    </row>
    <row r="7045" spans="3:3">
      <c r="C7045" s="1"/>
    </row>
    <row r="7046" spans="3:3">
      <c r="C7046" s="1"/>
    </row>
    <row r="7047" spans="3:3">
      <c r="C7047" s="1"/>
    </row>
    <row r="7048" spans="3:3">
      <c r="C7048" s="1"/>
    </row>
    <row r="7049" spans="3:3">
      <c r="C7049" s="1"/>
    </row>
    <row r="7050" spans="3:3">
      <c r="C7050" s="1"/>
    </row>
    <row r="7051" spans="3:3">
      <c r="C7051" s="1"/>
    </row>
    <row r="7052" spans="3:3">
      <c r="C7052" s="1"/>
    </row>
    <row r="7053" spans="3:3">
      <c r="C7053" s="1"/>
    </row>
    <row r="7054" spans="3:3">
      <c r="C7054" s="1"/>
    </row>
    <row r="7055" spans="3:3">
      <c r="C7055" s="1"/>
    </row>
    <row r="7056" spans="3:3">
      <c r="C7056" s="1"/>
    </row>
    <row r="7057" spans="3:3">
      <c r="C7057" s="1"/>
    </row>
    <row r="7058" spans="3:3">
      <c r="C7058" s="1"/>
    </row>
    <row r="7059" spans="3:3">
      <c r="C7059" s="1"/>
    </row>
    <row r="7060" spans="3:3">
      <c r="C7060" s="1"/>
    </row>
    <row r="7061" spans="3:3">
      <c r="C7061" s="1"/>
    </row>
    <row r="7062" spans="3:3">
      <c r="C7062" s="1"/>
    </row>
    <row r="7063" spans="3:3">
      <c r="C7063" s="1"/>
    </row>
    <row r="7064" spans="3:3">
      <c r="C7064" s="1"/>
    </row>
    <row r="7065" spans="3:3">
      <c r="C7065" s="1"/>
    </row>
    <row r="7066" spans="3:3">
      <c r="C7066" s="1"/>
    </row>
    <row r="7067" spans="3:3">
      <c r="C7067" s="1"/>
    </row>
    <row r="7068" spans="3:3">
      <c r="C7068" s="1"/>
    </row>
    <row r="7069" spans="3:3">
      <c r="C7069" s="1"/>
    </row>
    <row r="7070" spans="3:3">
      <c r="C7070" s="1"/>
    </row>
    <row r="7071" spans="3:3">
      <c r="C7071" s="1"/>
    </row>
    <row r="7072" spans="3:3">
      <c r="C7072" s="1"/>
    </row>
    <row r="7073" spans="3:3">
      <c r="C7073" s="1"/>
    </row>
    <row r="7074" spans="3:3">
      <c r="C7074" s="1"/>
    </row>
    <row r="7075" spans="3:3">
      <c r="C7075" s="1"/>
    </row>
    <row r="7076" spans="3:3">
      <c r="C7076" s="1"/>
    </row>
    <row r="7077" spans="3:3">
      <c r="C7077" s="1"/>
    </row>
    <row r="7078" spans="3:3">
      <c r="C7078" s="1"/>
    </row>
    <row r="7079" spans="3:3">
      <c r="C7079" s="1"/>
    </row>
    <row r="7080" spans="3:3">
      <c r="C7080" s="1"/>
    </row>
    <row r="7081" spans="3:3">
      <c r="C7081" s="1"/>
    </row>
    <row r="7082" spans="3:3">
      <c r="C7082" s="1"/>
    </row>
    <row r="7083" spans="3:3">
      <c r="C7083" s="1"/>
    </row>
    <row r="7084" spans="3:3">
      <c r="C7084" s="1"/>
    </row>
    <row r="7085" spans="3:3">
      <c r="C7085" s="1"/>
    </row>
    <row r="7086" spans="3:3">
      <c r="C7086" s="1"/>
    </row>
    <row r="7087" spans="3:3">
      <c r="C7087" s="1"/>
    </row>
    <row r="7088" spans="3:3">
      <c r="C7088" s="1"/>
    </row>
    <row r="7089" spans="3:3">
      <c r="C7089" s="1"/>
    </row>
    <row r="7090" spans="3:3">
      <c r="C7090" s="1"/>
    </row>
    <row r="7091" spans="3:3">
      <c r="C7091" s="1"/>
    </row>
    <row r="7092" spans="3:3">
      <c r="C7092" s="1"/>
    </row>
    <row r="7093" spans="3:3">
      <c r="C7093" s="1"/>
    </row>
    <row r="7094" spans="3:3">
      <c r="C7094" s="1"/>
    </row>
    <row r="7095" spans="3:3">
      <c r="C7095" s="1"/>
    </row>
    <row r="7096" spans="3:3">
      <c r="C7096" s="1"/>
    </row>
    <row r="7097" spans="3:3">
      <c r="C7097" s="1"/>
    </row>
    <row r="7098" spans="3:3">
      <c r="C7098" s="1"/>
    </row>
    <row r="7099" spans="3:3">
      <c r="C7099" s="1"/>
    </row>
    <row r="7100" spans="3:3">
      <c r="C7100" s="1"/>
    </row>
    <row r="7101" spans="3:3">
      <c r="C7101" s="1"/>
    </row>
    <row r="7102" spans="3:3">
      <c r="C7102" s="1"/>
    </row>
    <row r="7103" spans="3:3">
      <c r="C7103" s="1"/>
    </row>
    <row r="7104" spans="3:3">
      <c r="C7104" s="1"/>
    </row>
    <row r="7105" spans="3:3">
      <c r="C7105" s="1"/>
    </row>
    <row r="7106" spans="3:3">
      <c r="C7106" s="1"/>
    </row>
    <row r="7107" spans="3:3">
      <c r="C7107" s="1"/>
    </row>
    <row r="7108" spans="3:3">
      <c r="C7108" s="1"/>
    </row>
    <row r="7109" spans="3:3">
      <c r="C7109" s="1"/>
    </row>
    <row r="7110" spans="3:3">
      <c r="C7110" s="1"/>
    </row>
    <row r="7111" spans="3:3">
      <c r="C7111" s="1"/>
    </row>
    <row r="7112" spans="3:3">
      <c r="C7112" s="1"/>
    </row>
    <row r="7113" spans="3:3">
      <c r="C7113" s="1"/>
    </row>
    <row r="7114" spans="3:3">
      <c r="C7114" s="1"/>
    </row>
    <row r="7115" spans="3:3">
      <c r="C7115" s="1"/>
    </row>
    <row r="7116" spans="3:3">
      <c r="C7116" s="1"/>
    </row>
    <row r="7117" spans="3:3">
      <c r="C7117" s="1"/>
    </row>
    <row r="7118" spans="3:3">
      <c r="C7118" s="1"/>
    </row>
    <row r="7119" spans="3:3">
      <c r="C7119" s="1"/>
    </row>
    <row r="7120" spans="3:3">
      <c r="C7120" s="1"/>
    </row>
    <row r="7121" spans="3:3">
      <c r="C7121" s="1"/>
    </row>
    <row r="7122" spans="3:3">
      <c r="C7122" s="1"/>
    </row>
    <row r="7123" spans="3:3">
      <c r="C7123" s="1"/>
    </row>
    <row r="7124" spans="3:3">
      <c r="C7124" s="1"/>
    </row>
    <row r="7125" spans="3:3">
      <c r="C7125" s="1"/>
    </row>
    <row r="7126" spans="3:3">
      <c r="C7126" s="1"/>
    </row>
    <row r="7127" spans="3:3">
      <c r="C7127" s="1"/>
    </row>
    <row r="7128" spans="3:3">
      <c r="C7128" s="1"/>
    </row>
    <row r="7129" spans="3:3">
      <c r="C7129" s="1"/>
    </row>
    <row r="7130" spans="3:3">
      <c r="C7130" s="1"/>
    </row>
    <row r="7131" spans="3:3">
      <c r="C7131" s="1"/>
    </row>
    <row r="7132" spans="3:3">
      <c r="C7132" s="1"/>
    </row>
    <row r="7133" spans="3:3">
      <c r="C7133" s="1"/>
    </row>
    <row r="7134" spans="3:3">
      <c r="C7134" s="1"/>
    </row>
    <row r="7135" spans="3:3">
      <c r="C7135" s="1"/>
    </row>
    <row r="7136" spans="3:3">
      <c r="C7136" s="1"/>
    </row>
    <row r="7137" spans="3:3">
      <c r="C7137" s="1"/>
    </row>
    <row r="7138" spans="3:3">
      <c r="C7138" s="1"/>
    </row>
    <row r="7139" spans="3:3">
      <c r="C7139" s="1"/>
    </row>
    <row r="7140" spans="3:3">
      <c r="C7140" s="1"/>
    </row>
    <row r="7141" spans="3:3">
      <c r="C7141" s="1"/>
    </row>
    <row r="7142" spans="3:3">
      <c r="C7142" s="1"/>
    </row>
    <row r="7143" spans="3:3">
      <c r="C7143" s="1"/>
    </row>
    <row r="7144" spans="3:3">
      <c r="C7144" s="1"/>
    </row>
    <row r="7145" spans="3:3">
      <c r="C7145" s="1"/>
    </row>
    <row r="7146" spans="3:3">
      <c r="C7146" s="1"/>
    </row>
    <row r="7147" spans="3:3">
      <c r="C7147" s="1"/>
    </row>
    <row r="7148" spans="3:3">
      <c r="C7148" s="1"/>
    </row>
    <row r="7149" spans="3:3">
      <c r="C7149" s="1"/>
    </row>
    <row r="7150" spans="3:3">
      <c r="C7150" s="1"/>
    </row>
    <row r="7151" spans="3:3">
      <c r="C7151" s="1"/>
    </row>
    <row r="7152" spans="3:3">
      <c r="C7152" s="1"/>
    </row>
    <row r="7153" spans="3:3">
      <c r="C7153" s="1"/>
    </row>
    <row r="7154" spans="3:3">
      <c r="C7154" s="1"/>
    </row>
    <row r="7155" spans="3:3">
      <c r="C7155" s="1"/>
    </row>
    <row r="7156" spans="3:3">
      <c r="C7156" s="1"/>
    </row>
    <row r="7157" spans="3:3">
      <c r="C7157" s="1"/>
    </row>
    <row r="7158" spans="3:3">
      <c r="C7158" s="1"/>
    </row>
    <row r="7159" spans="3:3">
      <c r="C7159" s="1"/>
    </row>
    <row r="7160" spans="3:3">
      <c r="C7160" s="1"/>
    </row>
    <row r="7161" spans="3:3">
      <c r="C7161" s="1"/>
    </row>
    <row r="7162" spans="3:3">
      <c r="C7162" s="1"/>
    </row>
    <row r="7163" spans="3:3">
      <c r="C7163" s="1"/>
    </row>
    <row r="7164" spans="3:3">
      <c r="C7164" s="1"/>
    </row>
    <row r="7165" spans="3:3">
      <c r="C7165" s="1"/>
    </row>
    <row r="7166" spans="3:3">
      <c r="C7166" s="1"/>
    </row>
    <row r="7167" spans="3:3">
      <c r="C7167" s="1"/>
    </row>
    <row r="7168" spans="3:3">
      <c r="C7168" s="1"/>
    </row>
    <row r="7169" spans="3:3">
      <c r="C7169" s="1"/>
    </row>
    <row r="7170" spans="3:3">
      <c r="C7170" s="1"/>
    </row>
    <row r="7171" spans="3:3">
      <c r="C7171" s="1"/>
    </row>
    <row r="7172" spans="3:3">
      <c r="C7172" s="1"/>
    </row>
    <row r="7173" spans="3:3">
      <c r="C7173" s="1"/>
    </row>
    <row r="7174" spans="3:3">
      <c r="C7174" s="1"/>
    </row>
    <row r="7175" spans="3:3">
      <c r="C7175" s="1"/>
    </row>
    <row r="7176" spans="3:3">
      <c r="C7176" s="1"/>
    </row>
    <row r="7177" spans="3:3">
      <c r="C7177" s="1"/>
    </row>
    <row r="7178" spans="3:3">
      <c r="C7178" s="1"/>
    </row>
    <row r="7179" spans="3:3">
      <c r="C7179" s="1"/>
    </row>
    <row r="7180" spans="3:3">
      <c r="C7180" s="1"/>
    </row>
    <row r="7181" spans="3:3">
      <c r="C7181" s="1"/>
    </row>
    <row r="7182" spans="3:3">
      <c r="C7182" s="1"/>
    </row>
    <row r="7183" spans="3:3">
      <c r="C7183" s="1"/>
    </row>
    <row r="7184" spans="3:3">
      <c r="C7184" s="1"/>
    </row>
    <row r="7185" spans="3:3">
      <c r="C7185" s="1"/>
    </row>
    <row r="7186" spans="3:3">
      <c r="C7186" s="1"/>
    </row>
    <row r="7187" spans="3:3">
      <c r="C7187" s="1"/>
    </row>
    <row r="7188" spans="3:3">
      <c r="C7188" s="1"/>
    </row>
    <row r="7189" spans="3:3">
      <c r="C7189" s="1"/>
    </row>
    <row r="7190" spans="3:3">
      <c r="C7190" s="1"/>
    </row>
    <row r="7191" spans="3:3">
      <c r="C7191" s="1"/>
    </row>
    <row r="7192" spans="3:3">
      <c r="C7192" s="1"/>
    </row>
    <row r="7193" spans="3:3">
      <c r="C7193" s="1"/>
    </row>
    <row r="7194" spans="3:3">
      <c r="C7194" s="1"/>
    </row>
    <row r="7195" spans="3:3">
      <c r="C7195" s="1"/>
    </row>
    <row r="7196" spans="3:3">
      <c r="C7196" s="1"/>
    </row>
    <row r="7197" spans="3:3">
      <c r="C7197" s="1"/>
    </row>
    <row r="7198" spans="3:3">
      <c r="C7198" s="1"/>
    </row>
    <row r="7199" spans="3:3">
      <c r="C7199" s="1"/>
    </row>
    <row r="7200" spans="3:3">
      <c r="C7200" s="1"/>
    </row>
    <row r="7201" spans="3:3">
      <c r="C7201" s="1"/>
    </row>
    <row r="7202" spans="3:3">
      <c r="C7202" s="1"/>
    </row>
    <row r="7203" spans="3:3">
      <c r="C7203" s="1"/>
    </row>
    <row r="7204" spans="3:3">
      <c r="C7204" s="1"/>
    </row>
    <row r="7205" spans="3:3">
      <c r="C7205" s="1"/>
    </row>
    <row r="7206" spans="3:3">
      <c r="C7206" s="1"/>
    </row>
    <row r="7207" spans="3:3">
      <c r="C7207" s="1"/>
    </row>
    <row r="7208" spans="3:3">
      <c r="C7208" s="1"/>
    </row>
    <row r="7209" spans="3:3">
      <c r="C7209" s="1"/>
    </row>
    <row r="7210" spans="3:3">
      <c r="C7210" s="1"/>
    </row>
    <row r="7211" spans="3:3">
      <c r="C7211" s="1"/>
    </row>
    <row r="7212" spans="3:3">
      <c r="C7212" s="1"/>
    </row>
    <row r="7213" spans="3:3">
      <c r="C7213" s="1"/>
    </row>
    <row r="7214" spans="3:3">
      <c r="C7214" s="1"/>
    </row>
    <row r="7215" spans="3:3">
      <c r="C7215" s="1"/>
    </row>
    <row r="7216" spans="3:3">
      <c r="C7216" s="1"/>
    </row>
    <row r="7217" spans="3:3">
      <c r="C7217" s="1"/>
    </row>
    <row r="7218" spans="3:3">
      <c r="C7218" s="1"/>
    </row>
    <row r="7219" spans="3:3">
      <c r="C7219" s="1"/>
    </row>
    <row r="7220" spans="3:3">
      <c r="C7220" s="1"/>
    </row>
    <row r="7221" spans="3:3">
      <c r="C7221" s="1"/>
    </row>
    <row r="7222" spans="3:3">
      <c r="C7222" s="1"/>
    </row>
    <row r="7223" spans="3:3">
      <c r="C7223" s="1"/>
    </row>
    <row r="7224" spans="3:3">
      <c r="C7224" s="1"/>
    </row>
    <row r="7225" spans="3:3">
      <c r="C7225" s="1"/>
    </row>
    <row r="7226" spans="3:3">
      <c r="C7226" s="1"/>
    </row>
    <row r="7227" spans="3:3">
      <c r="C7227" s="1"/>
    </row>
    <row r="7228" spans="3:3">
      <c r="C7228" s="1"/>
    </row>
    <row r="7229" spans="3:3">
      <c r="C7229" s="1"/>
    </row>
    <row r="7230" spans="3:3">
      <c r="C7230" s="1"/>
    </row>
    <row r="7231" spans="3:3">
      <c r="C7231" s="1"/>
    </row>
    <row r="7232" spans="3:3">
      <c r="C7232" s="1"/>
    </row>
    <row r="7233" spans="3:3">
      <c r="C7233" s="1"/>
    </row>
    <row r="7234" spans="3:3">
      <c r="C7234" s="1"/>
    </row>
    <row r="7235" spans="3:3">
      <c r="C7235" s="1"/>
    </row>
    <row r="7236" spans="3:3">
      <c r="C7236" s="1"/>
    </row>
    <row r="7237" spans="3:3">
      <c r="C7237" s="1"/>
    </row>
    <row r="7238" spans="3:3">
      <c r="C7238" s="1"/>
    </row>
    <row r="7239" spans="3:3">
      <c r="C7239" s="1"/>
    </row>
    <row r="7240" spans="3:3">
      <c r="C7240" s="1"/>
    </row>
    <row r="7241" spans="3:3">
      <c r="C7241" s="1"/>
    </row>
    <row r="7242" spans="3:3">
      <c r="C7242" s="1"/>
    </row>
    <row r="7243" spans="3:3">
      <c r="C7243" s="1"/>
    </row>
    <row r="7244" spans="3:3">
      <c r="C7244" s="1"/>
    </row>
    <row r="7245" spans="3:3">
      <c r="C7245" s="1"/>
    </row>
    <row r="7246" spans="3:3">
      <c r="C7246" s="1"/>
    </row>
    <row r="7247" spans="3:3">
      <c r="C7247" s="1"/>
    </row>
    <row r="7248" spans="3:3">
      <c r="C7248" s="1"/>
    </row>
    <row r="7249" spans="3:3">
      <c r="C7249" s="1"/>
    </row>
    <row r="7250" spans="3:3">
      <c r="C7250" s="1"/>
    </row>
    <row r="7251" spans="3:3">
      <c r="C7251" s="1"/>
    </row>
    <row r="7252" spans="3:3">
      <c r="C7252" s="1"/>
    </row>
    <row r="7253" spans="3:3">
      <c r="C7253" s="1"/>
    </row>
    <row r="7254" spans="3:3">
      <c r="C7254" s="1"/>
    </row>
    <row r="7255" spans="3:3">
      <c r="C7255" s="1"/>
    </row>
    <row r="7256" spans="3:3">
      <c r="C7256" s="1"/>
    </row>
    <row r="7257" spans="3:3">
      <c r="C7257" s="1"/>
    </row>
    <row r="7258" spans="3:3">
      <c r="C7258" s="1"/>
    </row>
    <row r="7259" spans="3:3">
      <c r="C7259" s="1"/>
    </row>
    <row r="7260" spans="3:3">
      <c r="C7260" s="1"/>
    </row>
    <row r="7261" spans="3:3">
      <c r="C7261" s="1"/>
    </row>
    <row r="7262" spans="3:3">
      <c r="C7262" s="1"/>
    </row>
    <row r="7263" spans="3:3">
      <c r="C7263" s="1"/>
    </row>
    <row r="7264" spans="3:3">
      <c r="C7264" s="1"/>
    </row>
    <row r="7265" spans="3:3">
      <c r="C7265" s="1"/>
    </row>
    <row r="7266" spans="3:3">
      <c r="C7266" s="1"/>
    </row>
    <row r="7267" spans="3:3">
      <c r="C7267" s="1"/>
    </row>
    <row r="7268" spans="3:3">
      <c r="C7268" s="1"/>
    </row>
    <row r="7269" spans="3:3">
      <c r="C7269" s="1"/>
    </row>
    <row r="7270" spans="3:3">
      <c r="C7270" s="1"/>
    </row>
    <row r="7271" spans="3:3">
      <c r="C7271" s="1"/>
    </row>
    <row r="7272" spans="3:3">
      <c r="C7272" s="1"/>
    </row>
    <row r="7273" spans="3:3">
      <c r="C7273" s="1"/>
    </row>
    <row r="7274" spans="3:3">
      <c r="C7274" s="1"/>
    </row>
    <row r="7275" spans="3:3">
      <c r="C7275" s="1"/>
    </row>
    <row r="7276" spans="3:3">
      <c r="C7276" s="1"/>
    </row>
    <row r="7277" spans="3:3">
      <c r="C7277" s="1"/>
    </row>
    <row r="7278" spans="3:3">
      <c r="C7278" s="1"/>
    </row>
    <row r="7279" spans="3:3">
      <c r="C7279" s="1"/>
    </row>
    <row r="7280" spans="3:3">
      <c r="C7280" s="1"/>
    </row>
    <row r="7281" spans="3:3">
      <c r="C7281" s="1"/>
    </row>
    <row r="7282" spans="3:3">
      <c r="C7282" s="1"/>
    </row>
    <row r="7283" spans="3:3">
      <c r="C7283" s="1"/>
    </row>
    <row r="7284" spans="3:3">
      <c r="C7284" s="1"/>
    </row>
    <row r="7285" spans="3:3">
      <c r="C7285" s="1"/>
    </row>
    <row r="7286" spans="3:3">
      <c r="C7286" s="1"/>
    </row>
    <row r="7287" spans="3:3">
      <c r="C7287" s="1"/>
    </row>
    <row r="7288" spans="3:3">
      <c r="C7288" s="1"/>
    </row>
    <row r="7289" spans="3:3">
      <c r="C7289" s="1"/>
    </row>
    <row r="7290" spans="3:3">
      <c r="C7290" s="1"/>
    </row>
    <row r="7291" spans="3:3">
      <c r="C7291" s="1"/>
    </row>
    <row r="7292" spans="3:3">
      <c r="C7292" s="1"/>
    </row>
    <row r="7293" spans="3:3">
      <c r="C7293" s="1"/>
    </row>
    <row r="7294" spans="3:3">
      <c r="C7294" s="1"/>
    </row>
    <row r="7295" spans="3:3">
      <c r="C7295" s="1"/>
    </row>
    <row r="7296" spans="3:3">
      <c r="C7296" s="1"/>
    </row>
    <row r="7297" spans="3:3">
      <c r="C7297" s="1"/>
    </row>
    <row r="7298" spans="3:3">
      <c r="C7298" s="1"/>
    </row>
    <row r="7299" spans="3:3">
      <c r="C7299" s="1"/>
    </row>
    <row r="7300" spans="3:3">
      <c r="C7300" s="1"/>
    </row>
    <row r="7301" spans="3:3">
      <c r="C7301" s="1"/>
    </row>
    <row r="7302" spans="3:3">
      <c r="C7302" s="1"/>
    </row>
    <row r="7303" spans="3:3">
      <c r="C7303" s="1"/>
    </row>
    <row r="7304" spans="3:3">
      <c r="C7304" s="1"/>
    </row>
    <row r="7305" spans="3:3">
      <c r="C7305" s="1"/>
    </row>
    <row r="7306" spans="3:3">
      <c r="C7306" s="1"/>
    </row>
    <row r="7307" spans="3:3">
      <c r="C7307" s="1"/>
    </row>
    <row r="7308" spans="3:3">
      <c r="C7308" s="1"/>
    </row>
    <row r="7309" spans="3:3">
      <c r="C7309" s="1"/>
    </row>
    <row r="7310" spans="3:3">
      <c r="C7310" s="1"/>
    </row>
    <row r="7311" spans="3:3">
      <c r="C7311" s="1"/>
    </row>
    <row r="7312" spans="3:3">
      <c r="C7312" s="1"/>
    </row>
    <row r="7313" spans="3:3">
      <c r="C7313" s="1"/>
    </row>
    <row r="7314" spans="3:3">
      <c r="C7314" s="1"/>
    </row>
    <row r="7315" spans="3:3">
      <c r="C7315" s="1"/>
    </row>
    <row r="7316" spans="3:3">
      <c r="C7316" s="1"/>
    </row>
    <row r="7317" spans="3:3">
      <c r="C7317" s="1"/>
    </row>
    <row r="7318" spans="3:3">
      <c r="C7318" s="1"/>
    </row>
    <row r="7319" spans="3:3">
      <c r="C7319" s="1"/>
    </row>
    <row r="7320" spans="3:3">
      <c r="C7320" s="1"/>
    </row>
    <row r="7321" spans="3:3">
      <c r="C7321" s="1"/>
    </row>
    <row r="7322" spans="3:3">
      <c r="C7322" s="1"/>
    </row>
    <row r="7323" spans="3:3">
      <c r="C7323" s="1"/>
    </row>
    <row r="7324" spans="3:3">
      <c r="C7324" s="1"/>
    </row>
    <row r="7325" spans="3:3">
      <c r="C7325" s="1"/>
    </row>
    <row r="7326" spans="3:3">
      <c r="C7326" s="1"/>
    </row>
    <row r="7327" spans="3:3">
      <c r="C7327" s="1"/>
    </row>
    <row r="7328" spans="3:3">
      <c r="C7328" s="1"/>
    </row>
    <row r="7329" spans="3:3">
      <c r="C7329" s="1"/>
    </row>
    <row r="7330" spans="3:3">
      <c r="C7330" s="1"/>
    </row>
    <row r="7331" spans="3:3">
      <c r="C7331" s="1"/>
    </row>
    <row r="7332" spans="3:3">
      <c r="C7332" s="1"/>
    </row>
    <row r="7333" spans="3:3">
      <c r="C7333" s="1"/>
    </row>
    <row r="7334" spans="3:3">
      <c r="C7334" s="1"/>
    </row>
    <row r="7335" spans="3:3">
      <c r="C7335" s="1"/>
    </row>
    <row r="7336" spans="3:3">
      <c r="C7336" s="1"/>
    </row>
    <row r="7337" spans="3:3">
      <c r="C7337" s="1"/>
    </row>
    <row r="7338" spans="3:3">
      <c r="C7338" s="1"/>
    </row>
    <row r="7339" spans="3:3">
      <c r="C7339" s="1"/>
    </row>
    <row r="7340" spans="3:3">
      <c r="C7340" s="1"/>
    </row>
    <row r="7341" spans="3:3">
      <c r="C7341" s="1"/>
    </row>
    <row r="7342" spans="3:3">
      <c r="C7342" s="1"/>
    </row>
    <row r="7343" spans="3:3">
      <c r="C7343" s="1"/>
    </row>
    <row r="7344" spans="3:3">
      <c r="C7344" s="1"/>
    </row>
    <row r="7345" spans="3:3">
      <c r="C7345" s="1"/>
    </row>
    <row r="7346" spans="3:3">
      <c r="C7346" s="1"/>
    </row>
    <row r="7347" spans="3:3">
      <c r="C7347" s="1"/>
    </row>
    <row r="7348" spans="3:3">
      <c r="C7348" s="1"/>
    </row>
    <row r="7349" spans="3:3">
      <c r="C7349" s="1"/>
    </row>
    <row r="7350" spans="3:3">
      <c r="C7350" s="1"/>
    </row>
    <row r="7351" spans="3:3">
      <c r="C7351" s="1"/>
    </row>
    <row r="7352" spans="3:3">
      <c r="C7352" s="1"/>
    </row>
    <row r="7353" spans="3:3">
      <c r="C7353" s="1"/>
    </row>
    <row r="7354" spans="3:3">
      <c r="C7354" s="1"/>
    </row>
    <row r="7355" spans="3:3">
      <c r="C7355" s="1"/>
    </row>
    <row r="7356" spans="3:3">
      <c r="C7356" s="1"/>
    </row>
    <row r="7357" spans="3:3">
      <c r="C7357" s="1"/>
    </row>
    <row r="7358" spans="3:3">
      <c r="C7358" s="1"/>
    </row>
    <row r="7359" spans="3:3">
      <c r="C7359" s="1"/>
    </row>
    <row r="7360" spans="3:3">
      <c r="C7360" s="1"/>
    </row>
    <row r="7361" spans="3:3">
      <c r="C7361" s="1"/>
    </row>
    <row r="7362" spans="3:3">
      <c r="C7362" s="1"/>
    </row>
    <row r="7363" spans="3:3">
      <c r="C7363" s="1"/>
    </row>
    <row r="7364" spans="3:3">
      <c r="C7364" s="1"/>
    </row>
    <row r="7365" spans="3:3">
      <c r="C7365" s="1"/>
    </row>
    <row r="7366" spans="3:3">
      <c r="C7366" s="1"/>
    </row>
    <row r="7367" spans="3:3">
      <c r="C7367" s="1"/>
    </row>
    <row r="7368" spans="3:3">
      <c r="C7368" s="1"/>
    </row>
    <row r="7369" spans="3:3">
      <c r="C7369" s="1"/>
    </row>
    <row r="7370" spans="3:3">
      <c r="C7370" s="1"/>
    </row>
    <row r="7371" spans="3:3">
      <c r="C7371" s="1"/>
    </row>
    <row r="7372" spans="3:3">
      <c r="C7372" s="1"/>
    </row>
    <row r="7373" spans="3:3">
      <c r="C7373" s="1"/>
    </row>
    <row r="7374" spans="3:3">
      <c r="C7374" s="1"/>
    </row>
    <row r="7375" spans="3:3">
      <c r="C7375" s="1"/>
    </row>
    <row r="7376" spans="3:3">
      <c r="C7376" s="1"/>
    </row>
    <row r="7377" spans="3:3">
      <c r="C7377" s="1"/>
    </row>
    <row r="7378" spans="3:3">
      <c r="C7378" s="1"/>
    </row>
    <row r="7379" spans="3:3">
      <c r="C7379" s="1"/>
    </row>
    <row r="7380" spans="3:3">
      <c r="C7380" s="1"/>
    </row>
    <row r="7381" spans="3:3">
      <c r="C7381" s="1"/>
    </row>
    <row r="7382" spans="3:3">
      <c r="C7382" s="1"/>
    </row>
    <row r="7383" spans="3:3">
      <c r="C7383" s="1"/>
    </row>
    <row r="7384" spans="3:3">
      <c r="C7384" s="1"/>
    </row>
    <row r="7385" spans="3:3">
      <c r="C7385" s="1"/>
    </row>
    <row r="7386" spans="3:3">
      <c r="C7386" s="1"/>
    </row>
    <row r="7387" spans="3:3">
      <c r="C7387" s="1"/>
    </row>
    <row r="7388" spans="3:3">
      <c r="C7388" s="1"/>
    </row>
    <row r="7389" spans="3:3">
      <c r="C7389" s="1"/>
    </row>
    <row r="7390" spans="3:3">
      <c r="C7390" s="1"/>
    </row>
    <row r="7391" spans="3:3">
      <c r="C7391" s="1"/>
    </row>
    <row r="7392" spans="3:3">
      <c r="C7392" s="1"/>
    </row>
    <row r="7393" spans="3:3">
      <c r="C7393" s="1"/>
    </row>
    <row r="7394" spans="3:3">
      <c r="C7394" s="1"/>
    </row>
    <row r="7395" spans="3:3">
      <c r="C7395" s="1"/>
    </row>
    <row r="7396" spans="3:3">
      <c r="C7396" s="1"/>
    </row>
    <row r="7397" spans="3:3">
      <c r="C7397" s="1"/>
    </row>
    <row r="7398" spans="3:3">
      <c r="C7398" s="1"/>
    </row>
    <row r="7399" spans="3:3">
      <c r="C7399" s="1"/>
    </row>
    <row r="7400" spans="3:3">
      <c r="C7400" s="1"/>
    </row>
    <row r="7401" spans="3:3">
      <c r="C7401" s="1"/>
    </row>
    <row r="7402" spans="3:3">
      <c r="C7402" s="1"/>
    </row>
    <row r="7403" spans="3:3">
      <c r="C7403" s="1"/>
    </row>
    <row r="7404" spans="3:3">
      <c r="C7404" s="1"/>
    </row>
    <row r="7405" spans="3:3">
      <c r="C7405" s="1"/>
    </row>
    <row r="7406" spans="3:3">
      <c r="C7406" s="1"/>
    </row>
    <row r="7407" spans="3:3">
      <c r="C7407" s="1"/>
    </row>
    <row r="7408" spans="3:3">
      <c r="C7408" s="1"/>
    </row>
    <row r="7409" spans="3:3">
      <c r="C7409" s="1"/>
    </row>
    <row r="7410" spans="3:3">
      <c r="C7410" s="1"/>
    </row>
    <row r="7411" spans="3:3">
      <c r="C7411" s="1"/>
    </row>
    <row r="7412" spans="3:3">
      <c r="C7412" s="1"/>
    </row>
    <row r="7413" spans="3:3">
      <c r="C7413" s="1"/>
    </row>
    <row r="7414" spans="3:3">
      <c r="C7414" s="1"/>
    </row>
    <row r="7415" spans="3:3">
      <c r="C7415" s="1"/>
    </row>
    <row r="7416" spans="3:3">
      <c r="C7416" s="1"/>
    </row>
    <row r="7417" spans="3:3">
      <c r="C7417" s="1"/>
    </row>
    <row r="7418" spans="3:3">
      <c r="C7418" s="1"/>
    </row>
    <row r="7419" spans="3:3">
      <c r="C7419" s="1"/>
    </row>
    <row r="7420" spans="3:3">
      <c r="C7420" s="1"/>
    </row>
    <row r="7421" spans="3:3">
      <c r="C7421" s="1"/>
    </row>
    <row r="7422" spans="3:3">
      <c r="C7422" s="1"/>
    </row>
    <row r="7423" spans="3:3">
      <c r="C7423" s="1"/>
    </row>
    <row r="7424" spans="3:3">
      <c r="C7424" s="1"/>
    </row>
    <row r="7425" spans="3:3">
      <c r="C7425" s="1"/>
    </row>
    <row r="7426" spans="3:3">
      <c r="C7426" s="1"/>
    </row>
    <row r="7427" spans="3:3">
      <c r="C7427" s="1"/>
    </row>
    <row r="7428" spans="3:3">
      <c r="C7428" s="1"/>
    </row>
    <row r="7429" spans="3:3">
      <c r="C7429" s="1"/>
    </row>
    <row r="7430" spans="3:3">
      <c r="C7430" s="1"/>
    </row>
    <row r="7431" spans="3:3">
      <c r="C7431" s="1"/>
    </row>
    <row r="7432" spans="3:3">
      <c r="C7432" s="1"/>
    </row>
    <row r="7433" spans="3:3">
      <c r="C7433" s="1"/>
    </row>
    <row r="7434" spans="3:3">
      <c r="C7434" s="1"/>
    </row>
    <row r="7435" spans="3:3">
      <c r="C7435" s="1"/>
    </row>
    <row r="7436" spans="3:3">
      <c r="C7436" s="1"/>
    </row>
    <row r="7437" spans="3:3">
      <c r="C7437" s="1"/>
    </row>
    <row r="7438" spans="3:3">
      <c r="C7438" s="1"/>
    </row>
    <row r="7439" spans="3:3">
      <c r="C7439" s="1"/>
    </row>
    <row r="7440" spans="3:3">
      <c r="C7440" s="1"/>
    </row>
    <row r="7441" spans="3:3">
      <c r="C7441" s="1"/>
    </row>
    <row r="7442" spans="3:3">
      <c r="C7442" s="1"/>
    </row>
    <row r="7443" spans="3:3">
      <c r="C7443" s="1"/>
    </row>
    <row r="7444" spans="3:3">
      <c r="C7444" s="1"/>
    </row>
    <row r="7445" spans="3:3">
      <c r="C7445" s="1"/>
    </row>
    <row r="7446" spans="3:3">
      <c r="C7446" s="1"/>
    </row>
    <row r="7447" spans="3:3">
      <c r="C7447" s="1"/>
    </row>
    <row r="7448" spans="3:3">
      <c r="C7448" s="1"/>
    </row>
    <row r="7449" spans="3:3">
      <c r="C7449" s="1"/>
    </row>
    <row r="7450" spans="3:3">
      <c r="C7450" s="1"/>
    </row>
    <row r="7451" spans="3:3">
      <c r="C7451" s="1"/>
    </row>
    <row r="7452" spans="3:3">
      <c r="C7452" s="1"/>
    </row>
    <row r="7453" spans="3:3">
      <c r="C7453" s="1"/>
    </row>
    <row r="7454" spans="3:3">
      <c r="C7454" s="1"/>
    </row>
    <row r="7455" spans="3:3">
      <c r="C7455" s="1"/>
    </row>
    <row r="7456" spans="3:3">
      <c r="C7456" s="1"/>
    </row>
    <row r="7457" spans="3:3">
      <c r="C7457" s="1"/>
    </row>
    <row r="7458" spans="3:3">
      <c r="C7458" s="1"/>
    </row>
    <row r="7459" spans="3:3">
      <c r="C7459" s="1"/>
    </row>
    <row r="7460" spans="3:3">
      <c r="C7460" s="1"/>
    </row>
    <row r="7461" spans="3:3">
      <c r="C7461" s="1"/>
    </row>
    <row r="7462" spans="3:3">
      <c r="C7462" s="1"/>
    </row>
    <row r="7463" spans="3:3">
      <c r="C7463" s="1"/>
    </row>
    <row r="7464" spans="3:3">
      <c r="C7464" s="1"/>
    </row>
    <row r="7465" spans="3:3">
      <c r="C7465" s="1"/>
    </row>
    <row r="7466" spans="3:3">
      <c r="C7466" s="1"/>
    </row>
    <row r="7467" spans="3:3">
      <c r="C7467" s="1"/>
    </row>
    <row r="7468" spans="3:3">
      <c r="C7468" s="1"/>
    </row>
    <row r="7469" spans="3:3">
      <c r="C7469" s="1"/>
    </row>
    <row r="7470" spans="3:3">
      <c r="C7470" s="1"/>
    </row>
    <row r="7471" spans="3:3">
      <c r="C7471" s="1"/>
    </row>
    <row r="7472" spans="3:3">
      <c r="C7472" s="1"/>
    </row>
    <row r="7473" spans="3:3">
      <c r="C7473" s="1"/>
    </row>
    <row r="7474" spans="3:3">
      <c r="C7474" s="1"/>
    </row>
    <row r="7475" spans="3:3">
      <c r="C7475" s="1"/>
    </row>
    <row r="7476" spans="3:3">
      <c r="C7476" s="1"/>
    </row>
    <row r="7477" spans="3:3">
      <c r="C7477" s="1"/>
    </row>
    <row r="7478" spans="3:3">
      <c r="C7478" s="1"/>
    </row>
    <row r="7479" spans="3:3">
      <c r="C7479" s="1"/>
    </row>
    <row r="7480" spans="3:3">
      <c r="C7480" s="1"/>
    </row>
    <row r="7481" spans="3:3">
      <c r="C7481" s="1"/>
    </row>
    <row r="7482" spans="3:3">
      <c r="C7482" s="1"/>
    </row>
    <row r="7483" spans="3:3">
      <c r="C7483" s="1"/>
    </row>
    <row r="7484" spans="3:3">
      <c r="C7484" s="1"/>
    </row>
    <row r="7485" spans="3:3">
      <c r="C7485" s="1"/>
    </row>
    <row r="7486" spans="3:3">
      <c r="C7486" s="1"/>
    </row>
    <row r="7487" spans="3:3">
      <c r="C7487" s="1"/>
    </row>
    <row r="7488" spans="3:3">
      <c r="C7488" s="1"/>
    </row>
    <row r="7489" spans="3:3">
      <c r="C7489" s="1"/>
    </row>
    <row r="7490" spans="3:3">
      <c r="C7490" s="1"/>
    </row>
    <row r="7491" spans="3:3">
      <c r="C7491" s="1"/>
    </row>
    <row r="7492" spans="3:3">
      <c r="C7492" s="1"/>
    </row>
    <row r="7493" spans="3:3">
      <c r="C7493" s="1"/>
    </row>
    <row r="7494" spans="3:3">
      <c r="C7494" s="1"/>
    </row>
    <row r="7495" spans="3:3">
      <c r="C7495" s="1"/>
    </row>
    <row r="7496" spans="3:3">
      <c r="C7496" s="1"/>
    </row>
    <row r="7497" spans="3:3">
      <c r="C7497" s="1"/>
    </row>
    <row r="7498" spans="3:3">
      <c r="C7498" s="1"/>
    </row>
    <row r="7499" spans="3:3">
      <c r="C7499" s="1"/>
    </row>
    <row r="7500" spans="3:3">
      <c r="C7500" s="1"/>
    </row>
    <row r="7501" spans="3:3">
      <c r="C7501" s="1"/>
    </row>
    <row r="7502" spans="3:3">
      <c r="C7502" s="1"/>
    </row>
    <row r="7503" spans="3:3">
      <c r="C7503" s="1"/>
    </row>
    <row r="7504" spans="3:3">
      <c r="C7504" s="1"/>
    </row>
    <row r="7505" spans="3:3">
      <c r="C7505" s="1"/>
    </row>
    <row r="7506" spans="3:3">
      <c r="C7506" s="1"/>
    </row>
    <row r="7507" spans="3:3">
      <c r="C7507" s="1"/>
    </row>
    <row r="7508" spans="3:3">
      <c r="C7508" s="1"/>
    </row>
    <row r="7509" spans="3:3">
      <c r="C7509" s="1"/>
    </row>
    <row r="7510" spans="3:3">
      <c r="C7510" s="1"/>
    </row>
    <row r="7511" spans="3:3">
      <c r="C7511" s="1"/>
    </row>
    <row r="7512" spans="3:3">
      <c r="C7512" s="1"/>
    </row>
    <row r="7513" spans="3:3">
      <c r="C7513" s="1"/>
    </row>
    <row r="7514" spans="3:3">
      <c r="C7514" s="1"/>
    </row>
    <row r="7515" spans="3:3">
      <c r="C7515" s="1"/>
    </row>
    <row r="7516" spans="3:3">
      <c r="C7516" s="1"/>
    </row>
    <row r="7517" spans="3:3">
      <c r="C7517" s="1"/>
    </row>
    <row r="7518" spans="3:3">
      <c r="C7518" s="1"/>
    </row>
    <row r="7519" spans="3:3">
      <c r="C7519" s="1"/>
    </row>
    <row r="7520" spans="3:3">
      <c r="C7520" s="1"/>
    </row>
    <row r="7521" spans="3:3">
      <c r="C7521" s="1"/>
    </row>
    <row r="7522" spans="3:3">
      <c r="C7522" s="1"/>
    </row>
    <row r="7523" spans="3:3">
      <c r="C7523" s="1"/>
    </row>
    <row r="7524" spans="3:3">
      <c r="C7524" s="1"/>
    </row>
    <row r="7525" spans="3:3">
      <c r="C7525" s="1"/>
    </row>
    <row r="7526" spans="3:3">
      <c r="C7526" s="1"/>
    </row>
    <row r="7527" spans="3:3">
      <c r="C7527" s="1"/>
    </row>
    <row r="7528" spans="3:3">
      <c r="C7528" s="1"/>
    </row>
    <row r="7529" spans="3:3">
      <c r="C7529" s="1"/>
    </row>
    <row r="7530" spans="3:3">
      <c r="C7530" s="1"/>
    </row>
    <row r="7531" spans="3:3">
      <c r="C7531" s="1"/>
    </row>
    <row r="7532" spans="3:3">
      <c r="C7532" s="1"/>
    </row>
    <row r="7533" spans="3:3">
      <c r="C7533" s="1"/>
    </row>
    <row r="7534" spans="3:3">
      <c r="C7534" s="1"/>
    </row>
    <row r="7535" spans="3:3">
      <c r="C7535" s="1"/>
    </row>
    <row r="7536" spans="3:3">
      <c r="C7536" s="1"/>
    </row>
    <row r="7537" spans="3:3">
      <c r="C7537" s="1"/>
    </row>
    <row r="7538" spans="3:3">
      <c r="C7538" s="1"/>
    </row>
    <row r="7539" spans="3:3">
      <c r="C7539" s="1"/>
    </row>
    <row r="7540" spans="3:3">
      <c r="C7540" s="1"/>
    </row>
    <row r="7541" spans="3:3">
      <c r="C7541" s="1"/>
    </row>
    <row r="7542" spans="3:3">
      <c r="C7542" s="1"/>
    </row>
    <row r="7543" spans="3:3">
      <c r="C7543" s="1"/>
    </row>
    <row r="7544" spans="3:3">
      <c r="C7544" s="1"/>
    </row>
    <row r="7545" spans="3:3">
      <c r="C7545" s="1"/>
    </row>
    <row r="7546" spans="3:3">
      <c r="C7546" s="1"/>
    </row>
    <row r="7547" spans="3:3">
      <c r="C7547" s="1"/>
    </row>
    <row r="7548" spans="3:3">
      <c r="C7548" s="1"/>
    </row>
    <row r="7549" spans="3:3">
      <c r="C7549" s="1"/>
    </row>
    <row r="7550" spans="3:3">
      <c r="C7550" s="1"/>
    </row>
    <row r="7551" spans="3:3">
      <c r="C7551" s="1"/>
    </row>
    <row r="7552" spans="3:3">
      <c r="C7552" s="1"/>
    </row>
    <row r="7553" spans="3:3">
      <c r="C7553" s="1"/>
    </row>
    <row r="7554" spans="3:3">
      <c r="C7554" s="1"/>
    </row>
    <row r="7555" spans="3:3">
      <c r="C7555" s="1"/>
    </row>
    <row r="7556" spans="3:3">
      <c r="C7556" s="1"/>
    </row>
    <row r="7557" spans="3:3">
      <c r="C7557" s="1"/>
    </row>
    <row r="7558" spans="3:3">
      <c r="C7558" s="1"/>
    </row>
    <row r="7559" spans="3:3">
      <c r="C7559" s="1"/>
    </row>
    <row r="7560" spans="3:3">
      <c r="C7560" s="1"/>
    </row>
    <row r="7561" spans="3:3">
      <c r="C7561" s="1"/>
    </row>
    <row r="7562" spans="3:3">
      <c r="C7562" s="1"/>
    </row>
    <row r="7563" spans="3:3">
      <c r="C7563" s="1"/>
    </row>
    <row r="7564" spans="3:3">
      <c r="C7564" s="1"/>
    </row>
    <row r="7565" spans="3:3">
      <c r="C7565" s="1"/>
    </row>
    <row r="7566" spans="3:3">
      <c r="C7566" s="1"/>
    </row>
    <row r="7567" spans="3:3">
      <c r="C7567" s="1"/>
    </row>
    <row r="7568" spans="3:3">
      <c r="C7568" s="1"/>
    </row>
    <row r="7569" spans="3:3">
      <c r="C7569" s="1"/>
    </row>
    <row r="7570" spans="3:3">
      <c r="C7570" s="1"/>
    </row>
    <row r="7571" spans="3:3">
      <c r="C7571" s="1"/>
    </row>
    <row r="7572" spans="3:3">
      <c r="C7572" s="1"/>
    </row>
    <row r="7573" spans="3:3">
      <c r="C7573" s="1"/>
    </row>
    <row r="7574" spans="3:3">
      <c r="C7574" s="1"/>
    </row>
    <row r="7575" spans="3:3">
      <c r="C7575" s="1"/>
    </row>
    <row r="7576" spans="3:3">
      <c r="C7576" s="1"/>
    </row>
    <row r="7577" spans="3:3">
      <c r="C7577" s="1"/>
    </row>
    <row r="7578" spans="3:3">
      <c r="C7578" s="1"/>
    </row>
    <row r="7579" spans="3:3">
      <c r="C7579" s="1"/>
    </row>
    <row r="7580" spans="3:3">
      <c r="C7580" s="1"/>
    </row>
    <row r="7581" spans="3:3">
      <c r="C7581" s="1"/>
    </row>
    <row r="7582" spans="3:3">
      <c r="C7582" s="1"/>
    </row>
    <row r="7583" spans="3:3">
      <c r="C7583" s="1"/>
    </row>
    <row r="7584" spans="3:3">
      <c r="C7584" s="1"/>
    </row>
    <row r="7585" spans="3:3">
      <c r="C7585" s="1"/>
    </row>
    <row r="7586" spans="3:3">
      <c r="C7586" s="1"/>
    </row>
    <row r="7587" spans="3:3">
      <c r="C7587" s="1"/>
    </row>
    <row r="7588" spans="3:3">
      <c r="C7588" s="1"/>
    </row>
    <row r="7589" spans="3:3">
      <c r="C7589" s="1"/>
    </row>
    <row r="7590" spans="3:3">
      <c r="C7590" s="1"/>
    </row>
    <row r="7591" spans="3:3">
      <c r="C7591" s="1"/>
    </row>
    <row r="7592" spans="3:3">
      <c r="C7592" s="1"/>
    </row>
    <row r="7593" spans="3:3">
      <c r="C7593" s="1"/>
    </row>
    <row r="7594" spans="3:3">
      <c r="C7594" s="1"/>
    </row>
    <row r="7595" spans="3:3">
      <c r="C7595" s="1"/>
    </row>
    <row r="7596" spans="3:3">
      <c r="C7596" s="1"/>
    </row>
    <row r="7597" spans="3:3">
      <c r="C7597" s="1"/>
    </row>
    <row r="7598" spans="3:3">
      <c r="C7598" s="1"/>
    </row>
    <row r="7599" spans="3:3">
      <c r="C7599" s="1"/>
    </row>
    <row r="7600" spans="3:3">
      <c r="C7600" s="1"/>
    </row>
    <row r="7601" spans="3:3">
      <c r="C7601" s="1"/>
    </row>
    <row r="7602" spans="3:3">
      <c r="C7602" s="1"/>
    </row>
    <row r="7603" spans="3:3">
      <c r="C7603" s="1"/>
    </row>
    <row r="7604" spans="3:3">
      <c r="C7604" s="1"/>
    </row>
    <row r="7605" spans="3:3">
      <c r="C7605" s="1"/>
    </row>
    <row r="7606" spans="3:3">
      <c r="C7606" s="1"/>
    </row>
    <row r="7607" spans="3:3">
      <c r="C7607" s="1"/>
    </row>
    <row r="7608" spans="3:3">
      <c r="C7608" s="1"/>
    </row>
    <row r="7609" spans="3:3">
      <c r="C7609" s="1"/>
    </row>
    <row r="7610" spans="3:3">
      <c r="C7610" s="1"/>
    </row>
    <row r="7611" spans="3:3">
      <c r="C7611" s="1"/>
    </row>
    <row r="7612" spans="3:3">
      <c r="C7612" s="1"/>
    </row>
    <row r="7613" spans="3:3">
      <c r="C7613" s="1"/>
    </row>
    <row r="7614" spans="3:3">
      <c r="C7614" s="1"/>
    </row>
    <row r="7615" spans="3:3">
      <c r="C7615" s="1"/>
    </row>
    <row r="7616" spans="3:3">
      <c r="C7616" s="1"/>
    </row>
    <row r="7617" spans="3:3">
      <c r="C7617" s="1"/>
    </row>
    <row r="7618" spans="3:3">
      <c r="C7618" s="1"/>
    </row>
    <row r="7619" spans="3:3">
      <c r="C7619" s="1"/>
    </row>
    <row r="7620" spans="3:3">
      <c r="C7620" s="1"/>
    </row>
    <row r="7621" spans="3:3">
      <c r="C7621" s="1"/>
    </row>
    <row r="7622" spans="3:3">
      <c r="C7622" s="1"/>
    </row>
    <row r="7623" spans="3:3">
      <c r="C7623" s="1"/>
    </row>
    <row r="7624" spans="3:3">
      <c r="C7624" s="1"/>
    </row>
    <row r="7625" spans="3:3">
      <c r="C7625" s="1"/>
    </row>
    <row r="7626" spans="3:3">
      <c r="C7626" s="1"/>
    </row>
    <row r="7627" spans="3:3">
      <c r="C7627" s="1"/>
    </row>
    <row r="7628" spans="3:3">
      <c r="C7628" s="1"/>
    </row>
    <row r="7629" spans="3:3">
      <c r="C7629" s="1"/>
    </row>
    <row r="7630" spans="3:3">
      <c r="C7630" s="1"/>
    </row>
    <row r="7631" spans="3:3">
      <c r="C7631" s="1"/>
    </row>
    <row r="7632" spans="3:3">
      <c r="C7632" s="1"/>
    </row>
    <row r="7633" spans="3:3">
      <c r="C7633" s="1"/>
    </row>
    <row r="7634" spans="3:3">
      <c r="C7634" s="1"/>
    </row>
    <row r="7635" spans="3:3">
      <c r="C7635" s="1"/>
    </row>
    <row r="7636" spans="3:3">
      <c r="C7636" s="1"/>
    </row>
    <row r="7637" spans="3:3">
      <c r="C7637" s="1"/>
    </row>
    <row r="7638" spans="3:3">
      <c r="C7638" s="1"/>
    </row>
    <row r="7639" spans="3:3">
      <c r="C7639" s="1"/>
    </row>
    <row r="7640" spans="3:3">
      <c r="C7640" s="1"/>
    </row>
    <row r="7641" spans="3:3">
      <c r="C7641" s="1"/>
    </row>
    <row r="7642" spans="3:3">
      <c r="C7642" s="1"/>
    </row>
    <row r="7643" spans="3:3">
      <c r="C7643" s="1"/>
    </row>
    <row r="7644" spans="3:3">
      <c r="C7644" s="1"/>
    </row>
    <row r="7645" spans="3:3">
      <c r="C7645" s="1"/>
    </row>
    <row r="7646" spans="3:3">
      <c r="C7646" s="1"/>
    </row>
    <row r="7647" spans="3:3">
      <c r="C7647" s="1"/>
    </row>
    <row r="7648" spans="3:3">
      <c r="C7648" s="1"/>
    </row>
    <row r="7649" spans="3:3">
      <c r="C7649" s="1"/>
    </row>
    <row r="7650" spans="3:3">
      <c r="C7650" s="1"/>
    </row>
    <row r="7651" spans="3:3">
      <c r="C7651" s="1"/>
    </row>
    <row r="7652" spans="3:3">
      <c r="C7652" s="1"/>
    </row>
    <row r="7653" spans="3:3">
      <c r="C7653" s="1"/>
    </row>
    <row r="7654" spans="3:3">
      <c r="C7654" s="1"/>
    </row>
    <row r="7655" spans="3:3">
      <c r="C7655" s="1"/>
    </row>
    <row r="7656" spans="3:3">
      <c r="C7656" s="1"/>
    </row>
    <row r="7657" spans="3:3">
      <c r="C7657" s="1"/>
    </row>
    <row r="7658" spans="3:3">
      <c r="C7658" s="1"/>
    </row>
    <row r="7659" spans="3:3">
      <c r="C7659" s="1"/>
    </row>
    <row r="7660" spans="3:3">
      <c r="C7660" s="1"/>
    </row>
    <row r="7661" spans="3:3">
      <c r="C7661" s="1"/>
    </row>
    <row r="7662" spans="3:3">
      <c r="C7662" s="1"/>
    </row>
    <row r="7663" spans="3:3">
      <c r="C7663" s="1"/>
    </row>
    <row r="7664" spans="3:3">
      <c r="C7664" s="1"/>
    </row>
    <row r="7665" spans="3:3">
      <c r="C7665" s="1"/>
    </row>
    <row r="7666" spans="3:3">
      <c r="C7666" s="1"/>
    </row>
    <row r="7667" spans="3:3">
      <c r="C7667" s="1"/>
    </row>
    <row r="7668" spans="3:3">
      <c r="C7668" s="1"/>
    </row>
    <row r="7669" spans="3:3">
      <c r="C7669" s="1"/>
    </row>
    <row r="7670" spans="3:3">
      <c r="C7670" s="1"/>
    </row>
    <row r="7671" spans="3:3">
      <c r="C7671" s="1"/>
    </row>
    <row r="7672" spans="3:3">
      <c r="C7672" s="1"/>
    </row>
    <row r="7673" spans="3:3">
      <c r="C7673" s="1"/>
    </row>
    <row r="7674" spans="3:3">
      <c r="C7674" s="1"/>
    </row>
    <row r="7675" spans="3:3">
      <c r="C7675" s="1"/>
    </row>
    <row r="7676" spans="3:3">
      <c r="C7676" s="1"/>
    </row>
    <row r="7677" spans="3:3">
      <c r="C7677" s="1"/>
    </row>
    <row r="7678" spans="3:3">
      <c r="C7678" s="1"/>
    </row>
    <row r="7679" spans="3:3">
      <c r="C7679" s="1"/>
    </row>
    <row r="7680" spans="3:3">
      <c r="C7680" s="1"/>
    </row>
    <row r="7681" spans="3:3">
      <c r="C7681" s="1"/>
    </row>
    <row r="7682" spans="3:3">
      <c r="C7682" s="1"/>
    </row>
    <row r="7683" spans="3:3">
      <c r="C7683" s="1"/>
    </row>
    <row r="7684" spans="3:3">
      <c r="C7684" s="1"/>
    </row>
    <row r="7685" spans="3:3">
      <c r="C7685" s="1"/>
    </row>
    <row r="7686" spans="3:3">
      <c r="C7686" s="1"/>
    </row>
    <row r="7687" spans="3:3">
      <c r="C7687" s="1"/>
    </row>
    <row r="7688" spans="3:3">
      <c r="C7688" s="1"/>
    </row>
    <row r="7689" spans="3:3">
      <c r="C7689" s="1"/>
    </row>
    <row r="7690" spans="3:3">
      <c r="C7690" s="1"/>
    </row>
    <row r="7691" spans="3:3">
      <c r="C7691" s="1"/>
    </row>
    <row r="7692" spans="3:3">
      <c r="C7692" s="1"/>
    </row>
    <row r="7693" spans="3:3">
      <c r="C7693" s="1"/>
    </row>
    <row r="7694" spans="3:3">
      <c r="C7694" s="1"/>
    </row>
    <row r="7695" spans="3:3">
      <c r="C7695" s="1"/>
    </row>
    <row r="7696" spans="3:3">
      <c r="C7696" s="1"/>
    </row>
    <row r="7697" spans="3:3">
      <c r="C7697" s="1"/>
    </row>
    <row r="7698" spans="3:3">
      <c r="C7698" s="1"/>
    </row>
    <row r="7699" spans="3:3">
      <c r="C7699" s="1"/>
    </row>
    <row r="7700" spans="3:3">
      <c r="C7700" s="1"/>
    </row>
    <row r="7701" spans="3:3">
      <c r="C7701" s="1"/>
    </row>
    <row r="7702" spans="3:3">
      <c r="C7702" s="1"/>
    </row>
    <row r="7703" spans="3:3">
      <c r="C7703" s="1"/>
    </row>
    <row r="7704" spans="3:3">
      <c r="C7704" s="1"/>
    </row>
    <row r="7705" spans="3:3">
      <c r="C7705" s="1"/>
    </row>
    <row r="7706" spans="3:3">
      <c r="C7706" s="1"/>
    </row>
    <row r="7707" spans="3:3">
      <c r="C7707" s="1"/>
    </row>
    <row r="7708" spans="3:3">
      <c r="C7708" s="1"/>
    </row>
    <row r="7709" spans="3:3">
      <c r="C7709" s="1"/>
    </row>
    <row r="7710" spans="3:3">
      <c r="C7710" s="1"/>
    </row>
    <row r="7711" spans="3:3">
      <c r="C7711" s="1"/>
    </row>
    <row r="7712" spans="3:3">
      <c r="C7712" s="1"/>
    </row>
    <row r="7713" spans="3:3">
      <c r="C7713" s="1"/>
    </row>
    <row r="7714" spans="3:3">
      <c r="C7714" s="1"/>
    </row>
    <row r="7715" spans="3:3">
      <c r="C7715" s="1"/>
    </row>
    <row r="7716" spans="3:3">
      <c r="C7716" s="1"/>
    </row>
    <row r="7717" spans="3:3">
      <c r="C7717" s="1"/>
    </row>
    <row r="7718" spans="3:3">
      <c r="C7718" s="1"/>
    </row>
    <row r="7719" spans="3:3">
      <c r="C7719" s="1"/>
    </row>
    <row r="7720" spans="3:3">
      <c r="C7720" s="1"/>
    </row>
    <row r="7721" spans="3:3">
      <c r="C7721" s="1"/>
    </row>
    <row r="7722" spans="3:3">
      <c r="C7722" s="1"/>
    </row>
    <row r="7723" spans="3:3">
      <c r="C7723" s="1"/>
    </row>
    <row r="7724" spans="3:3">
      <c r="C7724" s="1"/>
    </row>
    <row r="7725" spans="3:3">
      <c r="C7725" s="1"/>
    </row>
    <row r="7726" spans="3:3">
      <c r="C7726" s="1"/>
    </row>
    <row r="7727" spans="3:3">
      <c r="C7727" s="1"/>
    </row>
    <row r="7728" spans="3:3">
      <c r="C7728" s="1"/>
    </row>
    <row r="7729" spans="3:3">
      <c r="C7729" s="1"/>
    </row>
    <row r="7730" spans="3:3">
      <c r="C7730" s="1"/>
    </row>
    <row r="7731" spans="3:3">
      <c r="C7731" s="1"/>
    </row>
    <row r="7732" spans="3:3">
      <c r="C7732" s="1"/>
    </row>
    <row r="7733" spans="3:3">
      <c r="C7733" s="1"/>
    </row>
    <row r="7734" spans="3:3">
      <c r="C7734" s="1"/>
    </row>
    <row r="7735" spans="3:3">
      <c r="C7735" s="1"/>
    </row>
    <row r="7736" spans="3:3">
      <c r="C7736" s="1"/>
    </row>
    <row r="7737" spans="3:3">
      <c r="C7737" s="1"/>
    </row>
    <row r="7738" spans="3:3">
      <c r="C7738" s="1"/>
    </row>
    <row r="7739" spans="3:3">
      <c r="C7739" s="1"/>
    </row>
    <row r="7740" spans="3:3">
      <c r="C7740" s="1"/>
    </row>
    <row r="7741" spans="3:3">
      <c r="C7741" s="1"/>
    </row>
    <row r="7742" spans="3:3">
      <c r="C7742" s="1"/>
    </row>
    <row r="7743" spans="3:3">
      <c r="C7743" s="1"/>
    </row>
    <row r="7744" spans="3:3">
      <c r="C7744" s="1"/>
    </row>
    <row r="7745" spans="3:3">
      <c r="C7745" s="1"/>
    </row>
    <row r="7746" spans="3:3">
      <c r="C7746" s="1"/>
    </row>
    <row r="7747" spans="3:3">
      <c r="C7747" s="1"/>
    </row>
    <row r="7748" spans="3:3">
      <c r="C7748" s="1"/>
    </row>
    <row r="7749" spans="3:3">
      <c r="C7749" s="1"/>
    </row>
    <row r="7750" spans="3:3">
      <c r="C7750" s="1"/>
    </row>
    <row r="7751" spans="3:3">
      <c r="C7751" s="1"/>
    </row>
    <row r="7752" spans="3:3">
      <c r="C7752" s="1"/>
    </row>
    <row r="7753" spans="3:3">
      <c r="C7753" s="1"/>
    </row>
    <row r="7754" spans="3:3">
      <c r="C7754" s="1"/>
    </row>
    <row r="7755" spans="3:3">
      <c r="C7755" s="1"/>
    </row>
    <row r="7756" spans="3:3">
      <c r="C7756" s="1"/>
    </row>
    <row r="7757" spans="3:3">
      <c r="C7757" s="1"/>
    </row>
    <row r="7758" spans="3:3">
      <c r="C7758" s="1"/>
    </row>
    <row r="7759" spans="3:3">
      <c r="C7759" s="1"/>
    </row>
    <row r="7760" spans="3:3">
      <c r="C7760" s="1"/>
    </row>
    <row r="7761" spans="3:3">
      <c r="C7761" s="1"/>
    </row>
    <row r="7762" spans="3:3">
      <c r="C7762" s="1"/>
    </row>
    <row r="7763" spans="3:3">
      <c r="C7763" s="1"/>
    </row>
    <row r="7764" spans="3:3">
      <c r="C7764" s="1"/>
    </row>
    <row r="7765" spans="3:3">
      <c r="C7765" s="1"/>
    </row>
    <row r="7766" spans="3:3">
      <c r="C7766" s="1"/>
    </row>
    <row r="7767" spans="3:3">
      <c r="C7767" s="1"/>
    </row>
    <row r="7768" spans="3:3">
      <c r="C7768" s="1"/>
    </row>
    <row r="7769" spans="3:3">
      <c r="C7769" s="1"/>
    </row>
    <row r="7770" spans="3:3">
      <c r="C7770" s="1"/>
    </row>
    <row r="7771" spans="3:3">
      <c r="C7771" s="1"/>
    </row>
    <row r="7772" spans="3:3">
      <c r="C7772" s="1"/>
    </row>
    <row r="7773" spans="3:3">
      <c r="C7773" s="1"/>
    </row>
    <row r="7774" spans="3:3">
      <c r="C7774" s="1"/>
    </row>
    <row r="7775" spans="3:3">
      <c r="C7775" s="1"/>
    </row>
    <row r="7776" spans="3:3">
      <c r="C7776" s="1"/>
    </row>
    <row r="7777" spans="3:3">
      <c r="C7777" s="1"/>
    </row>
    <row r="7778" spans="3:3">
      <c r="C7778" s="1"/>
    </row>
    <row r="7779" spans="3:3">
      <c r="C7779" s="1"/>
    </row>
    <row r="7780" spans="3:3">
      <c r="C7780" s="1"/>
    </row>
    <row r="7781" spans="3:3">
      <c r="C7781" s="1"/>
    </row>
    <row r="7782" spans="3:3">
      <c r="C7782" s="1"/>
    </row>
    <row r="7783" spans="3:3">
      <c r="C7783" s="1"/>
    </row>
    <row r="7784" spans="3:3">
      <c r="C7784" s="1"/>
    </row>
    <row r="7785" spans="3:3">
      <c r="C7785" s="1"/>
    </row>
    <row r="7786" spans="3:3">
      <c r="C7786" s="1"/>
    </row>
    <row r="7787" spans="3:3">
      <c r="C7787" s="1"/>
    </row>
    <row r="7788" spans="3:3">
      <c r="C7788" s="1"/>
    </row>
    <row r="7789" spans="3:3">
      <c r="C7789" s="1"/>
    </row>
    <row r="7790" spans="3:3">
      <c r="C7790" s="1"/>
    </row>
    <row r="7791" spans="3:3">
      <c r="C7791" s="1"/>
    </row>
    <row r="7792" spans="3:3">
      <c r="C7792" s="1"/>
    </row>
    <row r="7793" spans="3:3">
      <c r="C7793" s="1"/>
    </row>
    <row r="7794" spans="3:3">
      <c r="C7794" s="1"/>
    </row>
    <row r="7795" spans="3:3">
      <c r="C7795" s="1"/>
    </row>
    <row r="7796" spans="3:3">
      <c r="C7796" s="1"/>
    </row>
    <row r="7797" spans="3:3">
      <c r="C7797" s="1"/>
    </row>
    <row r="7798" spans="3:3">
      <c r="C7798" s="1"/>
    </row>
    <row r="7799" spans="3:3">
      <c r="C7799" s="1"/>
    </row>
    <row r="7800" spans="3:3">
      <c r="C7800" s="1"/>
    </row>
    <row r="7801" spans="3:3">
      <c r="C7801" s="1"/>
    </row>
    <row r="7802" spans="3:3">
      <c r="C7802" s="1"/>
    </row>
    <row r="7803" spans="3:3">
      <c r="C7803" s="1"/>
    </row>
    <row r="7804" spans="3:3">
      <c r="C7804" s="1"/>
    </row>
    <row r="7805" spans="3:3">
      <c r="C7805" s="1"/>
    </row>
    <row r="7806" spans="3:3">
      <c r="C7806" s="1"/>
    </row>
    <row r="7807" spans="3:3">
      <c r="C7807" s="1"/>
    </row>
    <row r="7808" spans="3:3">
      <c r="C7808" s="1"/>
    </row>
    <row r="7809" spans="3:3">
      <c r="C7809" s="1"/>
    </row>
    <row r="7810" spans="3:3">
      <c r="C7810" s="1"/>
    </row>
    <row r="7811" spans="3:3">
      <c r="C7811" s="1"/>
    </row>
    <row r="7812" spans="3:3">
      <c r="C7812" s="1"/>
    </row>
    <row r="7813" spans="3:3">
      <c r="C7813" s="1"/>
    </row>
    <row r="7814" spans="3:3">
      <c r="C7814" s="1"/>
    </row>
    <row r="7815" spans="3:3">
      <c r="C7815" s="1"/>
    </row>
    <row r="7816" spans="3:3">
      <c r="C7816" s="1"/>
    </row>
    <row r="7817" spans="3:3">
      <c r="C7817" s="1"/>
    </row>
    <row r="7818" spans="3:3">
      <c r="C7818" s="1"/>
    </row>
    <row r="7819" spans="3:3">
      <c r="C7819" s="1"/>
    </row>
    <row r="7820" spans="3:3">
      <c r="C7820" s="1"/>
    </row>
    <row r="7821" spans="3:3">
      <c r="C7821" s="1"/>
    </row>
    <row r="7822" spans="3:3">
      <c r="C7822" s="1"/>
    </row>
    <row r="7823" spans="3:3">
      <c r="C7823" s="1"/>
    </row>
    <row r="7824" spans="3:3">
      <c r="C7824" s="1"/>
    </row>
    <row r="7825" spans="3:3">
      <c r="C7825" s="1"/>
    </row>
    <row r="7826" spans="3:3">
      <c r="C7826" s="1"/>
    </row>
    <row r="7827" spans="3:3">
      <c r="C7827" s="1"/>
    </row>
    <row r="7828" spans="3:3">
      <c r="C7828" s="1"/>
    </row>
    <row r="7829" spans="3:3">
      <c r="C7829" s="1"/>
    </row>
    <row r="7830" spans="3:3">
      <c r="C7830" s="1"/>
    </row>
    <row r="7831" spans="3:3">
      <c r="C7831" s="1"/>
    </row>
    <row r="7832" spans="3:3">
      <c r="C7832" s="1"/>
    </row>
    <row r="7833" spans="3:3">
      <c r="C7833" s="1"/>
    </row>
    <row r="7834" spans="3:3">
      <c r="C7834" s="1"/>
    </row>
    <row r="7835" spans="3:3">
      <c r="C7835" s="1"/>
    </row>
    <row r="7836" spans="3:3">
      <c r="C7836" s="1"/>
    </row>
    <row r="7837" spans="3:3">
      <c r="C7837" s="1"/>
    </row>
    <row r="7838" spans="3:3">
      <c r="C7838" s="1"/>
    </row>
    <row r="7839" spans="3:3">
      <c r="C7839" s="1"/>
    </row>
    <row r="7840" spans="3:3">
      <c r="C7840" s="1"/>
    </row>
    <row r="7841" spans="3:3">
      <c r="C7841" s="1"/>
    </row>
    <row r="7842" spans="3:3">
      <c r="C7842" s="1"/>
    </row>
    <row r="7843" spans="3:3">
      <c r="C7843" s="1"/>
    </row>
    <row r="7844" spans="3:3">
      <c r="C7844" s="1"/>
    </row>
    <row r="7845" spans="3:3">
      <c r="C7845" s="1"/>
    </row>
    <row r="7846" spans="3:3">
      <c r="C7846" s="1"/>
    </row>
    <row r="7847" spans="3:3">
      <c r="C7847" s="1"/>
    </row>
    <row r="7848" spans="3:3">
      <c r="C7848" s="1"/>
    </row>
    <row r="7849" spans="3:3">
      <c r="C7849" s="1"/>
    </row>
    <row r="7850" spans="3:3">
      <c r="C7850" s="1"/>
    </row>
    <row r="7851" spans="3:3">
      <c r="C7851" s="1"/>
    </row>
    <row r="7852" spans="3:3">
      <c r="C7852" s="1"/>
    </row>
    <row r="7853" spans="3:3">
      <c r="C7853" s="1"/>
    </row>
    <row r="7854" spans="3:3">
      <c r="C7854" s="1"/>
    </row>
    <row r="7855" spans="3:3">
      <c r="C7855" s="1"/>
    </row>
    <row r="7856" spans="3:3">
      <c r="C7856" s="1"/>
    </row>
    <row r="7857" spans="3:3">
      <c r="C7857" s="1"/>
    </row>
    <row r="7858" spans="3:3">
      <c r="C7858" s="1"/>
    </row>
    <row r="7859" spans="3:3">
      <c r="C7859" s="1"/>
    </row>
    <row r="7860" spans="3:3">
      <c r="C7860" s="1"/>
    </row>
    <row r="7861" spans="3:3">
      <c r="C7861" s="1"/>
    </row>
    <row r="7862" spans="3:3">
      <c r="C7862" s="1"/>
    </row>
    <row r="7863" spans="3:3">
      <c r="C7863" s="1"/>
    </row>
    <row r="7864" spans="3:3">
      <c r="C7864" s="1"/>
    </row>
    <row r="7865" spans="3:3">
      <c r="C7865" s="1"/>
    </row>
    <row r="7866" spans="3:3">
      <c r="C7866" s="1"/>
    </row>
    <row r="7867" spans="3:3">
      <c r="C7867" s="1"/>
    </row>
    <row r="7868" spans="3:3">
      <c r="C7868" s="1"/>
    </row>
    <row r="7869" spans="3:3">
      <c r="C7869" s="1"/>
    </row>
    <row r="7870" spans="3:3">
      <c r="C7870" s="1"/>
    </row>
    <row r="7871" spans="3:3">
      <c r="C7871" s="1"/>
    </row>
    <row r="7872" spans="3:3">
      <c r="C7872" s="1"/>
    </row>
    <row r="7873" spans="3:3">
      <c r="C7873" s="1"/>
    </row>
    <row r="7874" spans="3:3">
      <c r="C7874" s="1"/>
    </row>
    <row r="7875" spans="3:3">
      <c r="C7875" s="1"/>
    </row>
    <row r="7876" spans="3:3">
      <c r="C7876" s="1"/>
    </row>
    <row r="7877" spans="3:3">
      <c r="C7877" s="1"/>
    </row>
    <row r="7878" spans="3:3">
      <c r="C7878" s="1"/>
    </row>
    <row r="7879" spans="3:3">
      <c r="C7879" s="1"/>
    </row>
    <row r="7880" spans="3:3">
      <c r="C7880" s="1"/>
    </row>
    <row r="7881" spans="3:3">
      <c r="C7881" s="1"/>
    </row>
    <row r="7882" spans="3:3">
      <c r="C7882" s="1"/>
    </row>
    <row r="7883" spans="3:3">
      <c r="C7883" s="1"/>
    </row>
    <row r="7884" spans="3:3">
      <c r="C7884" s="1"/>
    </row>
    <row r="7885" spans="3:3">
      <c r="C7885" s="1"/>
    </row>
    <row r="7886" spans="3:3">
      <c r="C7886" s="1"/>
    </row>
    <row r="7887" spans="3:3">
      <c r="C7887" s="1"/>
    </row>
    <row r="7888" spans="3:3">
      <c r="C7888" s="1"/>
    </row>
    <row r="7889" spans="3:3">
      <c r="C7889" s="1"/>
    </row>
    <row r="7890" spans="3:3">
      <c r="C7890" s="1"/>
    </row>
    <row r="7891" spans="3:3">
      <c r="C7891" s="1"/>
    </row>
    <row r="7892" spans="3:3">
      <c r="C7892" s="1"/>
    </row>
    <row r="7893" spans="3:3">
      <c r="C7893" s="1"/>
    </row>
    <row r="7894" spans="3:3">
      <c r="C7894" s="1"/>
    </row>
    <row r="7895" spans="3:3">
      <c r="C7895" s="1"/>
    </row>
    <row r="7896" spans="3:3">
      <c r="C7896" s="1"/>
    </row>
    <row r="7897" spans="3:3">
      <c r="C7897" s="1"/>
    </row>
    <row r="7898" spans="3:3">
      <c r="C7898" s="1"/>
    </row>
    <row r="7899" spans="3:3">
      <c r="C7899" s="1"/>
    </row>
    <row r="7900" spans="3:3">
      <c r="C7900" s="1"/>
    </row>
    <row r="7901" spans="3:3">
      <c r="C7901" s="1"/>
    </row>
    <row r="7902" spans="3:3">
      <c r="C7902" s="1"/>
    </row>
    <row r="7903" spans="3:3">
      <c r="C7903" s="1"/>
    </row>
    <row r="7904" spans="3:3">
      <c r="C7904" s="1"/>
    </row>
    <row r="7905" spans="3:3">
      <c r="C7905" s="1"/>
    </row>
    <row r="7906" spans="3:3">
      <c r="C7906" s="1"/>
    </row>
    <row r="7907" spans="3:3">
      <c r="C7907" s="1"/>
    </row>
    <row r="7908" spans="3:3">
      <c r="C7908" s="1"/>
    </row>
    <row r="7909" spans="3:3">
      <c r="C7909" s="1"/>
    </row>
    <row r="7910" spans="3:3">
      <c r="C7910" s="1"/>
    </row>
    <row r="7911" spans="3:3">
      <c r="C7911" s="1"/>
    </row>
    <row r="7912" spans="3:3">
      <c r="C7912" s="1"/>
    </row>
    <row r="7913" spans="3:3">
      <c r="C7913" s="1"/>
    </row>
    <row r="7914" spans="3:3">
      <c r="C7914" s="1"/>
    </row>
    <row r="7915" spans="3:3">
      <c r="C7915" s="1"/>
    </row>
    <row r="7916" spans="3:3">
      <c r="C7916" s="1"/>
    </row>
    <row r="7917" spans="3:3">
      <c r="C7917" s="1"/>
    </row>
    <row r="7918" spans="3:3">
      <c r="C7918" s="1"/>
    </row>
    <row r="7919" spans="3:3">
      <c r="C7919" s="1"/>
    </row>
    <row r="7920" spans="3:3">
      <c r="C7920" s="1"/>
    </row>
    <row r="7921" spans="3:3">
      <c r="C7921" s="1"/>
    </row>
    <row r="7922" spans="3:3">
      <c r="C7922" s="1"/>
    </row>
    <row r="7923" spans="3:3">
      <c r="C7923" s="1"/>
    </row>
    <row r="7924" spans="3:3">
      <c r="C7924" s="1"/>
    </row>
    <row r="7925" spans="3:3">
      <c r="C7925" s="1"/>
    </row>
    <row r="7926" spans="3:3">
      <c r="C7926" s="1"/>
    </row>
    <row r="7927" spans="3:3">
      <c r="C7927" s="1"/>
    </row>
    <row r="7928" spans="3:3">
      <c r="C7928" s="1"/>
    </row>
    <row r="7929" spans="3:3">
      <c r="C7929" s="1"/>
    </row>
    <row r="7930" spans="3:3">
      <c r="C7930" s="1"/>
    </row>
    <row r="7931" spans="3:3">
      <c r="C7931" s="1"/>
    </row>
    <row r="7932" spans="3:3">
      <c r="C7932" s="1"/>
    </row>
    <row r="7933" spans="3:3">
      <c r="C7933" s="1"/>
    </row>
    <row r="7934" spans="3:3">
      <c r="C7934" s="1"/>
    </row>
    <row r="7935" spans="3:3">
      <c r="C7935" s="1"/>
    </row>
    <row r="7936" spans="3:3">
      <c r="C7936" s="1"/>
    </row>
    <row r="7937" spans="3:3">
      <c r="C7937" s="1"/>
    </row>
    <row r="7938" spans="3:3">
      <c r="C7938" s="1"/>
    </row>
    <row r="7939" spans="3:3">
      <c r="C7939" s="1"/>
    </row>
    <row r="7940" spans="3:3">
      <c r="C7940" s="1"/>
    </row>
    <row r="7941" spans="3:3">
      <c r="C7941" s="1"/>
    </row>
    <row r="7942" spans="3:3">
      <c r="C7942" s="1"/>
    </row>
    <row r="7943" spans="3:3">
      <c r="C7943" s="1"/>
    </row>
    <row r="7944" spans="3:3">
      <c r="C7944" s="1"/>
    </row>
    <row r="7945" spans="3:3">
      <c r="C7945" s="1"/>
    </row>
    <row r="7946" spans="3:3">
      <c r="C7946" s="1"/>
    </row>
    <row r="7947" spans="3:3">
      <c r="C7947" s="1"/>
    </row>
    <row r="7948" spans="3:3">
      <c r="C7948" s="1"/>
    </row>
    <row r="7949" spans="3:3">
      <c r="C7949" s="1"/>
    </row>
    <row r="7950" spans="3:3">
      <c r="C7950" s="1"/>
    </row>
    <row r="7951" spans="3:3">
      <c r="C7951" s="1"/>
    </row>
    <row r="7952" spans="3:3">
      <c r="C7952" s="1"/>
    </row>
    <row r="7953" spans="3:3">
      <c r="C7953" s="1"/>
    </row>
    <row r="7954" spans="3:3">
      <c r="C7954" s="1"/>
    </row>
    <row r="7955" spans="3:3">
      <c r="C7955" s="1"/>
    </row>
    <row r="7956" spans="3:3">
      <c r="C7956" s="1"/>
    </row>
    <row r="7957" spans="3:3">
      <c r="C7957" s="1"/>
    </row>
    <row r="7958" spans="3:3">
      <c r="C7958" s="1"/>
    </row>
    <row r="7959" spans="3:3">
      <c r="C7959" s="1"/>
    </row>
    <row r="7960" spans="3:3">
      <c r="C7960" s="1"/>
    </row>
    <row r="7961" spans="3:3">
      <c r="C7961" s="1"/>
    </row>
    <row r="7962" spans="3:3">
      <c r="C7962" s="1"/>
    </row>
    <row r="7963" spans="3:3">
      <c r="C7963" s="1"/>
    </row>
    <row r="7964" spans="3:3">
      <c r="C7964" s="1"/>
    </row>
    <row r="7965" spans="3:3">
      <c r="C7965" s="1"/>
    </row>
    <row r="7966" spans="3:3">
      <c r="C7966" s="1"/>
    </row>
    <row r="7967" spans="3:3">
      <c r="C7967" s="1"/>
    </row>
    <row r="7968" spans="3:3">
      <c r="C7968" s="1"/>
    </row>
    <row r="7969" spans="3:3">
      <c r="C7969" s="1"/>
    </row>
    <row r="7970" spans="3:3">
      <c r="C7970" s="1"/>
    </row>
    <row r="7971" spans="3:3">
      <c r="C7971" s="1"/>
    </row>
    <row r="7972" spans="3:3">
      <c r="C7972" s="1"/>
    </row>
    <row r="7973" spans="3:3">
      <c r="C7973" s="1"/>
    </row>
    <row r="7974" spans="3:3">
      <c r="C7974" s="1"/>
    </row>
    <row r="7975" spans="3:3">
      <c r="C7975" s="1"/>
    </row>
    <row r="7976" spans="3:3">
      <c r="C7976" s="1"/>
    </row>
    <row r="7977" spans="3:3">
      <c r="C7977" s="1"/>
    </row>
    <row r="7978" spans="3:3">
      <c r="C7978" s="1"/>
    </row>
    <row r="7979" spans="3:3">
      <c r="C7979" s="1"/>
    </row>
    <row r="7980" spans="3:3">
      <c r="C7980" s="1"/>
    </row>
    <row r="7981" spans="3:3">
      <c r="C7981" s="1"/>
    </row>
    <row r="7982" spans="3:3">
      <c r="C7982" s="1"/>
    </row>
    <row r="7983" spans="3:3">
      <c r="C7983" s="1"/>
    </row>
    <row r="7984" spans="3:3">
      <c r="C7984" s="1"/>
    </row>
    <row r="7985" spans="3:3">
      <c r="C7985" s="1"/>
    </row>
    <row r="7986" spans="3:3">
      <c r="C7986" s="1"/>
    </row>
    <row r="7987" spans="3:3">
      <c r="C7987" s="1"/>
    </row>
    <row r="7988" spans="3:3">
      <c r="C7988" s="1"/>
    </row>
    <row r="7989" spans="3:3">
      <c r="C7989" s="1"/>
    </row>
    <row r="7990" spans="3:3">
      <c r="C7990" s="1"/>
    </row>
    <row r="7991" spans="3:3">
      <c r="C7991" s="1"/>
    </row>
    <row r="7992" spans="3:3">
      <c r="C7992" s="1"/>
    </row>
    <row r="7993" spans="3:3">
      <c r="C7993" s="1"/>
    </row>
    <row r="7994" spans="3:3">
      <c r="C7994" s="1"/>
    </row>
    <row r="7995" spans="3:3">
      <c r="C7995" s="1"/>
    </row>
    <row r="7996" spans="3:3">
      <c r="C7996" s="1"/>
    </row>
    <row r="7997" spans="3:3">
      <c r="C7997" s="1"/>
    </row>
    <row r="7998" spans="3:3">
      <c r="C7998" s="1"/>
    </row>
    <row r="7999" spans="3:3">
      <c r="C7999" s="1"/>
    </row>
    <row r="8000" spans="3:3">
      <c r="C8000" s="1"/>
    </row>
    <row r="8001" spans="3:3">
      <c r="C8001" s="1"/>
    </row>
    <row r="8002" spans="3:3">
      <c r="C8002" s="1"/>
    </row>
    <row r="8003" spans="3:3">
      <c r="C8003" s="1"/>
    </row>
    <row r="8004" spans="3:3">
      <c r="C8004" s="1"/>
    </row>
    <row r="8005" spans="3:3">
      <c r="C8005" s="1"/>
    </row>
    <row r="8006" spans="3:3">
      <c r="C8006" s="1"/>
    </row>
    <row r="8007" spans="3:3">
      <c r="C8007" s="1"/>
    </row>
    <row r="8008" spans="3:3">
      <c r="C8008" s="1"/>
    </row>
    <row r="8009" spans="3:3">
      <c r="C8009" s="1"/>
    </row>
    <row r="8010" spans="3:3">
      <c r="C8010" s="1"/>
    </row>
    <row r="8011" spans="3:3">
      <c r="C8011" s="1"/>
    </row>
    <row r="8012" spans="3:3">
      <c r="C8012" s="1"/>
    </row>
    <row r="8013" spans="3:3">
      <c r="C8013" s="1"/>
    </row>
    <row r="8014" spans="3:3">
      <c r="C8014" s="1"/>
    </row>
    <row r="8015" spans="3:3">
      <c r="C8015" s="1"/>
    </row>
    <row r="8016" spans="3:3">
      <c r="C8016" s="1"/>
    </row>
    <row r="8017" spans="3:3">
      <c r="C8017" s="1"/>
    </row>
    <row r="8018" spans="3:3">
      <c r="C8018" s="1"/>
    </row>
    <row r="8019" spans="3:3">
      <c r="C8019" s="1"/>
    </row>
    <row r="8020" spans="3:3">
      <c r="C8020" s="1"/>
    </row>
    <row r="8021" spans="3:3">
      <c r="C8021" s="1"/>
    </row>
    <row r="8022" spans="3:3">
      <c r="C8022" s="1"/>
    </row>
    <row r="8023" spans="3:3">
      <c r="C8023" s="1"/>
    </row>
    <row r="8024" spans="3:3">
      <c r="C8024" s="1"/>
    </row>
    <row r="8025" spans="3:3">
      <c r="C8025" s="1"/>
    </row>
    <row r="8026" spans="3:3">
      <c r="C8026" s="1"/>
    </row>
    <row r="8027" spans="3:3">
      <c r="C8027" s="1"/>
    </row>
    <row r="8028" spans="3:3">
      <c r="C8028" s="1"/>
    </row>
    <row r="8029" spans="3:3">
      <c r="C8029" s="1"/>
    </row>
    <row r="8030" spans="3:3">
      <c r="C8030" s="1"/>
    </row>
    <row r="8031" spans="3:3">
      <c r="C8031" s="1"/>
    </row>
    <row r="8032" spans="3:3">
      <c r="C8032" s="1"/>
    </row>
    <row r="8033" spans="3:3">
      <c r="C8033" s="1"/>
    </row>
    <row r="8034" spans="3:3">
      <c r="C8034" s="1"/>
    </row>
    <row r="8035" spans="3:3">
      <c r="C8035" s="1"/>
    </row>
    <row r="8036" spans="3:3">
      <c r="C8036" s="1"/>
    </row>
    <row r="8037" spans="3:3">
      <c r="C8037" s="1"/>
    </row>
    <row r="8038" spans="3:3">
      <c r="C8038" s="1"/>
    </row>
    <row r="8039" spans="3:3">
      <c r="C8039" s="1"/>
    </row>
    <row r="8040" spans="3:3">
      <c r="C8040" s="1"/>
    </row>
    <row r="8041" spans="3:3">
      <c r="C8041" s="1"/>
    </row>
    <row r="8042" spans="3:3">
      <c r="C8042" s="1"/>
    </row>
    <row r="8043" spans="3:3">
      <c r="C8043" s="1"/>
    </row>
    <row r="8044" spans="3:3">
      <c r="C8044" s="1"/>
    </row>
    <row r="8045" spans="3:3">
      <c r="C8045" s="1"/>
    </row>
    <row r="8046" spans="3:3">
      <c r="C8046" s="1"/>
    </row>
    <row r="8047" spans="3:3">
      <c r="C8047" s="1"/>
    </row>
    <row r="8048" spans="3:3">
      <c r="C8048" s="1"/>
    </row>
    <row r="8049" spans="3:3">
      <c r="C8049" s="1"/>
    </row>
    <row r="8050" spans="3:3">
      <c r="C8050" s="1"/>
    </row>
    <row r="8051" spans="3:3">
      <c r="C8051" s="1"/>
    </row>
    <row r="8052" spans="3:3">
      <c r="C8052" s="1"/>
    </row>
    <row r="8053" spans="3:3">
      <c r="C8053" s="1"/>
    </row>
    <row r="8054" spans="3:3">
      <c r="C8054" s="1"/>
    </row>
    <row r="8055" spans="3:3">
      <c r="C8055" s="1"/>
    </row>
    <row r="8056" spans="3:3">
      <c r="C8056" s="1"/>
    </row>
    <row r="8057" spans="3:3">
      <c r="C8057" s="1"/>
    </row>
    <row r="8058" spans="3:3">
      <c r="C8058" s="1"/>
    </row>
    <row r="8059" spans="3:3">
      <c r="C8059" s="1"/>
    </row>
    <row r="8060" spans="3:3">
      <c r="C8060" s="1"/>
    </row>
    <row r="8061" spans="3:3">
      <c r="C8061" s="1"/>
    </row>
    <row r="8062" spans="3:3">
      <c r="C8062" s="1"/>
    </row>
    <row r="8063" spans="3:3">
      <c r="C8063" s="1"/>
    </row>
    <row r="8064" spans="3:3">
      <c r="C8064" s="1"/>
    </row>
    <row r="8065" spans="3:3">
      <c r="C8065" s="1"/>
    </row>
    <row r="8066" spans="3:3">
      <c r="C8066" s="1"/>
    </row>
    <row r="8067" spans="3:3">
      <c r="C8067" s="1"/>
    </row>
    <row r="8068" spans="3:3">
      <c r="C8068" s="1"/>
    </row>
    <row r="8069" spans="3:3">
      <c r="C8069" s="1"/>
    </row>
    <row r="8070" spans="3:3">
      <c r="C8070" s="1"/>
    </row>
    <row r="8071" spans="3:3">
      <c r="C8071" s="1"/>
    </row>
    <row r="8072" spans="3:3">
      <c r="C8072" s="1"/>
    </row>
    <row r="8073" spans="3:3">
      <c r="C8073" s="1"/>
    </row>
    <row r="8074" spans="3:3">
      <c r="C8074" s="1"/>
    </row>
    <row r="8075" spans="3:3">
      <c r="C8075" s="1"/>
    </row>
    <row r="8076" spans="3:3">
      <c r="C8076" s="1"/>
    </row>
    <row r="8077" spans="3:3">
      <c r="C8077" s="1"/>
    </row>
    <row r="8078" spans="3:3">
      <c r="C8078" s="1"/>
    </row>
    <row r="8079" spans="3:3">
      <c r="C8079" s="1"/>
    </row>
    <row r="8080" spans="3:3">
      <c r="C8080" s="1"/>
    </row>
    <row r="8081" spans="3:3">
      <c r="C8081" s="1"/>
    </row>
    <row r="8082" spans="3:3">
      <c r="C8082" s="1"/>
    </row>
    <row r="8083" spans="3:3">
      <c r="C8083" s="1"/>
    </row>
    <row r="8084" spans="3:3">
      <c r="C8084" s="1"/>
    </row>
    <row r="8085" spans="3:3">
      <c r="C8085" s="1"/>
    </row>
    <row r="8086" spans="3:3">
      <c r="C8086" s="1"/>
    </row>
    <row r="8087" spans="3:3">
      <c r="C8087" s="1"/>
    </row>
    <row r="8088" spans="3:3">
      <c r="C8088" s="1"/>
    </row>
    <row r="8089" spans="3:3">
      <c r="C8089" s="1"/>
    </row>
    <row r="8090" spans="3:3">
      <c r="C8090" s="1"/>
    </row>
    <row r="8091" spans="3:3">
      <c r="C8091" s="1"/>
    </row>
    <row r="8092" spans="3:3">
      <c r="C8092" s="1"/>
    </row>
    <row r="8093" spans="3:3">
      <c r="C8093" s="1"/>
    </row>
    <row r="8094" spans="3:3">
      <c r="C8094" s="1"/>
    </row>
    <row r="8095" spans="3:3">
      <c r="C8095" s="1"/>
    </row>
    <row r="8096" spans="3:3">
      <c r="C8096" s="1"/>
    </row>
    <row r="8097" spans="3:3">
      <c r="C8097" s="1"/>
    </row>
    <row r="8098" spans="3:3">
      <c r="C8098" s="1"/>
    </row>
    <row r="8099" spans="3:3">
      <c r="C8099" s="1"/>
    </row>
    <row r="8100" spans="3:3">
      <c r="C8100" s="1"/>
    </row>
    <row r="8101" spans="3:3">
      <c r="C8101" s="1"/>
    </row>
    <row r="8102" spans="3:3">
      <c r="C8102" s="1"/>
    </row>
    <row r="8103" spans="3:3">
      <c r="C8103" s="1"/>
    </row>
    <row r="8104" spans="3:3">
      <c r="C8104" s="1"/>
    </row>
    <row r="8105" spans="3:3">
      <c r="C8105" s="1"/>
    </row>
    <row r="8106" spans="3:3">
      <c r="C8106" s="1"/>
    </row>
    <row r="8107" spans="3:3">
      <c r="C8107" s="1"/>
    </row>
    <row r="8108" spans="3:3">
      <c r="C8108" s="1"/>
    </row>
    <row r="8109" spans="3:3">
      <c r="C8109" s="1"/>
    </row>
    <row r="8110" spans="3:3">
      <c r="C8110" s="1"/>
    </row>
    <row r="8111" spans="3:3">
      <c r="C8111" s="1"/>
    </row>
    <row r="8112" spans="3:3">
      <c r="C8112" s="1"/>
    </row>
    <row r="8113" spans="3:3">
      <c r="C8113" s="1"/>
    </row>
    <row r="8114" spans="3:3">
      <c r="C8114" s="1"/>
    </row>
    <row r="8115" spans="3:3">
      <c r="C8115" s="1"/>
    </row>
    <row r="8116" spans="3:3">
      <c r="C8116" s="1"/>
    </row>
    <row r="8117" spans="3:3">
      <c r="C8117" s="1"/>
    </row>
    <row r="8118" spans="3:3">
      <c r="C8118" s="1"/>
    </row>
    <row r="8119" spans="3:3">
      <c r="C8119" s="1"/>
    </row>
    <row r="8120" spans="3:3">
      <c r="C8120" s="1"/>
    </row>
    <row r="8121" spans="3:3">
      <c r="C8121" s="1"/>
    </row>
    <row r="8122" spans="3:3">
      <c r="C8122" s="1"/>
    </row>
    <row r="8123" spans="3:3">
      <c r="C8123" s="1"/>
    </row>
    <row r="8124" spans="3:3">
      <c r="C8124" s="1"/>
    </row>
    <row r="8125" spans="3:3">
      <c r="C8125" s="1"/>
    </row>
    <row r="8126" spans="3:3">
      <c r="C8126" s="1"/>
    </row>
    <row r="8127" spans="3:3">
      <c r="C8127" s="1"/>
    </row>
    <row r="8128" spans="3:3">
      <c r="C8128" s="1"/>
    </row>
    <row r="8129" spans="3:3">
      <c r="C8129" s="1"/>
    </row>
    <row r="8130" spans="3:3">
      <c r="C8130" s="1"/>
    </row>
    <row r="8131" spans="3:3">
      <c r="C8131" s="1"/>
    </row>
    <row r="8132" spans="3:3">
      <c r="C8132" s="1"/>
    </row>
    <row r="8133" spans="3:3">
      <c r="C8133" s="1"/>
    </row>
    <row r="8134" spans="3:3">
      <c r="C8134" s="1"/>
    </row>
    <row r="8135" spans="3:3">
      <c r="C8135" s="1"/>
    </row>
    <row r="8136" spans="3:3">
      <c r="C8136" s="1"/>
    </row>
    <row r="8137" spans="3:3">
      <c r="C8137" s="1"/>
    </row>
    <row r="8138" spans="3:3">
      <c r="C8138" s="1"/>
    </row>
    <row r="8139" spans="3:3">
      <c r="C8139" s="1"/>
    </row>
    <row r="8140" spans="3:3">
      <c r="C8140" s="1"/>
    </row>
    <row r="8141" spans="3:3">
      <c r="C8141" s="1"/>
    </row>
    <row r="8142" spans="3:3">
      <c r="C8142" s="1"/>
    </row>
    <row r="8143" spans="3:3">
      <c r="C8143" s="1"/>
    </row>
    <row r="8144" spans="3:3">
      <c r="C8144" s="1"/>
    </row>
    <row r="8145" spans="3:3">
      <c r="C8145" s="1"/>
    </row>
    <row r="8146" spans="3:3">
      <c r="C8146" s="1"/>
    </row>
    <row r="8147" spans="3:3">
      <c r="C8147" s="1"/>
    </row>
    <row r="8148" spans="3:3">
      <c r="C8148" s="1"/>
    </row>
    <row r="8149" spans="3:3">
      <c r="C8149" s="1"/>
    </row>
    <row r="8150" spans="3:3">
      <c r="C8150" s="1"/>
    </row>
    <row r="8151" spans="3:3">
      <c r="C8151" s="1"/>
    </row>
    <row r="8152" spans="3:3">
      <c r="C8152" s="1"/>
    </row>
    <row r="8153" spans="3:3">
      <c r="C8153" s="1"/>
    </row>
    <row r="8154" spans="3:3">
      <c r="C8154" s="1"/>
    </row>
    <row r="8155" spans="3:3">
      <c r="C8155" s="1"/>
    </row>
    <row r="8156" spans="3:3">
      <c r="C8156" s="1"/>
    </row>
    <row r="8157" spans="3:3">
      <c r="C8157" s="1"/>
    </row>
    <row r="8158" spans="3:3">
      <c r="C8158" s="1"/>
    </row>
    <row r="8159" spans="3:3">
      <c r="C8159" s="1"/>
    </row>
    <row r="8160" spans="3:3">
      <c r="C8160" s="1"/>
    </row>
    <row r="8161" spans="3:3">
      <c r="C8161" s="1"/>
    </row>
    <row r="8162" spans="3:3">
      <c r="C8162" s="1"/>
    </row>
    <row r="8163" spans="3:3">
      <c r="C8163" s="1"/>
    </row>
    <row r="8164" spans="3:3">
      <c r="C8164" s="1"/>
    </row>
    <row r="8165" spans="3:3">
      <c r="C8165" s="1"/>
    </row>
    <row r="8166" spans="3:3">
      <c r="C8166" s="1"/>
    </row>
    <row r="8167" spans="3:3">
      <c r="C8167" s="1"/>
    </row>
    <row r="8168" spans="3:3">
      <c r="C8168" s="1"/>
    </row>
    <row r="8169" spans="3:3">
      <c r="C8169" s="1"/>
    </row>
    <row r="8170" spans="3:3">
      <c r="C8170" s="1"/>
    </row>
    <row r="8171" spans="3:3">
      <c r="C8171" s="1"/>
    </row>
    <row r="8172" spans="3:3">
      <c r="C8172" s="1"/>
    </row>
    <row r="8173" spans="3:3">
      <c r="C8173" s="1"/>
    </row>
    <row r="8174" spans="3:3">
      <c r="C8174" s="1"/>
    </row>
    <row r="8175" spans="3:3">
      <c r="C8175" s="1"/>
    </row>
    <row r="8176" spans="3:3">
      <c r="C8176" s="1"/>
    </row>
    <row r="8177" spans="3:3">
      <c r="C8177" s="1"/>
    </row>
    <row r="8178" spans="3:3">
      <c r="C8178" s="1"/>
    </row>
    <row r="8179" spans="3:3">
      <c r="C8179" s="1"/>
    </row>
    <row r="8180" spans="3:3">
      <c r="C8180" s="1"/>
    </row>
    <row r="8181" spans="3:3">
      <c r="C8181" s="1"/>
    </row>
    <row r="8182" spans="3:3">
      <c r="C8182" s="1"/>
    </row>
    <row r="8183" spans="3:3">
      <c r="C8183" s="1"/>
    </row>
    <row r="8184" spans="3:3">
      <c r="C8184" s="1"/>
    </row>
    <row r="8185" spans="3:3">
      <c r="C8185" s="1"/>
    </row>
    <row r="8186" spans="3:3">
      <c r="C8186" s="1"/>
    </row>
    <row r="8187" spans="3:3">
      <c r="C8187" s="1"/>
    </row>
    <row r="8188" spans="3:3">
      <c r="C8188" s="1"/>
    </row>
    <row r="8189" spans="3:3">
      <c r="C8189" s="1"/>
    </row>
    <row r="8190" spans="3:3">
      <c r="C8190" s="1"/>
    </row>
    <row r="8191" spans="3:3">
      <c r="C8191" s="1"/>
    </row>
    <row r="8192" spans="3:3">
      <c r="C8192" s="1"/>
    </row>
    <row r="8193" spans="3:3">
      <c r="C8193" s="1"/>
    </row>
    <row r="8194" spans="3:3">
      <c r="C8194" s="1"/>
    </row>
    <row r="8195" spans="3:3">
      <c r="C8195" s="1"/>
    </row>
    <row r="8196" spans="3:3">
      <c r="C8196" s="1"/>
    </row>
    <row r="8197" spans="3:3">
      <c r="C8197" s="1"/>
    </row>
    <row r="8198" spans="3:3">
      <c r="C8198" s="1"/>
    </row>
    <row r="8199" spans="3:3">
      <c r="C8199" s="1"/>
    </row>
    <row r="8200" spans="3:3">
      <c r="C8200" s="1"/>
    </row>
    <row r="8201" spans="3:3">
      <c r="C8201" s="1"/>
    </row>
    <row r="8202" spans="3:3">
      <c r="C8202" s="1"/>
    </row>
    <row r="8203" spans="3:3">
      <c r="C8203" s="1"/>
    </row>
    <row r="8204" spans="3:3">
      <c r="C8204" s="1"/>
    </row>
    <row r="8205" spans="3:3">
      <c r="C8205" s="1"/>
    </row>
    <row r="8206" spans="3:3">
      <c r="C8206" s="1"/>
    </row>
    <row r="8207" spans="3:3">
      <c r="C8207" s="1"/>
    </row>
    <row r="8208" spans="3:3">
      <c r="C8208" s="1"/>
    </row>
    <row r="8209" spans="3:3">
      <c r="C8209" s="1"/>
    </row>
    <row r="8210" spans="3:3">
      <c r="C8210" s="1"/>
    </row>
    <row r="8211" spans="3:3">
      <c r="C8211" s="1"/>
    </row>
    <row r="8212" spans="3:3">
      <c r="C8212" s="1"/>
    </row>
    <row r="8213" spans="3:3">
      <c r="C8213" s="1"/>
    </row>
    <row r="8214" spans="3:3">
      <c r="C8214" s="1"/>
    </row>
    <row r="8215" spans="3:3">
      <c r="C8215" s="1"/>
    </row>
    <row r="8216" spans="3:3">
      <c r="C8216" s="1"/>
    </row>
    <row r="8217" spans="3:3">
      <c r="C8217" s="1"/>
    </row>
    <row r="8218" spans="3:3">
      <c r="C8218" s="1"/>
    </row>
    <row r="8219" spans="3:3">
      <c r="C8219" s="1"/>
    </row>
    <row r="8220" spans="3:3">
      <c r="C8220" s="1"/>
    </row>
    <row r="8221" spans="3:3">
      <c r="C8221" s="1"/>
    </row>
    <row r="8222" spans="3:3">
      <c r="C8222" s="1"/>
    </row>
    <row r="8223" spans="3:3">
      <c r="C8223" s="1"/>
    </row>
    <row r="8224" spans="3:3">
      <c r="C8224" s="1"/>
    </row>
    <row r="8225" spans="3:3">
      <c r="C8225" s="1"/>
    </row>
    <row r="8226" spans="3:3">
      <c r="C8226" s="1"/>
    </row>
    <row r="8227" spans="3:3">
      <c r="C8227" s="1"/>
    </row>
    <row r="8228" spans="3:3">
      <c r="C8228" s="1"/>
    </row>
    <row r="8229" spans="3:3">
      <c r="C8229" s="1"/>
    </row>
    <row r="8230" spans="3:3">
      <c r="C8230" s="1"/>
    </row>
    <row r="8231" spans="3:3">
      <c r="C8231" s="1"/>
    </row>
    <row r="8232" spans="3:3">
      <c r="C8232" s="1"/>
    </row>
    <row r="8233" spans="3:3">
      <c r="C8233" s="1"/>
    </row>
    <row r="8234" spans="3:3">
      <c r="C8234" s="1"/>
    </row>
    <row r="8235" spans="3:3">
      <c r="C8235" s="1"/>
    </row>
    <row r="8236" spans="3:3">
      <c r="C8236" s="1"/>
    </row>
    <row r="8237" spans="3:3">
      <c r="C8237" s="1"/>
    </row>
    <row r="8238" spans="3:3">
      <c r="C8238" s="1"/>
    </row>
    <row r="8239" spans="3:3">
      <c r="C8239" s="1"/>
    </row>
    <row r="8240" spans="3:3">
      <c r="C8240" s="1"/>
    </row>
    <row r="8241" spans="3:3">
      <c r="C8241" s="1"/>
    </row>
    <row r="8242" spans="3:3">
      <c r="C8242" s="1"/>
    </row>
    <row r="8243" spans="3:3">
      <c r="C8243" s="1"/>
    </row>
    <row r="8244" spans="3:3">
      <c r="C8244" s="1"/>
    </row>
    <row r="8245" spans="3:3">
      <c r="C8245" s="1"/>
    </row>
    <row r="8246" spans="3:3">
      <c r="C8246" s="1"/>
    </row>
    <row r="8247" spans="3:3">
      <c r="C8247" s="1"/>
    </row>
    <row r="8248" spans="3:3">
      <c r="C8248" s="1"/>
    </row>
    <row r="8249" spans="3:3">
      <c r="C8249" s="1"/>
    </row>
    <row r="8250" spans="3:3">
      <c r="C8250" s="1"/>
    </row>
    <row r="8251" spans="3:3">
      <c r="C8251" s="1"/>
    </row>
    <row r="8252" spans="3:3">
      <c r="C8252" s="1"/>
    </row>
    <row r="8253" spans="3:3">
      <c r="C8253" s="1"/>
    </row>
    <row r="8254" spans="3:3">
      <c r="C8254" s="1"/>
    </row>
    <row r="8255" spans="3:3">
      <c r="C8255" s="1"/>
    </row>
    <row r="8256" spans="3:3">
      <c r="C8256" s="1"/>
    </row>
    <row r="8257" spans="3:3">
      <c r="C8257" s="1"/>
    </row>
    <row r="8258" spans="3:3">
      <c r="C8258" s="1"/>
    </row>
    <row r="8259" spans="3:3">
      <c r="C8259" s="1"/>
    </row>
    <row r="8260" spans="3:3">
      <c r="C8260" s="1"/>
    </row>
    <row r="8261" spans="3:3">
      <c r="C8261" s="1"/>
    </row>
    <row r="8262" spans="3:3">
      <c r="C8262" s="1"/>
    </row>
    <row r="8263" spans="3:3">
      <c r="C8263" s="1"/>
    </row>
    <row r="8264" spans="3:3">
      <c r="C8264" s="1"/>
    </row>
    <row r="8265" spans="3:3">
      <c r="C8265" s="1"/>
    </row>
    <row r="8266" spans="3:3">
      <c r="C8266" s="1"/>
    </row>
    <row r="8267" spans="3:3">
      <c r="C8267" s="1"/>
    </row>
    <row r="8268" spans="3:3">
      <c r="C8268" s="1"/>
    </row>
    <row r="8269" spans="3:3">
      <c r="C8269" s="1"/>
    </row>
    <row r="8270" spans="3:3">
      <c r="C8270" s="1"/>
    </row>
    <row r="8271" spans="3:3">
      <c r="C8271" s="1"/>
    </row>
    <row r="8272" spans="3:3">
      <c r="C8272" s="1"/>
    </row>
    <row r="8273" spans="3:3">
      <c r="C8273" s="1"/>
    </row>
    <row r="8274" spans="3:3">
      <c r="C8274" s="1"/>
    </row>
    <row r="8275" spans="3:3">
      <c r="C8275" s="1"/>
    </row>
    <row r="8276" spans="3:3">
      <c r="C8276" s="1"/>
    </row>
    <row r="8277" spans="3:3">
      <c r="C8277" s="1"/>
    </row>
    <row r="8278" spans="3:3">
      <c r="C8278" s="1"/>
    </row>
    <row r="8279" spans="3:3">
      <c r="C8279" s="1"/>
    </row>
    <row r="8280" spans="3:3">
      <c r="C8280" s="1"/>
    </row>
    <row r="8281" spans="3:3">
      <c r="C8281" s="1"/>
    </row>
    <row r="8282" spans="3:3">
      <c r="C8282" s="1"/>
    </row>
    <row r="8283" spans="3:3">
      <c r="C8283" s="1"/>
    </row>
    <row r="8284" spans="3:3">
      <c r="C8284" s="1"/>
    </row>
    <row r="8285" spans="3:3">
      <c r="C8285" s="1"/>
    </row>
    <row r="8286" spans="3:3">
      <c r="C8286" s="1"/>
    </row>
    <row r="8287" spans="3:3">
      <c r="C8287" s="1"/>
    </row>
    <row r="8288" spans="3:3">
      <c r="C8288" s="1"/>
    </row>
    <row r="8289" spans="3:3">
      <c r="C8289" s="1"/>
    </row>
    <row r="8290" spans="3:3">
      <c r="C8290" s="1"/>
    </row>
    <row r="8291" spans="3:3">
      <c r="C8291" s="1"/>
    </row>
    <row r="8292" spans="3:3">
      <c r="C8292" s="1"/>
    </row>
    <row r="8293" spans="3:3">
      <c r="C8293" s="1"/>
    </row>
    <row r="8294" spans="3:3">
      <c r="C8294" s="1"/>
    </row>
    <row r="8295" spans="3:3">
      <c r="C8295" s="1"/>
    </row>
    <row r="8296" spans="3:3">
      <c r="C8296" s="1"/>
    </row>
    <row r="8297" spans="3:3">
      <c r="C8297" s="1"/>
    </row>
    <row r="8298" spans="3:3">
      <c r="C8298" s="1"/>
    </row>
    <row r="8299" spans="3:3">
      <c r="C8299" s="1"/>
    </row>
    <row r="8300" spans="3:3">
      <c r="C8300" s="1"/>
    </row>
    <row r="8301" spans="3:3">
      <c r="C8301" s="1"/>
    </row>
    <row r="8302" spans="3:3">
      <c r="C8302" s="1"/>
    </row>
    <row r="8303" spans="3:3">
      <c r="C8303" s="1"/>
    </row>
    <row r="8304" spans="3:3">
      <c r="C8304" s="1"/>
    </row>
    <row r="8305" spans="3:3">
      <c r="C8305" s="1"/>
    </row>
    <row r="8306" spans="3:3">
      <c r="C8306" s="1"/>
    </row>
    <row r="8307" spans="3:3">
      <c r="C8307" s="1"/>
    </row>
    <row r="8308" spans="3:3">
      <c r="C8308" s="1"/>
    </row>
    <row r="8309" spans="3:3">
      <c r="C8309" s="1"/>
    </row>
    <row r="8310" spans="3:3">
      <c r="C8310" s="1"/>
    </row>
    <row r="8311" spans="3:3">
      <c r="C8311" s="1"/>
    </row>
    <row r="8312" spans="3:3">
      <c r="C8312" s="1"/>
    </row>
    <row r="8313" spans="3:3">
      <c r="C8313" s="1"/>
    </row>
    <row r="8314" spans="3:3">
      <c r="C8314" s="1"/>
    </row>
    <row r="8315" spans="3:3">
      <c r="C8315" s="1"/>
    </row>
    <row r="8316" spans="3:3">
      <c r="C8316" s="1"/>
    </row>
    <row r="8317" spans="3:3">
      <c r="C8317" s="1"/>
    </row>
    <row r="8318" spans="3:3">
      <c r="C8318" s="1"/>
    </row>
    <row r="8319" spans="3:3">
      <c r="C8319" s="1"/>
    </row>
    <row r="8320" spans="3:3">
      <c r="C8320" s="1"/>
    </row>
    <row r="8321" spans="3:3">
      <c r="C8321" s="1"/>
    </row>
    <row r="8322" spans="3:3">
      <c r="C8322" s="1"/>
    </row>
    <row r="8323" spans="3:3">
      <c r="C8323" s="1"/>
    </row>
    <row r="8324" spans="3:3">
      <c r="C8324" s="1"/>
    </row>
    <row r="8325" spans="3:3">
      <c r="C8325" s="1"/>
    </row>
    <row r="8326" spans="3:3">
      <c r="C8326" s="1"/>
    </row>
    <row r="8327" spans="3:3">
      <c r="C8327" s="1"/>
    </row>
    <row r="8328" spans="3:3">
      <c r="C8328" s="1"/>
    </row>
    <row r="8329" spans="3:3">
      <c r="C8329" s="1"/>
    </row>
    <row r="8330" spans="3:3">
      <c r="C8330" s="1"/>
    </row>
    <row r="8331" spans="3:3">
      <c r="C8331" s="1"/>
    </row>
    <row r="8332" spans="3:3">
      <c r="C8332" s="1"/>
    </row>
    <row r="8333" spans="3:3">
      <c r="C8333" s="1"/>
    </row>
    <row r="8334" spans="3:3">
      <c r="C8334" s="1"/>
    </row>
    <row r="8335" spans="3:3">
      <c r="C8335" s="1"/>
    </row>
    <row r="8336" spans="3:3">
      <c r="C8336" s="1"/>
    </row>
    <row r="8337" spans="3:3">
      <c r="C8337" s="1"/>
    </row>
    <row r="8338" spans="3:3">
      <c r="C8338" s="1"/>
    </row>
    <row r="8339" spans="3:3">
      <c r="C8339" s="1"/>
    </row>
    <row r="8340" spans="3:3">
      <c r="C8340" s="1"/>
    </row>
    <row r="8341" spans="3:3">
      <c r="C8341" s="1"/>
    </row>
    <row r="8342" spans="3:3">
      <c r="C8342" s="1"/>
    </row>
    <row r="8343" spans="3:3">
      <c r="C8343" s="1"/>
    </row>
    <row r="8344" spans="3:3">
      <c r="C8344" s="1"/>
    </row>
    <row r="8345" spans="3:3">
      <c r="C8345" s="1"/>
    </row>
    <row r="8346" spans="3:3">
      <c r="C8346" s="1"/>
    </row>
    <row r="8347" spans="3:3">
      <c r="C8347" s="1"/>
    </row>
    <row r="8348" spans="3:3">
      <c r="C8348" s="1"/>
    </row>
    <row r="8349" spans="3:3">
      <c r="C8349" s="1"/>
    </row>
    <row r="8350" spans="3:3">
      <c r="C8350" s="1"/>
    </row>
    <row r="8351" spans="3:3">
      <c r="C8351" s="1"/>
    </row>
    <row r="8352" spans="3:3">
      <c r="C8352" s="1"/>
    </row>
    <row r="8353" spans="3:3">
      <c r="C8353" s="1"/>
    </row>
    <row r="8354" spans="3:3">
      <c r="C8354" s="1"/>
    </row>
    <row r="8355" spans="3:3">
      <c r="C8355" s="1"/>
    </row>
    <row r="8356" spans="3:3">
      <c r="C8356" s="1"/>
    </row>
    <row r="8357" spans="3:3">
      <c r="C8357" s="1"/>
    </row>
    <row r="8358" spans="3:3">
      <c r="C8358" s="1"/>
    </row>
    <row r="8359" spans="3:3">
      <c r="C8359" s="1"/>
    </row>
    <row r="8360" spans="3:3">
      <c r="C8360" s="1"/>
    </row>
    <row r="8361" spans="3:3">
      <c r="C8361" s="1"/>
    </row>
    <row r="8362" spans="3:3">
      <c r="C8362" s="1"/>
    </row>
    <row r="8363" spans="3:3">
      <c r="C8363" s="1"/>
    </row>
    <row r="8364" spans="3:3">
      <c r="C8364" s="1"/>
    </row>
    <row r="8365" spans="3:3">
      <c r="C8365" s="1"/>
    </row>
    <row r="8366" spans="3:3">
      <c r="C8366" s="1"/>
    </row>
    <row r="8367" spans="3:3">
      <c r="C8367" s="1"/>
    </row>
    <row r="8368" spans="3:3">
      <c r="C8368" s="1"/>
    </row>
    <row r="8369" spans="3:3">
      <c r="C8369" s="1"/>
    </row>
    <row r="8370" spans="3:3">
      <c r="C8370" s="1"/>
    </row>
    <row r="8371" spans="3:3">
      <c r="C8371" s="1"/>
    </row>
    <row r="8372" spans="3:3">
      <c r="C8372" s="1"/>
    </row>
    <row r="8373" spans="3:3">
      <c r="C8373" s="1"/>
    </row>
    <row r="8374" spans="3:3">
      <c r="C8374" s="1"/>
    </row>
    <row r="8375" spans="3:3">
      <c r="C8375" s="1"/>
    </row>
    <row r="8376" spans="3:3">
      <c r="C8376" s="1"/>
    </row>
    <row r="8377" spans="3:3">
      <c r="C8377" s="1"/>
    </row>
    <row r="8378" spans="3:3">
      <c r="C8378" s="1"/>
    </row>
    <row r="8379" spans="3:3">
      <c r="C8379" s="1"/>
    </row>
    <row r="8380" spans="3:3">
      <c r="C8380" s="1"/>
    </row>
    <row r="8381" spans="3:3">
      <c r="C8381" s="1"/>
    </row>
    <row r="8382" spans="3:3">
      <c r="C8382" s="1"/>
    </row>
    <row r="8383" spans="3:3">
      <c r="C8383" s="1"/>
    </row>
    <row r="8384" spans="3:3">
      <c r="C8384" s="1"/>
    </row>
    <row r="8385" spans="3:3">
      <c r="C8385" s="1"/>
    </row>
    <row r="8386" spans="3:3">
      <c r="C8386" s="1"/>
    </row>
    <row r="8387" spans="3:3">
      <c r="C8387" s="1"/>
    </row>
    <row r="8388" spans="3:3">
      <c r="C8388" s="1"/>
    </row>
    <row r="8389" spans="3:3">
      <c r="C8389" s="1"/>
    </row>
    <row r="8390" spans="3:3">
      <c r="C8390" s="1"/>
    </row>
    <row r="8391" spans="3:3">
      <c r="C8391" s="1"/>
    </row>
    <row r="8392" spans="3:3">
      <c r="C8392" s="1"/>
    </row>
    <row r="8393" spans="3:3">
      <c r="C8393" s="1"/>
    </row>
    <row r="8394" spans="3:3">
      <c r="C8394" s="1"/>
    </row>
    <row r="8395" spans="3:3">
      <c r="C8395" s="1"/>
    </row>
    <row r="8396" spans="3:3">
      <c r="C8396" s="1"/>
    </row>
    <row r="8397" spans="3:3">
      <c r="C8397" s="1"/>
    </row>
    <row r="8398" spans="3:3">
      <c r="C8398" s="1"/>
    </row>
    <row r="8399" spans="3:3">
      <c r="C8399" s="1"/>
    </row>
    <row r="8400" spans="3:3">
      <c r="C8400" s="1"/>
    </row>
    <row r="8401" spans="3:3">
      <c r="C8401" s="1"/>
    </row>
    <row r="8402" spans="3:3">
      <c r="C8402" s="1"/>
    </row>
    <row r="8403" spans="3:3">
      <c r="C8403" s="1"/>
    </row>
    <row r="8404" spans="3:3">
      <c r="C8404" s="1"/>
    </row>
    <row r="8405" spans="3:3">
      <c r="C8405" s="1"/>
    </row>
    <row r="8406" spans="3:3">
      <c r="C8406" s="1"/>
    </row>
    <row r="8407" spans="3:3">
      <c r="C8407" s="1"/>
    </row>
    <row r="8408" spans="3:3">
      <c r="C8408" s="1"/>
    </row>
    <row r="8409" spans="3:3">
      <c r="C8409" s="1"/>
    </row>
    <row r="8410" spans="3:3">
      <c r="C8410" s="1"/>
    </row>
    <row r="8411" spans="3:3">
      <c r="C8411" s="1"/>
    </row>
    <row r="8412" spans="3:3">
      <c r="C8412" s="1"/>
    </row>
    <row r="8413" spans="3:3">
      <c r="C8413" s="1"/>
    </row>
    <row r="8414" spans="3:3">
      <c r="C8414" s="1"/>
    </row>
    <row r="8415" spans="3:3">
      <c r="C8415" s="1"/>
    </row>
    <row r="8416" spans="3:3">
      <c r="C8416" s="1"/>
    </row>
    <row r="8417" spans="3:3">
      <c r="C8417" s="1"/>
    </row>
    <row r="8418" spans="3:3">
      <c r="C8418" s="1"/>
    </row>
    <row r="8419" spans="3:3">
      <c r="C8419" s="1"/>
    </row>
    <row r="8420" spans="3:3">
      <c r="C8420" s="1"/>
    </row>
    <row r="8421" spans="3:3">
      <c r="C8421" s="1"/>
    </row>
    <row r="8422" spans="3:3">
      <c r="C8422" s="1"/>
    </row>
    <row r="8423" spans="3:3">
      <c r="C8423" s="1"/>
    </row>
    <row r="8424" spans="3:3">
      <c r="C8424" s="1"/>
    </row>
    <row r="8425" spans="3:3">
      <c r="C8425" s="1"/>
    </row>
    <row r="8426" spans="3:3">
      <c r="C8426" s="1"/>
    </row>
    <row r="8427" spans="3:3">
      <c r="C8427" s="1"/>
    </row>
    <row r="8428" spans="3:3">
      <c r="C8428" s="1"/>
    </row>
    <row r="8429" spans="3:3">
      <c r="C8429" s="1"/>
    </row>
    <row r="8430" spans="3:3">
      <c r="C8430" s="1"/>
    </row>
    <row r="8431" spans="3:3">
      <c r="C8431" s="1"/>
    </row>
    <row r="8432" spans="3:3">
      <c r="C8432" s="1"/>
    </row>
    <row r="8433" spans="3:3">
      <c r="C8433" s="1"/>
    </row>
    <row r="8434" spans="3:3">
      <c r="C8434" s="1"/>
    </row>
    <row r="8435" spans="3:3">
      <c r="C8435" s="1"/>
    </row>
    <row r="8436" spans="3:3">
      <c r="C8436" s="1"/>
    </row>
    <row r="8437" spans="3:3">
      <c r="C8437" s="1"/>
    </row>
    <row r="8438" spans="3:3">
      <c r="C8438" s="1"/>
    </row>
    <row r="8439" spans="3:3">
      <c r="C8439" s="1"/>
    </row>
    <row r="8440" spans="3:3">
      <c r="C8440" s="1"/>
    </row>
    <row r="8441" spans="3:3">
      <c r="C8441" s="1"/>
    </row>
    <row r="8442" spans="3:3">
      <c r="C8442" s="1"/>
    </row>
    <row r="8443" spans="3:3">
      <c r="C8443" s="1"/>
    </row>
    <row r="8444" spans="3:3">
      <c r="C8444" s="1"/>
    </row>
    <row r="8445" spans="3:3">
      <c r="C8445" s="1"/>
    </row>
    <row r="8446" spans="3:3">
      <c r="C8446" s="1"/>
    </row>
    <row r="8447" spans="3:3">
      <c r="C8447" s="1"/>
    </row>
    <row r="8448" spans="3:3">
      <c r="C8448" s="1"/>
    </row>
    <row r="8449" spans="3:3">
      <c r="C8449" s="1"/>
    </row>
    <row r="8450" spans="3:3">
      <c r="C8450" s="1"/>
    </row>
    <row r="8451" spans="3:3">
      <c r="C8451" s="1"/>
    </row>
    <row r="8452" spans="3:3">
      <c r="C8452" s="1"/>
    </row>
    <row r="8453" spans="3:3">
      <c r="C8453" s="1"/>
    </row>
    <row r="8454" spans="3:3">
      <c r="C8454" s="1"/>
    </row>
    <row r="8455" spans="3:3">
      <c r="C8455" s="1"/>
    </row>
    <row r="8456" spans="3:3">
      <c r="C8456" s="1"/>
    </row>
    <row r="8457" spans="3:3">
      <c r="C8457" s="1"/>
    </row>
    <row r="8458" spans="3:3">
      <c r="C8458" s="1"/>
    </row>
    <row r="8459" spans="3:3">
      <c r="C8459" s="1"/>
    </row>
    <row r="8460" spans="3:3">
      <c r="C8460" s="1"/>
    </row>
    <row r="8461" spans="3:3">
      <c r="C8461" s="1"/>
    </row>
    <row r="8462" spans="3:3">
      <c r="C8462" s="1"/>
    </row>
    <row r="8463" spans="3:3">
      <c r="C8463" s="1"/>
    </row>
    <row r="8464" spans="3:3">
      <c r="C8464" s="1"/>
    </row>
    <row r="8465" spans="3:3">
      <c r="C8465" s="1"/>
    </row>
    <row r="8466" spans="3:3">
      <c r="C8466" s="1"/>
    </row>
    <row r="8467" spans="3:3">
      <c r="C8467" s="1"/>
    </row>
    <row r="8468" spans="3:3">
      <c r="C8468" s="1"/>
    </row>
    <row r="8469" spans="3:3">
      <c r="C8469" s="1"/>
    </row>
    <row r="8470" spans="3:3">
      <c r="C8470" s="1"/>
    </row>
    <row r="8471" spans="3:3">
      <c r="C8471" s="1"/>
    </row>
    <row r="8472" spans="3:3">
      <c r="C8472" s="1"/>
    </row>
    <row r="8473" spans="3:3">
      <c r="C8473" s="1"/>
    </row>
    <row r="8474" spans="3:3">
      <c r="C8474" s="1"/>
    </row>
    <row r="8475" spans="3:3">
      <c r="C8475" s="1"/>
    </row>
    <row r="8476" spans="3:3">
      <c r="C8476" s="1"/>
    </row>
    <row r="8477" spans="3:3">
      <c r="C8477" s="1"/>
    </row>
    <row r="8478" spans="3:3">
      <c r="C8478" s="1"/>
    </row>
    <row r="8479" spans="3:3">
      <c r="C8479" s="1"/>
    </row>
    <row r="8480" spans="3:3">
      <c r="C8480" s="1"/>
    </row>
    <row r="8481" spans="3:3">
      <c r="C8481" s="1"/>
    </row>
    <row r="8482" spans="3:3">
      <c r="C8482" s="1"/>
    </row>
    <row r="8483" spans="3:3">
      <c r="C8483" s="1"/>
    </row>
    <row r="8484" spans="3:3">
      <c r="C8484" s="1"/>
    </row>
    <row r="8485" spans="3:3">
      <c r="C8485" s="1"/>
    </row>
    <row r="8486" spans="3:3">
      <c r="C8486" s="1"/>
    </row>
    <row r="8487" spans="3:3">
      <c r="C8487" s="1"/>
    </row>
    <row r="8488" spans="3:3">
      <c r="C8488" s="1"/>
    </row>
    <row r="8489" spans="3:3">
      <c r="C8489" s="1"/>
    </row>
    <row r="8490" spans="3:3">
      <c r="C8490" s="1"/>
    </row>
    <row r="8491" spans="3:3">
      <c r="C8491" s="1"/>
    </row>
    <row r="8492" spans="3:3">
      <c r="C8492" s="1"/>
    </row>
    <row r="8493" spans="3:3">
      <c r="C8493" s="1"/>
    </row>
    <row r="8494" spans="3:3">
      <c r="C8494" s="1"/>
    </row>
    <row r="8495" spans="3:3">
      <c r="C8495" s="1"/>
    </row>
    <row r="8496" spans="3:3">
      <c r="C8496" s="1"/>
    </row>
    <row r="8497" spans="3:3">
      <c r="C8497" s="1"/>
    </row>
    <row r="8498" spans="3:3">
      <c r="C8498" s="1"/>
    </row>
    <row r="8499" spans="3:3">
      <c r="C8499" s="1"/>
    </row>
    <row r="8500" spans="3:3">
      <c r="C8500" s="1"/>
    </row>
    <row r="8501" spans="3:3">
      <c r="C8501" s="1"/>
    </row>
    <row r="8502" spans="3:3">
      <c r="C8502" s="1"/>
    </row>
    <row r="8503" spans="3:3">
      <c r="C8503" s="1"/>
    </row>
    <row r="8504" spans="3:3">
      <c r="C8504" s="1"/>
    </row>
    <row r="8505" spans="3:3">
      <c r="C8505" s="1"/>
    </row>
    <row r="8506" spans="3:3">
      <c r="C8506" s="1"/>
    </row>
    <row r="8507" spans="3:3">
      <c r="C8507" s="1"/>
    </row>
    <row r="8508" spans="3:3">
      <c r="C8508" s="1"/>
    </row>
    <row r="8509" spans="3:3">
      <c r="C8509" s="1"/>
    </row>
    <row r="8510" spans="3:3">
      <c r="C8510" s="1"/>
    </row>
    <row r="8511" spans="3:3">
      <c r="C8511" s="1"/>
    </row>
    <row r="8512" spans="3:3">
      <c r="C8512" s="1"/>
    </row>
    <row r="8513" spans="3:3">
      <c r="C8513" s="1"/>
    </row>
    <row r="8514" spans="3:3">
      <c r="C8514" s="1"/>
    </row>
    <row r="8515" spans="3:3">
      <c r="C8515" s="1"/>
    </row>
    <row r="8516" spans="3:3">
      <c r="C8516" s="1"/>
    </row>
    <row r="8517" spans="3:3">
      <c r="C8517" s="1"/>
    </row>
    <row r="8518" spans="3:3">
      <c r="C8518" s="1"/>
    </row>
    <row r="8519" spans="3:3">
      <c r="C8519" s="1"/>
    </row>
    <row r="8520" spans="3:3">
      <c r="C8520" s="1"/>
    </row>
    <row r="8521" spans="3:3">
      <c r="C8521" s="1"/>
    </row>
    <row r="8522" spans="3:3">
      <c r="C8522" s="1"/>
    </row>
    <row r="8523" spans="3:3">
      <c r="C8523" s="1"/>
    </row>
    <row r="8524" spans="3:3">
      <c r="C8524" s="1"/>
    </row>
    <row r="8525" spans="3:3">
      <c r="C8525" s="1"/>
    </row>
    <row r="8526" spans="3:3">
      <c r="C8526" s="1"/>
    </row>
    <row r="8527" spans="3:3">
      <c r="C8527" s="1"/>
    </row>
    <row r="8528" spans="3:3">
      <c r="C8528" s="1"/>
    </row>
    <row r="8529" spans="3:3">
      <c r="C8529" s="1"/>
    </row>
    <row r="8530" spans="3:3">
      <c r="C8530" s="1"/>
    </row>
    <row r="8531" spans="3:3">
      <c r="C8531" s="1"/>
    </row>
    <row r="8532" spans="3:3">
      <c r="C8532" s="1"/>
    </row>
    <row r="8533" spans="3:3">
      <c r="C8533" s="1"/>
    </row>
    <row r="8534" spans="3:3">
      <c r="C8534" s="1"/>
    </row>
    <row r="8535" spans="3:3">
      <c r="C8535" s="1"/>
    </row>
    <row r="8536" spans="3:3">
      <c r="C8536" s="1"/>
    </row>
    <row r="8537" spans="3:3">
      <c r="C8537" s="1"/>
    </row>
    <row r="8538" spans="3:3">
      <c r="C8538" s="1"/>
    </row>
    <row r="8539" spans="3:3">
      <c r="C8539" s="1"/>
    </row>
    <row r="8540" spans="3:3">
      <c r="C8540" s="1"/>
    </row>
    <row r="8541" spans="3:3">
      <c r="C8541" s="1"/>
    </row>
    <row r="8542" spans="3:3">
      <c r="C8542" s="1"/>
    </row>
    <row r="8543" spans="3:3">
      <c r="C8543" s="1"/>
    </row>
    <row r="8544" spans="3:3">
      <c r="C8544" s="1"/>
    </row>
    <row r="8545" spans="3:3">
      <c r="C8545" s="1"/>
    </row>
    <row r="8546" spans="3:3">
      <c r="C8546" s="1"/>
    </row>
    <row r="8547" spans="3:3">
      <c r="C8547" s="1"/>
    </row>
    <row r="8548" spans="3:3">
      <c r="C8548" s="1"/>
    </row>
    <row r="8549" spans="3:3">
      <c r="C8549" s="1"/>
    </row>
    <row r="8550" spans="3:3">
      <c r="C8550" s="1"/>
    </row>
    <row r="8551" spans="3:3">
      <c r="C8551" s="1"/>
    </row>
    <row r="8552" spans="3:3">
      <c r="C8552" s="1"/>
    </row>
    <row r="8553" spans="3:3">
      <c r="C8553" s="1"/>
    </row>
    <row r="8554" spans="3:3">
      <c r="C8554" s="1"/>
    </row>
    <row r="8555" spans="3:3">
      <c r="C8555" s="1"/>
    </row>
    <row r="8556" spans="3:3">
      <c r="C8556" s="1"/>
    </row>
    <row r="8557" spans="3:3">
      <c r="C8557" s="1"/>
    </row>
    <row r="8558" spans="3:3">
      <c r="C8558" s="1"/>
    </row>
    <row r="8559" spans="3:3">
      <c r="C8559" s="1"/>
    </row>
    <row r="8560" spans="3:3">
      <c r="C8560" s="1"/>
    </row>
    <row r="8561" spans="3:3">
      <c r="C8561" s="1"/>
    </row>
    <row r="8562" spans="3:3">
      <c r="C8562" s="1"/>
    </row>
    <row r="8563" spans="3:3">
      <c r="C8563" s="1"/>
    </row>
    <row r="8564" spans="3:3">
      <c r="C8564" s="1"/>
    </row>
    <row r="8565" spans="3:3">
      <c r="C8565" s="1"/>
    </row>
    <row r="8566" spans="3:3">
      <c r="C8566" s="1"/>
    </row>
    <row r="8567" spans="3:3">
      <c r="C8567" s="1"/>
    </row>
    <row r="8568" spans="3:3">
      <c r="C8568" s="1"/>
    </row>
    <row r="8569" spans="3:3">
      <c r="C8569" s="1"/>
    </row>
    <row r="8570" spans="3:3">
      <c r="C8570" s="1"/>
    </row>
    <row r="8571" spans="3:3">
      <c r="C8571" s="1"/>
    </row>
    <row r="8572" spans="3:3">
      <c r="C8572" s="1"/>
    </row>
    <row r="8573" spans="3:3">
      <c r="C8573" s="1"/>
    </row>
    <row r="8574" spans="3:3">
      <c r="C8574" s="1"/>
    </row>
    <row r="8575" spans="3:3">
      <c r="C8575" s="1"/>
    </row>
    <row r="8576" spans="3:3">
      <c r="C8576" s="1"/>
    </row>
    <row r="8577" spans="3:3">
      <c r="C8577" s="1"/>
    </row>
    <row r="8578" spans="3:3">
      <c r="C8578" s="1"/>
    </row>
    <row r="8579" spans="3:3">
      <c r="C8579" s="1"/>
    </row>
    <row r="8580" spans="3:3">
      <c r="C8580" s="1"/>
    </row>
    <row r="8581" spans="3:3">
      <c r="C8581" s="1"/>
    </row>
    <row r="8582" spans="3:3">
      <c r="C8582" s="1"/>
    </row>
    <row r="8583" spans="3:3">
      <c r="C8583" s="1"/>
    </row>
    <row r="8584" spans="3:3">
      <c r="C8584" s="1"/>
    </row>
    <row r="8585" spans="3:3">
      <c r="C8585" s="1"/>
    </row>
    <row r="8586" spans="3:3">
      <c r="C8586" s="1"/>
    </row>
    <row r="8587" spans="3:3">
      <c r="C8587" s="1"/>
    </row>
    <row r="8588" spans="3:3">
      <c r="C8588" s="1"/>
    </row>
    <row r="8589" spans="3:3">
      <c r="C8589" s="1"/>
    </row>
    <row r="8590" spans="3:3">
      <c r="C8590" s="1"/>
    </row>
    <row r="8591" spans="3:3">
      <c r="C8591" s="1"/>
    </row>
    <row r="8592" spans="3:3">
      <c r="C8592" s="1"/>
    </row>
    <row r="8593" spans="3:3">
      <c r="C8593" s="1"/>
    </row>
    <row r="8594" spans="3:3">
      <c r="C8594" s="1"/>
    </row>
    <row r="8595" spans="3:3">
      <c r="C8595" s="1"/>
    </row>
    <row r="8596" spans="3:3">
      <c r="C8596" s="1"/>
    </row>
    <row r="8597" spans="3:3">
      <c r="C8597" s="1"/>
    </row>
    <row r="8598" spans="3:3">
      <c r="C8598" s="1"/>
    </row>
    <row r="8599" spans="3:3">
      <c r="C8599" s="1"/>
    </row>
    <row r="8600" spans="3:3">
      <c r="C8600" s="1"/>
    </row>
    <row r="8601" spans="3:3">
      <c r="C8601" s="1"/>
    </row>
    <row r="8602" spans="3:3">
      <c r="C8602" s="1"/>
    </row>
    <row r="8603" spans="3:3">
      <c r="C8603" s="1"/>
    </row>
    <row r="8604" spans="3:3">
      <c r="C8604" s="1"/>
    </row>
    <row r="8605" spans="3:3">
      <c r="C8605" s="1"/>
    </row>
    <row r="8606" spans="3:3">
      <c r="C8606" s="1"/>
    </row>
    <row r="8607" spans="3:3">
      <c r="C8607" s="1"/>
    </row>
    <row r="8608" spans="3:3">
      <c r="C8608" s="1"/>
    </row>
    <row r="8609" spans="3:3">
      <c r="C8609" s="1"/>
    </row>
    <row r="8610" spans="3:3">
      <c r="C8610" s="1"/>
    </row>
    <row r="8611" spans="3:3">
      <c r="C8611" s="1"/>
    </row>
    <row r="8612" spans="3:3">
      <c r="C8612" s="1"/>
    </row>
    <row r="8613" spans="3:3">
      <c r="C8613" s="1"/>
    </row>
    <row r="8614" spans="3:3">
      <c r="C8614" s="1"/>
    </row>
    <row r="8615" spans="3:3">
      <c r="C8615" s="1"/>
    </row>
    <row r="8616" spans="3:3">
      <c r="C8616" s="1"/>
    </row>
    <row r="8617" spans="3:3">
      <c r="C8617" s="1"/>
    </row>
    <row r="8618" spans="3:3">
      <c r="C8618" s="1"/>
    </row>
    <row r="8619" spans="3:3">
      <c r="C8619" s="1"/>
    </row>
    <row r="8620" spans="3:3">
      <c r="C8620" s="1"/>
    </row>
    <row r="8621" spans="3:3">
      <c r="C8621" s="1"/>
    </row>
    <row r="8622" spans="3:3">
      <c r="C8622" s="1"/>
    </row>
    <row r="8623" spans="3:3">
      <c r="C8623" s="1"/>
    </row>
    <row r="8624" spans="3:3">
      <c r="C8624" s="1"/>
    </row>
    <row r="8625" spans="3:3">
      <c r="C8625" s="1"/>
    </row>
    <row r="8626" spans="3:3">
      <c r="C8626" s="1"/>
    </row>
    <row r="8627" spans="3:3">
      <c r="C8627" s="1"/>
    </row>
    <row r="8628" spans="3:3">
      <c r="C8628" s="1"/>
    </row>
    <row r="8629" spans="3:3">
      <c r="C8629" s="1"/>
    </row>
    <row r="8630" spans="3:3">
      <c r="C8630" s="1"/>
    </row>
    <row r="8631" spans="3:3">
      <c r="C8631" s="1"/>
    </row>
    <row r="8632" spans="3:3">
      <c r="C8632" s="1"/>
    </row>
    <row r="8633" spans="3:3">
      <c r="C8633" s="1"/>
    </row>
    <row r="8634" spans="3:3">
      <c r="C8634" s="1"/>
    </row>
    <row r="8635" spans="3:3">
      <c r="C8635" s="1"/>
    </row>
    <row r="8636" spans="3:3">
      <c r="C8636" s="1"/>
    </row>
    <row r="8637" spans="3:3">
      <c r="C8637" s="1"/>
    </row>
    <row r="8638" spans="3:3">
      <c r="C8638" s="1"/>
    </row>
    <row r="8639" spans="3:3">
      <c r="C8639" s="1"/>
    </row>
    <row r="8640" spans="3:3">
      <c r="C8640" s="1"/>
    </row>
    <row r="8641" spans="3:3">
      <c r="C8641" s="1"/>
    </row>
    <row r="8642" spans="3:3">
      <c r="C8642" s="1"/>
    </row>
    <row r="8643" spans="3:3">
      <c r="C8643" s="1"/>
    </row>
    <row r="8644" spans="3:3">
      <c r="C8644" s="1"/>
    </row>
    <row r="8645" spans="3:3">
      <c r="C8645" s="1"/>
    </row>
    <row r="8646" spans="3:3">
      <c r="C8646" s="1"/>
    </row>
    <row r="8647" spans="3:3">
      <c r="C8647" s="1"/>
    </row>
    <row r="8648" spans="3:3">
      <c r="C8648" s="1"/>
    </row>
    <row r="8649" spans="3:3">
      <c r="C8649" s="1"/>
    </row>
    <row r="8650" spans="3:3">
      <c r="C8650" s="1"/>
    </row>
    <row r="8651" spans="3:3">
      <c r="C8651" s="1"/>
    </row>
    <row r="8652" spans="3:3">
      <c r="C8652" s="1"/>
    </row>
    <row r="8653" spans="3:3">
      <c r="C8653" s="1"/>
    </row>
    <row r="8654" spans="3:3">
      <c r="C8654" s="1"/>
    </row>
    <row r="8655" spans="3:3">
      <c r="C8655" s="1"/>
    </row>
    <row r="8656" spans="3:3">
      <c r="C8656" s="1"/>
    </row>
    <row r="8657" spans="3:3">
      <c r="C8657" s="1"/>
    </row>
    <row r="8658" spans="3:3">
      <c r="C8658" s="1"/>
    </row>
    <row r="8659" spans="3:3">
      <c r="C8659" s="1"/>
    </row>
    <row r="8660" spans="3:3">
      <c r="C8660" s="1"/>
    </row>
    <row r="8661" spans="3:3">
      <c r="C8661" s="1"/>
    </row>
    <row r="8662" spans="3:3">
      <c r="C8662" s="1"/>
    </row>
    <row r="8663" spans="3:3">
      <c r="C8663" s="1"/>
    </row>
    <row r="8664" spans="3:3">
      <c r="C8664" s="1"/>
    </row>
    <row r="8665" spans="3:3">
      <c r="C8665" s="1"/>
    </row>
    <row r="8666" spans="3:3">
      <c r="C8666" s="1"/>
    </row>
    <row r="8667" spans="3:3">
      <c r="C8667" s="1"/>
    </row>
    <row r="8668" spans="3:3">
      <c r="C8668" s="1"/>
    </row>
    <row r="8669" spans="3:3">
      <c r="C8669" s="1"/>
    </row>
    <row r="8670" spans="3:3">
      <c r="C8670" s="1"/>
    </row>
    <row r="8671" spans="3:3">
      <c r="C8671" s="1"/>
    </row>
    <row r="8672" spans="3:3">
      <c r="C8672" s="1"/>
    </row>
    <row r="8673" spans="3:3">
      <c r="C8673" s="1"/>
    </row>
    <row r="8674" spans="3:3">
      <c r="C8674" s="1"/>
    </row>
    <row r="8675" spans="3:3">
      <c r="C8675" s="1"/>
    </row>
    <row r="8676" spans="3:3">
      <c r="C8676" s="1"/>
    </row>
    <row r="8677" spans="3:3">
      <c r="C8677" s="1"/>
    </row>
    <row r="8678" spans="3:3">
      <c r="C8678" s="1"/>
    </row>
    <row r="8679" spans="3:3">
      <c r="C8679" s="1"/>
    </row>
    <row r="8680" spans="3:3">
      <c r="C8680" s="1"/>
    </row>
    <row r="8681" spans="3:3">
      <c r="C8681" s="1"/>
    </row>
    <row r="8682" spans="3:3">
      <c r="C8682" s="1"/>
    </row>
    <row r="8683" spans="3:3">
      <c r="C8683" s="1"/>
    </row>
    <row r="8684" spans="3:3">
      <c r="C8684" s="1"/>
    </row>
    <row r="8685" spans="3:3">
      <c r="C8685" s="1"/>
    </row>
    <row r="8686" spans="3:3">
      <c r="C8686" s="1"/>
    </row>
    <row r="8687" spans="3:3">
      <c r="C8687" s="1"/>
    </row>
    <row r="8688" spans="3:3">
      <c r="C8688" s="1"/>
    </row>
    <row r="8689" spans="3:3">
      <c r="C8689" s="1"/>
    </row>
    <row r="8690" spans="3:3">
      <c r="C8690" s="1"/>
    </row>
    <row r="8691" spans="3:3">
      <c r="C8691" s="1"/>
    </row>
    <row r="8692" spans="3:3">
      <c r="C8692" s="1"/>
    </row>
    <row r="8693" spans="3:3">
      <c r="C8693" s="1"/>
    </row>
    <row r="8694" spans="3:3">
      <c r="C8694" s="1"/>
    </row>
    <row r="8695" spans="3:3">
      <c r="C8695" s="1"/>
    </row>
    <row r="8696" spans="3:3">
      <c r="C8696" s="1"/>
    </row>
    <row r="8697" spans="3:3">
      <c r="C8697" s="1"/>
    </row>
    <row r="8698" spans="3:3">
      <c r="C8698" s="1"/>
    </row>
    <row r="8699" spans="3:3">
      <c r="C8699" s="1"/>
    </row>
    <row r="8700" spans="3:3">
      <c r="C8700" s="1"/>
    </row>
    <row r="8701" spans="3:3">
      <c r="C8701" s="1"/>
    </row>
    <row r="8702" spans="3:3">
      <c r="C8702" s="1"/>
    </row>
    <row r="8703" spans="3:3">
      <c r="C8703" s="1"/>
    </row>
    <row r="8704" spans="3:3">
      <c r="C8704" s="1"/>
    </row>
    <row r="8705" spans="3:3">
      <c r="C8705" s="1"/>
    </row>
    <row r="8706" spans="3:3">
      <c r="C8706" s="1"/>
    </row>
    <row r="8707" spans="3:3">
      <c r="C8707" s="1"/>
    </row>
    <row r="8708" spans="3:3">
      <c r="C8708" s="1"/>
    </row>
    <row r="8709" spans="3:3">
      <c r="C8709" s="1"/>
    </row>
    <row r="8710" spans="3:3">
      <c r="C8710" s="1"/>
    </row>
    <row r="8711" spans="3:3">
      <c r="C8711" s="1"/>
    </row>
    <row r="8712" spans="3:3">
      <c r="C8712" s="1"/>
    </row>
    <row r="8713" spans="3:3">
      <c r="C8713" s="1"/>
    </row>
    <row r="8714" spans="3:3">
      <c r="C8714" s="1"/>
    </row>
    <row r="8715" spans="3:3">
      <c r="C8715" s="1"/>
    </row>
    <row r="8716" spans="3:3">
      <c r="C8716" s="1"/>
    </row>
    <row r="8717" spans="3:3">
      <c r="C8717" s="1"/>
    </row>
    <row r="8718" spans="3:3">
      <c r="C8718" s="1"/>
    </row>
    <row r="8719" spans="3:3">
      <c r="C8719" s="1"/>
    </row>
    <row r="8720" spans="3:3">
      <c r="C8720" s="1"/>
    </row>
    <row r="8721" spans="3:3">
      <c r="C8721" s="1"/>
    </row>
    <row r="8722" spans="3:3">
      <c r="C8722" s="1"/>
    </row>
    <row r="8723" spans="3:3">
      <c r="C8723" s="1"/>
    </row>
    <row r="8724" spans="3:3">
      <c r="C8724" s="1"/>
    </row>
    <row r="8725" spans="3:3">
      <c r="C8725" s="1"/>
    </row>
    <row r="8726" spans="3:3">
      <c r="C8726" s="1"/>
    </row>
    <row r="8727" spans="3:3">
      <c r="C8727" s="1"/>
    </row>
    <row r="8728" spans="3:3">
      <c r="C8728" s="1"/>
    </row>
    <row r="8729" spans="3:3">
      <c r="C8729" s="1"/>
    </row>
    <row r="8730" spans="3:3">
      <c r="C8730" s="1"/>
    </row>
    <row r="8731" spans="3:3">
      <c r="C8731" s="1"/>
    </row>
    <row r="8732" spans="3:3">
      <c r="C8732" s="1"/>
    </row>
    <row r="8733" spans="3:3">
      <c r="C8733" s="1"/>
    </row>
    <row r="8734" spans="3:3">
      <c r="C8734" s="1"/>
    </row>
    <row r="8735" spans="3:3">
      <c r="C8735" s="1"/>
    </row>
    <row r="8736" spans="3:3">
      <c r="C8736" s="1"/>
    </row>
    <row r="8737" spans="3:3">
      <c r="C8737" s="1"/>
    </row>
    <row r="8738" spans="3:3">
      <c r="C8738" s="1"/>
    </row>
    <row r="8739" spans="3:3">
      <c r="C8739" s="1"/>
    </row>
    <row r="8740" spans="3:3">
      <c r="C8740" s="1"/>
    </row>
    <row r="8741" spans="3:3">
      <c r="C8741" s="1"/>
    </row>
    <row r="8742" spans="3:3">
      <c r="C8742" s="1"/>
    </row>
    <row r="8743" spans="3:3">
      <c r="C8743" s="1"/>
    </row>
    <row r="8744" spans="3:3">
      <c r="C8744" s="1"/>
    </row>
    <row r="8745" spans="3:3">
      <c r="C8745" s="1"/>
    </row>
    <row r="8746" spans="3:3">
      <c r="C8746" s="1"/>
    </row>
    <row r="8747" spans="3:3">
      <c r="C8747" s="1"/>
    </row>
    <row r="8748" spans="3:3">
      <c r="C8748" s="1"/>
    </row>
    <row r="8749" spans="3:3">
      <c r="C8749" s="1"/>
    </row>
    <row r="8750" spans="3:3">
      <c r="C8750" s="1"/>
    </row>
    <row r="8751" spans="3:3">
      <c r="C8751" s="1"/>
    </row>
    <row r="8752" spans="3:3">
      <c r="C8752" s="1"/>
    </row>
    <row r="8753" spans="3:3">
      <c r="C8753" s="1"/>
    </row>
    <row r="8754" spans="3:3">
      <c r="C8754" s="1"/>
    </row>
    <row r="8755" spans="3:3">
      <c r="C8755" s="1"/>
    </row>
    <row r="8756" spans="3:3">
      <c r="C8756" s="1"/>
    </row>
    <row r="8757" spans="3:3">
      <c r="C8757" s="1"/>
    </row>
    <row r="8758" spans="3:3">
      <c r="C8758" s="1"/>
    </row>
    <row r="8759" spans="3:3">
      <c r="C8759" s="1"/>
    </row>
    <row r="8760" spans="3:3">
      <c r="C8760" s="1"/>
    </row>
    <row r="8761" spans="3:3">
      <c r="C8761" s="1"/>
    </row>
    <row r="8762" spans="3:3">
      <c r="C8762" s="1"/>
    </row>
    <row r="8763" spans="3:3">
      <c r="C8763" s="1"/>
    </row>
    <row r="8764" spans="3:3">
      <c r="C8764" s="1"/>
    </row>
    <row r="8765" spans="3:3">
      <c r="C8765" s="1"/>
    </row>
    <row r="8766" spans="3:3">
      <c r="C8766" s="1"/>
    </row>
    <row r="8767" spans="3:3">
      <c r="C8767" s="1"/>
    </row>
    <row r="8768" spans="3:3">
      <c r="C8768" s="1"/>
    </row>
    <row r="8769" spans="3:3">
      <c r="C8769" s="1"/>
    </row>
    <row r="8770" spans="3:3">
      <c r="C8770" s="1"/>
    </row>
    <row r="8771" spans="3:3">
      <c r="C8771" s="1"/>
    </row>
    <row r="8772" spans="3:3">
      <c r="C8772" s="1"/>
    </row>
    <row r="8773" spans="3:3">
      <c r="C8773" s="1"/>
    </row>
    <row r="8774" spans="3:3">
      <c r="C8774" s="1"/>
    </row>
    <row r="8775" spans="3:3">
      <c r="C8775" s="1"/>
    </row>
    <row r="8776" spans="3:3">
      <c r="C8776" s="1"/>
    </row>
    <row r="8777" spans="3:3">
      <c r="C8777" s="1"/>
    </row>
    <row r="8778" spans="3:3">
      <c r="C8778" s="1"/>
    </row>
    <row r="8779" spans="3:3">
      <c r="C8779" s="1"/>
    </row>
    <row r="8780" spans="3:3">
      <c r="C8780" s="1"/>
    </row>
    <row r="8781" spans="3:3">
      <c r="C8781" s="1"/>
    </row>
    <row r="8782" spans="3:3">
      <c r="C8782" s="1"/>
    </row>
    <row r="8783" spans="3:3">
      <c r="C8783" s="1"/>
    </row>
    <row r="8784" spans="3:3">
      <c r="C8784" s="1"/>
    </row>
    <row r="8785" spans="3:3">
      <c r="C8785" s="1"/>
    </row>
    <row r="8786" spans="3:3">
      <c r="C8786" s="1"/>
    </row>
    <row r="8787" spans="3:3">
      <c r="C8787" s="1"/>
    </row>
    <row r="8788" spans="3:3">
      <c r="C8788" s="1"/>
    </row>
    <row r="8789" spans="3:3">
      <c r="C8789" s="1"/>
    </row>
    <row r="8790" spans="3:3">
      <c r="C8790" s="1"/>
    </row>
    <row r="8791" spans="3:3">
      <c r="C8791" s="1"/>
    </row>
    <row r="8792" spans="3:3">
      <c r="C8792" s="1"/>
    </row>
    <row r="8793" spans="3:3">
      <c r="C8793" s="1"/>
    </row>
    <row r="8794" spans="3:3">
      <c r="C8794" s="1"/>
    </row>
    <row r="8795" spans="3:3">
      <c r="C8795" s="1"/>
    </row>
    <row r="8796" spans="3:3">
      <c r="C8796" s="1"/>
    </row>
    <row r="8797" spans="3:3">
      <c r="C8797" s="1"/>
    </row>
    <row r="8798" spans="3:3">
      <c r="C8798" s="1"/>
    </row>
    <row r="8799" spans="3:3">
      <c r="C8799" s="1"/>
    </row>
    <row r="8800" spans="3:3">
      <c r="C8800" s="1"/>
    </row>
    <row r="8801" spans="3:3">
      <c r="C8801" s="1"/>
    </row>
    <row r="8802" spans="3:3">
      <c r="C8802" s="1"/>
    </row>
    <row r="8803" spans="3:3">
      <c r="C8803" s="1"/>
    </row>
    <row r="8804" spans="3:3">
      <c r="C8804" s="1"/>
    </row>
    <row r="8805" spans="3:3">
      <c r="C8805" s="1"/>
    </row>
    <row r="8806" spans="3:3">
      <c r="C8806" s="1"/>
    </row>
    <row r="8807" spans="3:3">
      <c r="C8807" s="1"/>
    </row>
    <row r="8808" spans="3:3">
      <c r="C8808" s="1"/>
    </row>
    <row r="8809" spans="3:3">
      <c r="C8809" s="1"/>
    </row>
    <row r="8810" spans="3:3">
      <c r="C8810" s="1"/>
    </row>
    <row r="8811" spans="3:3">
      <c r="C8811" s="1"/>
    </row>
    <row r="8812" spans="3:3">
      <c r="C8812" s="1"/>
    </row>
    <row r="8813" spans="3:3">
      <c r="C8813" s="1"/>
    </row>
    <row r="8814" spans="3:3">
      <c r="C8814" s="1"/>
    </row>
    <row r="8815" spans="3:3">
      <c r="C8815" s="1"/>
    </row>
    <row r="8816" spans="3:3">
      <c r="C8816" s="1"/>
    </row>
    <row r="8817" spans="3:3">
      <c r="C8817" s="1"/>
    </row>
    <row r="8818" spans="3:3">
      <c r="C8818" s="1"/>
    </row>
    <row r="8819" spans="3:3">
      <c r="C8819" s="1"/>
    </row>
    <row r="8820" spans="3:3">
      <c r="C8820" s="1"/>
    </row>
    <row r="8821" spans="3:3">
      <c r="C8821" s="1"/>
    </row>
    <row r="8822" spans="3:3">
      <c r="C8822" s="1"/>
    </row>
    <row r="8823" spans="3:3">
      <c r="C8823" s="1"/>
    </row>
    <row r="8824" spans="3:3">
      <c r="C8824" s="1"/>
    </row>
    <row r="8825" spans="3:3">
      <c r="C8825" s="1"/>
    </row>
    <row r="8826" spans="3:3">
      <c r="C8826" s="1"/>
    </row>
    <row r="8827" spans="3:3">
      <c r="C8827" s="1"/>
    </row>
    <row r="8828" spans="3:3">
      <c r="C8828" s="1"/>
    </row>
    <row r="8829" spans="3:3">
      <c r="C8829" s="1"/>
    </row>
    <row r="8830" spans="3:3">
      <c r="C8830" s="1"/>
    </row>
    <row r="8831" spans="3:3">
      <c r="C8831" s="1"/>
    </row>
    <row r="8832" spans="3:3">
      <c r="C8832" s="1"/>
    </row>
    <row r="8833" spans="3:3">
      <c r="C8833" s="1"/>
    </row>
    <row r="8834" spans="3:3">
      <c r="C8834" s="1"/>
    </row>
    <row r="8835" spans="3:3">
      <c r="C8835" s="1"/>
    </row>
    <row r="8836" spans="3:3">
      <c r="C8836" s="1"/>
    </row>
    <row r="8837" spans="3:3">
      <c r="C8837" s="1"/>
    </row>
    <row r="8838" spans="3:3">
      <c r="C8838" s="1"/>
    </row>
    <row r="8839" spans="3:3">
      <c r="C8839" s="1"/>
    </row>
    <row r="8840" spans="3:3">
      <c r="C8840" s="1"/>
    </row>
    <row r="8841" spans="3:3">
      <c r="C8841" s="1"/>
    </row>
    <row r="8842" spans="3:3">
      <c r="C8842" s="1"/>
    </row>
    <row r="8843" spans="3:3">
      <c r="C8843" s="1"/>
    </row>
    <row r="8844" spans="3:3">
      <c r="C8844" s="1"/>
    </row>
    <row r="8845" spans="3:3">
      <c r="C8845" s="1"/>
    </row>
    <row r="8846" spans="3:3">
      <c r="C8846" s="1"/>
    </row>
    <row r="8847" spans="3:3">
      <c r="C8847" s="1"/>
    </row>
    <row r="8848" spans="3:3">
      <c r="C8848" s="1"/>
    </row>
    <row r="8849" spans="3:3">
      <c r="C8849" s="1"/>
    </row>
    <row r="8850" spans="3:3">
      <c r="C8850" s="1"/>
    </row>
    <row r="8851" spans="3:3">
      <c r="C8851" s="1"/>
    </row>
    <row r="8852" spans="3:3">
      <c r="C8852" s="1"/>
    </row>
    <row r="8853" spans="3:3">
      <c r="C8853" s="1"/>
    </row>
    <row r="8854" spans="3:3">
      <c r="C8854" s="1"/>
    </row>
    <row r="8855" spans="3:3">
      <c r="C8855" s="1"/>
    </row>
    <row r="8856" spans="3:3">
      <c r="C8856" s="1"/>
    </row>
    <row r="8857" spans="3:3">
      <c r="C8857" s="1"/>
    </row>
    <row r="8858" spans="3:3">
      <c r="C8858" s="1"/>
    </row>
    <row r="8859" spans="3:3">
      <c r="C8859" s="1"/>
    </row>
    <row r="8860" spans="3:3">
      <c r="C8860" s="1"/>
    </row>
    <row r="8861" spans="3:3">
      <c r="C8861" s="1"/>
    </row>
    <row r="8862" spans="3:3">
      <c r="C8862" s="1"/>
    </row>
    <row r="8863" spans="3:3">
      <c r="C8863" s="1"/>
    </row>
    <row r="8864" spans="3:3">
      <c r="C8864" s="1"/>
    </row>
    <row r="8865" spans="3:3">
      <c r="C8865" s="1"/>
    </row>
    <row r="8866" spans="3:3">
      <c r="C8866" s="1"/>
    </row>
    <row r="8867" spans="3:3">
      <c r="C8867" s="1"/>
    </row>
    <row r="8868" spans="3:3">
      <c r="C8868" s="1"/>
    </row>
    <row r="8869" spans="3:3">
      <c r="C8869" s="1"/>
    </row>
    <row r="8870" spans="3:3">
      <c r="C8870" s="1"/>
    </row>
    <row r="8871" spans="3:3">
      <c r="C8871" s="1"/>
    </row>
    <row r="8872" spans="3:3">
      <c r="C8872" s="1"/>
    </row>
    <row r="8873" spans="3:3">
      <c r="C8873" s="1"/>
    </row>
    <row r="8874" spans="3:3">
      <c r="C8874" s="1"/>
    </row>
    <row r="8875" spans="3:3">
      <c r="C8875" s="1"/>
    </row>
    <row r="8876" spans="3:3">
      <c r="C8876" s="1"/>
    </row>
    <row r="8877" spans="3:3">
      <c r="C8877" s="1"/>
    </row>
    <row r="8878" spans="3:3">
      <c r="C8878" s="1"/>
    </row>
    <row r="8879" spans="3:3">
      <c r="C8879" s="1"/>
    </row>
    <row r="8880" spans="3:3">
      <c r="C8880" s="1"/>
    </row>
    <row r="8881" spans="3:3">
      <c r="C8881" s="1"/>
    </row>
    <row r="8882" spans="3:3">
      <c r="C8882" s="1"/>
    </row>
    <row r="8883" spans="3:3">
      <c r="C8883" s="1"/>
    </row>
    <row r="8884" spans="3:3">
      <c r="C8884" s="1"/>
    </row>
    <row r="8885" spans="3:3">
      <c r="C8885" s="1"/>
    </row>
    <row r="8886" spans="3:3">
      <c r="C8886" s="1"/>
    </row>
    <row r="8887" spans="3:3">
      <c r="C8887" s="1"/>
    </row>
    <row r="8888" spans="3:3">
      <c r="C8888" s="1"/>
    </row>
    <row r="8889" spans="3:3">
      <c r="C8889" s="1"/>
    </row>
    <row r="8890" spans="3:3">
      <c r="C8890" s="1"/>
    </row>
    <row r="8891" spans="3:3">
      <c r="C8891" s="1"/>
    </row>
    <row r="8892" spans="3:3">
      <c r="C8892" s="1"/>
    </row>
    <row r="8893" spans="3:3">
      <c r="C8893" s="1"/>
    </row>
    <row r="8894" spans="3:3">
      <c r="C8894" s="1"/>
    </row>
    <row r="8895" spans="3:3">
      <c r="C8895" s="1"/>
    </row>
    <row r="8896" spans="3:3">
      <c r="C8896" s="1"/>
    </row>
    <row r="8897" spans="3:3">
      <c r="C8897" s="1"/>
    </row>
    <row r="8898" spans="3:3">
      <c r="C8898" s="1"/>
    </row>
    <row r="8899" spans="3:3">
      <c r="C8899" s="1"/>
    </row>
    <row r="8900" spans="3:3">
      <c r="C8900" s="1"/>
    </row>
    <row r="8901" spans="3:3">
      <c r="C8901" s="1"/>
    </row>
    <row r="8902" spans="3:3">
      <c r="C8902" s="1"/>
    </row>
    <row r="8903" spans="3:3">
      <c r="C8903" s="1"/>
    </row>
    <row r="8904" spans="3:3">
      <c r="C8904" s="1"/>
    </row>
    <row r="8905" spans="3:3">
      <c r="C8905" s="1"/>
    </row>
    <row r="8906" spans="3:3">
      <c r="C8906" s="1"/>
    </row>
    <row r="8907" spans="3:3">
      <c r="C8907" s="1"/>
    </row>
    <row r="8908" spans="3:3">
      <c r="C8908" s="1"/>
    </row>
    <row r="8909" spans="3:3">
      <c r="C8909" s="1"/>
    </row>
    <row r="8910" spans="3:3">
      <c r="C8910" s="1"/>
    </row>
    <row r="8911" spans="3:3">
      <c r="C8911" s="1"/>
    </row>
    <row r="8912" spans="3:3">
      <c r="C8912" s="1"/>
    </row>
    <row r="8913" spans="3:3">
      <c r="C8913" s="1"/>
    </row>
    <row r="8914" spans="3:3">
      <c r="C8914" s="1"/>
    </row>
    <row r="8915" spans="3:3">
      <c r="C8915" s="1"/>
    </row>
    <row r="8916" spans="3:3">
      <c r="C8916" s="1"/>
    </row>
    <row r="8917" spans="3:3">
      <c r="C8917" s="1"/>
    </row>
    <row r="8918" spans="3:3">
      <c r="C8918" s="1"/>
    </row>
    <row r="8919" spans="3:3">
      <c r="C8919" s="1"/>
    </row>
    <row r="8920" spans="3:3">
      <c r="C8920" s="1"/>
    </row>
    <row r="8921" spans="3:3">
      <c r="C8921" s="1"/>
    </row>
    <row r="8922" spans="3:3">
      <c r="C8922" s="1"/>
    </row>
    <row r="8923" spans="3:3">
      <c r="C8923" s="1"/>
    </row>
    <row r="8924" spans="3:3">
      <c r="C8924" s="1"/>
    </row>
    <row r="8925" spans="3:3">
      <c r="C8925" s="1"/>
    </row>
    <row r="8926" spans="3:3">
      <c r="C8926" s="1"/>
    </row>
    <row r="8927" spans="3:3">
      <c r="C8927" s="1"/>
    </row>
    <row r="8928" spans="3:3">
      <c r="C8928" s="1"/>
    </row>
    <row r="8929" spans="3:3">
      <c r="C8929" s="1"/>
    </row>
    <row r="8930" spans="3:3">
      <c r="C8930" s="1"/>
    </row>
    <row r="8931" spans="3:3">
      <c r="C8931" s="1"/>
    </row>
    <row r="8932" spans="3:3">
      <c r="C8932" s="1"/>
    </row>
    <row r="8933" spans="3:3">
      <c r="C8933" s="1"/>
    </row>
    <row r="8934" spans="3:3">
      <c r="C8934" s="1"/>
    </row>
    <row r="8935" spans="3:3">
      <c r="C8935" s="1"/>
    </row>
    <row r="8936" spans="3:3">
      <c r="C8936" s="1"/>
    </row>
    <row r="8937" spans="3:3">
      <c r="C8937" s="1"/>
    </row>
    <row r="8938" spans="3:3">
      <c r="C8938" s="1"/>
    </row>
    <row r="8939" spans="3:3">
      <c r="C8939" s="1"/>
    </row>
    <row r="8940" spans="3:3">
      <c r="C8940" s="1"/>
    </row>
    <row r="8941" spans="3:3">
      <c r="C8941" s="1"/>
    </row>
    <row r="8942" spans="3:3">
      <c r="C8942" s="1"/>
    </row>
    <row r="8943" spans="3:3">
      <c r="C8943" s="1"/>
    </row>
    <row r="8944" spans="3:3">
      <c r="C8944" s="1"/>
    </row>
    <row r="8945" spans="3:3">
      <c r="C8945" s="1"/>
    </row>
    <row r="8946" spans="3:3">
      <c r="C8946" s="1"/>
    </row>
    <row r="8947" spans="3:3">
      <c r="C8947" s="1"/>
    </row>
    <row r="8948" spans="3:3">
      <c r="C8948" s="1"/>
    </row>
    <row r="8949" spans="3:3">
      <c r="C8949" s="1"/>
    </row>
    <row r="8950" spans="3:3">
      <c r="C8950" s="1"/>
    </row>
    <row r="8951" spans="3:3">
      <c r="C8951" s="1"/>
    </row>
    <row r="8952" spans="3:3">
      <c r="C8952" s="1"/>
    </row>
    <row r="8953" spans="3:3">
      <c r="C8953" s="1"/>
    </row>
    <row r="8954" spans="3:3">
      <c r="C8954" s="1"/>
    </row>
    <row r="8955" spans="3:3">
      <c r="C8955" s="1"/>
    </row>
    <row r="8956" spans="3:3">
      <c r="C8956" s="1"/>
    </row>
    <row r="8957" spans="3:3">
      <c r="C8957" s="1"/>
    </row>
    <row r="8958" spans="3:3">
      <c r="C8958" s="1"/>
    </row>
    <row r="8959" spans="3:3">
      <c r="C8959" s="1"/>
    </row>
    <row r="8960" spans="3:3">
      <c r="C8960" s="1"/>
    </row>
    <row r="8961" spans="3:3">
      <c r="C8961" s="1"/>
    </row>
    <row r="8962" spans="3:3">
      <c r="C8962" s="1"/>
    </row>
    <row r="8963" spans="3:3">
      <c r="C8963" s="1"/>
    </row>
    <row r="8964" spans="3:3">
      <c r="C8964" s="1"/>
    </row>
    <row r="8965" spans="3:3">
      <c r="C8965" s="1"/>
    </row>
    <row r="8966" spans="3:3">
      <c r="C8966" s="1"/>
    </row>
    <row r="8967" spans="3:3">
      <c r="C8967" s="1"/>
    </row>
    <row r="8968" spans="3:3">
      <c r="C8968" s="1"/>
    </row>
    <row r="8969" spans="3:3">
      <c r="C8969" s="1"/>
    </row>
    <row r="8970" spans="3:3">
      <c r="C8970" s="1"/>
    </row>
    <row r="8971" spans="3:3">
      <c r="C8971" s="1"/>
    </row>
    <row r="8972" spans="3:3">
      <c r="C8972" s="1"/>
    </row>
    <row r="8973" spans="3:3">
      <c r="C8973" s="1"/>
    </row>
    <row r="8974" spans="3:3">
      <c r="C8974" s="1"/>
    </row>
    <row r="8975" spans="3:3">
      <c r="C8975" s="1"/>
    </row>
    <row r="8976" spans="3:3">
      <c r="C8976" s="1"/>
    </row>
    <row r="8977" spans="3:3">
      <c r="C8977" s="1"/>
    </row>
    <row r="8978" spans="3:3">
      <c r="C8978" s="1"/>
    </row>
    <row r="8979" spans="3:3">
      <c r="C8979" s="1"/>
    </row>
    <row r="8980" spans="3:3">
      <c r="C8980" s="1"/>
    </row>
    <row r="8981" spans="3:3">
      <c r="C8981" s="1"/>
    </row>
    <row r="8982" spans="3:3">
      <c r="C8982" s="1"/>
    </row>
    <row r="8983" spans="3:3">
      <c r="C8983" s="1"/>
    </row>
    <row r="8984" spans="3:3">
      <c r="C8984" s="1"/>
    </row>
    <row r="8985" spans="3:3">
      <c r="C8985" s="1"/>
    </row>
    <row r="8986" spans="3:3">
      <c r="C8986" s="1"/>
    </row>
    <row r="8987" spans="3:3">
      <c r="C8987" s="1"/>
    </row>
    <row r="8988" spans="3:3">
      <c r="C8988" s="1"/>
    </row>
    <row r="8989" spans="3:3">
      <c r="C8989" s="1"/>
    </row>
    <row r="8990" spans="3:3">
      <c r="C8990" s="1"/>
    </row>
    <row r="8991" spans="3:3">
      <c r="C8991" s="1"/>
    </row>
    <row r="8992" spans="3:3">
      <c r="C8992" s="1"/>
    </row>
    <row r="8993" spans="3:3">
      <c r="C8993" s="1"/>
    </row>
    <row r="8994" spans="3:3">
      <c r="C8994" s="1"/>
    </row>
    <row r="8995" spans="3:3">
      <c r="C8995" s="1"/>
    </row>
    <row r="8996" spans="3:3">
      <c r="C8996" s="1"/>
    </row>
    <row r="8997" spans="3:3">
      <c r="C8997" s="1"/>
    </row>
    <row r="8998" spans="3:3">
      <c r="C8998" s="1"/>
    </row>
    <row r="8999" spans="3:3">
      <c r="C8999" s="1"/>
    </row>
    <row r="9000" spans="3:3">
      <c r="C9000" s="1"/>
    </row>
    <row r="9001" spans="3:3">
      <c r="C9001" s="1"/>
    </row>
    <row r="9002" spans="3:3">
      <c r="C9002" s="1"/>
    </row>
    <row r="9003" spans="3:3">
      <c r="C9003" s="1"/>
    </row>
    <row r="9004" spans="3:3">
      <c r="C9004" s="1"/>
    </row>
    <row r="9005" spans="3:3">
      <c r="C9005" s="1"/>
    </row>
    <row r="9006" spans="3:3">
      <c r="C9006" s="1"/>
    </row>
    <row r="9007" spans="3:3">
      <c r="C9007" s="1"/>
    </row>
    <row r="9008" spans="3:3">
      <c r="C9008" s="1"/>
    </row>
    <row r="9009" spans="3:3">
      <c r="C9009" s="1"/>
    </row>
    <row r="9010" spans="3:3">
      <c r="C9010" s="1"/>
    </row>
    <row r="9011" spans="3:3">
      <c r="C9011" s="1"/>
    </row>
    <row r="9012" spans="3:3">
      <c r="C9012" s="1"/>
    </row>
    <row r="9013" spans="3:3">
      <c r="C9013" s="1"/>
    </row>
    <row r="9014" spans="3:3">
      <c r="C9014" s="1"/>
    </row>
    <row r="9015" spans="3:3">
      <c r="C9015" s="1"/>
    </row>
    <row r="9016" spans="3:3">
      <c r="C9016" s="1"/>
    </row>
    <row r="9017" spans="3:3">
      <c r="C9017" s="1"/>
    </row>
    <row r="9018" spans="3:3">
      <c r="C9018" s="1"/>
    </row>
    <row r="9019" spans="3:3">
      <c r="C9019" s="1"/>
    </row>
    <row r="9020" spans="3:3">
      <c r="C9020" s="1"/>
    </row>
    <row r="9021" spans="3:3">
      <c r="C9021" s="1"/>
    </row>
    <row r="9022" spans="3:3">
      <c r="C9022" s="1"/>
    </row>
    <row r="9023" spans="3:3">
      <c r="C9023" s="1"/>
    </row>
    <row r="9024" spans="3:3">
      <c r="C9024" s="1"/>
    </row>
    <row r="9025" spans="3:3">
      <c r="C9025" s="1"/>
    </row>
    <row r="9026" spans="3:3">
      <c r="C9026" s="1"/>
    </row>
    <row r="9027" spans="3:3">
      <c r="C9027" s="1"/>
    </row>
    <row r="9028" spans="3:3">
      <c r="C9028" s="1"/>
    </row>
    <row r="9029" spans="3:3">
      <c r="C9029" s="1"/>
    </row>
    <row r="9030" spans="3:3">
      <c r="C9030" s="1"/>
    </row>
    <row r="9031" spans="3:3">
      <c r="C9031" s="1"/>
    </row>
    <row r="9032" spans="3:3">
      <c r="C9032" s="1"/>
    </row>
    <row r="9033" spans="3:3">
      <c r="C9033" s="1"/>
    </row>
    <row r="9034" spans="3:3">
      <c r="C9034" s="1"/>
    </row>
    <row r="9035" spans="3:3">
      <c r="C9035" s="1"/>
    </row>
    <row r="9036" spans="3:3">
      <c r="C9036" s="1"/>
    </row>
    <row r="9037" spans="3:3">
      <c r="C9037" s="1"/>
    </row>
    <row r="9038" spans="3:3">
      <c r="C9038" s="1"/>
    </row>
    <row r="9039" spans="3:3">
      <c r="C9039" s="1"/>
    </row>
    <row r="9040" spans="3:3">
      <c r="C9040" s="1"/>
    </row>
    <row r="9041" spans="3:3">
      <c r="C9041" s="1"/>
    </row>
    <row r="9042" spans="3:3">
      <c r="C9042" s="1"/>
    </row>
    <row r="9043" spans="3:3">
      <c r="C9043" s="1"/>
    </row>
    <row r="9044" spans="3:3">
      <c r="C9044" s="1"/>
    </row>
    <row r="9045" spans="3:3">
      <c r="C9045" s="1"/>
    </row>
    <row r="9046" spans="3:3">
      <c r="C9046" s="1"/>
    </row>
    <row r="9047" spans="3:3">
      <c r="C9047" s="1"/>
    </row>
    <row r="9048" spans="3:3">
      <c r="C9048" s="1"/>
    </row>
    <row r="9049" spans="3:3">
      <c r="C9049" s="1"/>
    </row>
    <row r="9050" spans="3:3">
      <c r="C9050" s="1"/>
    </row>
    <row r="9051" spans="3:3">
      <c r="C9051" s="1"/>
    </row>
    <row r="9052" spans="3:3">
      <c r="C9052" s="1"/>
    </row>
    <row r="9053" spans="3:3">
      <c r="C9053" s="1"/>
    </row>
    <row r="9054" spans="3:3">
      <c r="C9054" s="1"/>
    </row>
    <row r="9055" spans="3:3">
      <c r="C9055" s="1"/>
    </row>
    <row r="9056" spans="3:3">
      <c r="C9056" s="1"/>
    </row>
    <row r="9057" spans="3:3">
      <c r="C9057" s="1"/>
    </row>
    <row r="9058" spans="3:3">
      <c r="C9058" s="1"/>
    </row>
    <row r="9059" spans="3:3">
      <c r="C9059" s="1"/>
    </row>
    <row r="9060" spans="3:3">
      <c r="C9060" s="1"/>
    </row>
    <row r="9061" spans="3:3">
      <c r="C9061" s="1"/>
    </row>
    <row r="9062" spans="3:3">
      <c r="C9062" s="1"/>
    </row>
    <row r="9063" spans="3:3">
      <c r="C9063" s="1"/>
    </row>
    <row r="9064" spans="3:3">
      <c r="C9064" s="1"/>
    </row>
    <row r="9065" spans="3:3">
      <c r="C9065" s="1"/>
    </row>
    <row r="9066" spans="3:3">
      <c r="C9066" s="1"/>
    </row>
    <row r="9067" spans="3:3">
      <c r="C9067" s="1"/>
    </row>
    <row r="9068" spans="3:3">
      <c r="C9068" s="1"/>
    </row>
    <row r="9069" spans="3:3">
      <c r="C9069" s="1"/>
    </row>
    <row r="9070" spans="3:3">
      <c r="C9070" s="1"/>
    </row>
    <row r="9071" spans="3:3">
      <c r="C9071" s="1"/>
    </row>
    <row r="9072" spans="3:3">
      <c r="C9072" s="1"/>
    </row>
    <row r="9073" spans="3:3">
      <c r="C9073" s="1"/>
    </row>
    <row r="9074" spans="3:3">
      <c r="C9074" s="1"/>
    </row>
    <row r="9075" spans="3:3">
      <c r="C9075" s="1"/>
    </row>
    <row r="9076" spans="3:3">
      <c r="C9076" s="1"/>
    </row>
    <row r="9077" spans="3:3">
      <c r="C9077" s="1"/>
    </row>
    <row r="9078" spans="3:3">
      <c r="C9078" s="1"/>
    </row>
    <row r="9079" spans="3:3">
      <c r="C9079" s="1"/>
    </row>
    <row r="9080" spans="3:3">
      <c r="C9080" s="1"/>
    </row>
    <row r="9081" spans="3:3">
      <c r="C9081" s="1"/>
    </row>
    <row r="9082" spans="3:3">
      <c r="C9082" s="1"/>
    </row>
    <row r="9083" spans="3:3">
      <c r="C9083" s="1"/>
    </row>
    <row r="9084" spans="3:3">
      <c r="C9084" s="1"/>
    </row>
    <row r="9085" spans="3:3">
      <c r="C9085" s="1"/>
    </row>
    <row r="9086" spans="3:3">
      <c r="C9086" s="1"/>
    </row>
    <row r="9087" spans="3:3">
      <c r="C9087" s="1"/>
    </row>
    <row r="9088" spans="3:3">
      <c r="C9088" s="1"/>
    </row>
    <row r="9089" spans="3:3">
      <c r="C9089" s="1"/>
    </row>
    <row r="9090" spans="3:3">
      <c r="C9090" s="1"/>
    </row>
    <row r="9091" spans="3:3">
      <c r="C9091" s="1"/>
    </row>
    <row r="9092" spans="3:3">
      <c r="C9092" s="1"/>
    </row>
    <row r="9093" spans="3:3">
      <c r="C9093" s="1"/>
    </row>
    <row r="9094" spans="3:3">
      <c r="C9094" s="1"/>
    </row>
    <row r="9095" spans="3:3">
      <c r="C9095" s="1"/>
    </row>
    <row r="9096" spans="3:3">
      <c r="C9096" s="1"/>
    </row>
    <row r="9097" spans="3:3">
      <c r="C9097" s="1"/>
    </row>
    <row r="9098" spans="3:3">
      <c r="C9098" s="1"/>
    </row>
    <row r="9099" spans="3:3">
      <c r="C9099" s="1"/>
    </row>
    <row r="9100" spans="3:3">
      <c r="C9100" s="1"/>
    </row>
    <row r="9101" spans="3:3">
      <c r="C9101" s="1"/>
    </row>
    <row r="9102" spans="3:3">
      <c r="C9102" s="1"/>
    </row>
    <row r="9103" spans="3:3">
      <c r="C9103" s="1"/>
    </row>
    <row r="9104" spans="3:3">
      <c r="C9104" s="1"/>
    </row>
    <row r="9105" spans="3:3">
      <c r="C9105" s="1"/>
    </row>
    <row r="9106" spans="3:3">
      <c r="C9106" s="1"/>
    </row>
    <row r="9107" spans="3:3">
      <c r="C9107" s="1"/>
    </row>
    <row r="9108" spans="3:3">
      <c r="C9108" s="1"/>
    </row>
    <row r="9109" spans="3:3">
      <c r="C9109" s="1"/>
    </row>
    <row r="9110" spans="3:3">
      <c r="C9110" s="1"/>
    </row>
    <row r="9111" spans="3:3">
      <c r="C9111" s="1"/>
    </row>
    <row r="9112" spans="3:3">
      <c r="C9112" s="1"/>
    </row>
    <row r="9113" spans="3:3">
      <c r="C9113" s="1"/>
    </row>
    <row r="9114" spans="3:3">
      <c r="C9114" s="1"/>
    </row>
    <row r="9115" spans="3:3">
      <c r="C9115" s="1"/>
    </row>
    <row r="9116" spans="3:3">
      <c r="C9116" s="1"/>
    </row>
    <row r="9117" spans="3:3">
      <c r="C9117" s="1"/>
    </row>
    <row r="9118" spans="3:3">
      <c r="C9118" s="1"/>
    </row>
    <row r="9119" spans="3:3">
      <c r="C9119" s="1"/>
    </row>
    <row r="9120" spans="3:3">
      <c r="C9120" s="1"/>
    </row>
    <row r="9121" spans="3:3">
      <c r="C9121" s="1"/>
    </row>
    <row r="9122" spans="3:3">
      <c r="C9122" s="1"/>
    </row>
    <row r="9123" spans="3:3">
      <c r="C9123" s="1"/>
    </row>
    <row r="9124" spans="3:3">
      <c r="C9124" s="1"/>
    </row>
    <row r="9125" spans="3:3">
      <c r="C9125" s="1"/>
    </row>
    <row r="9126" spans="3:3">
      <c r="C9126" s="1"/>
    </row>
    <row r="9127" spans="3:3">
      <c r="C9127" s="1"/>
    </row>
    <row r="9128" spans="3:3">
      <c r="C9128" s="1"/>
    </row>
    <row r="9129" spans="3:3">
      <c r="C9129" s="1"/>
    </row>
    <row r="9130" spans="3:3">
      <c r="C9130" s="1"/>
    </row>
    <row r="9131" spans="3:3">
      <c r="C9131" s="1"/>
    </row>
    <row r="9132" spans="3:3">
      <c r="C9132" s="1"/>
    </row>
    <row r="9133" spans="3:3">
      <c r="C9133" s="1"/>
    </row>
    <row r="9134" spans="3:3">
      <c r="C9134" s="1"/>
    </row>
    <row r="9135" spans="3:3">
      <c r="C9135" s="1"/>
    </row>
    <row r="9136" spans="3:3">
      <c r="C9136" s="1"/>
    </row>
    <row r="9137" spans="3:3">
      <c r="C9137" s="1"/>
    </row>
    <row r="9138" spans="3:3">
      <c r="C9138" s="1"/>
    </row>
    <row r="9139" spans="3:3">
      <c r="C9139" s="1"/>
    </row>
    <row r="9140" spans="3:3">
      <c r="C9140" s="1"/>
    </row>
    <row r="9141" spans="3:3">
      <c r="C9141" s="1"/>
    </row>
    <row r="9142" spans="3:3">
      <c r="C9142" s="1"/>
    </row>
    <row r="9143" spans="3:3">
      <c r="C9143" s="1"/>
    </row>
    <row r="9144" spans="3:3">
      <c r="C9144" s="1"/>
    </row>
    <row r="9145" spans="3:3">
      <c r="C9145" s="1"/>
    </row>
    <row r="9146" spans="3:3">
      <c r="C9146" s="1"/>
    </row>
    <row r="9147" spans="3:3">
      <c r="C9147" s="1"/>
    </row>
    <row r="9148" spans="3:3">
      <c r="C9148" s="1"/>
    </row>
    <row r="9149" spans="3:3">
      <c r="C9149" s="1"/>
    </row>
    <row r="9150" spans="3:3">
      <c r="C9150" s="1"/>
    </row>
    <row r="9151" spans="3:3">
      <c r="C9151" s="1"/>
    </row>
    <row r="9152" spans="3:3">
      <c r="C9152" s="1"/>
    </row>
    <row r="9153" spans="3:3">
      <c r="C9153" s="1"/>
    </row>
    <row r="9154" spans="3:3">
      <c r="C9154" s="1"/>
    </row>
    <row r="9155" spans="3:3">
      <c r="C9155" s="1"/>
    </row>
    <row r="9156" spans="3:3">
      <c r="C9156" s="1"/>
    </row>
    <row r="9157" spans="3:3">
      <c r="C9157" s="1"/>
    </row>
    <row r="9158" spans="3:3">
      <c r="C9158" s="1"/>
    </row>
    <row r="9159" spans="3:3">
      <c r="C9159" s="1"/>
    </row>
    <row r="9160" spans="3:3">
      <c r="C9160" s="1"/>
    </row>
    <row r="9161" spans="3:3">
      <c r="C9161" s="1"/>
    </row>
    <row r="9162" spans="3:3">
      <c r="C9162" s="1"/>
    </row>
    <row r="9163" spans="3:3">
      <c r="C9163" s="1"/>
    </row>
    <row r="9164" spans="3:3">
      <c r="C9164" s="1"/>
    </row>
    <row r="9165" spans="3:3">
      <c r="C9165" s="1"/>
    </row>
    <row r="9166" spans="3:3">
      <c r="C9166" s="1"/>
    </row>
    <row r="9167" spans="3:3">
      <c r="C9167" s="1"/>
    </row>
    <row r="9168" spans="3:3">
      <c r="C9168" s="1"/>
    </row>
    <row r="9169" spans="3:3">
      <c r="C9169" s="1"/>
    </row>
    <row r="9170" spans="3:3">
      <c r="C9170" s="1"/>
    </row>
    <row r="9171" spans="3:3">
      <c r="C9171" s="1"/>
    </row>
    <row r="9172" spans="3:3">
      <c r="C9172" s="1"/>
    </row>
    <row r="9173" spans="3:3">
      <c r="C9173" s="1"/>
    </row>
    <row r="9174" spans="3:3">
      <c r="C9174" s="1"/>
    </row>
    <row r="9175" spans="3:3">
      <c r="C9175" s="1"/>
    </row>
    <row r="9176" spans="3:3">
      <c r="C9176" s="1"/>
    </row>
    <row r="9177" spans="3:3">
      <c r="C9177" s="1"/>
    </row>
    <row r="9178" spans="3:3">
      <c r="C9178" s="1"/>
    </row>
    <row r="9179" spans="3:3">
      <c r="C9179" s="1"/>
    </row>
    <row r="9180" spans="3:3">
      <c r="C9180" s="1"/>
    </row>
    <row r="9181" spans="3:3">
      <c r="C9181" s="1"/>
    </row>
    <row r="9182" spans="3:3">
      <c r="C9182" s="1"/>
    </row>
    <row r="9183" spans="3:3">
      <c r="C9183" s="1"/>
    </row>
    <row r="9184" spans="3:3">
      <c r="C9184" s="1"/>
    </row>
    <row r="9185" spans="3:3">
      <c r="C9185" s="1"/>
    </row>
    <row r="9186" spans="3:3">
      <c r="C9186" s="1"/>
    </row>
    <row r="9187" spans="3:3">
      <c r="C9187" s="1"/>
    </row>
    <row r="9188" spans="3:3">
      <c r="C9188" s="1"/>
    </row>
    <row r="9189" spans="3:3">
      <c r="C9189" s="1"/>
    </row>
    <row r="9190" spans="3:3">
      <c r="C9190" s="1"/>
    </row>
    <row r="9191" spans="3:3">
      <c r="C9191" s="1"/>
    </row>
    <row r="9192" spans="3:3">
      <c r="C9192" s="1"/>
    </row>
    <row r="9193" spans="3:3">
      <c r="C9193" s="1"/>
    </row>
    <row r="9194" spans="3:3">
      <c r="C9194" s="1"/>
    </row>
    <row r="9195" spans="3:3">
      <c r="C9195" s="1"/>
    </row>
    <row r="9196" spans="3:3">
      <c r="C9196" s="1"/>
    </row>
    <row r="9197" spans="3:3">
      <c r="C9197" s="1"/>
    </row>
    <row r="9198" spans="3:3">
      <c r="C9198" s="1"/>
    </row>
    <row r="9199" spans="3:3">
      <c r="C9199" s="1"/>
    </row>
    <row r="9200" spans="3:3">
      <c r="C9200" s="1"/>
    </row>
    <row r="9201" spans="3:3">
      <c r="C9201" s="1"/>
    </row>
    <row r="9202" spans="3:3">
      <c r="C9202" s="1"/>
    </row>
    <row r="9203" spans="3:3">
      <c r="C9203" s="1"/>
    </row>
    <row r="9204" spans="3:3">
      <c r="C9204" s="1"/>
    </row>
    <row r="9205" spans="3:3">
      <c r="C9205" s="1"/>
    </row>
    <row r="9206" spans="3:3">
      <c r="C9206" s="1"/>
    </row>
    <row r="9207" spans="3:3">
      <c r="C9207" s="1"/>
    </row>
    <row r="9208" spans="3:3">
      <c r="C9208" s="1"/>
    </row>
    <row r="9209" spans="3:3">
      <c r="C9209" s="1"/>
    </row>
    <row r="9210" spans="3:3">
      <c r="C9210" s="1"/>
    </row>
    <row r="9211" spans="3:3">
      <c r="C9211" s="1"/>
    </row>
    <row r="9212" spans="3:3">
      <c r="C9212" s="1"/>
    </row>
    <row r="9213" spans="3:3">
      <c r="C9213" s="1"/>
    </row>
    <row r="9214" spans="3:3">
      <c r="C9214" s="1"/>
    </row>
    <row r="9215" spans="3:3">
      <c r="C9215" s="1"/>
    </row>
    <row r="9216" spans="3:3">
      <c r="C9216" s="1"/>
    </row>
    <row r="9217" spans="3:3">
      <c r="C9217" s="1"/>
    </row>
    <row r="9218" spans="3:3">
      <c r="C9218" s="1"/>
    </row>
    <row r="9219" spans="3:3">
      <c r="C9219" s="1"/>
    </row>
    <row r="9220" spans="3:3">
      <c r="C9220" s="1"/>
    </row>
    <row r="9221" spans="3:3">
      <c r="C9221" s="1"/>
    </row>
    <row r="9222" spans="3:3">
      <c r="C9222" s="1"/>
    </row>
    <row r="9223" spans="3:3">
      <c r="C9223" s="1"/>
    </row>
    <row r="9224" spans="3:3">
      <c r="C9224" s="1"/>
    </row>
    <row r="9225" spans="3:3">
      <c r="C9225" s="1"/>
    </row>
    <row r="9226" spans="3:3">
      <c r="C9226" s="1"/>
    </row>
    <row r="9227" spans="3:3">
      <c r="C9227" s="1"/>
    </row>
    <row r="9228" spans="3:3">
      <c r="C9228" s="1"/>
    </row>
    <row r="9229" spans="3:3">
      <c r="C9229" s="1"/>
    </row>
    <row r="9230" spans="3:3">
      <c r="C9230" s="1"/>
    </row>
    <row r="9231" spans="3:3">
      <c r="C9231" s="1"/>
    </row>
    <row r="9232" spans="3:3">
      <c r="C9232" s="1"/>
    </row>
    <row r="9233" spans="3:3">
      <c r="C9233" s="1"/>
    </row>
    <row r="9234" spans="3:3">
      <c r="C9234" s="1"/>
    </row>
    <row r="9235" spans="3:3">
      <c r="C9235" s="1"/>
    </row>
    <row r="9236" spans="3:3">
      <c r="C9236" s="1"/>
    </row>
    <row r="9237" spans="3:3">
      <c r="C9237" s="1"/>
    </row>
    <row r="9238" spans="3:3">
      <c r="C9238" s="1"/>
    </row>
    <row r="9239" spans="3:3">
      <c r="C9239" s="1"/>
    </row>
    <row r="9240" spans="3:3">
      <c r="C9240" s="1"/>
    </row>
    <row r="9241" spans="3:3">
      <c r="C9241" s="1"/>
    </row>
    <row r="9242" spans="3:3">
      <c r="C9242" s="1"/>
    </row>
    <row r="9243" spans="3:3">
      <c r="C9243" s="1"/>
    </row>
    <row r="9244" spans="3:3">
      <c r="C9244" s="1"/>
    </row>
    <row r="9245" spans="3:3">
      <c r="C9245" s="1"/>
    </row>
    <row r="9246" spans="3:3">
      <c r="C9246" s="1"/>
    </row>
    <row r="9247" spans="3:3">
      <c r="C9247" s="1"/>
    </row>
    <row r="9248" spans="3:3">
      <c r="C9248" s="1"/>
    </row>
    <row r="9249" spans="3:3">
      <c r="C9249" s="1"/>
    </row>
    <row r="9250" spans="3:3">
      <c r="C9250" s="1"/>
    </row>
    <row r="9251" spans="3:3">
      <c r="C9251" s="1"/>
    </row>
    <row r="9252" spans="3:3">
      <c r="C9252" s="1"/>
    </row>
    <row r="9253" spans="3:3">
      <c r="C9253" s="1"/>
    </row>
    <row r="9254" spans="3:3">
      <c r="C9254" s="1"/>
    </row>
    <row r="9255" spans="3:3">
      <c r="C9255" s="1"/>
    </row>
    <row r="9256" spans="3:3">
      <c r="C9256" s="1"/>
    </row>
    <row r="9257" spans="3:3">
      <c r="C9257" s="1"/>
    </row>
    <row r="9258" spans="3:3">
      <c r="C9258" s="1"/>
    </row>
    <row r="9259" spans="3:3">
      <c r="C9259" s="1"/>
    </row>
    <row r="9260" spans="3:3">
      <c r="C9260" s="1"/>
    </row>
    <row r="9261" spans="3:3">
      <c r="C9261" s="1"/>
    </row>
    <row r="9262" spans="3:3">
      <c r="C9262" s="1"/>
    </row>
    <row r="9263" spans="3:3">
      <c r="C9263" s="1"/>
    </row>
    <row r="9264" spans="3:3">
      <c r="C9264" s="1"/>
    </row>
    <row r="9265" spans="3:3">
      <c r="C9265" s="1"/>
    </row>
    <row r="9266" spans="3:3">
      <c r="C9266" s="1"/>
    </row>
    <row r="9267" spans="3:3">
      <c r="C9267" s="1"/>
    </row>
    <row r="9268" spans="3:3">
      <c r="C9268" s="1"/>
    </row>
    <row r="9269" spans="3:3">
      <c r="C9269" s="1"/>
    </row>
    <row r="9270" spans="3:3">
      <c r="C9270" s="1"/>
    </row>
    <row r="9271" spans="3:3">
      <c r="C9271" s="1"/>
    </row>
    <row r="9272" spans="3:3">
      <c r="C9272" s="1"/>
    </row>
    <row r="9273" spans="3:3">
      <c r="C9273" s="1"/>
    </row>
    <row r="9274" spans="3:3">
      <c r="C9274" s="1"/>
    </row>
    <row r="9275" spans="3:3">
      <c r="C9275" s="1"/>
    </row>
    <row r="9276" spans="3:3">
      <c r="C9276" s="1"/>
    </row>
    <row r="9277" spans="3:3">
      <c r="C9277" s="1"/>
    </row>
    <row r="9278" spans="3:3">
      <c r="C9278" s="1"/>
    </row>
    <row r="9279" spans="3:3">
      <c r="C9279" s="1"/>
    </row>
    <row r="9280" spans="3:3">
      <c r="C9280" s="1"/>
    </row>
    <row r="9281" spans="3:3">
      <c r="C9281" s="1"/>
    </row>
    <row r="9282" spans="3:3">
      <c r="C9282" s="1"/>
    </row>
    <row r="9283" spans="3:3">
      <c r="C9283" s="1"/>
    </row>
    <row r="9284" spans="3:3">
      <c r="C9284" s="1"/>
    </row>
    <row r="9285" spans="3:3">
      <c r="C9285" s="1"/>
    </row>
    <row r="9286" spans="3:3">
      <c r="C9286" s="1"/>
    </row>
    <row r="9287" spans="3:3">
      <c r="C9287" s="1"/>
    </row>
    <row r="9288" spans="3:3">
      <c r="C9288" s="1"/>
    </row>
    <row r="9289" spans="3:3">
      <c r="C9289" s="1"/>
    </row>
    <row r="9290" spans="3:3">
      <c r="C9290" s="1"/>
    </row>
    <row r="9291" spans="3:3">
      <c r="C9291" s="1"/>
    </row>
    <row r="9292" spans="3:3">
      <c r="C9292" s="1"/>
    </row>
    <row r="9293" spans="3:3">
      <c r="C9293" s="1"/>
    </row>
    <row r="9294" spans="3:3">
      <c r="C9294" s="1"/>
    </row>
    <row r="9295" spans="3:3">
      <c r="C9295" s="1"/>
    </row>
    <row r="9296" spans="3:3">
      <c r="C9296" s="1"/>
    </row>
    <row r="9297" spans="3:3">
      <c r="C9297" s="1"/>
    </row>
    <row r="9298" spans="3:3">
      <c r="C9298" s="1"/>
    </row>
    <row r="9299" spans="3:3">
      <c r="C9299" s="1"/>
    </row>
    <row r="9300" spans="3:3">
      <c r="C9300" s="1"/>
    </row>
    <row r="9301" spans="3:3">
      <c r="C9301" s="1"/>
    </row>
    <row r="9302" spans="3:3">
      <c r="C9302" s="1"/>
    </row>
    <row r="9303" spans="3:3">
      <c r="C9303" s="1"/>
    </row>
    <row r="9304" spans="3:3">
      <c r="C9304" s="1"/>
    </row>
    <row r="9305" spans="3:3">
      <c r="C9305" s="1"/>
    </row>
    <row r="9306" spans="3:3">
      <c r="C9306" s="1"/>
    </row>
    <row r="9307" spans="3:3">
      <c r="C9307" s="1"/>
    </row>
    <row r="9308" spans="3:3">
      <c r="C9308" s="1"/>
    </row>
    <row r="9309" spans="3:3">
      <c r="C9309" s="1"/>
    </row>
    <row r="9310" spans="3:3">
      <c r="C9310" s="1"/>
    </row>
    <row r="9311" spans="3:3">
      <c r="C9311" s="1"/>
    </row>
    <row r="9312" spans="3:3">
      <c r="C9312" s="1"/>
    </row>
    <row r="9313" spans="3:3">
      <c r="C9313" s="1"/>
    </row>
    <row r="9314" spans="3:3">
      <c r="C9314" s="1"/>
    </row>
    <row r="9315" spans="3:3">
      <c r="C9315" s="1"/>
    </row>
    <row r="9316" spans="3:3">
      <c r="C9316" s="1"/>
    </row>
    <row r="9317" spans="3:3">
      <c r="C9317" s="1"/>
    </row>
    <row r="9318" spans="3:3">
      <c r="C9318" s="1"/>
    </row>
    <row r="9319" spans="3:3">
      <c r="C9319" s="1"/>
    </row>
    <row r="9320" spans="3:3">
      <c r="C9320" s="1"/>
    </row>
    <row r="9321" spans="3:3">
      <c r="C9321" s="1"/>
    </row>
    <row r="9322" spans="3:3">
      <c r="C9322" s="1"/>
    </row>
    <row r="9323" spans="3:3">
      <c r="C9323" s="1"/>
    </row>
    <row r="9324" spans="3:3">
      <c r="C9324" s="1"/>
    </row>
    <row r="9325" spans="3:3">
      <c r="C9325" s="1"/>
    </row>
    <row r="9326" spans="3:3">
      <c r="C9326" s="1"/>
    </row>
    <row r="9327" spans="3:3">
      <c r="C9327" s="1"/>
    </row>
    <row r="9328" spans="3:3">
      <c r="C9328" s="1"/>
    </row>
    <row r="9329" spans="3:3">
      <c r="C9329" s="1"/>
    </row>
    <row r="9330" spans="3:3">
      <c r="C9330" s="1"/>
    </row>
    <row r="9331" spans="3:3">
      <c r="C9331" s="1"/>
    </row>
    <row r="9332" spans="3:3">
      <c r="C9332" s="1"/>
    </row>
    <row r="9333" spans="3:3">
      <c r="C9333" s="1"/>
    </row>
    <row r="9334" spans="3:3">
      <c r="C9334" s="1"/>
    </row>
    <row r="9335" spans="3:3">
      <c r="C9335" s="1"/>
    </row>
    <row r="9336" spans="3:3">
      <c r="C9336" s="1"/>
    </row>
    <row r="9337" spans="3:3">
      <c r="C9337" s="1"/>
    </row>
    <row r="9338" spans="3:3">
      <c r="C9338" s="1"/>
    </row>
    <row r="9339" spans="3:3">
      <c r="C9339" s="1"/>
    </row>
    <row r="9340" spans="3:3">
      <c r="C9340" s="1"/>
    </row>
    <row r="9341" spans="3:3">
      <c r="C9341" s="1"/>
    </row>
    <row r="9342" spans="3:3">
      <c r="C9342" s="1"/>
    </row>
    <row r="9343" spans="3:3">
      <c r="C9343" s="1"/>
    </row>
    <row r="9344" spans="3:3">
      <c r="C9344" s="1"/>
    </row>
    <row r="9345" spans="3:3">
      <c r="C9345" s="1"/>
    </row>
    <row r="9346" spans="3:3">
      <c r="C9346" s="1"/>
    </row>
    <row r="9347" spans="3:3">
      <c r="C9347" s="1"/>
    </row>
    <row r="9348" spans="3:3">
      <c r="C9348" s="1"/>
    </row>
    <row r="9349" spans="3:3">
      <c r="C9349" s="1"/>
    </row>
    <row r="9350" spans="3:3">
      <c r="C9350" s="1"/>
    </row>
    <row r="9351" spans="3:3">
      <c r="C9351" s="1"/>
    </row>
    <row r="9352" spans="3:3">
      <c r="C9352" s="1"/>
    </row>
    <row r="9353" spans="3:3">
      <c r="C9353" s="1"/>
    </row>
    <row r="9354" spans="3:3">
      <c r="C9354" s="1"/>
    </row>
    <row r="9355" spans="3:3">
      <c r="C9355" s="1"/>
    </row>
    <row r="9356" spans="3:3">
      <c r="C9356" s="1"/>
    </row>
    <row r="9357" spans="3:3">
      <c r="C9357" s="1"/>
    </row>
    <row r="9358" spans="3:3">
      <c r="C9358" s="1"/>
    </row>
    <row r="9359" spans="3:3">
      <c r="C9359" s="1"/>
    </row>
    <row r="9360" spans="3:3">
      <c r="C9360" s="1"/>
    </row>
    <row r="9361" spans="3:3">
      <c r="C9361" s="1"/>
    </row>
    <row r="9362" spans="3:3">
      <c r="C9362" s="1"/>
    </row>
    <row r="9363" spans="3:3">
      <c r="C9363" s="1"/>
    </row>
    <row r="9364" spans="3:3">
      <c r="C9364" s="1"/>
    </row>
    <row r="9365" spans="3:3">
      <c r="C9365" s="1"/>
    </row>
    <row r="9366" spans="3:3">
      <c r="C9366" s="1"/>
    </row>
    <row r="9367" spans="3:3">
      <c r="C9367" s="1"/>
    </row>
    <row r="9368" spans="3:3">
      <c r="C9368" s="1"/>
    </row>
    <row r="9369" spans="3:3">
      <c r="C9369" s="1"/>
    </row>
    <row r="9370" spans="3:3">
      <c r="C9370" s="1"/>
    </row>
    <row r="9371" spans="3:3">
      <c r="C9371" s="1"/>
    </row>
    <row r="9372" spans="3:3">
      <c r="C9372" s="1"/>
    </row>
    <row r="9373" spans="3:3">
      <c r="C9373" s="1"/>
    </row>
    <row r="9374" spans="3:3">
      <c r="C9374" s="1"/>
    </row>
    <row r="9375" spans="3:3">
      <c r="C9375" s="1"/>
    </row>
    <row r="9376" spans="3:3">
      <c r="C9376" s="1"/>
    </row>
    <row r="9377" spans="3:3">
      <c r="C9377" s="1"/>
    </row>
    <row r="9378" spans="3:3">
      <c r="C9378" s="1"/>
    </row>
    <row r="9379" spans="3:3">
      <c r="C9379" s="1"/>
    </row>
    <row r="9380" spans="3:3">
      <c r="C9380" s="1"/>
    </row>
    <row r="9381" spans="3:3">
      <c r="C9381" s="1"/>
    </row>
    <row r="9382" spans="3:3">
      <c r="C9382" s="1"/>
    </row>
    <row r="9383" spans="3:3">
      <c r="C9383" s="1"/>
    </row>
    <row r="9384" spans="3:3">
      <c r="C9384" s="1"/>
    </row>
    <row r="9385" spans="3:3">
      <c r="C9385" s="1"/>
    </row>
    <row r="9386" spans="3:3">
      <c r="C9386" s="1"/>
    </row>
    <row r="9387" spans="3:3">
      <c r="C9387" s="1"/>
    </row>
    <row r="9388" spans="3:3">
      <c r="C9388" s="1"/>
    </row>
    <row r="9389" spans="3:3">
      <c r="C9389" s="1"/>
    </row>
    <row r="9390" spans="3:3">
      <c r="C9390" s="1"/>
    </row>
    <row r="9391" spans="3:3">
      <c r="C9391" s="1"/>
    </row>
    <row r="9392" spans="3:3">
      <c r="C9392" s="1"/>
    </row>
    <row r="9393" spans="3:3">
      <c r="C9393" s="1"/>
    </row>
    <row r="9394" spans="3:3">
      <c r="C9394" s="1"/>
    </row>
    <row r="9395" spans="3:3">
      <c r="C9395" s="1"/>
    </row>
    <row r="9396" spans="3:3">
      <c r="C9396" s="1"/>
    </row>
    <row r="9397" spans="3:3">
      <c r="C9397" s="1"/>
    </row>
    <row r="9398" spans="3:3">
      <c r="C9398" s="1"/>
    </row>
    <row r="9399" spans="3:3">
      <c r="C9399" s="1"/>
    </row>
    <row r="9400" spans="3:3">
      <c r="C9400" s="1"/>
    </row>
    <row r="9401" spans="3:3">
      <c r="C9401" s="1"/>
    </row>
    <row r="9402" spans="3:3">
      <c r="C9402" s="1"/>
    </row>
    <row r="9403" spans="3:3">
      <c r="C9403" s="1"/>
    </row>
    <row r="9404" spans="3:3">
      <c r="C9404" s="1"/>
    </row>
    <row r="9405" spans="3:3">
      <c r="C9405" s="1"/>
    </row>
    <row r="9406" spans="3:3">
      <c r="C9406" s="1"/>
    </row>
    <row r="9407" spans="3:3">
      <c r="C9407" s="1"/>
    </row>
    <row r="9408" spans="3:3">
      <c r="C9408" s="1"/>
    </row>
    <row r="9409" spans="3:3">
      <c r="C9409" s="1"/>
    </row>
    <row r="9410" spans="3:3">
      <c r="C9410" s="1"/>
    </row>
    <row r="9411" spans="3:3">
      <c r="C9411" s="1"/>
    </row>
    <row r="9412" spans="3:3">
      <c r="C9412" s="1"/>
    </row>
    <row r="9413" spans="3:3">
      <c r="C9413" s="1"/>
    </row>
    <row r="9414" spans="3:3">
      <c r="C9414" s="1"/>
    </row>
    <row r="9415" spans="3:3">
      <c r="C9415" s="1"/>
    </row>
    <row r="9416" spans="3:3">
      <c r="C9416" s="1"/>
    </row>
    <row r="9417" spans="3:3">
      <c r="C9417" s="1"/>
    </row>
    <row r="9418" spans="3:3">
      <c r="C9418" s="1"/>
    </row>
    <row r="9419" spans="3:3">
      <c r="C9419" s="1"/>
    </row>
    <row r="9420" spans="3:3">
      <c r="C9420" s="1"/>
    </row>
    <row r="9421" spans="3:3">
      <c r="C9421" s="1"/>
    </row>
    <row r="9422" spans="3:3">
      <c r="C9422" s="1"/>
    </row>
    <row r="9423" spans="3:3">
      <c r="C9423" s="1"/>
    </row>
    <row r="9424" spans="3:3">
      <c r="C9424" s="1"/>
    </row>
    <row r="9425" spans="3:3">
      <c r="C9425" s="1"/>
    </row>
    <row r="9426" spans="3:3">
      <c r="C9426" s="1"/>
    </row>
    <row r="9427" spans="3:3">
      <c r="C9427" s="1"/>
    </row>
    <row r="9428" spans="3:3">
      <c r="C9428" s="1"/>
    </row>
    <row r="9429" spans="3:3">
      <c r="C9429" s="1"/>
    </row>
    <row r="9430" spans="3:3">
      <c r="C9430" s="1"/>
    </row>
    <row r="9431" spans="3:3">
      <c r="C9431" s="1"/>
    </row>
    <row r="9432" spans="3:3">
      <c r="C9432" s="1"/>
    </row>
    <row r="9433" spans="3:3">
      <c r="C9433" s="1"/>
    </row>
    <row r="9434" spans="3:3">
      <c r="C9434" s="1"/>
    </row>
    <row r="9435" spans="3:3">
      <c r="C9435" s="1"/>
    </row>
    <row r="9436" spans="3:3">
      <c r="C9436" s="1"/>
    </row>
    <row r="9437" spans="3:3">
      <c r="C9437" s="1"/>
    </row>
    <row r="9438" spans="3:3">
      <c r="C9438" s="1"/>
    </row>
    <row r="9439" spans="3:3">
      <c r="C9439" s="1"/>
    </row>
    <row r="9440" spans="3:3">
      <c r="C9440" s="1"/>
    </row>
    <row r="9441" spans="3:3">
      <c r="C9441" s="1"/>
    </row>
    <row r="9442" spans="3:3">
      <c r="C9442" s="1"/>
    </row>
    <row r="9443" spans="3:3">
      <c r="C9443" s="1"/>
    </row>
    <row r="9444" spans="3:3">
      <c r="C9444" s="1"/>
    </row>
    <row r="9445" spans="3:3">
      <c r="C9445" s="1"/>
    </row>
    <row r="9446" spans="3:3">
      <c r="C9446" s="1"/>
    </row>
    <row r="9447" spans="3:3">
      <c r="C9447" s="1"/>
    </row>
    <row r="9448" spans="3:3">
      <c r="C9448" s="1"/>
    </row>
    <row r="9449" spans="3:3">
      <c r="C9449" s="1"/>
    </row>
    <row r="9450" spans="3:3">
      <c r="C9450" s="1"/>
    </row>
    <row r="9451" spans="3:3">
      <c r="C9451" s="1"/>
    </row>
    <row r="9452" spans="3:3">
      <c r="C9452" s="1"/>
    </row>
    <row r="9453" spans="3:3">
      <c r="C9453" s="1"/>
    </row>
    <row r="9454" spans="3:3">
      <c r="C9454" s="1"/>
    </row>
    <row r="9455" spans="3:3">
      <c r="C9455" s="1"/>
    </row>
    <row r="9456" spans="3:3">
      <c r="C9456" s="1"/>
    </row>
    <row r="9457" spans="3:3">
      <c r="C9457" s="1"/>
    </row>
    <row r="9458" spans="3:3">
      <c r="C9458" s="1"/>
    </row>
    <row r="9459" spans="3:3">
      <c r="C9459" s="1"/>
    </row>
    <row r="9460" spans="3:3">
      <c r="C9460" s="1"/>
    </row>
    <row r="9461" spans="3:3">
      <c r="C9461" s="1"/>
    </row>
    <row r="9462" spans="3:3">
      <c r="C9462" s="1"/>
    </row>
    <row r="9463" spans="3:3">
      <c r="C9463" s="1"/>
    </row>
    <row r="9464" spans="3:3">
      <c r="C9464" s="1"/>
    </row>
    <row r="9465" spans="3:3">
      <c r="C9465" s="1"/>
    </row>
    <row r="9466" spans="3:3">
      <c r="C9466" s="1"/>
    </row>
    <row r="9467" spans="3:3">
      <c r="C9467" s="1"/>
    </row>
    <row r="9468" spans="3:3">
      <c r="C9468" s="1"/>
    </row>
    <row r="9469" spans="3:3">
      <c r="C9469" s="1"/>
    </row>
    <row r="9470" spans="3:3">
      <c r="C9470" s="1"/>
    </row>
    <row r="9471" spans="3:3">
      <c r="C9471" s="1"/>
    </row>
    <row r="9472" spans="3:3">
      <c r="C9472" s="1"/>
    </row>
    <row r="9473" spans="3:3">
      <c r="C9473" s="1"/>
    </row>
    <row r="9474" spans="3:3">
      <c r="C9474" s="1"/>
    </row>
    <row r="9475" spans="3:3">
      <c r="C9475" s="1"/>
    </row>
    <row r="9476" spans="3:3">
      <c r="C9476" s="1"/>
    </row>
    <row r="9477" spans="3:3">
      <c r="C9477" s="1"/>
    </row>
    <row r="9478" spans="3:3">
      <c r="C9478" s="1"/>
    </row>
    <row r="9479" spans="3:3">
      <c r="C9479" s="1"/>
    </row>
    <row r="9480" spans="3:3">
      <c r="C9480" s="1"/>
    </row>
    <row r="9481" spans="3:3">
      <c r="C9481" s="1"/>
    </row>
    <row r="9482" spans="3:3">
      <c r="C9482" s="1"/>
    </row>
    <row r="9483" spans="3:3">
      <c r="C9483" s="1"/>
    </row>
    <row r="9484" spans="3:3">
      <c r="C9484" s="1"/>
    </row>
    <row r="9485" spans="3:3">
      <c r="C9485" s="1"/>
    </row>
    <row r="9486" spans="3:3">
      <c r="C9486" s="1"/>
    </row>
    <row r="9487" spans="3:3">
      <c r="C9487" s="1"/>
    </row>
    <row r="9488" spans="3:3">
      <c r="C9488" s="1"/>
    </row>
    <row r="9489" spans="3:3">
      <c r="C9489" s="1"/>
    </row>
    <row r="9490" spans="3:3">
      <c r="C9490" s="1"/>
    </row>
    <row r="9491" spans="3:3">
      <c r="C9491" s="1"/>
    </row>
    <row r="9492" spans="3:3">
      <c r="C9492" s="1"/>
    </row>
    <row r="9493" spans="3:3">
      <c r="C9493" s="1"/>
    </row>
    <row r="9494" spans="3:3">
      <c r="C9494" s="1"/>
    </row>
    <row r="9495" spans="3:3">
      <c r="C9495" s="1"/>
    </row>
    <row r="9496" spans="3:3">
      <c r="C9496" s="1"/>
    </row>
    <row r="9497" spans="3:3">
      <c r="C9497" s="1"/>
    </row>
    <row r="9498" spans="3:3">
      <c r="C9498" s="1"/>
    </row>
    <row r="9499" spans="3:3">
      <c r="C9499" s="1"/>
    </row>
    <row r="9500" spans="3:3">
      <c r="C9500" s="1"/>
    </row>
    <row r="9501" spans="3:3">
      <c r="C9501" s="1"/>
    </row>
    <row r="9502" spans="3:3">
      <c r="C9502" s="1"/>
    </row>
    <row r="9503" spans="3:3">
      <c r="C9503" s="1"/>
    </row>
    <row r="9504" spans="3:3">
      <c r="C9504" s="1"/>
    </row>
    <row r="9505" spans="3:3">
      <c r="C9505" s="1"/>
    </row>
    <row r="9506" spans="3:3">
      <c r="C9506" s="1"/>
    </row>
    <row r="9507" spans="3:3">
      <c r="C9507" s="1"/>
    </row>
    <row r="9508" spans="3:3">
      <c r="C9508" s="1"/>
    </row>
    <row r="9509" spans="3:3">
      <c r="C9509" s="1"/>
    </row>
    <row r="9510" spans="3:3">
      <c r="C9510" s="1"/>
    </row>
    <row r="9511" spans="3:3">
      <c r="C9511" s="1"/>
    </row>
    <row r="9512" spans="3:3">
      <c r="C9512" s="1"/>
    </row>
    <row r="9513" spans="3:3">
      <c r="C9513" s="1"/>
    </row>
    <row r="9514" spans="3:3">
      <c r="C9514" s="1"/>
    </row>
    <row r="9515" spans="3:3">
      <c r="C9515" s="1"/>
    </row>
    <row r="9516" spans="3:3">
      <c r="C9516" s="1"/>
    </row>
    <row r="9517" spans="3:3">
      <c r="C9517" s="1"/>
    </row>
    <row r="9518" spans="3:3">
      <c r="C9518" s="1"/>
    </row>
    <row r="9519" spans="3:3">
      <c r="C9519" s="1"/>
    </row>
    <row r="9520" spans="3:3">
      <c r="C9520" s="1"/>
    </row>
    <row r="9521" spans="3:3">
      <c r="C9521" s="1"/>
    </row>
    <row r="9522" spans="3:3">
      <c r="C9522" s="1"/>
    </row>
    <row r="9523" spans="3:3">
      <c r="C9523" s="1"/>
    </row>
    <row r="9524" spans="3:3">
      <c r="C9524" s="1"/>
    </row>
    <row r="9525" spans="3:3">
      <c r="C9525" s="1"/>
    </row>
    <row r="9526" spans="3:3">
      <c r="C9526" s="1"/>
    </row>
    <row r="9527" spans="3:3">
      <c r="C9527" s="1"/>
    </row>
    <row r="9528" spans="3:3">
      <c r="C9528" s="1"/>
    </row>
    <row r="9529" spans="3:3">
      <c r="C9529" s="1"/>
    </row>
    <row r="9530" spans="3:3">
      <c r="C9530" s="1"/>
    </row>
    <row r="9531" spans="3:3">
      <c r="C9531" s="1"/>
    </row>
    <row r="9532" spans="3:3">
      <c r="C9532" s="1"/>
    </row>
    <row r="9533" spans="3:3">
      <c r="C9533" s="1"/>
    </row>
    <row r="9534" spans="3:3">
      <c r="C9534" s="1"/>
    </row>
    <row r="9535" spans="3:3">
      <c r="C9535" s="1"/>
    </row>
    <row r="9536" spans="3:3">
      <c r="C9536" s="1"/>
    </row>
    <row r="9537" spans="3:3">
      <c r="C9537" s="1"/>
    </row>
    <row r="9538" spans="3:3">
      <c r="C9538" s="1"/>
    </row>
    <row r="9539" spans="3:3">
      <c r="C9539" s="1"/>
    </row>
    <row r="9540" spans="3:3">
      <c r="C9540" s="1"/>
    </row>
    <row r="9541" spans="3:3">
      <c r="C9541" s="1"/>
    </row>
    <row r="9542" spans="3:3">
      <c r="C9542" s="1"/>
    </row>
    <row r="9543" spans="3:3">
      <c r="C9543" s="1"/>
    </row>
    <row r="9544" spans="3:3">
      <c r="C9544" s="1"/>
    </row>
    <row r="9545" spans="3:3">
      <c r="C9545" s="1"/>
    </row>
    <row r="9546" spans="3:3">
      <c r="C9546" s="1"/>
    </row>
    <row r="9547" spans="3:3">
      <c r="C9547" s="1"/>
    </row>
    <row r="9548" spans="3:3">
      <c r="C9548" s="1"/>
    </row>
    <row r="9549" spans="3:3">
      <c r="C9549" s="1"/>
    </row>
    <row r="9550" spans="3:3">
      <c r="C9550" s="1"/>
    </row>
    <row r="9551" spans="3:3">
      <c r="C9551" s="1"/>
    </row>
    <row r="9552" spans="3:3">
      <c r="C9552" s="1"/>
    </row>
    <row r="9553" spans="3:3">
      <c r="C9553" s="1"/>
    </row>
    <row r="9554" spans="3:3">
      <c r="C9554" s="1"/>
    </row>
    <row r="9555" spans="3:3">
      <c r="C9555" s="1"/>
    </row>
    <row r="9556" spans="3:3">
      <c r="C9556" s="1"/>
    </row>
    <row r="9557" spans="3:3">
      <c r="C9557" s="1"/>
    </row>
    <row r="9558" spans="3:3">
      <c r="C9558" s="1"/>
    </row>
    <row r="9559" spans="3:3">
      <c r="C9559" s="1"/>
    </row>
    <row r="9560" spans="3:3">
      <c r="C9560" s="1"/>
    </row>
    <row r="9561" spans="3:3">
      <c r="C9561" s="1"/>
    </row>
    <row r="9562" spans="3:3">
      <c r="C9562" s="1"/>
    </row>
    <row r="9563" spans="3:3">
      <c r="C9563" s="1"/>
    </row>
    <row r="9564" spans="3:3">
      <c r="C9564" s="1"/>
    </row>
    <row r="9565" spans="3:3">
      <c r="C9565" s="1"/>
    </row>
    <row r="9566" spans="3:3">
      <c r="C9566" s="1"/>
    </row>
    <row r="9567" spans="3:3">
      <c r="C9567" s="1"/>
    </row>
    <row r="9568" spans="3:3">
      <c r="C9568" s="1"/>
    </row>
    <row r="9569" spans="3:3">
      <c r="C9569" s="1"/>
    </row>
    <row r="9570" spans="3:3">
      <c r="C9570" s="1"/>
    </row>
    <row r="9571" spans="3:3">
      <c r="C9571" s="1"/>
    </row>
    <row r="9572" spans="3:3">
      <c r="C9572" s="1"/>
    </row>
    <row r="9573" spans="3:3">
      <c r="C9573" s="1"/>
    </row>
    <row r="9574" spans="3:3">
      <c r="C9574" s="1"/>
    </row>
    <row r="9575" spans="3:3">
      <c r="C9575" s="1"/>
    </row>
    <row r="9576" spans="3:3">
      <c r="C9576" s="1"/>
    </row>
    <row r="9577" spans="3:3">
      <c r="C9577" s="1"/>
    </row>
    <row r="9578" spans="3:3">
      <c r="C9578" s="1"/>
    </row>
    <row r="9579" spans="3:3">
      <c r="C9579" s="1"/>
    </row>
    <row r="9580" spans="3:3">
      <c r="C9580" s="1"/>
    </row>
    <row r="9581" spans="3:3">
      <c r="C9581" s="1"/>
    </row>
    <row r="9582" spans="3:3">
      <c r="C9582" s="1"/>
    </row>
    <row r="9583" spans="3:3">
      <c r="C9583" s="1"/>
    </row>
    <row r="9584" spans="3:3">
      <c r="C9584" s="1"/>
    </row>
    <row r="9585" spans="3:3">
      <c r="C9585" s="1"/>
    </row>
    <row r="9586" spans="3:3">
      <c r="C9586" s="1"/>
    </row>
    <row r="9587" spans="3:3">
      <c r="C9587" s="1"/>
    </row>
    <row r="9588" spans="3:3">
      <c r="C9588" s="1"/>
    </row>
    <row r="9589" spans="3:3">
      <c r="C9589" s="1"/>
    </row>
    <row r="9590" spans="3:3">
      <c r="C9590" s="1"/>
    </row>
    <row r="9591" spans="3:3">
      <c r="C9591" s="1"/>
    </row>
    <row r="9592" spans="3:3">
      <c r="C9592" s="1"/>
    </row>
    <row r="9593" spans="3:3">
      <c r="C9593" s="1"/>
    </row>
    <row r="9594" spans="3:3">
      <c r="C9594" s="1"/>
    </row>
    <row r="9595" spans="3:3">
      <c r="C9595" s="1"/>
    </row>
    <row r="9596" spans="3:3">
      <c r="C9596" s="1"/>
    </row>
    <row r="9597" spans="3:3">
      <c r="C9597" s="1"/>
    </row>
    <row r="9598" spans="3:3">
      <c r="C9598" s="1"/>
    </row>
    <row r="9599" spans="3:3">
      <c r="C9599" s="1"/>
    </row>
    <row r="9600" spans="3:3">
      <c r="C9600" s="1"/>
    </row>
    <row r="9601" spans="3:3">
      <c r="C9601" s="1"/>
    </row>
    <row r="9602" spans="3:3">
      <c r="C9602" s="1"/>
    </row>
    <row r="9603" spans="3:3">
      <c r="C9603" s="1"/>
    </row>
    <row r="9604" spans="3:3">
      <c r="C9604" s="1"/>
    </row>
    <row r="9605" spans="3:3">
      <c r="C9605" s="1"/>
    </row>
    <row r="9606" spans="3:3">
      <c r="C9606" s="1"/>
    </row>
    <row r="9607" spans="3:3">
      <c r="C9607" s="1"/>
    </row>
    <row r="9608" spans="3:3">
      <c r="C9608" s="1"/>
    </row>
    <row r="9609" spans="3:3">
      <c r="C9609" s="1"/>
    </row>
    <row r="9610" spans="3:3">
      <c r="C9610" s="1"/>
    </row>
    <row r="9611" spans="3:3">
      <c r="C9611" s="1"/>
    </row>
    <row r="9612" spans="3:3">
      <c r="C9612" s="1"/>
    </row>
    <row r="9613" spans="3:3">
      <c r="C9613" s="1"/>
    </row>
    <row r="9614" spans="3:3">
      <c r="C9614" s="1"/>
    </row>
    <row r="9615" spans="3:3">
      <c r="C9615" s="1"/>
    </row>
    <row r="9616" spans="3:3">
      <c r="C9616" s="1"/>
    </row>
    <row r="9617" spans="3:3">
      <c r="C9617" s="1"/>
    </row>
    <row r="9618" spans="3:3">
      <c r="C9618" s="1"/>
    </row>
    <row r="9619" spans="3:3">
      <c r="C9619" s="1"/>
    </row>
    <row r="9620" spans="3:3">
      <c r="C9620" s="1"/>
    </row>
    <row r="9621" spans="3:3">
      <c r="C9621" s="1"/>
    </row>
    <row r="9622" spans="3:3">
      <c r="C9622" s="1"/>
    </row>
    <row r="9623" spans="3:3">
      <c r="C9623" s="1"/>
    </row>
    <row r="9624" spans="3:3">
      <c r="C9624" s="1"/>
    </row>
    <row r="9625" spans="3:3">
      <c r="C9625" s="1"/>
    </row>
    <row r="9626" spans="3:3">
      <c r="C9626" s="1"/>
    </row>
    <row r="9627" spans="3:3">
      <c r="C9627" s="1"/>
    </row>
    <row r="9628" spans="3:3">
      <c r="C9628" s="1"/>
    </row>
    <row r="9629" spans="3:3">
      <c r="C9629" s="1"/>
    </row>
    <row r="9630" spans="3:3">
      <c r="C9630" s="1"/>
    </row>
    <row r="9631" spans="3:3">
      <c r="C9631" s="1"/>
    </row>
    <row r="9632" spans="3:3">
      <c r="C9632" s="1"/>
    </row>
    <row r="9633" spans="3:3">
      <c r="C9633" s="1"/>
    </row>
    <row r="9634" spans="3:3">
      <c r="C9634" s="1"/>
    </row>
    <row r="9635" spans="3:3">
      <c r="C9635" s="1"/>
    </row>
    <row r="9636" spans="3:3">
      <c r="C9636" s="1"/>
    </row>
    <row r="9637" spans="3:3">
      <c r="C9637" s="1"/>
    </row>
    <row r="9638" spans="3:3">
      <c r="C9638" s="1"/>
    </row>
    <row r="9639" spans="3:3">
      <c r="C9639" s="1"/>
    </row>
    <row r="9640" spans="3:3">
      <c r="C9640" s="1"/>
    </row>
    <row r="9641" spans="3:3">
      <c r="C9641" s="1"/>
    </row>
    <row r="9642" spans="3:3">
      <c r="C9642" s="1"/>
    </row>
    <row r="9643" spans="3:3">
      <c r="C9643" s="1"/>
    </row>
    <row r="9644" spans="3:3">
      <c r="C9644" s="1"/>
    </row>
    <row r="9645" spans="3:3">
      <c r="C9645" s="1"/>
    </row>
    <row r="9646" spans="3:3">
      <c r="C9646" s="1"/>
    </row>
    <row r="9647" spans="3:3">
      <c r="C9647" s="1"/>
    </row>
    <row r="9648" spans="3:3">
      <c r="C9648" s="1"/>
    </row>
    <row r="9649" spans="3:3">
      <c r="C9649" s="1"/>
    </row>
    <row r="9650" spans="3:3">
      <c r="C9650" s="1"/>
    </row>
    <row r="9651" spans="3:3">
      <c r="C9651" s="1"/>
    </row>
    <row r="9652" spans="3:3">
      <c r="C9652" s="1"/>
    </row>
    <row r="9653" spans="3:3">
      <c r="C9653" s="1"/>
    </row>
    <row r="9654" spans="3:3">
      <c r="C9654" s="1"/>
    </row>
    <row r="9655" spans="3:3">
      <c r="C9655" s="1"/>
    </row>
    <row r="9656" spans="3:3">
      <c r="C9656" s="1"/>
    </row>
    <row r="9657" spans="3:3">
      <c r="C9657" s="1"/>
    </row>
    <row r="9658" spans="3:3">
      <c r="C9658" s="1"/>
    </row>
    <row r="9659" spans="3:3">
      <c r="C9659" s="1"/>
    </row>
    <row r="9660" spans="3:3">
      <c r="C9660" s="1"/>
    </row>
    <row r="9661" spans="3:3">
      <c r="C9661" s="1"/>
    </row>
    <row r="9662" spans="3:3">
      <c r="C9662" s="1"/>
    </row>
    <row r="9663" spans="3:3">
      <c r="C9663" s="1"/>
    </row>
    <row r="9664" spans="3:3">
      <c r="C9664" s="1"/>
    </row>
    <row r="9665" spans="3:3">
      <c r="C9665" s="1"/>
    </row>
    <row r="9666" spans="3:3">
      <c r="C9666" s="1"/>
    </row>
    <row r="9667" spans="3:3">
      <c r="C9667" s="1"/>
    </row>
    <row r="9668" spans="3:3">
      <c r="C9668" s="1"/>
    </row>
    <row r="9669" spans="3:3">
      <c r="C9669" s="1"/>
    </row>
    <row r="9670" spans="3:3">
      <c r="C9670" s="1"/>
    </row>
    <row r="9671" spans="3:3">
      <c r="C9671" s="1"/>
    </row>
    <row r="9672" spans="3:3">
      <c r="C9672" s="1"/>
    </row>
    <row r="9673" spans="3:3">
      <c r="C9673" s="1"/>
    </row>
    <row r="9674" spans="3:3">
      <c r="C9674" s="1"/>
    </row>
    <row r="9675" spans="3:3">
      <c r="C9675" s="1"/>
    </row>
    <row r="9676" spans="3:3">
      <c r="C9676" s="1"/>
    </row>
    <row r="9677" spans="3:3">
      <c r="C9677" s="1"/>
    </row>
    <row r="9678" spans="3:3">
      <c r="C9678" s="1"/>
    </row>
    <row r="9679" spans="3:3">
      <c r="C9679" s="1"/>
    </row>
    <row r="9680" spans="3:3">
      <c r="C9680" s="1"/>
    </row>
    <row r="9681" spans="3:3">
      <c r="C9681" s="1"/>
    </row>
    <row r="9682" spans="3:3">
      <c r="C9682" s="1"/>
    </row>
    <row r="9683" spans="3:3">
      <c r="C9683" s="1"/>
    </row>
    <row r="9684" spans="3:3">
      <c r="C9684" s="1"/>
    </row>
    <row r="9685" spans="3:3">
      <c r="C9685" s="1"/>
    </row>
    <row r="9686" spans="3:3">
      <c r="C9686" s="1"/>
    </row>
    <row r="9687" spans="3:3">
      <c r="C9687" s="1"/>
    </row>
    <row r="9688" spans="3:3">
      <c r="C9688" s="1"/>
    </row>
    <row r="9689" spans="3:3">
      <c r="C9689" s="1"/>
    </row>
    <row r="9690" spans="3:3">
      <c r="C9690" s="1"/>
    </row>
    <row r="9691" spans="3:3">
      <c r="C9691" s="1"/>
    </row>
    <row r="9692" spans="3:3">
      <c r="C9692" s="1"/>
    </row>
    <row r="9693" spans="3:3">
      <c r="C9693" s="1"/>
    </row>
    <row r="9694" spans="3:3">
      <c r="C9694" s="1"/>
    </row>
    <row r="9695" spans="3:3">
      <c r="C9695" s="1"/>
    </row>
    <row r="9696" spans="3:3">
      <c r="C9696" s="1"/>
    </row>
    <row r="9697" spans="3:3">
      <c r="C9697" s="1"/>
    </row>
    <row r="9698" spans="3:3">
      <c r="C9698" s="1"/>
    </row>
    <row r="9699" spans="3:3">
      <c r="C9699" s="1"/>
    </row>
    <row r="9700" spans="3:3">
      <c r="C9700" s="1"/>
    </row>
    <row r="9701" spans="3:3">
      <c r="C9701" s="1"/>
    </row>
    <row r="9702" spans="3:3">
      <c r="C9702" s="1"/>
    </row>
    <row r="9703" spans="3:3">
      <c r="C9703" s="1"/>
    </row>
    <row r="9704" spans="3:3">
      <c r="C9704" s="1"/>
    </row>
    <row r="9705" spans="3:3">
      <c r="C9705" s="1"/>
    </row>
    <row r="9706" spans="3:3">
      <c r="C9706" s="1"/>
    </row>
    <row r="9707" spans="3:3">
      <c r="C9707" s="1"/>
    </row>
    <row r="9708" spans="3:3">
      <c r="C9708" s="1"/>
    </row>
    <row r="9709" spans="3:3">
      <c r="C9709" s="1"/>
    </row>
    <row r="9710" spans="3:3">
      <c r="C9710" s="1"/>
    </row>
    <row r="9711" spans="3:3">
      <c r="C9711" s="1"/>
    </row>
    <row r="9712" spans="3:3">
      <c r="C9712" s="1"/>
    </row>
    <row r="9713" spans="3:3">
      <c r="C9713" s="1"/>
    </row>
    <row r="9714" spans="3:3">
      <c r="C9714" s="1"/>
    </row>
    <row r="9715" spans="3:3">
      <c r="C9715" s="1"/>
    </row>
    <row r="9716" spans="3:3">
      <c r="C9716" s="1"/>
    </row>
    <row r="9717" spans="3:3">
      <c r="C9717" s="1"/>
    </row>
    <row r="9718" spans="3:3">
      <c r="C9718" s="1"/>
    </row>
    <row r="9719" spans="3:3">
      <c r="C9719" s="1"/>
    </row>
    <row r="9720" spans="3:3">
      <c r="C9720" s="1"/>
    </row>
    <row r="9721" spans="3:3">
      <c r="C9721" s="1"/>
    </row>
    <row r="9722" spans="3:3">
      <c r="C9722" s="1"/>
    </row>
    <row r="9723" spans="3:3">
      <c r="C9723" s="1"/>
    </row>
    <row r="9724" spans="3:3">
      <c r="C9724" s="1"/>
    </row>
    <row r="9725" spans="3:3">
      <c r="C9725" s="1"/>
    </row>
    <row r="9726" spans="3:3">
      <c r="C9726" s="1"/>
    </row>
    <row r="9727" spans="3:3">
      <c r="C9727" s="1"/>
    </row>
    <row r="9728" spans="3:3">
      <c r="C9728" s="1"/>
    </row>
    <row r="9729" spans="3:3">
      <c r="C9729" s="1"/>
    </row>
    <row r="9730" spans="3:3">
      <c r="C9730" s="1"/>
    </row>
    <row r="9731" spans="3:3">
      <c r="C9731" s="1"/>
    </row>
    <row r="9732" spans="3:3">
      <c r="C9732" s="1"/>
    </row>
    <row r="9733" spans="3:3">
      <c r="C9733" s="1"/>
    </row>
    <row r="9734" spans="3:3">
      <c r="C9734" s="1"/>
    </row>
    <row r="9735" spans="3:3">
      <c r="C9735" s="1"/>
    </row>
    <row r="9736" spans="3:3">
      <c r="C9736" s="1"/>
    </row>
    <row r="9737" spans="3:3">
      <c r="C9737" s="1"/>
    </row>
    <row r="9738" spans="3:3">
      <c r="C9738" s="1"/>
    </row>
    <row r="9739" spans="3:3">
      <c r="C9739" s="1"/>
    </row>
    <row r="9740" spans="3:3">
      <c r="C9740" s="1"/>
    </row>
    <row r="9741" spans="3:3">
      <c r="C9741" s="1"/>
    </row>
    <row r="9742" spans="3:3">
      <c r="C9742" s="1"/>
    </row>
    <row r="9743" spans="3:3">
      <c r="C9743" s="1"/>
    </row>
    <row r="9744" spans="3:3">
      <c r="C9744" s="1"/>
    </row>
    <row r="9745" spans="3:3">
      <c r="C9745" s="1"/>
    </row>
    <row r="9746" spans="3:3">
      <c r="C9746" s="1"/>
    </row>
    <row r="9747" spans="3:3">
      <c r="C9747" s="1"/>
    </row>
    <row r="9748" spans="3:3">
      <c r="C9748" s="1"/>
    </row>
    <row r="9749" spans="3:3">
      <c r="C9749" s="1"/>
    </row>
    <row r="9750" spans="3:3">
      <c r="C9750" s="1"/>
    </row>
    <row r="9751" spans="3:3">
      <c r="C9751" s="1"/>
    </row>
    <row r="9752" spans="3:3">
      <c r="C9752" s="1"/>
    </row>
    <row r="9753" spans="3:3">
      <c r="C9753" s="1"/>
    </row>
    <row r="9754" spans="3:3">
      <c r="C9754" s="1"/>
    </row>
    <row r="9755" spans="3:3">
      <c r="C9755" s="1"/>
    </row>
    <row r="9756" spans="3:3">
      <c r="C9756" s="1"/>
    </row>
    <row r="9757" spans="3:3">
      <c r="C9757" s="1"/>
    </row>
    <row r="9758" spans="3:3">
      <c r="C9758" s="1"/>
    </row>
    <row r="9759" spans="3:3">
      <c r="C9759" s="1"/>
    </row>
    <row r="9760" spans="3:3">
      <c r="C9760" s="1"/>
    </row>
    <row r="9761" spans="3:3">
      <c r="C9761" s="1"/>
    </row>
    <row r="9762" spans="3:3">
      <c r="C9762" s="1"/>
    </row>
    <row r="9763" spans="3:3">
      <c r="C9763" s="1"/>
    </row>
    <row r="9764" spans="3:3">
      <c r="C9764" s="1"/>
    </row>
    <row r="9765" spans="3:3">
      <c r="C9765" s="1"/>
    </row>
    <row r="9766" spans="3:3">
      <c r="C9766" s="1"/>
    </row>
    <row r="9767" spans="3:3">
      <c r="C9767" s="1"/>
    </row>
    <row r="9768" spans="3:3">
      <c r="C9768" s="1"/>
    </row>
    <row r="9769" spans="3:3">
      <c r="C9769" s="1"/>
    </row>
    <row r="9770" spans="3:3">
      <c r="C9770" s="1"/>
    </row>
    <row r="9771" spans="3:3">
      <c r="C9771" s="1"/>
    </row>
    <row r="9772" spans="3:3">
      <c r="C9772" s="1"/>
    </row>
    <row r="9773" spans="3:3">
      <c r="C9773" s="1"/>
    </row>
    <row r="9774" spans="3:3">
      <c r="C9774" s="1"/>
    </row>
    <row r="9775" spans="3:3">
      <c r="C9775" s="1"/>
    </row>
    <row r="9776" spans="3:3">
      <c r="C9776" s="1"/>
    </row>
    <row r="9777" spans="3:3">
      <c r="C9777" s="1"/>
    </row>
    <row r="9778" spans="3:3">
      <c r="C9778" s="1"/>
    </row>
    <row r="9779" spans="3:3">
      <c r="C9779" s="1"/>
    </row>
    <row r="9780" spans="3:3">
      <c r="C9780" s="1"/>
    </row>
    <row r="9781" spans="3:3">
      <c r="C9781" s="1"/>
    </row>
    <row r="9782" spans="3:3">
      <c r="C9782" s="1"/>
    </row>
    <row r="9783" spans="3:3">
      <c r="C9783" s="1"/>
    </row>
    <row r="9784" spans="3:3">
      <c r="C9784" s="1"/>
    </row>
    <row r="9785" spans="3:3">
      <c r="C9785" s="1"/>
    </row>
    <row r="9786" spans="3:3">
      <c r="C9786" s="1"/>
    </row>
    <row r="9787" spans="3:3">
      <c r="C9787" s="1"/>
    </row>
    <row r="9788" spans="3:3">
      <c r="C9788" s="1"/>
    </row>
    <row r="9789" spans="3:3">
      <c r="C9789" s="1"/>
    </row>
    <row r="9790" spans="3:3">
      <c r="C9790" s="1"/>
    </row>
    <row r="9791" spans="3:3">
      <c r="C9791" s="1"/>
    </row>
    <row r="9792" spans="3:3">
      <c r="C9792" s="1"/>
    </row>
    <row r="9793" spans="3:3">
      <c r="C9793" s="1"/>
    </row>
    <row r="9794" spans="3:3">
      <c r="C9794" s="1"/>
    </row>
    <row r="9795" spans="3:3">
      <c r="C9795" s="1"/>
    </row>
    <row r="9796" spans="3:3">
      <c r="C9796" s="1"/>
    </row>
    <row r="9797" spans="3:3">
      <c r="C9797" s="1"/>
    </row>
    <row r="9798" spans="3:3">
      <c r="C9798" s="1"/>
    </row>
    <row r="9799" spans="3:3">
      <c r="C9799" s="1"/>
    </row>
    <row r="9800" spans="3:3">
      <c r="C9800" s="1"/>
    </row>
    <row r="9801" spans="3:3">
      <c r="C9801" s="1"/>
    </row>
    <row r="9802" spans="3:3">
      <c r="C9802" s="1"/>
    </row>
    <row r="9803" spans="3:3">
      <c r="C9803" s="1"/>
    </row>
    <row r="9804" spans="3:3">
      <c r="C9804" s="1"/>
    </row>
    <row r="9805" spans="3:3">
      <c r="C9805" s="1"/>
    </row>
    <row r="9806" spans="3:3">
      <c r="C9806" s="1"/>
    </row>
    <row r="9807" spans="3:3">
      <c r="C9807" s="1"/>
    </row>
    <row r="9808" spans="3:3">
      <c r="C9808" s="1"/>
    </row>
    <row r="9809" spans="3:3">
      <c r="C9809" s="1"/>
    </row>
    <row r="9810" spans="3:3">
      <c r="C9810" s="1"/>
    </row>
    <row r="9811" spans="3:3">
      <c r="C9811" s="1"/>
    </row>
    <row r="9812" spans="3:3">
      <c r="C9812" s="1"/>
    </row>
    <row r="9813" spans="3:3">
      <c r="C9813" s="1"/>
    </row>
    <row r="9814" spans="3:3">
      <c r="C9814" s="1"/>
    </row>
    <row r="9815" spans="3:3">
      <c r="C9815" s="1"/>
    </row>
    <row r="9816" spans="3:3">
      <c r="C9816" s="1"/>
    </row>
    <row r="9817" spans="3:3">
      <c r="C9817" s="1"/>
    </row>
    <row r="9818" spans="3:3">
      <c r="C9818" s="1"/>
    </row>
    <row r="9819" spans="3:3">
      <c r="C9819" s="1"/>
    </row>
    <row r="9820" spans="3:3">
      <c r="C9820" s="1"/>
    </row>
    <row r="9821" spans="3:3">
      <c r="C9821" s="1"/>
    </row>
    <row r="9822" spans="3:3">
      <c r="C9822" s="1"/>
    </row>
    <row r="9823" spans="3:3">
      <c r="C9823" s="1"/>
    </row>
    <row r="9824" spans="3:3">
      <c r="C9824" s="1"/>
    </row>
    <row r="9825" spans="3:3">
      <c r="C9825" s="1"/>
    </row>
    <row r="9826" spans="3:3">
      <c r="C9826" s="1"/>
    </row>
    <row r="9827" spans="3:3">
      <c r="C9827" s="1"/>
    </row>
    <row r="9828" spans="3:3">
      <c r="C9828" s="1"/>
    </row>
    <row r="9829" spans="3:3">
      <c r="C9829" s="1"/>
    </row>
    <row r="9830" spans="3:3">
      <c r="C9830" s="1"/>
    </row>
    <row r="9831" spans="3:3">
      <c r="C9831" s="1"/>
    </row>
    <row r="9832" spans="3:3">
      <c r="C9832" s="1"/>
    </row>
    <row r="9833" spans="3:3">
      <c r="C9833" s="1"/>
    </row>
    <row r="9834" spans="3:3">
      <c r="C9834" s="1"/>
    </row>
    <row r="9835" spans="3:3">
      <c r="C9835" s="1"/>
    </row>
    <row r="9836" spans="3:3">
      <c r="C9836" s="1"/>
    </row>
    <row r="9837" spans="3:3">
      <c r="C9837" s="1"/>
    </row>
    <row r="9838" spans="3:3">
      <c r="C9838" s="1"/>
    </row>
    <row r="9839" spans="3:3">
      <c r="C9839" s="1"/>
    </row>
    <row r="9840" spans="3:3">
      <c r="C9840" s="1"/>
    </row>
    <row r="9841" spans="3:3">
      <c r="C9841" s="1"/>
    </row>
    <row r="9842" spans="3:3">
      <c r="C9842" s="1"/>
    </row>
    <row r="9843" spans="3:3">
      <c r="C9843" s="1"/>
    </row>
    <row r="9844" spans="3:3">
      <c r="C9844" s="1"/>
    </row>
    <row r="9845" spans="3:3">
      <c r="C9845" s="1"/>
    </row>
    <row r="9846" spans="3:3">
      <c r="C9846" s="1"/>
    </row>
    <row r="9847" spans="3:3">
      <c r="C9847" s="1"/>
    </row>
    <row r="9848" spans="3:3">
      <c r="C9848" s="1"/>
    </row>
    <row r="9849" spans="3:3">
      <c r="C9849" s="1"/>
    </row>
    <row r="9850" spans="3:3">
      <c r="C9850" s="1"/>
    </row>
    <row r="9851" spans="3:3">
      <c r="C9851" s="1"/>
    </row>
    <row r="9852" spans="3:3">
      <c r="C9852" s="1"/>
    </row>
    <row r="9853" spans="3:3">
      <c r="C9853" s="1"/>
    </row>
    <row r="9854" spans="3:3">
      <c r="C9854" s="1"/>
    </row>
    <row r="9855" spans="3:3">
      <c r="C9855" s="1"/>
    </row>
    <row r="9856" spans="3:3">
      <c r="C9856" s="1"/>
    </row>
    <row r="9857" spans="3:3">
      <c r="C9857" s="1"/>
    </row>
    <row r="9858" spans="3:3">
      <c r="C9858" s="1"/>
    </row>
    <row r="9859" spans="3:3">
      <c r="C9859" s="1"/>
    </row>
    <row r="9860" spans="3:3">
      <c r="C9860" s="1"/>
    </row>
    <row r="9861" spans="3:3">
      <c r="C9861" s="1"/>
    </row>
    <row r="9862" spans="3:3">
      <c r="C9862" s="1"/>
    </row>
    <row r="9863" spans="3:3">
      <c r="C9863" s="1"/>
    </row>
    <row r="9864" spans="3:3">
      <c r="C9864" s="1"/>
    </row>
    <row r="9865" spans="3:3">
      <c r="C9865" s="1"/>
    </row>
    <row r="9866" spans="3:3">
      <c r="C9866" s="1"/>
    </row>
    <row r="9867" spans="3:3">
      <c r="C9867" s="1"/>
    </row>
    <row r="9868" spans="3:3">
      <c r="C9868" s="1"/>
    </row>
    <row r="9869" spans="3:3">
      <c r="C9869" s="1"/>
    </row>
    <row r="9870" spans="3:3">
      <c r="C9870" s="1"/>
    </row>
    <row r="9871" spans="3:3">
      <c r="C9871" s="1"/>
    </row>
    <row r="9872" spans="3:3">
      <c r="C9872" s="1"/>
    </row>
    <row r="9873" spans="3:3">
      <c r="C9873" s="1"/>
    </row>
    <row r="9874" spans="3:3">
      <c r="C9874" s="1"/>
    </row>
    <row r="9875" spans="3:3">
      <c r="C9875" s="1"/>
    </row>
    <row r="9876" spans="3:3">
      <c r="C9876" s="1"/>
    </row>
    <row r="9877" spans="3:3">
      <c r="C9877" s="1"/>
    </row>
    <row r="9878" spans="3:3">
      <c r="C9878" s="1"/>
    </row>
    <row r="9879" spans="3:3">
      <c r="C9879" s="1"/>
    </row>
    <row r="9880" spans="3:3">
      <c r="C9880" s="1"/>
    </row>
    <row r="9881" spans="3:3">
      <c r="C9881" s="1"/>
    </row>
    <row r="9882" spans="3:3">
      <c r="C9882" s="1"/>
    </row>
    <row r="9883" spans="3:3">
      <c r="C9883" s="1"/>
    </row>
    <row r="9884" spans="3:3">
      <c r="C9884" s="1"/>
    </row>
    <row r="9885" spans="3:3">
      <c r="C9885" s="1"/>
    </row>
    <row r="9886" spans="3:3">
      <c r="C9886" s="1"/>
    </row>
    <row r="9887" spans="3:3">
      <c r="C9887" s="1"/>
    </row>
    <row r="9888" spans="3:3">
      <c r="C9888" s="1"/>
    </row>
    <row r="9889" spans="3:3">
      <c r="C9889" s="1"/>
    </row>
    <row r="9890" spans="3:3">
      <c r="C9890" s="1"/>
    </row>
    <row r="9891" spans="3:3">
      <c r="C9891" s="1"/>
    </row>
    <row r="9892" spans="3:3">
      <c r="C9892" s="1"/>
    </row>
    <row r="9893" spans="3:3">
      <c r="C9893" s="1"/>
    </row>
    <row r="9894" spans="3:3">
      <c r="C9894" s="1"/>
    </row>
    <row r="9895" spans="3:3">
      <c r="C9895" s="1"/>
    </row>
    <row r="9896" spans="3:3">
      <c r="C9896" s="1"/>
    </row>
    <row r="9897" spans="3:3">
      <c r="C9897" s="1"/>
    </row>
    <row r="9898" spans="3:3">
      <c r="C9898" s="1"/>
    </row>
    <row r="9899" spans="3:3">
      <c r="C9899" s="1"/>
    </row>
    <row r="9900" spans="3:3">
      <c r="C9900" s="1"/>
    </row>
    <row r="9901" spans="3:3">
      <c r="C9901" s="1"/>
    </row>
    <row r="9902" spans="3:3">
      <c r="C9902" s="1"/>
    </row>
    <row r="9903" spans="3:3">
      <c r="C9903" s="1"/>
    </row>
    <row r="9904" spans="3:3">
      <c r="C9904" s="1"/>
    </row>
    <row r="9905" spans="3:3">
      <c r="C9905" s="1"/>
    </row>
    <row r="9906" spans="3:3">
      <c r="C9906" s="1"/>
    </row>
    <row r="9907" spans="3:3">
      <c r="C9907" s="1"/>
    </row>
    <row r="9908" spans="3:3">
      <c r="C9908" s="1"/>
    </row>
    <row r="9909" spans="3:3">
      <c r="C9909" s="1"/>
    </row>
    <row r="9910" spans="3:3">
      <c r="C9910" s="1"/>
    </row>
    <row r="9911" spans="3:3">
      <c r="C9911" s="1"/>
    </row>
    <row r="9912" spans="3:3">
      <c r="C9912" s="1"/>
    </row>
    <row r="9913" spans="3:3">
      <c r="C9913" s="1"/>
    </row>
    <row r="9914" spans="3:3">
      <c r="C9914" s="1"/>
    </row>
    <row r="9915" spans="3:3">
      <c r="C9915" s="1"/>
    </row>
    <row r="9916" spans="3:3">
      <c r="C9916" s="1"/>
    </row>
    <row r="9917" spans="3:3">
      <c r="C9917" s="1"/>
    </row>
    <row r="9918" spans="3:3">
      <c r="C9918" s="1"/>
    </row>
    <row r="9919" spans="3:3">
      <c r="C9919" s="1"/>
    </row>
    <row r="9920" spans="3:3">
      <c r="C9920" s="1"/>
    </row>
    <row r="9921" spans="3:3">
      <c r="C9921" s="1"/>
    </row>
    <row r="9922" spans="3:3">
      <c r="C9922" s="1"/>
    </row>
    <row r="9923" spans="3:3">
      <c r="C9923" s="1"/>
    </row>
    <row r="9924" spans="3:3">
      <c r="C9924" s="1"/>
    </row>
    <row r="9925" spans="3:3">
      <c r="C9925" s="1"/>
    </row>
    <row r="9926" spans="3:3">
      <c r="C9926" s="1"/>
    </row>
    <row r="9927" spans="3:3">
      <c r="C9927" s="1"/>
    </row>
    <row r="9928" spans="3:3">
      <c r="C9928" s="1"/>
    </row>
    <row r="9929" spans="3:3">
      <c r="C9929" s="1"/>
    </row>
    <row r="9930" spans="3:3">
      <c r="C9930" s="1"/>
    </row>
    <row r="9931" spans="3:3">
      <c r="C9931" s="1"/>
    </row>
    <row r="9932" spans="3:3">
      <c r="C9932" s="1"/>
    </row>
    <row r="9933" spans="3:3">
      <c r="C9933" s="1"/>
    </row>
    <row r="9934" spans="3:3">
      <c r="C9934" s="1"/>
    </row>
    <row r="9935" spans="3:3">
      <c r="C9935" s="1"/>
    </row>
    <row r="9936" spans="3:3">
      <c r="C9936" s="1"/>
    </row>
    <row r="9937" spans="3:3">
      <c r="C9937" s="1"/>
    </row>
    <row r="9938" spans="3:3">
      <c r="C9938" s="1"/>
    </row>
    <row r="9939" spans="3:3">
      <c r="C9939" s="1"/>
    </row>
    <row r="9940" spans="3:3">
      <c r="C9940" s="1"/>
    </row>
    <row r="9941" spans="3:3">
      <c r="C9941" s="1"/>
    </row>
    <row r="9942" spans="3:3">
      <c r="C9942" s="1"/>
    </row>
    <row r="9943" spans="3:3">
      <c r="C9943" s="1"/>
    </row>
    <row r="9944" spans="3:3">
      <c r="C9944" s="1"/>
    </row>
    <row r="9945" spans="3:3">
      <c r="C9945" s="1"/>
    </row>
    <row r="9946" spans="3:3">
      <c r="C9946" s="1"/>
    </row>
    <row r="9947" spans="3:3">
      <c r="C9947" s="1"/>
    </row>
    <row r="9948" spans="3:3">
      <c r="C9948" s="1"/>
    </row>
    <row r="9949" spans="3:3">
      <c r="C9949" s="1"/>
    </row>
    <row r="9950" spans="3:3">
      <c r="C9950" s="1"/>
    </row>
    <row r="9951" spans="3:3">
      <c r="C9951" s="1"/>
    </row>
    <row r="9952" spans="3:3">
      <c r="C9952" s="1"/>
    </row>
    <row r="9953" spans="3:3">
      <c r="C9953" s="1"/>
    </row>
    <row r="9954" spans="3:3">
      <c r="C9954" s="1"/>
    </row>
    <row r="9955" spans="3:3">
      <c r="C9955" s="1"/>
    </row>
    <row r="9956" spans="3:3">
      <c r="C9956" s="1"/>
    </row>
    <row r="9957" spans="3:3">
      <c r="C9957" s="1"/>
    </row>
    <row r="9958" spans="3:3">
      <c r="C9958" s="1"/>
    </row>
    <row r="9959" spans="3:3">
      <c r="C9959" s="1"/>
    </row>
    <row r="9960" spans="3:3">
      <c r="C9960" s="1"/>
    </row>
    <row r="9961" spans="3:3">
      <c r="C9961" s="1"/>
    </row>
    <row r="9962" spans="3:3">
      <c r="C9962" s="1"/>
    </row>
    <row r="9963" spans="3:3">
      <c r="C9963" s="1"/>
    </row>
    <row r="9964" spans="3:3">
      <c r="C9964" s="1"/>
    </row>
    <row r="9965" spans="3:3">
      <c r="C9965" s="1"/>
    </row>
    <row r="9966" spans="3:3">
      <c r="C9966" s="1"/>
    </row>
    <row r="9967" spans="3:3">
      <c r="C9967" s="1"/>
    </row>
    <row r="9968" spans="3:3">
      <c r="C9968" s="1"/>
    </row>
    <row r="9969" spans="3:3">
      <c r="C9969" s="1"/>
    </row>
    <row r="9970" spans="3:3">
      <c r="C9970" s="1"/>
    </row>
    <row r="9971" spans="3:3">
      <c r="C9971" s="1"/>
    </row>
    <row r="9972" spans="3:3">
      <c r="C9972" s="1"/>
    </row>
    <row r="9973" spans="3:3">
      <c r="C9973" s="1"/>
    </row>
    <row r="9974" spans="3:3">
      <c r="C9974" s="1"/>
    </row>
    <row r="9975" spans="3:3">
      <c r="C9975" s="1"/>
    </row>
    <row r="9976" spans="3:3">
      <c r="C9976" s="1"/>
    </row>
    <row r="9977" spans="3:3">
      <c r="C9977" s="1"/>
    </row>
    <row r="9978" spans="3:3">
      <c r="C9978" s="1"/>
    </row>
    <row r="9979" spans="3:3">
      <c r="C9979" s="1"/>
    </row>
    <row r="9980" spans="3:3">
      <c r="C9980" s="1"/>
    </row>
    <row r="9981" spans="3:3">
      <c r="C9981" s="1"/>
    </row>
    <row r="9982" spans="3:3">
      <c r="C9982" s="1"/>
    </row>
    <row r="9983" spans="3:3">
      <c r="C9983" s="1"/>
    </row>
    <row r="9984" spans="3:3">
      <c r="C9984" s="1"/>
    </row>
    <row r="9985" spans="3:3">
      <c r="C9985" s="1"/>
    </row>
    <row r="9986" spans="3:3">
      <c r="C9986" s="1"/>
    </row>
    <row r="9987" spans="3:3">
      <c r="C9987" s="1"/>
    </row>
    <row r="9988" spans="3:3">
      <c r="C9988" s="1"/>
    </row>
    <row r="9989" spans="3:3">
      <c r="C9989" s="1"/>
    </row>
    <row r="9990" spans="3:3">
      <c r="C9990" s="1"/>
    </row>
    <row r="9991" spans="3:3">
      <c r="C9991" s="1"/>
    </row>
    <row r="9992" spans="3:3">
      <c r="C9992" s="1"/>
    </row>
    <row r="9993" spans="3:3">
      <c r="C9993" s="1"/>
    </row>
    <row r="9994" spans="3:3">
      <c r="C9994" s="1"/>
    </row>
    <row r="9995" spans="3:3">
      <c r="C9995" s="1"/>
    </row>
    <row r="9996" spans="3:3">
      <c r="C9996" s="1"/>
    </row>
    <row r="9997" spans="3:3">
      <c r="C9997" s="1"/>
    </row>
    <row r="9998" spans="3:3">
      <c r="C9998" s="1"/>
    </row>
    <row r="9999" spans="3:3">
      <c r="C9999" s="1"/>
    </row>
    <row r="10000" spans="3:3">
      <c r="C10000" s="1"/>
    </row>
    <row r="10001" spans="3:3">
      <c r="C10001" s="1"/>
    </row>
    <row r="10002" spans="3:3">
      <c r="C10002" s="1"/>
    </row>
    <row r="10003" spans="3:3">
      <c r="C10003" s="1"/>
    </row>
    <row r="10004" spans="3:3">
      <c r="C10004" s="1"/>
    </row>
    <row r="10005" spans="3:3">
      <c r="C10005" s="1"/>
    </row>
    <row r="10006" spans="3:3">
      <c r="C10006" s="1"/>
    </row>
    <row r="10007" spans="3:3">
      <c r="C10007" s="1"/>
    </row>
    <row r="10008" spans="3:3">
      <c r="C10008" s="1"/>
    </row>
    <row r="10009" spans="3:3">
      <c r="C10009" s="1"/>
    </row>
    <row r="10010" spans="3:3">
      <c r="C10010" s="1"/>
    </row>
    <row r="10011" spans="3:3">
      <c r="C10011" s="1"/>
    </row>
    <row r="10012" spans="3:3">
      <c r="C10012" s="1"/>
    </row>
    <row r="10013" spans="3:3">
      <c r="C10013" s="1"/>
    </row>
    <row r="10014" spans="3:3">
      <c r="C10014" s="1"/>
    </row>
    <row r="10015" spans="3:3">
      <c r="C10015" s="1"/>
    </row>
    <row r="10016" spans="3:3">
      <c r="C10016" s="1"/>
    </row>
    <row r="10017" spans="3:3">
      <c r="C10017" s="1"/>
    </row>
    <row r="10018" spans="3:3">
      <c r="C10018" s="1"/>
    </row>
    <row r="10019" spans="3:3">
      <c r="C10019" s="1"/>
    </row>
    <row r="10020" spans="3:3">
      <c r="C10020" s="1"/>
    </row>
    <row r="10021" spans="3:3">
      <c r="C10021" s="1"/>
    </row>
    <row r="10022" spans="3:3">
      <c r="C10022" s="1"/>
    </row>
    <row r="10023" spans="3:3">
      <c r="C10023" s="1"/>
    </row>
    <row r="10024" spans="3:3">
      <c r="C10024" s="1"/>
    </row>
    <row r="10025" spans="3:3">
      <c r="C10025" s="1"/>
    </row>
    <row r="10026" spans="3:3">
      <c r="C10026" s="1"/>
    </row>
    <row r="10027" spans="3:3">
      <c r="C10027" s="1"/>
    </row>
    <row r="10028" spans="3:3">
      <c r="C10028" s="1"/>
    </row>
    <row r="10029" spans="3:3">
      <c r="C10029" s="1"/>
    </row>
    <row r="10030" spans="3:3">
      <c r="C10030" s="1"/>
    </row>
    <row r="10031" spans="3:3">
      <c r="C10031" s="1"/>
    </row>
    <row r="10032" spans="3:3">
      <c r="C10032" s="1"/>
    </row>
    <row r="10033" spans="3:3">
      <c r="C10033" s="1"/>
    </row>
    <row r="10034" spans="3:3">
      <c r="C10034" s="1"/>
    </row>
    <row r="10035" spans="3:3">
      <c r="C10035" s="1"/>
    </row>
    <row r="10036" spans="3:3">
      <c r="C10036" s="1"/>
    </row>
    <row r="10037" spans="3:3">
      <c r="C10037" s="1"/>
    </row>
    <row r="10038" spans="3:3">
      <c r="C10038" s="1"/>
    </row>
    <row r="10039" spans="3:3">
      <c r="C10039" s="1"/>
    </row>
    <row r="10040" spans="3:3">
      <c r="C10040" s="1"/>
    </row>
    <row r="10041" spans="3:3">
      <c r="C10041" s="1"/>
    </row>
    <row r="10042" spans="3:3">
      <c r="C10042" s="1"/>
    </row>
    <row r="10043" spans="3:3">
      <c r="C10043" s="1"/>
    </row>
    <row r="10044" spans="3:3">
      <c r="C10044" s="1"/>
    </row>
    <row r="10045" spans="3:3">
      <c r="C10045" s="1"/>
    </row>
    <row r="10046" spans="3:3">
      <c r="C10046" s="1"/>
    </row>
    <row r="10047" spans="3:3">
      <c r="C10047" s="1"/>
    </row>
    <row r="10048" spans="3:3">
      <c r="C10048" s="1"/>
    </row>
    <row r="10049" spans="3:3">
      <c r="C10049" s="1"/>
    </row>
    <row r="10050" spans="3:3">
      <c r="C10050" s="1"/>
    </row>
    <row r="10051" spans="3:3">
      <c r="C10051" s="1"/>
    </row>
    <row r="10052" spans="3:3">
      <c r="C10052" s="1"/>
    </row>
    <row r="10053" spans="3:3">
      <c r="C10053" s="1"/>
    </row>
    <row r="10054" spans="3:3">
      <c r="C10054" s="1"/>
    </row>
    <row r="10055" spans="3:3">
      <c r="C10055" s="1"/>
    </row>
    <row r="10056" spans="3:3">
      <c r="C10056" s="1"/>
    </row>
    <row r="10057" spans="3:3">
      <c r="C10057" s="1"/>
    </row>
    <row r="10058" spans="3:3">
      <c r="C10058" s="1"/>
    </row>
    <row r="10059" spans="3:3">
      <c r="C10059" s="1"/>
    </row>
    <row r="10060" spans="3:3">
      <c r="C10060" s="1"/>
    </row>
    <row r="10061" spans="3:3">
      <c r="C10061" s="1"/>
    </row>
    <row r="10062" spans="3:3">
      <c r="C10062" s="1"/>
    </row>
    <row r="10063" spans="3:3">
      <c r="C10063" s="1"/>
    </row>
    <row r="10064" spans="3:3">
      <c r="C10064" s="1"/>
    </row>
    <row r="10065" spans="3:3">
      <c r="C10065" s="1"/>
    </row>
    <row r="10066" spans="3:3">
      <c r="C10066" s="1"/>
    </row>
    <row r="10067" spans="3:3">
      <c r="C10067" s="1"/>
    </row>
    <row r="10068" spans="3:3">
      <c r="C10068" s="1"/>
    </row>
    <row r="10069" spans="3:3">
      <c r="C10069" s="1"/>
    </row>
    <row r="10070" spans="3:3">
      <c r="C10070" s="1"/>
    </row>
    <row r="10071" spans="3:3">
      <c r="C10071" s="1"/>
    </row>
    <row r="10072" spans="3:3">
      <c r="C10072" s="1"/>
    </row>
    <row r="10073" spans="3:3">
      <c r="C10073" s="1"/>
    </row>
    <row r="10074" spans="3:3">
      <c r="C10074" s="1"/>
    </row>
    <row r="10075" spans="3:3">
      <c r="C10075" s="1"/>
    </row>
    <row r="10076" spans="3:3">
      <c r="C10076" s="1"/>
    </row>
    <row r="10077" spans="3:3">
      <c r="C10077" s="1"/>
    </row>
    <row r="10078" spans="3:3">
      <c r="C10078" s="1"/>
    </row>
    <row r="10079" spans="3:3">
      <c r="C10079" s="1"/>
    </row>
    <row r="10080" spans="3:3">
      <c r="C10080" s="1"/>
    </row>
    <row r="10081" spans="3:3">
      <c r="C10081" s="1"/>
    </row>
    <row r="10082" spans="3:3">
      <c r="C10082" s="1"/>
    </row>
    <row r="10083" spans="3:3">
      <c r="C10083" s="1"/>
    </row>
    <row r="10084" spans="3:3">
      <c r="C10084" s="1"/>
    </row>
    <row r="10085" spans="3:3">
      <c r="C10085" s="1"/>
    </row>
    <row r="10086" spans="3:3">
      <c r="C10086" s="1"/>
    </row>
    <row r="10087" spans="3:3">
      <c r="C10087" s="1"/>
    </row>
    <row r="10088" spans="3:3">
      <c r="C10088" s="1"/>
    </row>
    <row r="10089" spans="3:3">
      <c r="C10089" s="1"/>
    </row>
    <row r="10090" spans="3:3">
      <c r="C10090" s="1"/>
    </row>
    <row r="10091" spans="3:3">
      <c r="C10091" s="1"/>
    </row>
    <row r="10092" spans="3:3">
      <c r="C10092" s="1"/>
    </row>
    <row r="10093" spans="3:3">
      <c r="C10093" s="1"/>
    </row>
    <row r="10094" spans="3:3">
      <c r="C10094" s="1"/>
    </row>
    <row r="10095" spans="3:3">
      <c r="C10095" s="1"/>
    </row>
    <row r="10096" spans="3:3">
      <c r="C10096" s="1"/>
    </row>
    <row r="10097" spans="3:3">
      <c r="C10097" s="1"/>
    </row>
    <row r="10098" spans="3:3">
      <c r="C10098" s="1"/>
    </row>
    <row r="10099" spans="3:3">
      <c r="C10099" s="1"/>
    </row>
    <row r="10100" spans="3:3">
      <c r="C10100" s="1"/>
    </row>
    <row r="10101" spans="3:3">
      <c r="C10101" s="1"/>
    </row>
    <row r="10102" spans="3:3">
      <c r="C10102" s="1"/>
    </row>
    <row r="10103" spans="3:3">
      <c r="C10103" s="1"/>
    </row>
    <row r="10104" spans="3:3">
      <c r="C10104" s="1"/>
    </row>
    <row r="10105" spans="3:3">
      <c r="C10105" s="1"/>
    </row>
    <row r="10106" spans="3:3">
      <c r="C10106" s="1"/>
    </row>
    <row r="10107" spans="3:3">
      <c r="C10107" s="1"/>
    </row>
    <row r="10108" spans="3:3">
      <c r="C10108" s="1"/>
    </row>
    <row r="10109" spans="3:3">
      <c r="C10109" s="1"/>
    </row>
    <row r="10110" spans="3:3">
      <c r="C10110" s="1"/>
    </row>
    <row r="10111" spans="3:3">
      <c r="C10111" s="1"/>
    </row>
    <row r="10112" spans="3:3">
      <c r="C10112" s="1"/>
    </row>
    <row r="10113" spans="3:3">
      <c r="C10113" s="1"/>
    </row>
    <row r="10114" spans="3:3">
      <c r="C10114" s="1"/>
    </row>
    <row r="10115" spans="3:3">
      <c r="C10115" s="1"/>
    </row>
    <row r="10116" spans="3:3">
      <c r="C10116" s="1"/>
    </row>
    <row r="10117" spans="3:3">
      <c r="C10117" s="1"/>
    </row>
    <row r="10118" spans="3:3">
      <c r="C10118" s="1"/>
    </row>
    <row r="10119" spans="3:3">
      <c r="C10119" s="1"/>
    </row>
    <row r="10120" spans="3:3">
      <c r="C10120" s="1"/>
    </row>
    <row r="10121" spans="3:3">
      <c r="C10121" s="1"/>
    </row>
    <row r="10122" spans="3:3">
      <c r="C10122" s="1"/>
    </row>
    <row r="10123" spans="3:3">
      <c r="C10123" s="1"/>
    </row>
    <row r="10124" spans="3:3">
      <c r="C10124" s="1"/>
    </row>
    <row r="10125" spans="3:3">
      <c r="C10125" s="1"/>
    </row>
    <row r="10126" spans="3:3">
      <c r="C10126" s="1"/>
    </row>
    <row r="10127" spans="3:3">
      <c r="C10127" s="1"/>
    </row>
    <row r="10128" spans="3:3">
      <c r="C10128" s="1"/>
    </row>
    <row r="10129" spans="3:3">
      <c r="C10129" s="1"/>
    </row>
    <row r="10130" spans="3:3">
      <c r="C10130" s="1"/>
    </row>
    <row r="10131" spans="3:3">
      <c r="C10131" s="1"/>
    </row>
    <row r="10132" spans="3:3">
      <c r="C10132" s="1"/>
    </row>
    <row r="10133" spans="3:3">
      <c r="C10133" s="1"/>
    </row>
    <row r="10134" spans="3:3">
      <c r="C10134" s="1"/>
    </row>
    <row r="10135" spans="3:3">
      <c r="C10135" s="1"/>
    </row>
    <row r="10136" spans="3:3">
      <c r="C10136" s="1"/>
    </row>
    <row r="10137" spans="3:3">
      <c r="C10137" s="1"/>
    </row>
    <row r="10138" spans="3:3">
      <c r="C10138" s="1"/>
    </row>
    <row r="10139" spans="3:3">
      <c r="C10139" s="1"/>
    </row>
    <row r="10140" spans="3:3">
      <c r="C10140" s="1"/>
    </row>
    <row r="10141" spans="3:3">
      <c r="C10141" s="1"/>
    </row>
    <row r="10142" spans="3:3">
      <c r="C10142" s="1"/>
    </row>
    <row r="10143" spans="3:3">
      <c r="C10143" s="1"/>
    </row>
    <row r="10144" spans="3:3">
      <c r="C10144" s="1"/>
    </row>
    <row r="10145" spans="3:3">
      <c r="C10145" s="1"/>
    </row>
    <row r="10146" spans="3:3">
      <c r="C10146" s="1"/>
    </row>
    <row r="10147" spans="3:3">
      <c r="C10147" s="1"/>
    </row>
    <row r="10148" spans="3:3">
      <c r="C10148" s="1"/>
    </row>
    <row r="10149" spans="3:3">
      <c r="C10149" s="1"/>
    </row>
    <row r="10150" spans="3:3">
      <c r="C10150" s="1"/>
    </row>
    <row r="10151" spans="3:3">
      <c r="C10151" s="1"/>
    </row>
    <row r="10152" spans="3:3">
      <c r="C10152" s="1"/>
    </row>
    <row r="10153" spans="3:3">
      <c r="C10153" s="1"/>
    </row>
    <row r="10154" spans="3:3">
      <c r="C10154" s="1"/>
    </row>
    <row r="10155" spans="3:3">
      <c r="C10155" s="1"/>
    </row>
    <row r="10156" spans="3:3">
      <c r="C10156" s="1"/>
    </row>
    <row r="10157" spans="3:3">
      <c r="C10157" s="1"/>
    </row>
    <row r="10158" spans="3:3">
      <c r="C10158" s="1"/>
    </row>
    <row r="10159" spans="3:3">
      <c r="C10159" s="1"/>
    </row>
    <row r="10160" spans="3:3">
      <c r="C10160" s="1"/>
    </row>
    <row r="10161" spans="3:3">
      <c r="C10161" s="1"/>
    </row>
    <row r="10162" spans="3:3">
      <c r="C10162" s="1"/>
    </row>
    <row r="10163" spans="3:3">
      <c r="C10163" s="1"/>
    </row>
    <row r="10164" spans="3:3">
      <c r="C10164" s="1"/>
    </row>
    <row r="10165" spans="3:3">
      <c r="C10165" s="1"/>
    </row>
    <row r="10166" spans="3:3">
      <c r="C10166" s="1"/>
    </row>
    <row r="10167" spans="3:3">
      <c r="C10167" s="1"/>
    </row>
    <row r="10168" spans="3:3">
      <c r="C10168" s="1"/>
    </row>
    <row r="10169" spans="3:3">
      <c r="C10169" s="1"/>
    </row>
    <row r="10170" spans="3:3">
      <c r="C10170" s="1"/>
    </row>
    <row r="10171" spans="3:3">
      <c r="C10171" s="1"/>
    </row>
    <row r="10172" spans="3:3">
      <c r="C10172" s="1"/>
    </row>
    <row r="10173" spans="3:3">
      <c r="C10173" s="1"/>
    </row>
    <row r="10174" spans="3:3">
      <c r="C10174" s="1"/>
    </row>
    <row r="10175" spans="3:3">
      <c r="C10175" s="1"/>
    </row>
    <row r="10176" spans="3:3">
      <c r="C10176" s="1"/>
    </row>
    <row r="10177" spans="3:3">
      <c r="C10177" s="1"/>
    </row>
    <row r="10178" spans="3:3">
      <c r="C10178" s="1"/>
    </row>
    <row r="10179" spans="3:3">
      <c r="C10179" s="1"/>
    </row>
    <row r="10180" spans="3:3">
      <c r="C10180" s="1"/>
    </row>
    <row r="10181" spans="3:3">
      <c r="C10181" s="1"/>
    </row>
    <row r="10182" spans="3:3">
      <c r="C10182" s="1"/>
    </row>
    <row r="10183" spans="3:3">
      <c r="C10183" s="1"/>
    </row>
    <row r="10184" spans="3:3">
      <c r="C10184" s="1"/>
    </row>
    <row r="10185" spans="3:3">
      <c r="C10185" s="1"/>
    </row>
    <row r="10186" spans="3:3">
      <c r="C10186" s="1"/>
    </row>
    <row r="10187" spans="3:3">
      <c r="C10187" s="1"/>
    </row>
    <row r="10188" spans="3:3">
      <c r="C10188" s="1"/>
    </row>
    <row r="10189" spans="3:3">
      <c r="C10189" s="1"/>
    </row>
    <row r="10190" spans="3:3">
      <c r="C10190" s="1"/>
    </row>
    <row r="10191" spans="3:3">
      <c r="C10191" s="1"/>
    </row>
    <row r="10192" spans="3:3">
      <c r="C10192" s="1"/>
    </row>
    <row r="10193" spans="3:3">
      <c r="C10193" s="1"/>
    </row>
    <row r="10194" spans="3:3">
      <c r="C10194" s="1"/>
    </row>
    <row r="10195" spans="3:3">
      <c r="C10195" s="1"/>
    </row>
    <row r="10196" spans="3:3">
      <c r="C10196" s="1"/>
    </row>
    <row r="10197" spans="3:3">
      <c r="C10197" s="1"/>
    </row>
    <row r="10198" spans="3:3">
      <c r="C10198" s="1"/>
    </row>
    <row r="10199" spans="3:3">
      <c r="C10199" s="1"/>
    </row>
    <row r="10200" spans="3:3">
      <c r="C10200" s="1"/>
    </row>
    <row r="10201" spans="3:3">
      <c r="C10201" s="1"/>
    </row>
    <row r="10202" spans="3:3">
      <c r="C10202" s="1"/>
    </row>
    <row r="10203" spans="3:3">
      <c r="C10203" s="1"/>
    </row>
    <row r="10204" spans="3:3">
      <c r="C10204" s="1"/>
    </row>
    <row r="10205" spans="3:3">
      <c r="C10205" s="1"/>
    </row>
    <row r="10206" spans="3:3">
      <c r="C10206" s="1"/>
    </row>
    <row r="10207" spans="3:3">
      <c r="C10207" s="1"/>
    </row>
    <row r="10208" spans="3:3">
      <c r="C10208" s="1"/>
    </row>
    <row r="10209" spans="3:3">
      <c r="C10209" s="1"/>
    </row>
    <row r="10210" spans="3:3">
      <c r="C10210" s="1"/>
    </row>
    <row r="10211" spans="3:3">
      <c r="C10211" s="1"/>
    </row>
    <row r="10212" spans="3:3">
      <c r="C10212" s="1"/>
    </row>
    <row r="10213" spans="3:3">
      <c r="C10213" s="1"/>
    </row>
    <row r="10214" spans="3:3">
      <c r="C10214" s="1"/>
    </row>
    <row r="10215" spans="3:3">
      <c r="C10215" s="1"/>
    </row>
    <row r="10216" spans="3:3">
      <c r="C10216" s="1"/>
    </row>
    <row r="10217" spans="3:3">
      <c r="C10217" s="1"/>
    </row>
    <row r="10218" spans="3:3">
      <c r="C10218" s="1"/>
    </row>
    <row r="10219" spans="3:3">
      <c r="C10219" s="1"/>
    </row>
    <row r="10220" spans="3:3">
      <c r="C10220" s="1"/>
    </row>
    <row r="10221" spans="3:3">
      <c r="C10221" s="1"/>
    </row>
    <row r="10222" spans="3:3">
      <c r="C10222" s="1"/>
    </row>
    <row r="10223" spans="3:3">
      <c r="C10223" s="1"/>
    </row>
    <row r="10224" spans="3:3">
      <c r="C10224" s="1"/>
    </row>
    <row r="10225" spans="3:3">
      <c r="C10225" s="1"/>
    </row>
    <row r="10226" spans="3:3">
      <c r="C10226" s="1"/>
    </row>
    <row r="10227" spans="3:3">
      <c r="C10227" s="1"/>
    </row>
    <row r="10228" spans="3:3">
      <c r="C10228" s="1"/>
    </row>
    <row r="10229" spans="3:3">
      <c r="C10229" s="1"/>
    </row>
    <row r="10230" spans="3:3">
      <c r="C10230" s="1"/>
    </row>
    <row r="10231" spans="3:3">
      <c r="C10231" s="1"/>
    </row>
    <row r="10232" spans="3:3">
      <c r="C10232" s="1"/>
    </row>
    <row r="10233" spans="3:3">
      <c r="C10233" s="1"/>
    </row>
    <row r="10234" spans="3:3">
      <c r="C10234" s="1"/>
    </row>
    <row r="10235" spans="3:3">
      <c r="C10235" s="1"/>
    </row>
    <row r="10236" spans="3:3">
      <c r="C10236" s="1"/>
    </row>
    <row r="10237" spans="3:3">
      <c r="C10237" s="1"/>
    </row>
    <row r="10238" spans="3:3">
      <c r="C10238" s="1"/>
    </row>
    <row r="10239" spans="3:3">
      <c r="C10239" s="1"/>
    </row>
    <row r="10240" spans="3:3">
      <c r="C10240" s="1"/>
    </row>
    <row r="10241" spans="3:3">
      <c r="C10241" s="1"/>
    </row>
    <row r="10242" spans="3:3">
      <c r="C10242" s="1"/>
    </row>
    <row r="10243" spans="3:3">
      <c r="C10243" s="1"/>
    </row>
    <row r="10244" spans="3:3">
      <c r="C10244" s="1"/>
    </row>
    <row r="10245" spans="3:3">
      <c r="C10245" s="1"/>
    </row>
    <row r="10246" spans="3:3">
      <c r="C10246" s="1"/>
    </row>
    <row r="10247" spans="3:3">
      <c r="C10247" s="1"/>
    </row>
    <row r="10248" spans="3:3">
      <c r="C10248" s="1"/>
    </row>
    <row r="10249" spans="3:3">
      <c r="C10249" s="1"/>
    </row>
    <row r="10250" spans="3:3">
      <c r="C10250" s="1"/>
    </row>
    <row r="10251" spans="3:3">
      <c r="C10251" s="1"/>
    </row>
    <row r="10252" spans="3:3">
      <c r="C10252" s="1"/>
    </row>
    <row r="10253" spans="3:3">
      <c r="C10253" s="1"/>
    </row>
    <row r="10254" spans="3:3">
      <c r="C10254" s="1"/>
    </row>
    <row r="10255" spans="3:3">
      <c r="C10255" s="1"/>
    </row>
    <row r="10256" spans="3:3">
      <c r="C10256" s="1"/>
    </row>
    <row r="10257" spans="3:3">
      <c r="C10257" s="1"/>
    </row>
    <row r="10258" spans="3:3">
      <c r="C10258" s="1"/>
    </row>
    <row r="10259" spans="3:3">
      <c r="C10259" s="1"/>
    </row>
    <row r="10260" spans="3:3">
      <c r="C10260" s="1"/>
    </row>
    <row r="10261" spans="3:3">
      <c r="C10261" s="1"/>
    </row>
    <row r="10262" spans="3:3">
      <c r="C10262" s="1"/>
    </row>
    <row r="10263" spans="3:3">
      <c r="C10263" s="1"/>
    </row>
    <row r="10264" spans="3:3">
      <c r="C10264" s="1"/>
    </row>
    <row r="10265" spans="3:3">
      <c r="C10265" s="1"/>
    </row>
    <row r="10266" spans="3:3">
      <c r="C10266" s="1"/>
    </row>
    <row r="10267" spans="3:3">
      <c r="C10267" s="1"/>
    </row>
    <row r="10268" spans="3:3">
      <c r="C10268" s="1"/>
    </row>
    <row r="10269" spans="3:3">
      <c r="C10269" s="1"/>
    </row>
    <row r="10270" spans="3:3">
      <c r="C10270" s="1"/>
    </row>
    <row r="10271" spans="3:3">
      <c r="C10271" s="1"/>
    </row>
    <row r="10272" spans="3:3">
      <c r="C10272" s="1"/>
    </row>
    <row r="10273" spans="3:3">
      <c r="C10273" s="1"/>
    </row>
    <row r="10274" spans="3:3">
      <c r="C10274" s="1"/>
    </row>
    <row r="10275" spans="3:3">
      <c r="C10275" s="1"/>
    </row>
    <row r="10276" spans="3:3">
      <c r="C10276" s="1"/>
    </row>
    <row r="10277" spans="3:3">
      <c r="C10277" s="1"/>
    </row>
    <row r="10278" spans="3:3">
      <c r="C10278" s="1"/>
    </row>
    <row r="10279" spans="3:3">
      <c r="C10279" s="1"/>
    </row>
    <row r="10280" spans="3:3">
      <c r="C10280" s="1"/>
    </row>
    <row r="10281" spans="3:3">
      <c r="C10281" s="1"/>
    </row>
    <row r="10282" spans="3:3">
      <c r="C10282" s="1"/>
    </row>
    <row r="10283" spans="3:3">
      <c r="C10283" s="1"/>
    </row>
    <row r="10284" spans="3:3">
      <c r="C10284" s="1"/>
    </row>
    <row r="10285" spans="3:3">
      <c r="C10285" s="1"/>
    </row>
    <row r="10286" spans="3:3">
      <c r="C10286" s="1"/>
    </row>
    <row r="10287" spans="3:3">
      <c r="C10287" s="1"/>
    </row>
    <row r="10288" spans="3:3">
      <c r="C10288" s="1"/>
    </row>
    <row r="10289" spans="3:3">
      <c r="C10289" s="1"/>
    </row>
    <row r="10290" spans="3:3">
      <c r="C10290" s="1"/>
    </row>
    <row r="10291" spans="3:3">
      <c r="C10291" s="1"/>
    </row>
    <row r="10292" spans="3:3">
      <c r="C10292" s="1"/>
    </row>
    <row r="10293" spans="3:3">
      <c r="C10293" s="1"/>
    </row>
    <row r="10294" spans="3:3">
      <c r="C10294" s="1"/>
    </row>
    <row r="10295" spans="3:3">
      <c r="C10295" s="1"/>
    </row>
    <row r="10296" spans="3:3">
      <c r="C10296" s="1"/>
    </row>
    <row r="10297" spans="3:3">
      <c r="C10297" s="1"/>
    </row>
    <row r="10298" spans="3:3">
      <c r="C10298" s="1"/>
    </row>
    <row r="10299" spans="3:3">
      <c r="C10299" s="1"/>
    </row>
    <row r="10300" spans="3:3">
      <c r="C10300" s="1"/>
    </row>
    <row r="10301" spans="3:3">
      <c r="C10301" s="1"/>
    </row>
    <row r="10302" spans="3:3">
      <c r="C10302" s="1"/>
    </row>
    <row r="10303" spans="3:3">
      <c r="C10303" s="1"/>
    </row>
    <row r="10304" spans="3:3">
      <c r="C10304" s="1"/>
    </row>
    <row r="10305" spans="3:3">
      <c r="C10305" s="1"/>
    </row>
    <row r="10306" spans="3:3">
      <c r="C10306" s="1"/>
    </row>
    <row r="10307" spans="3:3">
      <c r="C10307" s="1"/>
    </row>
    <row r="10308" spans="3:3">
      <c r="C10308" s="1"/>
    </row>
    <row r="10309" spans="3:3">
      <c r="C10309" s="1"/>
    </row>
    <row r="10310" spans="3:3">
      <c r="C10310" s="1"/>
    </row>
    <row r="10311" spans="3:3">
      <c r="C10311" s="1"/>
    </row>
    <row r="10312" spans="3:3">
      <c r="C10312" s="1"/>
    </row>
    <row r="10313" spans="3:3">
      <c r="C10313" s="1"/>
    </row>
    <row r="10314" spans="3:3">
      <c r="C10314" s="1"/>
    </row>
    <row r="10315" spans="3:3">
      <c r="C10315" s="1"/>
    </row>
    <row r="10316" spans="3:3">
      <c r="C10316" s="1"/>
    </row>
    <row r="10317" spans="3:3">
      <c r="C10317" s="1"/>
    </row>
    <row r="10318" spans="3:3">
      <c r="C10318" s="1"/>
    </row>
    <row r="10319" spans="3:3">
      <c r="C10319" s="1"/>
    </row>
    <row r="10320" spans="3:3">
      <c r="C10320" s="1"/>
    </row>
    <row r="10321" spans="3:3">
      <c r="C10321" s="1"/>
    </row>
    <row r="10322" spans="3:3">
      <c r="C10322" s="1"/>
    </row>
    <row r="10323" spans="3:3">
      <c r="C10323" s="1"/>
    </row>
    <row r="10324" spans="3:3">
      <c r="C10324" s="1"/>
    </row>
    <row r="10325" spans="3:3">
      <c r="C10325" s="1"/>
    </row>
    <row r="10326" spans="3:3">
      <c r="C10326" s="1"/>
    </row>
    <row r="10327" spans="3:3">
      <c r="C10327" s="1"/>
    </row>
    <row r="10328" spans="3:3">
      <c r="C10328" s="1"/>
    </row>
    <row r="10329" spans="3:3">
      <c r="C10329" s="1"/>
    </row>
    <row r="10330" spans="3:3">
      <c r="C10330" s="1"/>
    </row>
    <row r="10331" spans="3:3">
      <c r="C10331" s="1"/>
    </row>
    <row r="10332" spans="3:3">
      <c r="C10332" s="1"/>
    </row>
    <row r="10333" spans="3:3">
      <c r="C10333" s="1"/>
    </row>
    <row r="10334" spans="3:3">
      <c r="C10334" s="1"/>
    </row>
    <row r="10335" spans="3:3">
      <c r="C10335" s="1"/>
    </row>
    <row r="10336" spans="3:3">
      <c r="C10336" s="1"/>
    </row>
    <row r="10337" spans="3:3">
      <c r="C10337" s="1"/>
    </row>
    <row r="10338" spans="3:3">
      <c r="C10338" s="1"/>
    </row>
    <row r="10339" spans="3:3">
      <c r="C10339" s="1"/>
    </row>
    <row r="10340" spans="3:3">
      <c r="C10340" s="1"/>
    </row>
    <row r="10341" spans="3:3">
      <c r="C10341" s="1"/>
    </row>
    <row r="10342" spans="3:3">
      <c r="C10342" s="1"/>
    </row>
    <row r="10343" spans="3:3">
      <c r="C10343" s="1"/>
    </row>
    <row r="10344" spans="3:3">
      <c r="C10344" s="1"/>
    </row>
    <row r="10345" spans="3:3">
      <c r="C10345" s="1"/>
    </row>
    <row r="10346" spans="3:3">
      <c r="C10346" s="1"/>
    </row>
    <row r="10347" spans="3:3">
      <c r="C10347" s="1"/>
    </row>
    <row r="10348" spans="3:3">
      <c r="C10348" s="1"/>
    </row>
    <row r="10349" spans="3:3">
      <c r="C10349" s="1"/>
    </row>
    <row r="10350" spans="3:3">
      <c r="C10350" s="1"/>
    </row>
    <row r="10351" spans="3:3">
      <c r="C10351" s="1"/>
    </row>
    <row r="10352" spans="3:3">
      <c r="C10352" s="1"/>
    </row>
    <row r="10353" spans="3:3">
      <c r="C10353" s="1"/>
    </row>
    <row r="10354" spans="3:3">
      <c r="C10354" s="1"/>
    </row>
    <row r="10355" spans="3:3">
      <c r="C10355" s="1"/>
    </row>
    <row r="10356" spans="3:3">
      <c r="C10356" s="1"/>
    </row>
    <row r="10357" spans="3:3">
      <c r="C10357" s="1"/>
    </row>
    <row r="10358" spans="3:3">
      <c r="C10358" s="1"/>
    </row>
    <row r="10359" spans="3:3">
      <c r="C10359" s="1"/>
    </row>
    <row r="10360" spans="3:3">
      <c r="C10360" s="1"/>
    </row>
    <row r="10361" spans="3:3">
      <c r="C10361" s="1"/>
    </row>
    <row r="10362" spans="3:3">
      <c r="C10362" s="1"/>
    </row>
    <row r="10363" spans="3:3">
      <c r="C10363" s="1"/>
    </row>
    <row r="10364" spans="3:3">
      <c r="C10364" s="1"/>
    </row>
    <row r="10365" spans="3:3">
      <c r="C10365" s="1"/>
    </row>
    <row r="10366" spans="3:3">
      <c r="C10366" s="1"/>
    </row>
    <row r="10367" spans="3:3">
      <c r="C10367" s="1"/>
    </row>
    <row r="10368" spans="3:3">
      <c r="C10368" s="1"/>
    </row>
    <row r="10369" spans="3:3">
      <c r="C10369" s="1"/>
    </row>
    <row r="10370" spans="3:3">
      <c r="C10370" s="1"/>
    </row>
    <row r="10371" spans="3:3">
      <c r="C10371" s="1"/>
    </row>
    <row r="10372" spans="3:3">
      <c r="C10372" s="1"/>
    </row>
    <row r="10373" spans="3:3">
      <c r="C10373" s="1"/>
    </row>
    <row r="10374" spans="3:3">
      <c r="C10374" s="1"/>
    </row>
    <row r="10375" spans="3:3">
      <c r="C10375" s="1"/>
    </row>
    <row r="10376" spans="3:3">
      <c r="C10376" s="1"/>
    </row>
    <row r="10377" spans="3:3">
      <c r="C10377" s="1"/>
    </row>
    <row r="10378" spans="3:3">
      <c r="C10378" s="1"/>
    </row>
    <row r="10379" spans="3:3">
      <c r="C10379" s="1"/>
    </row>
    <row r="10380" spans="3:3">
      <c r="C10380" s="1"/>
    </row>
    <row r="10381" spans="3:3">
      <c r="C10381" s="1"/>
    </row>
    <row r="10382" spans="3:3">
      <c r="C10382" s="1"/>
    </row>
    <row r="10383" spans="3:3">
      <c r="C10383" s="1"/>
    </row>
    <row r="10384" spans="3:3">
      <c r="C10384" s="1"/>
    </row>
    <row r="10385" spans="3:3">
      <c r="C10385" s="1"/>
    </row>
    <row r="10386" spans="3:3">
      <c r="C10386" s="1"/>
    </row>
    <row r="10387" spans="3:3">
      <c r="C10387" s="1"/>
    </row>
    <row r="10388" spans="3:3">
      <c r="C10388" s="1"/>
    </row>
    <row r="10389" spans="3:3">
      <c r="C10389" s="1"/>
    </row>
    <row r="10390" spans="3:3">
      <c r="C10390" s="1"/>
    </row>
    <row r="10391" spans="3:3">
      <c r="C10391" s="1"/>
    </row>
    <row r="10392" spans="3:3">
      <c r="C10392" s="1"/>
    </row>
    <row r="10393" spans="3:3">
      <c r="C10393" s="1"/>
    </row>
    <row r="10394" spans="3:3">
      <c r="C10394" s="1"/>
    </row>
    <row r="10395" spans="3:3">
      <c r="C10395" s="1"/>
    </row>
    <row r="10396" spans="3:3">
      <c r="C10396" s="1"/>
    </row>
    <row r="10397" spans="3:3">
      <c r="C10397" s="1"/>
    </row>
    <row r="10398" spans="3:3">
      <c r="C10398" s="1"/>
    </row>
    <row r="10399" spans="3:3">
      <c r="C10399" s="1"/>
    </row>
    <row r="10400" spans="3:3">
      <c r="C10400" s="1"/>
    </row>
    <row r="10401" spans="3:3">
      <c r="C10401" s="1"/>
    </row>
    <row r="10402" spans="3:3">
      <c r="C10402" s="1"/>
    </row>
    <row r="10403" spans="3:3">
      <c r="C10403" s="1"/>
    </row>
    <row r="10404" spans="3:3">
      <c r="C10404" s="1"/>
    </row>
    <row r="10405" spans="3:3">
      <c r="C10405" s="1"/>
    </row>
    <row r="10406" spans="3:3">
      <c r="C10406" s="1"/>
    </row>
    <row r="10407" spans="3:3">
      <c r="C10407" s="1"/>
    </row>
    <row r="10408" spans="3:3">
      <c r="C10408" s="1"/>
    </row>
    <row r="10409" spans="3:3">
      <c r="C10409" s="1"/>
    </row>
    <row r="10410" spans="3:3">
      <c r="C10410" s="1"/>
    </row>
    <row r="10411" spans="3:3">
      <c r="C10411" s="1"/>
    </row>
    <row r="10412" spans="3:3">
      <c r="C10412" s="1"/>
    </row>
    <row r="10413" spans="3:3">
      <c r="C10413" s="1"/>
    </row>
    <row r="10414" spans="3:3">
      <c r="C10414" s="1"/>
    </row>
    <row r="10415" spans="3:3">
      <c r="C10415" s="1"/>
    </row>
    <row r="10416" spans="3:3">
      <c r="C10416" s="1"/>
    </row>
    <row r="10417" spans="3:3">
      <c r="C10417" s="1"/>
    </row>
    <row r="10418" spans="3:3">
      <c r="C10418" s="1"/>
    </row>
    <row r="10419" spans="3:3">
      <c r="C10419" s="1"/>
    </row>
    <row r="10420" spans="3:3">
      <c r="C10420" s="1"/>
    </row>
    <row r="10421" spans="3:3">
      <c r="C10421" s="1"/>
    </row>
    <row r="10422" spans="3:3">
      <c r="C10422" s="1"/>
    </row>
    <row r="10423" spans="3:3">
      <c r="C10423" s="1"/>
    </row>
    <row r="10424" spans="3:3">
      <c r="C10424" s="1"/>
    </row>
    <row r="10425" spans="3:3">
      <c r="C10425" s="1"/>
    </row>
    <row r="10426" spans="3:3">
      <c r="C10426" s="1"/>
    </row>
    <row r="10427" spans="3:3">
      <c r="C10427" s="1"/>
    </row>
    <row r="10428" spans="3:3">
      <c r="C10428" s="1"/>
    </row>
    <row r="10429" spans="3:3">
      <c r="C10429" s="1"/>
    </row>
    <row r="10430" spans="3:3">
      <c r="C10430" s="1"/>
    </row>
    <row r="10431" spans="3:3">
      <c r="C10431" s="1"/>
    </row>
    <row r="10432" spans="3:3">
      <c r="C10432" s="1"/>
    </row>
    <row r="10433" spans="3:3">
      <c r="C10433" s="1"/>
    </row>
    <row r="10434" spans="3:3">
      <c r="C10434" s="1"/>
    </row>
    <row r="10435" spans="3:3">
      <c r="C10435" s="1"/>
    </row>
    <row r="10436" spans="3:3">
      <c r="C10436" s="1"/>
    </row>
    <row r="10437" spans="3:3">
      <c r="C10437" s="1"/>
    </row>
    <row r="10438" spans="3:3">
      <c r="C10438" s="1"/>
    </row>
    <row r="10439" spans="3:3">
      <c r="C10439" s="1"/>
    </row>
    <row r="10440" spans="3:3">
      <c r="C10440" s="1"/>
    </row>
    <row r="10441" spans="3:3">
      <c r="C10441" s="1"/>
    </row>
    <row r="10442" spans="3:3">
      <c r="C10442" s="1"/>
    </row>
    <row r="10443" spans="3:3">
      <c r="C10443" s="1"/>
    </row>
    <row r="10444" spans="3:3">
      <c r="C10444" s="1"/>
    </row>
    <row r="10445" spans="3:3">
      <c r="C10445" s="1"/>
    </row>
    <row r="10446" spans="3:3">
      <c r="C10446" s="1"/>
    </row>
    <row r="10447" spans="3:3">
      <c r="C10447" s="1"/>
    </row>
    <row r="10448" spans="3:3">
      <c r="C10448" s="1"/>
    </row>
    <row r="10449" spans="3:3">
      <c r="C10449" s="1"/>
    </row>
    <row r="10450" spans="3:3">
      <c r="C10450" s="1"/>
    </row>
    <row r="10451" spans="3:3">
      <c r="C10451" s="1"/>
    </row>
    <row r="10452" spans="3:3">
      <c r="C10452" s="1"/>
    </row>
    <row r="10453" spans="3:3">
      <c r="C10453" s="1"/>
    </row>
    <row r="10454" spans="3:3">
      <c r="C10454" s="1"/>
    </row>
    <row r="10455" spans="3:3">
      <c r="C10455" s="1"/>
    </row>
    <row r="10456" spans="3:3">
      <c r="C10456" s="1"/>
    </row>
    <row r="10457" spans="3:3">
      <c r="C10457" s="1"/>
    </row>
    <row r="10458" spans="3:3">
      <c r="C10458" s="1"/>
    </row>
    <row r="10459" spans="3:3">
      <c r="C10459" s="1"/>
    </row>
    <row r="10460" spans="3:3">
      <c r="C10460" s="1"/>
    </row>
    <row r="10461" spans="3:3">
      <c r="C10461" s="1"/>
    </row>
    <row r="10462" spans="3:3">
      <c r="C10462" s="1"/>
    </row>
    <row r="10463" spans="3:3">
      <c r="C10463" s="1"/>
    </row>
    <row r="10464" spans="3:3">
      <c r="C10464" s="1"/>
    </row>
    <row r="10465" spans="3:3">
      <c r="C10465" s="1"/>
    </row>
    <row r="10466" spans="3:3">
      <c r="C10466" s="1"/>
    </row>
    <row r="10467" spans="3:3">
      <c r="C10467" s="1"/>
    </row>
    <row r="10468" spans="3:3">
      <c r="C10468" s="1"/>
    </row>
    <row r="10469" spans="3:3">
      <c r="C10469" s="1"/>
    </row>
    <row r="10470" spans="3:3">
      <c r="C10470" s="1"/>
    </row>
    <row r="10471" spans="3:3">
      <c r="C10471" s="1"/>
    </row>
    <row r="10472" spans="3:3">
      <c r="C10472" s="1"/>
    </row>
    <row r="10473" spans="3:3">
      <c r="C10473" s="1"/>
    </row>
    <row r="10474" spans="3:3">
      <c r="C10474" s="1"/>
    </row>
    <row r="10475" spans="3:3">
      <c r="C10475" s="1"/>
    </row>
    <row r="10476" spans="3:3">
      <c r="C10476" s="1"/>
    </row>
    <row r="10477" spans="3:3">
      <c r="C10477" s="1"/>
    </row>
    <row r="10478" spans="3:3">
      <c r="C10478" s="1"/>
    </row>
    <row r="10479" spans="3:3">
      <c r="C10479" s="1"/>
    </row>
    <row r="10480" spans="3:3">
      <c r="C10480" s="1"/>
    </row>
    <row r="10481" spans="3:3">
      <c r="C10481" s="1"/>
    </row>
    <row r="10482" spans="3:3">
      <c r="C10482" s="1"/>
    </row>
    <row r="10483" spans="3:3">
      <c r="C10483" s="1"/>
    </row>
    <row r="10484" spans="3:3">
      <c r="C10484" s="1"/>
    </row>
    <row r="10485" spans="3:3">
      <c r="C10485" s="1"/>
    </row>
    <row r="10486" spans="3:3">
      <c r="C10486" s="1"/>
    </row>
    <row r="10487" spans="3:3">
      <c r="C10487" s="1"/>
    </row>
    <row r="10488" spans="3:3">
      <c r="C10488" s="1"/>
    </row>
    <row r="10489" spans="3:3">
      <c r="C10489" s="1"/>
    </row>
    <row r="10490" spans="3:3">
      <c r="C10490" s="1"/>
    </row>
    <row r="10491" spans="3:3">
      <c r="C10491" s="1"/>
    </row>
    <row r="10492" spans="3:3">
      <c r="C10492" s="1"/>
    </row>
    <row r="10493" spans="3:3">
      <c r="C10493" s="1"/>
    </row>
    <row r="10494" spans="3:3">
      <c r="C10494" s="1"/>
    </row>
    <row r="10495" spans="3:3">
      <c r="C10495" s="1"/>
    </row>
    <row r="10496" spans="3:3">
      <c r="C10496" s="1"/>
    </row>
    <row r="10497" spans="3:3">
      <c r="C10497" s="1"/>
    </row>
    <row r="10498" spans="3:3">
      <c r="C10498" s="1"/>
    </row>
    <row r="10499" spans="3:3">
      <c r="C10499" s="1"/>
    </row>
    <row r="10500" spans="3:3">
      <c r="C10500" s="1"/>
    </row>
    <row r="10501" spans="3:3">
      <c r="C10501" s="1"/>
    </row>
    <row r="10502" spans="3:3">
      <c r="C10502" s="1"/>
    </row>
    <row r="10503" spans="3:3">
      <c r="C10503" s="1"/>
    </row>
    <row r="10504" spans="3:3">
      <c r="C10504" s="1"/>
    </row>
    <row r="10505" spans="3:3">
      <c r="C10505" s="1"/>
    </row>
    <row r="10506" spans="3:3">
      <c r="C10506" s="1"/>
    </row>
    <row r="10507" spans="3:3">
      <c r="C10507" s="1"/>
    </row>
    <row r="10508" spans="3:3">
      <c r="C10508" s="1"/>
    </row>
    <row r="10509" spans="3:3">
      <c r="C10509" s="1"/>
    </row>
    <row r="10510" spans="3:3">
      <c r="C10510" s="1"/>
    </row>
    <row r="10511" spans="3:3">
      <c r="C10511" s="1"/>
    </row>
    <row r="10512" spans="3:3">
      <c r="C10512" s="1"/>
    </row>
    <row r="10513" spans="3:3">
      <c r="C10513" s="1"/>
    </row>
    <row r="10514" spans="3:3">
      <c r="C10514" s="1"/>
    </row>
    <row r="10515" spans="3:3">
      <c r="C10515" s="1"/>
    </row>
    <row r="10516" spans="3:3">
      <c r="C10516" s="1"/>
    </row>
    <row r="10517" spans="3:3">
      <c r="C10517" s="1"/>
    </row>
    <row r="10518" spans="3:3">
      <c r="C10518" s="1"/>
    </row>
    <row r="10519" spans="3:3">
      <c r="C10519" s="1"/>
    </row>
    <row r="10520" spans="3:3">
      <c r="C10520" s="1"/>
    </row>
    <row r="10521" spans="3:3">
      <c r="C10521" s="1"/>
    </row>
    <row r="10522" spans="3:3">
      <c r="C10522" s="1"/>
    </row>
    <row r="10523" spans="3:3">
      <c r="C10523" s="1"/>
    </row>
    <row r="10524" spans="3:3">
      <c r="C10524" s="1"/>
    </row>
    <row r="10525" spans="3:3">
      <c r="C10525" s="1"/>
    </row>
    <row r="10526" spans="3:3">
      <c r="C10526" s="1"/>
    </row>
    <row r="10527" spans="3:3">
      <c r="C10527" s="1"/>
    </row>
    <row r="10528" spans="3:3">
      <c r="C10528" s="1"/>
    </row>
    <row r="10529" spans="3:3">
      <c r="C10529" s="1"/>
    </row>
    <row r="10530" spans="3:3">
      <c r="C10530" s="1"/>
    </row>
    <row r="10531" spans="3:3">
      <c r="C10531" s="1"/>
    </row>
    <row r="10532" spans="3:3">
      <c r="C10532" s="1"/>
    </row>
    <row r="10533" spans="3:3">
      <c r="C10533" s="1"/>
    </row>
    <row r="10534" spans="3:3">
      <c r="C10534" s="1"/>
    </row>
    <row r="10535" spans="3:3">
      <c r="C10535" s="1"/>
    </row>
    <row r="10536" spans="3:3">
      <c r="C10536" s="1"/>
    </row>
    <row r="10537" spans="3:3">
      <c r="C10537" s="1"/>
    </row>
    <row r="10538" spans="3:3">
      <c r="C10538" s="1"/>
    </row>
    <row r="10539" spans="3:3">
      <c r="C10539" s="1"/>
    </row>
    <row r="10540" spans="3:3">
      <c r="C10540" s="1"/>
    </row>
    <row r="10541" spans="3:3">
      <c r="C10541" s="1"/>
    </row>
    <row r="10542" spans="3:3">
      <c r="C10542" s="1"/>
    </row>
    <row r="10543" spans="3:3">
      <c r="C10543" s="1"/>
    </row>
    <row r="10544" spans="3:3">
      <c r="C10544" s="1"/>
    </row>
    <row r="10545" spans="3:3">
      <c r="C10545" s="1"/>
    </row>
    <row r="10546" spans="3:3">
      <c r="C10546" s="1"/>
    </row>
    <row r="10547" spans="3:3">
      <c r="C10547" s="1"/>
    </row>
    <row r="10548" spans="3:3">
      <c r="C10548" s="1"/>
    </row>
    <row r="10549" spans="3:3">
      <c r="C10549" s="1"/>
    </row>
    <row r="10550" spans="3:3">
      <c r="C10550" s="1"/>
    </row>
    <row r="10551" spans="3:3">
      <c r="C10551" s="1"/>
    </row>
    <row r="10552" spans="3:3">
      <c r="C10552" s="1"/>
    </row>
    <row r="10553" spans="3:3">
      <c r="C10553" s="1"/>
    </row>
    <row r="10554" spans="3:3">
      <c r="C10554" s="1"/>
    </row>
    <row r="10555" spans="3:3">
      <c r="C10555" s="1"/>
    </row>
    <row r="10556" spans="3:3">
      <c r="C10556" s="1"/>
    </row>
    <row r="10557" spans="3:3">
      <c r="C10557" s="1"/>
    </row>
    <row r="10558" spans="3:3">
      <c r="C10558" s="1"/>
    </row>
    <row r="10559" spans="3:3">
      <c r="C10559" s="1"/>
    </row>
    <row r="10560" spans="3:3">
      <c r="C10560" s="1"/>
    </row>
    <row r="10561" spans="3:3">
      <c r="C10561" s="1"/>
    </row>
    <row r="10562" spans="3:3">
      <c r="C10562" s="1"/>
    </row>
    <row r="10563" spans="3:3">
      <c r="C10563" s="1"/>
    </row>
    <row r="10564" spans="3:3">
      <c r="C10564" s="1"/>
    </row>
    <row r="10565" spans="3:3">
      <c r="C10565" s="1"/>
    </row>
    <row r="10566" spans="3:3">
      <c r="C10566" s="1"/>
    </row>
    <row r="10567" spans="3:3">
      <c r="C10567" s="1"/>
    </row>
    <row r="10568" spans="3:3">
      <c r="C10568" s="1"/>
    </row>
    <row r="10569" spans="3:3">
      <c r="C10569" s="1"/>
    </row>
    <row r="10570" spans="3:3">
      <c r="C10570" s="1"/>
    </row>
    <row r="10571" spans="3:3">
      <c r="C10571" s="1"/>
    </row>
    <row r="10572" spans="3:3">
      <c r="C10572" s="1"/>
    </row>
    <row r="10573" spans="3:3">
      <c r="C10573" s="1"/>
    </row>
    <row r="10574" spans="3:3">
      <c r="C10574" s="1"/>
    </row>
    <row r="10575" spans="3:3">
      <c r="C10575" s="1"/>
    </row>
    <row r="10576" spans="3:3">
      <c r="C10576" s="1"/>
    </row>
    <row r="10577" spans="3:3">
      <c r="C10577" s="1"/>
    </row>
    <row r="10578" spans="3:3">
      <c r="C10578" s="1"/>
    </row>
    <row r="10579" spans="3:3">
      <c r="C10579" s="1"/>
    </row>
    <row r="10580" spans="3:3">
      <c r="C10580" s="1"/>
    </row>
    <row r="10581" spans="3:3">
      <c r="C10581" s="1"/>
    </row>
    <row r="10582" spans="3:3">
      <c r="C10582" s="1"/>
    </row>
    <row r="10583" spans="3:3">
      <c r="C10583" s="1"/>
    </row>
    <row r="10584" spans="3:3">
      <c r="C10584" s="1"/>
    </row>
    <row r="10585" spans="3:3">
      <c r="C10585" s="1"/>
    </row>
    <row r="10586" spans="3:3">
      <c r="C10586" s="1"/>
    </row>
    <row r="10587" spans="3:3">
      <c r="C10587" s="1"/>
    </row>
    <row r="10588" spans="3:3">
      <c r="C10588" s="1"/>
    </row>
    <row r="10589" spans="3:3">
      <c r="C10589" s="1"/>
    </row>
    <row r="10590" spans="3:3">
      <c r="C10590" s="1"/>
    </row>
    <row r="10591" spans="3:3">
      <c r="C10591" s="1"/>
    </row>
    <row r="10592" spans="3:3">
      <c r="C10592" s="1"/>
    </row>
    <row r="10593" spans="3:3">
      <c r="C10593" s="1"/>
    </row>
    <row r="10594" spans="3:3">
      <c r="C10594" s="1"/>
    </row>
    <row r="10595" spans="3:3">
      <c r="C10595" s="1"/>
    </row>
    <row r="10596" spans="3:3">
      <c r="C10596" s="1"/>
    </row>
    <row r="10597" spans="3:3">
      <c r="C10597" s="1"/>
    </row>
    <row r="10598" spans="3:3">
      <c r="C10598" s="1"/>
    </row>
    <row r="10599" spans="3:3">
      <c r="C10599" s="1"/>
    </row>
    <row r="10600" spans="3:3">
      <c r="C10600" s="1"/>
    </row>
    <row r="10601" spans="3:3">
      <c r="C10601" s="1"/>
    </row>
    <row r="10602" spans="3:3">
      <c r="C10602" s="1"/>
    </row>
    <row r="10603" spans="3:3">
      <c r="C10603" s="1"/>
    </row>
    <row r="10604" spans="3:3">
      <c r="C10604" s="1"/>
    </row>
    <row r="10605" spans="3:3">
      <c r="C10605" s="1"/>
    </row>
    <row r="10606" spans="3:3">
      <c r="C10606" s="1"/>
    </row>
    <row r="10607" spans="3:3">
      <c r="C10607" s="1"/>
    </row>
    <row r="10608" spans="3:3">
      <c r="C10608" s="1"/>
    </row>
    <row r="10609" spans="3:3">
      <c r="C10609" s="1"/>
    </row>
    <row r="10610" spans="3:3">
      <c r="C10610" s="1"/>
    </row>
    <row r="10611" spans="3:3">
      <c r="C10611" s="1"/>
    </row>
    <row r="10612" spans="3:3">
      <c r="C10612" s="1"/>
    </row>
    <row r="10613" spans="3:3">
      <c r="C10613" s="1"/>
    </row>
    <row r="10614" spans="3:3">
      <c r="C10614" s="1"/>
    </row>
    <row r="10615" spans="3:3">
      <c r="C10615" s="1"/>
    </row>
    <row r="10616" spans="3:3">
      <c r="C10616" s="1"/>
    </row>
    <row r="10617" spans="3:3">
      <c r="C10617" s="1"/>
    </row>
    <row r="10618" spans="3:3">
      <c r="C10618" s="1"/>
    </row>
    <row r="10619" spans="3:3">
      <c r="C10619" s="1"/>
    </row>
    <row r="10620" spans="3:3">
      <c r="C10620" s="1"/>
    </row>
    <row r="10621" spans="3:3">
      <c r="C10621" s="1"/>
    </row>
    <row r="10622" spans="3:3">
      <c r="C10622" s="1"/>
    </row>
    <row r="10623" spans="3:3">
      <c r="C10623" s="1"/>
    </row>
    <row r="10624" spans="3:3">
      <c r="C10624" s="1"/>
    </row>
    <row r="10625" spans="3:3">
      <c r="C10625" s="1"/>
    </row>
    <row r="10626" spans="3:3">
      <c r="C10626" s="1"/>
    </row>
    <row r="10627" spans="3:3">
      <c r="C10627" s="1"/>
    </row>
    <row r="10628" spans="3:3">
      <c r="C10628" s="1"/>
    </row>
    <row r="10629" spans="3:3">
      <c r="C10629" s="1"/>
    </row>
    <row r="10630" spans="3:3">
      <c r="C10630" s="1"/>
    </row>
    <row r="10631" spans="3:3">
      <c r="C10631" s="1"/>
    </row>
    <row r="10632" spans="3:3">
      <c r="C10632" s="1"/>
    </row>
    <row r="10633" spans="3:3">
      <c r="C10633" s="1"/>
    </row>
    <row r="10634" spans="3:3">
      <c r="C10634" s="1"/>
    </row>
    <row r="10635" spans="3:3">
      <c r="C10635" s="1"/>
    </row>
    <row r="10636" spans="3:3">
      <c r="C10636" s="1"/>
    </row>
    <row r="10637" spans="3:3">
      <c r="C10637" s="1"/>
    </row>
    <row r="10638" spans="3:3">
      <c r="C10638" s="1"/>
    </row>
    <row r="10639" spans="3:3">
      <c r="C10639" s="1"/>
    </row>
    <row r="10640" spans="3:3">
      <c r="C10640" s="1"/>
    </row>
    <row r="10641" spans="3:3">
      <c r="C10641" s="1"/>
    </row>
    <row r="10642" spans="3:3">
      <c r="C10642" s="1"/>
    </row>
    <row r="10643" spans="3:3">
      <c r="C10643" s="1"/>
    </row>
    <row r="10644" spans="3:3">
      <c r="C10644" s="1"/>
    </row>
    <row r="10645" spans="3:3">
      <c r="C10645" s="1"/>
    </row>
    <row r="10646" spans="3:3">
      <c r="C10646" s="1"/>
    </row>
    <row r="10647" spans="3:3">
      <c r="C10647" s="1"/>
    </row>
    <row r="10648" spans="3:3">
      <c r="C10648" s="1"/>
    </row>
    <row r="10649" spans="3:3">
      <c r="C10649" s="1"/>
    </row>
    <row r="10650" spans="3:3">
      <c r="C10650" s="1"/>
    </row>
    <row r="10651" spans="3:3">
      <c r="C10651" s="1"/>
    </row>
    <row r="10652" spans="3:3">
      <c r="C10652" s="1"/>
    </row>
    <row r="10653" spans="3:3">
      <c r="C10653" s="1"/>
    </row>
    <row r="10654" spans="3:3">
      <c r="C10654" s="1"/>
    </row>
    <row r="10655" spans="3:3">
      <c r="C10655" s="1"/>
    </row>
    <row r="10656" spans="3:3">
      <c r="C10656" s="1"/>
    </row>
    <row r="10657" spans="3:3">
      <c r="C10657" s="1"/>
    </row>
    <row r="10658" spans="3:3">
      <c r="C10658" s="1"/>
    </row>
    <row r="10659" spans="3:3">
      <c r="C10659" s="1"/>
    </row>
    <row r="10660" spans="3:3">
      <c r="C10660" s="1"/>
    </row>
    <row r="10661" spans="3:3">
      <c r="C10661" s="1"/>
    </row>
    <row r="10662" spans="3:3">
      <c r="C10662" s="1"/>
    </row>
    <row r="10663" spans="3:3">
      <c r="C10663" s="1"/>
    </row>
    <row r="10664" spans="3:3">
      <c r="C10664" s="1"/>
    </row>
    <row r="10665" spans="3:3">
      <c r="C10665" s="1"/>
    </row>
    <row r="10666" spans="3:3">
      <c r="C10666" s="1"/>
    </row>
    <row r="10667" spans="3:3">
      <c r="C10667" s="1"/>
    </row>
    <row r="10668" spans="3:3">
      <c r="C10668" s="1"/>
    </row>
    <row r="10669" spans="3:3">
      <c r="C10669" s="1"/>
    </row>
    <row r="10670" spans="3:3">
      <c r="C10670" s="1"/>
    </row>
    <row r="10671" spans="3:3">
      <c r="C10671" s="1"/>
    </row>
    <row r="10672" spans="3:3">
      <c r="C10672" s="1"/>
    </row>
    <row r="10673" spans="3:3">
      <c r="C10673" s="1"/>
    </row>
    <row r="10674" spans="3:3">
      <c r="C10674" s="1"/>
    </row>
    <row r="10675" spans="3:3">
      <c r="C10675" s="1"/>
    </row>
    <row r="10676" spans="3:3">
      <c r="C10676" s="1"/>
    </row>
    <row r="10677" spans="3:3">
      <c r="C10677" s="1"/>
    </row>
    <row r="10678" spans="3:3">
      <c r="C10678" s="1"/>
    </row>
    <row r="10679" spans="3:3">
      <c r="C10679" s="1"/>
    </row>
    <row r="10680" spans="3:3">
      <c r="C10680" s="1"/>
    </row>
    <row r="10681" spans="3:3">
      <c r="C10681" s="1"/>
    </row>
    <row r="10682" spans="3:3">
      <c r="C10682" s="1"/>
    </row>
    <row r="10683" spans="3:3">
      <c r="C10683" s="1"/>
    </row>
    <row r="10684" spans="3:3">
      <c r="C10684" s="1"/>
    </row>
    <row r="10685" spans="3:3">
      <c r="C10685" s="1"/>
    </row>
    <row r="10686" spans="3:3">
      <c r="C10686" s="1"/>
    </row>
    <row r="10687" spans="3:3">
      <c r="C10687" s="1"/>
    </row>
    <row r="10688" spans="3:3">
      <c r="C10688" s="1"/>
    </row>
    <row r="10689" spans="3:3">
      <c r="C10689" s="1"/>
    </row>
    <row r="10690" spans="3:3">
      <c r="C10690" s="1"/>
    </row>
    <row r="10691" spans="3:3">
      <c r="C10691" s="1"/>
    </row>
    <row r="10692" spans="3:3">
      <c r="C10692" s="1"/>
    </row>
    <row r="10693" spans="3:3">
      <c r="C10693" s="1"/>
    </row>
    <row r="10694" spans="3:3">
      <c r="C10694" s="1"/>
    </row>
    <row r="10695" spans="3:3">
      <c r="C10695" s="1"/>
    </row>
    <row r="10696" spans="3:3">
      <c r="C10696" s="1"/>
    </row>
    <row r="10697" spans="3:3">
      <c r="C10697" s="1"/>
    </row>
    <row r="10698" spans="3:3">
      <c r="C10698" s="1"/>
    </row>
    <row r="10699" spans="3:3">
      <c r="C10699" s="1"/>
    </row>
    <row r="10700" spans="3:3">
      <c r="C10700" s="1"/>
    </row>
    <row r="10701" spans="3:3">
      <c r="C10701" s="1"/>
    </row>
    <row r="10702" spans="3:3">
      <c r="C10702" s="1"/>
    </row>
    <row r="10703" spans="3:3">
      <c r="C10703" s="1"/>
    </row>
    <row r="10704" spans="3:3">
      <c r="C10704" s="1"/>
    </row>
    <row r="10705" spans="3:3">
      <c r="C10705" s="1"/>
    </row>
    <row r="10706" spans="3:3">
      <c r="C10706" s="1"/>
    </row>
    <row r="10707" spans="3:3">
      <c r="C10707" s="1"/>
    </row>
    <row r="10708" spans="3:3">
      <c r="C10708" s="1"/>
    </row>
    <row r="10709" spans="3:3">
      <c r="C10709" s="1"/>
    </row>
    <row r="10710" spans="3:3">
      <c r="C10710" s="1"/>
    </row>
    <row r="10711" spans="3:3">
      <c r="C10711" s="1"/>
    </row>
    <row r="10712" spans="3:3">
      <c r="C10712" s="1"/>
    </row>
    <row r="10713" spans="3:3">
      <c r="C10713" s="1"/>
    </row>
    <row r="10714" spans="3:3">
      <c r="C10714" s="1"/>
    </row>
    <row r="10715" spans="3:3">
      <c r="C10715" s="1"/>
    </row>
    <row r="10716" spans="3:3">
      <c r="C10716" s="1"/>
    </row>
    <row r="10717" spans="3:3">
      <c r="C10717" s="1"/>
    </row>
    <row r="10718" spans="3:3">
      <c r="C10718" s="1"/>
    </row>
    <row r="10719" spans="3:3">
      <c r="C10719" s="1"/>
    </row>
    <row r="10720" spans="3:3">
      <c r="C10720" s="1"/>
    </row>
    <row r="10721" spans="3:3">
      <c r="C10721" s="1"/>
    </row>
    <row r="10722" spans="3:3">
      <c r="C10722" s="1"/>
    </row>
    <row r="10723" spans="3:3">
      <c r="C10723" s="1"/>
    </row>
    <row r="10724" spans="3:3">
      <c r="C10724" s="1"/>
    </row>
    <row r="10725" spans="3:3">
      <c r="C10725" s="1"/>
    </row>
    <row r="10726" spans="3:3">
      <c r="C10726" s="1"/>
    </row>
    <row r="10727" spans="3:3">
      <c r="C10727" s="1"/>
    </row>
    <row r="10728" spans="3:3">
      <c r="C10728" s="1"/>
    </row>
    <row r="10729" spans="3:3">
      <c r="C10729" s="1"/>
    </row>
    <row r="10730" spans="3:3">
      <c r="C10730" s="1"/>
    </row>
    <row r="10731" spans="3:3">
      <c r="C10731" s="1"/>
    </row>
    <row r="10732" spans="3:3">
      <c r="C10732" s="1"/>
    </row>
    <row r="10733" spans="3:3">
      <c r="C10733" s="1"/>
    </row>
    <row r="10734" spans="3:3">
      <c r="C10734" s="1"/>
    </row>
    <row r="10735" spans="3:3">
      <c r="C10735" s="1"/>
    </row>
    <row r="10736" spans="3:3">
      <c r="C10736" s="1"/>
    </row>
    <row r="10737" spans="3:3">
      <c r="C10737" s="1"/>
    </row>
    <row r="10738" spans="3:3">
      <c r="C10738" s="1"/>
    </row>
    <row r="10739" spans="3:3">
      <c r="C10739" s="1"/>
    </row>
    <row r="10740" spans="3:3">
      <c r="C10740" s="1"/>
    </row>
    <row r="10741" spans="3:3">
      <c r="C10741" s="1"/>
    </row>
    <row r="10742" spans="3:3">
      <c r="C10742" s="1"/>
    </row>
    <row r="10743" spans="3:3">
      <c r="C10743" s="1"/>
    </row>
    <row r="10744" spans="3:3">
      <c r="C10744" s="1"/>
    </row>
    <row r="10745" spans="3:3">
      <c r="C10745" s="1"/>
    </row>
    <row r="10746" spans="3:3">
      <c r="C10746" s="1"/>
    </row>
    <row r="10747" spans="3:3">
      <c r="C10747" s="1"/>
    </row>
    <row r="10748" spans="3:3">
      <c r="C10748" s="1"/>
    </row>
    <row r="10749" spans="3:3">
      <c r="C10749" s="1"/>
    </row>
    <row r="10750" spans="3:3">
      <c r="C10750" s="1"/>
    </row>
    <row r="10751" spans="3:3">
      <c r="C10751" s="1"/>
    </row>
    <row r="10752" spans="3:3">
      <c r="C10752" s="1"/>
    </row>
    <row r="10753" spans="3:3">
      <c r="C10753" s="1"/>
    </row>
    <row r="10754" spans="3:3">
      <c r="C10754" s="1"/>
    </row>
    <row r="10755" spans="3:3">
      <c r="C10755" s="1"/>
    </row>
    <row r="10756" spans="3:3">
      <c r="C10756" s="1"/>
    </row>
    <row r="10757" spans="3:3">
      <c r="C10757" s="1"/>
    </row>
    <row r="10758" spans="3:3">
      <c r="C10758" s="1"/>
    </row>
    <row r="10759" spans="3:3">
      <c r="C10759" s="1"/>
    </row>
    <row r="10760" spans="3:3">
      <c r="C10760" s="1"/>
    </row>
    <row r="10761" spans="3:3">
      <c r="C10761" s="1"/>
    </row>
    <row r="10762" spans="3:3">
      <c r="C10762" s="1"/>
    </row>
    <row r="10763" spans="3:3">
      <c r="C10763" s="1"/>
    </row>
    <row r="10764" spans="3:3">
      <c r="C10764" s="1"/>
    </row>
    <row r="10765" spans="3:3">
      <c r="C10765" s="1"/>
    </row>
    <row r="10766" spans="3:3">
      <c r="C10766" s="1"/>
    </row>
    <row r="10767" spans="3:3">
      <c r="C10767" s="1"/>
    </row>
    <row r="10768" spans="3:3">
      <c r="C10768" s="1"/>
    </row>
    <row r="10769" spans="3:3">
      <c r="C10769" s="1"/>
    </row>
    <row r="10770" spans="3:3">
      <c r="C10770" s="1"/>
    </row>
    <row r="10771" spans="3:3">
      <c r="C10771" s="1"/>
    </row>
    <row r="10772" spans="3:3">
      <c r="C10772" s="1"/>
    </row>
    <row r="10773" spans="3:3">
      <c r="C10773" s="1"/>
    </row>
    <row r="10774" spans="3:3">
      <c r="C10774" s="1"/>
    </row>
    <row r="10775" spans="3:3">
      <c r="C10775" s="1"/>
    </row>
    <row r="10776" spans="3:3">
      <c r="C10776" s="1"/>
    </row>
    <row r="10777" spans="3:3">
      <c r="C10777" s="1"/>
    </row>
    <row r="10778" spans="3:3">
      <c r="C10778" s="1"/>
    </row>
    <row r="10779" spans="3:3">
      <c r="C10779" s="1"/>
    </row>
    <row r="10780" spans="3:3">
      <c r="C10780" s="1"/>
    </row>
    <row r="10781" spans="3:3">
      <c r="C10781" s="1"/>
    </row>
    <row r="10782" spans="3:3">
      <c r="C10782" s="1"/>
    </row>
    <row r="10783" spans="3:3">
      <c r="C10783" s="1"/>
    </row>
    <row r="10784" spans="3:3">
      <c r="C10784" s="1"/>
    </row>
    <row r="10785" spans="3:3">
      <c r="C10785" s="1"/>
    </row>
    <row r="10786" spans="3:3">
      <c r="C10786" s="1"/>
    </row>
    <row r="10787" spans="3:3">
      <c r="C10787" s="1"/>
    </row>
    <row r="10788" spans="3:3">
      <c r="C10788" s="1"/>
    </row>
    <row r="10789" spans="3:3">
      <c r="C10789" s="1"/>
    </row>
    <row r="10790" spans="3:3">
      <c r="C10790" s="1"/>
    </row>
    <row r="10791" spans="3:3">
      <c r="C10791" s="1"/>
    </row>
    <row r="10792" spans="3:3">
      <c r="C10792" s="1"/>
    </row>
    <row r="10793" spans="3:3">
      <c r="C10793" s="1"/>
    </row>
    <row r="10794" spans="3:3">
      <c r="C10794" s="1"/>
    </row>
    <row r="10795" spans="3:3">
      <c r="C10795" s="1"/>
    </row>
    <row r="10796" spans="3:3">
      <c r="C10796" s="1"/>
    </row>
    <row r="10797" spans="3:3">
      <c r="C10797" s="1"/>
    </row>
    <row r="10798" spans="3:3">
      <c r="C10798" s="1"/>
    </row>
    <row r="10799" spans="3:3">
      <c r="C10799" s="1"/>
    </row>
    <row r="10800" spans="3:3">
      <c r="C10800" s="1"/>
    </row>
    <row r="10801" spans="3:3">
      <c r="C10801" s="1"/>
    </row>
    <row r="10802" spans="3:3">
      <c r="C10802" s="1"/>
    </row>
    <row r="10803" spans="3:3">
      <c r="C10803" s="1"/>
    </row>
    <row r="10804" spans="3:3">
      <c r="C10804" s="1"/>
    </row>
    <row r="10805" spans="3:3">
      <c r="C10805" s="1"/>
    </row>
    <row r="10806" spans="3:3">
      <c r="C10806" s="1"/>
    </row>
    <row r="10807" spans="3:3">
      <c r="C10807" s="1"/>
    </row>
    <row r="10808" spans="3:3">
      <c r="C10808" s="1"/>
    </row>
    <row r="10809" spans="3:3">
      <c r="C10809" s="1"/>
    </row>
    <row r="10810" spans="3:3">
      <c r="C10810" s="1"/>
    </row>
    <row r="10811" spans="3:3">
      <c r="C10811" s="1"/>
    </row>
    <row r="10812" spans="3:3">
      <c r="C10812" s="1"/>
    </row>
    <row r="10813" spans="3:3">
      <c r="C10813" s="1"/>
    </row>
    <row r="10814" spans="3:3">
      <c r="C10814" s="1"/>
    </row>
    <row r="10815" spans="3:3">
      <c r="C10815" s="1"/>
    </row>
    <row r="10816" spans="3:3">
      <c r="C10816" s="1"/>
    </row>
    <row r="10817" spans="3:3">
      <c r="C10817" s="1"/>
    </row>
    <row r="10818" spans="3:3">
      <c r="C10818" s="1"/>
    </row>
    <row r="10819" spans="3:3">
      <c r="C10819" s="1"/>
    </row>
    <row r="10820" spans="3:3">
      <c r="C10820" s="1"/>
    </row>
    <row r="10821" spans="3:3">
      <c r="C10821" s="1"/>
    </row>
    <row r="10822" spans="3:3">
      <c r="C10822" s="1"/>
    </row>
    <row r="10823" spans="3:3">
      <c r="C10823" s="1"/>
    </row>
    <row r="10824" spans="3:3">
      <c r="C10824" s="1"/>
    </row>
    <row r="10825" spans="3:3">
      <c r="C10825" s="1"/>
    </row>
    <row r="10826" spans="3:3">
      <c r="C10826" s="1"/>
    </row>
    <row r="10827" spans="3:3">
      <c r="C10827" s="1"/>
    </row>
    <row r="10828" spans="3:3">
      <c r="C10828" s="1"/>
    </row>
    <row r="10829" spans="3:3">
      <c r="C10829" s="1"/>
    </row>
    <row r="10830" spans="3:3">
      <c r="C10830" s="1"/>
    </row>
    <row r="10831" spans="3:3">
      <c r="C10831" s="1"/>
    </row>
    <row r="10832" spans="3:3">
      <c r="C10832" s="1"/>
    </row>
    <row r="10833" spans="3:3">
      <c r="C10833" s="1"/>
    </row>
    <row r="10834" spans="3:3">
      <c r="C10834" s="1"/>
    </row>
    <row r="10835" spans="3:3">
      <c r="C10835" s="1"/>
    </row>
    <row r="10836" spans="3:3">
      <c r="C10836" s="1"/>
    </row>
    <row r="10837" spans="3:3">
      <c r="C10837" s="1"/>
    </row>
    <row r="10838" spans="3:3">
      <c r="C10838" s="1"/>
    </row>
    <row r="10839" spans="3:3">
      <c r="C10839" s="1"/>
    </row>
    <row r="10840" spans="3:3">
      <c r="C10840" s="1"/>
    </row>
    <row r="10841" spans="3:3">
      <c r="C10841" s="1"/>
    </row>
    <row r="10842" spans="3:3">
      <c r="C10842" s="1"/>
    </row>
    <row r="10843" spans="3:3">
      <c r="C10843" s="1"/>
    </row>
    <row r="10844" spans="3:3">
      <c r="C10844" s="1"/>
    </row>
    <row r="10845" spans="3:3">
      <c r="C10845" s="1"/>
    </row>
    <row r="10846" spans="3:3">
      <c r="C10846" s="1"/>
    </row>
    <row r="10847" spans="3:3">
      <c r="C10847" s="1"/>
    </row>
    <row r="10848" spans="3:3">
      <c r="C10848" s="1"/>
    </row>
    <row r="10849" spans="3:3">
      <c r="C10849" s="1"/>
    </row>
    <row r="10850" spans="3:3">
      <c r="C10850" s="1"/>
    </row>
    <row r="10851" spans="3:3">
      <c r="C10851" s="1"/>
    </row>
    <row r="10852" spans="3:3">
      <c r="C10852" s="1"/>
    </row>
    <row r="10853" spans="3:3">
      <c r="C10853" s="1"/>
    </row>
    <row r="10854" spans="3:3">
      <c r="C10854" s="1"/>
    </row>
    <row r="10855" spans="3:3">
      <c r="C10855" s="1"/>
    </row>
    <row r="10856" spans="3:3">
      <c r="C10856" s="1"/>
    </row>
    <row r="10857" spans="3:3">
      <c r="C10857" s="1"/>
    </row>
    <row r="10858" spans="3:3">
      <c r="C10858" s="1"/>
    </row>
    <row r="10859" spans="3:3">
      <c r="C10859" s="1"/>
    </row>
    <row r="10860" spans="3:3">
      <c r="C10860" s="1"/>
    </row>
    <row r="10861" spans="3:3">
      <c r="C10861" s="1"/>
    </row>
    <row r="10862" spans="3:3">
      <c r="C10862" s="1"/>
    </row>
    <row r="10863" spans="3:3">
      <c r="C10863" s="1"/>
    </row>
    <row r="10864" spans="3:3">
      <c r="C10864" s="1"/>
    </row>
    <row r="10865" spans="3:3">
      <c r="C10865" s="1"/>
    </row>
    <row r="10866" spans="3:3">
      <c r="C10866" s="1"/>
    </row>
    <row r="10867" spans="3:3">
      <c r="C10867" s="1"/>
    </row>
    <row r="10868" spans="3:3">
      <c r="C10868" s="1"/>
    </row>
    <row r="10869" spans="3:3">
      <c r="C10869" s="1"/>
    </row>
    <row r="10870" spans="3:3">
      <c r="C10870" s="1"/>
    </row>
    <row r="10871" spans="3:3">
      <c r="C10871" s="1"/>
    </row>
    <row r="10872" spans="3:3">
      <c r="C10872" s="1"/>
    </row>
    <row r="10873" spans="3:3">
      <c r="C10873" s="1"/>
    </row>
    <row r="10874" spans="3:3">
      <c r="C10874" s="1"/>
    </row>
    <row r="10875" spans="3:3">
      <c r="C10875" s="1"/>
    </row>
    <row r="10876" spans="3:3">
      <c r="C10876" s="1"/>
    </row>
    <row r="10877" spans="3:3">
      <c r="C10877" s="1"/>
    </row>
    <row r="10878" spans="3:3">
      <c r="C10878" s="1"/>
    </row>
    <row r="10879" spans="3:3">
      <c r="C10879" s="1"/>
    </row>
    <row r="10880" spans="3:3">
      <c r="C10880" s="1"/>
    </row>
    <row r="10881" spans="3:3">
      <c r="C10881" s="1"/>
    </row>
    <row r="10882" spans="3:3">
      <c r="C10882" s="1"/>
    </row>
    <row r="10883" spans="3:3">
      <c r="C10883" s="1"/>
    </row>
    <row r="10884" spans="3:3">
      <c r="C10884" s="1"/>
    </row>
    <row r="10885" spans="3:3">
      <c r="C10885" s="1"/>
    </row>
    <row r="10886" spans="3:3">
      <c r="C10886" s="1"/>
    </row>
    <row r="10887" spans="3:3">
      <c r="C10887" s="1"/>
    </row>
    <row r="10888" spans="3:3">
      <c r="C10888" s="1"/>
    </row>
    <row r="10889" spans="3:3">
      <c r="C10889" s="1"/>
    </row>
    <row r="10890" spans="3:3">
      <c r="C10890" s="1"/>
    </row>
    <row r="10891" spans="3:3">
      <c r="C10891" s="1"/>
    </row>
    <row r="10892" spans="3:3">
      <c r="C10892" s="1"/>
    </row>
    <row r="10893" spans="3:3">
      <c r="C10893" s="1"/>
    </row>
    <row r="10894" spans="3:3">
      <c r="C10894" s="1"/>
    </row>
    <row r="10895" spans="3:3">
      <c r="C10895" s="1"/>
    </row>
    <row r="10896" spans="3:3">
      <c r="C10896" s="1"/>
    </row>
    <row r="10897" spans="3:3">
      <c r="C10897" s="1"/>
    </row>
    <row r="10898" spans="3:3">
      <c r="C10898" s="1"/>
    </row>
    <row r="10899" spans="3:3">
      <c r="C10899" s="1"/>
    </row>
    <row r="10900" spans="3:3">
      <c r="C10900" s="1"/>
    </row>
    <row r="10901" spans="3:3">
      <c r="C10901" s="1"/>
    </row>
    <row r="10902" spans="3:3">
      <c r="C10902" s="1"/>
    </row>
    <row r="10903" spans="3:3">
      <c r="C10903" s="1"/>
    </row>
    <row r="10904" spans="3:3">
      <c r="C10904" s="1"/>
    </row>
    <row r="10905" spans="3:3">
      <c r="C10905" s="1"/>
    </row>
    <row r="10906" spans="3:3">
      <c r="C10906" s="1"/>
    </row>
    <row r="10907" spans="3:3">
      <c r="C10907" s="1"/>
    </row>
    <row r="10908" spans="3:3">
      <c r="C10908" s="1"/>
    </row>
    <row r="10909" spans="3:3">
      <c r="C10909" s="1"/>
    </row>
    <row r="10910" spans="3:3">
      <c r="C10910" s="1"/>
    </row>
    <row r="10911" spans="3:3">
      <c r="C10911" s="1"/>
    </row>
    <row r="10912" spans="3:3">
      <c r="C10912" s="1"/>
    </row>
    <row r="10913" spans="3:3">
      <c r="C10913" s="1"/>
    </row>
    <row r="10914" spans="3:3">
      <c r="C10914" s="1"/>
    </row>
    <row r="10915" spans="3:3">
      <c r="C10915" s="1"/>
    </row>
    <row r="10916" spans="3:3">
      <c r="C10916" s="1"/>
    </row>
    <row r="10917" spans="3:3">
      <c r="C10917" s="1"/>
    </row>
    <row r="10918" spans="3:3">
      <c r="C10918" s="1"/>
    </row>
    <row r="10919" spans="3:3">
      <c r="C10919" s="1"/>
    </row>
    <row r="10920" spans="3:3">
      <c r="C10920" s="1"/>
    </row>
    <row r="10921" spans="3:3">
      <c r="C10921" s="1"/>
    </row>
    <row r="10922" spans="3:3">
      <c r="C10922" s="1"/>
    </row>
    <row r="10923" spans="3:3">
      <c r="C10923" s="1"/>
    </row>
    <row r="10924" spans="3:3">
      <c r="C10924" s="1"/>
    </row>
    <row r="10925" spans="3:3">
      <c r="C10925" s="1"/>
    </row>
    <row r="10926" spans="3:3">
      <c r="C10926" s="1"/>
    </row>
    <row r="10927" spans="3:3">
      <c r="C10927" s="1"/>
    </row>
    <row r="10928" spans="3:3">
      <c r="C10928" s="1"/>
    </row>
    <row r="10929" spans="3:3">
      <c r="C10929" s="1"/>
    </row>
    <row r="10930" spans="3:3">
      <c r="C10930" s="1"/>
    </row>
    <row r="10931" spans="3:3">
      <c r="C10931" s="1"/>
    </row>
    <row r="10932" spans="3:3">
      <c r="C10932" s="1"/>
    </row>
    <row r="10933" spans="3:3">
      <c r="C10933" s="1"/>
    </row>
    <row r="10934" spans="3:3">
      <c r="C10934" s="1"/>
    </row>
    <row r="10935" spans="3:3">
      <c r="C10935" s="1"/>
    </row>
    <row r="10936" spans="3:3">
      <c r="C10936" s="1"/>
    </row>
    <row r="10937" spans="3:3">
      <c r="C10937" s="1"/>
    </row>
    <row r="10938" spans="3:3">
      <c r="C10938" s="1"/>
    </row>
    <row r="10939" spans="3:3">
      <c r="C10939" s="1"/>
    </row>
    <row r="10940" spans="3:3">
      <c r="C10940" s="1"/>
    </row>
    <row r="10941" spans="3:3">
      <c r="C10941" s="1"/>
    </row>
    <row r="10942" spans="3:3">
      <c r="C10942" s="1"/>
    </row>
    <row r="10943" spans="3:3">
      <c r="C10943" s="1"/>
    </row>
    <row r="10944" spans="3:3">
      <c r="C10944" s="1"/>
    </row>
    <row r="10945" spans="3:3">
      <c r="C10945" s="1"/>
    </row>
    <row r="10946" spans="3:3">
      <c r="C10946" s="1"/>
    </row>
    <row r="10947" spans="3:3">
      <c r="C10947" s="1"/>
    </row>
    <row r="10948" spans="3:3">
      <c r="C10948" s="1"/>
    </row>
    <row r="10949" spans="3:3">
      <c r="C10949" s="1"/>
    </row>
    <row r="10950" spans="3:3">
      <c r="C10950" s="1"/>
    </row>
    <row r="10951" spans="3:3">
      <c r="C10951" s="1"/>
    </row>
    <row r="10952" spans="3:3">
      <c r="C10952" s="1"/>
    </row>
    <row r="10953" spans="3:3">
      <c r="C10953" s="1"/>
    </row>
    <row r="10954" spans="3:3">
      <c r="C10954" s="1"/>
    </row>
    <row r="10955" spans="3:3">
      <c r="C10955" s="1"/>
    </row>
    <row r="10956" spans="3:3">
      <c r="C10956" s="1"/>
    </row>
    <row r="10957" spans="3:3">
      <c r="C10957" s="1"/>
    </row>
    <row r="10958" spans="3:3">
      <c r="C10958" s="1"/>
    </row>
    <row r="10959" spans="3:3">
      <c r="C10959" s="1"/>
    </row>
    <row r="10960" spans="3:3">
      <c r="C10960" s="1"/>
    </row>
    <row r="10961" spans="3:3">
      <c r="C10961" s="1"/>
    </row>
    <row r="10962" spans="3:3">
      <c r="C10962" s="1"/>
    </row>
    <row r="10963" spans="3:3">
      <c r="C10963" s="1"/>
    </row>
    <row r="10964" spans="3:3">
      <c r="C10964" s="1"/>
    </row>
    <row r="10965" spans="3:3">
      <c r="C10965" s="1"/>
    </row>
    <row r="10966" spans="3:3">
      <c r="C10966" s="1"/>
    </row>
    <row r="10967" spans="3:3">
      <c r="C10967" s="1"/>
    </row>
    <row r="10968" spans="3:3">
      <c r="C10968" s="1"/>
    </row>
    <row r="10969" spans="3:3">
      <c r="C10969" s="1"/>
    </row>
    <row r="10970" spans="3:3">
      <c r="C10970" s="1"/>
    </row>
    <row r="10971" spans="3:3">
      <c r="C10971" s="1"/>
    </row>
    <row r="10972" spans="3:3">
      <c r="C10972" s="1"/>
    </row>
    <row r="10973" spans="3:3">
      <c r="C10973" s="1"/>
    </row>
    <row r="10974" spans="3:3">
      <c r="C10974" s="1"/>
    </row>
    <row r="10975" spans="3:3">
      <c r="C10975" s="1"/>
    </row>
    <row r="10976" spans="3:3">
      <c r="C10976" s="1"/>
    </row>
    <row r="10977" spans="3:3">
      <c r="C10977" s="1"/>
    </row>
    <row r="10978" spans="3:3">
      <c r="C10978" s="1"/>
    </row>
    <row r="10979" spans="3:3">
      <c r="C10979" s="1"/>
    </row>
    <row r="10980" spans="3:3">
      <c r="C10980" s="1"/>
    </row>
    <row r="10981" spans="3:3">
      <c r="C10981" s="1"/>
    </row>
    <row r="10982" spans="3:3">
      <c r="C10982" s="1"/>
    </row>
    <row r="10983" spans="3:3">
      <c r="C10983" s="1"/>
    </row>
    <row r="10984" spans="3:3">
      <c r="C10984" s="1"/>
    </row>
    <row r="10985" spans="3:3">
      <c r="C10985" s="1"/>
    </row>
    <row r="10986" spans="3:3">
      <c r="C10986" s="1"/>
    </row>
    <row r="10987" spans="3:3">
      <c r="C10987" s="1"/>
    </row>
    <row r="10988" spans="3:3">
      <c r="C10988" s="1"/>
    </row>
    <row r="10989" spans="3:3">
      <c r="C10989" s="1"/>
    </row>
    <row r="10990" spans="3:3">
      <c r="C10990" s="1"/>
    </row>
    <row r="10991" spans="3:3">
      <c r="C10991" s="1"/>
    </row>
    <row r="10992" spans="3:3">
      <c r="C10992" s="1"/>
    </row>
    <row r="10993" spans="3:3">
      <c r="C10993" s="1"/>
    </row>
    <row r="10994" spans="3:3">
      <c r="C10994" s="1"/>
    </row>
    <row r="10995" spans="3:3">
      <c r="C10995" s="1"/>
    </row>
    <row r="10996" spans="3:3">
      <c r="C10996" s="1"/>
    </row>
    <row r="10997" spans="3:3">
      <c r="C10997" s="1"/>
    </row>
    <row r="10998" spans="3:3">
      <c r="C10998" s="1"/>
    </row>
    <row r="10999" spans="3:3">
      <c r="C10999" s="1"/>
    </row>
    <row r="11000" spans="3:3">
      <c r="C11000" s="1"/>
    </row>
    <row r="11001" spans="3:3">
      <c r="C11001" s="1"/>
    </row>
    <row r="11002" spans="3:3">
      <c r="C11002" s="1"/>
    </row>
    <row r="11003" spans="3:3">
      <c r="C11003" s="1"/>
    </row>
    <row r="11004" spans="3:3">
      <c r="C11004" s="1"/>
    </row>
    <row r="11005" spans="3:3">
      <c r="C11005" s="1"/>
    </row>
    <row r="11006" spans="3:3">
      <c r="C11006" s="1"/>
    </row>
    <row r="11007" spans="3:3">
      <c r="C11007" s="1"/>
    </row>
    <row r="11008" spans="3:3">
      <c r="C11008" s="1"/>
    </row>
    <row r="11009" spans="3:3">
      <c r="C11009" s="1"/>
    </row>
    <row r="11010" spans="3:3">
      <c r="C11010" s="1"/>
    </row>
    <row r="11011" spans="3:3">
      <c r="C11011" s="1"/>
    </row>
    <row r="11012" spans="3:3">
      <c r="C11012" s="1"/>
    </row>
    <row r="11013" spans="3:3">
      <c r="C11013" s="1"/>
    </row>
    <row r="11014" spans="3:3">
      <c r="C11014" s="1"/>
    </row>
    <row r="11015" spans="3:3">
      <c r="C11015" s="1"/>
    </row>
    <row r="11016" spans="3:3">
      <c r="C11016" s="1"/>
    </row>
    <row r="11017" spans="3:3">
      <c r="C11017" s="1"/>
    </row>
    <row r="11018" spans="3:3">
      <c r="C11018" s="1"/>
    </row>
    <row r="11019" spans="3:3">
      <c r="C11019" s="1"/>
    </row>
    <row r="11020" spans="3:3">
      <c r="C11020" s="1"/>
    </row>
    <row r="11021" spans="3:3">
      <c r="C11021" s="1"/>
    </row>
    <row r="11022" spans="3:3">
      <c r="C11022" s="1"/>
    </row>
    <row r="11023" spans="3:3">
      <c r="C11023" s="1"/>
    </row>
    <row r="11024" spans="3:3">
      <c r="C11024" s="1"/>
    </row>
    <row r="11025" spans="3:3">
      <c r="C11025" s="1"/>
    </row>
    <row r="11026" spans="3:3">
      <c r="C11026" s="1"/>
    </row>
    <row r="11027" spans="3:3">
      <c r="C11027" s="1"/>
    </row>
    <row r="11028" spans="3:3">
      <c r="C11028" s="1"/>
    </row>
    <row r="11029" spans="3:3">
      <c r="C11029" s="1"/>
    </row>
    <row r="11030" spans="3:3">
      <c r="C11030" s="1"/>
    </row>
    <row r="11031" spans="3:3">
      <c r="C11031" s="1"/>
    </row>
    <row r="11032" spans="3:3">
      <c r="C11032" s="1"/>
    </row>
    <row r="11033" spans="3:3">
      <c r="C11033" s="1"/>
    </row>
    <row r="11034" spans="3:3">
      <c r="C11034" s="1"/>
    </row>
    <row r="11035" spans="3:3">
      <c r="C11035" s="1"/>
    </row>
    <row r="11036" spans="3:3">
      <c r="C11036" s="1"/>
    </row>
    <row r="11037" spans="3:3">
      <c r="C11037" s="1"/>
    </row>
    <row r="11038" spans="3:3">
      <c r="C11038" s="1"/>
    </row>
    <row r="11039" spans="3:3">
      <c r="C11039" s="1"/>
    </row>
    <row r="11040" spans="3:3">
      <c r="C11040" s="1"/>
    </row>
    <row r="11041" spans="3:3">
      <c r="C11041" s="1"/>
    </row>
    <row r="11042" spans="3:3">
      <c r="C11042" s="1"/>
    </row>
    <row r="11043" spans="3:3">
      <c r="C11043" s="1"/>
    </row>
    <row r="11044" spans="3:3">
      <c r="C11044" s="1"/>
    </row>
    <row r="11045" spans="3:3">
      <c r="C11045" s="1"/>
    </row>
    <row r="11046" spans="3:3">
      <c r="C11046" s="1"/>
    </row>
    <row r="11047" spans="3:3">
      <c r="C11047" s="1"/>
    </row>
    <row r="11048" spans="3:3">
      <c r="C11048" s="1"/>
    </row>
    <row r="11049" spans="3:3">
      <c r="C11049" s="1"/>
    </row>
    <row r="11050" spans="3:3">
      <c r="C11050" s="1"/>
    </row>
    <row r="11051" spans="3:3">
      <c r="C11051" s="1"/>
    </row>
    <row r="11052" spans="3:3">
      <c r="C11052" s="1"/>
    </row>
    <row r="11053" spans="3:3">
      <c r="C11053" s="1"/>
    </row>
    <row r="11054" spans="3:3">
      <c r="C11054" s="1"/>
    </row>
    <row r="11055" spans="3:3">
      <c r="C11055" s="1"/>
    </row>
    <row r="11056" spans="3:3">
      <c r="C11056" s="1"/>
    </row>
    <row r="11057" spans="3:3">
      <c r="C11057" s="1"/>
    </row>
    <row r="11058" spans="3:3">
      <c r="C11058" s="1"/>
    </row>
    <row r="11059" spans="3:3">
      <c r="C11059" s="1"/>
    </row>
    <row r="11060" spans="3:3">
      <c r="C11060" s="1"/>
    </row>
    <row r="11061" spans="3:3">
      <c r="C11061" s="1"/>
    </row>
    <row r="11062" spans="3:3">
      <c r="C11062" s="1"/>
    </row>
    <row r="11063" spans="3:3">
      <c r="C11063" s="1"/>
    </row>
    <row r="11064" spans="3:3">
      <c r="C11064" s="1"/>
    </row>
    <row r="11065" spans="3:3">
      <c r="C11065" s="1"/>
    </row>
    <row r="11066" spans="3:3">
      <c r="C11066" s="1"/>
    </row>
    <row r="11067" spans="3:3">
      <c r="C11067" s="1"/>
    </row>
    <row r="11068" spans="3:3">
      <c r="C11068" s="1"/>
    </row>
    <row r="11069" spans="3:3">
      <c r="C11069" s="1"/>
    </row>
    <row r="11070" spans="3:3">
      <c r="C11070" s="1"/>
    </row>
    <row r="11071" spans="3:3">
      <c r="C11071" s="1"/>
    </row>
    <row r="11072" spans="3:3">
      <c r="C11072" s="1"/>
    </row>
    <row r="11073" spans="3:3">
      <c r="C11073" s="1"/>
    </row>
    <row r="11074" spans="3:3">
      <c r="C11074" s="1"/>
    </row>
    <row r="11075" spans="3:3">
      <c r="C11075" s="1"/>
    </row>
    <row r="11076" spans="3:3">
      <c r="C11076" s="1"/>
    </row>
    <row r="11077" spans="3:3">
      <c r="C11077" s="1"/>
    </row>
    <row r="11078" spans="3:3">
      <c r="C11078" s="1"/>
    </row>
    <row r="11079" spans="3:3">
      <c r="C11079" s="1"/>
    </row>
    <row r="11080" spans="3:3">
      <c r="C11080" s="1"/>
    </row>
    <row r="11081" spans="3:3">
      <c r="C11081" s="1"/>
    </row>
    <row r="11082" spans="3:3">
      <c r="C11082" s="1"/>
    </row>
    <row r="11083" spans="3:3">
      <c r="C11083" s="1"/>
    </row>
    <row r="11084" spans="3:3">
      <c r="C11084" s="1"/>
    </row>
    <row r="11085" spans="3:3">
      <c r="C11085" s="1"/>
    </row>
    <row r="11086" spans="3:3">
      <c r="C11086" s="1"/>
    </row>
    <row r="11087" spans="3:3">
      <c r="C11087" s="1"/>
    </row>
    <row r="11088" spans="3:3">
      <c r="C11088" s="1"/>
    </row>
    <row r="11089" spans="3:3">
      <c r="C11089" s="1"/>
    </row>
    <row r="11090" spans="3:3">
      <c r="C11090" s="1"/>
    </row>
    <row r="11091" spans="3:3">
      <c r="C11091" s="1"/>
    </row>
    <row r="11092" spans="3:3">
      <c r="C11092" s="1"/>
    </row>
    <row r="11093" spans="3:3">
      <c r="C11093" s="1"/>
    </row>
    <row r="11094" spans="3:3">
      <c r="C11094" s="1"/>
    </row>
    <row r="11095" spans="3:3">
      <c r="C11095" s="1"/>
    </row>
    <row r="11096" spans="3:3">
      <c r="C11096" s="1"/>
    </row>
    <row r="11097" spans="3:3">
      <c r="C11097" s="1"/>
    </row>
    <row r="11098" spans="3:3">
      <c r="C11098" s="1"/>
    </row>
    <row r="11099" spans="3:3">
      <c r="C11099" s="1"/>
    </row>
    <row r="11100" spans="3:3">
      <c r="C11100" s="1"/>
    </row>
    <row r="11101" spans="3:3">
      <c r="C11101" s="1"/>
    </row>
    <row r="11102" spans="3:3">
      <c r="C11102" s="1"/>
    </row>
    <row r="11103" spans="3:3">
      <c r="C11103" s="1"/>
    </row>
    <row r="11104" spans="3:3">
      <c r="C11104" s="1"/>
    </row>
    <row r="11105" spans="3:3">
      <c r="C11105" s="1"/>
    </row>
    <row r="11106" spans="3:3">
      <c r="C11106" s="1"/>
    </row>
    <row r="11107" spans="3:3">
      <c r="C11107" s="1"/>
    </row>
    <row r="11108" spans="3:3">
      <c r="C11108" s="1"/>
    </row>
    <row r="11109" spans="3:3">
      <c r="C11109" s="1"/>
    </row>
    <row r="11110" spans="3:3">
      <c r="C11110" s="1"/>
    </row>
    <row r="11111" spans="3:3">
      <c r="C11111" s="1"/>
    </row>
    <row r="11112" spans="3:3">
      <c r="C11112" s="1"/>
    </row>
    <row r="11113" spans="3:3">
      <c r="C11113" s="1"/>
    </row>
    <row r="11114" spans="3:3">
      <c r="C11114" s="1"/>
    </row>
    <row r="11115" spans="3:3">
      <c r="C11115" s="1"/>
    </row>
    <row r="11116" spans="3:3">
      <c r="C11116" s="1"/>
    </row>
    <row r="11117" spans="3:3">
      <c r="C11117" s="1"/>
    </row>
    <row r="11118" spans="3:3">
      <c r="C11118" s="1"/>
    </row>
    <row r="11119" spans="3:3">
      <c r="C11119" s="1"/>
    </row>
    <row r="11120" spans="3:3">
      <c r="C11120" s="1"/>
    </row>
    <row r="11121" spans="3:3">
      <c r="C11121" s="1"/>
    </row>
    <row r="11122" spans="3:3">
      <c r="C11122" s="1"/>
    </row>
    <row r="11123" spans="3:3">
      <c r="C11123" s="1"/>
    </row>
    <row r="11124" spans="3:3">
      <c r="C11124" s="1"/>
    </row>
    <row r="11125" spans="3:3">
      <c r="C11125" s="1"/>
    </row>
    <row r="11126" spans="3:3">
      <c r="C11126" s="1"/>
    </row>
    <row r="11127" spans="3:3">
      <c r="C11127" s="1"/>
    </row>
    <row r="11128" spans="3:3">
      <c r="C11128" s="1"/>
    </row>
    <row r="11129" spans="3:3">
      <c r="C11129" s="1"/>
    </row>
    <row r="11130" spans="3:3">
      <c r="C11130" s="1"/>
    </row>
    <row r="11131" spans="3:3">
      <c r="C11131" s="1"/>
    </row>
    <row r="11132" spans="3:3">
      <c r="C11132" s="1"/>
    </row>
    <row r="11133" spans="3:3">
      <c r="C11133" s="1"/>
    </row>
    <row r="11134" spans="3:3">
      <c r="C11134" s="1"/>
    </row>
    <row r="11135" spans="3:3">
      <c r="C11135" s="1"/>
    </row>
    <row r="11136" spans="3:3">
      <c r="C11136" s="1"/>
    </row>
    <row r="11137" spans="3:3">
      <c r="C11137" s="1"/>
    </row>
    <row r="11138" spans="3:3">
      <c r="C11138" s="1"/>
    </row>
    <row r="11139" spans="3:3">
      <c r="C11139" s="1"/>
    </row>
    <row r="11140" spans="3:3">
      <c r="C11140" s="1"/>
    </row>
    <row r="11141" spans="3:3">
      <c r="C11141" s="1"/>
    </row>
    <row r="11142" spans="3:3">
      <c r="C11142" s="1"/>
    </row>
    <row r="11143" spans="3:3">
      <c r="C11143" s="1"/>
    </row>
    <row r="11144" spans="3:3">
      <c r="C11144" s="1"/>
    </row>
    <row r="11145" spans="3:3">
      <c r="C11145" s="1"/>
    </row>
    <row r="11146" spans="3:3">
      <c r="C11146" s="1"/>
    </row>
    <row r="11147" spans="3:3">
      <c r="C11147" s="1"/>
    </row>
    <row r="11148" spans="3:3">
      <c r="C11148" s="1"/>
    </row>
    <row r="11149" spans="3:3">
      <c r="C11149" s="1"/>
    </row>
    <row r="11150" spans="3:3">
      <c r="C11150" s="1"/>
    </row>
    <row r="11151" spans="3:3">
      <c r="C11151" s="1"/>
    </row>
    <row r="11152" spans="3:3">
      <c r="C11152" s="1"/>
    </row>
    <row r="11153" spans="3:3">
      <c r="C11153" s="1"/>
    </row>
    <row r="11154" spans="3:3">
      <c r="C11154" s="1"/>
    </row>
    <row r="11155" spans="3:3">
      <c r="C11155" s="1"/>
    </row>
    <row r="11156" spans="3:3">
      <c r="C11156" s="1"/>
    </row>
    <row r="11157" spans="3:3">
      <c r="C11157" s="1"/>
    </row>
    <row r="11158" spans="3:3">
      <c r="C11158" s="1"/>
    </row>
    <row r="11159" spans="3:3">
      <c r="C11159" s="1"/>
    </row>
    <row r="11160" spans="3:3">
      <c r="C11160" s="1"/>
    </row>
    <row r="11161" spans="3:3">
      <c r="C11161" s="1"/>
    </row>
    <row r="11162" spans="3:3">
      <c r="C11162" s="1"/>
    </row>
    <row r="11163" spans="3:3">
      <c r="C11163" s="1"/>
    </row>
    <row r="11164" spans="3:3">
      <c r="C11164" s="1"/>
    </row>
    <row r="11165" spans="3:3">
      <c r="C11165" s="1"/>
    </row>
    <row r="11166" spans="3:3">
      <c r="C11166" s="1"/>
    </row>
    <row r="11167" spans="3:3">
      <c r="C11167" s="1"/>
    </row>
    <row r="11168" spans="3:3">
      <c r="C11168" s="1"/>
    </row>
    <row r="11169" spans="3:3">
      <c r="C11169" s="1"/>
    </row>
    <row r="11170" spans="3:3">
      <c r="C11170" s="1"/>
    </row>
    <row r="11171" spans="3:3">
      <c r="C11171" s="1"/>
    </row>
    <row r="11172" spans="3:3">
      <c r="C11172" s="1"/>
    </row>
    <row r="11173" spans="3:3">
      <c r="C11173" s="1"/>
    </row>
    <row r="11174" spans="3:3">
      <c r="C11174" s="1"/>
    </row>
    <row r="11175" spans="3:3">
      <c r="C11175" s="1"/>
    </row>
    <row r="11176" spans="3:3">
      <c r="C11176" s="1"/>
    </row>
    <row r="11177" spans="3:3">
      <c r="C11177" s="1"/>
    </row>
    <row r="11178" spans="3:3">
      <c r="C11178" s="1"/>
    </row>
    <row r="11179" spans="3:3">
      <c r="C11179" s="1"/>
    </row>
    <row r="11180" spans="3:3">
      <c r="C11180" s="1"/>
    </row>
    <row r="11181" spans="3:3">
      <c r="C11181" s="1"/>
    </row>
    <row r="11182" spans="3:3">
      <c r="C11182" s="1"/>
    </row>
    <row r="11183" spans="3:3">
      <c r="C11183" s="1"/>
    </row>
    <row r="11184" spans="3:3">
      <c r="C11184" s="1"/>
    </row>
    <row r="11185" spans="3:3">
      <c r="C11185" s="1"/>
    </row>
    <row r="11186" spans="3:3">
      <c r="C11186" s="1"/>
    </row>
    <row r="11187" spans="3:3">
      <c r="C11187" s="1"/>
    </row>
    <row r="11188" spans="3:3">
      <c r="C11188" s="1"/>
    </row>
    <row r="11189" spans="3:3">
      <c r="C11189" s="1"/>
    </row>
    <row r="11190" spans="3:3">
      <c r="C11190" s="1"/>
    </row>
    <row r="11191" spans="3:3">
      <c r="C11191" s="1"/>
    </row>
    <row r="11192" spans="3:3">
      <c r="C11192" s="1"/>
    </row>
    <row r="11193" spans="3:3">
      <c r="C11193" s="1"/>
    </row>
    <row r="11194" spans="3:3">
      <c r="C11194" s="1"/>
    </row>
    <row r="11195" spans="3:3">
      <c r="C11195" s="1"/>
    </row>
    <row r="11196" spans="3:3">
      <c r="C11196" s="1"/>
    </row>
    <row r="11197" spans="3:3">
      <c r="C11197" s="1"/>
    </row>
    <row r="11198" spans="3:3">
      <c r="C11198" s="1"/>
    </row>
    <row r="11199" spans="3:3">
      <c r="C11199" s="1"/>
    </row>
    <row r="11200" spans="3:3">
      <c r="C11200" s="1"/>
    </row>
    <row r="11201" spans="3:3">
      <c r="C11201" s="1"/>
    </row>
    <row r="11202" spans="3:3">
      <c r="C11202" s="1"/>
    </row>
    <row r="11203" spans="3:3">
      <c r="C11203" s="1"/>
    </row>
    <row r="11204" spans="3:3">
      <c r="C11204" s="1"/>
    </row>
    <row r="11205" spans="3:3">
      <c r="C11205" s="1"/>
    </row>
    <row r="11206" spans="3:3">
      <c r="C11206" s="1"/>
    </row>
    <row r="11207" spans="3:3">
      <c r="C11207" s="1"/>
    </row>
    <row r="11208" spans="3:3">
      <c r="C11208" s="1"/>
    </row>
    <row r="11209" spans="3:3">
      <c r="C11209" s="1"/>
    </row>
    <row r="11210" spans="3:3">
      <c r="C11210" s="1"/>
    </row>
    <row r="11211" spans="3:3">
      <c r="C11211" s="1"/>
    </row>
    <row r="11212" spans="3:3">
      <c r="C11212" s="1"/>
    </row>
    <row r="11213" spans="3:3">
      <c r="C11213" s="1"/>
    </row>
    <row r="11214" spans="3:3">
      <c r="C11214" s="1"/>
    </row>
    <row r="11215" spans="3:3">
      <c r="C11215" s="1"/>
    </row>
    <row r="11216" spans="3:3">
      <c r="C11216" s="1"/>
    </row>
    <row r="11217" spans="3:3">
      <c r="C11217" s="1"/>
    </row>
    <row r="11218" spans="3:3">
      <c r="C11218" s="1"/>
    </row>
    <row r="11219" spans="3:3">
      <c r="C11219" s="1"/>
    </row>
    <row r="11220" spans="3:3">
      <c r="C11220" s="1"/>
    </row>
    <row r="11221" spans="3:3">
      <c r="C11221" s="1"/>
    </row>
    <row r="11222" spans="3:3">
      <c r="C11222" s="1"/>
    </row>
    <row r="11223" spans="3:3">
      <c r="C11223" s="1"/>
    </row>
    <row r="11224" spans="3:3">
      <c r="C11224" s="1"/>
    </row>
    <row r="11225" spans="3:3">
      <c r="C11225" s="1"/>
    </row>
    <row r="11226" spans="3:3">
      <c r="C11226" s="1"/>
    </row>
    <row r="11227" spans="3:3">
      <c r="C11227" s="1"/>
    </row>
    <row r="11228" spans="3:3">
      <c r="C11228" s="1"/>
    </row>
    <row r="11229" spans="3:3">
      <c r="C11229" s="1"/>
    </row>
    <row r="11230" spans="3:3">
      <c r="C11230" s="1"/>
    </row>
    <row r="11231" spans="3:3">
      <c r="C11231" s="1"/>
    </row>
    <row r="11232" spans="3:3">
      <c r="C11232" s="1"/>
    </row>
    <row r="11233" spans="3:3">
      <c r="C11233" s="1"/>
    </row>
    <row r="11234" spans="3:3">
      <c r="C11234" s="1"/>
    </row>
    <row r="11235" spans="3:3">
      <c r="C11235" s="1"/>
    </row>
    <row r="11236" spans="3:3">
      <c r="C11236" s="1"/>
    </row>
    <row r="11237" spans="3:3">
      <c r="C11237" s="1"/>
    </row>
    <row r="11238" spans="3:3">
      <c r="C11238" s="1"/>
    </row>
    <row r="11239" spans="3:3">
      <c r="C11239" s="1"/>
    </row>
    <row r="11240" spans="3:3">
      <c r="C11240" s="1"/>
    </row>
    <row r="11241" spans="3:3">
      <c r="C11241" s="1"/>
    </row>
    <row r="11242" spans="3:3">
      <c r="C11242" s="1"/>
    </row>
    <row r="11243" spans="3:3">
      <c r="C11243" s="1"/>
    </row>
    <row r="11244" spans="3:3">
      <c r="C11244" s="1"/>
    </row>
    <row r="11245" spans="3:3">
      <c r="C11245" s="1"/>
    </row>
    <row r="11246" spans="3:3">
      <c r="C11246" s="1"/>
    </row>
    <row r="11247" spans="3:3">
      <c r="C11247" s="1"/>
    </row>
    <row r="11248" spans="3:3">
      <c r="C11248" s="1"/>
    </row>
    <row r="11249" spans="3:3">
      <c r="C11249" s="1"/>
    </row>
    <row r="11250" spans="3:3">
      <c r="C11250" s="1"/>
    </row>
    <row r="11251" spans="3:3">
      <c r="C11251" s="1"/>
    </row>
    <row r="11252" spans="3:3">
      <c r="C11252" s="1"/>
    </row>
    <row r="11253" spans="3:3">
      <c r="C11253" s="1"/>
    </row>
    <row r="11254" spans="3:3">
      <c r="C11254" s="1"/>
    </row>
    <row r="11255" spans="3:3">
      <c r="C11255" s="1"/>
    </row>
    <row r="11256" spans="3:3">
      <c r="C11256" s="1"/>
    </row>
    <row r="11257" spans="3:3">
      <c r="C11257" s="1"/>
    </row>
    <row r="11258" spans="3:3">
      <c r="C11258" s="1"/>
    </row>
    <row r="11259" spans="3:3">
      <c r="C11259" s="1"/>
    </row>
    <row r="11260" spans="3:3">
      <c r="C11260" s="1"/>
    </row>
    <row r="11261" spans="3:3">
      <c r="C11261" s="1"/>
    </row>
    <row r="11262" spans="3:3">
      <c r="C11262" s="1"/>
    </row>
    <row r="11263" spans="3:3">
      <c r="C11263" s="1"/>
    </row>
    <row r="11264" spans="3:3">
      <c r="C11264" s="1"/>
    </row>
    <row r="11265" spans="3:3">
      <c r="C11265" s="1"/>
    </row>
    <row r="11266" spans="3:3">
      <c r="C11266" s="1"/>
    </row>
    <row r="11267" spans="3:3">
      <c r="C11267" s="1"/>
    </row>
    <row r="11268" spans="3:3">
      <c r="C11268" s="1"/>
    </row>
    <row r="11269" spans="3:3">
      <c r="C11269" s="1"/>
    </row>
    <row r="11270" spans="3:3">
      <c r="C11270" s="1"/>
    </row>
    <row r="11271" spans="3:3">
      <c r="C11271" s="1"/>
    </row>
    <row r="11272" spans="3:3">
      <c r="C11272" s="1"/>
    </row>
    <row r="11273" spans="3:3">
      <c r="C11273" s="1"/>
    </row>
    <row r="11274" spans="3:3">
      <c r="C11274" s="1"/>
    </row>
    <row r="11275" spans="3:3">
      <c r="C11275" s="1"/>
    </row>
    <row r="11276" spans="3:3">
      <c r="C11276" s="1"/>
    </row>
    <row r="11277" spans="3:3">
      <c r="C11277" s="1"/>
    </row>
    <row r="11278" spans="3:3">
      <c r="C11278" s="1"/>
    </row>
    <row r="11279" spans="3:3">
      <c r="C11279" s="1"/>
    </row>
    <row r="11280" spans="3:3">
      <c r="C11280" s="1"/>
    </row>
    <row r="11281" spans="3:3">
      <c r="C11281" s="1"/>
    </row>
    <row r="11282" spans="3:3">
      <c r="C11282" s="1"/>
    </row>
    <row r="11283" spans="3:3">
      <c r="C11283" s="1"/>
    </row>
    <row r="11284" spans="3:3">
      <c r="C11284" s="1"/>
    </row>
    <row r="11285" spans="3:3">
      <c r="C11285" s="1"/>
    </row>
    <row r="11286" spans="3:3">
      <c r="C11286" s="1"/>
    </row>
    <row r="11287" spans="3:3">
      <c r="C11287" s="1"/>
    </row>
    <row r="11288" spans="3:3">
      <c r="C11288" s="1"/>
    </row>
    <row r="11289" spans="3:3">
      <c r="C11289" s="1"/>
    </row>
    <row r="11290" spans="3:3">
      <c r="C11290" s="1"/>
    </row>
    <row r="11291" spans="3:3">
      <c r="C11291" s="1"/>
    </row>
    <row r="11292" spans="3:3">
      <c r="C11292" s="1"/>
    </row>
    <row r="11293" spans="3:3">
      <c r="C11293" s="1"/>
    </row>
    <row r="11294" spans="3:3">
      <c r="C11294" s="1"/>
    </row>
    <row r="11295" spans="3:3">
      <c r="C11295" s="1"/>
    </row>
    <row r="11296" spans="3:3">
      <c r="C11296" s="1"/>
    </row>
    <row r="11297" spans="3:3">
      <c r="C11297" s="1"/>
    </row>
    <row r="11298" spans="3:3">
      <c r="C11298" s="1"/>
    </row>
    <row r="11299" spans="3:3">
      <c r="C11299" s="1"/>
    </row>
    <row r="11300" spans="3:3">
      <c r="C11300" s="1"/>
    </row>
    <row r="11301" spans="3:3">
      <c r="C11301" s="1"/>
    </row>
    <row r="11302" spans="3:3">
      <c r="C11302" s="1"/>
    </row>
    <row r="11303" spans="3:3">
      <c r="C11303" s="1"/>
    </row>
    <row r="11304" spans="3:3">
      <c r="C11304" s="1"/>
    </row>
    <row r="11305" spans="3:3">
      <c r="C11305" s="1"/>
    </row>
    <row r="11306" spans="3:3">
      <c r="C11306" s="1"/>
    </row>
    <row r="11307" spans="3:3">
      <c r="C11307" s="1"/>
    </row>
    <row r="11308" spans="3:3">
      <c r="C11308" s="1"/>
    </row>
    <row r="11309" spans="3:3">
      <c r="C11309" s="1"/>
    </row>
    <row r="11310" spans="3:3">
      <c r="C11310" s="1"/>
    </row>
    <row r="11311" spans="3:3">
      <c r="C11311" s="1"/>
    </row>
    <row r="11312" spans="3:3">
      <c r="C11312" s="1"/>
    </row>
    <row r="11313" spans="3:3">
      <c r="C11313" s="1"/>
    </row>
    <row r="11314" spans="3:3">
      <c r="C11314" s="1"/>
    </row>
    <row r="11315" spans="3:3">
      <c r="C11315" s="1"/>
    </row>
    <row r="11316" spans="3:3">
      <c r="C11316" s="1"/>
    </row>
    <row r="11317" spans="3:3">
      <c r="C11317" s="1"/>
    </row>
    <row r="11318" spans="3:3">
      <c r="C11318" s="1"/>
    </row>
    <row r="11319" spans="3:3">
      <c r="C11319" s="1"/>
    </row>
    <row r="11320" spans="3:3">
      <c r="C11320" s="1"/>
    </row>
    <row r="11321" spans="3:3">
      <c r="C11321" s="1"/>
    </row>
    <row r="11322" spans="3:3">
      <c r="C11322" s="1"/>
    </row>
    <row r="11323" spans="3:3">
      <c r="C11323" s="1"/>
    </row>
    <row r="11324" spans="3:3">
      <c r="C11324" s="1"/>
    </row>
    <row r="11325" spans="3:3">
      <c r="C11325" s="1"/>
    </row>
    <row r="11326" spans="3:3">
      <c r="C11326" s="1"/>
    </row>
    <row r="11327" spans="3:3">
      <c r="C11327" s="1"/>
    </row>
    <row r="11328" spans="3:3">
      <c r="C11328" s="1"/>
    </row>
    <row r="11329" spans="3:3">
      <c r="C11329" s="1"/>
    </row>
    <row r="11330" spans="3:3">
      <c r="C11330" s="1"/>
    </row>
    <row r="11331" spans="3:3">
      <c r="C11331" s="1"/>
    </row>
    <row r="11332" spans="3:3">
      <c r="C11332" s="1"/>
    </row>
    <row r="11333" spans="3:3">
      <c r="C11333" s="1"/>
    </row>
    <row r="11334" spans="3:3">
      <c r="C11334" s="1"/>
    </row>
    <row r="11335" spans="3:3">
      <c r="C11335" s="1"/>
    </row>
    <row r="11336" spans="3:3">
      <c r="C11336" s="1"/>
    </row>
    <row r="11337" spans="3:3">
      <c r="C11337" s="1"/>
    </row>
    <row r="11338" spans="3:3">
      <c r="C11338" s="1"/>
    </row>
    <row r="11339" spans="3:3">
      <c r="C11339" s="1"/>
    </row>
    <row r="11340" spans="3:3">
      <c r="C11340" s="1"/>
    </row>
    <row r="11341" spans="3:3">
      <c r="C11341" s="1"/>
    </row>
    <row r="11342" spans="3:3">
      <c r="C11342" s="1"/>
    </row>
    <row r="11343" spans="3:3">
      <c r="C11343" s="1"/>
    </row>
    <row r="11344" spans="3:3">
      <c r="C11344" s="1"/>
    </row>
    <row r="11345" spans="3:3">
      <c r="C11345" s="1"/>
    </row>
    <row r="11346" spans="3:3">
      <c r="C11346" s="1"/>
    </row>
    <row r="11347" spans="3:3">
      <c r="C11347" s="1"/>
    </row>
    <row r="11348" spans="3:3">
      <c r="C11348" s="1"/>
    </row>
    <row r="11349" spans="3:3">
      <c r="C11349" s="1"/>
    </row>
    <row r="11350" spans="3:3">
      <c r="C11350" s="1"/>
    </row>
    <row r="11351" spans="3:3">
      <c r="C11351" s="1"/>
    </row>
    <row r="11352" spans="3:3">
      <c r="C11352" s="1"/>
    </row>
    <row r="11353" spans="3:3">
      <c r="C11353" s="1"/>
    </row>
    <row r="11354" spans="3:3">
      <c r="C11354" s="1"/>
    </row>
    <row r="11355" spans="3:3">
      <c r="C11355" s="1"/>
    </row>
    <row r="11356" spans="3:3">
      <c r="C11356" s="1"/>
    </row>
    <row r="11357" spans="3:3">
      <c r="C11357" s="1"/>
    </row>
    <row r="11358" spans="3:3">
      <c r="C11358" s="1"/>
    </row>
    <row r="11359" spans="3:3">
      <c r="C11359" s="1"/>
    </row>
    <row r="11360" spans="3:3">
      <c r="C11360" s="1"/>
    </row>
    <row r="11361" spans="3:3">
      <c r="C11361" s="1"/>
    </row>
    <row r="11362" spans="3:3">
      <c r="C11362" s="1"/>
    </row>
    <row r="11363" spans="3:3">
      <c r="C11363" s="1"/>
    </row>
    <row r="11364" spans="3:3">
      <c r="C11364" s="1"/>
    </row>
    <row r="11365" spans="3:3">
      <c r="C11365" s="1"/>
    </row>
    <row r="11366" spans="3:3">
      <c r="C11366" s="1"/>
    </row>
    <row r="11367" spans="3:3">
      <c r="C11367" s="1"/>
    </row>
    <row r="11368" spans="3:3">
      <c r="C11368" s="1"/>
    </row>
    <row r="11369" spans="3:3">
      <c r="C11369" s="1"/>
    </row>
    <row r="11370" spans="3:3">
      <c r="C11370" s="1"/>
    </row>
    <row r="11371" spans="3:3">
      <c r="C11371" s="1"/>
    </row>
    <row r="11372" spans="3:3">
      <c r="C11372" s="1"/>
    </row>
    <row r="11373" spans="3:3">
      <c r="C11373" s="1"/>
    </row>
    <row r="11374" spans="3:3">
      <c r="C11374" s="1"/>
    </row>
    <row r="11375" spans="3:3">
      <c r="C11375" s="1"/>
    </row>
    <row r="11376" spans="3:3">
      <c r="C11376" s="1"/>
    </row>
    <row r="11377" spans="3:3">
      <c r="C11377" s="1"/>
    </row>
    <row r="11378" spans="3:3">
      <c r="C11378" s="1"/>
    </row>
    <row r="11379" spans="3:3">
      <c r="C11379" s="1"/>
    </row>
    <row r="11380" spans="3:3">
      <c r="C11380" s="1"/>
    </row>
    <row r="11381" spans="3:3">
      <c r="C11381" s="1"/>
    </row>
    <row r="11382" spans="3:3">
      <c r="C11382" s="1"/>
    </row>
    <row r="11383" spans="3:3">
      <c r="C11383" s="1"/>
    </row>
    <row r="11384" spans="3:3">
      <c r="C11384" s="1"/>
    </row>
    <row r="11385" spans="3:3">
      <c r="C11385" s="1"/>
    </row>
    <row r="11386" spans="3:3">
      <c r="C11386" s="1"/>
    </row>
    <row r="11387" spans="3:3">
      <c r="C11387" s="1"/>
    </row>
    <row r="11388" spans="3:3">
      <c r="C11388" s="1"/>
    </row>
    <row r="11389" spans="3:3">
      <c r="C11389" s="1"/>
    </row>
    <row r="11390" spans="3:3">
      <c r="C11390" s="1"/>
    </row>
    <row r="11391" spans="3:3">
      <c r="C11391" s="1"/>
    </row>
    <row r="11392" spans="3:3">
      <c r="C11392" s="1"/>
    </row>
    <row r="11393" spans="3:3">
      <c r="C11393" s="1"/>
    </row>
    <row r="11394" spans="3:3">
      <c r="C11394" s="1"/>
    </row>
    <row r="11395" spans="3:3">
      <c r="C11395" s="1"/>
    </row>
    <row r="11396" spans="3:3">
      <c r="C11396" s="1"/>
    </row>
    <row r="11397" spans="3:3">
      <c r="C11397" s="1"/>
    </row>
    <row r="11398" spans="3:3">
      <c r="C11398" s="1"/>
    </row>
    <row r="11399" spans="3:3">
      <c r="C11399" s="1"/>
    </row>
    <row r="11400" spans="3:3">
      <c r="C11400" s="1"/>
    </row>
    <row r="11401" spans="3:3">
      <c r="C11401" s="1"/>
    </row>
    <row r="11402" spans="3:3">
      <c r="C11402" s="1"/>
    </row>
    <row r="11403" spans="3:3">
      <c r="C11403" s="1"/>
    </row>
    <row r="11404" spans="3:3">
      <c r="C11404" s="1"/>
    </row>
    <row r="11405" spans="3:3">
      <c r="C11405" s="1"/>
    </row>
    <row r="11406" spans="3:3">
      <c r="C11406" s="1"/>
    </row>
    <row r="11407" spans="3:3">
      <c r="C11407" s="1"/>
    </row>
    <row r="11408" spans="3:3">
      <c r="C11408" s="1"/>
    </row>
    <row r="11409" spans="3:3">
      <c r="C11409" s="1"/>
    </row>
    <row r="11410" spans="3:3">
      <c r="C11410" s="1"/>
    </row>
    <row r="11411" spans="3:3">
      <c r="C11411" s="1"/>
    </row>
    <row r="11412" spans="3:3">
      <c r="C11412" s="1"/>
    </row>
    <row r="11413" spans="3:3">
      <c r="C11413" s="1"/>
    </row>
    <row r="11414" spans="3:3">
      <c r="C11414" s="1"/>
    </row>
    <row r="11415" spans="3:3">
      <c r="C11415" s="1"/>
    </row>
    <row r="11416" spans="3:3">
      <c r="C11416" s="1"/>
    </row>
    <row r="11417" spans="3:3">
      <c r="C11417" s="1"/>
    </row>
    <row r="11418" spans="3:3">
      <c r="C11418" s="1"/>
    </row>
    <row r="11419" spans="3:3">
      <c r="C11419" s="1"/>
    </row>
    <row r="11420" spans="3:3">
      <c r="C11420" s="1"/>
    </row>
    <row r="11421" spans="3:3">
      <c r="C11421" s="1"/>
    </row>
    <row r="11422" spans="3:3">
      <c r="C11422" s="1"/>
    </row>
    <row r="11423" spans="3:3">
      <c r="C11423" s="1"/>
    </row>
    <row r="11424" spans="3:3">
      <c r="C11424" s="1"/>
    </row>
    <row r="11425" spans="3:3">
      <c r="C11425" s="1"/>
    </row>
    <row r="11426" spans="3:3">
      <c r="C11426" s="1"/>
    </row>
    <row r="11427" spans="3:3">
      <c r="C11427" s="1"/>
    </row>
    <row r="11428" spans="3:3">
      <c r="C11428" s="1"/>
    </row>
    <row r="11429" spans="3:3">
      <c r="C11429" s="1"/>
    </row>
    <row r="11430" spans="3:3">
      <c r="C11430" s="1"/>
    </row>
    <row r="11431" spans="3:3">
      <c r="C11431" s="1"/>
    </row>
    <row r="11432" spans="3:3">
      <c r="C11432" s="1"/>
    </row>
    <row r="11433" spans="3:3">
      <c r="C11433" s="1"/>
    </row>
    <row r="11434" spans="3:3">
      <c r="C11434" s="1"/>
    </row>
    <row r="11435" spans="3:3">
      <c r="C11435" s="1"/>
    </row>
    <row r="11436" spans="3:3">
      <c r="C11436" s="1"/>
    </row>
    <row r="11437" spans="3:3">
      <c r="C11437" s="1"/>
    </row>
    <row r="11438" spans="3:3">
      <c r="C11438" s="1"/>
    </row>
    <row r="11439" spans="3:3">
      <c r="C11439" s="1"/>
    </row>
    <row r="11440" spans="3:3">
      <c r="C11440" s="1"/>
    </row>
    <row r="11441" spans="3:3">
      <c r="C11441" s="1"/>
    </row>
    <row r="11442" spans="3:3">
      <c r="C11442" s="1"/>
    </row>
    <row r="11443" spans="3:3">
      <c r="C11443" s="1"/>
    </row>
    <row r="11444" spans="3:3">
      <c r="C11444" s="1"/>
    </row>
    <row r="11445" spans="3:3">
      <c r="C11445" s="1"/>
    </row>
    <row r="11446" spans="3:3">
      <c r="C11446" s="1"/>
    </row>
    <row r="11447" spans="3:3">
      <c r="C11447" s="1"/>
    </row>
    <row r="11448" spans="3:3">
      <c r="C11448" s="1"/>
    </row>
    <row r="11449" spans="3:3">
      <c r="C11449" s="1"/>
    </row>
    <row r="11450" spans="3:3">
      <c r="C11450" s="1"/>
    </row>
    <row r="11451" spans="3:3">
      <c r="C11451" s="1"/>
    </row>
    <row r="11452" spans="3:3">
      <c r="C11452" s="1"/>
    </row>
    <row r="11453" spans="3:3">
      <c r="C11453" s="1"/>
    </row>
    <row r="11454" spans="3:3">
      <c r="C11454" s="1"/>
    </row>
    <row r="11455" spans="3:3">
      <c r="C11455" s="1"/>
    </row>
    <row r="11456" spans="3:3">
      <c r="C11456" s="1"/>
    </row>
    <row r="11457" spans="3:3">
      <c r="C11457" s="1"/>
    </row>
    <row r="11458" spans="3:3">
      <c r="C11458" s="1"/>
    </row>
    <row r="11459" spans="3:3">
      <c r="C11459" s="1"/>
    </row>
    <row r="11460" spans="3:3">
      <c r="C11460" s="1"/>
    </row>
    <row r="11461" spans="3:3">
      <c r="C11461" s="1"/>
    </row>
    <row r="11462" spans="3:3">
      <c r="C11462" s="1"/>
    </row>
    <row r="11463" spans="3:3">
      <c r="C11463" s="1"/>
    </row>
    <row r="11464" spans="3:3">
      <c r="C11464" s="1"/>
    </row>
    <row r="11465" spans="3:3">
      <c r="C11465" s="1"/>
    </row>
    <row r="11466" spans="3:3">
      <c r="C11466" s="1"/>
    </row>
    <row r="11467" spans="3:3">
      <c r="C11467" s="1"/>
    </row>
    <row r="11468" spans="3:3">
      <c r="C11468" s="1"/>
    </row>
    <row r="11469" spans="3:3">
      <c r="C11469" s="1"/>
    </row>
    <row r="11470" spans="3:3">
      <c r="C11470" s="1"/>
    </row>
    <row r="11471" spans="3:3">
      <c r="C11471" s="1"/>
    </row>
    <row r="11472" spans="3:3">
      <c r="C11472" s="1"/>
    </row>
    <row r="11473" spans="3:3">
      <c r="C11473" s="1"/>
    </row>
    <row r="11474" spans="3:3">
      <c r="C11474" s="1"/>
    </row>
    <row r="11475" spans="3:3">
      <c r="C11475" s="1"/>
    </row>
    <row r="11476" spans="3:3">
      <c r="C11476" s="1"/>
    </row>
    <row r="11477" spans="3:3">
      <c r="C11477" s="1"/>
    </row>
    <row r="11478" spans="3:3">
      <c r="C11478" s="1"/>
    </row>
    <row r="11479" spans="3:3">
      <c r="C11479" s="1"/>
    </row>
    <row r="11480" spans="3:3">
      <c r="C11480" s="1"/>
    </row>
    <row r="11481" spans="3:3">
      <c r="C11481" s="1"/>
    </row>
    <row r="11482" spans="3:3">
      <c r="C11482" s="1"/>
    </row>
    <row r="11483" spans="3:3">
      <c r="C11483" s="1"/>
    </row>
    <row r="11484" spans="3:3">
      <c r="C11484" s="1"/>
    </row>
    <row r="11485" spans="3:3">
      <c r="C11485" s="1"/>
    </row>
    <row r="11486" spans="3:3">
      <c r="C11486" s="1"/>
    </row>
    <row r="11487" spans="3:3">
      <c r="C11487" s="1"/>
    </row>
    <row r="11488" spans="3:3">
      <c r="C11488" s="1"/>
    </row>
    <row r="11489" spans="3:3">
      <c r="C11489" s="1"/>
    </row>
    <row r="11490" spans="3:3">
      <c r="C11490" s="1"/>
    </row>
    <row r="11491" spans="3:3">
      <c r="C11491" s="1"/>
    </row>
    <row r="11492" spans="3:3">
      <c r="C11492" s="1"/>
    </row>
    <row r="11493" spans="3:3">
      <c r="C11493" s="1"/>
    </row>
    <row r="11494" spans="3:3">
      <c r="C11494" s="1"/>
    </row>
    <row r="11495" spans="3:3">
      <c r="C11495" s="1"/>
    </row>
    <row r="11496" spans="3:3">
      <c r="C11496" s="1"/>
    </row>
    <row r="11497" spans="3:3">
      <c r="C11497" s="1"/>
    </row>
    <row r="11498" spans="3:3">
      <c r="C11498" s="1"/>
    </row>
    <row r="11499" spans="3:3">
      <c r="C11499" s="1"/>
    </row>
    <row r="11500" spans="3:3">
      <c r="C11500" s="1"/>
    </row>
    <row r="11501" spans="3:3">
      <c r="C11501" s="1"/>
    </row>
    <row r="11502" spans="3:3">
      <c r="C11502" s="1"/>
    </row>
    <row r="11503" spans="3:3">
      <c r="C11503" s="1"/>
    </row>
    <row r="11504" spans="3:3">
      <c r="C11504" s="1"/>
    </row>
    <row r="11505" spans="3:3">
      <c r="C11505" s="1"/>
    </row>
    <row r="11506" spans="3:3">
      <c r="C11506" s="1"/>
    </row>
    <row r="11507" spans="3:3">
      <c r="C11507" s="1"/>
    </row>
    <row r="11508" spans="3:3">
      <c r="C11508" s="1"/>
    </row>
    <row r="11509" spans="3:3">
      <c r="C11509" s="1"/>
    </row>
    <row r="11510" spans="3:3">
      <c r="C11510" s="1"/>
    </row>
    <row r="11511" spans="3:3">
      <c r="C11511" s="1"/>
    </row>
    <row r="11512" spans="3:3">
      <c r="C11512" s="1"/>
    </row>
    <row r="11513" spans="3:3">
      <c r="C11513" s="1"/>
    </row>
    <row r="11514" spans="3:3">
      <c r="C11514" s="1"/>
    </row>
    <row r="11515" spans="3:3">
      <c r="C11515" s="1"/>
    </row>
    <row r="11516" spans="3:3">
      <c r="C11516" s="1"/>
    </row>
    <row r="11517" spans="3:3">
      <c r="C11517" s="1"/>
    </row>
    <row r="11518" spans="3:3">
      <c r="C11518" s="1"/>
    </row>
    <row r="11519" spans="3:3">
      <c r="C11519" s="1"/>
    </row>
    <row r="11520" spans="3:3">
      <c r="C11520" s="1"/>
    </row>
    <row r="11521" spans="3:3">
      <c r="C11521" s="1"/>
    </row>
    <row r="11522" spans="3:3">
      <c r="C11522" s="1"/>
    </row>
    <row r="11523" spans="3:3">
      <c r="C11523" s="1"/>
    </row>
    <row r="11524" spans="3:3">
      <c r="C11524" s="1"/>
    </row>
    <row r="11525" spans="3:3">
      <c r="C11525" s="1"/>
    </row>
    <row r="11526" spans="3:3">
      <c r="C11526" s="1"/>
    </row>
    <row r="11527" spans="3:3">
      <c r="C11527" s="1"/>
    </row>
    <row r="11528" spans="3:3">
      <c r="C11528" s="1"/>
    </row>
    <row r="11529" spans="3:3">
      <c r="C11529" s="1"/>
    </row>
    <row r="11530" spans="3:3">
      <c r="C11530" s="1"/>
    </row>
    <row r="11531" spans="3:3">
      <c r="C11531" s="1"/>
    </row>
    <row r="11532" spans="3:3">
      <c r="C11532" s="1"/>
    </row>
    <row r="11533" spans="3:3">
      <c r="C11533" s="1"/>
    </row>
    <row r="11534" spans="3:3">
      <c r="C11534" s="1"/>
    </row>
    <row r="11535" spans="3:3">
      <c r="C11535" s="1"/>
    </row>
    <row r="11536" spans="3:3">
      <c r="C11536" s="1"/>
    </row>
    <row r="11537" spans="3:3">
      <c r="C11537" s="1"/>
    </row>
    <row r="11538" spans="3:3">
      <c r="C11538" s="1"/>
    </row>
    <row r="11539" spans="3:3">
      <c r="C11539" s="1"/>
    </row>
    <row r="11540" spans="3:3">
      <c r="C11540" s="1"/>
    </row>
    <row r="11541" spans="3:3">
      <c r="C11541" s="1"/>
    </row>
    <row r="11542" spans="3:3">
      <c r="C11542" s="1"/>
    </row>
    <row r="11543" spans="3:3">
      <c r="C11543" s="1"/>
    </row>
    <row r="11544" spans="3:3">
      <c r="C11544" s="1"/>
    </row>
    <row r="11545" spans="3:3">
      <c r="C11545" s="1"/>
    </row>
    <row r="11546" spans="3:3">
      <c r="C11546" s="1"/>
    </row>
    <row r="11547" spans="3:3">
      <c r="C11547" s="1"/>
    </row>
    <row r="11548" spans="3:3">
      <c r="C11548" s="1"/>
    </row>
    <row r="11549" spans="3:3">
      <c r="C11549" s="1"/>
    </row>
    <row r="11550" spans="3:3">
      <c r="C11550" s="1"/>
    </row>
    <row r="11551" spans="3:3">
      <c r="C11551" s="1"/>
    </row>
    <row r="11552" spans="3:3">
      <c r="C11552" s="1"/>
    </row>
    <row r="11553" spans="3:3">
      <c r="C11553" s="1"/>
    </row>
    <row r="11554" spans="3:3">
      <c r="C11554" s="1"/>
    </row>
    <row r="11555" spans="3:3">
      <c r="C11555" s="1"/>
    </row>
    <row r="11556" spans="3:3">
      <c r="C11556" s="1"/>
    </row>
    <row r="11557" spans="3:3">
      <c r="C11557" s="1"/>
    </row>
    <row r="11558" spans="3:3">
      <c r="C11558" s="1"/>
    </row>
    <row r="11559" spans="3:3">
      <c r="C11559" s="1"/>
    </row>
    <row r="11560" spans="3:3">
      <c r="C11560" s="1"/>
    </row>
    <row r="11561" spans="3:3">
      <c r="C11561" s="1"/>
    </row>
    <row r="11562" spans="3:3">
      <c r="C11562" s="1"/>
    </row>
    <row r="11563" spans="3:3">
      <c r="C11563" s="1"/>
    </row>
    <row r="11564" spans="3:3">
      <c r="C11564" s="1"/>
    </row>
    <row r="11565" spans="3:3">
      <c r="C11565" s="1"/>
    </row>
    <row r="11566" spans="3:3">
      <c r="C11566" s="1"/>
    </row>
    <row r="11567" spans="3:3">
      <c r="C11567" s="1"/>
    </row>
    <row r="11568" spans="3:3">
      <c r="C11568" s="1"/>
    </row>
    <row r="11569" spans="3:3">
      <c r="C11569" s="1"/>
    </row>
    <row r="11570" spans="3:3">
      <c r="C11570" s="1"/>
    </row>
    <row r="11571" spans="3:3">
      <c r="C11571" s="1"/>
    </row>
    <row r="11572" spans="3:3">
      <c r="C11572" s="1"/>
    </row>
    <row r="11573" spans="3:3">
      <c r="C11573" s="1"/>
    </row>
    <row r="11574" spans="3:3">
      <c r="C11574" s="1"/>
    </row>
    <row r="11575" spans="3:3">
      <c r="C11575" s="1"/>
    </row>
    <row r="11576" spans="3:3">
      <c r="C11576" s="1"/>
    </row>
    <row r="11577" spans="3:3">
      <c r="C11577" s="1"/>
    </row>
    <row r="11578" spans="3:3">
      <c r="C11578" s="1"/>
    </row>
    <row r="11579" spans="3:3">
      <c r="C11579" s="1"/>
    </row>
    <row r="11580" spans="3:3">
      <c r="C11580" s="1"/>
    </row>
    <row r="11581" spans="3:3">
      <c r="C11581" s="1"/>
    </row>
    <row r="11582" spans="3:3">
      <c r="C11582" s="1"/>
    </row>
    <row r="11583" spans="3:3">
      <c r="C11583" s="1"/>
    </row>
    <row r="11584" spans="3:3">
      <c r="C11584" s="1"/>
    </row>
    <row r="11585" spans="3:3">
      <c r="C11585" s="1"/>
    </row>
    <row r="11586" spans="3:3">
      <c r="C11586" s="1"/>
    </row>
    <row r="11587" spans="3:3">
      <c r="C11587" s="1"/>
    </row>
    <row r="11588" spans="3:3">
      <c r="C11588" s="1"/>
    </row>
    <row r="11589" spans="3:3">
      <c r="C11589" s="1"/>
    </row>
    <row r="11590" spans="3:3">
      <c r="C11590" s="1"/>
    </row>
    <row r="11591" spans="3:3">
      <c r="C11591" s="1"/>
    </row>
    <row r="11592" spans="3:3">
      <c r="C11592" s="1"/>
    </row>
    <row r="11593" spans="3:3">
      <c r="C11593" s="1"/>
    </row>
    <row r="11594" spans="3:3">
      <c r="C11594" s="1"/>
    </row>
    <row r="11595" spans="3:3">
      <c r="C11595" s="1"/>
    </row>
    <row r="11596" spans="3:3">
      <c r="C11596" s="1"/>
    </row>
    <row r="11597" spans="3:3">
      <c r="C11597" s="1"/>
    </row>
    <row r="11598" spans="3:3">
      <c r="C11598" s="1"/>
    </row>
    <row r="11599" spans="3:3">
      <c r="C11599" s="1"/>
    </row>
    <row r="11600" spans="3:3">
      <c r="C11600" s="1"/>
    </row>
    <row r="11601" spans="3:3">
      <c r="C11601" s="1"/>
    </row>
    <row r="11602" spans="3:3">
      <c r="C11602" s="1"/>
    </row>
    <row r="11603" spans="3:3">
      <c r="C11603" s="1"/>
    </row>
    <row r="11604" spans="3:3">
      <c r="C11604" s="1"/>
    </row>
    <row r="11605" spans="3:3">
      <c r="C11605" s="1"/>
    </row>
    <row r="11606" spans="3:3">
      <c r="C11606" s="1"/>
    </row>
    <row r="11607" spans="3:3">
      <c r="C11607" s="1"/>
    </row>
    <row r="11608" spans="3:3">
      <c r="C11608" s="1"/>
    </row>
    <row r="11609" spans="3:3">
      <c r="C11609" s="1"/>
    </row>
    <row r="11610" spans="3:3">
      <c r="C11610" s="1"/>
    </row>
    <row r="11611" spans="3:3">
      <c r="C11611" s="1"/>
    </row>
    <row r="11612" spans="3:3">
      <c r="C11612" s="1"/>
    </row>
    <row r="11613" spans="3:3">
      <c r="C11613" s="1"/>
    </row>
    <row r="11614" spans="3:3">
      <c r="C11614" s="1"/>
    </row>
    <row r="11615" spans="3:3">
      <c r="C11615" s="1"/>
    </row>
    <row r="11616" spans="3:3">
      <c r="C11616" s="1"/>
    </row>
    <row r="11617" spans="3:3">
      <c r="C11617" s="1"/>
    </row>
    <row r="11618" spans="3:3">
      <c r="C11618" s="1"/>
    </row>
    <row r="11619" spans="3:3">
      <c r="C11619" s="1"/>
    </row>
    <row r="11620" spans="3:3">
      <c r="C11620" s="1"/>
    </row>
    <row r="11621" spans="3:3">
      <c r="C11621" s="1"/>
    </row>
    <row r="11622" spans="3:3">
      <c r="C11622" s="1"/>
    </row>
    <row r="11623" spans="3:3">
      <c r="C11623" s="1"/>
    </row>
    <row r="11624" spans="3:3">
      <c r="C11624" s="1"/>
    </row>
    <row r="11625" spans="3:3">
      <c r="C11625" s="1"/>
    </row>
    <row r="11626" spans="3:3">
      <c r="C11626" s="1"/>
    </row>
    <row r="11627" spans="3:3">
      <c r="C11627" s="1"/>
    </row>
    <row r="11628" spans="3:3">
      <c r="C11628" s="1"/>
    </row>
    <row r="11629" spans="3:3">
      <c r="C11629" s="1"/>
    </row>
    <row r="11630" spans="3:3">
      <c r="C11630" s="1"/>
    </row>
    <row r="11631" spans="3:3">
      <c r="C11631" s="1"/>
    </row>
    <row r="11632" spans="3:3">
      <c r="C11632" s="1"/>
    </row>
    <row r="11633" spans="3:3">
      <c r="C11633" s="1"/>
    </row>
    <row r="11634" spans="3:3">
      <c r="C11634" s="1"/>
    </row>
    <row r="11635" spans="3:3">
      <c r="C11635" s="1"/>
    </row>
    <row r="11636" spans="3:3">
      <c r="C11636" s="1"/>
    </row>
    <row r="11637" spans="3:3">
      <c r="C11637" s="1"/>
    </row>
    <row r="11638" spans="3:3">
      <c r="C11638" s="1"/>
    </row>
    <row r="11639" spans="3:3">
      <c r="C11639" s="1"/>
    </row>
    <row r="11640" spans="3:3">
      <c r="C11640" s="1"/>
    </row>
    <row r="11641" spans="3:3">
      <c r="C11641" s="1"/>
    </row>
    <row r="11642" spans="3:3">
      <c r="C11642" s="1"/>
    </row>
    <row r="11643" spans="3:3">
      <c r="C11643" s="1"/>
    </row>
    <row r="11644" spans="3:3">
      <c r="C11644" s="1"/>
    </row>
    <row r="11645" spans="3:3">
      <c r="C11645" s="1"/>
    </row>
    <row r="11646" spans="3:3">
      <c r="C11646" s="1"/>
    </row>
    <row r="11647" spans="3:3">
      <c r="C11647" s="1"/>
    </row>
    <row r="11648" spans="3:3">
      <c r="C11648" s="1"/>
    </row>
    <row r="11649" spans="3:3">
      <c r="C11649" s="1"/>
    </row>
    <row r="11650" spans="3:3">
      <c r="C11650" s="1"/>
    </row>
    <row r="11651" spans="3:3">
      <c r="C11651" s="1"/>
    </row>
    <row r="11652" spans="3:3">
      <c r="C11652" s="1"/>
    </row>
    <row r="11653" spans="3:3">
      <c r="C11653" s="1"/>
    </row>
    <row r="11654" spans="3:3">
      <c r="C11654" s="1"/>
    </row>
    <row r="11655" spans="3:3">
      <c r="C11655" s="1"/>
    </row>
    <row r="11656" spans="3:3">
      <c r="C11656" s="1"/>
    </row>
    <row r="11657" spans="3:3">
      <c r="C11657" s="1"/>
    </row>
    <row r="11658" spans="3:3">
      <c r="C11658" s="1"/>
    </row>
    <row r="11659" spans="3:3">
      <c r="C11659" s="1"/>
    </row>
    <row r="11660" spans="3:3">
      <c r="C11660" s="1"/>
    </row>
    <row r="11661" spans="3:3">
      <c r="C11661" s="1"/>
    </row>
    <row r="11662" spans="3:3">
      <c r="C11662" s="1"/>
    </row>
    <row r="11663" spans="3:3">
      <c r="C11663" s="1"/>
    </row>
    <row r="11664" spans="3:3">
      <c r="C11664" s="1"/>
    </row>
    <row r="11665" spans="3:3">
      <c r="C11665" s="1"/>
    </row>
    <row r="11666" spans="3:3">
      <c r="C11666" s="1"/>
    </row>
    <row r="11667" spans="3:3">
      <c r="C11667" s="1"/>
    </row>
    <row r="11668" spans="3:3">
      <c r="C11668" s="1"/>
    </row>
    <row r="11669" spans="3:3">
      <c r="C11669" s="1"/>
    </row>
    <row r="11670" spans="3:3">
      <c r="C11670" s="1"/>
    </row>
    <row r="11671" spans="3:3">
      <c r="C11671" s="1"/>
    </row>
    <row r="11672" spans="3:3">
      <c r="C11672" s="1"/>
    </row>
    <row r="11673" spans="3:3">
      <c r="C11673" s="1"/>
    </row>
    <row r="11674" spans="3:3">
      <c r="C11674" s="1"/>
    </row>
    <row r="11675" spans="3:3">
      <c r="C11675" s="1"/>
    </row>
    <row r="11676" spans="3:3">
      <c r="C11676" s="1"/>
    </row>
    <row r="11677" spans="3:3">
      <c r="C11677" s="1"/>
    </row>
    <row r="11678" spans="3:3">
      <c r="C11678" s="1"/>
    </row>
    <row r="11679" spans="3:3">
      <c r="C11679" s="1"/>
    </row>
    <row r="11680" spans="3:3">
      <c r="C11680" s="1"/>
    </row>
    <row r="11681" spans="3:3">
      <c r="C11681" s="1"/>
    </row>
    <row r="11682" spans="3:3">
      <c r="C11682" s="1"/>
    </row>
    <row r="11683" spans="3:3">
      <c r="C11683" s="1"/>
    </row>
    <row r="11684" spans="3:3">
      <c r="C11684" s="1"/>
    </row>
    <row r="11685" spans="3:3">
      <c r="C11685" s="1"/>
    </row>
    <row r="11686" spans="3:3">
      <c r="C11686" s="1"/>
    </row>
    <row r="11687" spans="3:3">
      <c r="C11687" s="1"/>
    </row>
    <row r="11688" spans="3:3">
      <c r="C11688" s="1"/>
    </row>
    <row r="11689" spans="3:3">
      <c r="C11689" s="1"/>
    </row>
    <row r="11690" spans="3:3">
      <c r="C11690" s="1"/>
    </row>
    <row r="11691" spans="3:3">
      <c r="C11691" s="1"/>
    </row>
    <row r="11692" spans="3:3">
      <c r="C11692" s="1"/>
    </row>
    <row r="11693" spans="3:3">
      <c r="C11693" s="1"/>
    </row>
    <row r="11694" spans="3:3">
      <c r="C11694" s="1"/>
    </row>
    <row r="11695" spans="3:3">
      <c r="C11695" s="1"/>
    </row>
    <row r="11696" spans="3:3">
      <c r="C11696" s="1"/>
    </row>
    <row r="11697" spans="3:3">
      <c r="C11697" s="1"/>
    </row>
    <row r="11698" spans="3:3">
      <c r="C11698" s="1"/>
    </row>
    <row r="11699" spans="3:3">
      <c r="C11699" s="1"/>
    </row>
    <row r="11700" spans="3:3">
      <c r="C11700" s="1"/>
    </row>
    <row r="11701" spans="3:3">
      <c r="C11701" s="1"/>
    </row>
    <row r="11702" spans="3:3">
      <c r="C11702" s="1"/>
    </row>
    <row r="11703" spans="3:3">
      <c r="C11703" s="1"/>
    </row>
    <row r="11704" spans="3:3">
      <c r="C11704" s="1"/>
    </row>
    <row r="11705" spans="3:3">
      <c r="C11705" s="1"/>
    </row>
    <row r="11706" spans="3:3">
      <c r="C11706" s="1"/>
    </row>
    <row r="11707" spans="3:3">
      <c r="C11707" s="1"/>
    </row>
    <row r="11708" spans="3:3">
      <c r="C11708" s="1"/>
    </row>
    <row r="11709" spans="3:3">
      <c r="C11709" s="1"/>
    </row>
    <row r="11710" spans="3:3">
      <c r="C11710" s="1"/>
    </row>
    <row r="11711" spans="3:3">
      <c r="C11711" s="1"/>
    </row>
    <row r="11712" spans="3:3">
      <c r="C11712" s="1"/>
    </row>
    <row r="11713" spans="3:3">
      <c r="C11713" s="1"/>
    </row>
    <row r="11714" spans="3:3">
      <c r="C11714" s="1"/>
    </row>
    <row r="11715" spans="3:3">
      <c r="C11715" s="1"/>
    </row>
    <row r="11716" spans="3:3">
      <c r="C11716" s="1"/>
    </row>
    <row r="11717" spans="3:3">
      <c r="C11717" s="1"/>
    </row>
    <row r="11718" spans="3:3">
      <c r="C11718" s="1"/>
    </row>
    <row r="11719" spans="3:3">
      <c r="C11719" s="1"/>
    </row>
    <row r="11720" spans="3:3">
      <c r="C11720" s="1"/>
    </row>
    <row r="11721" spans="3:3">
      <c r="C11721" s="1"/>
    </row>
    <row r="11722" spans="3:3">
      <c r="C11722" s="1"/>
    </row>
    <row r="11723" spans="3:3">
      <c r="C11723" s="1"/>
    </row>
    <row r="11724" spans="3:3">
      <c r="C11724" s="1"/>
    </row>
    <row r="11725" spans="3:3">
      <c r="C11725" s="1"/>
    </row>
    <row r="11726" spans="3:3">
      <c r="C11726" s="1"/>
    </row>
    <row r="11727" spans="3:3">
      <c r="C11727" s="1"/>
    </row>
    <row r="11728" spans="3:3">
      <c r="C11728" s="1"/>
    </row>
    <row r="11729" spans="3:3">
      <c r="C11729" s="1"/>
    </row>
    <row r="11730" spans="3:3">
      <c r="C11730" s="1"/>
    </row>
    <row r="11731" spans="3:3">
      <c r="C11731" s="1"/>
    </row>
    <row r="11732" spans="3:3">
      <c r="C11732" s="1"/>
    </row>
    <row r="11733" spans="3:3">
      <c r="C11733" s="1"/>
    </row>
    <row r="11734" spans="3:3">
      <c r="C11734" s="1"/>
    </row>
    <row r="11735" spans="3:3">
      <c r="C11735" s="1"/>
    </row>
    <row r="11736" spans="3:3">
      <c r="C11736" s="1"/>
    </row>
    <row r="11737" spans="3:3">
      <c r="C11737" s="1"/>
    </row>
    <row r="11738" spans="3:3">
      <c r="C11738" s="1"/>
    </row>
    <row r="11739" spans="3:3">
      <c r="C11739" s="1"/>
    </row>
    <row r="11740" spans="3:3">
      <c r="C11740" s="1"/>
    </row>
    <row r="11741" spans="3:3">
      <c r="C11741" s="1"/>
    </row>
    <row r="11742" spans="3:3">
      <c r="C11742" s="1"/>
    </row>
    <row r="11743" spans="3:3">
      <c r="C11743" s="1"/>
    </row>
    <row r="11744" spans="3:3">
      <c r="C11744" s="1"/>
    </row>
    <row r="11745" spans="3:3">
      <c r="C11745" s="1"/>
    </row>
    <row r="11746" spans="3:3">
      <c r="C11746" s="1"/>
    </row>
    <row r="11747" spans="3:3">
      <c r="C11747" s="1"/>
    </row>
    <row r="11748" spans="3:3">
      <c r="C11748" s="1"/>
    </row>
    <row r="11749" spans="3:3">
      <c r="C11749" s="1"/>
    </row>
    <row r="11750" spans="3:3">
      <c r="C11750" s="1"/>
    </row>
    <row r="11751" spans="3:3">
      <c r="C11751" s="1"/>
    </row>
    <row r="11752" spans="3:3">
      <c r="C11752" s="1"/>
    </row>
    <row r="11753" spans="3:3">
      <c r="C11753" s="1"/>
    </row>
    <row r="11754" spans="3:3">
      <c r="C11754" s="1"/>
    </row>
    <row r="11755" spans="3:3">
      <c r="C11755" s="1"/>
    </row>
    <row r="11756" spans="3:3">
      <c r="C11756" s="1"/>
    </row>
    <row r="11757" spans="3:3">
      <c r="C11757" s="1"/>
    </row>
    <row r="11758" spans="3:3">
      <c r="C11758" s="1"/>
    </row>
    <row r="11759" spans="3:3">
      <c r="C11759" s="1"/>
    </row>
    <row r="11760" spans="3:3">
      <c r="C11760" s="1"/>
    </row>
    <row r="11761" spans="3:3">
      <c r="C11761" s="1"/>
    </row>
    <row r="11762" spans="3:3">
      <c r="C11762" s="1"/>
    </row>
    <row r="11763" spans="3:3">
      <c r="C11763" s="1"/>
    </row>
    <row r="11764" spans="3:3">
      <c r="C11764" s="1"/>
    </row>
    <row r="11765" spans="3:3">
      <c r="C11765" s="1"/>
    </row>
    <row r="11766" spans="3:3">
      <c r="C11766" s="1"/>
    </row>
    <row r="11767" spans="3:3">
      <c r="C11767" s="1"/>
    </row>
    <row r="11768" spans="3:3">
      <c r="C11768" s="1"/>
    </row>
    <row r="11769" spans="3:3">
      <c r="C11769" s="1"/>
    </row>
    <row r="11770" spans="3:3">
      <c r="C11770" s="1"/>
    </row>
    <row r="11771" spans="3:3">
      <c r="C11771" s="1"/>
    </row>
    <row r="11772" spans="3:3">
      <c r="C11772" s="1"/>
    </row>
    <row r="11773" spans="3:3">
      <c r="C11773" s="1"/>
    </row>
    <row r="11774" spans="3:3">
      <c r="C11774" s="1"/>
    </row>
    <row r="11775" spans="3:3">
      <c r="C11775" s="1"/>
    </row>
    <row r="11776" spans="3:3">
      <c r="C11776" s="1"/>
    </row>
    <row r="11777" spans="3:3">
      <c r="C11777" s="1"/>
    </row>
    <row r="11778" spans="3:3">
      <c r="C11778" s="1"/>
    </row>
    <row r="11779" spans="3:3">
      <c r="C11779" s="1"/>
    </row>
    <row r="11780" spans="3:3">
      <c r="C11780" s="1"/>
    </row>
    <row r="11781" spans="3:3">
      <c r="C11781" s="1"/>
    </row>
    <row r="11782" spans="3:3">
      <c r="C11782" s="1"/>
    </row>
    <row r="11783" spans="3:3">
      <c r="C11783" s="1"/>
    </row>
    <row r="11784" spans="3:3">
      <c r="C11784" s="1"/>
    </row>
    <row r="11785" spans="3:3">
      <c r="C11785" s="1"/>
    </row>
    <row r="11786" spans="3:3">
      <c r="C11786" s="1"/>
    </row>
    <row r="11787" spans="3:3">
      <c r="C11787" s="1"/>
    </row>
    <row r="11788" spans="3:3">
      <c r="C11788" s="1"/>
    </row>
    <row r="11789" spans="3:3">
      <c r="C11789" s="1"/>
    </row>
    <row r="11790" spans="3:3">
      <c r="C11790" s="1"/>
    </row>
    <row r="11791" spans="3:3">
      <c r="C11791" s="1"/>
    </row>
    <row r="11792" spans="3:3">
      <c r="C11792" s="1"/>
    </row>
    <row r="11793" spans="3:3">
      <c r="C11793" s="1"/>
    </row>
    <row r="11794" spans="3:3">
      <c r="C11794" s="1"/>
    </row>
    <row r="11795" spans="3:3">
      <c r="C11795" s="1"/>
    </row>
    <row r="11796" spans="3:3">
      <c r="C11796" s="1"/>
    </row>
    <row r="11797" spans="3:3">
      <c r="C11797" s="1"/>
    </row>
    <row r="11798" spans="3:3">
      <c r="C11798" s="1"/>
    </row>
    <row r="11799" spans="3:3">
      <c r="C11799" s="1"/>
    </row>
    <row r="11800" spans="3:3">
      <c r="C11800" s="1"/>
    </row>
    <row r="11801" spans="3:3">
      <c r="C11801" s="1"/>
    </row>
    <row r="11802" spans="3:3">
      <c r="C11802" s="1"/>
    </row>
    <row r="11803" spans="3:3">
      <c r="C11803" s="1"/>
    </row>
    <row r="11804" spans="3:3">
      <c r="C11804" s="1"/>
    </row>
    <row r="11805" spans="3:3">
      <c r="C11805" s="1"/>
    </row>
    <row r="11806" spans="3:3">
      <c r="C11806" s="1"/>
    </row>
    <row r="11807" spans="3:3">
      <c r="C11807" s="1"/>
    </row>
    <row r="11808" spans="3:3">
      <c r="C11808" s="1"/>
    </row>
    <row r="11809" spans="3:3">
      <c r="C11809" s="1"/>
    </row>
    <row r="11810" spans="3:3">
      <c r="C11810" s="1"/>
    </row>
    <row r="11811" spans="3:3">
      <c r="C11811" s="1"/>
    </row>
    <row r="11812" spans="3:3">
      <c r="C11812" s="1"/>
    </row>
    <row r="11813" spans="3:3">
      <c r="C11813" s="1"/>
    </row>
    <row r="11814" spans="3:3">
      <c r="C11814" s="1"/>
    </row>
    <row r="11815" spans="3:3">
      <c r="C11815" s="1"/>
    </row>
    <row r="11816" spans="3:3">
      <c r="C11816" s="1"/>
    </row>
    <row r="11817" spans="3:3">
      <c r="C11817" s="1"/>
    </row>
    <row r="11818" spans="3:3">
      <c r="C11818" s="1"/>
    </row>
    <row r="11819" spans="3:3">
      <c r="C11819" s="1"/>
    </row>
    <row r="11820" spans="3:3">
      <c r="C11820" s="1"/>
    </row>
    <row r="11821" spans="3:3">
      <c r="C11821" s="1"/>
    </row>
    <row r="11822" spans="3:3">
      <c r="C11822" s="1"/>
    </row>
    <row r="11823" spans="3:3">
      <c r="C11823" s="1"/>
    </row>
    <row r="11824" spans="3:3">
      <c r="C11824" s="1"/>
    </row>
    <row r="11825" spans="3:3">
      <c r="C11825" s="1"/>
    </row>
    <row r="11826" spans="3:3">
      <c r="C11826" s="1"/>
    </row>
    <row r="11827" spans="3:3">
      <c r="C11827" s="1"/>
    </row>
    <row r="11828" spans="3:3">
      <c r="C11828" s="1"/>
    </row>
    <row r="11829" spans="3:3">
      <c r="C11829" s="1"/>
    </row>
    <row r="11830" spans="3:3">
      <c r="C11830" s="1"/>
    </row>
    <row r="11831" spans="3:3">
      <c r="C11831" s="1"/>
    </row>
    <row r="11832" spans="3:3">
      <c r="C11832" s="1"/>
    </row>
    <row r="11833" spans="3:3">
      <c r="C11833" s="1"/>
    </row>
    <row r="11834" spans="3:3">
      <c r="C11834" s="1"/>
    </row>
    <row r="11835" spans="3:3">
      <c r="C11835" s="1"/>
    </row>
    <row r="11836" spans="3:3">
      <c r="C11836" s="1"/>
    </row>
    <row r="11837" spans="3:3">
      <c r="C11837" s="1"/>
    </row>
    <row r="11838" spans="3:3">
      <c r="C11838" s="1"/>
    </row>
    <row r="11839" spans="3:3">
      <c r="C11839" s="1"/>
    </row>
    <row r="11840" spans="3:3">
      <c r="C11840" s="1"/>
    </row>
    <row r="11841" spans="3:3">
      <c r="C11841" s="1"/>
    </row>
    <row r="11842" spans="3:3">
      <c r="C11842" s="1"/>
    </row>
    <row r="11843" spans="3:3">
      <c r="C11843" s="1"/>
    </row>
    <row r="11844" spans="3:3">
      <c r="C11844" s="1"/>
    </row>
    <row r="11845" spans="3:3">
      <c r="C11845" s="1"/>
    </row>
    <row r="11846" spans="3:3">
      <c r="C11846" s="1"/>
    </row>
    <row r="11847" spans="3:3">
      <c r="C11847" s="1"/>
    </row>
    <row r="11848" spans="3:3">
      <c r="C11848" s="1"/>
    </row>
    <row r="11849" spans="3:3">
      <c r="C11849" s="1"/>
    </row>
    <row r="11850" spans="3:3">
      <c r="C11850" s="1"/>
    </row>
    <row r="11851" spans="3:3">
      <c r="C11851" s="1"/>
    </row>
    <row r="11852" spans="3:3">
      <c r="C11852" s="1"/>
    </row>
    <row r="11853" spans="3:3">
      <c r="C11853" s="1"/>
    </row>
    <row r="11854" spans="3:3">
      <c r="C11854" s="1"/>
    </row>
    <row r="11855" spans="3:3">
      <c r="C11855" s="1"/>
    </row>
    <row r="11856" spans="3:3">
      <c r="C11856" s="1"/>
    </row>
    <row r="11857" spans="3:3">
      <c r="C11857" s="1"/>
    </row>
    <row r="11858" spans="3:3">
      <c r="C11858" s="1"/>
    </row>
    <row r="11859" spans="3:3">
      <c r="C11859" s="1"/>
    </row>
    <row r="11860" spans="3:3">
      <c r="C11860" s="1"/>
    </row>
    <row r="11861" spans="3:3">
      <c r="C11861" s="1"/>
    </row>
    <row r="11862" spans="3:3">
      <c r="C11862" s="1"/>
    </row>
    <row r="11863" spans="3:3">
      <c r="C11863" s="1"/>
    </row>
    <row r="11864" spans="3:3">
      <c r="C11864" s="1"/>
    </row>
    <row r="11865" spans="3:3">
      <c r="C11865" s="1"/>
    </row>
    <row r="11866" spans="3:3">
      <c r="C11866" s="1"/>
    </row>
    <row r="11867" spans="3:3">
      <c r="C11867" s="1"/>
    </row>
    <row r="11868" spans="3:3">
      <c r="C11868" s="1"/>
    </row>
    <row r="11869" spans="3:3">
      <c r="C11869" s="1"/>
    </row>
    <row r="11870" spans="3:3">
      <c r="C11870" s="1"/>
    </row>
    <row r="11871" spans="3:3">
      <c r="C11871" s="1"/>
    </row>
    <row r="11872" spans="3:3">
      <c r="C11872" s="1"/>
    </row>
    <row r="11873" spans="3:3">
      <c r="C11873" s="1"/>
    </row>
    <row r="11874" spans="3:3">
      <c r="C11874" s="1"/>
    </row>
    <row r="11875" spans="3:3">
      <c r="C11875" s="1"/>
    </row>
    <row r="11876" spans="3:3">
      <c r="C11876" s="1"/>
    </row>
    <row r="11877" spans="3:3">
      <c r="C11877" s="1"/>
    </row>
    <row r="11878" spans="3:3">
      <c r="C11878" s="1"/>
    </row>
    <row r="11879" spans="3:3">
      <c r="C11879" s="1"/>
    </row>
    <row r="11880" spans="3:3">
      <c r="C11880" s="1"/>
    </row>
    <row r="11881" spans="3:3">
      <c r="C11881" s="1"/>
    </row>
    <row r="11882" spans="3:3">
      <c r="C11882" s="1"/>
    </row>
    <row r="11883" spans="3:3">
      <c r="C11883" s="1"/>
    </row>
    <row r="11884" spans="3:3">
      <c r="C11884" s="1"/>
    </row>
    <row r="11885" spans="3:3">
      <c r="C11885" s="1"/>
    </row>
    <row r="11886" spans="3:3">
      <c r="C11886" s="1"/>
    </row>
    <row r="11887" spans="3:3">
      <c r="C11887" s="1"/>
    </row>
    <row r="11888" spans="3:3">
      <c r="C11888" s="1"/>
    </row>
    <row r="11889" spans="3:3">
      <c r="C11889" s="1"/>
    </row>
    <row r="11890" spans="3:3">
      <c r="C11890" s="1"/>
    </row>
    <row r="11891" spans="3:3">
      <c r="C11891" s="1"/>
    </row>
    <row r="11892" spans="3:3">
      <c r="C11892" s="1"/>
    </row>
    <row r="11893" spans="3:3">
      <c r="C11893" s="1"/>
    </row>
    <row r="11894" spans="3:3">
      <c r="C11894" s="1"/>
    </row>
    <row r="11895" spans="3:3">
      <c r="C11895" s="1"/>
    </row>
    <row r="11896" spans="3:3">
      <c r="C11896" s="1"/>
    </row>
    <row r="11897" spans="3:3">
      <c r="C11897" s="1"/>
    </row>
    <row r="11898" spans="3:3">
      <c r="C11898" s="1"/>
    </row>
    <row r="11899" spans="3:3">
      <c r="C11899" s="1"/>
    </row>
    <row r="11900" spans="3:3">
      <c r="C11900" s="1"/>
    </row>
    <row r="11901" spans="3:3">
      <c r="C11901" s="1"/>
    </row>
    <row r="11902" spans="3:3">
      <c r="C11902" s="1"/>
    </row>
    <row r="11903" spans="3:3">
      <c r="C11903" s="1"/>
    </row>
    <row r="11904" spans="3:3">
      <c r="C11904" s="1"/>
    </row>
    <row r="11905" spans="3:3">
      <c r="C11905" s="1"/>
    </row>
    <row r="11906" spans="3:3">
      <c r="C11906" s="1"/>
    </row>
    <row r="11907" spans="3:3">
      <c r="C11907" s="1"/>
    </row>
    <row r="11908" spans="3:3">
      <c r="C11908" s="1"/>
    </row>
    <row r="11909" spans="3:3">
      <c r="C11909" s="1"/>
    </row>
    <row r="11910" spans="3:3">
      <c r="C11910" s="1"/>
    </row>
    <row r="11911" spans="3:3">
      <c r="C11911" s="1"/>
    </row>
    <row r="11912" spans="3:3">
      <c r="C11912" s="1"/>
    </row>
    <row r="11913" spans="3:3">
      <c r="C11913" s="1"/>
    </row>
    <row r="11914" spans="3:3">
      <c r="C11914" s="1"/>
    </row>
    <row r="11915" spans="3:3">
      <c r="C11915" s="1"/>
    </row>
    <row r="11916" spans="3:3">
      <c r="C11916" s="1"/>
    </row>
    <row r="11917" spans="3:3">
      <c r="C11917" s="1"/>
    </row>
    <row r="11918" spans="3:3">
      <c r="C11918" s="1"/>
    </row>
    <row r="11919" spans="3:3">
      <c r="C11919" s="1"/>
    </row>
    <row r="11920" spans="3:3">
      <c r="C11920" s="1"/>
    </row>
    <row r="11921" spans="3:3">
      <c r="C11921" s="1"/>
    </row>
    <row r="11922" spans="3:3">
      <c r="C11922" s="1"/>
    </row>
    <row r="11923" spans="3:3">
      <c r="C11923" s="1"/>
    </row>
    <row r="11924" spans="3:3">
      <c r="C11924" s="1"/>
    </row>
    <row r="11925" spans="3:3">
      <c r="C11925" s="1"/>
    </row>
    <row r="11926" spans="3:3">
      <c r="C11926" s="1"/>
    </row>
    <row r="11927" spans="3:3">
      <c r="C11927" s="1"/>
    </row>
    <row r="11928" spans="3:3">
      <c r="C11928" s="1"/>
    </row>
    <row r="11929" spans="3:3">
      <c r="C11929" s="1"/>
    </row>
    <row r="11930" spans="3:3">
      <c r="C11930" s="1"/>
    </row>
    <row r="11931" spans="3:3">
      <c r="C11931" s="1"/>
    </row>
    <row r="11932" spans="3:3">
      <c r="C11932" s="1"/>
    </row>
    <row r="11933" spans="3:3">
      <c r="C11933" s="1"/>
    </row>
    <row r="11934" spans="3:3">
      <c r="C11934" s="1"/>
    </row>
    <row r="11935" spans="3:3">
      <c r="C11935" s="1"/>
    </row>
    <row r="11936" spans="3:3">
      <c r="C11936" s="1"/>
    </row>
    <row r="11937" spans="3:3">
      <c r="C11937" s="1"/>
    </row>
    <row r="11938" spans="3:3">
      <c r="C11938" s="1"/>
    </row>
    <row r="11939" spans="3:3">
      <c r="C11939" s="1"/>
    </row>
    <row r="11940" spans="3:3">
      <c r="C11940" s="1"/>
    </row>
    <row r="11941" spans="3:3">
      <c r="C11941" s="1"/>
    </row>
    <row r="11942" spans="3:3">
      <c r="C11942" s="1"/>
    </row>
    <row r="11943" spans="3:3">
      <c r="C11943" s="1"/>
    </row>
    <row r="11944" spans="3:3">
      <c r="C11944" s="1"/>
    </row>
    <row r="11945" spans="3:3">
      <c r="C11945" s="1"/>
    </row>
    <row r="11946" spans="3:3">
      <c r="C11946" s="1"/>
    </row>
    <row r="11947" spans="3:3">
      <c r="C11947" s="1"/>
    </row>
    <row r="11948" spans="3:3">
      <c r="C11948" s="1"/>
    </row>
    <row r="11949" spans="3:3">
      <c r="C11949" s="1"/>
    </row>
    <row r="11950" spans="3:3">
      <c r="C11950" s="1"/>
    </row>
    <row r="11951" spans="3:3">
      <c r="C11951" s="1"/>
    </row>
    <row r="11952" spans="3:3">
      <c r="C11952" s="1"/>
    </row>
    <row r="11953" spans="3:3">
      <c r="C11953" s="1"/>
    </row>
    <row r="11954" spans="3:3">
      <c r="C11954" s="1"/>
    </row>
    <row r="11955" spans="3:3">
      <c r="C11955" s="1"/>
    </row>
    <row r="11956" spans="3:3">
      <c r="C11956" s="1"/>
    </row>
    <row r="11957" spans="3:3">
      <c r="C11957" s="1"/>
    </row>
    <row r="11958" spans="3:3">
      <c r="C11958" s="1"/>
    </row>
    <row r="11959" spans="3:3">
      <c r="C11959" s="1"/>
    </row>
    <row r="11960" spans="3:3">
      <c r="C11960" s="1"/>
    </row>
    <row r="11961" spans="3:3">
      <c r="C11961" s="1"/>
    </row>
    <row r="11962" spans="3:3">
      <c r="C11962" s="1"/>
    </row>
    <row r="11963" spans="3:3">
      <c r="C11963" s="1"/>
    </row>
    <row r="11964" spans="3:3">
      <c r="C11964" s="1"/>
    </row>
    <row r="11965" spans="3:3">
      <c r="C11965" s="1"/>
    </row>
    <row r="11966" spans="3:3">
      <c r="C11966" s="1"/>
    </row>
    <row r="11967" spans="3:3">
      <c r="C11967" s="1"/>
    </row>
    <row r="11968" spans="3:3">
      <c r="C11968" s="1"/>
    </row>
    <row r="11969" spans="3:3">
      <c r="C11969" s="1"/>
    </row>
    <row r="11970" spans="3:3">
      <c r="C11970" s="1"/>
    </row>
    <row r="11971" spans="3:3">
      <c r="C11971" s="1"/>
    </row>
    <row r="11972" spans="3:3">
      <c r="C11972" s="1"/>
    </row>
    <row r="11973" spans="3:3">
      <c r="C11973" s="1"/>
    </row>
    <row r="11974" spans="3:3">
      <c r="C11974" s="1"/>
    </row>
    <row r="11975" spans="3:3">
      <c r="C11975" s="1"/>
    </row>
    <row r="11976" spans="3:3">
      <c r="C11976" s="1"/>
    </row>
    <row r="11977" spans="3:3">
      <c r="C11977" s="1"/>
    </row>
    <row r="11978" spans="3:3">
      <c r="C11978" s="1"/>
    </row>
    <row r="11979" spans="3:3">
      <c r="C11979" s="1"/>
    </row>
    <row r="11980" spans="3:3">
      <c r="C11980" s="1"/>
    </row>
    <row r="11981" spans="3:3">
      <c r="C11981" s="1"/>
    </row>
    <row r="11982" spans="3:3">
      <c r="C11982" s="1"/>
    </row>
    <row r="11983" spans="3:3">
      <c r="C11983" s="1"/>
    </row>
    <row r="11984" spans="3:3">
      <c r="C11984" s="1"/>
    </row>
    <row r="11985" spans="3:3">
      <c r="C11985" s="1"/>
    </row>
    <row r="11986" spans="3:3">
      <c r="C11986" s="1"/>
    </row>
    <row r="11987" spans="3:3">
      <c r="C11987" s="1"/>
    </row>
    <row r="11988" spans="3:3">
      <c r="C11988" s="1"/>
    </row>
    <row r="11989" spans="3:3">
      <c r="C11989" s="1"/>
    </row>
    <row r="11990" spans="3:3">
      <c r="C11990" s="1"/>
    </row>
    <row r="11991" spans="3:3">
      <c r="C11991" s="1"/>
    </row>
    <row r="11992" spans="3:3">
      <c r="C11992" s="1"/>
    </row>
    <row r="11993" spans="3:3">
      <c r="C11993" s="1"/>
    </row>
    <row r="11994" spans="3:3">
      <c r="C11994" s="1"/>
    </row>
    <row r="11995" spans="3:3">
      <c r="C11995" s="1"/>
    </row>
    <row r="11996" spans="3:3">
      <c r="C11996" s="1"/>
    </row>
    <row r="11997" spans="3:3">
      <c r="C11997" s="1"/>
    </row>
    <row r="11998" spans="3:3">
      <c r="C11998" s="1"/>
    </row>
    <row r="11999" spans="3:3">
      <c r="C11999" s="1"/>
    </row>
    <row r="12000" spans="3:3">
      <c r="C12000" s="1"/>
    </row>
    <row r="12001" spans="3:3">
      <c r="C12001" s="1"/>
    </row>
    <row r="12002" spans="3:3">
      <c r="C12002" s="1"/>
    </row>
    <row r="12003" spans="3:3">
      <c r="C12003" s="1"/>
    </row>
    <row r="12004" spans="3:3">
      <c r="C12004" s="1"/>
    </row>
    <row r="12005" spans="3:3">
      <c r="C12005" s="1"/>
    </row>
    <row r="12006" spans="3:3">
      <c r="C12006" s="1"/>
    </row>
    <row r="12007" spans="3:3">
      <c r="C12007" s="1"/>
    </row>
    <row r="12008" spans="3:3">
      <c r="C12008" s="1"/>
    </row>
    <row r="12009" spans="3:3">
      <c r="C12009" s="1"/>
    </row>
    <row r="12010" spans="3:3">
      <c r="C12010" s="1"/>
    </row>
    <row r="12011" spans="3:3">
      <c r="C12011" s="1"/>
    </row>
    <row r="12012" spans="3:3">
      <c r="C12012" s="1"/>
    </row>
    <row r="12013" spans="3:3">
      <c r="C12013" s="1"/>
    </row>
    <row r="12014" spans="3:3">
      <c r="C12014" s="1"/>
    </row>
    <row r="12015" spans="3:3">
      <c r="C12015" s="1"/>
    </row>
    <row r="12016" spans="3:3">
      <c r="C12016" s="1"/>
    </row>
    <row r="12017" spans="3:3">
      <c r="C12017" s="1"/>
    </row>
    <row r="12018" spans="3:3">
      <c r="C12018" s="1"/>
    </row>
    <row r="12019" spans="3:3">
      <c r="C12019" s="1"/>
    </row>
    <row r="12020" spans="3:3">
      <c r="C12020" s="1"/>
    </row>
    <row r="12021" spans="3:3">
      <c r="C12021" s="1"/>
    </row>
    <row r="12022" spans="3:3">
      <c r="C12022" s="1"/>
    </row>
    <row r="12023" spans="3:3">
      <c r="C12023" s="1"/>
    </row>
    <row r="12024" spans="3:3">
      <c r="C12024" s="1"/>
    </row>
    <row r="12025" spans="3:3">
      <c r="C12025" s="1"/>
    </row>
    <row r="12026" spans="3:3">
      <c r="C12026" s="1"/>
    </row>
    <row r="12027" spans="3:3">
      <c r="C12027" s="1"/>
    </row>
    <row r="12028" spans="3:3">
      <c r="C12028" s="1"/>
    </row>
    <row r="12029" spans="3:3">
      <c r="C12029" s="1"/>
    </row>
    <row r="12030" spans="3:3">
      <c r="C12030" s="1"/>
    </row>
    <row r="12031" spans="3:3">
      <c r="C12031" s="1"/>
    </row>
    <row r="12032" spans="3:3">
      <c r="C12032" s="1"/>
    </row>
    <row r="12033" spans="3:3">
      <c r="C12033" s="1"/>
    </row>
    <row r="12034" spans="3:3">
      <c r="C12034" s="1"/>
    </row>
    <row r="12035" spans="3:3">
      <c r="C12035" s="1"/>
    </row>
    <row r="12036" spans="3:3">
      <c r="C12036" s="1"/>
    </row>
    <row r="12037" spans="3:3">
      <c r="C12037" s="1"/>
    </row>
    <row r="12038" spans="3:3">
      <c r="C12038" s="1"/>
    </row>
    <row r="12039" spans="3:3">
      <c r="C12039" s="1"/>
    </row>
    <row r="12040" spans="3:3">
      <c r="C12040" s="1"/>
    </row>
    <row r="12041" spans="3:3">
      <c r="C12041" s="1"/>
    </row>
    <row r="12042" spans="3:3">
      <c r="C12042" s="1"/>
    </row>
    <row r="12043" spans="3:3">
      <c r="C12043" s="1"/>
    </row>
    <row r="12044" spans="3:3">
      <c r="C12044" s="1"/>
    </row>
    <row r="12045" spans="3:3">
      <c r="C12045" s="1"/>
    </row>
    <row r="12046" spans="3:3">
      <c r="C12046" s="1"/>
    </row>
    <row r="12047" spans="3:3">
      <c r="C12047" s="1"/>
    </row>
    <row r="12048" spans="3:3">
      <c r="C12048" s="1"/>
    </row>
    <row r="12049" spans="3:3">
      <c r="C12049" s="1"/>
    </row>
    <row r="12050" spans="3:3">
      <c r="C12050" s="1"/>
    </row>
    <row r="12051" spans="3:3">
      <c r="C12051" s="1"/>
    </row>
    <row r="12052" spans="3:3">
      <c r="C12052" s="1"/>
    </row>
    <row r="12053" spans="3:3">
      <c r="C12053" s="1"/>
    </row>
    <row r="12054" spans="3:3">
      <c r="C12054" s="1"/>
    </row>
    <row r="12055" spans="3:3">
      <c r="C12055" s="1"/>
    </row>
    <row r="12056" spans="3:3">
      <c r="C12056" s="1"/>
    </row>
    <row r="12057" spans="3:3">
      <c r="C12057" s="1"/>
    </row>
    <row r="12058" spans="3:3">
      <c r="C12058" s="1"/>
    </row>
    <row r="12059" spans="3:3">
      <c r="C12059" s="1"/>
    </row>
    <row r="12060" spans="3:3">
      <c r="C12060" s="1"/>
    </row>
    <row r="12061" spans="3:3">
      <c r="C12061" s="1"/>
    </row>
    <row r="12062" spans="3:3">
      <c r="C12062" s="1"/>
    </row>
    <row r="12063" spans="3:3">
      <c r="C12063" s="1"/>
    </row>
    <row r="12064" spans="3:3">
      <c r="C12064" s="1"/>
    </row>
    <row r="12065" spans="3:3">
      <c r="C12065" s="1"/>
    </row>
    <row r="12066" spans="3:3">
      <c r="C12066" s="1"/>
    </row>
    <row r="12067" spans="3:3">
      <c r="C12067" s="1"/>
    </row>
    <row r="12068" spans="3:3">
      <c r="C12068" s="1"/>
    </row>
    <row r="12069" spans="3:3">
      <c r="C12069" s="1"/>
    </row>
    <row r="12070" spans="3:3">
      <c r="C12070" s="1"/>
    </row>
    <row r="12071" spans="3:3">
      <c r="C12071" s="1"/>
    </row>
    <row r="12072" spans="3:3">
      <c r="C12072" s="1"/>
    </row>
    <row r="12073" spans="3:3">
      <c r="C12073" s="1"/>
    </row>
    <row r="12074" spans="3:3">
      <c r="C12074" s="1"/>
    </row>
    <row r="12075" spans="3:3">
      <c r="C12075" s="1"/>
    </row>
    <row r="12076" spans="3:3">
      <c r="C12076" s="1"/>
    </row>
    <row r="12077" spans="3:3">
      <c r="C12077" s="1"/>
    </row>
    <row r="12078" spans="3:3">
      <c r="C12078" s="1"/>
    </row>
    <row r="12079" spans="3:3">
      <c r="C12079" s="1"/>
    </row>
    <row r="12080" spans="3:3">
      <c r="C12080" s="1"/>
    </row>
    <row r="12081" spans="3:3">
      <c r="C12081" s="1"/>
    </row>
    <row r="12082" spans="3:3">
      <c r="C12082" s="1"/>
    </row>
    <row r="12083" spans="3:3">
      <c r="C12083" s="1"/>
    </row>
    <row r="12084" spans="3:3">
      <c r="C12084" s="1"/>
    </row>
    <row r="12085" spans="3:3">
      <c r="C12085" s="1"/>
    </row>
    <row r="12086" spans="3:3">
      <c r="C12086" s="1"/>
    </row>
    <row r="12087" spans="3:3">
      <c r="C12087" s="1"/>
    </row>
    <row r="12088" spans="3:3">
      <c r="C12088" s="1"/>
    </row>
    <row r="12089" spans="3:3">
      <c r="C12089" s="1"/>
    </row>
    <row r="12090" spans="3:3">
      <c r="C12090" s="1"/>
    </row>
    <row r="12091" spans="3:3">
      <c r="C12091" s="1"/>
    </row>
    <row r="12092" spans="3:3">
      <c r="C12092" s="1"/>
    </row>
    <row r="12093" spans="3:3">
      <c r="C12093" s="1"/>
    </row>
    <row r="12094" spans="3:3">
      <c r="C12094" s="1"/>
    </row>
    <row r="12095" spans="3:3">
      <c r="C12095" s="1"/>
    </row>
    <row r="12096" spans="3:3">
      <c r="C12096" s="1"/>
    </row>
    <row r="12097" spans="3:3">
      <c r="C12097" s="1"/>
    </row>
    <row r="12098" spans="3:3">
      <c r="C12098" s="1"/>
    </row>
    <row r="12099" spans="3:3">
      <c r="C12099" s="1"/>
    </row>
    <row r="12100" spans="3:3">
      <c r="C12100" s="1"/>
    </row>
    <row r="12101" spans="3:3">
      <c r="C12101" s="1"/>
    </row>
    <row r="12102" spans="3:3">
      <c r="C12102" s="1"/>
    </row>
    <row r="12103" spans="3:3">
      <c r="C12103" s="1"/>
    </row>
    <row r="12104" spans="3:3">
      <c r="C12104" s="1"/>
    </row>
    <row r="12105" spans="3:3">
      <c r="C12105" s="1"/>
    </row>
    <row r="12106" spans="3:3">
      <c r="C12106" s="1"/>
    </row>
    <row r="12107" spans="3:3">
      <c r="C12107" s="1"/>
    </row>
    <row r="12108" spans="3:3">
      <c r="C12108" s="1"/>
    </row>
    <row r="12109" spans="3:3">
      <c r="C12109" s="1"/>
    </row>
    <row r="12110" spans="3:3">
      <c r="C12110" s="1"/>
    </row>
    <row r="12111" spans="3:3">
      <c r="C12111" s="1"/>
    </row>
    <row r="12112" spans="3:3">
      <c r="C12112" s="1"/>
    </row>
    <row r="12113" spans="3:3">
      <c r="C12113" s="1"/>
    </row>
    <row r="12114" spans="3:3">
      <c r="C12114" s="1"/>
    </row>
    <row r="12115" spans="3:3">
      <c r="C12115" s="1"/>
    </row>
    <row r="12116" spans="3:3">
      <c r="C12116" s="1"/>
    </row>
    <row r="12117" spans="3:3">
      <c r="C12117" s="1"/>
    </row>
    <row r="12118" spans="3:3">
      <c r="C12118" s="1"/>
    </row>
    <row r="12119" spans="3:3">
      <c r="C12119" s="1"/>
    </row>
    <row r="12120" spans="3:3">
      <c r="C12120" s="1"/>
    </row>
    <row r="12121" spans="3:3">
      <c r="C12121" s="1"/>
    </row>
    <row r="12122" spans="3:3">
      <c r="C12122" s="1"/>
    </row>
    <row r="12123" spans="3:3">
      <c r="C12123" s="1"/>
    </row>
    <row r="12124" spans="3:3">
      <c r="C12124" s="1"/>
    </row>
    <row r="12125" spans="3:3">
      <c r="C12125" s="1"/>
    </row>
    <row r="12126" spans="3:3">
      <c r="C12126" s="1"/>
    </row>
    <row r="12127" spans="3:3">
      <c r="C12127" s="1"/>
    </row>
    <row r="12128" spans="3:3">
      <c r="C12128" s="1"/>
    </row>
    <row r="12129" spans="3:3">
      <c r="C12129" s="1"/>
    </row>
    <row r="12130" spans="3:3">
      <c r="C12130" s="1"/>
    </row>
    <row r="12131" spans="3:3">
      <c r="C12131" s="1"/>
    </row>
    <row r="12132" spans="3:3">
      <c r="C12132" s="1"/>
    </row>
    <row r="12133" spans="3:3">
      <c r="C12133" s="1"/>
    </row>
    <row r="12134" spans="3:3">
      <c r="C12134" s="1"/>
    </row>
    <row r="12135" spans="3:3">
      <c r="C12135" s="1"/>
    </row>
    <row r="12136" spans="3:3">
      <c r="C12136" s="1"/>
    </row>
    <row r="12137" spans="3:3">
      <c r="C12137" s="1"/>
    </row>
    <row r="12138" spans="3:3">
      <c r="C12138" s="1"/>
    </row>
    <row r="12139" spans="3:3">
      <c r="C12139" s="1"/>
    </row>
    <row r="12140" spans="3:3">
      <c r="C12140" s="1"/>
    </row>
    <row r="12141" spans="3:3">
      <c r="C12141" s="1"/>
    </row>
    <row r="12142" spans="3:3">
      <c r="C12142" s="1"/>
    </row>
    <row r="12143" spans="3:3">
      <c r="C12143" s="1"/>
    </row>
    <row r="12144" spans="3:3">
      <c r="C12144" s="1"/>
    </row>
    <row r="12145" spans="3:3">
      <c r="C12145" s="1"/>
    </row>
    <row r="12146" spans="3:3">
      <c r="C12146" s="1"/>
    </row>
    <row r="12147" spans="3:3">
      <c r="C12147" s="1"/>
    </row>
    <row r="12148" spans="3:3">
      <c r="C12148" s="1"/>
    </row>
    <row r="12149" spans="3:3">
      <c r="C12149" s="1"/>
    </row>
    <row r="12150" spans="3:3">
      <c r="C12150" s="1"/>
    </row>
    <row r="12151" spans="3:3">
      <c r="C12151" s="1"/>
    </row>
    <row r="12152" spans="3:3">
      <c r="C12152" s="1"/>
    </row>
    <row r="12153" spans="3:3">
      <c r="C12153" s="1"/>
    </row>
    <row r="12154" spans="3:3">
      <c r="C12154" s="1"/>
    </row>
    <row r="12155" spans="3:3">
      <c r="C12155" s="1"/>
    </row>
    <row r="12156" spans="3:3">
      <c r="C12156" s="1"/>
    </row>
    <row r="12157" spans="3:3">
      <c r="C12157" s="1"/>
    </row>
    <row r="12158" spans="3:3">
      <c r="C12158" s="1"/>
    </row>
    <row r="12159" spans="3:3">
      <c r="C12159" s="1"/>
    </row>
    <row r="12160" spans="3:3">
      <c r="C12160" s="1"/>
    </row>
    <row r="12161" spans="3:3">
      <c r="C12161" s="1"/>
    </row>
    <row r="12162" spans="3:3">
      <c r="C12162" s="1"/>
    </row>
    <row r="12163" spans="3:3">
      <c r="C12163" s="1"/>
    </row>
    <row r="12164" spans="3:3">
      <c r="C12164" s="1"/>
    </row>
    <row r="12165" spans="3:3">
      <c r="C12165" s="1"/>
    </row>
    <row r="12166" spans="3:3">
      <c r="C12166" s="1"/>
    </row>
    <row r="12167" spans="3:3">
      <c r="C12167" s="1"/>
    </row>
    <row r="12168" spans="3:3">
      <c r="C12168" s="1"/>
    </row>
    <row r="12169" spans="3:3">
      <c r="C12169" s="1"/>
    </row>
    <row r="12170" spans="3:3">
      <c r="C12170" s="1"/>
    </row>
    <row r="12171" spans="3:3">
      <c r="C12171" s="1"/>
    </row>
    <row r="12172" spans="3:3">
      <c r="C12172" s="1"/>
    </row>
    <row r="12173" spans="3:3">
      <c r="C12173" s="1"/>
    </row>
    <row r="12174" spans="3:3">
      <c r="C12174" s="1"/>
    </row>
    <row r="12175" spans="3:3">
      <c r="C12175" s="1"/>
    </row>
    <row r="12176" spans="3:3">
      <c r="C12176" s="1"/>
    </row>
    <row r="12177" spans="3:3">
      <c r="C12177" s="1"/>
    </row>
    <row r="12178" spans="3:3">
      <c r="C12178" s="1"/>
    </row>
    <row r="12179" spans="3:3">
      <c r="C12179" s="1"/>
    </row>
    <row r="12180" spans="3:3">
      <c r="C12180" s="1"/>
    </row>
    <row r="12181" spans="3:3">
      <c r="C12181" s="1"/>
    </row>
    <row r="12182" spans="3:3">
      <c r="C12182" s="1"/>
    </row>
    <row r="12183" spans="3:3">
      <c r="C12183" s="1"/>
    </row>
    <row r="12184" spans="3:3">
      <c r="C12184" s="1"/>
    </row>
    <row r="12185" spans="3:3">
      <c r="C12185" s="1"/>
    </row>
    <row r="12186" spans="3:3">
      <c r="C12186" s="1"/>
    </row>
    <row r="12187" spans="3:3">
      <c r="C12187" s="1"/>
    </row>
    <row r="12188" spans="3:3">
      <c r="C12188" s="1"/>
    </row>
    <row r="12189" spans="3:3">
      <c r="C12189" s="1"/>
    </row>
    <row r="12190" spans="3:3">
      <c r="C12190" s="1"/>
    </row>
    <row r="12191" spans="3:3">
      <c r="C12191" s="1"/>
    </row>
    <row r="12192" spans="3:3">
      <c r="C12192" s="1"/>
    </row>
    <row r="12193" spans="3:3">
      <c r="C12193" s="1"/>
    </row>
    <row r="12194" spans="3:3">
      <c r="C12194" s="1"/>
    </row>
    <row r="12195" spans="3:3">
      <c r="C12195" s="1"/>
    </row>
    <row r="12196" spans="3:3">
      <c r="C12196" s="1"/>
    </row>
    <row r="12197" spans="3:3">
      <c r="C12197" s="1"/>
    </row>
    <row r="12198" spans="3:3">
      <c r="C12198" s="1"/>
    </row>
    <row r="12199" spans="3:3">
      <c r="C12199" s="1"/>
    </row>
    <row r="12200" spans="3:3">
      <c r="C12200" s="1"/>
    </row>
    <row r="12201" spans="3:3">
      <c r="C12201" s="1"/>
    </row>
    <row r="12202" spans="3:3">
      <c r="C12202" s="1"/>
    </row>
    <row r="12203" spans="3:3">
      <c r="C12203" s="1"/>
    </row>
    <row r="12204" spans="3:3">
      <c r="C12204" s="1"/>
    </row>
    <row r="12205" spans="3:3">
      <c r="C12205" s="1"/>
    </row>
    <row r="12206" spans="3:3">
      <c r="C12206" s="1"/>
    </row>
    <row r="12207" spans="3:3">
      <c r="C12207" s="1"/>
    </row>
    <row r="12208" spans="3:3">
      <c r="C12208" s="1"/>
    </row>
    <row r="12209" spans="3:3">
      <c r="C12209" s="1"/>
    </row>
    <row r="12210" spans="3:3">
      <c r="C12210" s="1"/>
    </row>
    <row r="12211" spans="3:3">
      <c r="C12211" s="1"/>
    </row>
    <row r="12212" spans="3:3">
      <c r="C12212" s="1"/>
    </row>
    <row r="12213" spans="3:3">
      <c r="C12213" s="1"/>
    </row>
    <row r="12214" spans="3:3">
      <c r="C12214" s="1"/>
    </row>
    <row r="12215" spans="3:3">
      <c r="C12215" s="1"/>
    </row>
    <row r="12216" spans="3:3">
      <c r="C12216" s="1"/>
    </row>
    <row r="12217" spans="3:3">
      <c r="C12217" s="1"/>
    </row>
    <row r="12218" spans="3:3">
      <c r="C12218" s="1"/>
    </row>
    <row r="12219" spans="3:3">
      <c r="C12219" s="1"/>
    </row>
    <row r="12220" spans="3:3">
      <c r="C12220" s="1"/>
    </row>
    <row r="12221" spans="3:3">
      <c r="C12221" s="1"/>
    </row>
    <row r="12222" spans="3:3">
      <c r="C12222" s="1"/>
    </row>
    <row r="12223" spans="3:3">
      <c r="C12223" s="1"/>
    </row>
    <row r="12224" spans="3:3">
      <c r="C12224" s="1"/>
    </row>
    <row r="12225" spans="3:3">
      <c r="C12225" s="1"/>
    </row>
    <row r="12226" spans="3:3">
      <c r="C12226" s="1"/>
    </row>
    <row r="12227" spans="3:3">
      <c r="C12227" s="1"/>
    </row>
    <row r="12228" spans="3:3">
      <c r="C12228" s="1"/>
    </row>
    <row r="12229" spans="3:3">
      <c r="C12229" s="1"/>
    </row>
    <row r="12230" spans="3:3">
      <c r="C12230" s="1"/>
    </row>
    <row r="12231" spans="3:3">
      <c r="C12231" s="1"/>
    </row>
    <row r="12232" spans="3:3">
      <c r="C12232" s="1"/>
    </row>
    <row r="12233" spans="3:3">
      <c r="C12233" s="1"/>
    </row>
    <row r="12234" spans="3:3">
      <c r="C12234" s="1"/>
    </row>
    <row r="12235" spans="3:3">
      <c r="C12235" s="1"/>
    </row>
    <row r="12236" spans="3:3">
      <c r="C12236" s="1"/>
    </row>
    <row r="12237" spans="3:3">
      <c r="C12237" s="1"/>
    </row>
    <row r="12238" spans="3:3">
      <c r="C12238" s="1"/>
    </row>
    <row r="12239" spans="3:3">
      <c r="C12239" s="1"/>
    </row>
    <row r="12240" spans="3:3">
      <c r="C12240" s="1"/>
    </row>
    <row r="12241" spans="3:3">
      <c r="C12241" s="1"/>
    </row>
    <row r="12242" spans="3:3">
      <c r="C12242" s="1"/>
    </row>
    <row r="12243" spans="3:3">
      <c r="C12243" s="1"/>
    </row>
    <row r="12244" spans="3:3">
      <c r="C12244" s="1"/>
    </row>
    <row r="12245" spans="3:3">
      <c r="C12245" s="1"/>
    </row>
    <row r="12246" spans="3:3">
      <c r="C12246" s="1"/>
    </row>
    <row r="12247" spans="3:3">
      <c r="C12247" s="1"/>
    </row>
    <row r="12248" spans="3:3">
      <c r="C12248" s="1"/>
    </row>
    <row r="12249" spans="3:3">
      <c r="C12249" s="1"/>
    </row>
    <row r="12250" spans="3:3">
      <c r="C12250" s="1"/>
    </row>
    <row r="12251" spans="3:3">
      <c r="C12251" s="1"/>
    </row>
    <row r="12252" spans="3:3">
      <c r="C12252" s="1"/>
    </row>
    <row r="12253" spans="3:3">
      <c r="C12253" s="1"/>
    </row>
    <row r="12254" spans="3:3">
      <c r="C12254" s="1"/>
    </row>
    <row r="12255" spans="3:3">
      <c r="C12255" s="1"/>
    </row>
    <row r="12256" spans="3:3">
      <c r="C12256" s="1"/>
    </row>
    <row r="12257" spans="3:3">
      <c r="C12257" s="1"/>
    </row>
    <row r="12258" spans="3:3">
      <c r="C12258" s="1"/>
    </row>
    <row r="12259" spans="3:3">
      <c r="C12259" s="1"/>
    </row>
    <row r="12260" spans="3:3">
      <c r="C12260" s="1"/>
    </row>
    <row r="12261" spans="3:3">
      <c r="C12261" s="1"/>
    </row>
    <row r="12262" spans="3:3">
      <c r="C12262" s="1"/>
    </row>
    <row r="12263" spans="3:3">
      <c r="C12263" s="1"/>
    </row>
    <row r="12264" spans="3:3">
      <c r="C12264" s="1"/>
    </row>
    <row r="12265" spans="3:3">
      <c r="C12265" s="1"/>
    </row>
    <row r="12266" spans="3:3">
      <c r="C12266" s="1"/>
    </row>
    <row r="12267" spans="3:3">
      <c r="C12267" s="1"/>
    </row>
    <row r="12268" spans="3:3">
      <c r="C12268" s="1"/>
    </row>
    <row r="12269" spans="3:3">
      <c r="C12269" s="1"/>
    </row>
    <row r="12270" spans="3:3">
      <c r="C12270" s="1"/>
    </row>
    <row r="12271" spans="3:3">
      <c r="C12271" s="1"/>
    </row>
    <row r="12272" spans="3:3">
      <c r="C12272" s="1"/>
    </row>
    <row r="12273" spans="3:3">
      <c r="C12273" s="1"/>
    </row>
    <row r="12274" spans="3:3">
      <c r="C12274" s="1"/>
    </row>
    <row r="12275" spans="3:3">
      <c r="C12275" s="1"/>
    </row>
    <row r="12276" spans="3:3">
      <c r="C12276" s="1"/>
    </row>
    <row r="12277" spans="3:3">
      <c r="C12277" s="1"/>
    </row>
    <row r="12278" spans="3:3">
      <c r="C12278" s="1"/>
    </row>
    <row r="12279" spans="3:3">
      <c r="C12279" s="1"/>
    </row>
    <row r="12280" spans="3:3">
      <c r="C12280" s="1"/>
    </row>
    <row r="12281" spans="3:3">
      <c r="C12281" s="1"/>
    </row>
    <row r="12282" spans="3:3">
      <c r="C12282" s="1"/>
    </row>
    <row r="12283" spans="3:3">
      <c r="C12283" s="1"/>
    </row>
    <row r="12284" spans="3:3">
      <c r="C12284" s="1"/>
    </row>
    <row r="12285" spans="3:3">
      <c r="C12285" s="1"/>
    </row>
    <row r="12286" spans="3:3">
      <c r="C12286" s="1"/>
    </row>
    <row r="12287" spans="3:3">
      <c r="C12287" s="1"/>
    </row>
    <row r="12288" spans="3:3">
      <c r="C12288" s="1"/>
    </row>
    <row r="12289" spans="3:3">
      <c r="C12289" s="1"/>
    </row>
    <row r="12290" spans="3:3">
      <c r="C12290" s="1"/>
    </row>
    <row r="12291" spans="3:3">
      <c r="C12291" s="1"/>
    </row>
    <row r="12292" spans="3:3">
      <c r="C12292" s="1"/>
    </row>
    <row r="12293" spans="3:3">
      <c r="C12293" s="1"/>
    </row>
    <row r="12294" spans="3:3">
      <c r="C12294" s="1"/>
    </row>
    <row r="12295" spans="3:3">
      <c r="C12295" s="1"/>
    </row>
    <row r="12296" spans="3:3">
      <c r="C12296" s="1"/>
    </row>
    <row r="12297" spans="3:3">
      <c r="C12297" s="1"/>
    </row>
    <row r="12298" spans="3:3">
      <c r="C12298" s="1"/>
    </row>
    <row r="12299" spans="3:3">
      <c r="C12299" s="1"/>
    </row>
    <row r="12300" spans="3:3">
      <c r="C12300" s="1"/>
    </row>
    <row r="12301" spans="3:3">
      <c r="C12301" s="1"/>
    </row>
    <row r="12302" spans="3:3">
      <c r="C12302" s="1"/>
    </row>
    <row r="12303" spans="3:3">
      <c r="C12303" s="1"/>
    </row>
    <row r="12304" spans="3:3">
      <c r="C12304" s="1"/>
    </row>
    <row r="12305" spans="3:3">
      <c r="C12305" s="1"/>
    </row>
    <row r="12306" spans="3:3">
      <c r="C12306" s="1"/>
    </row>
    <row r="12307" spans="3:3">
      <c r="C12307" s="1"/>
    </row>
    <row r="12308" spans="3:3">
      <c r="C12308" s="1"/>
    </row>
    <row r="12309" spans="3:3">
      <c r="C12309" s="1"/>
    </row>
    <row r="12310" spans="3:3">
      <c r="C12310" s="1"/>
    </row>
    <row r="12311" spans="3:3">
      <c r="C12311" s="1"/>
    </row>
    <row r="12312" spans="3:3">
      <c r="C12312" s="1"/>
    </row>
    <row r="12313" spans="3:3">
      <c r="C12313" s="1"/>
    </row>
    <row r="12314" spans="3:3">
      <c r="C12314" s="1"/>
    </row>
    <row r="12315" spans="3:3">
      <c r="C12315" s="1"/>
    </row>
    <row r="12316" spans="3:3">
      <c r="C12316" s="1"/>
    </row>
    <row r="12317" spans="3:3">
      <c r="C12317" s="1"/>
    </row>
    <row r="12318" spans="3:3">
      <c r="C12318" s="1"/>
    </row>
    <row r="12319" spans="3:3">
      <c r="C12319" s="1"/>
    </row>
    <row r="12320" spans="3:3">
      <c r="C12320" s="1"/>
    </row>
    <row r="12321" spans="3:3">
      <c r="C12321" s="1"/>
    </row>
    <row r="12322" spans="3:3">
      <c r="C12322" s="1"/>
    </row>
    <row r="12323" spans="3:3">
      <c r="C12323" s="1"/>
    </row>
    <row r="12324" spans="3:3">
      <c r="C12324" s="1"/>
    </row>
    <row r="12325" spans="3:3">
      <c r="C12325" s="1"/>
    </row>
    <row r="12326" spans="3:3">
      <c r="C12326" s="1"/>
    </row>
    <row r="12327" spans="3:3">
      <c r="C12327" s="1"/>
    </row>
    <row r="12328" spans="3:3">
      <c r="C12328" s="1"/>
    </row>
    <row r="12329" spans="3:3">
      <c r="C12329" s="1"/>
    </row>
    <row r="12330" spans="3:3">
      <c r="C12330" s="1"/>
    </row>
    <row r="12331" spans="3:3">
      <c r="C12331" s="1"/>
    </row>
    <row r="12332" spans="3:3">
      <c r="C12332" s="1"/>
    </row>
    <row r="12333" spans="3:3">
      <c r="C12333" s="1"/>
    </row>
    <row r="12334" spans="3:3">
      <c r="C12334" s="1"/>
    </row>
    <row r="12335" spans="3:3">
      <c r="C12335" s="1"/>
    </row>
    <row r="12336" spans="3:3">
      <c r="C12336" s="1"/>
    </row>
    <row r="12337" spans="3:3">
      <c r="C12337" s="1"/>
    </row>
    <row r="12338" spans="3:3">
      <c r="C12338" s="1"/>
    </row>
    <row r="12339" spans="3:3">
      <c r="C12339" s="1"/>
    </row>
    <row r="12340" spans="3:3">
      <c r="C12340" s="1"/>
    </row>
    <row r="12341" spans="3:3">
      <c r="C12341" s="1"/>
    </row>
    <row r="12342" spans="3:3">
      <c r="C12342" s="1"/>
    </row>
    <row r="12343" spans="3:3">
      <c r="C12343" s="1"/>
    </row>
    <row r="12344" spans="3:3">
      <c r="C12344" s="1"/>
    </row>
    <row r="12345" spans="3:3">
      <c r="C12345" s="1"/>
    </row>
    <row r="12346" spans="3:3">
      <c r="C12346" s="1"/>
    </row>
    <row r="12347" spans="3:3">
      <c r="C12347" s="1"/>
    </row>
    <row r="12348" spans="3:3">
      <c r="C12348" s="1"/>
    </row>
    <row r="12349" spans="3:3">
      <c r="C12349" s="1"/>
    </row>
    <row r="12350" spans="3:3">
      <c r="C12350" s="1"/>
    </row>
    <row r="12351" spans="3:3">
      <c r="C12351" s="1"/>
    </row>
    <row r="12352" spans="3:3">
      <c r="C12352" s="1"/>
    </row>
    <row r="12353" spans="3:3">
      <c r="C12353" s="1"/>
    </row>
    <row r="12354" spans="3:3">
      <c r="C12354" s="1"/>
    </row>
    <row r="12355" spans="3:3">
      <c r="C12355" s="1"/>
    </row>
    <row r="12356" spans="3:3">
      <c r="C12356" s="1"/>
    </row>
    <row r="12357" spans="3:3">
      <c r="C12357" s="1"/>
    </row>
    <row r="12358" spans="3:3">
      <c r="C12358" s="1"/>
    </row>
    <row r="12359" spans="3:3">
      <c r="C12359" s="1"/>
    </row>
    <row r="12360" spans="3:3">
      <c r="C12360" s="1"/>
    </row>
    <row r="12361" spans="3:3">
      <c r="C12361" s="1"/>
    </row>
    <row r="12362" spans="3:3">
      <c r="C12362" s="1"/>
    </row>
    <row r="12363" spans="3:3">
      <c r="C12363" s="1"/>
    </row>
    <row r="12364" spans="3:3">
      <c r="C12364" s="1"/>
    </row>
    <row r="12365" spans="3:3">
      <c r="C12365" s="1"/>
    </row>
    <row r="12366" spans="3:3">
      <c r="C12366" s="1"/>
    </row>
    <row r="12367" spans="3:3">
      <c r="C12367" s="1"/>
    </row>
    <row r="12368" spans="3:3">
      <c r="C12368" s="1"/>
    </row>
    <row r="12369" spans="3:3">
      <c r="C12369" s="1"/>
    </row>
    <row r="12370" spans="3:3">
      <c r="C12370" s="1"/>
    </row>
    <row r="12371" spans="3:3">
      <c r="C12371" s="1"/>
    </row>
    <row r="12372" spans="3:3">
      <c r="C12372" s="1"/>
    </row>
    <row r="12373" spans="3:3">
      <c r="C12373" s="1"/>
    </row>
    <row r="12374" spans="3:3">
      <c r="C12374" s="1"/>
    </row>
    <row r="12375" spans="3:3">
      <c r="C12375" s="1"/>
    </row>
    <row r="12376" spans="3:3">
      <c r="C12376" s="1"/>
    </row>
    <row r="12377" spans="3:3">
      <c r="C12377" s="1"/>
    </row>
    <row r="12378" spans="3:3">
      <c r="C12378" s="1"/>
    </row>
    <row r="12379" spans="3:3">
      <c r="C12379" s="1"/>
    </row>
    <row r="12380" spans="3:3">
      <c r="C12380" s="1"/>
    </row>
    <row r="12381" spans="3:3">
      <c r="C12381" s="1"/>
    </row>
    <row r="12382" spans="3:3">
      <c r="C12382" s="1"/>
    </row>
    <row r="12383" spans="3:3">
      <c r="C12383" s="1"/>
    </row>
    <row r="12384" spans="3:3">
      <c r="C12384" s="1"/>
    </row>
    <row r="12385" spans="3:3">
      <c r="C12385" s="1"/>
    </row>
    <row r="12386" spans="3:3">
      <c r="C12386" s="1"/>
    </row>
    <row r="12387" spans="3:3">
      <c r="C12387" s="1"/>
    </row>
    <row r="12388" spans="3:3">
      <c r="C12388" s="1"/>
    </row>
    <row r="12389" spans="3:3">
      <c r="C12389" s="1"/>
    </row>
    <row r="12390" spans="3:3">
      <c r="C12390" s="1"/>
    </row>
    <row r="12391" spans="3:3">
      <c r="C12391" s="1"/>
    </row>
    <row r="12392" spans="3:3">
      <c r="C12392" s="1"/>
    </row>
    <row r="12393" spans="3:3">
      <c r="C12393" s="1"/>
    </row>
    <row r="12394" spans="3:3">
      <c r="C12394" s="1"/>
    </row>
    <row r="12395" spans="3:3">
      <c r="C12395" s="1"/>
    </row>
    <row r="12396" spans="3:3">
      <c r="C12396" s="1"/>
    </row>
    <row r="12397" spans="3:3">
      <c r="C12397" s="1"/>
    </row>
    <row r="12398" spans="3:3">
      <c r="C12398" s="1"/>
    </row>
    <row r="12399" spans="3:3">
      <c r="C12399" s="1"/>
    </row>
    <row r="12400" spans="3:3">
      <c r="C12400" s="1"/>
    </row>
    <row r="12401" spans="3:3">
      <c r="C12401" s="1"/>
    </row>
    <row r="12402" spans="3:3">
      <c r="C12402" s="1"/>
    </row>
    <row r="12403" spans="3:3">
      <c r="C12403" s="1"/>
    </row>
    <row r="12404" spans="3:3">
      <c r="C12404" s="1"/>
    </row>
    <row r="12405" spans="3:3">
      <c r="C12405" s="1"/>
    </row>
    <row r="12406" spans="3:3">
      <c r="C12406" s="1"/>
    </row>
    <row r="12407" spans="3:3">
      <c r="C12407" s="1"/>
    </row>
    <row r="12408" spans="3:3">
      <c r="C12408" s="1"/>
    </row>
    <row r="12409" spans="3:3">
      <c r="C12409" s="1"/>
    </row>
    <row r="12410" spans="3:3">
      <c r="C12410" s="1"/>
    </row>
    <row r="12411" spans="3:3">
      <c r="C12411" s="1"/>
    </row>
    <row r="12412" spans="3:3">
      <c r="C12412" s="1"/>
    </row>
    <row r="12413" spans="3:3">
      <c r="C12413" s="1"/>
    </row>
    <row r="12414" spans="3:3">
      <c r="C12414" s="1"/>
    </row>
    <row r="12415" spans="3:3">
      <c r="C12415" s="1"/>
    </row>
    <row r="12416" spans="3:3">
      <c r="C12416" s="1"/>
    </row>
    <row r="12417" spans="3:3">
      <c r="C12417" s="1"/>
    </row>
    <row r="12418" spans="3:3">
      <c r="C12418" s="1"/>
    </row>
    <row r="12419" spans="3:3">
      <c r="C12419" s="1"/>
    </row>
    <row r="12420" spans="3:3">
      <c r="C12420" s="1"/>
    </row>
    <row r="12421" spans="3:3">
      <c r="C12421" s="1"/>
    </row>
    <row r="12422" spans="3:3">
      <c r="C12422" s="1"/>
    </row>
    <row r="12423" spans="3:3">
      <c r="C12423" s="1"/>
    </row>
    <row r="12424" spans="3:3">
      <c r="C12424" s="1"/>
    </row>
    <row r="12425" spans="3:3">
      <c r="C12425" s="1"/>
    </row>
    <row r="12426" spans="3:3">
      <c r="C12426" s="1"/>
    </row>
    <row r="12427" spans="3:3">
      <c r="C12427" s="1"/>
    </row>
    <row r="12428" spans="3:3">
      <c r="C12428" s="1"/>
    </row>
    <row r="12429" spans="3:3">
      <c r="C12429" s="1"/>
    </row>
    <row r="12430" spans="3:3">
      <c r="C12430" s="1"/>
    </row>
    <row r="12431" spans="3:3">
      <c r="C12431" s="1"/>
    </row>
    <row r="12432" spans="3:3">
      <c r="C12432" s="1"/>
    </row>
    <row r="12433" spans="3:3">
      <c r="C12433" s="1"/>
    </row>
    <row r="12434" spans="3:3">
      <c r="C12434" s="1"/>
    </row>
    <row r="12435" spans="3:3">
      <c r="C12435" s="1"/>
    </row>
    <row r="12436" spans="3:3">
      <c r="C12436" s="1"/>
    </row>
    <row r="12437" spans="3:3">
      <c r="C12437" s="1"/>
    </row>
    <row r="12438" spans="3:3">
      <c r="C12438" s="1"/>
    </row>
    <row r="12439" spans="3:3">
      <c r="C12439" s="1"/>
    </row>
    <row r="12440" spans="3:3">
      <c r="C12440" s="1"/>
    </row>
    <row r="12441" spans="3:3">
      <c r="C12441" s="1"/>
    </row>
    <row r="12442" spans="3:3">
      <c r="C12442" s="1"/>
    </row>
    <row r="12443" spans="3:3">
      <c r="C12443" s="1"/>
    </row>
    <row r="12444" spans="3:3">
      <c r="C12444" s="1"/>
    </row>
    <row r="12445" spans="3:3">
      <c r="C12445" s="1"/>
    </row>
    <row r="12446" spans="3:3">
      <c r="C12446" s="1"/>
    </row>
    <row r="12447" spans="3:3">
      <c r="C12447" s="1"/>
    </row>
    <row r="12448" spans="3:3">
      <c r="C12448" s="1"/>
    </row>
    <row r="12449" spans="3:3">
      <c r="C12449" s="1"/>
    </row>
    <row r="12450" spans="3:3">
      <c r="C12450" s="1"/>
    </row>
    <row r="12451" spans="3:3">
      <c r="C12451" s="1"/>
    </row>
    <row r="12452" spans="3:3">
      <c r="C12452" s="1"/>
    </row>
    <row r="12453" spans="3:3">
      <c r="C12453" s="1"/>
    </row>
    <row r="12454" spans="3:3">
      <c r="C12454" s="1"/>
    </row>
    <row r="12455" spans="3:3">
      <c r="C12455" s="1"/>
    </row>
    <row r="12456" spans="3:3">
      <c r="C12456" s="1"/>
    </row>
    <row r="12457" spans="3:3">
      <c r="C12457" s="1"/>
    </row>
    <row r="12458" spans="3:3">
      <c r="C12458" s="1"/>
    </row>
    <row r="12459" spans="3:3">
      <c r="C12459" s="1"/>
    </row>
    <row r="12460" spans="3:3">
      <c r="C12460" s="1"/>
    </row>
    <row r="12461" spans="3:3">
      <c r="C12461" s="1"/>
    </row>
    <row r="12462" spans="3:3">
      <c r="C12462" s="1"/>
    </row>
    <row r="12463" spans="3:3">
      <c r="C12463" s="1"/>
    </row>
    <row r="12464" spans="3:3">
      <c r="C12464" s="1"/>
    </row>
    <row r="12465" spans="3:3">
      <c r="C12465" s="1"/>
    </row>
    <row r="12466" spans="3:3">
      <c r="C12466" s="1"/>
    </row>
    <row r="12467" spans="3:3">
      <c r="C12467" s="1"/>
    </row>
    <row r="12468" spans="3:3">
      <c r="C12468" s="1"/>
    </row>
    <row r="12469" spans="3:3">
      <c r="C12469" s="1"/>
    </row>
    <row r="12470" spans="3:3">
      <c r="C12470" s="1"/>
    </row>
    <row r="12471" spans="3:3">
      <c r="C12471" s="1"/>
    </row>
    <row r="12472" spans="3:3">
      <c r="C12472" s="1"/>
    </row>
    <row r="12473" spans="3:3">
      <c r="C12473" s="1"/>
    </row>
    <row r="12474" spans="3:3">
      <c r="C12474" s="1"/>
    </row>
    <row r="12475" spans="3:3">
      <c r="C12475" s="1"/>
    </row>
    <row r="12476" spans="3:3">
      <c r="C12476" s="1"/>
    </row>
    <row r="12477" spans="3:3">
      <c r="C12477" s="1"/>
    </row>
    <row r="12478" spans="3:3">
      <c r="C12478" s="1"/>
    </row>
    <row r="12479" spans="3:3">
      <c r="C12479" s="1"/>
    </row>
    <row r="12480" spans="3:3">
      <c r="C12480" s="1"/>
    </row>
    <row r="12481" spans="3:3">
      <c r="C12481" s="1"/>
    </row>
    <row r="12482" spans="3:3">
      <c r="C12482" s="1"/>
    </row>
    <row r="12483" spans="3:3">
      <c r="C12483" s="1"/>
    </row>
    <row r="12484" spans="3:3">
      <c r="C12484" s="1"/>
    </row>
    <row r="12485" spans="3:3">
      <c r="C12485" s="1"/>
    </row>
    <row r="12486" spans="3:3">
      <c r="C12486" s="1"/>
    </row>
    <row r="12487" spans="3:3">
      <c r="C12487" s="1"/>
    </row>
    <row r="12488" spans="3:3">
      <c r="C12488" s="1"/>
    </row>
    <row r="12489" spans="3:3">
      <c r="C12489" s="1"/>
    </row>
    <row r="12490" spans="3:3">
      <c r="C12490" s="1"/>
    </row>
    <row r="12491" spans="3:3">
      <c r="C12491" s="1"/>
    </row>
    <row r="12492" spans="3:3">
      <c r="C12492" s="1"/>
    </row>
    <row r="12493" spans="3:3">
      <c r="C12493" s="1"/>
    </row>
    <row r="12494" spans="3:3">
      <c r="C12494" s="1"/>
    </row>
    <row r="12495" spans="3:3">
      <c r="C12495" s="1"/>
    </row>
    <row r="12496" spans="3:3">
      <c r="C12496" s="1"/>
    </row>
    <row r="12497" spans="3:3">
      <c r="C12497" s="1"/>
    </row>
    <row r="12498" spans="3:3">
      <c r="C12498" s="1"/>
    </row>
    <row r="12499" spans="3:3">
      <c r="C12499" s="1"/>
    </row>
    <row r="12500" spans="3:3">
      <c r="C12500" s="1"/>
    </row>
    <row r="12501" spans="3:3">
      <c r="C12501" s="1"/>
    </row>
    <row r="12502" spans="3:3">
      <c r="C12502" s="1"/>
    </row>
    <row r="12503" spans="3:3">
      <c r="C12503" s="1"/>
    </row>
    <row r="12504" spans="3:3">
      <c r="C12504" s="1"/>
    </row>
    <row r="12505" spans="3:3">
      <c r="C12505" s="1"/>
    </row>
    <row r="12506" spans="3:3">
      <c r="C12506" s="1"/>
    </row>
    <row r="12507" spans="3:3">
      <c r="C12507" s="1"/>
    </row>
    <row r="12508" spans="3:3">
      <c r="C12508" s="1"/>
    </row>
    <row r="12509" spans="3:3">
      <c r="C12509" s="1"/>
    </row>
    <row r="12510" spans="3:3">
      <c r="C12510" s="1"/>
    </row>
    <row r="12511" spans="3:3">
      <c r="C12511" s="1"/>
    </row>
    <row r="12512" spans="3:3">
      <c r="C12512" s="1"/>
    </row>
    <row r="12513" spans="3:3">
      <c r="C12513" s="1"/>
    </row>
    <row r="12514" spans="3:3">
      <c r="C12514" s="1"/>
    </row>
    <row r="12515" spans="3:3">
      <c r="C12515" s="1"/>
    </row>
    <row r="12516" spans="3:3">
      <c r="C12516" s="1"/>
    </row>
    <row r="12517" spans="3:3">
      <c r="C12517" s="1"/>
    </row>
    <row r="12518" spans="3:3">
      <c r="C12518" s="1"/>
    </row>
    <row r="12519" spans="3:3">
      <c r="C12519" s="1"/>
    </row>
    <row r="12520" spans="3:3">
      <c r="C12520" s="1"/>
    </row>
    <row r="12521" spans="3:3">
      <c r="C12521" s="1"/>
    </row>
    <row r="12522" spans="3:3">
      <c r="C12522" s="1"/>
    </row>
    <row r="12523" spans="3:3">
      <c r="C12523" s="1"/>
    </row>
    <row r="12524" spans="3:3">
      <c r="C12524" s="1"/>
    </row>
    <row r="12525" spans="3:3">
      <c r="C12525" s="1"/>
    </row>
    <row r="12526" spans="3:3">
      <c r="C12526" s="1"/>
    </row>
    <row r="12527" spans="3:3">
      <c r="C12527" s="1"/>
    </row>
    <row r="12528" spans="3:3">
      <c r="C12528" s="1"/>
    </row>
    <row r="12529" spans="3:3">
      <c r="C12529" s="1"/>
    </row>
    <row r="12530" spans="3:3">
      <c r="C12530" s="1"/>
    </row>
    <row r="12531" spans="3:3">
      <c r="C12531" s="1"/>
    </row>
    <row r="12532" spans="3:3">
      <c r="C12532" s="1"/>
    </row>
    <row r="12533" spans="3:3">
      <c r="C12533" s="1"/>
    </row>
    <row r="12534" spans="3:3">
      <c r="C12534" s="1"/>
    </row>
    <row r="12535" spans="3:3">
      <c r="C12535" s="1"/>
    </row>
    <row r="12536" spans="3:3">
      <c r="C12536" s="1"/>
    </row>
    <row r="12537" spans="3:3">
      <c r="C12537" s="1"/>
    </row>
    <row r="12538" spans="3:3">
      <c r="C12538" s="1"/>
    </row>
    <row r="12539" spans="3:3">
      <c r="C12539" s="1"/>
    </row>
    <row r="12540" spans="3:3">
      <c r="C12540" s="1"/>
    </row>
    <row r="12541" spans="3:3">
      <c r="C12541" s="1"/>
    </row>
    <row r="12542" spans="3:3">
      <c r="C12542" s="1"/>
    </row>
    <row r="12543" spans="3:3">
      <c r="C12543" s="1"/>
    </row>
    <row r="12544" spans="3:3">
      <c r="C12544" s="1"/>
    </row>
    <row r="12545" spans="3:3">
      <c r="C12545" s="1"/>
    </row>
    <row r="12546" spans="3:3">
      <c r="C12546" s="1"/>
    </row>
    <row r="12547" spans="3:3">
      <c r="C12547" s="1"/>
    </row>
    <row r="12548" spans="3:3">
      <c r="C12548" s="1"/>
    </row>
    <row r="12549" spans="3:3">
      <c r="C12549" s="1"/>
    </row>
    <row r="12550" spans="3:3">
      <c r="C12550" s="1"/>
    </row>
    <row r="12551" spans="3:3">
      <c r="C12551" s="1"/>
    </row>
    <row r="12552" spans="3:3">
      <c r="C12552" s="1"/>
    </row>
    <row r="12553" spans="3:3">
      <c r="C12553" s="1"/>
    </row>
    <row r="12554" spans="3:3">
      <c r="C12554" s="1"/>
    </row>
    <row r="12555" spans="3:3">
      <c r="C12555" s="1"/>
    </row>
    <row r="12556" spans="3:3">
      <c r="C12556" s="1"/>
    </row>
    <row r="12557" spans="3:3">
      <c r="C12557" s="1"/>
    </row>
    <row r="12558" spans="3:3">
      <c r="C12558" s="1"/>
    </row>
    <row r="12559" spans="3:3">
      <c r="C12559" s="1"/>
    </row>
    <row r="12560" spans="3:3">
      <c r="C12560" s="1"/>
    </row>
    <row r="12561" spans="3:3">
      <c r="C12561" s="1"/>
    </row>
    <row r="12562" spans="3:3">
      <c r="C12562" s="1"/>
    </row>
    <row r="12563" spans="3:3">
      <c r="C12563" s="1"/>
    </row>
    <row r="12564" spans="3:3">
      <c r="C12564" s="1"/>
    </row>
    <row r="12565" spans="3:3">
      <c r="C12565" s="1"/>
    </row>
    <row r="12566" spans="3:3">
      <c r="C12566" s="1"/>
    </row>
    <row r="12567" spans="3:3">
      <c r="C12567" s="1"/>
    </row>
    <row r="12568" spans="3:3">
      <c r="C12568" s="1"/>
    </row>
    <row r="12569" spans="3:3">
      <c r="C12569" s="1"/>
    </row>
    <row r="12570" spans="3:3">
      <c r="C12570" s="1"/>
    </row>
    <row r="12571" spans="3:3">
      <c r="C12571" s="1"/>
    </row>
    <row r="12572" spans="3:3">
      <c r="C12572" s="1"/>
    </row>
    <row r="12573" spans="3:3">
      <c r="C12573" s="1"/>
    </row>
    <row r="12574" spans="3:3">
      <c r="C12574" s="1"/>
    </row>
    <row r="12575" spans="3:3">
      <c r="C12575" s="1"/>
    </row>
    <row r="12576" spans="3:3">
      <c r="C12576" s="1"/>
    </row>
    <row r="12577" spans="3:3">
      <c r="C12577" s="1"/>
    </row>
    <row r="12578" spans="3:3">
      <c r="C12578" s="1"/>
    </row>
    <row r="12579" spans="3:3">
      <c r="C12579" s="1"/>
    </row>
    <row r="12580" spans="3:3">
      <c r="C12580" s="1"/>
    </row>
    <row r="12581" spans="3:3">
      <c r="C12581" s="1"/>
    </row>
    <row r="12582" spans="3:3">
      <c r="C12582" s="1"/>
    </row>
    <row r="12583" spans="3:3">
      <c r="C12583" s="1"/>
    </row>
    <row r="12584" spans="3:3">
      <c r="C12584" s="1"/>
    </row>
    <row r="12585" spans="3:3">
      <c r="C12585" s="1"/>
    </row>
    <row r="12586" spans="3:3">
      <c r="C12586" s="1"/>
    </row>
    <row r="12587" spans="3:3">
      <c r="C12587" s="1"/>
    </row>
    <row r="12588" spans="3:3">
      <c r="C12588" s="1"/>
    </row>
    <row r="12589" spans="3:3">
      <c r="C12589" s="1"/>
    </row>
    <row r="12590" spans="3:3">
      <c r="C12590" s="1"/>
    </row>
    <row r="12591" spans="3:3">
      <c r="C12591" s="1"/>
    </row>
    <row r="12592" spans="3:3">
      <c r="C12592" s="1"/>
    </row>
    <row r="12593" spans="3:3">
      <c r="C12593" s="1"/>
    </row>
    <row r="12594" spans="3:3">
      <c r="C12594" s="1"/>
    </row>
    <row r="12595" spans="3:3">
      <c r="C12595" s="1"/>
    </row>
    <row r="12596" spans="3:3">
      <c r="C12596" s="1"/>
    </row>
    <row r="12597" spans="3:3">
      <c r="C12597" s="1"/>
    </row>
    <row r="12598" spans="3:3">
      <c r="C12598" s="1"/>
    </row>
    <row r="12599" spans="3:3">
      <c r="C12599" s="1"/>
    </row>
    <row r="12600" spans="3:3">
      <c r="C12600" s="1"/>
    </row>
    <row r="12601" spans="3:3">
      <c r="C12601" s="1"/>
    </row>
    <row r="12602" spans="3:3">
      <c r="C12602" s="1"/>
    </row>
    <row r="12603" spans="3:3">
      <c r="C12603" s="1"/>
    </row>
    <row r="12604" spans="3:3">
      <c r="C12604" s="1"/>
    </row>
    <row r="12605" spans="3:3">
      <c r="C12605" s="1"/>
    </row>
    <row r="12606" spans="3:3">
      <c r="C12606" s="1"/>
    </row>
    <row r="12607" spans="3:3">
      <c r="C12607" s="1"/>
    </row>
    <row r="12608" spans="3:3">
      <c r="C12608" s="1"/>
    </row>
    <row r="12609" spans="3:3">
      <c r="C12609" s="1"/>
    </row>
    <row r="12610" spans="3:3">
      <c r="C12610" s="1"/>
    </row>
    <row r="12611" spans="3:3">
      <c r="C12611" s="1"/>
    </row>
    <row r="12612" spans="3:3">
      <c r="C12612" s="1"/>
    </row>
    <row r="12613" spans="3:3">
      <c r="C12613" s="1"/>
    </row>
    <row r="12614" spans="3:3">
      <c r="C12614" s="1"/>
    </row>
    <row r="12615" spans="3:3">
      <c r="C12615" s="1"/>
    </row>
    <row r="12616" spans="3:3">
      <c r="C12616" s="1"/>
    </row>
    <row r="12617" spans="3:3">
      <c r="C12617" s="1"/>
    </row>
    <row r="12618" spans="3:3">
      <c r="C12618" s="1"/>
    </row>
    <row r="12619" spans="3:3">
      <c r="C12619" s="1"/>
    </row>
    <row r="12620" spans="3:3">
      <c r="C12620" s="1"/>
    </row>
    <row r="12621" spans="3:3">
      <c r="C12621" s="1"/>
    </row>
    <row r="12622" spans="3:3">
      <c r="C12622" s="1"/>
    </row>
    <row r="12623" spans="3:3">
      <c r="C12623" s="1"/>
    </row>
    <row r="12624" spans="3:3">
      <c r="C12624" s="1"/>
    </row>
    <row r="12625" spans="3:3">
      <c r="C12625" s="1"/>
    </row>
    <row r="12626" spans="3:3">
      <c r="C12626" s="1"/>
    </row>
    <row r="12627" spans="3:3">
      <c r="C12627" s="1"/>
    </row>
    <row r="12628" spans="3:3">
      <c r="C12628" s="1"/>
    </row>
    <row r="12629" spans="3:3">
      <c r="C12629" s="1"/>
    </row>
    <row r="12630" spans="3:3">
      <c r="C12630" s="1"/>
    </row>
    <row r="12631" spans="3:3">
      <c r="C12631" s="1"/>
    </row>
    <row r="12632" spans="3:3">
      <c r="C12632" s="1"/>
    </row>
    <row r="12633" spans="3:3">
      <c r="C12633" s="1"/>
    </row>
    <row r="12634" spans="3:3">
      <c r="C12634" s="1"/>
    </row>
    <row r="12635" spans="3:3">
      <c r="C12635" s="1"/>
    </row>
    <row r="12636" spans="3:3">
      <c r="C12636" s="1"/>
    </row>
    <row r="12637" spans="3:3">
      <c r="C12637" s="1"/>
    </row>
    <row r="12638" spans="3:3">
      <c r="C12638" s="1"/>
    </row>
    <row r="12639" spans="3:3">
      <c r="C12639" s="1"/>
    </row>
    <row r="12640" spans="3:3">
      <c r="C12640" s="1"/>
    </row>
    <row r="12641" spans="3:3">
      <c r="C12641" s="1"/>
    </row>
    <row r="12642" spans="3:3">
      <c r="C12642" s="1"/>
    </row>
    <row r="12643" spans="3:3">
      <c r="C12643" s="1"/>
    </row>
    <row r="12644" spans="3:3">
      <c r="C12644" s="1"/>
    </row>
    <row r="12645" spans="3:3">
      <c r="C12645" s="1"/>
    </row>
    <row r="12646" spans="3:3">
      <c r="C12646" s="1"/>
    </row>
    <row r="12647" spans="3:3">
      <c r="C12647" s="1"/>
    </row>
    <row r="12648" spans="3:3">
      <c r="C12648" s="1"/>
    </row>
    <row r="12649" spans="3:3">
      <c r="C12649" s="1"/>
    </row>
    <row r="12650" spans="3:3">
      <c r="C12650" s="1"/>
    </row>
    <row r="12651" spans="3:3">
      <c r="C12651" s="1"/>
    </row>
    <row r="12652" spans="3:3">
      <c r="C12652" s="1"/>
    </row>
    <row r="12653" spans="3:3">
      <c r="C12653" s="1"/>
    </row>
    <row r="12654" spans="3:3">
      <c r="C12654" s="1"/>
    </row>
    <row r="12655" spans="3:3">
      <c r="C12655" s="1"/>
    </row>
    <row r="12656" spans="3:3">
      <c r="C12656" s="1"/>
    </row>
    <row r="12657" spans="3:3">
      <c r="C12657" s="1"/>
    </row>
    <row r="12658" spans="3:3">
      <c r="C12658" s="1"/>
    </row>
    <row r="12659" spans="3:3">
      <c r="C12659" s="1"/>
    </row>
    <row r="12660" spans="3:3">
      <c r="C12660" s="1"/>
    </row>
    <row r="12661" spans="3:3">
      <c r="C12661" s="1"/>
    </row>
    <row r="12662" spans="3:3">
      <c r="C12662" s="1"/>
    </row>
    <row r="12663" spans="3:3">
      <c r="C12663" s="1"/>
    </row>
    <row r="12664" spans="3:3">
      <c r="C12664" s="1"/>
    </row>
    <row r="12665" spans="3:3">
      <c r="C12665" s="1"/>
    </row>
    <row r="12666" spans="3:3">
      <c r="C12666" s="1"/>
    </row>
    <row r="12667" spans="3:3">
      <c r="C12667" s="1"/>
    </row>
    <row r="12668" spans="3:3">
      <c r="C12668" s="1"/>
    </row>
    <row r="12669" spans="3:3">
      <c r="C12669" s="1"/>
    </row>
    <row r="12670" spans="3:3">
      <c r="C12670" s="1"/>
    </row>
    <row r="12671" spans="3:3">
      <c r="C12671" s="1"/>
    </row>
    <row r="12672" spans="3:3">
      <c r="C12672" s="1"/>
    </row>
    <row r="12673" spans="3:3">
      <c r="C12673" s="1"/>
    </row>
    <row r="12674" spans="3:3">
      <c r="C12674" s="1"/>
    </row>
    <row r="12675" spans="3:3">
      <c r="C12675" s="1"/>
    </row>
    <row r="12676" spans="3:3">
      <c r="C12676" s="1"/>
    </row>
    <row r="12677" spans="3:3">
      <c r="C12677" s="1"/>
    </row>
    <row r="12678" spans="3:3">
      <c r="C12678" s="1"/>
    </row>
    <row r="12679" spans="3:3">
      <c r="C12679" s="1"/>
    </row>
    <row r="12680" spans="3:3">
      <c r="C12680" s="1"/>
    </row>
    <row r="12681" spans="3:3">
      <c r="C12681" s="1"/>
    </row>
    <row r="12682" spans="3:3">
      <c r="C12682" s="1"/>
    </row>
    <row r="12683" spans="3:3">
      <c r="C12683" s="1"/>
    </row>
    <row r="12684" spans="3:3">
      <c r="C12684" s="1"/>
    </row>
    <row r="12685" spans="3:3">
      <c r="C12685" s="1"/>
    </row>
    <row r="12686" spans="3:3">
      <c r="C12686" s="1"/>
    </row>
    <row r="12687" spans="3:3">
      <c r="C12687" s="1"/>
    </row>
    <row r="12688" spans="3:3">
      <c r="C12688" s="1"/>
    </row>
    <row r="12689" spans="3:3">
      <c r="C12689" s="1"/>
    </row>
    <row r="12690" spans="3:3">
      <c r="C12690" s="1"/>
    </row>
    <row r="12691" spans="3:3">
      <c r="C12691" s="1"/>
    </row>
    <row r="12692" spans="3:3">
      <c r="C12692" s="1"/>
    </row>
    <row r="12693" spans="3:3">
      <c r="C12693" s="1"/>
    </row>
    <row r="12694" spans="3:3">
      <c r="C12694" s="1"/>
    </row>
    <row r="12695" spans="3:3">
      <c r="C12695" s="1"/>
    </row>
    <row r="12696" spans="3:3">
      <c r="C12696" s="1"/>
    </row>
    <row r="12697" spans="3:3">
      <c r="C12697" s="1"/>
    </row>
    <row r="12698" spans="3:3">
      <c r="C12698" s="1"/>
    </row>
    <row r="12699" spans="3:3">
      <c r="C12699" s="1"/>
    </row>
    <row r="12700" spans="3:3">
      <c r="C12700" s="1"/>
    </row>
    <row r="12701" spans="3:3">
      <c r="C12701" s="1"/>
    </row>
    <row r="12702" spans="3:3">
      <c r="C12702" s="1"/>
    </row>
    <row r="12703" spans="3:3">
      <c r="C12703" s="1"/>
    </row>
    <row r="12704" spans="3:3">
      <c r="C12704" s="1"/>
    </row>
    <row r="12705" spans="3:3">
      <c r="C12705" s="1"/>
    </row>
    <row r="12706" spans="3:3">
      <c r="C12706" s="1"/>
    </row>
    <row r="12707" spans="3:3">
      <c r="C12707" s="1"/>
    </row>
    <row r="12708" spans="3:3">
      <c r="C12708" s="1"/>
    </row>
    <row r="12709" spans="3:3">
      <c r="C12709" s="1"/>
    </row>
    <row r="12710" spans="3:3">
      <c r="C12710" s="1"/>
    </row>
    <row r="12711" spans="3:3">
      <c r="C12711" s="1"/>
    </row>
    <row r="12712" spans="3:3">
      <c r="C12712" s="1"/>
    </row>
    <row r="12713" spans="3:3">
      <c r="C12713" s="1"/>
    </row>
    <row r="12714" spans="3:3">
      <c r="C12714" s="1"/>
    </row>
    <row r="12715" spans="3:3">
      <c r="C12715" s="1"/>
    </row>
    <row r="12716" spans="3:3">
      <c r="C12716" s="1"/>
    </row>
    <row r="12717" spans="3:3">
      <c r="C12717" s="1"/>
    </row>
    <row r="12718" spans="3:3">
      <c r="C12718" s="1"/>
    </row>
    <row r="12719" spans="3:3">
      <c r="C12719" s="1"/>
    </row>
    <row r="12720" spans="3:3">
      <c r="C12720" s="1"/>
    </row>
    <row r="12721" spans="3:3">
      <c r="C12721" s="1"/>
    </row>
    <row r="12722" spans="3:3">
      <c r="C12722" s="1"/>
    </row>
    <row r="12723" spans="3:3">
      <c r="C12723" s="1"/>
    </row>
    <row r="12724" spans="3:3">
      <c r="C12724" s="1"/>
    </row>
    <row r="12725" spans="3:3">
      <c r="C12725" s="1"/>
    </row>
    <row r="12726" spans="3:3">
      <c r="C12726" s="1"/>
    </row>
    <row r="12727" spans="3:3">
      <c r="C12727" s="1"/>
    </row>
    <row r="12728" spans="3:3">
      <c r="C12728" s="1"/>
    </row>
    <row r="12729" spans="3:3">
      <c r="C12729" s="1"/>
    </row>
    <row r="12730" spans="3:3">
      <c r="C12730" s="1"/>
    </row>
    <row r="12731" spans="3:3">
      <c r="C12731" s="1"/>
    </row>
    <row r="12732" spans="3:3">
      <c r="C12732" s="1"/>
    </row>
    <row r="12733" spans="3:3">
      <c r="C12733" s="1"/>
    </row>
    <row r="12734" spans="3:3">
      <c r="C12734" s="1"/>
    </row>
    <row r="12735" spans="3:3">
      <c r="C12735" s="1"/>
    </row>
    <row r="12736" spans="3:3">
      <c r="C12736" s="1"/>
    </row>
    <row r="12737" spans="3:3">
      <c r="C12737" s="1"/>
    </row>
    <row r="12738" spans="3:3">
      <c r="C12738" s="1"/>
    </row>
    <row r="12739" spans="3:3">
      <c r="C12739" s="1"/>
    </row>
    <row r="12740" spans="3:3">
      <c r="C12740" s="1"/>
    </row>
    <row r="12741" spans="3:3">
      <c r="C12741" s="1"/>
    </row>
    <row r="12742" spans="3:3">
      <c r="C12742" s="1"/>
    </row>
    <row r="12743" spans="3:3">
      <c r="C12743" s="1"/>
    </row>
    <row r="12744" spans="3:3">
      <c r="C12744" s="1"/>
    </row>
    <row r="12745" spans="3:3">
      <c r="C12745" s="1"/>
    </row>
    <row r="12746" spans="3:3">
      <c r="C12746" s="1"/>
    </row>
    <row r="12747" spans="3:3">
      <c r="C12747" s="1"/>
    </row>
    <row r="12748" spans="3:3">
      <c r="C12748" s="1"/>
    </row>
    <row r="12749" spans="3:3">
      <c r="C12749" s="1"/>
    </row>
    <row r="12750" spans="3:3">
      <c r="C12750" s="1"/>
    </row>
    <row r="12751" spans="3:3">
      <c r="C12751" s="1"/>
    </row>
    <row r="12752" spans="3:3">
      <c r="C12752" s="1"/>
    </row>
    <row r="12753" spans="3:3">
      <c r="C12753" s="1"/>
    </row>
    <row r="12754" spans="3:3">
      <c r="C12754" s="1"/>
    </row>
    <row r="12755" spans="3:3">
      <c r="C12755" s="1"/>
    </row>
    <row r="12756" spans="3:3">
      <c r="C12756" s="1"/>
    </row>
    <row r="12757" spans="3:3">
      <c r="C12757" s="1"/>
    </row>
    <row r="12758" spans="3:3">
      <c r="C12758" s="1"/>
    </row>
    <row r="12759" spans="3:3">
      <c r="C12759" s="1"/>
    </row>
    <row r="12760" spans="3:3">
      <c r="C12760" s="1"/>
    </row>
    <row r="12761" spans="3:3">
      <c r="C12761" s="1"/>
    </row>
    <row r="12762" spans="3:3">
      <c r="C12762" s="1"/>
    </row>
    <row r="12763" spans="3:3">
      <c r="C12763" s="1"/>
    </row>
    <row r="12764" spans="3:3">
      <c r="C12764" s="1"/>
    </row>
    <row r="12765" spans="3:3">
      <c r="C12765" s="1"/>
    </row>
    <row r="12766" spans="3:3">
      <c r="C12766" s="1"/>
    </row>
    <row r="12767" spans="3:3">
      <c r="C12767" s="1"/>
    </row>
    <row r="12768" spans="3:3">
      <c r="C12768" s="1"/>
    </row>
    <row r="12769" spans="3:3">
      <c r="C12769" s="1"/>
    </row>
    <row r="12770" spans="3:3">
      <c r="C12770" s="1"/>
    </row>
    <row r="12771" spans="3:3">
      <c r="C12771" s="1"/>
    </row>
    <row r="12772" spans="3:3">
      <c r="C12772" s="1"/>
    </row>
    <row r="12773" spans="3:3">
      <c r="C12773" s="1"/>
    </row>
    <row r="12774" spans="3:3">
      <c r="C12774" s="1"/>
    </row>
    <row r="12775" spans="3:3">
      <c r="C12775" s="1"/>
    </row>
    <row r="12776" spans="3:3">
      <c r="C12776" s="1"/>
    </row>
    <row r="12777" spans="3:3">
      <c r="C12777" s="1"/>
    </row>
    <row r="12778" spans="3:3">
      <c r="C12778" s="1"/>
    </row>
    <row r="12779" spans="3:3">
      <c r="C12779" s="1"/>
    </row>
    <row r="12780" spans="3:3">
      <c r="C12780" s="1"/>
    </row>
    <row r="12781" spans="3:3">
      <c r="C12781" s="1"/>
    </row>
    <row r="12782" spans="3:3">
      <c r="C12782" s="1"/>
    </row>
    <row r="12783" spans="3:3">
      <c r="C12783" s="1"/>
    </row>
    <row r="12784" spans="3:3">
      <c r="C12784" s="1"/>
    </row>
    <row r="12785" spans="3:3">
      <c r="C12785" s="1"/>
    </row>
    <row r="12786" spans="3:3">
      <c r="C12786" s="1"/>
    </row>
    <row r="12787" spans="3:3">
      <c r="C12787" s="1"/>
    </row>
    <row r="12788" spans="3:3">
      <c r="C12788" s="1"/>
    </row>
    <row r="12789" spans="3:3">
      <c r="C12789" s="1"/>
    </row>
    <row r="12790" spans="3:3">
      <c r="C12790" s="1"/>
    </row>
    <row r="12791" spans="3:3">
      <c r="C12791" s="1"/>
    </row>
    <row r="12792" spans="3:3">
      <c r="C12792" s="1"/>
    </row>
    <row r="12793" spans="3:3">
      <c r="C12793" s="1"/>
    </row>
    <row r="12794" spans="3:3">
      <c r="C12794" s="1"/>
    </row>
    <row r="12795" spans="3:3">
      <c r="C12795" s="1"/>
    </row>
    <row r="12796" spans="3:3">
      <c r="C12796" s="1"/>
    </row>
    <row r="12797" spans="3:3">
      <c r="C12797" s="1"/>
    </row>
    <row r="12798" spans="3:3">
      <c r="C12798" s="1"/>
    </row>
    <row r="12799" spans="3:3">
      <c r="C12799" s="1"/>
    </row>
    <row r="12800" spans="3:3">
      <c r="C12800" s="1"/>
    </row>
    <row r="12801" spans="3:3">
      <c r="C12801" s="1"/>
    </row>
    <row r="12802" spans="3:3">
      <c r="C12802" s="1"/>
    </row>
    <row r="12803" spans="3:3">
      <c r="C12803" s="1"/>
    </row>
    <row r="12804" spans="3:3">
      <c r="C12804" s="1"/>
    </row>
    <row r="12805" spans="3:3">
      <c r="C12805" s="1"/>
    </row>
    <row r="12806" spans="3:3">
      <c r="C12806" s="1"/>
    </row>
    <row r="12807" spans="3:3">
      <c r="C12807" s="1"/>
    </row>
    <row r="12808" spans="3:3">
      <c r="C12808" s="1"/>
    </row>
    <row r="12809" spans="3:3">
      <c r="C12809" s="1"/>
    </row>
    <row r="12810" spans="3:3">
      <c r="C12810" s="1"/>
    </row>
    <row r="12811" spans="3:3">
      <c r="C12811" s="1"/>
    </row>
    <row r="12812" spans="3:3">
      <c r="C12812" s="1"/>
    </row>
    <row r="12813" spans="3:3">
      <c r="C12813" s="1"/>
    </row>
    <row r="12814" spans="3:3">
      <c r="C12814" s="1"/>
    </row>
    <row r="12815" spans="3:3">
      <c r="C12815" s="1"/>
    </row>
    <row r="12816" spans="3:3">
      <c r="C12816" s="1"/>
    </row>
    <row r="12817" spans="3:3">
      <c r="C12817" s="1"/>
    </row>
    <row r="12818" spans="3:3">
      <c r="C12818" s="1"/>
    </row>
    <row r="12819" spans="3:3">
      <c r="C12819" s="1"/>
    </row>
    <row r="12820" spans="3:3">
      <c r="C12820" s="1"/>
    </row>
    <row r="12821" spans="3:3">
      <c r="C12821" s="1"/>
    </row>
    <row r="12822" spans="3:3">
      <c r="C12822" s="1"/>
    </row>
    <row r="12823" spans="3:3">
      <c r="C12823" s="1"/>
    </row>
    <row r="12824" spans="3:3">
      <c r="C12824" s="1"/>
    </row>
    <row r="12825" spans="3:3">
      <c r="C12825" s="1"/>
    </row>
    <row r="12826" spans="3:3">
      <c r="C12826" s="1"/>
    </row>
    <row r="12827" spans="3:3">
      <c r="C12827" s="1"/>
    </row>
    <row r="12828" spans="3:3">
      <c r="C12828" s="1"/>
    </row>
    <row r="12829" spans="3:3">
      <c r="C12829" s="1"/>
    </row>
    <row r="12830" spans="3:3">
      <c r="C12830" s="1"/>
    </row>
    <row r="12831" spans="3:3">
      <c r="C12831" s="1"/>
    </row>
    <row r="12832" spans="3:3">
      <c r="C12832" s="1"/>
    </row>
    <row r="12833" spans="3:3">
      <c r="C12833" s="1"/>
    </row>
    <row r="12834" spans="3:3">
      <c r="C12834" s="1"/>
    </row>
    <row r="12835" spans="3:3">
      <c r="C12835" s="1"/>
    </row>
    <row r="12836" spans="3:3">
      <c r="C12836" s="1"/>
    </row>
    <row r="12837" spans="3:3">
      <c r="C12837" s="1"/>
    </row>
    <row r="12838" spans="3:3">
      <c r="C12838" s="1"/>
    </row>
    <row r="12839" spans="3:3">
      <c r="C12839" s="1"/>
    </row>
    <row r="12840" spans="3:3">
      <c r="C12840" s="1"/>
    </row>
    <row r="12841" spans="3:3">
      <c r="C12841" s="1"/>
    </row>
    <row r="12842" spans="3:3">
      <c r="C12842" s="1"/>
    </row>
    <row r="12843" spans="3:3">
      <c r="C12843" s="1"/>
    </row>
    <row r="12844" spans="3:3">
      <c r="C12844" s="1"/>
    </row>
    <row r="12845" spans="3:3">
      <c r="C12845" s="1"/>
    </row>
    <row r="12846" spans="3:3">
      <c r="C12846" s="1"/>
    </row>
    <row r="12847" spans="3:3">
      <c r="C12847" s="1"/>
    </row>
    <row r="12848" spans="3:3">
      <c r="C12848" s="1"/>
    </row>
    <row r="12849" spans="3:3">
      <c r="C12849" s="1"/>
    </row>
    <row r="12850" spans="3:3">
      <c r="C12850" s="1"/>
    </row>
    <row r="12851" spans="3:3">
      <c r="C12851" s="1"/>
    </row>
    <row r="12852" spans="3:3">
      <c r="C12852" s="1"/>
    </row>
    <row r="12853" spans="3:3">
      <c r="C12853" s="1"/>
    </row>
    <row r="12854" spans="3:3">
      <c r="C12854" s="1"/>
    </row>
    <row r="12855" spans="3:3">
      <c r="C12855" s="1"/>
    </row>
    <row r="12856" spans="3:3">
      <c r="C12856" s="1"/>
    </row>
    <row r="12857" spans="3:3">
      <c r="C12857" s="1"/>
    </row>
    <row r="12858" spans="3:3">
      <c r="C12858" s="1"/>
    </row>
    <row r="12859" spans="3:3">
      <c r="C12859" s="1"/>
    </row>
    <row r="12860" spans="3:3">
      <c r="C12860" s="1"/>
    </row>
    <row r="12861" spans="3:3">
      <c r="C12861" s="1"/>
    </row>
    <row r="12862" spans="3:3">
      <c r="C12862" s="1"/>
    </row>
    <row r="12863" spans="3:3">
      <c r="C12863" s="1"/>
    </row>
    <row r="12864" spans="3:3">
      <c r="C12864" s="1"/>
    </row>
    <row r="12865" spans="3:3">
      <c r="C12865" s="1"/>
    </row>
    <row r="12866" spans="3:3">
      <c r="C12866" s="1"/>
    </row>
    <row r="12867" spans="3:3">
      <c r="C12867" s="1"/>
    </row>
    <row r="12868" spans="3:3">
      <c r="C12868" s="1"/>
    </row>
    <row r="12869" spans="3:3">
      <c r="C12869" s="1"/>
    </row>
    <row r="12870" spans="3:3">
      <c r="C12870" s="1"/>
    </row>
    <row r="12871" spans="3:3">
      <c r="C12871" s="1"/>
    </row>
    <row r="12872" spans="3:3">
      <c r="C12872" s="1"/>
    </row>
    <row r="12873" spans="3:3">
      <c r="C12873" s="1"/>
    </row>
    <row r="12874" spans="3:3">
      <c r="C12874" s="1"/>
    </row>
    <row r="12875" spans="3:3">
      <c r="C12875" s="1"/>
    </row>
    <row r="12876" spans="3:3">
      <c r="C12876" s="1"/>
    </row>
    <row r="12877" spans="3:3">
      <c r="C12877" s="1"/>
    </row>
    <row r="12878" spans="3:3">
      <c r="C12878" s="1"/>
    </row>
    <row r="12879" spans="3:3">
      <c r="C12879" s="1"/>
    </row>
    <row r="12880" spans="3:3">
      <c r="C12880" s="1"/>
    </row>
    <row r="12881" spans="3:3">
      <c r="C12881" s="1"/>
    </row>
    <row r="12882" spans="3:3">
      <c r="C12882" s="1"/>
    </row>
    <row r="12883" spans="3:3">
      <c r="C12883" s="1"/>
    </row>
    <row r="12884" spans="3:3">
      <c r="C12884" s="1"/>
    </row>
    <row r="12885" spans="3:3">
      <c r="C12885" s="1"/>
    </row>
    <row r="12886" spans="3:3">
      <c r="C12886" s="1"/>
    </row>
    <row r="12887" spans="3:3">
      <c r="C12887" s="1"/>
    </row>
    <row r="12888" spans="3:3">
      <c r="C12888" s="1"/>
    </row>
    <row r="12889" spans="3:3">
      <c r="C12889" s="1"/>
    </row>
    <row r="12890" spans="3:3">
      <c r="C12890" s="1"/>
    </row>
    <row r="12891" spans="3:3">
      <c r="C12891" s="1"/>
    </row>
    <row r="12892" spans="3:3">
      <c r="C12892" s="1"/>
    </row>
    <row r="12893" spans="3:3">
      <c r="C12893" s="1"/>
    </row>
    <row r="12894" spans="3:3">
      <c r="C12894" s="1"/>
    </row>
    <row r="12895" spans="3:3">
      <c r="C12895" s="1"/>
    </row>
    <row r="12896" spans="3:3">
      <c r="C12896" s="1"/>
    </row>
    <row r="12897" spans="3:3">
      <c r="C12897" s="1"/>
    </row>
    <row r="12898" spans="3:3">
      <c r="C12898" s="1"/>
    </row>
    <row r="12899" spans="3:3">
      <c r="C12899" s="1"/>
    </row>
    <row r="12900" spans="3:3">
      <c r="C12900" s="1"/>
    </row>
    <row r="12901" spans="3:3">
      <c r="C12901" s="1"/>
    </row>
    <row r="12902" spans="3:3">
      <c r="C12902" s="1"/>
    </row>
    <row r="12903" spans="3:3">
      <c r="C12903" s="1"/>
    </row>
    <row r="12904" spans="3:3">
      <c r="C12904" s="1"/>
    </row>
    <row r="12905" spans="3:3">
      <c r="C12905" s="1"/>
    </row>
    <row r="12906" spans="3:3">
      <c r="C12906" s="1"/>
    </row>
    <row r="12907" spans="3:3">
      <c r="C12907" s="1"/>
    </row>
    <row r="12908" spans="3:3">
      <c r="C12908" s="1"/>
    </row>
    <row r="12909" spans="3:3">
      <c r="C12909" s="1"/>
    </row>
    <row r="12910" spans="3:3">
      <c r="C12910" s="1"/>
    </row>
    <row r="12911" spans="3:3">
      <c r="C12911" s="1"/>
    </row>
    <row r="12912" spans="3:3">
      <c r="C12912" s="1"/>
    </row>
    <row r="12913" spans="3:3">
      <c r="C12913" s="1"/>
    </row>
    <row r="12914" spans="3:3">
      <c r="C12914" s="1"/>
    </row>
    <row r="12915" spans="3:3">
      <c r="C12915" s="1"/>
    </row>
    <row r="12916" spans="3:3">
      <c r="C12916" s="1"/>
    </row>
    <row r="12917" spans="3:3">
      <c r="C12917" s="1"/>
    </row>
    <row r="12918" spans="3:3">
      <c r="C12918" s="1"/>
    </row>
    <row r="12919" spans="3:3">
      <c r="C12919" s="1"/>
    </row>
    <row r="12920" spans="3:3">
      <c r="C12920" s="1"/>
    </row>
    <row r="12921" spans="3:3">
      <c r="C12921" s="1"/>
    </row>
    <row r="12922" spans="3:3">
      <c r="C12922" s="1"/>
    </row>
    <row r="12923" spans="3:3">
      <c r="C12923" s="1"/>
    </row>
    <row r="12924" spans="3:3">
      <c r="C12924" s="1"/>
    </row>
    <row r="12925" spans="3:3">
      <c r="C12925" s="1"/>
    </row>
    <row r="12926" spans="3:3">
      <c r="C12926" s="1"/>
    </row>
    <row r="12927" spans="3:3">
      <c r="C12927" s="1"/>
    </row>
    <row r="12928" spans="3:3">
      <c r="C12928" s="1"/>
    </row>
    <row r="12929" spans="3:3">
      <c r="C12929" s="1"/>
    </row>
    <row r="12930" spans="3:3">
      <c r="C12930" s="1"/>
    </row>
    <row r="12931" spans="3:3">
      <c r="C12931" s="1"/>
    </row>
    <row r="12932" spans="3:3">
      <c r="C12932" s="1"/>
    </row>
    <row r="12933" spans="3:3">
      <c r="C12933" s="1"/>
    </row>
    <row r="12934" spans="3:3">
      <c r="C12934" s="1"/>
    </row>
    <row r="12935" spans="3:3">
      <c r="C12935" s="1"/>
    </row>
    <row r="12936" spans="3:3">
      <c r="C12936" s="1"/>
    </row>
    <row r="12937" spans="3:3">
      <c r="C12937" s="1"/>
    </row>
    <row r="12938" spans="3:3">
      <c r="C12938" s="1"/>
    </row>
    <row r="12939" spans="3:3">
      <c r="C12939" s="1"/>
    </row>
    <row r="12940" spans="3:3">
      <c r="C12940" s="1"/>
    </row>
    <row r="12941" spans="3:3">
      <c r="C12941" s="1"/>
    </row>
    <row r="12942" spans="3:3">
      <c r="C12942" s="1"/>
    </row>
    <row r="12943" spans="3:3">
      <c r="C12943" s="1"/>
    </row>
    <row r="12944" spans="3:3">
      <c r="C12944" s="1"/>
    </row>
    <row r="12945" spans="3:3">
      <c r="C12945" s="1"/>
    </row>
    <row r="12946" spans="3:3">
      <c r="C12946" s="1"/>
    </row>
    <row r="12947" spans="3:3">
      <c r="C12947" s="1"/>
    </row>
    <row r="12948" spans="3:3">
      <c r="C12948" s="1"/>
    </row>
    <row r="12949" spans="3:3">
      <c r="C12949" s="1"/>
    </row>
    <row r="12950" spans="3:3">
      <c r="C12950" s="1"/>
    </row>
    <row r="12951" spans="3:3">
      <c r="C12951" s="1"/>
    </row>
    <row r="12952" spans="3:3">
      <c r="C12952" s="1"/>
    </row>
    <row r="12953" spans="3:3">
      <c r="C12953" s="1"/>
    </row>
    <row r="12954" spans="3:3">
      <c r="C12954" s="1"/>
    </row>
    <row r="12955" spans="3:3">
      <c r="C12955" s="1"/>
    </row>
    <row r="12956" spans="3:3">
      <c r="C12956" s="1"/>
    </row>
    <row r="12957" spans="3:3">
      <c r="C12957" s="1"/>
    </row>
    <row r="12958" spans="3:3">
      <c r="C12958" s="1"/>
    </row>
    <row r="12959" spans="3:3">
      <c r="C12959" s="1"/>
    </row>
    <row r="12960" spans="3:3">
      <c r="C12960" s="1"/>
    </row>
    <row r="12961" spans="3:3">
      <c r="C12961" s="1"/>
    </row>
    <row r="12962" spans="3:3">
      <c r="C12962" s="1"/>
    </row>
    <row r="12963" spans="3:3">
      <c r="C12963" s="1"/>
    </row>
    <row r="12964" spans="3:3">
      <c r="C12964" s="1"/>
    </row>
    <row r="12965" spans="3:3">
      <c r="C12965" s="1"/>
    </row>
    <row r="12966" spans="3:3">
      <c r="C12966" s="1"/>
    </row>
    <row r="12967" spans="3:3">
      <c r="C12967" s="1"/>
    </row>
    <row r="12968" spans="3:3">
      <c r="C12968" s="1"/>
    </row>
    <row r="12969" spans="3:3">
      <c r="C12969" s="1"/>
    </row>
    <row r="12970" spans="3:3">
      <c r="C12970" s="1"/>
    </row>
    <row r="12971" spans="3:3">
      <c r="C12971" s="1"/>
    </row>
    <row r="12972" spans="3:3">
      <c r="C12972" s="1"/>
    </row>
    <row r="12973" spans="3:3">
      <c r="C12973" s="1"/>
    </row>
    <row r="12974" spans="3:3">
      <c r="C12974" s="1"/>
    </row>
    <row r="12975" spans="3:3">
      <c r="C12975" s="1"/>
    </row>
    <row r="12976" spans="3:3">
      <c r="C12976" s="1"/>
    </row>
    <row r="12977" spans="3:3">
      <c r="C12977" s="1"/>
    </row>
    <row r="12978" spans="3:3">
      <c r="C12978" s="1"/>
    </row>
    <row r="12979" spans="3:3">
      <c r="C12979" s="1"/>
    </row>
    <row r="12980" spans="3:3">
      <c r="C12980" s="1"/>
    </row>
    <row r="12981" spans="3:3">
      <c r="C12981" s="1"/>
    </row>
    <row r="12982" spans="3:3">
      <c r="C12982" s="1"/>
    </row>
    <row r="12983" spans="3:3">
      <c r="C12983" s="1"/>
    </row>
    <row r="12984" spans="3:3">
      <c r="C12984" s="1"/>
    </row>
    <row r="12985" spans="3:3">
      <c r="C12985" s="1"/>
    </row>
    <row r="12986" spans="3:3">
      <c r="C12986" s="1"/>
    </row>
    <row r="12987" spans="3:3">
      <c r="C12987" s="1"/>
    </row>
    <row r="12988" spans="3:3">
      <c r="C12988" s="1"/>
    </row>
    <row r="12989" spans="3:3">
      <c r="C12989" s="1"/>
    </row>
    <row r="12990" spans="3:3">
      <c r="C12990" s="1"/>
    </row>
    <row r="12991" spans="3:3">
      <c r="C12991" s="1"/>
    </row>
    <row r="12992" spans="3:3">
      <c r="C12992" s="1"/>
    </row>
    <row r="12993" spans="3:3">
      <c r="C12993" s="1"/>
    </row>
    <row r="12994" spans="3:3">
      <c r="C12994" s="1"/>
    </row>
    <row r="12995" spans="3:3">
      <c r="C12995" s="1"/>
    </row>
    <row r="12996" spans="3:3">
      <c r="C12996" s="1"/>
    </row>
    <row r="12997" spans="3:3">
      <c r="C12997" s="1"/>
    </row>
    <row r="12998" spans="3:3">
      <c r="C12998" s="1"/>
    </row>
    <row r="12999" spans="3:3">
      <c r="C12999" s="1"/>
    </row>
    <row r="13000" spans="3:3">
      <c r="C13000" s="1"/>
    </row>
    <row r="13001" spans="3:3">
      <c r="C13001" s="1"/>
    </row>
    <row r="13002" spans="3:3">
      <c r="C13002" s="1"/>
    </row>
    <row r="13003" spans="3:3">
      <c r="C13003" s="1"/>
    </row>
    <row r="13004" spans="3:3">
      <c r="C13004" s="1"/>
    </row>
    <row r="13005" spans="3:3">
      <c r="C13005" s="1"/>
    </row>
    <row r="13006" spans="3:3">
      <c r="C13006" s="1"/>
    </row>
    <row r="13007" spans="3:3">
      <c r="C13007" s="1"/>
    </row>
    <row r="13008" spans="3:3">
      <c r="C13008" s="1"/>
    </row>
    <row r="13009" spans="3:3">
      <c r="C13009" s="1"/>
    </row>
    <row r="13010" spans="3:3">
      <c r="C13010" s="1"/>
    </row>
    <row r="13011" spans="3:3">
      <c r="C13011" s="1"/>
    </row>
    <row r="13012" spans="3:3">
      <c r="C13012" s="1"/>
    </row>
    <row r="13013" spans="3:3">
      <c r="C13013" s="1"/>
    </row>
    <row r="13014" spans="3:3">
      <c r="C13014" s="1"/>
    </row>
    <row r="13015" spans="3:3">
      <c r="C13015" s="1"/>
    </row>
    <row r="13016" spans="3:3">
      <c r="C13016" s="1"/>
    </row>
    <row r="13017" spans="3:3">
      <c r="C13017" s="1"/>
    </row>
    <row r="13018" spans="3:3">
      <c r="C13018" s="1"/>
    </row>
    <row r="13019" spans="3:3">
      <c r="C13019" s="1"/>
    </row>
    <row r="13020" spans="3:3">
      <c r="C13020" s="1"/>
    </row>
    <row r="13021" spans="3:3">
      <c r="C13021" s="1"/>
    </row>
    <row r="13022" spans="3:3">
      <c r="C13022" s="1"/>
    </row>
    <row r="13023" spans="3:3">
      <c r="C13023" s="1"/>
    </row>
    <row r="13024" spans="3:3">
      <c r="C13024" s="1"/>
    </row>
    <row r="13025" spans="3:3">
      <c r="C13025" s="1"/>
    </row>
    <row r="13026" spans="3:3">
      <c r="C13026" s="1"/>
    </row>
    <row r="13027" spans="3:3">
      <c r="C13027" s="1"/>
    </row>
    <row r="13028" spans="3:3">
      <c r="C13028" s="1"/>
    </row>
    <row r="13029" spans="3:3">
      <c r="C13029" s="1"/>
    </row>
    <row r="13030" spans="3:3">
      <c r="C13030" s="1"/>
    </row>
    <row r="13031" spans="3:3">
      <c r="C13031" s="1"/>
    </row>
    <row r="13032" spans="3:3">
      <c r="C13032" s="1"/>
    </row>
    <row r="13033" spans="3:3">
      <c r="C13033" s="1"/>
    </row>
    <row r="13034" spans="3:3">
      <c r="C13034" s="1"/>
    </row>
    <row r="13035" spans="3:3">
      <c r="C13035" s="1"/>
    </row>
    <row r="13036" spans="3:3">
      <c r="C13036" s="1"/>
    </row>
    <row r="13037" spans="3:3">
      <c r="C13037" s="1"/>
    </row>
    <row r="13038" spans="3:3">
      <c r="C13038" s="1"/>
    </row>
    <row r="13039" spans="3:3">
      <c r="C13039" s="1"/>
    </row>
    <row r="13040" spans="3:3">
      <c r="C13040" s="1"/>
    </row>
    <row r="13041" spans="3:3">
      <c r="C13041" s="1"/>
    </row>
    <row r="13042" spans="3:3">
      <c r="C13042" s="1"/>
    </row>
    <row r="13043" spans="3:3">
      <c r="C13043" s="1"/>
    </row>
    <row r="13044" spans="3:3">
      <c r="C13044" s="1"/>
    </row>
    <row r="13045" spans="3:3">
      <c r="C13045" s="1"/>
    </row>
    <row r="13046" spans="3:3">
      <c r="C13046" s="1"/>
    </row>
    <row r="13047" spans="3:3">
      <c r="C13047" s="1"/>
    </row>
    <row r="13048" spans="3:3">
      <c r="C13048" s="1"/>
    </row>
    <row r="13049" spans="3:3">
      <c r="C13049" s="1"/>
    </row>
    <row r="13050" spans="3:3">
      <c r="C13050" s="1"/>
    </row>
    <row r="13051" spans="3:3">
      <c r="C13051" s="1"/>
    </row>
    <row r="13052" spans="3:3">
      <c r="C13052" s="1"/>
    </row>
    <row r="13053" spans="3:3">
      <c r="C13053" s="1"/>
    </row>
    <row r="13054" spans="3:3">
      <c r="C13054" s="1"/>
    </row>
    <row r="13055" spans="3:3">
      <c r="C13055" s="1"/>
    </row>
    <row r="13056" spans="3:3">
      <c r="C13056" s="1"/>
    </row>
    <row r="13057" spans="3:3">
      <c r="C13057" s="1"/>
    </row>
    <row r="13058" spans="3:3">
      <c r="C13058" s="1"/>
    </row>
    <row r="13059" spans="3:3">
      <c r="C13059" s="1"/>
    </row>
    <row r="13060" spans="3:3">
      <c r="C13060" s="1"/>
    </row>
    <row r="13061" spans="3:3">
      <c r="C13061" s="1"/>
    </row>
    <row r="13062" spans="3:3">
      <c r="C13062" s="1"/>
    </row>
    <row r="13063" spans="3:3">
      <c r="C13063" s="1"/>
    </row>
    <row r="13064" spans="3:3">
      <c r="C13064" s="1"/>
    </row>
    <row r="13065" spans="3:3">
      <c r="C13065" s="1"/>
    </row>
    <row r="13066" spans="3:3">
      <c r="C13066" s="1"/>
    </row>
    <row r="13067" spans="3:3">
      <c r="C13067" s="1"/>
    </row>
    <row r="13068" spans="3:3">
      <c r="C13068" s="1"/>
    </row>
    <row r="13069" spans="3:3">
      <c r="C13069" s="1"/>
    </row>
    <row r="13070" spans="3:3">
      <c r="C13070" s="1"/>
    </row>
    <row r="13071" spans="3:3">
      <c r="C13071" s="1"/>
    </row>
    <row r="13072" spans="3:3">
      <c r="C13072" s="1"/>
    </row>
    <row r="13073" spans="3:3">
      <c r="C13073" s="1"/>
    </row>
    <row r="13074" spans="3:3">
      <c r="C13074" s="1"/>
    </row>
    <row r="13075" spans="3:3">
      <c r="C13075" s="1"/>
    </row>
    <row r="13076" spans="3:3">
      <c r="C13076" s="1"/>
    </row>
    <row r="13077" spans="3:3">
      <c r="C13077" s="1"/>
    </row>
    <row r="13078" spans="3:3">
      <c r="C13078" s="1"/>
    </row>
    <row r="13079" spans="3:3">
      <c r="C13079" s="1"/>
    </row>
    <row r="13080" spans="3:3">
      <c r="C13080" s="1"/>
    </row>
    <row r="13081" spans="3:3">
      <c r="C13081" s="1"/>
    </row>
    <row r="13082" spans="3:3">
      <c r="C13082" s="1"/>
    </row>
    <row r="13083" spans="3:3">
      <c r="C13083" s="1"/>
    </row>
    <row r="13084" spans="3:3">
      <c r="C13084" s="1"/>
    </row>
    <row r="13085" spans="3:3">
      <c r="C13085" s="1"/>
    </row>
    <row r="13086" spans="3:3">
      <c r="C13086" s="1"/>
    </row>
    <row r="13087" spans="3:3">
      <c r="C13087" s="1"/>
    </row>
    <row r="13088" spans="3:3">
      <c r="C13088" s="1"/>
    </row>
    <row r="13089" spans="3:3">
      <c r="C13089" s="1"/>
    </row>
    <row r="13090" spans="3:3">
      <c r="C13090" s="1"/>
    </row>
    <row r="13091" spans="3:3">
      <c r="C13091" s="1"/>
    </row>
    <row r="13092" spans="3:3">
      <c r="C13092" s="1"/>
    </row>
    <row r="13093" spans="3:3">
      <c r="C13093" s="1"/>
    </row>
    <row r="13094" spans="3:3">
      <c r="C13094" s="1"/>
    </row>
    <row r="13095" spans="3:3">
      <c r="C13095" s="1"/>
    </row>
    <row r="13096" spans="3:3">
      <c r="C13096" s="1"/>
    </row>
    <row r="13097" spans="3:3">
      <c r="C13097" s="1"/>
    </row>
    <row r="13098" spans="3:3">
      <c r="C13098" s="1"/>
    </row>
    <row r="13099" spans="3:3">
      <c r="C13099" s="1"/>
    </row>
    <row r="13100" spans="3:3">
      <c r="C13100" s="1"/>
    </row>
    <row r="13101" spans="3:3">
      <c r="C13101" s="1"/>
    </row>
    <row r="13102" spans="3:3">
      <c r="C13102" s="1"/>
    </row>
    <row r="13103" spans="3:3">
      <c r="C13103" s="1"/>
    </row>
    <row r="13104" spans="3:3">
      <c r="C13104" s="1"/>
    </row>
    <row r="13105" spans="3:3">
      <c r="C13105" s="1"/>
    </row>
    <row r="13106" spans="3:3">
      <c r="C13106" s="1"/>
    </row>
    <row r="13107" spans="3:3">
      <c r="C13107" s="1"/>
    </row>
    <row r="13108" spans="3:3">
      <c r="C13108" s="1"/>
    </row>
    <row r="13109" spans="3:3">
      <c r="C13109" s="1"/>
    </row>
    <row r="13110" spans="3:3">
      <c r="C13110" s="1"/>
    </row>
    <row r="13111" spans="3:3">
      <c r="C13111" s="1"/>
    </row>
    <row r="13112" spans="3:3">
      <c r="C13112" s="1"/>
    </row>
    <row r="13113" spans="3:3">
      <c r="C13113" s="1"/>
    </row>
    <row r="13114" spans="3:3">
      <c r="C13114" s="1"/>
    </row>
    <row r="13115" spans="3:3">
      <c r="C13115" s="1"/>
    </row>
    <row r="13116" spans="3:3">
      <c r="C13116" s="1"/>
    </row>
    <row r="13117" spans="3:3">
      <c r="C13117" s="1"/>
    </row>
    <row r="13118" spans="3:3">
      <c r="C13118" s="1"/>
    </row>
    <row r="13119" spans="3:3">
      <c r="C13119" s="1"/>
    </row>
    <row r="13120" spans="3:3">
      <c r="C13120" s="1"/>
    </row>
    <row r="13121" spans="3:3">
      <c r="C13121" s="1"/>
    </row>
    <row r="13122" spans="3:3">
      <c r="C13122" s="1"/>
    </row>
    <row r="13123" spans="3:3">
      <c r="C13123" s="1"/>
    </row>
    <row r="13124" spans="3:3">
      <c r="C13124" s="1"/>
    </row>
    <row r="13125" spans="3:3">
      <c r="C13125" s="1"/>
    </row>
    <row r="13126" spans="3:3">
      <c r="C13126" s="1"/>
    </row>
    <row r="13127" spans="3:3">
      <c r="C13127" s="1"/>
    </row>
    <row r="13128" spans="3:3">
      <c r="C13128" s="1"/>
    </row>
    <row r="13129" spans="3:3">
      <c r="C13129" s="1"/>
    </row>
    <row r="13130" spans="3:3">
      <c r="C13130" s="1"/>
    </row>
    <row r="13131" spans="3:3">
      <c r="C13131" s="1"/>
    </row>
    <row r="13132" spans="3:3">
      <c r="C13132" s="1"/>
    </row>
    <row r="13133" spans="3:3">
      <c r="C13133" s="1"/>
    </row>
    <row r="13134" spans="3:3">
      <c r="C13134" s="1"/>
    </row>
    <row r="13135" spans="3:3">
      <c r="C13135" s="1"/>
    </row>
    <row r="13136" spans="3:3">
      <c r="C13136" s="1"/>
    </row>
    <row r="13137" spans="3:3">
      <c r="C13137" s="1"/>
    </row>
    <row r="13138" spans="3:3">
      <c r="C13138" s="1"/>
    </row>
    <row r="13139" spans="3:3">
      <c r="C13139" s="1"/>
    </row>
    <row r="13140" spans="3:3">
      <c r="C13140" s="1"/>
    </row>
    <row r="13141" spans="3:3">
      <c r="C13141" s="1"/>
    </row>
    <row r="13142" spans="3:3">
      <c r="C13142" s="1"/>
    </row>
    <row r="13143" spans="3:3">
      <c r="C13143" s="1"/>
    </row>
    <row r="13144" spans="3:3">
      <c r="C13144" s="1"/>
    </row>
    <row r="13145" spans="3:3">
      <c r="C13145" s="1"/>
    </row>
    <row r="13146" spans="3:3">
      <c r="C13146" s="1"/>
    </row>
    <row r="13147" spans="3:3">
      <c r="C13147" s="1"/>
    </row>
    <row r="13148" spans="3:3">
      <c r="C13148" s="1"/>
    </row>
    <row r="13149" spans="3:3">
      <c r="C13149" s="1"/>
    </row>
    <row r="13150" spans="3:3">
      <c r="C13150" s="1"/>
    </row>
    <row r="13151" spans="3:3">
      <c r="C13151" s="1"/>
    </row>
    <row r="13152" spans="3:3">
      <c r="C13152" s="1"/>
    </row>
    <row r="13153" spans="3:3">
      <c r="C13153" s="1"/>
    </row>
    <row r="13154" spans="3:3">
      <c r="C13154" s="1"/>
    </row>
    <row r="13155" spans="3:3">
      <c r="C13155" s="1"/>
    </row>
    <row r="13156" spans="3:3">
      <c r="C13156" s="1"/>
    </row>
    <row r="13157" spans="3:3">
      <c r="C13157" s="1"/>
    </row>
    <row r="13158" spans="3:3">
      <c r="C13158" s="1"/>
    </row>
    <row r="13159" spans="3:3">
      <c r="C13159" s="1"/>
    </row>
    <row r="13160" spans="3:3">
      <c r="C13160" s="1"/>
    </row>
    <row r="13161" spans="3:3">
      <c r="C13161" s="1"/>
    </row>
    <row r="13162" spans="3:3">
      <c r="C13162" s="1"/>
    </row>
    <row r="13163" spans="3:3">
      <c r="C13163" s="1"/>
    </row>
    <row r="13164" spans="3:3">
      <c r="C13164" s="1"/>
    </row>
    <row r="13165" spans="3:3">
      <c r="C13165" s="1"/>
    </row>
    <row r="13166" spans="3:3">
      <c r="C13166" s="1"/>
    </row>
    <row r="13167" spans="3:3">
      <c r="C13167" s="1"/>
    </row>
    <row r="13168" spans="3:3">
      <c r="C13168" s="1"/>
    </row>
    <row r="13169" spans="3:3">
      <c r="C13169" s="1"/>
    </row>
    <row r="13170" spans="3:3">
      <c r="C13170" s="1"/>
    </row>
    <row r="13171" spans="3:3">
      <c r="C13171" s="1"/>
    </row>
    <row r="13172" spans="3:3">
      <c r="C13172" s="1"/>
    </row>
    <row r="13173" spans="3:3">
      <c r="C13173" s="1"/>
    </row>
    <row r="13174" spans="3:3">
      <c r="C13174" s="1"/>
    </row>
    <row r="13175" spans="3:3">
      <c r="C13175" s="1"/>
    </row>
    <row r="13176" spans="3:3">
      <c r="C13176" s="1"/>
    </row>
    <row r="13177" spans="3:3">
      <c r="C13177" s="1"/>
    </row>
    <row r="13178" spans="3:3">
      <c r="C13178" s="1"/>
    </row>
    <row r="13179" spans="3:3">
      <c r="C13179" s="1"/>
    </row>
    <row r="13180" spans="3:3">
      <c r="C13180" s="1"/>
    </row>
    <row r="13181" spans="3:3">
      <c r="C13181" s="1"/>
    </row>
    <row r="13182" spans="3:3">
      <c r="C13182" s="1"/>
    </row>
    <row r="13183" spans="3:3">
      <c r="C13183" s="1"/>
    </row>
    <row r="13184" spans="3:3">
      <c r="C13184" s="1"/>
    </row>
    <row r="13185" spans="3:3">
      <c r="C13185" s="1"/>
    </row>
    <row r="13186" spans="3:3">
      <c r="C13186" s="1"/>
    </row>
    <row r="13187" spans="3:3">
      <c r="C13187" s="1"/>
    </row>
    <row r="13188" spans="3:3">
      <c r="C13188" s="1"/>
    </row>
    <row r="13189" spans="3:3">
      <c r="C13189" s="1"/>
    </row>
    <row r="13190" spans="3:3">
      <c r="C13190" s="1"/>
    </row>
    <row r="13191" spans="3:3">
      <c r="C13191" s="1"/>
    </row>
    <row r="13192" spans="3:3">
      <c r="C13192" s="1"/>
    </row>
    <row r="13193" spans="3:3">
      <c r="C13193" s="1"/>
    </row>
    <row r="13194" spans="3:3">
      <c r="C13194" s="1"/>
    </row>
    <row r="13195" spans="3:3">
      <c r="C13195" s="1"/>
    </row>
    <row r="13196" spans="3:3">
      <c r="C13196" s="1"/>
    </row>
    <row r="13197" spans="3:3">
      <c r="C13197" s="1"/>
    </row>
    <row r="13198" spans="3:3">
      <c r="C13198" s="1"/>
    </row>
    <row r="13199" spans="3:3">
      <c r="C13199" s="1"/>
    </row>
    <row r="13200" spans="3:3">
      <c r="C13200" s="1"/>
    </row>
    <row r="13201" spans="3:3">
      <c r="C13201" s="1"/>
    </row>
    <row r="13202" spans="3:3">
      <c r="C13202" s="1"/>
    </row>
    <row r="13203" spans="3:3">
      <c r="C13203" s="1"/>
    </row>
    <row r="13204" spans="3:3">
      <c r="C13204" s="1"/>
    </row>
    <row r="13205" spans="3:3">
      <c r="C13205" s="1"/>
    </row>
    <row r="13206" spans="3:3">
      <c r="C13206" s="1"/>
    </row>
    <row r="13207" spans="3:3">
      <c r="C13207" s="1"/>
    </row>
    <row r="13208" spans="3:3">
      <c r="C13208" s="1"/>
    </row>
    <row r="13209" spans="3:3">
      <c r="C13209" s="1"/>
    </row>
    <row r="13210" spans="3:3">
      <c r="C13210" s="1"/>
    </row>
    <row r="13211" spans="3:3">
      <c r="C13211" s="1"/>
    </row>
    <row r="13212" spans="3:3">
      <c r="C13212" s="1"/>
    </row>
    <row r="13213" spans="3:3">
      <c r="C13213" s="1"/>
    </row>
    <row r="13214" spans="3:3">
      <c r="C13214" s="1"/>
    </row>
    <row r="13215" spans="3:3">
      <c r="C13215" s="1"/>
    </row>
    <row r="13216" spans="3:3">
      <c r="C13216" s="1"/>
    </row>
    <row r="13217" spans="3:3">
      <c r="C13217" s="1"/>
    </row>
    <row r="13218" spans="3:3">
      <c r="C13218" s="1"/>
    </row>
    <row r="13219" spans="3:3">
      <c r="C13219" s="1"/>
    </row>
    <row r="13220" spans="3:3">
      <c r="C13220" s="1"/>
    </row>
    <row r="13221" spans="3:3">
      <c r="C13221" s="1"/>
    </row>
    <row r="13222" spans="3:3">
      <c r="C13222" s="1"/>
    </row>
    <row r="13223" spans="3:3">
      <c r="C13223" s="1"/>
    </row>
    <row r="13224" spans="3:3">
      <c r="C13224" s="1"/>
    </row>
    <row r="13225" spans="3:3">
      <c r="C13225" s="1"/>
    </row>
    <row r="13226" spans="3:3">
      <c r="C13226" s="1"/>
    </row>
    <row r="13227" spans="3:3">
      <c r="C13227" s="1"/>
    </row>
    <row r="13228" spans="3:3">
      <c r="C13228" s="1"/>
    </row>
    <row r="13229" spans="3:3">
      <c r="C13229" s="1"/>
    </row>
    <row r="13230" spans="3:3">
      <c r="C13230" s="1"/>
    </row>
    <row r="13231" spans="3:3">
      <c r="C13231" s="1"/>
    </row>
    <row r="13232" spans="3:3">
      <c r="C13232" s="1"/>
    </row>
    <row r="13233" spans="3:3">
      <c r="C13233" s="1"/>
    </row>
    <row r="13234" spans="3:3">
      <c r="C13234" s="1"/>
    </row>
    <row r="13235" spans="3:3">
      <c r="C13235" s="1"/>
    </row>
    <row r="13236" spans="3:3">
      <c r="C13236" s="1"/>
    </row>
    <row r="13237" spans="3:3">
      <c r="C13237" s="1"/>
    </row>
    <row r="13238" spans="3:3">
      <c r="C13238" s="1"/>
    </row>
    <row r="13239" spans="3:3">
      <c r="C13239" s="1"/>
    </row>
    <row r="13240" spans="3:3">
      <c r="C13240" s="1"/>
    </row>
    <row r="13241" spans="3:3">
      <c r="C13241" s="1"/>
    </row>
    <row r="13242" spans="3:3">
      <c r="C13242" s="1"/>
    </row>
    <row r="13243" spans="3:3">
      <c r="C13243" s="1"/>
    </row>
    <row r="13244" spans="3:3">
      <c r="C13244" s="1"/>
    </row>
    <row r="13245" spans="3:3">
      <c r="C13245" s="1"/>
    </row>
    <row r="13246" spans="3:3">
      <c r="C13246" s="1"/>
    </row>
    <row r="13247" spans="3:3">
      <c r="C13247" s="1"/>
    </row>
    <row r="13248" spans="3:3">
      <c r="C13248" s="1"/>
    </row>
    <row r="13249" spans="3:3">
      <c r="C13249" s="1"/>
    </row>
    <row r="13250" spans="3:3">
      <c r="C13250" s="1"/>
    </row>
    <row r="13251" spans="3:3">
      <c r="C13251" s="1"/>
    </row>
    <row r="13252" spans="3:3">
      <c r="C13252" s="1"/>
    </row>
    <row r="13253" spans="3:3">
      <c r="C13253" s="1"/>
    </row>
    <row r="13254" spans="3:3">
      <c r="C13254" s="1"/>
    </row>
    <row r="13255" spans="3:3">
      <c r="C13255" s="1"/>
    </row>
    <row r="13256" spans="3:3">
      <c r="C13256" s="1"/>
    </row>
    <row r="13257" spans="3:3">
      <c r="C13257" s="1"/>
    </row>
    <row r="13258" spans="3:3">
      <c r="C13258" s="1"/>
    </row>
    <row r="13259" spans="3:3">
      <c r="C13259" s="1"/>
    </row>
    <row r="13260" spans="3:3">
      <c r="C13260" s="1"/>
    </row>
    <row r="13261" spans="3:3">
      <c r="C13261" s="1"/>
    </row>
    <row r="13262" spans="3:3">
      <c r="C13262" s="1"/>
    </row>
    <row r="13263" spans="3:3">
      <c r="C13263" s="1"/>
    </row>
    <row r="13264" spans="3:3">
      <c r="C13264" s="1"/>
    </row>
    <row r="13265" spans="3:3">
      <c r="C13265" s="1"/>
    </row>
    <row r="13266" spans="3:3">
      <c r="C13266" s="1"/>
    </row>
    <row r="13267" spans="3:3">
      <c r="C13267" s="1"/>
    </row>
    <row r="13268" spans="3:3">
      <c r="C13268" s="1"/>
    </row>
    <row r="13269" spans="3:3">
      <c r="C13269" s="1"/>
    </row>
    <row r="13270" spans="3:3">
      <c r="C13270" s="1"/>
    </row>
    <row r="13271" spans="3:3">
      <c r="C13271" s="1"/>
    </row>
    <row r="13272" spans="3:3">
      <c r="C13272" s="1"/>
    </row>
    <row r="13273" spans="3:3">
      <c r="C13273" s="1"/>
    </row>
    <row r="13274" spans="3:3">
      <c r="C13274" s="1"/>
    </row>
    <row r="13275" spans="3:3">
      <c r="C13275" s="1"/>
    </row>
    <row r="13276" spans="3:3">
      <c r="C13276" s="1"/>
    </row>
    <row r="13277" spans="3:3">
      <c r="C13277" s="1"/>
    </row>
    <row r="13278" spans="3:3">
      <c r="C13278" s="1"/>
    </row>
    <row r="13279" spans="3:3">
      <c r="C13279" s="1"/>
    </row>
    <row r="13280" spans="3:3">
      <c r="C13280" s="1"/>
    </row>
    <row r="13281" spans="3:3">
      <c r="C13281" s="1"/>
    </row>
    <row r="13282" spans="3:3">
      <c r="C13282" s="1"/>
    </row>
    <row r="13283" spans="3:3">
      <c r="C13283" s="1"/>
    </row>
    <row r="13284" spans="3:3">
      <c r="C13284" s="1"/>
    </row>
    <row r="13285" spans="3:3">
      <c r="C13285" s="1"/>
    </row>
    <row r="13286" spans="3:3">
      <c r="C13286" s="1"/>
    </row>
    <row r="13287" spans="3:3">
      <c r="C13287" s="1"/>
    </row>
    <row r="13288" spans="3:3">
      <c r="C13288" s="1"/>
    </row>
    <row r="13289" spans="3:3">
      <c r="C13289" s="1"/>
    </row>
    <row r="13290" spans="3:3">
      <c r="C13290" s="1"/>
    </row>
    <row r="13291" spans="3:3">
      <c r="C13291" s="1"/>
    </row>
    <row r="13292" spans="3:3">
      <c r="C13292" s="1"/>
    </row>
    <row r="13293" spans="3:3">
      <c r="C13293" s="1"/>
    </row>
    <row r="13294" spans="3:3">
      <c r="C13294" s="1"/>
    </row>
    <row r="13295" spans="3:3">
      <c r="C13295" s="1"/>
    </row>
    <row r="13296" spans="3:3">
      <c r="C13296" s="1"/>
    </row>
    <row r="13297" spans="3:3">
      <c r="C13297" s="1"/>
    </row>
    <row r="13298" spans="3:3">
      <c r="C13298" s="1"/>
    </row>
    <row r="13299" spans="3:3">
      <c r="C13299" s="1"/>
    </row>
    <row r="13300" spans="3:3">
      <c r="C13300" s="1"/>
    </row>
    <row r="13301" spans="3:3">
      <c r="C13301" s="1"/>
    </row>
    <row r="13302" spans="3:3">
      <c r="C13302" s="1"/>
    </row>
    <row r="13303" spans="3:3">
      <c r="C13303" s="1"/>
    </row>
    <row r="13304" spans="3:3">
      <c r="C13304" s="1"/>
    </row>
    <row r="13305" spans="3:3">
      <c r="C13305" s="1"/>
    </row>
    <row r="13306" spans="3:3">
      <c r="C13306" s="1"/>
    </row>
    <row r="13307" spans="3:3">
      <c r="C13307" s="1"/>
    </row>
    <row r="13308" spans="3:3">
      <c r="C13308" s="1"/>
    </row>
    <row r="13309" spans="3:3">
      <c r="C13309" s="1"/>
    </row>
    <row r="13310" spans="3:3">
      <c r="C13310" s="1"/>
    </row>
    <row r="13311" spans="3:3">
      <c r="C13311" s="1"/>
    </row>
    <row r="13312" spans="3:3">
      <c r="C13312" s="1"/>
    </row>
    <row r="13313" spans="3:3">
      <c r="C13313" s="1"/>
    </row>
    <row r="13314" spans="3:3">
      <c r="C13314" s="1"/>
    </row>
    <row r="13315" spans="3:3">
      <c r="C13315" s="1"/>
    </row>
    <row r="13316" spans="3:3">
      <c r="C13316" s="1"/>
    </row>
    <row r="13317" spans="3:3">
      <c r="C13317" s="1"/>
    </row>
    <row r="13318" spans="3:3">
      <c r="C13318" s="1"/>
    </row>
    <row r="13319" spans="3:3">
      <c r="C13319" s="1"/>
    </row>
    <row r="13320" spans="3:3">
      <c r="C13320" s="1"/>
    </row>
    <row r="13321" spans="3:3">
      <c r="C13321" s="1"/>
    </row>
    <row r="13322" spans="3:3">
      <c r="C13322" s="1"/>
    </row>
    <row r="13323" spans="3:3">
      <c r="C13323" s="1"/>
    </row>
    <row r="13324" spans="3:3">
      <c r="C13324" s="1"/>
    </row>
    <row r="13325" spans="3:3">
      <c r="C13325" s="1"/>
    </row>
    <row r="13326" spans="3:3">
      <c r="C13326" s="1"/>
    </row>
    <row r="13327" spans="3:3">
      <c r="C13327" s="1"/>
    </row>
    <row r="13328" spans="3:3">
      <c r="C13328" s="1"/>
    </row>
    <row r="13329" spans="3:3">
      <c r="C13329" s="1"/>
    </row>
    <row r="13330" spans="3:3">
      <c r="C13330" s="1"/>
    </row>
    <row r="13331" spans="3:3">
      <c r="C13331" s="1"/>
    </row>
    <row r="13332" spans="3:3">
      <c r="C13332" s="1"/>
    </row>
    <row r="13333" spans="3:3">
      <c r="C13333" s="1"/>
    </row>
    <row r="13334" spans="3:3">
      <c r="C13334" s="1"/>
    </row>
    <row r="13335" spans="3:3">
      <c r="C13335" s="1"/>
    </row>
    <row r="13336" spans="3:3">
      <c r="C13336" s="1"/>
    </row>
    <row r="13337" spans="3:3">
      <c r="C13337" s="1"/>
    </row>
    <row r="13338" spans="3:3">
      <c r="C13338" s="1"/>
    </row>
    <row r="13339" spans="3:3">
      <c r="C13339" s="1"/>
    </row>
    <row r="13340" spans="3:3">
      <c r="C13340" s="1"/>
    </row>
    <row r="13341" spans="3:3">
      <c r="C13341" s="1"/>
    </row>
    <row r="13342" spans="3:3">
      <c r="C13342" s="1"/>
    </row>
    <row r="13343" spans="3:3">
      <c r="C13343" s="1"/>
    </row>
    <row r="13344" spans="3:3">
      <c r="C13344" s="1"/>
    </row>
    <row r="13345" spans="3:3">
      <c r="C13345" s="1"/>
    </row>
    <row r="13346" spans="3:3">
      <c r="C13346" s="1"/>
    </row>
    <row r="13347" spans="3:3">
      <c r="C13347" s="1"/>
    </row>
    <row r="13348" spans="3:3">
      <c r="C13348" s="1"/>
    </row>
    <row r="13349" spans="3:3">
      <c r="C13349" s="1"/>
    </row>
    <row r="13350" spans="3:3">
      <c r="C13350" s="1"/>
    </row>
    <row r="13351" spans="3:3">
      <c r="C13351" s="1"/>
    </row>
    <row r="13352" spans="3:3">
      <c r="C13352" s="1"/>
    </row>
    <row r="13353" spans="3:3">
      <c r="C13353" s="1"/>
    </row>
    <row r="13354" spans="3:3">
      <c r="C13354" s="1"/>
    </row>
    <row r="13355" spans="3:3">
      <c r="C13355" s="1"/>
    </row>
    <row r="13356" spans="3:3">
      <c r="C13356" s="1"/>
    </row>
    <row r="13357" spans="3:3">
      <c r="C13357" s="1"/>
    </row>
    <row r="13358" spans="3:3">
      <c r="C13358" s="1"/>
    </row>
    <row r="13359" spans="3:3">
      <c r="C13359" s="1"/>
    </row>
    <row r="13360" spans="3:3">
      <c r="C13360" s="1"/>
    </row>
    <row r="13361" spans="3:3">
      <c r="C13361" s="1"/>
    </row>
    <row r="13362" spans="3:3">
      <c r="C13362" s="1"/>
    </row>
    <row r="13363" spans="3:3">
      <c r="C13363" s="1"/>
    </row>
    <row r="13364" spans="3:3">
      <c r="C13364" s="1"/>
    </row>
    <row r="13365" spans="3:3">
      <c r="C13365" s="1"/>
    </row>
    <row r="13366" spans="3:3">
      <c r="C13366" s="1"/>
    </row>
    <row r="13367" spans="3:3">
      <c r="C13367" s="1"/>
    </row>
    <row r="13368" spans="3:3">
      <c r="C13368" s="1"/>
    </row>
    <row r="13369" spans="3:3">
      <c r="C13369" s="1"/>
    </row>
    <row r="13370" spans="3:3">
      <c r="C13370" s="1"/>
    </row>
    <row r="13371" spans="3:3">
      <c r="C13371" s="1"/>
    </row>
    <row r="13372" spans="3:3">
      <c r="C13372" s="1"/>
    </row>
    <row r="13373" spans="3:3">
      <c r="C13373" s="1"/>
    </row>
    <row r="13374" spans="3:3">
      <c r="C13374" s="1"/>
    </row>
    <row r="13375" spans="3:3">
      <c r="C13375" s="1"/>
    </row>
    <row r="13376" spans="3:3">
      <c r="C13376" s="1"/>
    </row>
    <row r="13377" spans="3:3">
      <c r="C13377" s="1"/>
    </row>
    <row r="13378" spans="3:3">
      <c r="C13378" s="1"/>
    </row>
    <row r="13379" spans="3:3">
      <c r="C13379" s="1"/>
    </row>
    <row r="13380" spans="3:3">
      <c r="C13380" s="1"/>
    </row>
    <row r="13381" spans="3:3">
      <c r="C13381" s="1"/>
    </row>
    <row r="13382" spans="3:3">
      <c r="C13382" s="1"/>
    </row>
    <row r="13383" spans="3:3">
      <c r="C13383" s="1"/>
    </row>
    <row r="13384" spans="3:3">
      <c r="C13384" s="1"/>
    </row>
    <row r="13385" spans="3:3">
      <c r="C13385" s="1"/>
    </row>
    <row r="13386" spans="3:3">
      <c r="C13386" s="1"/>
    </row>
    <row r="13387" spans="3:3">
      <c r="C13387" s="1"/>
    </row>
    <row r="13388" spans="3:3">
      <c r="C13388" s="1"/>
    </row>
    <row r="13389" spans="3:3">
      <c r="C13389" s="1"/>
    </row>
    <row r="13390" spans="3:3">
      <c r="C13390" s="1"/>
    </row>
    <row r="13391" spans="3:3">
      <c r="C13391" s="1"/>
    </row>
    <row r="13392" spans="3:3">
      <c r="C13392" s="1"/>
    </row>
    <row r="13393" spans="3:3">
      <c r="C13393" s="1"/>
    </row>
    <row r="13394" spans="3:3">
      <c r="C13394" s="1"/>
    </row>
    <row r="13395" spans="3:3">
      <c r="C13395" s="1"/>
    </row>
    <row r="13396" spans="3:3">
      <c r="C13396" s="1"/>
    </row>
    <row r="13397" spans="3:3">
      <c r="C13397" s="1"/>
    </row>
    <row r="13398" spans="3:3">
      <c r="C13398" s="1"/>
    </row>
    <row r="13399" spans="3:3">
      <c r="C13399" s="1"/>
    </row>
    <row r="13400" spans="3:3">
      <c r="C13400" s="1"/>
    </row>
    <row r="13401" spans="3:3">
      <c r="C13401" s="1"/>
    </row>
    <row r="13402" spans="3:3">
      <c r="C13402" s="1"/>
    </row>
    <row r="13403" spans="3:3">
      <c r="C13403" s="1"/>
    </row>
    <row r="13404" spans="3:3">
      <c r="C13404" s="1"/>
    </row>
    <row r="13405" spans="3:3">
      <c r="C13405" s="1"/>
    </row>
    <row r="13406" spans="3:3">
      <c r="C13406" s="1"/>
    </row>
    <row r="13407" spans="3:3">
      <c r="C13407" s="1"/>
    </row>
    <row r="13408" spans="3:3">
      <c r="C13408" s="1"/>
    </row>
    <row r="13409" spans="3:3">
      <c r="C13409" s="1"/>
    </row>
    <row r="13410" spans="3:3">
      <c r="C13410" s="1"/>
    </row>
    <row r="13411" spans="3:3">
      <c r="C13411" s="1"/>
    </row>
    <row r="13412" spans="3:3">
      <c r="C13412" s="1"/>
    </row>
    <row r="13413" spans="3:3">
      <c r="C13413" s="1"/>
    </row>
    <row r="13414" spans="3:3">
      <c r="C13414" s="1"/>
    </row>
    <row r="13415" spans="3:3">
      <c r="C13415" s="1"/>
    </row>
    <row r="13416" spans="3:3">
      <c r="C13416" s="1"/>
    </row>
    <row r="13417" spans="3:3">
      <c r="C13417" s="1"/>
    </row>
    <row r="13418" spans="3:3">
      <c r="C13418" s="1"/>
    </row>
    <row r="13419" spans="3:3">
      <c r="C13419" s="1"/>
    </row>
    <row r="13420" spans="3:3">
      <c r="C13420" s="1"/>
    </row>
    <row r="13421" spans="3:3">
      <c r="C13421" s="1"/>
    </row>
    <row r="13422" spans="3:3">
      <c r="C13422" s="1"/>
    </row>
    <row r="13423" spans="3:3">
      <c r="C13423" s="1"/>
    </row>
    <row r="13424" spans="3:3">
      <c r="C13424" s="1"/>
    </row>
    <row r="13425" spans="3:3">
      <c r="C13425" s="1"/>
    </row>
    <row r="13426" spans="3:3">
      <c r="C13426" s="1"/>
    </row>
    <row r="13427" spans="3:3">
      <c r="C13427" s="1"/>
    </row>
    <row r="13428" spans="3:3">
      <c r="C13428" s="1"/>
    </row>
    <row r="13429" spans="3:3">
      <c r="C13429" s="1"/>
    </row>
    <row r="13430" spans="3:3">
      <c r="C13430" s="1"/>
    </row>
    <row r="13431" spans="3:3">
      <c r="C13431" s="1"/>
    </row>
    <row r="13432" spans="3:3">
      <c r="C13432" s="1"/>
    </row>
    <row r="13433" spans="3:3">
      <c r="C13433" s="1"/>
    </row>
    <row r="13434" spans="3:3">
      <c r="C13434" s="1"/>
    </row>
    <row r="13435" spans="3:3">
      <c r="C13435" s="1"/>
    </row>
    <row r="13436" spans="3:3">
      <c r="C13436" s="1"/>
    </row>
    <row r="13437" spans="3:3">
      <c r="C13437" s="1"/>
    </row>
    <row r="13438" spans="3:3">
      <c r="C13438" s="1"/>
    </row>
    <row r="13439" spans="3:3">
      <c r="C13439" s="1"/>
    </row>
    <row r="13440" spans="3:3">
      <c r="C13440" s="1"/>
    </row>
    <row r="13441" spans="3:3">
      <c r="C13441" s="1"/>
    </row>
    <row r="13442" spans="3:3">
      <c r="C13442" s="1"/>
    </row>
    <row r="13443" spans="3:3">
      <c r="C13443" s="1"/>
    </row>
    <row r="13444" spans="3:3">
      <c r="C13444" s="1"/>
    </row>
    <row r="13445" spans="3:3">
      <c r="C13445" s="1"/>
    </row>
    <row r="13446" spans="3:3">
      <c r="C13446" s="1"/>
    </row>
    <row r="13447" spans="3:3">
      <c r="C13447" s="1"/>
    </row>
    <row r="13448" spans="3:3">
      <c r="C13448" s="1"/>
    </row>
    <row r="13449" spans="3:3">
      <c r="C13449" s="1"/>
    </row>
    <row r="13450" spans="3:3">
      <c r="C13450" s="1"/>
    </row>
    <row r="13451" spans="3:3">
      <c r="C13451" s="1"/>
    </row>
    <row r="13452" spans="3:3">
      <c r="C13452" s="1"/>
    </row>
    <row r="13453" spans="3:3">
      <c r="C13453" s="1"/>
    </row>
    <row r="13454" spans="3:3">
      <c r="C13454" s="1"/>
    </row>
    <row r="13455" spans="3:3">
      <c r="C13455" s="1"/>
    </row>
    <row r="13456" spans="3:3">
      <c r="C13456" s="1"/>
    </row>
    <row r="13457" spans="3:3">
      <c r="C13457" s="1"/>
    </row>
    <row r="13458" spans="3:3">
      <c r="C13458" s="1"/>
    </row>
    <row r="13459" spans="3:3">
      <c r="C13459" s="1"/>
    </row>
    <row r="13460" spans="3:3">
      <c r="C13460" s="1"/>
    </row>
    <row r="13461" spans="3:3">
      <c r="C13461" s="1"/>
    </row>
    <row r="13462" spans="3:3">
      <c r="C13462" s="1"/>
    </row>
    <row r="13463" spans="3:3">
      <c r="C13463" s="1"/>
    </row>
    <row r="13464" spans="3:3">
      <c r="C13464" s="1"/>
    </row>
    <row r="13465" spans="3:3">
      <c r="C13465" s="1"/>
    </row>
    <row r="13466" spans="3:3">
      <c r="C13466" s="1"/>
    </row>
    <row r="13467" spans="3:3">
      <c r="C13467" s="1"/>
    </row>
    <row r="13468" spans="3:3">
      <c r="C13468" s="1"/>
    </row>
    <row r="13469" spans="3:3">
      <c r="C13469" s="1"/>
    </row>
    <row r="13470" spans="3:3">
      <c r="C13470" s="1"/>
    </row>
    <row r="13471" spans="3:3">
      <c r="C13471" s="1"/>
    </row>
    <row r="13472" spans="3:3">
      <c r="C13472" s="1"/>
    </row>
    <row r="13473" spans="3:3">
      <c r="C13473" s="1"/>
    </row>
    <row r="13474" spans="3:3">
      <c r="C13474" s="1"/>
    </row>
    <row r="13475" spans="3:3">
      <c r="C13475" s="1"/>
    </row>
    <row r="13476" spans="3:3">
      <c r="C13476" s="1"/>
    </row>
    <row r="13477" spans="3:3">
      <c r="C13477" s="1"/>
    </row>
    <row r="13478" spans="3:3">
      <c r="C13478" s="1"/>
    </row>
    <row r="13479" spans="3:3">
      <c r="C13479" s="1"/>
    </row>
    <row r="13480" spans="3:3">
      <c r="C13480" s="1"/>
    </row>
    <row r="13481" spans="3:3">
      <c r="C13481" s="1"/>
    </row>
    <row r="13482" spans="3:3">
      <c r="C13482" s="1"/>
    </row>
    <row r="13483" spans="3:3">
      <c r="C13483" s="1"/>
    </row>
    <row r="13484" spans="3:3">
      <c r="C13484" s="1"/>
    </row>
    <row r="13485" spans="3:3">
      <c r="C13485" s="1"/>
    </row>
    <row r="13486" spans="3:3">
      <c r="C13486" s="1"/>
    </row>
    <row r="13487" spans="3:3">
      <c r="C13487" s="1"/>
    </row>
    <row r="13488" spans="3:3">
      <c r="C13488" s="1"/>
    </row>
    <row r="13489" spans="3:3">
      <c r="C13489" s="1"/>
    </row>
    <row r="13490" spans="3:3">
      <c r="C13490" s="1"/>
    </row>
    <row r="13491" spans="3:3">
      <c r="C13491" s="1"/>
    </row>
    <row r="13492" spans="3:3">
      <c r="C13492" s="1"/>
    </row>
    <row r="13493" spans="3:3">
      <c r="C13493" s="1"/>
    </row>
    <row r="13494" spans="3:3">
      <c r="C13494" s="1"/>
    </row>
    <row r="13495" spans="3:3">
      <c r="C13495" s="1"/>
    </row>
    <row r="13496" spans="3:3">
      <c r="C13496" s="1"/>
    </row>
    <row r="13497" spans="3:3">
      <c r="C13497" s="1"/>
    </row>
    <row r="13498" spans="3:3">
      <c r="C13498" s="1"/>
    </row>
    <row r="13499" spans="3:3">
      <c r="C13499" s="1"/>
    </row>
    <row r="13500" spans="3:3">
      <c r="C13500" s="1"/>
    </row>
    <row r="13501" spans="3:3">
      <c r="C13501" s="1"/>
    </row>
    <row r="13502" spans="3:3">
      <c r="C13502" s="1"/>
    </row>
    <row r="13503" spans="3:3">
      <c r="C13503" s="1"/>
    </row>
    <row r="13504" spans="3:3">
      <c r="C13504" s="1"/>
    </row>
    <row r="13505" spans="3:3">
      <c r="C13505" s="1"/>
    </row>
    <row r="13506" spans="3:3">
      <c r="C13506" s="1"/>
    </row>
    <row r="13507" spans="3:3">
      <c r="C13507" s="1"/>
    </row>
    <row r="13508" spans="3:3">
      <c r="C13508" s="1"/>
    </row>
    <row r="13509" spans="3:3">
      <c r="C13509" s="1"/>
    </row>
    <row r="13510" spans="3:3">
      <c r="C13510" s="1"/>
    </row>
    <row r="13511" spans="3:3">
      <c r="C13511" s="1"/>
    </row>
    <row r="13512" spans="3:3">
      <c r="C13512" s="1"/>
    </row>
    <row r="13513" spans="3:3">
      <c r="C13513" s="1"/>
    </row>
    <row r="13514" spans="3:3">
      <c r="C13514" s="1"/>
    </row>
    <row r="13515" spans="3:3">
      <c r="C13515" s="1"/>
    </row>
    <row r="13516" spans="3:3">
      <c r="C13516" s="1"/>
    </row>
    <row r="13517" spans="3:3">
      <c r="C13517" s="1"/>
    </row>
    <row r="13518" spans="3:3">
      <c r="C13518" s="1"/>
    </row>
    <row r="13519" spans="3:3">
      <c r="C13519" s="1"/>
    </row>
    <row r="13520" spans="3:3">
      <c r="C13520" s="1"/>
    </row>
    <row r="13521" spans="3:3">
      <c r="C13521" s="1"/>
    </row>
    <row r="13522" spans="3:3">
      <c r="C13522" s="1"/>
    </row>
    <row r="13523" spans="3:3">
      <c r="C13523" s="1"/>
    </row>
    <row r="13524" spans="3:3">
      <c r="C13524" s="1"/>
    </row>
    <row r="13525" spans="3:3">
      <c r="C13525" s="1"/>
    </row>
    <row r="13526" spans="3:3">
      <c r="C13526" s="1"/>
    </row>
    <row r="13527" spans="3:3">
      <c r="C13527" s="1"/>
    </row>
    <row r="13528" spans="3:3">
      <c r="C13528" s="1"/>
    </row>
    <row r="13529" spans="3:3">
      <c r="C13529" s="1"/>
    </row>
    <row r="13530" spans="3:3">
      <c r="C13530" s="1"/>
    </row>
    <row r="13531" spans="3:3">
      <c r="C13531" s="1"/>
    </row>
    <row r="13532" spans="3:3">
      <c r="C13532" s="1"/>
    </row>
    <row r="13533" spans="3:3">
      <c r="C13533" s="1"/>
    </row>
    <row r="13534" spans="3:3">
      <c r="C13534" s="1"/>
    </row>
    <row r="13535" spans="3:3">
      <c r="C13535" s="1"/>
    </row>
    <row r="13536" spans="3:3">
      <c r="C13536" s="1"/>
    </row>
    <row r="13537" spans="3:3">
      <c r="C13537" s="1"/>
    </row>
    <row r="13538" spans="3:3">
      <c r="C13538" s="1"/>
    </row>
    <row r="13539" spans="3:3">
      <c r="C13539" s="1"/>
    </row>
    <row r="13540" spans="3:3">
      <c r="C13540" s="1"/>
    </row>
    <row r="13541" spans="3:3">
      <c r="C13541" s="1"/>
    </row>
    <row r="13542" spans="3:3">
      <c r="C13542" s="1"/>
    </row>
    <row r="13543" spans="3:3">
      <c r="C13543" s="1"/>
    </row>
    <row r="13544" spans="3:3">
      <c r="C13544" s="1"/>
    </row>
    <row r="13545" spans="3:3">
      <c r="C13545" s="1"/>
    </row>
    <row r="13546" spans="3:3">
      <c r="C13546" s="1"/>
    </row>
    <row r="13547" spans="3:3">
      <c r="C13547" s="1"/>
    </row>
    <row r="13548" spans="3:3">
      <c r="C13548" s="1"/>
    </row>
    <row r="13549" spans="3:3">
      <c r="C13549" s="1"/>
    </row>
    <row r="13550" spans="3:3">
      <c r="C13550" s="1"/>
    </row>
    <row r="13551" spans="3:3">
      <c r="C13551" s="1"/>
    </row>
    <row r="13552" spans="3:3">
      <c r="C13552" s="1"/>
    </row>
    <row r="13553" spans="3:3">
      <c r="C13553" s="1"/>
    </row>
    <row r="13554" spans="3:3">
      <c r="C13554" s="1"/>
    </row>
    <row r="13555" spans="3:3">
      <c r="C13555" s="1"/>
    </row>
    <row r="13556" spans="3:3">
      <c r="C13556" s="1"/>
    </row>
    <row r="13557" spans="3:3">
      <c r="C13557" s="1"/>
    </row>
    <row r="13558" spans="3:3">
      <c r="C13558" s="1"/>
    </row>
    <row r="13559" spans="3:3">
      <c r="C13559" s="1"/>
    </row>
    <row r="13560" spans="3:3">
      <c r="C13560" s="1"/>
    </row>
    <row r="13561" spans="3:3">
      <c r="C13561" s="1"/>
    </row>
    <row r="13562" spans="3:3">
      <c r="C13562" s="1"/>
    </row>
    <row r="13563" spans="3:3">
      <c r="C13563" s="1"/>
    </row>
    <row r="13564" spans="3:3">
      <c r="C13564" s="1"/>
    </row>
    <row r="13565" spans="3:3">
      <c r="C13565" s="1"/>
    </row>
    <row r="13566" spans="3:3">
      <c r="C13566" s="1"/>
    </row>
    <row r="13567" spans="3:3">
      <c r="C13567" s="1"/>
    </row>
    <row r="13568" spans="3:3">
      <c r="C13568" s="1"/>
    </row>
    <row r="13569" spans="3:3">
      <c r="C13569" s="1"/>
    </row>
    <row r="13570" spans="3:3">
      <c r="C13570" s="1"/>
    </row>
    <row r="13571" spans="3:3">
      <c r="C13571" s="1"/>
    </row>
    <row r="13572" spans="3:3">
      <c r="C13572" s="1"/>
    </row>
    <row r="13573" spans="3:3">
      <c r="C13573" s="1"/>
    </row>
    <row r="13574" spans="3:3">
      <c r="C13574" s="1"/>
    </row>
    <row r="13575" spans="3:3">
      <c r="C13575" s="1"/>
    </row>
    <row r="13576" spans="3:3">
      <c r="C13576" s="1"/>
    </row>
    <row r="13577" spans="3:3">
      <c r="C13577" s="1"/>
    </row>
    <row r="13578" spans="3:3">
      <c r="C13578" s="1"/>
    </row>
    <row r="13579" spans="3:3">
      <c r="C13579" s="1"/>
    </row>
    <row r="13580" spans="3:3">
      <c r="C13580" s="1"/>
    </row>
    <row r="13581" spans="3:3">
      <c r="C13581" s="1"/>
    </row>
    <row r="13582" spans="3:3">
      <c r="C13582" s="1"/>
    </row>
    <row r="13583" spans="3:3">
      <c r="C13583" s="1"/>
    </row>
    <row r="13584" spans="3:3">
      <c r="C13584" s="1"/>
    </row>
    <row r="13585" spans="3:3">
      <c r="C13585" s="1"/>
    </row>
    <row r="13586" spans="3:3">
      <c r="C13586" s="1"/>
    </row>
    <row r="13587" spans="3:3">
      <c r="C13587" s="1"/>
    </row>
    <row r="13588" spans="3:3">
      <c r="C13588" s="1"/>
    </row>
    <row r="13589" spans="3:3">
      <c r="C13589" s="1"/>
    </row>
    <row r="13590" spans="3:3">
      <c r="C13590" s="1"/>
    </row>
    <row r="13591" spans="3:3">
      <c r="C13591" s="1"/>
    </row>
    <row r="13592" spans="3:3">
      <c r="C13592" s="1"/>
    </row>
    <row r="13593" spans="3:3">
      <c r="C13593" s="1"/>
    </row>
    <row r="13594" spans="3:3">
      <c r="C13594" s="1"/>
    </row>
    <row r="13595" spans="3:3">
      <c r="C13595" s="1"/>
    </row>
    <row r="13596" spans="3:3">
      <c r="C13596" s="1"/>
    </row>
    <row r="13597" spans="3:3">
      <c r="C13597" s="1"/>
    </row>
    <row r="13598" spans="3:3">
      <c r="C13598" s="1"/>
    </row>
    <row r="13599" spans="3:3">
      <c r="C13599" s="1"/>
    </row>
    <row r="13600" spans="3:3">
      <c r="C13600" s="1"/>
    </row>
    <row r="13601" spans="3:3">
      <c r="C13601" s="1"/>
    </row>
    <row r="13602" spans="3:3">
      <c r="C13602" s="1"/>
    </row>
    <row r="13603" spans="3:3">
      <c r="C13603" s="1"/>
    </row>
    <row r="13604" spans="3:3">
      <c r="C13604" s="1"/>
    </row>
    <row r="13605" spans="3:3">
      <c r="C13605" s="1"/>
    </row>
    <row r="13606" spans="3:3">
      <c r="C13606" s="1"/>
    </row>
    <row r="13607" spans="3:3">
      <c r="C13607" s="1"/>
    </row>
    <row r="13608" spans="3:3">
      <c r="C13608" s="1"/>
    </row>
    <row r="13609" spans="3:3">
      <c r="C13609" s="1"/>
    </row>
    <row r="13610" spans="3:3">
      <c r="C13610" s="1"/>
    </row>
    <row r="13611" spans="3:3">
      <c r="C13611" s="1"/>
    </row>
    <row r="13612" spans="3:3">
      <c r="C13612" s="1"/>
    </row>
    <row r="13613" spans="3:3">
      <c r="C13613" s="1"/>
    </row>
    <row r="13614" spans="3:3">
      <c r="C13614" s="1"/>
    </row>
    <row r="13615" spans="3:3">
      <c r="C13615" s="1"/>
    </row>
    <row r="13616" spans="3:3">
      <c r="C13616" s="1"/>
    </row>
    <row r="13617" spans="3:3">
      <c r="C13617" s="1"/>
    </row>
    <row r="13618" spans="3:3">
      <c r="C13618" s="1"/>
    </row>
    <row r="13619" spans="3:3">
      <c r="C13619" s="1"/>
    </row>
    <row r="13620" spans="3:3">
      <c r="C13620" s="1"/>
    </row>
    <row r="13621" spans="3:3">
      <c r="C13621" s="1"/>
    </row>
    <row r="13622" spans="3:3">
      <c r="C13622" s="1"/>
    </row>
    <row r="13623" spans="3:3">
      <c r="C13623" s="1"/>
    </row>
    <row r="13624" spans="3:3">
      <c r="C13624" s="1"/>
    </row>
    <row r="13625" spans="3:3">
      <c r="C13625" s="1"/>
    </row>
    <row r="13626" spans="3:3">
      <c r="C13626" s="1"/>
    </row>
    <row r="13627" spans="3:3">
      <c r="C13627" s="1"/>
    </row>
    <row r="13628" spans="3:3">
      <c r="C13628" s="1"/>
    </row>
    <row r="13629" spans="3:3">
      <c r="C13629" s="1"/>
    </row>
    <row r="13630" spans="3:3">
      <c r="C13630" s="1"/>
    </row>
    <row r="13631" spans="3:3">
      <c r="C13631" s="1"/>
    </row>
    <row r="13632" spans="3:3">
      <c r="C13632" s="1"/>
    </row>
    <row r="13633" spans="3:3">
      <c r="C13633" s="1"/>
    </row>
    <row r="13634" spans="3:3">
      <c r="C13634" s="1"/>
    </row>
    <row r="13635" spans="3:3">
      <c r="C13635" s="1"/>
    </row>
    <row r="13636" spans="3:3">
      <c r="C13636" s="1"/>
    </row>
    <row r="13637" spans="3:3">
      <c r="C13637" s="1"/>
    </row>
    <row r="13638" spans="3:3">
      <c r="C13638" s="1"/>
    </row>
    <row r="13639" spans="3:3">
      <c r="C13639" s="1"/>
    </row>
    <row r="13640" spans="3:3">
      <c r="C13640" s="1"/>
    </row>
    <row r="13641" spans="3:3">
      <c r="C13641" s="1"/>
    </row>
    <row r="13642" spans="3:3">
      <c r="C13642" s="1"/>
    </row>
    <row r="13643" spans="3:3">
      <c r="C13643" s="1"/>
    </row>
    <row r="13644" spans="3:3">
      <c r="C13644" s="1"/>
    </row>
    <row r="13645" spans="3:3">
      <c r="C13645" s="1"/>
    </row>
    <row r="13646" spans="3:3">
      <c r="C13646" s="1"/>
    </row>
    <row r="13647" spans="3:3">
      <c r="C13647" s="1"/>
    </row>
    <row r="13648" spans="3:3">
      <c r="C13648" s="1"/>
    </row>
    <row r="13649" spans="3:3">
      <c r="C13649" s="1"/>
    </row>
    <row r="13650" spans="3:3">
      <c r="C13650" s="1"/>
    </row>
    <row r="13651" spans="3:3">
      <c r="C13651" s="1"/>
    </row>
    <row r="13652" spans="3:3">
      <c r="C13652" s="1"/>
    </row>
    <row r="13653" spans="3:3">
      <c r="C13653" s="1"/>
    </row>
    <row r="13654" spans="3:3">
      <c r="C13654" s="1"/>
    </row>
    <row r="13655" spans="3:3">
      <c r="C13655" s="1"/>
    </row>
    <row r="13656" spans="3:3">
      <c r="C13656" s="1"/>
    </row>
    <row r="13657" spans="3:3">
      <c r="C13657" s="1"/>
    </row>
    <row r="13658" spans="3:3">
      <c r="C13658" s="1"/>
    </row>
    <row r="13659" spans="3:3">
      <c r="C13659" s="1"/>
    </row>
    <row r="13660" spans="3:3">
      <c r="C13660" s="1"/>
    </row>
    <row r="13661" spans="3:3">
      <c r="C13661" s="1"/>
    </row>
    <row r="13662" spans="3:3">
      <c r="C13662" s="1"/>
    </row>
    <row r="13663" spans="3:3">
      <c r="C13663" s="1"/>
    </row>
    <row r="13664" spans="3:3">
      <c r="C13664" s="1"/>
    </row>
    <row r="13665" spans="3:3">
      <c r="C13665" s="1"/>
    </row>
    <row r="13666" spans="3:3">
      <c r="C13666" s="1"/>
    </row>
    <row r="13667" spans="3:3">
      <c r="C13667" s="1"/>
    </row>
    <row r="13668" spans="3:3">
      <c r="C13668" s="1"/>
    </row>
    <row r="13669" spans="3:3">
      <c r="C13669" s="1"/>
    </row>
    <row r="13670" spans="3:3">
      <c r="C13670" s="1"/>
    </row>
    <row r="13671" spans="3:3">
      <c r="C13671" s="1"/>
    </row>
    <row r="13672" spans="3:3">
      <c r="C13672" s="1"/>
    </row>
    <row r="13673" spans="3:3">
      <c r="C13673" s="1"/>
    </row>
    <row r="13674" spans="3:3">
      <c r="C13674" s="1"/>
    </row>
    <row r="13675" spans="3:3">
      <c r="C13675" s="1"/>
    </row>
    <row r="13676" spans="3:3">
      <c r="C13676" s="1"/>
    </row>
    <row r="13677" spans="3:3">
      <c r="C13677" s="1"/>
    </row>
    <row r="13678" spans="3:3">
      <c r="C13678" s="1"/>
    </row>
    <row r="13679" spans="3:3">
      <c r="C13679" s="1"/>
    </row>
    <row r="13680" spans="3:3">
      <c r="C13680" s="1"/>
    </row>
    <row r="13681" spans="3:3">
      <c r="C13681" s="1"/>
    </row>
    <row r="13682" spans="3:3">
      <c r="C13682" s="1"/>
    </row>
    <row r="13683" spans="3:3">
      <c r="C13683" s="1"/>
    </row>
    <row r="13684" spans="3:3">
      <c r="C13684" s="1"/>
    </row>
    <row r="13685" spans="3:3">
      <c r="C13685" s="1"/>
    </row>
    <row r="13686" spans="3:3">
      <c r="C13686" s="1"/>
    </row>
    <row r="13687" spans="3:3">
      <c r="C13687" s="1"/>
    </row>
    <row r="13688" spans="3:3">
      <c r="C13688" s="1"/>
    </row>
    <row r="13689" spans="3:3">
      <c r="C13689" s="1"/>
    </row>
    <row r="13690" spans="3:3">
      <c r="C13690" s="1"/>
    </row>
    <row r="13691" spans="3:3">
      <c r="C13691" s="1"/>
    </row>
    <row r="13692" spans="3:3">
      <c r="C13692" s="1"/>
    </row>
    <row r="13693" spans="3:3">
      <c r="C13693" s="1"/>
    </row>
    <row r="13694" spans="3:3">
      <c r="C13694" s="1"/>
    </row>
    <row r="13695" spans="3:3">
      <c r="C13695" s="1"/>
    </row>
    <row r="13696" spans="3:3">
      <c r="C13696" s="1"/>
    </row>
    <row r="13697" spans="3:3">
      <c r="C13697" s="1"/>
    </row>
    <row r="13698" spans="3:3">
      <c r="C13698" s="1"/>
    </row>
    <row r="13699" spans="3:3">
      <c r="C13699" s="1"/>
    </row>
    <row r="13700" spans="3:3">
      <c r="C13700" s="1"/>
    </row>
    <row r="13701" spans="3:3">
      <c r="C13701" s="1"/>
    </row>
    <row r="13702" spans="3:3">
      <c r="C13702" s="1"/>
    </row>
    <row r="13703" spans="3:3">
      <c r="C13703" s="1"/>
    </row>
    <row r="13704" spans="3:3">
      <c r="C13704" s="1"/>
    </row>
    <row r="13705" spans="3:3">
      <c r="C13705" s="1"/>
    </row>
    <row r="13706" spans="3:3">
      <c r="C13706" s="1"/>
    </row>
    <row r="13707" spans="3:3">
      <c r="C13707" s="1"/>
    </row>
    <row r="13708" spans="3:3">
      <c r="C13708" s="1"/>
    </row>
    <row r="13709" spans="3:3">
      <c r="C13709" s="1"/>
    </row>
    <row r="13710" spans="3:3">
      <c r="C13710" s="1"/>
    </row>
    <row r="13711" spans="3:3">
      <c r="C13711" s="1"/>
    </row>
    <row r="13712" spans="3:3">
      <c r="C13712" s="1"/>
    </row>
    <row r="13713" spans="3:3">
      <c r="C13713" s="1"/>
    </row>
    <row r="13714" spans="3:3">
      <c r="C13714" s="1"/>
    </row>
    <row r="13715" spans="3:3">
      <c r="C13715" s="1"/>
    </row>
    <row r="13716" spans="3:3">
      <c r="C13716" s="1"/>
    </row>
    <row r="13717" spans="3:3">
      <c r="C13717" s="1"/>
    </row>
    <row r="13718" spans="3:3">
      <c r="C13718" s="1"/>
    </row>
    <row r="13719" spans="3:3">
      <c r="C13719" s="1"/>
    </row>
    <row r="13720" spans="3:3">
      <c r="C13720" s="1"/>
    </row>
    <row r="13721" spans="3:3">
      <c r="C13721" s="1"/>
    </row>
    <row r="13722" spans="3:3">
      <c r="C13722" s="1"/>
    </row>
    <row r="13723" spans="3:3">
      <c r="C13723" s="1"/>
    </row>
    <row r="13724" spans="3:3">
      <c r="C13724" s="1"/>
    </row>
    <row r="13725" spans="3:3">
      <c r="C13725" s="1"/>
    </row>
    <row r="13726" spans="3:3">
      <c r="C13726" s="1"/>
    </row>
    <row r="13727" spans="3:3">
      <c r="C13727" s="1"/>
    </row>
    <row r="13728" spans="3:3">
      <c r="C13728" s="1"/>
    </row>
    <row r="13729" spans="3:3">
      <c r="C13729" s="1"/>
    </row>
    <row r="13730" spans="3:3">
      <c r="C13730" s="1"/>
    </row>
    <row r="13731" spans="3:3">
      <c r="C13731" s="1"/>
    </row>
    <row r="13732" spans="3:3">
      <c r="C13732" s="1"/>
    </row>
    <row r="13733" spans="3:3">
      <c r="C13733" s="1"/>
    </row>
    <row r="13734" spans="3:3">
      <c r="C13734" s="1"/>
    </row>
    <row r="13735" spans="3:3">
      <c r="C13735" s="1"/>
    </row>
    <row r="13736" spans="3:3">
      <c r="C13736" s="1"/>
    </row>
    <row r="13737" spans="3:3">
      <c r="C13737" s="1"/>
    </row>
    <row r="13738" spans="3:3">
      <c r="C13738" s="1"/>
    </row>
    <row r="13739" spans="3:3">
      <c r="C13739" s="1"/>
    </row>
    <row r="13740" spans="3:3">
      <c r="C13740" s="1"/>
    </row>
    <row r="13741" spans="3:3">
      <c r="C13741" s="1"/>
    </row>
    <row r="13742" spans="3:3">
      <c r="C13742" s="1"/>
    </row>
    <row r="13743" spans="3:3">
      <c r="C13743" s="1"/>
    </row>
    <row r="13744" spans="3:3">
      <c r="C13744" s="1"/>
    </row>
    <row r="13745" spans="3:3">
      <c r="C13745" s="1"/>
    </row>
    <row r="13746" spans="3:3">
      <c r="C13746" s="1"/>
    </row>
    <row r="13747" spans="3:3">
      <c r="C13747" s="1"/>
    </row>
    <row r="13748" spans="3:3">
      <c r="C13748" s="1"/>
    </row>
    <row r="13749" spans="3:3">
      <c r="C13749" s="1"/>
    </row>
    <row r="13750" spans="3:3">
      <c r="C13750" s="1"/>
    </row>
    <row r="13751" spans="3:3">
      <c r="C13751" s="1"/>
    </row>
    <row r="13752" spans="3:3">
      <c r="C13752" s="1"/>
    </row>
    <row r="13753" spans="3:3">
      <c r="C13753" s="1"/>
    </row>
    <row r="13754" spans="3:3">
      <c r="C13754" s="1"/>
    </row>
    <row r="13755" spans="3:3">
      <c r="C13755" s="1"/>
    </row>
    <row r="13756" spans="3:3">
      <c r="C13756" s="1"/>
    </row>
    <row r="13757" spans="3:3">
      <c r="C13757" s="1"/>
    </row>
    <row r="13758" spans="3:3">
      <c r="C13758" s="1"/>
    </row>
    <row r="13759" spans="3:3">
      <c r="C13759" s="1"/>
    </row>
    <row r="13760" spans="3:3">
      <c r="C13760" s="1"/>
    </row>
    <row r="13761" spans="3:3">
      <c r="C13761" s="1"/>
    </row>
    <row r="13762" spans="3:3">
      <c r="C13762" s="1"/>
    </row>
    <row r="13763" spans="3:3">
      <c r="C13763" s="1"/>
    </row>
    <row r="13764" spans="3:3">
      <c r="C13764" s="1"/>
    </row>
    <row r="13765" spans="3:3">
      <c r="C13765" s="1"/>
    </row>
    <row r="13766" spans="3:3">
      <c r="C13766" s="1"/>
    </row>
    <row r="13767" spans="3:3">
      <c r="C13767" s="1"/>
    </row>
    <row r="13768" spans="3:3">
      <c r="C13768" s="1"/>
    </row>
    <row r="13769" spans="3:3">
      <c r="C13769" s="1"/>
    </row>
    <row r="13770" spans="3:3">
      <c r="C13770" s="1"/>
    </row>
    <row r="13771" spans="3:3">
      <c r="C13771" s="1"/>
    </row>
    <row r="13772" spans="3:3">
      <c r="C13772" s="1"/>
    </row>
    <row r="13773" spans="3:3">
      <c r="C13773" s="1"/>
    </row>
    <row r="13774" spans="3:3">
      <c r="C13774" s="1"/>
    </row>
    <row r="13775" spans="3:3">
      <c r="C13775" s="1"/>
    </row>
    <row r="13776" spans="3:3">
      <c r="C13776" s="1"/>
    </row>
    <row r="13777" spans="3:3">
      <c r="C13777" s="1"/>
    </row>
    <row r="13778" spans="3:3">
      <c r="C13778" s="1"/>
    </row>
    <row r="13779" spans="3:3">
      <c r="C13779" s="1"/>
    </row>
    <row r="13780" spans="3:3">
      <c r="C13780" s="1"/>
    </row>
    <row r="13781" spans="3:3">
      <c r="C13781" s="1"/>
    </row>
    <row r="13782" spans="3:3">
      <c r="C13782" s="1"/>
    </row>
    <row r="13783" spans="3:3">
      <c r="C13783" s="1"/>
    </row>
    <row r="13784" spans="3:3">
      <c r="C13784" s="1"/>
    </row>
    <row r="13785" spans="3:3">
      <c r="C13785" s="1"/>
    </row>
    <row r="13786" spans="3:3">
      <c r="C13786" s="1"/>
    </row>
    <row r="13787" spans="3:3">
      <c r="C13787" s="1"/>
    </row>
    <row r="13788" spans="3:3">
      <c r="C13788" s="1"/>
    </row>
    <row r="13789" spans="3:3">
      <c r="C13789" s="1"/>
    </row>
    <row r="13790" spans="3:3">
      <c r="C13790" s="1"/>
    </row>
    <row r="13791" spans="3:3">
      <c r="C13791" s="1"/>
    </row>
    <row r="13792" spans="3:3">
      <c r="C13792" s="1"/>
    </row>
    <row r="13793" spans="3:3">
      <c r="C13793" s="1"/>
    </row>
    <row r="13794" spans="3:3">
      <c r="C13794" s="1"/>
    </row>
    <row r="13795" spans="3:3">
      <c r="C13795" s="1"/>
    </row>
    <row r="13796" spans="3:3">
      <c r="C13796" s="1"/>
    </row>
    <row r="13797" spans="3:3">
      <c r="C13797" s="1"/>
    </row>
    <row r="13798" spans="3:3">
      <c r="C13798" s="1"/>
    </row>
    <row r="13799" spans="3:3">
      <c r="C13799" s="1"/>
    </row>
    <row r="13800" spans="3:3">
      <c r="C13800" s="1"/>
    </row>
    <row r="13801" spans="3:3">
      <c r="C13801" s="1"/>
    </row>
    <row r="13802" spans="3:3">
      <c r="C13802" s="1"/>
    </row>
    <row r="13803" spans="3:3">
      <c r="C13803" s="1"/>
    </row>
    <row r="13804" spans="3:3">
      <c r="C13804" s="1"/>
    </row>
    <row r="13805" spans="3:3">
      <c r="C13805" s="1"/>
    </row>
    <row r="13806" spans="3:3">
      <c r="C13806" s="1"/>
    </row>
    <row r="13807" spans="3:3">
      <c r="C13807" s="1"/>
    </row>
    <row r="13808" spans="3:3">
      <c r="C13808" s="1"/>
    </row>
    <row r="13809" spans="3:3">
      <c r="C13809" s="1"/>
    </row>
    <row r="13810" spans="3:3">
      <c r="C13810" s="1"/>
    </row>
    <row r="13811" spans="3:3">
      <c r="C13811" s="1"/>
    </row>
    <row r="13812" spans="3:3">
      <c r="C13812" s="1"/>
    </row>
    <row r="13813" spans="3:3">
      <c r="C13813" s="1"/>
    </row>
    <row r="13814" spans="3:3">
      <c r="C13814" s="1"/>
    </row>
    <row r="13815" spans="3:3">
      <c r="C13815" s="1"/>
    </row>
    <row r="13816" spans="3:3">
      <c r="C13816" s="1"/>
    </row>
    <row r="13817" spans="3:3">
      <c r="C13817" s="1"/>
    </row>
    <row r="13818" spans="3:3">
      <c r="C13818" s="1"/>
    </row>
    <row r="13819" spans="3:3">
      <c r="C13819" s="1"/>
    </row>
    <row r="13820" spans="3:3">
      <c r="C13820" s="1"/>
    </row>
    <row r="13821" spans="3:3">
      <c r="C13821" s="1"/>
    </row>
    <row r="13822" spans="3:3">
      <c r="C13822" s="1"/>
    </row>
    <row r="13823" spans="3:3">
      <c r="C13823" s="1"/>
    </row>
    <row r="13824" spans="3:3">
      <c r="C13824" s="1"/>
    </row>
    <row r="13825" spans="3:3">
      <c r="C13825" s="1"/>
    </row>
    <row r="13826" spans="3:3">
      <c r="C13826" s="1"/>
    </row>
    <row r="13827" spans="3:3">
      <c r="C13827" s="1"/>
    </row>
    <row r="13828" spans="3:3">
      <c r="C13828" s="1"/>
    </row>
    <row r="13829" spans="3:3">
      <c r="C13829" s="1"/>
    </row>
    <row r="13830" spans="3:3">
      <c r="C13830" s="1"/>
    </row>
    <row r="13831" spans="3:3">
      <c r="C13831" s="1"/>
    </row>
    <row r="13832" spans="3:3">
      <c r="C13832" s="1"/>
    </row>
    <row r="13833" spans="3:3">
      <c r="C13833" s="1"/>
    </row>
    <row r="13834" spans="3:3">
      <c r="C13834" s="1"/>
    </row>
    <row r="13835" spans="3:3">
      <c r="C13835" s="1"/>
    </row>
    <row r="13836" spans="3:3">
      <c r="C13836" s="1"/>
    </row>
    <row r="13837" spans="3:3">
      <c r="C13837" s="1"/>
    </row>
    <row r="13838" spans="3:3">
      <c r="C13838" s="1"/>
    </row>
    <row r="13839" spans="3:3">
      <c r="C13839" s="1"/>
    </row>
    <row r="13840" spans="3:3">
      <c r="C13840" s="1"/>
    </row>
    <row r="13841" spans="3:3">
      <c r="C13841" s="1"/>
    </row>
    <row r="13842" spans="3:3">
      <c r="C13842" s="1"/>
    </row>
    <row r="13843" spans="3:3">
      <c r="C13843" s="1"/>
    </row>
    <row r="13844" spans="3:3">
      <c r="C13844" s="1"/>
    </row>
    <row r="13845" spans="3:3">
      <c r="C13845" s="1"/>
    </row>
    <row r="13846" spans="3:3">
      <c r="C13846" s="1"/>
    </row>
    <row r="13847" spans="3:3">
      <c r="C13847" s="1"/>
    </row>
    <row r="13848" spans="3:3">
      <c r="C13848" s="1"/>
    </row>
    <row r="13849" spans="3:3">
      <c r="C13849" s="1"/>
    </row>
    <row r="13850" spans="3:3">
      <c r="C13850" s="1"/>
    </row>
    <row r="13851" spans="3:3">
      <c r="C13851" s="1"/>
    </row>
    <row r="13852" spans="3:3">
      <c r="C13852" s="1"/>
    </row>
    <row r="13853" spans="3:3">
      <c r="C13853" s="1"/>
    </row>
    <row r="13854" spans="3:3">
      <c r="C13854" s="1"/>
    </row>
    <row r="13855" spans="3:3">
      <c r="C13855" s="1"/>
    </row>
    <row r="13856" spans="3:3">
      <c r="C13856" s="1"/>
    </row>
    <row r="13857" spans="3:3">
      <c r="C13857" s="1"/>
    </row>
    <row r="13858" spans="3:3">
      <c r="C13858" s="1"/>
    </row>
    <row r="13859" spans="3:3">
      <c r="C13859" s="1"/>
    </row>
    <row r="13860" spans="3:3">
      <c r="C13860" s="1"/>
    </row>
    <row r="13861" spans="3:3">
      <c r="C13861" s="1"/>
    </row>
    <row r="13862" spans="3:3">
      <c r="C13862" s="1"/>
    </row>
    <row r="13863" spans="3:3">
      <c r="C13863" s="1"/>
    </row>
    <row r="13864" spans="3:3">
      <c r="C13864" s="1"/>
    </row>
    <row r="13865" spans="3:3">
      <c r="C13865" s="1"/>
    </row>
    <row r="13866" spans="3:3">
      <c r="C13866" s="1"/>
    </row>
    <row r="13867" spans="3:3">
      <c r="C13867" s="1"/>
    </row>
    <row r="13868" spans="3:3">
      <c r="C13868" s="1"/>
    </row>
    <row r="13869" spans="3:3">
      <c r="C13869" s="1"/>
    </row>
    <row r="13870" spans="3:3">
      <c r="C13870" s="1"/>
    </row>
    <row r="13871" spans="3:3">
      <c r="C13871" s="1"/>
    </row>
    <row r="13872" spans="3:3">
      <c r="C13872" s="1"/>
    </row>
    <row r="13873" spans="3:3">
      <c r="C13873" s="1"/>
    </row>
    <row r="13874" spans="3:3">
      <c r="C13874" s="1"/>
    </row>
    <row r="13875" spans="3:3">
      <c r="C13875" s="1"/>
    </row>
    <row r="13876" spans="3:3">
      <c r="C13876" s="1"/>
    </row>
    <row r="13877" spans="3:3">
      <c r="C13877" s="1"/>
    </row>
    <row r="13878" spans="3:3">
      <c r="C13878" s="1"/>
    </row>
    <row r="13879" spans="3:3">
      <c r="C13879" s="1"/>
    </row>
    <row r="13880" spans="3:3">
      <c r="C13880" s="1"/>
    </row>
    <row r="13881" spans="3:3">
      <c r="C13881" s="1"/>
    </row>
    <row r="13882" spans="3:3">
      <c r="C13882" s="1"/>
    </row>
    <row r="13883" spans="3:3">
      <c r="C13883" s="1"/>
    </row>
    <row r="13884" spans="3:3">
      <c r="C13884" s="1"/>
    </row>
    <row r="13885" spans="3:3">
      <c r="C13885" s="1"/>
    </row>
    <row r="13886" spans="3:3">
      <c r="C13886" s="1"/>
    </row>
    <row r="13887" spans="3:3">
      <c r="C13887" s="1"/>
    </row>
    <row r="13888" spans="3:3">
      <c r="C13888" s="1"/>
    </row>
    <row r="13889" spans="3:3">
      <c r="C13889" s="1"/>
    </row>
    <row r="13890" spans="3:3">
      <c r="C13890" s="1"/>
    </row>
    <row r="13891" spans="3:3">
      <c r="C13891" s="1"/>
    </row>
    <row r="13892" spans="3:3">
      <c r="C13892" s="1"/>
    </row>
    <row r="13893" spans="3:3">
      <c r="C13893" s="1"/>
    </row>
    <row r="13894" spans="3:3">
      <c r="C13894" s="1"/>
    </row>
    <row r="13895" spans="3:3">
      <c r="C13895" s="1"/>
    </row>
    <row r="13896" spans="3:3">
      <c r="C13896" s="1"/>
    </row>
    <row r="13897" spans="3:3">
      <c r="C13897" s="1"/>
    </row>
    <row r="13898" spans="3:3">
      <c r="C13898" s="1"/>
    </row>
    <row r="13899" spans="3:3">
      <c r="C13899" s="1"/>
    </row>
    <row r="13900" spans="3:3">
      <c r="C13900" s="1"/>
    </row>
    <row r="13901" spans="3:3">
      <c r="C13901" s="1"/>
    </row>
    <row r="13902" spans="3:3">
      <c r="C13902" s="1"/>
    </row>
    <row r="13903" spans="3:3">
      <c r="C13903" s="1"/>
    </row>
    <row r="13904" spans="3:3">
      <c r="C13904" s="1"/>
    </row>
    <row r="13905" spans="3:3">
      <c r="C13905" s="1"/>
    </row>
    <row r="13906" spans="3:3">
      <c r="C13906" s="1"/>
    </row>
    <row r="13907" spans="3:3">
      <c r="C13907" s="1"/>
    </row>
    <row r="13908" spans="3:3">
      <c r="C13908" s="1"/>
    </row>
    <row r="13909" spans="3:3">
      <c r="C13909" s="1"/>
    </row>
    <row r="13910" spans="3:3">
      <c r="C13910" s="1"/>
    </row>
    <row r="13911" spans="3:3">
      <c r="C13911" s="1"/>
    </row>
    <row r="13912" spans="3:3">
      <c r="C13912" s="1"/>
    </row>
    <row r="13913" spans="3:3">
      <c r="C13913" s="1"/>
    </row>
    <row r="13914" spans="3:3">
      <c r="C13914" s="1"/>
    </row>
    <row r="13915" spans="3:3">
      <c r="C13915" s="1"/>
    </row>
    <row r="13916" spans="3:3">
      <c r="C13916" s="1"/>
    </row>
    <row r="13917" spans="3:3">
      <c r="C13917" s="1"/>
    </row>
    <row r="13918" spans="3:3">
      <c r="C13918" s="1"/>
    </row>
    <row r="13919" spans="3:3">
      <c r="C13919" s="1"/>
    </row>
    <row r="13920" spans="3:3">
      <c r="C13920" s="1"/>
    </row>
    <row r="13921" spans="3:3">
      <c r="C13921" s="1"/>
    </row>
    <row r="13922" spans="3:3">
      <c r="C13922" s="1"/>
    </row>
    <row r="13923" spans="3:3">
      <c r="C13923" s="1"/>
    </row>
    <row r="13924" spans="3:3">
      <c r="C13924" s="1"/>
    </row>
    <row r="13925" spans="3:3">
      <c r="C13925" s="1"/>
    </row>
    <row r="13926" spans="3:3">
      <c r="C13926" s="1"/>
    </row>
    <row r="13927" spans="3:3">
      <c r="C13927" s="1"/>
    </row>
    <row r="13928" spans="3:3">
      <c r="C13928" s="1"/>
    </row>
    <row r="13929" spans="3:3">
      <c r="C13929" s="1"/>
    </row>
    <row r="13930" spans="3:3">
      <c r="C13930" s="1"/>
    </row>
    <row r="13931" spans="3:3">
      <c r="C13931" s="1"/>
    </row>
    <row r="13932" spans="3:3">
      <c r="C13932" s="1"/>
    </row>
    <row r="13933" spans="3:3">
      <c r="C13933" s="1"/>
    </row>
    <row r="13934" spans="3:3">
      <c r="C13934" s="1"/>
    </row>
    <row r="13935" spans="3:3">
      <c r="C13935" s="1"/>
    </row>
    <row r="13936" spans="3:3">
      <c r="C13936" s="1"/>
    </row>
    <row r="13937" spans="3:3">
      <c r="C13937" s="1"/>
    </row>
    <row r="13938" spans="3:3">
      <c r="C13938" s="1"/>
    </row>
    <row r="13939" spans="3:3">
      <c r="C13939" s="1"/>
    </row>
    <row r="13940" spans="3:3">
      <c r="C13940" s="1"/>
    </row>
    <row r="13941" spans="3:3">
      <c r="C13941" s="1"/>
    </row>
    <row r="13942" spans="3:3">
      <c r="C13942" s="1"/>
    </row>
    <row r="13943" spans="3:3">
      <c r="C13943" s="1"/>
    </row>
    <row r="13944" spans="3:3">
      <c r="C13944" s="1"/>
    </row>
    <row r="13945" spans="3:3">
      <c r="C13945" s="1"/>
    </row>
    <row r="13946" spans="3:3">
      <c r="C13946" s="1"/>
    </row>
    <row r="13947" spans="3:3">
      <c r="C13947" s="1"/>
    </row>
    <row r="13948" spans="3:3">
      <c r="C13948" s="1"/>
    </row>
    <row r="13949" spans="3:3">
      <c r="C13949" s="1"/>
    </row>
    <row r="13950" spans="3:3">
      <c r="C13950" s="1"/>
    </row>
    <row r="13951" spans="3:3">
      <c r="C13951" s="1"/>
    </row>
    <row r="13952" spans="3:3">
      <c r="C13952" s="1"/>
    </row>
    <row r="13953" spans="3:3">
      <c r="C13953" s="1"/>
    </row>
    <row r="13954" spans="3:3">
      <c r="C13954" s="1"/>
    </row>
    <row r="13955" spans="3:3">
      <c r="C13955" s="1"/>
    </row>
    <row r="13956" spans="3:3">
      <c r="C13956" s="1"/>
    </row>
    <row r="13957" spans="3:3">
      <c r="C13957" s="1"/>
    </row>
    <row r="13958" spans="3:3">
      <c r="C13958" s="1"/>
    </row>
    <row r="13959" spans="3:3">
      <c r="C13959" s="1"/>
    </row>
    <row r="13960" spans="3:3">
      <c r="C13960" s="1"/>
    </row>
    <row r="13961" spans="3:3">
      <c r="C13961" s="1"/>
    </row>
    <row r="13962" spans="3:3">
      <c r="C13962" s="1"/>
    </row>
    <row r="13963" spans="3:3">
      <c r="C13963" s="1"/>
    </row>
    <row r="13964" spans="3:3">
      <c r="C13964" s="1"/>
    </row>
    <row r="13965" spans="3:3">
      <c r="C13965" s="1"/>
    </row>
    <row r="13966" spans="3:3">
      <c r="C13966" s="1"/>
    </row>
    <row r="13967" spans="3:3">
      <c r="C13967" s="1"/>
    </row>
    <row r="13968" spans="3:3">
      <c r="C13968" s="1"/>
    </row>
    <row r="13969" spans="3:3">
      <c r="C13969" s="1"/>
    </row>
    <row r="13970" spans="3:3">
      <c r="C13970" s="1"/>
    </row>
    <row r="13971" spans="3:3">
      <c r="C13971" s="1"/>
    </row>
    <row r="13972" spans="3:3">
      <c r="C13972" s="1"/>
    </row>
    <row r="13973" spans="3:3">
      <c r="C13973" s="1"/>
    </row>
    <row r="13974" spans="3:3">
      <c r="C13974" s="1"/>
    </row>
    <row r="13975" spans="3:3">
      <c r="C13975" s="1"/>
    </row>
    <row r="13976" spans="3:3">
      <c r="C13976" s="1"/>
    </row>
    <row r="13977" spans="3:3">
      <c r="C13977" s="1"/>
    </row>
    <row r="13978" spans="3:3">
      <c r="C13978" s="1"/>
    </row>
    <row r="13979" spans="3:3">
      <c r="C13979" s="1"/>
    </row>
    <row r="13980" spans="3:3">
      <c r="C13980" s="1"/>
    </row>
    <row r="13981" spans="3:3">
      <c r="C13981" s="1"/>
    </row>
    <row r="13982" spans="3:3">
      <c r="C13982" s="1"/>
    </row>
    <row r="13983" spans="3:3">
      <c r="C13983" s="1"/>
    </row>
    <row r="13984" spans="3:3">
      <c r="C13984" s="1"/>
    </row>
    <row r="13985" spans="3:3">
      <c r="C13985" s="1"/>
    </row>
    <row r="13986" spans="3:3">
      <c r="C13986" s="1"/>
    </row>
    <row r="13987" spans="3:3">
      <c r="C13987" s="1"/>
    </row>
    <row r="13988" spans="3:3">
      <c r="C13988" s="1"/>
    </row>
    <row r="13989" spans="3:3">
      <c r="C13989" s="1"/>
    </row>
    <row r="13990" spans="3:3">
      <c r="C13990" s="1"/>
    </row>
    <row r="13991" spans="3:3">
      <c r="C13991" s="1"/>
    </row>
    <row r="13992" spans="3:3">
      <c r="C13992" s="1"/>
    </row>
    <row r="13993" spans="3:3">
      <c r="C13993" s="1"/>
    </row>
    <row r="13994" spans="3:3">
      <c r="C13994" s="1"/>
    </row>
    <row r="13995" spans="3:3">
      <c r="C13995" s="1"/>
    </row>
    <row r="13996" spans="3:3">
      <c r="C13996" s="1"/>
    </row>
    <row r="13997" spans="3:3">
      <c r="C13997" s="1"/>
    </row>
    <row r="13998" spans="3:3">
      <c r="C13998" s="1"/>
    </row>
    <row r="13999" spans="3:3">
      <c r="C13999" s="1"/>
    </row>
    <row r="14000" spans="3:3">
      <c r="C14000" s="1"/>
    </row>
    <row r="14001" spans="3:3">
      <c r="C14001" s="1"/>
    </row>
    <row r="14002" spans="3:3">
      <c r="C14002" s="1"/>
    </row>
    <row r="14003" spans="3:3">
      <c r="C14003" s="1"/>
    </row>
    <row r="14004" spans="3:3">
      <c r="C14004" s="1"/>
    </row>
    <row r="14005" spans="3:3">
      <c r="C14005" s="1"/>
    </row>
    <row r="14006" spans="3:3">
      <c r="C14006" s="1"/>
    </row>
    <row r="14007" spans="3:3">
      <c r="C14007" s="1"/>
    </row>
    <row r="14008" spans="3:3">
      <c r="C14008" s="1"/>
    </row>
    <row r="14009" spans="3:3">
      <c r="C14009" s="1"/>
    </row>
    <row r="14010" spans="3:3">
      <c r="C14010" s="1"/>
    </row>
    <row r="14011" spans="3:3">
      <c r="C14011" s="1"/>
    </row>
    <row r="14012" spans="3:3">
      <c r="C14012" s="1"/>
    </row>
    <row r="14013" spans="3:3">
      <c r="C14013" s="1"/>
    </row>
    <row r="14014" spans="3:3">
      <c r="C14014" s="1"/>
    </row>
    <row r="14015" spans="3:3">
      <c r="C14015" s="1"/>
    </row>
    <row r="14016" spans="3:3">
      <c r="C14016" s="1"/>
    </row>
    <row r="14017" spans="3:3">
      <c r="C14017" s="1"/>
    </row>
    <row r="14018" spans="3:3">
      <c r="C14018" s="1"/>
    </row>
    <row r="14019" spans="3:3">
      <c r="C14019" s="1"/>
    </row>
    <row r="14020" spans="3:3">
      <c r="C14020" s="1"/>
    </row>
    <row r="14021" spans="3:3">
      <c r="C14021" s="1"/>
    </row>
    <row r="14022" spans="3:3">
      <c r="C14022" s="1"/>
    </row>
    <row r="14023" spans="3:3">
      <c r="C14023" s="1"/>
    </row>
    <row r="14024" spans="3:3">
      <c r="C14024" s="1"/>
    </row>
    <row r="14025" spans="3:3">
      <c r="C14025" s="1"/>
    </row>
    <row r="14026" spans="3:3">
      <c r="C14026" s="1"/>
    </row>
    <row r="14027" spans="3:3">
      <c r="C14027" s="1"/>
    </row>
    <row r="14028" spans="3:3">
      <c r="C14028" s="1"/>
    </row>
    <row r="14029" spans="3:3">
      <c r="C14029" s="1"/>
    </row>
    <row r="14030" spans="3:3">
      <c r="C14030" s="1"/>
    </row>
    <row r="14031" spans="3:3">
      <c r="C14031" s="1"/>
    </row>
    <row r="14032" spans="3:3">
      <c r="C14032" s="1"/>
    </row>
    <row r="14033" spans="3:3">
      <c r="C14033" s="1"/>
    </row>
    <row r="14034" spans="3:3">
      <c r="C14034" s="1"/>
    </row>
    <row r="14035" spans="3:3">
      <c r="C14035" s="1"/>
    </row>
    <row r="14036" spans="3:3">
      <c r="C14036" s="1"/>
    </row>
    <row r="14037" spans="3:3">
      <c r="C14037" s="1"/>
    </row>
    <row r="14038" spans="3:3">
      <c r="C14038" s="1"/>
    </row>
    <row r="14039" spans="3:3">
      <c r="C14039" s="1"/>
    </row>
    <row r="14040" spans="3:3">
      <c r="C14040" s="1"/>
    </row>
    <row r="14041" spans="3:3">
      <c r="C14041" s="1"/>
    </row>
    <row r="14042" spans="3:3">
      <c r="C14042" s="1"/>
    </row>
    <row r="14043" spans="3:3">
      <c r="C14043" s="1"/>
    </row>
    <row r="14044" spans="3:3">
      <c r="C14044" s="1"/>
    </row>
    <row r="14045" spans="3:3">
      <c r="C14045" s="1"/>
    </row>
    <row r="14046" spans="3:3">
      <c r="C14046" s="1"/>
    </row>
    <row r="14047" spans="3:3">
      <c r="C14047" s="1"/>
    </row>
    <row r="14048" spans="3:3">
      <c r="C14048" s="1"/>
    </row>
    <row r="14049" spans="3:3">
      <c r="C14049" s="1"/>
    </row>
    <row r="14050" spans="3:3">
      <c r="C14050" s="1"/>
    </row>
    <row r="14051" spans="3:3">
      <c r="C14051" s="1"/>
    </row>
    <row r="14052" spans="3:3">
      <c r="C14052" s="1"/>
    </row>
    <row r="14053" spans="3:3">
      <c r="C14053" s="1"/>
    </row>
    <row r="14054" spans="3:3">
      <c r="C14054" s="1"/>
    </row>
    <row r="14055" spans="3:3">
      <c r="C14055" s="1"/>
    </row>
    <row r="14056" spans="3:3">
      <c r="C14056" s="1"/>
    </row>
    <row r="14057" spans="3:3">
      <c r="C14057" s="1"/>
    </row>
    <row r="14058" spans="3:3">
      <c r="C14058" s="1"/>
    </row>
    <row r="14059" spans="3:3">
      <c r="C14059" s="1"/>
    </row>
    <row r="14060" spans="3:3">
      <c r="C14060" s="1"/>
    </row>
    <row r="14061" spans="3:3">
      <c r="C14061" s="1"/>
    </row>
    <row r="14062" spans="3:3">
      <c r="C14062" s="1"/>
    </row>
    <row r="14063" spans="3:3">
      <c r="C14063" s="1"/>
    </row>
    <row r="14064" spans="3:3">
      <c r="C14064" s="1"/>
    </row>
    <row r="14065" spans="3:3">
      <c r="C14065" s="1"/>
    </row>
    <row r="14066" spans="3:3">
      <c r="C14066" s="1"/>
    </row>
    <row r="14067" spans="3:3">
      <c r="C14067" s="1"/>
    </row>
    <row r="14068" spans="3:3">
      <c r="C14068" s="1"/>
    </row>
    <row r="14069" spans="3:3">
      <c r="C14069" s="1"/>
    </row>
    <row r="14070" spans="3:3">
      <c r="C14070" s="1"/>
    </row>
    <row r="14071" spans="3:3">
      <c r="C14071" s="1"/>
    </row>
    <row r="14072" spans="3:3">
      <c r="C14072" s="1"/>
    </row>
    <row r="14073" spans="3:3">
      <c r="C14073" s="1"/>
    </row>
    <row r="14074" spans="3:3">
      <c r="C14074" s="1"/>
    </row>
    <row r="14075" spans="3:3">
      <c r="C14075" s="1"/>
    </row>
    <row r="14076" spans="3:3">
      <c r="C14076" s="1"/>
    </row>
    <row r="14077" spans="3:3">
      <c r="C14077" s="1"/>
    </row>
    <row r="14078" spans="3:3">
      <c r="C14078" s="1"/>
    </row>
    <row r="14079" spans="3:3">
      <c r="C14079" s="1"/>
    </row>
    <row r="14080" spans="3:3">
      <c r="C14080" s="1"/>
    </row>
    <row r="14081" spans="3:3">
      <c r="C14081" s="1"/>
    </row>
    <row r="14082" spans="3:3">
      <c r="C14082" s="1"/>
    </row>
    <row r="14083" spans="3:3">
      <c r="C14083" s="1"/>
    </row>
    <row r="14084" spans="3:3">
      <c r="C14084" s="1"/>
    </row>
    <row r="14085" spans="3:3">
      <c r="C14085" s="1"/>
    </row>
    <row r="14086" spans="3:3">
      <c r="C14086" s="1"/>
    </row>
    <row r="14087" spans="3:3">
      <c r="C14087" s="1"/>
    </row>
    <row r="14088" spans="3:3">
      <c r="C14088" s="1"/>
    </row>
    <row r="14089" spans="3:3">
      <c r="C14089" s="1"/>
    </row>
    <row r="14090" spans="3:3">
      <c r="C14090" s="1"/>
    </row>
    <row r="14091" spans="3:3">
      <c r="C14091" s="1"/>
    </row>
    <row r="14092" spans="3:3">
      <c r="C14092" s="1"/>
    </row>
    <row r="14093" spans="3:3">
      <c r="C14093" s="1"/>
    </row>
    <row r="14094" spans="3:3">
      <c r="C14094" s="1"/>
    </row>
    <row r="14095" spans="3:3">
      <c r="C14095" s="1"/>
    </row>
    <row r="14096" spans="3:3">
      <c r="C14096" s="1"/>
    </row>
    <row r="14097" spans="3:3">
      <c r="C14097" s="1"/>
    </row>
    <row r="14098" spans="3:3">
      <c r="C14098" s="1"/>
    </row>
    <row r="14099" spans="3:3">
      <c r="C14099" s="1"/>
    </row>
    <row r="14100" spans="3:3">
      <c r="C14100" s="1"/>
    </row>
    <row r="14101" spans="3:3">
      <c r="C14101" s="1"/>
    </row>
    <row r="14102" spans="3:3">
      <c r="C14102" s="1"/>
    </row>
    <row r="14103" spans="3:3">
      <c r="C14103" s="1"/>
    </row>
    <row r="14104" spans="3:3">
      <c r="C14104" s="1"/>
    </row>
    <row r="14105" spans="3:3">
      <c r="C14105" s="1"/>
    </row>
    <row r="14106" spans="3:3">
      <c r="C14106" s="1"/>
    </row>
    <row r="14107" spans="3:3">
      <c r="C14107" s="1"/>
    </row>
    <row r="14108" spans="3:3">
      <c r="C14108" s="1"/>
    </row>
    <row r="14109" spans="3:3">
      <c r="C14109" s="1"/>
    </row>
    <row r="14110" spans="3:3">
      <c r="C14110" s="1"/>
    </row>
    <row r="14111" spans="3:3">
      <c r="C14111" s="1"/>
    </row>
    <row r="14112" spans="3:3">
      <c r="C14112" s="1"/>
    </row>
    <row r="14113" spans="3:3">
      <c r="C14113" s="1"/>
    </row>
    <row r="14114" spans="3:3">
      <c r="C14114" s="1"/>
    </row>
    <row r="14115" spans="3:3">
      <c r="C14115" s="1"/>
    </row>
    <row r="14116" spans="3:3">
      <c r="C14116" s="1"/>
    </row>
    <row r="14117" spans="3:3">
      <c r="C14117" s="1"/>
    </row>
    <row r="14118" spans="3:3">
      <c r="C14118" s="1"/>
    </row>
    <row r="14119" spans="3:3">
      <c r="C14119" s="1"/>
    </row>
    <row r="14120" spans="3:3">
      <c r="C14120" s="1"/>
    </row>
    <row r="14121" spans="3:3">
      <c r="C14121" s="1"/>
    </row>
    <row r="14122" spans="3:3">
      <c r="C14122" s="1"/>
    </row>
    <row r="14123" spans="3:3">
      <c r="C14123" s="1"/>
    </row>
    <row r="14124" spans="3:3">
      <c r="C14124" s="1"/>
    </row>
    <row r="14125" spans="3:3">
      <c r="C14125" s="1"/>
    </row>
    <row r="14126" spans="3:3">
      <c r="C14126" s="1"/>
    </row>
    <row r="14127" spans="3:3">
      <c r="C14127" s="1"/>
    </row>
    <row r="14128" spans="3:3">
      <c r="C14128" s="1"/>
    </row>
    <row r="14129" spans="3:3">
      <c r="C14129" s="1"/>
    </row>
    <row r="14130" spans="3:3">
      <c r="C14130" s="1"/>
    </row>
    <row r="14131" spans="3:3">
      <c r="C14131" s="1"/>
    </row>
    <row r="14132" spans="3:3">
      <c r="C14132" s="1"/>
    </row>
    <row r="14133" spans="3:3">
      <c r="C14133" s="1"/>
    </row>
    <row r="14134" spans="3:3">
      <c r="C14134" s="1"/>
    </row>
    <row r="14135" spans="3:3">
      <c r="C14135" s="1"/>
    </row>
    <row r="14136" spans="3:3">
      <c r="C14136" s="1"/>
    </row>
    <row r="14137" spans="3:3">
      <c r="C14137" s="1"/>
    </row>
    <row r="14138" spans="3:3">
      <c r="C14138" s="1"/>
    </row>
    <row r="14139" spans="3:3">
      <c r="C14139" s="1"/>
    </row>
    <row r="14140" spans="3:3">
      <c r="C14140" s="1"/>
    </row>
    <row r="14141" spans="3:3">
      <c r="C14141" s="1"/>
    </row>
    <row r="14142" spans="3:3">
      <c r="C14142" s="1"/>
    </row>
    <row r="14143" spans="3:3">
      <c r="C14143" s="1"/>
    </row>
    <row r="14144" spans="3:3">
      <c r="C14144" s="1"/>
    </row>
    <row r="14145" spans="3:3">
      <c r="C14145" s="1"/>
    </row>
    <row r="14146" spans="3:3">
      <c r="C14146" s="1"/>
    </row>
    <row r="14147" spans="3:3">
      <c r="C14147" s="1"/>
    </row>
    <row r="14148" spans="3:3">
      <c r="C14148" s="1"/>
    </row>
    <row r="14149" spans="3:3">
      <c r="C14149" s="1"/>
    </row>
    <row r="14150" spans="3:3">
      <c r="C14150" s="1"/>
    </row>
    <row r="14151" spans="3:3">
      <c r="C14151" s="1"/>
    </row>
    <row r="14152" spans="3:3">
      <c r="C14152" s="1"/>
    </row>
    <row r="14153" spans="3:3">
      <c r="C14153" s="1"/>
    </row>
    <row r="14154" spans="3:3">
      <c r="C14154" s="1"/>
    </row>
    <row r="14155" spans="3:3">
      <c r="C14155" s="1"/>
    </row>
    <row r="14156" spans="3:3">
      <c r="C14156" s="1"/>
    </row>
    <row r="14157" spans="3:3">
      <c r="C14157" s="1"/>
    </row>
    <row r="14158" spans="3:3">
      <c r="C14158" s="1"/>
    </row>
    <row r="14159" spans="3:3">
      <c r="C14159" s="1"/>
    </row>
    <row r="14160" spans="3:3">
      <c r="C14160" s="1"/>
    </row>
    <row r="14161" spans="3:3">
      <c r="C14161" s="1"/>
    </row>
    <row r="14162" spans="3:3">
      <c r="C14162" s="1"/>
    </row>
    <row r="14163" spans="3:3">
      <c r="C14163" s="1"/>
    </row>
    <row r="14164" spans="3:3">
      <c r="C14164" s="1"/>
    </row>
    <row r="14165" spans="3:3">
      <c r="C14165" s="1"/>
    </row>
    <row r="14166" spans="3:3">
      <c r="C14166" s="1"/>
    </row>
    <row r="14167" spans="3:3">
      <c r="C14167" s="1"/>
    </row>
    <row r="14168" spans="3:3">
      <c r="C14168" s="1"/>
    </row>
    <row r="14169" spans="3:3">
      <c r="C14169" s="1"/>
    </row>
    <row r="14170" spans="3:3">
      <c r="C14170" s="1"/>
    </row>
    <row r="14171" spans="3:3">
      <c r="C14171" s="1"/>
    </row>
    <row r="14172" spans="3:3">
      <c r="C14172" s="1"/>
    </row>
    <row r="14173" spans="3:3">
      <c r="C14173" s="1"/>
    </row>
    <row r="14174" spans="3:3">
      <c r="C14174" s="1"/>
    </row>
    <row r="14175" spans="3:3">
      <c r="C14175" s="1"/>
    </row>
    <row r="14176" spans="3:3">
      <c r="C14176" s="1"/>
    </row>
    <row r="14177" spans="3:3">
      <c r="C14177" s="1"/>
    </row>
    <row r="14178" spans="3:3">
      <c r="C14178" s="1"/>
    </row>
    <row r="14179" spans="3:3">
      <c r="C14179" s="1"/>
    </row>
    <row r="14180" spans="3:3">
      <c r="C14180" s="1"/>
    </row>
    <row r="14181" spans="3:3">
      <c r="C14181" s="1"/>
    </row>
    <row r="14182" spans="3:3">
      <c r="C14182" s="1"/>
    </row>
    <row r="14183" spans="3:3">
      <c r="C14183" s="1"/>
    </row>
    <row r="14184" spans="3:3">
      <c r="C14184" s="1"/>
    </row>
    <row r="14185" spans="3:3">
      <c r="C14185" s="1"/>
    </row>
    <row r="14186" spans="3:3">
      <c r="C14186" s="1"/>
    </row>
    <row r="14187" spans="3:3">
      <c r="C14187" s="1"/>
    </row>
    <row r="14188" spans="3:3">
      <c r="C14188" s="1"/>
    </row>
    <row r="14189" spans="3:3">
      <c r="C14189" s="1"/>
    </row>
    <row r="14190" spans="3:3">
      <c r="C14190" s="1"/>
    </row>
    <row r="14191" spans="3:3">
      <c r="C14191" s="1"/>
    </row>
    <row r="14192" spans="3:3">
      <c r="C14192" s="1"/>
    </row>
    <row r="14193" spans="3:3">
      <c r="C14193" s="1"/>
    </row>
    <row r="14194" spans="3:3">
      <c r="C14194" s="1"/>
    </row>
    <row r="14195" spans="3:3">
      <c r="C14195" s="1"/>
    </row>
    <row r="14196" spans="3:3">
      <c r="C14196" s="1"/>
    </row>
    <row r="14197" spans="3:3">
      <c r="C14197" s="1"/>
    </row>
    <row r="14198" spans="3:3">
      <c r="C14198" s="1"/>
    </row>
    <row r="14199" spans="3:3">
      <c r="C14199" s="1"/>
    </row>
    <row r="14200" spans="3:3">
      <c r="C14200" s="1"/>
    </row>
    <row r="14201" spans="3:3">
      <c r="C14201" s="1"/>
    </row>
    <row r="14202" spans="3:3">
      <c r="C14202" s="1"/>
    </row>
    <row r="14203" spans="3:3">
      <c r="C14203" s="1"/>
    </row>
    <row r="14204" spans="3:3">
      <c r="C14204" s="1"/>
    </row>
    <row r="14205" spans="3:3">
      <c r="C14205" s="1"/>
    </row>
    <row r="14206" spans="3:3">
      <c r="C14206" s="1"/>
    </row>
    <row r="14207" spans="3:3">
      <c r="C14207" s="1"/>
    </row>
    <row r="14208" spans="3:3">
      <c r="C14208" s="1"/>
    </row>
    <row r="14209" spans="3:3">
      <c r="C14209" s="1"/>
    </row>
    <row r="14210" spans="3:3">
      <c r="C14210" s="1"/>
    </row>
    <row r="14211" spans="3:3">
      <c r="C14211" s="1"/>
    </row>
    <row r="14212" spans="3:3">
      <c r="C14212" s="1"/>
    </row>
    <row r="14213" spans="3:3">
      <c r="C14213" s="1"/>
    </row>
    <row r="14214" spans="3:3">
      <c r="C14214" s="1"/>
    </row>
    <row r="14215" spans="3:3">
      <c r="C14215" s="1"/>
    </row>
    <row r="14216" spans="3:3">
      <c r="C14216" s="1"/>
    </row>
    <row r="14217" spans="3:3">
      <c r="C14217" s="1"/>
    </row>
    <row r="14218" spans="3:3">
      <c r="C14218" s="1"/>
    </row>
    <row r="14219" spans="3:3">
      <c r="C14219" s="1"/>
    </row>
    <row r="14220" spans="3:3">
      <c r="C14220" s="1"/>
    </row>
    <row r="14221" spans="3:3">
      <c r="C14221" s="1"/>
    </row>
    <row r="14222" spans="3:3">
      <c r="C14222" s="1"/>
    </row>
    <row r="14223" spans="3:3">
      <c r="C14223" s="1"/>
    </row>
    <row r="14224" spans="3:3">
      <c r="C14224" s="1"/>
    </row>
    <row r="14225" spans="3:3">
      <c r="C14225" s="1"/>
    </row>
    <row r="14226" spans="3:3">
      <c r="C14226" s="1"/>
    </row>
    <row r="14227" spans="3:3">
      <c r="C14227" s="1"/>
    </row>
    <row r="14228" spans="3:3">
      <c r="C14228" s="1"/>
    </row>
    <row r="14229" spans="3:3">
      <c r="C14229" s="1"/>
    </row>
    <row r="14230" spans="3:3">
      <c r="C14230" s="1"/>
    </row>
    <row r="14231" spans="3:3">
      <c r="C14231" s="1"/>
    </row>
    <row r="14232" spans="3:3">
      <c r="C14232" s="1"/>
    </row>
    <row r="14233" spans="3:3">
      <c r="C14233" s="1"/>
    </row>
    <row r="14234" spans="3:3">
      <c r="C14234" s="1"/>
    </row>
    <row r="14235" spans="3:3">
      <c r="C14235" s="1"/>
    </row>
    <row r="14236" spans="3:3">
      <c r="C14236" s="1"/>
    </row>
    <row r="14237" spans="3:3">
      <c r="C14237" s="1"/>
    </row>
    <row r="14238" spans="3:3">
      <c r="C14238" s="1"/>
    </row>
    <row r="14239" spans="3:3">
      <c r="C14239" s="1"/>
    </row>
    <row r="14240" spans="3:3">
      <c r="C14240" s="1"/>
    </row>
    <row r="14241" spans="3:3">
      <c r="C14241" s="1"/>
    </row>
    <row r="14242" spans="3:3">
      <c r="C14242" s="1"/>
    </row>
    <row r="14243" spans="3:3">
      <c r="C14243" s="1"/>
    </row>
    <row r="14244" spans="3:3">
      <c r="C14244" s="1"/>
    </row>
    <row r="14245" spans="3:3">
      <c r="C14245" s="1"/>
    </row>
    <row r="14246" spans="3:3">
      <c r="C14246" s="1"/>
    </row>
    <row r="14247" spans="3:3">
      <c r="C14247" s="1"/>
    </row>
    <row r="14248" spans="3:3">
      <c r="C14248" s="1"/>
    </row>
    <row r="14249" spans="3:3">
      <c r="C14249" s="1"/>
    </row>
    <row r="14250" spans="3:3">
      <c r="C14250" s="1"/>
    </row>
    <row r="14251" spans="3:3">
      <c r="C14251" s="1"/>
    </row>
    <row r="14252" spans="3:3">
      <c r="C14252" s="1"/>
    </row>
    <row r="14253" spans="3:3">
      <c r="C14253" s="1"/>
    </row>
    <row r="14254" spans="3:3">
      <c r="C14254" s="1"/>
    </row>
    <row r="14255" spans="3:3">
      <c r="C14255" s="1"/>
    </row>
    <row r="14256" spans="3:3">
      <c r="C14256" s="1"/>
    </row>
    <row r="14257" spans="3:3">
      <c r="C14257" s="1"/>
    </row>
    <row r="14258" spans="3:3">
      <c r="C14258" s="1"/>
    </row>
    <row r="14259" spans="3:3">
      <c r="C14259" s="1"/>
    </row>
    <row r="14260" spans="3:3">
      <c r="C14260" s="1"/>
    </row>
    <row r="14261" spans="3:3">
      <c r="C14261" s="1"/>
    </row>
    <row r="14262" spans="3:3">
      <c r="C14262" s="1"/>
    </row>
    <row r="14263" spans="3:3">
      <c r="C14263" s="1"/>
    </row>
    <row r="14264" spans="3:3">
      <c r="C14264" s="1"/>
    </row>
    <row r="14265" spans="3:3">
      <c r="C14265" s="1"/>
    </row>
    <row r="14266" spans="3:3">
      <c r="C14266" s="1"/>
    </row>
    <row r="14267" spans="3:3">
      <c r="C14267" s="1"/>
    </row>
    <row r="14268" spans="3:3">
      <c r="C14268" s="1"/>
    </row>
    <row r="14269" spans="3:3">
      <c r="C14269" s="1"/>
    </row>
    <row r="14270" spans="3:3">
      <c r="C14270" s="1"/>
    </row>
    <row r="14271" spans="3:3">
      <c r="C14271" s="1"/>
    </row>
    <row r="14272" spans="3:3">
      <c r="C14272" s="1"/>
    </row>
    <row r="14273" spans="3:3">
      <c r="C14273" s="1"/>
    </row>
    <row r="14274" spans="3:3">
      <c r="C14274" s="1"/>
    </row>
    <row r="14275" spans="3:3">
      <c r="C14275" s="1"/>
    </row>
    <row r="14276" spans="3:3">
      <c r="C14276" s="1"/>
    </row>
    <row r="14277" spans="3:3">
      <c r="C14277" s="1"/>
    </row>
    <row r="14278" spans="3:3">
      <c r="C14278" s="1"/>
    </row>
    <row r="14279" spans="3:3">
      <c r="C14279" s="1"/>
    </row>
    <row r="14280" spans="3:3">
      <c r="C14280" s="1"/>
    </row>
    <row r="14281" spans="3:3">
      <c r="C14281" s="1"/>
    </row>
    <row r="14282" spans="3:3">
      <c r="C14282" s="1"/>
    </row>
    <row r="14283" spans="3:3">
      <c r="C14283" s="1"/>
    </row>
    <row r="14284" spans="3:3">
      <c r="C14284" s="1"/>
    </row>
    <row r="14285" spans="3:3">
      <c r="C14285" s="1"/>
    </row>
    <row r="14286" spans="3:3">
      <c r="C14286" s="1"/>
    </row>
    <row r="14287" spans="3:3">
      <c r="C14287" s="1"/>
    </row>
    <row r="14288" spans="3:3">
      <c r="C14288" s="1"/>
    </row>
    <row r="14289" spans="3:3">
      <c r="C14289" s="1"/>
    </row>
    <row r="14290" spans="3:3">
      <c r="C14290" s="1"/>
    </row>
    <row r="14291" spans="3:3">
      <c r="C14291" s="1"/>
    </row>
    <row r="14292" spans="3:3">
      <c r="C14292" s="1"/>
    </row>
    <row r="14293" spans="3:3">
      <c r="C14293" s="1"/>
    </row>
    <row r="14294" spans="3:3">
      <c r="C14294" s="1"/>
    </row>
    <row r="14295" spans="3:3">
      <c r="C14295" s="1"/>
    </row>
    <row r="14296" spans="3:3">
      <c r="C14296" s="1"/>
    </row>
    <row r="14297" spans="3:3">
      <c r="C14297" s="1"/>
    </row>
    <row r="14298" spans="3:3">
      <c r="C14298" s="1"/>
    </row>
    <row r="14299" spans="3:3">
      <c r="C14299" s="1"/>
    </row>
    <row r="14300" spans="3:3">
      <c r="C14300" s="1"/>
    </row>
    <row r="14301" spans="3:3">
      <c r="C14301" s="1"/>
    </row>
    <row r="14302" spans="3:3">
      <c r="C14302" s="1"/>
    </row>
    <row r="14303" spans="3:3">
      <c r="C14303" s="1"/>
    </row>
    <row r="14304" spans="3:3">
      <c r="C14304" s="1"/>
    </row>
    <row r="14305" spans="3:3">
      <c r="C14305" s="1"/>
    </row>
    <row r="14306" spans="3:3">
      <c r="C14306" s="1"/>
    </row>
    <row r="14307" spans="3:3">
      <c r="C14307" s="1"/>
    </row>
    <row r="14308" spans="3:3">
      <c r="C14308" s="1"/>
    </row>
    <row r="14309" spans="3:3">
      <c r="C14309" s="1"/>
    </row>
    <row r="14310" spans="3:3">
      <c r="C14310" s="1"/>
    </row>
    <row r="14311" spans="3:3">
      <c r="C14311" s="1"/>
    </row>
    <row r="14312" spans="3:3">
      <c r="C14312" s="1"/>
    </row>
    <row r="14313" spans="3:3">
      <c r="C14313" s="1"/>
    </row>
    <row r="14314" spans="3:3">
      <c r="C14314" s="1"/>
    </row>
    <row r="14315" spans="3:3">
      <c r="C14315" s="1"/>
    </row>
    <row r="14316" spans="3:3">
      <c r="C14316" s="1"/>
    </row>
    <row r="14317" spans="3:3">
      <c r="C14317" s="1"/>
    </row>
    <row r="14318" spans="3:3">
      <c r="C14318" s="1"/>
    </row>
    <row r="14319" spans="3:3">
      <c r="C14319" s="1"/>
    </row>
    <row r="14320" spans="3:3">
      <c r="C14320" s="1"/>
    </row>
    <row r="14321" spans="3:3">
      <c r="C14321" s="1"/>
    </row>
    <row r="14322" spans="3:3">
      <c r="C14322" s="1"/>
    </row>
    <row r="14323" spans="3:3">
      <c r="C14323" s="1"/>
    </row>
    <row r="14324" spans="3:3">
      <c r="C14324" s="1"/>
    </row>
    <row r="14325" spans="3:3">
      <c r="C14325" s="1"/>
    </row>
    <row r="14326" spans="3:3">
      <c r="C14326" s="1"/>
    </row>
    <row r="14327" spans="3:3">
      <c r="C14327" s="1"/>
    </row>
    <row r="14328" spans="3:3">
      <c r="C14328" s="1"/>
    </row>
    <row r="14329" spans="3:3">
      <c r="C14329" s="1"/>
    </row>
    <row r="14330" spans="3:3">
      <c r="C14330" s="1"/>
    </row>
    <row r="14331" spans="3:3">
      <c r="C14331" s="1"/>
    </row>
    <row r="14332" spans="3:3">
      <c r="C14332" s="1"/>
    </row>
    <row r="14333" spans="3:3">
      <c r="C14333" s="1"/>
    </row>
    <row r="14334" spans="3:3">
      <c r="C14334" s="1"/>
    </row>
    <row r="14335" spans="3:3">
      <c r="C14335" s="1"/>
    </row>
    <row r="14336" spans="3:3">
      <c r="C14336" s="1"/>
    </row>
    <row r="14337" spans="3:3">
      <c r="C14337" s="1"/>
    </row>
    <row r="14338" spans="3:3">
      <c r="C14338" s="1"/>
    </row>
    <row r="14339" spans="3:3">
      <c r="C14339" s="1"/>
    </row>
    <row r="14340" spans="3:3">
      <c r="C14340" s="1"/>
    </row>
    <row r="14341" spans="3:3">
      <c r="C14341" s="1"/>
    </row>
    <row r="14342" spans="3:3">
      <c r="C14342" s="1"/>
    </row>
    <row r="14343" spans="3:3">
      <c r="C14343" s="1"/>
    </row>
    <row r="14344" spans="3:3">
      <c r="C14344" s="1"/>
    </row>
    <row r="14345" spans="3:3">
      <c r="C14345" s="1"/>
    </row>
    <row r="14346" spans="3:3">
      <c r="C14346" s="1"/>
    </row>
    <row r="14347" spans="3:3">
      <c r="C14347" s="1"/>
    </row>
    <row r="14348" spans="3:3">
      <c r="C14348" s="1"/>
    </row>
    <row r="14349" spans="3:3">
      <c r="C14349" s="1"/>
    </row>
    <row r="14350" spans="3:3">
      <c r="C14350" s="1"/>
    </row>
    <row r="14351" spans="3:3">
      <c r="C14351" s="1"/>
    </row>
    <row r="14352" spans="3:3">
      <c r="C14352" s="1"/>
    </row>
    <row r="14353" spans="3:3">
      <c r="C14353" s="1"/>
    </row>
    <row r="14354" spans="3:3">
      <c r="C14354" s="1"/>
    </row>
    <row r="14355" spans="3:3">
      <c r="C14355" s="1"/>
    </row>
    <row r="14356" spans="3:3">
      <c r="C14356" s="1"/>
    </row>
    <row r="14357" spans="3:3">
      <c r="C14357" s="1"/>
    </row>
    <row r="14358" spans="3:3">
      <c r="C14358" s="1"/>
    </row>
    <row r="14359" spans="3:3">
      <c r="C14359" s="1"/>
    </row>
    <row r="14360" spans="3:3">
      <c r="C14360" s="1"/>
    </row>
    <row r="14361" spans="3:3">
      <c r="C14361" s="1"/>
    </row>
    <row r="14362" spans="3:3">
      <c r="C14362" s="1"/>
    </row>
    <row r="14363" spans="3:3">
      <c r="C14363" s="1"/>
    </row>
    <row r="14364" spans="3:3">
      <c r="C14364" s="1"/>
    </row>
    <row r="14365" spans="3:3">
      <c r="C14365" s="1"/>
    </row>
    <row r="14366" spans="3:3">
      <c r="C14366" s="1"/>
    </row>
    <row r="14367" spans="3:3">
      <c r="C14367" s="1"/>
    </row>
    <row r="14368" spans="3:3">
      <c r="C14368" s="1"/>
    </row>
    <row r="14369" spans="3:3">
      <c r="C14369" s="1"/>
    </row>
    <row r="14370" spans="3:3">
      <c r="C14370" s="1"/>
    </row>
    <row r="14371" spans="3:3">
      <c r="C14371" s="1"/>
    </row>
    <row r="14372" spans="3:3">
      <c r="C14372" s="1"/>
    </row>
    <row r="14373" spans="3:3">
      <c r="C14373" s="1"/>
    </row>
    <row r="14374" spans="3:3">
      <c r="C14374" s="1"/>
    </row>
    <row r="14375" spans="3:3">
      <c r="C14375" s="1"/>
    </row>
    <row r="14376" spans="3:3">
      <c r="C14376" s="1"/>
    </row>
    <row r="14377" spans="3:3">
      <c r="C14377" s="1"/>
    </row>
    <row r="14378" spans="3:3">
      <c r="C14378" s="1"/>
    </row>
    <row r="14379" spans="3:3">
      <c r="C14379" s="1"/>
    </row>
    <row r="14380" spans="3:3">
      <c r="C14380" s="1"/>
    </row>
    <row r="14381" spans="3:3">
      <c r="C14381" s="1"/>
    </row>
    <row r="14382" spans="3:3">
      <c r="C14382" s="1"/>
    </row>
    <row r="14383" spans="3:3">
      <c r="C14383" s="1"/>
    </row>
    <row r="14384" spans="3:3">
      <c r="C14384" s="1"/>
    </row>
    <row r="14385" spans="3:3">
      <c r="C14385" s="1"/>
    </row>
    <row r="14386" spans="3:3">
      <c r="C14386" s="1"/>
    </row>
    <row r="14387" spans="3:3">
      <c r="C14387" s="1"/>
    </row>
    <row r="14388" spans="3:3">
      <c r="C14388" s="1"/>
    </row>
    <row r="14389" spans="3:3">
      <c r="C14389" s="1"/>
    </row>
    <row r="14390" spans="3:3">
      <c r="C14390" s="1"/>
    </row>
    <row r="14391" spans="3:3">
      <c r="C14391" s="1"/>
    </row>
    <row r="14392" spans="3:3">
      <c r="C14392" s="1"/>
    </row>
    <row r="14393" spans="3:3">
      <c r="C14393" s="1"/>
    </row>
    <row r="14394" spans="3:3">
      <c r="C14394" s="1"/>
    </row>
    <row r="14395" spans="3:3">
      <c r="C14395" s="1"/>
    </row>
    <row r="14396" spans="3:3">
      <c r="C14396" s="1"/>
    </row>
    <row r="14397" spans="3:3">
      <c r="C14397" s="1"/>
    </row>
    <row r="14398" spans="3:3">
      <c r="C14398" s="1"/>
    </row>
    <row r="14399" spans="3:3">
      <c r="C14399" s="1"/>
    </row>
    <row r="14400" spans="3:3">
      <c r="C14400" s="1"/>
    </row>
    <row r="14401" spans="3:3">
      <c r="C14401" s="1"/>
    </row>
    <row r="14402" spans="3:3">
      <c r="C14402" s="1"/>
    </row>
    <row r="14403" spans="3:3">
      <c r="C14403" s="1"/>
    </row>
    <row r="14404" spans="3:3">
      <c r="C14404" s="1"/>
    </row>
    <row r="14405" spans="3:3">
      <c r="C14405" s="1"/>
    </row>
    <row r="14406" spans="3:3">
      <c r="C14406" s="1"/>
    </row>
    <row r="14407" spans="3:3">
      <c r="C14407" s="1"/>
    </row>
    <row r="14408" spans="3:3">
      <c r="C14408" s="1"/>
    </row>
    <row r="14409" spans="3:3">
      <c r="C14409" s="1"/>
    </row>
    <row r="14410" spans="3:3">
      <c r="C14410" s="1"/>
    </row>
    <row r="14411" spans="3:3">
      <c r="C14411" s="1"/>
    </row>
    <row r="14412" spans="3:3">
      <c r="C14412" s="1"/>
    </row>
    <row r="14413" spans="3:3">
      <c r="C14413" s="1"/>
    </row>
    <row r="14414" spans="3:3">
      <c r="C14414" s="1"/>
    </row>
    <row r="14415" spans="3:3">
      <c r="C14415" s="1"/>
    </row>
    <row r="14416" spans="3:3">
      <c r="C14416" s="1"/>
    </row>
    <row r="14417" spans="3:3">
      <c r="C14417" s="1"/>
    </row>
    <row r="14418" spans="3:3">
      <c r="C14418" s="1"/>
    </row>
    <row r="14419" spans="3:3">
      <c r="C14419" s="1"/>
    </row>
    <row r="14420" spans="3:3">
      <c r="C14420" s="1"/>
    </row>
    <row r="14421" spans="3:3">
      <c r="C14421" s="1"/>
    </row>
    <row r="14422" spans="3:3">
      <c r="C14422" s="1"/>
    </row>
    <row r="14423" spans="3:3">
      <c r="C14423" s="1"/>
    </row>
    <row r="14424" spans="3:3">
      <c r="C14424" s="1"/>
    </row>
    <row r="14425" spans="3:3">
      <c r="C14425" s="1"/>
    </row>
    <row r="14426" spans="3:3">
      <c r="C14426" s="1"/>
    </row>
    <row r="14427" spans="3:3">
      <c r="C14427" s="1"/>
    </row>
    <row r="14428" spans="3:3">
      <c r="C14428" s="1"/>
    </row>
    <row r="14429" spans="3:3">
      <c r="C14429" s="1"/>
    </row>
    <row r="14430" spans="3:3">
      <c r="C14430" s="1"/>
    </row>
    <row r="14431" spans="3:3">
      <c r="C14431" s="1"/>
    </row>
    <row r="14432" spans="3:3">
      <c r="C14432" s="1"/>
    </row>
    <row r="14433" spans="3:3">
      <c r="C14433" s="1"/>
    </row>
    <row r="14434" spans="3:3">
      <c r="C14434" s="1"/>
    </row>
    <row r="14435" spans="3:3">
      <c r="C14435" s="1"/>
    </row>
    <row r="14436" spans="3:3">
      <c r="C14436" s="1"/>
    </row>
    <row r="14437" spans="3:3">
      <c r="C14437" s="1"/>
    </row>
    <row r="14438" spans="3:3">
      <c r="C14438" s="1"/>
    </row>
    <row r="14439" spans="3:3">
      <c r="C14439" s="1"/>
    </row>
    <row r="14440" spans="3:3">
      <c r="C14440" s="1"/>
    </row>
    <row r="14441" spans="3:3">
      <c r="C14441" s="1"/>
    </row>
    <row r="14442" spans="3:3">
      <c r="C14442" s="1"/>
    </row>
    <row r="14443" spans="3:3">
      <c r="C14443" s="1"/>
    </row>
    <row r="14444" spans="3:3">
      <c r="C14444" s="1"/>
    </row>
    <row r="14445" spans="3:3">
      <c r="C14445" s="1"/>
    </row>
    <row r="14446" spans="3:3">
      <c r="C14446" s="1"/>
    </row>
    <row r="14447" spans="3:3">
      <c r="C14447" s="1"/>
    </row>
    <row r="14448" spans="3:3">
      <c r="C14448" s="1"/>
    </row>
    <row r="14449" spans="3:3">
      <c r="C14449" s="1"/>
    </row>
    <row r="14450" spans="3:3">
      <c r="C14450" s="1"/>
    </row>
    <row r="14451" spans="3:3">
      <c r="C14451" s="1"/>
    </row>
    <row r="14452" spans="3:3">
      <c r="C14452" s="1"/>
    </row>
    <row r="14453" spans="3:3">
      <c r="C14453" s="1"/>
    </row>
    <row r="14454" spans="3:3">
      <c r="C14454" s="1"/>
    </row>
    <row r="14455" spans="3:3">
      <c r="C14455" s="1"/>
    </row>
    <row r="14456" spans="3:3">
      <c r="C14456" s="1"/>
    </row>
    <row r="14457" spans="3:3">
      <c r="C14457" s="1"/>
    </row>
    <row r="14458" spans="3:3">
      <c r="C14458" s="1"/>
    </row>
    <row r="14459" spans="3:3">
      <c r="C14459" s="1"/>
    </row>
    <row r="14460" spans="3:3">
      <c r="C14460" s="1"/>
    </row>
    <row r="14461" spans="3:3">
      <c r="C14461" s="1"/>
    </row>
    <row r="14462" spans="3:3">
      <c r="C14462" s="1"/>
    </row>
    <row r="14463" spans="3:3">
      <c r="C14463" s="1"/>
    </row>
    <row r="14464" spans="3:3">
      <c r="C14464" s="1"/>
    </row>
    <row r="14465" spans="3:3">
      <c r="C14465" s="1"/>
    </row>
    <row r="14466" spans="3:3">
      <c r="C14466" s="1"/>
    </row>
    <row r="14467" spans="3:3">
      <c r="C14467" s="1"/>
    </row>
    <row r="14468" spans="3:3">
      <c r="C14468" s="1"/>
    </row>
    <row r="14469" spans="3:3">
      <c r="C14469" s="1"/>
    </row>
    <row r="14470" spans="3:3">
      <c r="C14470" s="1"/>
    </row>
    <row r="14471" spans="3:3">
      <c r="C14471" s="1"/>
    </row>
    <row r="14472" spans="3:3">
      <c r="C14472" s="1"/>
    </row>
    <row r="14473" spans="3:3">
      <c r="C14473" s="1"/>
    </row>
    <row r="14474" spans="3:3">
      <c r="C14474" s="1"/>
    </row>
    <row r="14475" spans="3:3">
      <c r="C14475" s="1"/>
    </row>
    <row r="14476" spans="3:3">
      <c r="C14476" s="1"/>
    </row>
    <row r="14477" spans="3:3">
      <c r="C14477" s="1"/>
    </row>
    <row r="14478" spans="3:3">
      <c r="C14478" s="1"/>
    </row>
    <row r="14479" spans="3:3">
      <c r="C14479" s="1"/>
    </row>
    <row r="14480" spans="3:3">
      <c r="C14480" s="1"/>
    </row>
    <row r="14481" spans="3:3">
      <c r="C14481" s="1"/>
    </row>
    <row r="14482" spans="3:3">
      <c r="C14482" s="1"/>
    </row>
    <row r="14483" spans="3:3">
      <c r="C14483" s="1"/>
    </row>
    <row r="14484" spans="3:3">
      <c r="C14484" s="1"/>
    </row>
    <row r="14485" spans="3:3">
      <c r="C14485" s="1"/>
    </row>
    <row r="14486" spans="3:3">
      <c r="C14486" s="1"/>
    </row>
    <row r="14487" spans="3:3">
      <c r="C14487" s="1"/>
    </row>
    <row r="14488" spans="3:3">
      <c r="C14488" s="1"/>
    </row>
    <row r="14489" spans="3:3">
      <c r="C14489" s="1"/>
    </row>
    <row r="14490" spans="3:3">
      <c r="C14490" s="1"/>
    </row>
    <row r="14491" spans="3:3">
      <c r="C14491" s="1"/>
    </row>
    <row r="14492" spans="3:3">
      <c r="C14492" s="1"/>
    </row>
    <row r="14493" spans="3:3">
      <c r="C14493" s="1"/>
    </row>
    <row r="14494" spans="3:3">
      <c r="C14494" s="1"/>
    </row>
    <row r="14495" spans="3:3">
      <c r="C14495" s="1"/>
    </row>
    <row r="14496" spans="3:3">
      <c r="C14496" s="1"/>
    </row>
    <row r="14497" spans="3:3">
      <c r="C14497" s="1"/>
    </row>
    <row r="14498" spans="3:3">
      <c r="C14498" s="1"/>
    </row>
    <row r="14499" spans="3:3">
      <c r="C14499" s="1"/>
    </row>
    <row r="14500" spans="3:3">
      <c r="C14500" s="1"/>
    </row>
    <row r="14501" spans="3:3">
      <c r="C14501" s="1"/>
    </row>
    <row r="14502" spans="3:3">
      <c r="C14502" s="1"/>
    </row>
    <row r="14503" spans="3:3">
      <c r="C14503" s="1"/>
    </row>
    <row r="14504" spans="3:3">
      <c r="C14504" s="1"/>
    </row>
    <row r="14505" spans="3:3">
      <c r="C14505" s="1"/>
    </row>
    <row r="14506" spans="3:3">
      <c r="C14506" s="1"/>
    </row>
    <row r="14507" spans="3:3">
      <c r="C14507" s="1"/>
    </row>
    <row r="14508" spans="3:3">
      <c r="C14508" s="1"/>
    </row>
    <row r="14509" spans="3:3">
      <c r="C14509" s="1"/>
    </row>
    <row r="14510" spans="3:3">
      <c r="C14510" s="1"/>
    </row>
    <row r="14511" spans="3:3">
      <c r="C14511" s="1"/>
    </row>
    <row r="14512" spans="3:3">
      <c r="C14512" s="1"/>
    </row>
    <row r="14513" spans="3:3">
      <c r="C14513" s="1"/>
    </row>
    <row r="14514" spans="3:3">
      <c r="C14514" s="1"/>
    </row>
    <row r="14515" spans="3:3">
      <c r="C14515" s="1"/>
    </row>
    <row r="14516" spans="3:3">
      <c r="C14516" s="1"/>
    </row>
    <row r="14517" spans="3:3">
      <c r="C14517" s="1"/>
    </row>
    <row r="14518" spans="3:3">
      <c r="C14518" s="1"/>
    </row>
    <row r="14519" spans="3:3">
      <c r="C14519" s="1"/>
    </row>
    <row r="14520" spans="3:3">
      <c r="C14520" s="1"/>
    </row>
    <row r="14521" spans="3:3">
      <c r="C14521" s="1"/>
    </row>
    <row r="14522" spans="3:3">
      <c r="C14522" s="1"/>
    </row>
    <row r="14523" spans="3:3">
      <c r="C14523" s="1"/>
    </row>
    <row r="14524" spans="3:3">
      <c r="C14524" s="1"/>
    </row>
    <row r="14525" spans="3:3">
      <c r="C14525" s="1"/>
    </row>
    <row r="14526" spans="3:3">
      <c r="C14526" s="1"/>
    </row>
    <row r="14527" spans="3:3">
      <c r="C14527" s="1"/>
    </row>
    <row r="14528" spans="3:3">
      <c r="C14528" s="1"/>
    </row>
    <row r="14529" spans="3:3">
      <c r="C14529" s="1"/>
    </row>
    <row r="14530" spans="3:3">
      <c r="C14530" s="1"/>
    </row>
    <row r="14531" spans="3:3">
      <c r="C14531" s="1"/>
    </row>
    <row r="14532" spans="3:3">
      <c r="C14532" s="1"/>
    </row>
    <row r="14533" spans="3:3">
      <c r="C14533" s="1"/>
    </row>
    <row r="14534" spans="3:3">
      <c r="C14534" s="1"/>
    </row>
    <row r="14535" spans="3:3">
      <c r="C14535" s="1"/>
    </row>
    <row r="14536" spans="3:3">
      <c r="C14536" s="1"/>
    </row>
    <row r="14537" spans="3:3">
      <c r="C14537" s="1"/>
    </row>
    <row r="14538" spans="3:3">
      <c r="C14538" s="1"/>
    </row>
    <row r="14539" spans="3:3">
      <c r="C14539" s="1"/>
    </row>
    <row r="14540" spans="3:3">
      <c r="C14540" s="1"/>
    </row>
    <row r="14541" spans="3:3">
      <c r="C14541" s="1"/>
    </row>
    <row r="14542" spans="3:3">
      <c r="C14542" s="1"/>
    </row>
    <row r="14543" spans="3:3">
      <c r="C14543" s="1"/>
    </row>
    <row r="14544" spans="3:3">
      <c r="C14544" s="1"/>
    </row>
    <row r="14545" spans="3:3">
      <c r="C14545" s="1"/>
    </row>
    <row r="14546" spans="3:3">
      <c r="C14546" s="1"/>
    </row>
    <row r="14547" spans="3:3">
      <c r="C14547" s="1"/>
    </row>
    <row r="14548" spans="3:3">
      <c r="C14548" s="1"/>
    </row>
    <row r="14549" spans="3:3">
      <c r="C14549" s="1"/>
    </row>
    <row r="14550" spans="3:3">
      <c r="C14550" s="1"/>
    </row>
    <row r="14551" spans="3:3">
      <c r="C14551" s="1"/>
    </row>
    <row r="14552" spans="3:3">
      <c r="C14552" s="1"/>
    </row>
    <row r="14553" spans="3:3">
      <c r="C14553" s="1"/>
    </row>
    <row r="14554" spans="3:3">
      <c r="C14554" s="1"/>
    </row>
    <row r="14555" spans="3:3">
      <c r="C14555" s="1"/>
    </row>
    <row r="14556" spans="3:3">
      <c r="C14556" s="1"/>
    </row>
    <row r="14557" spans="3:3">
      <c r="C14557" s="1"/>
    </row>
    <row r="14558" spans="3:3">
      <c r="C14558" s="1"/>
    </row>
    <row r="14559" spans="3:3">
      <c r="C14559" s="1"/>
    </row>
    <row r="14560" spans="3:3">
      <c r="C14560" s="1"/>
    </row>
    <row r="14561" spans="3:3">
      <c r="C14561" s="1"/>
    </row>
    <row r="14562" spans="3:3">
      <c r="C14562" s="1"/>
    </row>
    <row r="14563" spans="3:3">
      <c r="C14563" s="1"/>
    </row>
    <row r="14564" spans="3:3">
      <c r="C14564" s="1"/>
    </row>
    <row r="14565" spans="3:3">
      <c r="C14565" s="1"/>
    </row>
    <row r="14566" spans="3:3">
      <c r="C14566" s="1"/>
    </row>
    <row r="14567" spans="3:3">
      <c r="C14567" s="1"/>
    </row>
    <row r="14568" spans="3:3">
      <c r="C14568" s="1"/>
    </row>
    <row r="14569" spans="3:3">
      <c r="C14569" s="1"/>
    </row>
    <row r="14570" spans="3:3">
      <c r="C14570" s="1"/>
    </row>
    <row r="14571" spans="3:3">
      <c r="C14571" s="1"/>
    </row>
    <row r="14572" spans="3:3">
      <c r="C14572" s="1"/>
    </row>
    <row r="14573" spans="3:3">
      <c r="C14573" s="1"/>
    </row>
    <row r="14574" spans="3:3">
      <c r="C14574" s="1"/>
    </row>
    <row r="14575" spans="3:3">
      <c r="C14575" s="1"/>
    </row>
    <row r="14576" spans="3:3">
      <c r="C14576" s="1"/>
    </row>
    <row r="14577" spans="3:3">
      <c r="C14577" s="1"/>
    </row>
    <row r="14578" spans="3:3">
      <c r="C14578" s="1"/>
    </row>
    <row r="14579" spans="3:3">
      <c r="C14579" s="1"/>
    </row>
    <row r="14580" spans="3:3">
      <c r="C14580" s="1"/>
    </row>
    <row r="14581" spans="3:3">
      <c r="C14581" s="1"/>
    </row>
    <row r="14582" spans="3:3">
      <c r="C14582" s="1"/>
    </row>
    <row r="14583" spans="3:3">
      <c r="C14583" s="1"/>
    </row>
    <row r="14584" spans="3:3">
      <c r="C14584" s="1"/>
    </row>
    <row r="14585" spans="3:3">
      <c r="C14585" s="1"/>
    </row>
    <row r="14586" spans="3:3">
      <c r="C14586" s="1"/>
    </row>
    <row r="14587" spans="3:3">
      <c r="C14587" s="1"/>
    </row>
    <row r="14588" spans="3:3">
      <c r="C14588" s="1"/>
    </row>
    <row r="14589" spans="3:3">
      <c r="C14589" s="1"/>
    </row>
    <row r="14590" spans="3:3">
      <c r="C14590" s="1"/>
    </row>
    <row r="14591" spans="3:3">
      <c r="C14591" s="1"/>
    </row>
    <row r="14592" spans="3:3">
      <c r="C14592" s="1"/>
    </row>
    <row r="14593" spans="3:3">
      <c r="C14593" s="1"/>
    </row>
    <row r="14594" spans="3:3">
      <c r="C14594" s="1"/>
    </row>
    <row r="14595" spans="3:3">
      <c r="C14595" s="1"/>
    </row>
    <row r="14596" spans="3:3">
      <c r="C14596" s="1"/>
    </row>
    <row r="14597" spans="3:3">
      <c r="C14597" s="1"/>
    </row>
    <row r="14598" spans="3:3">
      <c r="C14598" s="1"/>
    </row>
    <row r="14599" spans="3:3">
      <c r="C14599" s="1"/>
    </row>
    <row r="14600" spans="3:3">
      <c r="C14600" s="1"/>
    </row>
    <row r="14601" spans="3:3">
      <c r="C14601" s="1"/>
    </row>
    <row r="14602" spans="3:3">
      <c r="C14602" s="1"/>
    </row>
    <row r="14603" spans="3:3">
      <c r="C14603" s="1"/>
    </row>
    <row r="14604" spans="3:3">
      <c r="C14604" s="1"/>
    </row>
    <row r="14605" spans="3:3">
      <c r="C14605" s="1"/>
    </row>
    <row r="14606" spans="3:3">
      <c r="C14606" s="1"/>
    </row>
    <row r="14607" spans="3:3">
      <c r="C14607" s="1"/>
    </row>
    <row r="14608" spans="3:3">
      <c r="C14608" s="1"/>
    </row>
    <row r="14609" spans="3:3">
      <c r="C14609" s="1"/>
    </row>
    <row r="14610" spans="3:3">
      <c r="C14610" s="1"/>
    </row>
    <row r="14611" spans="3:3">
      <c r="C14611" s="1"/>
    </row>
    <row r="14612" spans="3:3">
      <c r="C14612" s="1"/>
    </row>
    <row r="14613" spans="3:3">
      <c r="C14613" s="1"/>
    </row>
    <row r="14614" spans="3:3">
      <c r="C14614" s="1"/>
    </row>
    <row r="14615" spans="3:3">
      <c r="C14615" s="1"/>
    </row>
    <row r="14616" spans="3:3">
      <c r="C14616" s="1"/>
    </row>
    <row r="14617" spans="3:3">
      <c r="C14617" s="1"/>
    </row>
    <row r="14618" spans="3:3">
      <c r="C14618" s="1"/>
    </row>
    <row r="14619" spans="3:3">
      <c r="C14619" s="1"/>
    </row>
    <row r="14620" spans="3:3">
      <c r="C14620" s="1"/>
    </row>
    <row r="14621" spans="3:3">
      <c r="C14621" s="1"/>
    </row>
    <row r="14622" spans="3:3">
      <c r="C14622" s="1"/>
    </row>
    <row r="14623" spans="3:3">
      <c r="C14623" s="1"/>
    </row>
    <row r="14624" spans="3:3">
      <c r="C14624" s="1"/>
    </row>
    <row r="14625" spans="3:3">
      <c r="C14625" s="1"/>
    </row>
    <row r="14626" spans="3:3">
      <c r="C14626" s="1"/>
    </row>
    <row r="14627" spans="3:3">
      <c r="C14627" s="1"/>
    </row>
    <row r="14628" spans="3:3">
      <c r="C14628" s="1"/>
    </row>
    <row r="14629" spans="3:3">
      <c r="C14629" s="1"/>
    </row>
    <row r="14630" spans="3:3">
      <c r="C14630" s="1"/>
    </row>
    <row r="14631" spans="3:3">
      <c r="C14631" s="1"/>
    </row>
    <row r="14632" spans="3:3">
      <c r="C14632" s="1"/>
    </row>
    <row r="14633" spans="3:3">
      <c r="C14633" s="1"/>
    </row>
    <row r="14634" spans="3:3">
      <c r="C14634" s="1"/>
    </row>
    <row r="14635" spans="3:3">
      <c r="C14635" s="1"/>
    </row>
    <row r="14636" spans="3:3">
      <c r="C14636" s="1"/>
    </row>
    <row r="14637" spans="3:3">
      <c r="C14637" s="1"/>
    </row>
    <row r="14638" spans="3:3">
      <c r="C14638" s="1"/>
    </row>
    <row r="14639" spans="3:3">
      <c r="C14639" s="1"/>
    </row>
    <row r="14640" spans="3:3">
      <c r="C14640" s="1"/>
    </row>
    <row r="14641" spans="3:3">
      <c r="C14641" s="1"/>
    </row>
    <row r="14642" spans="3:3">
      <c r="C14642" s="1"/>
    </row>
    <row r="14643" spans="3:3">
      <c r="C14643" s="1"/>
    </row>
    <row r="14644" spans="3:3">
      <c r="C14644" s="1"/>
    </row>
    <row r="14645" spans="3:3">
      <c r="C14645" s="1"/>
    </row>
    <row r="14646" spans="3:3">
      <c r="C14646" s="1"/>
    </row>
    <row r="14647" spans="3:3">
      <c r="C14647" s="1"/>
    </row>
    <row r="14648" spans="3:3">
      <c r="C14648" s="1"/>
    </row>
    <row r="14649" spans="3:3">
      <c r="C14649" s="1"/>
    </row>
    <row r="14650" spans="3:3">
      <c r="C14650" s="1"/>
    </row>
    <row r="14651" spans="3:3">
      <c r="C14651" s="1"/>
    </row>
    <row r="14652" spans="3:3">
      <c r="C14652" s="1"/>
    </row>
    <row r="14653" spans="3:3">
      <c r="C14653" s="1"/>
    </row>
    <row r="14654" spans="3:3">
      <c r="C14654" s="1"/>
    </row>
    <row r="14655" spans="3:3">
      <c r="C14655" s="1"/>
    </row>
    <row r="14656" spans="3:3">
      <c r="C14656" s="1"/>
    </row>
    <row r="14657" spans="3:3">
      <c r="C14657" s="1"/>
    </row>
    <row r="14658" spans="3:3">
      <c r="C14658" s="1"/>
    </row>
    <row r="14659" spans="3:3">
      <c r="C14659" s="1"/>
    </row>
    <row r="14660" spans="3:3">
      <c r="C14660" s="1"/>
    </row>
    <row r="14661" spans="3:3">
      <c r="C14661" s="1"/>
    </row>
    <row r="14662" spans="3:3">
      <c r="C14662" s="1"/>
    </row>
    <row r="14663" spans="3:3">
      <c r="C14663" s="1"/>
    </row>
    <row r="14664" spans="3:3">
      <c r="C14664" s="1"/>
    </row>
    <row r="14665" spans="3:3">
      <c r="C14665" s="1"/>
    </row>
    <row r="14666" spans="3:3">
      <c r="C14666" s="1"/>
    </row>
    <row r="14667" spans="3:3">
      <c r="C14667" s="1"/>
    </row>
    <row r="14668" spans="3:3">
      <c r="C14668" s="1"/>
    </row>
    <row r="14669" spans="3:3">
      <c r="C14669" s="1"/>
    </row>
    <row r="14670" spans="3:3">
      <c r="C14670" s="1"/>
    </row>
    <row r="14671" spans="3:3">
      <c r="C14671" s="1"/>
    </row>
    <row r="14672" spans="3:3">
      <c r="C14672" s="1"/>
    </row>
    <row r="14673" spans="3:3">
      <c r="C14673" s="1"/>
    </row>
    <row r="14674" spans="3:3">
      <c r="C14674" s="1"/>
    </row>
    <row r="14675" spans="3:3">
      <c r="C14675" s="1"/>
    </row>
    <row r="14676" spans="3:3">
      <c r="C14676" s="1"/>
    </row>
    <row r="14677" spans="3:3">
      <c r="C14677" s="1"/>
    </row>
    <row r="14678" spans="3:3">
      <c r="C14678" s="1"/>
    </row>
    <row r="14679" spans="3:3">
      <c r="C14679" s="1"/>
    </row>
    <row r="14680" spans="3:3">
      <c r="C14680" s="1"/>
    </row>
    <row r="14681" spans="3:3">
      <c r="C14681" s="1"/>
    </row>
    <row r="14682" spans="3:3">
      <c r="C14682" s="1"/>
    </row>
    <row r="14683" spans="3:3">
      <c r="C14683" s="1"/>
    </row>
    <row r="14684" spans="3:3">
      <c r="C14684" s="1"/>
    </row>
    <row r="14685" spans="3:3">
      <c r="C14685" s="1"/>
    </row>
    <row r="14686" spans="3:3">
      <c r="C14686" s="1"/>
    </row>
    <row r="14687" spans="3:3">
      <c r="C14687" s="1"/>
    </row>
    <row r="14688" spans="3:3">
      <c r="C14688" s="1"/>
    </row>
    <row r="14689" spans="3:3">
      <c r="C14689" s="1"/>
    </row>
    <row r="14690" spans="3:3">
      <c r="C14690" s="1"/>
    </row>
    <row r="14691" spans="3:3">
      <c r="C14691" s="1"/>
    </row>
    <row r="14692" spans="3:3">
      <c r="C14692" s="1"/>
    </row>
    <row r="14693" spans="3:3">
      <c r="C14693" s="1"/>
    </row>
    <row r="14694" spans="3:3">
      <c r="C14694" s="1"/>
    </row>
    <row r="14695" spans="3:3">
      <c r="C14695" s="1"/>
    </row>
    <row r="14696" spans="3:3">
      <c r="C14696" s="1"/>
    </row>
    <row r="14697" spans="3:3">
      <c r="C14697" s="1"/>
    </row>
    <row r="14698" spans="3:3">
      <c r="C14698" s="1"/>
    </row>
    <row r="14699" spans="3:3">
      <c r="C14699" s="1"/>
    </row>
    <row r="14700" spans="3:3">
      <c r="C14700" s="1"/>
    </row>
    <row r="14701" spans="3:3">
      <c r="C14701" s="1"/>
    </row>
    <row r="14702" spans="3:3">
      <c r="C14702" s="1"/>
    </row>
    <row r="14703" spans="3:3">
      <c r="C14703" s="1"/>
    </row>
    <row r="14704" spans="3:3">
      <c r="C14704" s="1"/>
    </row>
    <row r="14705" spans="3:3">
      <c r="C14705" s="1"/>
    </row>
    <row r="14706" spans="3:3">
      <c r="C14706" s="1"/>
    </row>
    <row r="14707" spans="3:3">
      <c r="C14707" s="1"/>
    </row>
    <row r="14708" spans="3:3">
      <c r="C14708" s="1"/>
    </row>
    <row r="14709" spans="3:3">
      <c r="C14709" s="1"/>
    </row>
    <row r="14710" spans="3:3">
      <c r="C14710" s="1"/>
    </row>
    <row r="14711" spans="3:3">
      <c r="C14711" s="1"/>
    </row>
    <row r="14712" spans="3:3">
      <c r="C14712" s="1"/>
    </row>
    <row r="14713" spans="3:3">
      <c r="C14713" s="1"/>
    </row>
    <row r="14714" spans="3:3">
      <c r="C14714" s="1"/>
    </row>
    <row r="14715" spans="3:3">
      <c r="C14715" s="1"/>
    </row>
    <row r="14716" spans="3:3">
      <c r="C14716" s="1"/>
    </row>
    <row r="14717" spans="3:3">
      <c r="C14717" s="1"/>
    </row>
    <row r="14718" spans="3:3">
      <c r="C14718" s="1"/>
    </row>
    <row r="14719" spans="3:3">
      <c r="C14719" s="1"/>
    </row>
    <row r="14720" spans="3:3">
      <c r="C14720" s="1"/>
    </row>
    <row r="14721" spans="3:3">
      <c r="C14721" s="1"/>
    </row>
    <row r="14722" spans="3:3">
      <c r="C14722" s="1"/>
    </row>
    <row r="14723" spans="3:3">
      <c r="C14723" s="1"/>
    </row>
    <row r="14724" spans="3:3">
      <c r="C14724" s="1"/>
    </row>
    <row r="14725" spans="3:3">
      <c r="C14725" s="1"/>
    </row>
    <row r="14726" spans="3:3">
      <c r="C14726" s="1"/>
    </row>
    <row r="14727" spans="3:3">
      <c r="C14727" s="1"/>
    </row>
    <row r="14728" spans="3:3">
      <c r="C14728" s="1"/>
    </row>
    <row r="14729" spans="3:3">
      <c r="C14729" s="1"/>
    </row>
    <row r="14730" spans="3:3">
      <c r="C14730" s="1"/>
    </row>
    <row r="14731" spans="3:3">
      <c r="C14731" s="1"/>
    </row>
    <row r="14732" spans="3:3">
      <c r="C14732" s="1"/>
    </row>
    <row r="14733" spans="3:3">
      <c r="C14733" s="1"/>
    </row>
    <row r="14734" spans="3:3">
      <c r="C14734" s="1"/>
    </row>
    <row r="14735" spans="3:3">
      <c r="C14735" s="1"/>
    </row>
    <row r="14736" spans="3:3">
      <c r="C14736" s="1"/>
    </row>
    <row r="14737" spans="3:3">
      <c r="C14737" s="1"/>
    </row>
    <row r="14738" spans="3:3">
      <c r="C14738" s="1"/>
    </row>
    <row r="14739" spans="3:3">
      <c r="C14739" s="1"/>
    </row>
    <row r="14740" spans="3:3">
      <c r="C14740" s="1"/>
    </row>
    <row r="14741" spans="3:3">
      <c r="C14741" s="1"/>
    </row>
    <row r="14742" spans="3:3">
      <c r="C14742" s="1"/>
    </row>
    <row r="14743" spans="3:3">
      <c r="C14743" s="1"/>
    </row>
    <row r="14744" spans="3:3">
      <c r="C14744" s="1"/>
    </row>
    <row r="14745" spans="3:3">
      <c r="C14745" s="1"/>
    </row>
    <row r="14746" spans="3:3">
      <c r="C14746" s="1"/>
    </row>
    <row r="14747" spans="3:3">
      <c r="C14747" s="1"/>
    </row>
    <row r="14748" spans="3:3">
      <c r="C14748" s="1"/>
    </row>
    <row r="14749" spans="3:3">
      <c r="C14749" s="1"/>
    </row>
    <row r="14750" spans="3:3">
      <c r="C14750" s="1"/>
    </row>
    <row r="14751" spans="3:3">
      <c r="C14751" s="1"/>
    </row>
    <row r="14752" spans="3:3">
      <c r="C14752" s="1"/>
    </row>
    <row r="14753" spans="3:3">
      <c r="C14753" s="1"/>
    </row>
    <row r="14754" spans="3:3">
      <c r="C14754" s="1"/>
    </row>
    <row r="14755" spans="3:3">
      <c r="C14755" s="1"/>
    </row>
    <row r="14756" spans="3:3">
      <c r="C14756" s="1"/>
    </row>
    <row r="14757" spans="3:3">
      <c r="C14757" s="1"/>
    </row>
    <row r="14758" spans="3:3">
      <c r="C14758" s="1"/>
    </row>
    <row r="14759" spans="3:3">
      <c r="C14759" s="1"/>
    </row>
    <row r="14760" spans="3:3">
      <c r="C14760" s="1"/>
    </row>
    <row r="14761" spans="3:3">
      <c r="C14761" s="1"/>
    </row>
    <row r="14762" spans="3:3">
      <c r="C14762" s="1"/>
    </row>
    <row r="14763" spans="3:3">
      <c r="C14763" s="1"/>
    </row>
    <row r="14764" spans="3:3">
      <c r="C14764" s="1"/>
    </row>
    <row r="14765" spans="3:3">
      <c r="C14765" s="1"/>
    </row>
    <row r="14766" spans="3:3">
      <c r="C14766" s="1"/>
    </row>
    <row r="14767" spans="3:3">
      <c r="C14767" s="1"/>
    </row>
    <row r="14768" spans="3:3">
      <c r="C14768" s="1"/>
    </row>
    <row r="14769" spans="3:3">
      <c r="C14769" s="1"/>
    </row>
    <row r="14770" spans="3:3">
      <c r="C14770" s="1"/>
    </row>
    <row r="14771" spans="3:3">
      <c r="C14771" s="1"/>
    </row>
    <row r="14772" spans="3:3">
      <c r="C14772" s="1"/>
    </row>
    <row r="14773" spans="3:3">
      <c r="C14773" s="1"/>
    </row>
    <row r="14774" spans="3:3">
      <c r="C14774" s="1"/>
    </row>
    <row r="14775" spans="3:3">
      <c r="C14775" s="1"/>
    </row>
    <row r="14776" spans="3:3">
      <c r="C14776" s="1"/>
    </row>
    <row r="14777" spans="3:3">
      <c r="C14777" s="1"/>
    </row>
    <row r="14778" spans="3:3">
      <c r="C14778" s="1"/>
    </row>
    <row r="14779" spans="3:3">
      <c r="C14779" s="1"/>
    </row>
    <row r="14780" spans="3:3">
      <c r="C14780" s="1"/>
    </row>
    <row r="14781" spans="3:3">
      <c r="C14781" s="1"/>
    </row>
    <row r="14782" spans="3:3">
      <c r="C14782" s="1"/>
    </row>
    <row r="14783" spans="3:3">
      <c r="C14783" s="1"/>
    </row>
    <row r="14784" spans="3:3">
      <c r="C14784" s="1"/>
    </row>
    <row r="14785" spans="3:3">
      <c r="C14785" s="1"/>
    </row>
    <row r="14786" spans="3:3">
      <c r="C14786" s="1"/>
    </row>
    <row r="14787" spans="3:3">
      <c r="C14787" s="1"/>
    </row>
    <row r="14788" spans="3:3">
      <c r="C14788" s="1"/>
    </row>
    <row r="14789" spans="3:3">
      <c r="C14789" s="1"/>
    </row>
    <row r="14790" spans="3:3">
      <c r="C14790" s="1"/>
    </row>
    <row r="14791" spans="3:3">
      <c r="C14791" s="1"/>
    </row>
    <row r="14792" spans="3:3">
      <c r="C14792" s="1"/>
    </row>
    <row r="14793" spans="3:3">
      <c r="C14793" s="1"/>
    </row>
    <row r="14794" spans="3:3">
      <c r="C14794" s="1"/>
    </row>
    <row r="14795" spans="3:3">
      <c r="C14795" s="1"/>
    </row>
    <row r="14796" spans="3:3">
      <c r="C14796" s="1"/>
    </row>
    <row r="14797" spans="3:3">
      <c r="C14797" s="1"/>
    </row>
    <row r="14798" spans="3:3">
      <c r="C14798" s="1"/>
    </row>
    <row r="14799" spans="3:3">
      <c r="C14799" s="1"/>
    </row>
    <row r="14800" spans="3:3">
      <c r="C14800" s="1"/>
    </row>
    <row r="14801" spans="3:3">
      <c r="C14801" s="1"/>
    </row>
    <row r="14802" spans="3:3">
      <c r="C14802" s="1"/>
    </row>
    <row r="14803" spans="3:3">
      <c r="C14803" s="1"/>
    </row>
    <row r="14804" spans="3:3">
      <c r="C14804" s="1"/>
    </row>
    <row r="14805" spans="3:3">
      <c r="C14805" s="1"/>
    </row>
    <row r="14806" spans="3:3">
      <c r="C14806" s="1"/>
    </row>
    <row r="14807" spans="3:3">
      <c r="C14807" s="1"/>
    </row>
    <row r="14808" spans="3:3">
      <c r="C14808" s="1"/>
    </row>
    <row r="14809" spans="3:3">
      <c r="C14809" s="1"/>
    </row>
    <row r="14810" spans="3:3">
      <c r="C14810" s="1"/>
    </row>
    <row r="14811" spans="3:3">
      <c r="C14811" s="1"/>
    </row>
    <row r="14812" spans="3:3">
      <c r="C14812" s="1"/>
    </row>
    <row r="14813" spans="3:3">
      <c r="C14813" s="1"/>
    </row>
    <row r="14814" spans="3:3">
      <c r="C14814" s="1"/>
    </row>
    <row r="14815" spans="3:3">
      <c r="C14815" s="1"/>
    </row>
    <row r="14816" spans="3:3">
      <c r="C14816" s="1"/>
    </row>
    <row r="14817" spans="3:3">
      <c r="C14817" s="1"/>
    </row>
    <row r="14818" spans="3:3">
      <c r="C14818" s="1"/>
    </row>
    <row r="14819" spans="3:3">
      <c r="C14819" s="1"/>
    </row>
    <row r="14820" spans="3:3">
      <c r="C14820" s="1"/>
    </row>
    <row r="14821" spans="3:3">
      <c r="C14821" s="1"/>
    </row>
    <row r="14822" spans="3:3">
      <c r="C14822" s="1"/>
    </row>
    <row r="14823" spans="3:3">
      <c r="C14823" s="1"/>
    </row>
    <row r="14824" spans="3:3">
      <c r="C14824" s="1"/>
    </row>
    <row r="14825" spans="3:3">
      <c r="C14825" s="1"/>
    </row>
    <row r="14826" spans="3:3">
      <c r="C14826" s="1"/>
    </row>
    <row r="14827" spans="3:3">
      <c r="C14827" s="1"/>
    </row>
    <row r="14828" spans="3:3">
      <c r="C14828" s="1"/>
    </row>
    <row r="14829" spans="3:3">
      <c r="C14829" s="1"/>
    </row>
    <row r="14830" spans="3:3">
      <c r="C14830" s="1"/>
    </row>
    <row r="14831" spans="3:3">
      <c r="C14831" s="1"/>
    </row>
    <row r="14832" spans="3:3">
      <c r="C14832" s="1"/>
    </row>
    <row r="14833" spans="3:3">
      <c r="C14833" s="1"/>
    </row>
    <row r="14834" spans="3:3">
      <c r="C14834" s="1"/>
    </row>
    <row r="14835" spans="3:3">
      <c r="C14835" s="1"/>
    </row>
    <row r="14836" spans="3:3">
      <c r="C14836" s="1"/>
    </row>
    <row r="14837" spans="3:3">
      <c r="C14837" s="1"/>
    </row>
    <row r="14838" spans="3:3">
      <c r="C14838" s="1"/>
    </row>
    <row r="14839" spans="3:3">
      <c r="C14839" s="1"/>
    </row>
    <row r="14840" spans="3:3">
      <c r="C14840" s="1"/>
    </row>
    <row r="14841" spans="3:3">
      <c r="C14841" s="1"/>
    </row>
    <row r="14842" spans="3:3">
      <c r="C14842" s="1"/>
    </row>
    <row r="14843" spans="3:3">
      <c r="C14843" s="1"/>
    </row>
    <row r="14844" spans="3:3">
      <c r="C14844" s="1"/>
    </row>
    <row r="14845" spans="3:3">
      <c r="C14845" s="1"/>
    </row>
    <row r="14846" spans="3:3">
      <c r="C14846" s="1"/>
    </row>
    <row r="14847" spans="3:3">
      <c r="C14847" s="1"/>
    </row>
    <row r="14848" spans="3:3">
      <c r="C14848" s="1"/>
    </row>
    <row r="14849" spans="3:3">
      <c r="C14849" s="1"/>
    </row>
    <row r="14850" spans="3:3">
      <c r="C14850" s="1"/>
    </row>
    <row r="14851" spans="3:3">
      <c r="C14851" s="1"/>
    </row>
    <row r="14852" spans="3:3">
      <c r="C14852" s="1"/>
    </row>
    <row r="14853" spans="3:3">
      <c r="C14853" s="1"/>
    </row>
    <row r="14854" spans="3:3">
      <c r="C14854" s="1"/>
    </row>
    <row r="14855" spans="3:3">
      <c r="C14855" s="1"/>
    </row>
    <row r="14856" spans="3:3">
      <c r="C14856" s="1"/>
    </row>
    <row r="14857" spans="3:3">
      <c r="C14857" s="1"/>
    </row>
    <row r="14858" spans="3:3">
      <c r="C14858" s="1"/>
    </row>
    <row r="14859" spans="3:3">
      <c r="C14859" s="1"/>
    </row>
    <row r="14860" spans="3:3">
      <c r="C14860" s="1"/>
    </row>
    <row r="14861" spans="3:3">
      <c r="C14861" s="1"/>
    </row>
    <row r="14862" spans="3:3">
      <c r="C14862" s="1"/>
    </row>
    <row r="14863" spans="3:3">
      <c r="C14863" s="1"/>
    </row>
    <row r="14864" spans="3:3">
      <c r="C14864" s="1"/>
    </row>
    <row r="14865" spans="3:3">
      <c r="C14865" s="1"/>
    </row>
    <row r="14866" spans="3:3">
      <c r="C14866" s="1"/>
    </row>
    <row r="14867" spans="3:3">
      <c r="C14867" s="1"/>
    </row>
    <row r="14868" spans="3:3">
      <c r="C14868" s="1"/>
    </row>
    <row r="14869" spans="3:3">
      <c r="C14869" s="1"/>
    </row>
    <row r="14870" spans="3:3">
      <c r="C14870" s="1"/>
    </row>
    <row r="14871" spans="3:3">
      <c r="C14871" s="1"/>
    </row>
    <row r="14872" spans="3:3">
      <c r="C14872" s="1"/>
    </row>
    <row r="14873" spans="3:3">
      <c r="C14873" s="1"/>
    </row>
    <row r="14874" spans="3:3">
      <c r="C14874" s="1"/>
    </row>
    <row r="14875" spans="3:3">
      <c r="C14875" s="1"/>
    </row>
    <row r="14876" spans="3:3">
      <c r="C14876" s="1"/>
    </row>
    <row r="14877" spans="3:3">
      <c r="C14877" s="1"/>
    </row>
    <row r="14878" spans="3:3">
      <c r="C14878" s="1"/>
    </row>
    <row r="14879" spans="3:3">
      <c r="C14879" s="1"/>
    </row>
    <row r="14880" spans="3:3">
      <c r="C14880" s="1"/>
    </row>
    <row r="14881" spans="3:3">
      <c r="C14881" s="1"/>
    </row>
    <row r="14882" spans="3:3">
      <c r="C14882" s="1"/>
    </row>
    <row r="14883" spans="3:3">
      <c r="C14883" s="1"/>
    </row>
    <row r="14884" spans="3:3">
      <c r="C14884" s="1"/>
    </row>
    <row r="14885" spans="3:3">
      <c r="C14885" s="1"/>
    </row>
    <row r="14886" spans="3:3">
      <c r="C14886" s="1"/>
    </row>
    <row r="14887" spans="3:3">
      <c r="C14887" s="1"/>
    </row>
    <row r="14888" spans="3:3">
      <c r="C14888" s="1"/>
    </row>
    <row r="14889" spans="3:3">
      <c r="C14889" s="1"/>
    </row>
    <row r="14890" spans="3:3">
      <c r="C14890" s="1"/>
    </row>
    <row r="14891" spans="3:3">
      <c r="C14891" s="1"/>
    </row>
    <row r="14892" spans="3:3">
      <c r="C14892" s="1"/>
    </row>
    <row r="14893" spans="3:3">
      <c r="C14893" s="1"/>
    </row>
    <row r="14894" spans="3:3">
      <c r="C14894" s="1"/>
    </row>
    <row r="14895" spans="3:3">
      <c r="C14895" s="1"/>
    </row>
    <row r="14896" spans="3:3">
      <c r="C14896" s="1"/>
    </row>
    <row r="14897" spans="3:3">
      <c r="C14897" s="1"/>
    </row>
    <row r="14898" spans="3:3">
      <c r="C14898" s="1"/>
    </row>
    <row r="14899" spans="3:3">
      <c r="C14899" s="1"/>
    </row>
    <row r="14900" spans="3:3">
      <c r="C14900" s="1"/>
    </row>
    <row r="14901" spans="3:3">
      <c r="C14901" s="1"/>
    </row>
    <row r="14902" spans="3:3">
      <c r="C14902" s="1"/>
    </row>
    <row r="14903" spans="3:3">
      <c r="C14903" s="1"/>
    </row>
    <row r="14904" spans="3:3">
      <c r="C14904" s="1"/>
    </row>
    <row r="14905" spans="3:3">
      <c r="C14905" s="1"/>
    </row>
    <row r="14906" spans="3:3">
      <c r="C14906" s="1"/>
    </row>
    <row r="14907" spans="3:3">
      <c r="C14907" s="1"/>
    </row>
    <row r="14908" spans="3:3">
      <c r="C14908" s="1"/>
    </row>
    <row r="14909" spans="3:3">
      <c r="C14909" s="1"/>
    </row>
    <row r="14910" spans="3:3">
      <c r="C14910" s="1"/>
    </row>
    <row r="14911" spans="3:3">
      <c r="C14911" s="1"/>
    </row>
    <row r="14912" spans="3:3">
      <c r="C14912" s="1"/>
    </row>
    <row r="14913" spans="3:3">
      <c r="C14913" s="1"/>
    </row>
    <row r="14914" spans="3:3">
      <c r="C14914" s="1"/>
    </row>
    <row r="14915" spans="3:3">
      <c r="C14915" s="1"/>
    </row>
    <row r="14916" spans="3:3">
      <c r="C14916" s="1"/>
    </row>
    <row r="14917" spans="3:3">
      <c r="C14917" s="1"/>
    </row>
    <row r="14918" spans="3:3">
      <c r="C14918" s="1"/>
    </row>
    <row r="14919" spans="3:3">
      <c r="C14919" s="1"/>
    </row>
    <row r="14920" spans="3:3">
      <c r="C14920" s="1"/>
    </row>
    <row r="14921" spans="3:3">
      <c r="C14921" s="1"/>
    </row>
    <row r="14922" spans="3:3">
      <c r="C14922" s="1"/>
    </row>
    <row r="14923" spans="3:3">
      <c r="C14923" s="1"/>
    </row>
    <row r="14924" spans="3:3">
      <c r="C14924" s="1"/>
    </row>
    <row r="14925" spans="3:3">
      <c r="C14925" s="1"/>
    </row>
    <row r="14926" spans="3:3">
      <c r="C14926" s="1"/>
    </row>
    <row r="14927" spans="3:3">
      <c r="C14927" s="1"/>
    </row>
    <row r="14928" spans="3:3">
      <c r="C14928" s="1"/>
    </row>
    <row r="14929" spans="3:3">
      <c r="C14929" s="1"/>
    </row>
    <row r="14930" spans="3:3">
      <c r="C14930" s="1"/>
    </row>
    <row r="14931" spans="3:3">
      <c r="C14931" s="1"/>
    </row>
    <row r="14932" spans="3:3">
      <c r="C14932" s="1"/>
    </row>
    <row r="14933" spans="3:3">
      <c r="C14933" s="1"/>
    </row>
    <row r="14934" spans="3:3">
      <c r="C14934" s="1"/>
    </row>
    <row r="14935" spans="3:3">
      <c r="C14935" s="1"/>
    </row>
    <row r="14936" spans="3:3">
      <c r="C14936" s="1"/>
    </row>
    <row r="14937" spans="3:3">
      <c r="C14937" s="1"/>
    </row>
    <row r="14938" spans="3:3">
      <c r="C14938" s="1"/>
    </row>
    <row r="14939" spans="3:3">
      <c r="C14939" s="1"/>
    </row>
    <row r="14940" spans="3:3">
      <c r="C14940" s="1"/>
    </row>
    <row r="14941" spans="3:3">
      <c r="C14941" s="1"/>
    </row>
    <row r="14942" spans="3:3">
      <c r="C14942" s="1"/>
    </row>
    <row r="14943" spans="3:3">
      <c r="C14943" s="1"/>
    </row>
    <row r="14944" spans="3:3">
      <c r="C14944" s="1"/>
    </row>
    <row r="14945" spans="3:3">
      <c r="C14945" s="1"/>
    </row>
    <row r="14946" spans="3:3">
      <c r="C14946" s="1"/>
    </row>
    <row r="14947" spans="3:3">
      <c r="C14947" s="1"/>
    </row>
    <row r="14948" spans="3:3">
      <c r="C14948" s="1"/>
    </row>
    <row r="14949" spans="3:3">
      <c r="C14949" s="1"/>
    </row>
    <row r="14950" spans="3:3">
      <c r="C14950" s="1"/>
    </row>
    <row r="14951" spans="3:3">
      <c r="C14951" s="1"/>
    </row>
    <row r="14952" spans="3:3">
      <c r="C14952" s="1"/>
    </row>
    <row r="14953" spans="3:3">
      <c r="C14953" s="1"/>
    </row>
    <row r="14954" spans="3:3">
      <c r="C14954" s="1"/>
    </row>
    <row r="14955" spans="3:3">
      <c r="C14955" s="1"/>
    </row>
    <row r="14956" spans="3:3">
      <c r="C14956" s="1"/>
    </row>
    <row r="14957" spans="3:3">
      <c r="C14957" s="1"/>
    </row>
    <row r="14958" spans="3:3">
      <c r="C14958" s="1"/>
    </row>
    <row r="14959" spans="3:3">
      <c r="C14959" s="1"/>
    </row>
    <row r="14960" spans="3:3">
      <c r="C14960" s="1"/>
    </row>
    <row r="14961" spans="3:3">
      <c r="C14961" s="1"/>
    </row>
    <row r="14962" spans="3:3">
      <c r="C14962" s="1"/>
    </row>
    <row r="14963" spans="3:3">
      <c r="C14963" s="1"/>
    </row>
    <row r="14964" spans="3:3">
      <c r="C14964" s="1"/>
    </row>
    <row r="14965" spans="3:3">
      <c r="C14965" s="1"/>
    </row>
    <row r="14966" spans="3:3">
      <c r="C14966" s="1"/>
    </row>
    <row r="14967" spans="3:3">
      <c r="C14967" s="1"/>
    </row>
    <row r="14968" spans="3:3">
      <c r="C14968" s="1"/>
    </row>
    <row r="14969" spans="3:3">
      <c r="C14969" s="1"/>
    </row>
    <row r="14970" spans="3:3">
      <c r="C14970" s="1"/>
    </row>
    <row r="14971" spans="3:3">
      <c r="C14971" s="1"/>
    </row>
    <row r="14972" spans="3:3">
      <c r="C14972" s="1"/>
    </row>
    <row r="14973" spans="3:3">
      <c r="C14973" s="1"/>
    </row>
    <row r="14974" spans="3:3">
      <c r="C14974" s="1"/>
    </row>
    <row r="14975" spans="3:3">
      <c r="C14975" s="1"/>
    </row>
    <row r="14976" spans="3:3">
      <c r="C14976" s="1"/>
    </row>
    <row r="14977" spans="3:3">
      <c r="C14977" s="1"/>
    </row>
    <row r="14978" spans="3:3">
      <c r="C14978" s="1"/>
    </row>
    <row r="14979" spans="3:3">
      <c r="C14979" s="1"/>
    </row>
    <row r="14980" spans="3:3">
      <c r="C14980" s="1"/>
    </row>
    <row r="14981" spans="3:3">
      <c r="C14981" s="1"/>
    </row>
    <row r="14982" spans="3:3">
      <c r="C14982" s="1"/>
    </row>
    <row r="14983" spans="3:3">
      <c r="C14983" s="1"/>
    </row>
    <row r="14984" spans="3:3">
      <c r="C14984" s="1"/>
    </row>
    <row r="14985" spans="3:3">
      <c r="C14985" s="1"/>
    </row>
    <row r="14986" spans="3:3">
      <c r="C14986" s="1"/>
    </row>
    <row r="14987" spans="3:3">
      <c r="C14987" s="1"/>
    </row>
    <row r="14988" spans="3:3">
      <c r="C14988" s="1"/>
    </row>
    <row r="14989" spans="3:3">
      <c r="C14989" s="1"/>
    </row>
    <row r="14990" spans="3:3">
      <c r="C14990" s="1"/>
    </row>
    <row r="14991" spans="3:3">
      <c r="C14991" s="1"/>
    </row>
    <row r="14992" spans="3:3">
      <c r="C14992" s="1"/>
    </row>
    <row r="14993" spans="3:3">
      <c r="C14993" s="1"/>
    </row>
    <row r="14994" spans="3:3">
      <c r="C14994" s="1"/>
    </row>
    <row r="14995" spans="3:3">
      <c r="C14995" s="1"/>
    </row>
    <row r="14996" spans="3:3">
      <c r="C14996" s="1"/>
    </row>
    <row r="14997" spans="3:3">
      <c r="C14997" s="1"/>
    </row>
    <row r="14998" spans="3:3">
      <c r="C14998" s="1"/>
    </row>
    <row r="14999" spans="3:3">
      <c r="C14999" s="1"/>
    </row>
    <row r="15000" spans="3:3">
      <c r="C15000" s="1"/>
    </row>
    <row r="15001" spans="3:3">
      <c r="C15001" s="1"/>
    </row>
    <row r="15002" spans="3:3">
      <c r="C15002" s="1"/>
    </row>
    <row r="15003" spans="3:3">
      <c r="C15003" s="1"/>
    </row>
    <row r="15004" spans="3:3">
      <c r="C15004" s="1"/>
    </row>
    <row r="15005" spans="3:3">
      <c r="C15005" s="1"/>
    </row>
    <row r="15006" spans="3:3">
      <c r="C15006" s="1"/>
    </row>
    <row r="15007" spans="3:3">
      <c r="C15007" s="1"/>
    </row>
    <row r="15008" spans="3:3">
      <c r="C15008" s="1"/>
    </row>
    <row r="15009" spans="3:3">
      <c r="C15009" s="1"/>
    </row>
    <row r="15010" spans="3:3">
      <c r="C15010" s="1"/>
    </row>
    <row r="15011" spans="3:3">
      <c r="C15011" s="1"/>
    </row>
    <row r="15012" spans="3:3">
      <c r="C15012" s="1"/>
    </row>
    <row r="15013" spans="3:3">
      <c r="C15013" s="1"/>
    </row>
    <row r="15014" spans="3:3">
      <c r="C15014" s="1"/>
    </row>
    <row r="15015" spans="3:3">
      <c r="C15015" s="1"/>
    </row>
    <row r="15016" spans="3:3">
      <c r="C15016" s="1"/>
    </row>
    <row r="15017" spans="3:3">
      <c r="C15017" s="1"/>
    </row>
    <row r="15018" spans="3:3">
      <c r="C15018" s="1"/>
    </row>
    <row r="15019" spans="3:3">
      <c r="C15019" s="1"/>
    </row>
    <row r="15020" spans="3:3">
      <c r="C15020" s="1"/>
    </row>
    <row r="15021" spans="3:3">
      <c r="C15021" s="1"/>
    </row>
    <row r="15022" spans="3:3">
      <c r="C15022" s="1"/>
    </row>
    <row r="15023" spans="3:3">
      <c r="C15023" s="1"/>
    </row>
    <row r="15024" spans="3:3">
      <c r="C15024" s="1"/>
    </row>
    <row r="15025" spans="3:3">
      <c r="C15025" s="1"/>
    </row>
    <row r="15026" spans="3:3">
      <c r="C15026" s="1"/>
    </row>
    <row r="15027" spans="3:3">
      <c r="C15027" s="1"/>
    </row>
    <row r="15028" spans="3:3">
      <c r="C15028" s="1"/>
    </row>
    <row r="15029" spans="3:3">
      <c r="C15029" s="1"/>
    </row>
    <row r="15030" spans="3:3">
      <c r="C15030" s="1"/>
    </row>
    <row r="15031" spans="3:3">
      <c r="C15031" s="1"/>
    </row>
    <row r="15032" spans="3:3">
      <c r="C15032" s="1"/>
    </row>
    <row r="15033" spans="3:3">
      <c r="C15033" s="1"/>
    </row>
    <row r="15034" spans="3:3">
      <c r="C15034" s="1"/>
    </row>
    <row r="15035" spans="3:3">
      <c r="C15035" s="1"/>
    </row>
    <row r="15036" spans="3:3">
      <c r="C15036" s="1"/>
    </row>
    <row r="15037" spans="3:3">
      <c r="C15037" s="1"/>
    </row>
    <row r="15038" spans="3:3">
      <c r="C15038" s="1"/>
    </row>
    <row r="15039" spans="3:3">
      <c r="C15039" s="1"/>
    </row>
    <row r="15040" spans="3:3">
      <c r="C15040" s="1"/>
    </row>
    <row r="15041" spans="3:3">
      <c r="C15041" s="1"/>
    </row>
    <row r="15042" spans="3:3">
      <c r="C15042" s="1"/>
    </row>
    <row r="15043" spans="3:3">
      <c r="C15043" s="1"/>
    </row>
    <row r="15044" spans="3:3">
      <c r="C15044" s="1"/>
    </row>
    <row r="15045" spans="3:3">
      <c r="C15045" s="1"/>
    </row>
    <row r="15046" spans="3:3">
      <c r="C15046" s="1"/>
    </row>
    <row r="15047" spans="3:3">
      <c r="C15047" s="1"/>
    </row>
    <row r="15048" spans="3:3">
      <c r="C15048" s="1"/>
    </row>
    <row r="15049" spans="3:3">
      <c r="C15049" s="1"/>
    </row>
    <row r="15050" spans="3:3">
      <c r="C15050" s="1"/>
    </row>
    <row r="15051" spans="3:3">
      <c r="C15051" s="1"/>
    </row>
    <row r="15052" spans="3:3">
      <c r="C15052" s="1"/>
    </row>
    <row r="15053" spans="3:3">
      <c r="C15053" s="1"/>
    </row>
    <row r="15054" spans="3:3">
      <c r="C15054" s="1"/>
    </row>
    <row r="15055" spans="3:3">
      <c r="C15055" s="1"/>
    </row>
    <row r="15056" spans="3:3">
      <c r="C15056" s="1"/>
    </row>
    <row r="15057" spans="3:3">
      <c r="C15057" s="1"/>
    </row>
    <row r="15058" spans="3:3">
      <c r="C15058" s="1"/>
    </row>
    <row r="15059" spans="3:3">
      <c r="C15059" s="1"/>
    </row>
    <row r="15060" spans="3:3">
      <c r="C15060" s="1"/>
    </row>
    <row r="15061" spans="3:3">
      <c r="C15061" s="1"/>
    </row>
    <row r="15062" spans="3:3">
      <c r="C15062" s="1"/>
    </row>
    <row r="15063" spans="3:3">
      <c r="C15063" s="1"/>
    </row>
    <row r="15064" spans="3:3">
      <c r="C15064" s="1"/>
    </row>
    <row r="15065" spans="3:3">
      <c r="C15065" s="1"/>
    </row>
    <row r="15066" spans="3:3">
      <c r="C15066" s="1"/>
    </row>
    <row r="15067" spans="3:3">
      <c r="C15067" s="1"/>
    </row>
    <row r="15068" spans="3:3">
      <c r="C15068" s="1"/>
    </row>
    <row r="15069" spans="3:3">
      <c r="C15069" s="1"/>
    </row>
    <row r="15070" spans="3:3">
      <c r="C15070" s="1"/>
    </row>
    <row r="15071" spans="3:3">
      <c r="C15071" s="1"/>
    </row>
    <row r="15072" spans="3:3">
      <c r="C15072" s="1"/>
    </row>
    <row r="15073" spans="3:3">
      <c r="C15073" s="1"/>
    </row>
    <row r="15074" spans="3:3">
      <c r="C15074" s="1"/>
    </row>
    <row r="15075" spans="3:3">
      <c r="C15075" s="1"/>
    </row>
    <row r="15076" spans="3:3">
      <c r="C15076" s="1"/>
    </row>
    <row r="15077" spans="3:3">
      <c r="C15077" s="1"/>
    </row>
    <row r="15078" spans="3:3">
      <c r="C15078" s="1"/>
    </row>
    <row r="15079" spans="3:3">
      <c r="C15079" s="1"/>
    </row>
    <row r="15080" spans="3:3">
      <c r="C15080" s="1"/>
    </row>
    <row r="15081" spans="3:3">
      <c r="C15081" s="1"/>
    </row>
    <row r="15082" spans="3:3">
      <c r="C15082" s="1"/>
    </row>
    <row r="15083" spans="3:3">
      <c r="C15083" s="1"/>
    </row>
    <row r="15084" spans="3:3">
      <c r="C15084" s="1"/>
    </row>
    <row r="15085" spans="3:3">
      <c r="C15085" s="1"/>
    </row>
    <row r="15086" spans="3:3">
      <c r="C15086" s="1"/>
    </row>
    <row r="15087" spans="3:3">
      <c r="C15087" s="1"/>
    </row>
    <row r="15088" spans="3:3">
      <c r="C15088" s="1"/>
    </row>
    <row r="15089" spans="3:3">
      <c r="C15089" s="1"/>
    </row>
    <row r="15090" spans="3:3">
      <c r="C15090" s="1"/>
    </row>
    <row r="15091" spans="3:3">
      <c r="C15091" s="1"/>
    </row>
    <row r="15092" spans="3:3">
      <c r="C15092" s="1"/>
    </row>
    <row r="15093" spans="3:3">
      <c r="C15093" s="1"/>
    </row>
    <row r="15094" spans="3:3">
      <c r="C15094" s="1"/>
    </row>
    <row r="15095" spans="3:3">
      <c r="C15095" s="1"/>
    </row>
    <row r="15096" spans="3:3">
      <c r="C15096" s="1"/>
    </row>
    <row r="15097" spans="3:3">
      <c r="C15097" s="1"/>
    </row>
    <row r="15098" spans="3:3">
      <c r="C15098" s="1"/>
    </row>
    <row r="15099" spans="3:3">
      <c r="C15099" s="1"/>
    </row>
    <row r="15100" spans="3:3">
      <c r="C15100" s="1"/>
    </row>
    <row r="15101" spans="3:3">
      <c r="C15101" s="1"/>
    </row>
    <row r="15102" spans="3:3">
      <c r="C15102" s="1"/>
    </row>
    <row r="15103" spans="3:3">
      <c r="C15103" s="1"/>
    </row>
    <row r="15104" spans="3:3">
      <c r="C15104" s="1"/>
    </row>
    <row r="15105" spans="3:3">
      <c r="C15105" s="1"/>
    </row>
    <row r="15106" spans="3:3">
      <c r="C15106" s="1"/>
    </row>
    <row r="15107" spans="3:3">
      <c r="C15107" s="1"/>
    </row>
    <row r="15108" spans="3:3">
      <c r="C15108" s="1"/>
    </row>
    <row r="15109" spans="3:3">
      <c r="C15109" s="1"/>
    </row>
    <row r="15110" spans="3:3">
      <c r="C15110" s="1"/>
    </row>
    <row r="15111" spans="3:3">
      <c r="C15111" s="1"/>
    </row>
    <row r="15112" spans="3:3">
      <c r="C15112" s="1"/>
    </row>
    <row r="15113" spans="3:3">
      <c r="C15113" s="1"/>
    </row>
    <row r="15114" spans="3:3">
      <c r="C15114" s="1"/>
    </row>
    <row r="15115" spans="3:3">
      <c r="C15115" s="1"/>
    </row>
    <row r="15116" spans="3:3">
      <c r="C15116" s="1"/>
    </row>
    <row r="15117" spans="3:3">
      <c r="C15117" s="1"/>
    </row>
    <row r="15118" spans="3:3">
      <c r="C15118" s="1"/>
    </row>
    <row r="15119" spans="3:3">
      <c r="C15119" s="1"/>
    </row>
    <row r="15120" spans="3:3">
      <c r="C15120" s="1"/>
    </row>
    <row r="15121" spans="3:3">
      <c r="C15121" s="1"/>
    </row>
    <row r="15122" spans="3:3">
      <c r="C15122" s="1"/>
    </row>
    <row r="15123" spans="3:3">
      <c r="C15123" s="1"/>
    </row>
    <row r="15124" spans="3:3">
      <c r="C15124" s="1"/>
    </row>
    <row r="15125" spans="3:3">
      <c r="C15125" s="1"/>
    </row>
    <row r="15126" spans="3:3">
      <c r="C15126" s="1"/>
    </row>
    <row r="15127" spans="3:3">
      <c r="C15127" s="1"/>
    </row>
    <row r="15128" spans="3:3">
      <c r="C15128" s="1"/>
    </row>
    <row r="15129" spans="3:3">
      <c r="C15129" s="1"/>
    </row>
    <row r="15130" spans="3:3">
      <c r="C15130" s="1"/>
    </row>
    <row r="15131" spans="3:3">
      <c r="C15131" s="1"/>
    </row>
    <row r="15132" spans="3:3">
      <c r="C15132" s="1"/>
    </row>
    <row r="15133" spans="3:3">
      <c r="C15133" s="1"/>
    </row>
    <row r="15134" spans="3:3">
      <c r="C15134" s="1"/>
    </row>
    <row r="15135" spans="3:3">
      <c r="C15135" s="1"/>
    </row>
    <row r="15136" spans="3:3">
      <c r="C15136" s="1"/>
    </row>
    <row r="15137" spans="3:3">
      <c r="C15137" s="1"/>
    </row>
    <row r="15138" spans="3:3">
      <c r="C15138" s="1"/>
    </row>
    <row r="15139" spans="3:3">
      <c r="C15139" s="1"/>
    </row>
    <row r="15140" spans="3:3">
      <c r="C15140" s="1"/>
    </row>
    <row r="15141" spans="3:3">
      <c r="C15141" s="1"/>
    </row>
    <row r="15142" spans="3:3">
      <c r="C15142" s="1"/>
    </row>
    <row r="15143" spans="3:3">
      <c r="C15143" s="1"/>
    </row>
    <row r="15144" spans="3:3">
      <c r="C15144" s="1"/>
    </row>
    <row r="15145" spans="3:3">
      <c r="C15145" s="1"/>
    </row>
    <row r="15146" spans="3:3">
      <c r="C15146" s="1"/>
    </row>
    <row r="15147" spans="3:3">
      <c r="C15147" s="1"/>
    </row>
    <row r="15148" spans="3:3">
      <c r="C15148" s="1"/>
    </row>
    <row r="15149" spans="3:3">
      <c r="C15149" s="1"/>
    </row>
    <row r="15150" spans="3:3">
      <c r="C15150" s="1"/>
    </row>
    <row r="15151" spans="3:3">
      <c r="C15151" s="1"/>
    </row>
    <row r="15152" spans="3:3">
      <c r="C15152" s="1"/>
    </row>
    <row r="15153" spans="3:3">
      <c r="C15153" s="1"/>
    </row>
    <row r="15154" spans="3:3">
      <c r="C15154" s="1"/>
    </row>
    <row r="15155" spans="3:3">
      <c r="C15155" s="1"/>
    </row>
    <row r="15156" spans="3:3">
      <c r="C15156" s="1"/>
    </row>
    <row r="15157" spans="3:3">
      <c r="C15157" s="1"/>
    </row>
    <row r="15158" spans="3:3">
      <c r="C15158" s="1"/>
    </row>
    <row r="15159" spans="3:3">
      <c r="C15159" s="1"/>
    </row>
    <row r="15160" spans="3:3">
      <c r="C15160" s="1"/>
    </row>
    <row r="15161" spans="3:3">
      <c r="C15161" s="1"/>
    </row>
    <row r="15162" spans="3:3">
      <c r="C15162" s="1"/>
    </row>
    <row r="15163" spans="3:3">
      <c r="C15163" s="1"/>
    </row>
    <row r="15164" spans="3:3">
      <c r="C15164" s="1"/>
    </row>
    <row r="15165" spans="3:3">
      <c r="C15165" s="1"/>
    </row>
    <row r="15166" spans="3:3">
      <c r="C15166" s="1"/>
    </row>
    <row r="15167" spans="3:3">
      <c r="C15167" s="1"/>
    </row>
    <row r="15168" spans="3:3">
      <c r="C15168" s="1"/>
    </row>
    <row r="15169" spans="3:3">
      <c r="C15169" s="1"/>
    </row>
    <row r="15170" spans="3:3">
      <c r="C15170" s="1"/>
    </row>
    <row r="15171" spans="3:3">
      <c r="C15171" s="1"/>
    </row>
    <row r="15172" spans="3:3">
      <c r="C15172" s="1"/>
    </row>
    <row r="15173" spans="3:3">
      <c r="C15173" s="1"/>
    </row>
    <row r="15174" spans="3:3">
      <c r="C15174" s="1"/>
    </row>
    <row r="15175" spans="3:3">
      <c r="C15175" s="1"/>
    </row>
    <row r="15176" spans="3:3">
      <c r="C15176" s="1"/>
    </row>
    <row r="15177" spans="3:3">
      <c r="C15177" s="1"/>
    </row>
    <row r="15178" spans="3:3">
      <c r="C15178" s="1"/>
    </row>
    <row r="15179" spans="3:3">
      <c r="C15179" s="1"/>
    </row>
    <row r="15180" spans="3:3">
      <c r="C15180" s="1"/>
    </row>
    <row r="15181" spans="3:3">
      <c r="C15181" s="1"/>
    </row>
    <row r="15182" spans="3:3">
      <c r="C15182" s="1"/>
    </row>
    <row r="15183" spans="3:3">
      <c r="C15183" s="1"/>
    </row>
    <row r="15184" spans="3:3">
      <c r="C15184" s="1"/>
    </row>
    <row r="15185" spans="3:3">
      <c r="C15185" s="1"/>
    </row>
    <row r="15186" spans="3:3">
      <c r="C15186" s="1"/>
    </row>
    <row r="15187" spans="3:3">
      <c r="C15187" s="1"/>
    </row>
    <row r="15188" spans="3:3">
      <c r="C15188" s="1"/>
    </row>
    <row r="15189" spans="3:3">
      <c r="C15189" s="1"/>
    </row>
    <row r="15190" spans="3:3">
      <c r="C15190" s="1"/>
    </row>
    <row r="15191" spans="3:3">
      <c r="C15191" s="1"/>
    </row>
    <row r="15192" spans="3:3">
      <c r="C15192" s="1"/>
    </row>
    <row r="15193" spans="3:3">
      <c r="C15193" s="1"/>
    </row>
    <row r="15194" spans="3:3">
      <c r="C15194" s="1"/>
    </row>
    <row r="15195" spans="3:3">
      <c r="C15195" s="1"/>
    </row>
    <row r="15196" spans="3:3">
      <c r="C15196" s="1"/>
    </row>
    <row r="15197" spans="3:3">
      <c r="C15197" s="1"/>
    </row>
    <row r="15198" spans="3:3">
      <c r="C15198" s="1"/>
    </row>
    <row r="15199" spans="3:3">
      <c r="C15199" s="1"/>
    </row>
    <row r="15200" spans="3:3">
      <c r="C15200" s="1"/>
    </row>
    <row r="15201" spans="3:3">
      <c r="C15201" s="1"/>
    </row>
    <row r="15202" spans="3:3">
      <c r="C15202" s="1"/>
    </row>
    <row r="15203" spans="3:3">
      <c r="C15203" s="1"/>
    </row>
    <row r="15204" spans="3:3">
      <c r="C15204" s="1"/>
    </row>
    <row r="15205" spans="3:3">
      <c r="C15205" s="1"/>
    </row>
    <row r="15206" spans="3:3">
      <c r="C15206" s="1"/>
    </row>
    <row r="15207" spans="3:3">
      <c r="C15207" s="1"/>
    </row>
    <row r="15208" spans="3:3">
      <c r="C15208" s="1"/>
    </row>
    <row r="15209" spans="3:3">
      <c r="C15209" s="1"/>
    </row>
    <row r="15210" spans="3:3">
      <c r="C15210" s="1"/>
    </row>
    <row r="15211" spans="3:3">
      <c r="C15211" s="1"/>
    </row>
    <row r="15212" spans="3:3">
      <c r="C15212" s="1"/>
    </row>
    <row r="15213" spans="3:3">
      <c r="C15213" s="1"/>
    </row>
    <row r="15214" spans="3:3">
      <c r="C15214" s="1"/>
    </row>
    <row r="15215" spans="3:3">
      <c r="C15215" s="1"/>
    </row>
    <row r="15216" spans="3:3">
      <c r="C15216" s="1"/>
    </row>
    <row r="15217" spans="3:3">
      <c r="C15217" s="1"/>
    </row>
    <row r="15218" spans="3:3">
      <c r="C15218" s="1"/>
    </row>
    <row r="15219" spans="3:3">
      <c r="C15219" s="1"/>
    </row>
    <row r="15220" spans="3:3">
      <c r="C15220" s="1"/>
    </row>
    <row r="15221" spans="3:3">
      <c r="C15221" s="1"/>
    </row>
    <row r="15222" spans="3:3">
      <c r="C15222" s="1"/>
    </row>
    <row r="15223" spans="3:3">
      <c r="C15223" s="1"/>
    </row>
    <row r="15224" spans="3:3">
      <c r="C15224" s="1"/>
    </row>
    <row r="15225" spans="3:3">
      <c r="C15225" s="1"/>
    </row>
    <row r="15226" spans="3:3">
      <c r="C15226" s="1"/>
    </row>
    <row r="15227" spans="3:3">
      <c r="C15227" s="1"/>
    </row>
    <row r="15228" spans="3:3">
      <c r="C15228" s="1"/>
    </row>
    <row r="15229" spans="3:3">
      <c r="C15229" s="1"/>
    </row>
    <row r="15230" spans="3:3">
      <c r="C15230" s="1"/>
    </row>
    <row r="15231" spans="3:3">
      <c r="C15231" s="1"/>
    </row>
    <row r="15232" spans="3:3">
      <c r="C15232" s="1"/>
    </row>
    <row r="15233" spans="3:3">
      <c r="C15233" s="1"/>
    </row>
    <row r="15234" spans="3:3">
      <c r="C15234" s="1"/>
    </row>
    <row r="15235" spans="3:3">
      <c r="C15235" s="1"/>
    </row>
    <row r="15236" spans="3:3">
      <c r="C15236" s="1"/>
    </row>
    <row r="15237" spans="3:3">
      <c r="C15237" s="1"/>
    </row>
    <row r="15238" spans="3:3">
      <c r="C15238" s="1"/>
    </row>
    <row r="15239" spans="3:3">
      <c r="C15239" s="1"/>
    </row>
    <row r="15240" spans="3:3">
      <c r="C15240" s="1"/>
    </row>
    <row r="15241" spans="3:3">
      <c r="C15241" s="1"/>
    </row>
    <row r="15242" spans="3:3">
      <c r="C15242" s="1"/>
    </row>
    <row r="15243" spans="3:3">
      <c r="C15243" s="1"/>
    </row>
    <row r="15244" spans="3:3">
      <c r="C15244" s="1"/>
    </row>
    <row r="15245" spans="3:3">
      <c r="C15245" s="1"/>
    </row>
    <row r="15246" spans="3:3">
      <c r="C15246" s="1"/>
    </row>
    <row r="15247" spans="3:3">
      <c r="C15247" s="1"/>
    </row>
    <row r="15248" spans="3:3">
      <c r="C15248" s="1"/>
    </row>
    <row r="15249" spans="3:3">
      <c r="C15249" s="1"/>
    </row>
    <row r="15250" spans="3:3">
      <c r="C15250" s="1"/>
    </row>
    <row r="15251" spans="3:3">
      <c r="C15251" s="1"/>
    </row>
    <row r="15252" spans="3:3">
      <c r="C15252" s="1"/>
    </row>
    <row r="15253" spans="3:3">
      <c r="C15253" s="1"/>
    </row>
    <row r="15254" spans="3:3">
      <c r="C15254" s="1"/>
    </row>
    <row r="15255" spans="3:3">
      <c r="C15255" s="1"/>
    </row>
    <row r="15256" spans="3:3">
      <c r="C15256" s="1"/>
    </row>
    <row r="15257" spans="3:3">
      <c r="C15257" s="1"/>
    </row>
    <row r="15258" spans="3:3">
      <c r="C15258" s="1"/>
    </row>
    <row r="15259" spans="3:3">
      <c r="C15259" s="1"/>
    </row>
    <row r="15260" spans="3:3">
      <c r="C15260" s="1"/>
    </row>
    <row r="15261" spans="3:3">
      <c r="C15261" s="1"/>
    </row>
    <row r="15262" spans="3:3">
      <c r="C15262" s="1"/>
    </row>
    <row r="15263" spans="3:3">
      <c r="C15263" s="1"/>
    </row>
    <row r="15264" spans="3:3">
      <c r="C15264" s="1"/>
    </row>
    <row r="15265" spans="3:3">
      <c r="C15265" s="1"/>
    </row>
    <row r="15266" spans="3:3">
      <c r="C15266" s="1"/>
    </row>
    <row r="15267" spans="3:3">
      <c r="C15267" s="1"/>
    </row>
    <row r="15268" spans="3:3">
      <c r="C15268" s="1"/>
    </row>
    <row r="15269" spans="3:3">
      <c r="C15269" s="1"/>
    </row>
    <row r="15270" spans="3:3">
      <c r="C15270" s="1"/>
    </row>
    <row r="15271" spans="3:3">
      <c r="C15271" s="1"/>
    </row>
    <row r="15272" spans="3:3">
      <c r="C15272" s="1"/>
    </row>
    <row r="15273" spans="3:3">
      <c r="C15273" s="1"/>
    </row>
    <row r="15274" spans="3:3">
      <c r="C15274" s="1"/>
    </row>
    <row r="15275" spans="3:3">
      <c r="C15275" s="1"/>
    </row>
    <row r="15276" spans="3:3">
      <c r="C15276" s="1"/>
    </row>
    <row r="15277" spans="3:3">
      <c r="C15277" s="1"/>
    </row>
    <row r="15278" spans="3:3">
      <c r="C15278" s="1"/>
    </row>
    <row r="15279" spans="3:3">
      <c r="C15279" s="1"/>
    </row>
    <row r="15280" spans="3:3">
      <c r="C15280" s="1"/>
    </row>
    <row r="15281" spans="3:3">
      <c r="C15281" s="1"/>
    </row>
    <row r="15282" spans="3:3">
      <c r="C15282" s="1"/>
    </row>
    <row r="15283" spans="3:3">
      <c r="C15283" s="1"/>
    </row>
    <row r="15284" spans="3:3">
      <c r="C15284" s="1"/>
    </row>
    <row r="15285" spans="3:3">
      <c r="C15285" s="1"/>
    </row>
    <row r="15286" spans="3:3">
      <c r="C15286" s="1"/>
    </row>
    <row r="15287" spans="3:3">
      <c r="C15287" s="1"/>
    </row>
    <row r="15288" spans="3:3">
      <c r="C15288" s="1"/>
    </row>
    <row r="15289" spans="3:3">
      <c r="C15289" s="1"/>
    </row>
    <row r="15290" spans="3:3">
      <c r="C15290" s="1"/>
    </row>
    <row r="15291" spans="3:3">
      <c r="C15291" s="1"/>
    </row>
    <row r="15292" spans="3:3">
      <c r="C15292" s="1"/>
    </row>
    <row r="15293" spans="3:3">
      <c r="C15293" s="1"/>
    </row>
    <row r="15294" spans="3:3">
      <c r="C15294" s="1"/>
    </row>
    <row r="15295" spans="3:3">
      <c r="C15295" s="1"/>
    </row>
    <row r="15296" spans="3:3">
      <c r="C15296" s="1"/>
    </row>
    <row r="15297" spans="3:3">
      <c r="C15297" s="1"/>
    </row>
    <row r="15298" spans="3:3">
      <c r="C15298" s="1"/>
    </row>
    <row r="15299" spans="3:3">
      <c r="C15299" s="1"/>
    </row>
    <row r="15300" spans="3:3">
      <c r="C15300" s="1"/>
    </row>
    <row r="15301" spans="3:3">
      <c r="C15301" s="1"/>
    </row>
    <row r="15302" spans="3:3">
      <c r="C15302" s="1"/>
    </row>
    <row r="15303" spans="3:3">
      <c r="C15303" s="1"/>
    </row>
    <row r="15304" spans="3:3">
      <c r="C15304" s="1"/>
    </row>
    <row r="15305" spans="3:3">
      <c r="C15305" s="1"/>
    </row>
    <row r="15306" spans="3:3">
      <c r="C15306" s="1"/>
    </row>
    <row r="15307" spans="3:3">
      <c r="C15307" s="1"/>
    </row>
    <row r="15308" spans="3:3">
      <c r="C15308" s="1"/>
    </row>
    <row r="15309" spans="3:3">
      <c r="C15309" s="1"/>
    </row>
    <row r="15310" spans="3:3">
      <c r="C15310" s="1"/>
    </row>
    <row r="15311" spans="3:3">
      <c r="C15311" s="1"/>
    </row>
    <row r="15312" spans="3:3">
      <c r="C15312" s="1"/>
    </row>
    <row r="15313" spans="3:3">
      <c r="C15313" s="1"/>
    </row>
    <row r="15314" spans="3:3">
      <c r="C15314" s="1"/>
    </row>
    <row r="15315" spans="3:3">
      <c r="C15315" s="1"/>
    </row>
    <row r="15316" spans="3:3">
      <c r="C15316" s="1"/>
    </row>
    <row r="15317" spans="3:3">
      <c r="C15317" s="1"/>
    </row>
    <row r="15318" spans="3:3">
      <c r="C15318" s="1"/>
    </row>
    <row r="15319" spans="3:3">
      <c r="C15319" s="1"/>
    </row>
    <row r="15320" spans="3:3">
      <c r="C15320" s="1"/>
    </row>
    <row r="15321" spans="3:3">
      <c r="C15321" s="1"/>
    </row>
    <row r="15322" spans="3:3">
      <c r="C15322" s="1"/>
    </row>
    <row r="15323" spans="3:3">
      <c r="C15323" s="1"/>
    </row>
    <row r="15324" spans="3:3">
      <c r="C15324" s="1"/>
    </row>
    <row r="15325" spans="3:3">
      <c r="C15325" s="1"/>
    </row>
    <row r="15326" spans="3:3">
      <c r="C15326" s="1"/>
    </row>
    <row r="15327" spans="3:3">
      <c r="C15327" s="1"/>
    </row>
    <row r="15328" spans="3:3">
      <c r="C15328" s="1"/>
    </row>
    <row r="15329" spans="3:3">
      <c r="C15329" s="1"/>
    </row>
    <row r="15330" spans="3:3">
      <c r="C15330" s="1"/>
    </row>
    <row r="15331" spans="3:3">
      <c r="C15331" s="1"/>
    </row>
    <row r="15332" spans="3:3">
      <c r="C15332" s="1"/>
    </row>
    <row r="15333" spans="3:3">
      <c r="C15333" s="1"/>
    </row>
    <row r="15334" spans="3:3">
      <c r="C15334" s="1"/>
    </row>
    <row r="15335" spans="3:3">
      <c r="C15335" s="1"/>
    </row>
    <row r="15336" spans="3:3">
      <c r="C15336" s="1"/>
    </row>
    <row r="15337" spans="3:3">
      <c r="C15337" s="1"/>
    </row>
    <row r="15338" spans="3:3">
      <c r="C15338" s="1"/>
    </row>
    <row r="15339" spans="3:3">
      <c r="C15339" s="1"/>
    </row>
    <row r="15340" spans="3:3">
      <c r="C15340" s="1"/>
    </row>
    <row r="15341" spans="3:3">
      <c r="C15341" s="1"/>
    </row>
    <row r="15342" spans="3:3">
      <c r="C15342" s="1"/>
    </row>
    <row r="15343" spans="3:3">
      <c r="C15343" s="1"/>
    </row>
    <row r="15344" spans="3:3">
      <c r="C15344" s="1"/>
    </row>
    <row r="15345" spans="3:3">
      <c r="C15345" s="1"/>
    </row>
    <row r="15346" spans="3:3">
      <c r="C15346" s="1"/>
    </row>
    <row r="15347" spans="3:3">
      <c r="C15347" s="1"/>
    </row>
    <row r="15348" spans="3:3">
      <c r="C15348" s="1"/>
    </row>
    <row r="15349" spans="3:3">
      <c r="C15349" s="1"/>
    </row>
    <row r="15350" spans="3:3">
      <c r="C15350" s="1"/>
    </row>
    <row r="15351" spans="3:3">
      <c r="C15351" s="1"/>
    </row>
    <row r="15352" spans="3:3">
      <c r="C15352" s="1"/>
    </row>
    <row r="15353" spans="3:3">
      <c r="C15353" s="1"/>
    </row>
    <row r="15354" spans="3:3">
      <c r="C15354" s="1"/>
    </row>
    <row r="15355" spans="3:3">
      <c r="C15355" s="1"/>
    </row>
    <row r="15356" spans="3:3">
      <c r="C15356" s="1"/>
    </row>
    <row r="15357" spans="3:3">
      <c r="C15357" s="1"/>
    </row>
    <row r="15358" spans="3:3">
      <c r="C15358" s="1"/>
    </row>
    <row r="15359" spans="3:3">
      <c r="C15359" s="1"/>
    </row>
    <row r="15360" spans="3:3">
      <c r="C15360" s="1"/>
    </row>
    <row r="15361" spans="3:3">
      <c r="C15361" s="1"/>
    </row>
    <row r="15362" spans="3:3">
      <c r="C15362" s="1"/>
    </row>
    <row r="15363" spans="3:3">
      <c r="C15363" s="1"/>
    </row>
    <row r="15364" spans="3:3">
      <c r="C15364" s="1"/>
    </row>
    <row r="15365" spans="3:3">
      <c r="C15365" s="1"/>
    </row>
    <row r="15366" spans="3:3">
      <c r="C15366" s="1"/>
    </row>
    <row r="15367" spans="3:3">
      <c r="C15367" s="1"/>
    </row>
    <row r="15368" spans="3:3">
      <c r="C15368" s="1"/>
    </row>
    <row r="15369" spans="3:3">
      <c r="C15369" s="1"/>
    </row>
    <row r="15370" spans="3:3">
      <c r="C15370" s="1"/>
    </row>
    <row r="15371" spans="3:3">
      <c r="C15371" s="1"/>
    </row>
    <row r="15372" spans="3:3">
      <c r="C15372" s="1"/>
    </row>
    <row r="15373" spans="3:3">
      <c r="C15373" s="1"/>
    </row>
    <row r="15374" spans="3:3">
      <c r="C15374" s="1"/>
    </row>
    <row r="15375" spans="3:3">
      <c r="C15375" s="1"/>
    </row>
    <row r="15376" spans="3:3">
      <c r="C15376" s="1"/>
    </row>
    <row r="15377" spans="3:3">
      <c r="C15377" s="1"/>
    </row>
    <row r="15378" spans="3:3">
      <c r="C15378" s="1"/>
    </row>
    <row r="15379" spans="3:3">
      <c r="C15379" s="1"/>
    </row>
    <row r="15380" spans="3:3">
      <c r="C15380" s="1"/>
    </row>
    <row r="15381" spans="3:3">
      <c r="C15381" s="1"/>
    </row>
    <row r="15382" spans="3:3">
      <c r="C15382" s="1"/>
    </row>
    <row r="15383" spans="3:3">
      <c r="C15383" s="1"/>
    </row>
    <row r="15384" spans="3:3">
      <c r="C15384" s="1"/>
    </row>
    <row r="15385" spans="3:3">
      <c r="C15385" s="1"/>
    </row>
    <row r="15386" spans="3:3">
      <c r="C15386" s="1"/>
    </row>
    <row r="15387" spans="3:3">
      <c r="C15387" s="1"/>
    </row>
    <row r="15388" spans="3:3">
      <c r="C15388" s="1"/>
    </row>
    <row r="15389" spans="3:3">
      <c r="C15389" s="1"/>
    </row>
    <row r="15390" spans="3:3">
      <c r="C15390" s="1"/>
    </row>
    <row r="15391" spans="3:3">
      <c r="C15391" s="1"/>
    </row>
    <row r="15392" spans="3:3">
      <c r="C15392" s="1"/>
    </row>
    <row r="15393" spans="3:3">
      <c r="C15393" s="1"/>
    </row>
    <row r="15394" spans="3:3">
      <c r="C15394" s="1"/>
    </row>
    <row r="15395" spans="3:3">
      <c r="C15395" s="1"/>
    </row>
    <row r="15396" spans="3:3">
      <c r="C15396" s="1"/>
    </row>
    <row r="15397" spans="3:3">
      <c r="C15397" s="1"/>
    </row>
    <row r="15398" spans="3:3">
      <c r="C15398" s="1"/>
    </row>
    <row r="15399" spans="3:3">
      <c r="C15399" s="1"/>
    </row>
    <row r="15400" spans="3:3">
      <c r="C15400" s="1"/>
    </row>
    <row r="15401" spans="3:3">
      <c r="C15401" s="1"/>
    </row>
    <row r="15402" spans="3:3">
      <c r="C15402" s="1"/>
    </row>
    <row r="15403" spans="3:3">
      <c r="C15403" s="1"/>
    </row>
    <row r="15404" spans="3:3">
      <c r="C15404" s="1"/>
    </row>
    <row r="15405" spans="3:3">
      <c r="C15405" s="1"/>
    </row>
    <row r="15406" spans="3:3">
      <c r="C15406" s="1"/>
    </row>
    <row r="15407" spans="3:3">
      <c r="C15407" s="1"/>
    </row>
    <row r="15408" spans="3:3">
      <c r="C15408" s="1"/>
    </row>
    <row r="15409" spans="3:3">
      <c r="C15409" s="1"/>
    </row>
    <row r="15410" spans="3:3">
      <c r="C15410" s="1"/>
    </row>
    <row r="15411" spans="3:3">
      <c r="C15411" s="1"/>
    </row>
    <row r="15412" spans="3:3">
      <c r="C15412" s="1"/>
    </row>
    <row r="15413" spans="3:3">
      <c r="C15413" s="1"/>
    </row>
    <row r="15414" spans="3:3">
      <c r="C15414" s="1"/>
    </row>
    <row r="15415" spans="3:3">
      <c r="C15415" s="1"/>
    </row>
    <row r="15416" spans="3:3">
      <c r="C15416" s="1"/>
    </row>
    <row r="15417" spans="3:3">
      <c r="C15417" s="1"/>
    </row>
    <row r="15418" spans="3:3">
      <c r="C15418" s="1"/>
    </row>
    <row r="15419" spans="3:3">
      <c r="C15419" s="1"/>
    </row>
    <row r="15420" spans="3:3">
      <c r="C15420" s="1"/>
    </row>
    <row r="15421" spans="3:3">
      <c r="C15421" s="1"/>
    </row>
    <row r="15422" spans="3:3">
      <c r="C15422" s="1"/>
    </row>
    <row r="15423" spans="3:3">
      <c r="C15423" s="1"/>
    </row>
    <row r="15424" spans="3:3">
      <c r="C15424" s="1"/>
    </row>
    <row r="15425" spans="3:3">
      <c r="C15425" s="1"/>
    </row>
    <row r="15426" spans="3:3">
      <c r="C15426" s="1"/>
    </row>
    <row r="15427" spans="3:3">
      <c r="C15427" s="1"/>
    </row>
    <row r="15428" spans="3:3">
      <c r="C15428" s="1"/>
    </row>
    <row r="15429" spans="3:3">
      <c r="C15429" s="1"/>
    </row>
    <row r="15430" spans="3:3">
      <c r="C15430" s="1"/>
    </row>
    <row r="15431" spans="3:3">
      <c r="C15431" s="1"/>
    </row>
    <row r="15432" spans="3:3">
      <c r="C15432" s="1"/>
    </row>
    <row r="15433" spans="3:3">
      <c r="C15433" s="1"/>
    </row>
    <row r="15434" spans="3:3">
      <c r="C15434" s="1"/>
    </row>
    <row r="15435" spans="3:3">
      <c r="C15435" s="1"/>
    </row>
    <row r="15436" spans="3:3">
      <c r="C15436" s="1"/>
    </row>
    <row r="15437" spans="3:3">
      <c r="C15437" s="1"/>
    </row>
    <row r="15438" spans="3:3">
      <c r="C15438" s="1"/>
    </row>
    <row r="15439" spans="3:3">
      <c r="C15439" s="1"/>
    </row>
    <row r="15440" spans="3:3">
      <c r="C15440" s="1"/>
    </row>
    <row r="15441" spans="3:3">
      <c r="C15441" s="1"/>
    </row>
    <row r="15442" spans="3:3">
      <c r="C15442" s="1"/>
    </row>
    <row r="15443" spans="3:3">
      <c r="C15443" s="1"/>
    </row>
    <row r="15444" spans="3:3">
      <c r="C15444" s="1"/>
    </row>
    <row r="15445" spans="3:3">
      <c r="C15445" s="1"/>
    </row>
    <row r="15446" spans="3:3">
      <c r="C15446" s="1"/>
    </row>
    <row r="15447" spans="3:3">
      <c r="C15447" s="1"/>
    </row>
    <row r="15448" spans="3:3">
      <c r="C15448" s="1"/>
    </row>
    <row r="15449" spans="3:3">
      <c r="C15449" s="1"/>
    </row>
    <row r="15450" spans="3:3">
      <c r="C15450" s="1"/>
    </row>
    <row r="15451" spans="3:3">
      <c r="C15451" s="1"/>
    </row>
    <row r="15452" spans="3:3">
      <c r="C15452" s="1"/>
    </row>
    <row r="15453" spans="3:3">
      <c r="C15453" s="1"/>
    </row>
    <row r="15454" spans="3:3">
      <c r="C15454" s="1"/>
    </row>
    <row r="15455" spans="3:3">
      <c r="C15455" s="1"/>
    </row>
    <row r="15456" spans="3:3">
      <c r="C15456" s="1"/>
    </row>
    <row r="15457" spans="3:3">
      <c r="C15457" s="1"/>
    </row>
    <row r="15458" spans="3:3">
      <c r="C15458" s="1"/>
    </row>
    <row r="15459" spans="3:3">
      <c r="C15459" s="1"/>
    </row>
    <row r="15460" spans="3:3">
      <c r="C15460" s="1"/>
    </row>
    <row r="15461" spans="3:3">
      <c r="C15461" s="1"/>
    </row>
    <row r="15462" spans="3:3">
      <c r="C15462" s="1"/>
    </row>
    <row r="15463" spans="3:3">
      <c r="C15463" s="1"/>
    </row>
    <row r="15464" spans="3:3">
      <c r="C15464" s="1"/>
    </row>
    <row r="15465" spans="3:3">
      <c r="C15465" s="1"/>
    </row>
    <row r="15466" spans="3:3">
      <c r="C15466" s="1"/>
    </row>
    <row r="15467" spans="3:3">
      <c r="C15467" s="1"/>
    </row>
    <row r="15468" spans="3:3">
      <c r="C15468" s="1"/>
    </row>
    <row r="15469" spans="3:3">
      <c r="C15469" s="1"/>
    </row>
    <row r="15470" spans="3:3">
      <c r="C15470" s="1"/>
    </row>
    <row r="15471" spans="3:3">
      <c r="C15471" s="1"/>
    </row>
    <row r="15472" spans="3:3">
      <c r="C15472" s="1"/>
    </row>
    <row r="15473" spans="3:3">
      <c r="C15473" s="1"/>
    </row>
    <row r="15474" spans="3:3">
      <c r="C15474" s="1"/>
    </row>
    <row r="15475" spans="3:3">
      <c r="C15475" s="1"/>
    </row>
    <row r="15476" spans="3:3">
      <c r="C15476" s="1"/>
    </row>
    <row r="15477" spans="3:3">
      <c r="C15477" s="1"/>
    </row>
    <row r="15478" spans="3:3">
      <c r="C15478" s="1"/>
    </row>
    <row r="15479" spans="3:3">
      <c r="C15479" s="1"/>
    </row>
    <row r="15480" spans="3:3">
      <c r="C15480" s="1"/>
    </row>
    <row r="15481" spans="3:3">
      <c r="C15481" s="1"/>
    </row>
    <row r="15482" spans="3:3">
      <c r="C15482" s="1"/>
    </row>
    <row r="15483" spans="3:3">
      <c r="C15483" s="1"/>
    </row>
    <row r="15484" spans="3:3">
      <c r="C15484" s="1"/>
    </row>
    <row r="15485" spans="3:3">
      <c r="C15485" s="1"/>
    </row>
    <row r="15486" spans="3:3">
      <c r="C15486" s="1"/>
    </row>
    <row r="15487" spans="3:3">
      <c r="C15487" s="1"/>
    </row>
    <row r="15488" spans="3:3">
      <c r="C15488" s="1"/>
    </row>
    <row r="15489" spans="3:3">
      <c r="C15489" s="1"/>
    </row>
    <row r="15490" spans="3:3">
      <c r="C15490" s="1"/>
    </row>
    <row r="15491" spans="3:3">
      <c r="C15491" s="1"/>
    </row>
    <row r="15492" spans="3:3">
      <c r="C15492" s="1"/>
    </row>
    <row r="15493" spans="3:3">
      <c r="C15493" s="1"/>
    </row>
    <row r="15494" spans="3:3">
      <c r="C15494" s="1"/>
    </row>
    <row r="15495" spans="3:3">
      <c r="C15495" s="1"/>
    </row>
    <row r="15496" spans="3:3">
      <c r="C15496" s="1"/>
    </row>
    <row r="15497" spans="3:3">
      <c r="C15497" s="1"/>
    </row>
    <row r="15498" spans="3:3">
      <c r="C15498" s="1"/>
    </row>
    <row r="15499" spans="3:3">
      <c r="C15499" s="1"/>
    </row>
    <row r="15500" spans="3:3">
      <c r="C15500" s="1"/>
    </row>
    <row r="15501" spans="3:3">
      <c r="C15501" s="1"/>
    </row>
    <row r="15502" spans="3:3">
      <c r="C15502" s="1"/>
    </row>
    <row r="15503" spans="3:3">
      <c r="C15503" s="1"/>
    </row>
    <row r="15504" spans="3:3">
      <c r="C15504" s="1"/>
    </row>
    <row r="15505" spans="3:3">
      <c r="C15505" s="1"/>
    </row>
    <row r="15506" spans="3:3">
      <c r="C15506" s="1"/>
    </row>
    <row r="15507" spans="3:3">
      <c r="C15507" s="1"/>
    </row>
    <row r="15508" spans="3:3">
      <c r="C15508" s="1"/>
    </row>
    <row r="15509" spans="3:3">
      <c r="C15509" s="1"/>
    </row>
    <row r="15510" spans="3:3">
      <c r="C15510" s="1"/>
    </row>
    <row r="15511" spans="3:3">
      <c r="C15511" s="1"/>
    </row>
    <row r="15512" spans="3:3">
      <c r="C15512" s="1"/>
    </row>
    <row r="15513" spans="3:3">
      <c r="C15513" s="1"/>
    </row>
    <row r="15514" spans="3:3">
      <c r="C15514" s="1"/>
    </row>
    <row r="15515" spans="3:3">
      <c r="C15515" s="1"/>
    </row>
    <row r="15516" spans="3:3">
      <c r="C15516" s="1"/>
    </row>
    <row r="15517" spans="3:3">
      <c r="C15517" s="1"/>
    </row>
    <row r="15518" spans="3:3">
      <c r="C15518" s="1"/>
    </row>
    <row r="15519" spans="3:3">
      <c r="C15519" s="1"/>
    </row>
    <row r="15520" spans="3:3">
      <c r="C15520" s="1"/>
    </row>
    <row r="15521" spans="3:3">
      <c r="C15521" s="1"/>
    </row>
    <row r="15522" spans="3:3">
      <c r="C15522" s="1"/>
    </row>
    <row r="15523" spans="3:3">
      <c r="C15523" s="1"/>
    </row>
    <row r="15524" spans="3:3">
      <c r="C15524" s="1"/>
    </row>
    <row r="15525" spans="3:3">
      <c r="C15525" s="1"/>
    </row>
    <row r="15526" spans="3:3">
      <c r="C15526" s="1"/>
    </row>
    <row r="15527" spans="3:3">
      <c r="C15527" s="1"/>
    </row>
    <row r="15528" spans="3:3">
      <c r="C15528" s="1"/>
    </row>
    <row r="15529" spans="3:3">
      <c r="C15529" s="1"/>
    </row>
    <row r="15530" spans="3:3">
      <c r="C15530" s="1"/>
    </row>
    <row r="15531" spans="3:3">
      <c r="C15531" s="1"/>
    </row>
    <row r="15532" spans="3:3">
      <c r="C15532" s="1"/>
    </row>
    <row r="15533" spans="3:3">
      <c r="C15533" s="1"/>
    </row>
    <row r="15534" spans="3:3">
      <c r="C15534" s="1"/>
    </row>
    <row r="15535" spans="3:3">
      <c r="C15535" s="1"/>
    </row>
    <row r="15536" spans="3:3">
      <c r="C15536" s="1"/>
    </row>
    <row r="15537" spans="3:3">
      <c r="C15537" s="1"/>
    </row>
    <row r="15538" spans="3:3">
      <c r="C15538" s="1"/>
    </row>
    <row r="15539" spans="3:3">
      <c r="C15539" s="1"/>
    </row>
    <row r="15540" spans="3:3">
      <c r="C15540" s="1"/>
    </row>
    <row r="15541" spans="3:3">
      <c r="C15541" s="1"/>
    </row>
    <row r="15542" spans="3:3">
      <c r="C15542" s="1"/>
    </row>
    <row r="15543" spans="3:3">
      <c r="C15543" s="1"/>
    </row>
    <row r="15544" spans="3:3">
      <c r="C15544" s="1"/>
    </row>
    <row r="15545" spans="3:3">
      <c r="C15545" s="1"/>
    </row>
    <row r="15546" spans="3:3">
      <c r="C15546" s="1"/>
    </row>
    <row r="15547" spans="3:3">
      <c r="C15547" s="1"/>
    </row>
    <row r="15548" spans="3:3">
      <c r="C15548" s="1"/>
    </row>
    <row r="15549" spans="3:3">
      <c r="C15549" s="1"/>
    </row>
    <row r="15550" spans="3:3">
      <c r="C15550" s="1"/>
    </row>
    <row r="15551" spans="3:3">
      <c r="C15551" s="1"/>
    </row>
    <row r="15552" spans="3:3">
      <c r="C15552" s="1"/>
    </row>
    <row r="15553" spans="3:3">
      <c r="C15553" s="1"/>
    </row>
    <row r="15554" spans="3:3">
      <c r="C15554" s="1"/>
    </row>
    <row r="15555" spans="3:3">
      <c r="C15555" s="1"/>
    </row>
    <row r="15556" spans="3:3">
      <c r="C15556" s="1"/>
    </row>
    <row r="15557" spans="3:3">
      <c r="C15557" s="1"/>
    </row>
    <row r="15558" spans="3:3">
      <c r="C15558" s="1"/>
    </row>
    <row r="15559" spans="3:3">
      <c r="C15559" s="1"/>
    </row>
    <row r="15560" spans="3:3">
      <c r="C15560" s="1"/>
    </row>
    <row r="15561" spans="3:3">
      <c r="C15561" s="1"/>
    </row>
    <row r="15562" spans="3:3">
      <c r="C15562" s="1"/>
    </row>
    <row r="15563" spans="3:3">
      <c r="C15563" s="1"/>
    </row>
    <row r="15564" spans="3:3">
      <c r="C15564" s="1"/>
    </row>
    <row r="15565" spans="3:3">
      <c r="C15565" s="1"/>
    </row>
    <row r="15566" spans="3:3">
      <c r="C15566" s="1"/>
    </row>
    <row r="15567" spans="3:3">
      <c r="C15567" s="1"/>
    </row>
    <row r="15568" spans="3:3">
      <c r="C15568" s="1"/>
    </row>
    <row r="15569" spans="3:3">
      <c r="C15569" s="1"/>
    </row>
    <row r="15570" spans="3:3">
      <c r="C15570" s="1"/>
    </row>
    <row r="15571" spans="3:3">
      <c r="C15571" s="1"/>
    </row>
    <row r="15572" spans="3:3">
      <c r="C15572" s="1"/>
    </row>
    <row r="15573" spans="3:3">
      <c r="C15573" s="1"/>
    </row>
    <row r="15574" spans="3:3">
      <c r="C15574" s="1"/>
    </row>
    <row r="15575" spans="3:3">
      <c r="C15575" s="1"/>
    </row>
    <row r="15576" spans="3:3">
      <c r="C15576" s="1"/>
    </row>
    <row r="15577" spans="3:3">
      <c r="C15577" s="1"/>
    </row>
    <row r="15578" spans="3:3">
      <c r="C15578" s="1"/>
    </row>
    <row r="15579" spans="3:3">
      <c r="C15579" s="1"/>
    </row>
    <row r="15580" spans="3:3">
      <c r="C15580" s="1"/>
    </row>
    <row r="15581" spans="3:3">
      <c r="C15581" s="1"/>
    </row>
    <row r="15582" spans="3:3">
      <c r="C15582" s="1"/>
    </row>
    <row r="15583" spans="3:3">
      <c r="C15583" s="1"/>
    </row>
    <row r="15584" spans="3:3">
      <c r="C15584" s="1"/>
    </row>
    <row r="15585" spans="3:3">
      <c r="C15585" s="1"/>
    </row>
    <row r="15586" spans="3:3">
      <c r="C15586" s="1"/>
    </row>
    <row r="15587" spans="3:3">
      <c r="C15587" s="1"/>
    </row>
    <row r="15588" spans="3:3">
      <c r="C15588" s="1"/>
    </row>
    <row r="15589" spans="3:3">
      <c r="C15589" s="1"/>
    </row>
    <row r="15590" spans="3:3">
      <c r="C15590" s="1"/>
    </row>
    <row r="15591" spans="3:3">
      <c r="C15591" s="1"/>
    </row>
    <row r="15592" spans="3:3">
      <c r="C15592" s="1"/>
    </row>
    <row r="15593" spans="3:3">
      <c r="C15593" s="1"/>
    </row>
    <row r="15594" spans="3:3">
      <c r="C15594" s="1"/>
    </row>
    <row r="15595" spans="3:3">
      <c r="C15595" s="1"/>
    </row>
    <row r="15596" spans="3:3">
      <c r="C15596" s="1"/>
    </row>
    <row r="15597" spans="3:3">
      <c r="C15597" s="1"/>
    </row>
    <row r="15598" spans="3:3">
      <c r="C15598" s="1"/>
    </row>
    <row r="15599" spans="3:3">
      <c r="C15599" s="1"/>
    </row>
    <row r="15600" spans="3:3">
      <c r="C15600" s="1"/>
    </row>
    <row r="15601" spans="3:3">
      <c r="C15601" s="1"/>
    </row>
    <row r="15602" spans="3:3">
      <c r="C15602" s="1"/>
    </row>
    <row r="15603" spans="3:3">
      <c r="C15603" s="1"/>
    </row>
    <row r="15604" spans="3:3">
      <c r="C15604" s="1"/>
    </row>
    <row r="15605" spans="3:3">
      <c r="C15605" s="1"/>
    </row>
    <row r="15606" spans="3:3">
      <c r="C15606" s="1"/>
    </row>
    <row r="15607" spans="3:3">
      <c r="C15607" s="1"/>
    </row>
    <row r="15608" spans="3:3">
      <c r="C15608" s="1"/>
    </row>
    <row r="15609" spans="3:3">
      <c r="C15609" s="1"/>
    </row>
    <row r="15610" spans="3:3">
      <c r="C15610" s="1"/>
    </row>
    <row r="15611" spans="3:3">
      <c r="C15611" s="1"/>
    </row>
    <row r="15612" spans="3:3">
      <c r="C15612" s="1"/>
    </row>
    <row r="15613" spans="3:3">
      <c r="C15613" s="1"/>
    </row>
    <row r="15614" spans="3:3">
      <c r="C15614" s="1"/>
    </row>
    <row r="15615" spans="3:3">
      <c r="C15615" s="1"/>
    </row>
    <row r="15616" spans="3:3">
      <c r="C15616" s="1"/>
    </row>
    <row r="15617" spans="3:3">
      <c r="C15617" s="1"/>
    </row>
    <row r="15618" spans="3:3">
      <c r="C15618" s="1"/>
    </row>
    <row r="15619" spans="3:3">
      <c r="C15619" s="1"/>
    </row>
    <row r="15620" spans="3:3">
      <c r="C15620" s="1"/>
    </row>
    <row r="15621" spans="3:3">
      <c r="C15621" s="1"/>
    </row>
    <row r="15622" spans="3:3">
      <c r="C15622" s="1"/>
    </row>
    <row r="15623" spans="3:3">
      <c r="C15623" s="1"/>
    </row>
    <row r="15624" spans="3:3">
      <c r="C15624" s="1"/>
    </row>
    <row r="15625" spans="3:3">
      <c r="C15625" s="1"/>
    </row>
    <row r="15626" spans="3:3">
      <c r="C15626" s="1"/>
    </row>
    <row r="15627" spans="3:3">
      <c r="C15627" s="1"/>
    </row>
    <row r="15628" spans="3:3">
      <c r="C15628" s="1"/>
    </row>
    <row r="15629" spans="3:3">
      <c r="C15629" s="1"/>
    </row>
    <row r="15630" spans="3:3">
      <c r="C15630" s="1"/>
    </row>
    <row r="15631" spans="3:3">
      <c r="C15631" s="1"/>
    </row>
    <row r="15632" spans="3:3">
      <c r="C15632" s="1"/>
    </row>
    <row r="15633" spans="3:3">
      <c r="C15633" s="1"/>
    </row>
    <row r="15634" spans="3:3">
      <c r="C15634" s="1"/>
    </row>
    <row r="15635" spans="3:3">
      <c r="C15635" s="1"/>
    </row>
    <row r="15636" spans="3:3">
      <c r="C15636" s="1"/>
    </row>
    <row r="15637" spans="3:3">
      <c r="C15637" s="1"/>
    </row>
    <row r="15638" spans="3:3">
      <c r="C15638" s="1"/>
    </row>
    <row r="15639" spans="3:3">
      <c r="C15639" s="1"/>
    </row>
    <row r="15640" spans="3:3">
      <c r="C15640" s="1"/>
    </row>
    <row r="15641" spans="3:3">
      <c r="C15641" s="1"/>
    </row>
    <row r="15642" spans="3:3">
      <c r="C15642" s="1"/>
    </row>
    <row r="15643" spans="3:3">
      <c r="C15643" s="1"/>
    </row>
    <row r="15644" spans="3:3">
      <c r="C15644" s="1"/>
    </row>
    <row r="15645" spans="3:3">
      <c r="C15645" s="1"/>
    </row>
    <row r="15646" spans="3:3">
      <c r="C15646" s="1"/>
    </row>
    <row r="15647" spans="3:3">
      <c r="C15647" s="1"/>
    </row>
    <row r="15648" spans="3:3">
      <c r="C15648" s="1"/>
    </row>
    <row r="15649" spans="3:3">
      <c r="C15649" s="1"/>
    </row>
    <row r="15650" spans="3:3">
      <c r="C15650" s="1"/>
    </row>
    <row r="15651" spans="3:3">
      <c r="C15651" s="1"/>
    </row>
    <row r="15652" spans="3:3">
      <c r="C15652" s="1"/>
    </row>
    <row r="15653" spans="3:3">
      <c r="C15653" s="1"/>
    </row>
    <row r="15654" spans="3:3">
      <c r="C15654" s="1"/>
    </row>
    <row r="15655" spans="3:3">
      <c r="C15655" s="1"/>
    </row>
    <row r="15656" spans="3:3">
      <c r="C15656" s="1"/>
    </row>
    <row r="15657" spans="3:3">
      <c r="C15657" s="1"/>
    </row>
    <row r="15658" spans="3:3">
      <c r="C15658" s="1"/>
    </row>
    <row r="15659" spans="3:3">
      <c r="C15659" s="1"/>
    </row>
    <row r="15660" spans="3:3">
      <c r="C15660" s="1"/>
    </row>
    <row r="15661" spans="3:3">
      <c r="C15661" s="1"/>
    </row>
    <row r="15662" spans="3:3">
      <c r="C15662" s="1"/>
    </row>
    <row r="15663" spans="3:3">
      <c r="C15663" s="1"/>
    </row>
    <row r="15664" spans="3:3">
      <c r="C15664" s="1"/>
    </row>
    <row r="15665" spans="3:3">
      <c r="C15665" s="1"/>
    </row>
    <row r="15666" spans="3:3">
      <c r="C15666" s="1"/>
    </row>
    <row r="15667" spans="3:3">
      <c r="C15667" s="1"/>
    </row>
    <row r="15668" spans="3:3">
      <c r="C15668" s="1"/>
    </row>
    <row r="15669" spans="3:3">
      <c r="C15669" s="1"/>
    </row>
    <row r="15670" spans="3:3">
      <c r="C15670" s="1"/>
    </row>
    <row r="15671" spans="3:3">
      <c r="C15671" s="1"/>
    </row>
    <row r="15672" spans="3:3">
      <c r="C15672" s="1"/>
    </row>
    <row r="15673" spans="3:3">
      <c r="C15673" s="1"/>
    </row>
    <row r="15674" spans="3:3">
      <c r="C15674" s="1"/>
    </row>
    <row r="15675" spans="3:3">
      <c r="C15675" s="1"/>
    </row>
    <row r="15676" spans="3:3">
      <c r="C15676" s="1"/>
    </row>
    <row r="15677" spans="3:3">
      <c r="C15677" s="1"/>
    </row>
    <row r="15678" spans="3:3">
      <c r="C15678" s="1"/>
    </row>
    <row r="15679" spans="3:3">
      <c r="C15679" s="1"/>
    </row>
    <row r="15680" spans="3:3">
      <c r="C15680" s="1"/>
    </row>
    <row r="15681" spans="3:3">
      <c r="C15681" s="1"/>
    </row>
    <row r="15682" spans="3:3">
      <c r="C15682" s="1"/>
    </row>
    <row r="15683" spans="3:3">
      <c r="C15683" s="1"/>
    </row>
    <row r="15684" spans="3:3">
      <c r="C15684" s="1"/>
    </row>
    <row r="15685" spans="3:3">
      <c r="C15685" s="1"/>
    </row>
    <row r="15686" spans="3:3">
      <c r="C15686" s="1"/>
    </row>
    <row r="15687" spans="3:3">
      <c r="C15687" s="1"/>
    </row>
    <row r="15688" spans="3:3">
      <c r="C15688" s="1"/>
    </row>
    <row r="15689" spans="3:3">
      <c r="C15689" s="1"/>
    </row>
    <row r="15690" spans="3:3">
      <c r="C15690" s="1"/>
    </row>
    <row r="15691" spans="3:3">
      <c r="C15691" s="1"/>
    </row>
    <row r="15692" spans="3:3">
      <c r="C15692" s="1"/>
    </row>
    <row r="15693" spans="3:3">
      <c r="C15693" s="1"/>
    </row>
    <row r="15694" spans="3:3">
      <c r="C15694" s="1"/>
    </row>
    <row r="15695" spans="3:3">
      <c r="C15695" s="1"/>
    </row>
    <row r="15696" spans="3:3">
      <c r="C15696" s="1"/>
    </row>
    <row r="15697" spans="3:3">
      <c r="C15697" s="1"/>
    </row>
    <row r="15698" spans="3:3">
      <c r="C15698" s="1"/>
    </row>
    <row r="15699" spans="3:3">
      <c r="C15699" s="1"/>
    </row>
    <row r="15700" spans="3:3">
      <c r="C15700" s="1"/>
    </row>
    <row r="15701" spans="3:3">
      <c r="C15701" s="1"/>
    </row>
    <row r="15702" spans="3:3">
      <c r="C15702" s="1"/>
    </row>
    <row r="15703" spans="3:3">
      <c r="C15703" s="1"/>
    </row>
    <row r="15704" spans="3:3">
      <c r="C15704" s="1"/>
    </row>
    <row r="15705" spans="3:3">
      <c r="C15705" s="1"/>
    </row>
    <row r="15706" spans="3:3">
      <c r="C15706" s="1"/>
    </row>
    <row r="15707" spans="3:3">
      <c r="C15707" s="1"/>
    </row>
    <row r="15708" spans="3:3">
      <c r="C15708" s="1"/>
    </row>
    <row r="15709" spans="3:3">
      <c r="C15709" s="1"/>
    </row>
    <row r="15710" spans="3:3">
      <c r="C15710" s="1"/>
    </row>
    <row r="15711" spans="3:3">
      <c r="C15711" s="1"/>
    </row>
    <row r="15712" spans="3:3">
      <c r="C15712" s="1"/>
    </row>
    <row r="15713" spans="3:3">
      <c r="C15713" s="1"/>
    </row>
    <row r="15714" spans="3:3">
      <c r="C15714" s="1"/>
    </row>
    <row r="15715" spans="3:3">
      <c r="C15715" s="1"/>
    </row>
    <row r="15716" spans="3:3">
      <c r="C15716" s="1"/>
    </row>
    <row r="15717" spans="3:3">
      <c r="C15717" s="1"/>
    </row>
    <row r="15718" spans="3:3">
      <c r="C15718" s="1"/>
    </row>
    <row r="15719" spans="3:3">
      <c r="C15719" s="1"/>
    </row>
    <row r="15720" spans="3:3">
      <c r="C15720" s="1"/>
    </row>
    <row r="15721" spans="3:3">
      <c r="C15721" s="1"/>
    </row>
    <row r="15722" spans="3:3">
      <c r="C15722" s="1"/>
    </row>
    <row r="15723" spans="3:3">
      <c r="C15723" s="1"/>
    </row>
    <row r="15724" spans="3:3">
      <c r="C15724" s="1"/>
    </row>
    <row r="15725" spans="3:3">
      <c r="C15725" s="1"/>
    </row>
    <row r="15726" spans="3:3">
      <c r="C15726" s="1"/>
    </row>
    <row r="15727" spans="3:3">
      <c r="C15727" s="1"/>
    </row>
    <row r="15728" spans="3:3">
      <c r="C15728" s="1"/>
    </row>
    <row r="15729" spans="3:3">
      <c r="C15729" s="1"/>
    </row>
    <row r="15730" spans="3:3">
      <c r="C15730" s="1"/>
    </row>
    <row r="15731" spans="3:3">
      <c r="C15731" s="1"/>
    </row>
    <row r="15732" spans="3:3">
      <c r="C15732" s="1"/>
    </row>
    <row r="15733" spans="3:3">
      <c r="C15733" s="1"/>
    </row>
    <row r="15734" spans="3:3">
      <c r="C15734" s="1"/>
    </row>
    <row r="15735" spans="3:3">
      <c r="C15735" s="1"/>
    </row>
    <row r="15736" spans="3:3">
      <c r="C15736" s="1"/>
    </row>
    <row r="15737" spans="3:3">
      <c r="C15737" s="1"/>
    </row>
    <row r="15738" spans="3:3">
      <c r="C15738" s="1"/>
    </row>
    <row r="15739" spans="3:3">
      <c r="C15739" s="1"/>
    </row>
    <row r="15740" spans="3:3">
      <c r="C15740" s="1"/>
    </row>
    <row r="15741" spans="3:3">
      <c r="C15741" s="1"/>
    </row>
    <row r="15742" spans="3:3">
      <c r="C15742" s="1"/>
    </row>
    <row r="15743" spans="3:3">
      <c r="C15743" s="1"/>
    </row>
    <row r="15744" spans="3:3">
      <c r="C15744" s="1"/>
    </row>
    <row r="15745" spans="3:3">
      <c r="C15745" s="1"/>
    </row>
    <row r="15746" spans="3:3">
      <c r="C15746" s="1"/>
    </row>
    <row r="15747" spans="3:3">
      <c r="C15747" s="1"/>
    </row>
    <row r="15748" spans="3:3">
      <c r="C15748" s="1"/>
    </row>
    <row r="15749" spans="3:3">
      <c r="C15749" s="1"/>
    </row>
    <row r="15750" spans="3:3">
      <c r="C15750" s="1"/>
    </row>
    <row r="15751" spans="3:3">
      <c r="C15751" s="1"/>
    </row>
    <row r="15752" spans="3:3">
      <c r="C15752" s="1"/>
    </row>
    <row r="15753" spans="3:3">
      <c r="C15753" s="1"/>
    </row>
    <row r="15754" spans="3:3">
      <c r="C15754" s="1"/>
    </row>
    <row r="15755" spans="3:3">
      <c r="C15755" s="1"/>
    </row>
    <row r="15756" spans="3:3">
      <c r="C15756" s="1"/>
    </row>
    <row r="15757" spans="3:3">
      <c r="C15757" s="1"/>
    </row>
    <row r="15758" spans="3:3">
      <c r="C15758" s="1"/>
    </row>
    <row r="15759" spans="3:3">
      <c r="C15759" s="1"/>
    </row>
    <row r="15760" spans="3:3">
      <c r="C15760" s="1"/>
    </row>
    <row r="15761" spans="3:3">
      <c r="C15761" s="1"/>
    </row>
    <row r="15762" spans="3:3">
      <c r="C15762" s="1"/>
    </row>
    <row r="15763" spans="3:3">
      <c r="C15763" s="1"/>
    </row>
    <row r="15764" spans="3:3">
      <c r="C15764" s="1"/>
    </row>
    <row r="15765" spans="3:3">
      <c r="C15765" s="1"/>
    </row>
    <row r="15766" spans="3:3">
      <c r="C15766" s="1"/>
    </row>
    <row r="15767" spans="3:3">
      <c r="C15767" s="1"/>
    </row>
    <row r="15768" spans="3:3">
      <c r="C15768" s="1"/>
    </row>
    <row r="15769" spans="3:3">
      <c r="C15769" s="1"/>
    </row>
    <row r="15770" spans="3:3">
      <c r="C15770" s="1"/>
    </row>
    <row r="15771" spans="3:3">
      <c r="C15771" s="1"/>
    </row>
    <row r="15772" spans="3:3">
      <c r="C15772" s="1"/>
    </row>
    <row r="15773" spans="3:3">
      <c r="C15773" s="1"/>
    </row>
    <row r="15774" spans="3:3">
      <c r="C15774" s="1"/>
    </row>
    <row r="15775" spans="3:3">
      <c r="C15775" s="1"/>
    </row>
    <row r="15776" spans="3:3">
      <c r="C15776" s="1"/>
    </row>
    <row r="15777" spans="3:3">
      <c r="C15777" s="1"/>
    </row>
    <row r="15778" spans="3:3">
      <c r="C15778" s="1"/>
    </row>
    <row r="15779" spans="3:3">
      <c r="C15779" s="1"/>
    </row>
    <row r="15780" spans="3:3">
      <c r="C15780" s="1"/>
    </row>
    <row r="15781" spans="3:3">
      <c r="C15781" s="1"/>
    </row>
    <row r="15782" spans="3:3">
      <c r="C15782" s="1"/>
    </row>
    <row r="15783" spans="3:3">
      <c r="C15783" s="1"/>
    </row>
    <row r="15784" spans="3:3">
      <c r="C15784" s="1"/>
    </row>
    <row r="15785" spans="3:3">
      <c r="C15785" s="1"/>
    </row>
    <row r="15786" spans="3:3">
      <c r="C15786" s="1"/>
    </row>
    <row r="15787" spans="3:3">
      <c r="C15787" s="1"/>
    </row>
    <row r="15788" spans="3:3">
      <c r="C15788" s="1"/>
    </row>
    <row r="15789" spans="3:3">
      <c r="C15789" s="1"/>
    </row>
    <row r="15790" spans="3:3">
      <c r="C15790" s="1"/>
    </row>
    <row r="15791" spans="3:3">
      <c r="C15791" s="1"/>
    </row>
    <row r="15792" spans="3:3">
      <c r="C15792" s="1"/>
    </row>
    <row r="15793" spans="3:3">
      <c r="C15793" s="1"/>
    </row>
    <row r="15794" spans="3:3">
      <c r="C15794" s="1"/>
    </row>
    <row r="15795" spans="3:3">
      <c r="C15795" s="1"/>
    </row>
    <row r="15796" spans="3:3">
      <c r="C15796" s="1"/>
    </row>
    <row r="15797" spans="3:3">
      <c r="C15797" s="1"/>
    </row>
    <row r="15798" spans="3:3">
      <c r="C15798" s="1"/>
    </row>
    <row r="15799" spans="3:3">
      <c r="C15799" s="1"/>
    </row>
    <row r="15800" spans="3:3">
      <c r="C15800" s="1"/>
    </row>
    <row r="15801" spans="3:3">
      <c r="C15801" s="1"/>
    </row>
    <row r="15802" spans="3:3">
      <c r="C15802" s="1"/>
    </row>
    <row r="15803" spans="3:3">
      <c r="C15803" s="1"/>
    </row>
    <row r="15804" spans="3:3">
      <c r="C15804" s="1"/>
    </row>
    <row r="15805" spans="3:3">
      <c r="C15805" s="1"/>
    </row>
    <row r="15806" spans="3:3">
      <c r="C15806" s="1"/>
    </row>
    <row r="15807" spans="3:3">
      <c r="C15807" s="1"/>
    </row>
    <row r="15808" spans="3:3">
      <c r="C15808" s="1"/>
    </row>
    <row r="15809" spans="3:3">
      <c r="C15809" s="1"/>
    </row>
    <row r="15810" spans="3:3">
      <c r="C15810" s="1"/>
    </row>
    <row r="15811" spans="3:3">
      <c r="C15811" s="1"/>
    </row>
    <row r="15812" spans="3:3">
      <c r="C15812" s="1"/>
    </row>
    <row r="15813" spans="3:3">
      <c r="C15813" s="1"/>
    </row>
    <row r="15814" spans="3:3">
      <c r="C15814" s="1"/>
    </row>
    <row r="15815" spans="3:3">
      <c r="C15815" s="1"/>
    </row>
    <row r="15816" spans="3:3">
      <c r="C15816" s="1"/>
    </row>
    <row r="15817" spans="3:3">
      <c r="C15817" s="1"/>
    </row>
    <row r="15818" spans="3:3">
      <c r="C15818" s="1"/>
    </row>
    <row r="15819" spans="3:3">
      <c r="C15819" s="1"/>
    </row>
    <row r="15820" spans="3:3">
      <c r="C15820" s="1"/>
    </row>
    <row r="15821" spans="3:3">
      <c r="C15821" s="1"/>
    </row>
    <row r="15822" spans="3:3">
      <c r="C15822" s="1"/>
    </row>
    <row r="15823" spans="3:3">
      <c r="C15823" s="1"/>
    </row>
    <row r="15824" spans="3:3">
      <c r="C15824" s="1"/>
    </row>
    <row r="15825" spans="3:3">
      <c r="C15825" s="1"/>
    </row>
    <row r="15826" spans="3:3">
      <c r="C15826" s="1"/>
    </row>
    <row r="15827" spans="3:3">
      <c r="C15827" s="1"/>
    </row>
    <row r="15828" spans="3:3">
      <c r="C15828" s="1"/>
    </row>
    <row r="15829" spans="3:3">
      <c r="C15829" s="1"/>
    </row>
    <row r="15830" spans="3:3">
      <c r="C15830" s="1"/>
    </row>
    <row r="15831" spans="3:3">
      <c r="C15831" s="1"/>
    </row>
    <row r="15832" spans="3:3">
      <c r="C15832" s="1"/>
    </row>
    <row r="15833" spans="3:3">
      <c r="C15833" s="1"/>
    </row>
    <row r="15834" spans="3:3">
      <c r="C15834" s="1"/>
    </row>
    <row r="15835" spans="3:3">
      <c r="C15835" s="1"/>
    </row>
    <row r="15836" spans="3:3">
      <c r="C15836" s="1"/>
    </row>
    <row r="15837" spans="3:3">
      <c r="C15837" s="1"/>
    </row>
    <row r="15838" spans="3:3">
      <c r="C15838" s="1"/>
    </row>
    <row r="15839" spans="3:3">
      <c r="C15839" s="1"/>
    </row>
    <row r="15840" spans="3:3">
      <c r="C15840" s="1"/>
    </row>
    <row r="15841" spans="3:3">
      <c r="C15841" s="1"/>
    </row>
    <row r="15842" spans="3:3">
      <c r="C15842" s="1"/>
    </row>
    <row r="15843" spans="3:3">
      <c r="C15843" s="1"/>
    </row>
    <row r="15844" spans="3:3">
      <c r="C15844" s="1"/>
    </row>
    <row r="15845" spans="3:3">
      <c r="C15845" s="1"/>
    </row>
    <row r="15846" spans="3:3">
      <c r="C15846" s="1"/>
    </row>
    <row r="15847" spans="3:3">
      <c r="C15847" s="1"/>
    </row>
    <row r="15848" spans="3:3">
      <c r="C15848" s="1"/>
    </row>
    <row r="15849" spans="3:3">
      <c r="C15849" s="1"/>
    </row>
    <row r="15850" spans="3:3">
      <c r="C15850" s="1"/>
    </row>
    <row r="15851" spans="3:3">
      <c r="C15851" s="1"/>
    </row>
    <row r="15852" spans="3:3">
      <c r="C15852" s="1"/>
    </row>
    <row r="15853" spans="3:3">
      <c r="C15853" s="1"/>
    </row>
    <row r="15854" spans="3:3">
      <c r="C15854" s="1"/>
    </row>
    <row r="15855" spans="3:3">
      <c r="C15855" s="1"/>
    </row>
    <row r="15856" spans="3:3">
      <c r="C15856" s="1"/>
    </row>
    <row r="15857" spans="3:3">
      <c r="C15857" s="1"/>
    </row>
    <row r="15858" spans="3:3">
      <c r="C15858" s="1"/>
    </row>
    <row r="15859" spans="3:3">
      <c r="C15859" s="1"/>
    </row>
    <row r="15860" spans="3:3">
      <c r="C15860" s="1"/>
    </row>
    <row r="15861" spans="3:3">
      <c r="C15861" s="1"/>
    </row>
    <row r="15862" spans="3:3">
      <c r="C15862" s="1"/>
    </row>
    <row r="15863" spans="3:3">
      <c r="C15863" s="1"/>
    </row>
    <row r="15864" spans="3:3">
      <c r="C15864" s="1"/>
    </row>
    <row r="15865" spans="3:3">
      <c r="C15865" s="1"/>
    </row>
    <row r="15866" spans="3:3">
      <c r="C15866" s="1"/>
    </row>
    <row r="15867" spans="3:3">
      <c r="C15867" s="1"/>
    </row>
    <row r="15868" spans="3:3">
      <c r="C15868" s="1"/>
    </row>
    <row r="15869" spans="3:3">
      <c r="C15869" s="1"/>
    </row>
    <row r="15870" spans="3:3">
      <c r="C15870" s="1"/>
    </row>
    <row r="15871" spans="3:3">
      <c r="C15871" s="1"/>
    </row>
    <row r="15872" spans="3:3">
      <c r="C15872" s="1"/>
    </row>
    <row r="15873" spans="3:3">
      <c r="C15873" s="1"/>
    </row>
    <row r="15874" spans="3:3">
      <c r="C15874" s="1"/>
    </row>
    <row r="15875" spans="3:3">
      <c r="C15875" s="1"/>
    </row>
    <row r="15876" spans="3:3">
      <c r="C15876" s="1"/>
    </row>
    <row r="15877" spans="3:3">
      <c r="C15877" s="1"/>
    </row>
    <row r="15878" spans="3:3">
      <c r="C15878" s="1"/>
    </row>
    <row r="15879" spans="3:3">
      <c r="C15879" s="1"/>
    </row>
    <row r="15880" spans="3:3">
      <c r="C15880" s="1"/>
    </row>
    <row r="15881" spans="3:3">
      <c r="C15881" s="1"/>
    </row>
    <row r="15882" spans="3:3">
      <c r="C15882" s="1"/>
    </row>
    <row r="15883" spans="3:3">
      <c r="C15883" s="1"/>
    </row>
    <row r="15884" spans="3:3">
      <c r="C15884" s="1"/>
    </row>
    <row r="15885" spans="3:3">
      <c r="C15885" s="1"/>
    </row>
    <row r="15886" spans="3:3">
      <c r="C15886" s="1"/>
    </row>
    <row r="15887" spans="3:3">
      <c r="C15887" s="1"/>
    </row>
    <row r="15888" spans="3:3">
      <c r="C15888" s="1"/>
    </row>
    <row r="15889" spans="3:3">
      <c r="C15889" s="1"/>
    </row>
    <row r="15890" spans="3:3">
      <c r="C15890" s="1"/>
    </row>
    <row r="15891" spans="3:3">
      <c r="C15891" s="1"/>
    </row>
    <row r="15892" spans="3:3">
      <c r="C15892" s="1"/>
    </row>
    <row r="15893" spans="3:3">
      <c r="C15893" s="1"/>
    </row>
    <row r="15894" spans="3:3">
      <c r="C15894" s="1"/>
    </row>
    <row r="15895" spans="3:3">
      <c r="C15895" s="1"/>
    </row>
    <row r="15896" spans="3:3">
      <c r="C15896" s="1"/>
    </row>
    <row r="15897" spans="3:3">
      <c r="C15897" s="1"/>
    </row>
    <row r="15898" spans="3:3">
      <c r="C15898" s="1"/>
    </row>
    <row r="15899" spans="3:3">
      <c r="C15899" s="1"/>
    </row>
    <row r="15900" spans="3:3">
      <c r="C15900" s="1"/>
    </row>
    <row r="15901" spans="3:3">
      <c r="C15901" s="1"/>
    </row>
    <row r="15902" spans="3:3">
      <c r="C15902" s="1"/>
    </row>
    <row r="15903" spans="3:3">
      <c r="C15903" s="1"/>
    </row>
    <row r="15904" spans="3:3">
      <c r="C15904" s="1"/>
    </row>
    <row r="15905" spans="3:3">
      <c r="C15905" s="1"/>
    </row>
    <row r="15906" spans="3:3">
      <c r="C15906" s="1"/>
    </row>
    <row r="15907" spans="3:3">
      <c r="C15907" s="1"/>
    </row>
    <row r="15908" spans="3:3">
      <c r="C15908" s="1"/>
    </row>
    <row r="15909" spans="3:3">
      <c r="C15909" s="1"/>
    </row>
    <row r="15910" spans="3:3">
      <c r="C15910" s="1"/>
    </row>
    <row r="15911" spans="3:3">
      <c r="C15911" s="1"/>
    </row>
    <row r="15912" spans="3:3">
      <c r="C15912" s="1"/>
    </row>
    <row r="15913" spans="3:3">
      <c r="C15913" s="1"/>
    </row>
    <row r="15914" spans="3:3">
      <c r="C15914" s="1"/>
    </row>
    <row r="15915" spans="3:3">
      <c r="C15915" s="1"/>
    </row>
    <row r="15916" spans="3:3">
      <c r="C15916" s="1"/>
    </row>
    <row r="15917" spans="3:3">
      <c r="C15917" s="1"/>
    </row>
    <row r="15918" spans="3:3">
      <c r="C15918" s="1"/>
    </row>
    <row r="15919" spans="3:3">
      <c r="C15919" s="1"/>
    </row>
    <row r="15920" spans="3:3">
      <c r="C15920" s="1"/>
    </row>
    <row r="15921" spans="3:3">
      <c r="C15921" s="1"/>
    </row>
    <row r="15922" spans="3:3">
      <c r="C15922" s="1"/>
    </row>
    <row r="15923" spans="3:3">
      <c r="C15923" s="1"/>
    </row>
    <row r="15924" spans="3:3">
      <c r="C15924" s="1"/>
    </row>
    <row r="15925" spans="3:3">
      <c r="C15925" s="1"/>
    </row>
    <row r="15926" spans="3:3">
      <c r="C15926" s="1"/>
    </row>
    <row r="15927" spans="3:3">
      <c r="C15927" s="1"/>
    </row>
    <row r="15928" spans="3:3">
      <c r="C15928" s="1"/>
    </row>
    <row r="15929" spans="3:3">
      <c r="C15929" s="1"/>
    </row>
    <row r="15930" spans="3:3">
      <c r="C15930" s="1"/>
    </row>
    <row r="15931" spans="3:3">
      <c r="C15931" s="1"/>
    </row>
    <row r="15932" spans="3:3">
      <c r="C15932" s="1"/>
    </row>
    <row r="15933" spans="3:3">
      <c r="C15933" s="1"/>
    </row>
    <row r="15934" spans="3:3">
      <c r="C15934" s="1"/>
    </row>
    <row r="15935" spans="3:3">
      <c r="C15935" s="1"/>
    </row>
    <row r="15936" spans="3:3">
      <c r="C15936" s="1"/>
    </row>
    <row r="15937" spans="3:3">
      <c r="C15937" s="1"/>
    </row>
    <row r="15938" spans="3:3">
      <c r="C15938" s="1"/>
    </row>
    <row r="15939" spans="3:3">
      <c r="C15939" s="1"/>
    </row>
    <row r="15940" spans="3:3">
      <c r="C15940" s="1"/>
    </row>
    <row r="15941" spans="3:3">
      <c r="C15941" s="1"/>
    </row>
    <row r="15942" spans="3:3">
      <c r="C15942" s="1"/>
    </row>
    <row r="15943" spans="3:3">
      <c r="C15943" s="1"/>
    </row>
    <row r="15944" spans="3:3">
      <c r="C15944" s="1"/>
    </row>
    <row r="15945" spans="3:3">
      <c r="C15945" s="1"/>
    </row>
    <row r="15946" spans="3:3">
      <c r="C15946" s="1"/>
    </row>
    <row r="15947" spans="3:3">
      <c r="C15947" s="1"/>
    </row>
    <row r="15948" spans="3:3">
      <c r="C15948" s="1"/>
    </row>
    <row r="15949" spans="3:3">
      <c r="C15949" s="1"/>
    </row>
    <row r="15950" spans="3:3">
      <c r="C15950" s="1"/>
    </row>
    <row r="15951" spans="3:3">
      <c r="C15951" s="1"/>
    </row>
    <row r="15952" spans="3:3">
      <c r="C15952" s="1"/>
    </row>
    <row r="15953" spans="3:3">
      <c r="C15953" s="1"/>
    </row>
    <row r="15954" spans="3:3">
      <c r="C15954" s="1"/>
    </row>
    <row r="15955" spans="3:3">
      <c r="C15955" s="1"/>
    </row>
    <row r="15956" spans="3:3">
      <c r="C15956" s="1"/>
    </row>
    <row r="15957" spans="3:3">
      <c r="C15957" s="1"/>
    </row>
    <row r="15958" spans="3:3">
      <c r="C15958" s="1"/>
    </row>
    <row r="15959" spans="3:3">
      <c r="C15959" s="1"/>
    </row>
    <row r="15960" spans="3:3">
      <c r="C15960" s="1"/>
    </row>
    <row r="15961" spans="3:3">
      <c r="C15961" s="1"/>
    </row>
    <row r="15962" spans="3:3">
      <c r="C15962" s="1"/>
    </row>
    <row r="15963" spans="3:3">
      <c r="C15963" s="1"/>
    </row>
    <row r="15964" spans="3:3">
      <c r="C15964" s="1"/>
    </row>
    <row r="15965" spans="3:3">
      <c r="C15965" s="1"/>
    </row>
    <row r="15966" spans="3:3">
      <c r="C15966" s="1"/>
    </row>
    <row r="15967" spans="3:3">
      <c r="C15967" s="1"/>
    </row>
    <row r="15968" spans="3:3">
      <c r="C15968" s="1"/>
    </row>
    <row r="15969" spans="3:3">
      <c r="C15969" s="1"/>
    </row>
    <row r="15970" spans="3:3">
      <c r="C15970" s="1"/>
    </row>
    <row r="15971" spans="3:3">
      <c r="C15971" s="1"/>
    </row>
    <row r="15972" spans="3:3">
      <c r="C15972" s="1"/>
    </row>
    <row r="15973" spans="3:3">
      <c r="C15973" s="1"/>
    </row>
    <row r="15974" spans="3:3">
      <c r="C15974" s="1"/>
    </row>
    <row r="15975" spans="3:3">
      <c r="C15975" s="1"/>
    </row>
    <row r="15976" spans="3:3">
      <c r="C15976" s="1"/>
    </row>
    <row r="15977" spans="3:3">
      <c r="C15977" s="1"/>
    </row>
    <row r="15978" spans="3:3">
      <c r="C15978" s="1"/>
    </row>
    <row r="15979" spans="3:3">
      <c r="C15979" s="1"/>
    </row>
    <row r="15980" spans="3:3">
      <c r="C15980" s="1"/>
    </row>
    <row r="15981" spans="3:3">
      <c r="C15981" s="1"/>
    </row>
    <row r="15982" spans="3:3">
      <c r="C15982" s="1"/>
    </row>
    <row r="15983" spans="3:3">
      <c r="C15983" s="1"/>
    </row>
    <row r="15984" spans="3:3">
      <c r="C15984" s="1"/>
    </row>
    <row r="15985" spans="3:3">
      <c r="C15985" s="1"/>
    </row>
    <row r="15986" spans="3:3">
      <c r="C15986" s="1"/>
    </row>
    <row r="15987" spans="3:3">
      <c r="C15987" s="1"/>
    </row>
    <row r="15988" spans="3:3">
      <c r="C15988" s="1"/>
    </row>
    <row r="15989" spans="3:3">
      <c r="C15989" s="1"/>
    </row>
    <row r="15990" spans="3:3">
      <c r="C15990" s="1"/>
    </row>
    <row r="15991" spans="3:3">
      <c r="C15991" s="1"/>
    </row>
    <row r="15992" spans="3:3">
      <c r="C15992" s="1"/>
    </row>
    <row r="15993" spans="3:3">
      <c r="C15993" s="1"/>
    </row>
    <row r="15994" spans="3:3">
      <c r="C15994" s="1"/>
    </row>
    <row r="15995" spans="3:3">
      <c r="C15995" s="1"/>
    </row>
    <row r="15996" spans="3:3">
      <c r="C15996" s="1"/>
    </row>
    <row r="15997" spans="3:3">
      <c r="C15997" s="1"/>
    </row>
    <row r="15998" spans="3:3">
      <c r="C15998" s="1"/>
    </row>
    <row r="15999" spans="3:3">
      <c r="C15999" s="1"/>
    </row>
    <row r="16000" spans="3:3">
      <c r="C16000" s="1"/>
    </row>
    <row r="16001" spans="3:3">
      <c r="C16001" s="1"/>
    </row>
    <row r="16002" spans="3:3">
      <c r="C16002" s="1"/>
    </row>
    <row r="16003" spans="3:3">
      <c r="C16003" s="1"/>
    </row>
    <row r="16004" spans="3:3">
      <c r="C16004" s="1"/>
    </row>
    <row r="16005" spans="3:3">
      <c r="C16005" s="1"/>
    </row>
    <row r="16006" spans="3:3">
      <c r="C16006" s="1"/>
    </row>
    <row r="16007" spans="3:3">
      <c r="C16007" s="1"/>
    </row>
    <row r="16008" spans="3:3">
      <c r="C16008" s="1"/>
    </row>
    <row r="16009" spans="3:3">
      <c r="C16009" s="1"/>
    </row>
    <row r="16010" spans="3:3">
      <c r="C16010" s="1"/>
    </row>
    <row r="16011" spans="3:3">
      <c r="C16011" s="1"/>
    </row>
    <row r="16012" spans="3:3">
      <c r="C16012" s="1"/>
    </row>
    <row r="16013" spans="3:3">
      <c r="C16013" s="1"/>
    </row>
    <row r="16014" spans="3:3">
      <c r="C16014" s="1"/>
    </row>
    <row r="16015" spans="3:3">
      <c r="C16015" s="1"/>
    </row>
    <row r="16016" spans="3:3">
      <c r="C16016" s="1"/>
    </row>
    <row r="16017" spans="3:3">
      <c r="C16017" s="1"/>
    </row>
    <row r="16018" spans="3:3">
      <c r="C16018" s="1"/>
    </row>
    <row r="16019" spans="3:3">
      <c r="C16019" s="1"/>
    </row>
    <row r="16020" spans="3:3">
      <c r="C16020" s="1"/>
    </row>
    <row r="16021" spans="3:3">
      <c r="C16021" s="1"/>
    </row>
    <row r="16022" spans="3:3">
      <c r="C16022" s="1"/>
    </row>
    <row r="16023" spans="3:3">
      <c r="C16023" s="1"/>
    </row>
    <row r="16024" spans="3:3">
      <c r="C16024" s="1"/>
    </row>
    <row r="16025" spans="3:3">
      <c r="C16025" s="1"/>
    </row>
    <row r="16026" spans="3:3">
      <c r="C16026" s="1"/>
    </row>
    <row r="16027" spans="3:3">
      <c r="C16027" s="1"/>
    </row>
    <row r="16028" spans="3:3">
      <c r="C16028" s="1"/>
    </row>
    <row r="16029" spans="3:3">
      <c r="C16029" s="1"/>
    </row>
    <row r="16030" spans="3:3">
      <c r="C16030" s="1"/>
    </row>
    <row r="16031" spans="3:3">
      <c r="C16031" s="1"/>
    </row>
    <row r="16032" spans="3:3">
      <c r="C16032" s="1"/>
    </row>
    <row r="16033" spans="3:3">
      <c r="C16033" s="1"/>
    </row>
    <row r="16034" spans="3:3">
      <c r="C16034" s="1"/>
    </row>
    <row r="16035" spans="3:3">
      <c r="C16035" s="1"/>
    </row>
    <row r="16036" spans="3:3">
      <c r="C16036" s="1"/>
    </row>
    <row r="16037" spans="3:3">
      <c r="C16037" s="1"/>
    </row>
    <row r="16038" spans="3:3">
      <c r="C16038" s="1"/>
    </row>
    <row r="16039" spans="3:3">
      <c r="C16039" s="1"/>
    </row>
    <row r="16040" spans="3:3">
      <c r="C16040" s="1"/>
    </row>
    <row r="16041" spans="3:3">
      <c r="C16041" s="1"/>
    </row>
    <row r="16042" spans="3:3">
      <c r="C16042" s="1"/>
    </row>
    <row r="16043" spans="3:3">
      <c r="C16043" s="1"/>
    </row>
    <row r="16044" spans="3:3">
      <c r="C16044" s="1"/>
    </row>
    <row r="16045" spans="3:3">
      <c r="C16045" s="1"/>
    </row>
    <row r="16046" spans="3:3">
      <c r="C16046" s="1"/>
    </row>
    <row r="16047" spans="3:3">
      <c r="C16047" s="1"/>
    </row>
    <row r="16048" spans="3:3">
      <c r="C16048" s="1"/>
    </row>
    <row r="16049" spans="3:3">
      <c r="C16049" s="1"/>
    </row>
    <row r="16050" spans="3:3">
      <c r="C16050" s="1"/>
    </row>
    <row r="16051" spans="3:3">
      <c r="C16051" s="1"/>
    </row>
    <row r="16052" spans="3:3">
      <c r="C16052" s="1"/>
    </row>
    <row r="16053" spans="3:3">
      <c r="C16053" s="1"/>
    </row>
    <row r="16054" spans="3:3">
      <c r="C16054" s="1"/>
    </row>
    <row r="16055" spans="3:3">
      <c r="C16055" s="1"/>
    </row>
    <row r="16056" spans="3:3">
      <c r="C16056" s="1"/>
    </row>
    <row r="16057" spans="3:3">
      <c r="C16057" s="1"/>
    </row>
    <row r="16058" spans="3:3">
      <c r="C16058" s="1"/>
    </row>
    <row r="16059" spans="3:3">
      <c r="C16059" s="1"/>
    </row>
    <row r="16060" spans="3:3">
      <c r="C16060" s="1"/>
    </row>
    <row r="16061" spans="3:3">
      <c r="C16061" s="1"/>
    </row>
    <row r="16062" spans="3:3">
      <c r="C16062" s="1"/>
    </row>
    <row r="16063" spans="3:3">
      <c r="C16063" s="1"/>
    </row>
    <row r="16064" spans="3:3">
      <c r="C16064" s="1"/>
    </row>
    <row r="16065" spans="3:3">
      <c r="C16065" s="1"/>
    </row>
    <row r="16066" spans="3:3">
      <c r="C16066" s="1"/>
    </row>
    <row r="16067" spans="3:3">
      <c r="C16067" s="1"/>
    </row>
    <row r="16068" spans="3:3">
      <c r="C16068" s="1"/>
    </row>
    <row r="16069" spans="3:3">
      <c r="C16069" s="1"/>
    </row>
    <row r="16070" spans="3:3">
      <c r="C16070" s="1"/>
    </row>
    <row r="16071" spans="3:3">
      <c r="C16071" s="1"/>
    </row>
    <row r="16072" spans="3:3">
      <c r="C16072" s="1"/>
    </row>
    <row r="16073" spans="3:3">
      <c r="C16073" s="1"/>
    </row>
    <row r="16074" spans="3:3">
      <c r="C16074" s="1"/>
    </row>
    <row r="16075" spans="3:3">
      <c r="C16075" s="1"/>
    </row>
    <row r="16076" spans="3:3">
      <c r="C16076" s="1"/>
    </row>
    <row r="16077" spans="3:3">
      <c r="C16077" s="1"/>
    </row>
    <row r="16078" spans="3:3">
      <c r="C16078" s="1"/>
    </row>
    <row r="16079" spans="3:3">
      <c r="C16079" s="1"/>
    </row>
    <row r="16080" spans="3:3">
      <c r="C16080" s="1"/>
    </row>
    <row r="16081" spans="3:3">
      <c r="C16081" s="1"/>
    </row>
    <row r="16082" spans="3:3">
      <c r="C16082" s="1"/>
    </row>
    <row r="16083" spans="3:3">
      <c r="C16083" s="1"/>
    </row>
    <row r="16084" spans="3:3">
      <c r="C16084" s="1"/>
    </row>
    <row r="16085" spans="3:3">
      <c r="C16085" s="1"/>
    </row>
    <row r="16086" spans="3:3">
      <c r="C16086" s="1"/>
    </row>
    <row r="16087" spans="3:3">
      <c r="C16087" s="1"/>
    </row>
    <row r="16088" spans="3:3">
      <c r="C16088" s="1"/>
    </row>
    <row r="16089" spans="3:3">
      <c r="C16089" s="1"/>
    </row>
    <row r="16090" spans="3:3">
      <c r="C16090" s="1"/>
    </row>
    <row r="16091" spans="3:3">
      <c r="C16091" s="1"/>
    </row>
    <row r="16092" spans="3:3">
      <c r="C16092" s="1"/>
    </row>
    <row r="16093" spans="3:3">
      <c r="C16093" s="1"/>
    </row>
    <row r="16094" spans="3:3">
      <c r="C16094" s="1"/>
    </row>
    <row r="16095" spans="3:3">
      <c r="C16095" s="1"/>
    </row>
    <row r="16096" spans="3:3">
      <c r="C16096" s="1"/>
    </row>
    <row r="16097" spans="3:3">
      <c r="C16097" s="1"/>
    </row>
    <row r="16098" spans="3:3">
      <c r="C16098" s="1"/>
    </row>
    <row r="16099" spans="3:3">
      <c r="C16099" s="1"/>
    </row>
    <row r="16100" spans="3:3">
      <c r="C16100" s="1"/>
    </row>
    <row r="16101" spans="3:3">
      <c r="C16101" s="1"/>
    </row>
    <row r="16102" spans="3:3">
      <c r="C16102" s="1"/>
    </row>
    <row r="16103" spans="3:3">
      <c r="C16103" s="1"/>
    </row>
    <row r="16104" spans="3:3">
      <c r="C16104" s="1"/>
    </row>
    <row r="16105" spans="3:3">
      <c r="C16105" s="1"/>
    </row>
    <row r="16106" spans="3:3">
      <c r="C16106" s="1"/>
    </row>
    <row r="16107" spans="3:3">
      <c r="C16107" s="1"/>
    </row>
    <row r="16108" spans="3:3">
      <c r="C16108" s="1"/>
    </row>
    <row r="16109" spans="3:3">
      <c r="C16109" s="1"/>
    </row>
    <row r="16110" spans="3:3">
      <c r="C16110" s="1"/>
    </row>
    <row r="16111" spans="3:3">
      <c r="C16111" s="1"/>
    </row>
    <row r="16112" spans="3:3">
      <c r="C16112" s="1"/>
    </row>
    <row r="16113" spans="3:3">
      <c r="C16113" s="1"/>
    </row>
    <row r="16114" spans="3:3">
      <c r="C16114" s="1"/>
    </row>
    <row r="16115" spans="3:3">
      <c r="C16115" s="1"/>
    </row>
    <row r="16116" spans="3:3">
      <c r="C16116" s="1"/>
    </row>
    <row r="16117" spans="3:3">
      <c r="C16117" s="1"/>
    </row>
    <row r="16118" spans="3:3">
      <c r="C16118" s="1"/>
    </row>
    <row r="16119" spans="3:3">
      <c r="C16119" s="1"/>
    </row>
    <row r="16120" spans="3:3">
      <c r="C16120" s="1"/>
    </row>
    <row r="16121" spans="3:3">
      <c r="C16121" s="1"/>
    </row>
    <row r="16122" spans="3:3">
      <c r="C16122" s="1"/>
    </row>
    <row r="16123" spans="3:3">
      <c r="C16123" s="1"/>
    </row>
    <row r="16124" spans="3:3">
      <c r="C16124" s="1"/>
    </row>
    <row r="16125" spans="3:3">
      <c r="C16125" s="1"/>
    </row>
    <row r="16126" spans="3:3">
      <c r="C16126" s="1"/>
    </row>
    <row r="16127" spans="3:3">
      <c r="C16127" s="1"/>
    </row>
    <row r="16128" spans="3:3">
      <c r="C16128" s="1"/>
    </row>
    <row r="16129" spans="3:3">
      <c r="C16129" s="1"/>
    </row>
    <row r="16130" spans="3:3">
      <c r="C16130" s="1"/>
    </row>
    <row r="16131" spans="3:3">
      <c r="C16131" s="1"/>
    </row>
    <row r="16132" spans="3:3">
      <c r="C16132" s="1"/>
    </row>
    <row r="16133" spans="3:3">
      <c r="C16133" s="1"/>
    </row>
    <row r="16134" spans="3:3">
      <c r="C16134" s="1"/>
    </row>
    <row r="16135" spans="3:3">
      <c r="C16135" s="1"/>
    </row>
    <row r="16136" spans="3:3">
      <c r="C16136" s="1"/>
    </row>
    <row r="16137" spans="3:3">
      <c r="C16137" s="1"/>
    </row>
    <row r="16138" spans="3:3">
      <c r="C16138" s="1"/>
    </row>
    <row r="16139" spans="3:3">
      <c r="C16139" s="1"/>
    </row>
    <row r="16140" spans="3:3">
      <c r="C16140" s="1"/>
    </row>
    <row r="16141" spans="3:3">
      <c r="C16141" s="1"/>
    </row>
    <row r="16142" spans="3:3">
      <c r="C16142" s="1"/>
    </row>
    <row r="16143" spans="3:3">
      <c r="C16143" s="1"/>
    </row>
    <row r="16144" spans="3:3">
      <c r="C16144" s="1"/>
    </row>
    <row r="16145" spans="3:3">
      <c r="C16145" s="1"/>
    </row>
    <row r="16146" spans="3:3">
      <c r="C16146" s="1"/>
    </row>
    <row r="16147" spans="3:3">
      <c r="C16147" s="1"/>
    </row>
    <row r="16148" spans="3:3">
      <c r="C16148" s="1"/>
    </row>
    <row r="16149" spans="3:3">
      <c r="C16149" s="1"/>
    </row>
    <row r="16150" spans="3:3">
      <c r="C16150" s="1"/>
    </row>
    <row r="16151" spans="3:3">
      <c r="C16151" s="1"/>
    </row>
    <row r="16152" spans="3:3">
      <c r="C16152" s="1"/>
    </row>
    <row r="16153" spans="3:3">
      <c r="C16153" s="1"/>
    </row>
    <row r="16154" spans="3:3">
      <c r="C16154" s="1"/>
    </row>
    <row r="16155" spans="3:3">
      <c r="C16155" s="1"/>
    </row>
    <row r="16156" spans="3:3">
      <c r="C16156" s="1"/>
    </row>
    <row r="16157" spans="3:3">
      <c r="C16157" s="1"/>
    </row>
    <row r="16158" spans="3:3">
      <c r="C16158" s="1"/>
    </row>
    <row r="16159" spans="3:3">
      <c r="C16159" s="1"/>
    </row>
    <row r="16160" spans="3:3">
      <c r="C16160" s="1"/>
    </row>
    <row r="16161" spans="3:3">
      <c r="C16161" s="1"/>
    </row>
    <row r="16162" spans="3:3">
      <c r="C16162" s="1"/>
    </row>
    <row r="16163" spans="3:3">
      <c r="C16163" s="1"/>
    </row>
    <row r="16164" spans="3:3">
      <c r="C16164" s="1"/>
    </row>
    <row r="16165" spans="3:3">
      <c r="C16165" s="1"/>
    </row>
    <row r="16166" spans="3:3">
      <c r="C16166" s="1"/>
    </row>
    <row r="16167" spans="3:3">
      <c r="C16167" s="1"/>
    </row>
    <row r="16168" spans="3:3">
      <c r="C16168" s="1"/>
    </row>
    <row r="16169" spans="3:3">
      <c r="C16169" s="1"/>
    </row>
    <row r="16170" spans="3:3">
      <c r="C16170" s="1"/>
    </row>
    <row r="16171" spans="3:3">
      <c r="C16171" s="1"/>
    </row>
    <row r="16172" spans="3:3">
      <c r="C16172" s="1"/>
    </row>
    <row r="16173" spans="3:3">
      <c r="C16173" s="1"/>
    </row>
    <row r="16174" spans="3:3">
      <c r="C16174" s="1"/>
    </row>
    <row r="16175" spans="3:3">
      <c r="C16175" s="1"/>
    </row>
    <row r="16176" spans="3:3">
      <c r="C16176" s="1"/>
    </row>
    <row r="16177" spans="3:3">
      <c r="C16177" s="1"/>
    </row>
    <row r="16178" spans="3:3">
      <c r="C16178" s="1"/>
    </row>
    <row r="16179" spans="3:3">
      <c r="C16179" s="1"/>
    </row>
    <row r="16180" spans="3:3">
      <c r="C16180" s="1"/>
    </row>
    <row r="16181" spans="3:3">
      <c r="C16181" s="1"/>
    </row>
    <row r="16182" spans="3:3">
      <c r="C16182" s="1"/>
    </row>
    <row r="16183" spans="3:3">
      <c r="C16183" s="1"/>
    </row>
    <row r="16184" spans="3:3">
      <c r="C16184" s="1"/>
    </row>
    <row r="16185" spans="3:3">
      <c r="C16185" s="1"/>
    </row>
    <row r="16186" spans="3:3">
      <c r="C16186" s="1"/>
    </row>
    <row r="16187" spans="3:3">
      <c r="C16187" s="1"/>
    </row>
    <row r="16188" spans="3:3">
      <c r="C16188" s="1"/>
    </row>
    <row r="16189" spans="3:3">
      <c r="C16189" s="1"/>
    </row>
    <row r="16190" spans="3:3">
      <c r="C16190" s="1"/>
    </row>
    <row r="16191" spans="3:3">
      <c r="C16191" s="1"/>
    </row>
    <row r="16192" spans="3:3">
      <c r="C16192" s="1"/>
    </row>
    <row r="16193" spans="3:3">
      <c r="C16193" s="1"/>
    </row>
    <row r="16194" spans="3:3">
      <c r="C16194" s="1"/>
    </row>
    <row r="16195" spans="3:3">
      <c r="C16195" s="1"/>
    </row>
    <row r="16196" spans="3:3">
      <c r="C16196" s="1"/>
    </row>
    <row r="16197" spans="3:3">
      <c r="C16197" s="1"/>
    </row>
    <row r="16198" spans="3:3">
      <c r="C16198" s="1"/>
    </row>
    <row r="16199" spans="3:3">
      <c r="C16199" s="1"/>
    </row>
    <row r="16200" spans="3:3">
      <c r="C16200" s="1"/>
    </row>
    <row r="16201" spans="3:3">
      <c r="C16201" s="1"/>
    </row>
    <row r="16202" spans="3:3">
      <c r="C16202" s="1"/>
    </row>
    <row r="16203" spans="3:3">
      <c r="C16203" s="1"/>
    </row>
    <row r="16204" spans="3:3">
      <c r="C16204" s="1"/>
    </row>
    <row r="16205" spans="3:3">
      <c r="C16205" s="1"/>
    </row>
    <row r="16206" spans="3:3">
      <c r="C16206" s="1"/>
    </row>
    <row r="16207" spans="3:3">
      <c r="C16207" s="1"/>
    </row>
    <row r="16208" spans="3:3">
      <c r="C16208" s="1"/>
    </row>
    <row r="16209" spans="3:3">
      <c r="C16209" s="1"/>
    </row>
    <row r="16210" spans="3:3">
      <c r="C16210" s="1"/>
    </row>
    <row r="16211" spans="3:3">
      <c r="C16211" s="1"/>
    </row>
    <row r="16212" spans="3:3">
      <c r="C16212" s="1"/>
    </row>
    <row r="16213" spans="3:3">
      <c r="C16213" s="1"/>
    </row>
    <row r="16214" spans="3:3">
      <c r="C16214" s="1"/>
    </row>
    <row r="16215" spans="3:3">
      <c r="C16215" s="1"/>
    </row>
    <row r="16216" spans="3:3">
      <c r="C16216" s="1"/>
    </row>
    <row r="16217" spans="3:3">
      <c r="C16217" s="1"/>
    </row>
    <row r="16218" spans="3:3">
      <c r="C16218" s="1"/>
    </row>
    <row r="16219" spans="3:3">
      <c r="C16219" s="1"/>
    </row>
    <row r="16220" spans="3:3">
      <c r="C16220" s="1"/>
    </row>
    <row r="16221" spans="3:3">
      <c r="C16221" s="1"/>
    </row>
    <row r="16222" spans="3:3">
      <c r="C16222" s="1"/>
    </row>
    <row r="16223" spans="3:3">
      <c r="C16223" s="1"/>
    </row>
    <row r="16224" spans="3:3">
      <c r="C16224" s="1"/>
    </row>
    <row r="16225" spans="3:3">
      <c r="C16225" s="1"/>
    </row>
    <row r="16226" spans="3:3">
      <c r="C16226" s="1"/>
    </row>
    <row r="16227" spans="3:3">
      <c r="C16227" s="1"/>
    </row>
    <row r="16228" spans="3:3">
      <c r="C16228" s="1"/>
    </row>
    <row r="16229" spans="3:3">
      <c r="C16229" s="1"/>
    </row>
    <row r="16230" spans="3:3">
      <c r="C16230" s="1"/>
    </row>
    <row r="16231" spans="3:3">
      <c r="C16231" s="1"/>
    </row>
    <row r="16232" spans="3:3">
      <c r="C16232" s="1"/>
    </row>
    <row r="16233" spans="3:3">
      <c r="C16233" s="1"/>
    </row>
    <row r="16234" spans="3:3">
      <c r="C16234" s="1"/>
    </row>
    <row r="16235" spans="3:3">
      <c r="C16235" s="1"/>
    </row>
    <row r="16236" spans="3:3">
      <c r="C16236" s="1"/>
    </row>
    <row r="16237" spans="3:3">
      <c r="C16237" s="1"/>
    </row>
    <row r="16238" spans="3:3">
      <c r="C16238" s="1"/>
    </row>
    <row r="16239" spans="3:3">
      <c r="C16239" s="1"/>
    </row>
    <row r="16240" spans="3:3">
      <c r="C16240" s="1"/>
    </row>
    <row r="16241" spans="3:3">
      <c r="C16241" s="1"/>
    </row>
    <row r="16242" spans="3:3">
      <c r="C16242" s="1"/>
    </row>
    <row r="16243" spans="3:3">
      <c r="C16243" s="1"/>
    </row>
    <row r="16244" spans="3:3">
      <c r="C16244" s="1"/>
    </row>
    <row r="16245" spans="3:3">
      <c r="C16245" s="1"/>
    </row>
    <row r="16246" spans="3:3">
      <c r="C16246" s="1"/>
    </row>
    <row r="16247" spans="3:3">
      <c r="C16247" s="1"/>
    </row>
    <row r="16248" spans="3:3">
      <c r="C16248" s="1"/>
    </row>
    <row r="16249" spans="3:3">
      <c r="C16249" s="1"/>
    </row>
    <row r="16250" spans="3:3">
      <c r="C16250" s="1"/>
    </row>
    <row r="16251" spans="3:3">
      <c r="C16251" s="1"/>
    </row>
    <row r="16252" spans="3:3">
      <c r="C16252" s="1"/>
    </row>
    <row r="16253" spans="3:3">
      <c r="C16253" s="1"/>
    </row>
    <row r="16254" spans="3:3">
      <c r="C16254" s="1"/>
    </row>
    <row r="16255" spans="3:3">
      <c r="C16255" s="1"/>
    </row>
    <row r="16256" spans="3:3">
      <c r="C16256" s="1"/>
    </row>
    <row r="16257" spans="3:3">
      <c r="C16257" s="1"/>
    </row>
    <row r="16258" spans="3:3">
      <c r="C16258" s="1"/>
    </row>
    <row r="16259" spans="3:3">
      <c r="C16259" s="1"/>
    </row>
    <row r="16260" spans="3:3">
      <c r="C16260" s="1"/>
    </row>
    <row r="16261" spans="3:3">
      <c r="C16261" s="1"/>
    </row>
    <row r="16262" spans="3:3">
      <c r="C16262" s="1"/>
    </row>
    <row r="16263" spans="3:3">
      <c r="C16263" s="1"/>
    </row>
    <row r="16264" spans="3:3">
      <c r="C16264" s="1"/>
    </row>
    <row r="16265" spans="3:3">
      <c r="C16265" s="1"/>
    </row>
    <row r="16266" spans="3:3">
      <c r="C16266" s="1"/>
    </row>
    <row r="16267" spans="3:3">
      <c r="C16267" s="1"/>
    </row>
    <row r="16268" spans="3:3">
      <c r="C16268" s="1"/>
    </row>
    <row r="16269" spans="3:3">
      <c r="C16269" s="1"/>
    </row>
    <row r="16270" spans="3:3">
      <c r="C16270" s="1"/>
    </row>
    <row r="16271" spans="3:3">
      <c r="C16271" s="1"/>
    </row>
    <row r="16272" spans="3:3">
      <c r="C16272" s="1"/>
    </row>
    <row r="16273" spans="3:3">
      <c r="C16273" s="1"/>
    </row>
    <row r="16274" spans="3:3">
      <c r="C16274" s="1"/>
    </row>
    <row r="16275" spans="3:3">
      <c r="C16275" s="1"/>
    </row>
    <row r="16276" spans="3:3">
      <c r="C16276" s="1"/>
    </row>
    <row r="16277" spans="3:3">
      <c r="C16277" s="1"/>
    </row>
    <row r="16278" spans="3:3">
      <c r="C16278" s="1"/>
    </row>
    <row r="16279" spans="3:3">
      <c r="C16279" s="1"/>
    </row>
    <row r="16280" spans="3:3">
      <c r="C16280" s="1"/>
    </row>
    <row r="16281" spans="3:3">
      <c r="C16281" s="1"/>
    </row>
    <row r="16282" spans="3:3">
      <c r="C16282" s="1"/>
    </row>
    <row r="16283" spans="3:3">
      <c r="C16283" s="1"/>
    </row>
    <row r="16284" spans="3:3">
      <c r="C16284" s="1"/>
    </row>
    <row r="16285" spans="3:3">
      <c r="C16285" s="1"/>
    </row>
    <row r="16286" spans="3:3">
      <c r="C16286" s="1"/>
    </row>
    <row r="16287" spans="3:3">
      <c r="C16287" s="1"/>
    </row>
    <row r="16288" spans="3:3">
      <c r="C16288" s="1"/>
    </row>
    <row r="16289" spans="3:3">
      <c r="C16289" s="1"/>
    </row>
    <row r="16290" spans="3:3">
      <c r="C16290" s="1"/>
    </row>
    <row r="16291" spans="3:3">
      <c r="C16291" s="1"/>
    </row>
    <row r="16292" spans="3:3">
      <c r="C16292" s="1"/>
    </row>
    <row r="16293" spans="3:3">
      <c r="C16293" s="1"/>
    </row>
    <row r="16294" spans="3:3">
      <c r="C16294" s="1"/>
    </row>
    <row r="16295" spans="3:3">
      <c r="C16295" s="1"/>
    </row>
    <row r="16296" spans="3:3">
      <c r="C16296" s="1"/>
    </row>
    <row r="16297" spans="3:3">
      <c r="C16297" s="1"/>
    </row>
    <row r="16298" spans="3:3">
      <c r="C16298" s="1"/>
    </row>
    <row r="16299" spans="3:3">
      <c r="C16299" s="1"/>
    </row>
    <row r="16300" spans="3:3">
      <c r="C16300" s="1"/>
    </row>
    <row r="16301" spans="3:3">
      <c r="C16301" s="1"/>
    </row>
    <row r="16302" spans="3:3">
      <c r="C16302" s="1"/>
    </row>
    <row r="16303" spans="3:3">
      <c r="C16303" s="1"/>
    </row>
    <row r="16304" spans="3:3">
      <c r="C16304" s="1"/>
    </row>
    <row r="16305" spans="3:3">
      <c r="C16305" s="1"/>
    </row>
    <row r="16306" spans="3:3">
      <c r="C16306" s="1"/>
    </row>
    <row r="16307" spans="3:3">
      <c r="C16307" s="1"/>
    </row>
    <row r="16308" spans="3:3">
      <c r="C16308" s="1"/>
    </row>
    <row r="16309" spans="3:3">
      <c r="C16309" s="1"/>
    </row>
    <row r="16310" spans="3:3">
      <c r="C16310" s="1"/>
    </row>
    <row r="16311" spans="3:3">
      <c r="C16311" s="1"/>
    </row>
    <row r="16312" spans="3:3">
      <c r="C16312" s="1"/>
    </row>
    <row r="16313" spans="3:3">
      <c r="C16313" s="1"/>
    </row>
    <row r="16314" spans="3:3">
      <c r="C16314" s="1"/>
    </row>
    <row r="16315" spans="3:3">
      <c r="C16315" s="1"/>
    </row>
    <row r="16316" spans="3:3">
      <c r="C16316" s="1"/>
    </row>
    <row r="16317" spans="3:3">
      <c r="C16317" s="1"/>
    </row>
    <row r="16318" spans="3:3">
      <c r="C16318" s="1"/>
    </row>
    <row r="16319" spans="3:3">
      <c r="C16319" s="1"/>
    </row>
    <row r="16320" spans="3:3">
      <c r="C16320" s="1"/>
    </row>
    <row r="16321" spans="3:3">
      <c r="C16321" s="1"/>
    </row>
    <row r="16322" spans="3:3">
      <c r="C16322" s="1"/>
    </row>
    <row r="16323" spans="3:3">
      <c r="C16323" s="1"/>
    </row>
    <row r="16324" spans="3:3">
      <c r="C16324" s="1"/>
    </row>
    <row r="16325" spans="3:3">
      <c r="C16325" s="1"/>
    </row>
    <row r="16326" spans="3:3">
      <c r="C16326" s="1"/>
    </row>
    <row r="16327" spans="3:3">
      <c r="C16327" s="1"/>
    </row>
    <row r="16328" spans="3:3">
      <c r="C16328" s="1"/>
    </row>
    <row r="16329" spans="3:3">
      <c r="C16329" s="1"/>
    </row>
    <row r="16330" spans="3:3">
      <c r="C16330" s="1"/>
    </row>
    <row r="16331" spans="3:3">
      <c r="C16331" s="1"/>
    </row>
    <row r="16332" spans="3:3">
      <c r="C16332" s="1"/>
    </row>
    <row r="16333" spans="3:3">
      <c r="C16333" s="1"/>
    </row>
    <row r="16334" spans="3:3">
      <c r="C16334" s="1"/>
    </row>
    <row r="16335" spans="3:3">
      <c r="C16335" s="1"/>
    </row>
    <row r="16336" spans="3:3">
      <c r="C16336" s="1"/>
    </row>
    <row r="16337" spans="3:3">
      <c r="C16337" s="1"/>
    </row>
    <row r="16338" spans="3:3">
      <c r="C16338" s="1"/>
    </row>
    <row r="16339" spans="3:3">
      <c r="C16339" s="1"/>
    </row>
    <row r="16340" spans="3:3">
      <c r="C16340" s="1"/>
    </row>
    <row r="16341" spans="3:3">
      <c r="C16341" s="1"/>
    </row>
    <row r="16342" spans="3:3">
      <c r="C16342" s="1"/>
    </row>
    <row r="16343" spans="3:3">
      <c r="C16343" s="1"/>
    </row>
    <row r="16344" spans="3:3">
      <c r="C16344" s="1"/>
    </row>
    <row r="16345" spans="3:3">
      <c r="C16345" s="1"/>
    </row>
    <row r="16346" spans="3:3">
      <c r="C16346" s="1"/>
    </row>
    <row r="16347" spans="3:3">
      <c r="C16347" s="1"/>
    </row>
    <row r="16348" spans="3:3">
      <c r="C16348" s="1"/>
    </row>
    <row r="16349" spans="3:3">
      <c r="C16349" s="1"/>
    </row>
    <row r="16350" spans="3:3">
      <c r="C16350" s="1"/>
    </row>
    <row r="16351" spans="3:3">
      <c r="C16351" s="1"/>
    </row>
    <row r="16352" spans="3:3">
      <c r="C16352" s="1"/>
    </row>
    <row r="16353" spans="3:3">
      <c r="C16353" s="1"/>
    </row>
    <row r="16354" spans="3:3">
      <c r="C16354" s="1"/>
    </row>
    <row r="16355" spans="3:3">
      <c r="C16355" s="1"/>
    </row>
    <row r="16356" spans="3:3">
      <c r="C16356" s="1"/>
    </row>
    <row r="16357" spans="3:3">
      <c r="C16357" s="1"/>
    </row>
    <row r="16358" spans="3:3">
      <c r="C16358" s="1"/>
    </row>
    <row r="16359" spans="3:3">
      <c r="C16359" s="1"/>
    </row>
    <row r="16360" spans="3:3">
      <c r="C16360" s="1"/>
    </row>
    <row r="16361" spans="3:3">
      <c r="C16361" s="1"/>
    </row>
    <row r="16362" spans="3:3">
      <c r="C16362" s="1"/>
    </row>
    <row r="16363" spans="3:3">
      <c r="C16363" s="1"/>
    </row>
    <row r="16364" spans="3:3">
      <c r="C16364" s="1"/>
    </row>
    <row r="16365" spans="3:3">
      <c r="C16365" s="1"/>
    </row>
    <row r="16366" spans="3:3">
      <c r="C16366" s="1"/>
    </row>
    <row r="16367" spans="3:3">
      <c r="C16367" s="1"/>
    </row>
    <row r="16368" spans="3:3">
      <c r="C16368" s="1"/>
    </row>
    <row r="16369" spans="3:3">
      <c r="C16369" s="1"/>
    </row>
    <row r="16370" spans="3:3">
      <c r="C16370" s="1"/>
    </row>
    <row r="16371" spans="3:3">
      <c r="C16371" s="1"/>
    </row>
    <row r="16372" spans="3:3">
      <c r="C16372" s="1"/>
    </row>
    <row r="16373" spans="3:3">
      <c r="C16373" s="1"/>
    </row>
    <row r="16374" spans="3:3">
      <c r="C16374" s="1"/>
    </row>
    <row r="16375" spans="3:3">
      <c r="C16375" s="1"/>
    </row>
    <row r="16376" spans="3:3">
      <c r="C16376" s="1"/>
    </row>
    <row r="16377" spans="3:3">
      <c r="C16377" s="1"/>
    </row>
    <row r="16378" spans="3:3">
      <c r="C16378" s="1"/>
    </row>
    <row r="16379" spans="3:3">
      <c r="C16379" s="1"/>
    </row>
    <row r="16380" spans="3:3">
      <c r="C16380" s="1"/>
    </row>
    <row r="16381" spans="3:3">
      <c r="C16381" s="1"/>
    </row>
    <row r="16382" spans="3:3">
      <c r="C16382" s="1"/>
    </row>
    <row r="16383" spans="3:3">
      <c r="C16383" s="1"/>
    </row>
    <row r="16384" spans="3:3">
      <c r="C16384" s="1"/>
    </row>
    <row r="16385" spans="3:3">
      <c r="C16385" s="1"/>
    </row>
    <row r="16386" spans="3:3">
      <c r="C16386" s="1"/>
    </row>
    <row r="16387" spans="3:3">
      <c r="C16387" s="1"/>
    </row>
    <row r="16388" spans="3:3">
      <c r="C16388" s="1"/>
    </row>
    <row r="16389" spans="3:3">
      <c r="C16389" s="1"/>
    </row>
    <row r="16390" spans="3:3">
      <c r="C16390" s="1"/>
    </row>
    <row r="16391" spans="3:3">
      <c r="C16391" s="1"/>
    </row>
    <row r="16392" spans="3:3">
      <c r="C16392" s="1"/>
    </row>
    <row r="16393" spans="3:3">
      <c r="C16393" s="1"/>
    </row>
    <row r="16394" spans="3:3">
      <c r="C16394" s="1"/>
    </row>
    <row r="16395" spans="3:3">
      <c r="C16395" s="1"/>
    </row>
    <row r="16396" spans="3:3">
      <c r="C16396" s="1"/>
    </row>
    <row r="16397" spans="3:3">
      <c r="C16397" s="1"/>
    </row>
    <row r="16398" spans="3:3">
      <c r="C16398" s="1"/>
    </row>
    <row r="16399" spans="3:3">
      <c r="C16399" s="1"/>
    </row>
    <row r="16400" spans="3:3">
      <c r="C16400" s="1"/>
    </row>
    <row r="16401" spans="3:3">
      <c r="C16401" s="1"/>
    </row>
    <row r="16402" spans="3:3">
      <c r="C16402" s="1"/>
    </row>
    <row r="16403" spans="3:3">
      <c r="C16403" s="1"/>
    </row>
    <row r="16404" spans="3:3">
      <c r="C16404" s="1"/>
    </row>
    <row r="16405" spans="3:3">
      <c r="C16405" s="1"/>
    </row>
    <row r="16406" spans="3:3">
      <c r="C16406" s="1"/>
    </row>
    <row r="16407" spans="3:3">
      <c r="C16407" s="1"/>
    </row>
    <row r="16408" spans="3:3">
      <c r="C16408" s="1"/>
    </row>
    <row r="16409" spans="3:3">
      <c r="C16409" s="1"/>
    </row>
    <row r="16410" spans="3:3">
      <c r="C16410" s="1"/>
    </row>
    <row r="16411" spans="3:3">
      <c r="C16411" s="1"/>
    </row>
    <row r="16412" spans="3:3">
      <c r="C16412" s="1"/>
    </row>
    <row r="16413" spans="3:3">
      <c r="C16413" s="1"/>
    </row>
    <row r="16414" spans="3:3">
      <c r="C16414" s="1"/>
    </row>
    <row r="16415" spans="3:3">
      <c r="C16415" s="1"/>
    </row>
    <row r="16416" spans="3:3">
      <c r="C16416" s="1"/>
    </row>
    <row r="16417" spans="3:3">
      <c r="C16417" s="1"/>
    </row>
    <row r="16418" spans="3:3">
      <c r="C16418" s="1"/>
    </row>
    <row r="16419" spans="3:3">
      <c r="C16419" s="1"/>
    </row>
    <row r="16420" spans="3:3">
      <c r="C16420" s="1"/>
    </row>
    <row r="16421" spans="3:3">
      <c r="C16421" s="1"/>
    </row>
    <row r="16422" spans="3:3">
      <c r="C16422" s="1"/>
    </row>
    <row r="16423" spans="3:3">
      <c r="C16423" s="1"/>
    </row>
    <row r="16424" spans="3:3">
      <c r="C16424" s="1"/>
    </row>
    <row r="16425" spans="3:3">
      <c r="C16425" s="1"/>
    </row>
    <row r="16426" spans="3:3">
      <c r="C16426" s="1"/>
    </row>
    <row r="16427" spans="3:3">
      <c r="C16427" s="1"/>
    </row>
    <row r="16428" spans="3:3">
      <c r="C16428" s="1"/>
    </row>
    <row r="16429" spans="3:3">
      <c r="C16429" s="1"/>
    </row>
    <row r="16430" spans="3:3">
      <c r="C16430" s="1"/>
    </row>
    <row r="16431" spans="3:3">
      <c r="C16431" s="1"/>
    </row>
    <row r="16432" spans="3:3">
      <c r="C16432" s="1"/>
    </row>
    <row r="16433" spans="3:3">
      <c r="C16433" s="1"/>
    </row>
    <row r="16434" spans="3:3">
      <c r="C16434" s="1"/>
    </row>
    <row r="16435" spans="3:3">
      <c r="C16435" s="1"/>
    </row>
    <row r="16436" spans="3:3">
      <c r="C16436" s="1"/>
    </row>
    <row r="16437" spans="3:3">
      <c r="C16437" s="1"/>
    </row>
    <row r="16438" spans="3:3">
      <c r="C16438" s="1"/>
    </row>
    <row r="16439" spans="3:3">
      <c r="C16439" s="1"/>
    </row>
    <row r="16440" spans="3:3">
      <c r="C16440" s="1"/>
    </row>
    <row r="16441" spans="3:3">
      <c r="C16441" s="1"/>
    </row>
    <row r="16442" spans="3:3">
      <c r="C16442" s="1"/>
    </row>
    <row r="16443" spans="3:3">
      <c r="C16443" s="1"/>
    </row>
    <row r="16444" spans="3:3">
      <c r="C16444" s="1"/>
    </row>
    <row r="16445" spans="3:3">
      <c r="C16445" s="1"/>
    </row>
    <row r="16446" spans="3:3">
      <c r="C16446" s="1"/>
    </row>
    <row r="16447" spans="3:3">
      <c r="C16447" s="1"/>
    </row>
    <row r="16448" spans="3:3">
      <c r="C16448" s="1"/>
    </row>
    <row r="16449" spans="3:3">
      <c r="C16449" s="1"/>
    </row>
    <row r="16450" spans="3:3">
      <c r="C16450" s="1"/>
    </row>
    <row r="16451" spans="3:3">
      <c r="C16451" s="1"/>
    </row>
    <row r="16452" spans="3:3">
      <c r="C16452" s="1"/>
    </row>
    <row r="16453" spans="3:3">
      <c r="C16453" s="1"/>
    </row>
    <row r="16454" spans="3:3">
      <c r="C16454" s="1"/>
    </row>
    <row r="16455" spans="3:3">
      <c r="C16455" s="1"/>
    </row>
    <row r="16456" spans="3:3">
      <c r="C16456" s="1"/>
    </row>
    <row r="16457" spans="3:3">
      <c r="C16457" s="1"/>
    </row>
    <row r="16458" spans="3:3">
      <c r="C16458" s="1"/>
    </row>
    <row r="16459" spans="3:3">
      <c r="C16459" s="1"/>
    </row>
    <row r="16460" spans="3:3">
      <c r="C16460" s="1"/>
    </row>
    <row r="16461" spans="3:3">
      <c r="C16461" s="1"/>
    </row>
    <row r="16462" spans="3:3">
      <c r="C16462" s="1"/>
    </row>
    <row r="16463" spans="3:3">
      <c r="C16463" s="1"/>
    </row>
    <row r="16464" spans="3:3">
      <c r="C16464" s="1"/>
    </row>
    <row r="16465" spans="3:3">
      <c r="C16465" s="1"/>
    </row>
    <row r="16466" spans="3:3">
      <c r="C16466" s="1"/>
    </row>
    <row r="16467" spans="3:3">
      <c r="C16467" s="1"/>
    </row>
    <row r="16468" spans="3:3">
      <c r="C16468" s="1"/>
    </row>
    <row r="16469" spans="3:3">
      <c r="C16469" s="1"/>
    </row>
    <row r="16470" spans="3:3">
      <c r="C16470" s="1"/>
    </row>
    <row r="16471" spans="3:3">
      <c r="C16471" s="1"/>
    </row>
    <row r="16472" spans="3:3">
      <c r="C16472" s="1"/>
    </row>
    <row r="16473" spans="3:3">
      <c r="C16473" s="1"/>
    </row>
    <row r="16474" spans="3:3">
      <c r="C16474" s="1"/>
    </row>
    <row r="16475" spans="3:3">
      <c r="C16475" s="1"/>
    </row>
    <row r="16476" spans="3:3">
      <c r="C16476" s="1"/>
    </row>
    <row r="16477" spans="3:3">
      <c r="C16477" s="1"/>
    </row>
    <row r="16478" spans="3:3">
      <c r="C16478" s="1"/>
    </row>
    <row r="16479" spans="3:3">
      <c r="C16479" s="1"/>
    </row>
    <row r="16480" spans="3:3">
      <c r="C16480" s="1"/>
    </row>
    <row r="16481" spans="3:3">
      <c r="C16481" s="1"/>
    </row>
    <row r="16482" spans="3:3">
      <c r="C16482" s="1"/>
    </row>
    <row r="16483" spans="3:3">
      <c r="C16483" s="1"/>
    </row>
    <row r="16484" spans="3:3">
      <c r="C16484" s="1"/>
    </row>
    <row r="16485" spans="3:3">
      <c r="C16485" s="1"/>
    </row>
    <row r="16486" spans="3:3">
      <c r="C16486" s="1"/>
    </row>
    <row r="16487" spans="3:3">
      <c r="C16487" s="1"/>
    </row>
    <row r="16488" spans="3:3">
      <c r="C16488" s="1"/>
    </row>
    <row r="16489" spans="3:3">
      <c r="C16489" s="1"/>
    </row>
    <row r="16490" spans="3:3">
      <c r="C16490" s="1"/>
    </row>
    <row r="16491" spans="3:3">
      <c r="C16491" s="1"/>
    </row>
    <row r="16492" spans="3:3">
      <c r="C16492" s="1"/>
    </row>
    <row r="16493" spans="3:3">
      <c r="C16493" s="1"/>
    </row>
    <row r="16494" spans="3:3">
      <c r="C16494" s="1"/>
    </row>
    <row r="16495" spans="3:3">
      <c r="C16495" s="1"/>
    </row>
    <row r="16496" spans="3:3">
      <c r="C16496" s="1"/>
    </row>
    <row r="16497" spans="3:3">
      <c r="C16497" s="1"/>
    </row>
    <row r="16498" spans="3:3">
      <c r="C16498" s="1"/>
    </row>
    <row r="16499" spans="3:3">
      <c r="C16499" s="1"/>
    </row>
    <row r="16500" spans="3:3">
      <c r="C16500" s="1"/>
    </row>
    <row r="16501" spans="3:3">
      <c r="C16501" s="1"/>
    </row>
    <row r="16502" spans="3:3">
      <c r="C16502" s="1"/>
    </row>
    <row r="16503" spans="3:3">
      <c r="C16503" s="1"/>
    </row>
    <row r="16504" spans="3:3">
      <c r="C16504" s="1"/>
    </row>
    <row r="16505" spans="3:3">
      <c r="C16505" s="1"/>
    </row>
    <row r="16506" spans="3:3">
      <c r="C16506" s="1"/>
    </row>
    <row r="16507" spans="3:3">
      <c r="C16507" s="1"/>
    </row>
    <row r="16508" spans="3:3">
      <c r="C16508" s="1"/>
    </row>
    <row r="16509" spans="3:3">
      <c r="C16509" s="1"/>
    </row>
    <row r="16510" spans="3:3">
      <c r="C16510" s="1"/>
    </row>
    <row r="16511" spans="3:3">
      <c r="C16511" s="1"/>
    </row>
    <row r="16512" spans="3:3">
      <c r="C16512" s="1"/>
    </row>
    <row r="16513" spans="3:3">
      <c r="C16513" s="1"/>
    </row>
    <row r="16514" spans="3:3">
      <c r="C16514" s="1"/>
    </row>
    <row r="16515" spans="3:3">
      <c r="C16515" s="1"/>
    </row>
    <row r="16516" spans="3:3">
      <c r="C16516" s="1"/>
    </row>
    <row r="16517" spans="3:3">
      <c r="C16517" s="1"/>
    </row>
    <row r="16518" spans="3:3">
      <c r="C16518" s="1"/>
    </row>
    <row r="16519" spans="3:3">
      <c r="C16519" s="1"/>
    </row>
    <row r="16520" spans="3:3">
      <c r="C16520" s="1"/>
    </row>
    <row r="16521" spans="3:3">
      <c r="C16521" s="1"/>
    </row>
    <row r="16522" spans="3:3">
      <c r="C16522" s="1"/>
    </row>
    <row r="16523" spans="3:3">
      <c r="C16523" s="1"/>
    </row>
    <row r="16524" spans="3:3">
      <c r="C16524" s="1"/>
    </row>
    <row r="16525" spans="3:3">
      <c r="C16525" s="1"/>
    </row>
    <row r="16526" spans="3:3">
      <c r="C16526" s="1"/>
    </row>
    <row r="16527" spans="3:3">
      <c r="C16527" s="1"/>
    </row>
    <row r="16528" spans="3:3">
      <c r="C16528" s="1"/>
    </row>
    <row r="16529" spans="3:3">
      <c r="C16529" s="1"/>
    </row>
    <row r="16530" spans="3:3">
      <c r="C16530" s="1"/>
    </row>
    <row r="16531" spans="3:3">
      <c r="C16531" s="1"/>
    </row>
    <row r="16532" spans="3:3">
      <c r="C16532" s="1"/>
    </row>
    <row r="16533" spans="3:3">
      <c r="C16533" s="1"/>
    </row>
    <row r="16534" spans="3:3">
      <c r="C16534" s="1"/>
    </row>
    <row r="16535" spans="3:3">
      <c r="C16535" s="1"/>
    </row>
    <row r="16536" spans="3:3">
      <c r="C16536" s="1"/>
    </row>
    <row r="16537" spans="3:3">
      <c r="C16537" s="1"/>
    </row>
    <row r="16538" spans="3:3">
      <c r="C16538" s="1"/>
    </row>
    <row r="16539" spans="3:3">
      <c r="C16539" s="1"/>
    </row>
    <row r="16540" spans="3:3">
      <c r="C16540" s="1"/>
    </row>
    <row r="16541" spans="3:3">
      <c r="C16541" s="1"/>
    </row>
    <row r="16542" spans="3:3">
      <c r="C16542" s="1"/>
    </row>
    <row r="16543" spans="3:3">
      <c r="C16543" s="1"/>
    </row>
    <row r="16544" spans="3:3">
      <c r="C16544" s="1"/>
    </row>
    <row r="16545" spans="3:3">
      <c r="C16545" s="1"/>
    </row>
    <row r="16546" spans="3:3">
      <c r="C16546" s="1"/>
    </row>
    <row r="16547" spans="3:3">
      <c r="C16547" s="1"/>
    </row>
    <row r="16548" spans="3:3">
      <c r="C16548" s="1"/>
    </row>
    <row r="16549" spans="3:3">
      <c r="C16549" s="1"/>
    </row>
    <row r="16550" spans="3:3">
      <c r="C16550" s="1"/>
    </row>
    <row r="16551" spans="3:3">
      <c r="C16551" s="1"/>
    </row>
    <row r="16552" spans="3:3">
      <c r="C16552" s="1"/>
    </row>
    <row r="16553" spans="3:3">
      <c r="C16553" s="1"/>
    </row>
    <row r="16554" spans="3:3">
      <c r="C16554" s="1"/>
    </row>
    <row r="16555" spans="3:3">
      <c r="C16555" s="1"/>
    </row>
    <row r="16556" spans="3:3">
      <c r="C16556" s="1"/>
    </row>
    <row r="16557" spans="3:3">
      <c r="C16557" s="1"/>
    </row>
    <row r="16558" spans="3:3">
      <c r="C16558" s="1"/>
    </row>
    <row r="16559" spans="3:3">
      <c r="C16559" s="1"/>
    </row>
    <row r="16560" spans="3:3">
      <c r="C16560" s="1"/>
    </row>
    <row r="16561" spans="3:3">
      <c r="C16561" s="1"/>
    </row>
    <row r="16562" spans="3:3">
      <c r="C16562" s="1"/>
    </row>
    <row r="16563" spans="3:3">
      <c r="C16563" s="1"/>
    </row>
    <row r="16564" spans="3:3">
      <c r="C16564" s="1"/>
    </row>
    <row r="16565" spans="3:3">
      <c r="C16565" s="1"/>
    </row>
    <row r="16566" spans="3:3">
      <c r="C16566" s="1"/>
    </row>
    <row r="16567" spans="3:3">
      <c r="C16567" s="1"/>
    </row>
    <row r="16568" spans="3:3">
      <c r="C16568" s="1"/>
    </row>
    <row r="16569" spans="3:3">
      <c r="C16569" s="1"/>
    </row>
    <row r="16570" spans="3:3">
      <c r="C16570" s="1"/>
    </row>
    <row r="16571" spans="3:3">
      <c r="C16571" s="1"/>
    </row>
    <row r="16572" spans="3:3">
      <c r="C16572" s="1"/>
    </row>
    <row r="16573" spans="3:3">
      <c r="C16573" s="1"/>
    </row>
    <row r="16574" spans="3:3">
      <c r="C16574" s="1"/>
    </row>
    <row r="16575" spans="3:3">
      <c r="C16575" s="1"/>
    </row>
    <row r="16576" spans="3:3">
      <c r="C16576" s="1"/>
    </row>
    <row r="16577" spans="3:3">
      <c r="C16577" s="1"/>
    </row>
    <row r="16578" spans="3:3">
      <c r="C16578" s="1"/>
    </row>
    <row r="16579" spans="3:3">
      <c r="C16579" s="1"/>
    </row>
    <row r="16580" spans="3:3">
      <c r="C16580" s="1"/>
    </row>
    <row r="16581" spans="3:3">
      <c r="C16581" s="1"/>
    </row>
    <row r="16582" spans="3:3">
      <c r="C16582" s="1"/>
    </row>
    <row r="16583" spans="3:3">
      <c r="C16583" s="1"/>
    </row>
    <row r="16584" spans="3:3">
      <c r="C16584" s="1"/>
    </row>
    <row r="16585" spans="3:3">
      <c r="C16585" s="1"/>
    </row>
    <row r="16586" spans="3:3">
      <c r="C16586" s="1"/>
    </row>
    <row r="16587" spans="3:3">
      <c r="C16587" s="1"/>
    </row>
    <row r="16588" spans="3:3">
      <c r="C16588" s="1"/>
    </row>
    <row r="16589" spans="3:3">
      <c r="C16589" s="1"/>
    </row>
    <row r="16590" spans="3:3">
      <c r="C16590" s="1"/>
    </row>
    <row r="16591" spans="3:3">
      <c r="C16591" s="1"/>
    </row>
    <row r="16592" spans="3:3">
      <c r="C16592" s="1"/>
    </row>
    <row r="16593" spans="3:3">
      <c r="C16593" s="1"/>
    </row>
    <row r="16594" spans="3:3">
      <c r="C16594" s="1"/>
    </row>
    <row r="16595" spans="3:3">
      <c r="C16595" s="1"/>
    </row>
    <row r="16596" spans="3:3">
      <c r="C16596" s="1"/>
    </row>
    <row r="16597" spans="3:3">
      <c r="C16597" s="1"/>
    </row>
    <row r="16598" spans="3:3">
      <c r="C16598" s="1"/>
    </row>
    <row r="16599" spans="3:3">
      <c r="C16599" s="1"/>
    </row>
    <row r="16600" spans="3:3">
      <c r="C16600" s="1"/>
    </row>
    <row r="16601" spans="3:3">
      <c r="C16601" s="1"/>
    </row>
    <row r="16602" spans="3:3">
      <c r="C16602" s="1"/>
    </row>
    <row r="16603" spans="3:3">
      <c r="C16603" s="1"/>
    </row>
    <row r="16604" spans="3:3">
      <c r="C16604" s="1"/>
    </row>
    <row r="16605" spans="3:3">
      <c r="C16605" s="1"/>
    </row>
    <row r="16606" spans="3:3">
      <c r="C16606" s="1"/>
    </row>
    <row r="16607" spans="3:3">
      <c r="C16607" s="1"/>
    </row>
    <row r="16608" spans="3:3">
      <c r="C16608" s="1"/>
    </row>
    <row r="16609" spans="3:3">
      <c r="C16609" s="1"/>
    </row>
    <row r="16610" spans="3:3">
      <c r="C16610" s="1"/>
    </row>
    <row r="16611" spans="3:3">
      <c r="C16611" s="1"/>
    </row>
    <row r="16612" spans="3:3">
      <c r="C16612" s="1"/>
    </row>
    <row r="16613" spans="3:3">
      <c r="C16613" s="1"/>
    </row>
    <row r="16614" spans="3:3">
      <c r="C16614" s="1"/>
    </row>
    <row r="16615" spans="3:3">
      <c r="C16615" s="1"/>
    </row>
    <row r="16616" spans="3:3">
      <c r="C16616" s="1"/>
    </row>
    <row r="16617" spans="3:3">
      <c r="C16617" s="1"/>
    </row>
    <row r="16618" spans="3:3">
      <c r="C16618" s="1"/>
    </row>
    <row r="16619" spans="3:3">
      <c r="C16619" s="1"/>
    </row>
    <row r="16620" spans="3:3">
      <c r="C16620" s="1"/>
    </row>
    <row r="16621" spans="3:3">
      <c r="C16621" s="1"/>
    </row>
    <row r="16622" spans="3:3">
      <c r="C16622" s="1"/>
    </row>
    <row r="16623" spans="3:3">
      <c r="C16623" s="1"/>
    </row>
    <row r="16624" spans="3:3">
      <c r="C16624" s="1"/>
    </row>
    <row r="16625" spans="3:3">
      <c r="C16625" s="1"/>
    </row>
    <row r="16626" spans="3:3">
      <c r="C16626" s="1"/>
    </row>
    <row r="16627" spans="3:3">
      <c r="C16627" s="1"/>
    </row>
    <row r="16628" spans="3:3">
      <c r="C16628" s="1"/>
    </row>
    <row r="16629" spans="3:3">
      <c r="C16629" s="1"/>
    </row>
    <row r="16630" spans="3:3">
      <c r="C16630" s="1"/>
    </row>
    <row r="16631" spans="3:3">
      <c r="C16631" s="1"/>
    </row>
    <row r="16632" spans="3:3">
      <c r="C16632" s="1"/>
    </row>
    <row r="16633" spans="3:3">
      <c r="C16633" s="1"/>
    </row>
    <row r="16634" spans="3:3">
      <c r="C16634" s="1"/>
    </row>
    <row r="16635" spans="3:3">
      <c r="C16635" s="1"/>
    </row>
    <row r="16636" spans="3:3">
      <c r="C16636" s="1"/>
    </row>
    <row r="16637" spans="3:3">
      <c r="C16637" s="1"/>
    </row>
    <row r="16638" spans="3:3">
      <c r="C16638" s="1"/>
    </row>
    <row r="16639" spans="3:3">
      <c r="C16639" s="1"/>
    </row>
    <row r="16640" spans="3:3">
      <c r="C16640" s="1"/>
    </row>
    <row r="16641" spans="3:3">
      <c r="C16641" s="1"/>
    </row>
    <row r="16642" spans="3:3">
      <c r="C16642" s="1"/>
    </row>
    <row r="16643" spans="3:3">
      <c r="C16643" s="1"/>
    </row>
    <row r="16644" spans="3:3">
      <c r="C16644" s="1"/>
    </row>
    <row r="16645" spans="3:3">
      <c r="C16645" s="1"/>
    </row>
    <row r="16646" spans="3:3">
      <c r="C16646" s="1"/>
    </row>
    <row r="16647" spans="3:3">
      <c r="C16647" s="1"/>
    </row>
    <row r="16648" spans="3:3">
      <c r="C16648" s="1"/>
    </row>
    <row r="16649" spans="3:3">
      <c r="C16649" s="1"/>
    </row>
    <row r="16650" spans="3:3">
      <c r="C16650" s="1"/>
    </row>
    <row r="16651" spans="3:3">
      <c r="C16651" s="1"/>
    </row>
    <row r="16652" spans="3:3">
      <c r="C16652" s="1"/>
    </row>
    <row r="16653" spans="3:3">
      <c r="C16653" s="1"/>
    </row>
    <row r="16654" spans="3:3">
      <c r="C16654" s="1"/>
    </row>
    <row r="16655" spans="3:3">
      <c r="C16655" s="1"/>
    </row>
    <row r="16656" spans="3:3">
      <c r="C16656" s="1"/>
    </row>
    <row r="16657" spans="3:3">
      <c r="C16657" s="1"/>
    </row>
    <row r="16658" spans="3:3">
      <c r="C16658" s="1"/>
    </row>
    <row r="16659" spans="3:3">
      <c r="C16659" s="1"/>
    </row>
    <row r="16660" spans="3:3">
      <c r="C16660" s="1"/>
    </row>
    <row r="16661" spans="3:3">
      <c r="C16661" s="1"/>
    </row>
    <row r="16662" spans="3:3">
      <c r="C16662" s="1"/>
    </row>
    <row r="16663" spans="3:3">
      <c r="C16663" s="1"/>
    </row>
    <row r="16664" spans="3:3">
      <c r="C16664" s="1"/>
    </row>
    <row r="16665" spans="3:3">
      <c r="C16665" s="1"/>
    </row>
    <row r="16666" spans="3:3">
      <c r="C16666" s="1"/>
    </row>
    <row r="16667" spans="3:3">
      <c r="C16667" s="1"/>
    </row>
    <row r="16668" spans="3:3">
      <c r="C16668" s="1"/>
    </row>
    <row r="16669" spans="3:3">
      <c r="C16669" s="1"/>
    </row>
    <row r="16670" spans="3:3">
      <c r="C16670" s="1"/>
    </row>
    <row r="16671" spans="3:3">
      <c r="C16671" s="1"/>
    </row>
    <row r="16672" spans="3:3">
      <c r="C16672" s="1"/>
    </row>
    <row r="16673" spans="3:3">
      <c r="C16673" s="1"/>
    </row>
    <row r="16674" spans="3:3">
      <c r="C16674" s="1"/>
    </row>
    <row r="16675" spans="3:3">
      <c r="C16675" s="1"/>
    </row>
    <row r="16676" spans="3:3">
      <c r="C16676" s="1"/>
    </row>
    <row r="16677" spans="3:3">
      <c r="C16677" s="1"/>
    </row>
    <row r="16678" spans="3:3">
      <c r="C16678" s="1"/>
    </row>
    <row r="16679" spans="3:3">
      <c r="C16679" s="1"/>
    </row>
    <row r="16680" spans="3:3">
      <c r="C16680" s="1"/>
    </row>
    <row r="16681" spans="3:3">
      <c r="C16681" s="1"/>
    </row>
    <row r="16682" spans="3:3">
      <c r="C16682" s="1"/>
    </row>
    <row r="16683" spans="3:3">
      <c r="C16683" s="1"/>
    </row>
    <row r="16684" spans="3:3">
      <c r="C16684" s="1"/>
    </row>
    <row r="16685" spans="3:3">
      <c r="C16685" s="1"/>
    </row>
    <row r="16686" spans="3:3">
      <c r="C16686" s="1"/>
    </row>
    <row r="16687" spans="3:3">
      <c r="C16687" s="1"/>
    </row>
    <row r="16688" spans="3:3">
      <c r="C16688" s="1"/>
    </row>
    <row r="16689" spans="3:3">
      <c r="C16689" s="1"/>
    </row>
    <row r="16690" spans="3:3">
      <c r="C16690" s="1"/>
    </row>
    <row r="16691" spans="3:3">
      <c r="C16691" s="1"/>
    </row>
    <row r="16692" spans="3:3">
      <c r="C16692" s="1"/>
    </row>
    <row r="16693" spans="3:3">
      <c r="C16693" s="1"/>
    </row>
    <row r="16694" spans="3:3">
      <c r="C16694" s="1"/>
    </row>
    <row r="16695" spans="3:3">
      <c r="C16695" s="1"/>
    </row>
    <row r="16696" spans="3:3">
      <c r="C16696" s="1"/>
    </row>
    <row r="16697" spans="3:3">
      <c r="C16697" s="1"/>
    </row>
    <row r="16698" spans="3:3">
      <c r="C16698" s="1"/>
    </row>
    <row r="16699" spans="3:3">
      <c r="C16699" s="1"/>
    </row>
    <row r="16700" spans="3:3">
      <c r="C16700" s="1"/>
    </row>
    <row r="16701" spans="3:3">
      <c r="C16701" s="1"/>
    </row>
    <row r="16702" spans="3:3">
      <c r="C16702" s="1"/>
    </row>
    <row r="16703" spans="3:3">
      <c r="C16703" s="1"/>
    </row>
    <row r="16704" spans="3:3">
      <c r="C16704" s="1"/>
    </row>
    <row r="16705" spans="3:3">
      <c r="C16705" s="1"/>
    </row>
    <row r="16706" spans="3:3">
      <c r="C16706" s="1"/>
    </row>
    <row r="16707" spans="3:3">
      <c r="C16707" s="1"/>
    </row>
    <row r="16708" spans="3:3">
      <c r="C16708" s="1"/>
    </row>
    <row r="16709" spans="3:3">
      <c r="C16709" s="1"/>
    </row>
    <row r="16710" spans="3:3">
      <c r="C16710" s="1"/>
    </row>
    <row r="16711" spans="3:3">
      <c r="C16711" s="1"/>
    </row>
    <row r="16712" spans="3:3">
      <c r="C16712" s="1"/>
    </row>
    <row r="16713" spans="3:3">
      <c r="C16713" s="1"/>
    </row>
    <row r="16714" spans="3:3">
      <c r="C16714" s="1"/>
    </row>
    <row r="16715" spans="3:3">
      <c r="C16715" s="1"/>
    </row>
    <row r="16716" spans="3:3">
      <c r="C16716" s="1"/>
    </row>
    <row r="16717" spans="3:3">
      <c r="C16717" s="1"/>
    </row>
    <row r="16718" spans="3:3">
      <c r="C16718" s="1"/>
    </row>
    <row r="16719" spans="3:3">
      <c r="C16719" s="1"/>
    </row>
    <row r="16720" spans="3:3">
      <c r="C16720" s="1"/>
    </row>
    <row r="16721" spans="3:3">
      <c r="C16721" s="1"/>
    </row>
    <row r="16722" spans="3:3">
      <c r="C16722" s="1"/>
    </row>
    <row r="16723" spans="3:3">
      <c r="C16723" s="1"/>
    </row>
    <row r="16724" spans="3:3">
      <c r="C16724" s="1"/>
    </row>
    <row r="16725" spans="3:3">
      <c r="C16725" s="1"/>
    </row>
    <row r="16726" spans="3:3">
      <c r="C16726" s="1"/>
    </row>
    <row r="16727" spans="3:3">
      <c r="C16727" s="1"/>
    </row>
    <row r="16728" spans="3:3">
      <c r="C16728" s="1"/>
    </row>
    <row r="16729" spans="3:3">
      <c r="C16729" s="1"/>
    </row>
    <row r="16730" spans="3:3">
      <c r="C16730" s="1"/>
    </row>
    <row r="16731" spans="3:3">
      <c r="C16731" s="1"/>
    </row>
    <row r="16732" spans="3:3">
      <c r="C16732" s="1"/>
    </row>
    <row r="16733" spans="3:3">
      <c r="C16733" s="1"/>
    </row>
    <row r="16734" spans="3:3">
      <c r="C16734" s="1"/>
    </row>
    <row r="16735" spans="3:3">
      <c r="C16735" s="1"/>
    </row>
    <row r="16736" spans="3:3">
      <c r="C16736" s="1"/>
    </row>
    <row r="16737" spans="3:3">
      <c r="C16737" s="1"/>
    </row>
    <row r="16738" spans="3:3">
      <c r="C16738" s="1"/>
    </row>
    <row r="16739" spans="3:3">
      <c r="C16739" s="1"/>
    </row>
    <row r="16740" spans="3:3">
      <c r="C16740" s="1"/>
    </row>
    <row r="16741" spans="3:3">
      <c r="C16741" s="1"/>
    </row>
    <row r="16742" spans="3:3">
      <c r="C16742" s="1"/>
    </row>
    <row r="16743" spans="3:3">
      <c r="C16743" s="1"/>
    </row>
    <row r="16744" spans="3:3">
      <c r="C16744" s="1"/>
    </row>
    <row r="16745" spans="3:3">
      <c r="C16745" s="1"/>
    </row>
    <row r="16746" spans="3:3">
      <c r="C16746" s="1"/>
    </row>
    <row r="16747" spans="3:3">
      <c r="C16747" s="1"/>
    </row>
    <row r="16748" spans="3:3">
      <c r="C16748" s="1"/>
    </row>
    <row r="16749" spans="3:3">
      <c r="C16749" s="1"/>
    </row>
    <row r="16750" spans="3:3">
      <c r="C16750" s="1"/>
    </row>
    <row r="16751" spans="3:3">
      <c r="C16751" s="1"/>
    </row>
    <row r="16752" spans="3:3">
      <c r="C16752" s="1"/>
    </row>
    <row r="16753" spans="3:3">
      <c r="C16753" s="1"/>
    </row>
    <row r="16754" spans="3:3">
      <c r="C16754" s="1"/>
    </row>
    <row r="16755" spans="3:3">
      <c r="C16755" s="1"/>
    </row>
    <row r="16756" spans="3:3">
      <c r="C16756" s="1"/>
    </row>
    <row r="16757" spans="3:3">
      <c r="C16757" s="1"/>
    </row>
    <row r="16758" spans="3:3">
      <c r="C16758" s="1"/>
    </row>
    <row r="16759" spans="3:3">
      <c r="C16759" s="1"/>
    </row>
    <row r="16760" spans="3:3">
      <c r="C16760" s="1"/>
    </row>
    <row r="16761" spans="3:3">
      <c r="C16761" s="1"/>
    </row>
    <row r="16762" spans="3:3">
      <c r="C16762" s="1"/>
    </row>
    <row r="16763" spans="3:3">
      <c r="C16763" s="1"/>
    </row>
    <row r="16764" spans="3:3">
      <c r="C16764" s="1"/>
    </row>
    <row r="16765" spans="3:3">
      <c r="C16765" s="1"/>
    </row>
    <row r="16766" spans="3:3">
      <c r="C16766" s="1"/>
    </row>
    <row r="16767" spans="3:3">
      <c r="C16767" s="1"/>
    </row>
    <row r="16768" spans="3:3">
      <c r="C16768" s="1"/>
    </row>
    <row r="16769" spans="3:3">
      <c r="C16769" s="1"/>
    </row>
    <row r="16770" spans="3:3">
      <c r="C16770" s="1"/>
    </row>
    <row r="16771" spans="3:3">
      <c r="C16771" s="1"/>
    </row>
    <row r="16772" spans="3:3">
      <c r="C16772" s="1"/>
    </row>
    <row r="16773" spans="3:3">
      <c r="C16773" s="1"/>
    </row>
    <row r="16774" spans="3:3">
      <c r="C16774" s="1"/>
    </row>
    <row r="16775" spans="3:3">
      <c r="C16775" s="1"/>
    </row>
    <row r="16776" spans="3:3">
      <c r="C16776" s="1"/>
    </row>
    <row r="16777" spans="3:3">
      <c r="C16777" s="1"/>
    </row>
    <row r="16778" spans="3:3">
      <c r="C16778" s="1"/>
    </row>
    <row r="16779" spans="3:3">
      <c r="C16779" s="1"/>
    </row>
    <row r="16780" spans="3:3">
      <c r="C16780" s="1"/>
    </row>
    <row r="16781" spans="3:3">
      <c r="C16781" s="1"/>
    </row>
    <row r="16782" spans="3:3">
      <c r="C16782" s="1"/>
    </row>
    <row r="16783" spans="3:3">
      <c r="C16783" s="1"/>
    </row>
    <row r="16784" spans="3:3">
      <c r="C16784" s="1"/>
    </row>
    <row r="16785" spans="3:3">
      <c r="C16785" s="1"/>
    </row>
    <row r="16786" spans="3:3">
      <c r="C16786" s="1"/>
    </row>
    <row r="16787" spans="3:3">
      <c r="C16787" s="1"/>
    </row>
    <row r="16788" spans="3:3">
      <c r="C16788" s="1"/>
    </row>
    <row r="16789" spans="3:3">
      <c r="C16789" s="1"/>
    </row>
    <row r="16790" spans="3:3">
      <c r="C16790" s="1"/>
    </row>
    <row r="16791" spans="3:3">
      <c r="C16791" s="1"/>
    </row>
    <row r="16792" spans="3:3">
      <c r="C16792" s="1"/>
    </row>
    <row r="16793" spans="3:3">
      <c r="C16793" s="1"/>
    </row>
    <row r="16794" spans="3:3">
      <c r="C16794" s="1"/>
    </row>
    <row r="16795" spans="3:3">
      <c r="C16795" s="1"/>
    </row>
    <row r="16796" spans="3:3">
      <c r="C16796" s="1"/>
    </row>
    <row r="16797" spans="3:3">
      <c r="C16797" s="1"/>
    </row>
    <row r="16798" spans="3:3">
      <c r="C16798" s="1"/>
    </row>
    <row r="16799" spans="3:3">
      <c r="C16799" s="1"/>
    </row>
    <row r="16800" spans="3:3">
      <c r="C16800" s="1"/>
    </row>
    <row r="16801" spans="3:3">
      <c r="C16801" s="1"/>
    </row>
    <row r="16802" spans="3:3">
      <c r="C16802" s="1"/>
    </row>
    <row r="16803" spans="3:3">
      <c r="C16803" s="1"/>
    </row>
    <row r="16804" spans="3:3">
      <c r="C16804" s="1"/>
    </row>
    <row r="16805" spans="3:3">
      <c r="C16805" s="1"/>
    </row>
    <row r="16806" spans="3:3">
      <c r="C16806" s="1"/>
    </row>
    <row r="16807" spans="3:3">
      <c r="C16807" s="1"/>
    </row>
    <row r="16808" spans="3:3">
      <c r="C16808" s="1"/>
    </row>
    <row r="16809" spans="3:3">
      <c r="C16809" s="1"/>
    </row>
    <row r="16810" spans="3:3">
      <c r="C16810" s="1"/>
    </row>
    <row r="16811" spans="3:3">
      <c r="C16811" s="1"/>
    </row>
    <row r="16812" spans="3:3">
      <c r="C16812" s="1"/>
    </row>
    <row r="16813" spans="3:3">
      <c r="C16813" s="1"/>
    </row>
    <row r="16814" spans="3:3">
      <c r="C16814" s="1"/>
    </row>
    <row r="16815" spans="3:3">
      <c r="C16815" s="1"/>
    </row>
    <row r="16816" spans="3:3">
      <c r="C16816" s="1"/>
    </row>
    <row r="16817" spans="3:3">
      <c r="C16817" s="1"/>
    </row>
    <row r="16818" spans="3:3">
      <c r="C16818" s="1"/>
    </row>
    <row r="16819" spans="3:3">
      <c r="C16819" s="1"/>
    </row>
    <row r="16820" spans="3:3">
      <c r="C16820" s="1"/>
    </row>
    <row r="16821" spans="3:3">
      <c r="C16821" s="1"/>
    </row>
    <row r="16822" spans="3:3">
      <c r="C16822" s="1"/>
    </row>
    <row r="16823" spans="3:3">
      <c r="C16823" s="1"/>
    </row>
    <row r="16824" spans="3:3">
      <c r="C16824" s="1"/>
    </row>
    <row r="16825" spans="3:3">
      <c r="C16825" s="1"/>
    </row>
    <row r="16826" spans="3:3">
      <c r="C16826" s="1"/>
    </row>
    <row r="16827" spans="3:3">
      <c r="C16827" s="1"/>
    </row>
    <row r="16828" spans="3:3">
      <c r="C16828" s="1"/>
    </row>
    <row r="16829" spans="3:3">
      <c r="C16829" s="1"/>
    </row>
    <row r="16830" spans="3:3">
      <c r="C16830" s="1"/>
    </row>
    <row r="16831" spans="3:3">
      <c r="C16831" s="1"/>
    </row>
    <row r="16832" spans="3:3">
      <c r="C16832" s="1"/>
    </row>
    <row r="16833" spans="3:3">
      <c r="C16833" s="1"/>
    </row>
    <row r="16834" spans="3:3">
      <c r="C16834" s="1"/>
    </row>
    <row r="16835" spans="3:3">
      <c r="C16835" s="1"/>
    </row>
    <row r="16836" spans="3:3">
      <c r="C16836" s="1"/>
    </row>
    <row r="16837" spans="3:3">
      <c r="C16837" s="1"/>
    </row>
    <row r="16838" spans="3:3">
      <c r="C16838" s="1"/>
    </row>
    <row r="16839" spans="3:3">
      <c r="C16839" s="1"/>
    </row>
    <row r="16840" spans="3:3">
      <c r="C16840" s="1"/>
    </row>
    <row r="16841" spans="3:3">
      <c r="C16841" s="1"/>
    </row>
    <row r="16842" spans="3:3">
      <c r="C16842" s="1"/>
    </row>
    <row r="16843" spans="3:3">
      <c r="C16843" s="1"/>
    </row>
    <row r="16844" spans="3:3">
      <c r="C16844" s="1"/>
    </row>
    <row r="16845" spans="3:3">
      <c r="C16845" s="1"/>
    </row>
    <row r="16846" spans="3:3">
      <c r="C16846" s="1"/>
    </row>
    <row r="16847" spans="3:3">
      <c r="C16847" s="1"/>
    </row>
    <row r="16848" spans="3:3">
      <c r="C16848" s="1"/>
    </row>
    <row r="16849" spans="3:3">
      <c r="C16849" s="1"/>
    </row>
    <row r="16850" spans="3:3">
      <c r="C16850" s="1"/>
    </row>
    <row r="16851" spans="3:3">
      <c r="C16851" s="1"/>
    </row>
    <row r="16852" spans="3:3">
      <c r="C16852" s="1"/>
    </row>
    <row r="16853" spans="3:3">
      <c r="C16853" s="1"/>
    </row>
    <row r="16854" spans="3:3">
      <c r="C16854" s="1"/>
    </row>
    <row r="16855" spans="3:3">
      <c r="C16855" s="1"/>
    </row>
    <row r="16856" spans="3:3">
      <c r="C16856" s="1"/>
    </row>
    <row r="16857" spans="3:3">
      <c r="C16857" s="1"/>
    </row>
    <row r="16858" spans="3:3">
      <c r="C16858" s="1"/>
    </row>
    <row r="16859" spans="3:3">
      <c r="C16859" s="1"/>
    </row>
    <row r="16860" spans="3:3">
      <c r="C16860" s="1"/>
    </row>
    <row r="16861" spans="3:3">
      <c r="C16861" s="1"/>
    </row>
    <row r="16862" spans="3:3">
      <c r="C16862" s="1"/>
    </row>
    <row r="16863" spans="3:3">
      <c r="C16863" s="1"/>
    </row>
    <row r="16864" spans="3:3">
      <c r="C16864" s="1"/>
    </row>
    <row r="16865" spans="3:3">
      <c r="C16865" s="1"/>
    </row>
    <row r="16866" spans="3:3">
      <c r="C16866" s="1"/>
    </row>
    <row r="16867" spans="3:3">
      <c r="C16867" s="1"/>
    </row>
    <row r="16868" spans="3:3">
      <c r="C16868" s="1"/>
    </row>
    <row r="16869" spans="3:3">
      <c r="C16869" s="1"/>
    </row>
    <row r="16870" spans="3:3">
      <c r="C16870" s="1"/>
    </row>
    <row r="16871" spans="3:3">
      <c r="C16871" s="1"/>
    </row>
    <row r="16872" spans="3:3">
      <c r="C16872" s="1"/>
    </row>
    <row r="16873" spans="3:3">
      <c r="C16873" s="1"/>
    </row>
    <row r="16874" spans="3:3">
      <c r="C16874" s="1"/>
    </row>
    <row r="16875" spans="3:3">
      <c r="C16875" s="1"/>
    </row>
    <row r="16876" spans="3:3">
      <c r="C16876" s="1"/>
    </row>
    <row r="16877" spans="3:3">
      <c r="C16877" s="1"/>
    </row>
    <row r="16878" spans="3:3">
      <c r="C16878" s="1"/>
    </row>
    <row r="16879" spans="3:3">
      <c r="C16879" s="1"/>
    </row>
    <row r="16880" spans="3:3">
      <c r="C16880" s="1"/>
    </row>
    <row r="16881" spans="3:3">
      <c r="C16881" s="1"/>
    </row>
    <row r="16882" spans="3:3">
      <c r="C16882" s="1"/>
    </row>
    <row r="16883" spans="3:3">
      <c r="C16883" s="1"/>
    </row>
    <row r="16884" spans="3:3">
      <c r="C16884" s="1"/>
    </row>
    <row r="16885" spans="3:3">
      <c r="C16885" s="1"/>
    </row>
    <row r="16886" spans="3:3">
      <c r="C16886" s="1"/>
    </row>
    <row r="16887" spans="3:3">
      <c r="C16887" s="1"/>
    </row>
    <row r="16888" spans="3:3">
      <c r="C16888" s="1"/>
    </row>
    <row r="16889" spans="3:3">
      <c r="C16889" s="1"/>
    </row>
    <row r="16890" spans="3:3">
      <c r="C16890" s="1"/>
    </row>
    <row r="16891" spans="3:3">
      <c r="C16891" s="1"/>
    </row>
    <row r="16892" spans="3:3">
      <c r="C16892" s="1"/>
    </row>
    <row r="16893" spans="3:3">
      <c r="C16893" s="1"/>
    </row>
    <row r="16894" spans="3:3">
      <c r="C16894" s="1"/>
    </row>
    <row r="16895" spans="3:3">
      <c r="C16895" s="1"/>
    </row>
    <row r="16896" spans="3:3">
      <c r="C16896" s="1"/>
    </row>
    <row r="16897" spans="3:3">
      <c r="C16897" s="1"/>
    </row>
    <row r="16898" spans="3:3">
      <c r="C16898" s="1"/>
    </row>
    <row r="16899" spans="3:3">
      <c r="C16899" s="1"/>
    </row>
    <row r="16900" spans="3:3">
      <c r="C16900" s="1"/>
    </row>
    <row r="16901" spans="3:3">
      <c r="C16901" s="1"/>
    </row>
    <row r="16902" spans="3:3">
      <c r="C16902" s="1"/>
    </row>
    <row r="16903" spans="3:3">
      <c r="C16903" s="1"/>
    </row>
    <row r="16904" spans="3:3">
      <c r="C16904" s="1"/>
    </row>
    <row r="16905" spans="3:3">
      <c r="C16905" s="1"/>
    </row>
    <row r="16906" spans="3:3">
      <c r="C16906" s="1"/>
    </row>
    <row r="16907" spans="3:3">
      <c r="C16907" s="1"/>
    </row>
    <row r="16908" spans="3:3">
      <c r="C16908" s="1"/>
    </row>
    <row r="16909" spans="3:3">
      <c r="C16909" s="1"/>
    </row>
    <row r="16910" spans="3:3">
      <c r="C16910" s="1"/>
    </row>
    <row r="16911" spans="3:3">
      <c r="C16911" s="1"/>
    </row>
    <row r="16912" spans="3:3">
      <c r="C16912" s="1"/>
    </row>
    <row r="16913" spans="3:3">
      <c r="C16913" s="1"/>
    </row>
    <row r="16914" spans="3:3">
      <c r="C16914" s="1"/>
    </row>
    <row r="16915" spans="3:3">
      <c r="C16915" s="1"/>
    </row>
    <row r="16916" spans="3:3">
      <c r="C16916" s="1"/>
    </row>
    <row r="16917" spans="3:3">
      <c r="C16917" s="1"/>
    </row>
    <row r="16918" spans="3:3">
      <c r="C16918" s="1"/>
    </row>
    <row r="16919" spans="3:3">
      <c r="C16919" s="1"/>
    </row>
    <row r="16920" spans="3:3">
      <c r="C16920" s="1"/>
    </row>
    <row r="16921" spans="3:3">
      <c r="C16921" s="1"/>
    </row>
    <row r="16922" spans="3:3">
      <c r="C16922" s="1"/>
    </row>
    <row r="16923" spans="3:3">
      <c r="C16923" s="1"/>
    </row>
    <row r="16924" spans="3:3">
      <c r="C16924" s="1"/>
    </row>
    <row r="16925" spans="3:3">
      <c r="C16925" s="1"/>
    </row>
    <row r="16926" spans="3:3">
      <c r="C16926" s="1"/>
    </row>
    <row r="16927" spans="3:3">
      <c r="C16927" s="1"/>
    </row>
    <row r="16928" spans="3:3">
      <c r="C16928" s="1"/>
    </row>
    <row r="16929" spans="3:3">
      <c r="C16929" s="1"/>
    </row>
    <row r="16930" spans="3:3">
      <c r="C16930" s="1"/>
    </row>
    <row r="16931" spans="3:3">
      <c r="C16931" s="1"/>
    </row>
    <row r="16932" spans="3:3">
      <c r="C16932" s="1"/>
    </row>
    <row r="16933" spans="3:3">
      <c r="C16933" s="1"/>
    </row>
    <row r="16934" spans="3:3">
      <c r="C16934" s="1"/>
    </row>
    <row r="16935" spans="3:3">
      <c r="C16935" s="1"/>
    </row>
    <row r="16936" spans="3:3">
      <c r="C16936" s="1"/>
    </row>
    <row r="16937" spans="3:3">
      <c r="C16937" s="1"/>
    </row>
    <row r="16938" spans="3:3">
      <c r="C16938" s="1"/>
    </row>
    <row r="16939" spans="3:3">
      <c r="C16939" s="1"/>
    </row>
    <row r="16940" spans="3:3">
      <c r="C16940" s="1"/>
    </row>
    <row r="16941" spans="3:3">
      <c r="C16941" s="1"/>
    </row>
    <row r="16942" spans="3:3">
      <c r="C16942" s="1"/>
    </row>
    <row r="16943" spans="3:3">
      <c r="C16943" s="1"/>
    </row>
    <row r="16944" spans="3:3">
      <c r="C16944" s="1"/>
    </row>
    <row r="16945" spans="3:3">
      <c r="C16945" s="1"/>
    </row>
    <row r="16946" spans="3:3">
      <c r="C16946" s="1"/>
    </row>
    <row r="16947" spans="3:3">
      <c r="C16947" s="1"/>
    </row>
    <row r="16948" spans="3:3">
      <c r="C16948" s="1"/>
    </row>
    <row r="16949" spans="3:3">
      <c r="C16949" s="1"/>
    </row>
    <row r="16950" spans="3:3">
      <c r="C16950" s="1"/>
    </row>
    <row r="16951" spans="3:3">
      <c r="C16951" s="1"/>
    </row>
    <row r="16952" spans="3:3">
      <c r="C16952" s="1"/>
    </row>
    <row r="16953" spans="3:3">
      <c r="C16953" s="1"/>
    </row>
    <row r="16954" spans="3:3">
      <c r="C16954" s="1"/>
    </row>
    <row r="16955" spans="3:3">
      <c r="C16955" s="1"/>
    </row>
    <row r="16956" spans="3:3">
      <c r="C16956" s="1"/>
    </row>
    <row r="16957" spans="3:3">
      <c r="C16957" s="1"/>
    </row>
    <row r="16958" spans="3:3">
      <c r="C16958" s="1"/>
    </row>
    <row r="16959" spans="3:3">
      <c r="C16959" s="1"/>
    </row>
    <row r="16960" spans="3:3">
      <c r="C16960" s="1"/>
    </row>
    <row r="16961" spans="3:3">
      <c r="C16961" s="1"/>
    </row>
    <row r="16962" spans="3:3">
      <c r="C16962" s="1"/>
    </row>
    <row r="16963" spans="3:3">
      <c r="C16963" s="1"/>
    </row>
    <row r="16964" spans="3:3">
      <c r="C16964" s="1"/>
    </row>
    <row r="16965" spans="3:3">
      <c r="C16965" s="1"/>
    </row>
    <row r="16966" spans="3:3">
      <c r="C16966" s="1"/>
    </row>
    <row r="16967" spans="3:3">
      <c r="C16967" s="1"/>
    </row>
    <row r="16968" spans="3:3">
      <c r="C16968" s="1"/>
    </row>
    <row r="16969" spans="3:3">
      <c r="C16969" s="1"/>
    </row>
    <row r="16970" spans="3:3">
      <c r="C16970" s="1"/>
    </row>
    <row r="16971" spans="3:3">
      <c r="C16971" s="1"/>
    </row>
    <row r="16972" spans="3:3">
      <c r="C16972" s="1"/>
    </row>
    <row r="16973" spans="3:3">
      <c r="C16973" s="1"/>
    </row>
    <row r="16974" spans="3:3">
      <c r="C16974" s="1"/>
    </row>
    <row r="16975" spans="3:3">
      <c r="C16975" s="1"/>
    </row>
    <row r="16976" spans="3:3">
      <c r="C16976" s="1"/>
    </row>
    <row r="16977" spans="3:3">
      <c r="C16977" s="1"/>
    </row>
    <row r="16978" spans="3:3">
      <c r="C16978" s="1"/>
    </row>
    <row r="16979" spans="3:3">
      <c r="C16979" s="1"/>
    </row>
    <row r="16980" spans="3:3">
      <c r="C16980" s="1"/>
    </row>
    <row r="16981" spans="3:3">
      <c r="C16981" s="1"/>
    </row>
    <row r="16982" spans="3:3">
      <c r="C16982" s="1"/>
    </row>
    <row r="16983" spans="3:3">
      <c r="C16983" s="1"/>
    </row>
    <row r="16984" spans="3:3">
      <c r="C16984" s="1"/>
    </row>
    <row r="16985" spans="3:3">
      <c r="C16985" s="1"/>
    </row>
    <row r="16986" spans="3:3">
      <c r="C16986" s="1"/>
    </row>
    <row r="16987" spans="3:3">
      <c r="C16987" s="1"/>
    </row>
    <row r="16988" spans="3:3">
      <c r="C16988" s="1"/>
    </row>
    <row r="16989" spans="3:3">
      <c r="C16989" s="1"/>
    </row>
    <row r="16990" spans="3:3">
      <c r="C16990" s="1"/>
    </row>
    <row r="16991" spans="3:3">
      <c r="C16991" s="1"/>
    </row>
    <row r="16992" spans="3:3">
      <c r="C16992" s="1"/>
    </row>
    <row r="16993" spans="3:3">
      <c r="C16993" s="1"/>
    </row>
    <row r="16994" spans="3:3">
      <c r="C16994" s="1"/>
    </row>
    <row r="16995" spans="3:3">
      <c r="C16995" s="1"/>
    </row>
    <row r="16996" spans="3:3">
      <c r="C16996" s="1"/>
    </row>
    <row r="16997" spans="3:3">
      <c r="C16997" s="1"/>
    </row>
    <row r="16998" spans="3:3">
      <c r="C16998" s="1"/>
    </row>
    <row r="16999" spans="3:3">
      <c r="C16999" s="1"/>
    </row>
    <row r="17000" spans="3:3">
      <c r="C17000" s="1"/>
    </row>
    <row r="17001" spans="3:3">
      <c r="C17001" s="1"/>
    </row>
    <row r="17002" spans="3:3">
      <c r="C17002" s="1"/>
    </row>
    <row r="17003" spans="3:3">
      <c r="C17003" s="1"/>
    </row>
    <row r="17004" spans="3:3">
      <c r="C17004" s="1"/>
    </row>
    <row r="17005" spans="3:3">
      <c r="C17005" s="1"/>
    </row>
    <row r="17006" spans="3:3">
      <c r="C17006" s="1"/>
    </row>
    <row r="17007" spans="3:3">
      <c r="C17007" s="1"/>
    </row>
    <row r="17008" spans="3:3">
      <c r="C17008" s="1"/>
    </row>
    <row r="17009" spans="3:3">
      <c r="C17009" s="1"/>
    </row>
    <row r="17010" spans="3:3">
      <c r="C17010" s="1"/>
    </row>
    <row r="17011" spans="3:3">
      <c r="C17011" s="1"/>
    </row>
    <row r="17012" spans="3:3">
      <c r="C17012" s="1"/>
    </row>
    <row r="17013" spans="3:3">
      <c r="C17013" s="1"/>
    </row>
    <row r="17014" spans="3:3">
      <c r="C17014" s="1"/>
    </row>
    <row r="17015" spans="3:3">
      <c r="C17015" s="1"/>
    </row>
    <row r="17016" spans="3:3">
      <c r="C17016" s="1"/>
    </row>
    <row r="17017" spans="3:3">
      <c r="C17017" s="1"/>
    </row>
    <row r="17018" spans="3:3">
      <c r="C17018" s="1"/>
    </row>
    <row r="17019" spans="3:3">
      <c r="C17019" s="1"/>
    </row>
    <row r="17020" spans="3:3">
      <c r="C17020" s="1"/>
    </row>
    <row r="17021" spans="3:3">
      <c r="C17021" s="1"/>
    </row>
    <row r="17022" spans="3:3">
      <c r="C17022" s="1"/>
    </row>
    <row r="17023" spans="3:3">
      <c r="C17023" s="1"/>
    </row>
    <row r="17024" spans="3:3">
      <c r="C17024" s="1"/>
    </row>
    <row r="17025" spans="3:3">
      <c r="C17025" s="1"/>
    </row>
    <row r="17026" spans="3:3">
      <c r="C17026" s="1"/>
    </row>
    <row r="17027" spans="3:3">
      <c r="C17027" s="1"/>
    </row>
    <row r="17028" spans="3:3">
      <c r="C17028" s="1"/>
    </row>
    <row r="17029" spans="3:3">
      <c r="C17029" s="1"/>
    </row>
    <row r="17030" spans="3:3">
      <c r="C17030" s="1"/>
    </row>
    <row r="17031" spans="3:3">
      <c r="C17031" s="1"/>
    </row>
    <row r="17032" spans="3:3">
      <c r="C17032" s="1"/>
    </row>
    <row r="17033" spans="3:3">
      <c r="C17033" s="1"/>
    </row>
    <row r="17034" spans="3:3">
      <c r="C17034" s="1"/>
    </row>
    <row r="17035" spans="3:3">
      <c r="C17035" s="1"/>
    </row>
    <row r="17036" spans="3:3">
      <c r="C17036" s="1"/>
    </row>
    <row r="17037" spans="3:3">
      <c r="C17037" s="1"/>
    </row>
    <row r="17038" spans="3:3">
      <c r="C17038" s="1"/>
    </row>
    <row r="17039" spans="3:3">
      <c r="C17039" s="1"/>
    </row>
    <row r="17040" spans="3:3">
      <c r="C17040" s="1"/>
    </row>
    <row r="17041" spans="3:3">
      <c r="C17041" s="1"/>
    </row>
    <row r="17042" spans="3:3">
      <c r="C17042" s="1"/>
    </row>
    <row r="17043" spans="3:3">
      <c r="C17043" s="1"/>
    </row>
    <row r="17044" spans="3:3">
      <c r="C17044" s="1"/>
    </row>
    <row r="17045" spans="3:3">
      <c r="C17045" s="1"/>
    </row>
    <row r="17046" spans="3:3">
      <c r="C17046" s="1"/>
    </row>
    <row r="17047" spans="3:3">
      <c r="C17047" s="1"/>
    </row>
    <row r="17048" spans="3:3">
      <c r="C17048" s="1"/>
    </row>
    <row r="17049" spans="3:3">
      <c r="C17049" s="1"/>
    </row>
    <row r="17050" spans="3:3">
      <c r="C17050" s="1"/>
    </row>
    <row r="17051" spans="3:3">
      <c r="C17051" s="1"/>
    </row>
    <row r="17052" spans="3:3">
      <c r="C17052" s="1"/>
    </row>
    <row r="17053" spans="3:3">
      <c r="C17053" s="1"/>
    </row>
    <row r="17054" spans="3:3">
      <c r="C17054" s="1"/>
    </row>
    <row r="17055" spans="3:3">
      <c r="C17055" s="1"/>
    </row>
    <row r="17056" spans="3:3">
      <c r="C17056" s="1"/>
    </row>
    <row r="17057" spans="3:3">
      <c r="C17057" s="1"/>
    </row>
    <row r="17058" spans="3:3">
      <c r="C17058" s="1"/>
    </row>
    <row r="17059" spans="3:3">
      <c r="C17059" s="1"/>
    </row>
    <row r="17060" spans="3:3">
      <c r="C17060" s="1"/>
    </row>
    <row r="17061" spans="3:3">
      <c r="C17061" s="1"/>
    </row>
    <row r="17062" spans="3:3">
      <c r="C17062" s="1"/>
    </row>
    <row r="17063" spans="3:3">
      <c r="C17063" s="1"/>
    </row>
    <row r="17064" spans="3:3">
      <c r="C17064" s="1"/>
    </row>
    <row r="17065" spans="3:3">
      <c r="C17065" s="1"/>
    </row>
    <row r="17066" spans="3:3">
      <c r="C17066" s="1"/>
    </row>
    <row r="17067" spans="3:3">
      <c r="C17067" s="1"/>
    </row>
    <row r="17068" spans="3:3">
      <c r="C17068" s="1"/>
    </row>
    <row r="17069" spans="3:3">
      <c r="C17069" s="1"/>
    </row>
    <row r="17070" spans="3:3">
      <c r="C17070" s="1"/>
    </row>
    <row r="17071" spans="3:3">
      <c r="C17071" s="1"/>
    </row>
    <row r="17072" spans="3:3">
      <c r="C17072" s="1"/>
    </row>
    <row r="17073" spans="3:3">
      <c r="C17073" s="1"/>
    </row>
    <row r="17074" spans="3:3">
      <c r="C17074" s="1"/>
    </row>
    <row r="17075" spans="3:3">
      <c r="C17075" s="1"/>
    </row>
    <row r="17076" spans="3:3">
      <c r="C17076" s="1"/>
    </row>
    <row r="17077" spans="3:3">
      <c r="C17077" s="1"/>
    </row>
    <row r="17078" spans="3:3">
      <c r="C17078" s="1"/>
    </row>
    <row r="17079" spans="3:3">
      <c r="C17079" s="1"/>
    </row>
    <row r="17080" spans="3:3">
      <c r="C17080" s="1"/>
    </row>
    <row r="17081" spans="3:3">
      <c r="C17081" s="1"/>
    </row>
    <row r="17082" spans="3:3">
      <c r="C17082" s="1"/>
    </row>
    <row r="17083" spans="3:3">
      <c r="C17083" s="1"/>
    </row>
    <row r="17084" spans="3:3">
      <c r="C17084" s="1"/>
    </row>
    <row r="17085" spans="3:3">
      <c r="C17085" s="1"/>
    </row>
    <row r="17086" spans="3:3">
      <c r="C17086" s="1"/>
    </row>
    <row r="17087" spans="3:3">
      <c r="C17087" s="1"/>
    </row>
    <row r="17088" spans="3:3">
      <c r="C17088" s="1"/>
    </row>
    <row r="17089" spans="3:3">
      <c r="C17089" s="1"/>
    </row>
    <row r="17090" spans="3:3">
      <c r="C17090" s="1"/>
    </row>
    <row r="17091" spans="3:3">
      <c r="C17091" s="1"/>
    </row>
    <row r="17092" spans="3:3">
      <c r="C17092" s="1"/>
    </row>
    <row r="17093" spans="3:3">
      <c r="C17093" s="1"/>
    </row>
    <row r="17094" spans="3:3">
      <c r="C17094" s="1"/>
    </row>
    <row r="17095" spans="3:3">
      <c r="C17095" s="1"/>
    </row>
    <row r="17096" spans="3:3">
      <c r="C17096" s="1"/>
    </row>
    <row r="17097" spans="3:3">
      <c r="C17097" s="1"/>
    </row>
    <row r="17098" spans="3:3">
      <c r="C17098" s="1"/>
    </row>
    <row r="17099" spans="3:3">
      <c r="C17099" s="1"/>
    </row>
    <row r="17100" spans="3:3">
      <c r="C17100" s="1"/>
    </row>
    <row r="17101" spans="3:3">
      <c r="C17101" s="1"/>
    </row>
    <row r="17102" spans="3:3">
      <c r="C17102" s="1"/>
    </row>
    <row r="17103" spans="3:3">
      <c r="C17103" s="1"/>
    </row>
    <row r="17104" spans="3:3">
      <c r="C17104" s="1"/>
    </row>
    <row r="17105" spans="3:3">
      <c r="C17105" s="1"/>
    </row>
    <row r="17106" spans="3:3">
      <c r="C17106" s="1"/>
    </row>
    <row r="17107" spans="3:3">
      <c r="C17107" s="1"/>
    </row>
    <row r="17108" spans="3:3">
      <c r="C17108" s="1"/>
    </row>
    <row r="17109" spans="3:3">
      <c r="C17109" s="1"/>
    </row>
    <row r="17110" spans="3:3">
      <c r="C17110" s="1"/>
    </row>
    <row r="17111" spans="3:3">
      <c r="C17111" s="1"/>
    </row>
    <row r="17112" spans="3:3">
      <c r="C17112" s="1"/>
    </row>
    <row r="17113" spans="3:3">
      <c r="C17113" s="1"/>
    </row>
    <row r="17114" spans="3:3">
      <c r="C17114" s="1"/>
    </row>
    <row r="17115" spans="3:3">
      <c r="C17115" s="1"/>
    </row>
    <row r="17116" spans="3:3">
      <c r="C17116" s="1"/>
    </row>
    <row r="17117" spans="3:3">
      <c r="C17117" s="1"/>
    </row>
    <row r="17118" spans="3:3">
      <c r="C17118" s="1"/>
    </row>
    <row r="17119" spans="3:3">
      <c r="C17119" s="1"/>
    </row>
    <row r="17120" spans="3:3">
      <c r="C17120" s="1"/>
    </row>
    <row r="17121" spans="3:3">
      <c r="C17121" s="1"/>
    </row>
    <row r="17122" spans="3:3">
      <c r="C17122" s="1"/>
    </row>
    <row r="17123" spans="3:3">
      <c r="C17123" s="1"/>
    </row>
    <row r="17124" spans="3:3">
      <c r="C17124" s="1"/>
    </row>
    <row r="17125" spans="3:3">
      <c r="C17125" s="1"/>
    </row>
    <row r="17126" spans="3:3">
      <c r="C17126" s="1"/>
    </row>
    <row r="17127" spans="3:3">
      <c r="C17127" s="1"/>
    </row>
    <row r="17128" spans="3:3">
      <c r="C17128" s="1"/>
    </row>
    <row r="17129" spans="3:3">
      <c r="C17129" s="1"/>
    </row>
    <row r="17130" spans="3:3">
      <c r="C17130" s="1"/>
    </row>
    <row r="17131" spans="3:3">
      <c r="C17131" s="1"/>
    </row>
    <row r="17132" spans="3:3">
      <c r="C17132" s="1"/>
    </row>
    <row r="17133" spans="3:3">
      <c r="C17133" s="1"/>
    </row>
    <row r="17134" spans="3:3">
      <c r="C17134" s="1"/>
    </row>
    <row r="17135" spans="3:3">
      <c r="C17135" s="1"/>
    </row>
    <row r="17136" spans="3:3">
      <c r="C17136" s="1"/>
    </row>
    <row r="17137" spans="3:3">
      <c r="C17137" s="1"/>
    </row>
    <row r="17138" spans="3:3">
      <c r="C17138" s="1"/>
    </row>
    <row r="17139" spans="3:3">
      <c r="C17139" s="1"/>
    </row>
    <row r="17140" spans="3:3">
      <c r="C17140" s="1"/>
    </row>
    <row r="17141" spans="3:3">
      <c r="C17141" s="1"/>
    </row>
    <row r="17142" spans="3:3">
      <c r="C17142" s="1"/>
    </row>
    <row r="17143" spans="3:3">
      <c r="C17143" s="1"/>
    </row>
    <row r="17144" spans="3:3">
      <c r="C17144" s="1"/>
    </row>
    <row r="17145" spans="3:3">
      <c r="C17145" s="1"/>
    </row>
    <row r="17146" spans="3:3">
      <c r="C17146" s="1"/>
    </row>
    <row r="17147" spans="3:3">
      <c r="C17147" s="1"/>
    </row>
    <row r="17148" spans="3:3">
      <c r="C17148" s="1"/>
    </row>
    <row r="17149" spans="3:3">
      <c r="C17149" s="1"/>
    </row>
    <row r="17150" spans="3:3">
      <c r="C17150" s="1"/>
    </row>
    <row r="17151" spans="3:3">
      <c r="C17151" s="1"/>
    </row>
    <row r="17152" spans="3:3">
      <c r="C17152" s="1"/>
    </row>
    <row r="17153" spans="3:3">
      <c r="C17153" s="1"/>
    </row>
    <row r="17154" spans="3:3">
      <c r="C17154" s="1"/>
    </row>
    <row r="17155" spans="3:3">
      <c r="C17155" s="1"/>
    </row>
    <row r="17156" spans="3:3">
      <c r="C17156" s="1"/>
    </row>
    <row r="17157" spans="3:3">
      <c r="C17157" s="1"/>
    </row>
    <row r="17158" spans="3:3">
      <c r="C17158" s="1"/>
    </row>
    <row r="17159" spans="3:3">
      <c r="C17159" s="1"/>
    </row>
    <row r="17160" spans="3:3">
      <c r="C17160" s="1"/>
    </row>
    <row r="17161" spans="3:3">
      <c r="C17161" s="1"/>
    </row>
    <row r="17162" spans="3:3">
      <c r="C17162" s="1"/>
    </row>
    <row r="17163" spans="3:3">
      <c r="C17163" s="1"/>
    </row>
    <row r="17164" spans="3:3">
      <c r="C17164" s="1"/>
    </row>
    <row r="17165" spans="3:3">
      <c r="C17165" s="1"/>
    </row>
    <row r="17166" spans="3:3">
      <c r="C17166" s="1"/>
    </row>
    <row r="17167" spans="3:3">
      <c r="C17167" s="1"/>
    </row>
    <row r="17168" spans="3:3">
      <c r="C17168" s="1"/>
    </row>
    <row r="17169" spans="3:3">
      <c r="C17169" s="1"/>
    </row>
    <row r="17170" spans="3:3">
      <c r="C17170" s="1"/>
    </row>
    <row r="17171" spans="3:3">
      <c r="C17171" s="1"/>
    </row>
    <row r="17172" spans="3:3">
      <c r="C17172" s="1"/>
    </row>
    <row r="17173" spans="3:3">
      <c r="C17173" s="1"/>
    </row>
    <row r="17174" spans="3:3">
      <c r="C17174" s="1"/>
    </row>
    <row r="17175" spans="3:3">
      <c r="C17175" s="1"/>
    </row>
    <row r="17176" spans="3:3">
      <c r="C17176" s="1"/>
    </row>
    <row r="17177" spans="3:3">
      <c r="C17177" s="1"/>
    </row>
    <row r="17178" spans="3:3">
      <c r="C17178" s="1"/>
    </row>
    <row r="17179" spans="3:3">
      <c r="C17179" s="1"/>
    </row>
    <row r="17180" spans="3:3">
      <c r="C17180" s="1"/>
    </row>
    <row r="17181" spans="3:3">
      <c r="C17181" s="1"/>
    </row>
    <row r="17182" spans="3:3">
      <c r="C17182" s="1"/>
    </row>
    <row r="17183" spans="3:3">
      <c r="C17183" s="1"/>
    </row>
    <row r="17184" spans="3:3">
      <c r="C17184" s="1"/>
    </row>
    <row r="17185" spans="3:3">
      <c r="C17185" s="1"/>
    </row>
    <row r="17186" spans="3:3">
      <c r="C17186" s="1"/>
    </row>
    <row r="17187" spans="3:3">
      <c r="C17187" s="1"/>
    </row>
    <row r="17188" spans="3:3">
      <c r="C17188" s="1"/>
    </row>
    <row r="17189" spans="3:3">
      <c r="C17189" s="1"/>
    </row>
    <row r="17190" spans="3:3">
      <c r="C17190" s="1"/>
    </row>
    <row r="17191" spans="3:3">
      <c r="C17191" s="1"/>
    </row>
    <row r="17192" spans="3:3">
      <c r="C17192" s="1"/>
    </row>
    <row r="17193" spans="3:3">
      <c r="C17193" s="1"/>
    </row>
    <row r="17194" spans="3:3">
      <c r="C17194" s="1"/>
    </row>
    <row r="17195" spans="3:3">
      <c r="C17195" s="1"/>
    </row>
    <row r="17196" spans="3:3">
      <c r="C17196" s="1"/>
    </row>
    <row r="17197" spans="3:3">
      <c r="C17197" s="1"/>
    </row>
    <row r="17198" spans="3:3">
      <c r="C17198" s="1"/>
    </row>
    <row r="17199" spans="3:3">
      <c r="C17199" s="1"/>
    </row>
    <row r="17200" spans="3:3">
      <c r="C17200" s="1"/>
    </row>
    <row r="17201" spans="3:3">
      <c r="C17201" s="1"/>
    </row>
    <row r="17202" spans="3:3">
      <c r="C17202" s="1"/>
    </row>
    <row r="17203" spans="3:3">
      <c r="C17203" s="1"/>
    </row>
    <row r="17204" spans="3:3">
      <c r="C17204" s="1"/>
    </row>
    <row r="17205" spans="3:3">
      <c r="C17205" s="1"/>
    </row>
    <row r="17206" spans="3:3">
      <c r="C17206" s="1"/>
    </row>
    <row r="17207" spans="3:3">
      <c r="C17207" s="1"/>
    </row>
    <row r="17208" spans="3:3">
      <c r="C17208" s="1"/>
    </row>
    <row r="17209" spans="3:3">
      <c r="C17209" s="1"/>
    </row>
    <row r="17210" spans="3:3">
      <c r="C17210" s="1"/>
    </row>
    <row r="17211" spans="3:3">
      <c r="C17211" s="1"/>
    </row>
    <row r="17212" spans="3:3">
      <c r="C17212" s="1"/>
    </row>
    <row r="17213" spans="3:3">
      <c r="C17213" s="1"/>
    </row>
    <row r="17214" spans="3:3">
      <c r="C17214" s="1"/>
    </row>
    <row r="17215" spans="3:3">
      <c r="C17215" s="1"/>
    </row>
    <row r="17216" spans="3:3">
      <c r="C17216" s="1"/>
    </row>
    <row r="17217" spans="3:3">
      <c r="C17217" s="1"/>
    </row>
    <row r="17218" spans="3:3">
      <c r="C17218" s="1"/>
    </row>
    <row r="17219" spans="3:3">
      <c r="C17219" s="1"/>
    </row>
    <row r="17220" spans="3:3">
      <c r="C17220" s="1"/>
    </row>
    <row r="17221" spans="3:3">
      <c r="C17221" s="1"/>
    </row>
    <row r="17222" spans="3:3">
      <c r="C17222" s="1"/>
    </row>
    <row r="17223" spans="3:3">
      <c r="C17223" s="1"/>
    </row>
    <row r="17224" spans="3:3">
      <c r="C17224" s="1"/>
    </row>
    <row r="17225" spans="3:3">
      <c r="C17225" s="1"/>
    </row>
    <row r="17226" spans="3:3">
      <c r="C17226" s="1"/>
    </row>
    <row r="17227" spans="3:3">
      <c r="C17227" s="1"/>
    </row>
    <row r="17228" spans="3:3">
      <c r="C17228" s="1"/>
    </row>
    <row r="17229" spans="3:3">
      <c r="C17229" s="1"/>
    </row>
    <row r="17230" spans="3:3">
      <c r="C17230" s="1"/>
    </row>
    <row r="17231" spans="3:3">
      <c r="C17231" s="1"/>
    </row>
    <row r="17232" spans="3:3">
      <c r="C17232" s="1"/>
    </row>
    <row r="17233" spans="3:3">
      <c r="C17233" s="1"/>
    </row>
    <row r="17234" spans="3:3">
      <c r="C17234" s="1"/>
    </row>
    <row r="17235" spans="3:3">
      <c r="C17235" s="1"/>
    </row>
    <row r="17236" spans="3:3">
      <c r="C17236" s="1"/>
    </row>
    <row r="17237" spans="3:3">
      <c r="C17237" s="1"/>
    </row>
    <row r="17238" spans="3:3">
      <c r="C17238" s="1"/>
    </row>
    <row r="17239" spans="3:3">
      <c r="C17239" s="1"/>
    </row>
    <row r="17240" spans="3:3">
      <c r="C17240" s="1"/>
    </row>
    <row r="17241" spans="3:3">
      <c r="C17241" s="1"/>
    </row>
    <row r="17242" spans="3:3">
      <c r="C17242" s="1"/>
    </row>
    <row r="17243" spans="3:3">
      <c r="C17243" s="1"/>
    </row>
    <row r="17244" spans="3:3">
      <c r="C17244" s="1"/>
    </row>
    <row r="17245" spans="3:3">
      <c r="C17245" s="1"/>
    </row>
    <row r="17246" spans="3:3">
      <c r="C17246" s="1"/>
    </row>
    <row r="17247" spans="3:3">
      <c r="C17247" s="1"/>
    </row>
    <row r="17248" spans="3:3">
      <c r="C17248" s="1"/>
    </row>
    <row r="17249" spans="3:3">
      <c r="C17249" s="1"/>
    </row>
    <row r="17250" spans="3:3">
      <c r="C17250" s="1"/>
    </row>
    <row r="17251" spans="3:3">
      <c r="C17251" s="1"/>
    </row>
    <row r="17252" spans="3:3">
      <c r="C17252" s="1"/>
    </row>
    <row r="17253" spans="3:3">
      <c r="C17253" s="1"/>
    </row>
    <row r="17254" spans="3:3">
      <c r="C17254" s="1"/>
    </row>
    <row r="17255" spans="3:3">
      <c r="C17255" s="1"/>
    </row>
    <row r="17256" spans="3:3">
      <c r="C17256" s="1"/>
    </row>
    <row r="17257" spans="3:3">
      <c r="C17257" s="1"/>
    </row>
    <row r="17258" spans="3:3">
      <c r="C17258" s="1"/>
    </row>
    <row r="17259" spans="3:3">
      <c r="C17259" s="1"/>
    </row>
    <row r="17260" spans="3:3">
      <c r="C17260" s="1"/>
    </row>
    <row r="17261" spans="3:3">
      <c r="C17261" s="1"/>
    </row>
    <row r="17262" spans="3:3">
      <c r="C17262" s="1"/>
    </row>
    <row r="17263" spans="3:3">
      <c r="C17263" s="1"/>
    </row>
    <row r="17264" spans="3:3">
      <c r="C17264" s="1"/>
    </row>
    <row r="17265" spans="3:3">
      <c r="C17265" s="1"/>
    </row>
    <row r="17266" spans="3:3">
      <c r="C17266" s="1"/>
    </row>
    <row r="17267" spans="3:3">
      <c r="C17267" s="1"/>
    </row>
    <row r="17268" spans="3:3">
      <c r="C17268" s="1"/>
    </row>
    <row r="17269" spans="3:3">
      <c r="C17269" s="1"/>
    </row>
    <row r="17270" spans="3:3">
      <c r="C17270" s="1"/>
    </row>
    <row r="17271" spans="3:3">
      <c r="C17271" s="1"/>
    </row>
    <row r="17272" spans="3:3">
      <c r="C17272" s="1"/>
    </row>
    <row r="17273" spans="3:3">
      <c r="C17273" s="1"/>
    </row>
    <row r="17274" spans="3:3">
      <c r="C17274" s="1"/>
    </row>
    <row r="17275" spans="3:3">
      <c r="C17275" s="1"/>
    </row>
    <row r="17276" spans="3:3">
      <c r="C17276" s="1"/>
    </row>
    <row r="17277" spans="3:3">
      <c r="C17277" s="1"/>
    </row>
    <row r="17278" spans="3:3">
      <c r="C17278" s="1"/>
    </row>
    <row r="17279" spans="3:3">
      <c r="C17279" s="1"/>
    </row>
    <row r="17280" spans="3:3">
      <c r="C17280" s="1"/>
    </row>
    <row r="17281" spans="3:3">
      <c r="C17281" s="1"/>
    </row>
    <row r="17282" spans="3:3">
      <c r="C17282" s="1"/>
    </row>
    <row r="17283" spans="3:3">
      <c r="C17283" s="1"/>
    </row>
    <row r="17284" spans="3:3">
      <c r="C17284" s="1"/>
    </row>
    <row r="17285" spans="3:3">
      <c r="C17285" s="1"/>
    </row>
    <row r="17286" spans="3:3">
      <c r="C17286" s="1"/>
    </row>
    <row r="17287" spans="3:3">
      <c r="C17287" s="1"/>
    </row>
    <row r="17288" spans="3:3">
      <c r="C17288" s="1"/>
    </row>
    <row r="17289" spans="3:3">
      <c r="C17289" s="1"/>
    </row>
    <row r="17290" spans="3:3">
      <c r="C17290" s="1"/>
    </row>
    <row r="17291" spans="3:3">
      <c r="C17291" s="1"/>
    </row>
    <row r="17292" spans="3:3">
      <c r="C17292" s="1"/>
    </row>
    <row r="17293" spans="3:3">
      <c r="C17293" s="1"/>
    </row>
    <row r="17294" spans="3:3">
      <c r="C17294" s="1"/>
    </row>
    <row r="17295" spans="3:3">
      <c r="C17295" s="1"/>
    </row>
    <row r="17296" spans="3:3">
      <c r="C17296" s="1"/>
    </row>
    <row r="17297" spans="3:3">
      <c r="C17297" s="1"/>
    </row>
    <row r="17298" spans="3:3">
      <c r="C17298" s="1"/>
    </row>
    <row r="17299" spans="3:3">
      <c r="C17299" s="1"/>
    </row>
    <row r="17300" spans="3:3">
      <c r="C17300" s="1"/>
    </row>
    <row r="17301" spans="3:3">
      <c r="C17301" s="1"/>
    </row>
    <row r="17302" spans="3:3">
      <c r="C17302" s="1"/>
    </row>
    <row r="17303" spans="3:3">
      <c r="C17303" s="1"/>
    </row>
    <row r="17304" spans="3:3">
      <c r="C17304" s="1"/>
    </row>
    <row r="17305" spans="3:3">
      <c r="C17305" s="1"/>
    </row>
    <row r="17306" spans="3:3">
      <c r="C17306" s="1"/>
    </row>
    <row r="17307" spans="3:3">
      <c r="C17307" s="1"/>
    </row>
    <row r="17308" spans="3:3">
      <c r="C17308" s="1"/>
    </row>
    <row r="17309" spans="3:3">
      <c r="C17309" s="1"/>
    </row>
    <row r="17310" spans="3:3">
      <c r="C17310" s="1"/>
    </row>
    <row r="17311" spans="3:3">
      <c r="C17311" s="1"/>
    </row>
    <row r="17312" spans="3:3">
      <c r="C17312" s="1"/>
    </row>
    <row r="17313" spans="3:3">
      <c r="C17313" s="1"/>
    </row>
    <row r="17314" spans="3:3">
      <c r="C17314" s="1"/>
    </row>
    <row r="17315" spans="3:3">
      <c r="C17315" s="1"/>
    </row>
    <row r="17316" spans="3:3">
      <c r="C17316" s="1"/>
    </row>
    <row r="17317" spans="3:3">
      <c r="C17317" s="1"/>
    </row>
    <row r="17318" spans="3:3">
      <c r="C17318" s="1"/>
    </row>
    <row r="17319" spans="3:3">
      <c r="C17319" s="1"/>
    </row>
    <row r="17320" spans="3:3">
      <c r="C17320" s="1"/>
    </row>
    <row r="17321" spans="3:3">
      <c r="C17321" s="1"/>
    </row>
    <row r="17322" spans="3:3">
      <c r="C17322" s="1"/>
    </row>
    <row r="17323" spans="3:3">
      <c r="C17323" s="1"/>
    </row>
    <row r="17324" spans="3:3">
      <c r="C17324" s="1"/>
    </row>
    <row r="17325" spans="3:3">
      <c r="C17325" s="1"/>
    </row>
    <row r="17326" spans="3:3">
      <c r="C17326" s="1"/>
    </row>
    <row r="17327" spans="3:3">
      <c r="C17327" s="1"/>
    </row>
    <row r="17328" spans="3:3">
      <c r="C17328" s="1"/>
    </row>
    <row r="17329" spans="3:3">
      <c r="C17329" s="1"/>
    </row>
    <row r="17330" spans="3:3">
      <c r="C17330" s="1"/>
    </row>
    <row r="17331" spans="3:3">
      <c r="C17331" s="1"/>
    </row>
    <row r="17332" spans="3:3">
      <c r="C17332" s="1"/>
    </row>
    <row r="17333" spans="3:3">
      <c r="C17333" s="1"/>
    </row>
    <row r="17334" spans="3:3">
      <c r="C17334" s="1"/>
    </row>
    <row r="17335" spans="3:3">
      <c r="C17335" s="1"/>
    </row>
    <row r="17336" spans="3:3">
      <c r="C17336" s="1"/>
    </row>
    <row r="17337" spans="3:3">
      <c r="C17337" s="1"/>
    </row>
    <row r="17338" spans="3:3">
      <c r="C17338" s="1"/>
    </row>
    <row r="17339" spans="3:3">
      <c r="C17339" s="1"/>
    </row>
    <row r="17340" spans="3:3">
      <c r="C17340" s="1"/>
    </row>
    <row r="17341" spans="3:3">
      <c r="C17341" s="1"/>
    </row>
    <row r="17342" spans="3:3">
      <c r="C17342" s="1"/>
    </row>
    <row r="17343" spans="3:3">
      <c r="C17343" s="1"/>
    </row>
    <row r="17344" spans="3:3">
      <c r="C17344" s="1"/>
    </row>
    <row r="17345" spans="3:3">
      <c r="C17345" s="1"/>
    </row>
    <row r="17346" spans="3:3">
      <c r="C17346" s="1"/>
    </row>
    <row r="17347" spans="3:3">
      <c r="C17347" s="1"/>
    </row>
    <row r="17348" spans="3:3">
      <c r="C17348" s="1"/>
    </row>
    <row r="17349" spans="3:3">
      <c r="C17349" s="1"/>
    </row>
    <row r="17350" spans="3:3">
      <c r="C17350" s="1"/>
    </row>
    <row r="17351" spans="3:3">
      <c r="C17351" s="1"/>
    </row>
    <row r="17352" spans="3:3">
      <c r="C17352" s="1"/>
    </row>
    <row r="17353" spans="3:3">
      <c r="C17353" s="1"/>
    </row>
    <row r="17354" spans="3:3">
      <c r="C17354" s="1"/>
    </row>
    <row r="17355" spans="3:3">
      <c r="C17355" s="1"/>
    </row>
    <row r="17356" spans="3:3">
      <c r="C17356" s="1"/>
    </row>
    <row r="17357" spans="3:3">
      <c r="C17357" s="1"/>
    </row>
    <row r="17358" spans="3:3">
      <c r="C17358" s="1"/>
    </row>
    <row r="17359" spans="3:3">
      <c r="C17359" s="1"/>
    </row>
    <row r="17360" spans="3:3">
      <c r="C17360" s="1"/>
    </row>
    <row r="17361" spans="3:3">
      <c r="C17361" s="1"/>
    </row>
    <row r="17362" spans="3:3">
      <c r="C17362" s="1"/>
    </row>
    <row r="17363" spans="3:3">
      <c r="C17363" s="1"/>
    </row>
    <row r="17364" spans="3:3">
      <c r="C17364" s="1"/>
    </row>
    <row r="17365" spans="3:3">
      <c r="C17365" s="1"/>
    </row>
    <row r="17366" spans="3:3">
      <c r="C17366" s="1"/>
    </row>
    <row r="17367" spans="3:3">
      <c r="C17367" s="1"/>
    </row>
    <row r="17368" spans="3:3">
      <c r="C17368" s="1"/>
    </row>
    <row r="17369" spans="3:3">
      <c r="C17369" s="1"/>
    </row>
    <row r="17370" spans="3:3">
      <c r="C17370" s="1"/>
    </row>
    <row r="17371" spans="3:3">
      <c r="C17371" s="1"/>
    </row>
    <row r="17372" spans="3:3">
      <c r="C17372" s="1"/>
    </row>
    <row r="17373" spans="3:3">
      <c r="C17373" s="1"/>
    </row>
    <row r="17374" spans="3:3">
      <c r="C17374" s="1"/>
    </row>
    <row r="17375" spans="3:3">
      <c r="C17375" s="1"/>
    </row>
    <row r="17376" spans="3:3">
      <c r="C17376" s="1"/>
    </row>
    <row r="17377" spans="3:3">
      <c r="C17377" s="1"/>
    </row>
    <row r="17378" spans="3:3">
      <c r="C17378" s="1"/>
    </row>
    <row r="17379" spans="3:3">
      <c r="C17379" s="1"/>
    </row>
    <row r="17380" spans="3:3">
      <c r="C17380" s="1"/>
    </row>
    <row r="17381" spans="3:3">
      <c r="C17381" s="1"/>
    </row>
    <row r="17382" spans="3:3">
      <c r="C17382" s="1"/>
    </row>
    <row r="17383" spans="3:3">
      <c r="C17383" s="1"/>
    </row>
    <row r="17384" spans="3:3">
      <c r="C17384" s="1"/>
    </row>
    <row r="17385" spans="3:3">
      <c r="C17385" s="1"/>
    </row>
    <row r="17386" spans="3:3">
      <c r="C17386" s="1"/>
    </row>
    <row r="17387" spans="3:3">
      <c r="C17387" s="1"/>
    </row>
    <row r="17388" spans="3:3">
      <c r="C17388" s="1"/>
    </row>
    <row r="17389" spans="3:3">
      <c r="C17389" s="1"/>
    </row>
    <row r="17390" spans="3:3">
      <c r="C17390" s="1"/>
    </row>
    <row r="17391" spans="3:3">
      <c r="C17391" s="1"/>
    </row>
    <row r="17392" spans="3:3">
      <c r="C17392" s="1"/>
    </row>
    <row r="17393" spans="3:3">
      <c r="C17393" s="1"/>
    </row>
    <row r="17394" spans="3:3">
      <c r="C17394" s="1"/>
    </row>
    <row r="17395" spans="3:3">
      <c r="C17395" s="1"/>
    </row>
    <row r="17396" spans="3:3">
      <c r="C17396" s="1"/>
    </row>
    <row r="17397" spans="3:3">
      <c r="C17397" s="1"/>
    </row>
    <row r="17398" spans="3:3">
      <c r="C17398" s="1"/>
    </row>
    <row r="17399" spans="3:3">
      <c r="C17399" s="1"/>
    </row>
    <row r="17400" spans="3:3">
      <c r="C17400" s="1"/>
    </row>
    <row r="17401" spans="3:3">
      <c r="C17401" s="1"/>
    </row>
    <row r="17402" spans="3:3">
      <c r="C17402" s="1"/>
    </row>
    <row r="17403" spans="3:3">
      <c r="C17403" s="1"/>
    </row>
    <row r="17404" spans="3:3">
      <c r="C17404" s="1"/>
    </row>
    <row r="17405" spans="3:3">
      <c r="C17405" s="1"/>
    </row>
    <row r="17406" spans="3:3">
      <c r="C17406" s="1"/>
    </row>
    <row r="17407" spans="3:3">
      <c r="C17407" s="1"/>
    </row>
    <row r="17408" spans="3:3">
      <c r="C17408" s="1"/>
    </row>
    <row r="17409" spans="3:3">
      <c r="C17409" s="1"/>
    </row>
    <row r="17410" spans="3:3">
      <c r="C17410" s="1"/>
    </row>
    <row r="17411" spans="3:3">
      <c r="C17411" s="1"/>
    </row>
    <row r="17412" spans="3:3">
      <c r="C17412" s="1"/>
    </row>
    <row r="17413" spans="3:3">
      <c r="C17413" s="1"/>
    </row>
    <row r="17414" spans="3:3">
      <c r="C17414" s="1"/>
    </row>
    <row r="17415" spans="3:3">
      <c r="C17415" s="1"/>
    </row>
    <row r="17416" spans="3:3">
      <c r="C17416" s="1"/>
    </row>
    <row r="17417" spans="3:3">
      <c r="C17417" s="1"/>
    </row>
    <row r="17418" spans="3:3">
      <c r="C17418" s="1"/>
    </row>
    <row r="17419" spans="3:3">
      <c r="C17419" s="1"/>
    </row>
    <row r="17420" spans="3:3">
      <c r="C17420" s="1"/>
    </row>
    <row r="17421" spans="3:3">
      <c r="C17421" s="1"/>
    </row>
    <row r="17422" spans="3:3">
      <c r="C17422" s="1"/>
    </row>
    <row r="17423" spans="3:3">
      <c r="C17423" s="1"/>
    </row>
    <row r="17424" spans="3:3">
      <c r="C17424" s="1"/>
    </row>
    <row r="17425" spans="3:3">
      <c r="C17425" s="1"/>
    </row>
    <row r="17426" spans="3:3">
      <c r="C17426" s="1"/>
    </row>
    <row r="17427" spans="3:3">
      <c r="C17427" s="1"/>
    </row>
    <row r="17428" spans="3:3">
      <c r="C17428" s="1"/>
    </row>
    <row r="17429" spans="3:3">
      <c r="C17429" s="1"/>
    </row>
    <row r="17430" spans="3:3">
      <c r="C17430" s="1"/>
    </row>
    <row r="17431" spans="3:3">
      <c r="C17431" s="1"/>
    </row>
    <row r="17432" spans="3:3">
      <c r="C17432" s="1"/>
    </row>
    <row r="17433" spans="3:3">
      <c r="C17433" s="1"/>
    </row>
    <row r="17434" spans="3:3">
      <c r="C17434" s="1"/>
    </row>
    <row r="17435" spans="3:3">
      <c r="C17435" s="1"/>
    </row>
    <row r="17436" spans="3:3">
      <c r="C17436" s="1"/>
    </row>
    <row r="17437" spans="3:3">
      <c r="C17437" s="1"/>
    </row>
    <row r="17438" spans="3:3">
      <c r="C17438" s="1"/>
    </row>
    <row r="17439" spans="3:3">
      <c r="C17439" s="1"/>
    </row>
    <row r="17440" spans="3:3">
      <c r="C17440" s="1"/>
    </row>
    <row r="17441" spans="3:3">
      <c r="C17441" s="1"/>
    </row>
    <row r="17442" spans="3:3">
      <c r="C17442" s="1"/>
    </row>
    <row r="17443" spans="3:3">
      <c r="C17443" s="1"/>
    </row>
    <row r="17444" spans="3:3">
      <c r="C17444" s="1"/>
    </row>
    <row r="17445" spans="3:3">
      <c r="C17445" s="1"/>
    </row>
    <row r="17446" spans="3:3">
      <c r="C17446" s="1"/>
    </row>
    <row r="17447" spans="3:3">
      <c r="C17447" s="1"/>
    </row>
    <row r="17448" spans="3:3">
      <c r="C17448" s="1"/>
    </row>
    <row r="17449" spans="3:3">
      <c r="C17449" s="1"/>
    </row>
    <row r="17450" spans="3:3">
      <c r="C17450" s="1"/>
    </row>
    <row r="17451" spans="3:3">
      <c r="C17451" s="1"/>
    </row>
    <row r="17452" spans="3:3">
      <c r="C17452" s="1"/>
    </row>
    <row r="17453" spans="3:3">
      <c r="C17453" s="1"/>
    </row>
    <row r="17454" spans="3:3">
      <c r="C17454" s="1"/>
    </row>
    <row r="17455" spans="3:3">
      <c r="C17455" s="1"/>
    </row>
    <row r="17456" spans="3:3">
      <c r="C17456" s="1"/>
    </row>
    <row r="17457" spans="3:3">
      <c r="C17457" s="1"/>
    </row>
    <row r="17458" spans="3:3">
      <c r="C17458" s="1"/>
    </row>
    <row r="17459" spans="3:3">
      <c r="C17459" s="1"/>
    </row>
    <row r="17460" spans="3:3">
      <c r="C17460" s="1"/>
    </row>
    <row r="17461" spans="3:3">
      <c r="C17461" s="1"/>
    </row>
    <row r="17462" spans="3:3">
      <c r="C17462" s="1"/>
    </row>
    <row r="17463" spans="3:3">
      <c r="C17463" s="1"/>
    </row>
    <row r="17464" spans="3:3">
      <c r="C17464" s="1"/>
    </row>
    <row r="17465" spans="3:3">
      <c r="C17465" s="1"/>
    </row>
    <row r="17466" spans="3:3">
      <c r="C17466" s="1"/>
    </row>
    <row r="17467" spans="3:3">
      <c r="C17467" s="1"/>
    </row>
    <row r="17468" spans="3:3">
      <c r="C17468" s="1"/>
    </row>
    <row r="17469" spans="3:3">
      <c r="C17469" s="1"/>
    </row>
    <row r="17470" spans="3:3">
      <c r="C17470" s="1"/>
    </row>
    <row r="17471" spans="3:3">
      <c r="C17471" s="1"/>
    </row>
    <row r="17472" spans="3:3">
      <c r="C17472" s="1"/>
    </row>
    <row r="17473" spans="3:3">
      <c r="C17473" s="1"/>
    </row>
    <row r="17474" spans="3:3">
      <c r="C17474" s="1"/>
    </row>
    <row r="17475" spans="3:3">
      <c r="C17475" s="1"/>
    </row>
    <row r="17476" spans="3:3">
      <c r="C17476" s="1"/>
    </row>
    <row r="17477" spans="3:3">
      <c r="C17477" s="1"/>
    </row>
    <row r="17478" spans="3:3">
      <c r="C17478" s="1"/>
    </row>
    <row r="17479" spans="3:3">
      <c r="C17479" s="1"/>
    </row>
    <row r="17480" spans="3:3">
      <c r="C17480" s="1"/>
    </row>
    <row r="17481" spans="3:3">
      <c r="C17481" s="1"/>
    </row>
    <row r="17482" spans="3:3">
      <c r="C17482" s="1"/>
    </row>
    <row r="17483" spans="3:3">
      <c r="C17483" s="1"/>
    </row>
    <row r="17484" spans="3:3">
      <c r="C17484" s="1"/>
    </row>
    <row r="17485" spans="3:3">
      <c r="C17485" s="1"/>
    </row>
    <row r="17486" spans="3:3">
      <c r="C17486" s="1"/>
    </row>
    <row r="17487" spans="3:3">
      <c r="C17487" s="1"/>
    </row>
    <row r="17488" spans="3:3">
      <c r="C17488" s="1"/>
    </row>
    <row r="17489" spans="3:3">
      <c r="C17489" s="1"/>
    </row>
    <row r="17490" spans="3:3">
      <c r="C17490" s="1"/>
    </row>
    <row r="17491" spans="3:3">
      <c r="C17491" s="1"/>
    </row>
    <row r="17492" spans="3:3">
      <c r="C17492" s="1"/>
    </row>
    <row r="17493" spans="3:3">
      <c r="C17493" s="1"/>
    </row>
    <row r="17494" spans="3:3">
      <c r="C17494" s="1"/>
    </row>
    <row r="17495" spans="3:3">
      <c r="C17495" s="1"/>
    </row>
    <row r="17496" spans="3:3">
      <c r="C17496" s="1"/>
    </row>
    <row r="17497" spans="3:3">
      <c r="C17497" s="1"/>
    </row>
    <row r="17498" spans="3:3">
      <c r="C17498" s="1"/>
    </row>
    <row r="17499" spans="3:3">
      <c r="C17499" s="1"/>
    </row>
    <row r="17500" spans="3:3">
      <c r="C17500" s="1"/>
    </row>
    <row r="17501" spans="3:3">
      <c r="C17501" s="1"/>
    </row>
    <row r="17502" spans="3:3">
      <c r="C17502" s="1"/>
    </row>
    <row r="17503" spans="3:3">
      <c r="C17503" s="1"/>
    </row>
    <row r="17504" spans="3:3">
      <c r="C17504" s="1"/>
    </row>
    <row r="17505" spans="3:3">
      <c r="C17505" s="1"/>
    </row>
    <row r="17506" spans="3:3">
      <c r="C17506" s="1"/>
    </row>
    <row r="17507" spans="3:3">
      <c r="C17507" s="1"/>
    </row>
    <row r="17508" spans="3:3">
      <c r="C17508" s="1"/>
    </row>
    <row r="17509" spans="3:3">
      <c r="C17509" s="1"/>
    </row>
    <row r="17510" spans="3:3">
      <c r="C17510" s="1"/>
    </row>
    <row r="17511" spans="3:3">
      <c r="C17511" s="1"/>
    </row>
    <row r="17512" spans="3:3">
      <c r="C17512" s="1"/>
    </row>
    <row r="17513" spans="3:3">
      <c r="C17513" s="1"/>
    </row>
    <row r="17514" spans="3:3">
      <c r="C17514" s="1"/>
    </row>
    <row r="17515" spans="3:3">
      <c r="C17515" s="1"/>
    </row>
    <row r="17516" spans="3:3">
      <c r="C17516" s="1"/>
    </row>
    <row r="17517" spans="3:3">
      <c r="C17517" s="1"/>
    </row>
    <row r="17518" spans="3:3">
      <c r="C17518" s="1"/>
    </row>
    <row r="17519" spans="3:3">
      <c r="C17519" s="1"/>
    </row>
    <row r="17520" spans="3:3">
      <c r="C17520" s="1"/>
    </row>
    <row r="17521" spans="3:3">
      <c r="C17521" s="1"/>
    </row>
    <row r="17522" spans="3:3">
      <c r="C17522" s="1"/>
    </row>
    <row r="17523" spans="3:3">
      <c r="C17523" s="1"/>
    </row>
    <row r="17524" spans="3:3">
      <c r="C17524" s="1"/>
    </row>
    <row r="17525" spans="3:3">
      <c r="C17525" s="1"/>
    </row>
    <row r="17526" spans="3:3">
      <c r="C17526" s="1"/>
    </row>
    <row r="17527" spans="3:3">
      <c r="C17527" s="1"/>
    </row>
    <row r="17528" spans="3:3">
      <c r="C17528" s="1"/>
    </row>
    <row r="17529" spans="3:3">
      <c r="C17529" s="1"/>
    </row>
    <row r="17530" spans="3:3">
      <c r="C17530" s="1"/>
    </row>
    <row r="17531" spans="3:3">
      <c r="C17531" s="1"/>
    </row>
    <row r="17532" spans="3:3">
      <c r="C17532" s="1"/>
    </row>
    <row r="17533" spans="3:3">
      <c r="C17533" s="1"/>
    </row>
    <row r="17534" spans="3:3">
      <c r="C17534" s="1"/>
    </row>
    <row r="17535" spans="3:3">
      <c r="C17535" s="1"/>
    </row>
    <row r="17536" spans="3:3">
      <c r="C17536" s="1"/>
    </row>
    <row r="17537" spans="3:3">
      <c r="C17537" s="1"/>
    </row>
    <row r="17538" spans="3:3">
      <c r="C17538" s="1"/>
    </row>
    <row r="17539" spans="3:3">
      <c r="C17539" s="1"/>
    </row>
    <row r="17540" spans="3:3">
      <c r="C17540" s="1"/>
    </row>
    <row r="17541" spans="3:3">
      <c r="C17541" s="1"/>
    </row>
    <row r="17542" spans="3:3">
      <c r="C17542" s="1"/>
    </row>
    <row r="17543" spans="3:3">
      <c r="C17543" s="1"/>
    </row>
    <row r="17544" spans="3:3">
      <c r="C17544" s="1"/>
    </row>
    <row r="17545" spans="3:3">
      <c r="C17545" s="1"/>
    </row>
    <row r="17546" spans="3:3">
      <c r="C17546" s="1"/>
    </row>
    <row r="17547" spans="3:3">
      <c r="C17547" s="1"/>
    </row>
    <row r="17548" spans="3:3">
      <c r="C17548" s="1"/>
    </row>
    <row r="17549" spans="3:3">
      <c r="C17549" s="1"/>
    </row>
    <row r="17550" spans="3:3">
      <c r="C17550" s="1"/>
    </row>
    <row r="17551" spans="3:3">
      <c r="C17551" s="1"/>
    </row>
    <row r="17552" spans="3:3">
      <c r="C17552" s="1"/>
    </row>
    <row r="17553" spans="3:3">
      <c r="C17553" s="1"/>
    </row>
    <row r="17554" spans="3:3">
      <c r="C17554" s="1"/>
    </row>
    <row r="17555" spans="3:3">
      <c r="C17555" s="1"/>
    </row>
    <row r="17556" spans="3:3">
      <c r="C17556" s="1"/>
    </row>
    <row r="17557" spans="3:3">
      <c r="C17557" s="1"/>
    </row>
    <row r="17558" spans="3:3">
      <c r="C17558" s="1"/>
    </row>
    <row r="17559" spans="3:3">
      <c r="C17559" s="1"/>
    </row>
    <row r="17560" spans="3:3">
      <c r="C17560" s="1"/>
    </row>
    <row r="17561" spans="3:3">
      <c r="C17561" s="1"/>
    </row>
    <row r="17562" spans="3:3">
      <c r="C17562" s="1"/>
    </row>
    <row r="17563" spans="3:3">
      <c r="C17563" s="1"/>
    </row>
    <row r="17564" spans="3:3">
      <c r="C17564" s="1"/>
    </row>
    <row r="17565" spans="3:3">
      <c r="C17565" s="1"/>
    </row>
    <row r="17566" spans="3:3">
      <c r="C17566" s="1"/>
    </row>
    <row r="17567" spans="3:3">
      <c r="C17567" s="1"/>
    </row>
    <row r="17568" spans="3:3">
      <c r="C17568" s="1"/>
    </row>
    <row r="17569" spans="3:3">
      <c r="C17569" s="1"/>
    </row>
    <row r="17570" spans="3:3">
      <c r="C17570" s="1"/>
    </row>
    <row r="17571" spans="3:3">
      <c r="C17571" s="1"/>
    </row>
    <row r="17572" spans="3:3">
      <c r="C17572" s="1"/>
    </row>
    <row r="17573" spans="3:3">
      <c r="C17573" s="1"/>
    </row>
    <row r="17574" spans="3:3">
      <c r="C17574" s="1"/>
    </row>
    <row r="17575" spans="3:3">
      <c r="C17575" s="1"/>
    </row>
    <row r="17576" spans="3:3">
      <c r="C17576" s="1"/>
    </row>
    <row r="17577" spans="3:3">
      <c r="C17577" s="1"/>
    </row>
    <row r="17578" spans="3:3">
      <c r="C17578" s="1"/>
    </row>
    <row r="17579" spans="3:3">
      <c r="C17579" s="1"/>
    </row>
    <row r="17580" spans="3:3">
      <c r="C17580" s="1"/>
    </row>
    <row r="17581" spans="3:3">
      <c r="C17581" s="1"/>
    </row>
    <row r="17582" spans="3:3">
      <c r="C17582" s="1"/>
    </row>
    <row r="17583" spans="3:3">
      <c r="C17583" s="1"/>
    </row>
    <row r="17584" spans="3:3">
      <c r="C17584" s="1"/>
    </row>
    <row r="17585" spans="3:3">
      <c r="C17585" s="1"/>
    </row>
    <row r="17586" spans="3:3">
      <c r="C17586" s="1"/>
    </row>
    <row r="17587" spans="3:3">
      <c r="C17587" s="1"/>
    </row>
    <row r="17588" spans="3:3">
      <c r="C17588" s="1"/>
    </row>
    <row r="17589" spans="3:3">
      <c r="C17589" s="1"/>
    </row>
    <row r="17590" spans="3:3">
      <c r="C17590" s="1"/>
    </row>
    <row r="17591" spans="3:3">
      <c r="C17591" s="1"/>
    </row>
    <row r="17592" spans="3:3">
      <c r="C17592" s="1"/>
    </row>
    <row r="17593" spans="3:3">
      <c r="C17593" s="1"/>
    </row>
    <row r="17594" spans="3:3">
      <c r="C17594" s="1"/>
    </row>
    <row r="17595" spans="3:3">
      <c r="C17595" s="1"/>
    </row>
    <row r="17596" spans="3:3">
      <c r="C17596" s="1"/>
    </row>
    <row r="17597" spans="3:3">
      <c r="C17597" s="1"/>
    </row>
    <row r="17598" spans="3:3">
      <c r="C17598" s="1"/>
    </row>
    <row r="17599" spans="3:3">
      <c r="C17599" s="1"/>
    </row>
    <row r="17600" spans="3:3">
      <c r="C17600" s="1"/>
    </row>
    <row r="17601" spans="3:3">
      <c r="C17601" s="1"/>
    </row>
    <row r="17602" spans="3:3">
      <c r="C17602" s="1"/>
    </row>
    <row r="17603" spans="3:3">
      <c r="C17603" s="1"/>
    </row>
    <row r="17604" spans="3:3">
      <c r="C17604" s="1"/>
    </row>
    <row r="17605" spans="3:3">
      <c r="C17605" s="1"/>
    </row>
    <row r="17606" spans="3:3">
      <c r="C17606" s="1"/>
    </row>
    <row r="17607" spans="3:3">
      <c r="C17607" s="1"/>
    </row>
    <row r="17608" spans="3:3">
      <c r="C17608" s="1"/>
    </row>
    <row r="17609" spans="3:3">
      <c r="C17609" s="1"/>
    </row>
    <row r="17610" spans="3:3">
      <c r="C17610" s="1"/>
    </row>
    <row r="17611" spans="3:3">
      <c r="C17611" s="1"/>
    </row>
    <row r="17612" spans="3:3">
      <c r="C17612" s="1"/>
    </row>
    <row r="17613" spans="3:3">
      <c r="C17613" s="1"/>
    </row>
    <row r="17614" spans="3:3">
      <c r="C17614" s="1"/>
    </row>
    <row r="17615" spans="3:3">
      <c r="C17615" s="1"/>
    </row>
    <row r="17616" spans="3:3">
      <c r="C17616" s="1"/>
    </row>
    <row r="17617" spans="3:3">
      <c r="C17617" s="1"/>
    </row>
    <row r="17618" spans="3:3">
      <c r="C17618" s="1"/>
    </row>
    <row r="17619" spans="3:3">
      <c r="C17619" s="1"/>
    </row>
    <row r="17620" spans="3:3">
      <c r="C17620" s="1"/>
    </row>
    <row r="17621" spans="3:3">
      <c r="C17621" s="1"/>
    </row>
    <row r="17622" spans="3:3">
      <c r="C17622" s="1"/>
    </row>
    <row r="17623" spans="3:3">
      <c r="C17623" s="1"/>
    </row>
    <row r="17624" spans="3:3">
      <c r="C17624" s="1"/>
    </row>
    <row r="17625" spans="3:3">
      <c r="C17625" s="1"/>
    </row>
    <row r="17626" spans="3:3">
      <c r="C17626" s="1"/>
    </row>
    <row r="17627" spans="3:3">
      <c r="C17627" s="1"/>
    </row>
    <row r="17628" spans="3:3">
      <c r="C17628" s="1"/>
    </row>
    <row r="17629" spans="3:3">
      <c r="C17629" s="1"/>
    </row>
    <row r="17630" spans="3:3">
      <c r="C17630" s="1"/>
    </row>
    <row r="17631" spans="3:3">
      <c r="C17631" s="1"/>
    </row>
    <row r="17632" spans="3:3">
      <c r="C17632" s="1"/>
    </row>
    <row r="17633" spans="3:3">
      <c r="C17633" s="1"/>
    </row>
    <row r="17634" spans="3:3">
      <c r="C17634" s="1"/>
    </row>
    <row r="17635" spans="3:3">
      <c r="C17635" s="1"/>
    </row>
    <row r="17636" spans="3:3">
      <c r="C17636" s="1"/>
    </row>
    <row r="17637" spans="3:3">
      <c r="C17637" s="1"/>
    </row>
    <row r="17638" spans="3:3">
      <c r="C17638" s="1"/>
    </row>
    <row r="17639" spans="3:3">
      <c r="C17639" s="1"/>
    </row>
    <row r="17640" spans="3:3">
      <c r="C17640" s="1"/>
    </row>
    <row r="17641" spans="3:3">
      <c r="C17641" s="1"/>
    </row>
    <row r="17642" spans="3:3">
      <c r="C17642" s="1"/>
    </row>
    <row r="17643" spans="3:3">
      <c r="C17643" s="1"/>
    </row>
    <row r="17644" spans="3:3">
      <c r="C17644" s="1"/>
    </row>
    <row r="17645" spans="3:3">
      <c r="C17645" s="1"/>
    </row>
    <row r="17646" spans="3:3">
      <c r="C17646" s="1"/>
    </row>
    <row r="17647" spans="3:3">
      <c r="C17647" s="1"/>
    </row>
    <row r="17648" spans="3:3">
      <c r="C17648" s="1"/>
    </row>
    <row r="17649" spans="3:3">
      <c r="C17649" s="1"/>
    </row>
    <row r="17650" spans="3:3">
      <c r="C17650" s="1"/>
    </row>
    <row r="17651" spans="3:3">
      <c r="C17651" s="1"/>
    </row>
    <row r="17652" spans="3:3">
      <c r="C17652" s="1"/>
    </row>
    <row r="17653" spans="3:3">
      <c r="C17653" s="1"/>
    </row>
    <row r="17654" spans="3:3">
      <c r="C17654" s="1"/>
    </row>
    <row r="17655" spans="3:3">
      <c r="C17655" s="1"/>
    </row>
    <row r="17656" spans="3:3">
      <c r="C17656" s="1"/>
    </row>
    <row r="17657" spans="3:3">
      <c r="C17657" s="1"/>
    </row>
    <row r="17658" spans="3:3">
      <c r="C17658" s="1"/>
    </row>
    <row r="17659" spans="3:3">
      <c r="C17659" s="1"/>
    </row>
    <row r="17660" spans="3:3">
      <c r="C17660" s="1"/>
    </row>
    <row r="17661" spans="3:3">
      <c r="C17661" s="1"/>
    </row>
    <row r="17662" spans="3:3">
      <c r="C17662" s="1"/>
    </row>
    <row r="17663" spans="3:3">
      <c r="C17663" s="1"/>
    </row>
    <row r="17664" spans="3:3">
      <c r="C17664" s="1"/>
    </row>
    <row r="17665" spans="3:3">
      <c r="C17665" s="1"/>
    </row>
    <row r="17666" spans="3:3">
      <c r="C17666" s="1"/>
    </row>
    <row r="17667" spans="3:3">
      <c r="C17667" s="1"/>
    </row>
    <row r="17668" spans="3:3">
      <c r="C17668" s="1"/>
    </row>
    <row r="17669" spans="3:3">
      <c r="C17669" s="1"/>
    </row>
    <row r="17670" spans="3:3">
      <c r="C17670" s="1"/>
    </row>
    <row r="17671" spans="3:3">
      <c r="C17671" s="1"/>
    </row>
    <row r="17672" spans="3:3">
      <c r="C17672" s="1"/>
    </row>
    <row r="17673" spans="3:3">
      <c r="C17673" s="1"/>
    </row>
    <row r="17674" spans="3:3">
      <c r="C17674" s="1"/>
    </row>
    <row r="17675" spans="3:3">
      <c r="C17675" s="1"/>
    </row>
    <row r="17676" spans="3:3">
      <c r="C17676" s="1"/>
    </row>
    <row r="17677" spans="3:3">
      <c r="C17677" s="1"/>
    </row>
    <row r="17678" spans="3:3">
      <c r="C17678" s="1"/>
    </row>
    <row r="17679" spans="3:3">
      <c r="C17679" s="1"/>
    </row>
    <row r="17680" spans="3:3">
      <c r="C17680" s="1"/>
    </row>
    <row r="17681" spans="3:3">
      <c r="C17681" s="1"/>
    </row>
    <row r="17682" spans="3:3">
      <c r="C17682" s="1"/>
    </row>
    <row r="17683" spans="3:3">
      <c r="C17683" s="1"/>
    </row>
    <row r="17684" spans="3:3">
      <c r="C17684" s="1"/>
    </row>
    <row r="17685" spans="3:3">
      <c r="C17685" s="1"/>
    </row>
    <row r="17686" spans="3:3">
      <c r="C17686" s="1"/>
    </row>
    <row r="17687" spans="3:3">
      <c r="C17687" s="1"/>
    </row>
    <row r="17688" spans="3:3">
      <c r="C17688" s="1"/>
    </row>
    <row r="17689" spans="3:3">
      <c r="C17689" s="1"/>
    </row>
    <row r="17690" spans="3:3">
      <c r="C17690" s="1"/>
    </row>
    <row r="17691" spans="3:3">
      <c r="C17691" s="1"/>
    </row>
    <row r="17692" spans="3:3">
      <c r="C17692" s="1"/>
    </row>
    <row r="17693" spans="3:3">
      <c r="C17693" s="1"/>
    </row>
    <row r="17694" spans="3:3">
      <c r="C17694" s="1"/>
    </row>
    <row r="17695" spans="3:3">
      <c r="C17695" s="1"/>
    </row>
    <row r="17696" spans="3:3">
      <c r="C17696" s="1"/>
    </row>
    <row r="17697" spans="3:3">
      <c r="C17697" s="1"/>
    </row>
    <row r="17698" spans="3:3">
      <c r="C17698" s="1"/>
    </row>
    <row r="17699" spans="3:3">
      <c r="C17699" s="1"/>
    </row>
    <row r="17700" spans="3:3">
      <c r="C17700" s="1"/>
    </row>
    <row r="17701" spans="3:3">
      <c r="C17701" s="1"/>
    </row>
    <row r="17702" spans="3:3">
      <c r="C17702" s="1"/>
    </row>
    <row r="17703" spans="3:3">
      <c r="C17703" s="1"/>
    </row>
    <row r="17704" spans="3:3">
      <c r="C17704" s="1"/>
    </row>
    <row r="17705" spans="3:3">
      <c r="C17705" s="1"/>
    </row>
    <row r="17706" spans="3:3">
      <c r="C17706" s="1"/>
    </row>
    <row r="17707" spans="3:3">
      <c r="C17707" s="1"/>
    </row>
    <row r="17708" spans="3:3">
      <c r="C17708" s="1"/>
    </row>
    <row r="17709" spans="3:3">
      <c r="C17709" s="1"/>
    </row>
    <row r="17710" spans="3:3">
      <c r="C17710" s="1"/>
    </row>
    <row r="17711" spans="3:3">
      <c r="C17711" s="1"/>
    </row>
    <row r="17712" spans="3:3">
      <c r="C17712" s="1"/>
    </row>
    <row r="17713" spans="3:3">
      <c r="C17713" s="1"/>
    </row>
    <row r="17714" spans="3:3">
      <c r="C17714" s="1"/>
    </row>
    <row r="17715" spans="3:3">
      <c r="C17715" s="1"/>
    </row>
    <row r="17716" spans="3:3">
      <c r="C17716" s="1"/>
    </row>
    <row r="17717" spans="3:3">
      <c r="C17717" s="1"/>
    </row>
    <row r="17718" spans="3:3">
      <c r="C17718" s="1"/>
    </row>
    <row r="17719" spans="3:3">
      <c r="C17719" s="1"/>
    </row>
    <row r="17720" spans="3:3">
      <c r="C17720" s="1"/>
    </row>
    <row r="17721" spans="3:3">
      <c r="C17721" s="1"/>
    </row>
    <row r="17722" spans="3:3">
      <c r="C17722" s="1"/>
    </row>
    <row r="17723" spans="3:3">
      <c r="C17723" s="1"/>
    </row>
    <row r="17724" spans="3:3">
      <c r="C17724" s="1"/>
    </row>
    <row r="17725" spans="3:3">
      <c r="C17725" s="1"/>
    </row>
    <row r="17726" spans="3:3">
      <c r="C17726" s="1"/>
    </row>
    <row r="17727" spans="3:3">
      <c r="C17727" s="1"/>
    </row>
    <row r="17728" spans="3:3">
      <c r="C17728" s="1"/>
    </row>
    <row r="17729" spans="3:3">
      <c r="C17729" s="1"/>
    </row>
    <row r="17730" spans="3:3">
      <c r="C17730" s="1"/>
    </row>
    <row r="17731" spans="3:3">
      <c r="C17731" s="1"/>
    </row>
    <row r="17732" spans="3:3">
      <c r="C17732" s="1"/>
    </row>
    <row r="17733" spans="3:3">
      <c r="C17733" s="1"/>
    </row>
    <row r="17734" spans="3:3">
      <c r="C17734" s="1"/>
    </row>
    <row r="17735" spans="3:3">
      <c r="C17735" s="1"/>
    </row>
    <row r="17736" spans="3:3">
      <c r="C17736" s="1"/>
    </row>
    <row r="17737" spans="3:3">
      <c r="C17737" s="1"/>
    </row>
    <row r="17738" spans="3:3">
      <c r="C17738" s="1"/>
    </row>
    <row r="17739" spans="3:3">
      <c r="C17739" s="1"/>
    </row>
    <row r="17740" spans="3:3">
      <c r="C17740" s="1"/>
    </row>
    <row r="17741" spans="3:3">
      <c r="C17741" s="1"/>
    </row>
    <row r="17742" spans="3:3">
      <c r="C17742" s="1"/>
    </row>
    <row r="17743" spans="3:3">
      <c r="C17743" s="1"/>
    </row>
    <row r="17744" spans="3:3">
      <c r="C17744" s="1"/>
    </row>
    <row r="17745" spans="3:3">
      <c r="C17745" s="1"/>
    </row>
    <row r="17746" spans="3:3">
      <c r="C17746" s="1"/>
    </row>
    <row r="17747" spans="3:3">
      <c r="C17747" s="1"/>
    </row>
    <row r="17748" spans="3:3">
      <c r="C17748" s="1"/>
    </row>
    <row r="17749" spans="3:3">
      <c r="C17749" s="1"/>
    </row>
    <row r="17750" spans="3:3">
      <c r="C17750" s="1"/>
    </row>
    <row r="17751" spans="3:3">
      <c r="C17751" s="1"/>
    </row>
    <row r="17752" spans="3:3">
      <c r="C17752" s="1"/>
    </row>
    <row r="17753" spans="3:3">
      <c r="C17753" s="1"/>
    </row>
    <row r="17754" spans="3:3">
      <c r="C17754" s="1"/>
    </row>
    <row r="17755" spans="3:3">
      <c r="C17755" s="1"/>
    </row>
    <row r="17756" spans="3:3">
      <c r="C17756" s="1"/>
    </row>
    <row r="17757" spans="3:3">
      <c r="C17757" s="1"/>
    </row>
    <row r="17758" spans="3:3">
      <c r="C17758" s="1"/>
    </row>
    <row r="17759" spans="3:3">
      <c r="C17759" s="1"/>
    </row>
    <row r="17760" spans="3:3">
      <c r="C17760" s="1"/>
    </row>
    <row r="17761" spans="3:3">
      <c r="C17761" s="1"/>
    </row>
    <row r="17762" spans="3:3">
      <c r="C17762" s="1"/>
    </row>
    <row r="17763" spans="3:3">
      <c r="C17763" s="1"/>
    </row>
    <row r="17764" spans="3:3">
      <c r="C17764" s="1"/>
    </row>
    <row r="17765" spans="3:3">
      <c r="C17765" s="1"/>
    </row>
    <row r="17766" spans="3:3">
      <c r="C17766" s="1"/>
    </row>
    <row r="17767" spans="3:3">
      <c r="C17767" s="1"/>
    </row>
    <row r="17768" spans="3:3">
      <c r="C17768" s="1"/>
    </row>
    <row r="17769" spans="3:3">
      <c r="C17769" s="1"/>
    </row>
    <row r="17770" spans="3:3">
      <c r="C17770" s="1"/>
    </row>
    <row r="17771" spans="3:3">
      <c r="C17771" s="1"/>
    </row>
    <row r="17772" spans="3:3">
      <c r="C17772" s="1"/>
    </row>
    <row r="17773" spans="3:3">
      <c r="C17773" s="1"/>
    </row>
    <row r="17774" spans="3:3">
      <c r="C17774" s="1"/>
    </row>
    <row r="17775" spans="3:3">
      <c r="C17775" s="1"/>
    </row>
    <row r="17776" spans="3:3">
      <c r="C17776" s="1"/>
    </row>
    <row r="17777" spans="3:3">
      <c r="C17777" s="1"/>
    </row>
    <row r="17778" spans="3:3">
      <c r="C17778" s="1"/>
    </row>
    <row r="17779" spans="3:3">
      <c r="C17779" s="1"/>
    </row>
    <row r="17780" spans="3:3">
      <c r="C17780" s="1"/>
    </row>
    <row r="17781" spans="3:3">
      <c r="C17781" s="1"/>
    </row>
    <row r="17782" spans="3:3">
      <c r="C17782" s="1"/>
    </row>
    <row r="17783" spans="3:3">
      <c r="C17783" s="1"/>
    </row>
    <row r="17784" spans="3:3">
      <c r="C17784" s="1"/>
    </row>
    <row r="17785" spans="3:3">
      <c r="C17785" s="1"/>
    </row>
    <row r="17786" spans="3:3">
      <c r="C17786" s="1"/>
    </row>
    <row r="17787" spans="3:3">
      <c r="C17787" s="1"/>
    </row>
    <row r="17788" spans="3:3">
      <c r="C17788" s="1"/>
    </row>
    <row r="17789" spans="3:3">
      <c r="C17789" s="1"/>
    </row>
    <row r="17790" spans="3:3">
      <c r="C17790" s="1"/>
    </row>
    <row r="17791" spans="3:3">
      <c r="C17791" s="1"/>
    </row>
    <row r="17792" spans="3:3">
      <c r="C17792" s="1"/>
    </row>
    <row r="17793" spans="3:3">
      <c r="C17793" s="1"/>
    </row>
    <row r="17794" spans="3:3">
      <c r="C17794" s="1"/>
    </row>
    <row r="17795" spans="3:3">
      <c r="C17795" s="1"/>
    </row>
    <row r="17796" spans="3:3">
      <c r="C17796" s="1"/>
    </row>
    <row r="17797" spans="3:3">
      <c r="C17797" s="1"/>
    </row>
    <row r="17798" spans="3:3">
      <c r="C17798" s="1"/>
    </row>
    <row r="17799" spans="3:3">
      <c r="C17799" s="1"/>
    </row>
    <row r="17800" spans="3:3">
      <c r="C17800" s="1"/>
    </row>
    <row r="17801" spans="3:3">
      <c r="C17801" s="1"/>
    </row>
    <row r="17802" spans="3:3">
      <c r="C17802" s="1"/>
    </row>
    <row r="17803" spans="3:3">
      <c r="C17803" s="1"/>
    </row>
    <row r="17804" spans="3:3">
      <c r="C17804" s="1"/>
    </row>
    <row r="17805" spans="3:3">
      <c r="C17805" s="1"/>
    </row>
    <row r="17806" spans="3:3">
      <c r="C17806" s="1"/>
    </row>
    <row r="17807" spans="3:3">
      <c r="C17807" s="1"/>
    </row>
    <row r="17808" spans="3:3">
      <c r="C17808" s="1"/>
    </row>
    <row r="17809" spans="3:3">
      <c r="C17809" s="1"/>
    </row>
    <row r="17810" spans="3:3">
      <c r="C17810" s="1"/>
    </row>
    <row r="17811" spans="3:3">
      <c r="C17811" s="1"/>
    </row>
    <row r="17812" spans="3:3">
      <c r="C17812" s="1"/>
    </row>
    <row r="17813" spans="3:3">
      <c r="C17813" s="1"/>
    </row>
    <row r="17814" spans="3:3">
      <c r="C17814" s="1"/>
    </row>
    <row r="17815" spans="3:3">
      <c r="C17815" s="1"/>
    </row>
    <row r="17816" spans="3:3">
      <c r="C17816" s="1"/>
    </row>
    <row r="17817" spans="3:3">
      <c r="C17817" s="1"/>
    </row>
    <row r="17818" spans="3:3">
      <c r="C17818" s="1"/>
    </row>
    <row r="17819" spans="3:3">
      <c r="C17819" s="1"/>
    </row>
    <row r="17820" spans="3:3">
      <c r="C17820" s="1"/>
    </row>
    <row r="17821" spans="3:3">
      <c r="C17821" s="1"/>
    </row>
    <row r="17822" spans="3:3">
      <c r="C17822" s="1"/>
    </row>
    <row r="17823" spans="3:3">
      <c r="C17823" s="1"/>
    </row>
    <row r="17824" spans="3:3">
      <c r="C17824" s="1"/>
    </row>
    <row r="17825" spans="3:3">
      <c r="C17825" s="1"/>
    </row>
    <row r="17826" spans="3:3">
      <c r="C17826" s="1"/>
    </row>
    <row r="17827" spans="3:3">
      <c r="C17827" s="1"/>
    </row>
    <row r="17828" spans="3:3">
      <c r="C17828" s="1"/>
    </row>
    <row r="17829" spans="3:3">
      <c r="C17829" s="1"/>
    </row>
    <row r="17830" spans="3:3">
      <c r="C17830" s="1"/>
    </row>
    <row r="17831" spans="3:3">
      <c r="C17831" s="1"/>
    </row>
    <row r="17832" spans="3:3">
      <c r="C17832" s="1"/>
    </row>
    <row r="17833" spans="3:3">
      <c r="C17833" s="1"/>
    </row>
    <row r="17834" spans="3:3">
      <c r="C17834" s="1"/>
    </row>
    <row r="17835" spans="3:3">
      <c r="C17835" s="1"/>
    </row>
    <row r="17836" spans="3:3">
      <c r="C17836" s="1"/>
    </row>
    <row r="17837" spans="3:3">
      <c r="C17837" s="1"/>
    </row>
    <row r="17838" spans="3:3">
      <c r="C17838" s="1"/>
    </row>
    <row r="17839" spans="3:3">
      <c r="C17839" s="1"/>
    </row>
    <row r="17840" spans="3:3">
      <c r="C17840" s="1"/>
    </row>
    <row r="17841" spans="3:3">
      <c r="C17841" s="1"/>
    </row>
    <row r="17842" spans="3:3">
      <c r="C17842" s="1"/>
    </row>
    <row r="17843" spans="3:3">
      <c r="C17843" s="1"/>
    </row>
    <row r="17844" spans="3:3">
      <c r="C17844" s="1"/>
    </row>
    <row r="17845" spans="3:3">
      <c r="C17845" s="1"/>
    </row>
    <row r="17846" spans="3:3">
      <c r="C17846" s="1"/>
    </row>
    <row r="17847" spans="3:3">
      <c r="C17847" s="1"/>
    </row>
    <row r="17848" spans="3:3">
      <c r="C17848" s="1"/>
    </row>
    <row r="17849" spans="3:3">
      <c r="C17849" s="1"/>
    </row>
    <row r="17850" spans="3:3">
      <c r="C17850" s="1"/>
    </row>
    <row r="17851" spans="3:3">
      <c r="C17851" s="1"/>
    </row>
    <row r="17852" spans="3:3">
      <c r="C17852" s="1"/>
    </row>
    <row r="17853" spans="3:3">
      <c r="C17853" s="1"/>
    </row>
    <row r="17854" spans="3:3">
      <c r="C17854" s="1"/>
    </row>
    <row r="17855" spans="3:3">
      <c r="C17855" s="1"/>
    </row>
    <row r="17856" spans="3:3">
      <c r="C17856" s="1"/>
    </row>
    <row r="17857" spans="3:3">
      <c r="C17857" s="1"/>
    </row>
    <row r="17858" spans="3:3">
      <c r="C17858" s="1"/>
    </row>
    <row r="17859" spans="3:3">
      <c r="C17859" s="1"/>
    </row>
    <row r="17860" spans="3:3">
      <c r="C17860" s="1"/>
    </row>
    <row r="17861" spans="3:3">
      <c r="C17861" s="1"/>
    </row>
    <row r="17862" spans="3:3">
      <c r="C17862" s="1"/>
    </row>
    <row r="17863" spans="3:3">
      <c r="C17863" s="1"/>
    </row>
    <row r="17864" spans="3:3">
      <c r="C17864" s="1"/>
    </row>
    <row r="17865" spans="3:3">
      <c r="C17865" s="1"/>
    </row>
    <row r="17866" spans="3:3">
      <c r="C17866" s="1"/>
    </row>
    <row r="17867" spans="3:3">
      <c r="C17867" s="1"/>
    </row>
    <row r="17868" spans="3:3">
      <c r="C17868" s="1"/>
    </row>
    <row r="17869" spans="3:3">
      <c r="C17869" s="1"/>
    </row>
    <row r="17870" spans="3:3">
      <c r="C17870" s="1"/>
    </row>
    <row r="17871" spans="3:3">
      <c r="C17871" s="1"/>
    </row>
    <row r="17872" spans="3:3">
      <c r="C17872" s="1"/>
    </row>
    <row r="17873" spans="3:3">
      <c r="C17873" s="1"/>
    </row>
    <row r="17874" spans="3:3">
      <c r="C17874" s="1"/>
    </row>
    <row r="17875" spans="3:3">
      <c r="C17875" s="1"/>
    </row>
    <row r="17876" spans="3:3">
      <c r="C17876" s="1"/>
    </row>
    <row r="17877" spans="3:3">
      <c r="C17877" s="1"/>
    </row>
    <row r="17878" spans="3:3">
      <c r="C17878" s="1"/>
    </row>
    <row r="17879" spans="3:3">
      <c r="C17879" s="1"/>
    </row>
    <row r="17880" spans="3:3">
      <c r="C17880" s="1"/>
    </row>
    <row r="17881" spans="3:3">
      <c r="C17881" s="1"/>
    </row>
    <row r="17882" spans="3:3">
      <c r="C17882" s="1"/>
    </row>
    <row r="17883" spans="3:3">
      <c r="C17883" s="1"/>
    </row>
    <row r="17884" spans="3:3">
      <c r="C17884" s="1"/>
    </row>
    <row r="17885" spans="3:3">
      <c r="C17885" s="1"/>
    </row>
    <row r="17886" spans="3:3">
      <c r="C17886" s="1"/>
    </row>
    <row r="17887" spans="3:3">
      <c r="C17887" s="1"/>
    </row>
    <row r="17888" spans="3:3">
      <c r="C17888" s="1"/>
    </row>
    <row r="17889" spans="3:3">
      <c r="C17889" s="1"/>
    </row>
    <row r="17890" spans="3:3">
      <c r="C17890" s="1"/>
    </row>
    <row r="17891" spans="3:3">
      <c r="C17891" s="1"/>
    </row>
    <row r="17892" spans="3:3">
      <c r="C17892" s="1"/>
    </row>
    <row r="17893" spans="3:3">
      <c r="C17893" s="1"/>
    </row>
    <row r="17894" spans="3:3">
      <c r="C17894" s="1"/>
    </row>
    <row r="17895" spans="3:3">
      <c r="C17895" s="1"/>
    </row>
    <row r="17896" spans="3:3">
      <c r="C17896" s="1"/>
    </row>
    <row r="17897" spans="3:3">
      <c r="C17897" s="1"/>
    </row>
    <row r="17898" spans="3:3">
      <c r="C17898" s="1"/>
    </row>
    <row r="17899" spans="3:3">
      <c r="C17899" s="1"/>
    </row>
    <row r="17900" spans="3:3">
      <c r="C17900" s="1"/>
    </row>
    <row r="17901" spans="3:3">
      <c r="C17901" s="1"/>
    </row>
    <row r="17902" spans="3:3">
      <c r="C17902" s="1"/>
    </row>
    <row r="17903" spans="3:3">
      <c r="C17903" s="1"/>
    </row>
    <row r="17904" spans="3:3">
      <c r="C17904" s="1"/>
    </row>
    <row r="17905" spans="3:3">
      <c r="C17905" s="1"/>
    </row>
    <row r="17906" spans="3:3">
      <c r="C17906" s="1"/>
    </row>
    <row r="17907" spans="3:3">
      <c r="C17907" s="1"/>
    </row>
    <row r="17908" spans="3:3">
      <c r="C17908" s="1"/>
    </row>
    <row r="17909" spans="3:3">
      <c r="C17909" s="1"/>
    </row>
    <row r="17910" spans="3:3">
      <c r="C17910" s="1"/>
    </row>
    <row r="17911" spans="3:3">
      <c r="C17911" s="1"/>
    </row>
    <row r="17912" spans="3:3">
      <c r="C17912" s="1"/>
    </row>
    <row r="17913" spans="3:3">
      <c r="C17913" s="1"/>
    </row>
    <row r="17914" spans="3:3">
      <c r="C17914" s="1"/>
    </row>
    <row r="17915" spans="3:3">
      <c r="C17915" s="1"/>
    </row>
    <row r="17916" spans="3:3">
      <c r="C17916" s="1"/>
    </row>
    <row r="17917" spans="3:3">
      <c r="C17917" s="1"/>
    </row>
    <row r="17918" spans="3:3">
      <c r="C17918" s="1"/>
    </row>
    <row r="17919" spans="3:3">
      <c r="C17919" s="1"/>
    </row>
    <row r="17920" spans="3:3">
      <c r="C17920" s="1"/>
    </row>
    <row r="17921" spans="3:3">
      <c r="C17921" s="1"/>
    </row>
    <row r="17922" spans="3:3">
      <c r="C17922" s="1"/>
    </row>
    <row r="17923" spans="3:3">
      <c r="C17923" s="1"/>
    </row>
    <row r="17924" spans="3:3">
      <c r="C17924" s="1"/>
    </row>
    <row r="17925" spans="3:3">
      <c r="C17925" s="1"/>
    </row>
    <row r="17926" spans="3:3">
      <c r="C17926" s="1"/>
    </row>
    <row r="17927" spans="3:3">
      <c r="C17927" s="1"/>
    </row>
    <row r="17928" spans="3:3">
      <c r="C17928" s="1"/>
    </row>
    <row r="17929" spans="3:3">
      <c r="C17929" s="1"/>
    </row>
    <row r="17930" spans="3:3">
      <c r="C17930" s="1"/>
    </row>
    <row r="17931" spans="3:3">
      <c r="C17931" s="1"/>
    </row>
    <row r="17932" spans="3:3">
      <c r="C17932" s="1"/>
    </row>
    <row r="17933" spans="3:3">
      <c r="C17933" s="1"/>
    </row>
    <row r="17934" spans="3:3">
      <c r="C17934" s="1"/>
    </row>
    <row r="17935" spans="3:3">
      <c r="C17935" s="1"/>
    </row>
    <row r="17936" spans="3:3">
      <c r="C17936" s="1"/>
    </row>
    <row r="17937" spans="3:3">
      <c r="C17937" s="1"/>
    </row>
    <row r="17938" spans="3:3">
      <c r="C17938" s="1"/>
    </row>
    <row r="17939" spans="3:3">
      <c r="C17939" s="1"/>
    </row>
    <row r="17940" spans="3:3">
      <c r="C17940" s="1"/>
    </row>
    <row r="17941" spans="3:3">
      <c r="C17941" s="1"/>
    </row>
    <row r="17942" spans="3:3">
      <c r="C17942" s="1"/>
    </row>
    <row r="17943" spans="3:3">
      <c r="C17943" s="1"/>
    </row>
    <row r="17944" spans="3:3">
      <c r="C17944" s="1"/>
    </row>
    <row r="17945" spans="3:3">
      <c r="C17945" s="1"/>
    </row>
    <row r="17946" spans="3:3">
      <c r="C17946" s="1"/>
    </row>
    <row r="17947" spans="3:3">
      <c r="C17947" s="1"/>
    </row>
    <row r="17948" spans="3:3">
      <c r="C17948" s="1"/>
    </row>
    <row r="17949" spans="3:3">
      <c r="C17949" s="1"/>
    </row>
    <row r="17950" spans="3:3">
      <c r="C17950" s="1"/>
    </row>
    <row r="17951" spans="3:3">
      <c r="C17951" s="1"/>
    </row>
    <row r="17952" spans="3:3">
      <c r="C17952" s="1"/>
    </row>
    <row r="17953" spans="3:3">
      <c r="C17953" s="1"/>
    </row>
    <row r="17954" spans="3:3">
      <c r="C17954" s="1"/>
    </row>
    <row r="17955" spans="3:3">
      <c r="C17955" s="1"/>
    </row>
    <row r="17956" spans="3:3">
      <c r="C17956" s="1"/>
    </row>
    <row r="17957" spans="3:3">
      <c r="C17957" s="1"/>
    </row>
    <row r="17958" spans="3:3">
      <c r="C17958" s="1"/>
    </row>
    <row r="17959" spans="3:3">
      <c r="C17959" s="1"/>
    </row>
    <row r="17960" spans="3:3">
      <c r="C17960" s="1"/>
    </row>
    <row r="17961" spans="3:3">
      <c r="C17961" s="1"/>
    </row>
    <row r="17962" spans="3:3">
      <c r="C17962" s="1"/>
    </row>
    <row r="17963" spans="3:3">
      <c r="C17963" s="1"/>
    </row>
    <row r="17964" spans="3:3">
      <c r="C17964" s="1"/>
    </row>
    <row r="17965" spans="3:3">
      <c r="C17965" s="1"/>
    </row>
    <row r="17966" spans="3:3">
      <c r="C17966" s="1"/>
    </row>
    <row r="17967" spans="3:3">
      <c r="C17967" s="1"/>
    </row>
    <row r="17968" spans="3:3">
      <c r="C17968" s="1"/>
    </row>
    <row r="17969" spans="3:3">
      <c r="C17969" s="1"/>
    </row>
    <row r="17970" spans="3:3">
      <c r="C17970" s="1"/>
    </row>
    <row r="17971" spans="3:3">
      <c r="C17971" s="1"/>
    </row>
    <row r="17972" spans="3:3">
      <c r="C17972" s="1"/>
    </row>
    <row r="17973" spans="3:3">
      <c r="C17973" s="1"/>
    </row>
    <row r="17974" spans="3:3">
      <c r="C17974" s="1"/>
    </row>
    <row r="17975" spans="3:3">
      <c r="C17975" s="1"/>
    </row>
    <row r="17976" spans="3:3">
      <c r="C17976" s="1"/>
    </row>
    <row r="17977" spans="3:3">
      <c r="C17977" s="1"/>
    </row>
    <row r="17978" spans="3:3">
      <c r="C17978" s="1"/>
    </row>
    <row r="17979" spans="3:3">
      <c r="C17979" s="1"/>
    </row>
    <row r="17980" spans="3:3">
      <c r="C17980" s="1"/>
    </row>
    <row r="17981" spans="3:3">
      <c r="C17981" s="1"/>
    </row>
    <row r="17982" spans="3:3">
      <c r="C17982" s="1"/>
    </row>
    <row r="17983" spans="3:3">
      <c r="C17983" s="1"/>
    </row>
    <row r="17984" spans="3:3">
      <c r="C17984" s="1"/>
    </row>
    <row r="17985" spans="3:3">
      <c r="C17985" s="1"/>
    </row>
    <row r="17986" spans="3:3">
      <c r="C17986" s="1"/>
    </row>
    <row r="17987" spans="3:3">
      <c r="C17987" s="1"/>
    </row>
    <row r="17988" spans="3:3">
      <c r="C17988" s="1"/>
    </row>
    <row r="17989" spans="3:3">
      <c r="C17989" s="1"/>
    </row>
    <row r="17990" spans="3:3">
      <c r="C17990" s="1"/>
    </row>
    <row r="17991" spans="3:3">
      <c r="C17991" s="1"/>
    </row>
    <row r="17992" spans="3:3">
      <c r="C17992" s="1"/>
    </row>
    <row r="17993" spans="3:3">
      <c r="C17993" s="1"/>
    </row>
    <row r="17994" spans="3:3">
      <c r="C17994" s="1"/>
    </row>
    <row r="17995" spans="3:3">
      <c r="C17995" s="1"/>
    </row>
    <row r="17996" spans="3:3">
      <c r="C17996" s="1"/>
    </row>
    <row r="17997" spans="3:3">
      <c r="C17997" s="1"/>
    </row>
    <row r="17998" spans="3:3">
      <c r="C17998" s="1"/>
    </row>
    <row r="17999" spans="3:3">
      <c r="C17999" s="1"/>
    </row>
    <row r="18000" spans="3:3">
      <c r="C18000" s="1"/>
    </row>
    <row r="18001" spans="3:3">
      <c r="C18001" s="1"/>
    </row>
    <row r="18002" spans="3:3">
      <c r="C18002" s="1"/>
    </row>
    <row r="18003" spans="3:3">
      <c r="C18003" s="1"/>
    </row>
    <row r="18004" spans="3:3">
      <c r="C18004" s="1"/>
    </row>
    <row r="18005" spans="3:3">
      <c r="C18005" s="1"/>
    </row>
    <row r="18006" spans="3:3">
      <c r="C18006" s="1"/>
    </row>
    <row r="18007" spans="3:3">
      <c r="C18007" s="1"/>
    </row>
    <row r="18008" spans="3:3">
      <c r="C18008" s="1"/>
    </row>
    <row r="18009" spans="3:3">
      <c r="C18009" s="1"/>
    </row>
    <row r="18010" spans="3:3">
      <c r="C18010" s="1"/>
    </row>
    <row r="18011" spans="3:3">
      <c r="C18011" s="1"/>
    </row>
    <row r="18012" spans="3:3">
      <c r="C18012" s="1"/>
    </row>
    <row r="18013" spans="3:3">
      <c r="C18013" s="1"/>
    </row>
    <row r="18014" spans="3:3">
      <c r="C18014" s="1"/>
    </row>
    <row r="18015" spans="3:3">
      <c r="C18015" s="1"/>
    </row>
    <row r="18016" spans="3:3">
      <c r="C18016" s="1"/>
    </row>
    <row r="18017" spans="3:3">
      <c r="C18017" s="1"/>
    </row>
    <row r="18018" spans="3:3">
      <c r="C18018" s="1"/>
    </row>
    <row r="18019" spans="3:3">
      <c r="C18019" s="1"/>
    </row>
    <row r="18020" spans="3:3">
      <c r="C18020" s="1"/>
    </row>
    <row r="18021" spans="3:3">
      <c r="C18021" s="1"/>
    </row>
    <row r="18022" spans="3:3">
      <c r="C18022" s="1"/>
    </row>
    <row r="18023" spans="3:3">
      <c r="C18023" s="1"/>
    </row>
    <row r="18024" spans="3:3">
      <c r="C18024" s="1"/>
    </row>
    <row r="18025" spans="3:3">
      <c r="C18025" s="1"/>
    </row>
    <row r="18026" spans="3:3">
      <c r="C18026" s="1"/>
    </row>
    <row r="18027" spans="3:3">
      <c r="C18027" s="1"/>
    </row>
    <row r="18028" spans="3:3">
      <c r="C18028" s="1"/>
    </row>
    <row r="18029" spans="3:3">
      <c r="C18029" s="1"/>
    </row>
    <row r="18030" spans="3:3">
      <c r="C18030" s="1"/>
    </row>
    <row r="18031" spans="3:3">
      <c r="C18031" s="1"/>
    </row>
    <row r="18032" spans="3:3">
      <c r="C18032" s="1"/>
    </row>
    <row r="18033" spans="3:3">
      <c r="C18033" s="1"/>
    </row>
    <row r="18034" spans="3:3">
      <c r="C18034" s="1"/>
    </row>
    <row r="18035" spans="3:3">
      <c r="C18035" s="1"/>
    </row>
    <row r="18036" spans="3:3">
      <c r="C18036" s="1"/>
    </row>
    <row r="18037" spans="3:3">
      <c r="C18037" s="1"/>
    </row>
    <row r="18038" spans="3:3">
      <c r="C18038" s="1"/>
    </row>
    <row r="18039" spans="3:3">
      <c r="C18039" s="1"/>
    </row>
    <row r="18040" spans="3:3">
      <c r="C18040" s="1"/>
    </row>
    <row r="18041" spans="3:3">
      <c r="C18041" s="1"/>
    </row>
    <row r="18042" spans="3:3">
      <c r="C18042" s="1"/>
    </row>
    <row r="18043" spans="3:3">
      <c r="C18043" s="1"/>
    </row>
    <row r="18044" spans="3:3">
      <c r="C18044" s="1"/>
    </row>
    <row r="18045" spans="3:3">
      <c r="C18045" s="1"/>
    </row>
    <row r="18046" spans="3:3">
      <c r="C18046" s="1"/>
    </row>
    <row r="18047" spans="3:3">
      <c r="C18047" s="1"/>
    </row>
    <row r="18048" spans="3:3">
      <c r="C18048" s="1"/>
    </row>
    <row r="18049" spans="3:3">
      <c r="C18049" s="1"/>
    </row>
    <row r="18050" spans="3:3">
      <c r="C18050" s="1"/>
    </row>
    <row r="18051" spans="3:3">
      <c r="C18051" s="1"/>
    </row>
    <row r="18052" spans="3:3">
      <c r="C18052" s="1"/>
    </row>
    <row r="18053" spans="3:3">
      <c r="C18053" s="1"/>
    </row>
    <row r="18054" spans="3:3">
      <c r="C18054" s="1"/>
    </row>
    <row r="18055" spans="3:3">
      <c r="C18055" s="1"/>
    </row>
    <row r="18056" spans="3:3">
      <c r="C18056" s="1"/>
    </row>
    <row r="18057" spans="3:3">
      <c r="C18057" s="1"/>
    </row>
    <row r="18058" spans="3:3">
      <c r="C18058" s="1"/>
    </row>
    <row r="18059" spans="3:3">
      <c r="C18059" s="1"/>
    </row>
    <row r="18060" spans="3:3">
      <c r="C18060" s="1"/>
    </row>
    <row r="18061" spans="3:3">
      <c r="C18061" s="1"/>
    </row>
    <row r="18062" spans="3:3">
      <c r="C18062" s="1"/>
    </row>
    <row r="18063" spans="3:3">
      <c r="C18063" s="1"/>
    </row>
    <row r="18064" spans="3:3">
      <c r="C18064" s="1"/>
    </row>
    <row r="18065" spans="3:3">
      <c r="C18065" s="1"/>
    </row>
    <row r="18066" spans="3:3">
      <c r="C18066" s="1"/>
    </row>
    <row r="18067" spans="3:3">
      <c r="C18067" s="1"/>
    </row>
    <row r="18068" spans="3:3">
      <c r="C18068" s="1"/>
    </row>
    <row r="18069" spans="3:3">
      <c r="C18069" s="1"/>
    </row>
    <row r="18070" spans="3:3">
      <c r="C18070" s="1"/>
    </row>
    <row r="18071" spans="3:3">
      <c r="C18071" s="1"/>
    </row>
    <row r="18072" spans="3:3">
      <c r="C18072" s="1"/>
    </row>
    <row r="18073" spans="3:3">
      <c r="C18073" s="1"/>
    </row>
    <row r="18074" spans="3:3">
      <c r="C18074" s="1"/>
    </row>
    <row r="18075" spans="3:3">
      <c r="C18075" s="1"/>
    </row>
    <row r="18076" spans="3:3">
      <c r="C18076" s="1"/>
    </row>
    <row r="18077" spans="3:3">
      <c r="C18077" s="1"/>
    </row>
    <row r="18078" spans="3:3">
      <c r="C18078" s="1"/>
    </row>
    <row r="18079" spans="3:3">
      <c r="C18079" s="1"/>
    </row>
    <row r="18080" spans="3:3">
      <c r="C18080" s="1"/>
    </row>
    <row r="18081" spans="3:3">
      <c r="C18081" s="1"/>
    </row>
    <row r="18082" spans="3:3">
      <c r="C18082" s="1"/>
    </row>
    <row r="18083" spans="3:3">
      <c r="C18083" s="1"/>
    </row>
    <row r="18084" spans="3:3">
      <c r="C18084" s="1"/>
    </row>
    <row r="18085" spans="3:3">
      <c r="C18085" s="1"/>
    </row>
    <row r="18086" spans="3:3">
      <c r="C18086" s="1"/>
    </row>
    <row r="18087" spans="3:3">
      <c r="C18087" s="1"/>
    </row>
    <row r="18088" spans="3:3">
      <c r="C18088" s="1"/>
    </row>
    <row r="18089" spans="3:3">
      <c r="C18089" s="1"/>
    </row>
    <row r="18090" spans="3:3">
      <c r="C18090" s="1"/>
    </row>
    <row r="18091" spans="3:3">
      <c r="C18091" s="1"/>
    </row>
    <row r="18092" spans="3:3">
      <c r="C18092" s="1"/>
    </row>
    <row r="18093" spans="3:3">
      <c r="C18093" s="1"/>
    </row>
    <row r="18094" spans="3:3">
      <c r="C18094" s="1"/>
    </row>
    <row r="18095" spans="3:3">
      <c r="C18095" s="1"/>
    </row>
    <row r="18096" spans="3:3">
      <c r="C18096" s="1"/>
    </row>
    <row r="18097" spans="3:3">
      <c r="C18097" s="1"/>
    </row>
    <row r="18098" spans="3:3">
      <c r="C18098" s="1"/>
    </row>
    <row r="18099" spans="3:3">
      <c r="C18099" s="1"/>
    </row>
    <row r="18100" spans="3:3">
      <c r="C18100" s="1"/>
    </row>
    <row r="18101" spans="3:3">
      <c r="C18101" s="1"/>
    </row>
    <row r="18102" spans="3:3">
      <c r="C18102" s="1"/>
    </row>
    <row r="18103" spans="3:3">
      <c r="C18103" s="1"/>
    </row>
    <row r="18104" spans="3:3">
      <c r="C18104" s="1"/>
    </row>
    <row r="18105" spans="3:3">
      <c r="C18105" s="1"/>
    </row>
    <row r="18106" spans="3:3">
      <c r="C18106" s="1"/>
    </row>
    <row r="18107" spans="3:3">
      <c r="C18107" s="1"/>
    </row>
    <row r="18108" spans="3:3">
      <c r="C18108" s="1"/>
    </row>
    <row r="18109" spans="3:3">
      <c r="C18109" s="1"/>
    </row>
    <row r="18110" spans="3:3">
      <c r="C18110" s="1"/>
    </row>
    <row r="18111" spans="3:3">
      <c r="C18111" s="1"/>
    </row>
    <row r="18112" spans="3:3">
      <c r="C18112" s="1"/>
    </row>
    <row r="18113" spans="3:3">
      <c r="C18113" s="1"/>
    </row>
    <row r="18114" spans="3:3">
      <c r="C18114" s="1"/>
    </row>
    <row r="18115" spans="3:3">
      <c r="C18115" s="1"/>
    </row>
    <row r="18116" spans="3:3">
      <c r="C18116" s="1"/>
    </row>
    <row r="18117" spans="3:3">
      <c r="C18117" s="1"/>
    </row>
    <row r="18118" spans="3:3">
      <c r="C18118" s="1"/>
    </row>
    <row r="18119" spans="3:3">
      <c r="C18119" s="1"/>
    </row>
    <row r="18120" spans="3:3">
      <c r="C18120" s="1"/>
    </row>
    <row r="18121" spans="3:3">
      <c r="C18121" s="1"/>
    </row>
    <row r="18122" spans="3:3">
      <c r="C18122" s="1"/>
    </row>
    <row r="18123" spans="3:3">
      <c r="C18123" s="1"/>
    </row>
    <row r="18124" spans="3:3">
      <c r="C18124" s="1"/>
    </row>
    <row r="18125" spans="3:3">
      <c r="C18125" s="1"/>
    </row>
    <row r="18126" spans="3:3">
      <c r="C18126" s="1"/>
    </row>
    <row r="18127" spans="3:3">
      <c r="C18127" s="1"/>
    </row>
    <row r="18128" spans="3:3">
      <c r="C18128" s="1"/>
    </row>
    <row r="18129" spans="3:3">
      <c r="C18129" s="1"/>
    </row>
    <row r="18130" spans="3:3">
      <c r="C18130" s="1"/>
    </row>
    <row r="18131" spans="3:3">
      <c r="C18131" s="1"/>
    </row>
    <row r="18132" spans="3:3">
      <c r="C18132" s="1"/>
    </row>
    <row r="18133" spans="3:3">
      <c r="C18133" s="1"/>
    </row>
    <row r="18134" spans="3:3">
      <c r="C18134" s="1"/>
    </row>
    <row r="18135" spans="3:3">
      <c r="C18135" s="1"/>
    </row>
    <row r="18136" spans="3:3">
      <c r="C18136" s="1"/>
    </row>
    <row r="18137" spans="3:3">
      <c r="C18137" s="1"/>
    </row>
    <row r="18138" spans="3:3">
      <c r="C18138" s="1"/>
    </row>
    <row r="18139" spans="3:3">
      <c r="C18139" s="1"/>
    </row>
    <row r="18140" spans="3:3">
      <c r="C18140" s="1"/>
    </row>
    <row r="18141" spans="3:3">
      <c r="C18141" s="1"/>
    </row>
    <row r="18142" spans="3:3">
      <c r="C18142" s="1"/>
    </row>
    <row r="18143" spans="3:3">
      <c r="C18143" s="1"/>
    </row>
    <row r="18144" spans="3:3">
      <c r="C18144" s="1"/>
    </row>
    <row r="18145" spans="3:3">
      <c r="C18145" s="1"/>
    </row>
    <row r="18146" spans="3:3">
      <c r="C18146" s="1"/>
    </row>
    <row r="18147" spans="3:3">
      <c r="C18147" s="1"/>
    </row>
    <row r="18148" spans="3:3">
      <c r="C18148" s="1"/>
    </row>
    <row r="18149" spans="3:3">
      <c r="C18149" s="1"/>
    </row>
    <row r="18150" spans="3:3">
      <c r="C18150" s="1"/>
    </row>
    <row r="18151" spans="3:3">
      <c r="C18151" s="1"/>
    </row>
    <row r="18152" spans="3:3">
      <c r="C18152" s="1"/>
    </row>
    <row r="18153" spans="3:3">
      <c r="C18153" s="1"/>
    </row>
    <row r="18154" spans="3:3">
      <c r="C18154" s="1"/>
    </row>
    <row r="18155" spans="3:3">
      <c r="C18155" s="1"/>
    </row>
    <row r="18156" spans="3:3">
      <c r="C18156" s="1"/>
    </row>
    <row r="18157" spans="3:3">
      <c r="C18157" s="1"/>
    </row>
    <row r="18158" spans="3:3">
      <c r="C18158" s="1"/>
    </row>
    <row r="18159" spans="3:3">
      <c r="C18159" s="1"/>
    </row>
    <row r="18160" spans="3:3">
      <c r="C18160" s="1"/>
    </row>
    <row r="18161" spans="3:3">
      <c r="C18161" s="1"/>
    </row>
    <row r="18162" spans="3:3">
      <c r="C18162" s="1"/>
    </row>
    <row r="18163" spans="3:3">
      <c r="C18163" s="1"/>
    </row>
    <row r="18164" spans="3:3">
      <c r="C18164" s="1"/>
    </row>
    <row r="18165" spans="3:3">
      <c r="C18165" s="1"/>
    </row>
    <row r="18166" spans="3:3">
      <c r="C18166" s="1"/>
    </row>
    <row r="18167" spans="3:3">
      <c r="C18167" s="1"/>
    </row>
    <row r="18168" spans="3:3">
      <c r="C18168" s="1"/>
    </row>
    <row r="18169" spans="3:3">
      <c r="C18169" s="1"/>
    </row>
    <row r="18170" spans="3:3">
      <c r="C18170" s="1"/>
    </row>
    <row r="18171" spans="3:3">
      <c r="C18171" s="1"/>
    </row>
    <row r="18172" spans="3:3">
      <c r="C18172" s="1"/>
    </row>
    <row r="18173" spans="3:3">
      <c r="C18173" s="1"/>
    </row>
    <row r="18174" spans="3:3">
      <c r="C18174" s="1"/>
    </row>
    <row r="18175" spans="3:3">
      <c r="C18175" s="1"/>
    </row>
    <row r="18176" spans="3:3">
      <c r="C18176" s="1"/>
    </row>
    <row r="18177" spans="3:3">
      <c r="C18177" s="1"/>
    </row>
    <row r="18178" spans="3:3">
      <c r="C18178" s="1"/>
    </row>
    <row r="18179" spans="3:3">
      <c r="C18179" s="1"/>
    </row>
    <row r="18180" spans="3:3">
      <c r="C18180" s="1"/>
    </row>
    <row r="18181" spans="3:3">
      <c r="C18181" s="1"/>
    </row>
    <row r="18182" spans="3:3">
      <c r="C18182" s="1"/>
    </row>
    <row r="18183" spans="3:3">
      <c r="C18183" s="1"/>
    </row>
    <row r="18184" spans="3:3">
      <c r="C18184" s="1"/>
    </row>
    <row r="18185" spans="3:3">
      <c r="C18185" s="1"/>
    </row>
    <row r="18186" spans="3:3">
      <c r="C18186" s="1"/>
    </row>
    <row r="18187" spans="3:3">
      <c r="C18187" s="1"/>
    </row>
    <row r="18188" spans="3:3">
      <c r="C18188" s="1"/>
    </row>
    <row r="18189" spans="3:3">
      <c r="C18189" s="1"/>
    </row>
    <row r="18190" spans="3:3">
      <c r="C18190" s="1"/>
    </row>
    <row r="18191" spans="3:3">
      <c r="C18191" s="1"/>
    </row>
    <row r="18192" spans="3:3">
      <c r="C18192" s="1"/>
    </row>
    <row r="18193" spans="3:3">
      <c r="C18193" s="1"/>
    </row>
    <row r="18194" spans="3:3">
      <c r="C18194" s="1"/>
    </row>
    <row r="18195" spans="3:3">
      <c r="C18195" s="1"/>
    </row>
    <row r="18196" spans="3:3">
      <c r="C18196" s="1"/>
    </row>
    <row r="18197" spans="3:3">
      <c r="C18197" s="1"/>
    </row>
    <row r="18198" spans="3:3">
      <c r="C18198" s="1"/>
    </row>
    <row r="18199" spans="3:3">
      <c r="C18199" s="1"/>
    </row>
    <row r="18200" spans="3:3">
      <c r="C18200" s="1"/>
    </row>
    <row r="18201" spans="3:3">
      <c r="C18201" s="1"/>
    </row>
    <row r="18202" spans="3:3">
      <c r="C18202" s="1"/>
    </row>
    <row r="18203" spans="3:3">
      <c r="C18203" s="1"/>
    </row>
    <row r="18204" spans="3:3">
      <c r="C18204" s="1"/>
    </row>
    <row r="18205" spans="3:3">
      <c r="C18205" s="1"/>
    </row>
    <row r="18206" spans="3:3">
      <c r="C18206" s="1"/>
    </row>
    <row r="18207" spans="3:3">
      <c r="C18207" s="1"/>
    </row>
    <row r="18208" spans="3:3">
      <c r="C18208" s="1"/>
    </row>
    <row r="18209" spans="3:3">
      <c r="C18209" s="1"/>
    </row>
    <row r="18210" spans="3:3">
      <c r="C18210" s="1"/>
    </row>
    <row r="18211" spans="3:3">
      <c r="C18211" s="1"/>
    </row>
    <row r="18212" spans="3:3">
      <c r="C18212" s="1"/>
    </row>
    <row r="18213" spans="3:3">
      <c r="C18213" s="1"/>
    </row>
    <row r="18214" spans="3:3">
      <c r="C18214" s="1"/>
    </row>
    <row r="18215" spans="3:3">
      <c r="C18215" s="1"/>
    </row>
    <row r="18216" spans="3:3">
      <c r="C18216" s="1"/>
    </row>
    <row r="18217" spans="3:3">
      <c r="C18217" s="1"/>
    </row>
    <row r="18218" spans="3:3">
      <c r="C18218" s="1"/>
    </row>
    <row r="18219" spans="3:3">
      <c r="C18219" s="1"/>
    </row>
    <row r="18220" spans="3:3">
      <c r="C18220" s="1"/>
    </row>
    <row r="18221" spans="3:3">
      <c r="C18221" s="1"/>
    </row>
    <row r="18222" spans="3:3">
      <c r="C18222" s="1"/>
    </row>
    <row r="18223" spans="3:3">
      <c r="C18223" s="1"/>
    </row>
    <row r="18224" spans="3:3">
      <c r="C18224" s="1"/>
    </row>
    <row r="18225" spans="3:3">
      <c r="C18225" s="1"/>
    </row>
    <row r="18226" spans="3:3">
      <c r="C18226" s="1"/>
    </row>
    <row r="18227" spans="3:3">
      <c r="C18227" s="1"/>
    </row>
    <row r="18228" spans="3:3">
      <c r="C18228" s="1"/>
    </row>
    <row r="18229" spans="3:3">
      <c r="C18229" s="1"/>
    </row>
    <row r="18230" spans="3:3">
      <c r="C18230" s="1"/>
    </row>
    <row r="18231" spans="3:3">
      <c r="C18231" s="1"/>
    </row>
    <row r="18232" spans="3:3">
      <c r="C18232" s="1"/>
    </row>
    <row r="18233" spans="3:3">
      <c r="C18233" s="1"/>
    </row>
    <row r="18234" spans="3:3">
      <c r="C18234" s="1"/>
    </row>
    <row r="18235" spans="3:3">
      <c r="C18235" s="1"/>
    </row>
    <row r="18236" spans="3:3">
      <c r="C18236" s="1"/>
    </row>
    <row r="18237" spans="3:3">
      <c r="C18237" s="1"/>
    </row>
    <row r="18238" spans="3:3">
      <c r="C18238" s="1"/>
    </row>
    <row r="18239" spans="3:3">
      <c r="C18239" s="1"/>
    </row>
    <row r="18240" spans="3:3">
      <c r="C18240" s="1"/>
    </row>
    <row r="18241" spans="3:3">
      <c r="C18241" s="1"/>
    </row>
    <row r="18242" spans="3:3">
      <c r="C18242" s="1"/>
    </row>
    <row r="18243" spans="3:3">
      <c r="C18243" s="1"/>
    </row>
    <row r="18244" spans="3:3">
      <c r="C18244" s="1"/>
    </row>
    <row r="18245" spans="3:3">
      <c r="C18245" s="1"/>
    </row>
    <row r="18246" spans="3:3">
      <c r="C18246" s="1"/>
    </row>
    <row r="18247" spans="3:3">
      <c r="C18247" s="1"/>
    </row>
    <row r="18248" spans="3:3">
      <c r="C18248" s="1"/>
    </row>
    <row r="18249" spans="3:3">
      <c r="C18249" s="1"/>
    </row>
    <row r="18250" spans="3:3">
      <c r="C18250" s="1"/>
    </row>
    <row r="18251" spans="3:3">
      <c r="C18251" s="1"/>
    </row>
    <row r="18252" spans="3:3">
      <c r="C18252" s="1"/>
    </row>
    <row r="18253" spans="3:3">
      <c r="C18253" s="1"/>
    </row>
    <row r="18254" spans="3:3">
      <c r="C18254" s="1"/>
    </row>
    <row r="18255" spans="3:3">
      <c r="C18255" s="1"/>
    </row>
    <row r="18256" spans="3:3">
      <c r="C18256" s="1"/>
    </row>
    <row r="18257" spans="3:3">
      <c r="C18257" s="1"/>
    </row>
    <row r="18258" spans="3:3">
      <c r="C18258" s="1"/>
    </row>
    <row r="18259" spans="3:3">
      <c r="C18259" s="1"/>
    </row>
    <row r="18260" spans="3:3">
      <c r="C18260" s="1"/>
    </row>
    <row r="18261" spans="3:3">
      <c r="C18261" s="1"/>
    </row>
    <row r="18262" spans="3:3">
      <c r="C18262" s="1"/>
    </row>
    <row r="18263" spans="3:3">
      <c r="C18263" s="1"/>
    </row>
    <row r="18264" spans="3:3">
      <c r="C18264" s="1"/>
    </row>
    <row r="18265" spans="3:3">
      <c r="C18265" s="1"/>
    </row>
    <row r="18266" spans="3:3">
      <c r="C18266" s="1"/>
    </row>
    <row r="18267" spans="3:3">
      <c r="C18267" s="1"/>
    </row>
    <row r="18268" spans="3:3">
      <c r="C18268" s="1"/>
    </row>
    <row r="18269" spans="3:3">
      <c r="C18269" s="1"/>
    </row>
    <row r="18270" spans="3:3">
      <c r="C18270" s="1"/>
    </row>
    <row r="18271" spans="3:3">
      <c r="C18271" s="1"/>
    </row>
    <row r="18272" spans="3:3">
      <c r="C18272" s="1"/>
    </row>
    <row r="18273" spans="3:3">
      <c r="C18273" s="1"/>
    </row>
    <row r="18274" spans="3:3">
      <c r="C18274" s="1"/>
    </row>
    <row r="18275" spans="3:3">
      <c r="C18275" s="1"/>
    </row>
    <row r="18276" spans="3:3">
      <c r="C18276" s="1"/>
    </row>
    <row r="18277" spans="3:3">
      <c r="C18277" s="1"/>
    </row>
    <row r="18278" spans="3:3">
      <c r="C18278" s="1"/>
    </row>
    <row r="18279" spans="3:3">
      <c r="C18279" s="1"/>
    </row>
    <row r="18280" spans="3:3">
      <c r="C18280" s="1"/>
    </row>
    <row r="18281" spans="3:3">
      <c r="C18281" s="1"/>
    </row>
    <row r="18282" spans="3:3">
      <c r="C18282" s="1"/>
    </row>
    <row r="18283" spans="3:3">
      <c r="C18283" s="1"/>
    </row>
    <row r="18284" spans="3:3">
      <c r="C18284" s="1"/>
    </row>
    <row r="18285" spans="3:3">
      <c r="C18285" s="1"/>
    </row>
    <row r="18286" spans="3:3">
      <c r="C18286" s="1"/>
    </row>
    <row r="18287" spans="3:3">
      <c r="C18287" s="1"/>
    </row>
    <row r="18288" spans="3:3">
      <c r="C18288" s="1"/>
    </row>
    <row r="18289" spans="3:3">
      <c r="C18289" s="1"/>
    </row>
    <row r="18290" spans="3:3">
      <c r="C18290" s="1"/>
    </row>
    <row r="18291" spans="3:3">
      <c r="C18291" s="1"/>
    </row>
    <row r="18292" spans="3:3">
      <c r="C18292" s="1"/>
    </row>
    <row r="18293" spans="3:3">
      <c r="C18293" s="1"/>
    </row>
    <row r="18294" spans="3:3">
      <c r="C18294" s="1"/>
    </row>
    <row r="18295" spans="3:3">
      <c r="C18295" s="1"/>
    </row>
    <row r="18296" spans="3:3">
      <c r="C18296" s="1"/>
    </row>
    <row r="18297" spans="3:3">
      <c r="C18297" s="1"/>
    </row>
    <row r="18298" spans="3:3">
      <c r="C18298" s="1"/>
    </row>
    <row r="18299" spans="3:3">
      <c r="C18299" s="1"/>
    </row>
    <row r="18300" spans="3:3">
      <c r="C18300" s="1"/>
    </row>
    <row r="18301" spans="3:3">
      <c r="C18301" s="1"/>
    </row>
    <row r="18302" spans="3:3">
      <c r="C18302" s="1"/>
    </row>
    <row r="18303" spans="3:3">
      <c r="C18303" s="1"/>
    </row>
    <row r="18304" spans="3:3">
      <c r="C18304" s="1"/>
    </row>
    <row r="18305" spans="3:3">
      <c r="C18305" s="1"/>
    </row>
    <row r="18306" spans="3:3">
      <c r="C18306" s="1"/>
    </row>
    <row r="18307" spans="3:3">
      <c r="C18307" s="1"/>
    </row>
    <row r="18308" spans="3:3">
      <c r="C18308" s="1"/>
    </row>
    <row r="18309" spans="3:3">
      <c r="C18309" s="1"/>
    </row>
    <row r="18310" spans="3:3">
      <c r="C18310" s="1"/>
    </row>
    <row r="18311" spans="3:3">
      <c r="C18311" s="1"/>
    </row>
    <row r="18312" spans="3:3">
      <c r="C18312" s="1"/>
    </row>
    <row r="18313" spans="3:3">
      <c r="C18313" s="1"/>
    </row>
    <row r="18314" spans="3:3">
      <c r="C18314" s="1"/>
    </row>
    <row r="18315" spans="3:3">
      <c r="C18315" s="1"/>
    </row>
    <row r="18316" spans="3:3">
      <c r="C18316" s="1"/>
    </row>
    <row r="18317" spans="3:3">
      <c r="C18317" s="1"/>
    </row>
    <row r="18318" spans="3:3">
      <c r="C18318" s="1"/>
    </row>
    <row r="18319" spans="3:3">
      <c r="C18319" s="1"/>
    </row>
    <row r="18320" spans="3:3">
      <c r="C18320" s="1"/>
    </row>
    <row r="18321" spans="3:3">
      <c r="C18321" s="1"/>
    </row>
    <row r="18322" spans="3:3">
      <c r="C18322" s="1"/>
    </row>
    <row r="18323" spans="3:3">
      <c r="C18323" s="1"/>
    </row>
    <row r="18324" spans="3:3">
      <c r="C18324" s="1"/>
    </row>
    <row r="18325" spans="3:3">
      <c r="C18325" s="1"/>
    </row>
    <row r="18326" spans="3:3">
      <c r="C18326" s="1"/>
    </row>
    <row r="18327" spans="3:3">
      <c r="C18327" s="1"/>
    </row>
    <row r="18328" spans="3:3">
      <c r="C18328" s="1"/>
    </row>
    <row r="18329" spans="3:3">
      <c r="C18329" s="1"/>
    </row>
    <row r="18330" spans="3:3">
      <c r="C18330" s="1"/>
    </row>
    <row r="18331" spans="3:3">
      <c r="C18331" s="1"/>
    </row>
    <row r="18332" spans="3:3">
      <c r="C18332" s="1"/>
    </row>
    <row r="18333" spans="3:3">
      <c r="C18333" s="1"/>
    </row>
    <row r="18334" spans="3:3">
      <c r="C18334" s="1"/>
    </row>
    <row r="18335" spans="3:3">
      <c r="C18335" s="1"/>
    </row>
    <row r="18336" spans="3:3">
      <c r="C18336" s="1"/>
    </row>
    <row r="18337" spans="3:3">
      <c r="C18337" s="1"/>
    </row>
    <row r="18338" spans="3:3">
      <c r="C18338" s="1"/>
    </row>
    <row r="18339" spans="3:3">
      <c r="C18339" s="1"/>
    </row>
    <row r="18340" spans="3:3">
      <c r="C18340" s="1"/>
    </row>
    <row r="18341" spans="3:3">
      <c r="C18341" s="1"/>
    </row>
    <row r="18342" spans="3:3">
      <c r="C18342" s="1"/>
    </row>
    <row r="18343" spans="3:3">
      <c r="C18343" s="1"/>
    </row>
    <row r="18344" spans="3:3">
      <c r="C18344" s="1"/>
    </row>
    <row r="18345" spans="3:3">
      <c r="C18345" s="1"/>
    </row>
    <row r="18346" spans="3:3">
      <c r="C18346" s="1"/>
    </row>
    <row r="18347" spans="3:3">
      <c r="C18347" s="1"/>
    </row>
    <row r="18348" spans="3:3">
      <c r="C18348" s="1"/>
    </row>
    <row r="18349" spans="3:3">
      <c r="C18349" s="1"/>
    </row>
    <row r="18350" spans="3:3">
      <c r="C18350" s="1"/>
    </row>
    <row r="18351" spans="3:3">
      <c r="C18351" s="1"/>
    </row>
    <row r="18352" spans="3:3">
      <c r="C18352" s="1"/>
    </row>
    <row r="18353" spans="3:3">
      <c r="C18353" s="1"/>
    </row>
    <row r="18354" spans="3:3">
      <c r="C18354" s="1"/>
    </row>
    <row r="18355" spans="3:3">
      <c r="C18355" s="1"/>
    </row>
    <row r="18356" spans="3:3">
      <c r="C18356" s="1"/>
    </row>
    <row r="18357" spans="3:3">
      <c r="C18357" s="1"/>
    </row>
    <row r="18358" spans="3:3">
      <c r="C18358" s="1"/>
    </row>
    <row r="18359" spans="3:3">
      <c r="C18359" s="1"/>
    </row>
    <row r="18360" spans="3:3">
      <c r="C18360" s="1"/>
    </row>
    <row r="18361" spans="3:3">
      <c r="C18361" s="1"/>
    </row>
    <row r="18362" spans="3:3">
      <c r="C18362" s="1"/>
    </row>
    <row r="18363" spans="3:3">
      <c r="C18363" s="1"/>
    </row>
    <row r="18364" spans="3:3">
      <c r="C18364" s="1"/>
    </row>
    <row r="18365" spans="3:3">
      <c r="C18365" s="1"/>
    </row>
    <row r="18366" spans="3:3">
      <c r="C18366" s="1"/>
    </row>
    <row r="18367" spans="3:3">
      <c r="C18367" s="1"/>
    </row>
    <row r="18368" spans="3:3">
      <c r="C18368" s="1"/>
    </row>
    <row r="18369" spans="3:3">
      <c r="C18369" s="1"/>
    </row>
    <row r="18370" spans="3:3">
      <c r="C18370" s="1"/>
    </row>
    <row r="18371" spans="3:3">
      <c r="C18371" s="1"/>
    </row>
    <row r="18372" spans="3:3">
      <c r="C18372" s="1"/>
    </row>
    <row r="18373" spans="3:3">
      <c r="C18373" s="1"/>
    </row>
    <row r="18374" spans="3:3">
      <c r="C18374" s="1"/>
    </row>
    <row r="18375" spans="3:3">
      <c r="C18375" s="1"/>
    </row>
    <row r="18376" spans="3:3">
      <c r="C18376" s="1"/>
    </row>
    <row r="18377" spans="3:3">
      <c r="C18377" s="1"/>
    </row>
    <row r="18378" spans="3:3">
      <c r="C18378" s="1"/>
    </row>
    <row r="18379" spans="3:3">
      <c r="C18379" s="1"/>
    </row>
    <row r="18380" spans="3:3">
      <c r="C18380" s="1"/>
    </row>
    <row r="18381" spans="3:3">
      <c r="C18381" s="1"/>
    </row>
    <row r="18382" spans="3:3">
      <c r="C18382" s="1"/>
    </row>
    <row r="18383" spans="3:3">
      <c r="C18383" s="1"/>
    </row>
    <row r="18384" spans="3:3">
      <c r="C18384" s="1"/>
    </row>
    <row r="18385" spans="3:3">
      <c r="C18385" s="1"/>
    </row>
    <row r="18386" spans="3:3">
      <c r="C18386" s="1"/>
    </row>
    <row r="18387" spans="3:3">
      <c r="C18387" s="1"/>
    </row>
    <row r="18388" spans="3:3">
      <c r="C18388" s="1"/>
    </row>
    <row r="18389" spans="3:3">
      <c r="C18389" s="1"/>
    </row>
    <row r="18390" spans="3:3">
      <c r="C18390" s="1"/>
    </row>
    <row r="18391" spans="3:3">
      <c r="C18391" s="1"/>
    </row>
    <row r="18392" spans="3:3">
      <c r="C18392" s="1"/>
    </row>
    <row r="18393" spans="3:3">
      <c r="C18393" s="1"/>
    </row>
    <row r="18394" spans="3:3">
      <c r="C18394" s="1"/>
    </row>
    <row r="18395" spans="3:3">
      <c r="C18395" s="1"/>
    </row>
    <row r="18396" spans="3:3">
      <c r="C18396" s="1"/>
    </row>
    <row r="18397" spans="3:3">
      <c r="C18397" s="1"/>
    </row>
    <row r="18398" spans="3:3">
      <c r="C18398" s="1"/>
    </row>
    <row r="18399" spans="3:3">
      <c r="C18399" s="1"/>
    </row>
    <row r="18400" spans="3:3">
      <c r="C18400" s="1"/>
    </row>
    <row r="18401" spans="3:3">
      <c r="C18401" s="1"/>
    </row>
    <row r="18402" spans="3:3">
      <c r="C18402" s="1"/>
    </row>
    <row r="18403" spans="3:3">
      <c r="C18403" s="1"/>
    </row>
    <row r="18404" spans="3:3">
      <c r="C18404" s="1"/>
    </row>
    <row r="18405" spans="3:3">
      <c r="C18405" s="1"/>
    </row>
    <row r="18406" spans="3:3">
      <c r="C18406" s="1"/>
    </row>
    <row r="18407" spans="3:3">
      <c r="C18407" s="1"/>
    </row>
    <row r="18408" spans="3:3">
      <c r="C18408" s="1"/>
    </row>
    <row r="18409" spans="3:3">
      <c r="C18409" s="1"/>
    </row>
    <row r="18410" spans="3:3">
      <c r="C18410" s="1"/>
    </row>
    <row r="18411" spans="3:3">
      <c r="C18411" s="1"/>
    </row>
    <row r="18412" spans="3:3">
      <c r="C18412" s="1"/>
    </row>
    <row r="18413" spans="3:3">
      <c r="C18413" s="1"/>
    </row>
    <row r="18414" spans="3:3">
      <c r="C18414" s="1"/>
    </row>
    <row r="18415" spans="3:3">
      <c r="C18415" s="1"/>
    </row>
    <row r="18416" spans="3:3">
      <c r="C18416" s="1"/>
    </row>
    <row r="18417" spans="3:3">
      <c r="C18417" s="1"/>
    </row>
    <row r="18418" spans="3:3">
      <c r="C18418" s="1"/>
    </row>
    <row r="18419" spans="3:3">
      <c r="C18419" s="1"/>
    </row>
    <row r="18420" spans="3:3">
      <c r="C18420" s="1"/>
    </row>
    <row r="18421" spans="3:3">
      <c r="C18421" s="1"/>
    </row>
    <row r="18422" spans="3:3">
      <c r="C18422" s="1"/>
    </row>
    <row r="18423" spans="3:3">
      <c r="C18423" s="1"/>
    </row>
    <row r="18424" spans="3:3">
      <c r="C18424" s="1"/>
    </row>
    <row r="18425" spans="3:3">
      <c r="C18425" s="1"/>
    </row>
    <row r="18426" spans="3:3">
      <c r="C18426" s="1"/>
    </row>
    <row r="18427" spans="3:3">
      <c r="C18427" s="1"/>
    </row>
    <row r="18428" spans="3:3">
      <c r="C18428" s="1"/>
    </row>
    <row r="18429" spans="3:3">
      <c r="C18429" s="1"/>
    </row>
    <row r="18430" spans="3:3">
      <c r="C18430" s="1"/>
    </row>
    <row r="18431" spans="3:3">
      <c r="C18431" s="1"/>
    </row>
    <row r="18432" spans="3:3">
      <c r="C18432" s="1"/>
    </row>
    <row r="18433" spans="3:3">
      <c r="C18433" s="1"/>
    </row>
    <row r="18434" spans="3:3">
      <c r="C18434" s="1"/>
    </row>
    <row r="18435" spans="3:3">
      <c r="C18435" s="1"/>
    </row>
    <row r="18436" spans="3:3">
      <c r="C18436" s="1"/>
    </row>
    <row r="18437" spans="3:3">
      <c r="C18437" s="1"/>
    </row>
    <row r="18438" spans="3:3">
      <c r="C18438" s="1"/>
    </row>
    <row r="18439" spans="3:3">
      <c r="C18439" s="1"/>
    </row>
    <row r="18440" spans="3:3">
      <c r="C18440" s="1"/>
    </row>
    <row r="18441" spans="3:3">
      <c r="C18441" s="1"/>
    </row>
    <row r="18442" spans="3:3">
      <c r="C18442" s="1"/>
    </row>
    <row r="18443" spans="3:3">
      <c r="C18443" s="1"/>
    </row>
    <row r="18444" spans="3:3">
      <c r="C18444" s="1"/>
    </row>
    <row r="18445" spans="3:3">
      <c r="C18445" s="1"/>
    </row>
    <row r="18446" spans="3:3">
      <c r="C18446" s="1"/>
    </row>
    <row r="18447" spans="3:3">
      <c r="C18447" s="1"/>
    </row>
    <row r="18448" spans="3:3">
      <c r="C18448" s="1"/>
    </row>
    <row r="18449" spans="3:3">
      <c r="C18449" s="1"/>
    </row>
    <row r="18450" spans="3:3">
      <c r="C18450" s="1"/>
    </row>
    <row r="18451" spans="3:3">
      <c r="C18451" s="1"/>
    </row>
    <row r="18452" spans="3:3">
      <c r="C18452" s="1"/>
    </row>
    <row r="18453" spans="3:3">
      <c r="C18453" s="1"/>
    </row>
    <row r="18454" spans="3:3">
      <c r="C18454" s="1"/>
    </row>
    <row r="18455" spans="3:3">
      <c r="C18455" s="1"/>
    </row>
    <row r="18456" spans="3:3">
      <c r="C18456" s="1"/>
    </row>
    <row r="18457" spans="3:3">
      <c r="C18457" s="1"/>
    </row>
    <row r="18458" spans="3:3">
      <c r="C18458" s="1"/>
    </row>
    <row r="18459" spans="3:3">
      <c r="C18459" s="1"/>
    </row>
    <row r="18460" spans="3:3">
      <c r="C18460" s="1"/>
    </row>
    <row r="18461" spans="3:3">
      <c r="C18461" s="1"/>
    </row>
    <row r="18462" spans="3:3">
      <c r="C18462" s="1"/>
    </row>
    <row r="18463" spans="3:3">
      <c r="C18463" s="1"/>
    </row>
    <row r="18464" spans="3:3">
      <c r="C18464" s="1"/>
    </row>
    <row r="18465" spans="3:3">
      <c r="C18465" s="1"/>
    </row>
    <row r="18466" spans="3:3">
      <c r="C18466" s="1"/>
    </row>
    <row r="18467" spans="3:3">
      <c r="C18467" s="1"/>
    </row>
    <row r="18468" spans="3:3">
      <c r="C18468" s="1"/>
    </row>
    <row r="18469" spans="3:3">
      <c r="C18469" s="1"/>
    </row>
    <row r="18470" spans="3:3">
      <c r="C18470" s="1"/>
    </row>
    <row r="18471" spans="3:3">
      <c r="C18471" s="1"/>
    </row>
    <row r="18472" spans="3:3">
      <c r="C18472" s="1"/>
    </row>
    <row r="18473" spans="3:3">
      <c r="C18473" s="1"/>
    </row>
    <row r="18474" spans="3:3">
      <c r="C18474" s="1"/>
    </row>
    <row r="18475" spans="3:3">
      <c r="C18475" s="1"/>
    </row>
    <row r="18476" spans="3:3">
      <c r="C18476" s="1"/>
    </row>
    <row r="18477" spans="3:3">
      <c r="C18477" s="1"/>
    </row>
    <row r="18478" spans="3:3">
      <c r="C18478" s="1"/>
    </row>
    <row r="18479" spans="3:3">
      <c r="C18479" s="1"/>
    </row>
    <row r="18480" spans="3:3">
      <c r="C18480" s="1"/>
    </row>
    <row r="18481" spans="3:3">
      <c r="C18481" s="1"/>
    </row>
    <row r="18482" spans="3:3">
      <c r="C18482" s="1"/>
    </row>
    <row r="18483" spans="3:3">
      <c r="C18483" s="1"/>
    </row>
    <row r="18484" spans="3:3">
      <c r="C18484" s="1"/>
    </row>
    <row r="18485" spans="3:3">
      <c r="C18485" s="1"/>
    </row>
    <row r="18486" spans="3:3">
      <c r="C18486" s="1"/>
    </row>
    <row r="18487" spans="3:3">
      <c r="C18487" s="1"/>
    </row>
    <row r="18488" spans="3:3">
      <c r="C18488" s="1"/>
    </row>
    <row r="18489" spans="3:3">
      <c r="C18489" s="1"/>
    </row>
    <row r="18490" spans="3:3">
      <c r="C18490" s="1"/>
    </row>
    <row r="18491" spans="3:3">
      <c r="C18491" s="1"/>
    </row>
    <row r="18492" spans="3:3">
      <c r="C18492" s="1"/>
    </row>
    <row r="18493" spans="3:3">
      <c r="C18493" s="1"/>
    </row>
    <row r="18494" spans="3:3">
      <c r="C18494" s="1"/>
    </row>
    <row r="18495" spans="3:3">
      <c r="C18495" s="1"/>
    </row>
    <row r="18496" spans="3:3">
      <c r="C18496" s="1"/>
    </row>
    <row r="18497" spans="3:3">
      <c r="C18497" s="1"/>
    </row>
    <row r="18498" spans="3:3">
      <c r="C18498" s="1"/>
    </row>
    <row r="18499" spans="3:3">
      <c r="C18499" s="1"/>
    </row>
    <row r="18500" spans="3:3">
      <c r="C18500" s="1"/>
    </row>
    <row r="18501" spans="3:3">
      <c r="C18501" s="1"/>
    </row>
    <row r="18502" spans="3:3">
      <c r="C18502" s="1"/>
    </row>
    <row r="18503" spans="3:3">
      <c r="C18503" s="1"/>
    </row>
    <row r="18504" spans="3:3">
      <c r="C18504" s="1"/>
    </row>
    <row r="18505" spans="3:3">
      <c r="C18505" s="1"/>
    </row>
    <row r="18506" spans="3:3">
      <c r="C18506" s="1"/>
    </row>
    <row r="18507" spans="3:3">
      <c r="C18507" s="1"/>
    </row>
    <row r="18508" spans="3:3">
      <c r="C18508" s="1"/>
    </row>
    <row r="18509" spans="3:3">
      <c r="C18509" s="1"/>
    </row>
    <row r="18510" spans="3:3">
      <c r="C18510" s="1"/>
    </row>
    <row r="18511" spans="3:3">
      <c r="C18511" s="1"/>
    </row>
    <row r="18512" spans="3:3">
      <c r="C18512" s="1"/>
    </row>
    <row r="18513" spans="3:3">
      <c r="C18513" s="1"/>
    </row>
    <row r="18514" spans="3:3">
      <c r="C18514" s="1"/>
    </row>
    <row r="18515" spans="3:3">
      <c r="C18515" s="1"/>
    </row>
    <row r="18516" spans="3:3">
      <c r="C18516" s="1"/>
    </row>
    <row r="18517" spans="3:3">
      <c r="C18517" s="1"/>
    </row>
    <row r="18518" spans="3:3">
      <c r="C18518" s="1"/>
    </row>
    <row r="18519" spans="3:3">
      <c r="C18519" s="1"/>
    </row>
    <row r="18520" spans="3:3">
      <c r="C18520" s="1"/>
    </row>
    <row r="18521" spans="3:3">
      <c r="C18521" s="1"/>
    </row>
    <row r="18522" spans="3:3">
      <c r="C18522" s="1"/>
    </row>
    <row r="18523" spans="3:3">
      <c r="C18523" s="1"/>
    </row>
    <row r="18524" spans="3:3">
      <c r="C18524" s="1"/>
    </row>
    <row r="18525" spans="3:3">
      <c r="C18525" s="1"/>
    </row>
    <row r="18526" spans="3:3">
      <c r="C18526" s="1"/>
    </row>
    <row r="18527" spans="3:3">
      <c r="C18527" s="1"/>
    </row>
    <row r="18528" spans="3:3">
      <c r="C18528" s="1"/>
    </row>
    <row r="18529" spans="3:3">
      <c r="C18529" s="1"/>
    </row>
    <row r="18530" spans="3:3">
      <c r="C18530" s="1"/>
    </row>
    <row r="18531" spans="3:3">
      <c r="C18531" s="1"/>
    </row>
    <row r="18532" spans="3:3">
      <c r="C18532" s="1"/>
    </row>
    <row r="18533" spans="3:3">
      <c r="C18533" s="1"/>
    </row>
    <row r="18534" spans="3:3">
      <c r="C18534" s="1"/>
    </row>
    <row r="18535" spans="3:3">
      <c r="C18535" s="1"/>
    </row>
    <row r="18536" spans="3:3">
      <c r="C18536" s="1"/>
    </row>
    <row r="18537" spans="3:3">
      <c r="C18537" s="1"/>
    </row>
    <row r="18538" spans="3:3">
      <c r="C18538" s="1"/>
    </row>
    <row r="18539" spans="3:3">
      <c r="C18539" s="1"/>
    </row>
    <row r="18540" spans="3:3">
      <c r="C18540" s="1"/>
    </row>
    <row r="18541" spans="3:3">
      <c r="C18541" s="1"/>
    </row>
    <row r="18542" spans="3:3">
      <c r="C18542" s="1"/>
    </row>
    <row r="18543" spans="3:3">
      <c r="C18543" s="1"/>
    </row>
    <row r="18544" spans="3:3">
      <c r="C18544" s="1"/>
    </row>
    <row r="18545" spans="3:3">
      <c r="C18545" s="1"/>
    </row>
    <row r="18546" spans="3:3">
      <c r="C18546" s="1"/>
    </row>
    <row r="18547" spans="3:3">
      <c r="C18547" s="1"/>
    </row>
    <row r="18548" spans="3:3">
      <c r="C18548" s="1"/>
    </row>
    <row r="18549" spans="3:3">
      <c r="C18549" s="1"/>
    </row>
    <row r="18550" spans="3:3">
      <c r="C18550" s="1"/>
    </row>
    <row r="18551" spans="3:3">
      <c r="C18551" s="1"/>
    </row>
    <row r="18552" spans="3:3">
      <c r="C18552" s="1"/>
    </row>
    <row r="18553" spans="3:3">
      <c r="C18553" s="1"/>
    </row>
    <row r="18554" spans="3:3">
      <c r="C18554" s="1"/>
    </row>
    <row r="18555" spans="3:3">
      <c r="C18555" s="1"/>
    </row>
    <row r="18556" spans="3:3">
      <c r="C18556" s="1"/>
    </row>
    <row r="18557" spans="3:3">
      <c r="C18557" s="1"/>
    </row>
    <row r="18558" spans="3:3">
      <c r="C18558" s="1"/>
    </row>
    <row r="18559" spans="3:3">
      <c r="C18559" s="1"/>
    </row>
    <row r="18560" spans="3:3">
      <c r="C18560" s="1"/>
    </row>
    <row r="18561" spans="3:3">
      <c r="C18561" s="1"/>
    </row>
    <row r="18562" spans="3:3">
      <c r="C18562" s="1"/>
    </row>
    <row r="18563" spans="3:3">
      <c r="C18563" s="1"/>
    </row>
    <row r="18564" spans="3:3">
      <c r="C18564" s="1"/>
    </row>
    <row r="18565" spans="3:3">
      <c r="C18565" s="1"/>
    </row>
    <row r="18566" spans="3:3">
      <c r="C18566" s="1"/>
    </row>
    <row r="18567" spans="3:3">
      <c r="C18567" s="1"/>
    </row>
    <row r="18568" spans="3:3">
      <c r="C18568" s="1"/>
    </row>
    <row r="18569" spans="3:3">
      <c r="C18569" s="1"/>
    </row>
    <row r="18570" spans="3:3">
      <c r="C18570" s="1"/>
    </row>
    <row r="18571" spans="3:3">
      <c r="C18571" s="1"/>
    </row>
    <row r="18572" spans="3:3">
      <c r="C18572" s="1"/>
    </row>
    <row r="18573" spans="3:3">
      <c r="C18573" s="1"/>
    </row>
    <row r="18574" spans="3:3">
      <c r="C18574" s="1"/>
    </row>
    <row r="18575" spans="3:3">
      <c r="C18575" s="1"/>
    </row>
    <row r="18576" spans="3:3">
      <c r="C18576" s="1"/>
    </row>
    <row r="18577" spans="3:3">
      <c r="C18577" s="1"/>
    </row>
    <row r="18578" spans="3:3">
      <c r="C18578" s="1"/>
    </row>
    <row r="18579" spans="3:3">
      <c r="C18579" s="1"/>
    </row>
    <row r="18580" spans="3:3">
      <c r="C18580" s="1"/>
    </row>
    <row r="18581" spans="3:3">
      <c r="C18581" s="1"/>
    </row>
    <row r="18582" spans="3:3">
      <c r="C18582" s="1"/>
    </row>
    <row r="18583" spans="3:3">
      <c r="C18583" s="1"/>
    </row>
    <row r="18584" spans="3:3">
      <c r="C18584" s="1"/>
    </row>
    <row r="18585" spans="3:3">
      <c r="C18585" s="1"/>
    </row>
    <row r="18586" spans="3:3">
      <c r="C18586" s="1"/>
    </row>
    <row r="18587" spans="3:3">
      <c r="C18587" s="1"/>
    </row>
    <row r="18588" spans="3:3">
      <c r="C18588" s="1"/>
    </row>
    <row r="18589" spans="3:3">
      <c r="C18589" s="1"/>
    </row>
    <row r="18590" spans="3:3">
      <c r="C18590" s="1"/>
    </row>
    <row r="18591" spans="3:3">
      <c r="C18591" s="1"/>
    </row>
    <row r="18592" spans="3:3">
      <c r="C18592" s="1"/>
    </row>
    <row r="18593" spans="3:3">
      <c r="C18593" s="1"/>
    </row>
    <row r="18594" spans="3:3">
      <c r="C18594" s="1"/>
    </row>
    <row r="18595" spans="3:3">
      <c r="C18595" s="1"/>
    </row>
    <row r="18596" spans="3:3">
      <c r="C18596" s="1"/>
    </row>
    <row r="18597" spans="3:3">
      <c r="C18597" s="1"/>
    </row>
    <row r="18598" spans="3:3">
      <c r="C18598" s="1"/>
    </row>
    <row r="18599" spans="3:3">
      <c r="C18599" s="1"/>
    </row>
    <row r="18600" spans="3:3">
      <c r="C18600" s="1"/>
    </row>
    <row r="18601" spans="3:3">
      <c r="C18601" s="1"/>
    </row>
    <row r="18602" spans="3:3">
      <c r="C18602" s="1"/>
    </row>
    <row r="18603" spans="3:3">
      <c r="C18603" s="1"/>
    </row>
    <row r="18604" spans="3:3">
      <c r="C18604" s="1"/>
    </row>
    <row r="18605" spans="3:3">
      <c r="C18605" s="1"/>
    </row>
    <row r="18606" spans="3:3">
      <c r="C18606" s="1"/>
    </row>
    <row r="18607" spans="3:3">
      <c r="C18607" s="1"/>
    </row>
    <row r="18608" spans="3:3">
      <c r="C18608" s="1"/>
    </row>
    <row r="18609" spans="3:3">
      <c r="C18609" s="1"/>
    </row>
    <row r="18610" spans="3:3">
      <c r="C18610" s="1"/>
    </row>
    <row r="18611" spans="3:3">
      <c r="C18611" s="1"/>
    </row>
    <row r="18612" spans="3:3">
      <c r="C18612" s="1"/>
    </row>
    <row r="18613" spans="3:3">
      <c r="C18613" s="1"/>
    </row>
    <row r="18614" spans="3:3">
      <c r="C18614" s="1"/>
    </row>
    <row r="18615" spans="3:3">
      <c r="C18615" s="1"/>
    </row>
    <row r="18616" spans="3:3">
      <c r="C18616" s="1"/>
    </row>
    <row r="18617" spans="3:3">
      <c r="C18617" s="1"/>
    </row>
    <row r="18618" spans="3:3">
      <c r="C18618" s="1"/>
    </row>
    <row r="18619" spans="3:3">
      <c r="C18619" s="1"/>
    </row>
    <row r="18620" spans="3:3">
      <c r="C18620" s="1"/>
    </row>
    <row r="18621" spans="3:3">
      <c r="C18621" s="1"/>
    </row>
    <row r="18622" spans="3:3">
      <c r="C18622" s="1"/>
    </row>
    <row r="18623" spans="3:3">
      <c r="C18623" s="1"/>
    </row>
    <row r="18624" spans="3:3">
      <c r="C18624" s="1"/>
    </row>
    <row r="18625" spans="3:3">
      <c r="C18625" s="1"/>
    </row>
    <row r="18626" spans="3:3">
      <c r="C18626" s="1"/>
    </row>
    <row r="18627" spans="3:3">
      <c r="C18627" s="1"/>
    </row>
    <row r="18628" spans="3:3">
      <c r="C18628" s="1"/>
    </row>
    <row r="18629" spans="3:3">
      <c r="C18629" s="1"/>
    </row>
    <row r="18630" spans="3:3">
      <c r="C18630" s="1"/>
    </row>
    <row r="18631" spans="3:3">
      <c r="C18631" s="1"/>
    </row>
    <row r="18632" spans="3:3">
      <c r="C18632" s="1"/>
    </row>
    <row r="18633" spans="3:3">
      <c r="C18633" s="1"/>
    </row>
    <row r="18634" spans="3:3">
      <c r="C18634" s="1"/>
    </row>
    <row r="18635" spans="3:3">
      <c r="C18635" s="1"/>
    </row>
    <row r="18636" spans="3:3">
      <c r="C18636" s="1"/>
    </row>
    <row r="18637" spans="3:3">
      <c r="C18637" s="1"/>
    </row>
    <row r="18638" spans="3:3">
      <c r="C18638" s="1"/>
    </row>
    <row r="18639" spans="3:3">
      <c r="C18639" s="1"/>
    </row>
    <row r="18640" spans="3:3">
      <c r="C18640" s="1"/>
    </row>
    <row r="18641" spans="3:3">
      <c r="C18641" s="1"/>
    </row>
    <row r="18642" spans="3:3">
      <c r="C18642" s="1"/>
    </row>
    <row r="18643" spans="3:3">
      <c r="C18643" s="1"/>
    </row>
    <row r="18644" spans="3:3">
      <c r="C18644" s="1"/>
    </row>
    <row r="18645" spans="3:3">
      <c r="C18645" s="1"/>
    </row>
    <row r="18646" spans="3:3">
      <c r="C18646" s="1"/>
    </row>
    <row r="18647" spans="3:3">
      <c r="C18647" s="1"/>
    </row>
    <row r="18648" spans="3:3">
      <c r="C18648" s="1"/>
    </row>
    <row r="18649" spans="3:3">
      <c r="C18649" s="1"/>
    </row>
    <row r="18650" spans="3:3">
      <c r="C18650" s="1"/>
    </row>
    <row r="18651" spans="3:3">
      <c r="C18651" s="1"/>
    </row>
    <row r="18652" spans="3:3">
      <c r="C18652" s="1"/>
    </row>
    <row r="18653" spans="3:3">
      <c r="C18653" s="1"/>
    </row>
    <row r="18654" spans="3:3">
      <c r="C18654" s="1"/>
    </row>
    <row r="18655" spans="3:3">
      <c r="C18655" s="1"/>
    </row>
    <row r="18656" spans="3:3">
      <c r="C18656" s="1"/>
    </row>
    <row r="18657" spans="3:3">
      <c r="C18657" s="1"/>
    </row>
    <row r="18658" spans="3:3">
      <c r="C18658" s="1"/>
    </row>
    <row r="18659" spans="3:3">
      <c r="C18659" s="1"/>
    </row>
    <row r="18660" spans="3:3">
      <c r="C18660" s="1"/>
    </row>
    <row r="18661" spans="3:3">
      <c r="C18661" s="1"/>
    </row>
    <row r="18662" spans="3:3">
      <c r="C18662" s="1"/>
    </row>
    <row r="18663" spans="3:3">
      <c r="C18663" s="1"/>
    </row>
    <row r="18664" spans="3:3">
      <c r="C18664" s="1"/>
    </row>
    <row r="18665" spans="3:3">
      <c r="C18665" s="1"/>
    </row>
    <row r="18666" spans="3:3">
      <c r="C18666" s="1"/>
    </row>
    <row r="18667" spans="3:3">
      <c r="C18667" s="1"/>
    </row>
    <row r="18668" spans="3:3">
      <c r="C18668" s="1"/>
    </row>
    <row r="18669" spans="3:3">
      <c r="C18669" s="1"/>
    </row>
    <row r="18670" spans="3:3">
      <c r="C18670" s="1"/>
    </row>
    <row r="18671" spans="3:3">
      <c r="C18671" s="1"/>
    </row>
    <row r="18672" spans="3:3">
      <c r="C18672" s="1"/>
    </row>
    <row r="18673" spans="3:3">
      <c r="C18673" s="1"/>
    </row>
    <row r="18674" spans="3:3">
      <c r="C18674" s="1"/>
    </row>
    <row r="18675" spans="3:3">
      <c r="C18675" s="1"/>
    </row>
    <row r="18676" spans="3:3">
      <c r="C18676" s="1"/>
    </row>
    <row r="18677" spans="3:3">
      <c r="C18677" s="1"/>
    </row>
    <row r="18678" spans="3:3">
      <c r="C18678" s="1"/>
    </row>
    <row r="18679" spans="3:3">
      <c r="C18679" s="1"/>
    </row>
    <row r="18680" spans="3:3">
      <c r="C18680" s="1"/>
    </row>
    <row r="18681" spans="3:3">
      <c r="C18681" s="1"/>
    </row>
    <row r="18682" spans="3:3">
      <c r="C18682" s="1"/>
    </row>
    <row r="18683" spans="3:3">
      <c r="C18683" s="1"/>
    </row>
    <row r="18684" spans="3:3">
      <c r="C18684" s="1"/>
    </row>
    <row r="18685" spans="3:3">
      <c r="C18685" s="1"/>
    </row>
    <row r="18686" spans="3:3">
      <c r="C18686" s="1"/>
    </row>
    <row r="18687" spans="3:3">
      <c r="C18687" s="1"/>
    </row>
    <row r="18688" spans="3:3">
      <c r="C18688" s="1"/>
    </row>
    <row r="18689" spans="3:3">
      <c r="C18689" s="1"/>
    </row>
    <row r="18690" spans="3:3">
      <c r="C18690" s="1"/>
    </row>
    <row r="18691" spans="3:3">
      <c r="C18691" s="1"/>
    </row>
    <row r="18692" spans="3:3">
      <c r="C18692" s="1"/>
    </row>
    <row r="18693" spans="3:3">
      <c r="C18693" s="1"/>
    </row>
    <row r="18694" spans="3:3">
      <c r="C18694" s="1"/>
    </row>
    <row r="18695" spans="3:3">
      <c r="C18695" s="1"/>
    </row>
    <row r="18696" spans="3:3">
      <c r="C18696" s="1"/>
    </row>
    <row r="18697" spans="3:3">
      <c r="C18697" s="1"/>
    </row>
    <row r="18698" spans="3:3">
      <c r="C18698" s="1"/>
    </row>
    <row r="18699" spans="3:3">
      <c r="C18699" s="1"/>
    </row>
    <row r="18700" spans="3:3">
      <c r="C18700" s="1"/>
    </row>
    <row r="18701" spans="3:3">
      <c r="C18701" s="1"/>
    </row>
    <row r="18702" spans="3:3">
      <c r="C18702" s="1"/>
    </row>
    <row r="18703" spans="3:3">
      <c r="C18703" s="1"/>
    </row>
    <row r="18704" spans="3:3">
      <c r="C18704" s="1"/>
    </row>
    <row r="18705" spans="3:3">
      <c r="C18705" s="1"/>
    </row>
    <row r="18706" spans="3:3">
      <c r="C18706" s="1"/>
    </row>
    <row r="18707" spans="3:3">
      <c r="C18707" s="1"/>
    </row>
    <row r="18708" spans="3:3">
      <c r="C18708" s="1"/>
    </row>
    <row r="18709" spans="3:3">
      <c r="C18709" s="1"/>
    </row>
    <row r="18710" spans="3:3">
      <c r="C18710" s="1"/>
    </row>
    <row r="18711" spans="3:3">
      <c r="C18711" s="1"/>
    </row>
    <row r="18712" spans="3:3">
      <c r="C18712" s="1"/>
    </row>
    <row r="18713" spans="3:3">
      <c r="C18713" s="1"/>
    </row>
    <row r="18714" spans="3:3">
      <c r="C18714" s="1"/>
    </row>
    <row r="18715" spans="3:3">
      <c r="C18715" s="1"/>
    </row>
    <row r="18716" spans="3:3">
      <c r="C18716" s="1"/>
    </row>
    <row r="18717" spans="3:3">
      <c r="C18717" s="1"/>
    </row>
    <row r="18718" spans="3:3">
      <c r="C18718" s="1"/>
    </row>
    <row r="18719" spans="3:3">
      <c r="C18719" s="1"/>
    </row>
    <row r="18720" spans="3:3">
      <c r="C18720" s="1"/>
    </row>
    <row r="18721" spans="3:3">
      <c r="C18721" s="1"/>
    </row>
    <row r="18722" spans="3:3">
      <c r="C18722" s="1"/>
    </row>
    <row r="18723" spans="3:3">
      <c r="C18723" s="1"/>
    </row>
    <row r="18724" spans="3:3">
      <c r="C18724" s="1"/>
    </row>
    <row r="18725" spans="3:3">
      <c r="C18725" s="1"/>
    </row>
    <row r="18726" spans="3:3">
      <c r="C18726" s="1"/>
    </row>
    <row r="18727" spans="3:3">
      <c r="C18727" s="1"/>
    </row>
    <row r="18728" spans="3:3">
      <c r="C18728" s="1"/>
    </row>
    <row r="18729" spans="3:3">
      <c r="C18729" s="1"/>
    </row>
    <row r="18730" spans="3:3">
      <c r="C18730" s="1"/>
    </row>
    <row r="18731" spans="3:3">
      <c r="C18731" s="1"/>
    </row>
    <row r="18732" spans="3:3">
      <c r="C18732" s="1"/>
    </row>
    <row r="18733" spans="3:3">
      <c r="C18733" s="1"/>
    </row>
    <row r="18734" spans="3:3">
      <c r="C18734" s="1"/>
    </row>
    <row r="18735" spans="3:3">
      <c r="C18735" s="1"/>
    </row>
    <row r="18736" spans="3:3">
      <c r="C18736" s="1"/>
    </row>
    <row r="18737" spans="3:3">
      <c r="C18737" s="1"/>
    </row>
    <row r="18738" spans="3:3">
      <c r="C18738" s="1"/>
    </row>
    <row r="18739" spans="3:3">
      <c r="C18739" s="1"/>
    </row>
    <row r="18740" spans="3:3">
      <c r="C18740" s="1"/>
    </row>
    <row r="18741" spans="3:3">
      <c r="C18741" s="1"/>
    </row>
    <row r="18742" spans="3:3">
      <c r="C18742" s="1"/>
    </row>
    <row r="18743" spans="3:3">
      <c r="C18743" s="1"/>
    </row>
    <row r="18744" spans="3:3">
      <c r="C18744" s="1"/>
    </row>
    <row r="18745" spans="3:3">
      <c r="C18745" s="1"/>
    </row>
    <row r="18746" spans="3:3">
      <c r="C18746" s="1"/>
    </row>
    <row r="18747" spans="3:3">
      <c r="C18747" s="1"/>
    </row>
    <row r="18748" spans="3:3">
      <c r="C18748" s="1"/>
    </row>
    <row r="18749" spans="3:3">
      <c r="C18749" s="1"/>
    </row>
    <row r="18750" spans="3:3">
      <c r="C18750" s="1"/>
    </row>
    <row r="18751" spans="3:3">
      <c r="C18751" s="1"/>
    </row>
    <row r="18752" spans="3:3">
      <c r="C18752" s="1"/>
    </row>
    <row r="18753" spans="3:3">
      <c r="C18753" s="1"/>
    </row>
    <row r="18754" spans="3:3">
      <c r="C18754" s="1"/>
    </row>
    <row r="18755" spans="3:3">
      <c r="C18755" s="1"/>
    </row>
    <row r="18756" spans="3:3">
      <c r="C18756" s="1"/>
    </row>
    <row r="18757" spans="3:3">
      <c r="C18757" s="1"/>
    </row>
    <row r="18758" spans="3:3">
      <c r="C18758" s="1"/>
    </row>
    <row r="18759" spans="3:3">
      <c r="C18759" s="1"/>
    </row>
    <row r="18760" spans="3:3">
      <c r="C18760" s="1"/>
    </row>
    <row r="18761" spans="3:3">
      <c r="C18761" s="1"/>
    </row>
    <row r="18762" spans="3:3">
      <c r="C18762" s="1"/>
    </row>
    <row r="18763" spans="3:3">
      <c r="C18763" s="1"/>
    </row>
    <row r="18764" spans="3:3">
      <c r="C18764" s="1"/>
    </row>
    <row r="18765" spans="3:3">
      <c r="C18765" s="1"/>
    </row>
    <row r="18766" spans="3:3">
      <c r="C18766" s="1"/>
    </row>
    <row r="18767" spans="3:3">
      <c r="C18767" s="1"/>
    </row>
    <row r="18768" spans="3:3">
      <c r="C18768" s="1"/>
    </row>
    <row r="18769" spans="3:3">
      <c r="C18769" s="1"/>
    </row>
    <row r="18770" spans="3:3">
      <c r="C18770" s="1"/>
    </row>
    <row r="18771" spans="3:3">
      <c r="C18771" s="1"/>
    </row>
    <row r="18772" spans="3:3">
      <c r="C18772" s="1"/>
    </row>
    <row r="18773" spans="3:3">
      <c r="C18773" s="1"/>
    </row>
    <row r="18774" spans="3:3">
      <c r="C18774" s="1"/>
    </row>
    <row r="18775" spans="3:3">
      <c r="C18775" s="1"/>
    </row>
    <row r="18776" spans="3:3">
      <c r="C18776" s="1"/>
    </row>
    <row r="18777" spans="3:3">
      <c r="C18777" s="1"/>
    </row>
    <row r="18778" spans="3:3">
      <c r="C18778" s="1"/>
    </row>
    <row r="18779" spans="3:3">
      <c r="C18779" s="1"/>
    </row>
    <row r="18780" spans="3:3">
      <c r="C18780" s="1"/>
    </row>
    <row r="18781" spans="3:3">
      <c r="C18781" s="1"/>
    </row>
    <row r="18782" spans="3:3">
      <c r="C18782" s="1"/>
    </row>
    <row r="18783" spans="3:3">
      <c r="C18783" s="1"/>
    </row>
    <row r="18784" spans="3:3">
      <c r="C18784" s="1"/>
    </row>
    <row r="18785" spans="3:3">
      <c r="C18785" s="1"/>
    </row>
    <row r="18786" spans="3:3">
      <c r="C18786" s="1"/>
    </row>
    <row r="18787" spans="3:3">
      <c r="C18787" s="1"/>
    </row>
    <row r="18788" spans="3:3">
      <c r="C18788" s="1"/>
    </row>
    <row r="18789" spans="3:3">
      <c r="C18789" s="1"/>
    </row>
    <row r="18790" spans="3:3">
      <c r="C18790" s="1"/>
    </row>
    <row r="18791" spans="3:3">
      <c r="C18791" s="1"/>
    </row>
    <row r="18792" spans="3:3">
      <c r="C18792" s="1"/>
    </row>
    <row r="18793" spans="3:3">
      <c r="C18793" s="1"/>
    </row>
    <row r="18794" spans="3:3">
      <c r="C18794" s="1"/>
    </row>
    <row r="18795" spans="3:3">
      <c r="C18795" s="1"/>
    </row>
    <row r="18796" spans="3:3">
      <c r="C18796" s="1"/>
    </row>
    <row r="18797" spans="3:3">
      <c r="C18797" s="1"/>
    </row>
    <row r="18798" spans="3:3">
      <c r="C18798" s="1"/>
    </row>
    <row r="18799" spans="3:3">
      <c r="C18799" s="1"/>
    </row>
    <row r="18800" spans="3:3">
      <c r="C18800" s="1"/>
    </row>
    <row r="18801" spans="3:3">
      <c r="C18801" s="1"/>
    </row>
    <row r="18802" spans="3:3">
      <c r="C18802" s="1"/>
    </row>
    <row r="18803" spans="3:3">
      <c r="C18803" s="1"/>
    </row>
    <row r="18804" spans="3:3">
      <c r="C18804" s="1"/>
    </row>
    <row r="18805" spans="3:3">
      <c r="C18805" s="1"/>
    </row>
    <row r="18806" spans="3:3">
      <c r="C18806" s="1"/>
    </row>
    <row r="18807" spans="3:3">
      <c r="C18807" s="1"/>
    </row>
    <row r="18808" spans="3:3">
      <c r="C18808" s="1"/>
    </row>
    <row r="18809" spans="3:3">
      <c r="C18809" s="1"/>
    </row>
    <row r="18810" spans="3:3">
      <c r="C18810" s="1"/>
    </row>
    <row r="18811" spans="3:3">
      <c r="C18811" s="1"/>
    </row>
    <row r="18812" spans="3:3">
      <c r="C18812" s="1"/>
    </row>
    <row r="18813" spans="3:3">
      <c r="C18813" s="1"/>
    </row>
    <row r="18814" spans="3:3">
      <c r="C18814" s="1"/>
    </row>
    <row r="18815" spans="3:3">
      <c r="C18815" s="1"/>
    </row>
    <row r="18816" spans="3:3">
      <c r="C18816" s="1"/>
    </row>
    <row r="18817" spans="3:3">
      <c r="C18817" s="1"/>
    </row>
    <row r="18818" spans="3:3">
      <c r="C18818" s="1"/>
    </row>
    <row r="18819" spans="3:3">
      <c r="C18819" s="1"/>
    </row>
    <row r="18820" spans="3:3">
      <c r="C18820" s="1"/>
    </row>
    <row r="18821" spans="3:3">
      <c r="C18821" s="1"/>
    </row>
    <row r="18822" spans="3:3">
      <c r="C18822" s="1"/>
    </row>
    <row r="18823" spans="3:3">
      <c r="C18823" s="1"/>
    </row>
    <row r="18824" spans="3:3">
      <c r="C18824" s="1"/>
    </row>
    <row r="18825" spans="3:3">
      <c r="C18825" s="1"/>
    </row>
    <row r="18826" spans="3:3">
      <c r="C18826" s="1"/>
    </row>
    <row r="18827" spans="3:3">
      <c r="C18827" s="1"/>
    </row>
    <row r="18828" spans="3:3">
      <c r="C18828" s="1"/>
    </row>
    <row r="18829" spans="3:3">
      <c r="C18829" s="1"/>
    </row>
    <row r="18830" spans="3:3">
      <c r="C18830" s="1"/>
    </row>
    <row r="18831" spans="3:3">
      <c r="C18831" s="1"/>
    </row>
    <row r="18832" spans="3:3">
      <c r="C18832" s="1"/>
    </row>
    <row r="18833" spans="3:3">
      <c r="C18833" s="1"/>
    </row>
    <row r="18834" spans="3:3">
      <c r="C18834" s="1"/>
    </row>
    <row r="18835" spans="3:3">
      <c r="C18835" s="1"/>
    </row>
    <row r="18836" spans="3:3">
      <c r="C18836" s="1"/>
    </row>
    <row r="18837" spans="3:3">
      <c r="C18837" s="1"/>
    </row>
    <row r="18838" spans="3:3">
      <c r="C18838" s="1"/>
    </row>
    <row r="18839" spans="3:3">
      <c r="C18839" s="1"/>
    </row>
    <row r="18840" spans="3:3">
      <c r="C18840" s="1"/>
    </row>
    <row r="18841" spans="3:3">
      <c r="C18841" s="1"/>
    </row>
    <row r="18842" spans="3:3">
      <c r="C18842" s="1"/>
    </row>
    <row r="18843" spans="3:3">
      <c r="C18843" s="1"/>
    </row>
    <row r="18844" spans="3:3">
      <c r="C18844" s="1"/>
    </row>
    <row r="18845" spans="3:3">
      <c r="C18845" s="1"/>
    </row>
    <row r="18846" spans="3:3">
      <c r="C18846" s="1"/>
    </row>
    <row r="18847" spans="3:3">
      <c r="C18847" s="1"/>
    </row>
    <row r="18848" spans="3:3">
      <c r="C18848" s="1"/>
    </row>
    <row r="18849" spans="3:3">
      <c r="C18849" s="1"/>
    </row>
    <row r="18850" spans="3:3">
      <c r="C18850" s="1"/>
    </row>
    <row r="18851" spans="3:3">
      <c r="C18851" s="1"/>
    </row>
    <row r="18852" spans="3:3">
      <c r="C18852" s="1"/>
    </row>
    <row r="18853" spans="3:3">
      <c r="C18853" s="1"/>
    </row>
    <row r="18854" spans="3:3">
      <c r="C18854" s="1"/>
    </row>
    <row r="18855" spans="3:3">
      <c r="C18855" s="1"/>
    </row>
    <row r="18856" spans="3:3">
      <c r="C18856" s="1"/>
    </row>
    <row r="18857" spans="3:3">
      <c r="C18857" s="1"/>
    </row>
    <row r="18858" spans="3:3">
      <c r="C18858" s="1"/>
    </row>
    <row r="18859" spans="3:3">
      <c r="C18859" s="1"/>
    </row>
    <row r="18860" spans="3:3">
      <c r="C18860" s="1"/>
    </row>
    <row r="18861" spans="3:3">
      <c r="C18861" s="1"/>
    </row>
    <row r="18862" spans="3:3">
      <c r="C18862" s="1"/>
    </row>
    <row r="18863" spans="3:3">
      <c r="C18863" s="1"/>
    </row>
    <row r="18864" spans="3:3">
      <c r="C18864" s="1"/>
    </row>
    <row r="18865" spans="3:3">
      <c r="C18865" s="1"/>
    </row>
    <row r="18866" spans="3:3">
      <c r="C18866" s="1"/>
    </row>
    <row r="18867" spans="3:3">
      <c r="C18867" s="1"/>
    </row>
    <row r="18868" spans="3:3">
      <c r="C18868" s="1"/>
    </row>
    <row r="18869" spans="3:3">
      <c r="C18869" s="1"/>
    </row>
    <row r="18870" spans="3:3">
      <c r="C18870" s="1"/>
    </row>
    <row r="18871" spans="3:3">
      <c r="C18871" s="1"/>
    </row>
    <row r="18872" spans="3:3">
      <c r="C18872" s="1"/>
    </row>
    <row r="18873" spans="3:3">
      <c r="C18873" s="1"/>
    </row>
    <row r="18874" spans="3:3">
      <c r="C18874" s="1"/>
    </row>
    <row r="18875" spans="3:3">
      <c r="C18875" s="1"/>
    </row>
    <row r="18876" spans="3:3">
      <c r="C18876" s="1"/>
    </row>
    <row r="18877" spans="3:3">
      <c r="C18877" s="1"/>
    </row>
    <row r="18878" spans="3:3">
      <c r="C18878" s="1"/>
    </row>
    <row r="18879" spans="3:3">
      <c r="C18879" s="1"/>
    </row>
    <row r="18880" spans="3:3">
      <c r="C18880" s="1"/>
    </row>
    <row r="18881" spans="3:3">
      <c r="C18881" s="1"/>
    </row>
    <row r="18882" spans="3:3">
      <c r="C18882" s="1"/>
    </row>
    <row r="18883" spans="3:3">
      <c r="C18883" s="1"/>
    </row>
    <row r="18884" spans="3:3">
      <c r="C18884" s="1"/>
    </row>
    <row r="18885" spans="3:3">
      <c r="C18885" s="1"/>
    </row>
    <row r="18886" spans="3:3">
      <c r="C18886" s="1"/>
    </row>
    <row r="18887" spans="3:3">
      <c r="C18887" s="1"/>
    </row>
    <row r="18888" spans="3:3">
      <c r="C18888" s="1"/>
    </row>
    <row r="18889" spans="3:3">
      <c r="C18889" s="1"/>
    </row>
    <row r="18890" spans="3:3">
      <c r="C18890" s="1"/>
    </row>
    <row r="18891" spans="3:3">
      <c r="C18891" s="1"/>
    </row>
    <row r="18892" spans="3:3">
      <c r="C18892" s="1"/>
    </row>
    <row r="18893" spans="3:3">
      <c r="C18893" s="1"/>
    </row>
    <row r="18894" spans="3:3">
      <c r="C18894" s="1"/>
    </row>
    <row r="18895" spans="3:3">
      <c r="C18895" s="1"/>
    </row>
    <row r="18896" spans="3:3">
      <c r="C18896" s="1"/>
    </row>
    <row r="18897" spans="3:3">
      <c r="C18897" s="1"/>
    </row>
    <row r="18898" spans="3:3">
      <c r="C18898" s="1"/>
    </row>
    <row r="18899" spans="3:3">
      <c r="C18899" s="1"/>
    </row>
    <row r="18900" spans="3:3">
      <c r="C18900" s="1"/>
    </row>
    <row r="18901" spans="3:3">
      <c r="C18901" s="1"/>
    </row>
    <row r="18902" spans="3:3">
      <c r="C18902" s="1"/>
    </row>
    <row r="18903" spans="3:3">
      <c r="C18903" s="1"/>
    </row>
    <row r="18904" spans="3:3">
      <c r="C18904" s="1"/>
    </row>
    <row r="18905" spans="3:3">
      <c r="C18905" s="1"/>
    </row>
    <row r="18906" spans="3:3">
      <c r="C18906" s="1"/>
    </row>
    <row r="18907" spans="3:3">
      <c r="C18907" s="1"/>
    </row>
    <row r="18908" spans="3:3">
      <c r="C18908" s="1"/>
    </row>
    <row r="18909" spans="3:3">
      <c r="C18909" s="1"/>
    </row>
    <row r="18910" spans="3:3">
      <c r="C18910" s="1"/>
    </row>
    <row r="18911" spans="3:3">
      <c r="C18911" s="1"/>
    </row>
    <row r="18912" spans="3:3">
      <c r="C18912" s="1"/>
    </row>
    <row r="18913" spans="3:3">
      <c r="C18913" s="1"/>
    </row>
    <row r="18914" spans="3:3">
      <c r="C18914" s="1"/>
    </row>
    <row r="18915" spans="3:3">
      <c r="C18915" s="1"/>
    </row>
    <row r="18916" spans="3:3">
      <c r="C18916" s="1"/>
    </row>
    <row r="18917" spans="3:3">
      <c r="C18917" s="1"/>
    </row>
    <row r="18918" spans="3:3">
      <c r="C18918" s="1"/>
    </row>
    <row r="18919" spans="3:3">
      <c r="C18919" s="1"/>
    </row>
    <row r="18920" spans="3:3">
      <c r="C18920" s="1"/>
    </row>
    <row r="18921" spans="3:3">
      <c r="C18921" s="1"/>
    </row>
    <row r="18922" spans="3:3">
      <c r="C18922" s="1"/>
    </row>
    <row r="18923" spans="3:3">
      <c r="C18923" s="1"/>
    </row>
    <row r="18924" spans="3:3">
      <c r="C18924" s="1"/>
    </row>
    <row r="18925" spans="3:3">
      <c r="C18925" s="1"/>
    </row>
    <row r="18926" spans="3:3">
      <c r="C18926" s="1"/>
    </row>
    <row r="18927" spans="3:3">
      <c r="C18927" s="1"/>
    </row>
    <row r="18928" spans="3:3">
      <c r="C18928" s="1"/>
    </row>
    <row r="18929" spans="3:3">
      <c r="C18929" s="1"/>
    </row>
    <row r="18930" spans="3:3">
      <c r="C18930" s="1"/>
    </row>
    <row r="18931" spans="3:3">
      <c r="C18931" s="1"/>
    </row>
    <row r="18932" spans="3:3">
      <c r="C18932" s="1"/>
    </row>
    <row r="18933" spans="3:3">
      <c r="C18933" s="1"/>
    </row>
    <row r="18934" spans="3:3">
      <c r="C18934" s="1"/>
    </row>
    <row r="18935" spans="3:3">
      <c r="C18935" s="1"/>
    </row>
    <row r="18936" spans="3:3">
      <c r="C18936" s="1"/>
    </row>
    <row r="18937" spans="3:3">
      <c r="C18937" s="1"/>
    </row>
    <row r="18938" spans="3:3">
      <c r="C18938" s="1"/>
    </row>
    <row r="18939" spans="3:3">
      <c r="C18939" s="1"/>
    </row>
    <row r="18940" spans="3:3">
      <c r="C18940" s="1"/>
    </row>
    <row r="18941" spans="3:3">
      <c r="C18941" s="1"/>
    </row>
    <row r="18942" spans="3:3">
      <c r="C18942" s="1"/>
    </row>
    <row r="18943" spans="3:3">
      <c r="C18943" s="1"/>
    </row>
    <row r="18944" spans="3:3">
      <c r="C18944" s="1"/>
    </row>
    <row r="18945" spans="3:3">
      <c r="C18945" s="1"/>
    </row>
    <row r="18946" spans="3:3">
      <c r="C18946" s="1"/>
    </row>
    <row r="18947" spans="3:3">
      <c r="C18947" s="1"/>
    </row>
    <row r="18948" spans="3:3">
      <c r="C18948" s="1"/>
    </row>
    <row r="18949" spans="3:3">
      <c r="C18949" s="1"/>
    </row>
    <row r="18950" spans="3:3">
      <c r="C18950" s="1"/>
    </row>
    <row r="18951" spans="3:3">
      <c r="C18951" s="1"/>
    </row>
    <row r="18952" spans="3:3">
      <c r="C18952" s="1"/>
    </row>
    <row r="18953" spans="3:3">
      <c r="C18953" s="1"/>
    </row>
    <row r="18954" spans="3:3">
      <c r="C18954" s="1"/>
    </row>
    <row r="18955" spans="3:3">
      <c r="C18955" s="1"/>
    </row>
    <row r="18956" spans="3:3">
      <c r="C18956" s="1"/>
    </row>
    <row r="18957" spans="3:3">
      <c r="C18957" s="1"/>
    </row>
    <row r="18958" spans="3:3">
      <c r="C18958" s="1"/>
    </row>
    <row r="18959" spans="3:3">
      <c r="C18959" s="1"/>
    </row>
    <row r="18960" spans="3:3">
      <c r="C18960" s="1"/>
    </row>
    <row r="18961" spans="3:3">
      <c r="C18961" s="1"/>
    </row>
    <row r="18962" spans="3:3">
      <c r="C18962" s="1"/>
    </row>
    <row r="18963" spans="3:3">
      <c r="C18963" s="1"/>
    </row>
    <row r="18964" spans="3:3">
      <c r="C18964" s="1"/>
    </row>
    <row r="18965" spans="3:3">
      <c r="C18965" s="1"/>
    </row>
    <row r="18966" spans="3:3">
      <c r="C18966" s="1"/>
    </row>
    <row r="18967" spans="3:3">
      <c r="C18967" s="1"/>
    </row>
    <row r="18968" spans="3:3">
      <c r="C18968" s="1"/>
    </row>
    <row r="18969" spans="3:3">
      <c r="C18969" s="1"/>
    </row>
    <row r="18970" spans="3:3">
      <c r="C18970" s="1"/>
    </row>
    <row r="18971" spans="3:3">
      <c r="C18971" s="1"/>
    </row>
    <row r="18972" spans="3:3">
      <c r="C18972" s="1"/>
    </row>
    <row r="18973" spans="3:3">
      <c r="C18973" s="1"/>
    </row>
    <row r="18974" spans="3:3">
      <c r="C18974" s="1"/>
    </row>
    <row r="18975" spans="3:3">
      <c r="C18975" s="1"/>
    </row>
    <row r="18976" spans="3:3">
      <c r="C18976" s="1"/>
    </row>
    <row r="18977" spans="3:3">
      <c r="C18977" s="1"/>
    </row>
    <row r="18978" spans="3:3">
      <c r="C18978" s="1"/>
    </row>
    <row r="18979" spans="3:3">
      <c r="C18979" s="1"/>
    </row>
    <row r="18980" spans="3:3">
      <c r="C18980" s="1"/>
    </row>
    <row r="18981" spans="3:3">
      <c r="C18981" s="1"/>
    </row>
    <row r="18982" spans="3:3">
      <c r="C18982" s="1"/>
    </row>
    <row r="18983" spans="3:3">
      <c r="C18983" s="1"/>
    </row>
    <row r="18984" spans="3:3">
      <c r="C18984" s="1"/>
    </row>
    <row r="18985" spans="3:3">
      <c r="C18985" s="1"/>
    </row>
    <row r="18986" spans="3:3">
      <c r="C18986" s="1"/>
    </row>
    <row r="18987" spans="3:3">
      <c r="C18987" s="1"/>
    </row>
    <row r="18988" spans="3:3">
      <c r="C18988" s="1"/>
    </row>
    <row r="18989" spans="3:3">
      <c r="C18989" s="1"/>
    </row>
    <row r="18990" spans="3:3">
      <c r="C18990" s="1"/>
    </row>
    <row r="18991" spans="3:3">
      <c r="C18991" s="1"/>
    </row>
    <row r="18992" spans="3:3">
      <c r="C18992" s="1"/>
    </row>
    <row r="18993" spans="3:3">
      <c r="C18993" s="1"/>
    </row>
    <row r="18994" spans="3:3">
      <c r="C18994" s="1"/>
    </row>
    <row r="18995" spans="3:3">
      <c r="C18995" s="1"/>
    </row>
    <row r="18996" spans="3:3">
      <c r="C18996" s="1"/>
    </row>
    <row r="18997" spans="3:3">
      <c r="C18997" s="1"/>
    </row>
    <row r="18998" spans="3:3">
      <c r="C18998" s="1"/>
    </row>
    <row r="18999" spans="3:3">
      <c r="C18999" s="1"/>
    </row>
    <row r="19000" spans="3:3">
      <c r="C19000" s="1"/>
    </row>
    <row r="19001" spans="3:3">
      <c r="C19001" s="1"/>
    </row>
    <row r="19002" spans="3:3">
      <c r="C19002" s="1"/>
    </row>
    <row r="19003" spans="3:3">
      <c r="C19003" s="1"/>
    </row>
    <row r="19004" spans="3:3">
      <c r="C19004" s="1"/>
    </row>
    <row r="19005" spans="3:3">
      <c r="C19005" s="1"/>
    </row>
    <row r="19006" spans="3:3">
      <c r="C19006" s="1"/>
    </row>
    <row r="19007" spans="3:3">
      <c r="C19007" s="1"/>
    </row>
    <row r="19008" spans="3:3">
      <c r="C19008" s="1"/>
    </row>
    <row r="19009" spans="3:3">
      <c r="C19009" s="1"/>
    </row>
    <row r="19010" spans="3:3">
      <c r="C19010" s="1"/>
    </row>
    <row r="19011" spans="3:3">
      <c r="C19011" s="1"/>
    </row>
    <row r="19012" spans="3:3">
      <c r="C19012" s="1"/>
    </row>
    <row r="19013" spans="3:3">
      <c r="C19013" s="1"/>
    </row>
    <row r="19014" spans="3:3">
      <c r="C19014" s="1"/>
    </row>
    <row r="19015" spans="3:3">
      <c r="C19015" s="1"/>
    </row>
    <row r="19016" spans="3:3">
      <c r="C19016" s="1"/>
    </row>
    <row r="19017" spans="3:3">
      <c r="C19017" s="1"/>
    </row>
    <row r="19018" spans="3:3">
      <c r="C19018" s="1"/>
    </row>
    <row r="19019" spans="3:3">
      <c r="C19019" s="1"/>
    </row>
    <row r="19020" spans="3:3">
      <c r="C19020" s="1"/>
    </row>
    <row r="19021" spans="3:3">
      <c r="C19021" s="1"/>
    </row>
    <row r="19022" spans="3:3">
      <c r="C19022" s="1"/>
    </row>
    <row r="19023" spans="3:3">
      <c r="C19023" s="1"/>
    </row>
    <row r="19024" spans="3:3">
      <c r="C19024" s="1"/>
    </row>
    <row r="19025" spans="3:3">
      <c r="C19025" s="1"/>
    </row>
    <row r="19026" spans="3:3">
      <c r="C19026" s="1"/>
    </row>
    <row r="19027" spans="3:3">
      <c r="C19027" s="1"/>
    </row>
    <row r="19028" spans="3:3">
      <c r="C19028" s="1"/>
    </row>
    <row r="19029" spans="3:3">
      <c r="C19029" s="1"/>
    </row>
    <row r="19030" spans="3:3">
      <c r="C19030" s="1"/>
    </row>
    <row r="19031" spans="3:3">
      <c r="C19031" s="1"/>
    </row>
    <row r="19032" spans="3:3">
      <c r="C19032" s="1"/>
    </row>
    <row r="19033" spans="3:3">
      <c r="C19033" s="1"/>
    </row>
    <row r="19034" spans="3:3">
      <c r="C19034" s="1"/>
    </row>
    <row r="19035" spans="3:3">
      <c r="C19035" s="1"/>
    </row>
    <row r="19036" spans="3:3">
      <c r="C19036" s="1"/>
    </row>
    <row r="19037" spans="3:3">
      <c r="C19037" s="1"/>
    </row>
    <row r="19038" spans="3:3">
      <c r="C19038" s="1"/>
    </row>
    <row r="19039" spans="3:3">
      <c r="C19039" s="1"/>
    </row>
    <row r="19040" spans="3:3">
      <c r="C19040" s="1"/>
    </row>
    <row r="19041" spans="3:3">
      <c r="C19041" s="1"/>
    </row>
    <row r="19042" spans="3:3">
      <c r="C19042" s="1"/>
    </row>
    <row r="19043" spans="3:3">
      <c r="C19043" s="1"/>
    </row>
    <row r="19044" spans="3:3">
      <c r="C19044" s="1"/>
    </row>
    <row r="19045" spans="3:3">
      <c r="C19045" s="1"/>
    </row>
    <row r="19046" spans="3:3">
      <c r="C19046" s="1"/>
    </row>
    <row r="19047" spans="3:3">
      <c r="C19047" s="1"/>
    </row>
    <row r="19048" spans="3:3">
      <c r="C19048" s="1"/>
    </row>
    <row r="19049" spans="3:3">
      <c r="C19049" s="1"/>
    </row>
    <row r="19050" spans="3:3">
      <c r="C19050" s="1"/>
    </row>
    <row r="19051" spans="3:3">
      <c r="C19051" s="1"/>
    </row>
    <row r="19052" spans="3:3">
      <c r="C19052" s="1"/>
    </row>
    <row r="19053" spans="3:3">
      <c r="C19053" s="1"/>
    </row>
    <row r="19054" spans="3:3">
      <c r="C19054" s="1"/>
    </row>
    <row r="19055" spans="3:3">
      <c r="C19055" s="1"/>
    </row>
    <row r="19056" spans="3:3">
      <c r="C19056" s="1"/>
    </row>
    <row r="19057" spans="3:3">
      <c r="C19057" s="1"/>
    </row>
    <row r="19058" spans="3:3">
      <c r="C19058" s="1"/>
    </row>
    <row r="19059" spans="3:3">
      <c r="C19059" s="1"/>
    </row>
    <row r="19060" spans="3:3">
      <c r="C19060" s="1"/>
    </row>
    <row r="19061" spans="3:3">
      <c r="C19061" s="1"/>
    </row>
    <row r="19062" spans="3:3">
      <c r="C19062" s="1"/>
    </row>
    <row r="19063" spans="3:3">
      <c r="C19063" s="1"/>
    </row>
    <row r="19064" spans="3:3">
      <c r="C19064" s="1"/>
    </row>
    <row r="19065" spans="3:3">
      <c r="C19065" s="1"/>
    </row>
    <row r="19066" spans="3:3">
      <c r="C19066" s="1"/>
    </row>
    <row r="19067" spans="3:3">
      <c r="C19067" s="1"/>
    </row>
    <row r="19068" spans="3:3">
      <c r="C19068" s="1"/>
    </row>
    <row r="19069" spans="3:3">
      <c r="C19069" s="1"/>
    </row>
    <row r="19070" spans="3:3">
      <c r="C19070" s="1"/>
    </row>
    <row r="19071" spans="3:3">
      <c r="C19071" s="1"/>
    </row>
    <row r="19072" spans="3:3">
      <c r="C19072" s="1"/>
    </row>
    <row r="19073" spans="3:3">
      <c r="C19073" s="1"/>
    </row>
    <row r="19074" spans="3:3">
      <c r="C19074" s="1"/>
    </row>
    <row r="19075" spans="3:3">
      <c r="C19075" s="1"/>
    </row>
    <row r="19076" spans="3:3">
      <c r="C19076" s="1"/>
    </row>
    <row r="19077" spans="3:3">
      <c r="C19077" s="1"/>
    </row>
    <row r="19078" spans="3:3">
      <c r="C19078" s="1"/>
    </row>
    <row r="19079" spans="3:3">
      <c r="C19079" s="1"/>
    </row>
    <row r="19080" spans="3:3">
      <c r="C19080" s="1"/>
    </row>
    <row r="19081" spans="3:3">
      <c r="C19081" s="1"/>
    </row>
    <row r="19082" spans="3:3">
      <c r="C19082" s="1"/>
    </row>
    <row r="19083" spans="3:3">
      <c r="C19083" s="1"/>
    </row>
    <row r="19084" spans="3:3">
      <c r="C19084" s="1"/>
    </row>
    <row r="19085" spans="3:3">
      <c r="C19085" s="1"/>
    </row>
    <row r="19086" spans="3:3">
      <c r="C19086" s="1"/>
    </row>
    <row r="19087" spans="3:3">
      <c r="C19087" s="1"/>
    </row>
    <row r="19088" spans="3:3">
      <c r="C19088" s="1"/>
    </row>
    <row r="19089" spans="3:3">
      <c r="C19089" s="1"/>
    </row>
    <row r="19090" spans="3:3">
      <c r="C19090" s="1"/>
    </row>
    <row r="19091" spans="3:3">
      <c r="C19091" s="1"/>
    </row>
    <row r="19092" spans="3:3">
      <c r="C19092" s="1"/>
    </row>
    <row r="19093" spans="3:3">
      <c r="C19093" s="1"/>
    </row>
    <row r="19094" spans="3:3">
      <c r="C19094" s="1"/>
    </row>
    <row r="19095" spans="3:3">
      <c r="C19095" s="1"/>
    </row>
    <row r="19096" spans="3:3">
      <c r="C19096" s="1"/>
    </row>
    <row r="19097" spans="3:3">
      <c r="C19097" s="1"/>
    </row>
    <row r="19098" spans="3:3">
      <c r="C19098" s="1"/>
    </row>
    <row r="19099" spans="3:3">
      <c r="C19099" s="1"/>
    </row>
    <row r="19100" spans="3:3">
      <c r="C19100" s="1"/>
    </row>
    <row r="19101" spans="3:3">
      <c r="C19101" s="1"/>
    </row>
    <row r="19102" spans="3:3">
      <c r="C19102" s="1"/>
    </row>
    <row r="19103" spans="3:3">
      <c r="C19103" s="1"/>
    </row>
    <row r="19104" spans="3:3">
      <c r="C19104" s="1"/>
    </row>
    <row r="19105" spans="3:3">
      <c r="C19105" s="1"/>
    </row>
    <row r="19106" spans="3:3">
      <c r="C19106" s="1"/>
    </row>
    <row r="19107" spans="3:3">
      <c r="C19107" s="1"/>
    </row>
    <row r="19108" spans="3:3">
      <c r="C19108" s="1"/>
    </row>
    <row r="19109" spans="3:3">
      <c r="C19109" s="1"/>
    </row>
    <row r="19110" spans="3:3">
      <c r="C19110" s="1"/>
    </row>
    <row r="19111" spans="3:3">
      <c r="C19111" s="1"/>
    </row>
    <row r="19112" spans="3:3">
      <c r="C19112" s="1"/>
    </row>
    <row r="19113" spans="3:3">
      <c r="C19113" s="1"/>
    </row>
    <row r="19114" spans="3:3">
      <c r="C19114" s="1"/>
    </row>
    <row r="19115" spans="3:3">
      <c r="C19115" s="1"/>
    </row>
    <row r="19116" spans="3:3">
      <c r="C19116" s="1"/>
    </row>
    <row r="19117" spans="3:3">
      <c r="C19117" s="1"/>
    </row>
    <row r="19118" spans="3:3">
      <c r="C19118" s="1"/>
    </row>
    <row r="19119" spans="3:3">
      <c r="C19119" s="1"/>
    </row>
    <row r="19120" spans="3:3">
      <c r="C19120" s="1"/>
    </row>
    <row r="19121" spans="3:3">
      <c r="C19121" s="1"/>
    </row>
    <row r="19122" spans="3:3">
      <c r="C19122" s="1"/>
    </row>
    <row r="19123" spans="3:3">
      <c r="C19123" s="1"/>
    </row>
    <row r="19124" spans="3:3">
      <c r="C19124" s="1"/>
    </row>
    <row r="19125" spans="3:3">
      <c r="C19125" s="1"/>
    </row>
    <row r="19126" spans="3:3">
      <c r="C19126" s="1"/>
    </row>
    <row r="19127" spans="3:3">
      <c r="C19127" s="1"/>
    </row>
    <row r="19128" spans="3:3">
      <c r="C19128" s="1"/>
    </row>
    <row r="19129" spans="3:3">
      <c r="C19129" s="1"/>
    </row>
    <row r="19130" spans="3:3">
      <c r="C19130" s="1"/>
    </row>
    <row r="19131" spans="3:3">
      <c r="C19131" s="1"/>
    </row>
    <row r="19132" spans="3:3">
      <c r="C19132" s="1"/>
    </row>
    <row r="19133" spans="3:3">
      <c r="C19133" s="1"/>
    </row>
    <row r="19134" spans="3:3">
      <c r="C19134" s="1"/>
    </row>
    <row r="19135" spans="3:3">
      <c r="C19135" s="1"/>
    </row>
    <row r="19136" spans="3:3">
      <c r="C19136" s="1"/>
    </row>
    <row r="19137" spans="3:3">
      <c r="C19137" s="1"/>
    </row>
    <row r="19138" spans="3:3">
      <c r="C19138" s="1"/>
    </row>
    <row r="19139" spans="3:3">
      <c r="C19139" s="1"/>
    </row>
    <row r="19140" spans="3:3">
      <c r="C19140" s="1"/>
    </row>
    <row r="19141" spans="3:3">
      <c r="C19141" s="1"/>
    </row>
    <row r="19142" spans="3:3">
      <c r="C19142" s="1"/>
    </row>
    <row r="19143" spans="3:3">
      <c r="C19143" s="1"/>
    </row>
    <row r="19144" spans="3:3">
      <c r="C19144" s="1"/>
    </row>
    <row r="19145" spans="3:3">
      <c r="C19145" s="1"/>
    </row>
    <row r="19146" spans="3:3">
      <c r="C19146" s="1"/>
    </row>
    <row r="19147" spans="3:3">
      <c r="C19147" s="1"/>
    </row>
    <row r="19148" spans="3:3">
      <c r="C19148" s="1"/>
    </row>
    <row r="19149" spans="3:3">
      <c r="C19149" s="1"/>
    </row>
    <row r="19150" spans="3:3">
      <c r="C19150" s="1"/>
    </row>
    <row r="19151" spans="3:3">
      <c r="C19151" s="1"/>
    </row>
    <row r="19152" spans="3:3">
      <c r="C19152" s="1"/>
    </row>
    <row r="19153" spans="3:3">
      <c r="C19153" s="1"/>
    </row>
    <row r="19154" spans="3:3">
      <c r="C19154" s="1"/>
    </row>
    <row r="19155" spans="3:3">
      <c r="C19155" s="1"/>
    </row>
    <row r="19156" spans="3:3">
      <c r="C19156" s="1"/>
    </row>
    <row r="19157" spans="3:3">
      <c r="C19157" s="1"/>
    </row>
    <row r="19158" spans="3:3">
      <c r="C19158" s="1"/>
    </row>
    <row r="19159" spans="3:3">
      <c r="C19159" s="1"/>
    </row>
    <row r="19160" spans="3:3">
      <c r="C19160" s="1"/>
    </row>
    <row r="19161" spans="3:3">
      <c r="C19161" s="1"/>
    </row>
    <row r="19162" spans="3:3">
      <c r="C19162" s="1"/>
    </row>
    <row r="19163" spans="3:3">
      <c r="C19163" s="1"/>
    </row>
    <row r="19164" spans="3:3">
      <c r="C19164" s="1"/>
    </row>
    <row r="19165" spans="3:3">
      <c r="C19165" s="1"/>
    </row>
    <row r="19166" spans="3:3">
      <c r="C19166" s="1"/>
    </row>
    <row r="19167" spans="3:3">
      <c r="C19167" s="1"/>
    </row>
    <row r="19168" spans="3:3">
      <c r="C19168" s="1"/>
    </row>
    <row r="19169" spans="3:3">
      <c r="C19169" s="1"/>
    </row>
    <row r="19170" spans="3:3">
      <c r="C19170" s="1"/>
    </row>
    <row r="19171" spans="3:3">
      <c r="C19171" s="1"/>
    </row>
    <row r="19172" spans="3:3">
      <c r="C19172" s="1"/>
    </row>
    <row r="19173" spans="3:3">
      <c r="C19173" s="1"/>
    </row>
    <row r="19174" spans="3:3">
      <c r="C19174" s="1"/>
    </row>
    <row r="19175" spans="3:3">
      <c r="C19175" s="1"/>
    </row>
    <row r="19176" spans="3:3">
      <c r="C19176" s="1"/>
    </row>
    <row r="19177" spans="3:3">
      <c r="C19177" s="1"/>
    </row>
    <row r="19178" spans="3:3">
      <c r="C19178" s="1"/>
    </row>
    <row r="19179" spans="3:3">
      <c r="C19179" s="1"/>
    </row>
    <row r="19180" spans="3:3">
      <c r="C19180" s="1"/>
    </row>
    <row r="19181" spans="3:3">
      <c r="C19181" s="1"/>
    </row>
    <row r="19182" spans="3:3">
      <c r="C19182" s="1"/>
    </row>
    <row r="19183" spans="3:3">
      <c r="C19183" s="1"/>
    </row>
    <row r="19184" spans="3:3">
      <c r="C19184" s="1"/>
    </row>
    <row r="19185" spans="3:3">
      <c r="C19185" s="1"/>
    </row>
    <row r="19186" spans="3:3">
      <c r="C19186" s="1"/>
    </row>
    <row r="19187" spans="3:3">
      <c r="C19187" s="1"/>
    </row>
    <row r="19188" spans="3:3">
      <c r="C19188" s="1"/>
    </row>
    <row r="19189" spans="3:3">
      <c r="C19189" s="1"/>
    </row>
    <row r="19190" spans="3:3">
      <c r="C19190" s="1"/>
    </row>
    <row r="19191" spans="3:3">
      <c r="C19191" s="1"/>
    </row>
    <row r="19192" spans="3:3">
      <c r="C19192" s="1"/>
    </row>
    <row r="19193" spans="3:3">
      <c r="C19193" s="1"/>
    </row>
    <row r="19194" spans="3:3">
      <c r="C19194" s="1"/>
    </row>
    <row r="19195" spans="3:3">
      <c r="C19195" s="1"/>
    </row>
    <row r="19196" spans="3:3">
      <c r="C19196" s="1"/>
    </row>
    <row r="19197" spans="3:3">
      <c r="C19197" s="1"/>
    </row>
    <row r="19198" spans="3:3">
      <c r="C19198" s="1"/>
    </row>
    <row r="19199" spans="3:3">
      <c r="C19199" s="1"/>
    </row>
    <row r="19200" spans="3:3">
      <c r="C19200" s="1"/>
    </row>
    <row r="19201" spans="3:3">
      <c r="C19201" s="1"/>
    </row>
    <row r="19202" spans="3:3">
      <c r="C19202" s="1"/>
    </row>
    <row r="19203" spans="3:3">
      <c r="C19203" s="1"/>
    </row>
    <row r="19204" spans="3:3">
      <c r="C19204" s="1"/>
    </row>
    <row r="19205" spans="3:3">
      <c r="C19205" s="1"/>
    </row>
    <row r="19206" spans="3:3">
      <c r="C19206" s="1"/>
    </row>
    <row r="19207" spans="3:3">
      <c r="C19207" s="1"/>
    </row>
    <row r="19208" spans="3:3">
      <c r="C19208" s="1"/>
    </row>
    <row r="19209" spans="3:3">
      <c r="C19209" s="1"/>
    </row>
    <row r="19210" spans="3:3">
      <c r="C19210" s="1"/>
    </row>
    <row r="19211" spans="3:3">
      <c r="C19211" s="1"/>
    </row>
    <row r="19212" spans="3:3">
      <c r="C19212" s="1"/>
    </row>
    <row r="19213" spans="3:3">
      <c r="C19213" s="1"/>
    </row>
    <row r="19214" spans="3:3">
      <c r="C19214" s="1"/>
    </row>
    <row r="19215" spans="3:3">
      <c r="C19215" s="1"/>
    </row>
    <row r="19216" spans="3:3">
      <c r="C19216" s="1"/>
    </row>
    <row r="19217" spans="3:3">
      <c r="C19217" s="1"/>
    </row>
    <row r="19218" spans="3:3">
      <c r="C19218" s="1"/>
    </row>
    <row r="19219" spans="3:3">
      <c r="C19219" s="1"/>
    </row>
    <row r="19220" spans="3:3">
      <c r="C19220" s="1"/>
    </row>
    <row r="19221" spans="3:3">
      <c r="C19221" s="1"/>
    </row>
    <row r="19222" spans="3:3">
      <c r="C19222" s="1"/>
    </row>
    <row r="19223" spans="3:3">
      <c r="C19223" s="1"/>
    </row>
    <row r="19224" spans="3:3">
      <c r="C19224" s="1"/>
    </row>
    <row r="19225" spans="3:3">
      <c r="C19225" s="1"/>
    </row>
    <row r="19226" spans="3:3">
      <c r="C19226" s="1"/>
    </row>
    <row r="19227" spans="3:3">
      <c r="C19227" s="1"/>
    </row>
    <row r="19228" spans="3:3">
      <c r="C19228" s="1"/>
    </row>
    <row r="19229" spans="3:3">
      <c r="C19229" s="1"/>
    </row>
    <row r="19230" spans="3:3">
      <c r="C19230" s="1"/>
    </row>
    <row r="19231" spans="3:3">
      <c r="C19231" s="1"/>
    </row>
    <row r="19232" spans="3:3">
      <c r="C19232" s="1"/>
    </row>
    <row r="19233" spans="3:3">
      <c r="C19233" s="1"/>
    </row>
    <row r="19234" spans="3:3">
      <c r="C19234" s="1"/>
    </row>
    <row r="19235" spans="3:3">
      <c r="C19235" s="1"/>
    </row>
    <row r="19236" spans="3:3">
      <c r="C19236" s="1"/>
    </row>
    <row r="19237" spans="3:3">
      <c r="C19237" s="1"/>
    </row>
    <row r="19238" spans="3:3">
      <c r="C19238" s="1"/>
    </row>
    <row r="19239" spans="3:3">
      <c r="C19239" s="1"/>
    </row>
    <row r="19240" spans="3:3">
      <c r="C19240" s="1"/>
    </row>
    <row r="19241" spans="3:3">
      <c r="C19241" s="1"/>
    </row>
    <row r="19242" spans="3:3">
      <c r="C19242" s="1"/>
    </row>
    <row r="19243" spans="3:3">
      <c r="C19243" s="1"/>
    </row>
    <row r="19244" spans="3:3">
      <c r="C19244" s="1"/>
    </row>
    <row r="19245" spans="3:3">
      <c r="C19245" s="1"/>
    </row>
    <row r="19246" spans="3:3">
      <c r="C19246" s="1"/>
    </row>
    <row r="19247" spans="3:3">
      <c r="C19247" s="1"/>
    </row>
    <row r="19248" spans="3:3">
      <c r="C19248" s="1"/>
    </row>
    <row r="19249" spans="3:3">
      <c r="C19249" s="1"/>
    </row>
    <row r="19250" spans="3:3">
      <c r="C19250" s="1"/>
    </row>
    <row r="19251" spans="3:3">
      <c r="C19251" s="1"/>
    </row>
    <row r="19252" spans="3:3">
      <c r="C19252" s="1"/>
    </row>
    <row r="19253" spans="3:3">
      <c r="C19253" s="1"/>
    </row>
    <row r="19254" spans="3:3">
      <c r="C19254" s="1"/>
    </row>
    <row r="19255" spans="3:3">
      <c r="C19255" s="1"/>
    </row>
    <row r="19256" spans="3:3">
      <c r="C19256" s="1"/>
    </row>
    <row r="19257" spans="3:3">
      <c r="C19257" s="1"/>
    </row>
    <row r="19258" spans="3:3">
      <c r="C19258" s="1"/>
    </row>
    <row r="19259" spans="3:3">
      <c r="C19259" s="1"/>
    </row>
    <row r="19260" spans="3:3">
      <c r="C19260" s="1"/>
    </row>
    <row r="19261" spans="3:3">
      <c r="C19261" s="1"/>
    </row>
    <row r="19262" spans="3:3">
      <c r="C19262" s="1"/>
    </row>
    <row r="19263" spans="3:3">
      <c r="C19263" s="1"/>
    </row>
    <row r="19264" spans="3:3">
      <c r="C19264" s="1"/>
    </row>
    <row r="19265" spans="3:3">
      <c r="C19265" s="1"/>
    </row>
    <row r="19266" spans="3:3">
      <c r="C19266" s="1"/>
    </row>
    <row r="19267" spans="3:3">
      <c r="C19267" s="1"/>
    </row>
    <row r="19268" spans="3:3">
      <c r="C19268" s="1"/>
    </row>
    <row r="19269" spans="3:3">
      <c r="C19269" s="1"/>
    </row>
    <row r="19270" spans="3:3">
      <c r="C19270" s="1"/>
    </row>
    <row r="19271" spans="3:3">
      <c r="C19271" s="1"/>
    </row>
    <row r="19272" spans="3:3">
      <c r="C19272" s="1"/>
    </row>
    <row r="19273" spans="3:3">
      <c r="C19273" s="1"/>
    </row>
    <row r="19274" spans="3:3">
      <c r="C19274" s="1"/>
    </row>
    <row r="19275" spans="3:3">
      <c r="C19275" s="1"/>
    </row>
    <row r="19276" spans="3:3">
      <c r="C19276" s="1"/>
    </row>
    <row r="19277" spans="3:3">
      <c r="C19277" s="1"/>
    </row>
    <row r="19278" spans="3:3">
      <c r="C19278" s="1"/>
    </row>
    <row r="19279" spans="3:3">
      <c r="C19279" s="1"/>
    </row>
    <row r="19280" spans="3:3">
      <c r="C19280" s="1"/>
    </row>
    <row r="19281" spans="3:3">
      <c r="C19281" s="1"/>
    </row>
    <row r="19282" spans="3:3">
      <c r="C19282" s="1"/>
    </row>
    <row r="19283" spans="3:3">
      <c r="C19283" s="1"/>
    </row>
    <row r="19284" spans="3:3">
      <c r="C19284" s="1"/>
    </row>
    <row r="19285" spans="3:3">
      <c r="C19285" s="1"/>
    </row>
    <row r="19286" spans="3:3">
      <c r="C19286" s="1"/>
    </row>
    <row r="19287" spans="3:3">
      <c r="C19287" s="1"/>
    </row>
    <row r="19288" spans="3:3">
      <c r="C19288" s="1"/>
    </row>
    <row r="19289" spans="3:3">
      <c r="C19289" s="1"/>
    </row>
    <row r="19290" spans="3:3">
      <c r="C19290" s="1"/>
    </row>
    <row r="19291" spans="3:3">
      <c r="C19291" s="1"/>
    </row>
    <row r="19292" spans="3:3">
      <c r="C19292" s="1"/>
    </row>
    <row r="19293" spans="3:3">
      <c r="C19293" s="1"/>
    </row>
    <row r="19294" spans="3:3">
      <c r="C19294" s="1"/>
    </row>
    <row r="19295" spans="3:3">
      <c r="C19295" s="1"/>
    </row>
    <row r="19296" spans="3:3">
      <c r="C19296" s="1"/>
    </row>
    <row r="19297" spans="3:3">
      <c r="C19297" s="1"/>
    </row>
    <row r="19298" spans="3:3">
      <c r="C19298" s="1"/>
    </row>
    <row r="19299" spans="3:3">
      <c r="C19299" s="1"/>
    </row>
    <row r="19300" spans="3:3">
      <c r="C19300" s="1"/>
    </row>
    <row r="19301" spans="3:3">
      <c r="C19301" s="1"/>
    </row>
    <row r="19302" spans="3:3">
      <c r="C19302" s="1"/>
    </row>
    <row r="19303" spans="3:3">
      <c r="C19303" s="1"/>
    </row>
    <row r="19304" spans="3:3">
      <c r="C19304" s="1"/>
    </row>
    <row r="19305" spans="3:3">
      <c r="C19305" s="1"/>
    </row>
    <row r="19306" spans="3:3">
      <c r="C19306" s="1"/>
    </row>
    <row r="19307" spans="3:3">
      <c r="C19307" s="1"/>
    </row>
    <row r="19308" spans="3:3">
      <c r="C19308" s="1"/>
    </row>
    <row r="19309" spans="3:3">
      <c r="C19309" s="1"/>
    </row>
    <row r="19310" spans="3:3">
      <c r="C19310" s="1"/>
    </row>
    <row r="19311" spans="3:3">
      <c r="C19311" s="1"/>
    </row>
    <row r="19312" spans="3:3">
      <c r="C19312" s="1"/>
    </row>
    <row r="19313" spans="3:3">
      <c r="C19313" s="1"/>
    </row>
    <row r="19314" spans="3:3">
      <c r="C19314" s="1"/>
    </row>
    <row r="19315" spans="3:3">
      <c r="C19315" s="1"/>
    </row>
    <row r="19316" spans="3:3">
      <c r="C19316" s="1"/>
    </row>
    <row r="19317" spans="3:3">
      <c r="C19317" s="1"/>
    </row>
    <row r="19318" spans="3:3">
      <c r="C19318" s="1"/>
    </row>
    <row r="19319" spans="3:3">
      <c r="C19319" s="1"/>
    </row>
    <row r="19320" spans="3:3">
      <c r="C19320" s="1"/>
    </row>
    <row r="19321" spans="3:3">
      <c r="C19321" s="1"/>
    </row>
    <row r="19322" spans="3:3">
      <c r="C19322" s="1"/>
    </row>
    <row r="19323" spans="3:3">
      <c r="C19323" s="1"/>
    </row>
    <row r="19324" spans="3:3">
      <c r="C19324" s="1"/>
    </row>
    <row r="19325" spans="3:3">
      <c r="C19325" s="1"/>
    </row>
    <row r="19326" spans="3:3">
      <c r="C19326" s="1"/>
    </row>
    <row r="19327" spans="3:3">
      <c r="C19327" s="1"/>
    </row>
    <row r="19328" spans="3:3">
      <c r="C19328" s="1"/>
    </row>
    <row r="19329" spans="3:3">
      <c r="C19329" s="1"/>
    </row>
    <row r="19330" spans="3:3">
      <c r="C19330" s="1"/>
    </row>
    <row r="19331" spans="3:3">
      <c r="C19331" s="1"/>
    </row>
    <row r="19332" spans="3:3">
      <c r="C19332" s="1"/>
    </row>
    <row r="19333" spans="3:3">
      <c r="C19333" s="1"/>
    </row>
    <row r="19334" spans="3:3">
      <c r="C19334" s="1"/>
    </row>
    <row r="19335" spans="3:3">
      <c r="C19335" s="1"/>
    </row>
    <row r="19336" spans="3:3">
      <c r="C19336" s="1"/>
    </row>
    <row r="19337" spans="3:3">
      <c r="C19337" s="1"/>
    </row>
    <row r="19338" spans="3:3">
      <c r="C19338" s="1"/>
    </row>
    <row r="19339" spans="3:3">
      <c r="C19339" s="1"/>
    </row>
    <row r="19340" spans="3:3">
      <c r="C19340" s="1"/>
    </row>
    <row r="19341" spans="3:3">
      <c r="C19341" s="1"/>
    </row>
    <row r="19342" spans="3:3">
      <c r="C19342" s="1"/>
    </row>
    <row r="19343" spans="3:3">
      <c r="C19343" s="1"/>
    </row>
    <row r="19344" spans="3:3">
      <c r="C19344" s="1"/>
    </row>
    <row r="19345" spans="3:3">
      <c r="C19345" s="1"/>
    </row>
    <row r="19346" spans="3:3">
      <c r="C19346" s="1"/>
    </row>
    <row r="19347" spans="3:3">
      <c r="C19347" s="1"/>
    </row>
    <row r="19348" spans="3:3">
      <c r="C19348" s="1"/>
    </row>
    <row r="19349" spans="3:3">
      <c r="C19349" s="1"/>
    </row>
    <row r="19350" spans="3:3">
      <c r="C19350" s="1"/>
    </row>
    <row r="19351" spans="3:3">
      <c r="C19351" s="1"/>
    </row>
    <row r="19352" spans="3:3">
      <c r="C19352" s="1"/>
    </row>
    <row r="19353" spans="3:3">
      <c r="C19353" s="1"/>
    </row>
    <row r="19354" spans="3:3">
      <c r="C19354" s="1"/>
    </row>
    <row r="19355" spans="3:3">
      <c r="C19355" s="1"/>
    </row>
    <row r="19356" spans="3:3">
      <c r="C19356" s="1"/>
    </row>
    <row r="19357" spans="3:3">
      <c r="C19357" s="1"/>
    </row>
    <row r="19358" spans="3:3">
      <c r="C19358" s="1"/>
    </row>
    <row r="19359" spans="3:3">
      <c r="C19359" s="1"/>
    </row>
    <row r="19360" spans="3:3">
      <c r="C19360" s="1"/>
    </row>
    <row r="19361" spans="3:3">
      <c r="C19361" s="1"/>
    </row>
    <row r="19362" spans="3:3">
      <c r="C19362" s="1"/>
    </row>
    <row r="19363" spans="3:3">
      <c r="C19363" s="1"/>
    </row>
    <row r="19364" spans="3:3">
      <c r="C19364" s="1"/>
    </row>
    <row r="19365" spans="3:3">
      <c r="C19365" s="1"/>
    </row>
    <row r="19366" spans="3:3">
      <c r="C19366" s="1"/>
    </row>
    <row r="19367" spans="3:3">
      <c r="C19367" s="1"/>
    </row>
    <row r="19368" spans="3:3">
      <c r="C19368" s="1"/>
    </row>
    <row r="19369" spans="3:3">
      <c r="C19369" s="1"/>
    </row>
    <row r="19370" spans="3:3">
      <c r="C19370" s="1"/>
    </row>
    <row r="19371" spans="3:3">
      <c r="C19371" s="1"/>
    </row>
    <row r="19372" spans="3:3">
      <c r="C19372" s="1"/>
    </row>
    <row r="19373" spans="3:3">
      <c r="C19373" s="1"/>
    </row>
    <row r="19374" spans="3:3">
      <c r="C19374" s="1"/>
    </row>
    <row r="19375" spans="3:3">
      <c r="C19375" s="1"/>
    </row>
    <row r="19376" spans="3:3">
      <c r="C19376" s="1"/>
    </row>
    <row r="19377" spans="3:3">
      <c r="C19377" s="1"/>
    </row>
    <row r="19378" spans="3:3">
      <c r="C19378" s="1"/>
    </row>
    <row r="19379" spans="3:3">
      <c r="C19379" s="1"/>
    </row>
    <row r="19380" spans="3:3">
      <c r="C19380" s="1"/>
    </row>
    <row r="19381" spans="3:3">
      <c r="C19381" s="1"/>
    </row>
    <row r="19382" spans="3:3">
      <c r="C19382" s="1"/>
    </row>
    <row r="19383" spans="3:3">
      <c r="C19383" s="1"/>
    </row>
    <row r="19384" spans="3:3">
      <c r="C19384" s="1"/>
    </row>
    <row r="19385" spans="3:3">
      <c r="C19385" s="1"/>
    </row>
    <row r="19386" spans="3:3">
      <c r="C19386" s="1"/>
    </row>
    <row r="19387" spans="3:3">
      <c r="C19387" s="1"/>
    </row>
    <row r="19388" spans="3:3">
      <c r="C19388" s="1"/>
    </row>
    <row r="19389" spans="3:3">
      <c r="C19389" s="1"/>
    </row>
    <row r="19390" spans="3:3">
      <c r="C19390" s="1"/>
    </row>
    <row r="19391" spans="3:3">
      <c r="C19391" s="1"/>
    </row>
    <row r="19392" spans="3:3">
      <c r="C19392" s="1"/>
    </row>
    <row r="19393" spans="3:3">
      <c r="C19393" s="1"/>
    </row>
    <row r="19394" spans="3:3">
      <c r="C19394" s="1"/>
    </row>
    <row r="19395" spans="3:3">
      <c r="C19395" s="1"/>
    </row>
    <row r="19396" spans="3:3">
      <c r="C19396" s="1"/>
    </row>
    <row r="19397" spans="3:3">
      <c r="C19397" s="1"/>
    </row>
    <row r="19398" spans="3:3">
      <c r="C19398" s="1"/>
    </row>
    <row r="19399" spans="3:3">
      <c r="C19399" s="1"/>
    </row>
    <row r="19400" spans="3:3">
      <c r="C19400" s="1"/>
    </row>
    <row r="19401" spans="3:3">
      <c r="C19401" s="1"/>
    </row>
    <row r="19402" spans="3:3">
      <c r="C19402" s="1"/>
    </row>
    <row r="19403" spans="3:3">
      <c r="C19403" s="1"/>
    </row>
    <row r="19404" spans="3:3">
      <c r="C19404" s="1"/>
    </row>
    <row r="19405" spans="3:3">
      <c r="C19405" s="1"/>
    </row>
    <row r="19406" spans="3:3">
      <c r="C19406" s="1"/>
    </row>
    <row r="19407" spans="3:3">
      <c r="C19407" s="1"/>
    </row>
    <row r="19408" spans="3:3">
      <c r="C19408" s="1"/>
    </row>
    <row r="19409" spans="3:3">
      <c r="C19409" s="1"/>
    </row>
    <row r="19410" spans="3:3">
      <c r="C19410" s="1"/>
    </row>
    <row r="19411" spans="3:3">
      <c r="C19411" s="1"/>
    </row>
    <row r="19412" spans="3:3">
      <c r="C19412" s="1"/>
    </row>
    <row r="19413" spans="3:3">
      <c r="C19413" s="1"/>
    </row>
    <row r="19414" spans="3:3">
      <c r="C19414" s="1"/>
    </row>
    <row r="19415" spans="3:3">
      <c r="C19415" s="1"/>
    </row>
    <row r="19416" spans="3:3">
      <c r="C19416" s="1"/>
    </row>
    <row r="19417" spans="3:3">
      <c r="C19417" s="1"/>
    </row>
    <row r="19418" spans="3:3">
      <c r="C19418" s="1"/>
    </row>
    <row r="19419" spans="3:3">
      <c r="C19419" s="1"/>
    </row>
    <row r="19420" spans="3:3">
      <c r="C19420" s="1"/>
    </row>
    <row r="19421" spans="3:3">
      <c r="C19421" s="1"/>
    </row>
    <row r="19422" spans="3:3">
      <c r="C19422" s="1"/>
    </row>
    <row r="19423" spans="3:3">
      <c r="C19423" s="1"/>
    </row>
    <row r="19424" spans="3:3">
      <c r="C19424" s="1"/>
    </row>
    <row r="19425" spans="3:3">
      <c r="C19425" s="1"/>
    </row>
    <row r="19426" spans="3:3">
      <c r="C19426" s="1"/>
    </row>
    <row r="19427" spans="3:3">
      <c r="C19427" s="1"/>
    </row>
    <row r="19428" spans="3:3">
      <c r="C19428" s="1"/>
    </row>
    <row r="19429" spans="3:3">
      <c r="C19429" s="1"/>
    </row>
    <row r="19430" spans="3:3">
      <c r="C19430" s="1"/>
    </row>
    <row r="19431" spans="3:3">
      <c r="C19431" s="1"/>
    </row>
    <row r="19432" spans="3:3">
      <c r="C19432" s="1"/>
    </row>
    <row r="19433" spans="3:3">
      <c r="C19433" s="1"/>
    </row>
    <row r="19434" spans="3:3">
      <c r="C19434" s="1"/>
    </row>
    <row r="19435" spans="3:3">
      <c r="C19435" s="1"/>
    </row>
    <row r="19436" spans="3:3">
      <c r="C19436" s="1"/>
    </row>
    <row r="19437" spans="3:3">
      <c r="C19437" s="1"/>
    </row>
    <row r="19438" spans="3:3">
      <c r="C19438" s="1"/>
    </row>
    <row r="19439" spans="3:3">
      <c r="C19439" s="1"/>
    </row>
    <row r="19440" spans="3:3">
      <c r="C19440" s="1"/>
    </row>
    <row r="19441" spans="3:3">
      <c r="C19441" s="1"/>
    </row>
    <row r="19442" spans="3:3">
      <c r="C19442" s="1"/>
    </row>
    <row r="19443" spans="3:3">
      <c r="C19443" s="1"/>
    </row>
    <row r="19444" spans="3:3">
      <c r="C19444" s="1"/>
    </row>
    <row r="19445" spans="3:3">
      <c r="C19445" s="1"/>
    </row>
    <row r="19446" spans="3:3">
      <c r="C19446" s="1"/>
    </row>
    <row r="19447" spans="3:3">
      <c r="C19447" s="1"/>
    </row>
    <row r="19448" spans="3:3">
      <c r="C19448" s="1"/>
    </row>
    <row r="19449" spans="3:3">
      <c r="C19449" s="1"/>
    </row>
    <row r="19450" spans="3:3">
      <c r="C19450" s="1"/>
    </row>
    <row r="19451" spans="3:3">
      <c r="C19451" s="1"/>
    </row>
    <row r="19452" spans="3:3">
      <c r="C19452" s="1"/>
    </row>
    <row r="19453" spans="3:3">
      <c r="C19453" s="1"/>
    </row>
    <row r="19454" spans="3:3">
      <c r="C19454" s="1"/>
    </row>
    <row r="19455" spans="3:3">
      <c r="C19455" s="1"/>
    </row>
    <row r="19456" spans="3:3">
      <c r="C19456" s="1"/>
    </row>
    <row r="19457" spans="3:3">
      <c r="C19457" s="1"/>
    </row>
    <row r="19458" spans="3:3">
      <c r="C19458" s="1"/>
    </row>
    <row r="19459" spans="3:3">
      <c r="C19459" s="1"/>
    </row>
    <row r="19460" spans="3:3">
      <c r="C19460" s="1"/>
    </row>
    <row r="19461" spans="3:3">
      <c r="C19461" s="1"/>
    </row>
    <row r="19462" spans="3:3">
      <c r="C19462" s="1"/>
    </row>
    <row r="19463" spans="3:3">
      <c r="C19463" s="1"/>
    </row>
    <row r="19464" spans="3:3">
      <c r="C19464" s="1"/>
    </row>
    <row r="19465" spans="3:3">
      <c r="C19465" s="1"/>
    </row>
    <row r="19466" spans="3:3">
      <c r="C19466" s="1"/>
    </row>
    <row r="19467" spans="3:3">
      <c r="C19467" s="1"/>
    </row>
    <row r="19468" spans="3:3">
      <c r="C19468" s="1"/>
    </row>
    <row r="19469" spans="3:3">
      <c r="C19469" s="1"/>
    </row>
    <row r="19470" spans="3:3">
      <c r="C19470" s="1"/>
    </row>
    <row r="19471" spans="3:3">
      <c r="C19471" s="1"/>
    </row>
    <row r="19472" spans="3:3">
      <c r="C19472" s="1"/>
    </row>
    <row r="19473" spans="3:3">
      <c r="C19473" s="1"/>
    </row>
    <row r="19474" spans="3:3">
      <c r="C19474" s="1"/>
    </row>
    <row r="19475" spans="3:3">
      <c r="C19475" s="1"/>
    </row>
    <row r="19476" spans="3:3">
      <c r="C19476" s="1"/>
    </row>
    <row r="19477" spans="3:3">
      <c r="C19477" s="1"/>
    </row>
    <row r="19478" spans="3:3">
      <c r="C19478" s="1"/>
    </row>
    <row r="19479" spans="3:3">
      <c r="C19479" s="1"/>
    </row>
    <row r="19480" spans="3:3">
      <c r="C19480" s="1"/>
    </row>
    <row r="19481" spans="3:3">
      <c r="C19481" s="1"/>
    </row>
    <row r="19482" spans="3:3">
      <c r="C19482" s="1"/>
    </row>
    <row r="19483" spans="3:3">
      <c r="C19483" s="1"/>
    </row>
    <row r="19484" spans="3:3">
      <c r="C19484" s="1"/>
    </row>
    <row r="19485" spans="3:3">
      <c r="C19485" s="1"/>
    </row>
    <row r="19486" spans="3:3">
      <c r="C19486" s="1"/>
    </row>
    <row r="19487" spans="3:3">
      <c r="C19487" s="1"/>
    </row>
    <row r="19488" spans="3:3">
      <c r="C19488" s="1"/>
    </row>
    <row r="19489" spans="3:3">
      <c r="C19489" s="1"/>
    </row>
    <row r="19490" spans="3:3">
      <c r="C19490" s="1"/>
    </row>
    <row r="19491" spans="3:3">
      <c r="C19491" s="1"/>
    </row>
    <row r="19492" spans="3:3">
      <c r="C19492" s="1"/>
    </row>
    <row r="19493" spans="3:3">
      <c r="C19493" s="1"/>
    </row>
    <row r="19494" spans="3:3">
      <c r="C19494" s="1"/>
    </row>
    <row r="19495" spans="3:3">
      <c r="C19495" s="1"/>
    </row>
    <row r="19496" spans="3:3">
      <c r="C19496" s="1"/>
    </row>
    <row r="19497" spans="3:3">
      <c r="C19497" s="1"/>
    </row>
    <row r="19498" spans="3:3">
      <c r="C19498" s="1"/>
    </row>
    <row r="19499" spans="3:3">
      <c r="C19499" s="1"/>
    </row>
    <row r="19500" spans="3:3">
      <c r="C19500" s="1"/>
    </row>
    <row r="19501" spans="3:3">
      <c r="C19501" s="1"/>
    </row>
    <row r="19502" spans="3:3">
      <c r="C19502" s="1"/>
    </row>
    <row r="19503" spans="3:3">
      <c r="C19503" s="1"/>
    </row>
    <row r="19504" spans="3:3">
      <c r="C19504" s="1"/>
    </row>
    <row r="19505" spans="3:3">
      <c r="C19505" s="1"/>
    </row>
    <row r="19506" spans="3:3">
      <c r="C19506" s="1"/>
    </row>
    <row r="19507" spans="3:3">
      <c r="C19507" s="1"/>
    </row>
    <row r="19508" spans="3:3">
      <c r="C19508" s="1"/>
    </row>
    <row r="19509" spans="3:3">
      <c r="C19509" s="1"/>
    </row>
    <row r="19510" spans="3:3">
      <c r="C19510" s="1"/>
    </row>
    <row r="19511" spans="3:3">
      <c r="C19511" s="1"/>
    </row>
    <row r="19512" spans="3:3">
      <c r="C19512" s="1"/>
    </row>
    <row r="19513" spans="3:3">
      <c r="C19513" s="1"/>
    </row>
    <row r="19514" spans="3:3">
      <c r="C19514" s="1"/>
    </row>
    <row r="19515" spans="3:3">
      <c r="C19515" s="1"/>
    </row>
    <row r="19516" spans="3:3">
      <c r="C19516" s="1"/>
    </row>
    <row r="19517" spans="3:3">
      <c r="C19517" s="1"/>
    </row>
    <row r="19518" spans="3:3">
      <c r="C19518" s="1"/>
    </row>
    <row r="19519" spans="3:3">
      <c r="C19519" s="1"/>
    </row>
    <row r="19520" spans="3:3">
      <c r="C19520" s="1"/>
    </row>
    <row r="19521" spans="3:3">
      <c r="C19521" s="1"/>
    </row>
    <row r="19522" spans="3:3">
      <c r="C19522" s="1"/>
    </row>
    <row r="19523" spans="3:3">
      <c r="C19523" s="1"/>
    </row>
    <row r="19524" spans="3:3">
      <c r="C19524" s="1"/>
    </row>
    <row r="19525" spans="3:3">
      <c r="C19525" s="1"/>
    </row>
    <row r="19526" spans="3:3">
      <c r="C19526" s="1"/>
    </row>
    <row r="19527" spans="3:3">
      <c r="C19527" s="1"/>
    </row>
    <row r="19528" spans="3:3">
      <c r="C19528" s="1"/>
    </row>
    <row r="19529" spans="3:3">
      <c r="C19529" s="1"/>
    </row>
    <row r="19530" spans="3:3">
      <c r="C19530" s="1"/>
    </row>
    <row r="19531" spans="3:3">
      <c r="C19531" s="1"/>
    </row>
    <row r="19532" spans="3:3">
      <c r="C19532" s="1"/>
    </row>
    <row r="19533" spans="3:3">
      <c r="C19533" s="1"/>
    </row>
    <row r="19534" spans="3:3">
      <c r="C19534" s="1"/>
    </row>
    <row r="19535" spans="3:3">
      <c r="C19535" s="1"/>
    </row>
    <row r="19536" spans="3:3">
      <c r="C19536" s="1"/>
    </row>
    <row r="19537" spans="3:3">
      <c r="C19537" s="1"/>
    </row>
    <row r="19538" spans="3:3">
      <c r="C19538" s="1"/>
    </row>
    <row r="19539" spans="3:3">
      <c r="C19539" s="1"/>
    </row>
    <row r="19540" spans="3:3">
      <c r="C19540" s="1"/>
    </row>
    <row r="19541" spans="3:3">
      <c r="C19541" s="1"/>
    </row>
    <row r="19542" spans="3:3">
      <c r="C19542" s="1"/>
    </row>
    <row r="19543" spans="3:3">
      <c r="C19543" s="1"/>
    </row>
    <row r="19544" spans="3:3">
      <c r="C19544" s="1"/>
    </row>
    <row r="19545" spans="3:3">
      <c r="C19545" s="1"/>
    </row>
    <row r="19546" spans="3:3">
      <c r="C19546" s="1"/>
    </row>
    <row r="19547" spans="3:3">
      <c r="C19547" s="1"/>
    </row>
    <row r="19548" spans="3:3">
      <c r="C19548" s="1"/>
    </row>
    <row r="19549" spans="3:3">
      <c r="C19549" s="1"/>
    </row>
    <row r="19550" spans="3:3">
      <c r="C19550" s="1"/>
    </row>
    <row r="19551" spans="3:3">
      <c r="C19551" s="1"/>
    </row>
    <row r="19552" spans="3:3">
      <c r="C19552" s="1"/>
    </row>
    <row r="19553" spans="3:3">
      <c r="C19553" s="1"/>
    </row>
    <row r="19554" spans="3:3">
      <c r="C19554" s="1"/>
    </row>
    <row r="19555" spans="3:3">
      <c r="C19555" s="1"/>
    </row>
    <row r="19556" spans="3:3">
      <c r="C19556" s="1"/>
    </row>
    <row r="19557" spans="3:3">
      <c r="C19557" s="1"/>
    </row>
    <row r="19558" spans="3:3">
      <c r="C19558" s="1"/>
    </row>
    <row r="19559" spans="3:3">
      <c r="C19559" s="1"/>
    </row>
    <row r="19560" spans="3:3">
      <c r="C19560" s="1"/>
    </row>
    <row r="19561" spans="3:3">
      <c r="C19561" s="1"/>
    </row>
    <row r="19562" spans="3:3">
      <c r="C19562" s="1"/>
    </row>
    <row r="19563" spans="3:3">
      <c r="C19563" s="1"/>
    </row>
    <row r="19564" spans="3:3">
      <c r="C19564" s="1"/>
    </row>
    <row r="19565" spans="3:3">
      <c r="C19565" s="1"/>
    </row>
    <row r="19566" spans="3:3">
      <c r="C19566" s="1"/>
    </row>
    <row r="19567" spans="3:3">
      <c r="C19567" s="1"/>
    </row>
    <row r="19568" spans="3:3">
      <c r="C19568" s="1"/>
    </row>
    <row r="19569" spans="3:3">
      <c r="C19569" s="1"/>
    </row>
    <row r="19570" spans="3:3">
      <c r="C19570" s="1"/>
    </row>
    <row r="19571" spans="3:3">
      <c r="C19571" s="1"/>
    </row>
    <row r="19572" spans="3:3">
      <c r="C19572" s="1"/>
    </row>
    <row r="19573" spans="3:3">
      <c r="C19573" s="1"/>
    </row>
    <row r="19574" spans="3:3">
      <c r="C19574" s="1"/>
    </row>
    <row r="19575" spans="3:3">
      <c r="C19575" s="1"/>
    </row>
    <row r="19576" spans="3:3">
      <c r="C19576" s="1"/>
    </row>
    <row r="19577" spans="3:3">
      <c r="C19577" s="1"/>
    </row>
    <row r="19578" spans="3:3">
      <c r="C19578" s="1"/>
    </row>
    <row r="19579" spans="3:3">
      <c r="C19579" s="1"/>
    </row>
    <row r="19580" spans="3:3">
      <c r="C19580" s="1"/>
    </row>
    <row r="19581" spans="3:3">
      <c r="C19581" s="1"/>
    </row>
    <row r="19582" spans="3:3">
      <c r="C19582" s="1"/>
    </row>
    <row r="19583" spans="3:3">
      <c r="C19583" s="1"/>
    </row>
    <row r="19584" spans="3:3">
      <c r="C19584" s="1"/>
    </row>
    <row r="19585" spans="3:3">
      <c r="C19585" s="1"/>
    </row>
    <row r="19586" spans="3:3">
      <c r="C19586" s="1"/>
    </row>
    <row r="19587" spans="3:3">
      <c r="C19587" s="1"/>
    </row>
    <row r="19588" spans="3:3">
      <c r="C19588" s="1"/>
    </row>
    <row r="19589" spans="3:3">
      <c r="C19589" s="1"/>
    </row>
    <row r="19590" spans="3:3">
      <c r="C19590" s="1"/>
    </row>
    <row r="19591" spans="3:3">
      <c r="C19591" s="1"/>
    </row>
    <row r="19592" spans="3:3">
      <c r="C19592" s="1"/>
    </row>
    <row r="19593" spans="3:3">
      <c r="C19593" s="1"/>
    </row>
    <row r="19594" spans="3:3">
      <c r="C19594" s="1"/>
    </row>
    <row r="19595" spans="3:3">
      <c r="C19595" s="1"/>
    </row>
    <row r="19596" spans="3:3">
      <c r="C19596" s="1"/>
    </row>
    <row r="19597" spans="3:3">
      <c r="C19597" s="1"/>
    </row>
    <row r="19598" spans="3:3">
      <c r="C19598" s="1"/>
    </row>
    <row r="19599" spans="3:3">
      <c r="C19599" s="1"/>
    </row>
    <row r="19600" spans="3:3">
      <c r="C19600" s="1"/>
    </row>
    <row r="19601" spans="3:3">
      <c r="C19601" s="1"/>
    </row>
    <row r="19602" spans="3:3">
      <c r="C19602" s="1"/>
    </row>
    <row r="19603" spans="3:3">
      <c r="C19603" s="1"/>
    </row>
    <row r="19604" spans="3:3">
      <c r="C19604" s="1"/>
    </row>
    <row r="19605" spans="3:3">
      <c r="C19605" s="1"/>
    </row>
    <row r="19606" spans="3:3">
      <c r="C19606" s="1"/>
    </row>
    <row r="19607" spans="3:3">
      <c r="C19607" s="1"/>
    </row>
    <row r="19608" spans="3:3">
      <c r="C19608" s="1"/>
    </row>
    <row r="19609" spans="3:3">
      <c r="C19609" s="1"/>
    </row>
    <row r="19610" spans="3:3">
      <c r="C19610" s="1"/>
    </row>
    <row r="19611" spans="3:3">
      <c r="C19611" s="1"/>
    </row>
    <row r="19612" spans="3:3">
      <c r="C19612" s="1"/>
    </row>
    <row r="19613" spans="3:3">
      <c r="C19613" s="1"/>
    </row>
    <row r="19614" spans="3:3">
      <c r="C19614" s="1"/>
    </row>
    <row r="19615" spans="3:3">
      <c r="C19615" s="1"/>
    </row>
    <row r="19616" spans="3:3">
      <c r="C19616" s="1"/>
    </row>
    <row r="19617" spans="3:3">
      <c r="C19617" s="1"/>
    </row>
    <row r="19618" spans="3:3">
      <c r="C19618" s="1"/>
    </row>
    <row r="19619" spans="3:3">
      <c r="C19619" s="1"/>
    </row>
    <row r="19620" spans="3:3">
      <c r="C19620" s="1"/>
    </row>
    <row r="19621" spans="3:3">
      <c r="C19621" s="1"/>
    </row>
    <row r="19622" spans="3:3">
      <c r="C19622" s="1"/>
    </row>
    <row r="19623" spans="3:3">
      <c r="C19623" s="1"/>
    </row>
    <row r="19624" spans="3:3">
      <c r="C19624" s="1"/>
    </row>
    <row r="19625" spans="3:3">
      <c r="C19625" s="1"/>
    </row>
    <row r="19626" spans="3:3">
      <c r="C19626" s="1"/>
    </row>
    <row r="19627" spans="3:3">
      <c r="C19627" s="1"/>
    </row>
    <row r="19628" spans="3:3">
      <c r="C19628" s="1"/>
    </row>
    <row r="19629" spans="3:3">
      <c r="C19629" s="1"/>
    </row>
    <row r="19630" spans="3:3">
      <c r="C19630" s="1"/>
    </row>
    <row r="19631" spans="3:3">
      <c r="C19631" s="1"/>
    </row>
    <row r="19632" spans="3:3">
      <c r="C19632" s="1"/>
    </row>
    <row r="19633" spans="3:3">
      <c r="C19633" s="1"/>
    </row>
    <row r="19634" spans="3:3">
      <c r="C19634" s="1"/>
    </row>
    <row r="19635" spans="3:3">
      <c r="C19635" s="1"/>
    </row>
    <row r="19636" spans="3:3">
      <c r="C19636" s="1"/>
    </row>
    <row r="19637" spans="3:3">
      <c r="C19637" s="1"/>
    </row>
    <row r="19638" spans="3:3">
      <c r="C19638" s="1"/>
    </row>
    <row r="19639" spans="3:3">
      <c r="C19639" s="1"/>
    </row>
    <row r="19640" spans="3:3">
      <c r="C19640" s="1"/>
    </row>
    <row r="19641" spans="3:3">
      <c r="C19641" s="1"/>
    </row>
    <row r="19642" spans="3:3">
      <c r="C19642" s="1"/>
    </row>
    <row r="19643" spans="3:3">
      <c r="C19643" s="1"/>
    </row>
    <row r="19644" spans="3:3">
      <c r="C19644" s="1"/>
    </row>
    <row r="19645" spans="3:3">
      <c r="C19645" s="1"/>
    </row>
    <row r="19646" spans="3:3">
      <c r="C19646" s="1"/>
    </row>
    <row r="19647" spans="3:3">
      <c r="C19647" s="1"/>
    </row>
    <row r="19648" spans="3:3">
      <c r="C19648" s="1"/>
    </row>
    <row r="19649" spans="3:3">
      <c r="C19649" s="1"/>
    </row>
    <row r="19650" spans="3:3">
      <c r="C19650" s="1"/>
    </row>
    <row r="19651" spans="3:3">
      <c r="C19651" s="1"/>
    </row>
    <row r="19652" spans="3:3">
      <c r="C19652" s="1"/>
    </row>
    <row r="19653" spans="3:3">
      <c r="C19653" s="1"/>
    </row>
    <row r="19654" spans="3:3">
      <c r="C19654" s="1"/>
    </row>
    <row r="19655" spans="3:3">
      <c r="C19655" s="1"/>
    </row>
    <row r="19656" spans="3:3">
      <c r="C19656" s="1"/>
    </row>
    <row r="19657" spans="3:3">
      <c r="C19657" s="1"/>
    </row>
    <row r="19658" spans="3:3">
      <c r="C19658" s="1"/>
    </row>
    <row r="19659" spans="3:3">
      <c r="C19659" s="1"/>
    </row>
    <row r="19660" spans="3:3">
      <c r="C19660" s="1"/>
    </row>
    <row r="19661" spans="3:3">
      <c r="C19661" s="1"/>
    </row>
    <row r="19662" spans="3:3">
      <c r="C19662" s="1"/>
    </row>
    <row r="19663" spans="3:3">
      <c r="C19663" s="1"/>
    </row>
    <row r="19664" spans="3:3">
      <c r="C19664" s="1"/>
    </row>
    <row r="19665" spans="3:3">
      <c r="C19665" s="1"/>
    </row>
    <row r="19666" spans="3:3">
      <c r="C19666" s="1"/>
    </row>
    <row r="19667" spans="3:3">
      <c r="C19667" s="1"/>
    </row>
    <row r="19668" spans="3:3">
      <c r="C19668" s="1"/>
    </row>
    <row r="19669" spans="3:3">
      <c r="C19669" s="1"/>
    </row>
    <row r="19670" spans="3:3">
      <c r="C19670" s="1"/>
    </row>
    <row r="19671" spans="3:3">
      <c r="C19671" s="1"/>
    </row>
    <row r="19672" spans="3:3">
      <c r="C19672" s="1"/>
    </row>
    <row r="19673" spans="3:3">
      <c r="C19673" s="1"/>
    </row>
    <row r="19674" spans="3:3">
      <c r="C19674" s="1"/>
    </row>
    <row r="19675" spans="3:3">
      <c r="C19675" s="1"/>
    </row>
    <row r="19676" spans="3:3">
      <c r="C19676" s="1"/>
    </row>
    <row r="19677" spans="3:3">
      <c r="C19677" s="1"/>
    </row>
    <row r="19678" spans="3:3">
      <c r="C19678" s="1"/>
    </row>
    <row r="19679" spans="3:3">
      <c r="C19679" s="1"/>
    </row>
    <row r="19680" spans="3:3">
      <c r="C19680" s="1"/>
    </row>
    <row r="19681" spans="3:3">
      <c r="C19681" s="1"/>
    </row>
    <row r="19682" spans="3:3">
      <c r="C19682" s="1"/>
    </row>
    <row r="19683" spans="3:3">
      <c r="C19683" s="1"/>
    </row>
    <row r="19684" spans="3:3">
      <c r="C19684" s="1"/>
    </row>
    <row r="19685" spans="3:3">
      <c r="C19685" s="1"/>
    </row>
    <row r="19686" spans="3:3">
      <c r="C19686" s="1"/>
    </row>
    <row r="19687" spans="3:3">
      <c r="C19687" s="1"/>
    </row>
    <row r="19688" spans="3:3">
      <c r="C19688" s="1"/>
    </row>
    <row r="19689" spans="3:3">
      <c r="C19689" s="1"/>
    </row>
    <row r="19690" spans="3:3">
      <c r="C19690" s="1"/>
    </row>
    <row r="19691" spans="3:3">
      <c r="C19691" s="1"/>
    </row>
    <row r="19692" spans="3:3">
      <c r="C19692" s="1"/>
    </row>
    <row r="19693" spans="3:3">
      <c r="C19693" s="1"/>
    </row>
    <row r="19694" spans="3:3">
      <c r="C19694" s="1"/>
    </row>
    <row r="19695" spans="3:3">
      <c r="C19695" s="1"/>
    </row>
    <row r="19696" spans="3:3">
      <c r="C19696" s="1"/>
    </row>
    <row r="19697" spans="3:3">
      <c r="C19697" s="1"/>
    </row>
    <row r="19698" spans="3:3">
      <c r="C19698" s="1"/>
    </row>
    <row r="19699" spans="3:3">
      <c r="C19699" s="1"/>
    </row>
    <row r="19700" spans="3:3">
      <c r="C19700" s="1"/>
    </row>
    <row r="19701" spans="3:3">
      <c r="C19701" s="1"/>
    </row>
    <row r="19702" spans="3:3">
      <c r="C19702" s="1"/>
    </row>
    <row r="19703" spans="3:3">
      <c r="C19703" s="1"/>
    </row>
    <row r="19704" spans="3:3">
      <c r="C19704" s="1"/>
    </row>
    <row r="19705" spans="3:3">
      <c r="C19705" s="1"/>
    </row>
    <row r="19706" spans="3:3">
      <c r="C19706" s="1"/>
    </row>
    <row r="19707" spans="3:3">
      <c r="C19707" s="1"/>
    </row>
    <row r="19708" spans="3:3">
      <c r="C19708" s="1"/>
    </row>
    <row r="19709" spans="3:3">
      <c r="C19709" s="1"/>
    </row>
    <row r="19710" spans="3:3">
      <c r="C19710" s="1"/>
    </row>
    <row r="19711" spans="3:3">
      <c r="C19711" s="1"/>
    </row>
    <row r="19712" spans="3:3">
      <c r="C19712" s="1"/>
    </row>
    <row r="19713" spans="3:3">
      <c r="C19713" s="1"/>
    </row>
    <row r="19714" spans="3:3">
      <c r="C19714" s="1"/>
    </row>
    <row r="19715" spans="3:3">
      <c r="C19715" s="1"/>
    </row>
    <row r="19716" spans="3:3">
      <c r="C19716" s="1"/>
    </row>
    <row r="19717" spans="3:3">
      <c r="C19717" s="1"/>
    </row>
    <row r="19718" spans="3:3">
      <c r="C19718" s="1"/>
    </row>
    <row r="19719" spans="3:3">
      <c r="C19719" s="1"/>
    </row>
    <row r="19720" spans="3:3">
      <c r="C19720" s="1"/>
    </row>
    <row r="19721" spans="3:3">
      <c r="C19721" s="1"/>
    </row>
    <row r="19722" spans="3:3">
      <c r="C19722" s="1"/>
    </row>
    <row r="19723" spans="3:3">
      <c r="C19723" s="1"/>
    </row>
    <row r="19724" spans="3:3">
      <c r="C19724" s="1"/>
    </row>
    <row r="19725" spans="3:3">
      <c r="C19725" s="1"/>
    </row>
    <row r="19726" spans="3:3">
      <c r="C19726" s="1"/>
    </row>
    <row r="19727" spans="3:3">
      <c r="C19727" s="1"/>
    </row>
    <row r="19728" spans="3:3">
      <c r="C19728" s="1"/>
    </row>
    <row r="19729" spans="3:3">
      <c r="C19729" s="1"/>
    </row>
    <row r="19730" spans="3:3">
      <c r="C19730" s="1"/>
    </row>
    <row r="19731" spans="3:3">
      <c r="C19731" s="1"/>
    </row>
    <row r="19732" spans="3:3">
      <c r="C19732" s="1"/>
    </row>
    <row r="19733" spans="3:3">
      <c r="C19733" s="1"/>
    </row>
    <row r="19734" spans="3:3">
      <c r="C19734" s="1"/>
    </row>
    <row r="19735" spans="3:3">
      <c r="C19735" s="1"/>
    </row>
    <row r="19736" spans="3:3">
      <c r="C19736" s="1"/>
    </row>
    <row r="19737" spans="3:3">
      <c r="C19737" s="1"/>
    </row>
    <row r="19738" spans="3:3">
      <c r="C19738" s="1"/>
    </row>
    <row r="19739" spans="3:3">
      <c r="C19739" s="1"/>
    </row>
    <row r="19740" spans="3:3">
      <c r="C19740" s="1"/>
    </row>
    <row r="19741" spans="3:3">
      <c r="C19741" s="1"/>
    </row>
    <row r="19742" spans="3:3">
      <c r="C19742" s="1"/>
    </row>
    <row r="19743" spans="3:3">
      <c r="C19743" s="1"/>
    </row>
    <row r="19744" spans="3:3">
      <c r="C19744" s="1"/>
    </row>
    <row r="19745" spans="3:3">
      <c r="C19745" s="1"/>
    </row>
    <row r="19746" spans="3:3">
      <c r="C19746" s="1"/>
    </row>
    <row r="19747" spans="3:3">
      <c r="C19747" s="1"/>
    </row>
    <row r="19748" spans="3:3">
      <c r="C19748" s="1"/>
    </row>
    <row r="19749" spans="3:3">
      <c r="C19749" s="1"/>
    </row>
    <row r="19750" spans="3:3">
      <c r="C19750" s="1"/>
    </row>
    <row r="19751" spans="3:3">
      <c r="C19751" s="1"/>
    </row>
    <row r="19752" spans="3:3">
      <c r="C19752" s="1"/>
    </row>
    <row r="19753" spans="3:3">
      <c r="C19753" s="1"/>
    </row>
    <row r="19754" spans="3:3">
      <c r="C19754" s="1"/>
    </row>
    <row r="19755" spans="3:3">
      <c r="C19755" s="1"/>
    </row>
    <row r="19756" spans="3:3">
      <c r="C19756" s="1"/>
    </row>
    <row r="19757" spans="3:3">
      <c r="C19757" s="1"/>
    </row>
    <row r="19758" spans="3:3">
      <c r="C19758" s="1"/>
    </row>
    <row r="19759" spans="3:3">
      <c r="C19759" s="1"/>
    </row>
    <row r="19760" spans="3:3">
      <c r="C19760" s="1"/>
    </row>
    <row r="19761" spans="3:3">
      <c r="C19761" s="1"/>
    </row>
    <row r="19762" spans="3:3">
      <c r="C19762" s="1"/>
    </row>
    <row r="19763" spans="3:3">
      <c r="C19763" s="1"/>
    </row>
    <row r="19764" spans="3:3">
      <c r="C19764" s="1"/>
    </row>
    <row r="19765" spans="3:3">
      <c r="C19765" s="1"/>
    </row>
    <row r="19766" spans="3:3">
      <c r="C19766" s="1"/>
    </row>
    <row r="19767" spans="3:3">
      <c r="C19767" s="1"/>
    </row>
    <row r="19768" spans="3:3">
      <c r="C19768" s="1"/>
    </row>
    <row r="19769" spans="3:3">
      <c r="C19769" s="1"/>
    </row>
    <row r="19770" spans="3:3">
      <c r="C19770" s="1"/>
    </row>
    <row r="19771" spans="3:3">
      <c r="C19771" s="1"/>
    </row>
    <row r="19772" spans="3:3">
      <c r="C19772" s="1"/>
    </row>
    <row r="19773" spans="3:3">
      <c r="C19773" s="1"/>
    </row>
    <row r="19774" spans="3:3">
      <c r="C19774" s="1"/>
    </row>
    <row r="19775" spans="3:3">
      <c r="C19775" s="1"/>
    </row>
    <row r="19776" spans="3:3">
      <c r="C19776" s="1"/>
    </row>
    <row r="19777" spans="3:3">
      <c r="C19777" s="1"/>
    </row>
    <row r="19778" spans="3:3">
      <c r="C19778" s="1"/>
    </row>
    <row r="19779" spans="3:3">
      <c r="C19779" s="1"/>
    </row>
    <row r="19780" spans="3:3">
      <c r="C19780" s="1"/>
    </row>
    <row r="19781" spans="3:3">
      <c r="C19781" s="1"/>
    </row>
    <row r="19782" spans="3:3">
      <c r="C19782" s="1"/>
    </row>
    <row r="19783" spans="3:3">
      <c r="C19783" s="1"/>
    </row>
    <row r="19784" spans="3:3">
      <c r="C19784" s="1"/>
    </row>
    <row r="19785" spans="3:3">
      <c r="C19785" s="1"/>
    </row>
    <row r="19786" spans="3:3">
      <c r="C19786" s="1"/>
    </row>
    <row r="19787" spans="3:3">
      <c r="C19787" s="1"/>
    </row>
    <row r="19788" spans="3:3">
      <c r="C19788" s="1"/>
    </row>
    <row r="19789" spans="3:3">
      <c r="C19789" s="1"/>
    </row>
    <row r="19790" spans="3:3">
      <c r="C19790" s="1"/>
    </row>
    <row r="19791" spans="3:3">
      <c r="C19791" s="1"/>
    </row>
    <row r="19792" spans="3:3">
      <c r="C19792" s="1"/>
    </row>
    <row r="19793" spans="3:3">
      <c r="C19793" s="1"/>
    </row>
    <row r="19794" spans="3:3">
      <c r="C19794" s="1"/>
    </row>
    <row r="19795" spans="3:3">
      <c r="C19795" s="1"/>
    </row>
    <row r="19796" spans="3:3">
      <c r="C19796" s="1"/>
    </row>
    <row r="19797" spans="3:3">
      <c r="C19797" s="1"/>
    </row>
    <row r="19798" spans="3:3">
      <c r="C19798" s="1"/>
    </row>
    <row r="19799" spans="3:3">
      <c r="C19799" s="1"/>
    </row>
    <row r="19800" spans="3:3">
      <c r="C19800" s="1"/>
    </row>
    <row r="19801" spans="3:3">
      <c r="C19801" s="1"/>
    </row>
    <row r="19802" spans="3:3">
      <c r="C19802" s="1"/>
    </row>
    <row r="19803" spans="3:3">
      <c r="C19803" s="1"/>
    </row>
    <row r="19804" spans="3:3">
      <c r="C19804" s="1"/>
    </row>
    <row r="19805" spans="3:3">
      <c r="C19805" s="1"/>
    </row>
    <row r="19806" spans="3:3">
      <c r="C19806" s="1"/>
    </row>
    <row r="19807" spans="3:3">
      <c r="C19807" s="1"/>
    </row>
    <row r="19808" spans="3:3">
      <c r="C19808" s="1"/>
    </row>
    <row r="19809" spans="3:3">
      <c r="C19809" s="1"/>
    </row>
    <row r="19810" spans="3:3">
      <c r="C19810" s="1"/>
    </row>
    <row r="19811" spans="3:3">
      <c r="C19811" s="1"/>
    </row>
    <row r="19812" spans="3:3">
      <c r="C19812" s="1"/>
    </row>
    <row r="19813" spans="3:3">
      <c r="C19813" s="1"/>
    </row>
    <row r="19814" spans="3:3">
      <c r="C19814" s="1"/>
    </row>
    <row r="19815" spans="3:3">
      <c r="C19815" s="1"/>
    </row>
    <row r="19816" spans="3:3">
      <c r="C19816" s="1"/>
    </row>
    <row r="19817" spans="3:3">
      <c r="C19817" s="1"/>
    </row>
    <row r="19818" spans="3:3">
      <c r="C19818" s="1"/>
    </row>
    <row r="19819" spans="3:3">
      <c r="C19819" s="1"/>
    </row>
    <row r="19820" spans="3:3">
      <c r="C19820" s="1"/>
    </row>
    <row r="19821" spans="3:3">
      <c r="C19821" s="1"/>
    </row>
    <row r="19822" spans="3:3">
      <c r="C19822" s="1"/>
    </row>
    <row r="19823" spans="3:3">
      <c r="C19823" s="1"/>
    </row>
    <row r="19824" spans="3:3">
      <c r="C19824" s="1"/>
    </row>
    <row r="19825" spans="3:3">
      <c r="C19825" s="1"/>
    </row>
    <row r="19826" spans="3:3">
      <c r="C19826" s="1"/>
    </row>
    <row r="19827" spans="3:3">
      <c r="C19827" s="1"/>
    </row>
    <row r="19828" spans="3:3">
      <c r="C19828" s="1"/>
    </row>
    <row r="19829" spans="3:3">
      <c r="C19829" s="1"/>
    </row>
    <row r="19830" spans="3:3">
      <c r="C19830" s="1"/>
    </row>
    <row r="19831" spans="3:3">
      <c r="C19831" s="1"/>
    </row>
    <row r="19832" spans="3:3">
      <c r="C19832" s="1"/>
    </row>
    <row r="19833" spans="3:3">
      <c r="C19833" s="1"/>
    </row>
    <row r="19834" spans="3:3">
      <c r="C19834" s="1"/>
    </row>
    <row r="19835" spans="3:3">
      <c r="C19835" s="1"/>
    </row>
    <row r="19836" spans="3:3">
      <c r="C19836" s="1"/>
    </row>
    <row r="19837" spans="3:3">
      <c r="C19837" s="1"/>
    </row>
    <row r="19838" spans="3:3">
      <c r="C19838" s="1"/>
    </row>
    <row r="19839" spans="3:3">
      <c r="C19839" s="1"/>
    </row>
    <row r="19840" spans="3:3">
      <c r="C19840" s="1"/>
    </row>
    <row r="19841" spans="3:3">
      <c r="C19841" s="1"/>
    </row>
    <row r="19842" spans="3:3">
      <c r="C19842" s="1"/>
    </row>
    <row r="19843" spans="3:3">
      <c r="C19843" s="1"/>
    </row>
    <row r="19844" spans="3:3">
      <c r="C19844" s="1"/>
    </row>
    <row r="19845" spans="3:3">
      <c r="C19845" s="1"/>
    </row>
    <row r="19846" spans="3:3">
      <c r="C19846" s="1"/>
    </row>
    <row r="19847" spans="3:3">
      <c r="C19847" s="1"/>
    </row>
    <row r="19848" spans="3:3">
      <c r="C19848" s="1"/>
    </row>
    <row r="19849" spans="3:3">
      <c r="C19849" s="1"/>
    </row>
    <row r="19850" spans="3:3">
      <c r="C19850" s="1"/>
    </row>
    <row r="19851" spans="3:3">
      <c r="C19851" s="1"/>
    </row>
    <row r="19852" spans="3:3">
      <c r="C19852" s="1"/>
    </row>
    <row r="19853" spans="3:3">
      <c r="C19853" s="1"/>
    </row>
    <row r="19854" spans="3:3">
      <c r="C19854" s="1"/>
    </row>
    <row r="19855" spans="3:3">
      <c r="C19855" s="1"/>
    </row>
    <row r="19856" spans="3:3">
      <c r="C19856" s="1"/>
    </row>
    <row r="19857" spans="3:3">
      <c r="C19857" s="1"/>
    </row>
    <row r="19858" spans="3:3">
      <c r="C19858" s="1"/>
    </row>
    <row r="19859" spans="3:3">
      <c r="C19859" s="1"/>
    </row>
    <row r="19860" spans="3:3">
      <c r="C19860" s="1"/>
    </row>
    <row r="19861" spans="3:3">
      <c r="C19861" s="1"/>
    </row>
    <row r="19862" spans="3:3">
      <c r="C19862" s="1"/>
    </row>
    <row r="19863" spans="3:3">
      <c r="C19863" s="1"/>
    </row>
    <row r="19864" spans="3:3">
      <c r="C19864" s="1"/>
    </row>
    <row r="19865" spans="3:3">
      <c r="C19865" s="1"/>
    </row>
    <row r="19866" spans="3:3">
      <c r="C19866" s="1"/>
    </row>
    <row r="19867" spans="3:3">
      <c r="C19867" s="1"/>
    </row>
    <row r="19868" spans="3:3">
      <c r="C19868" s="1"/>
    </row>
    <row r="19869" spans="3:3">
      <c r="C19869" s="1"/>
    </row>
    <row r="19870" spans="3:3">
      <c r="C19870" s="1"/>
    </row>
    <row r="19871" spans="3:3">
      <c r="C19871" s="1"/>
    </row>
    <row r="19872" spans="3:3">
      <c r="C19872" s="1"/>
    </row>
    <row r="19873" spans="3:3">
      <c r="C19873" s="1"/>
    </row>
    <row r="19874" spans="3:3">
      <c r="C19874" s="1"/>
    </row>
    <row r="19875" spans="3:3">
      <c r="C19875" s="1"/>
    </row>
    <row r="19876" spans="3:3">
      <c r="C19876" s="1"/>
    </row>
    <row r="19877" spans="3:3">
      <c r="C19877" s="1"/>
    </row>
    <row r="19878" spans="3:3">
      <c r="C19878" s="1"/>
    </row>
    <row r="19879" spans="3:3">
      <c r="C19879" s="1"/>
    </row>
    <row r="19880" spans="3:3">
      <c r="C19880" s="1"/>
    </row>
    <row r="19881" spans="3:3">
      <c r="C19881" s="1"/>
    </row>
    <row r="19882" spans="3:3">
      <c r="C19882" s="1"/>
    </row>
    <row r="19883" spans="3:3">
      <c r="C19883" s="1"/>
    </row>
    <row r="19884" spans="3:3">
      <c r="C19884" s="1"/>
    </row>
    <row r="19885" spans="3:3">
      <c r="C19885" s="1"/>
    </row>
    <row r="19886" spans="3:3">
      <c r="C19886" s="1"/>
    </row>
    <row r="19887" spans="3:3">
      <c r="C19887" s="1"/>
    </row>
    <row r="19888" spans="3:3">
      <c r="C19888" s="1"/>
    </row>
    <row r="19889" spans="3:3">
      <c r="C19889" s="1"/>
    </row>
    <row r="19890" spans="3:3">
      <c r="C19890" s="1"/>
    </row>
    <row r="19891" spans="3:3">
      <c r="C19891" s="1"/>
    </row>
    <row r="19892" spans="3:3">
      <c r="C19892" s="1"/>
    </row>
    <row r="19893" spans="3:3">
      <c r="C19893" s="1"/>
    </row>
    <row r="19894" spans="3:3">
      <c r="C19894" s="1"/>
    </row>
    <row r="19895" spans="3:3">
      <c r="C19895" s="1"/>
    </row>
    <row r="19896" spans="3:3">
      <c r="C19896" s="1"/>
    </row>
    <row r="19897" spans="3:3">
      <c r="C19897" s="1"/>
    </row>
    <row r="19898" spans="3:3">
      <c r="C19898" s="1"/>
    </row>
    <row r="19899" spans="3:3">
      <c r="C19899" s="1"/>
    </row>
    <row r="19900" spans="3:3">
      <c r="C19900" s="1"/>
    </row>
    <row r="19901" spans="3:3">
      <c r="C19901" s="1"/>
    </row>
    <row r="19902" spans="3:3">
      <c r="C19902" s="1"/>
    </row>
    <row r="19903" spans="3:3">
      <c r="C19903" s="1"/>
    </row>
    <row r="19904" spans="3:3">
      <c r="C19904" s="1"/>
    </row>
    <row r="19905" spans="3:3">
      <c r="C19905" s="1"/>
    </row>
    <row r="19906" spans="3:3">
      <c r="C19906" s="1"/>
    </row>
    <row r="19907" spans="3:3">
      <c r="C19907" s="1"/>
    </row>
    <row r="19908" spans="3:3">
      <c r="C19908" s="1"/>
    </row>
    <row r="19909" spans="3:3">
      <c r="C19909" s="1"/>
    </row>
    <row r="19910" spans="3:3">
      <c r="C19910" s="1"/>
    </row>
    <row r="19911" spans="3:3">
      <c r="C19911" s="1"/>
    </row>
    <row r="19912" spans="3:3">
      <c r="C19912" s="1"/>
    </row>
    <row r="19913" spans="3:3">
      <c r="C19913" s="1"/>
    </row>
    <row r="19914" spans="3:3">
      <c r="C19914" s="1"/>
    </row>
    <row r="19915" spans="3:3">
      <c r="C19915" s="1"/>
    </row>
    <row r="19916" spans="3:3">
      <c r="C19916" s="1"/>
    </row>
    <row r="19917" spans="3:3">
      <c r="C19917" s="1"/>
    </row>
    <row r="19918" spans="3:3">
      <c r="C19918" s="1"/>
    </row>
    <row r="19919" spans="3:3">
      <c r="C19919" s="1"/>
    </row>
    <row r="19920" spans="3:3">
      <c r="C19920" s="1"/>
    </row>
    <row r="19921" spans="3:3">
      <c r="C19921" s="1"/>
    </row>
    <row r="19922" spans="3:3">
      <c r="C19922" s="1"/>
    </row>
    <row r="19923" spans="3:3">
      <c r="C19923" s="1"/>
    </row>
    <row r="19924" spans="3:3">
      <c r="C19924" s="1"/>
    </row>
    <row r="19925" spans="3:3">
      <c r="C19925" s="1"/>
    </row>
    <row r="19926" spans="3:3">
      <c r="C19926" s="1"/>
    </row>
    <row r="19927" spans="3:3">
      <c r="C19927" s="1"/>
    </row>
    <row r="19928" spans="3:3">
      <c r="C19928" s="1"/>
    </row>
    <row r="19929" spans="3:3">
      <c r="C19929" s="1"/>
    </row>
    <row r="19930" spans="3:3">
      <c r="C19930" s="1"/>
    </row>
    <row r="19931" spans="3:3">
      <c r="C19931" s="1"/>
    </row>
    <row r="19932" spans="3:3">
      <c r="C19932" s="1"/>
    </row>
    <row r="19933" spans="3:3">
      <c r="C19933" s="1"/>
    </row>
    <row r="19934" spans="3:3">
      <c r="C19934" s="1"/>
    </row>
    <row r="19935" spans="3:3">
      <c r="C19935" s="1"/>
    </row>
    <row r="19936" spans="3:3">
      <c r="C19936" s="1"/>
    </row>
    <row r="19937" spans="3:3">
      <c r="C19937" s="1"/>
    </row>
    <row r="19938" spans="3:3">
      <c r="C19938" s="1"/>
    </row>
    <row r="19939" spans="3:3">
      <c r="C19939" s="1"/>
    </row>
    <row r="19940" spans="3:3">
      <c r="C19940" s="1"/>
    </row>
    <row r="19941" spans="3:3">
      <c r="C19941" s="1"/>
    </row>
    <row r="19942" spans="3:3">
      <c r="C19942" s="1"/>
    </row>
    <row r="19943" spans="3:3">
      <c r="C19943" s="1"/>
    </row>
    <row r="19944" spans="3:3">
      <c r="C19944" s="1"/>
    </row>
    <row r="19945" spans="3:3">
      <c r="C19945" s="1"/>
    </row>
    <row r="19946" spans="3:3">
      <c r="C19946" s="1"/>
    </row>
    <row r="19947" spans="3:3">
      <c r="C19947" s="1"/>
    </row>
    <row r="19948" spans="3:3">
      <c r="C19948" s="1"/>
    </row>
    <row r="19949" spans="3:3">
      <c r="C19949" s="1"/>
    </row>
    <row r="19950" spans="3:3">
      <c r="C19950" s="1"/>
    </row>
    <row r="19951" spans="3:3">
      <c r="C19951" s="1"/>
    </row>
    <row r="19952" spans="3:3">
      <c r="C19952" s="1"/>
    </row>
    <row r="19953" spans="3:3">
      <c r="C19953" s="1"/>
    </row>
    <row r="19954" spans="3:3">
      <c r="C19954" s="1"/>
    </row>
    <row r="19955" spans="3:3">
      <c r="C19955" s="1"/>
    </row>
    <row r="19956" spans="3:3">
      <c r="C19956" s="1"/>
    </row>
    <row r="19957" spans="3:3">
      <c r="C19957" s="1"/>
    </row>
    <row r="19958" spans="3:3">
      <c r="C19958" s="1"/>
    </row>
    <row r="19959" spans="3:3">
      <c r="C19959" s="1"/>
    </row>
    <row r="19960" spans="3:3">
      <c r="C19960" s="1"/>
    </row>
    <row r="19961" spans="3:3">
      <c r="C19961" s="1"/>
    </row>
    <row r="19962" spans="3:3">
      <c r="C19962" s="1"/>
    </row>
    <row r="19963" spans="3:3">
      <c r="C19963" s="1"/>
    </row>
    <row r="19964" spans="3:3">
      <c r="C19964" s="1"/>
    </row>
    <row r="19965" spans="3:3">
      <c r="C19965" s="1"/>
    </row>
    <row r="19966" spans="3:3">
      <c r="C19966" s="1"/>
    </row>
    <row r="19967" spans="3:3">
      <c r="C19967" s="1"/>
    </row>
    <row r="19968" spans="3:3">
      <c r="C19968" s="1"/>
    </row>
    <row r="19969" spans="3:3">
      <c r="C19969" s="1"/>
    </row>
    <row r="19970" spans="3:3">
      <c r="C19970" s="1"/>
    </row>
    <row r="19971" spans="3:3">
      <c r="C19971" s="1"/>
    </row>
    <row r="19972" spans="3:3">
      <c r="C19972" s="1"/>
    </row>
    <row r="19973" spans="3:3">
      <c r="C19973" s="1"/>
    </row>
    <row r="19974" spans="3:3">
      <c r="C19974" s="1"/>
    </row>
    <row r="19975" spans="3:3">
      <c r="C19975" s="1"/>
    </row>
    <row r="19976" spans="3:3">
      <c r="C19976" s="1"/>
    </row>
    <row r="19977" spans="3:3">
      <c r="C19977" s="1"/>
    </row>
    <row r="19978" spans="3:3">
      <c r="C19978" s="1"/>
    </row>
    <row r="19979" spans="3:3">
      <c r="C19979" s="1"/>
    </row>
    <row r="19980" spans="3:3">
      <c r="C19980" s="1"/>
    </row>
    <row r="19981" spans="3:3">
      <c r="C19981" s="1"/>
    </row>
    <row r="19982" spans="3:3">
      <c r="C19982" s="1"/>
    </row>
    <row r="19983" spans="3:3">
      <c r="C19983" s="1"/>
    </row>
    <row r="19984" spans="3:3">
      <c r="C19984" s="1"/>
    </row>
    <row r="19985" spans="3:3">
      <c r="C19985" s="1"/>
    </row>
    <row r="19986" spans="3:3">
      <c r="C19986" s="1"/>
    </row>
    <row r="19987" spans="3:3">
      <c r="C19987" s="1"/>
    </row>
    <row r="19988" spans="3:3">
      <c r="C19988" s="1"/>
    </row>
    <row r="19989" spans="3:3">
      <c r="C19989" s="1"/>
    </row>
    <row r="19990" spans="3:3">
      <c r="C19990" s="1"/>
    </row>
    <row r="19991" spans="3:3">
      <c r="C19991" s="1"/>
    </row>
    <row r="19992" spans="3:3">
      <c r="C19992" s="1"/>
    </row>
    <row r="19993" spans="3:3">
      <c r="C19993" s="1"/>
    </row>
    <row r="19994" spans="3:3">
      <c r="C19994" s="1"/>
    </row>
    <row r="19995" spans="3:3">
      <c r="C19995" s="1"/>
    </row>
    <row r="19996" spans="3:3">
      <c r="C19996" s="1"/>
    </row>
    <row r="19997" spans="3:3">
      <c r="C19997" s="1"/>
    </row>
    <row r="19998" spans="3:3">
      <c r="C19998" s="1"/>
    </row>
    <row r="19999" spans="3:3">
      <c r="C19999" s="1"/>
    </row>
    <row r="20000" spans="3:3">
      <c r="C20000" s="1"/>
    </row>
    <row r="20001" spans="3:3">
      <c r="C20001" s="1"/>
    </row>
    <row r="20002" spans="3:3">
      <c r="C20002" s="1"/>
    </row>
    <row r="20003" spans="3:3">
      <c r="C20003" s="1"/>
    </row>
    <row r="20004" spans="3:3">
      <c r="C20004" s="1"/>
    </row>
    <row r="20005" spans="3:3">
      <c r="C20005" s="1"/>
    </row>
    <row r="20006" spans="3:3">
      <c r="C20006" s="1"/>
    </row>
    <row r="20007" spans="3:3">
      <c r="C20007" s="1"/>
    </row>
    <row r="20008" spans="3:3">
      <c r="C20008" s="1"/>
    </row>
    <row r="20009" spans="3:3">
      <c r="C20009" s="1"/>
    </row>
    <row r="20010" spans="3:3">
      <c r="C20010" s="1"/>
    </row>
    <row r="20011" spans="3:3">
      <c r="C20011" s="1"/>
    </row>
    <row r="20012" spans="3:3">
      <c r="C20012" s="1"/>
    </row>
    <row r="20013" spans="3:3">
      <c r="C20013" s="1"/>
    </row>
    <row r="20014" spans="3:3">
      <c r="C20014" s="1"/>
    </row>
    <row r="20015" spans="3:3">
      <c r="C20015" s="1"/>
    </row>
    <row r="20016" spans="3:3">
      <c r="C20016" s="1"/>
    </row>
    <row r="20017" spans="3:3">
      <c r="C20017" s="1"/>
    </row>
    <row r="20018" spans="3:3">
      <c r="C20018" s="1"/>
    </row>
    <row r="20019" spans="3:3">
      <c r="C20019" s="1"/>
    </row>
    <row r="20020" spans="3:3">
      <c r="C20020" s="1"/>
    </row>
    <row r="20021" spans="3:3">
      <c r="C20021" s="1"/>
    </row>
    <row r="20022" spans="3:3">
      <c r="C20022" s="1"/>
    </row>
    <row r="20023" spans="3:3">
      <c r="C20023" s="1"/>
    </row>
    <row r="20024" spans="3:3">
      <c r="C20024" s="1"/>
    </row>
    <row r="20025" spans="3:3">
      <c r="C20025" s="1"/>
    </row>
    <row r="20026" spans="3:3">
      <c r="C20026" s="1"/>
    </row>
    <row r="20027" spans="3:3">
      <c r="C20027" s="1"/>
    </row>
    <row r="20028" spans="3:3">
      <c r="C20028" s="1"/>
    </row>
    <row r="20029" spans="3:3">
      <c r="C20029" s="1"/>
    </row>
    <row r="20030" spans="3:3">
      <c r="C20030" s="1"/>
    </row>
    <row r="20031" spans="3:3">
      <c r="C20031" s="1"/>
    </row>
    <row r="20032" spans="3:3">
      <c r="C20032" s="1"/>
    </row>
    <row r="20033" spans="3:3">
      <c r="C20033" s="1"/>
    </row>
    <row r="20034" spans="3:3">
      <c r="C20034" s="1"/>
    </row>
    <row r="20035" spans="3:3">
      <c r="C20035" s="1"/>
    </row>
    <row r="20036" spans="3:3">
      <c r="C20036" s="1"/>
    </row>
    <row r="20037" spans="3:3">
      <c r="C20037" s="1"/>
    </row>
    <row r="20038" spans="3:3">
      <c r="C20038" s="1"/>
    </row>
    <row r="20039" spans="3:3">
      <c r="C20039" s="1"/>
    </row>
    <row r="20040" spans="3:3">
      <c r="C20040" s="1"/>
    </row>
    <row r="20041" spans="3:3">
      <c r="C20041" s="1"/>
    </row>
    <row r="20042" spans="3:3">
      <c r="C20042" s="1"/>
    </row>
    <row r="20043" spans="3:3">
      <c r="C20043" s="1"/>
    </row>
    <row r="20044" spans="3:3">
      <c r="C20044" s="1"/>
    </row>
    <row r="20045" spans="3:3">
      <c r="C20045" s="1"/>
    </row>
    <row r="20046" spans="3:3">
      <c r="C20046" s="1"/>
    </row>
    <row r="20047" spans="3:3">
      <c r="C20047" s="1"/>
    </row>
    <row r="20048" spans="3:3">
      <c r="C20048" s="1"/>
    </row>
    <row r="20049" spans="3:3">
      <c r="C20049" s="1"/>
    </row>
    <row r="20050" spans="3:3">
      <c r="C20050" s="1"/>
    </row>
    <row r="20051" spans="3:3">
      <c r="C20051" s="1"/>
    </row>
    <row r="20052" spans="3:3">
      <c r="C20052" s="1"/>
    </row>
    <row r="20053" spans="3:3">
      <c r="C20053" s="1"/>
    </row>
    <row r="20054" spans="3:3">
      <c r="C20054" s="1"/>
    </row>
    <row r="20055" spans="3:3">
      <c r="C20055" s="1"/>
    </row>
    <row r="20056" spans="3:3">
      <c r="C20056" s="1"/>
    </row>
    <row r="20057" spans="3:3">
      <c r="C20057" s="1"/>
    </row>
    <row r="20058" spans="3:3">
      <c r="C20058" s="1"/>
    </row>
    <row r="20059" spans="3:3">
      <c r="C20059" s="1"/>
    </row>
    <row r="20060" spans="3:3">
      <c r="C20060" s="1"/>
    </row>
    <row r="20061" spans="3:3">
      <c r="C20061" s="1"/>
    </row>
    <row r="20062" spans="3:3">
      <c r="C20062" s="1"/>
    </row>
    <row r="20063" spans="3:3">
      <c r="C20063" s="1"/>
    </row>
    <row r="20064" spans="3:3">
      <c r="C20064" s="1"/>
    </row>
    <row r="20065" spans="3:3">
      <c r="C20065" s="1"/>
    </row>
    <row r="20066" spans="3:3">
      <c r="C20066" s="1"/>
    </row>
    <row r="20067" spans="3:3">
      <c r="C20067" s="1"/>
    </row>
    <row r="20068" spans="3:3">
      <c r="C20068" s="1"/>
    </row>
    <row r="20069" spans="3:3">
      <c r="C20069" s="1"/>
    </row>
    <row r="20070" spans="3:3">
      <c r="C20070" s="1"/>
    </row>
    <row r="20071" spans="3:3">
      <c r="C20071" s="1"/>
    </row>
    <row r="20072" spans="3:3">
      <c r="C20072" s="1"/>
    </row>
    <row r="20073" spans="3:3">
      <c r="C20073" s="1"/>
    </row>
    <row r="20074" spans="3:3">
      <c r="C20074" s="1"/>
    </row>
    <row r="20075" spans="3:3">
      <c r="C20075" s="1"/>
    </row>
    <row r="20076" spans="3:3">
      <c r="C20076" s="1"/>
    </row>
    <row r="20077" spans="3:3">
      <c r="C20077" s="1"/>
    </row>
    <row r="20078" spans="3:3">
      <c r="C20078" s="1"/>
    </row>
    <row r="20079" spans="3:3">
      <c r="C20079" s="1"/>
    </row>
    <row r="20080" spans="3:3">
      <c r="C20080" s="1"/>
    </row>
    <row r="20081" spans="3:3">
      <c r="C20081" s="1"/>
    </row>
    <row r="20082" spans="3:3">
      <c r="C20082" s="1"/>
    </row>
    <row r="20083" spans="3:3">
      <c r="C20083" s="1"/>
    </row>
    <row r="20084" spans="3:3">
      <c r="C20084" s="1"/>
    </row>
    <row r="20085" spans="3:3">
      <c r="C20085" s="1"/>
    </row>
    <row r="20086" spans="3:3">
      <c r="C20086" s="1"/>
    </row>
    <row r="20087" spans="3:3">
      <c r="C20087" s="1"/>
    </row>
    <row r="20088" spans="3:3">
      <c r="C20088" s="1"/>
    </row>
    <row r="20089" spans="3:3">
      <c r="C20089" s="1"/>
    </row>
    <row r="20090" spans="3:3">
      <c r="C20090" s="1"/>
    </row>
    <row r="20091" spans="3:3">
      <c r="C20091" s="1"/>
    </row>
    <row r="20092" spans="3:3">
      <c r="C20092" s="1"/>
    </row>
    <row r="20093" spans="3:3">
      <c r="C20093" s="1"/>
    </row>
    <row r="20094" spans="3:3">
      <c r="C20094" s="1"/>
    </row>
    <row r="20095" spans="3:3">
      <c r="C20095" s="1"/>
    </row>
    <row r="20096" spans="3:3">
      <c r="C20096" s="1"/>
    </row>
    <row r="20097" spans="3:3">
      <c r="C20097" s="1"/>
    </row>
    <row r="20098" spans="3:3">
      <c r="C20098" s="1"/>
    </row>
    <row r="20099" spans="3:3">
      <c r="C20099" s="1"/>
    </row>
    <row r="20100" spans="3:3">
      <c r="C20100" s="1"/>
    </row>
    <row r="20101" spans="3:3">
      <c r="C20101" s="1"/>
    </row>
    <row r="20102" spans="3:3">
      <c r="C20102" s="1"/>
    </row>
    <row r="20103" spans="3:3">
      <c r="C20103" s="1"/>
    </row>
    <row r="20104" spans="3:3">
      <c r="C20104" s="1"/>
    </row>
    <row r="20105" spans="3:3">
      <c r="C20105" s="1"/>
    </row>
    <row r="20106" spans="3:3">
      <c r="C20106" s="1"/>
    </row>
    <row r="20107" spans="3:3">
      <c r="C20107" s="1"/>
    </row>
    <row r="20108" spans="3:3">
      <c r="C20108" s="1"/>
    </row>
    <row r="20109" spans="3:3">
      <c r="C20109" s="1"/>
    </row>
    <row r="20110" spans="3:3">
      <c r="C20110" s="1"/>
    </row>
    <row r="20111" spans="3:3">
      <c r="C20111" s="1"/>
    </row>
    <row r="20112" spans="3:3">
      <c r="C20112" s="1"/>
    </row>
    <row r="20113" spans="3:3">
      <c r="C20113" s="1"/>
    </row>
    <row r="20114" spans="3:3">
      <c r="C20114" s="1"/>
    </row>
    <row r="20115" spans="3:3">
      <c r="C20115" s="1"/>
    </row>
    <row r="20116" spans="3:3">
      <c r="C20116" s="1"/>
    </row>
    <row r="20117" spans="3:3">
      <c r="C20117" s="1"/>
    </row>
    <row r="20118" spans="3:3">
      <c r="C20118" s="1"/>
    </row>
    <row r="20119" spans="3:3">
      <c r="C20119" s="1"/>
    </row>
    <row r="20120" spans="3:3">
      <c r="C20120" s="1"/>
    </row>
    <row r="20121" spans="3:3">
      <c r="C20121" s="1"/>
    </row>
    <row r="20122" spans="3:3">
      <c r="C20122" s="1"/>
    </row>
    <row r="20123" spans="3:3">
      <c r="C20123" s="1"/>
    </row>
    <row r="20124" spans="3:3">
      <c r="C20124" s="1"/>
    </row>
    <row r="20125" spans="3:3">
      <c r="C20125" s="1"/>
    </row>
    <row r="20126" spans="3:3">
      <c r="C20126" s="1"/>
    </row>
    <row r="20127" spans="3:3">
      <c r="C20127" s="1"/>
    </row>
    <row r="20128" spans="3:3">
      <c r="C20128" s="1"/>
    </row>
    <row r="20129" spans="3:3">
      <c r="C20129" s="1"/>
    </row>
    <row r="20130" spans="3:3">
      <c r="C20130" s="1"/>
    </row>
    <row r="20131" spans="3:3">
      <c r="C20131" s="1"/>
    </row>
    <row r="20132" spans="3:3">
      <c r="C20132" s="1"/>
    </row>
    <row r="20133" spans="3:3">
      <c r="C20133" s="1"/>
    </row>
    <row r="20134" spans="3:3">
      <c r="C20134" s="1"/>
    </row>
    <row r="20135" spans="3:3">
      <c r="C20135" s="1"/>
    </row>
    <row r="20136" spans="3:3">
      <c r="C20136" s="1"/>
    </row>
    <row r="20137" spans="3:3">
      <c r="C20137" s="1"/>
    </row>
    <row r="20138" spans="3:3">
      <c r="C20138" s="1"/>
    </row>
    <row r="20139" spans="3:3">
      <c r="C20139" s="1"/>
    </row>
    <row r="20140" spans="3:3">
      <c r="C20140" s="1"/>
    </row>
    <row r="20141" spans="3:3">
      <c r="C20141" s="1"/>
    </row>
    <row r="20142" spans="3:3">
      <c r="C20142" s="1"/>
    </row>
    <row r="20143" spans="3:3">
      <c r="C20143" s="1"/>
    </row>
    <row r="20144" spans="3:3">
      <c r="C20144" s="1"/>
    </row>
    <row r="20145" spans="3:3">
      <c r="C20145" s="1"/>
    </row>
    <row r="20146" spans="3:3">
      <c r="C20146" s="1"/>
    </row>
    <row r="20147" spans="3:3">
      <c r="C20147" s="1"/>
    </row>
    <row r="20148" spans="3:3">
      <c r="C20148" s="1"/>
    </row>
    <row r="20149" spans="3:3">
      <c r="C20149" s="1"/>
    </row>
    <row r="20150" spans="3:3">
      <c r="C20150" s="1"/>
    </row>
    <row r="20151" spans="3:3">
      <c r="C20151" s="1"/>
    </row>
    <row r="20152" spans="3:3">
      <c r="C20152" s="1"/>
    </row>
    <row r="20153" spans="3:3">
      <c r="C20153" s="1"/>
    </row>
    <row r="20154" spans="3:3">
      <c r="C20154" s="1"/>
    </row>
    <row r="20155" spans="3:3">
      <c r="C20155" s="1"/>
    </row>
    <row r="20156" spans="3:3">
      <c r="C20156" s="1"/>
    </row>
    <row r="20157" spans="3:3">
      <c r="C20157" s="1"/>
    </row>
    <row r="20158" spans="3:3">
      <c r="C20158" s="1"/>
    </row>
    <row r="20159" spans="3:3">
      <c r="C20159" s="1"/>
    </row>
    <row r="20160" spans="3:3">
      <c r="C20160" s="1"/>
    </row>
    <row r="20161" spans="3:3">
      <c r="C20161" s="1"/>
    </row>
    <row r="20162" spans="3:3">
      <c r="C20162" s="1"/>
    </row>
    <row r="20163" spans="3:3">
      <c r="C20163" s="1"/>
    </row>
    <row r="20164" spans="3:3">
      <c r="C20164" s="1"/>
    </row>
    <row r="20165" spans="3:3">
      <c r="C20165" s="1"/>
    </row>
    <row r="20166" spans="3:3">
      <c r="C20166" s="1"/>
    </row>
    <row r="20167" spans="3:3">
      <c r="C20167" s="1"/>
    </row>
    <row r="20168" spans="3:3">
      <c r="C20168" s="1"/>
    </row>
    <row r="20169" spans="3:3">
      <c r="C20169" s="1"/>
    </row>
    <row r="20170" spans="3:3">
      <c r="C20170" s="1"/>
    </row>
    <row r="20171" spans="3:3">
      <c r="C20171" s="1"/>
    </row>
    <row r="20172" spans="3:3">
      <c r="C20172" s="1"/>
    </row>
    <row r="20173" spans="3:3">
      <c r="C20173" s="1"/>
    </row>
    <row r="20174" spans="3:3">
      <c r="C20174" s="1"/>
    </row>
    <row r="20175" spans="3:3">
      <c r="C20175" s="1"/>
    </row>
    <row r="20176" spans="3:3">
      <c r="C20176" s="1"/>
    </row>
    <row r="20177" spans="3:3">
      <c r="C20177" s="1"/>
    </row>
    <row r="20178" spans="3:3">
      <c r="C20178" s="1"/>
    </row>
    <row r="20179" spans="3:3">
      <c r="C20179" s="1"/>
    </row>
    <row r="20180" spans="3:3">
      <c r="C20180" s="1"/>
    </row>
    <row r="20181" spans="3:3">
      <c r="C20181" s="1"/>
    </row>
    <row r="20182" spans="3:3">
      <c r="C20182" s="1"/>
    </row>
    <row r="20183" spans="3:3">
      <c r="C20183" s="1"/>
    </row>
    <row r="20184" spans="3:3">
      <c r="C20184" s="1"/>
    </row>
    <row r="20185" spans="3:3">
      <c r="C20185" s="1"/>
    </row>
    <row r="20186" spans="3:3">
      <c r="C20186" s="1"/>
    </row>
    <row r="20187" spans="3:3">
      <c r="C20187" s="1"/>
    </row>
    <row r="20188" spans="3:3">
      <c r="C20188" s="1"/>
    </row>
    <row r="20189" spans="3:3">
      <c r="C20189" s="1"/>
    </row>
    <row r="20190" spans="3:3">
      <c r="C20190" s="1"/>
    </row>
    <row r="20191" spans="3:3">
      <c r="C20191" s="1"/>
    </row>
    <row r="20192" spans="3:3">
      <c r="C20192" s="1"/>
    </row>
    <row r="20193" spans="3:3">
      <c r="C20193" s="1"/>
    </row>
    <row r="20194" spans="3:3">
      <c r="C20194" s="1"/>
    </row>
    <row r="20195" spans="3:3">
      <c r="C20195" s="1"/>
    </row>
    <row r="20196" spans="3:3">
      <c r="C20196" s="1"/>
    </row>
    <row r="20197" spans="3:3">
      <c r="C20197" s="1"/>
    </row>
    <row r="20198" spans="3:3">
      <c r="C20198" s="1"/>
    </row>
    <row r="20199" spans="3:3">
      <c r="C20199" s="1"/>
    </row>
    <row r="20200" spans="3:3">
      <c r="C20200" s="1"/>
    </row>
    <row r="20201" spans="3:3">
      <c r="C20201" s="1"/>
    </row>
    <row r="20202" spans="3:3">
      <c r="C20202" s="1"/>
    </row>
    <row r="20203" spans="3:3">
      <c r="C20203" s="1"/>
    </row>
    <row r="20204" spans="3:3">
      <c r="C20204" s="1"/>
    </row>
    <row r="20205" spans="3:3">
      <c r="C20205" s="1"/>
    </row>
    <row r="20206" spans="3:3">
      <c r="C20206" s="1"/>
    </row>
    <row r="20207" spans="3:3">
      <c r="C20207" s="1"/>
    </row>
    <row r="20208" spans="3:3">
      <c r="C20208" s="1"/>
    </row>
    <row r="20209" spans="3:3">
      <c r="C20209" s="1"/>
    </row>
    <row r="20210" spans="3:3">
      <c r="C20210" s="1"/>
    </row>
    <row r="20211" spans="3:3">
      <c r="C20211" s="1"/>
    </row>
    <row r="20212" spans="3:3">
      <c r="C20212" s="1"/>
    </row>
    <row r="20213" spans="3:3">
      <c r="C20213" s="1"/>
    </row>
    <row r="20214" spans="3:3">
      <c r="C20214" s="1"/>
    </row>
    <row r="20215" spans="3:3">
      <c r="C20215" s="1"/>
    </row>
    <row r="20216" spans="3:3">
      <c r="C20216" s="1"/>
    </row>
    <row r="20217" spans="3:3">
      <c r="C20217" s="1"/>
    </row>
    <row r="20218" spans="3:3">
      <c r="C20218" s="1"/>
    </row>
    <row r="20219" spans="3:3">
      <c r="C20219" s="1"/>
    </row>
    <row r="20220" spans="3:3">
      <c r="C20220" s="1"/>
    </row>
    <row r="20221" spans="3:3">
      <c r="C20221" s="1"/>
    </row>
    <row r="20222" spans="3:3">
      <c r="C20222" s="1"/>
    </row>
    <row r="20223" spans="3:3">
      <c r="C20223" s="1"/>
    </row>
    <row r="20224" spans="3:3">
      <c r="C20224" s="1"/>
    </row>
    <row r="20225" spans="3:3">
      <c r="C20225" s="1"/>
    </row>
    <row r="20226" spans="3:3">
      <c r="C20226" s="1"/>
    </row>
    <row r="20227" spans="3:3">
      <c r="C20227" s="1"/>
    </row>
    <row r="20228" spans="3:3">
      <c r="C20228" s="1"/>
    </row>
    <row r="20229" spans="3:3">
      <c r="C20229" s="1"/>
    </row>
    <row r="20230" spans="3:3">
      <c r="C20230" s="1"/>
    </row>
    <row r="20231" spans="3:3">
      <c r="C20231" s="1"/>
    </row>
    <row r="20232" spans="3:3">
      <c r="C20232" s="1"/>
    </row>
    <row r="20233" spans="3:3">
      <c r="C20233" s="1"/>
    </row>
    <row r="20234" spans="3:3">
      <c r="C20234" s="1"/>
    </row>
    <row r="20235" spans="3:3">
      <c r="C20235" s="1"/>
    </row>
    <row r="20236" spans="3:3">
      <c r="C20236" s="1"/>
    </row>
    <row r="20237" spans="3:3">
      <c r="C20237" s="1"/>
    </row>
    <row r="20238" spans="3:3">
      <c r="C20238" s="1"/>
    </row>
    <row r="20239" spans="3:3">
      <c r="C20239" s="1"/>
    </row>
    <row r="20240" spans="3:3">
      <c r="C20240" s="1"/>
    </row>
    <row r="20241" spans="3:3">
      <c r="C20241" s="1"/>
    </row>
    <row r="20242" spans="3:3">
      <c r="C20242" s="1"/>
    </row>
    <row r="20243" spans="3:3">
      <c r="C20243" s="1"/>
    </row>
    <row r="20244" spans="3:3">
      <c r="C20244" s="1"/>
    </row>
    <row r="20245" spans="3:3">
      <c r="C20245" s="1"/>
    </row>
    <row r="20246" spans="3:3">
      <c r="C20246" s="1"/>
    </row>
    <row r="20247" spans="3:3">
      <c r="C20247" s="1"/>
    </row>
    <row r="20248" spans="3:3">
      <c r="C20248" s="1"/>
    </row>
    <row r="20249" spans="3:3">
      <c r="C20249" s="1"/>
    </row>
    <row r="20250" spans="3:3">
      <c r="C20250" s="1"/>
    </row>
    <row r="20251" spans="3:3">
      <c r="C20251" s="1"/>
    </row>
    <row r="20252" spans="3:3">
      <c r="C20252" s="1"/>
    </row>
    <row r="20253" spans="3:3">
      <c r="C20253" s="1"/>
    </row>
    <row r="20254" spans="3:3">
      <c r="C20254" s="1"/>
    </row>
    <row r="20255" spans="3:3">
      <c r="C20255" s="1"/>
    </row>
    <row r="20256" spans="3:3">
      <c r="C20256" s="1"/>
    </row>
    <row r="20257" spans="3:3">
      <c r="C20257" s="1"/>
    </row>
    <row r="20258" spans="3:3">
      <c r="C20258" s="1"/>
    </row>
    <row r="20259" spans="3:3">
      <c r="C20259" s="1"/>
    </row>
    <row r="20260" spans="3:3">
      <c r="C20260" s="1"/>
    </row>
    <row r="20261" spans="3:3">
      <c r="C20261" s="1"/>
    </row>
    <row r="20262" spans="3:3">
      <c r="C20262" s="1"/>
    </row>
    <row r="20263" spans="3:3">
      <c r="C20263" s="1"/>
    </row>
    <row r="20264" spans="3:3">
      <c r="C20264" s="1"/>
    </row>
    <row r="20265" spans="3:3">
      <c r="C20265" s="1"/>
    </row>
    <row r="20266" spans="3:3">
      <c r="C20266" s="1"/>
    </row>
    <row r="20267" spans="3:3">
      <c r="C20267" s="1"/>
    </row>
    <row r="20268" spans="3:3">
      <c r="C20268" s="1"/>
    </row>
    <row r="20269" spans="3:3">
      <c r="C20269" s="1"/>
    </row>
    <row r="20270" spans="3:3">
      <c r="C20270" s="1"/>
    </row>
    <row r="20271" spans="3:3">
      <c r="C20271" s="1"/>
    </row>
    <row r="20272" spans="3:3">
      <c r="C20272" s="1"/>
    </row>
    <row r="20273" spans="3:3">
      <c r="C20273" s="1"/>
    </row>
    <row r="20274" spans="3:3">
      <c r="C20274" s="1"/>
    </row>
    <row r="20275" spans="3:3">
      <c r="C20275" s="1"/>
    </row>
    <row r="20276" spans="3:3">
      <c r="C20276" s="1"/>
    </row>
    <row r="20277" spans="3:3">
      <c r="C20277" s="1"/>
    </row>
    <row r="20278" spans="3:3">
      <c r="C20278" s="1"/>
    </row>
    <row r="20279" spans="3:3">
      <c r="C20279" s="1"/>
    </row>
    <row r="20280" spans="3:3">
      <c r="C20280" s="1"/>
    </row>
    <row r="20281" spans="3:3">
      <c r="C20281" s="1"/>
    </row>
    <row r="20282" spans="3:3">
      <c r="C20282" s="1"/>
    </row>
    <row r="20283" spans="3:3">
      <c r="C20283" s="1"/>
    </row>
    <row r="20284" spans="3:3">
      <c r="C20284" s="1"/>
    </row>
    <row r="20285" spans="3:3">
      <c r="C20285" s="1"/>
    </row>
    <row r="20286" spans="3:3">
      <c r="C20286" s="1"/>
    </row>
    <row r="20287" spans="3:3">
      <c r="C20287" s="1"/>
    </row>
    <row r="20288" spans="3:3">
      <c r="C20288" s="1"/>
    </row>
    <row r="20289" spans="3:3">
      <c r="C20289" s="1"/>
    </row>
    <row r="20290" spans="3:3">
      <c r="C20290" s="1"/>
    </row>
    <row r="20291" spans="3:3">
      <c r="C20291" s="1"/>
    </row>
    <row r="20292" spans="3:3">
      <c r="C20292" s="1"/>
    </row>
    <row r="20293" spans="3:3">
      <c r="C20293" s="1"/>
    </row>
    <row r="20294" spans="3:3">
      <c r="C20294" s="1"/>
    </row>
    <row r="20295" spans="3:3">
      <c r="C20295" s="1"/>
    </row>
    <row r="20296" spans="3:3">
      <c r="C20296" s="1"/>
    </row>
    <row r="20297" spans="3:3">
      <c r="C20297" s="1"/>
    </row>
    <row r="20298" spans="3:3">
      <c r="C20298" s="1"/>
    </row>
    <row r="20299" spans="3:3">
      <c r="C20299" s="1"/>
    </row>
    <row r="20300" spans="3:3">
      <c r="C20300" s="1"/>
    </row>
    <row r="20301" spans="3:3">
      <c r="C20301" s="1"/>
    </row>
    <row r="20302" spans="3:3">
      <c r="C20302" s="1"/>
    </row>
    <row r="20303" spans="3:3">
      <c r="C20303" s="1"/>
    </row>
    <row r="20304" spans="3:3">
      <c r="C20304" s="1"/>
    </row>
    <row r="20305" spans="3:3">
      <c r="C20305" s="1"/>
    </row>
    <row r="20306" spans="3:3">
      <c r="C20306" s="1"/>
    </row>
    <row r="20307" spans="3:3">
      <c r="C20307" s="1"/>
    </row>
    <row r="20308" spans="3:3">
      <c r="C20308" s="1"/>
    </row>
    <row r="20309" spans="3:3">
      <c r="C20309" s="1"/>
    </row>
    <row r="20310" spans="3:3">
      <c r="C20310" s="1"/>
    </row>
    <row r="20311" spans="3:3">
      <c r="C20311" s="1"/>
    </row>
    <row r="20312" spans="3:3">
      <c r="C20312" s="1"/>
    </row>
    <row r="20313" spans="3:3">
      <c r="C20313" s="1"/>
    </row>
    <row r="20314" spans="3:3">
      <c r="C20314" s="1"/>
    </row>
    <row r="20315" spans="3:3">
      <c r="C20315" s="1"/>
    </row>
    <row r="20316" spans="3:3">
      <c r="C20316" s="1"/>
    </row>
    <row r="20317" spans="3:3">
      <c r="C20317" s="1"/>
    </row>
    <row r="20318" spans="3:3">
      <c r="C20318" s="1"/>
    </row>
    <row r="20319" spans="3:3">
      <c r="C20319" s="1"/>
    </row>
    <row r="20320" spans="3:3">
      <c r="C20320" s="1"/>
    </row>
    <row r="20321" spans="3:3">
      <c r="C20321" s="1"/>
    </row>
    <row r="20322" spans="3:3">
      <c r="C20322" s="1"/>
    </row>
    <row r="20323" spans="3:3">
      <c r="C20323" s="1"/>
    </row>
    <row r="20324" spans="3:3">
      <c r="C20324" s="1"/>
    </row>
    <row r="20325" spans="3:3">
      <c r="C20325" s="1"/>
    </row>
    <row r="20326" spans="3:3">
      <c r="C20326" s="1"/>
    </row>
    <row r="20327" spans="3:3">
      <c r="C20327" s="1"/>
    </row>
    <row r="20328" spans="3:3">
      <c r="C20328" s="1"/>
    </row>
    <row r="20329" spans="3:3">
      <c r="C20329" s="1"/>
    </row>
    <row r="20330" spans="3:3">
      <c r="C20330" s="1"/>
    </row>
    <row r="20331" spans="3:3">
      <c r="C20331" s="1"/>
    </row>
    <row r="20332" spans="3:3">
      <c r="C20332" s="1"/>
    </row>
    <row r="20333" spans="3:3">
      <c r="C20333" s="1"/>
    </row>
    <row r="20334" spans="3:3">
      <c r="C20334" s="1"/>
    </row>
    <row r="20335" spans="3:3">
      <c r="C20335" s="1"/>
    </row>
    <row r="20336" spans="3:3">
      <c r="C20336" s="1"/>
    </row>
    <row r="20337" spans="3:3">
      <c r="C20337" s="1"/>
    </row>
    <row r="20338" spans="3:3">
      <c r="C20338" s="1"/>
    </row>
    <row r="20339" spans="3:3">
      <c r="C20339" s="1"/>
    </row>
    <row r="20340" spans="3:3">
      <c r="C20340" s="1"/>
    </row>
    <row r="20341" spans="3:3">
      <c r="C20341" s="1"/>
    </row>
    <row r="20342" spans="3:3">
      <c r="C20342" s="1"/>
    </row>
    <row r="20343" spans="3:3">
      <c r="C20343" s="1"/>
    </row>
    <row r="20344" spans="3:3">
      <c r="C20344" s="1"/>
    </row>
    <row r="20345" spans="3:3">
      <c r="C20345" s="1"/>
    </row>
    <row r="20346" spans="3:3">
      <c r="C20346" s="1"/>
    </row>
    <row r="20347" spans="3:3">
      <c r="C20347" s="1"/>
    </row>
    <row r="20348" spans="3:3">
      <c r="C20348" s="1"/>
    </row>
    <row r="20349" spans="3:3">
      <c r="C20349" s="1"/>
    </row>
    <row r="20350" spans="3:3">
      <c r="C20350" s="1"/>
    </row>
    <row r="20351" spans="3:3">
      <c r="C20351" s="1"/>
    </row>
    <row r="20352" spans="3:3">
      <c r="C20352" s="1"/>
    </row>
    <row r="20353" spans="3:3">
      <c r="C20353" s="1"/>
    </row>
    <row r="20354" spans="3:3">
      <c r="C20354" s="1"/>
    </row>
    <row r="20355" spans="3:3">
      <c r="C20355" s="1"/>
    </row>
    <row r="20356" spans="3:3">
      <c r="C20356" s="1"/>
    </row>
    <row r="20357" spans="3:3">
      <c r="C20357" s="1"/>
    </row>
    <row r="20358" spans="3:3">
      <c r="C20358" s="1"/>
    </row>
    <row r="20359" spans="3:3">
      <c r="C20359" s="1"/>
    </row>
    <row r="20360" spans="3:3">
      <c r="C20360" s="1"/>
    </row>
    <row r="20361" spans="3:3">
      <c r="C20361" s="1"/>
    </row>
    <row r="20362" spans="3:3">
      <c r="C20362" s="1"/>
    </row>
    <row r="20363" spans="3:3">
      <c r="C20363" s="1"/>
    </row>
    <row r="20364" spans="3:3">
      <c r="C20364" s="1"/>
    </row>
    <row r="20365" spans="3:3">
      <c r="C20365" s="1"/>
    </row>
    <row r="20366" spans="3:3">
      <c r="C20366" s="1"/>
    </row>
    <row r="20367" spans="3:3">
      <c r="C20367" s="1"/>
    </row>
    <row r="20368" spans="3:3">
      <c r="C20368" s="1"/>
    </row>
    <row r="20369" spans="3:3">
      <c r="C20369" s="1"/>
    </row>
    <row r="20370" spans="3:3">
      <c r="C20370" s="1"/>
    </row>
    <row r="20371" spans="3:3">
      <c r="C20371" s="1"/>
    </row>
    <row r="20372" spans="3:3">
      <c r="C20372" s="1"/>
    </row>
    <row r="20373" spans="3:3">
      <c r="C20373" s="1"/>
    </row>
    <row r="20374" spans="3:3">
      <c r="C20374" s="1"/>
    </row>
    <row r="20375" spans="3:3">
      <c r="C20375" s="1"/>
    </row>
    <row r="20376" spans="3:3">
      <c r="C20376" s="1"/>
    </row>
    <row r="20377" spans="3:3">
      <c r="C20377" s="1"/>
    </row>
    <row r="20378" spans="3:3">
      <c r="C20378" s="1"/>
    </row>
    <row r="20379" spans="3:3">
      <c r="C20379" s="1"/>
    </row>
    <row r="20380" spans="3:3">
      <c r="C20380" s="1"/>
    </row>
    <row r="20381" spans="3:3">
      <c r="C20381" s="1"/>
    </row>
    <row r="20382" spans="3:3">
      <c r="C20382" s="1"/>
    </row>
    <row r="20383" spans="3:3">
      <c r="C20383" s="1"/>
    </row>
    <row r="20384" spans="3:3">
      <c r="C20384" s="1"/>
    </row>
    <row r="20385" spans="3:3">
      <c r="C20385" s="1"/>
    </row>
    <row r="20386" spans="3:3">
      <c r="C20386" s="1"/>
    </row>
    <row r="20387" spans="3:3">
      <c r="C20387" s="1"/>
    </row>
    <row r="20388" spans="3:3">
      <c r="C20388" s="1"/>
    </row>
    <row r="20389" spans="3:3">
      <c r="C20389" s="1"/>
    </row>
    <row r="20390" spans="3:3">
      <c r="C20390" s="1"/>
    </row>
    <row r="20391" spans="3:3">
      <c r="C20391" s="1"/>
    </row>
    <row r="20392" spans="3:3">
      <c r="C20392" s="1"/>
    </row>
    <row r="20393" spans="3:3">
      <c r="C20393" s="1"/>
    </row>
    <row r="20394" spans="3:3">
      <c r="C20394" s="1"/>
    </row>
    <row r="20395" spans="3:3">
      <c r="C20395" s="1"/>
    </row>
    <row r="20396" spans="3:3">
      <c r="C20396" s="1"/>
    </row>
    <row r="20397" spans="3:3">
      <c r="C20397" s="1"/>
    </row>
    <row r="20398" spans="3:3">
      <c r="C20398" s="1"/>
    </row>
    <row r="20399" spans="3:3">
      <c r="C20399" s="1"/>
    </row>
    <row r="20400" spans="3:3">
      <c r="C20400" s="1"/>
    </row>
    <row r="20401" spans="3:3">
      <c r="C20401" s="1"/>
    </row>
    <row r="20402" spans="3:3">
      <c r="C20402" s="1"/>
    </row>
    <row r="20403" spans="3:3">
      <c r="C20403" s="1"/>
    </row>
    <row r="20404" spans="3:3">
      <c r="C20404" s="1"/>
    </row>
    <row r="20405" spans="3:3">
      <c r="C20405" s="1"/>
    </row>
    <row r="20406" spans="3:3">
      <c r="C20406" s="1"/>
    </row>
    <row r="20407" spans="3:3">
      <c r="C20407" s="1"/>
    </row>
    <row r="20408" spans="3:3">
      <c r="C20408" s="1"/>
    </row>
    <row r="20409" spans="3:3">
      <c r="C20409" s="1"/>
    </row>
    <row r="20410" spans="3:3">
      <c r="C20410" s="1"/>
    </row>
    <row r="20411" spans="3:3">
      <c r="C20411" s="1"/>
    </row>
    <row r="20412" spans="3:3">
      <c r="C20412" s="1"/>
    </row>
    <row r="20413" spans="3:3">
      <c r="C20413" s="1"/>
    </row>
    <row r="20414" spans="3:3">
      <c r="C20414" s="1"/>
    </row>
    <row r="20415" spans="3:3">
      <c r="C20415" s="1"/>
    </row>
    <row r="20416" spans="3:3">
      <c r="C20416" s="1"/>
    </row>
    <row r="20417" spans="3:3">
      <c r="C20417" s="1"/>
    </row>
    <row r="20418" spans="3:3">
      <c r="C20418" s="1"/>
    </row>
    <row r="20419" spans="3:3">
      <c r="C20419" s="1"/>
    </row>
    <row r="20420" spans="3:3">
      <c r="C20420" s="1"/>
    </row>
    <row r="20421" spans="3:3">
      <c r="C20421" s="1"/>
    </row>
    <row r="20422" spans="3:3">
      <c r="C20422" s="1"/>
    </row>
    <row r="20423" spans="3:3">
      <c r="C20423" s="1"/>
    </row>
    <row r="20424" spans="3:3">
      <c r="C20424" s="1"/>
    </row>
    <row r="20425" spans="3:3">
      <c r="C20425" s="1"/>
    </row>
    <row r="20426" spans="3:3">
      <c r="C20426" s="1"/>
    </row>
    <row r="20427" spans="3:3">
      <c r="C20427" s="1"/>
    </row>
    <row r="20428" spans="3:3">
      <c r="C20428" s="1"/>
    </row>
    <row r="20429" spans="3:3">
      <c r="C20429" s="1"/>
    </row>
    <row r="20430" spans="3:3">
      <c r="C20430" s="1"/>
    </row>
    <row r="20431" spans="3:3">
      <c r="C20431" s="1"/>
    </row>
    <row r="20432" spans="3:3">
      <c r="C20432" s="1"/>
    </row>
    <row r="20433" spans="3:3">
      <c r="C20433" s="1"/>
    </row>
    <row r="20434" spans="3:3">
      <c r="C20434" s="1"/>
    </row>
    <row r="20435" spans="3:3">
      <c r="C20435" s="1"/>
    </row>
    <row r="20436" spans="3:3">
      <c r="C20436" s="1"/>
    </row>
    <row r="20437" spans="3:3">
      <c r="C20437" s="1"/>
    </row>
    <row r="20438" spans="3:3">
      <c r="C20438" s="1"/>
    </row>
    <row r="20439" spans="3:3">
      <c r="C20439" s="1"/>
    </row>
    <row r="20440" spans="3:3">
      <c r="C20440" s="1"/>
    </row>
    <row r="20441" spans="3:3">
      <c r="C20441" s="1"/>
    </row>
    <row r="20442" spans="3:3">
      <c r="C20442" s="1"/>
    </row>
    <row r="20443" spans="3:3">
      <c r="C20443" s="1"/>
    </row>
    <row r="20444" spans="3:3">
      <c r="C20444" s="1"/>
    </row>
    <row r="20445" spans="3:3">
      <c r="C20445" s="1"/>
    </row>
    <row r="20446" spans="3:3">
      <c r="C20446" s="1"/>
    </row>
    <row r="20447" spans="3:3">
      <c r="C20447" s="1"/>
    </row>
    <row r="20448" spans="3:3">
      <c r="C20448" s="1"/>
    </row>
    <row r="20449" spans="3:3">
      <c r="C20449" s="1"/>
    </row>
    <row r="20450" spans="3:3">
      <c r="C20450" s="1"/>
    </row>
    <row r="20451" spans="3:3">
      <c r="C20451" s="1"/>
    </row>
    <row r="20452" spans="3:3">
      <c r="C20452" s="1"/>
    </row>
    <row r="20453" spans="3:3">
      <c r="C20453" s="1"/>
    </row>
    <row r="20454" spans="3:3">
      <c r="C20454" s="1"/>
    </row>
    <row r="20455" spans="3:3">
      <c r="C20455" s="1"/>
    </row>
    <row r="20456" spans="3:3">
      <c r="C20456" s="1"/>
    </row>
    <row r="20457" spans="3:3">
      <c r="C20457" s="1"/>
    </row>
    <row r="20458" spans="3:3">
      <c r="C20458" s="1"/>
    </row>
    <row r="20459" spans="3:3">
      <c r="C20459" s="1"/>
    </row>
    <row r="20460" spans="3:3">
      <c r="C20460" s="1"/>
    </row>
    <row r="20461" spans="3:3">
      <c r="C20461" s="1"/>
    </row>
    <row r="20462" spans="3:3">
      <c r="C20462" s="1"/>
    </row>
    <row r="20463" spans="3:3">
      <c r="C20463" s="1"/>
    </row>
    <row r="20464" spans="3:3">
      <c r="C20464" s="1"/>
    </row>
    <row r="20465" spans="3:3">
      <c r="C20465" s="1"/>
    </row>
    <row r="20466" spans="3:3">
      <c r="C20466" s="1"/>
    </row>
    <row r="20467" spans="3:3">
      <c r="C20467" s="1"/>
    </row>
    <row r="20468" spans="3:3">
      <c r="C20468" s="1"/>
    </row>
    <row r="20469" spans="3:3">
      <c r="C20469" s="1"/>
    </row>
    <row r="20470" spans="3:3">
      <c r="C20470" s="1"/>
    </row>
    <row r="20471" spans="3:3">
      <c r="C20471" s="1"/>
    </row>
    <row r="20472" spans="3:3">
      <c r="C20472" s="1"/>
    </row>
    <row r="20473" spans="3:3">
      <c r="C20473" s="1"/>
    </row>
    <row r="20474" spans="3:3">
      <c r="C20474" s="1"/>
    </row>
    <row r="20475" spans="3:3">
      <c r="C20475" s="1"/>
    </row>
    <row r="20476" spans="3:3">
      <c r="C20476" s="1"/>
    </row>
    <row r="20477" spans="3:3">
      <c r="C20477" s="1"/>
    </row>
    <row r="20478" spans="3:3">
      <c r="C20478" s="1"/>
    </row>
    <row r="20479" spans="3:3">
      <c r="C20479" s="1"/>
    </row>
    <row r="20480" spans="3:3">
      <c r="C20480" s="1"/>
    </row>
    <row r="20481" spans="3:3">
      <c r="C20481" s="1"/>
    </row>
    <row r="20482" spans="3:3">
      <c r="C20482" s="1"/>
    </row>
    <row r="20483" spans="3:3">
      <c r="C20483" s="1"/>
    </row>
    <row r="20484" spans="3:3">
      <c r="C20484" s="1"/>
    </row>
    <row r="20485" spans="3:3">
      <c r="C20485" s="1"/>
    </row>
    <row r="20486" spans="3:3">
      <c r="C20486" s="1"/>
    </row>
    <row r="20487" spans="3:3">
      <c r="C20487" s="1"/>
    </row>
    <row r="20488" spans="3:3">
      <c r="C20488" s="1"/>
    </row>
    <row r="20489" spans="3:3">
      <c r="C20489" s="1"/>
    </row>
    <row r="20490" spans="3:3">
      <c r="C20490" s="1"/>
    </row>
    <row r="20491" spans="3:3">
      <c r="C20491" s="1"/>
    </row>
    <row r="20492" spans="3:3">
      <c r="C20492" s="1"/>
    </row>
    <row r="20493" spans="3:3">
      <c r="C20493" s="1"/>
    </row>
    <row r="20494" spans="3:3">
      <c r="C20494" s="1"/>
    </row>
    <row r="20495" spans="3:3">
      <c r="C20495" s="1"/>
    </row>
    <row r="20496" spans="3:3">
      <c r="C20496" s="1"/>
    </row>
    <row r="20497" spans="3:3">
      <c r="C20497" s="1"/>
    </row>
    <row r="20498" spans="3:3">
      <c r="C20498" s="1"/>
    </row>
    <row r="20499" spans="3:3">
      <c r="C20499" s="1"/>
    </row>
    <row r="20500" spans="3:3">
      <c r="C20500" s="1"/>
    </row>
    <row r="20501" spans="3:3">
      <c r="C20501" s="1"/>
    </row>
    <row r="20502" spans="3:3">
      <c r="C20502" s="1"/>
    </row>
    <row r="20503" spans="3:3">
      <c r="C20503" s="1"/>
    </row>
    <row r="20504" spans="3:3">
      <c r="C20504" s="1"/>
    </row>
    <row r="20505" spans="3:3">
      <c r="C20505" s="1"/>
    </row>
    <row r="20506" spans="3:3">
      <c r="C20506" s="1"/>
    </row>
    <row r="20507" spans="3:3">
      <c r="C20507" s="1"/>
    </row>
    <row r="20508" spans="3:3">
      <c r="C20508" s="1"/>
    </row>
    <row r="20509" spans="3:3">
      <c r="C20509" s="1"/>
    </row>
    <row r="20510" spans="3:3">
      <c r="C20510" s="1"/>
    </row>
    <row r="20511" spans="3:3">
      <c r="C20511" s="1"/>
    </row>
    <row r="20512" spans="3:3">
      <c r="C20512" s="1"/>
    </row>
    <row r="20513" spans="3:3">
      <c r="C20513" s="1"/>
    </row>
    <row r="20514" spans="3:3">
      <c r="C20514" s="1"/>
    </row>
    <row r="20515" spans="3:3">
      <c r="C20515" s="1"/>
    </row>
    <row r="20516" spans="3:3">
      <c r="C20516" s="1"/>
    </row>
    <row r="20517" spans="3:3">
      <c r="C20517" s="1"/>
    </row>
    <row r="20518" spans="3:3">
      <c r="C20518" s="1"/>
    </row>
    <row r="20519" spans="3:3">
      <c r="C20519" s="1"/>
    </row>
    <row r="20520" spans="3:3">
      <c r="C20520" s="1"/>
    </row>
    <row r="20521" spans="3:3">
      <c r="C20521" s="1"/>
    </row>
    <row r="20522" spans="3:3">
      <c r="C20522" s="1"/>
    </row>
    <row r="20523" spans="3:3">
      <c r="C20523" s="1"/>
    </row>
    <row r="20524" spans="3:3">
      <c r="C20524" s="1"/>
    </row>
    <row r="20525" spans="3:3">
      <c r="C20525" s="1"/>
    </row>
    <row r="20526" spans="3:3">
      <c r="C20526" s="1"/>
    </row>
    <row r="20527" spans="3:3">
      <c r="C20527" s="1"/>
    </row>
    <row r="20528" spans="3:3">
      <c r="C20528" s="1"/>
    </row>
    <row r="20529" spans="3:3">
      <c r="C20529" s="1"/>
    </row>
    <row r="20530" spans="3:3">
      <c r="C20530" s="1"/>
    </row>
    <row r="20531" spans="3:3">
      <c r="C20531" s="1"/>
    </row>
    <row r="20532" spans="3:3">
      <c r="C20532" s="1"/>
    </row>
    <row r="20533" spans="3:3">
      <c r="C20533" s="1"/>
    </row>
    <row r="20534" spans="3:3">
      <c r="C20534" s="1"/>
    </row>
    <row r="20535" spans="3:3">
      <c r="C20535" s="1"/>
    </row>
    <row r="20536" spans="3:3">
      <c r="C20536" s="1"/>
    </row>
    <row r="20537" spans="3:3">
      <c r="C20537" s="1"/>
    </row>
    <row r="20538" spans="3:3">
      <c r="C20538" s="1"/>
    </row>
    <row r="20539" spans="3:3">
      <c r="C20539" s="1"/>
    </row>
    <row r="20540" spans="3:3">
      <c r="C20540" s="1"/>
    </row>
    <row r="20541" spans="3:3">
      <c r="C20541" s="1"/>
    </row>
    <row r="20542" spans="3:3">
      <c r="C20542" s="1"/>
    </row>
    <row r="20543" spans="3:3">
      <c r="C20543" s="1"/>
    </row>
    <row r="20544" spans="3:3">
      <c r="C20544" s="1"/>
    </row>
    <row r="20545" spans="3:3">
      <c r="C20545" s="1"/>
    </row>
    <row r="20546" spans="3:3">
      <c r="C20546" s="1"/>
    </row>
    <row r="20547" spans="3:3">
      <c r="C20547" s="1"/>
    </row>
    <row r="20548" spans="3:3">
      <c r="C20548" s="1"/>
    </row>
    <row r="20549" spans="3:3">
      <c r="C20549" s="1"/>
    </row>
    <row r="20550" spans="3:3">
      <c r="C20550" s="1"/>
    </row>
    <row r="20551" spans="3:3">
      <c r="C20551" s="1"/>
    </row>
    <row r="20552" spans="3:3">
      <c r="C20552" s="1"/>
    </row>
    <row r="20553" spans="3:3">
      <c r="C20553" s="1"/>
    </row>
    <row r="20554" spans="3:3">
      <c r="C20554" s="1"/>
    </row>
    <row r="20555" spans="3:3">
      <c r="C20555" s="1"/>
    </row>
    <row r="20556" spans="3:3">
      <c r="C20556" s="1"/>
    </row>
    <row r="20557" spans="3:3">
      <c r="C20557" s="1"/>
    </row>
    <row r="20558" spans="3:3">
      <c r="C20558" s="1"/>
    </row>
    <row r="20559" spans="3:3">
      <c r="C20559" s="1"/>
    </row>
    <row r="20560" spans="3:3">
      <c r="C20560" s="1"/>
    </row>
    <row r="20561" spans="3:3">
      <c r="C20561" s="1"/>
    </row>
    <row r="20562" spans="3:3">
      <c r="C20562" s="1"/>
    </row>
    <row r="20563" spans="3:3">
      <c r="C20563" s="1"/>
    </row>
    <row r="20564" spans="3:3">
      <c r="C20564" s="1"/>
    </row>
    <row r="20565" spans="3:3">
      <c r="C20565" s="1"/>
    </row>
    <row r="20566" spans="3:3">
      <c r="C20566" s="1"/>
    </row>
    <row r="20567" spans="3:3">
      <c r="C20567" s="1"/>
    </row>
    <row r="20568" spans="3:3">
      <c r="C20568" s="1"/>
    </row>
    <row r="20569" spans="3:3">
      <c r="C20569" s="1"/>
    </row>
    <row r="20570" spans="3:3">
      <c r="C20570" s="1"/>
    </row>
    <row r="20571" spans="3:3">
      <c r="C20571" s="1"/>
    </row>
    <row r="20572" spans="3:3">
      <c r="C20572" s="1"/>
    </row>
    <row r="20573" spans="3:3">
      <c r="C20573" s="1"/>
    </row>
    <row r="20574" spans="3:3">
      <c r="C20574" s="1"/>
    </row>
    <row r="20575" spans="3:3">
      <c r="C20575" s="1"/>
    </row>
    <row r="20576" spans="3:3">
      <c r="C20576" s="1"/>
    </row>
    <row r="20577" spans="3:3">
      <c r="C20577" s="1"/>
    </row>
    <row r="20578" spans="3:3">
      <c r="C20578" s="1"/>
    </row>
    <row r="20579" spans="3:3">
      <c r="C20579" s="1"/>
    </row>
    <row r="20580" spans="3:3">
      <c r="C20580" s="1"/>
    </row>
    <row r="20581" spans="3:3">
      <c r="C20581" s="1"/>
    </row>
    <row r="20582" spans="3:3">
      <c r="C20582" s="1"/>
    </row>
    <row r="20583" spans="3:3">
      <c r="C20583" s="1"/>
    </row>
    <row r="20584" spans="3:3">
      <c r="C20584" s="1"/>
    </row>
    <row r="20585" spans="3:3">
      <c r="C20585" s="1"/>
    </row>
    <row r="20586" spans="3:3">
      <c r="C20586" s="1"/>
    </row>
    <row r="20587" spans="3:3">
      <c r="C20587" s="1"/>
    </row>
    <row r="20588" spans="3:3">
      <c r="C20588" s="1"/>
    </row>
    <row r="20589" spans="3:3">
      <c r="C20589" s="1"/>
    </row>
    <row r="20590" spans="3:3">
      <c r="C20590" s="1"/>
    </row>
    <row r="20591" spans="3:3">
      <c r="C20591" s="1"/>
    </row>
    <row r="20592" spans="3:3">
      <c r="C20592" s="1"/>
    </row>
    <row r="20593" spans="3:3">
      <c r="C20593" s="1"/>
    </row>
    <row r="20594" spans="3:3">
      <c r="C20594" s="1"/>
    </row>
    <row r="20595" spans="3:3">
      <c r="C20595" s="1"/>
    </row>
    <row r="20596" spans="3:3">
      <c r="C20596" s="1"/>
    </row>
    <row r="20597" spans="3:3">
      <c r="C20597" s="1"/>
    </row>
    <row r="20598" spans="3:3">
      <c r="C20598" s="1"/>
    </row>
    <row r="20599" spans="3:3">
      <c r="C20599" s="1"/>
    </row>
    <row r="20600" spans="3:3">
      <c r="C20600" s="1"/>
    </row>
    <row r="20601" spans="3:3">
      <c r="C20601" s="1"/>
    </row>
    <row r="20602" spans="3:3">
      <c r="C20602" s="1"/>
    </row>
    <row r="20603" spans="3:3">
      <c r="C20603" s="1"/>
    </row>
    <row r="20604" spans="3:3">
      <c r="C20604" s="1"/>
    </row>
    <row r="20605" spans="3:3">
      <c r="C20605" s="1"/>
    </row>
    <row r="20606" spans="3:3">
      <c r="C20606" s="1"/>
    </row>
    <row r="20607" spans="3:3">
      <c r="C20607" s="1"/>
    </row>
    <row r="20608" spans="3:3">
      <c r="C20608" s="1"/>
    </row>
    <row r="20609" spans="3:3">
      <c r="C20609" s="1"/>
    </row>
    <row r="20610" spans="3:3">
      <c r="C20610" s="1"/>
    </row>
    <row r="20611" spans="3:3">
      <c r="C20611" s="1"/>
    </row>
    <row r="20612" spans="3:3">
      <c r="C20612" s="1"/>
    </row>
    <row r="20613" spans="3:3">
      <c r="C20613" s="1"/>
    </row>
    <row r="20614" spans="3:3">
      <c r="C20614" s="1"/>
    </row>
    <row r="20615" spans="3:3">
      <c r="C20615" s="1"/>
    </row>
    <row r="20616" spans="3:3">
      <c r="C20616" s="1"/>
    </row>
    <row r="20617" spans="3:3">
      <c r="C20617" s="1"/>
    </row>
    <row r="20618" spans="3:3">
      <c r="C20618" s="1"/>
    </row>
    <row r="20619" spans="3:3">
      <c r="C20619" s="1"/>
    </row>
    <row r="20620" spans="3:3">
      <c r="C20620" s="1"/>
    </row>
    <row r="20621" spans="3:3">
      <c r="C20621" s="1"/>
    </row>
    <row r="20622" spans="3:3">
      <c r="C20622" s="1"/>
    </row>
    <row r="20623" spans="3:3">
      <c r="C20623" s="1"/>
    </row>
    <row r="20624" spans="3:3">
      <c r="C20624" s="1"/>
    </row>
    <row r="20625" spans="3:3">
      <c r="C20625" s="1"/>
    </row>
    <row r="20626" spans="3:3">
      <c r="C20626" s="1"/>
    </row>
    <row r="20627" spans="3:3">
      <c r="C20627" s="1"/>
    </row>
    <row r="20628" spans="3:3">
      <c r="C20628" s="1"/>
    </row>
    <row r="20629" spans="3:3">
      <c r="C20629" s="1"/>
    </row>
    <row r="20630" spans="3:3">
      <c r="C20630" s="1"/>
    </row>
    <row r="20631" spans="3:3">
      <c r="C20631" s="1"/>
    </row>
    <row r="20632" spans="3:3">
      <c r="C20632" s="1"/>
    </row>
    <row r="20633" spans="3:3">
      <c r="C20633" s="1"/>
    </row>
    <row r="20634" spans="3:3">
      <c r="C20634" s="1"/>
    </row>
    <row r="20635" spans="3:3">
      <c r="C20635" s="1"/>
    </row>
    <row r="20636" spans="3:3">
      <c r="C20636" s="1"/>
    </row>
    <row r="20637" spans="3:3">
      <c r="C20637" s="1"/>
    </row>
    <row r="20638" spans="3:3">
      <c r="C20638" s="1"/>
    </row>
    <row r="20639" spans="3:3">
      <c r="C20639" s="1"/>
    </row>
    <row r="20640" spans="3:3">
      <c r="C20640" s="1"/>
    </row>
    <row r="20641" spans="3:3">
      <c r="C20641" s="1"/>
    </row>
    <row r="20642" spans="3:3">
      <c r="C20642" s="1"/>
    </row>
    <row r="20643" spans="3:3">
      <c r="C20643" s="1"/>
    </row>
    <row r="20644" spans="3:3">
      <c r="C20644" s="1"/>
    </row>
    <row r="20645" spans="3:3">
      <c r="C20645" s="1"/>
    </row>
    <row r="20646" spans="3:3">
      <c r="C20646" s="1"/>
    </row>
    <row r="20647" spans="3:3">
      <c r="C20647" s="1"/>
    </row>
    <row r="20648" spans="3:3">
      <c r="C20648" s="1"/>
    </row>
    <row r="20649" spans="3:3">
      <c r="C20649" s="1"/>
    </row>
    <row r="20650" spans="3:3">
      <c r="C20650" s="1"/>
    </row>
    <row r="20651" spans="3:3">
      <c r="C20651" s="1"/>
    </row>
    <row r="20652" spans="3:3">
      <c r="C20652" s="1"/>
    </row>
    <row r="20653" spans="3:3">
      <c r="C20653" s="1"/>
    </row>
    <row r="20654" spans="3:3">
      <c r="C20654" s="1"/>
    </row>
    <row r="20655" spans="3:3">
      <c r="C20655" s="1"/>
    </row>
    <row r="20656" spans="3:3">
      <c r="C20656" s="1"/>
    </row>
    <row r="20657" spans="3:3">
      <c r="C20657" s="1"/>
    </row>
    <row r="20658" spans="3:3">
      <c r="C20658" s="1"/>
    </row>
    <row r="20659" spans="3:3">
      <c r="C20659" s="1"/>
    </row>
    <row r="20660" spans="3:3">
      <c r="C20660" s="1"/>
    </row>
    <row r="20661" spans="3:3">
      <c r="C20661" s="1"/>
    </row>
    <row r="20662" spans="3:3">
      <c r="C20662" s="1"/>
    </row>
    <row r="20663" spans="3:3">
      <c r="C20663" s="1"/>
    </row>
    <row r="20664" spans="3:3">
      <c r="C20664" s="1"/>
    </row>
    <row r="20665" spans="3:3">
      <c r="C20665" s="1"/>
    </row>
    <row r="20666" spans="3:3">
      <c r="C20666" s="1"/>
    </row>
    <row r="20667" spans="3:3">
      <c r="C20667" s="1"/>
    </row>
    <row r="20668" spans="3:3">
      <c r="C20668" s="1"/>
    </row>
    <row r="20669" spans="3:3">
      <c r="C20669" s="1"/>
    </row>
    <row r="20670" spans="3:3">
      <c r="C20670" s="1"/>
    </row>
    <row r="20671" spans="3:3">
      <c r="C20671" s="1"/>
    </row>
    <row r="20672" spans="3:3">
      <c r="C20672" s="1"/>
    </row>
    <row r="20673" spans="3:3">
      <c r="C20673" s="1"/>
    </row>
    <row r="20674" spans="3:3">
      <c r="C20674" s="1"/>
    </row>
    <row r="20675" spans="3:3">
      <c r="C20675" s="1"/>
    </row>
    <row r="20676" spans="3:3">
      <c r="C20676" s="1"/>
    </row>
    <row r="20677" spans="3:3">
      <c r="C20677" s="1"/>
    </row>
    <row r="20678" spans="3:3">
      <c r="C20678" s="1"/>
    </row>
    <row r="20679" spans="3:3">
      <c r="C20679" s="1"/>
    </row>
    <row r="20680" spans="3:3">
      <c r="C20680" s="1"/>
    </row>
    <row r="20681" spans="3:3">
      <c r="C20681" s="1"/>
    </row>
    <row r="20682" spans="3:3">
      <c r="C20682" s="1"/>
    </row>
    <row r="20683" spans="3:3">
      <c r="C20683" s="1"/>
    </row>
    <row r="20684" spans="3:3">
      <c r="C20684" s="1"/>
    </row>
    <row r="20685" spans="3:3">
      <c r="C20685" s="1"/>
    </row>
    <row r="20686" spans="3:3">
      <c r="C20686" s="1"/>
    </row>
    <row r="20687" spans="3:3">
      <c r="C20687" s="1"/>
    </row>
    <row r="20688" spans="3:3">
      <c r="C20688" s="1"/>
    </row>
    <row r="20689" spans="3:3">
      <c r="C20689" s="1"/>
    </row>
    <row r="20690" spans="3:3">
      <c r="C20690" s="1"/>
    </row>
    <row r="20691" spans="3:3">
      <c r="C20691" s="1"/>
    </row>
    <row r="20692" spans="3:3">
      <c r="C20692" s="1"/>
    </row>
    <row r="20693" spans="3:3">
      <c r="C20693" s="1"/>
    </row>
    <row r="20694" spans="3:3">
      <c r="C20694" s="1"/>
    </row>
    <row r="20695" spans="3:3">
      <c r="C20695" s="1"/>
    </row>
    <row r="20696" spans="3:3">
      <c r="C20696" s="1"/>
    </row>
    <row r="20697" spans="3:3">
      <c r="C20697" s="1"/>
    </row>
    <row r="20698" spans="3:3">
      <c r="C20698" s="1"/>
    </row>
    <row r="20699" spans="3:3">
      <c r="C20699" s="1"/>
    </row>
    <row r="20700" spans="3:3">
      <c r="C20700" s="1"/>
    </row>
    <row r="20701" spans="3:3">
      <c r="C20701" s="1"/>
    </row>
    <row r="20702" spans="3:3">
      <c r="C20702" s="1"/>
    </row>
    <row r="20703" spans="3:3">
      <c r="C20703" s="1"/>
    </row>
    <row r="20704" spans="3:3">
      <c r="C20704" s="1"/>
    </row>
    <row r="20705" spans="3:3">
      <c r="C20705" s="1"/>
    </row>
    <row r="20706" spans="3:3">
      <c r="C20706" s="1"/>
    </row>
    <row r="20707" spans="3:3">
      <c r="C20707" s="1"/>
    </row>
    <row r="20708" spans="3:3">
      <c r="C20708" s="1"/>
    </row>
    <row r="20709" spans="3:3">
      <c r="C20709" s="1"/>
    </row>
    <row r="20710" spans="3:3">
      <c r="C20710" s="1"/>
    </row>
    <row r="20711" spans="3:3">
      <c r="C20711" s="1"/>
    </row>
    <row r="20712" spans="3:3">
      <c r="C20712" s="1"/>
    </row>
    <row r="20713" spans="3:3">
      <c r="C20713" s="1"/>
    </row>
    <row r="20714" spans="3:3">
      <c r="C20714" s="1"/>
    </row>
    <row r="20715" spans="3:3">
      <c r="C20715" s="1"/>
    </row>
    <row r="20716" spans="3:3">
      <c r="C20716" s="1"/>
    </row>
    <row r="20717" spans="3:3">
      <c r="C20717" s="1"/>
    </row>
    <row r="20718" spans="3:3">
      <c r="C20718" s="1"/>
    </row>
    <row r="20719" spans="3:3">
      <c r="C20719" s="1"/>
    </row>
    <row r="20720" spans="3:3">
      <c r="C20720" s="1"/>
    </row>
    <row r="20721" spans="3:3">
      <c r="C20721" s="1"/>
    </row>
    <row r="20722" spans="3:3">
      <c r="C20722" s="1"/>
    </row>
    <row r="20723" spans="3:3">
      <c r="C20723" s="1"/>
    </row>
    <row r="20724" spans="3:3">
      <c r="C20724" s="1"/>
    </row>
    <row r="20725" spans="3:3">
      <c r="C20725" s="1"/>
    </row>
    <row r="20726" spans="3:3">
      <c r="C20726" s="1"/>
    </row>
    <row r="20727" spans="3:3">
      <c r="C20727" s="1"/>
    </row>
    <row r="20728" spans="3:3">
      <c r="C20728" s="1"/>
    </row>
    <row r="20729" spans="3:3">
      <c r="C20729" s="1"/>
    </row>
    <row r="20730" spans="3:3">
      <c r="C20730" s="1"/>
    </row>
    <row r="20731" spans="3:3">
      <c r="C20731" s="1"/>
    </row>
    <row r="20732" spans="3:3">
      <c r="C20732" s="1"/>
    </row>
    <row r="20733" spans="3:3">
      <c r="C20733" s="1"/>
    </row>
    <row r="20734" spans="3:3">
      <c r="C20734" s="1"/>
    </row>
    <row r="20735" spans="3:3">
      <c r="C20735" s="1"/>
    </row>
    <row r="20736" spans="3:3">
      <c r="C20736" s="1"/>
    </row>
    <row r="20737" spans="3:3">
      <c r="C20737" s="1"/>
    </row>
    <row r="20738" spans="3:3">
      <c r="C20738" s="1"/>
    </row>
    <row r="20739" spans="3:3">
      <c r="C20739" s="1"/>
    </row>
    <row r="20740" spans="3:3">
      <c r="C20740" s="1"/>
    </row>
    <row r="20741" spans="3:3">
      <c r="C20741" s="1"/>
    </row>
    <row r="20742" spans="3:3">
      <c r="C20742" s="1"/>
    </row>
    <row r="20743" spans="3:3">
      <c r="C20743" s="1"/>
    </row>
    <row r="20744" spans="3:3">
      <c r="C20744" s="1"/>
    </row>
    <row r="20745" spans="3:3">
      <c r="C20745" s="1"/>
    </row>
    <row r="20746" spans="3:3">
      <c r="C20746" s="1"/>
    </row>
    <row r="20747" spans="3:3">
      <c r="C20747" s="1"/>
    </row>
    <row r="20748" spans="3:3">
      <c r="C20748" s="1"/>
    </row>
    <row r="20749" spans="3:3">
      <c r="C20749" s="1"/>
    </row>
    <row r="20750" spans="3:3">
      <c r="C20750" s="1"/>
    </row>
    <row r="20751" spans="3:3">
      <c r="C20751" s="1"/>
    </row>
    <row r="20752" spans="3:3">
      <c r="C20752" s="1"/>
    </row>
    <row r="20753" spans="3:3">
      <c r="C20753" s="1"/>
    </row>
    <row r="20754" spans="3:3">
      <c r="C20754" s="1"/>
    </row>
    <row r="20755" spans="3:3">
      <c r="C20755" s="1"/>
    </row>
    <row r="20756" spans="3:3">
      <c r="C20756" s="1"/>
    </row>
    <row r="20757" spans="3:3">
      <c r="C20757" s="1"/>
    </row>
    <row r="20758" spans="3:3">
      <c r="C20758" s="1"/>
    </row>
    <row r="20759" spans="3:3">
      <c r="C20759" s="1"/>
    </row>
    <row r="20760" spans="3:3">
      <c r="C20760" s="1"/>
    </row>
    <row r="20761" spans="3:3">
      <c r="C20761" s="1"/>
    </row>
    <row r="20762" spans="3:3">
      <c r="C20762" s="1"/>
    </row>
    <row r="20763" spans="3:3">
      <c r="C20763" s="1"/>
    </row>
    <row r="20764" spans="3:3">
      <c r="C20764" s="1"/>
    </row>
    <row r="20765" spans="3:3">
      <c r="C20765" s="1"/>
    </row>
    <row r="20766" spans="3:3">
      <c r="C20766" s="1"/>
    </row>
    <row r="20767" spans="3:3">
      <c r="C20767" s="1"/>
    </row>
    <row r="20768" spans="3:3">
      <c r="C20768" s="1"/>
    </row>
    <row r="20769" spans="3:3">
      <c r="C20769" s="1"/>
    </row>
    <row r="20770" spans="3:3">
      <c r="C20770" s="1"/>
    </row>
    <row r="20771" spans="3:3">
      <c r="C20771" s="1"/>
    </row>
    <row r="20772" spans="3:3">
      <c r="C20772" s="1"/>
    </row>
    <row r="20773" spans="3:3">
      <c r="C20773" s="1"/>
    </row>
    <row r="20774" spans="3:3">
      <c r="C20774" s="1"/>
    </row>
    <row r="20775" spans="3:3">
      <c r="C20775" s="1"/>
    </row>
    <row r="20776" spans="3:3">
      <c r="C20776" s="1"/>
    </row>
    <row r="20777" spans="3:3">
      <c r="C20777" s="1"/>
    </row>
    <row r="20778" spans="3:3">
      <c r="C20778" s="1"/>
    </row>
    <row r="20779" spans="3:3">
      <c r="C20779" s="1"/>
    </row>
    <row r="20780" spans="3:3">
      <c r="C20780" s="1"/>
    </row>
    <row r="20781" spans="3:3">
      <c r="C20781" s="1"/>
    </row>
    <row r="20782" spans="3:3">
      <c r="C20782" s="1"/>
    </row>
    <row r="20783" spans="3:3">
      <c r="C20783" s="1"/>
    </row>
    <row r="20784" spans="3:3">
      <c r="C20784" s="1"/>
    </row>
    <row r="20785" spans="3:3">
      <c r="C20785" s="1"/>
    </row>
    <row r="20786" spans="3:3">
      <c r="C20786" s="1"/>
    </row>
    <row r="20787" spans="3:3">
      <c r="C20787" s="1"/>
    </row>
    <row r="20788" spans="3:3">
      <c r="C20788" s="1"/>
    </row>
    <row r="20789" spans="3:3">
      <c r="C20789" s="1"/>
    </row>
    <row r="20790" spans="3:3">
      <c r="C20790" s="1"/>
    </row>
    <row r="20791" spans="3:3">
      <c r="C20791" s="1"/>
    </row>
    <row r="20792" spans="3:3">
      <c r="C20792" s="1"/>
    </row>
    <row r="20793" spans="3:3">
      <c r="C20793" s="1"/>
    </row>
    <row r="20794" spans="3:3">
      <c r="C20794" s="1"/>
    </row>
    <row r="20795" spans="3:3">
      <c r="C20795" s="1"/>
    </row>
    <row r="20796" spans="3:3">
      <c r="C20796" s="1"/>
    </row>
    <row r="20797" spans="3:3">
      <c r="C20797" s="1"/>
    </row>
    <row r="20798" spans="3:3">
      <c r="C20798" s="1"/>
    </row>
    <row r="20799" spans="3:3">
      <c r="C20799" s="1"/>
    </row>
    <row r="20800" spans="3:3">
      <c r="C20800" s="1"/>
    </row>
    <row r="20801" spans="3:3">
      <c r="C20801" s="1"/>
    </row>
    <row r="20802" spans="3:3">
      <c r="C20802" s="1"/>
    </row>
    <row r="20803" spans="3:3">
      <c r="C20803" s="1"/>
    </row>
    <row r="20804" spans="3:3">
      <c r="C20804" s="1"/>
    </row>
    <row r="20805" spans="3:3">
      <c r="C20805" s="1"/>
    </row>
    <row r="20806" spans="3:3">
      <c r="C20806" s="1"/>
    </row>
    <row r="20807" spans="3:3">
      <c r="C20807" s="1"/>
    </row>
    <row r="20808" spans="3:3">
      <c r="C20808" s="1"/>
    </row>
    <row r="20809" spans="3:3">
      <c r="C20809" s="1"/>
    </row>
    <row r="20810" spans="3:3">
      <c r="C20810" s="1"/>
    </row>
    <row r="20811" spans="3:3">
      <c r="C20811" s="1"/>
    </row>
    <row r="20812" spans="3:3">
      <c r="C20812" s="1"/>
    </row>
    <row r="20813" spans="3:3">
      <c r="C20813" s="1"/>
    </row>
    <row r="20814" spans="3:3">
      <c r="C20814" s="1"/>
    </row>
    <row r="20815" spans="3:3">
      <c r="C20815" s="1"/>
    </row>
    <row r="20816" spans="3:3">
      <c r="C20816" s="1"/>
    </row>
    <row r="20817" spans="3:3">
      <c r="C20817" s="1"/>
    </row>
    <row r="20818" spans="3:3">
      <c r="C20818" s="1"/>
    </row>
    <row r="20819" spans="3:3">
      <c r="C20819" s="1"/>
    </row>
    <row r="20820" spans="3:3">
      <c r="C20820" s="1"/>
    </row>
    <row r="20821" spans="3:3">
      <c r="C20821" s="1"/>
    </row>
    <row r="20822" spans="3:3">
      <c r="C20822" s="1"/>
    </row>
    <row r="20823" spans="3:3">
      <c r="C20823" s="1"/>
    </row>
    <row r="20824" spans="3:3">
      <c r="C20824" s="1"/>
    </row>
    <row r="20825" spans="3:3">
      <c r="C20825" s="1"/>
    </row>
    <row r="20826" spans="3:3">
      <c r="C20826" s="1"/>
    </row>
    <row r="20827" spans="3:3">
      <c r="C20827" s="1"/>
    </row>
    <row r="20828" spans="3:3">
      <c r="C20828" s="1"/>
    </row>
    <row r="20829" spans="3:3">
      <c r="C20829" s="1"/>
    </row>
    <row r="20830" spans="3:3">
      <c r="C20830" s="1"/>
    </row>
    <row r="20831" spans="3:3">
      <c r="C20831" s="1"/>
    </row>
    <row r="20832" spans="3:3">
      <c r="C20832" s="1"/>
    </row>
    <row r="20833" spans="3:3">
      <c r="C20833" s="1"/>
    </row>
    <row r="20834" spans="3:3">
      <c r="C20834" s="1"/>
    </row>
    <row r="20835" spans="3:3">
      <c r="C20835" s="1"/>
    </row>
    <row r="20836" spans="3:3">
      <c r="C20836" s="1"/>
    </row>
    <row r="20837" spans="3:3">
      <c r="C20837" s="1"/>
    </row>
    <row r="20838" spans="3:3">
      <c r="C20838" s="1"/>
    </row>
    <row r="20839" spans="3:3">
      <c r="C20839" s="1"/>
    </row>
    <row r="20840" spans="3:3">
      <c r="C20840" s="1"/>
    </row>
    <row r="20841" spans="3:3">
      <c r="C20841" s="1"/>
    </row>
    <row r="20842" spans="3:3">
      <c r="C20842" s="1"/>
    </row>
    <row r="20843" spans="3:3">
      <c r="C20843" s="1"/>
    </row>
    <row r="20844" spans="3:3">
      <c r="C20844" s="1"/>
    </row>
    <row r="20845" spans="3:3">
      <c r="C20845" s="1"/>
    </row>
    <row r="20846" spans="3:3">
      <c r="C20846" s="1"/>
    </row>
    <row r="20847" spans="3:3">
      <c r="C20847" s="1"/>
    </row>
    <row r="20848" spans="3:3">
      <c r="C20848" s="1"/>
    </row>
    <row r="20849" spans="3:3">
      <c r="C20849" s="1"/>
    </row>
    <row r="20850" spans="3:3">
      <c r="C20850" s="1"/>
    </row>
    <row r="20851" spans="3:3">
      <c r="C20851" s="1"/>
    </row>
    <row r="20852" spans="3:3">
      <c r="C20852" s="1"/>
    </row>
    <row r="20853" spans="3:3">
      <c r="C20853" s="1"/>
    </row>
    <row r="20854" spans="3:3">
      <c r="C20854" s="1"/>
    </row>
    <row r="20855" spans="3:3">
      <c r="C20855" s="1"/>
    </row>
    <row r="20856" spans="3:3">
      <c r="C20856" s="1"/>
    </row>
    <row r="20857" spans="3:3">
      <c r="C20857" s="1"/>
    </row>
    <row r="20858" spans="3:3">
      <c r="C20858" s="1"/>
    </row>
    <row r="20859" spans="3:3">
      <c r="C20859" s="1"/>
    </row>
    <row r="20860" spans="3:3">
      <c r="C20860" s="1"/>
    </row>
    <row r="20861" spans="3:3">
      <c r="C20861" s="1"/>
    </row>
    <row r="20862" spans="3:3">
      <c r="C20862" s="1"/>
    </row>
    <row r="20863" spans="3:3">
      <c r="C20863" s="1"/>
    </row>
    <row r="20864" spans="3:3">
      <c r="C20864" s="1"/>
    </row>
    <row r="20865" spans="3:3">
      <c r="C20865" s="1"/>
    </row>
    <row r="20866" spans="3:3">
      <c r="C20866" s="1"/>
    </row>
    <row r="20867" spans="3:3">
      <c r="C20867" s="1"/>
    </row>
    <row r="20868" spans="3:3">
      <c r="C20868" s="1"/>
    </row>
    <row r="20869" spans="3:3">
      <c r="C20869" s="1"/>
    </row>
    <row r="20870" spans="3:3">
      <c r="C20870" s="1"/>
    </row>
    <row r="20871" spans="3:3">
      <c r="C20871" s="1"/>
    </row>
    <row r="20872" spans="3:3">
      <c r="C20872" s="1"/>
    </row>
    <row r="20873" spans="3:3">
      <c r="C20873" s="1"/>
    </row>
    <row r="20874" spans="3:3">
      <c r="C20874" s="1"/>
    </row>
    <row r="20875" spans="3:3">
      <c r="C20875" s="1"/>
    </row>
    <row r="20876" spans="3:3">
      <c r="C20876" s="1"/>
    </row>
    <row r="20877" spans="3:3">
      <c r="C20877" s="1"/>
    </row>
    <row r="20878" spans="3:3">
      <c r="C20878" s="1"/>
    </row>
    <row r="20879" spans="3:3">
      <c r="C20879" s="1"/>
    </row>
    <row r="20880" spans="3:3">
      <c r="C20880" s="1"/>
    </row>
    <row r="20881" spans="3:3">
      <c r="C20881" s="1"/>
    </row>
    <row r="20882" spans="3:3">
      <c r="C20882" s="1"/>
    </row>
    <row r="20883" spans="3:3">
      <c r="C20883" s="1"/>
    </row>
    <row r="20884" spans="3:3">
      <c r="C20884" s="1"/>
    </row>
    <row r="20885" spans="3:3">
      <c r="C20885" s="1"/>
    </row>
    <row r="20886" spans="3:3">
      <c r="C20886" s="1"/>
    </row>
    <row r="20887" spans="3:3">
      <c r="C20887" s="1"/>
    </row>
    <row r="20888" spans="3:3">
      <c r="C20888" s="1"/>
    </row>
    <row r="20889" spans="3:3">
      <c r="C20889" s="1"/>
    </row>
    <row r="20890" spans="3:3">
      <c r="C20890" s="1"/>
    </row>
    <row r="20891" spans="3:3">
      <c r="C20891" s="1"/>
    </row>
    <row r="20892" spans="3:3">
      <c r="C20892" s="1"/>
    </row>
    <row r="20893" spans="3:3">
      <c r="C20893" s="1"/>
    </row>
    <row r="20894" spans="3:3">
      <c r="C20894" s="1"/>
    </row>
    <row r="20895" spans="3:3">
      <c r="C20895" s="1"/>
    </row>
    <row r="20896" spans="3:3">
      <c r="C20896" s="1"/>
    </row>
    <row r="20897" spans="3:3">
      <c r="C20897" s="1"/>
    </row>
    <row r="20898" spans="3:3">
      <c r="C20898" s="1"/>
    </row>
    <row r="20899" spans="3:3">
      <c r="C20899" s="1"/>
    </row>
    <row r="20900" spans="3:3">
      <c r="C20900" s="1"/>
    </row>
    <row r="20901" spans="3:3">
      <c r="C20901" s="1"/>
    </row>
    <row r="20902" spans="3:3">
      <c r="C20902" s="1"/>
    </row>
    <row r="20903" spans="3:3">
      <c r="C20903" s="1"/>
    </row>
    <row r="20904" spans="3:3">
      <c r="C20904" s="1"/>
    </row>
    <row r="20905" spans="3:3">
      <c r="C20905" s="1"/>
    </row>
    <row r="20906" spans="3:3">
      <c r="C20906" s="1"/>
    </row>
    <row r="20907" spans="3:3">
      <c r="C20907" s="1"/>
    </row>
    <row r="20908" spans="3:3">
      <c r="C20908" s="1"/>
    </row>
    <row r="20909" spans="3:3">
      <c r="C20909" s="1"/>
    </row>
    <row r="20910" spans="3:3">
      <c r="C20910" s="1"/>
    </row>
    <row r="20911" spans="3:3">
      <c r="C20911" s="1"/>
    </row>
    <row r="20912" spans="3:3">
      <c r="C20912" s="1"/>
    </row>
    <row r="20913" spans="3:3">
      <c r="C20913" s="1"/>
    </row>
    <row r="20914" spans="3:3">
      <c r="C20914" s="1"/>
    </row>
    <row r="20915" spans="3:3">
      <c r="C20915" s="1"/>
    </row>
    <row r="20916" spans="3:3">
      <c r="C20916" s="1"/>
    </row>
    <row r="20917" spans="3:3">
      <c r="C20917" s="1"/>
    </row>
    <row r="20918" spans="3:3">
      <c r="C20918" s="1"/>
    </row>
    <row r="20919" spans="3:3">
      <c r="C20919" s="1"/>
    </row>
    <row r="20920" spans="3:3">
      <c r="C20920" s="1"/>
    </row>
    <row r="20921" spans="3:3">
      <c r="C20921" s="1"/>
    </row>
    <row r="20922" spans="3:3">
      <c r="C20922" s="1"/>
    </row>
    <row r="20923" spans="3:3">
      <c r="C20923" s="1"/>
    </row>
    <row r="20924" spans="3:3">
      <c r="C20924" s="1"/>
    </row>
    <row r="20925" spans="3:3">
      <c r="C20925" s="1"/>
    </row>
    <row r="20926" spans="3:3">
      <c r="C20926" s="1"/>
    </row>
    <row r="20927" spans="3:3">
      <c r="C20927" s="1"/>
    </row>
    <row r="20928" spans="3:3">
      <c r="C20928" s="1"/>
    </row>
    <row r="20929" spans="3:3">
      <c r="C20929" s="1"/>
    </row>
    <row r="20930" spans="3:3">
      <c r="C20930" s="1"/>
    </row>
    <row r="20931" spans="3:3">
      <c r="C20931" s="1"/>
    </row>
    <row r="20932" spans="3:3">
      <c r="C20932" s="1"/>
    </row>
    <row r="20933" spans="3:3">
      <c r="C20933" s="1"/>
    </row>
    <row r="20934" spans="3:3">
      <c r="C20934" s="1"/>
    </row>
    <row r="20935" spans="3:3">
      <c r="C20935" s="1"/>
    </row>
    <row r="20936" spans="3:3">
      <c r="C20936" s="1"/>
    </row>
    <row r="20937" spans="3:3">
      <c r="C20937" s="1"/>
    </row>
    <row r="20938" spans="3:3">
      <c r="C20938" s="1"/>
    </row>
    <row r="20939" spans="3:3">
      <c r="C20939" s="1"/>
    </row>
    <row r="20940" spans="3:3">
      <c r="C20940" s="1"/>
    </row>
    <row r="20941" spans="3:3">
      <c r="C20941" s="1"/>
    </row>
    <row r="20942" spans="3:3">
      <c r="C20942" s="1"/>
    </row>
    <row r="20943" spans="3:3">
      <c r="C20943" s="1"/>
    </row>
    <row r="20944" spans="3:3">
      <c r="C20944" s="1"/>
    </row>
    <row r="20945" spans="3:3">
      <c r="C20945" s="1"/>
    </row>
    <row r="20946" spans="3:3">
      <c r="C20946" s="1"/>
    </row>
    <row r="20947" spans="3:3">
      <c r="C20947" s="1"/>
    </row>
    <row r="20948" spans="3:3">
      <c r="C20948" s="1"/>
    </row>
    <row r="20949" spans="3:3">
      <c r="C20949" s="1"/>
    </row>
    <row r="20950" spans="3:3">
      <c r="C20950" s="1"/>
    </row>
    <row r="20951" spans="3:3">
      <c r="C20951" s="1"/>
    </row>
    <row r="20952" spans="3:3">
      <c r="C20952" s="1"/>
    </row>
    <row r="20953" spans="3:3">
      <c r="C20953" s="1"/>
    </row>
    <row r="20954" spans="3:3">
      <c r="C20954" s="1"/>
    </row>
    <row r="20955" spans="3:3">
      <c r="C20955" s="1"/>
    </row>
    <row r="20956" spans="3:3">
      <c r="C20956" s="1"/>
    </row>
    <row r="20957" spans="3:3">
      <c r="C20957" s="1"/>
    </row>
    <row r="20958" spans="3:3">
      <c r="C20958" s="1"/>
    </row>
    <row r="20959" spans="3:3">
      <c r="C20959" s="1"/>
    </row>
    <row r="20960" spans="3:3">
      <c r="C20960" s="1"/>
    </row>
    <row r="20961" spans="3:3">
      <c r="C20961" s="1"/>
    </row>
    <row r="20962" spans="3:3">
      <c r="C20962" s="1"/>
    </row>
    <row r="20963" spans="3:3">
      <c r="C20963" s="1"/>
    </row>
    <row r="20964" spans="3:3">
      <c r="C20964" s="1"/>
    </row>
    <row r="20965" spans="3:3">
      <c r="C20965" s="1"/>
    </row>
    <row r="20966" spans="3:3">
      <c r="C20966" s="1"/>
    </row>
    <row r="20967" spans="3:3">
      <c r="C20967" s="1"/>
    </row>
    <row r="20968" spans="3:3">
      <c r="C20968" s="1"/>
    </row>
    <row r="20969" spans="3:3">
      <c r="C20969" s="1"/>
    </row>
    <row r="20970" spans="3:3">
      <c r="C20970" s="1"/>
    </row>
    <row r="20971" spans="3:3">
      <c r="C20971" s="1"/>
    </row>
    <row r="20972" spans="3:3">
      <c r="C20972" s="1"/>
    </row>
    <row r="20973" spans="3:3">
      <c r="C20973" s="1"/>
    </row>
    <row r="20974" spans="3:3">
      <c r="C20974" s="1"/>
    </row>
    <row r="20975" spans="3:3">
      <c r="C20975" s="1"/>
    </row>
    <row r="20976" spans="3:3">
      <c r="C20976" s="1"/>
    </row>
    <row r="20977" spans="3:3">
      <c r="C20977" s="1"/>
    </row>
    <row r="20978" spans="3:3">
      <c r="C20978" s="1"/>
    </row>
    <row r="20979" spans="3:3">
      <c r="C20979" s="1"/>
    </row>
    <row r="20980" spans="3:3">
      <c r="C20980" s="1"/>
    </row>
    <row r="20981" spans="3:3">
      <c r="C20981" s="1"/>
    </row>
    <row r="20982" spans="3:3">
      <c r="C20982" s="1"/>
    </row>
    <row r="20983" spans="3:3">
      <c r="C20983" s="1"/>
    </row>
    <row r="20984" spans="3:3">
      <c r="C20984" s="1"/>
    </row>
    <row r="20985" spans="3:3">
      <c r="C20985" s="1"/>
    </row>
    <row r="20986" spans="3:3">
      <c r="C20986" s="1"/>
    </row>
    <row r="20987" spans="3:3">
      <c r="C20987" s="1"/>
    </row>
    <row r="20988" spans="3:3">
      <c r="C20988" s="1"/>
    </row>
    <row r="20989" spans="3:3">
      <c r="C20989" s="1"/>
    </row>
    <row r="20990" spans="3:3">
      <c r="C20990" s="1"/>
    </row>
    <row r="20991" spans="3:3">
      <c r="C20991" s="1"/>
    </row>
    <row r="20992" spans="3:3">
      <c r="C20992" s="1"/>
    </row>
    <row r="20993" spans="3:3">
      <c r="C20993" s="1"/>
    </row>
    <row r="20994" spans="3:3">
      <c r="C20994" s="1"/>
    </row>
    <row r="20995" spans="3:3">
      <c r="C20995" s="1"/>
    </row>
    <row r="20996" spans="3:3">
      <c r="C20996" s="1"/>
    </row>
    <row r="20997" spans="3:3">
      <c r="C20997" s="1"/>
    </row>
    <row r="20998" spans="3:3">
      <c r="C20998" s="1"/>
    </row>
    <row r="20999" spans="3:3">
      <c r="C20999" s="1"/>
    </row>
    <row r="21000" spans="3:3">
      <c r="C21000" s="1"/>
    </row>
    <row r="21001" spans="3:3">
      <c r="C21001" s="1"/>
    </row>
    <row r="21002" spans="3:3">
      <c r="C21002" s="1"/>
    </row>
    <row r="21003" spans="3:3">
      <c r="C21003" s="1"/>
    </row>
    <row r="21004" spans="3:3">
      <c r="C21004" s="1"/>
    </row>
    <row r="21005" spans="3:3">
      <c r="C21005" s="1"/>
    </row>
    <row r="21006" spans="3:3">
      <c r="C21006" s="1"/>
    </row>
    <row r="21007" spans="3:3">
      <c r="C21007" s="1"/>
    </row>
    <row r="21008" spans="3:3">
      <c r="C21008" s="1"/>
    </row>
    <row r="21009" spans="3:3">
      <c r="C21009" s="1"/>
    </row>
    <row r="21010" spans="3:3">
      <c r="C21010" s="1"/>
    </row>
    <row r="21011" spans="3:3">
      <c r="C21011" s="1"/>
    </row>
    <row r="21012" spans="3:3">
      <c r="C21012" s="1"/>
    </row>
    <row r="21013" spans="3:3">
      <c r="C21013" s="1"/>
    </row>
    <row r="21014" spans="3:3">
      <c r="C21014" s="1"/>
    </row>
    <row r="21015" spans="3:3">
      <c r="C21015" s="1"/>
    </row>
    <row r="21016" spans="3:3">
      <c r="C21016" s="1"/>
    </row>
    <row r="21017" spans="3:3">
      <c r="C21017" s="1"/>
    </row>
    <row r="21018" spans="3:3">
      <c r="C21018" s="1"/>
    </row>
    <row r="21019" spans="3:3">
      <c r="C21019" s="1"/>
    </row>
    <row r="21020" spans="3:3">
      <c r="C21020" s="1"/>
    </row>
    <row r="21021" spans="3:3">
      <c r="C21021" s="1"/>
    </row>
    <row r="21022" spans="3:3">
      <c r="C21022" s="1"/>
    </row>
    <row r="21023" spans="3:3">
      <c r="C21023" s="1"/>
    </row>
    <row r="21024" spans="3:3">
      <c r="C21024" s="1"/>
    </row>
    <row r="21025" spans="3:3">
      <c r="C21025" s="1"/>
    </row>
    <row r="21026" spans="3:3">
      <c r="C21026" s="1"/>
    </row>
    <row r="21027" spans="3:3">
      <c r="C21027" s="1"/>
    </row>
    <row r="21028" spans="3:3">
      <c r="C21028" s="1"/>
    </row>
    <row r="21029" spans="3:3">
      <c r="C21029" s="1"/>
    </row>
    <row r="21030" spans="3:3">
      <c r="C21030" s="1"/>
    </row>
    <row r="21031" spans="3:3">
      <c r="C21031" s="1"/>
    </row>
    <row r="21032" spans="3:3">
      <c r="C21032" s="1"/>
    </row>
    <row r="21033" spans="3:3">
      <c r="C21033" s="1"/>
    </row>
    <row r="21034" spans="3:3">
      <c r="C21034" s="1"/>
    </row>
    <row r="21035" spans="3:3">
      <c r="C21035" s="1"/>
    </row>
    <row r="21036" spans="3:3">
      <c r="C21036" s="1"/>
    </row>
    <row r="21037" spans="3:3">
      <c r="C21037" s="1"/>
    </row>
    <row r="21038" spans="3:3">
      <c r="C21038" s="1"/>
    </row>
    <row r="21039" spans="3:3">
      <c r="C21039" s="1"/>
    </row>
    <row r="21040" spans="3:3">
      <c r="C21040" s="1"/>
    </row>
    <row r="21041" spans="3:3">
      <c r="C21041" s="1"/>
    </row>
    <row r="21042" spans="3:3">
      <c r="C21042" s="1"/>
    </row>
    <row r="21043" spans="3:3">
      <c r="C21043" s="1"/>
    </row>
    <row r="21044" spans="3:3">
      <c r="C21044" s="1"/>
    </row>
    <row r="21045" spans="3:3">
      <c r="C21045" s="1"/>
    </row>
    <row r="21046" spans="3:3">
      <c r="C21046" s="1"/>
    </row>
    <row r="21047" spans="3:3">
      <c r="C21047" s="1"/>
    </row>
    <row r="21048" spans="3:3">
      <c r="C21048" s="1"/>
    </row>
    <row r="21049" spans="3:3">
      <c r="C21049" s="1"/>
    </row>
    <row r="21050" spans="3:3">
      <c r="C21050" s="1"/>
    </row>
    <row r="21051" spans="3:3">
      <c r="C21051" s="1"/>
    </row>
    <row r="21052" spans="3:3">
      <c r="C21052" s="1"/>
    </row>
    <row r="21053" spans="3:3">
      <c r="C21053" s="1"/>
    </row>
    <row r="21054" spans="3:3">
      <c r="C21054" s="1"/>
    </row>
    <row r="21055" spans="3:3">
      <c r="C21055" s="1"/>
    </row>
    <row r="21056" spans="3:3">
      <c r="C21056" s="1"/>
    </row>
    <row r="21057" spans="3:3">
      <c r="C21057" s="1"/>
    </row>
    <row r="21058" spans="3:3">
      <c r="C21058" s="1"/>
    </row>
    <row r="21059" spans="3:3">
      <c r="C21059" s="1"/>
    </row>
    <row r="21060" spans="3:3">
      <c r="C21060" s="1"/>
    </row>
    <row r="21061" spans="3:3">
      <c r="C21061" s="1"/>
    </row>
    <row r="21062" spans="3:3">
      <c r="C21062" s="1"/>
    </row>
    <row r="21063" spans="3:3">
      <c r="C21063" s="1"/>
    </row>
    <row r="21064" spans="3:3">
      <c r="C21064" s="1"/>
    </row>
    <row r="21065" spans="3:3">
      <c r="C21065" s="1"/>
    </row>
    <row r="21066" spans="3:3">
      <c r="C21066" s="1"/>
    </row>
    <row r="21067" spans="3:3">
      <c r="C21067" s="1"/>
    </row>
    <row r="21068" spans="3:3">
      <c r="C21068" s="1"/>
    </row>
    <row r="21069" spans="3:3">
      <c r="C21069" s="1"/>
    </row>
    <row r="21070" spans="3:3">
      <c r="C21070" s="1"/>
    </row>
    <row r="21071" spans="3:3">
      <c r="C21071" s="1"/>
    </row>
    <row r="21072" spans="3:3">
      <c r="C21072" s="1"/>
    </row>
    <row r="21073" spans="3:3">
      <c r="C21073" s="1"/>
    </row>
    <row r="21074" spans="3:3">
      <c r="C21074" s="1"/>
    </row>
    <row r="21075" spans="3:3">
      <c r="C21075" s="1"/>
    </row>
    <row r="21076" spans="3:3">
      <c r="C21076" s="1"/>
    </row>
    <row r="21077" spans="3:3">
      <c r="C21077" s="1"/>
    </row>
    <row r="21078" spans="3:3">
      <c r="C21078" s="1"/>
    </row>
    <row r="21079" spans="3:3">
      <c r="C21079" s="1"/>
    </row>
    <row r="21080" spans="3:3">
      <c r="C21080" s="1"/>
    </row>
    <row r="21081" spans="3:3">
      <c r="C21081" s="1"/>
    </row>
    <row r="21082" spans="3:3">
      <c r="C21082" s="1"/>
    </row>
    <row r="21083" spans="3:3">
      <c r="C21083" s="1"/>
    </row>
    <row r="21084" spans="3:3">
      <c r="C21084" s="1"/>
    </row>
    <row r="21085" spans="3:3">
      <c r="C21085" s="1"/>
    </row>
    <row r="21086" spans="3:3">
      <c r="C21086" s="1"/>
    </row>
    <row r="21087" spans="3:3">
      <c r="C21087" s="1"/>
    </row>
    <row r="21088" spans="3:3">
      <c r="C21088" s="1"/>
    </row>
    <row r="21089" spans="3:3">
      <c r="C21089" s="1"/>
    </row>
    <row r="21090" spans="3:3">
      <c r="C21090" s="1"/>
    </row>
    <row r="21091" spans="3:3">
      <c r="C21091" s="1"/>
    </row>
    <row r="21092" spans="3:3">
      <c r="C21092" s="1"/>
    </row>
    <row r="21093" spans="3:3">
      <c r="C21093" s="1"/>
    </row>
    <row r="21094" spans="3:3">
      <c r="C21094" s="1"/>
    </row>
    <row r="21095" spans="3:3">
      <c r="C21095" s="1"/>
    </row>
    <row r="21096" spans="3:3">
      <c r="C21096" s="1"/>
    </row>
    <row r="21097" spans="3:3">
      <c r="C21097" s="1"/>
    </row>
    <row r="21098" spans="3:3">
      <c r="C21098" s="1"/>
    </row>
    <row r="21099" spans="3:3">
      <c r="C21099" s="1"/>
    </row>
    <row r="21100" spans="3:3">
      <c r="C21100" s="1"/>
    </row>
    <row r="21101" spans="3:3">
      <c r="C21101" s="1"/>
    </row>
    <row r="21102" spans="3:3">
      <c r="C21102" s="1"/>
    </row>
    <row r="21103" spans="3:3">
      <c r="C21103" s="1"/>
    </row>
    <row r="21104" spans="3:3">
      <c r="C21104" s="1"/>
    </row>
    <row r="21105" spans="3:3">
      <c r="C21105" s="1"/>
    </row>
    <row r="21106" spans="3:3">
      <c r="C21106" s="1"/>
    </row>
    <row r="21107" spans="3:3">
      <c r="C21107" s="1"/>
    </row>
    <row r="21108" spans="3:3">
      <c r="C21108" s="1"/>
    </row>
    <row r="21109" spans="3:3">
      <c r="C21109" s="1"/>
    </row>
    <row r="21110" spans="3:3">
      <c r="C21110" s="1"/>
    </row>
    <row r="21111" spans="3:3">
      <c r="C21111" s="1"/>
    </row>
    <row r="21112" spans="3:3">
      <c r="C21112" s="1"/>
    </row>
    <row r="21113" spans="3:3">
      <c r="C21113" s="1"/>
    </row>
    <row r="21114" spans="3:3">
      <c r="C21114" s="1"/>
    </row>
    <row r="21115" spans="3:3">
      <c r="C21115" s="1"/>
    </row>
    <row r="21116" spans="3:3">
      <c r="C21116" s="1"/>
    </row>
    <row r="21117" spans="3:3">
      <c r="C21117" s="1"/>
    </row>
    <row r="21118" spans="3:3">
      <c r="C21118" s="1"/>
    </row>
    <row r="21119" spans="3:3">
      <c r="C21119" s="1"/>
    </row>
    <row r="21120" spans="3:3">
      <c r="C21120" s="1"/>
    </row>
    <row r="21121" spans="3:3">
      <c r="C21121" s="1"/>
    </row>
    <row r="21122" spans="3:3">
      <c r="C21122" s="1"/>
    </row>
    <row r="21123" spans="3:3">
      <c r="C21123" s="1"/>
    </row>
    <row r="21124" spans="3:3">
      <c r="C21124" s="1"/>
    </row>
    <row r="21125" spans="3:3">
      <c r="C21125" s="1"/>
    </row>
    <row r="21126" spans="3:3">
      <c r="C21126" s="1"/>
    </row>
    <row r="21127" spans="3:3">
      <c r="C21127" s="1"/>
    </row>
    <row r="21128" spans="3:3">
      <c r="C21128" s="1"/>
    </row>
    <row r="21129" spans="3:3">
      <c r="C21129" s="1"/>
    </row>
    <row r="21130" spans="3:3">
      <c r="C21130" s="1"/>
    </row>
    <row r="21131" spans="3:3">
      <c r="C21131" s="1"/>
    </row>
    <row r="21132" spans="3:3">
      <c r="C21132" s="1"/>
    </row>
    <row r="21133" spans="3:3">
      <c r="C21133" s="1"/>
    </row>
    <row r="21134" spans="3:3">
      <c r="C21134" s="1"/>
    </row>
    <row r="21135" spans="3:3">
      <c r="C21135" s="1"/>
    </row>
    <row r="21136" spans="3:3">
      <c r="C21136" s="1"/>
    </row>
    <row r="21137" spans="3:3">
      <c r="C21137" s="1"/>
    </row>
    <row r="21138" spans="3:3">
      <c r="C21138" s="1"/>
    </row>
    <row r="21139" spans="3:3">
      <c r="C21139" s="1"/>
    </row>
    <row r="21140" spans="3:3">
      <c r="C21140" s="1"/>
    </row>
    <row r="21141" spans="3:3">
      <c r="C21141" s="1"/>
    </row>
    <row r="21142" spans="3:3">
      <c r="C21142" s="1"/>
    </row>
    <row r="21143" spans="3:3">
      <c r="C21143" s="1"/>
    </row>
    <row r="21144" spans="3:3">
      <c r="C21144" s="1"/>
    </row>
    <row r="21145" spans="3:3">
      <c r="C21145" s="1"/>
    </row>
    <row r="21146" spans="3:3">
      <c r="C21146" s="1"/>
    </row>
    <row r="21147" spans="3:3">
      <c r="C21147" s="1"/>
    </row>
    <row r="21148" spans="3:3">
      <c r="C21148" s="1"/>
    </row>
    <row r="21149" spans="3:3">
      <c r="C21149" s="1"/>
    </row>
    <row r="21150" spans="3:3">
      <c r="C21150" s="1"/>
    </row>
    <row r="21151" spans="3:3">
      <c r="C21151" s="1"/>
    </row>
    <row r="21152" spans="3:3">
      <c r="C21152" s="1"/>
    </row>
    <row r="21153" spans="3:3">
      <c r="C21153" s="1"/>
    </row>
    <row r="21154" spans="3:3">
      <c r="C21154" s="1"/>
    </row>
    <row r="21155" spans="3:3">
      <c r="C21155" s="1"/>
    </row>
    <row r="21156" spans="3:3">
      <c r="C21156" s="1"/>
    </row>
    <row r="21157" spans="3:3">
      <c r="C21157" s="1"/>
    </row>
    <row r="21158" spans="3:3">
      <c r="C21158" s="1"/>
    </row>
    <row r="21159" spans="3:3">
      <c r="C21159" s="1"/>
    </row>
    <row r="21160" spans="3:3">
      <c r="C21160" s="1"/>
    </row>
    <row r="21161" spans="3:3">
      <c r="C21161" s="1"/>
    </row>
    <row r="21162" spans="3:3">
      <c r="C21162" s="1"/>
    </row>
    <row r="21163" spans="3:3">
      <c r="C21163" s="1"/>
    </row>
    <row r="21164" spans="3:3">
      <c r="C21164" s="1"/>
    </row>
    <row r="21165" spans="3:3">
      <c r="C21165" s="1"/>
    </row>
    <row r="21166" spans="3:3">
      <c r="C21166" s="1"/>
    </row>
    <row r="21167" spans="3:3">
      <c r="C21167" s="1"/>
    </row>
    <row r="21168" spans="3:3">
      <c r="C21168" s="1"/>
    </row>
    <row r="21169" spans="3:3">
      <c r="C21169" s="1"/>
    </row>
    <row r="21170" spans="3:3">
      <c r="C21170" s="1"/>
    </row>
    <row r="21171" spans="3:3">
      <c r="C21171" s="1"/>
    </row>
    <row r="21172" spans="3:3">
      <c r="C21172" s="1"/>
    </row>
    <row r="21173" spans="3:3">
      <c r="C21173" s="1"/>
    </row>
    <row r="21174" spans="3:3">
      <c r="C21174" s="1"/>
    </row>
    <row r="21175" spans="3:3">
      <c r="C21175" s="1"/>
    </row>
    <row r="21176" spans="3:3">
      <c r="C21176" s="1"/>
    </row>
    <row r="21177" spans="3:3">
      <c r="C21177" s="1"/>
    </row>
    <row r="21178" spans="3:3">
      <c r="C21178" s="1"/>
    </row>
    <row r="21179" spans="3:3">
      <c r="C21179" s="1"/>
    </row>
    <row r="21180" spans="3:3">
      <c r="C21180" s="1"/>
    </row>
    <row r="21181" spans="3:3">
      <c r="C21181" s="1"/>
    </row>
    <row r="21182" spans="3:3">
      <c r="C21182" s="1"/>
    </row>
    <row r="21183" spans="3:3">
      <c r="C21183" s="1"/>
    </row>
    <row r="21184" spans="3:3">
      <c r="C21184" s="1"/>
    </row>
    <row r="21185" spans="3:3">
      <c r="C21185" s="1"/>
    </row>
    <row r="21186" spans="3:3">
      <c r="C21186" s="1"/>
    </row>
    <row r="21187" spans="3:3">
      <c r="C21187" s="1"/>
    </row>
    <row r="21188" spans="3:3">
      <c r="C21188" s="1"/>
    </row>
    <row r="21189" spans="3:3">
      <c r="C21189" s="1"/>
    </row>
    <row r="21190" spans="3:3">
      <c r="C21190" s="1"/>
    </row>
    <row r="21191" spans="3:3">
      <c r="C21191" s="1"/>
    </row>
    <row r="21192" spans="3:3">
      <c r="C21192" s="1"/>
    </row>
    <row r="21193" spans="3:3">
      <c r="C21193" s="1"/>
    </row>
    <row r="21194" spans="3:3">
      <c r="C21194" s="1"/>
    </row>
    <row r="21195" spans="3:3">
      <c r="C21195" s="1"/>
    </row>
    <row r="21196" spans="3:3">
      <c r="C21196" s="1"/>
    </row>
    <row r="21197" spans="3:3">
      <c r="C21197" s="1"/>
    </row>
    <row r="21198" spans="3:3">
      <c r="C21198" s="1"/>
    </row>
    <row r="21199" spans="3:3">
      <c r="C21199" s="1"/>
    </row>
    <row r="21200" spans="3:3">
      <c r="C21200" s="1"/>
    </row>
    <row r="21201" spans="3:3">
      <c r="C21201" s="1"/>
    </row>
    <row r="21202" spans="3:3">
      <c r="C21202" s="1"/>
    </row>
    <row r="21203" spans="3:3">
      <c r="C21203" s="1"/>
    </row>
    <row r="21204" spans="3:3">
      <c r="C21204" s="1"/>
    </row>
    <row r="21205" spans="3:3">
      <c r="C21205" s="1"/>
    </row>
    <row r="21206" spans="3:3">
      <c r="C21206" s="1"/>
    </row>
    <row r="21207" spans="3:3">
      <c r="C21207" s="1"/>
    </row>
    <row r="21208" spans="3:3">
      <c r="C21208" s="1"/>
    </row>
    <row r="21209" spans="3:3">
      <c r="C21209" s="1"/>
    </row>
    <row r="21210" spans="3:3">
      <c r="C21210" s="1"/>
    </row>
    <row r="21211" spans="3:3">
      <c r="C21211" s="1"/>
    </row>
    <row r="21212" spans="3:3">
      <c r="C21212" s="1"/>
    </row>
    <row r="21213" spans="3:3">
      <c r="C21213" s="1"/>
    </row>
    <row r="21214" spans="3:3">
      <c r="C21214" s="1"/>
    </row>
    <row r="21215" spans="3:3">
      <c r="C21215" s="1"/>
    </row>
    <row r="21216" spans="3:3">
      <c r="C21216" s="1"/>
    </row>
    <row r="21217" spans="3:3">
      <c r="C21217" s="1"/>
    </row>
    <row r="21218" spans="3:3">
      <c r="C21218" s="1"/>
    </row>
    <row r="21219" spans="3:3">
      <c r="C21219" s="1"/>
    </row>
    <row r="21220" spans="3:3">
      <c r="C21220" s="1"/>
    </row>
    <row r="21221" spans="3:3">
      <c r="C21221" s="1"/>
    </row>
    <row r="21222" spans="3:3">
      <c r="C21222" s="1"/>
    </row>
    <row r="21223" spans="3:3">
      <c r="C21223" s="1"/>
    </row>
    <row r="21224" spans="3:3">
      <c r="C21224" s="1"/>
    </row>
    <row r="21225" spans="3:3">
      <c r="C21225" s="1"/>
    </row>
    <row r="21226" spans="3:3">
      <c r="C21226" s="1"/>
    </row>
    <row r="21227" spans="3:3">
      <c r="C21227" s="1"/>
    </row>
    <row r="21228" spans="3:3">
      <c r="C21228" s="1"/>
    </row>
    <row r="21229" spans="3:3">
      <c r="C21229" s="1"/>
    </row>
    <row r="21230" spans="3:3">
      <c r="C21230" s="1"/>
    </row>
    <row r="21231" spans="3:3">
      <c r="C21231" s="1"/>
    </row>
    <row r="21232" spans="3:3">
      <c r="C21232" s="1"/>
    </row>
    <row r="21233" spans="3:3">
      <c r="C21233" s="1"/>
    </row>
    <row r="21234" spans="3:3">
      <c r="C21234" s="1"/>
    </row>
    <row r="21235" spans="3:3">
      <c r="C21235" s="1"/>
    </row>
    <row r="21236" spans="3:3">
      <c r="C21236" s="1"/>
    </row>
    <row r="21237" spans="3:3">
      <c r="C21237" s="1"/>
    </row>
    <row r="21238" spans="3:3">
      <c r="C21238" s="1"/>
    </row>
    <row r="21239" spans="3:3">
      <c r="C21239" s="1"/>
    </row>
    <row r="21240" spans="3:3">
      <c r="C21240" s="1"/>
    </row>
    <row r="21241" spans="3:3">
      <c r="C21241" s="1"/>
    </row>
    <row r="21242" spans="3:3">
      <c r="C21242" s="1"/>
    </row>
    <row r="21243" spans="3:3">
      <c r="C21243" s="1"/>
    </row>
    <row r="21244" spans="3:3">
      <c r="C21244" s="1"/>
    </row>
    <row r="21245" spans="3:3">
      <c r="C21245" s="1"/>
    </row>
    <row r="21246" spans="3:3">
      <c r="C21246" s="1"/>
    </row>
    <row r="21247" spans="3:3">
      <c r="C21247" s="1"/>
    </row>
    <row r="21248" spans="3:3">
      <c r="C21248" s="1"/>
    </row>
    <row r="21249" spans="3:3">
      <c r="C21249" s="1"/>
    </row>
    <row r="21250" spans="3:3">
      <c r="C21250" s="1"/>
    </row>
    <row r="21251" spans="3:3">
      <c r="C21251" s="1"/>
    </row>
    <row r="21252" spans="3:3">
      <c r="C21252" s="1"/>
    </row>
    <row r="21253" spans="3:3">
      <c r="C21253" s="1"/>
    </row>
    <row r="21254" spans="3:3">
      <c r="C21254" s="1"/>
    </row>
    <row r="21255" spans="3:3">
      <c r="C21255" s="1"/>
    </row>
    <row r="21256" spans="3:3">
      <c r="C21256" s="1"/>
    </row>
    <row r="21257" spans="3:3">
      <c r="C21257" s="1"/>
    </row>
    <row r="21258" spans="3:3">
      <c r="C21258" s="1"/>
    </row>
    <row r="21259" spans="3:3">
      <c r="C21259" s="1"/>
    </row>
    <row r="21260" spans="3:3">
      <c r="C21260" s="1"/>
    </row>
    <row r="21261" spans="3:3">
      <c r="C21261" s="1"/>
    </row>
    <row r="21262" spans="3:3">
      <c r="C21262" s="1"/>
    </row>
    <row r="21263" spans="3:3">
      <c r="C21263" s="1"/>
    </row>
    <row r="21264" spans="3:3">
      <c r="C21264" s="1"/>
    </row>
    <row r="21265" spans="3:3">
      <c r="C21265" s="1"/>
    </row>
    <row r="21266" spans="3:3">
      <c r="C21266" s="1"/>
    </row>
    <row r="21267" spans="3:3">
      <c r="C21267" s="1"/>
    </row>
    <row r="21268" spans="3:3">
      <c r="C21268" s="1"/>
    </row>
    <row r="21269" spans="3:3">
      <c r="C21269" s="1"/>
    </row>
    <row r="21270" spans="3:3">
      <c r="C21270" s="1"/>
    </row>
    <row r="21271" spans="3:3">
      <c r="C21271" s="1"/>
    </row>
    <row r="21272" spans="3:3">
      <c r="C21272" s="1"/>
    </row>
    <row r="21273" spans="3:3">
      <c r="C21273" s="1"/>
    </row>
    <row r="21274" spans="3:3">
      <c r="C21274" s="1"/>
    </row>
    <row r="21275" spans="3:3">
      <c r="C21275" s="1"/>
    </row>
    <row r="21276" spans="3:3">
      <c r="C21276" s="1"/>
    </row>
    <row r="21277" spans="3:3">
      <c r="C21277" s="1"/>
    </row>
    <row r="21278" spans="3:3">
      <c r="C21278" s="1"/>
    </row>
    <row r="21279" spans="3:3">
      <c r="C21279" s="1"/>
    </row>
    <row r="21280" spans="3:3">
      <c r="C21280" s="1"/>
    </row>
    <row r="21281" spans="3:3">
      <c r="C21281" s="1"/>
    </row>
    <row r="21282" spans="3:3">
      <c r="C21282" s="1"/>
    </row>
    <row r="21283" spans="3:3">
      <c r="C21283" s="1"/>
    </row>
    <row r="21284" spans="3:3">
      <c r="C21284" s="1"/>
    </row>
    <row r="21285" spans="3:3">
      <c r="C21285" s="1"/>
    </row>
    <row r="21286" spans="3:3">
      <c r="C21286" s="1"/>
    </row>
    <row r="21287" spans="3:3">
      <c r="C21287" s="1"/>
    </row>
    <row r="21288" spans="3:3">
      <c r="C21288" s="1"/>
    </row>
    <row r="21289" spans="3:3">
      <c r="C21289" s="1"/>
    </row>
    <row r="21290" spans="3:3">
      <c r="C21290" s="1"/>
    </row>
    <row r="21291" spans="3:3">
      <c r="C21291" s="1"/>
    </row>
    <row r="21292" spans="3:3">
      <c r="C21292" s="1"/>
    </row>
    <row r="21293" spans="3:3">
      <c r="C21293" s="1"/>
    </row>
    <row r="21294" spans="3:3">
      <c r="C21294" s="1"/>
    </row>
    <row r="21295" spans="3:3">
      <c r="C21295" s="1"/>
    </row>
    <row r="21296" spans="3:3">
      <c r="C21296" s="1"/>
    </row>
    <row r="21297" spans="3:3">
      <c r="C21297" s="1"/>
    </row>
    <row r="21298" spans="3:3">
      <c r="C21298" s="1"/>
    </row>
    <row r="21299" spans="3:3">
      <c r="C21299" s="1"/>
    </row>
    <row r="21300" spans="3:3">
      <c r="C21300" s="1"/>
    </row>
    <row r="21301" spans="3:3">
      <c r="C21301" s="1"/>
    </row>
    <row r="21302" spans="3:3">
      <c r="C21302" s="1"/>
    </row>
    <row r="21303" spans="3:3">
      <c r="C21303" s="1"/>
    </row>
    <row r="21304" spans="3:3">
      <c r="C21304" s="1"/>
    </row>
    <row r="21305" spans="3:3">
      <c r="C21305" s="1"/>
    </row>
    <row r="21306" spans="3:3">
      <c r="C21306" s="1"/>
    </row>
    <row r="21307" spans="3:3">
      <c r="C21307" s="1"/>
    </row>
    <row r="21308" spans="3:3">
      <c r="C21308" s="1"/>
    </row>
    <row r="21309" spans="3:3">
      <c r="C21309" s="1"/>
    </row>
    <row r="21310" spans="3:3">
      <c r="C21310" s="1"/>
    </row>
    <row r="21311" spans="3:3">
      <c r="C21311" s="1"/>
    </row>
    <row r="21312" spans="3:3">
      <c r="C21312" s="1"/>
    </row>
    <row r="21313" spans="3:3">
      <c r="C21313" s="1"/>
    </row>
    <row r="21314" spans="3:3">
      <c r="C21314" s="1"/>
    </row>
    <row r="21315" spans="3:3">
      <c r="C21315" s="1"/>
    </row>
    <row r="21316" spans="3:3">
      <c r="C21316" s="1"/>
    </row>
    <row r="21317" spans="3:3">
      <c r="C21317" s="1"/>
    </row>
    <row r="21318" spans="3:3">
      <c r="C21318" s="1"/>
    </row>
    <row r="21319" spans="3:3">
      <c r="C21319" s="1"/>
    </row>
    <row r="21320" spans="3:3">
      <c r="C21320" s="1"/>
    </row>
    <row r="21321" spans="3:3">
      <c r="C21321" s="1"/>
    </row>
    <row r="21322" spans="3:3">
      <c r="C21322" s="1"/>
    </row>
    <row r="21323" spans="3:3">
      <c r="C21323" s="1"/>
    </row>
    <row r="21324" spans="3:3">
      <c r="C21324" s="1"/>
    </row>
    <row r="21325" spans="3:3">
      <c r="C21325" s="1"/>
    </row>
    <row r="21326" spans="3:3">
      <c r="C21326" s="1"/>
    </row>
    <row r="21327" spans="3:3">
      <c r="C21327" s="1"/>
    </row>
    <row r="21328" spans="3:3">
      <c r="C21328" s="1"/>
    </row>
    <row r="21329" spans="3:3">
      <c r="C21329" s="1"/>
    </row>
    <row r="21330" spans="3:3">
      <c r="C21330" s="1"/>
    </row>
    <row r="21331" spans="3:3">
      <c r="C21331" s="1"/>
    </row>
    <row r="21332" spans="3:3">
      <c r="C21332" s="1"/>
    </row>
    <row r="21333" spans="3:3">
      <c r="C21333" s="1"/>
    </row>
    <row r="21334" spans="3:3">
      <c r="C21334" s="1"/>
    </row>
    <row r="21335" spans="3:3">
      <c r="C21335" s="1"/>
    </row>
    <row r="21336" spans="3:3">
      <c r="C21336" s="1"/>
    </row>
    <row r="21337" spans="3:3">
      <c r="C21337" s="1"/>
    </row>
    <row r="21338" spans="3:3">
      <c r="C21338" s="1"/>
    </row>
    <row r="21339" spans="3:3">
      <c r="C21339" s="1"/>
    </row>
    <row r="21340" spans="3:3">
      <c r="C21340" s="1"/>
    </row>
    <row r="21341" spans="3:3">
      <c r="C21341" s="1"/>
    </row>
    <row r="21342" spans="3:3">
      <c r="C21342" s="1"/>
    </row>
    <row r="21343" spans="3:3">
      <c r="C21343" s="1"/>
    </row>
    <row r="21344" spans="3:3">
      <c r="C21344" s="1"/>
    </row>
    <row r="21345" spans="3:3">
      <c r="C21345" s="1"/>
    </row>
    <row r="21346" spans="3:3">
      <c r="C21346" s="1"/>
    </row>
    <row r="21347" spans="3:3">
      <c r="C21347" s="1"/>
    </row>
    <row r="21348" spans="3:3">
      <c r="C21348" s="1"/>
    </row>
    <row r="21349" spans="3:3">
      <c r="C21349" s="1"/>
    </row>
    <row r="21350" spans="3:3">
      <c r="C21350" s="1"/>
    </row>
    <row r="21351" spans="3:3">
      <c r="C21351" s="1"/>
    </row>
    <row r="21352" spans="3:3">
      <c r="C21352" s="1"/>
    </row>
    <row r="21353" spans="3:3">
      <c r="C21353" s="1"/>
    </row>
    <row r="21354" spans="3:3">
      <c r="C21354" s="1"/>
    </row>
    <row r="21355" spans="3:3">
      <c r="C21355" s="1"/>
    </row>
    <row r="21356" spans="3:3">
      <c r="C21356" s="1"/>
    </row>
    <row r="21357" spans="3:3">
      <c r="C21357" s="1"/>
    </row>
    <row r="21358" spans="3:3">
      <c r="C21358" s="1"/>
    </row>
    <row r="21359" spans="3:3">
      <c r="C21359" s="1"/>
    </row>
    <row r="21360" spans="3:3">
      <c r="C21360" s="1"/>
    </row>
    <row r="21361" spans="3:3">
      <c r="C21361" s="1"/>
    </row>
    <row r="21362" spans="3:3">
      <c r="C21362" s="1"/>
    </row>
    <row r="21363" spans="3:3">
      <c r="C21363" s="1"/>
    </row>
    <row r="21364" spans="3:3">
      <c r="C21364" s="1"/>
    </row>
    <row r="21365" spans="3:3">
      <c r="C21365" s="1"/>
    </row>
    <row r="21366" spans="3:3">
      <c r="C21366" s="1"/>
    </row>
    <row r="21367" spans="3:3">
      <c r="C21367" s="1"/>
    </row>
    <row r="21368" spans="3:3">
      <c r="C21368" s="1"/>
    </row>
    <row r="21369" spans="3:3">
      <c r="C21369" s="1"/>
    </row>
    <row r="21370" spans="3:3">
      <c r="C21370" s="1"/>
    </row>
    <row r="21371" spans="3:3">
      <c r="C21371" s="1"/>
    </row>
    <row r="21372" spans="3:3">
      <c r="C21372" s="1"/>
    </row>
    <row r="21373" spans="3:3">
      <c r="C21373" s="1"/>
    </row>
    <row r="21374" spans="3:3">
      <c r="C21374" s="1"/>
    </row>
    <row r="21375" spans="3:3">
      <c r="C21375" s="1"/>
    </row>
    <row r="21376" spans="3:3">
      <c r="C21376" s="1"/>
    </row>
    <row r="21377" spans="3:3">
      <c r="C21377" s="1"/>
    </row>
    <row r="21378" spans="3:3">
      <c r="C21378" s="1"/>
    </row>
    <row r="21379" spans="3:3">
      <c r="C21379" s="1"/>
    </row>
    <row r="21380" spans="3:3">
      <c r="C21380" s="1"/>
    </row>
    <row r="21381" spans="3:3">
      <c r="C21381" s="1"/>
    </row>
    <row r="21382" spans="3:3">
      <c r="C21382" s="1"/>
    </row>
    <row r="21383" spans="3:3">
      <c r="C21383" s="1"/>
    </row>
    <row r="21384" spans="3:3">
      <c r="C21384" s="1"/>
    </row>
    <row r="21385" spans="3:3">
      <c r="C21385" s="1"/>
    </row>
    <row r="21386" spans="3:3">
      <c r="C21386" s="1"/>
    </row>
    <row r="21387" spans="3:3">
      <c r="C21387" s="1"/>
    </row>
    <row r="21388" spans="3:3">
      <c r="C21388" s="1"/>
    </row>
    <row r="21389" spans="3:3">
      <c r="C21389" s="1"/>
    </row>
    <row r="21390" spans="3:3">
      <c r="C21390" s="1"/>
    </row>
    <row r="21391" spans="3:3">
      <c r="C21391" s="1"/>
    </row>
    <row r="21392" spans="3:3">
      <c r="C21392" s="1"/>
    </row>
    <row r="21393" spans="3:3">
      <c r="C21393" s="1"/>
    </row>
    <row r="21394" spans="3:3">
      <c r="C21394" s="1"/>
    </row>
    <row r="21395" spans="3:3">
      <c r="C21395" s="1"/>
    </row>
    <row r="21396" spans="3:3">
      <c r="C21396" s="1"/>
    </row>
    <row r="21397" spans="3:3">
      <c r="C21397" s="1"/>
    </row>
    <row r="21398" spans="3:3">
      <c r="C21398" s="1"/>
    </row>
    <row r="21399" spans="3:3">
      <c r="C21399" s="1"/>
    </row>
    <row r="21400" spans="3:3">
      <c r="C21400" s="1"/>
    </row>
    <row r="21401" spans="3:3">
      <c r="C21401" s="1"/>
    </row>
    <row r="21402" spans="3:3">
      <c r="C21402" s="1"/>
    </row>
    <row r="21403" spans="3:3">
      <c r="C21403" s="1"/>
    </row>
    <row r="21404" spans="3:3">
      <c r="C21404" s="1"/>
    </row>
    <row r="21405" spans="3:3">
      <c r="C21405" s="1"/>
    </row>
    <row r="21406" spans="3:3">
      <c r="C21406" s="1"/>
    </row>
    <row r="21407" spans="3:3">
      <c r="C21407" s="1"/>
    </row>
    <row r="21408" spans="3:3">
      <c r="C21408" s="1"/>
    </row>
    <row r="21409" spans="3:3">
      <c r="C21409" s="1"/>
    </row>
    <row r="21410" spans="3:3">
      <c r="C21410" s="1"/>
    </row>
    <row r="21411" spans="3:3">
      <c r="C21411" s="1"/>
    </row>
    <row r="21412" spans="3:3">
      <c r="C21412" s="1"/>
    </row>
    <row r="21413" spans="3:3">
      <c r="C21413" s="1"/>
    </row>
    <row r="21414" spans="3:3">
      <c r="C21414" s="1"/>
    </row>
    <row r="21415" spans="3:3">
      <c r="C21415" s="1"/>
    </row>
    <row r="21416" spans="3:3">
      <c r="C21416" s="1"/>
    </row>
    <row r="21417" spans="3:3">
      <c r="C21417" s="1"/>
    </row>
    <row r="21418" spans="3:3">
      <c r="C21418" s="1"/>
    </row>
    <row r="21419" spans="3:3">
      <c r="C21419" s="1"/>
    </row>
    <row r="21420" spans="3:3">
      <c r="C21420" s="1"/>
    </row>
    <row r="21421" spans="3:3">
      <c r="C21421" s="1"/>
    </row>
    <row r="21422" spans="3:3">
      <c r="C21422" s="1"/>
    </row>
    <row r="21423" spans="3:3">
      <c r="C21423" s="1"/>
    </row>
    <row r="21424" spans="3:3">
      <c r="C21424" s="1"/>
    </row>
    <row r="21425" spans="3:3">
      <c r="C21425" s="1"/>
    </row>
    <row r="21426" spans="3:3">
      <c r="C21426" s="1"/>
    </row>
    <row r="21427" spans="3:3">
      <c r="C21427" s="1"/>
    </row>
    <row r="21428" spans="3:3">
      <c r="C21428" s="1"/>
    </row>
    <row r="21429" spans="3:3">
      <c r="C21429" s="1"/>
    </row>
    <row r="21430" spans="3:3">
      <c r="C21430" s="1"/>
    </row>
    <row r="21431" spans="3:3">
      <c r="C21431" s="1"/>
    </row>
    <row r="21432" spans="3:3">
      <c r="C21432" s="1"/>
    </row>
    <row r="21433" spans="3:3">
      <c r="C21433" s="1"/>
    </row>
    <row r="21434" spans="3:3">
      <c r="C21434" s="1"/>
    </row>
    <row r="21435" spans="3:3">
      <c r="C21435" s="1"/>
    </row>
    <row r="21436" spans="3:3">
      <c r="C21436" s="1"/>
    </row>
    <row r="21437" spans="3:3">
      <c r="C21437" s="1"/>
    </row>
    <row r="21438" spans="3:3">
      <c r="C21438" s="1"/>
    </row>
    <row r="21439" spans="3:3">
      <c r="C21439" s="1"/>
    </row>
    <row r="21440" spans="3:3">
      <c r="C21440" s="1"/>
    </row>
    <row r="21441" spans="3:3">
      <c r="C21441" s="1"/>
    </row>
    <row r="21442" spans="3:3">
      <c r="C21442" s="1"/>
    </row>
    <row r="21443" spans="3:3">
      <c r="C21443" s="1"/>
    </row>
    <row r="21444" spans="3:3">
      <c r="C21444" s="1"/>
    </row>
    <row r="21445" spans="3:3">
      <c r="C21445" s="1"/>
    </row>
    <row r="21446" spans="3:3">
      <c r="C21446" s="1"/>
    </row>
    <row r="21447" spans="3:3">
      <c r="C21447" s="1"/>
    </row>
    <row r="21448" spans="3:3">
      <c r="C21448" s="1"/>
    </row>
    <row r="21449" spans="3:3">
      <c r="C21449" s="1"/>
    </row>
    <row r="21450" spans="3:3">
      <c r="C21450" s="1"/>
    </row>
    <row r="21451" spans="3:3">
      <c r="C21451" s="1"/>
    </row>
    <row r="21452" spans="3:3">
      <c r="C21452" s="1"/>
    </row>
    <row r="21453" spans="3:3">
      <c r="C21453" s="1"/>
    </row>
    <row r="21454" spans="3:3">
      <c r="C21454" s="1"/>
    </row>
    <row r="21455" spans="3:3">
      <c r="C21455" s="1"/>
    </row>
    <row r="21456" spans="3:3">
      <c r="C21456" s="1"/>
    </row>
    <row r="21457" spans="3:3">
      <c r="C21457" s="1"/>
    </row>
    <row r="21458" spans="3:3">
      <c r="C21458" s="1"/>
    </row>
    <row r="21459" spans="3:3">
      <c r="C21459" s="1"/>
    </row>
    <row r="21460" spans="3:3">
      <c r="C21460" s="1"/>
    </row>
    <row r="21461" spans="3:3">
      <c r="C21461" s="1"/>
    </row>
    <row r="21462" spans="3:3">
      <c r="C21462" s="1"/>
    </row>
    <row r="21463" spans="3:3">
      <c r="C21463" s="1"/>
    </row>
    <row r="21464" spans="3:3">
      <c r="C21464" s="1"/>
    </row>
    <row r="21465" spans="3:3">
      <c r="C21465" s="1"/>
    </row>
    <row r="21466" spans="3:3">
      <c r="C21466" s="1"/>
    </row>
    <row r="21467" spans="3:3">
      <c r="C21467" s="1"/>
    </row>
    <row r="21468" spans="3:3">
      <c r="C21468" s="1"/>
    </row>
    <row r="21469" spans="3:3">
      <c r="C21469" s="1"/>
    </row>
    <row r="21470" spans="3:3">
      <c r="C21470" s="1"/>
    </row>
    <row r="21471" spans="3:3">
      <c r="C21471" s="1"/>
    </row>
    <row r="21472" spans="3:3">
      <c r="C21472" s="1"/>
    </row>
    <row r="21473" spans="3:3">
      <c r="C21473" s="1"/>
    </row>
    <row r="21474" spans="3:3">
      <c r="C21474" s="1"/>
    </row>
    <row r="21475" spans="3:3">
      <c r="C21475" s="1"/>
    </row>
    <row r="21476" spans="3:3">
      <c r="C21476" s="1"/>
    </row>
    <row r="21477" spans="3:3">
      <c r="C21477" s="1"/>
    </row>
    <row r="21478" spans="3:3">
      <c r="C21478" s="1"/>
    </row>
    <row r="21479" spans="3:3">
      <c r="C21479" s="1"/>
    </row>
    <row r="21480" spans="3:3">
      <c r="C21480" s="1"/>
    </row>
    <row r="21481" spans="3:3">
      <c r="C21481" s="1"/>
    </row>
    <row r="21482" spans="3:3">
      <c r="C21482" s="1"/>
    </row>
    <row r="21483" spans="3:3">
      <c r="C21483" s="1"/>
    </row>
    <row r="21484" spans="3:3">
      <c r="C21484" s="1"/>
    </row>
    <row r="21485" spans="3:3">
      <c r="C21485" s="1"/>
    </row>
    <row r="21486" spans="3:3">
      <c r="C21486" s="1"/>
    </row>
    <row r="21487" spans="3:3">
      <c r="C21487" s="1"/>
    </row>
    <row r="21488" spans="3:3">
      <c r="C21488" s="1"/>
    </row>
    <row r="21489" spans="3:3">
      <c r="C21489" s="1"/>
    </row>
    <row r="21490" spans="3:3">
      <c r="C21490" s="1"/>
    </row>
    <row r="21491" spans="3:3">
      <c r="C21491" s="1"/>
    </row>
    <row r="21492" spans="3:3">
      <c r="C21492" s="1"/>
    </row>
    <row r="21493" spans="3:3">
      <c r="C21493" s="1"/>
    </row>
    <row r="21494" spans="3:3">
      <c r="C21494" s="1"/>
    </row>
    <row r="21495" spans="3:3">
      <c r="C21495" s="1"/>
    </row>
    <row r="21496" spans="3:3">
      <c r="C21496" s="1"/>
    </row>
    <row r="21497" spans="3:3">
      <c r="C21497" s="1"/>
    </row>
    <row r="21498" spans="3:3">
      <c r="C21498" s="1"/>
    </row>
    <row r="21499" spans="3:3">
      <c r="C21499" s="1"/>
    </row>
    <row r="21500" spans="3:3">
      <c r="C21500" s="1"/>
    </row>
    <row r="21501" spans="3:3">
      <c r="C21501" s="1"/>
    </row>
    <row r="21502" spans="3:3">
      <c r="C21502" s="1"/>
    </row>
    <row r="21503" spans="3:3">
      <c r="C21503" s="1"/>
    </row>
    <row r="21504" spans="3:3">
      <c r="C21504" s="1"/>
    </row>
    <row r="21505" spans="3:3">
      <c r="C21505" s="1"/>
    </row>
    <row r="21506" spans="3:3">
      <c r="C21506" s="1"/>
    </row>
    <row r="21507" spans="3:3">
      <c r="C21507" s="1"/>
    </row>
    <row r="21508" spans="3:3">
      <c r="C21508" s="1"/>
    </row>
    <row r="21509" spans="3:3">
      <c r="C21509" s="1"/>
    </row>
    <row r="21510" spans="3:3">
      <c r="C21510" s="1"/>
    </row>
    <row r="21511" spans="3:3">
      <c r="C21511" s="1"/>
    </row>
    <row r="21512" spans="3:3">
      <c r="C21512" s="1"/>
    </row>
    <row r="21513" spans="3:3">
      <c r="C21513" s="1"/>
    </row>
    <row r="21514" spans="3:3">
      <c r="C21514" s="1"/>
    </row>
    <row r="21515" spans="3:3">
      <c r="C21515" s="1"/>
    </row>
    <row r="21516" spans="3:3">
      <c r="C21516" s="1"/>
    </row>
    <row r="21517" spans="3:3">
      <c r="C21517" s="1"/>
    </row>
    <row r="21518" spans="3:3">
      <c r="C21518" s="1"/>
    </row>
    <row r="21519" spans="3:3">
      <c r="C21519" s="1"/>
    </row>
    <row r="21520" spans="3:3">
      <c r="C21520" s="1"/>
    </row>
    <row r="21521" spans="3:3">
      <c r="C21521" s="1"/>
    </row>
    <row r="21522" spans="3:3">
      <c r="C21522" s="1"/>
    </row>
    <row r="21523" spans="3:3">
      <c r="C21523" s="1"/>
    </row>
    <row r="21524" spans="3:3">
      <c r="C21524" s="1"/>
    </row>
    <row r="21525" spans="3:3">
      <c r="C21525" s="1"/>
    </row>
    <row r="21526" spans="3:3">
      <c r="C21526" s="1"/>
    </row>
    <row r="21527" spans="3:3">
      <c r="C21527" s="1"/>
    </row>
    <row r="21528" spans="3:3">
      <c r="C21528" s="1"/>
    </row>
    <row r="21529" spans="3:3">
      <c r="C21529" s="1"/>
    </row>
    <row r="21530" spans="3:3">
      <c r="C21530" s="1"/>
    </row>
    <row r="21531" spans="3:3">
      <c r="C21531" s="1"/>
    </row>
    <row r="21532" spans="3:3">
      <c r="C21532" s="1"/>
    </row>
    <row r="21533" spans="3:3">
      <c r="C21533" s="1"/>
    </row>
    <row r="21534" spans="3:3">
      <c r="C21534" s="1"/>
    </row>
    <row r="21535" spans="3:3">
      <c r="C21535" s="1"/>
    </row>
    <row r="21536" spans="3:3">
      <c r="C21536" s="1"/>
    </row>
    <row r="21537" spans="3:3">
      <c r="C21537" s="1"/>
    </row>
    <row r="21538" spans="3:3">
      <c r="C21538" s="1"/>
    </row>
    <row r="21539" spans="3:3">
      <c r="C21539" s="1"/>
    </row>
    <row r="21540" spans="3:3">
      <c r="C21540" s="1"/>
    </row>
    <row r="21541" spans="3:3">
      <c r="C21541" s="1"/>
    </row>
    <row r="21542" spans="3:3">
      <c r="C21542" s="1"/>
    </row>
    <row r="21543" spans="3:3">
      <c r="C21543" s="1"/>
    </row>
    <row r="21544" spans="3:3">
      <c r="C21544" s="1"/>
    </row>
    <row r="21545" spans="3:3">
      <c r="C21545" s="1"/>
    </row>
    <row r="21546" spans="3:3">
      <c r="C21546" s="1"/>
    </row>
    <row r="21547" spans="3:3">
      <c r="C21547" s="1"/>
    </row>
    <row r="21548" spans="3:3">
      <c r="C21548" s="1"/>
    </row>
    <row r="21549" spans="3:3">
      <c r="C21549" s="1"/>
    </row>
    <row r="21550" spans="3:3">
      <c r="C21550" s="1"/>
    </row>
    <row r="21551" spans="3:3">
      <c r="C21551" s="1"/>
    </row>
    <row r="21552" spans="3:3">
      <c r="C21552" s="1"/>
    </row>
    <row r="21553" spans="3:3">
      <c r="C21553" s="1"/>
    </row>
    <row r="21554" spans="3:3">
      <c r="C21554" s="1"/>
    </row>
    <row r="21555" spans="3:3">
      <c r="C21555" s="1"/>
    </row>
    <row r="21556" spans="3:3">
      <c r="C21556" s="1"/>
    </row>
    <row r="21557" spans="3:3">
      <c r="C21557" s="1"/>
    </row>
    <row r="21558" spans="3:3">
      <c r="C21558" s="1"/>
    </row>
    <row r="21559" spans="3:3">
      <c r="C21559" s="1"/>
    </row>
    <row r="21560" spans="3:3">
      <c r="C21560" s="1"/>
    </row>
    <row r="21561" spans="3:3">
      <c r="C21561" s="1"/>
    </row>
    <row r="21562" spans="3:3">
      <c r="C21562" s="1"/>
    </row>
    <row r="21563" spans="3:3">
      <c r="C21563" s="1"/>
    </row>
    <row r="21564" spans="3:3">
      <c r="C21564" s="1"/>
    </row>
    <row r="21565" spans="3:3">
      <c r="C21565" s="1"/>
    </row>
    <row r="21566" spans="3:3">
      <c r="C21566" s="1"/>
    </row>
    <row r="21567" spans="3:3">
      <c r="C21567" s="1"/>
    </row>
    <row r="21568" spans="3:3">
      <c r="C21568" s="1"/>
    </row>
    <row r="21569" spans="3:3">
      <c r="C21569" s="1"/>
    </row>
    <row r="21570" spans="3:3">
      <c r="C21570" s="1"/>
    </row>
    <row r="21571" spans="3:3">
      <c r="C21571" s="1"/>
    </row>
    <row r="21572" spans="3:3">
      <c r="C21572" s="1"/>
    </row>
    <row r="21573" spans="3:3">
      <c r="C21573" s="1"/>
    </row>
    <row r="21574" spans="3:3">
      <c r="C21574" s="1"/>
    </row>
    <row r="21575" spans="3:3">
      <c r="C21575" s="1"/>
    </row>
    <row r="21576" spans="3:3">
      <c r="C21576" s="1"/>
    </row>
    <row r="21577" spans="3:3">
      <c r="C21577" s="1"/>
    </row>
    <row r="21578" spans="3:3">
      <c r="C21578" s="1"/>
    </row>
    <row r="21579" spans="3:3">
      <c r="C21579" s="1"/>
    </row>
    <row r="21580" spans="3:3">
      <c r="C21580" s="1"/>
    </row>
    <row r="21581" spans="3:3">
      <c r="C21581" s="1"/>
    </row>
    <row r="21582" spans="3:3">
      <c r="C21582" s="1"/>
    </row>
    <row r="21583" spans="3:3">
      <c r="C21583" s="1"/>
    </row>
    <row r="21584" spans="3:3">
      <c r="C21584" s="1"/>
    </row>
    <row r="21585" spans="3:3">
      <c r="C21585" s="1"/>
    </row>
    <row r="21586" spans="3:3">
      <c r="C21586" s="1"/>
    </row>
    <row r="21587" spans="3:3">
      <c r="C21587" s="1"/>
    </row>
    <row r="21588" spans="3:3">
      <c r="C21588" s="1"/>
    </row>
    <row r="21589" spans="3:3">
      <c r="C21589" s="1"/>
    </row>
    <row r="21590" spans="3:3">
      <c r="C21590" s="1"/>
    </row>
    <row r="21591" spans="3:3">
      <c r="C21591" s="1"/>
    </row>
    <row r="21592" spans="3:3">
      <c r="C21592" s="1"/>
    </row>
    <row r="21593" spans="3:3">
      <c r="C21593" s="1"/>
    </row>
    <row r="21594" spans="3:3">
      <c r="C21594" s="1"/>
    </row>
    <row r="21595" spans="3:3">
      <c r="C21595" s="1"/>
    </row>
    <row r="21596" spans="3:3">
      <c r="C21596" s="1"/>
    </row>
    <row r="21597" spans="3:3">
      <c r="C21597" s="1"/>
    </row>
    <row r="21598" spans="3:3">
      <c r="C21598" s="1"/>
    </row>
    <row r="21599" spans="3:3">
      <c r="C21599" s="1"/>
    </row>
    <row r="21600" spans="3:3">
      <c r="C21600" s="1"/>
    </row>
    <row r="21601" spans="3:3">
      <c r="C21601" s="1"/>
    </row>
    <row r="21602" spans="3:3">
      <c r="C21602" s="1"/>
    </row>
    <row r="21603" spans="3:3">
      <c r="C21603" s="1"/>
    </row>
    <row r="21604" spans="3:3">
      <c r="C21604" s="1"/>
    </row>
    <row r="21605" spans="3:3">
      <c r="C21605" s="1"/>
    </row>
    <row r="21606" spans="3:3">
      <c r="C21606" s="1"/>
    </row>
    <row r="21607" spans="3:3">
      <c r="C21607" s="1"/>
    </row>
    <row r="21608" spans="3:3">
      <c r="C21608" s="1"/>
    </row>
    <row r="21609" spans="3:3">
      <c r="C21609" s="1"/>
    </row>
    <row r="21610" spans="3:3">
      <c r="C21610" s="1"/>
    </row>
    <row r="21611" spans="3:3">
      <c r="C21611" s="1"/>
    </row>
    <row r="21612" spans="3:3">
      <c r="C21612" s="1"/>
    </row>
    <row r="21613" spans="3:3">
      <c r="C21613" s="1"/>
    </row>
    <row r="21614" spans="3:3">
      <c r="C21614" s="1"/>
    </row>
    <row r="21615" spans="3:3">
      <c r="C21615" s="1"/>
    </row>
    <row r="21616" spans="3:3">
      <c r="C21616" s="1"/>
    </row>
    <row r="21617" spans="3:3">
      <c r="C21617" s="1"/>
    </row>
    <row r="21618" spans="3:3">
      <c r="C21618" s="1"/>
    </row>
    <row r="21619" spans="3:3">
      <c r="C21619" s="1"/>
    </row>
    <row r="21620" spans="3:3">
      <c r="C21620" s="1"/>
    </row>
    <row r="21621" spans="3:3">
      <c r="C21621" s="1"/>
    </row>
    <row r="21622" spans="3:3">
      <c r="C21622" s="1"/>
    </row>
    <row r="21623" spans="3:3">
      <c r="C21623" s="1"/>
    </row>
    <row r="21624" spans="3:3">
      <c r="C21624" s="1"/>
    </row>
    <row r="21625" spans="3:3">
      <c r="C21625" s="1"/>
    </row>
    <row r="21626" spans="3:3">
      <c r="C21626" s="1"/>
    </row>
    <row r="21627" spans="3:3">
      <c r="C21627" s="1"/>
    </row>
    <row r="21628" spans="3:3">
      <c r="C21628" s="1"/>
    </row>
    <row r="21629" spans="3:3">
      <c r="C21629" s="1"/>
    </row>
    <row r="21630" spans="3:3">
      <c r="C21630" s="1"/>
    </row>
    <row r="21631" spans="3:3">
      <c r="C21631" s="1"/>
    </row>
    <row r="21632" spans="3:3">
      <c r="C21632" s="1"/>
    </row>
    <row r="21633" spans="3:3">
      <c r="C21633" s="1"/>
    </row>
    <row r="21634" spans="3:3">
      <c r="C21634" s="1"/>
    </row>
    <row r="21635" spans="3:3">
      <c r="C21635" s="1"/>
    </row>
    <row r="21636" spans="3:3">
      <c r="C21636" s="1"/>
    </row>
    <row r="21637" spans="3:3">
      <c r="C21637" s="1"/>
    </row>
    <row r="21638" spans="3:3">
      <c r="C21638" s="1"/>
    </row>
    <row r="21639" spans="3:3">
      <c r="C21639" s="1"/>
    </row>
    <row r="21640" spans="3:3">
      <c r="C21640" s="1"/>
    </row>
    <row r="21641" spans="3:3">
      <c r="C21641" s="1"/>
    </row>
    <row r="21642" spans="3:3">
      <c r="C21642" s="1"/>
    </row>
    <row r="21643" spans="3:3">
      <c r="C21643" s="1"/>
    </row>
    <row r="21644" spans="3:3">
      <c r="C21644" s="1"/>
    </row>
    <row r="21645" spans="3:3">
      <c r="C21645" s="1"/>
    </row>
    <row r="21646" spans="3:3">
      <c r="C21646" s="1"/>
    </row>
    <row r="21647" spans="3:3">
      <c r="C21647" s="1"/>
    </row>
    <row r="21648" spans="3:3">
      <c r="C21648" s="1"/>
    </row>
    <row r="21649" spans="3:3">
      <c r="C21649" s="1"/>
    </row>
    <row r="21650" spans="3:3">
      <c r="C21650" s="1"/>
    </row>
    <row r="21651" spans="3:3">
      <c r="C21651" s="1"/>
    </row>
    <row r="21652" spans="3:3">
      <c r="C21652" s="1"/>
    </row>
    <row r="21653" spans="3:3">
      <c r="C21653" s="1"/>
    </row>
    <row r="21654" spans="3:3">
      <c r="C21654" s="1"/>
    </row>
    <row r="21655" spans="3:3">
      <c r="C21655" s="1"/>
    </row>
    <row r="21656" spans="3:3">
      <c r="C21656" s="1"/>
    </row>
    <row r="21657" spans="3:3">
      <c r="C21657" s="1"/>
    </row>
    <row r="21658" spans="3:3">
      <c r="C21658" s="1"/>
    </row>
    <row r="21659" spans="3:3">
      <c r="C21659" s="1"/>
    </row>
    <row r="21660" spans="3:3">
      <c r="C21660" s="1"/>
    </row>
    <row r="21661" spans="3:3">
      <c r="C21661" s="1"/>
    </row>
    <row r="21662" spans="3:3">
      <c r="C21662" s="1"/>
    </row>
    <row r="21663" spans="3:3">
      <c r="C21663" s="1"/>
    </row>
    <row r="21664" spans="3:3">
      <c r="C21664" s="1"/>
    </row>
    <row r="21665" spans="3:3">
      <c r="C21665" s="1"/>
    </row>
    <row r="21666" spans="3:3">
      <c r="C21666" s="1"/>
    </row>
    <row r="21667" spans="3:3">
      <c r="C21667" s="1"/>
    </row>
    <row r="21668" spans="3:3">
      <c r="C21668" s="1"/>
    </row>
    <row r="21669" spans="3:3">
      <c r="C21669" s="1"/>
    </row>
    <row r="21670" spans="3:3">
      <c r="C21670" s="1"/>
    </row>
    <row r="21671" spans="3:3">
      <c r="C21671" s="1"/>
    </row>
    <row r="21672" spans="3:3">
      <c r="C21672" s="1"/>
    </row>
    <row r="21673" spans="3:3">
      <c r="C21673" s="1"/>
    </row>
    <row r="21674" spans="3:3">
      <c r="C21674" s="1"/>
    </row>
    <row r="21675" spans="3:3">
      <c r="C21675" s="1"/>
    </row>
    <row r="21676" spans="3:3">
      <c r="C21676" s="1"/>
    </row>
    <row r="21677" spans="3:3">
      <c r="C21677" s="1"/>
    </row>
    <row r="21678" spans="3:3">
      <c r="C21678" s="1"/>
    </row>
    <row r="21679" spans="3:3">
      <c r="C21679" s="1"/>
    </row>
    <row r="21680" spans="3:3">
      <c r="C21680" s="1"/>
    </row>
    <row r="21681" spans="3:3">
      <c r="C21681" s="1"/>
    </row>
    <row r="21682" spans="3:3">
      <c r="C21682" s="1"/>
    </row>
    <row r="21683" spans="3:3">
      <c r="C21683" s="1"/>
    </row>
    <row r="21684" spans="3:3">
      <c r="C21684" s="1"/>
    </row>
    <row r="21685" spans="3:3">
      <c r="C21685" s="1"/>
    </row>
    <row r="21686" spans="3:3">
      <c r="C21686" s="1"/>
    </row>
    <row r="21687" spans="3:3">
      <c r="C21687" s="1"/>
    </row>
    <row r="21688" spans="3:3">
      <c r="C21688" s="1"/>
    </row>
    <row r="21689" spans="3:3">
      <c r="C21689" s="1"/>
    </row>
    <row r="21690" spans="3:3">
      <c r="C21690" s="1"/>
    </row>
    <row r="21691" spans="3:3">
      <c r="C21691" s="1"/>
    </row>
    <row r="21692" spans="3:3">
      <c r="C21692" s="1"/>
    </row>
    <row r="21693" spans="3:3">
      <c r="C21693" s="1"/>
    </row>
    <row r="21694" spans="3:3">
      <c r="C21694" s="1"/>
    </row>
    <row r="21695" spans="3:3">
      <c r="C21695" s="1"/>
    </row>
    <row r="21696" spans="3:3">
      <c r="C21696" s="1"/>
    </row>
    <row r="21697" spans="3:3">
      <c r="C21697" s="1"/>
    </row>
    <row r="21698" spans="3:3">
      <c r="C21698" s="1"/>
    </row>
    <row r="21699" spans="3:3">
      <c r="C21699" s="1"/>
    </row>
    <row r="21700" spans="3:3">
      <c r="C21700" s="1"/>
    </row>
    <row r="21701" spans="3:3">
      <c r="C21701" s="1"/>
    </row>
    <row r="21702" spans="3:3">
      <c r="C21702" s="1"/>
    </row>
    <row r="21703" spans="3:3">
      <c r="C21703" s="1"/>
    </row>
    <row r="21704" spans="3:3">
      <c r="C21704" s="1"/>
    </row>
    <row r="21705" spans="3:3">
      <c r="C21705" s="1"/>
    </row>
    <row r="21706" spans="3:3">
      <c r="C21706" s="1"/>
    </row>
    <row r="21707" spans="3:3">
      <c r="C21707" s="1"/>
    </row>
    <row r="21708" spans="3:3">
      <c r="C21708" s="1"/>
    </row>
    <row r="21709" spans="3:3">
      <c r="C21709" s="1"/>
    </row>
    <row r="21710" spans="3:3">
      <c r="C21710" s="1"/>
    </row>
    <row r="21711" spans="3:3">
      <c r="C21711" s="1"/>
    </row>
    <row r="21712" spans="3:3">
      <c r="C21712" s="1"/>
    </row>
    <row r="21713" spans="3:3">
      <c r="C21713" s="1"/>
    </row>
    <row r="21714" spans="3:3">
      <c r="C21714" s="1"/>
    </row>
    <row r="21715" spans="3:3">
      <c r="C21715" s="1"/>
    </row>
    <row r="21716" spans="3:3">
      <c r="C21716" s="1"/>
    </row>
    <row r="21717" spans="3:3">
      <c r="C21717" s="1"/>
    </row>
    <row r="21718" spans="3:3">
      <c r="C21718" s="1"/>
    </row>
    <row r="21719" spans="3:3">
      <c r="C21719" s="1"/>
    </row>
    <row r="21720" spans="3:3">
      <c r="C21720" s="1"/>
    </row>
    <row r="21721" spans="3:3">
      <c r="C21721" s="1"/>
    </row>
    <row r="21722" spans="3:3">
      <c r="C21722" s="1"/>
    </row>
    <row r="21723" spans="3:3">
      <c r="C21723" s="1"/>
    </row>
    <row r="21724" spans="3:3">
      <c r="C21724" s="1"/>
    </row>
    <row r="21725" spans="3:3">
      <c r="C21725" s="1"/>
    </row>
    <row r="21726" spans="3:3">
      <c r="C21726" s="1"/>
    </row>
    <row r="21727" spans="3:3">
      <c r="C21727" s="1"/>
    </row>
    <row r="21728" spans="3:3">
      <c r="C21728" s="1"/>
    </row>
    <row r="21729" spans="3:3">
      <c r="C21729" s="1"/>
    </row>
    <row r="21730" spans="3:3">
      <c r="C21730" s="1"/>
    </row>
    <row r="21731" spans="3:3">
      <c r="C21731" s="1"/>
    </row>
    <row r="21732" spans="3:3">
      <c r="C21732" s="1"/>
    </row>
    <row r="21733" spans="3:3">
      <c r="C21733" s="1"/>
    </row>
    <row r="21734" spans="3:3">
      <c r="C21734" s="1"/>
    </row>
    <row r="21735" spans="3:3">
      <c r="C21735" s="1"/>
    </row>
    <row r="21736" spans="3:3">
      <c r="C21736" s="1"/>
    </row>
    <row r="21737" spans="3:3">
      <c r="C21737" s="1"/>
    </row>
    <row r="21738" spans="3:3">
      <c r="C21738" s="1"/>
    </row>
    <row r="21739" spans="3:3">
      <c r="C21739" s="1"/>
    </row>
    <row r="21740" spans="3:3">
      <c r="C21740" s="1"/>
    </row>
    <row r="21741" spans="3:3">
      <c r="C21741" s="1"/>
    </row>
    <row r="21742" spans="3:3">
      <c r="C21742" s="1"/>
    </row>
    <row r="21743" spans="3:3">
      <c r="C21743" s="1"/>
    </row>
    <row r="21744" spans="3:3">
      <c r="C21744" s="1"/>
    </row>
    <row r="21745" spans="3:3">
      <c r="C21745" s="1"/>
    </row>
    <row r="21746" spans="3:3">
      <c r="C21746" s="1"/>
    </row>
    <row r="21747" spans="3:3">
      <c r="C21747" s="1"/>
    </row>
    <row r="21748" spans="3:3">
      <c r="C21748" s="1"/>
    </row>
    <row r="21749" spans="3:3">
      <c r="C21749" s="1"/>
    </row>
    <row r="21750" spans="3:3">
      <c r="C21750" s="1"/>
    </row>
    <row r="21751" spans="3:3">
      <c r="C21751" s="1"/>
    </row>
    <row r="21752" spans="3:3">
      <c r="C21752" s="1"/>
    </row>
    <row r="21753" spans="3:3">
      <c r="C21753" s="1"/>
    </row>
    <row r="21754" spans="3:3">
      <c r="C21754" s="1"/>
    </row>
    <row r="21755" spans="3:3">
      <c r="C21755" s="1"/>
    </row>
    <row r="21756" spans="3:3">
      <c r="C21756" s="1"/>
    </row>
    <row r="21757" spans="3:3">
      <c r="C21757" s="1"/>
    </row>
    <row r="21758" spans="3:3">
      <c r="C21758" s="1"/>
    </row>
    <row r="21759" spans="3:3">
      <c r="C21759" s="1"/>
    </row>
    <row r="21760" spans="3:3">
      <c r="C21760" s="1"/>
    </row>
    <row r="21761" spans="3:3">
      <c r="C21761" s="1"/>
    </row>
    <row r="21762" spans="3:3">
      <c r="C21762" s="1"/>
    </row>
    <row r="21763" spans="3:3">
      <c r="C21763" s="1"/>
    </row>
    <row r="21764" spans="3:3">
      <c r="C21764" s="1"/>
    </row>
    <row r="21765" spans="3:3">
      <c r="C21765" s="1"/>
    </row>
    <row r="21766" spans="3:3">
      <c r="C21766" s="1"/>
    </row>
    <row r="21767" spans="3:3">
      <c r="C21767" s="1"/>
    </row>
    <row r="21768" spans="3:3">
      <c r="C21768" s="1"/>
    </row>
    <row r="21769" spans="3:3">
      <c r="C21769" s="1"/>
    </row>
    <row r="21770" spans="3:3">
      <c r="C21770" s="1"/>
    </row>
    <row r="21771" spans="3:3">
      <c r="C21771" s="1"/>
    </row>
    <row r="21772" spans="3:3">
      <c r="C21772" s="1"/>
    </row>
    <row r="21773" spans="3:3">
      <c r="C21773" s="1"/>
    </row>
    <row r="21774" spans="3:3">
      <c r="C21774" s="1"/>
    </row>
    <row r="21775" spans="3:3">
      <c r="C21775" s="1"/>
    </row>
    <row r="21776" spans="3:3">
      <c r="C21776" s="1"/>
    </row>
    <row r="21777" spans="3:3">
      <c r="C21777" s="1"/>
    </row>
    <row r="21778" spans="3:3">
      <c r="C21778" s="1"/>
    </row>
    <row r="21779" spans="3:3">
      <c r="C21779" s="1"/>
    </row>
    <row r="21780" spans="3:3">
      <c r="C21780" s="1"/>
    </row>
    <row r="21781" spans="3:3">
      <c r="C21781" s="1"/>
    </row>
    <row r="21782" spans="3:3">
      <c r="C21782" s="1"/>
    </row>
    <row r="21783" spans="3:3">
      <c r="C21783" s="1"/>
    </row>
    <row r="21784" spans="3:3">
      <c r="C21784" s="1"/>
    </row>
    <row r="21785" spans="3:3">
      <c r="C21785" s="1"/>
    </row>
    <row r="21786" spans="3:3">
      <c r="C21786" s="1"/>
    </row>
    <row r="21787" spans="3:3">
      <c r="C21787" s="1"/>
    </row>
    <row r="21788" spans="3:3">
      <c r="C21788" s="1"/>
    </row>
    <row r="21789" spans="3:3">
      <c r="C21789" s="1"/>
    </row>
    <row r="21790" spans="3:3">
      <c r="C21790" s="1"/>
    </row>
    <row r="21791" spans="3:3">
      <c r="C21791" s="1"/>
    </row>
    <row r="21792" spans="3:3">
      <c r="C21792" s="1"/>
    </row>
    <row r="21793" spans="3:3">
      <c r="C21793" s="1"/>
    </row>
    <row r="21794" spans="3:3">
      <c r="C21794" s="1"/>
    </row>
    <row r="21795" spans="3:3">
      <c r="C21795" s="1"/>
    </row>
    <row r="21796" spans="3:3">
      <c r="C21796" s="1"/>
    </row>
    <row r="21797" spans="3:3">
      <c r="C21797" s="1"/>
    </row>
    <row r="21798" spans="3:3">
      <c r="C21798" s="1"/>
    </row>
    <row r="21799" spans="3:3">
      <c r="C21799" s="1"/>
    </row>
    <row r="21800" spans="3:3">
      <c r="C21800" s="1"/>
    </row>
    <row r="21801" spans="3:3">
      <c r="C21801" s="1"/>
    </row>
    <row r="21802" spans="3:3">
      <c r="C21802" s="1"/>
    </row>
    <row r="21803" spans="3:3">
      <c r="C21803" s="1"/>
    </row>
    <row r="21804" spans="3:3">
      <c r="C21804" s="1"/>
    </row>
    <row r="21805" spans="3:3">
      <c r="C21805" s="1"/>
    </row>
    <row r="21806" spans="3:3">
      <c r="C21806" s="1"/>
    </row>
    <row r="21807" spans="3:3">
      <c r="C21807" s="1"/>
    </row>
    <row r="21808" spans="3:3">
      <c r="C21808" s="1"/>
    </row>
    <row r="21809" spans="3:3">
      <c r="C21809" s="1"/>
    </row>
    <row r="21810" spans="3:3">
      <c r="C21810" s="1"/>
    </row>
    <row r="21811" spans="3:3">
      <c r="C21811" s="1"/>
    </row>
    <row r="21812" spans="3:3">
      <c r="C21812" s="1"/>
    </row>
    <row r="21813" spans="3:3">
      <c r="C21813" s="1"/>
    </row>
    <row r="21814" spans="3:3">
      <c r="C21814" s="1"/>
    </row>
    <row r="21815" spans="3:3">
      <c r="C21815" s="1"/>
    </row>
    <row r="21816" spans="3:3">
      <c r="C21816" s="1"/>
    </row>
    <row r="21817" spans="3:3">
      <c r="C21817" s="1"/>
    </row>
    <row r="21818" spans="3:3">
      <c r="C21818" s="1"/>
    </row>
    <row r="21819" spans="3:3">
      <c r="C21819" s="1"/>
    </row>
    <row r="21820" spans="3:3">
      <c r="C21820" s="1"/>
    </row>
    <row r="21821" spans="3:3">
      <c r="C21821" s="1"/>
    </row>
    <row r="21822" spans="3:3">
      <c r="C21822" s="1"/>
    </row>
    <row r="21823" spans="3:3">
      <c r="C21823" s="1"/>
    </row>
    <row r="21824" spans="3:3">
      <c r="C21824" s="1"/>
    </row>
    <row r="21825" spans="3:3">
      <c r="C21825" s="1"/>
    </row>
    <row r="21826" spans="3:3">
      <c r="C21826" s="1"/>
    </row>
    <row r="21827" spans="3:3">
      <c r="C21827" s="1"/>
    </row>
    <row r="21828" spans="3:3">
      <c r="C21828" s="1"/>
    </row>
    <row r="21829" spans="3:3">
      <c r="C21829" s="1"/>
    </row>
    <row r="21830" spans="3:3">
      <c r="C21830" s="1"/>
    </row>
    <row r="21831" spans="3:3">
      <c r="C21831" s="1"/>
    </row>
    <row r="21832" spans="3:3">
      <c r="C21832" s="1"/>
    </row>
    <row r="21833" spans="3:3">
      <c r="C21833" s="1"/>
    </row>
    <row r="21834" spans="3:3">
      <c r="C21834" s="1"/>
    </row>
    <row r="21835" spans="3:3">
      <c r="C21835" s="1"/>
    </row>
    <row r="21836" spans="3:3">
      <c r="C21836" s="1"/>
    </row>
    <row r="21837" spans="3:3">
      <c r="C21837" s="1"/>
    </row>
    <row r="21838" spans="3:3">
      <c r="C21838" s="1"/>
    </row>
    <row r="21839" spans="3:3">
      <c r="C21839" s="1"/>
    </row>
    <row r="21840" spans="3:3">
      <c r="C21840" s="1"/>
    </row>
    <row r="21841" spans="3:3">
      <c r="C21841" s="1"/>
    </row>
    <row r="21842" spans="3:3">
      <c r="C21842" s="1"/>
    </row>
    <row r="21843" spans="3:3">
      <c r="C21843" s="1"/>
    </row>
    <row r="21844" spans="3:3">
      <c r="C21844" s="1"/>
    </row>
    <row r="21845" spans="3:3">
      <c r="C21845" s="1"/>
    </row>
    <row r="21846" spans="3:3">
      <c r="C21846" s="1"/>
    </row>
    <row r="21847" spans="3:3">
      <c r="C21847" s="1"/>
    </row>
    <row r="21848" spans="3:3">
      <c r="C21848" s="1"/>
    </row>
    <row r="21849" spans="3:3">
      <c r="C21849" s="1"/>
    </row>
    <row r="21850" spans="3:3">
      <c r="C21850" s="1"/>
    </row>
    <row r="21851" spans="3:3">
      <c r="C21851" s="1"/>
    </row>
    <row r="21852" spans="3:3">
      <c r="C21852" s="1"/>
    </row>
    <row r="21853" spans="3:3">
      <c r="C21853" s="1"/>
    </row>
    <row r="21854" spans="3:3">
      <c r="C21854" s="1"/>
    </row>
    <row r="21855" spans="3:3">
      <c r="C21855" s="1"/>
    </row>
    <row r="21856" spans="3:3">
      <c r="C21856" s="1"/>
    </row>
    <row r="21857" spans="3:3">
      <c r="C21857" s="1"/>
    </row>
    <row r="21858" spans="3:3">
      <c r="C21858" s="1"/>
    </row>
    <row r="21859" spans="3:3">
      <c r="C21859" s="1"/>
    </row>
    <row r="21860" spans="3:3">
      <c r="C21860" s="1"/>
    </row>
    <row r="21861" spans="3:3">
      <c r="C21861" s="1"/>
    </row>
    <row r="21862" spans="3:3">
      <c r="C21862" s="1"/>
    </row>
    <row r="21863" spans="3:3">
      <c r="C21863" s="1"/>
    </row>
    <row r="21864" spans="3:3">
      <c r="C21864" s="1"/>
    </row>
    <row r="21865" spans="3:3">
      <c r="C21865" s="1"/>
    </row>
    <row r="21866" spans="3:3">
      <c r="C21866" s="1"/>
    </row>
    <row r="21867" spans="3:3">
      <c r="C21867" s="1"/>
    </row>
    <row r="21868" spans="3:3">
      <c r="C21868" s="1"/>
    </row>
    <row r="21869" spans="3:3">
      <c r="C21869" s="1"/>
    </row>
    <row r="21870" spans="3:3">
      <c r="C21870" s="1"/>
    </row>
    <row r="21871" spans="3:3">
      <c r="C21871" s="1"/>
    </row>
    <row r="21872" spans="3:3">
      <c r="C21872" s="1"/>
    </row>
    <row r="21873" spans="3:3">
      <c r="C21873" s="1"/>
    </row>
    <row r="21874" spans="3:3">
      <c r="C21874" s="1"/>
    </row>
    <row r="21875" spans="3:3">
      <c r="C21875" s="1"/>
    </row>
    <row r="21876" spans="3:3">
      <c r="C21876" s="1"/>
    </row>
    <row r="21877" spans="3:3">
      <c r="C21877" s="1"/>
    </row>
    <row r="21878" spans="3:3">
      <c r="C21878" s="1"/>
    </row>
    <row r="21879" spans="3:3">
      <c r="C21879" s="1"/>
    </row>
    <row r="21880" spans="3:3">
      <c r="C21880" s="1"/>
    </row>
    <row r="21881" spans="3:3">
      <c r="C21881" s="1"/>
    </row>
    <row r="21882" spans="3:3">
      <c r="C21882" s="1"/>
    </row>
    <row r="21883" spans="3:3">
      <c r="C21883" s="1"/>
    </row>
    <row r="21884" spans="3:3">
      <c r="C21884" s="1"/>
    </row>
    <row r="21885" spans="3:3">
      <c r="C21885" s="1"/>
    </row>
    <row r="21886" spans="3:3">
      <c r="C21886" s="1"/>
    </row>
    <row r="21887" spans="3:3">
      <c r="C21887" s="1"/>
    </row>
    <row r="21888" spans="3:3">
      <c r="C21888" s="1"/>
    </row>
    <row r="21889" spans="3:3">
      <c r="C21889" s="1"/>
    </row>
    <row r="21890" spans="3:3">
      <c r="C21890" s="1"/>
    </row>
    <row r="21891" spans="3:3">
      <c r="C21891" s="1"/>
    </row>
    <row r="21892" spans="3:3">
      <c r="C21892" s="1"/>
    </row>
    <row r="21893" spans="3:3">
      <c r="C21893" s="1"/>
    </row>
    <row r="21894" spans="3:3">
      <c r="C21894" s="1"/>
    </row>
    <row r="21895" spans="3:3">
      <c r="C21895" s="1"/>
    </row>
    <row r="21896" spans="3:3">
      <c r="C21896" s="1"/>
    </row>
    <row r="21897" spans="3:3">
      <c r="C21897" s="1"/>
    </row>
    <row r="21898" spans="3:3">
      <c r="C21898" s="1"/>
    </row>
    <row r="21899" spans="3:3">
      <c r="C21899" s="1"/>
    </row>
    <row r="21900" spans="3:3">
      <c r="C21900" s="1"/>
    </row>
    <row r="21901" spans="3:3">
      <c r="C21901" s="1"/>
    </row>
    <row r="21902" spans="3:3">
      <c r="C21902" s="1"/>
    </row>
    <row r="21903" spans="3:3">
      <c r="C21903" s="1"/>
    </row>
    <row r="21904" spans="3:3">
      <c r="C21904" s="1"/>
    </row>
    <row r="21905" spans="3:3">
      <c r="C21905" s="1"/>
    </row>
    <row r="21906" spans="3:3">
      <c r="C21906" s="1"/>
    </row>
    <row r="21907" spans="3:3">
      <c r="C21907" s="1"/>
    </row>
    <row r="21908" spans="3:3">
      <c r="C21908" s="1"/>
    </row>
    <row r="21909" spans="3:3">
      <c r="C21909" s="1"/>
    </row>
    <row r="21910" spans="3:3">
      <c r="C21910" s="1"/>
    </row>
    <row r="21911" spans="3:3">
      <c r="C21911" s="1"/>
    </row>
    <row r="21912" spans="3:3">
      <c r="C21912" s="1"/>
    </row>
    <row r="21913" spans="3:3">
      <c r="C21913" s="1"/>
    </row>
    <row r="21914" spans="3:3">
      <c r="C21914" s="1"/>
    </row>
    <row r="21915" spans="3:3">
      <c r="C21915" s="1"/>
    </row>
    <row r="21916" spans="3:3">
      <c r="C21916" s="1"/>
    </row>
    <row r="21917" spans="3:3">
      <c r="C21917" s="1"/>
    </row>
    <row r="21918" spans="3:3">
      <c r="C21918" s="1"/>
    </row>
    <row r="21919" spans="3:3">
      <c r="C21919" s="1"/>
    </row>
    <row r="21920" spans="3:3">
      <c r="C21920" s="1"/>
    </row>
    <row r="21921" spans="3:3">
      <c r="C21921" s="1"/>
    </row>
    <row r="21922" spans="3:3">
      <c r="C21922" s="1"/>
    </row>
    <row r="21923" spans="3:3">
      <c r="C21923" s="1"/>
    </row>
    <row r="21924" spans="3:3">
      <c r="C21924" s="1"/>
    </row>
    <row r="21925" spans="3:3">
      <c r="C21925" s="1"/>
    </row>
    <row r="21926" spans="3:3">
      <c r="C21926" s="1"/>
    </row>
    <row r="21927" spans="3:3">
      <c r="C21927" s="1"/>
    </row>
    <row r="21928" spans="3:3">
      <c r="C21928" s="1"/>
    </row>
    <row r="21929" spans="3:3">
      <c r="C21929" s="1"/>
    </row>
    <row r="21930" spans="3:3">
      <c r="C21930" s="1"/>
    </row>
    <row r="21931" spans="3:3">
      <c r="C21931" s="1"/>
    </row>
    <row r="21932" spans="3:3">
      <c r="C21932" s="1"/>
    </row>
    <row r="21933" spans="3:3">
      <c r="C21933" s="1"/>
    </row>
    <row r="21934" spans="3:3">
      <c r="C21934" s="1"/>
    </row>
    <row r="21935" spans="3:3">
      <c r="C21935" s="1"/>
    </row>
    <row r="21936" spans="3:3">
      <c r="C21936" s="1"/>
    </row>
    <row r="21937" spans="3:3">
      <c r="C21937" s="1"/>
    </row>
    <row r="21938" spans="3:3">
      <c r="C21938" s="1"/>
    </row>
    <row r="21939" spans="3:3">
      <c r="C21939" s="1"/>
    </row>
    <row r="21940" spans="3:3">
      <c r="C21940" s="1"/>
    </row>
    <row r="21941" spans="3:3">
      <c r="C21941" s="1"/>
    </row>
    <row r="21942" spans="3:3">
      <c r="C21942" s="1"/>
    </row>
    <row r="21943" spans="3:3">
      <c r="C21943" s="1"/>
    </row>
    <row r="21944" spans="3:3">
      <c r="C21944" s="1"/>
    </row>
    <row r="21945" spans="3:3">
      <c r="C21945" s="1"/>
    </row>
    <row r="21946" spans="3:3">
      <c r="C21946" s="1"/>
    </row>
    <row r="21947" spans="3:3">
      <c r="C21947" s="1"/>
    </row>
    <row r="21948" spans="3:3">
      <c r="C21948" s="1"/>
    </row>
    <row r="21949" spans="3:3">
      <c r="C21949" s="1"/>
    </row>
    <row r="21950" spans="3:3">
      <c r="C21950" s="1"/>
    </row>
    <row r="21951" spans="3:3">
      <c r="C21951" s="1"/>
    </row>
    <row r="21952" spans="3:3">
      <c r="C21952" s="1"/>
    </row>
    <row r="21953" spans="3:3">
      <c r="C21953" s="1"/>
    </row>
    <row r="21954" spans="3:3">
      <c r="C21954" s="1"/>
    </row>
    <row r="21955" spans="3:3">
      <c r="C21955" s="1"/>
    </row>
    <row r="21956" spans="3:3">
      <c r="C21956" s="1"/>
    </row>
    <row r="21957" spans="3:3">
      <c r="C21957" s="1"/>
    </row>
    <row r="21958" spans="3:3">
      <c r="C21958" s="1"/>
    </row>
    <row r="21959" spans="3:3">
      <c r="C21959" s="1"/>
    </row>
    <row r="21960" spans="3:3">
      <c r="C21960" s="1"/>
    </row>
    <row r="21961" spans="3:3">
      <c r="C21961" s="1"/>
    </row>
    <row r="21962" spans="3:3">
      <c r="C21962" s="1"/>
    </row>
    <row r="21963" spans="3:3">
      <c r="C21963" s="1"/>
    </row>
    <row r="21964" spans="3:3">
      <c r="C21964" s="1"/>
    </row>
    <row r="21965" spans="3:3">
      <c r="C21965" s="1"/>
    </row>
    <row r="21966" spans="3:3">
      <c r="C21966" s="1"/>
    </row>
    <row r="21967" spans="3:3">
      <c r="C21967" s="1"/>
    </row>
    <row r="21968" spans="3:3">
      <c r="C21968" s="1"/>
    </row>
    <row r="21969" spans="3:3">
      <c r="C21969" s="1"/>
    </row>
    <row r="21970" spans="3:3">
      <c r="C21970" s="1"/>
    </row>
    <row r="21971" spans="3:3">
      <c r="C21971" s="1"/>
    </row>
    <row r="21972" spans="3:3">
      <c r="C21972" s="1"/>
    </row>
    <row r="21973" spans="3:3">
      <c r="C21973" s="1"/>
    </row>
    <row r="21974" spans="3:3">
      <c r="C21974" s="1"/>
    </row>
    <row r="21975" spans="3:3">
      <c r="C21975" s="1"/>
    </row>
    <row r="21976" spans="3:3">
      <c r="C21976" s="1"/>
    </row>
    <row r="21977" spans="3:3">
      <c r="C21977" s="1"/>
    </row>
    <row r="21978" spans="3:3">
      <c r="C21978" s="1"/>
    </row>
    <row r="21979" spans="3:3">
      <c r="C21979" s="1"/>
    </row>
    <row r="21980" spans="3:3">
      <c r="C21980" s="1"/>
    </row>
    <row r="21981" spans="3:3">
      <c r="C21981" s="1"/>
    </row>
    <row r="21982" spans="3:3">
      <c r="C21982" s="1"/>
    </row>
    <row r="21983" spans="3:3">
      <c r="C21983" s="1"/>
    </row>
    <row r="21984" spans="3:3">
      <c r="C21984" s="1"/>
    </row>
    <row r="21985" spans="3:3">
      <c r="C21985" s="1"/>
    </row>
    <row r="21986" spans="3:3">
      <c r="C21986" s="1"/>
    </row>
    <row r="21987" spans="3:3">
      <c r="C21987" s="1"/>
    </row>
    <row r="21988" spans="3:3">
      <c r="C21988" s="1"/>
    </row>
    <row r="21989" spans="3:3">
      <c r="C21989" s="1"/>
    </row>
    <row r="21990" spans="3:3">
      <c r="C21990" s="1"/>
    </row>
    <row r="21991" spans="3:3">
      <c r="C21991" s="1"/>
    </row>
    <row r="21992" spans="3:3">
      <c r="C21992" s="1"/>
    </row>
    <row r="21993" spans="3:3">
      <c r="C21993" s="1"/>
    </row>
    <row r="21994" spans="3:3">
      <c r="C21994" s="1"/>
    </row>
    <row r="21995" spans="3:3">
      <c r="C21995" s="1"/>
    </row>
    <row r="21996" spans="3:3">
      <c r="C21996" s="1"/>
    </row>
    <row r="21997" spans="3:3">
      <c r="C21997" s="1"/>
    </row>
    <row r="21998" spans="3:3">
      <c r="C21998" s="1"/>
    </row>
    <row r="21999" spans="3:3">
      <c r="C21999" s="1"/>
    </row>
    <row r="22000" spans="3:3">
      <c r="C22000" s="1"/>
    </row>
    <row r="22001" spans="3:3">
      <c r="C22001" s="1"/>
    </row>
    <row r="22002" spans="3:3">
      <c r="C22002" s="1"/>
    </row>
    <row r="22003" spans="3:3">
      <c r="C22003" s="1"/>
    </row>
    <row r="22004" spans="3:3">
      <c r="C22004" s="1"/>
    </row>
    <row r="22005" spans="3:3">
      <c r="C22005" s="1"/>
    </row>
    <row r="22006" spans="3:3">
      <c r="C22006" s="1"/>
    </row>
    <row r="22007" spans="3:3">
      <c r="C22007" s="1"/>
    </row>
    <row r="22008" spans="3:3">
      <c r="C22008" s="1"/>
    </row>
    <row r="22009" spans="3:3">
      <c r="C22009" s="1"/>
    </row>
    <row r="22010" spans="3:3">
      <c r="C22010" s="1"/>
    </row>
    <row r="22011" spans="3:3">
      <c r="C22011" s="1"/>
    </row>
    <row r="22012" spans="3:3">
      <c r="C22012" s="1"/>
    </row>
    <row r="22013" spans="3:3">
      <c r="C22013" s="1"/>
    </row>
    <row r="22014" spans="3:3">
      <c r="C22014" s="1"/>
    </row>
    <row r="22015" spans="3:3">
      <c r="C22015" s="1"/>
    </row>
    <row r="22016" spans="3:3">
      <c r="C22016" s="1"/>
    </row>
    <row r="22017" spans="3:3">
      <c r="C22017" s="1"/>
    </row>
    <row r="22018" spans="3:3">
      <c r="C22018" s="1"/>
    </row>
    <row r="22019" spans="3:3">
      <c r="C22019" s="1"/>
    </row>
    <row r="22020" spans="3:3">
      <c r="C22020" s="1"/>
    </row>
    <row r="22021" spans="3:3">
      <c r="C22021" s="1"/>
    </row>
    <row r="22022" spans="3:3">
      <c r="C22022" s="1"/>
    </row>
    <row r="22023" spans="3:3">
      <c r="C22023" s="1"/>
    </row>
    <row r="22024" spans="3:3">
      <c r="C22024" s="1"/>
    </row>
    <row r="22025" spans="3:3">
      <c r="C22025" s="1"/>
    </row>
    <row r="22026" spans="3:3">
      <c r="C22026" s="1"/>
    </row>
    <row r="22027" spans="3:3">
      <c r="C22027" s="1"/>
    </row>
    <row r="22028" spans="3:3">
      <c r="C22028" s="1"/>
    </row>
    <row r="22029" spans="3:3">
      <c r="C22029" s="1"/>
    </row>
    <row r="22030" spans="3:3">
      <c r="C22030" s="1"/>
    </row>
    <row r="22031" spans="3:3">
      <c r="C22031" s="1"/>
    </row>
    <row r="22032" spans="3:3">
      <c r="C22032" s="1"/>
    </row>
    <row r="22033" spans="3:3">
      <c r="C22033" s="1"/>
    </row>
    <row r="22034" spans="3:3">
      <c r="C22034" s="1"/>
    </row>
    <row r="22035" spans="3:3">
      <c r="C22035" s="1"/>
    </row>
    <row r="22036" spans="3:3">
      <c r="C22036" s="1"/>
    </row>
    <row r="22037" spans="3:3">
      <c r="C22037" s="1"/>
    </row>
    <row r="22038" spans="3:3">
      <c r="C22038" s="1"/>
    </row>
    <row r="22039" spans="3:3">
      <c r="C22039" s="1"/>
    </row>
    <row r="22040" spans="3:3">
      <c r="C22040" s="1"/>
    </row>
    <row r="22041" spans="3:3">
      <c r="C22041" s="1"/>
    </row>
    <row r="22042" spans="3:3">
      <c r="C22042" s="1"/>
    </row>
    <row r="22043" spans="3:3">
      <c r="C22043" s="1"/>
    </row>
    <row r="22044" spans="3:3">
      <c r="C22044" s="1"/>
    </row>
    <row r="22045" spans="3:3">
      <c r="C22045" s="1"/>
    </row>
    <row r="22046" spans="3:3">
      <c r="C22046" s="1"/>
    </row>
    <row r="22047" spans="3:3">
      <c r="C22047" s="1"/>
    </row>
    <row r="22048" spans="3:3">
      <c r="C22048" s="1"/>
    </row>
    <row r="22049" spans="3:3">
      <c r="C22049" s="1"/>
    </row>
    <row r="22050" spans="3:3">
      <c r="C22050" s="1"/>
    </row>
    <row r="22051" spans="3:3">
      <c r="C22051" s="1"/>
    </row>
    <row r="22052" spans="3:3">
      <c r="C22052" s="1"/>
    </row>
    <row r="22053" spans="3:3">
      <c r="C22053" s="1"/>
    </row>
    <row r="22054" spans="3:3">
      <c r="C22054" s="1"/>
    </row>
    <row r="22055" spans="3:3">
      <c r="C22055" s="1"/>
    </row>
    <row r="22056" spans="3:3">
      <c r="C22056" s="1"/>
    </row>
    <row r="22057" spans="3:3">
      <c r="C22057" s="1"/>
    </row>
    <row r="22058" spans="3:3">
      <c r="C22058" s="1"/>
    </row>
    <row r="22059" spans="3:3">
      <c r="C22059" s="1"/>
    </row>
    <row r="22060" spans="3:3">
      <c r="C22060" s="1"/>
    </row>
    <row r="22061" spans="3:3">
      <c r="C22061" s="1"/>
    </row>
    <row r="22062" spans="3:3">
      <c r="C22062" s="1"/>
    </row>
    <row r="22063" spans="3:3">
      <c r="C22063" s="1"/>
    </row>
    <row r="22064" spans="3:3">
      <c r="C22064" s="1"/>
    </row>
    <row r="22065" spans="3:3">
      <c r="C22065" s="1"/>
    </row>
    <row r="22066" spans="3:3">
      <c r="C22066" s="1"/>
    </row>
    <row r="22067" spans="3:3">
      <c r="C22067" s="1"/>
    </row>
    <row r="22068" spans="3:3">
      <c r="C22068" s="1"/>
    </row>
    <row r="22069" spans="3:3">
      <c r="C22069" s="1"/>
    </row>
    <row r="22070" spans="3:3">
      <c r="C22070" s="1"/>
    </row>
    <row r="22071" spans="3:3">
      <c r="C22071" s="1"/>
    </row>
    <row r="22072" spans="3:3">
      <c r="C22072" s="1"/>
    </row>
    <row r="22073" spans="3:3">
      <c r="C22073" s="1"/>
    </row>
    <row r="22074" spans="3:3">
      <c r="C22074" s="1"/>
    </row>
    <row r="22075" spans="3:3">
      <c r="C22075" s="1"/>
    </row>
    <row r="22076" spans="3:3">
      <c r="C22076" s="1"/>
    </row>
    <row r="22077" spans="3:3">
      <c r="C22077" s="1"/>
    </row>
    <row r="22078" spans="3:3">
      <c r="C22078" s="1"/>
    </row>
    <row r="22079" spans="3:3">
      <c r="C22079" s="1"/>
    </row>
    <row r="22080" spans="3:3">
      <c r="C22080" s="1"/>
    </row>
    <row r="22081" spans="3:3">
      <c r="C22081" s="1"/>
    </row>
    <row r="22082" spans="3:3">
      <c r="C22082" s="1"/>
    </row>
    <row r="22083" spans="3:3">
      <c r="C22083" s="1"/>
    </row>
    <row r="22084" spans="3:3">
      <c r="C22084" s="1"/>
    </row>
    <row r="22085" spans="3:3">
      <c r="C22085" s="1"/>
    </row>
    <row r="22086" spans="3:3">
      <c r="C22086" s="1"/>
    </row>
    <row r="22087" spans="3:3">
      <c r="C22087" s="1"/>
    </row>
    <row r="22088" spans="3:3">
      <c r="C22088" s="1"/>
    </row>
    <row r="22089" spans="3:3">
      <c r="C22089" s="1"/>
    </row>
    <row r="22090" spans="3:3">
      <c r="C22090" s="1"/>
    </row>
    <row r="22091" spans="3:3">
      <c r="C22091" s="1"/>
    </row>
    <row r="22092" spans="3:3">
      <c r="C22092" s="1"/>
    </row>
    <row r="22093" spans="3:3">
      <c r="C22093" s="1"/>
    </row>
    <row r="22094" spans="3:3">
      <c r="C22094" s="1"/>
    </row>
    <row r="22095" spans="3:3">
      <c r="C22095" s="1"/>
    </row>
    <row r="22096" spans="3:3">
      <c r="C22096" s="1"/>
    </row>
    <row r="22097" spans="3:3">
      <c r="C22097" s="1"/>
    </row>
    <row r="22098" spans="3:3">
      <c r="C22098" s="1"/>
    </row>
    <row r="22099" spans="3:3">
      <c r="C22099" s="1"/>
    </row>
    <row r="22100" spans="3:3">
      <c r="C22100" s="1"/>
    </row>
    <row r="22101" spans="3:3">
      <c r="C22101" s="1"/>
    </row>
    <row r="22102" spans="3:3">
      <c r="C22102" s="1"/>
    </row>
    <row r="22103" spans="3:3">
      <c r="C22103" s="1"/>
    </row>
    <row r="22104" spans="3:3">
      <c r="C22104" s="1"/>
    </row>
    <row r="22105" spans="3:3">
      <c r="C22105" s="1"/>
    </row>
    <row r="22106" spans="3:3">
      <c r="C22106" s="1"/>
    </row>
    <row r="22107" spans="3:3">
      <c r="C22107" s="1"/>
    </row>
    <row r="22108" spans="3:3">
      <c r="C22108" s="1"/>
    </row>
    <row r="22109" spans="3:3">
      <c r="C22109" s="1"/>
    </row>
    <row r="22110" spans="3:3">
      <c r="C22110" s="1"/>
    </row>
    <row r="22111" spans="3:3">
      <c r="C22111" s="1"/>
    </row>
    <row r="22112" spans="3:3">
      <c r="C22112" s="1"/>
    </row>
    <row r="22113" spans="3:3">
      <c r="C22113" s="1"/>
    </row>
    <row r="22114" spans="3:3">
      <c r="C22114" s="1"/>
    </row>
    <row r="22115" spans="3:3">
      <c r="C22115" s="1"/>
    </row>
    <row r="22116" spans="3:3">
      <c r="C22116" s="1"/>
    </row>
    <row r="22117" spans="3:3">
      <c r="C22117" s="1"/>
    </row>
    <row r="22118" spans="3:3">
      <c r="C22118" s="1"/>
    </row>
    <row r="22119" spans="3:3">
      <c r="C22119" s="1"/>
    </row>
    <row r="22120" spans="3:3">
      <c r="C22120" s="1"/>
    </row>
    <row r="22121" spans="3:3">
      <c r="C22121" s="1"/>
    </row>
    <row r="22122" spans="3:3">
      <c r="C22122" s="1"/>
    </row>
    <row r="22123" spans="3:3">
      <c r="C22123" s="1"/>
    </row>
    <row r="22124" spans="3:3">
      <c r="C22124" s="1"/>
    </row>
    <row r="22125" spans="3:3">
      <c r="C22125" s="1"/>
    </row>
    <row r="22126" spans="3:3">
      <c r="C22126" s="1"/>
    </row>
    <row r="22127" spans="3:3">
      <c r="C22127" s="1"/>
    </row>
    <row r="22128" spans="3:3">
      <c r="C22128" s="1"/>
    </row>
    <row r="22129" spans="3:3">
      <c r="C22129" s="1"/>
    </row>
    <row r="22130" spans="3:3">
      <c r="C22130" s="1"/>
    </row>
    <row r="22131" spans="3:3">
      <c r="C22131" s="1"/>
    </row>
    <row r="22132" spans="3:3">
      <c r="C22132" s="1"/>
    </row>
    <row r="22133" spans="3:3">
      <c r="C22133" s="1"/>
    </row>
    <row r="22134" spans="3:3">
      <c r="C22134" s="1"/>
    </row>
    <row r="22135" spans="3:3">
      <c r="C22135" s="1"/>
    </row>
    <row r="22136" spans="3:3">
      <c r="C22136" s="1"/>
    </row>
    <row r="22137" spans="3:3">
      <c r="C22137" s="1"/>
    </row>
    <row r="22138" spans="3:3">
      <c r="C22138" s="1"/>
    </row>
    <row r="22139" spans="3:3">
      <c r="C22139" s="1"/>
    </row>
    <row r="22140" spans="3:3">
      <c r="C22140" s="1"/>
    </row>
    <row r="22141" spans="3:3">
      <c r="C22141" s="1"/>
    </row>
    <row r="22142" spans="3:3">
      <c r="C22142" s="1"/>
    </row>
    <row r="22143" spans="3:3">
      <c r="C22143" s="1"/>
    </row>
    <row r="22144" spans="3:3">
      <c r="C22144" s="1"/>
    </row>
    <row r="22145" spans="3:3">
      <c r="C22145" s="1"/>
    </row>
    <row r="22146" spans="3:3">
      <c r="C22146" s="1"/>
    </row>
    <row r="22147" spans="3:3">
      <c r="C22147" s="1"/>
    </row>
    <row r="22148" spans="3:3">
      <c r="C22148" s="1"/>
    </row>
    <row r="22149" spans="3:3">
      <c r="C22149" s="1"/>
    </row>
    <row r="22150" spans="3:3">
      <c r="C22150" s="1"/>
    </row>
    <row r="22151" spans="3:3">
      <c r="C22151" s="1"/>
    </row>
    <row r="22152" spans="3:3">
      <c r="C22152" s="1"/>
    </row>
    <row r="22153" spans="3:3">
      <c r="C22153" s="1"/>
    </row>
    <row r="22154" spans="3:3">
      <c r="C22154" s="1"/>
    </row>
    <row r="22155" spans="3:3">
      <c r="C22155" s="1"/>
    </row>
    <row r="22156" spans="3:3">
      <c r="C22156" s="1"/>
    </row>
    <row r="22157" spans="3:3">
      <c r="C22157" s="1"/>
    </row>
    <row r="22158" spans="3:3">
      <c r="C22158" s="1"/>
    </row>
    <row r="22159" spans="3:3">
      <c r="C22159" s="1"/>
    </row>
    <row r="22160" spans="3:3">
      <c r="C22160" s="1"/>
    </row>
    <row r="22161" spans="3:3">
      <c r="C22161" s="1"/>
    </row>
    <row r="22162" spans="3:3">
      <c r="C22162" s="1"/>
    </row>
    <row r="22163" spans="3:3">
      <c r="C22163" s="1"/>
    </row>
    <row r="22164" spans="3:3">
      <c r="C22164" s="1"/>
    </row>
    <row r="22165" spans="3:3">
      <c r="C22165" s="1"/>
    </row>
    <row r="22166" spans="3:3">
      <c r="C22166" s="1"/>
    </row>
    <row r="22167" spans="3:3">
      <c r="C22167" s="1"/>
    </row>
    <row r="22168" spans="3:3">
      <c r="C22168" s="1"/>
    </row>
    <row r="22169" spans="3:3">
      <c r="C22169" s="1"/>
    </row>
    <row r="22170" spans="3:3">
      <c r="C22170" s="1"/>
    </row>
    <row r="22171" spans="3:3">
      <c r="C22171" s="1"/>
    </row>
    <row r="22172" spans="3:3">
      <c r="C22172" s="1"/>
    </row>
    <row r="22173" spans="3:3">
      <c r="C22173" s="1"/>
    </row>
    <row r="22174" spans="3:3">
      <c r="C22174" s="1"/>
    </row>
    <row r="22175" spans="3:3">
      <c r="C22175" s="1"/>
    </row>
    <row r="22176" spans="3:3">
      <c r="C22176" s="1"/>
    </row>
    <row r="22177" spans="3:3">
      <c r="C22177" s="1"/>
    </row>
    <row r="22178" spans="3:3">
      <c r="C22178" s="1"/>
    </row>
    <row r="22179" spans="3:3">
      <c r="C22179" s="1"/>
    </row>
    <row r="22180" spans="3:3">
      <c r="C22180" s="1"/>
    </row>
    <row r="22181" spans="3:3">
      <c r="C22181" s="1"/>
    </row>
    <row r="22182" spans="3:3">
      <c r="C22182" s="1"/>
    </row>
    <row r="22183" spans="3:3">
      <c r="C22183" s="1"/>
    </row>
    <row r="22184" spans="3:3">
      <c r="C22184" s="1"/>
    </row>
    <row r="22185" spans="3:3">
      <c r="C22185" s="1"/>
    </row>
    <row r="22186" spans="3:3">
      <c r="C22186" s="1"/>
    </row>
    <row r="22187" spans="3:3">
      <c r="C22187" s="1"/>
    </row>
    <row r="22188" spans="3:3">
      <c r="C22188" s="1"/>
    </row>
    <row r="22189" spans="3:3">
      <c r="C22189" s="1"/>
    </row>
    <row r="22190" spans="3:3">
      <c r="C22190" s="1"/>
    </row>
    <row r="22191" spans="3:3">
      <c r="C22191" s="1"/>
    </row>
    <row r="22192" spans="3:3">
      <c r="C22192" s="1"/>
    </row>
    <row r="22193" spans="3:3">
      <c r="C22193" s="1"/>
    </row>
    <row r="22194" spans="3:3">
      <c r="C22194" s="1"/>
    </row>
    <row r="22195" spans="3:3">
      <c r="C22195" s="1"/>
    </row>
    <row r="22196" spans="3:3">
      <c r="C22196" s="1"/>
    </row>
    <row r="22197" spans="3:3">
      <c r="C22197" s="1"/>
    </row>
    <row r="22198" spans="3:3">
      <c r="C22198" s="1"/>
    </row>
    <row r="22199" spans="3:3">
      <c r="C22199" s="1"/>
    </row>
    <row r="22200" spans="3:3">
      <c r="C22200" s="1"/>
    </row>
    <row r="22201" spans="3:3">
      <c r="C22201" s="1"/>
    </row>
    <row r="22202" spans="3:3">
      <c r="C22202" s="1"/>
    </row>
    <row r="22203" spans="3:3">
      <c r="C22203" s="1"/>
    </row>
    <row r="22204" spans="3:3">
      <c r="C22204" s="1"/>
    </row>
    <row r="22205" spans="3:3">
      <c r="C22205" s="1"/>
    </row>
    <row r="22206" spans="3:3">
      <c r="C22206" s="1"/>
    </row>
    <row r="22207" spans="3:3">
      <c r="C22207" s="1"/>
    </row>
    <row r="22208" spans="3:3">
      <c r="C22208" s="1"/>
    </row>
    <row r="22209" spans="3:3">
      <c r="C22209" s="1"/>
    </row>
    <row r="22210" spans="3:3">
      <c r="C22210" s="1"/>
    </row>
    <row r="22211" spans="3:3">
      <c r="C22211" s="1"/>
    </row>
    <row r="22212" spans="3:3">
      <c r="C22212" s="1"/>
    </row>
    <row r="22213" spans="3:3">
      <c r="C22213" s="1"/>
    </row>
    <row r="22214" spans="3:3">
      <c r="C22214" s="1"/>
    </row>
    <row r="22215" spans="3:3">
      <c r="C22215" s="1"/>
    </row>
    <row r="22216" spans="3:3">
      <c r="C22216" s="1"/>
    </row>
    <row r="22217" spans="3:3">
      <c r="C22217" s="1"/>
    </row>
    <row r="22218" spans="3:3">
      <c r="C22218" s="1"/>
    </row>
    <row r="22219" spans="3:3">
      <c r="C22219" s="1"/>
    </row>
    <row r="22220" spans="3:3">
      <c r="C22220" s="1"/>
    </row>
    <row r="22221" spans="3:3">
      <c r="C22221" s="1"/>
    </row>
    <row r="22222" spans="3:3">
      <c r="C22222" s="1"/>
    </row>
    <row r="22223" spans="3:3">
      <c r="C22223" s="1"/>
    </row>
    <row r="22224" spans="3:3">
      <c r="C22224" s="1"/>
    </row>
    <row r="22225" spans="3:3">
      <c r="C22225" s="1"/>
    </row>
    <row r="22226" spans="3:3">
      <c r="C22226" s="1"/>
    </row>
    <row r="22227" spans="3:3">
      <c r="C22227" s="1"/>
    </row>
    <row r="22228" spans="3:3">
      <c r="C22228" s="1"/>
    </row>
    <row r="22229" spans="3:3">
      <c r="C22229" s="1"/>
    </row>
    <row r="22230" spans="3:3">
      <c r="C22230" s="1"/>
    </row>
    <row r="22231" spans="3:3">
      <c r="C22231" s="1"/>
    </row>
    <row r="22232" spans="3:3">
      <c r="C22232" s="1"/>
    </row>
    <row r="22233" spans="3:3">
      <c r="C22233" s="1"/>
    </row>
    <row r="22234" spans="3:3">
      <c r="C22234" s="1"/>
    </row>
    <row r="22235" spans="3:3">
      <c r="C22235" s="1"/>
    </row>
    <row r="22236" spans="3:3">
      <c r="C22236" s="1"/>
    </row>
    <row r="22237" spans="3:3">
      <c r="C22237" s="1"/>
    </row>
    <row r="22238" spans="3:3">
      <c r="C22238" s="1"/>
    </row>
    <row r="22239" spans="3:3">
      <c r="C22239" s="1"/>
    </row>
    <row r="22240" spans="3:3">
      <c r="C22240" s="1"/>
    </row>
    <row r="22241" spans="3:3">
      <c r="C22241" s="1"/>
    </row>
    <row r="22242" spans="3:3">
      <c r="C22242" s="1"/>
    </row>
    <row r="22243" spans="3:3">
      <c r="C22243" s="1"/>
    </row>
    <row r="22244" spans="3:3">
      <c r="C22244" s="1"/>
    </row>
    <row r="22245" spans="3:3">
      <c r="C22245" s="1"/>
    </row>
    <row r="22246" spans="3:3">
      <c r="C22246" s="1"/>
    </row>
    <row r="22247" spans="3:3">
      <c r="C22247" s="1"/>
    </row>
    <row r="22248" spans="3:3">
      <c r="C22248" s="1"/>
    </row>
    <row r="22249" spans="3:3">
      <c r="C22249" s="1"/>
    </row>
    <row r="22250" spans="3:3">
      <c r="C22250" s="1"/>
    </row>
    <row r="22251" spans="3:3">
      <c r="C22251" s="1"/>
    </row>
    <row r="22252" spans="3:3">
      <c r="C22252" s="1"/>
    </row>
    <row r="22253" spans="3:3">
      <c r="C22253" s="1"/>
    </row>
    <row r="22254" spans="3:3">
      <c r="C22254" s="1"/>
    </row>
    <row r="22255" spans="3:3">
      <c r="C22255" s="1"/>
    </row>
    <row r="22256" spans="3:3">
      <c r="C22256" s="1"/>
    </row>
    <row r="22257" spans="3:3">
      <c r="C22257" s="1"/>
    </row>
    <row r="22258" spans="3:3">
      <c r="C22258" s="1"/>
    </row>
    <row r="22259" spans="3:3">
      <c r="C22259" s="1"/>
    </row>
    <row r="22260" spans="3:3">
      <c r="C22260" s="1"/>
    </row>
    <row r="22261" spans="3:3">
      <c r="C22261" s="1"/>
    </row>
    <row r="22262" spans="3:3">
      <c r="C22262" s="1"/>
    </row>
    <row r="22263" spans="3:3">
      <c r="C22263" s="1"/>
    </row>
    <row r="22264" spans="3:3">
      <c r="C22264" s="1"/>
    </row>
    <row r="22265" spans="3:3">
      <c r="C22265" s="1"/>
    </row>
    <row r="22266" spans="3:3">
      <c r="C22266" s="1"/>
    </row>
    <row r="22267" spans="3:3">
      <c r="C22267" s="1"/>
    </row>
    <row r="22268" spans="3:3">
      <c r="C22268" s="1"/>
    </row>
    <row r="22269" spans="3:3">
      <c r="C22269" s="1"/>
    </row>
    <row r="22270" spans="3:3">
      <c r="C22270" s="1"/>
    </row>
    <row r="22271" spans="3:3">
      <c r="C22271" s="1"/>
    </row>
    <row r="22272" spans="3:3">
      <c r="C22272" s="1"/>
    </row>
    <row r="22273" spans="3:3">
      <c r="C22273" s="1"/>
    </row>
    <row r="22274" spans="3:3">
      <c r="C22274" s="1"/>
    </row>
    <row r="22275" spans="3:3">
      <c r="C22275" s="1"/>
    </row>
    <row r="22276" spans="3:3">
      <c r="C22276" s="1"/>
    </row>
    <row r="22277" spans="3:3">
      <c r="C22277" s="1"/>
    </row>
    <row r="22278" spans="3:3">
      <c r="C22278" s="1"/>
    </row>
    <row r="22279" spans="3:3">
      <c r="C22279" s="1"/>
    </row>
    <row r="22280" spans="3:3">
      <c r="C22280" s="1"/>
    </row>
    <row r="22281" spans="3:3">
      <c r="C22281" s="1"/>
    </row>
    <row r="22282" spans="3:3">
      <c r="C22282" s="1"/>
    </row>
    <row r="22283" spans="3:3">
      <c r="C22283" s="1"/>
    </row>
    <row r="22284" spans="3:3">
      <c r="C22284" s="1"/>
    </row>
    <row r="22285" spans="3:3">
      <c r="C22285" s="1"/>
    </row>
    <row r="22286" spans="3:3">
      <c r="C22286" s="1"/>
    </row>
    <row r="22287" spans="3:3">
      <c r="C22287" s="1"/>
    </row>
    <row r="22288" spans="3:3">
      <c r="C22288" s="1"/>
    </row>
    <row r="22289" spans="3:3">
      <c r="C22289" s="1"/>
    </row>
    <row r="22290" spans="3:3">
      <c r="C22290" s="1"/>
    </row>
    <row r="22291" spans="3:3">
      <c r="C22291" s="1"/>
    </row>
    <row r="22292" spans="3:3">
      <c r="C22292" s="1"/>
    </row>
    <row r="22293" spans="3:3">
      <c r="C22293" s="1"/>
    </row>
    <row r="22294" spans="3:3">
      <c r="C22294" s="1"/>
    </row>
    <row r="22295" spans="3:3">
      <c r="C22295" s="1"/>
    </row>
    <row r="22296" spans="3:3">
      <c r="C22296" s="1"/>
    </row>
    <row r="22297" spans="3:3">
      <c r="C22297" s="1"/>
    </row>
    <row r="22298" spans="3:3">
      <c r="C22298" s="1"/>
    </row>
    <row r="22299" spans="3:3">
      <c r="C22299" s="1"/>
    </row>
    <row r="22300" spans="3:3">
      <c r="C22300" s="1"/>
    </row>
    <row r="22301" spans="3:3">
      <c r="C22301" s="1"/>
    </row>
    <row r="22302" spans="3:3">
      <c r="C22302" s="1"/>
    </row>
    <row r="22303" spans="3:3">
      <c r="C22303" s="1"/>
    </row>
    <row r="22304" spans="3:3">
      <c r="C22304" s="1"/>
    </row>
    <row r="22305" spans="3:3">
      <c r="C22305" s="1"/>
    </row>
    <row r="22306" spans="3:3">
      <c r="C22306" s="1"/>
    </row>
    <row r="22307" spans="3:3">
      <c r="C22307" s="1"/>
    </row>
    <row r="22308" spans="3:3">
      <c r="C22308" s="1"/>
    </row>
    <row r="22309" spans="3:3">
      <c r="C22309" s="1"/>
    </row>
    <row r="22310" spans="3:3">
      <c r="C22310" s="1"/>
    </row>
    <row r="22311" spans="3:3">
      <c r="C22311" s="1"/>
    </row>
    <row r="22312" spans="3:3">
      <c r="C22312" s="1"/>
    </row>
    <row r="22313" spans="3:3">
      <c r="C22313" s="1"/>
    </row>
    <row r="22314" spans="3:3">
      <c r="C22314" s="1"/>
    </row>
    <row r="22315" spans="3:3">
      <c r="C22315" s="1"/>
    </row>
    <row r="22316" spans="3:3">
      <c r="C22316" s="1"/>
    </row>
    <row r="22317" spans="3:3">
      <c r="C22317" s="1"/>
    </row>
    <row r="22318" spans="3:3">
      <c r="C22318" s="1"/>
    </row>
    <row r="22319" spans="3:3">
      <c r="C22319" s="1"/>
    </row>
    <row r="22320" spans="3:3">
      <c r="C22320" s="1"/>
    </row>
    <row r="22321" spans="3:3">
      <c r="C22321" s="1"/>
    </row>
    <row r="22322" spans="3:3">
      <c r="C22322" s="1"/>
    </row>
    <row r="22323" spans="3:3">
      <c r="C22323" s="1"/>
    </row>
    <row r="22324" spans="3:3">
      <c r="C22324" s="1"/>
    </row>
    <row r="22325" spans="3:3">
      <c r="C22325" s="1"/>
    </row>
    <row r="22326" spans="3:3">
      <c r="C22326" s="1"/>
    </row>
    <row r="22327" spans="3:3">
      <c r="C22327" s="1"/>
    </row>
    <row r="22328" spans="3:3">
      <c r="C22328" s="1"/>
    </row>
    <row r="22329" spans="3:3">
      <c r="C22329" s="1"/>
    </row>
    <row r="22330" spans="3:3">
      <c r="C22330" s="1"/>
    </row>
    <row r="22331" spans="3:3">
      <c r="C22331" s="1"/>
    </row>
    <row r="22332" spans="3:3">
      <c r="C22332" s="1"/>
    </row>
    <row r="22333" spans="3:3">
      <c r="C22333" s="1"/>
    </row>
    <row r="22334" spans="3:3">
      <c r="C22334" s="1"/>
    </row>
    <row r="22335" spans="3:3">
      <c r="C22335" s="1"/>
    </row>
    <row r="22336" spans="3:3">
      <c r="C22336" s="1"/>
    </row>
    <row r="22337" spans="3:3">
      <c r="C22337" s="1"/>
    </row>
    <row r="22338" spans="3:3">
      <c r="C22338" s="1"/>
    </row>
    <row r="22339" spans="3:3">
      <c r="C22339" s="1"/>
    </row>
    <row r="22340" spans="3:3">
      <c r="C22340" s="1"/>
    </row>
    <row r="22341" spans="3:3">
      <c r="C22341" s="1"/>
    </row>
    <row r="22342" spans="3:3">
      <c r="C22342" s="1"/>
    </row>
    <row r="22343" spans="3:3">
      <c r="C22343" s="1"/>
    </row>
    <row r="22344" spans="3:3">
      <c r="C22344" s="1"/>
    </row>
    <row r="22345" spans="3:3">
      <c r="C22345" s="1"/>
    </row>
    <row r="22346" spans="3:3">
      <c r="C22346" s="1"/>
    </row>
    <row r="22347" spans="3:3">
      <c r="C22347" s="1"/>
    </row>
    <row r="22348" spans="3:3">
      <c r="C22348" s="1"/>
    </row>
    <row r="22349" spans="3:3">
      <c r="C22349" s="1"/>
    </row>
    <row r="22350" spans="3:3">
      <c r="C22350" s="1"/>
    </row>
    <row r="22351" spans="3:3">
      <c r="C22351" s="1"/>
    </row>
    <row r="22352" spans="3:3">
      <c r="C22352" s="1"/>
    </row>
    <row r="22353" spans="3:3">
      <c r="C22353" s="1"/>
    </row>
    <row r="22354" spans="3:3">
      <c r="C22354" s="1"/>
    </row>
    <row r="22355" spans="3:3">
      <c r="C22355" s="1"/>
    </row>
    <row r="22356" spans="3:3">
      <c r="C22356" s="1"/>
    </row>
    <row r="22357" spans="3:3">
      <c r="C22357" s="1"/>
    </row>
    <row r="22358" spans="3:3">
      <c r="C22358" s="1"/>
    </row>
    <row r="22359" spans="3:3">
      <c r="C22359" s="1"/>
    </row>
    <row r="22360" spans="3:3">
      <c r="C22360" s="1"/>
    </row>
    <row r="22361" spans="3:3">
      <c r="C22361" s="1"/>
    </row>
    <row r="22362" spans="3:3">
      <c r="C22362" s="1"/>
    </row>
    <row r="22363" spans="3:3">
      <c r="C22363" s="1"/>
    </row>
    <row r="22364" spans="3:3">
      <c r="C22364" s="1"/>
    </row>
    <row r="22365" spans="3:3">
      <c r="C22365" s="1"/>
    </row>
    <row r="22366" spans="3:3">
      <c r="C22366" s="1"/>
    </row>
    <row r="22367" spans="3:3">
      <c r="C22367" s="1"/>
    </row>
    <row r="22368" spans="3:3">
      <c r="C22368" s="1"/>
    </row>
    <row r="22369" spans="3:3">
      <c r="C22369" s="1"/>
    </row>
    <row r="22370" spans="3:3">
      <c r="C22370" s="1"/>
    </row>
    <row r="22371" spans="3:3">
      <c r="C22371" s="1"/>
    </row>
    <row r="22372" spans="3:3">
      <c r="C22372" s="1"/>
    </row>
    <row r="22373" spans="3:3">
      <c r="C22373" s="1"/>
    </row>
    <row r="22374" spans="3:3">
      <c r="C22374" s="1"/>
    </row>
    <row r="22375" spans="3:3">
      <c r="C22375" s="1"/>
    </row>
    <row r="22376" spans="3:3">
      <c r="C22376" s="1"/>
    </row>
    <row r="22377" spans="3:3">
      <c r="C22377" s="1"/>
    </row>
    <row r="22378" spans="3:3">
      <c r="C22378" s="1"/>
    </row>
    <row r="22379" spans="3:3">
      <c r="C22379" s="1"/>
    </row>
    <row r="22380" spans="3:3">
      <c r="C22380" s="1"/>
    </row>
    <row r="22381" spans="3:3">
      <c r="C22381" s="1"/>
    </row>
    <row r="22382" spans="3:3">
      <c r="C22382" s="1"/>
    </row>
    <row r="22383" spans="3:3">
      <c r="C22383" s="1"/>
    </row>
    <row r="22384" spans="3:3">
      <c r="C22384" s="1"/>
    </row>
    <row r="22385" spans="3:3">
      <c r="C22385" s="1"/>
    </row>
    <row r="22386" spans="3:3">
      <c r="C22386" s="1"/>
    </row>
    <row r="22387" spans="3:3">
      <c r="C22387" s="1"/>
    </row>
    <row r="22388" spans="3:3">
      <c r="C22388" s="1"/>
    </row>
    <row r="22389" spans="3:3">
      <c r="C22389" s="1"/>
    </row>
    <row r="22390" spans="3:3">
      <c r="C22390" s="1"/>
    </row>
    <row r="22391" spans="3:3">
      <c r="C22391" s="1"/>
    </row>
    <row r="22392" spans="3:3">
      <c r="C22392" s="1"/>
    </row>
    <row r="22393" spans="3:3">
      <c r="C22393" s="1"/>
    </row>
    <row r="22394" spans="3:3">
      <c r="C22394" s="1"/>
    </row>
    <row r="22395" spans="3:3">
      <c r="C22395" s="1"/>
    </row>
    <row r="22396" spans="3:3">
      <c r="C22396" s="1"/>
    </row>
    <row r="22397" spans="3:3">
      <c r="C22397" s="1"/>
    </row>
    <row r="22398" spans="3:3">
      <c r="C22398" s="1"/>
    </row>
    <row r="22399" spans="3:3">
      <c r="C22399" s="1"/>
    </row>
    <row r="22400" spans="3:3">
      <c r="C22400" s="1"/>
    </row>
    <row r="22401" spans="3:3">
      <c r="C22401" s="1"/>
    </row>
    <row r="22402" spans="3:3">
      <c r="C22402" s="1"/>
    </row>
    <row r="22403" spans="3:3">
      <c r="C22403" s="1"/>
    </row>
    <row r="22404" spans="3:3">
      <c r="C22404" s="1"/>
    </row>
    <row r="22405" spans="3:3">
      <c r="C22405" s="1"/>
    </row>
    <row r="22406" spans="3:3">
      <c r="C22406" s="1"/>
    </row>
    <row r="22407" spans="3:3">
      <c r="C22407" s="1"/>
    </row>
    <row r="22408" spans="3:3">
      <c r="C22408" s="1"/>
    </row>
    <row r="22409" spans="3:3">
      <c r="C22409" s="1"/>
    </row>
    <row r="22410" spans="3:3">
      <c r="C22410" s="1"/>
    </row>
    <row r="22411" spans="3:3">
      <c r="C22411" s="1"/>
    </row>
    <row r="22412" spans="3:3">
      <c r="C22412" s="1"/>
    </row>
    <row r="22413" spans="3:3">
      <c r="C22413" s="1"/>
    </row>
    <row r="22414" spans="3:3">
      <c r="C22414" s="1"/>
    </row>
    <row r="22415" spans="3:3">
      <c r="C22415" s="1"/>
    </row>
    <row r="22416" spans="3:3">
      <c r="C22416" s="1"/>
    </row>
    <row r="22417" spans="3:3">
      <c r="C22417" s="1"/>
    </row>
    <row r="22418" spans="3:3">
      <c r="C22418" s="1"/>
    </row>
    <row r="22419" spans="3:3">
      <c r="C22419" s="1"/>
    </row>
    <row r="22420" spans="3:3">
      <c r="C22420" s="1"/>
    </row>
    <row r="22421" spans="3:3">
      <c r="C22421" s="1"/>
    </row>
    <row r="22422" spans="3:3">
      <c r="C22422" s="1"/>
    </row>
    <row r="22423" spans="3:3">
      <c r="C22423" s="1"/>
    </row>
    <row r="22424" spans="3:3">
      <c r="C22424" s="1"/>
    </row>
    <row r="22425" spans="3:3">
      <c r="C22425" s="1"/>
    </row>
    <row r="22426" spans="3:3">
      <c r="C22426" s="1"/>
    </row>
    <row r="22427" spans="3:3">
      <c r="C22427" s="1"/>
    </row>
    <row r="22428" spans="3:3">
      <c r="C22428" s="1"/>
    </row>
    <row r="22429" spans="3:3">
      <c r="C22429" s="1"/>
    </row>
    <row r="22430" spans="3:3">
      <c r="C22430" s="1"/>
    </row>
    <row r="22431" spans="3:3">
      <c r="C22431" s="1"/>
    </row>
    <row r="22432" spans="3:3">
      <c r="C22432" s="1"/>
    </row>
    <row r="22433" spans="3:3">
      <c r="C22433" s="1"/>
    </row>
    <row r="22434" spans="3:3">
      <c r="C22434" s="1"/>
    </row>
    <row r="22435" spans="3:3">
      <c r="C22435" s="1"/>
    </row>
    <row r="22436" spans="3:3">
      <c r="C22436" s="1"/>
    </row>
    <row r="22437" spans="3:3">
      <c r="C22437" s="1"/>
    </row>
    <row r="22438" spans="3:3">
      <c r="C22438" s="1"/>
    </row>
    <row r="22439" spans="3:3">
      <c r="C22439" s="1"/>
    </row>
    <row r="22440" spans="3:3">
      <c r="C22440" s="1"/>
    </row>
    <row r="22441" spans="3:3">
      <c r="C22441" s="1"/>
    </row>
    <row r="22442" spans="3:3">
      <c r="C22442" s="1"/>
    </row>
    <row r="22443" spans="3:3">
      <c r="C22443" s="1"/>
    </row>
    <row r="22444" spans="3:3">
      <c r="C22444" s="1"/>
    </row>
    <row r="22445" spans="3:3">
      <c r="C22445" s="1"/>
    </row>
    <row r="22446" spans="3:3">
      <c r="C22446" s="1"/>
    </row>
    <row r="22447" spans="3:3">
      <c r="C22447" s="1"/>
    </row>
    <row r="22448" spans="3:3">
      <c r="C22448" s="1"/>
    </row>
    <row r="22449" spans="3:3">
      <c r="C22449" s="1"/>
    </row>
    <row r="22450" spans="3:3">
      <c r="C22450" s="1"/>
    </row>
    <row r="22451" spans="3:3">
      <c r="C22451" s="1"/>
    </row>
    <row r="22452" spans="3:3">
      <c r="C22452" s="1"/>
    </row>
    <row r="22453" spans="3:3">
      <c r="C22453" s="1"/>
    </row>
    <row r="22454" spans="3:3">
      <c r="C22454" s="1"/>
    </row>
    <row r="22455" spans="3:3">
      <c r="C22455" s="1"/>
    </row>
    <row r="22456" spans="3:3">
      <c r="C22456" s="1"/>
    </row>
    <row r="22457" spans="3:3">
      <c r="C22457" s="1"/>
    </row>
    <row r="22458" spans="3:3">
      <c r="C22458" s="1"/>
    </row>
    <row r="22459" spans="3:3">
      <c r="C22459" s="1"/>
    </row>
    <row r="22460" spans="3:3">
      <c r="C22460" s="1"/>
    </row>
    <row r="22461" spans="3:3">
      <c r="C22461" s="1"/>
    </row>
    <row r="22462" spans="3:3">
      <c r="C22462" s="1"/>
    </row>
    <row r="22463" spans="3:3">
      <c r="C22463" s="1"/>
    </row>
    <row r="22464" spans="3:3">
      <c r="C22464" s="1"/>
    </row>
    <row r="22465" spans="3:3">
      <c r="C22465" s="1"/>
    </row>
    <row r="22466" spans="3:3">
      <c r="C22466" s="1"/>
    </row>
    <row r="22467" spans="3:3">
      <c r="C22467" s="1"/>
    </row>
    <row r="22468" spans="3:3">
      <c r="C22468" s="1"/>
    </row>
    <row r="22469" spans="3:3">
      <c r="C22469" s="1"/>
    </row>
    <row r="22470" spans="3:3">
      <c r="C22470" s="1"/>
    </row>
    <row r="22471" spans="3:3">
      <c r="C22471" s="1"/>
    </row>
    <row r="22472" spans="3:3">
      <c r="C22472" s="1"/>
    </row>
    <row r="22473" spans="3:3">
      <c r="C22473" s="1"/>
    </row>
    <row r="22474" spans="3:3">
      <c r="C22474" s="1"/>
    </row>
    <row r="22475" spans="3:3">
      <c r="C22475" s="1"/>
    </row>
    <row r="22476" spans="3:3">
      <c r="C22476" s="1"/>
    </row>
    <row r="22477" spans="3:3">
      <c r="C22477" s="1"/>
    </row>
    <row r="22478" spans="3:3">
      <c r="C22478" s="1"/>
    </row>
    <row r="22479" spans="3:3">
      <c r="C22479" s="1"/>
    </row>
    <row r="22480" spans="3:3">
      <c r="C22480" s="1"/>
    </row>
    <row r="22481" spans="3:3">
      <c r="C22481" s="1"/>
    </row>
    <row r="22482" spans="3:3">
      <c r="C22482" s="1"/>
    </row>
    <row r="22483" spans="3:3">
      <c r="C22483" s="1"/>
    </row>
    <row r="22484" spans="3:3">
      <c r="C22484" s="1"/>
    </row>
    <row r="22485" spans="3:3">
      <c r="C22485" s="1"/>
    </row>
    <row r="22486" spans="3:3">
      <c r="C22486" s="1"/>
    </row>
    <row r="22487" spans="3:3">
      <c r="C22487" s="1"/>
    </row>
    <row r="22488" spans="3:3">
      <c r="C22488" s="1"/>
    </row>
    <row r="22489" spans="3:3">
      <c r="C22489" s="1"/>
    </row>
    <row r="22490" spans="3:3">
      <c r="C22490" s="1"/>
    </row>
    <row r="22491" spans="3:3">
      <c r="C22491" s="1"/>
    </row>
    <row r="22492" spans="3:3">
      <c r="C22492" s="1"/>
    </row>
    <row r="22493" spans="3:3">
      <c r="C22493" s="1"/>
    </row>
    <row r="22494" spans="3:3">
      <c r="C22494" s="1"/>
    </row>
    <row r="22495" spans="3:3">
      <c r="C22495" s="1"/>
    </row>
    <row r="22496" spans="3:3">
      <c r="C22496" s="1"/>
    </row>
    <row r="22497" spans="3:3">
      <c r="C22497" s="1"/>
    </row>
    <row r="22498" spans="3:3">
      <c r="C22498" s="1"/>
    </row>
    <row r="22499" spans="3:3">
      <c r="C22499" s="1"/>
    </row>
    <row r="22500" spans="3:3">
      <c r="C22500" s="1"/>
    </row>
    <row r="22501" spans="3:3">
      <c r="C22501" s="1"/>
    </row>
    <row r="22502" spans="3:3">
      <c r="C22502" s="1"/>
    </row>
    <row r="22503" spans="3:3">
      <c r="C22503" s="1"/>
    </row>
    <row r="22504" spans="3:3">
      <c r="C22504" s="1"/>
    </row>
    <row r="22505" spans="3:3">
      <c r="C22505" s="1"/>
    </row>
    <row r="22506" spans="3:3">
      <c r="C22506" s="1"/>
    </row>
    <row r="22507" spans="3:3">
      <c r="C22507" s="1"/>
    </row>
    <row r="22508" spans="3:3">
      <c r="C22508" s="1"/>
    </row>
    <row r="22509" spans="3:3">
      <c r="C22509" s="1"/>
    </row>
    <row r="22510" spans="3:3">
      <c r="C22510" s="1"/>
    </row>
    <row r="22511" spans="3:3">
      <c r="C22511" s="1"/>
    </row>
    <row r="22512" spans="3:3">
      <c r="C22512" s="1"/>
    </row>
    <row r="22513" spans="3:3">
      <c r="C22513" s="1"/>
    </row>
    <row r="22514" spans="3:3">
      <c r="C22514" s="1"/>
    </row>
    <row r="22515" spans="3:3">
      <c r="C22515" s="1"/>
    </row>
    <row r="22516" spans="3:3">
      <c r="C22516" s="1"/>
    </row>
    <row r="22517" spans="3:3">
      <c r="C22517" s="1"/>
    </row>
    <row r="22518" spans="3:3">
      <c r="C22518" s="1"/>
    </row>
    <row r="22519" spans="3:3">
      <c r="C22519" s="1"/>
    </row>
    <row r="22520" spans="3:3">
      <c r="C22520" s="1"/>
    </row>
    <row r="22521" spans="3:3">
      <c r="C22521" s="1"/>
    </row>
    <row r="22522" spans="3:3">
      <c r="C22522" s="1"/>
    </row>
    <row r="22523" spans="3:3">
      <c r="C22523" s="1"/>
    </row>
    <row r="22524" spans="3:3">
      <c r="C22524" s="1"/>
    </row>
    <row r="22525" spans="3:3">
      <c r="C22525" s="1"/>
    </row>
    <row r="22526" spans="3:3">
      <c r="C22526" s="1"/>
    </row>
    <row r="22527" spans="3:3">
      <c r="C22527" s="1"/>
    </row>
    <row r="22528" spans="3:3">
      <c r="C22528" s="1"/>
    </row>
    <row r="22529" spans="3:3">
      <c r="C22529" s="1"/>
    </row>
    <row r="22530" spans="3:3">
      <c r="C22530" s="1"/>
    </row>
    <row r="22531" spans="3:3">
      <c r="C22531" s="1"/>
    </row>
    <row r="22532" spans="3:3">
      <c r="C22532" s="1"/>
    </row>
    <row r="22533" spans="3:3">
      <c r="C22533" s="1"/>
    </row>
    <row r="22534" spans="3:3">
      <c r="C22534" s="1"/>
    </row>
    <row r="22535" spans="3:3">
      <c r="C22535" s="1"/>
    </row>
    <row r="22536" spans="3:3">
      <c r="C22536" s="1"/>
    </row>
    <row r="22537" spans="3:3">
      <c r="C22537" s="1"/>
    </row>
    <row r="22538" spans="3:3">
      <c r="C22538" s="1"/>
    </row>
    <row r="22539" spans="3:3">
      <c r="C22539" s="1"/>
    </row>
    <row r="22540" spans="3:3">
      <c r="C22540" s="1"/>
    </row>
    <row r="22541" spans="3:3">
      <c r="C22541" s="1"/>
    </row>
    <row r="22542" spans="3:3">
      <c r="C22542" s="1"/>
    </row>
    <row r="22543" spans="3:3">
      <c r="C22543" s="1"/>
    </row>
    <row r="22544" spans="3:3">
      <c r="C22544" s="1"/>
    </row>
    <row r="22545" spans="3:3">
      <c r="C22545" s="1"/>
    </row>
    <row r="22546" spans="3:3">
      <c r="C22546" s="1"/>
    </row>
    <row r="22547" spans="3:3">
      <c r="C22547" s="1"/>
    </row>
    <row r="22548" spans="3:3">
      <c r="C22548" s="1"/>
    </row>
    <row r="22549" spans="3:3">
      <c r="C22549" s="1"/>
    </row>
    <row r="22550" spans="3:3">
      <c r="C22550" s="1"/>
    </row>
    <row r="22551" spans="3:3">
      <c r="C22551" s="1"/>
    </row>
    <row r="22552" spans="3:3">
      <c r="C22552" s="1"/>
    </row>
    <row r="22553" spans="3:3">
      <c r="C22553" s="1"/>
    </row>
    <row r="22554" spans="3:3">
      <c r="C22554" s="1"/>
    </row>
    <row r="22555" spans="3:3">
      <c r="C22555" s="1"/>
    </row>
    <row r="22556" spans="3:3">
      <c r="C22556" s="1"/>
    </row>
    <row r="22557" spans="3:3">
      <c r="C22557" s="1"/>
    </row>
    <row r="22558" spans="3:3">
      <c r="C22558" s="1"/>
    </row>
    <row r="22559" spans="3:3">
      <c r="C22559" s="1"/>
    </row>
    <row r="22560" spans="3:3">
      <c r="C22560" s="1"/>
    </row>
    <row r="22561" spans="3:3">
      <c r="C22561" s="1"/>
    </row>
    <row r="22562" spans="3:3">
      <c r="C22562" s="1"/>
    </row>
    <row r="22563" spans="3:3">
      <c r="C22563" s="1"/>
    </row>
    <row r="22564" spans="3:3">
      <c r="C22564" s="1"/>
    </row>
    <row r="22565" spans="3:3">
      <c r="C22565" s="1"/>
    </row>
    <row r="22566" spans="3:3">
      <c r="C22566" s="1"/>
    </row>
    <row r="22567" spans="3:3">
      <c r="C22567" s="1"/>
    </row>
    <row r="22568" spans="3:3">
      <c r="C22568" s="1"/>
    </row>
    <row r="22569" spans="3:3">
      <c r="C22569" s="1"/>
    </row>
    <row r="22570" spans="3:3">
      <c r="C22570" s="1"/>
    </row>
    <row r="22571" spans="3:3">
      <c r="C22571" s="1"/>
    </row>
    <row r="22572" spans="3:3">
      <c r="C22572" s="1"/>
    </row>
    <row r="22573" spans="3:3">
      <c r="C22573" s="1"/>
    </row>
    <row r="22574" spans="3:3">
      <c r="C22574" s="1"/>
    </row>
    <row r="22575" spans="3:3">
      <c r="C22575" s="1"/>
    </row>
    <row r="22576" spans="3:3">
      <c r="C22576" s="1"/>
    </row>
    <row r="22577" spans="3:3">
      <c r="C22577" s="1"/>
    </row>
    <row r="22578" spans="3:3">
      <c r="C22578" s="1"/>
    </row>
    <row r="22579" spans="3:3">
      <c r="C22579" s="1"/>
    </row>
    <row r="22580" spans="3:3">
      <c r="C22580" s="1"/>
    </row>
    <row r="22581" spans="3:3">
      <c r="C22581" s="1"/>
    </row>
    <row r="22582" spans="3:3">
      <c r="C22582" s="1"/>
    </row>
    <row r="22583" spans="3:3">
      <c r="C22583" s="1"/>
    </row>
    <row r="22584" spans="3:3">
      <c r="C22584" s="1"/>
    </row>
    <row r="22585" spans="3:3">
      <c r="C22585" s="1"/>
    </row>
    <row r="22586" spans="3:3">
      <c r="C22586" s="1"/>
    </row>
    <row r="22587" spans="3:3">
      <c r="C22587" s="1"/>
    </row>
    <row r="22588" spans="3:3">
      <c r="C22588" s="1"/>
    </row>
    <row r="22589" spans="3:3">
      <c r="C22589" s="1"/>
    </row>
    <row r="22590" spans="3:3">
      <c r="C22590" s="1"/>
    </row>
    <row r="22591" spans="3:3">
      <c r="C22591" s="1"/>
    </row>
    <row r="22592" spans="3:3">
      <c r="C22592" s="1"/>
    </row>
    <row r="22593" spans="3:3">
      <c r="C22593" s="1"/>
    </row>
    <row r="22594" spans="3:3">
      <c r="C22594" s="1"/>
    </row>
    <row r="22595" spans="3:3">
      <c r="C22595" s="1"/>
    </row>
    <row r="22596" spans="3:3">
      <c r="C22596" s="1"/>
    </row>
    <row r="22597" spans="3:3">
      <c r="C22597" s="1"/>
    </row>
    <row r="22598" spans="3:3">
      <c r="C22598" s="1"/>
    </row>
    <row r="22599" spans="3:3">
      <c r="C22599" s="1"/>
    </row>
    <row r="22600" spans="3:3">
      <c r="C22600" s="1"/>
    </row>
    <row r="22601" spans="3:3">
      <c r="C22601" s="1"/>
    </row>
    <row r="22602" spans="3:3">
      <c r="C22602" s="1"/>
    </row>
    <row r="22603" spans="3:3">
      <c r="C22603" s="1"/>
    </row>
    <row r="22604" spans="3:3">
      <c r="C22604" s="1"/>
    </row>
    <row r="22605" spans="3:3">
      <c r="C22605" s="1"/>
    </row>
    <row r="22606" spans="3:3">
      <c r="C22606" s="1"/>
    </row>
    <row r="22607" spans="3:3">
      <c r="C22607" s="1"/>
    </row>
    <row r="22608" spans="3:3">
      <c r="C22608" s="1"/>
    </row>
    <row r="22609" spans="3:3">
      <c r="C22609" s="1"/>
    </row>
    <row r="22610" spans="3:3">
      <c r="C22610" s="1"/>
    </row>
    <row r="22611" spans="3:3">
      <c r="C22611" s="1"/>
    </row>
    <row r="22612" spans="3:3">
      <c r="C22612" s="1"/>
    </row>
    <row r="22613" spans="3:3">
      <c r="C22613" s="1"/>
    </row>
    <row r="22614" spans="3:3">
      <c r="C22614" s="1"/>
    </row>
    <row r="22615" spans="3:3">
      <c r="C22615" s="1"/>
    </row>
    <row r="22616" spans="3:3">
      <c r="C22616" s="1"/>
    </row>
    <row r="22617" spans="3:3">
      <c r="C22617" s="1"/>
    </row>
    <row r="22618" spans="3:3">
      <c r="C22618" s="1"/>
    </row>
    <row r="22619" spans="3:3">
      <c r="C22619" s="1"/>
    </row>
    <row r="22620" spans="3:3">
      <c r="C22620" s="1"/>
    </row>
    <row r="22621" spans="3:3">
      <c r="C22621" s="1"/>
    </row>
    <row r="22622" spans="3:3">
      <c r="C22622" s="1"/>
    </row>
    <row r="22623" spans="3:3">
      <c r="C22623" s="1"/>
    </row>
    <row r="22624" spans="3:3">
      <c r="C22624" s="1"/>
    </row>
    <row r="22625" spans="3:3">
      <c r="C22625" s="1"/>
    </row>
    <row r="22626" spans="3:3">
      <c r="C22626" s="1"/>
    </row>
    <row r="22627" spans="3:3">
      <c r="C22627" s="1"/>
    </row>
    <row r="22628" spans="3:3">
      <c r="C22628" s="1"/>
    </row>
    <row r="22629" spans="3:3">
      <c r="C22629" s="1"/>
    </row>
    <row r="22630" spans="3:3">
      <c r="C22630" s="1"/>
    </row>
    <row r="22631" spans="3:3">
      <c r="C22631" s="1"/>
    </row>
    <row r="22632" spans="3:3">
      <c r="C22632" s="1"/>
    </row>
    <row r="22633" spans="3:3">
      <c r="C22633" s="1"/>
    </row>
    <row r="22634" spans="3:3">
      <c r="C22634" s="1"/>
    </row>
    <row r="22635" spans="3:3">
      <c r="C22635" s="1"/>
    </row>
    <row r="22636" spans="3:3">
      <c r="C22636" s="1"/>
    </row>
    <row r="22637" spans="3:3">
      <c r="C22637" s="1"/>
    </row>
    <row r="22638" spans="3:3">
      <c r="C22638" s="1"/>
    </row>
    <row r="22639" spans="3:3">
      <c r="C22639" s="1"/>
    </row>
    <row r="22640" spans="3:3">
      <c r="C22640" s="1"/>
    </row>
    <row r="22641" spans="3:3">
      <c r="C22641" s="1"/>
    </row>
    <row r="22642" spans="3:3">
      <c r="C22642" s="1"/>
    </row>
    <row r="22643" spans="3:3">
      <c r="C22643" s="1"/>
    </row>
    <row r="22644" spans="3:3">
      <c r="C22644" s="1"/>
    </row>
    <row r="22645" spans="3:3">
      <c r="C22645" s="1"/>
    </row>
    <row r="22646" spans="3:3">
      <c r="C22646" s="1"/>
    </row>
    <row r="22647" spans="3:3">
      <c r="C22647" s="1"/>
    </row>
    <row r="22648" spans="3:3">
      <c r="C22648" s="1"/>
    </row>
    <row r="22649" spans="3:3">
      <c r="C22649" s="1"/>
    </row>
    <row r="22650" spans="3:3">
      <c r="C22650" s="1"/>
    </row>
    <row r="22651" spans="3:3">
      <c r="C22651" s="1"/>
    </row>
    <row r="22652" spans="3:3">
      <c r="C22652" s="1"/>
    </row>
    <row r="22653" spans="3:3">
      <c r="C22653" s="1"/>
    </row>
    <row r="22654" spans="3:3">
      <c r="C22654" s="1"/>
    </row>
    <row r="22655" spans="3:3">
      <c r="C22655" s="1"/>
    </row>
    <row r="22656" spans="3:3">
      <c r="C22656" s="1"/>
    </row>
    <row r="22657" spans="3:3">
      <c r="C22657" s="1"/>
    </row>
    <row r="22658" spans="3:3">
      <c r="C22658" s="1"/>
    </row>
    <row r="22659" spans="3:3">
      <c r="C22659" s="1"/>
    </row>
    <row r="22660" spans="3:3">
      <c r="C22660" s="1"/>
    </row>
    <row r="22661" spans="3:3">
      <c r="C22661" s="1"/>
    </row>
    <row r="22662" spans="3:3">
      <c r="C22662" s="1"/>
    </row>
    <row r="22663" spans="3:3">
      <c r="C22663" s="1"/>
    </row>
    <row r="22664" spans="3:3">
      <c r="C22664" s="1"/>
    </row>
    <row r="22665" spans="3:3">
      <c r="C22665" s="1"/>
    </row>
    <row r="22666" spans="3:3">
      <c r="C22666" s="1"/>
    </row>
    <row r="22667" spans="3:3">
      <c r="C22667" s="1"/>
    </row>
    <row r="22668" spans="3:3">
      <c r="C22668" s="1"/>
    </row>
    <row r="22669" spans="3:3">
      <c r="C22669" s="1"/>
    </row>
    <row r="22670" spans="3:3">
      <c r="C22670" s="1"/>
    </row>
    <row r="22671" spans="3:3">
      <c r="C22671" s="1"/>
    </row>
    <row r="22672" spans="3:3">
      <c r="C22672" s="1"/>
    </row>
    <row r="22673" spans="3:3">
      <c r="C22673" s="1"/>
    </row>
    <row r="22674" spans="3:3">
      <c r="C22674" s="1"/>
    </row>
    <row r="22675" spans="3:3">
      <c r="C22675" s="1"/>
    </row>
    <row r="22676" spans="3:3">
      <c r="C22676" s="1"/>
    </row>
    <row r="22677" spans="3:3">
      <c r="C22677" s="1"/>
    </row>
    <row r="22678" spans="3:3">
      <c r="C22678" s="1"/>
    </row>
    <row r="22679" spans="3:3">
      <c r="C22679" s="1"/>
    </row>
    <row r="22680" spans="3:3">
      <c r="C22680" s="1"/>
    </row>
    <row r="22681" spans="3:3">
      <c r="C22681" s="1"/>
    </row>
    <row r="22682" spans="3:3">
      <c r="C22682" s="1"/>
    </row>
    <row r="22683" spans="3:3">
      <c r="C22683" s="1"/>
    </row>
    <row r="22684" spans="3:3">
      <c r="C22684" s="1"/>
    </row>
    <row r="22685" spans="3:3">
      <c r="C22685" s="1"/>
    </row>
    <row r="22686" spans="3:3">
      <c r="C22686" s="1"/>
    </row>
    <row r="22687" spans="3:3">
      <c r="C22687" s="1"/>
    </row>
    <row r="22688" spans="3:3">
      <c r="C22688" s="1"/>
    </row>
    <row r="22689" spans="3:3">
      <c r="C22689" s="1"/>
    </row>
    <row r="22690" spans="3:3">
      <c r="C22690" s="1"/>
    </row>
    <row r="22691" spans="3:3">
      <c r="C22691" s="1"/>
    </row>
    <row r="22692" spans="3:3">
      <c r="C22692" s="1"/>
    </row>
    <row r="22693" spans="3:3">
      <c r="C22693" s="1"/>
    </row>
    <row r="22694" spans="3:3">
      <c r="C22694" s="1"/>
    </row>
    <row r="22695" spans="3:3">
      <c r="C22695" s="1"/>
    </row>
    <row r="22696" spans="3:3">
      <c r="C22696" s="1"/>
    </row>
    <row r="22697" spans="3:3">
      <c r="C22697" s="1"/>
    </row>
    <row r="22698" spans="3:3">
      <c r="C22698" s="1"/>
    </row>
    <row r="22699" spans="3:3">
      <c r="C22699" s="1"/>
    </row>
    <row r="22700" spans="3:3">
      <c r="C22700" s="1"/>
    </row>
    <row r="22701" spans="3:3">
      <c r="C22701" s="1"/>
    </row>
    <row r="22702" spans="3:3">
      <c r="C22702" s="1"/>
    </row>
    <row r="22703" spans="3:3">
      <c r="C22703" s="1"/>
    </row>
    <row r="22704" spans="3:3">
      <c r="C22704" s="1"/>
    </row>
    <row r="22705" spans="3:3">
      <c r="C22705" s="1"/>
    </row>
    <row r="22706" spans="3:3">
      <c r="C22706" s="1"/>
    </row>
    <row r="22707" spans="3:3">
      <c r="C22707" s="1"/>
    </row>
    <row r="22708" spans="3:3">
      <c r="C22708" s="1"/>
    </row>
    <row r="22709" spans="3:3">
      <c r="C22709" s="1"/>
    </row>
    <row r="22710" spans="3:3">
      <c r="C22710" s="1"/>
    </row>
    <row r="22711" spans="3:3">
      <c r="C22711" s="1"/>
    </row>
    <row r="22712" spans="3:3">
      <c r="C22712" s="1"/>
    </row>
    <row r="22713" spans="3:3">
      <c r="C22713" s="1"/>
    </row>
    <row r="22714" spans="3:3">
      <c r="C22714" s="1"/>
    </row>
    <row r="22715" spans="3:3">
      <c r="C22715" s="1"/>
    </row>
    <row r="22716" spans="3:3">
      <c r="C22716" s="1"/>
    </row>
    <row r="22717" spans="3:3">
      <c r="C22717" s="1"/>
    </row>
    <row r="22718" spans="3:3">
      <c r="C22718" s="1"/>
    </row>
    <row r="22719" spans="3:3">
      <c r="C22719" s="1"/>
    </row>
    <row r="22720" spans="3:3">
      <c r="C22720" s="1"/>
    </row>
    <row r="22721" spans="3:3">
      <c r="C22721" s="1"/>
    </row>
    <row r="22722" spans="3:3">
      <c r="C22722" s="1"/>
    </row>
    <row r="22723" spans="3:3">
      <c r="C22723" s="1"/>
    </row>
    <row r="22724" spans="3:3">
      <c r="C22724" s="1"/>
    </row>
    <row r="22725" spans="3:3">
      <c r="C22725" s="1"/>
    </row>
    <row r="22726" spans="3:3">
      <c r="C22726" s="1"/>
    </row>
    <row r="22727" spans="3:3">
      <c r="C22727" s="1"/>
    </row>
    <row r="22728" spans="3:3">
      <c r="C22728" s="1"/>
    </row>
    <row r="22729" spans="3:3">
      <c r="C22729" s="1"/>
    </row>
    <row r="22730" spans="3:3">
      <c r="C22730" s="1"/>
    </row>
    <row r="22731" spans="3:3">
      <c r="C22731" s="1"/>
    </row>
    <row r="22732" spans="3:3">
      <c r="C22732" s="1"/>
    </row>
    <row r="22733" spans="3:3">
      <c r="C22733" s="1"/>
    </row>
    <row r="22734" spans="3:3">
      <c r="C22734" s="1"/>
    </row>
    <row r="22735" spans="3:3">
      <c r="C22735" s="1"/>
    </row>
    <row r="22736" spans="3:3">
      <c r="C22736" s="1"/>
    </row>
    <row r="22737" spans="3:3">
      <c r="C22737" s="1"/>
    </row>
    <row r="22738" spans="3:3">
      <c r="C22738" s="1"/>
    </row>
    <row r="22739" spans="3:3">
      <c r="C22739" s="1"/>
    </row>
    <row r="22740" spans="3:3">
      <c r="C22740" s="1"/>
    </row>
    <row r="22741" spans="3:3">
      <c r="C22741" s="1"/>
    </row>
    <row r="22742" spans="3:3">
      <c r="C22742" s="1"/>
    </row>
    <row r="22743" spans="3:3">
      <c r="C22743" s="1"/>
    </row>
    <row r="22744" spans="3:3">
      <c r="C22744" s="1"/>
    </row>
    <row r="22745" spans="3:3">
      <c r="C22745" s="1"/>
    </row>
    <row r="22746" spans="3:3">
      <c r="C22746" s="1"/>
    </row>
    <row r="22747" spans="3:3">
      <c r="C22747" s="1"/>
    </row>
    <row r="22748" spans="3:3">
      <c r="C22748" s="1"/>
    </row>
    <row r="22749" spans="3:3">
      <c r="C22749" s="1"/>
    </row>
    <row r="22750" spans="3:3">
      <c r="C22750" s="1"/>
    </row>
    <row r="22751" spans="3:3">
      <c r="C22751" s="1"/>
    </row>
    <row r="22752" spans="3:3">
      <c r="C22752" s="1"/>
    </row>
    <row r="22753" spans="3:3">
      <c r="C22753" s="1"/>
    </row>
    <row r="22754" spans="3:3">
      <c r="C22754" s="1"/>
    </row>
    <row r="22755" spans="3:3">
      <c r="C22755" s="1"/>
    </row>
    <row r="22756" spans="3:3">
      <c r="C22756" s="1"/>
    </row>
    <row r="22757" spans="3:3">
      <c r="C22757" s="1"/>
    </row>
    <row r="22758" spans="3:3">
      <c r="C22758" s="1"/>
    </row>
    <row r="22759" spans="3:3">
      <c r="C22759" s="1"/>
    </row>
    <row r="22760" spans="3:3">
      <c r="C22760" s="1"/>
    </row>
    <row r="22761" spans="3:3">
      <c r="C22761" s="1"/>
    </row>
    <row r="22762" spans="3:3">
      <c r="C22762" s="1"/>
    </row>
    <row r="22763" spans="3:3">
      <c r="C22763" s="1"/>
    </row>
    <row r="22764" spans="3:3">
      <c r="C22764" s="1"/>
    </row>
    <row r="22765" spans="3:3">
      <c r="C22765" s="1"/>
    </row>
    <row r="22766" spans="3:3">
      <c r="C22766" s="1"/>
    </row>
    <row r="22767" spans="3:3">
      <c r="C22767" s="1"/>
    </row>
    <row r="22768" spans="3:3">
      <c r="C22768" s="1"/>
    </row>
    <row r="22769" spans="3:3">
      <c r="C22769" s="1"/>
    </row>
    <row r="22770" spans="3:3">
      <c r="C22770" s="1"/>
    </row>
    <row r="22771" spans="3:3">
      <c r="C22771" s="1"/>
    </row>
    <row r="22772" spans="3:3">
      <c r="C22772" s="1"/>
    </row>
    <row r="22773" spans="3:3">
      <c r="C22773" s="1"/>
    </row>
    <row r="22774" spans="3:3">
      <c r="C22774" s="1"/>
    </row>
    <row r="22775" spans="3:3">
      <c r="C22775" s="1"/>
    </row>
    <row r="22776" spans="3:3">
      <c r="C22776" s="1"/>
    </row>
    <row r="22777" spans="3:3">
      <c r="C22777" s="1"/>
    </row>
    <row r="22778" spans="3:3">
      <c r="C22778" s="1"/>
    </row>
    <row r="22779" spans="3:3">
      <c r="C22779" s="1"/>
    </row>
    <row r="22780" spans="3:3">
      <c r="C22780" s="1"/>
    </row>
    <row r="22781" spans="3:3">
      <c r="C22781" s="1"/>
    </row>
    <row r="22782" spans="3:3">
      <c r="C22782" s="1"/>
    </row>
    <row r="22783" spans="3:3">
      <c r="C22783" s="1"/>
    </row>
    <row r="22784" spans="3:3">
      <c r="C22784" s="1"/>
    </row>
    <row r="22785" spans="3:3">
      <c r="C22785" s="1"/>
    </row>
    <row r="22786" spans="3:3">
      <c r="C22786" s="1"/>
    </row>
    <row r="22787" spans="3:3">
      <c r="C22787" s="1"/>
    </row>
    <row r="22788" spans="3:3">
      <c r="C22788" s="1"/>
    </row>
    <row r="22789" spans="3:3">
      <c r="C22789" s="1"/>
    </row>
    <row r="22790" spans="3:3">
      <c r="C22790" s="1"/>
    </row>
    <row r="22791" spans="3:3">
      <c r="C22791" s="1"/>
    </row>
    <row r="22792" spans="3:3">
      <c r="C22792" s="1"/>
    </row>
    <row r="22793" spans="3:3">
      <c r="C22793" s="1"/>
    </row>
    <row r="22794" spans="3:3">
      <c r="C22794" s="1"/>
    </row>
    <row r="22795" spans="3:3">
      <c r="C22795" s="1"/>
    </row>
    <row r="22796" spans="3:3">
      <c r="C22796" s="1"/>
    </row>
    <row r="22797" spans="3:3">
      <c r="C22797" s="1"/>
    </row>
    <row r="22798" spans="3:3">
      <c r="C22798" s="1"/>
    </row>
    <row r="22799" spans="3:3">
      <c r="C22799" s="1"/>
    </row>
    <row r="22800" spans="3:3">
      <c r="C22800" s="1"/>
    </row>
    <row r="22801" spans="3:3">
      <c r="C22801" s="1"/>
    </row>
    <row r="22802" spans="3:3">
      <c r="C22802" s="1"/>
    </row>
    <row r="22803" spans="3:3">
      <c r="C22803" s="1"/>
    </row>
    <row r="22804" spans="3:3">
      <c r="C22804" s="1"/>
    </row>
    <row r="22805" spans="3:3">
      <c r="C22805" s="1"/>
    </row>
    <row r="22806" spans="3:3">
      <c r="C22806" s="1"/>
    </row>
    <row r="22807" spans="3:3">
      <c r="C22807" s="1"/>
    </row>
    <row r="22808" spans="3:3">
      <c r="C22808" s="1"/>
    </row>
    <row r="22809" spans="3:3">
      <c r="C22809" s="1"/>
    </row>
    <row r="22810" spans="3:3">
      <c r="C22810" s="1"/>
    </row>
    <row r="22811" spans="3:3">
      <c r="C22811" s="1"/>
    </row>
    <row r="22812" spans="3:3">
      <c r="C22812" s="1"/>
    </row>
    <row r="22813" spans="3:3">
      <c r="C22813" s="1"/>
    </row>
    <row r="22814" spans="3:3">
      <c r="C22814" s="1"/>
    </row>
    <row r="22815" spans="3:3">
      <c r="C22815" s="1"/>
    </row>
    <row r="22816" spans="3:3">
      <c r="C22816" s="1"/>
    </row>
    <row r="22817" spans="3:3">
      <c r="C22817" s="1"/>
    </row>
    <row r="22818" spans="3:3">
      <c r="C22818" s="1"/>
    </row>
    <row r="22819" spans="3:3">
      <c r="C22819" s="1"/>
    </row>
    <row r="22820" spans="3:3">
      <c r="C22820" s="1"/>
    </row>
    <row r="22821" spans="3:3">
      <c r="C22821" s="1"/>
    </row>
    <row r="22822" spans="3:3">
      <c r="C22822" s="1"/>
    </row>
    <row r="22823" spans="3:3">
      <c r="C22823" s="1"/>
    </row>
    <row r="22824" spans="3:3">
      <c r="C22824" s="1"/>
    </row>
    <row r="22825" spans="3:3">
      <c r="C22825" s="1"/>
    </row>
    <row r="22826" spans="3:3">
      <c r="C22826" s="1"/>
    </row>
    <row r="22827" spans="3:3">
      <c r="C22827" s="1"/>
    </row>
    <row r="22828" spans="3:3">
      <c r="C22828" s="1"/>
    </row>
    <row r="22829" spans="3:3">
      <c r="C22829" s="1"/>
    </row>
    <row r="22830" spans="3:3">
      <c r="C22830" s="1"/>
    </row>
    <row r="22831" spans="3:3">
      <c r="C22831" s="1"/>
    </row>
    <row r="22832" spans="3:3">
      <c r="C22832" s="1"/>
    </row>
    <row r="22833" spans="3:3">
      <c r="C22833" s="1"/>
    </row>
    <row r="22834" spans="3:3">
      <c r="C22834" s="1"/>
    </row>
    <row r="22835" spans="3:3">
      <c r="C22835" s="1"/>
    </row>
    <row r="22836" spans="3:3">
      <c r="C22836" s="1"/>
    </row>
    <row r="22837" spans="3:3">
      <c r="C22837" s="1"/>
    </row>
    <row r="22838" spans="3:3">
      <c r="C22838" s="1"/>
    </row>
    <row r="22839" spans="3:3">
      <c r="C22839" s="1"/>
    </row>
    <row r="22840" spans="3:3">
      <c r="C22840" s="1"/>
    </row>
    <row r="22841" spans="3:3">
      <c r="C22841" s="1"/>
    </row>
    <row r="22842" spans="3:3">
      <c r="C22842" s="1"/>
    </row>
    <row r="22843" spans="3:3">
      <c r="C22843" s="1"/>
    </row>
    <row r="22844" spans="3:3">
      <c r="C22844" s="1"/>
    </row>
    <row r="22845" spans="3:3">
      <c r="C22845" s="1"/>
    </row>
    <row r="22846" spans="3:3">
      <c r="C22846" s="1"/>
    </row>
    <row r="22847" spans="3:3">
      <c r="C22847" s="1"/>
    </row>
    <row r="22848" spans="3:3">
      <c r="C22848" s="1"/>
    </row>
    <row r="22849" spans="3:3">
      <c r="C22849" s="1"/>
    </row>
    <row r="22850" spans="3:3">
      <c r="C22850" s="1"/>
    </row>
    <row r="22851" spans="3:3">
      <c r="C22851" s="1"/>
    </row>
    <row r="22852" spans="3:3">
      <c r="C22852" s="1"/>
    </row>
    <row r="22853" spans="3:3">
      <c r="C22853" s="1"/>
    </row>
    <row r="22854" spans="3:3">
      <c r="C22854" s="1"/>
    </row>
    <row r="22855" spans="3:3">
      <c r="C22855" s="1"/>
    </row>
    <row r="22856" spans="3:3">
      <c r="C22856" s="1"/>
    </row>
    <row r="22857" spans="3:3">
      <c r="C22857" s="1"/>
    </row>
    <row r="22858" spans="3:3">
      <c r="C22858" s="1"/>
    </row>
    <row r="22859" spans="3:3">
      <c r="C22859" s="1"/>
    </row>
    <row r="22860" spans="3:3">
      <c r="C22860" s="1"/>
    </row>
    <row r="22861" spans="3:3">
      <c r="C22861" s="1"/>
    </row>
    <row r="22862" spans="3:3">
      <c r="C22862" s="1"/>
    </row>
    <row r="22863" spans="3:3">
      <c r="C22863" s="1"/>
    </row>
    <row r="22864" spans="3:3">
      <c r="C22864" s="1"/>
    </row>
    <row r="22865" spans="3:3">
      <c r="C22865" s="1"/>
    </row>
    <row r="22866" spans="3:3">
      <c r="C22866" s="1"/>
    </row>
    <row r="22867" spans="3:3">
      <c r="C22867" s="1"/>
    </row>
    <row r="22868" spans="3:3">
      <c r="C22868" s="1"/>
    </row>
    <row r="22869" spans="3:3">
      <c r="C22869" s="1"/>
    </row>
    <row r="22870" spans="3:3">
      <c r="C22870" s="1"/>
    </row>
    <row r="22871" spans="3:3">
      <c r="C22871" s="1"/>
    </row>
    <row r="22872" spans="3:3">
      <c r="C22872" s="1"/>
    </row>
    <row r="22873" spans="3:3">
      <c r="C22873" s="1"/>
    </row>
    <row r="22874" spans="3:3">
      <c r="C22874" s="1"/>
    </row>
    <row r="22875" spans="3:3">
      <c r="C22875" s="1"/>
    </row>
    <row r="22876" spans="3:3">
      <c r="C22876" s="1"/>
    </row>
    <row r="22877" spans="3:3">
      <c r="C22877" s="1"/>
    </row>
    <row r="22878" spans="3:3">
      <c r="C22878" s="1"/>
    </row>
    <row r="22879" spans="3:3">
      <c r="C22879" s="1"/>
    </row>
    <row r="22880" spans="3:3">
      <c r="C22880" s="1"/>
    </row>
    <row r="22881" spans="3:3">
      <c r="C22881" s="1"/>
    </row>
    <row r="22882" spans="3:3">
      <c r="C22882" s="1"/>
    </row>
    <row r="22883" spans="3:3">
      <c r="C22883" s="1"/>
    </row>
    <row r="22884" spans="3:3">
      <c r="C22884" s="1"/>
    </row>
    <row r="22885" spans="3:3">
      <c r="C22885" s="1"/>
    </row>
    <row r="22886" spans="3:3">
      <c r="C22886" s="1"/>
    </row>
    <row r="22887" spans="3:3">
      <c r="C22887" s="1"/>
    </row>
    <row r="22888" spans="3:3">
      <c r="C22888" s="1"/>
    </row>
    <row r="22889" spans="3:3">
      <c r="C22889" s="1"/>
    </row>
    <row r="22890" spans="3:3">
      <c r="C22890" s="1"/>
    </row>
    <row r="22891" spans="3:3">
      <c r="C22891" s="1"/>
    </row>
    <row r="22892" spans="3:3">
      <c r="C22892" s="1"/>
    </row>
    <row r="22893" spans="3:3">
      <c r="C22893" s="1"/>
    </row>
    <row r="22894" spans="3:3">
      <c r="C22894" s="1"/>
    </row>
    <row r="22895" spans="3:3">
      <c r="C22895" s="1"/>
    </row>
    <row r="22896" spans="3:3">
      <c r="C22896" s="1"/>
    </row>
    <row r="22897" spans="3:3">
      <c r="C22897" s="1"/>
    </row>
    <row r="22898" spans="3:3">
      <c r="C22898" s="1"/>
    </row>
    <row r="22899" spans="3:3">
      <c r="C22899" s="1"/>
    </row>
    <row r="22900" spans="3:3">
      <c r="C22900" s="1"/>
    </row>
    <row r="22901" spans="3:3">
      <c r="C22901" s="1"/>
    </row>
    <row r="22902" spans="3:3">
      <c r="C22902" s="1"/>
    </row>
    <row r="22903" spans="3:3">
      <c r="C22903" s="1"/>
    </row>
    <row r="22904" spans="3:3">
      <c r="C22904" s="1"/>
    </row>
    <row r="22905" spans="3:3">
      <c r="C22905" s="1"/>
    </row>
    <row r="22906" spans="3:3">
      <c r="C22906" s="1"/>
    </row>
    <row r="22907" spans="3:3">
      <c r="C22907" s="1"/>
    </row>
    <row r="22908" spans="3:3">
      <c r="C22908" s="1"/>
    </row>
    <row r="22909" spans="3:3">
      <c r="C22909" s="1"/>
    </row>
    <row r="22910" spans="3:3">
      <c r="C22910" s="1"/>
    </row>
    <row r="22911" spans="3:3">
      <c r="C22911" s="1"/>
    </row>
    <row r="22912" spans="3:3">
      <c r="C22912" s="1"/>
    </row>
    <row r="22913" spans="3:3">
      <c r="C22913" s="1"/>
    </row>
    <row r="22914" spans="3:3">
      <c r="C22914" s="1"/>
    </row>
    <row r="22915" spans="3:3">
      <c r="C22915" s="1"/>
    </row>
    <row r="22916" spans="3:3">
      <c r="C22916" s="1"/>
    </row>
    <row r="22917" spans="3:3">
      <c r="C22917" s="1"/>
    </row>
    <row r="22918" spans="3:3">
      <c r="C22918" s="1"/>
    </row>
    <row r="22919" spans="3:3">
      <c r="C22919" s="1"/>
    </row>
    <row r="22920" spans="3:3">
      <c r="C22920" s="1"/>
    </row>
    <row r="22921" spans="3:3">
      <c r="C22921" s="1"/>
    </row>
    <row r="22922" spans="3:3">
      <c r="C22922" s="1"/>
    </row>
    <row r="22923" spans="3:3">
      <c r="C22923" s="1"/>
    </row>
    <row r="22924" spans="3:3">
      <c r="C22924" s="1"/>
    </row>
    <row r="22925" spans="3:3">
      <c r="C22925" s="1"/>
    </row>
    <row r="22926" spans="3:3">
      <c r="C22926" s="1"/>
    </row>
    <row r="22927" spans="3:3">
      <c r="C22927" s="1"/>
    </row>
    <row r="22928" spans="3:3">
      <c r="C22928" s="1"/>
    </row>
    <row r="22929" spans="3:3">
      <c r="C22929" s="1"/>
    </row>
    <row r="22930" spans="3:3">
      <c r="C22930" s="1"/>
    </row>
    <row r="22931" spans="3:3">
      <c r="C22931" s="1"/>
    </row>
    <row r="22932" spans="3:3">
      <c r="C22932" s="1"/>
    </row>
    <row r="22933" spans="3:3">
      <c r="C22933" s="1"/>
    </row>
    <row r="22934" spans="3:3">
      <c r="C22934" s="1"/>
    </row>
    <row r="22935" spans="3:3">
      <c r="C22935" s="1"/>
    </row>
    <row r="22936" spans="3:3">
      <c r="C22936" s="1"/>
    </row>
    <row r="22937" spans="3:3">
      <c r="C22937" s="1"/>
    </row>
    <row r="22938" spans="3:3">
      <c r="C22938" s="1"/>
    </row>
    <row r="22939" spans="3:3">
      <c r="C22939" s="1"/>
    </row>
    <row r="22940" spans="3:3">
      <c r="C22940" s="1"/>
    </row>
    <row r="22941" spans="3:3">
      <c r="C22941" s="1"/>
    </row>
    <row r="22942" spans="3:3">
      <c r="C22942" s="1"/>
    </row>
    <row r="22943" spans="3:3">
      <c r="C22943" s="1"/>
    </row>
    <row r="22944" spans="3:3">
      <c r="C22944" s="1"/>
    </row>
    <row r="22945" spans="3:3">
      <c r="C22945" s="1"/>
    </row>
    <row r="22946" spans="3:3">
      <c r="C22946" s="1"/>
    </row>
    <row r="22947" spans="3:3">
      <c r="C22947" s="1"/>
    </row>
    <row r="22948" spans="3:3">
      <c r="C22948" s="1"/>
    </row>
    <row r="22949" spans="3:3">
      <c r="C22949" s="1"/>
    </row>
    <row r="22950" spans="3:3">
      <c r="C22950" s="1"/>
    </row>
    <row r="22951" spans="3:3">
      <c r="C22951" s="1"/>
    </row>
    <row r="22952" spans="3:3">
      <c r="C22952" s="1"/>
    </row>
    <row r="22953" spans="3:3">
      <c r="C22953" s="1"/>
    </row>
    <row r="22954" spans="3:3">
      <c r="C22954" s="1"/>
    </row>
    <row r="22955" spans="3:3">
      <c r="C22955" s="1"/>
    </row>
    <row r="22956" spans="3:3">
      <c r="C22956" s="1"/>
    </row>
    <row r="22957" spans="3:3">
      <c r="C22957" s="1"/>
    </row>
    <row r="22958" spans="3:3">
      <c r="C22958" s="1"/>
    </row>
    <row r="22959" spans="3:3">
      <c r="C22959" s="1"/>
    </row>
    <row r="22960" spans="3:3">
      <c r="C22960" s="1"/>
    </row>
    <row r="22961" spans="3:3">
      <c r="C22961" s="1"/>
    </row>
    <row r="22962" spans="3:3">
      <c r="C22962" s="1"/>
    </row>
    <row r="22963" spans="3:3">
      <c r="C22963" s="1"/>
    </row>
    <row r="22964" spans="3:3">
      <c r="C22964" s="1"/>
    </row>
    <row r="22965" spans="3:3">
      <c r="C22965" s="1"/>
    </row>
    <row r="22966" spans="3:3">
      <c r="C22966" s="1"/>
    </row>
    <row r="22967" spans="3:3">
      <c r="C22967" s="1"/>
    </row>
    <row r="22968" spans="3:3">
      <c r="C22968" s="1"/>
    </row>
    <row r="22969" spans="3:3">
      <c r="C22969" s="1"/>
    </row>
    <row r="22970" spans="3:3">
      <c r="C22970" s="1"/>
    </row>
    <row r="22971" spans="3:3">
      <c r="C22971" s="1"/>
    </row>
    <row r="22972" spans="3:3">
      <c r="C22972" s="1"/>
    </row>
    <row r="22973" spans="3:3">
      <c r="C22973" s="1"/>
    </row>
    <row r="22974" spans="3:3">
      <c r="C22974" s="1"/>
    </row>
    <row r="22975" spans="3:3">
      <c r="C22975" s="1"/>
    </row>
    <row r="22976" spans="3:3">
      <c r="C22976" s="1"/>
    </row>
    <row r="22977" spans="3:3">
      <c r="C22977" s="1"/>
    </row>
    <row r="22978" spans="3:3">
      <c r="C22978" s="1"/>
    </row>
    <row r="22979" spans="3:3">
      <c r="C22979" s="1"/>
    </row>
    <row r="22980" spans="3:3">
      <c r="C22980" s="1"/>
    </row>
    <row r="22981" spans="3:3">
      <c r="C22981" s="1"/>
    </row>
    <row r="22982" spans="3:3">
      <c r="C22982" s="1"/>
    </row>
    <row r="22983" spans="3:3">
      <c r="C22983" s="1"/>
    </row>
    <row r="22984" spans="3:3">
      <c r="C22984" s="1"/>
    </row>
    <row r="22985" spans="3:3">
      <c r="C22985" s="1"/>
    </row>
    <row r="22986" spans="3:3">
      <c r="C22986" s="1"/>
    </row>
    <row r="22987" spans="3:3">
      <c r="C22987" s="1"/>
    </row>
    <row r="22988" spans="3:3">
      <c r="C22988" s="1"/>
    </row>
    <row r="22989" spans="3:3">
      <c r="C22989" s="1"/>
    </row>
    <row r="22990" spans="3:3">
      <c r="C22990" s="1"/>
    </row>
    <row r="22991" spans="3:3">
      <c r="C22991" s="1"/>
    </row>
    <row r="22992" spans="3:3">
      <c r="C22992" s="1"/>
    </row>
    <row r="22993" spans="3:3">
      <c r="C22993" s="1"/>
    </row>
    <row r="22994" spans="3:3">
      <c r="C22994" s="1"/>
    </row>
    <row r="22995" spans="3:3">
      <c r="C22995" s="1"/>
    </row>
    <row r="22996" spans="3:3">
      <c r="C22996" s="1"/>
    </row>
    <row r="22997" spans="3:3">
      <c r="C22997" s="1"/>
    </row>
    <row r="22998" spans="3:3">
      <c r="C22998" s="1"/>
    </row>
    <row r="22999" spans="3:3">
      <c r="C22999" s="1"/>
    </row>
    <row r="23000" spans="3:3">
      <c r="C23000" s="1"/>
    </row>
    <row r="23001" spans="3:3">
      <c r="C23001" s="1"/>
    </row>
    <row r="23002" spans="3:3">
      <c r="C23002" s="1"/>
    </row>
    <row r="23003" spans="3:3">
      <c r="C23003" s="1"/>
    </row>
    <row r="23004" spans="3:3">
      <c r="C23004" s="1"/>
    </row>
    <row r="23005" spans="3:3">
      <c r="C23005" s="1"/>
    </row>
    <row r="23006" spans="3:3">
      <c r="C23006" s="1"/>
    </row>
    <row r="23007" spans="3:3">
      <c r="C23007" s="1"/>
    </row>
    <row r="23008" spans="3:3">
      <c r="C23008" s="1"/>
    </row>
    <row r="23009" spans="3:3">
      <c r="C23009" s="1"/>
    </row>
    <row r="23010" spans="3:3">
      <c r="C23010" s="1"/>
    </row>
    <row r="23011" spans="3:3">
      <c r="C23011" s="1"/>
    </row>
    <row r="23012" spans="3:3">
      <c r="C23012" s="1"/>
    </row>
    <row r="23013" spans="3:3">
      <c r="C23013" s="1"/>
    </row>
    <row r="23014" spans="3:3">
      <c r="C23014" s="1"/>
    </row>
    <row r="23015" spans="3:3">
      <c r="C23015" s="1"/>
    </row>
    <row r="23016" spans="3:3">
      <c r="C23016" s="1"/>
    </row>
    <row r="23017" spans="3:3">
      <c r="C23017" s="1"/>
    </row>
    <row r="23018" spans="3:3">
      <c r="C23018" s="1"/>
    </row>
    <row r="23019" spans="3:3">
      <c r="C23019" s="1"/>
    </row>
    <row r="23020" spans="3:3">
      <c r="C23020" s="1"/>
    </row>
    <row r="23021" spans="3:3">
      <c r="C23021" s="1"/>
    </row>
    <row r="23022" spans="3:3">
      <c r="C23022" s="1"/>
    </row>
    <row r="23023" spans="3:3">
      <c r="C23023" s="1"/>
    </row>
    <row r="23024" spans="3:3">
      <c r="C23024" s="1"/>
    </row>
    <row r="23025" spans="3:3">
      <c r="C23025" s="1"/>
    </row>
    <row r="23026" spans="3:3">
      <c r="C23026" s="1"/>
    </row>
    <row r="23027" spans="3:3">
      <c r="C23027" s="1"/>
    </row>
    <row r="23028" spans="3:3">
      <c r="C23028" s="1"/>
    </row>
    <row r="23029" spans="3:3">
      <c r="C23029" s="1"/>
    </row>
    <row r="23030" spans="3:3">
      <c r="C23030" s="1"/>
    </row>
    <row r="23031" spans="3:3">
      <c r="C23031" s="1"/>
    </row>
    <row r="23032" spans="3:3">
      <c r="C23032" s="1"/>
    </row>
    <row r="23033" spans="3:3">
      <c r="C23033" s="1"/>
    </row>
    <row r="23034" spans="3:3">
      <c r="C23034" s="1"/>
    </row>
    <row r="23035" spans="3:3">
      <c r="C23035" s="1"/>
    </row>
    <row r="23036" spans="3:3">
      <c r="C23036" s="1"/>
    </row>
    <row r="23037" spans="3:3">
      <c r="C23037" s="1"/>
    </row>
    <row r="23038" spans="3:3">
      <c r="C23038" s="1"/>
    </row>
    <row r="23039" spans="3:3">
      <c r="C23039" s="1"/>
    </row>
    <row r="23040" spans="3:3">
      <c r="C23040" s="1"/>
    </row>
    <row r="23041" spans="3:3">
      <c r="C23041" s="1"/>
    </row>
    <row r="23042" spans="3:3">
      <c r="C23042" s="1"/>
    </row>
    <row r="23043" spans="3:3">
      <c r="C23043" s="1"/>
    </row>
    <row r="23044" spans="3:3">
      <c r="C23044" s="1"/>
    </row>
    <row r="23045" spans="3:3">
      <c r="C23045" s="1"/>
    </row>
    <row r="23046" spans="3:3">
      <c r="C23046" s="1"/>
    </row>
    <row r="23047" spans="3:3">
      <c r="C23047" s="1"/>
    </row>
    <row r="23048" spans="3:3">
      <c r="C23048" s="1"/>
    </row>
    <row r="23049" spans="3:3">
      <c r="C23049" s="1"/>
    </row>
    <row r="23050" spans="3:3">
      <c r="C23050" s="1"/>
    </row>
    <row r="23051" spans="3:3">
      <c r="C23051" s="1"/>
    </row>
    <row r="23052" spans="3:3">
      <c r="C23052" s="1"/>
    </row>
    <row r="23053" spans="3:3">
      <c r="C23053" s="1"/>
    </row>
    <row r="23054" spans="3:3">
      <c r="C23054" s="1"/>
    </row>
    <row r="23055" spans="3:3">
      <c r="C23055" s="1"/>
    </row>
    <row r="23056" spans="3:3">
      <c r="C23056" s="1"/>
    </row>
    <row r="23057" spans="3:3">
      <c r="C23057" s="1"/>
    </row>
    <row r="23058" spans="3:3">
      <c r="C23058" s="1"/>
    </row>
    <row r="23059" spans="3:3">
      <c r="C23059" s="1"/>
    </row>
    <row r="23060" spans="3:3">
      <c r="C23060" s="1"/>
    </row>
    <row r="23061" spans="3:3">
      <c r="C23061" s="1"/>
    </row>
    <row r="23062" spans="3:3">
      <c r="C23062" s="1"/>
    </row>
    <row r="23063" spans="3:3">
      <c r="C23063" s="1"/>
    </row>
    <row r="23064" spans="3:3">
      <c r="C23064" s="1"/>
    </row>
    <row r="23065" spans="3:3">
      <c r="C23065" s="1"/>
    </row>
    <row r="23066" spans="3:3">
      <c r="C23066" s="1"/>
    </row>
    <row r="23067" spans="3:3">
      <c r="C23067" s="1"/>
    </row>
    <row r="23068" spans="3:3">
      <c r="C23068" s="1"/>
    </row>
    <row r="23069" spans="3:3">
      <c r="C23069" s="1"/>
    </row>
    <row r="23070" spans="3:3">
      <c r="C23070" s="1"/>
    </row>
    <row r="23071" spans="3:3">
      <c r="C23071" s="1"/>
    </row>
    <row r="23072" spans="3:3">
      <c r="C23072" s="1"/>
    </row>
    <row r="23073" spans="3:3">
      <c r="C23073" s="1"/>
    </row>
    <row r="23074" spans="3:3">
      <c r="C23074" s="1"/>
    </row>
    <row r="23075" spans="3:3">
      <c r="C23075" s="1"/>
    </row>
    <row r="23076" spans="3:3">
      <c r="C23076" s="1"/>
    </row>
    <row r="23077" spans="3:3">
      <c r="C23077" s="1"/>
    </row>
    <row r="23078" spans="3:3">
      <c r="C23078" s="1"/>
    </row>
    <row r="23079" spans="3:3">
      <c r="C23079" s="1"/>
    </row>
    <row r="23080" spans="3:3">
      <c r="C23080" s="1"/>
    </row>
    <row r="23081" spans="3:3">
      <c r="C23081" s="1"/>
    </row>
    <row r="23082" spans="3:3">
      <c r="C23082" s="1"/>
    </row>
    <row r="23083" spans="3:3">
      <c r="C23083" s="1"/>
    </row>
    <row r="23084" spans="3:3">
      <c r="C23084" s="1"/>
    </row>
    <row r="23085" spans="3:3">
      <c r="C23085" s="1"/>
    </row>
    <row r="23086" spans="3:3">
      <c r="C23086" s="1"/>
    </row>
    <row r="23087" spans="3:3">
      <c r="C23087" s="1"/>
    </row>
    <row r="23088" spans="3:3">
      <c r="C23088" s="1"/>
    </row>
    <row r="23089" spans="3:3">
      <c r="C23089" s="1"/>
    </row>
    <row r="23090" spans="3:3">
      <c r="C23090" s="1"/>
    </row>
    <row r="23091" spans="3:3">
      <c r="C23091" s="1"/>
    </row>
    <row r="23092" spans="3:3">
      <c r="C23092" s="1"/>
    </row>
    <row r="23093" spans="3:3">
      <c r="C23093" s="1"/>
    </row>
    <row r="23094" spans="3:3">
      <c r="C23094" s="1"/>
    </row>
    <row r="23095" spans="3:3">
      <c r="C23095" s="1"/>
    </row>
    <row r="23096" spans="3:3">
      <c r="C23096" s="1"/>
    </row>
    <row r="23097" spans="3:3">
      <c r="C23097" s="1"/>
    </row>
    <row r="23098" spans="3:3">
      <c r="C23098" s="1"/>
    </row>
    <row r="23099" spans="3:3">
      <c r="C23099" s="1"/>
    </row>
    <row r="23100" spans="3:3">
      <c r="C23100" s="1"/>
    </row>
    <row r="23101" spans="3:3">
      <c r="C23101" s="1"/>
    </row>
    <row r="23102" spans="3:3">
      <c r="C23102" s="1"/>
    </row>
    <row r="23103" spans="3:3">
      <c r="C23103" s="1"/>
    </row>
    <row r="23104" spans="3:3">
      <c r="C23104" s="1"/>
    </row>
    <row r="23105" spans="3:3">
      <c r="C23105" s="1"/>
    </row>
    <row r="23106" spans="3:3">
      <c r="C23106" s="1"/>
    </row>
    <row r="23107" spans="3:3">
      <c r="C23107" s="1"/>
    </row>
    <row r="23108" spans="3:3">
      <c r="C23108" s="1"/>
    </row>
    <row r="23109" spans="3:3">
      <c r="C23109" s="1"/>
    </row>
    <row r="23110" spans="3:3">
      <c r="C23110" s="1"/>
    </row>
    <row r="23111" spans="3:3">
      <c r="C23111" s="1"/>
    </row>
    <row r="23112" spans="3:3">
      <c r="C23112" s="1"/>
    </row>
    <row r="23113" spans="3:3">
      <c r="C23113" s="1"/>
    </row>
    <row r="23114" spans="3:3">
      <c r="C23114" s="1"/>
    </row>
    <row r="23115" spans="3:3">
      <c r="C23115" s="1"/>
    </row>
    <row r="23116" spans="3:3">
      <c r="C23116" s="1"/>
    </row>
    <row r="23117" spans="3:3">
      <c r="C23117" s="1"/>
    </row>
    <row r="23118" spans="3:3">
      <c r="C23118" s="1"/>
    </row>
    <row r="23119" spans="3:3">
      <c r="C23119" s="1"/>
    </row>
    <row r="23120" spans="3:3">
      <c r="C23120" s="1"/>
    </row>
    <row r="23121" spans="3:3">
      <c r="C23121" s="1"/>
    </row>
    <row r="23122" spans="3:3">
      <c r="C23122" s="1"/>
    </row>
    <row r="23123" spans="3:3">
      <c r="C23123" s="1"/>
    </row>
    <row r="23124" spans="3:3">
      <c r="C23124" s="1"/>
    </row>
    <row r="23125" spans="3:3">
      <c r="C23125" s="1"/>
    </row>
    <row r="23126" spans="3:3">
      <c r="C23126" s="1"/>
    </row>
    <row r="23127" spans="3:3">
      <c r="C23127" s="1"/>
    </row>
    <row r="23128" spans="3:3">
      <c r="C23128" s="1"/>
    </row>
    <row r="23129" spans="3:3">
      <c r="C23129" s="1"/>
    </row>
    <row r="23130" spans="3:3">
      <c r="C23130" s="1"/>
    </row>
    <row r="23131" spans="3:3">
      <c r="C23131" s="1"/>
    </row>
    <row r="23132" spans="3:3">
      <c r="C23132" s="1"/>
    </row>
    <row r="23133" spans="3:3">
      <c r="C23133" s="1"/>
    </row>
    <row r="23134" spans="3:3">
      <c r="C23134" s="1"/>
    </row>
    <row r="23135" spans="3:3">
      <c r="C23135" s="1"/>
    </row>
    <row r="23136" spans="3:3">
      <c r="C23136" s="1"/>
    </row>
    <row r="23137" spans="3:3">
      <c r="C23137" s="1"/>
    </row>
    <row r="23138" spans="3:3">
      <c r="C23138" s="1"/>
    </row>
    <row r="23139" spans="3:3">
      <c r="C23139" s="1"/>
    </row>
    <row r="23140" spans="3:3">
      <c r="C23140" s="1"/>
    </row>
    <row r="23141" spans="3:3">
      <c r="C23141" s="1"/>
    </row>
    <row r="23142" spans="3:3">
      <c r="C23142" s="1"/>
    </row>
    <row r="23143" spans="3:3">
      <c r="C23143" s="1"/>
    </row>
    <row r="23144" spans="3:3">
      <c r="C23144" s="1"/>
    </row>
    <row r="23145" spans="3:3">
      <c r="C23145" s="1"/>
    </row>
    <row r="23146" spans="3:3">
      <c r="C23146" s="1"/>
    </row>
    <row r="23147" spans="3:3">
      <c r="C23147" s="1"/>
    </row>
    <row r="23148" spans="3:3">
      <c r="C23148" s="1"/>
    </row>
    <row r="23149" spans="3:3">
      <c r="C23149" s="1"/>
    </row>
    <row r="23150" spans="3:3">
      <c r="C23150" s="1"/>
    </row>
    <row r="23151" spans="3:3">
      <c r="C23151" s="1"/>
    </row>
    <row r="23152" spans="3:3">
      <c r="C23152" s="1"/>
    </row>
    <row r="23153" spans="3:3">
      <c r="C23153" s="1"/>
    </row>
    <row r="23154" spans="3:3">
      <c r="C23154" s="1"/>
    </row>
    <row r="23155" spans="3:3">
      <c r="C23155" s="1"/>
    </row>
    <row r="23156" spans="3:3">
      <c r="C23156" s="1"/>
    </row>
    <row r="23157" spans="3:3">
      <c r="C23157" s="1"/>
    </row>
    <row r="23158" spans="3:3">
      <c r="C23158" s="1"/>
    </row>
    <row r="23159" spans="3:3">
      <c r="C23159" s="1"/>
    </row>
    <row r="23160" spans="3:3">
      <c r="C23160" s="1"/>
    </row>
    <row r="23161" spans="3:3">
      <c r="C23161" s="1"/>
    </row>
    <row r="23162" spans="3:3">
      <c r="C23162" s="1"/>
    </row>
    <row r="23163" spans="3:3">
      <c r="C23163" s="1"/>
    </row>
    <row r="23164" spans="3:3">
      <c r="C23164" s="1"/>
    </row>
    <row r="23165" spans="3:3">
      <c r="C23165" s="1"/>
    </row>
    <row r="23166" spans="3:3">
      <c r="C23166" s="1"/>
    </row>
    <row r="23167" spans="3:3">
      <c r="C23167" s="1"/>
    </row>
    <row r="23168" spans="3:3">
      <c r="C23168" s="1"/>
    </row>
    <row r="23169" spans="3:3">
      <c r="C23169" s="1"/>
    </row>
    <row r="23170" spans="3:3">
      <c r="C23170" s="1"/>
    </row>
    <row r="23171" spans="3:3">
      <c r="C23171" s="1"/>
    </row>
    <row r="23172" spans="3:3">
      <c r="C23172" s="1"/>
    </row>
    <row r="23173" spans="3:3">
      <c r="C23173" s="1"/>
    </row>
    <row r="23174" spans="3:3">
      <c r="C23174" s="1"/>
    </row>
    <row r="23175" spans="3:3">
      <c r="C23175" s="1"/>
    </row>
    <row r="23176" spans="3:3">
      <c r="C23176" s="1"/>
    </row>
    <row r="23177" spans="3:3">
      <c r="C23177" s="1"/>
    </row>
    <row r="23178" spans="3:3">
      <c r="C23178" s="1"/>
    </row>
    <row r="23179" spans="3:3">
      <c r="C23179" s="1"/>
    </row>
    <row r="23180" spans="3:3">
      <c r="C23180" s="1"/>
    </row>
    <row r="23181" spans="3:3">
      <c r="C23181" s="1"/>
    </row>
    <row r="23182" spans="3:3">
      <c r="C23182" s="1"/>
    </row>
    <row r="23183" spans="3:3">
      <c r="C23183" s="1"/>
    </row>
    <row r="23184" spans="3:3">
      <c r="C23184" s="1"/>
    </row>
    <row r="23185" spans="3:3">
      <c r="C23185" s="1"/>
    </row>
    <row r="23186" spans="3:3">
      <c r="C23186" s="1"/>
    </row>
    <row r="23187" spans="3:3">
      <c r="C23187" s="1"/>
    </row>
    <row r="23188" spans="3:3">
      <c r="C23188" s="1"/>
    </row>
    <row r="23189" spans="3:3">
      <c r="C23189" s="1"/>
    </row>
    <row r="23190" spans="3:3">
      <c r="C23190" s="1"/>
    </row>
    <row r="23191" spans="3:3">
      <c r="C23191" s="1"/>
    </row>
    <row r="23192" spans="3:3">
      <c r="C23192" s="1"/>
    </row>
    <row r="23193" spans="3:3">
      <c r="C23193" s="1"/>
    </row>
    <row r="23194" spans="3:3">
      <c r="C23194" s="1"/>
    </row>
    <row r="23195" spans="3:3">
      <c r="C23195" s="1"/>
    </row>
    <row r="23196" spans="3:3">
      <c r="C23196" s="1"/>
    </row>
    <row r="23197" spans="3:3">
      <c r="C23197" s="1"/>
    </row>
    <row r="23198" spans="3:3">
      <c r="C23198" s="1"/>
    </row>
    <row r="23199" spans="3:3">
      <c r="C23199" s="1"/>
    </row>
    <row r="23200" spans="3:3">
      <c r="C23200" s="1"/>
    </row>
    <row r="23201" spans="3:3">
      <c r="C23201" s="1"/>
    </row>
    <row r="23202" spans="3:3">
      <c r="C23202" s="1"/>
    </row>
    <row r="23203" spans="3:3">
      <c r="C23203" s="1"/>
    </row>
    <row r="23204" spans="3:3">
      <c r="C23204" s="1"/>
    </row>
    <row r="23205" spans="3:3">
      <c r="C23205" s="1"/>
    </row>
    <row r="23206" spans="3:3">
      <c r="C23206" s="1"/>
    </row>
    <row r="23207" spans="3:3">
      <c r="C23207" s="1"/>
    </row>
    <row r="23208" spans="3:3">
      <c r="C23208" s="1"/>
    </row>
    <row r="23209" spans="3:3">
      <c r="C23209" s="1"/>
    </row>
    <row r="23210" spans="3:3">
      <c r="C23210" s="1"/>
    </row>
    <row r="23211" spans="3:3">
      <c r="C23211" s="1"/>
    </row>
    <row r="23212" spans="3:3">
      <c r="C23212" s="1"/>
    </row>
    <row r="23213" spans="3:3">
      <c r="C23213" s="1"/>
    </row>
    <row r="23214" spans="3:3">
      <c r="C23214" s="1"/>
    </row>
    <row r="23215" spans="3:3">
      <c r="C23215" s="1"/>
    </row>
    <row r="23216" spans="3:3">
      <c r="C23216" s="1"/>
    </row>
    <row r="23217" spans="3:3">
      <c r="C23217" s="1"/>
    </row>
    <row r="23218" spans="3:3">
      <c r="C23218" s="1"/>
    </row>
    <row r="23219" spans="3:3">
      <c r="C23219" s="1"/>
    </row>
    <row r="23220" spans="3:3">
      <c r="C23220" s="1"/>
    </row>
    <row r="23221" spans="3:3">
      <c r="C23221" s="1"/>
    </row>
    <row r="23222" spans="3:3">
      <c r="C23222" s="1"/>
    </row>
    <row r="23223" spans="3:3">
      <c r="C23223" s="1"/>
    </row>
    <row r="23224" spans="3:3">
      <c r="C23224" s="1"/>
    </row>
    <row r="23225" spans="3:3">
      <c r="C23225" s="1"/>
    </row>
    <row r="23226" spans="3:3">
      <c r="C23226" s="1"/>
    </row>
    <row r="23227" spans="3:3">
      <c r="C23227" s="1"/>
    </row>
    <row r="23228" spans="3:3">
      <c r="C23228" s="1"/>
    </row>
    <row r="23229" spans="3:3">
      <c r="C23229" s="1"/>
    </row>
    <row r="23230" spans="3:3">
      <c r="C23230" s="1"/>
    </row>
    <row r="23231" spans="3:3">
      <c r="C23231" s="1"/>
    </row>
    <row r="23232" spans="3:3">
      <c r="C23232" s="1"/>
    </row>
    <row r="23233" spans="3:3">
      <c r="C23233" s="1"/>
    </row>
    <row r="23234" spans="3:3">
      <c r="C23234" s="1"/>
    </row>
    <row r="23235" spans="3:3">
      <c r="C23235" s="1"/>
    </row>
    <row r="23236" spans="3:3">
      <c r="C23236" s="1"/>
    </row>
    <row r="23237" spans="3:3">
      <c r="C23237" s="1"/>
    </row>
    <row r="23238" spans="3:3">
      <c r="C23238" s="1"/>
    </row>
    <row r="23239" spans="3:3">
      <c r="C23239" s="1"/>
    </row>
    <row r="23240" spans="3:3">
      <c r="C23240" s="1"/>
    </row>
    <row r="23241" spans="3:3">
      <c r="C23241" s="1"/>
    </row>
    <row r="23242" spans="3:3">
      <c r="C23242" s="1"/>
    </row>
    <row r="23243" spans="3:3">
      <c r="C23243" s="1"/>
    </row>
    <row r="23244" spans="3:3">
      <c r="C23244" s="1"/>
    </row>
    <row r="23245" spans="3:3">
      <c r="C23245" s="1"/>
    </row>
    <row r="23246" spans="3:3">
      <c r="C23246" s="1"/>
    </row>
    <row r="23247" spans="3:3">
      <c r="C23247" s="1"/>
    </row>
    <row r="23248" spans="3:3">
      <c r="C23248" s="1"/>
    </row>
    <row r="23249" spans="3:3">
      <c r="C23249" s="1"/>
    </row>
    <row r="23250" spans="3:3">
      <c r="C23250" s="1"/>
    </row>
    <row r="23251" spans="3:3">
      <c r="C23251" s="1"/>
    </row>
    <row r="23252" spans="3:3">
      <c r="C23252" s="1"/>
    </row>
    <row r="23253" spans="3:3">
      <c r="C23253" s="1"/>
    </row>
    <row r="23254" spans="3:3">
      <c r="C23254" s="1"/>
    </row>
    <row r="23255" spans="3:3">
      <c r="C23255" s="1"/>
    </row>
    <row r="23256" spans="3:3">
      <c r="C23256" s="1"/>
    </row>
    <row r="23257" spans="3:3">
      <c r="C23257" s="1"/>
    </row>
    <row r="23258" spans="3:3">
      <c r="C23258" s="1"/>
    </row>
    <row r="23259" spans="3:3">
      <c r="C23259" s="1"/>
    </row>
    <row r="23260" spans="3:3">
      <c r="C23260" s="1"/>
    </row>
    <row r="23261" spans="3:3">
      <c r="C23261" s="1"/>
    </row>
    <row r="23262" spans="3:3">
      <c r="C23262" s="1"/>
    </row>
    <row r="23263" spans="3:3">
      <c r="C23263" s="1"/>
    </row>
    <row r="23264" spans="3:3">
      <c r="C23264" s="1"/>
    </row>
    <row r="23265" spans="3:3">
      <c r="C23265" s="1"/>
    </row>
    <row r="23266" spans="3:3">
      <c r="C23266" s="1"/>
    </row>
    <row r="23267" spans="3:3">
      <c r="C23267" s="1"/>
    </row>
    <row r="23268" spans="3:3">
      <c r="C23268" s="1"/>
    </row>
    <row r="23269" spans="3:3">
      <c r="C23269" s="1"/>
    </row>
    <row r="23270" spans="3:3">
      <c r="C23270" s="1"/>
    </row>
    <row r="23271" spans="3:3">
      <c r="C23271" s="1"/>
    </row>
    <row r="23272" spans="3:3">
      <c r="C23272" s="1"/>
    </row>
    <row r="23273" spans="3:3">
      <c r="C23273" s="1"/>
    </row>
    <row r="23274" spans="3:3">
      <c r="C23274" s="1"/>
    </row>
    <row r="23275" spans="3:3">
      <c r="C23275" s="1"/>
    </row>
    <row r="23276" spans="3:3">
      <c r="C23276" s="1"/>
    </row>
    <row r="23277" spans="3:3">
      <c r="C23277" s="1"/>
    </row>
    <row r="23278" spans="3:3">
      <c r="C23278" s="1"/>
    </row>
    <row r="23279" spans="3:3">
      <c r="C23279" s="1"/>
    </row>
    <row r="23280" spans="3:3">
      <c r="C23280" s="1"/>
    </row>
    <row r="23281" spans="3:3">
      <c r="C23281" s="1"/>
    </row>
    <row r="23282" spans="3:3">
      <c r="C23282" s="1"/>
    </row>
    <row r="23283" spans="3:3">
      <c r="C23283" s="1"/>
    </row>
    <row r="23284" spans="3:3">
      <c r="C23284" s="1"/>
    </row>
    <row r="23285" spans="3:3">
      <c r="C23285" s="1"/>
    </row>
    <row r="23286" spans="3:3">
      <c r="C23286" s="1"/>
    </row>
    <row r="23287" spans="3:3">
      <c r="C23287" s="1"/>
    </row>
    <row r="23288" spans="3:3">
      <c r="C23288" s="1"/>
    </row>
    <row r="23289" spans="3:3">
      <c r="C23289" s="1"/>
    </row>
    <row r="23290" spans="3:3">
      <c r="C23290" s="1"/>
    </row>
    <row r="23291" spans="3:3">
      <c r="C23291" s="1"/>
    </row>
    <row r="23292" spans="3:3">
      <c r="C23292" s="1"/>
    </row>
    <row r="23293" spans="3:3">
      <c r="C23293" s="1"/>
    </row>
    <row r="23294" spans="3:3">
      <c r="C23294" s="1"/>
    </row>
    <row r="23295" spans="3:3">
      <c r="C23295" s="1"/>
    </row>
    <row r="23296" spans="3:3">
      <c r="C23296" s="1"/>
    </row>
    <row r="23297" spans="3:3">
      <c r="C23297" s="1"/>
    </row>
    <row r="23298" spans="3:3">
      <c r="C23298" s="1"/>
    </row>
    <row r="23299" spans="3:3">
      <c r="C23299" s="1"/>
    </row>
    <row r="23300" spans="3:3">
      <c r="C23300" s="1"/>
    </row>
    <row r="23301" spans="3:3">
      <c r="C23301" s="1"/>
    </row>
    <row r="23302" spans="3:3">
      <c r="C23302" s="1"/>
    </row>
    <row r="23303" spans="3:3">
      <c r="C23303" s="1"/>
    </row>
    <row r="23304" spans="3:3">
      <c r="C23304" s="1"/>
    </row>
    <row r="23305" spans="3:3">
      <c r="C23305" s="1"/>
    </row>
    <row r="23306" spans="3:3">
      <c r="C23306" s="1"/>
    </row>
    <row r="23307" spans="3:3">
      <c r="C23307" s="1"/>
    </row>
    <row r="23308" spans="3:3">
      <c r="C23308" s="1"/>
    </row>
    <row r="23309" spans="3:3">
      <c r="C23309" s="1"/>
    </row>
    <row r="23310" spans="3:3">
      <c r="C23310" s="1"/>
    </row>
    <row r="23311" spans="3:3">
      <c r="C23311" s="1"/>
    </row>
    <row r="23312" spans="3:3">
      <c r="C23312" s="1"/>
    </row>
    <row r="23313" spans="3:3">
      <c r="C23313" s="1"/>
    </row>
    <row r="23314" spans="3:3">
      <c r="C23314" s="1"/>
    </row>
    <row r="23315" spans="3:3">
      <c r="C23315" s="1"/>
    </row>
    <row r="23316" spans="3:3">
      <c r="C23316" s="1"/>
    </row>
    <row r="23317" spans="3:3">
      <c r="C23317" s="1"/>
    </row>
    <row r="23318" spans="3:3">
      <c r="C23318" s="1"/>
    </row>
    <row r="23319" spans="3:3">
      <c r="C23319" s="1"/>
    </row>
    <row r="23320" spans="3:3">
      <c r="C23320" s="1"/>
    </row>
    <row r="23321" spans="3:3">
      <c r="C23321" s="1"/>
    </row>
    <row r="23322" spans="3:3">
      <c r="C23322" s="1"/>
    </row>
    <row r="23323" spans="3:3">
      <c r="C23323" s="1"/>
    </row>
    <row r="23324" spans="3:3">
      <c r="C23324" s="1"/>
    </row>
    <row r="23325" spans="3:3">
      <c r="C23325" s="1"/>
    </row>
    <row r="23326" spans="3:3">
      <c r="C23326" s="1"/>
    </row>
    <row r="23327" spans="3:3">
      <c r="C23327" s="1"/>
    </row>
    <row r="23328" spans="3:3">
      <c r="C23328" s="1"/>
    </row>
    <row r="23329" spans="3:3">
      <c r="C23329" s="1"/>
    </row>
    <row r="23330" spans="3:3">
      <c r="C23330" s="1"/>
    </row>
    <row r="23331" spans="3:3">
      <c r="C23331" s="1"/>
    </row>
    <row r="23332" spans="3:3">
      <c r="C23332" s="1"/>
    </row>
    <row r="23333" spans="3:3">
      <c r="C23333" s="1"/>
    </row>
    <row r="23334" spans="3:3">
      <c r="C23334" s="1"/>
    </row>
    <row r="23335" spans="3:3">
      <c r="C23335" s="1"/>
    </row>
    <row r="23336" spans="3:3">
      <c r="C23336" s="1"/>
    </row>
    <row r="23337" spans="3:3">
      <c r="C23337" s="1"/>
    </row>
    <row r="23338" spans="3:3">
      <c r="C23338" s="1"/>
    </row>
    <row r="23339" spans="3:3">
      <c r="C23339" s="1"/>
    </row>
    <row r="23340" spans="3:3">
      <c r="C23340" s="1"/>
    </row>
    <row r="23341" spans="3:3">
      <c r="C23341" s="1"/>
    </row>
    <row r="23342" spans="3:3">
      <c r="C23342" s="1"/>
    </row>
    <row r="23343" spans="3:3">
      <c r="C23343" s="1"/>
    </row>
    <row r="23344" spans="3:3">
      <c r="C23344" s="1"/>
    </row>
    <row r="23345" spans="3:3">
      <c r="C23345" s="1"/>
    </row>
    <row r="23346" spans="3:3">
      <c r="C23346" s="1"/>
    </row>
    <row r="23347" spans="3:3">
      <c r="C23347" s="1"/>
    </row>
    <row r="23348" spans="3:3">
      <c r="C23348" s="1"/>
    </row>
    <row r="23349" spans="3:3">
      <c r="C23349" s="1"/>
    </row>
    <row r="23350" spans="3:3">
      <c r="C23350" s="1"/>
    </row>
    <row r="23351" spans="3:3">
      <c r="C23351" s="1"/>
    </row>
    <row r="23352" spans="3:3">
      <c r="C23352" s="1"/>
    </row>
    <row r="23353" spans="3:3">
      <c r="C23353" s="1"/>
    </row>
    <row r="23354" spans="3:3">
      <c r="C23354" s="1"/>
    </row>
    <row r="23355" spans="3:3">
      <c r="C23355" s="1"/>
    </row>
    <row r="23356" spans="3:3">
      <c r="C23356" s="1"/>
    </row>
    <row r="23357" spans="3:3">
      <c r="C23357" s="1"/>
    </row>
    <row r="23358" spans="3:3">
      <c r="C23358" s="1"/>
    </row>
    <row r="23359" spans="3:3">
      <c r="C23359" s="1"/>
    </row>
    <row r="23360" spans="3:3">
      <c r="C23360" s="1"/>
    </row>
    <row r="23361" spans="3:3">
      <c r="C23361" s="1"/>
    </row>
    <row r="23362" spans="3:3">
      <c r="C23362" s="1"/>
    </row>
    <row r="23363" spans="3:3">
      <c r="C23363" s="1"/>
    </row>
    <row r="23364" spans="3:3">
      <c r="C23364" s="1"/>
    </row>
    <row r="23365" spans="3:3">
      <c r="C23365" s="1"/>
    </row>
    <row r="23366" spans="3:3">
      <c r="C23366" s="1"/>
    </row>
    <row r="23367" spans="3:3">
      <c r="C23367" s="1"/>
    </row>
    <row r="23368" spans="3:3">
      <c r="C23368" s="1"/>
    </row>
    <row r="23369" spans="3:3">
      <c r="C23369" s="1"/>
    </row>
    <row r="23370" spans="3:3">
      <c r="C23370" s="1"/>
    </row>
    <row r="23371" spans="3:3">
      <c r="C23371" s="1"/>
    </row>
    <row r="23372" spans="3:3">
      <c r="C23372" s="1"/>
    </row>
    <row r="23373" spans="3:3">
      <c r="C23373" s="1"/>
    </row>
    <row r="23374" spans="3:3">
      <c r="C23374" s="1"/>
    </row>
    <row r="23375" spans="3:3">
      <c r="C23375" s="1"/>
    </row>
    <row r="23376" spans="3:3">
      <c r="C23376" s="1"/>
    </row>
    <row r="23377" spans="3:3">
      <c r="C23377" s="1"/>
    </row>
    <row r="23378" spans="3:3">
      <c r="C23378" s="1"/>
    </row>
    <row r="23379" spans="3:3">
      <c r="C23379" s="1"/>
    </row>
    <row r="23380" spans="3:3">
      <c r="C23380" s="1"/>
    </row>
    <row r="23381" spans="3:3">
      <c r="C23381" s="1"/>
    </row>
    <row r="23382" spans="3:3">
      <c r="C23382" s="1"/>
    </row>
    <row r="23383" spans="3:3">
      <c r="C23383" s="1"/>
    </row>
    <row r="23384" spans="3:3">
      <c r="C23384" s="1"/>
    </row>
    <row r="23385" spans="3:3">
      <c r="C23385" s="1"/>
    </row>
    <row r="23386" spans="3:3">
      <c r="C23386" s="1"/>
    </row>
    <row r="23387" spans="3:3">
      <c r="C23387" s="1"/>
    </row>
    <row r="23388" spans="3:3">
      <c r="C23388" s="1"/>
    </row>
    <row r="23389" spans="3:3">
      <c r="C23389" s="1"/>
    </row>
    <row r="23390" spans="3:3">
      <c r="C23390" s="1"/>
    </row>
    <row r="23391" spans="3:3">
      <c r="C23391" s="1"/>
    </row>
    <row r="23392" spans="3:3">
      <c r="C23392" s="1"/>
    </row>
    <row r="23393" spans="3:3">
      <c r="C23393" s="1"/>
    </row>
    <row r="23394" spans="3:3">
      <c r="C23394" s="1"/>
    </row>
    <row r="23395" spans="3:3">
      <c r="C23395" s="1"/>
    </row>
    <row r="23396" spans="3:3">
      <c r="C23396" s="1"/>
    </row>
    <row r="23397" spans="3:3">
      <c r="C23397" s="1"/>
    </row>
    <row r="23398" spans="3:3">
      <c r="C23398" s="1"/>
    </row>
    <row r="23399" spans="3:3">
      <c r="C23399" s="1"/>
    </row>
    <row r="23400" spans="3:3">
      <c r="C23400" s="1"/>
    </row>
    <row r="23401" spans="3:3">
      <c r="C23401" s="1"/>
    </row>
    <row r="23402" spans="3:3">
      <c r="C23402" s="1"/>
    </row>
    <row r="23403" spans="3:3">
      <c r="C23403" s="1"/>
    </row>
    <row r="23404" spans="3:3">
      <c r="C23404" s="1"/>
    </row>
    <row r="23405" spans="3:3">
      <c r="C23405" s="1"/>
    </row>
    <row r="23406" spans="3:3">
      <c r="C23406" s="1"/>
    </row>
    <row r="23407" spans="3:3">
      <c r="C23407" s="1"/>
    </row>
    <row r="23408" spans="3:3">
      <c r="C23408" s="1"/>
    </row>
    <row r="23409" spans="3:3">
      <c r="C23409" s="1"/>
    </row>
    <row r="23410" spans="3:3">
      <c r="C23410" s="1"/>
    </row>
    <row r="23411" spans="3:3">
      <c r="C23411" s="1"/>
    </row>
    <row r="23412" spans="3:3">
      <c r="C23412" s="1"/>
    </row>
    <row r="23413" spans="3:3">
      <c r="C23413" s="1"/>
    </row>
    <row r="23414" spans="3:3">
      <c r="C23414" s="1"/>
    </row>
    <row r="23415" spans="3:3">
      <c r="C23415" s="1"/>
    </row>
    <row r="23416" spans="3:3">
      <c r="C23416" s="1"/>
    </row>
    <row r="23417" spans="3:3">
      <c r="C23417" s="1"/>
    </row>
    <row r="23418" spans="3:3">
      <c r="C23418" s="1"/>
    </row>
    <row r="23419" spans="3:3">
      <c r="C23419" s="1"/>
    </row>
    <row r="23420" spans="3:3">
      <c r="C23420" s="1"/>
    </row>
    <row r="23421" spans="3:3">
      <c r="C23421" s="1"/>
    </row>
    <row r="23422" spans="3:3">
      <c r="C23422" s="1"/>
    </row>
    <row r="23423" spans="3:3">
      <c r="C23423" s="1"/>
    </row>
    <row r="23424" spans="3:3">
      <c r="C23424" s="1"/>
    </row>
    <row r="23425" spans="3:3">
      <c r="C23425" s="1"/>
    </row>
    <row r="23426" spans="3:3">
      <c r="C23426" s="1"/>
    </row>
    <row r="23427" spans="3:3">
      <c r="C23427" s="1"/>
    </row>
    <row r="23428" spans="3:3">
      <c r="C23428" s="1"/>
    </row>
    <row r="23429" spans="3:3">
      <c r="C23429" s="1"/>
    </row>
    <row r="23430" spans="3:3">
      <c r="C23430" s="1"/>
    </row>
    <row r="23431" spans="3:3">
      <c r="C23431" s="1"/>
    </row>
    <row r="23432" spans="3:3">
      <c r="C23432" s="1"/>
    </row>
    <row r="23433" spans="3:3">
      <c r="C23433" s="1"/>
    </row>
    <row r="23434" spans="3:3">
      <c r="C23434" s="1"/>
    </row>
    <row r="23435" spans="3:3">
      <c r="C23435" s="1"/>
    </row>
    <row r="23436" spans="3:3">
      <c r="C23436" s="1"/>
    </row>
    <row r="23437" spans="3:3">
      <c r="C23437" s="1"/>
    </row>
    <row r="23438" spans="3:3">
      <c r="C23438" s="1"/>
    </row>
    <row r="23439" spans="3:3">
      <c r="C23439" s="1"/>
    </row>
    <row r="23440" spans="3:3">
      <c r="C23440" s="1"/>
    </row>
    <row r="23441" spans="3:3">
      <c r="C23441" s="1"/>
    </row>
    <row r="23442" spans="3:3">
      <c r="C23442" s="1"/>
    </row>
    <row r="23443" spans="3:3">
      <c r="C23443" s="1"/>
    </row>
    <row r="23444" spans="3:3">
      <c r="C23444" s="1"/>
    </row>
    <row r="23445" spans="3:3">
      <c r="C23445" s="1"/>
    </row>
    <row r="23446" spans="3:3">
      <c r="C23446" s="1"/>
    </row>
    <row r="23447" spans="3:3">
      <c r="C23447" s="1"/>
    </row>
    <row r="23448" spans="3:3">
      <c r="C23448" s="1"/>
    </row>
    <row r="23449" spans="3:3">
      <c r="C23449" s="1"/>
    </row>
    <row r="23450" spans="3:3">
      <c r="C23450" s="1"/>
    </row>
    <row r="23451" spans="3:3">
      <c r="C23451" s="1"/>
    </row>
    <row r="23452" spans="3:3">
      <c r="C23452" s="1"/>
    </row>
    <row r="23453" spans="3:3">
      <c r="C23453" s="1"/>
    </row>
    <row r="23454" spans="3:3">
      <c r="C23454" s="1"/>
    </row>
    <row r="23455" spans="3:3">
      <c r="C23455" s="1"/>
    </row>
    <row r="23456" spans="3:3">
      <c r="C23456" s="1"/>
    </row>
    <row r="23457" spans="3:3">
      <c r="C23457" s="1"/>
    </row>
    <row r="23458" spans="3:3">
      <c r="C23458" s="1"/>
    </row>
    <row r="23459" spans="3:3">
      <c r="C23459" s="1"/>
    </row>
    <row r="23460" spans="3:3">
      <c r="C23460" s="1"/>
    </row>
    <row r="23461" spans="3:3">
      <c r="C23461" s="1"/>
    </row>
    <row r="23462" spans="3:3">
      <c r="C23462" s="1"/>
    </row>
    <row r="23463" spans="3:3">
      <c r="C23463" s="1"/>
    </row>
    <row r="23464" spans="3:3">
      <c r="C23464" s="1"/>
    </row>
    <row r="23465" spans="3:3">
      <c r="C23465" s="1"/>
    </row>
    <row r="23466" spans="3:3">
      <c r="C23466" s="1"/>
    </row>
    <row r="23467" spans="3:3">
      <c r="C23467" s="1"/>
    </row>
    <row r="23468" spans="3:3">
      <c r="C23468" s="1"/>
    </row>
    <row r="23469" spans="3:3">
      <c r="C23469" s="1"/>
    </row>
    <row r="23470" spans="3:3">
      <c r="C23470" s="1"/>
    </row>
    <row r="23471" spans="3:3">
      <c r="C23471" s="1"/>
    </row>
    <row r="23472" spans="3:3">
      <c r="C23472" s="1"/>
    </row>
    <row r="23473" spans="3:3">
      <c r="C23473" s="1"/>
    </row>
    <row r="23474" spans="3:3">
      <c r="C23474" s="1"/>
    </row>
    <row r="23475" spans="3:3">
      <c r="C23475" s="1"/>
    </row>
    <row r="23476" spans="3:3">
      <c r="C23476" s="1"/>
    </row>
    <row r="23477" spans="3:3">
      <c r="C23477" s="1"/>
    </row>
    <row r="23478" spans="3:3">
      <c r="C23478" s="1"/>
    </row>
    <row r="23479" spans="3:3">
      <c r="C23479" s="1"/>
    </row>
    <row r="23480" spans="3:3">
      <c r="C23480" s="1"/>
    </row>
    <row r="23481" spans="3:3">
      <c r="C23481" s="1"/>
    </row>
    <row r="23482" spans="3:3">
      <c r="C23482" s="1"/>
    </row>
    <row r="23483" spans="3:3">
      <c r="C23483" s="1"/>
    </row>
    <row r="23484" spans="3:3">
      <c r="C23484" s="1"/>
    </row>
    <row r="23485" spans="3:3">
      <c r="C23485" s="1"/>
    </row>
    <row r="23486" spans="3:3">
      <c r="C23486" s="1"/>
    </row>
    <row r="23487" spans="3:3">
      <c r="C23487" s="1"/>
    </row>
    <row r="23488" spans="3:3">
      <c r="C23488" s="1"/>
    </row>
    <row r="23489" spans="3:3">
      <c r="C23489" s="1"/>
    </row>
    <row r="23490" spans="3:3">
      <c r="C23490" s="1"/>
    </row>
    <row r="23491" spans="3:3">
      <c r="C23491" s="1"/>
    </row>
    <row r="23492" spans="3:3">
      <c r="C23492" s="1"/>
    </row>
    <row r="23493" spans="3:3">
      <c r="C23493" s="1"/>
    </row>
    <row r="23494" spans="3:3">
      <c r="C23494" s="1"/>
    </row>
    <row r="23495" spans="3:3">
      <c r="C23495" s="1"/>
    </row>
    <row r="23496" spans="3:3">
      <c r="C23496" s="1"/>
    </row>
    <row r="23497" spans="3:3">
      <c r="C23497" s="1"/>
    </row>
    <row r="23498" spans="3:3">
      <c r="C23498" s="1"/>
    </row>
    <row r="23499" spans="3:3">
      <c r="C23499" s="1"/>
    </row>
    <row r="23500" spans="3:3">
      <c r="C23500" s="1"/>
    </row>
    <row r="23501" spans="3:3">
      <c r="C23501" s="1"/>
    </row>
    <row r="23502" spans="3:3">
      <c r="C23502" s="1"/>
    </row>
    <row r="23503" spans="3:3">
      <c r="C23503" s="1"/>
    </row>
    <row r="23504" spans="3:3">
      <c r="C23504" s="1"/>
    </row>
    <row r="23505" spans="3:3">
      <c r="C23505" s="1"/>
    </row>
    <row r="23506" spans="3:3">
      <c r="C23506" s="1"/>
    </row>
    <row r="23507" spans="3:3">
      <c r="C23507" s="1"/>
    </row>
    <row r="23508" spans="3:3">
      <c r="C23508" s="1"/>
    </row>
    <row r="23509" spans="3:3">
      <c r="C23509" s="1"/>
    </row>
    <row r="23510" spans="3:3">
      <c r="C23510" s="1"/>
    </row>
    <row r="23511" spans="3:3">
      <c r="C23511" s="1"/>
    </row>
    <row r="23512" spans="3:3">
      <c r="C23512" s="1"/>
    </row>
    <row r="23513" spans="3:3">
      <c r="C23513" s="1"/>
    </row>
    <row r="23514" spans="3:3">
      <c r="C23514" s="1"/>
    </row>
    <row r="23515" spans="3:3">
      <c r="C23515" s="1"/>
    </row>
    <row r="23516" spans="3:3">
      <c r="C23516" s="1"/>
    </row>
    <row r="23517" spans="3:3">
      <c r="C23517" s="1"/>
    </row>
    <row r="23518" spans="3:3">
      <c r="C23518" s="1"/>
    </row>
    <row r="23519" spans="3:3">
      <c r="C23519" s="1"/>
    </row>
    <row r="23520" spans="3:3">
      <c r="C23520" s="1"/>
    </row>
    <row r="23521" spans="3:3">
      <c r="C23521" s="1"/>
    </row>
    <row r="23522" spans="3:3">
      <c r="C23522" s="1"/>
    </row>
    <row r="23523" spans="3:3">
      <c r="C23523" s="1"/>
    </row>
    <row r="23524" spans="3:3">
      <c r="C23524" s="1"/>
    </row>
    <row r="23525" spans="3:3">
      <c r="C23525" s="1"/>
    </row>
    <row r="23526" spans="3:3">
      <c r="C23526" s="1"/>
    </row>
    <row r="23527" spans="3:3">
      <c r="C23527" s="1"/>
    </row>
    <row r="23528" spans="3:3">
      <c r="C23528" s="1"/>
    </row>
    <row r="23529" spans="3:3">
      <c r="C23529" s="1"/>
    </row>
    <row r="23530" spans="3:3">
      <c r="C23530" s="1"/>
    </row>
    <row r="23531" spans="3:3">
      <c r="C23531" s="1"/>
    </row>
    <row r="23532" spans="3:3">
      <c r="C23532" s="1"/>
    </row>
    <row r="23533" spans="3:3">
      <c r="C23533" s="1"/>
    </row>
    <row r="23534" spans="3:3">
      <c r="C23534" s="1"/>
    </row>
    <row r="23535" spans="3:3">
      <c r="C23535" s="1"/>
    </row>
    <row r="23536" spans="3:3">
      <c r="C23536" s="1"/>
    </row>
    <row r="23537" spans="3:3">
      <c r="C23537" s="1"/>
    </row>
    <row r="23538" spans="3:3">
      <c r="C23538" s="1"/>
    </row>
    <row r="23539" spans="3:3">
      <c r="C23539" s="1"/>
    </row>
    <row r="23540" spans="3:3">
      <c r="C23540" s="1"/>
    </row>
    <row r="23541" spans="3:3">
      <c r="C23541" s="1"/>
    </row>
    <row r="23542" spans="3:3">
      <c r="C23542" s="1"/>
    </row>
    <row r="23543" spans="3:3">
      <c r="C23543" s="1"/>
    </row>
    <row r="23544" spans="3:3">
      <c r="C23544" s="1"/>
    </row>
    <row r="23545" spans="3:3">
      <c r="C23545" s="1"/>
    </row>
    <row r="23546" spans="3:3">
      <c r="C23546" s="1"/>
    </row>
    <row r="23547" spans="3:3">
      <c r="C23547" s="1"/>
    </row>
    <row r="23548" spans="3:3">
      <c r="C23548" s="1"/>
    </row>
    <row r="23549" spans="3:3">
      <c r="C23549" s="1"/>
    </row>
    <row r="23550" spans="3:3">
      <c r="C23550" s="1"/>
    </row>
    <row r="23551" spans="3:3">
      <c r="C23551" s="1"/>
    </row>
    <row r="23552" spans="3:3">
      <c r="C23552" s="1"/>
    </row>
    <row r="23553" spans="3:3">
      <c r="C23553" s="1"/>
    </row>
    <row r="23554" spans="3:3">
      <c r="C23554" s="1"/>
    </row>
    <row r="23555" spans="3:3">
      <c r="C23555" s="1"/>
    </row>
    <row r="23556" spans="3:3">
      <c r="C23556" s="1"/>
    </row>
    <row r="23557" spans="3:3">
      <c r="C23557" s="1"/>
    </row>
    <row r="23558" spans="3:3">
      <c r="C23558" s="1"/>
    </row>
    <row r="23559" spans="3:3">
      <c r="C23559" s="1"/>
    </row>
    <row r="23560" spans="3:3">
      <c r="C23560" s="1"/>
    </row>
    <row r="23561" spans="3:3">
      <c r="C23561" s="1"/>
    </row>
    <row r="23562" spans="3:3">
      <c r="C23562" s="1"/>
    </row>
    <row r="23563" spans="3:3">
      <c r="C23563" s="1"/>
    </row>
    <row r="23564" spans="3:3">
      <c r="C23564" s="1"/>
    </row>
    <row r="23565" spans="3:3">
      <c r="C23565" s="1"/>
    </row>
    <row r="23566" spans="3:3">
      <c r="C23566" s="1"/>
    </row>
    <row r="23567" spans="3:3">
      <c r="C23567" s="1"/>
    </row>
    <row r="23568" spans="3:3">
      <c r="C23568" s="1"/>
    </row>
    <row r="23569" spans="3:3">
      <c r="C23569" s="1"/>
    </row>
    <row r="23570" spans="3:3">
      <c r="C23570" s="1"/>
    </row>
    <row r="23571" spans="3:3">
      <c r="C23571" s="1"/>
    </row>
    <row r="23572" spans="3:3">
      <c r="C23572" s="1"/>
    </row>
    <row r="23573" spans="3:3">
      <c r="C23573" s="1"/>
    </row>
    <row r="23574" spans="3:3">
      <c r="C23574" s="1"/>
    </row>
    <row r="23575" spans="3:3">
      <c r="C23575" s="1"/>
    </row>
    <row r="23576" spans="3:3">
      <c r="C23576" s="1"/>
    </row>
    <row r="23577" spans="3:3">
      <c r="C23577" s="1"/>
    </row>
    <row r="23578" spans="3:3">
      <c r="C23578" s="1"/>
    </row>
    <row r="23579" spans="3:3">
      <c r="C23579" s="1"/>
    </row>
    <row r="23580" spans="3:3">
      <c r="C23580" s="1"/>
    </row>
    <row r="23581" spans="3:3">
      <c r="C23581" s="1"/>
    </row>
    <row r="23582" spans="3:3">
      <c r="C23582" s="1"/>
    </row>
    <row r="23583" spans="3:3">
      <c r="C23583" s="1"/>
    </row>
    <row r="23584" spans="3:3">
      <c r="C23584" s="1"/>
    </row>
    <row r="23585" spans="3:3">
      <c r="C23585" s="1"/>
    </row>
    <row r="23586" spans="3:3">
      <c r="C23586" s="1"/>
    </row>
    <row r="23587" spans="3:3">
      <c r="C23587" s="1"/>
    </row>
    <row r="23588" spans="3:3">
      <c r="C23588" s="1"/>
    </row>
    <row r="23589" spans="3:3">
      <c r="C23589" s="1"/>
    </row>
    <row r="23590" spans="3:3">
      <c r="C23590" s="1"/>
    </row>
    <row r="23591" spans="3:3">
      <c r="C23591" s="1"/>
    </row>
    <row r="23592" spans="3:3">
      <c r="C23592" s="1"/>
    </row>
    <row r="23593" spans="3:3">
      <c r="C23593" s="1"/>
    </row>
    <row r="23594" spans="3:3">
      <c r="C23594" s="1"/>
    </row>
    <row r="23595" spans="3:3">
      <c r="C23595" s="1"/>
    </row>
    <row r="23596" spans="3:3">
      <c r="C23596" s="1"/>
    </row>
    <row r="23597" spans="3:3">
      <c r="C23597" s="1"/>
    </row>
    <row r="23598" spans="3:3">
      <c r="C23598" s="1"/>
    </row>
    <row r="23599" spans="3:3">
      <c r="C23599" s="1"/>
    </row>
    <row r="23600" spans="3:3">
      <c r="C23600" s="1"/>
    </row>
    <row r="23601" spans="3:3">
      <c r="C23601" s="1"/>
    </row>
    <row r="23602" spans="3:3">
      <c r="C23602" s="1"/>
    </row>
    <row r="23603" spans="3:3">
      <c r="C23603" s="1"/>
    </row>
    <row r="23604" spans="3:3">
      <c r="C23604" s="1"/>
    </row>
    <row r="23605" spans="3:3">
      <c r="C23605" s="1"/>
    </row>
    <row r="23606" spans="3:3">
      <c r="C23606" s="1"/>
    </row>
    <row r="23607" spans="3:3">
      <c r="C23607" s="1"/>
    </row>
    <row r="23608" spans="3:3">
      <c r="C23608" s="1"/>
    </row>
    <row r="23609" spans="3:3">
      <c r="C23609" s="1"/>
    </row>
    <row r="23610" spans="3:3">
      <c r="C23610" s="1"/>
    </row>
    <row r="23611" spans="3:3">
      <c r="C23611" s="1"/>
    </row>
    <row r="23612" spans="3:3">
      <c r="C23612" s="1"/>
    </row>
    <row r="23613" spans="3:3">
      <c r="C23613" s="1"/>
    </row>
    <row r="23614" spans="3:3">
      <c r="C23614" s="1"/>
    </row>
    <row r="23615" spans="3:3">
      <c r="C23615" s="1"/>
    </row>
    <row r="23616" spans="3:3">
      <c r="C23616" s="1"/>
    </row>
    <row r="23617" spans="3:3">
      <c r="C23617" s="1"/>
    </row>
    <row r="23618" spans="3:3">
      <c r="C23618" s="1"/>
    </row>
    <row r="23619" spans="3:3">
      <c r="C23619" s="1"/>
    </row>
    <row r="23620" spans="3:3">
      <c r="C23620" s="1"/>
    </row>
    <row r="23621" spans="3:3">
      <c r="C23621" s="1"/>
    </row>
    <row r="23622" spans="3:3">
      <c r="C23622" s="1"/>
    </row>
    <row r="23623" spans="3:3">
      <c r="C23623" s="1"/>
    </row>
    <row r="23624" spans="3:3">
      <c r="C23624" s="1"/>
    </row>
    <row r="23625" spans="3:3">
      <c r="C23625" s="1"/>
    </row>
    <row r="23626" spans="3:3">
      <c r="C23626" s="1"/>
    </row>
    <row r="23627" spans="3:3">
      <c r="C23627" s="1"/>
    </row>
    <row r="23628" spans="3:3">
      <c r="C23628" s="1"/>
    </row>
    <row r="23629" spans="3:3">
      <c r="C23629" s="1"/>
    </row>
    <row r="23630" spans="3:3">
      <c r="C23630" s="1"/>
    </row>
    <row r="23631" spans="3:3">
      <c r="C23631" s="1"/>
    </row>
    <row r="23632" spans="3:3">
      <c r="C23632" s="1"/>
    </row>
    <row r="23633" spans="3:3">
      <c r="C23633" s="1"/>
    </row>
    <row r="23634" spans="3:3">
      <c r="C23634" s="1"/>
    </row>
    <row r="23635" spans="3:3">
      <c r="C23635" s="1"/>
    </row>
    <row r="23636" spans="3:3">
      <c r="C23636" s="1"/>
    </row>
    <row r="23637" spans="3:3">
      <c r="C23637" s="1"/>
    </row>
    <row r="23638" spans="3:3">
      <c r="C23638" s="1"/>
    </row>
    <row r="23639" spans="3:3">
      <c r="C23639" s="1"/>
    </row>
    <row r="23640" spans="3:3">
      <c r="C23640" s="1"/>
    </row>
    <row r="23641" spans="3:3">
      <c r="C23641" s="1"/>
    </row>
    <row r="23642" spans="3:3">
      <c r="C23642" s="1"/>
    </row>
    <row r="23643" spans="3:3">
      <c r="C23643" s="1"/>
    </row>
    <row r="23644" spans="3:3">
      <c r="C23644" s="1"/>
    </row>
    <row r="23645" spans="3:3">
      <c r="C23645" s="1"/>
    </row>
    <row r="23646" spans="3:3">
      <c r="C23646" s="1"/>
    </row>
    <row r="23647" spans="3:3">
      <c r="C23647" s="1"/>
    </row>
    <row r="23648" spans="3:3">
      <c r="C23648" s="1"/>
    </row>
    <row r="23649" spans="3:3">
      <c r="C23649" s="1"/>
    </row>
    <row r="23650" spans="3:3">
      <c r="C23650" s="1"/>
    </row>
    <row r="23651" spans="3:3">
      <c r="C23651" s="1"/>
    </row>
    <row r="23652" spans="3:3">
      <c r="C23652" s="1"/>
    </row>
    <row r="23653" spans="3:3">
      <c r="C23653" s="1"/>
    </row>
    <row r="23654" spans="3:3">
      <c r="C23654" s="1"/>
    </row>
    <row r="23655" spans="3:3">
      <c r="C23655" s="1"/>
    </row>
    <row r="23656" spans="3:3">
      <c r="C23656" s="1"/>
    </row>
    <row r="23657" spans="3:3">
      <c r="C23657" s="1"/>
    </row>
    <row r="23658" spans="3:3">
      <c r="C23658" s="1"/>
    </row>
    <row r="23659" spans="3:3">
      <c r="C23659" s="1"/>
    </row>
    <row r="23660" spans="3:3">
      <c r="C23660" s="1"/>
    </row>
    <row r="23661" spans="3:3">
      <c r="C23661" s="1"/>
    </row>
    <row r="23662" spans="3:3">
      <c r="C23662" s="1"/>
    </row>
    <row r="23663" spans="3:3">
      <c r="C23663" s="1"/>
    </row>
    <row r="23664" spans="3:3">
      <c r="C23664" s="1"/>
    </row>
    <row r="23665" spans="3:3">
      <c r="C23665" s="1"/>
    </row>
    <row r="23666" spans="3:3">
      <c r="C23666" s="1"/>
    </row>
    <row r="23667" spans="3:3">
      <c r="C23667" s="1"/>
    </row>
    <row r="23668" spans="3:3">
      <c r="C23668" s="1"/>
    </row>
    <row r="23669" spans="3:3">
      <c r="C23669" s="1"/>
    </row>
    <row r="23670" spans="3:3">
      <c r="C23670" s="1"/>
    </row>
    <row r="23671" spans="3:3">
      <c r="C23671" s="1"/>
    </row>
    <row r="23672" spans="3:3">
      <c r="C23672" s="1"/>
    </row>
    <row r="23673" spans="3:3">
      <c r="C23673" s="1"/>
    </row>
    <row r="23674" spans="3:3">
      <c r="C23674" s="1"/>
    </row>
    <row r="23675" spans="3:3">
      <c r="C23675" s="1"/>
    </row>
    <row r="23676" spans="3:3">
      <c r="C23676" s="1"/>
    </row>
    <row r="23677" spans="3:3">
      <c r="C23677" s="1"/>
    </row>
    <row r="23678" spans="3:3">
      <c r="C23678" s="1"/>
    </row>
    <row r="23679" spans="3:3">
      <c r="C23679" s="1"/>
    </row>
    <row r="23680" spans="3:3">
      <c r="C23680" s="1"/>
    </row>
    <row r="23681" spans="3:3">
      <c r="C23681" s="1"/>
    </row>
    <row r="23682" spans="3:3">
      <c r="C23682" s="1"/>
    </row>
    <row r="23683" spans="3:3">
      <c r="C23683" s="1"/>
    </row>
    <row r="23684" spans="3:3">
      <c r="C23684" s="1"/>
    </row>
    <row r="23685" spans="3:3">
      <c r="C23685" s="1"/>
    </row>
    <row r="23686" spans="3:3">
      <c r="C23686" s="1"/>
    </row>
    <row r="23687" spans="3:3">
      <c r="C23687" s="1"/>
    </row>
    <row r="23688" spans="3:3">
      <c r="C23688" s="1"/>
    </row>
    <row r="23689" spans="3:3">
      <c r="C23689" s="1"/>
    </row>
    <row r="23690" spans="3:3">
      <c r="C23690" s="1"/>
    </row>
    <row r="23691" spans="3:3">
      <c r="C23691" s="1"/>
    </row>
    <row r="23692" spans="3:3">
      <c r="C23692" s="1"/>
    </row>
    <row r="23693" spans="3:3">
      <c r="C23693" s="1"/>
    </row>
    <row r="23694" spans="3:3">
      <c r="C23694" s="1"/>
    </row>
    <row r="23695" spans="3:3">
      <c r="C23695" s="1"/>
    </row>
    <row r="23696" spans="3:3">
      <c r="C23696" s="1"/>
    </row>
    <row r="23697" spans="3:3">
      <c r="C23697" s="1"/>
    </row>
    <row r="23698" spans="3:3">
      <c r="C23698" s="1"/>
    </row>
    <row r="23699" spans="3:3">
      <c r="C23699" s="1"/>
    </row>
    <row r="23700" spans="3:3">
      <c r="C23700" s="1"/>
    </row>
    <row r="23701" spans="3:3">
      <c r="C23701" s="1"/>
    </row>
    <row r="23702" spans="3:3">
      <c r="C23702" s="1"/>
    </row>
    <row r="23703" spans="3:3">
      <c r="C23703" s="1"/>
    </row>
    <row r="23704" spans="3:3">
      <c r="C23704" s="1"/>
    </row>
    <row r="23705" spans="3:3">
      <c r="C23705" s="1"/>
    </row>
    <row r="23706" spans="3:3">
      <c r="C23706" s="1"/>
    </row>
    <row r="23707" spans="3:3">
      <c r="C23707" s="1"/>
    </row>
    <row r="23708" spans="3:3">
      <c r="C23708" s="1"/>
    </row>
    <row r="23709" spans="3:3">
      <c r="C23709" s="1"/>
    </row>
    <row r="23710" spans="3:3">
      <c r="C23710" s="1"/>
    </row>
    <row r="23711" spans="3:3">
      <c r="C23711" s="1"/>
    </row>
    <row r="23712" spans="3:3">
      <c r="C23712" s="1"/>
    </row>
    <row r="23713" spans="3:3">
      <c r="C23713" s="1"/>
    </row>
    <row r="23714" spans="3:3">
      <c r="C23714" s="1"/>
    </row>
    <row r="23715" spans="3:3">
      <c r="C23715" s="1"/>
    </row>
    <row r="23716" spans="3:3">
      <c r="C23716" s="1"/>
    </row>
    <row r="23717" spans="3:3">
      <c r="C23717" s="1"/>
    </row>
    <row r="23718" spans="3:3">
      <c r="C23718" s="1"/>
    </row>
    <row r="23719" spans="3:3">
      <c r="C23719" s="1"/>
    </row>
    <row r="23720" spans="3:3">
      <c r="C23720" s="1"/>
    </row>
    <row r="23721" spans="3:3">
      <c r="C23721" s="1"/>
    </row>
    <row r="23722" spans="3:3">
      <c r="C23722" s="1"/>
    </row>
    <row r="23723" spans="3:3">
      <c r="C23723" s="1"/>
    </row>
    <row r="23724" spans="3:3">
      <c r="C23724" s="1"/>
    </row>
    <row r="23725" spans="3:3">
      <c r="C23725" s="1"/>
    </row>
    <row r="23726" spans="3:3">
      <c r="C23726" s="1"/>
    </row>
    <row r="23727" spans="3:3">
      <c r="C23727" s="1"/>
    </row>
    <row r="23728" spans="3:3">
      <c r="C23728" s="1"/>
    </row>
    <row r="23729" spans="3:3">
      <c r="C23729" s="1"/>
    </row>
    <row r="23730" spans="3:3">
      <c r="C23730" s="1"/>
    </row>
    <row r="23731" spans="3:3">
      <c r="C23731" s="1"/>
    </row>
    <row r="23732" spans="3:3">
      <c r="C23732" s="1"/>
    </row>
    <row r="23733" spans="3:3">
      <c r="C23733" s="1"/>
    </row>
    <row r="23734" spans="3:3">
      <c r="C23734" s="1"/>
    </row>
    <row r="23735" spans="3:3">
      <c r="C23735" s="1"/>
    </row>
    <row r="23736" spans="3:3">
      <c r="C23736" s="1"/>
    </row>
    <row r="23737" spans="3:3">
      <c r="C23737" s="1"/>
    </row>
    <row r="23738" spans="3:3">
      <c r="C23738" s="1"/>
    </row>
    <row r="23739" spans="3:3">
      <c r="C23739" s="1"/>
    </row>
    <row r="23740" spans="3:3">
      <c r="C23740" s="1"/>
    </row>
    <row r="23741" spans="3:3">
      <c r="C23741" s="1"/>
    </row>
    <row r="23742" spans="3:3">
      <c r="C23742" s="1"/>
    </row>
    <row r="23743" spans="3:3">
      <c r="C23743" s="1"/>
    </row>
    <row r="23744" spans="3:3">
      <c r="C23744" s="1"/>
    </row>
    <row r="23745" spans="3:3">
      <c r="C23745" s="1"/>
    </row>
    <row r="23746" spans="3:3">
      <c r="C23746" s="1"/>
    </row>
    <row r="23747" spans="3:3">
      <c r="C23747" s="1"/>
    </row>
    <row r="23748" spans="3:3">
      <c r="C23748" s="1"/>
    </row>
    <row r="23749" spans="3:3">
      <c r="C23749" s="1"/>
    </row>
    <row r="23750" spans="3:3">
      <c r="C23750" s="1"/>
    </row>
    <row r="23751" spans="3:3">
      <c r="C23751" s="1"/>
    </row>
    <row r="23752" spans="3:3">
      <c r="C23752" s="1"/>
    </row>
    <row r="23753" spans="3:3">
      <c r="C23753" s="1"/>
    </row>
    <row r="23754" spans="3:3">
      <c r="C23754" s="1"/>
    </row>
    <row r="23755" spans="3:3">
      <c r="C23755" s="1"/>
    </row>
    <row r="23756" spans="3:3">
      <c r="C23756" s="1"/>
    </row>
    <row r="23757" spans="3:3">
      <c r="C23757" s="1"/>
    </row>
    <row r="23758" spans="3:3">
      <c r="C23758" s="1"/>
    </row>
    <row r="23759" spans="3:3">
      <c r="C23759" s="1"/>
    </row>
    <row r="23760" spans="3:3">
      <c r="C23760" s="1"/>
    </row>
    <row r="23761" spans="3:3">
      <c r="C23761" s="1"/>
    </row>
    <row r="23762" spans="3:3">
      <c r="C23762" s="1"/>
    </row>
    <row r="23763" spans="3:3">
      <c r="C23763" s="1"/>
    </row>
    <row r="23764" spans="3:3">
      <c r="C23764" s="1"/>
    </row>
    <row r="23765" spans="3:3">
      <c r="C23765" s="1"/>
    </row>
    <row r="23766" spans="3:3">
      <c r="C23766" s="1"/>
    </row>
    <row r="23767" spans="3:3">
      <c r="C23767" s="1"/>
    </row>
    <row r="23768" spans="3:3">
      <c r="C23768" s="1"/>
    </row>
    <row r="23769" spans="3:3">
      <c r="C23769" s="1"/>
    </row>
    <row r="23770" spans="3:3">
      <c r="C23770" s="1"/>
    </row>
    <row r="23771" spans="3:3">
      <c r="C23771" s="1"/>
    </row>
    <row r="23772" spans="3:3">
      <c r="C23772" s="1"/>
    </row>
    <row r="23773" spans="3:3">
      <c r="C23773" s="1"/>
    </row>
    <row r="23774" spans="3:3">
      <c r="C23774" s="1"/>
    </row>
    <row r="23775" spans="3:3">
      <c r="C23775" s="1"/>
    </row>
    <row r="23776" spans="3:3">
      <c r="C23776" s="1"/>
    </row>
    <row r="23777" spans="3:3">
      <c r="C23777" s="1"/>
    </row>
    <row r="23778" spans="3:3">
      <c r="C23778" s="1"/>
    </row>
    <row r="23779" spans="3:3">
      <c r="C23779" s="1"/>
    </row>
    <row r="23780" spans="3:3">
      <c r="C23780" s="1"/>
    </row>
    <row r="23781" spans="3:3">
      <c r="C23781" s="1"/>
    </row>
    <row r="23782" spans="3:3">
      <c r="C23782" s="1"/>
    </row>
    <row r="23783" spans="3:3">
      <c r="C23783" s="1"/>
    </row>
    <row r="23784" spans="3:3">
      <c r="C23784" s="1"/>
    </row>
    <row r="23785" spans="3:3">
      <c r="C23785" s="1"/>
    </row>
    <row r="23786" spans="3:3">
      <c r="C23786" s="1"/>
    </row>
    <row r="23787" spans="3:3">
      <c r="C23787" s="1"/>
    </row>
    <row r="23788" spans="3:3">
      <c r="C23788" s="1"/>
    </row>
    <row r="23789" spans="3:3">
      <c r="C23789" s="1"/>
    </row>
    <row r="23790" spans="3:3">
      <c r="C23790" s="1"/>
    </row>
    <row r="23791" spans="3:3">
      <c r="C23791" s="1"/>
    </row>
    <row r="23792" spans="3:3">
      <c r="C23792" s="1"/>
    </row>
    <row r="23793" spans="3:3">
      <c r="C23793" s="1"/>
    </row>
    <row r="23794" spans="3:3">
      <c r="C23794" s="1"/>
    </row>
    <row r="23795" spans="3:3">
      <c r="C23795" s="1"/>
    </row>
    <row r="23796" spans="3:3">
      <c r="C23796" s="1"/>
    </row>
    <row r="23797" spans="3:3">
      <c r="C23797" s="1"/>
    </row>
    <row r="23798" spans="3:3">
      <c r="C23798" s="1"/>
    </row>
    <row r="23799" spans="3:3">
      <c r="C23799" s="1"/>
    </row>
    <row r="23800" spans="3:3">
      <c r="C23800" s="1"/>
    </row>
    <row r="23801" spans="3:3">
      <c r="C23801" s="1"/>
    </row>
    <row r="23802" spans="3:3">
      <c r="C23802" s="1"/>
    </row>
    <row r="23803" spans="3:3">
      <c r="C23803" s="1"/>
    </row>
    <row r="23804" spans="3:3">
      <c r="C23804" s="1"/>
    </row>
    <row r="23805" spans="3:3">
      <c r="C23805" s="1"/>
    </row>
    <row r="23806" spans="3:3">
      <c r="C23806" s="1"/>
    </row>
    <row r="23807" spans="3:3">
      <c r="C23807" s="1"/>
    </row>
    <row r="23808" spans="3:3">
      <c r="C23808" s="1"/>
    </row>
    <row r="23809" spans="3:3">
      <c r="C23809" s="1"/>
    </row>
    <row r="23810" spans="3:3">
      <c r="C23810" s="1"/>
    </row>
    <row r="23811" spans="3:3">
      <c r="C23811" s="1"/>
    </row>
    <row r="23812" spans="3:3">
      <c r="C23812" s="1"/>
    </row>
    <row r="23813" spans="3:3">
      <c r="C23813" s="1"/>
    </row>
    <row r="23814" spans="3:3">
      <c r="C23814" s="1"/>
    </row>
    <row r="23815" spans="3:3">
      <c r="C23815" s="1"/>
    </row>
    <row r="23816" spans="3:3">
      <c r="C23816" s="1"/>
    </row>
    <row r="23817" spans="3:3">
      <c r="C23817" s="1"/>
    </row>
    <row r="23818" spans="3:3">
      <c r="C23818" s="1"/>
    </row>
    <row r="23819" spans="3:3">
      <c r="C23819" s="1"/>
    </row>
    <row r="23820" spans="3:3">
      <c r="C23820" s="1"/>
    </row>
    <row r="23821" spans="3:3">
      <c r="C23821" s="1"/>
    </row>
    <row r="23822" spans="3:3">
      <c r="C23822" s="1"/>
    </row>
    <row r="23823" spans="3:3">
      <c r="C23823" s="1"/>
    </row>
    <row r="23824" spans="3:3">
      <c r="C23824" s="1"/>
    </row>
    <row r="23825" spans="3:3">
      <c r="C23825" s="1"/>
    </row>
    <row r="23826" spans="3:3">
      <c r="C23826" s="1"/>
    </row>
    <row r="23827" spans="3:3">
      <c r="C23827" s="1"/>
    </row>
    <row r="23828" spans="3:3">
      <c r="C23828" s="1"/>
    </row>
    <row r="23829" spans="3:3">
      <c r="C23829" s="1"/>
    </row>
    <row r="23830" spans="3:3">
      <c r="C23830" s="1"/>
    </row>
    <row r="23831" spans="3:3">
      <c r="C23831" s="1"/>
    </row>
    <row r="23832" spans="3:3">
      <c r="C23832" s="1"/>
    </row>
    <row r="23833" spans="3:3">
      <c r="C23833" s="1"/>
    </row>
    <row r="23834" spans="3:3">
      <c r="C23834" s="1"/>
    </row>
    <row r="23835" spans="3:3">
      <c r="C23835" s="1"/>
    </row>
    <row r="23836" spans="3:3">
      <c r="C23836" s="1"/>
    </row>
    <row r="23837" spans="3:3">
      <c r="C23837" s="1"/>
    </row>
    <row r="23838" spans="3:3">
      <c r="C23838" s="1"/>
    </row>
    <row r="23839" spans="3:3">
      <c r="C23839" s="1"/>
    </row>
    <row r="23840" spans="3:3">
      <c r="C23840" s="1"/>
    </row>
    <row r="23841" spans="3:3">
      <c r="C23841" s="1"/>
    </row>
    <row r="23842" spans="3:3">
      <c r="C23842" s="1"/>
    </row>
    <row r="23843" spans="3:3">
      <c r="C23843" s="1"/>
    </row>
    <row r="23844" spans="3:3">
      <c r="C23844" s="1"/>
    </row>
    <row r="23845" spans="3:3">
      <c r="C23845" s="1"/>
    </row>
    <row r="23846" spans="3:3">
      <c r="C23846" s="1"/>
    </row>
    <row r="23847" spans="3:3">
      <c r="C23847" s="1"/>
    </row>
    <row r="23848" spans="3:3">
      <c r="C23848" s="1"/>
    </row>
    <row r="23849" spans="3:3">
      <c r="C23849" s="1"/>
    </row>
    <row r="23850" spans="3:3">
      <c r="C23850" s="1"/>
    </row>
    <row r="23851" spans="3:3">
      <c r="C23851" s="1"/>
    </row>
    <row r="23852" spans="3:3">
      <c r="C23852" s="1"/>
    </row>
    <row r="23853" spans="3:3">
      <c r="C23853" s="1"/>
    </row>
    <row r="23854" spans="3:3">
      <c r="C23854" s="1"/>
    </row>
    <row r="23855" spans="3:3">
      <c r="C23855" s="1"/>
    </row>
    <row r="23856" spans="3:3">
      <c r="C23856" s="1"/>
    </row>
    <row r="23857" spans="3:3">
      <c r="C23857" s="1"/>
    </row>
    <row r="23858" spans="3:3">
      <c r="C23858" s="1"/>
    </row>
    <row r="23859" spans="3:3">
      <c r="C23859" s="1"/>
    </row>
    <row r="23860" spans="3:3">
      <c r="C23860" s="1"/>
    </row>
    <row r="23861" spans="3:3">
      <c r="C23861" s="1"/>
    </row>
    <row r="23862" spans="3:3">
      <c r="C23862" s="1"/>
    </row>
    <row r="23863" spans="3:3">
      <c r="C23863" s="1"/>
    </row>
    <row r="23864" spans="3:3">
      <c r="C23864" s="1"/>
    </row>
    <row r="23865" spans="3:3">
      <c r="C23865" s="1"/>
    </row>
    <row r="23866" spans="3:3">
      <c r="C23866" s="1"/>
    </row>
    <row r="23867" spans="3:3">
      <c r="C23867" s="1"/>
    </row>
    <row r="23868" spans="3:3">
      <c r="C23868" s="1"/>
    </row>
    <row r="23869" spans="3:3">
      <c r="C23869" s="1"/>
    </row>
    <row r="23870" spans="3:3">
      <c r="C23870" s="1"/>
    </row>
    <row r="23871" spans="3:3">
      <c r="C23871" s="1"/>
    </row>
    <row r="23872" spans="3:3">
      <c r="C23872" s="1"/>
    </row>
    <row r="23873" spans="3:3">
      <c r="C23873" s="1"/>
    </row>
    <row r="23874" spans="3:3">
      <c r="C23874" s="1"/>
    </row>
    <row r="23875" spans="3:3">
      <c r="C23875" s="1"/>
    </row>
    <row r="23876" spans="3:3">
      <c r="C23876" s="1"/>
    </row>
    <row r="23877" spans="3:3">
      <c r="C23877" s="1"/>
    </row>
    <row r="23878" spans="3:3">
      <c r="C23878" s="1"/>
    </row>
    <row r="23879" spans="3:3">
      <c r="C23879" s="1"/>
    </row>
    <row r="23880" spans="3:3">
      <c r="C23880" s="1"/>
    </row>
    <row r="23881" spans="3:3">
      <c r="C23881" s="1"/>
    </row>
    <row r="23882" spans="3:3">
      <c r="C23882" s="1"/>
    </row>
    <row r="23883" spans="3:3">
      <c r="C23883" s="1"/>
    </row>
    <row r="23884" spans="3:3">
      <c r="C23884" s="1"/>
    </row>
    <row r="23885" spans="3:3">
      <c r="C23885" s="1"/>
    </row>
    <row r="23886" spans="3:3">
      <c r="C23886" s="1"/>
    </row>
    <row r="23887" spans="3:3">
      <c r="C23887" s="1"/>
    </row>
    <row r="23888" spans="3:3">
      <c r="C23888" s="1"/>
    </row>
    <row r="23889" spans="3:3">
      <c r="C23889" s="1"/>
    </row>
    <row r="23890" spans="3:3">
      <c r="C23890" s="1"/>
    </row>
    <row r="23891" spans="3:3">
      <c r="C23891" s="1"/>
    </row>
    <row r="23892" spans="3:3">
      <c r="C23892" s="1"/>
    </row>
    <row r="23893" spans="3:3">
      <c r="C23893" s="1"/>
    </row>
    <row r="23894" spans="3:3">
      <c r="C23894" s="1"/>
    </row>
    <row r="23895" spans="3:3">
      <c r="C23895" s="1"/>
    </row>
    <row r="23896" spans="3:3">
      <c r="C23896" s="1"/>
    </row>
    <row r="23897" spans="3:3">
      <c r="C23897" s="1"/>
    </row>
    <row r="23898" spans="3:3">
      <c r="C23898" s="1"/>
    </row>
    <row r="23899" spans="3:3">
      <c r="C23899" s="1"/>
    </row>
    <row r="23900" spans="3:3">
      <c r="C23900" s="1"/>
    </row>
    <row r="23901" spans="3:3">
      <c r="C23901" s="1"/>
    </row>
    <row r="23902" spans="3:3">
      <c r="C23902" s="1"/>
    </row>
    <row r="23903" spans="3:3">
      <c r="C23903" s="1"/>
    </row>
    <row r="23904" spans="3:3">
      <c r="C23904" s="1"/>
    </row>
    <row r="23905" spans="3:3">
      <c r="C23905" s="1"/>
    </row>
    <row r="23906" spans="3:3">
      <c r="C23906" s="1"/>
    </row>
    <row r="23907" spans="3:3">
      <c r="C23907" s="1"/>
    </row>
    <row r="23908" spans="3:3">
      <c r="C23908" s="1"/>
    </row>
    <row r="23909" spans="3:3">
      <c r="C23909" s="1"/>
    </row>
    <row r="23910" spans="3:3">
      <c r="C23910" s="1"/>
    </row>
    <row r="23911" spans="3:3">
      <c r="C23911" s="1"/>
    </row>
    <row r="23912" spans="3:3">
      <c r="C23912" s="1"/>
    </row>
    <row r="23913" spans="3:3">
      <c r="C23913" s="1"/>
    </row>
    <row r="23914" spans="3:3">
      <c r="C23914" s="1"/>
    </row>
    <row r="23915" spans="3:3">
      <c r="C23915" s="1"/>
    </row>
    <row r="23916" spans="3:3">
      <c r="C23916" s="1"/>
    </row>
    <row r="23917" spans="3:3">
      <c r="C23917" s="1"/>
    </row>
    <row r="23918" spans="3:3">
      <c r="C23918" s="1"/>
    </row>
    <row r="23919" spans="3:3">
      <c r="C23919" s="1"/>
    </row>
    <row r="23920" spans="3:3">
      <c r="C23920" s="1"/>
    </row>
    <row r="23921" spans="3:3">
      <c r="C23921" s="1"/>
    </row>
    <row r="23922" spans="3:3">
      <c r="C23922" s="1"/>
    </row>
    <row r="23923" spans="3:3">
      <c r="C23923" s="1"/>
    </row>
    <row r="23924" spans="3:3">
      <c r="C23924" s="1"/>
    </row>
    <row r="23925" spans="3:3">
      <c r="C23925" s="1"/>
    </row>
    <row r="23926" spans="3:3">
      <c r="C23926" s="1"/>
    </row>
    <row r="23927" spans="3:3">
      <c r="C23927" s="1"/>
    </row>
    <row r="23928" spans="3:3">
      <c r="C23928" s="1"/>
    </row>
    <row r="23929" spans="3:3">
      <c r="C23929" s="1"/>
    </row>
    <row r="23930" spans="3:3">
      <c r="C23930" s="1"/>
    </row>
    <row r="23931" spans="3:3">
      <c r="C23931" s="1"/>
    </row>
    <row r="23932" spans="3:3">
      <c r="C23932" s="1"/>
    </row>
    <row r="23933" spans="3:3">
      <c r="C23933" s="1"/>
    </row>
    <row r="23934" spans="3:3">
      <c r="C23934" s="1"/>
    </row>
    <row r="23935" spans="3:3">
      <c r="C23935" s="1"/>
    </row>
    <row r="23936" spans="3:3">
      <c r="C23936" s="1"/>
    </row>
    <row r="23937" spans="3:3">
      <c r="C23937" s="1"/>
    </row>
    <row r="23938" spans="3:3">
      <c r="C23938" s="1"/>
    </row>
    <row r="23939" spans="3:3">
      <c r="C23939" s="1"/>
    </row>
    <row r="23940" spans="3:3">
      <c r="C23940" s="1"/>
    </row>
    <row r="23941" spans="3:3">
      <c r="C23941" s="1"/>
    </row>
    <row r="23942" spans="3:3">
      <c r="C23942" s="1"/>
    </row>
    <row r="23943" spans="3:3">
      <c r="C23943" s="1"/>
    </row>
    <row r="23944" spans="3:3">
      <c r="C23944" s="1"/>
    </row>
    <row r="23945" spans="3:3">
      <c r="C23945" s="1"/>
    </row>
    <row r="23946" spans="3:3">
      <c r="C23946" s="1"/>
    </row>
    <row r="23947" spans="3:3">
      <c r="C23947" s="1"/>
    </row>
    <row r="23948" spans="3:3">
      <c r="C23948" s="1"/>
    </row>
    <row r="23949" spans="3:3">
      <c r="C23949" s="1"/>
    </row>
    <row r="23950" spans="3:3">
      <c r="C23950" s="1"/>
    </row>
    <row r="23951" spans="3:3">
      <c r="C23951" s="1"/>
    </row>
    <row r="23952" spans="3:3">
      <c r="C23952" s="1"/>
    </row>
    <row r="23953" spans="3:3">
      <c r="C23953" s="1"/>
    </row>
    <row r="23954" spans="3:3">
      <c r="C23954" s="1"/>
    </row>
    <row r="23955" spans="3:3">
      <c r="C23955" s="1"/>
    </row>
    <row r="23956" spans="3:3">
      <c r="C23956" s="1"/>
    </row>
    <row r="23957" spans="3:3">
      <c r="C23957" s="1"/>
    </row>
    <row r="23958" spans="3:3">
      <c r="C23958" s="1"/>
    </row>
    <row r="23959" spans="3:3">
      <c r="C23959" s="1"/>
    </row>
    <row r="23960" spans="3:3">
      <c r="C23960" s="1"/>
    </row>
    <row r="23961" spans="3:3">
      <c r="C23961" s="1"/>
    </row>
    <row r="23962" spans="3:3">
      <c r="C23962" s="1"/>
    </row>
    <row r="23963" spans="3:3">
      <c r="C23963" s="1"/>
    </row>
    <row r="23964" spans="3:3">
      <c r="C23964" s="1"/>
    </row>
    <row r="23965" spans="3:3">
      <c r="C23965" s="1"/>
    </row>
    <row r="23966" spans="3:3">
      <c r="C23966" s="1"/>
    </row>
    <row r="23967" spans="3:3">
      <c r="C23967" s="1"/>
    </row>
    <row r="23968" spans="3:3">
      <c r="C23968" s="1"/>
    </row>
    <row r="23969" spans="3:3">
      <c r="C23969" s="1"/>
    </row>
    <row r="23970" spans="3:3">
      <c r="C23970" s="1"/>
    </row>
    <row r="23971" spans="3:3">
      <c r="C23971" s="1"/>
    </row>
    <row r="23972" spans="3:3">
      <c r="C23972" s="1"/>
    </row>
    <row r="23973" spans="3:3">
      <c r="C23973" s="1"/>
    </row>
    <row r="23974" spans="3:3">
      <c r="C23974" s="1"/>
    </row>
    <row r="23975" spans="3:3">
      <c r="C23975" s="1"/>
    </row>
    <row r="23976" spans="3:3">
      <c r="C23976" s="1"/>
    </row>
    <row r="23977" spans="3:3">
      <c r="C23977" s="1"/>
    </row>
    <row r="23978" spans="3:3">
      <c r="C23978" s="1"/>
    </row>
    <row r="23979" spans="3:3">
      <c r="C23979" s="1"/>
    </row>
    <row r="23980" spans="3:3">
      <c r="C23980" s="1"/>
    </row>
    <row r="23981" spans="3:3">
      <c r="C23981" s="1"/>
    </row>
    <row r="23982" spans="3:3">
      <c r="C23982" s="1"/>
    </row>
    <row r="23983" spans="3:3">
      <c r="C23983" s="1"/>
    </row>
    <row r="23984" spans="3:3">
      <c r="C23984" s="1"/>
    </row>
    <row r="23985" spans="3:3">
      <c r="C23985" s="1"/>
    </row>
    <row r="23986" spans="3:3">
      <c r="C23986" s="1"/>
    </row>
    <row r="23987" spans="3:3">
      <c r="C23987" s="1"/>
    </row>
    <row r="23988" spans="3:3">
      <c r="C23988" s="1"/>
    </row>
    <row r="23989" spans="3:3">
      <c r="C23989" s="1"/>
    </row>
    <row r="23990" spans="3:3">
      <c r="C23990" s="1"/>
    </row>
    <row r="23991" spans="3:3">
      <c r="C23991" s="1"/>
    </row>
    <row r="23992" spans="3:3">
      <c r="C23992" s="1"/>
    </row>
    <row r="23993" spans="3:3">
      <c r="C23993" s="1"/>
    </row>
    <row r="23994" spans="3:3">
      <c r="C23994" s="1"/>
    </row>
    <row r="23995" spans="3:3">
      <c r="C23995" s="1"/>
    </row>
    <row r="23996" spans="3:3">
      <c r="C23996" s="1"/>
    </row>
    <row r="23997" spans="3:3">
      <c r="C23997" s="1"/>
    </row>
    <row r="23998" spans="3:3">
      <c r="C23998" s="1"/>
    </row>
    <row r="23999" spans="3:3">
      <c r="C23999" s="1"/>
    </row>
    <row r="24000" spans="3:3">
      <c r="C24000" s="1"/>
    </row>
    <row r="24001" spans="3:3">
      <c r="C24001" s="1"/>
    </row>
    <row r="24002" spans="3:3">
      <c r="C24002" s="1"/>
    </row>
    <row r="24003" spans="3:3">
      <c r="C24003" s="1"/>
    </row>
    <row r="24004" spans="3:3">
      <c r="C24004" s="1"/>
    </row>
    <row r="24005" spans="3:3">
      <c r="C24005" s="1"/>
    </row>
    <row r="24006" spans="3:3">
      <c r="C24006" s="1"/>
    </row>
    <row r="24007" spans="3:3">
      <c r="C24007" s="1"/>
    </row>
    <row r="24008" spans="3:3">
      <c r="C24008" s="1"/>
    </row>
    <row r="24009" spans="3:3">
      <c r="C24009" s="1"/>
    </row>
    <row r="24010" spans="3:3">
      <c r="C24010" s="1"/>
    </row>
    <row r="24011" spans="3:3">
      <c r="C24011" s="1"/>
    </row>
    <row r="24012" spans="3:3">
      <c r="C24012" s="1"/>
    </row>
    <row r="24013" spans="3:3">
      <c r="C24013" s="1"/>
    </row>
    <row r="24014" spans="3:3">
      <c r="C24014" s="1"/>
    </row>
    <row r="24015" spans="3:3">
      <c r="C24015" s="1"/>
    </row>
    <row r="24016" spans="3:3">
      <c r="C24016" s="1"/>
    </row>
    <row r="24017" spans="3:3">
      <c r="C24017" s="1"/>
    </row>
    <row r="24018" spans="3:3">
      <c r="C24018" s="1"/>
    </row>
    <row r="24019" spans="3:3">
      <c r="C24019" s="1"/>
    </row>
    <row r="24020" spans="3:3">
      <c r="C24020" s="1"/>
    </row>
    <row r="24021" spans="3:3">
      <c r="C24021" s="1"/>
    </row>
    <row r="24022" spans="3:3">
      <c r="C24022" s="1"/>
    </row>
    <row r="24023" spans="3:3">
      <c r="C24023" s="1"/>
    </row>
    <row r="24024" spans="3:3">
      <c r="C24024" s="1"/>
    </row>
    <row r="24025" spans="3:3">
      <c r="C24025" s="1"/>
    </row>
    <row r="24026" spans="3:3">
      <c r="C24026" s="1"/>
    </row>
    <row r="24027" spans="3:3">
      <c r="C24027" s="1"/>
    </row>
    <row r="24028" spans="3:3">
      <c r="C24028" s="1"/>
    </row>
    <row r="24029" spans="3:3">
      <c r="C24029" s="1"/>
    </row>
    <row r="24030" spans="3:3">
      <c r="C24030" s="1"/>
    </row>
    <row r="24031" spans="3:3">
      <c r="C24031" s="1"/>
    </row>
    <row r="24032" spans="3:3">
      <c r="C24032" s="1"/>
    </row>
    <row r="24033" spans="3:3">
      <c r="C24033" s="1"/>
    </row>
    <row r="24034" spans="3:3">
      <c r="C24034" s="1"/>
    </row>
    <row r="24035" spans="3:3">
      <c r="C24035" s="1"/>
    </row>
    <row r="24036" spans="3:3">
      <c r="C24036" s="1"/>
    </row>
    <row r="24037" spans="3:3">
      <c r="C24037" s="1"/>
    </row>
    <row r="24038" spans="3:3">
      <c r="C24038" s="1"/>
    </row>
    <row r="24039" spans="3:3">
      <c r="C24039" s="1"/>
    </row>
    <row r="24040" spans="3:3">
      <c r="C24040" s="1"/>
    </row>
    <row r="24041" spans="3:3">
      <c r="C24041" s="1"/>
    </row>
    <row r="24042" spans="3:3">
      <c r="C24042" s="1"/>
    </row>
    <row r="24043" spans="3:3">
      <c r="C24043" s="1"/>
    </row>
    <row r="24044" spans="3:3">
      <c r="C24044" s="1"/>
    </row>
    <row r="24045" spans="3:3">
      <c r="C24045" s="1"/>
    </row>
    <row r="24046" spans="3:3">
      <c r="C24046" s="1"/>
    </row>
    <row r="24047" spans="3:3">
      <c r="C24047" s="1"/>
    </row>
    <row r="24048" spans="3:3">
      <c r="C24048" s="1"/>
    </row>
    <row r="24049" spans="3:3">
      <c r="C24049" s="1"/>
    </row>
    <row r="24050" spans="3:3">
      <c r="C24050" s="1"/>
    </row>
    <row r="24051" spans="3:3">
      <c r="C24051" s="1"/>
    </row>
    <row r="24052" spans="3:3">
      <c r="C24052" s="1"/>
    </row>
    <row r="24053" spans="3:3">
      <c r="C24053" s="1"/>
    </row>
    <row r="24054" spans="3:3">
      <c r="C24054" s="1"/>
    </row>
    <row r="24055" spans="3:3">
      <c r="C24055" s="1"/>
    </row>
    <row r="24056" spans="3:3">
      <c r="C24056" s="1"/>
    </row>
    <row r="24057" spans="3:3">
      <c r="C24057" s="1"/>
    </row>
    <row r="24058" spans="3:3">
      <c r="C24058" s="1"/>
    </row>
    <row r="24059" spans="3:3">
      <c r="C24059" s="1"/>
    </row>
    <row r="24060" spans="3:3">
      <c r="C24060" s="1"/>
    </row>
    <row r="24061" spans="3:3">
      <c r="C24061" s="1"/>
    </row>
    <row r="24062" spans="3:3">
      <c r="C24062" s="1"/>
    </row>
    <row r="24063" spans="3:3">
      <c r="C24063" s="1"/>
    </row>
    <row r="24064" spans="3:3">
      <c r="C24064" s="1"/>
    </row>
    <row r="24065" spans="3:3">
      <c r="C24065" s="1"/>
    </row>
    <row r="24066" spans="3:3">
      <c r="C24066" s="1"/>
    </row>
    <row r="24067" spans="3:3">
      <c r="C24067" s="1"/>
    </row>
    <row r="24068" spans="3:3">
      <c r="C24068" s="1"/>
    </row>
    <row r="24069" spans="3:3">
      <c r="C24069" s="1"/>
    </row>
    <row r="24070" spans="3:3">
      <c r="C24070" s="1"/>
    </row>
    <row r="24071" spans="3:3">
      <c r="C24071" s="1"/>
    </row>
    <row r="24072" spans="3:3">
      <c r="C24072" s="1"/>
    </row>
    <row r="24073" spans="3:3">
      <c r="C24073" s="1"/>
    </row>
    <row r="24074" spans="3:3">
      <c r="C24074" s="1"/>
    </row>
    <row r="24075" spans="3:3">
      <c r="C24075" s="1"/>
    </row>
    <row r="24076" spans="3:3">
      <c r="C24076" s="1"/>
    </row>
    <row r="24077" spans="3:3">
      <c r="C24077" s="1"/>
    </row>
    <row r="24078" spans="3:3">
      <c r="C24078" s="1"/>
    </row>
    <row r="24079" spans="3:3">
      <c r="C24079" s="1"/>
    </row>
    <row r="24080" spans="3:3">
      <c r="C24080" s="1"/>
    </row>
    <row r="24081" spans="3:3">
      <c r="C24081" s="1"/>
    </row>
    <row r="24082" spans="3:3">
      <c r="C24082" s="1"/>
    </row>
    <row r="24083" spans="3:3">
      <c r="C24083" s="1"/>
    </row>
    <row r="24084" spans="3:3">
      <c r="C24084" s="1"/>
    </row>
    <row r="24085" spans="3:3">
      <c r="C24085" s="1"/>
    </row>
    <row r="24086" spans="3:3">
      <c r="C24086" s="1"/>
    </row>
    <row r="24087" spans="3:3">
      <c r="C24087" s="1"/>
    </row>
    <row r="24088" spans="3:3">
      <c r="C24088" s="1"/>
    </row>
    <row r="24089" spans="3:3">
      <c r="C24089" s="1"/>
    </row>
    <row r="24090" spans="3:3">
      <c r="C24090" s="1"/>
    </row>
    <row r="24091" spans="3:3">
      <c r="C24091" s="1"/>
    </row>
    <row r="24092" spans="3:3">
      <c r="C24092" s="1"/>
    </row>
    <row r="24093" spans="3:3">
      <c r="C24093" s="1"/>
    </row>
    <row r="24094" spans="3:3">
      <c r="C24094" s="1"/>
    </row>
    <row r="24095" spans="3:3">
      <c r="C24095" s="1"/>
    </row>
    <row r="24096" spans="3:3">
      <c r="C24096" s="1"/>
    </row>
    <row r="24097" spans="3:3">
      <c r="C24097" s="1"/>
    </row>
    <row r="24098" spans="3:3">
      <c r="C24098" s="1"/>
    </row>
    <row r="24099" spans="3:3">
      <c r="C24099" s="1"/>
    </row>
    <row r="24100" spans="3:3">
      <c r="C24100" s="1"/>
    </row>
    <row r="24101" spans="3:3">
      <c r="C24101" s="1"/>
    </row>
    <row r="24102" spans="3:3">
      <c r="C24102" s="1"/>
    </row>
    <row r="24103" spans="3:3">
      <c r="C24103" s="1"/>
    </row>
    <row r="24104" spans="3:3">
      <c r="C24104" s="1"/>
    </row>
    <row r="24105" spans="3:3">
      <c r="C24105" s="1"/>
    </row>
    <row r="24106" spans="3:3">
      <c r="C24106" s="1"/>
    </row>
    <row r="24107" spans="3:3">
      <c r="C24107" s="1"/>
    </row>
    <row r="24108" spans="3:3">
      <c r="C24108" s="1"/>
    </row>
    <row r="24109" spans="3:3">
      <c r="C24109" s="1"/>
    </row>
    <row r="24110" spans="3:3">
      <c r="C24110" s="1"/>
    </row>
    <row r="24111" spans="3:3">
      <c r="C24111" s="1"/>
    </row>
    <row r="24112" spans="3:3">
      <c r="C24112" s="1"/>
    </row>
    <row r="24113" spans="3:3">
      <c r="C24113" s="1"/>
    </row>
    <row r="24114" spans="3:3">
      <c r="C24114" s="1"/>
    </row>
    <row r="24115" spans="3:3">
      <c r="C24115" s="1"/>
    </row>
    <row r="24116" spans="3:3">
      <c r="C24116" s="1"/>
    </row>
    <row r="24117" spans="3:3">
      <c r="C24117" s="1"/>
    </row>
    <row r="24118" spans="3:3">
      <c r="C24118" s="1"/>
    </row>
    <row r="24119" spans="3:3">
      <c r="C24119" s="1"/>
    </row>
    <row r="24120" spans="3:3">
      <c r="C24120" s="1"/>
    </row>
    <row r="24121" spans="3:3">
      <c r="C24121" s="1"/>
    </row>
    <row r="24122" spans="3:3">
      <c r="C24122" s="1"/>
    </row>
    <row r="24123" spans="3:3">
      <c r="C24123" s="1"/>
    </row>
    <row r="24124" spans="3:3">
      <c r="C24124" s="1"/>
    </row>
    <row r="24125" spans="3:3">
      <c r="C24125" s="1"/>
    </row>
    <row r="24126" spans="3:3">
      <c r="C24126" s="1"/>
    </row>
    <row r="24127" spans="3:3">
      <c r="C24127" s="1"/>
    </row>
    <row r="24128" spans="3:3">
      <c r="C24128" s="1"/>
    </row>
    <row r="24129" spans="3:3">
      <c r="C24129" s="1"/>
    </row>
    <row r="24130" spans="3:3">
      <c r="C24130" s="1"/>
    </row>
    <row r="24131" spans="3:3">
      <c r="C24131" s="1"/>
    </row>
    <row r="24132" spans="3:3">
      <c r="C24132" s="1"/>
    </row>
    <row r="24133" spans="3:3">
      <c r="C24133" s="1"/>
    </row>
    <row r="24134" spans="3:3">
      <c r="C24134" s="1"/>
    </row>
    <row r="24135" spans="3:3">
      <c r="C24135" s="1"/>
    </row>
    <row r="24136" spans="3:3">
      <c r="C24136" s="1"/>
    </row>
    <row r="24137" spans="3:3">
      <c r="C24137" s="1"/>
    </row>
    <row r="24138" spans="3:3">
      <c r="C24138" s="1"/>
    </row>
    <row r="24139" spans="3:3">
      <c r="C24139" s="1"/>
    </row>
    <row r="24140" spans="3:3">
      <c r="C24140" s="1"/>
    </row>
    <row r="24141" spans="3:3">
      <c r="C24141" s="1"/>
    </row>
    <row r="24142" spans="3:3">
      <c r="C24142" s="1"/>
    </row>
    <row r="24143" spans="3:3">
      <c r="C24143" s="1"/>
    </row>
    <row r="24144" spans="3:3">
      <c r="C24144" s="1"/>
    </row>
    <row r="24145" spans="3:3">
      <c r="C24145" s="1"/>
    </row>
    <row r="24146" spans="3:3">
      <c r="C24146" s="1"/>
    </row>
    <row r="24147" spans="3:3">
      <c r="C24147" s="1"/>
    </row>
    <row r="24148" spans="3:3">
      <c r="C24148" s="1"/>
    </row>
    <row r="24149" spans="3:3">
      <c r="C24149" s="1"/>
    </row>
    <row r="24150" spans="3:3">
      <c r="C24150" s="1"/>
    </row>
    <row r="24151" spans="3:3">
      <c r="C24151" s="1"/>
    </row>
    <row r="24152" spans="3:3">
      <c r="C24152" s="1"/>
    </row>
    <row r="24153" spans="3:3">
      <c r="C24153" s="1"/>
    </row>
    <row r="24154" spans="3:3">
      <c r="C24154" s="1"/>
    </row>
    <row r="24155" spans="3:3">
      <c r="C24155" s="1"/>
    </row>
    <row r="24156" spans="3:3">
      <c r="C24156" s="1"/>
    </row>
    <row r="24157" spans="3:3">
      <c r="C24157" s="1"/>
    </row>
    <row r="24158" spans="3:3">
      <c r="C24158" s="1"/>
    </row>
    <row r="24159" spans="3:3">
      <c r="C24159" s="1"/>
    </row>
    <row r="24160" spans="3:3">
      <c r="C24160" s="1"/>
    </row>
    <row r="24161" spans="3:3">
      <c r="C24161" s="1"/>
    </row>
    <row r="24162" spans="3:3">
      <c r="C24162" s="1"/>
    </row>
    <row r="24163" spans="3:3">
      <c r="C24163" s="1"/>
    </row>
    <row r="24164" spans="3:3">
      <c r="C24164" s="1"/>
    </row>
    <row r="24165" spans="3:3">
      <c r="C24165" s="1"/>
    </row>
    <row r="24166" spans="3:3">
      <c r="C24166" s="1"/>
    </row>
    <row r="24167" spans="3:3">
      <c r="C24167" s="1"/>
    </row>
    <row r="24168" spans="3:3">
      <c r="C24168" s="1"/>
    </row>
    <row r="24169" spans="3:3">
      <c r="C24169" s="1"/>
    </row>
    <row r="24170" spans="3:3">
      <c r="C24170" s="1"/>
    </row>
    <row r="24171" spans="3:3">
      <c r="C24171" s="1"/>
    </row>
    <row r="24172" spans="3:3">
      <c r="C24172" s="1"/>
    </row>
    <row r="24173" spans="3:3">
      <c r="C24173" s="1"/>
    </row>
    <row r="24174" spans="3:3">
      <c r="C24174" s="1"/>
    </row>
    <row r="24175" spans="3:3">
      <c r="C24175" s="1"/>
    </row>
    <row r="24176" spans="3:3">
      <c r="C24176" s="1"/>
    </row>
    <row r="24177" spans="3:3">
      <c r="C24177" s="1"/>
    </row>
    <row r="24178" spans="3:3">
      <c r="C24178" s="1"/>
    </row>
    <row r="24179" spans="3:3">
      <c r="C24179" s="1"/>
    </row>
    <row r="24180" spans="3:3">
      <c r="C24180" s="1"/>
    </row>
    <row r="24181" spans="3:3">
      <c r="C24181" s="1"/>
    </row>
    <row r="24182" spans="3:3">
      <c r="C24182" s="1"/>
    </row>
    <row r="24183" spans="3:3">
      <c r="C24183" s="1"/>
    </row>
    <row r="24184" spans="3:3">
      <c r="C24184" s="1"/>
    </row>
    <row r="24185" spans="3:3">
      <c r="C24185" s="1"/>
    </row>
    <row r="24186" spans="3:3">
      <c r="C24186" s="1"/>
    </row>
    <row r="24187" spans="3:3">
      <c r="C24187" s="1"/>
    </row>
    <row r="24188" spans="3:3">
      <c r="C24188" s="1"/>
    </row>
    <row r="24189" spans="3:3">
      <c r="C24189" s="1"/>
    </row>
    <row r="24190" spans="3:3">
      <c r="C24190" s="1"/>
    </row>
    <row r="24191" spans="3:3">
      <c r="C24191" s="1"/>
    </row>
    <row r="24192" spans="3:3">
      <c r="C24192" s="1"/>
    </row>
    <row r="24193" spans="3:3">
      <c r="C24193" s="1"/>
    </row>
    <row r="24194" spans="3:3">
      <c r="C24194" s="1"/>
    </row>
    <row r="24195" spans="3:3">
      <c r="C24195" s="1"/>
    </row>
    <row r="24196" spans="3:3">
      <c r="C24196" s="1"/>
    </row>
    <row r="24197" spans="3:3">
      <c r="C24197" s="1"/>
    </row>
    <row r="24198" spans="3:3">
      <c r="C24198" s="1"/>
    </row>
    <row r="24199" spans="3:3">
      <c r="C24199" s="1"/>
    </row>
    <row r="24200" spans="3:3">
      <c r="C24200" s="1"/>
    </row>
    <row r="24201" spans="3:3">
      <c r="C24201" s="1"/>
    </row>
    <row r="24202" spans="3:3">
      <c r="C24202" s="1"/>
    </row>
    <row r="24203" spans="3:3">
      <c r="C24203" s="1"/>
    </row>
    <row r="24204" spans="3:3">
      <c r="C24204" s="1"/>
    </row>
    <row r="24205" spans="3:3">
      <c r="C24205" s="1"/>
    </row>
    <row r="24206" spans="3:3">
      <c r="C24206" s="1"/>
    </row>
    <row r="24207" spans="3:3">
      <c r="C24207" s="1"/>
    </row>
    <row r="24208" spans="3:3">
      <c r="C24208" s="1"/>
    </row>
    <row r="24209" spans="3:3">
      <c r="C24209" s="1"/>
    </row>
    <row r="24210" spans="3:3">
      <c r="C24210" s="1"/>
    </row>
    <row r="24211" spans="3:3">
      <c r="C24211" s="1"/>
    </row>
    <row r="24212" spans="3:3">
      <c r="C24212" s="1"/>
    </row>
    <row r="24213" spans="3:3">
      <c r="C24213" s="1"/>
    </row>
    <row r="24214" spans="3:3">
      <c r="C24214" s="1"/>
    </row>
    <row r="24215" spans="3:3">
      <c r="C24215" s="1"/>
    </row>
    <row r="24216" spans="3:3">
      <c r="C24216" s="1"/>
    </row>
    <row r="24217" spans="3:3">
      <c r="C24217" s="1"/>
    </row>
    <row r="24218" spans="3:3">
      <c r="C24218" s="1"/>
    </row>
    <row r="24219" spans="3:3">
      <c r="C24219" s="1"/>
    </row>
    <row r="24220" spans="3:3">
      <c r="C24220" s="1"/>
    </row>
    <row r="24221" spans="3:3">
      <c r="C24221" s="1"/>
    </row>
    <row r="24222" spans="3:3">
      <c r="C24222" s="1"/>
    </row>
    <row r="24223" spans="3:3">
      <c r="C24223" s="1"/>
    </row>
    <row r="24224" spans="3:3">
      <c r="C24224" s="1"/>
    </row>
    <row r="24225" spans="3:3">
      <c r="C24225" s="1"/>
    </row>
    <row r="24226" spans="3:3">
      <c r="C24226" s="1"/>
    </row>
    <row r="24227" spans="3:3">
      <c r="C24227" s="1"/>
    </row>
    <row r="24228" spans="3:3">
      <c r="C24228" s="1"/>
    </row>
    <row r="24229" spans="3:3">
      <c r="C24229" s="1"/>
    </row>
    <row r="24230" spans="3:3">
      <c r="C24230" s="1"/>
    </row>
    <row r="24231" spans="3:3">
      <c r="C24231" s="1"/>
    </row>
    <row r="24232" spans="3:3">
      <c r="C24232" s="1"/>
    </row>
    <row r="24233" spans="3:3">
      <c r="C24233" s="1"/>
    </row>
    <row r="24234" spans="3:3">
      <c r="C24234" s="1"/>
    </row>
    <row r="24235" spans="3:3">
      <c r="C24235" s="1"/>
    </row>
    <row r="24236" spans="3:3">
      <c r="C24236" s="1"/>
    </row>
    <row r="24237" spans="3:3">
      <c r="C24237" s="1"/>
    </row>
    <row r="24238" spans="3:3">
      <c r="C24238" s="1"/>
    </row>
    <row r="24239" spans="3:3">
      <c r="C24239" s="1"/>
    </row>
    <row r="24240" spans="3:3">
      <c r="C24240" s="1"/>
    </row>
    <row r="24241" spans="3:3">
      <c r="C24241" s="1"/>
    </row>
    <row r="24242" spans="3:3">
      <c r="C24242" s="1"/>
    </row>
    <row r="24243" spans="3:3">
      <c r="C24243" s="1"/>
    </row>
    <row r="24244" spans="3:3">
      <c r="C24244" s="1"/>
    </row>
    <row r="24245" spans="3:3">
      <c r="C24245" s="1"/>
    </row>
    <row r="24246" spans="3:3">
      <c r="C24246" s="1"/>
    </row>
    <row r="24247" spans="3:3">
      <c r="C24247" s="1"/>
    </row>
    <row r="24248" spans="3:3">
      <c r="C24248" s="1"/>
    </row>
    <row r="24249" spans="3:3">
      <c r="C24249" s="1"/>
    </row>
    <row r="24250" spans="3:3">
      <c r="C24250" s="1"/>
    </row>
    <row r="24251" spans="3:3">
      <c r="C24251" s="1"/>
    </row>
    <row r="24252" spans="3:3">
      <c r="C24252" s="1"/>
    </row>
    <row r="24253" spans="3:3">
      <c r="C24253" s="1"/>
    </row>
    <row r="24254" spans="3:3">
      <c r="C24254" s="1"/>
    </row>
    <row r="24255" spans="3:3">
      <c r="C24255" s="1"/>
    </row>
    <row r="24256" spans="3:3">
      <c r="C24256" s="1"/>
    </row>
    <row r="24257" spans="3:3">
      <c r="C24257" s="1"/>
    </row>
    <row r="24258" spans="3:3">
      <c r="C24258" s="1"/>
    </row>
    <row r="24259" spans="3:3">
      <c r="C24259" s="1"/>
    </row>
    <row r="24260" spans="3:3">
      <c r="C24260" s="1"/>
    </row>
    <row r="24261" spans="3:3">
      <c r="C24261" s="1"/>
    </row>
    <row r="24262" spans="3:3">
      <c r="C24262" s="1"/>
    </row>
    <row r="24263" spans="3:3">
      <c r="C24263" s="1"/>
    </row>
    <row r="24264" spans="3:3">
      <c r="C24264" s="1"/>
    </row>
    <row r="24265" spans="3:3">
      <c r="C24265" s="1"/>
    </row>
    <row r="24266" spans="3:3">
      <c r="C24266" s="1"/>
    </row>
    <row r="24267" spans="3:3">
      <c r="C24267" s="1"/>
    </row>
    <row r="24268" spans="3:3">
      <c r="C24268" s="1"/>
    </row>
    <row r="24269" spans="3:3">
      <c r="C24269" s="1"/>
    </row>
    <row r="24270" spans="3:3">
      <c r="C24270" s="1"/>
    </row>
    <row r="24271" spans="3:3">
      <c r="C24271" s="1"/>
    </row>
    <row r="24272" spans="3:3">
      <c r="C24272" s="1"/>
    </row>
    <row r="24273" spans="3:3">
      <c r="C24273" s="1"/>
    </row>
    <row r="24274" spans="3:3">
      <c r="C24274" s="1"/>
    </row>
    <row r="24275" spans="3:3">
      <c r="C24275" s="1"/>
    </row>
    <row r="24276" spans="3:3">
      <c r="C24276" s="1"/>
    </row>
    <row r="24277" spans="3:3">
      <c r="C24277" s="1"/>
    </row>
    <row r="24278" spans="3:3">
      <c r="C24278" s="1"/>
    </row>
    <row r="24279" spans="3:3">
      <c r="C24279" s="1"/>
    </row>
    <row r="24280" spans="3:3">
      <c r="C24280" s="1"/>
    </row>
    <row r="24281" spans="3:3">
      <c r="C24281" s="1"/>
    </row>
    <row r="24282" spans="3:3">
      <c r="C24282" s="1"/>
    </row>
    <row r="24283" spans="3:3">
      <c r="C24283" s="1"/>
    </row>
    <row r="24284" spans="3:3">
      <c r="C24284" s="1"/>
    </row>
    <row r="24285" spans="3:3">
      <c r="C24285" s="1"/>
    </row>
    <row r="24286" spans="3:3">
      <c r="C24286" s="1"/>
    </row>
    <row r="24287" spans="3:3">
      <c r="C24287" s="1"/>
    </row>
    <row r="24288" spans="3:3">
      <c r="C24288" s="1"/>
    </row>
    <row r="24289" spans="3:3">
      <c r="C24289" s="1"/>
    </row>
    <row r="24290" spans="3:3">
      <c r="C24290" s="1"/>
    </row>
    <row r="24291" spans="3:3">
      <c r="C24291" s="1"/>
    </row>
    <row r="24292" spans="3:3">
      <c r="C24292" s="1"/>
    </row>
    <row r="24293" spans="3:3">
      <c r="C24293" s="1"/>
    </row>
    <row r="24294" spans="3:3">
      <c r="C24294" s="1"/>
    </row>
    <row r="24295" spans="3:3">
      <c r="C24295" s="1"/>
    </row>
    <row r="24296" spans="3:3">
      <c r="C24296" s="1"/>
    </row>
    <row r="24297" spans="3:3">
      <c r="C24297" s="1"/>
    </row>
    <row r="24298" spans="3:3">
      <c r="C24298" s="1"/>
    </row>
    <row r="24299" spans="3:3">
      <c r="C24299" s="1"/>
    </row>
    <row r="24300" spans="3:3">
      <c r="C24300" s="1"/>
    </row>
    <row r="24301" spans="3:3">
      <c r="C24301" s="1"/>
    </row>
    <row r="24302" spans="3:3">
      <c r="C24302" s="1"/>
    </row>
    <row r="24303" spans="3:3">
      <c r="C24303" s="1"/>
    </row>
    <row r="24304" spans="3:3">
      <c r="C24304" s="1"/>
    </row>
    <row r="24305" spans="3:3">
      <c r="C24305" s="1"/>
    </row>
    <row r="24306" spans="3:3">
      <c r="C24306" s="1"/>
    </row>
    <row r="24307" spans="3:3">
      <c r="C24307" s="1"/>
    </row>
    <row r="24308" spans="3:3">
      <c r="C24308" s="1"/>
    </row>
    <row r="24309" spans="3:3">
      <c r="C24309" s="1"/>
    </row>
    <row r="24310" spans="3:3">
      <c r="C24310" s="1"/>
    </row>
    <row r="24311" spans="3:3">
      <c r="C24311" s="1"/>
    </row>
    <row r="24312" spans="3:3">
      <c r="C24312" s="1"/>
    </row>
    <row r="24313" spans="3:3">
      <c r="C24313" s="1"/>
    </row>
    <row r="24314" spans="3:3">
      <c r="C24314" s="1"/>
    </row>
    <row r="24315" spans="3:3">
      <c r="C24315" s="1"/>
    </row>
    <row r="24316" spans="3:3">
      <c r="C24316" s="1"/>
    </row>
    <row r="24317" spans="3:3">
      <c r="C24317" s="1"/>
    </row>
    <row r="24318" spans="3:3">
      <c r="C24318" s="1"/>
    </row>
    <row r="24319" spans="3:3">
      <c r="C24319" s="1"/>
    </row>
    <row r="24320" spans="3:3">
      <c r="C24320" s="1"/>
    </row>
    <row r="24321" spans="3:3">
      <c r="C24321" s="1"/>
    </row>
    <row r="24322" spans="3:3">
      <c r="C24322" s="1"/>
    </row>
    <row r="24323" spans="3:3">
      <c r="C24323" s="1"/>
    </row>
    <row r="24324" spans="3:3">
      <c r="C24324" s="1"/>
    </row>
    <row r="24325" spans="3:3">
      <c r="C24325" s="1"/>
    </row>
    <row r="24326" spans="3:3">
      <c r="C24326" s="1"/>
    </row>
    <row r="24327" spans="3:3">
      <c r="C24327" s="1"/>
    </row>
    <row r="24328" spans="3:3">
      <c r="C24328" s="1"/>
    </row>
    <row r="24329" spans="3:3">
      <c r="C24329" s="1"/>
    </row>
    <row r="24330" spans="3:3">
      <c r="C24330" s="1"/>
    </row>
    <row r="24331" spans="3:3">
      <c r="C24331" s="1"/>
    </row>
    <row r="24332" spans="3:3">
      <c r="C24332" s="1"/>
    </row>
    <row r="24333" spans="3:3">
      <c r="C24333" s="1"/>
    </row>
    <row r="24334" spans="3:3">
      <c r="C24334" s="1"/>
    </row>
    <row r="24335" spans="3:3">
      <c r="C24335" s="1"/>
    </row>
    <row r="24336" spans="3:3">
      <c r="C24336" s="1"/>
    </row>
    <row r="24337" spans="3:3">
      <c r="C24337" s="1"/>
    </row>
    <row r="24338" spans="3:3">
      <c r="C24338" s="1"/>
    </row>
    <row r="24339" spans="3:3">
      <c r="C24339" s="1"/>
    </row>
    <row r="24340" spans="3:3">
      <c r="C24340" s="1"/>
    </row>
    <row r="24341" spans="3:3">
      <c r="C24341" s="1"/>
    </row>
    <row r="24342" spans="3:3">
      <c r="C24342" s="1"/>
    </row>
    <row r="24343" spans="3:3">
      <c r="C24343" s="1"/>
    </row>
    <row r="24344" spans="3:3">
      <c r="C24344" s="1"/>
    </row>
    <row r="24345" spans="3:3">
      <c r="C24345" s="1"/>
    </row>
    <row r="24346" spans="3:3">
      <c r="C24346" s="1"/>
    </row>
    <row r="24347" spans="3:3">
      <c r="C24347" s="1"/>
    </row>
    <row r="24348" spans="3:3">
      <c r="C24348" s="1"/>
    </row>
    <row r="24349" spans="3:3">
      <c r="C24349" s="1"/>
    </row>
    <row r="24350" spans="3:3">
      <c r="C24350" s="1"/>
    </row>
    <row r="24351" spans="3:3">
      <c r="C24351" s="1"/>
    </row>
    <row r="24352" spans="3:3">
      <c r="C24352" s="1"/>
    </row>
    <row r="24353" spans="3:3">
      <c r="C24353" s="1"/>
    </row>
    <row r="24354" spans="3:3">
      <c r="C24354" s="1"/>
    </row>
    <row r="24355" spans="3:3">
      <c r="C24355" s="1"/>
    </row>
    <row r="24356" spans="3:3">
      <c r="C24356" s="1"/>
    </row>
    <row r="24357" spans="3:3">
      <c r="C24357" s="1"/>
    </row>
    <row r="24358" spans="3:3">
      <c r="C24358" s="1"/>
    </row>
    <row r="24359" spans="3:3">
      <c r="C24359" s="1"/>
    </row>
    <row r="24360" spans="3:3">
      <c r="C24360" s="1"/>
    </row>
    <row r="24361" spans="3:3">
      <c r="C24361" s="1"/>
    </row>
    <row r="24362" spans="3:3">
      <c r="C24362" s="1"/>
    </row>
    <row r="24363" spans="3:3">
      <c r="C24363" s="1"/>
    </row>
    <row r="24364" spans="3:3">
      <c r="C24364" s="1"/>
    </row>
    <row r="24365" spans="3:3">
      <c r="C24365" s="1"/>
    </row>
    <row r="24366" spans="3:3">
      <c r="C24366" s="1"/>
    </row>
    <row r="24367" spans="3:3">
      <c r="C24367" s="1"/>
    </row>
    <row r="24368" spans="3:3">
      <c r="C24368" s="1"/>
    </row>
    <row r="24369" spans="3:3">
      <c r="C24369" s="1"/>
    </row>
    <row r="24370" spans="3:3">
      <c r="C24370" s="1"/>
    </row>
    <row r="24371" spans="3:3">
      <c r="C24371" s="1"/>
    </row>
    <row r="24372" spans="3:3">
      <c r="C24372" s="1"/>
    </row>
    <row r="24373" spans="3:3">
      <c r="C24373" s="1"/>
    </row>
    <row r="24374" spans="3:3">
      <c r="C24374" s="1"/>
    </row>
    <row r="24375" spans="3:3">
      <c r="C24375" s="1"/>
    </row>
    <row r="24376" spans="3:3">
      <c r="C24376" s="1"/>
    </row>
    <row r="24377" spans="3:3">
      <c r="C24377" s="1"/>
    </row>
    <row r="24378" spans="3:3">
      <c r="C24378" s="1"/>
    </row>
    <row r="24379" spans="3:3">
      <c r="C24379" s="1"/>
    </row>
    <row r="24380" spans="3:3">
      <c r="C24380" s="1"/>
    </row>
    <row r="24381" spans="3:3">
      <c r="C24381" s="1"/>
    </row>
    <row r="24382" spans="3:3">
      <c r="C24382" s="1"/>
    </row>
    <row r="24383" spans="3:3">
      <c r="C24383" s="1"/>
    </row>
    <row r="24384" spans="3:3">
      <c r="C24384" s="1"/>
    </row>
    <row r="24385" spans="3:3">
      <c r="C24385" s="1"/>
    </row>
    <row r="24386" spans="3:3">
      <c r="C24386" s="1"/>
    </row>
    <row r="24387" spans="3:3">
      <c r="C24387" s="1"/>
    </row>
    <row r="24388" spans="3:3">
      <c r="C24388" s="1"/>
    </row>
    <row r="24389" spans="3:3">
      <c r="C24389" s="1"/>
    </row>
    <row r="24390" spans="3:3">
      <c r="C24390" s="1"/>
    </row>
    <row r="24391" spans="3:3">
      <c r="C24391" s="1"/>
    </row>
    <row r="24392" spans="3:3">
      <c r="C24392" s="1"/>
    </row>
    <row r="24393" spans="3:3">
      <c r="C24393" s="1"/>
    </row>
    <row r="24394" spans="3:3">
      <c r="C24394" s="1"/>
    </row>
    <row r="24395" spans="3:3">
      <c r="C24395" s="1"/>
    </row>
    <row r="24396" spans="3:3">
      <c r="C24396" s="1"/>
    </row>
    <row r="24397" spans="3:3">
      <c r="C24397" s="1"/>
    </row>
    <row r="24398" spans="3:3">
      <c r="C24398" s="1"/>
    </row>
    <row r="24399" spans="3:3">
      <c r="C24399" s="1"/>
    </row>
    <row r="24400" spans="3:3">
      <c r="C24400" s="1"/>
    </row>
    <row r="24401" spans="3:3">
      <c r="C24401" s="1"/>
    </row>
    <row r="24402" spans="3:3">
      <c r="C24402" s="1"/>
    </row>
    <row r="24403" spans="3:3">
      <c r="C24403" s="1"/>
    </row>
    <row r="24404" spans="3:3">
      <c r="C24404" s="1"/>
    </row>
    <row r="24405" spans="3:3">
      <c r="C24405" s="1"/>
    </row>
    <row r="24406" spans="3:3">
      <c r="C24406" s="1"/>
    </row>
    <row r="24407" spans="3:3">
      <c r="C24407" s="1"/>
    </row>
    <row r="24408" spans="3:3">
      <c r="C24408" s="1"/>
    </row>
    <row r="24409" spans="3:3">
      <c r="C24409" s="1"/>
    </row>
    <row r="24410" spans="3:3">
      <c r="C24410" s="1"/>
    </row>
    <row r="24411" spans="3:3">
      <c r="C24411" s="1"/>
    </row>
    <row r="24412" spans="3:3">
      <c r="C24412" s="1"/>
    </row>
    <row r="24413" spans="3:3">
      <c r="C24413" s="1"/>
    </row>
    <row r="24414" spans="3:3">
      <c r="C24414" s="1"/>
    </row>
    <row r="24415" spans="3:3">
      <c r="C24415" s="1"/>
    </row>
    <row r="24416" spans="3:3">
      <c r="C24416" s="1"/>
    </row>
    <row r="24417" spans="3:3">
      <c r="C24417" s="1"/>
    </row>
    <row r="24418" spans="3:3">
      <c r="C24418" s="1"/>
    </row>
    <row r="24419" spans="3:3">
      <c r="C24419" s="1"/>
    </row>
    <row r="24420" spans="3:3">
      <c r="C24420" s="1"/>
    </row>
    <row r="24421" spans="3:3">
      <c r="C24421" s="1"/>
    </row>
    <row r="24422" spans="3:3">
      <c r="C24422" s="1"/>
    </row>
    <row r="24423" spans="3:3">
      <c r="C24423" s="1"/>
    </row>
    <row r="24424" spans="3:3">
      <c r="C24424" s="1"/>
    </row>
    <row r="24425" spans="3:3">
      <c r="C24425" s="1"/>
    </row>
    <row r="24426" spans="3:3">
      <c r="C24426" s="1"/>
    </row>
    <row r="24427" spans="3:3">
      <c r="C24427" s="1"/>
    </row>
    <row r="24428" spans="3:3">
      <c r="C24428" s="1"/>
    </row>
    <row r="24429" spans="3:3">
      <c r="C24429" s="1"/>
    </row>
    <row r="24430" spans="3:3">
      <c r="C24430" s="1"/>
    </row>
    <row r="24431" spans="3:3">
      <c r="C24431" s="1"/>
    </row>
    <row r="24432" spans="3:3">
      <c r="C24432" s="1"/>
    </row>
    <row r="24433" spans="3:3">
      <c r="C24433" s="1"/>
    </row>
    <row r="24434" spans="3:3">
      <c r="C24434" s="1"/>
    </row>
    <row r="24435" spans="3:3">
      <c r="C24435" s="1"/>
    </row>
    <row r="24436" spans="3:3">
      <c r="C24436" s="1"/>
    </row>
    <row r="24437" spans="3:3">
      <c r="C24437" s="1"/>
    </row>
    <row r="24438" spans="3:3">
      <c r="C24438" s="1"/>
    </row>
    <row r="24439" spans="3:3">
      <c r="C24439" s="1"/>
    </row>
    <row r="24440" spans="3:3">
      <c r="C24440" s="1"/>
    </row>
    <row r="24441" spans="3:3">
      <c r="C24441" s="1"/>
    </row>
    <row r="24442" spans="3:3">
      <c r="C24442" s="1"/>
    </row>
    <row r="24443" spans="3:3">
      <c r="C24443" s="1"/>
    </row>
    <row r="24444" spans="3:3">
      <c r="C24444" s="1"/>
    </row>
    <row r="24445" spans="3:3">
      <c r="C24445" s="1"/>
    </row>
    <row r="24446" spans="3:3">
      <c r="C24446" s="1"/>
    </row>
    <row r="24447" spans="3:3">
      <c r="C24447" s="1"/>
    </row>
    <row r="24448" spans="3:3">
      <c r="C24448" s="1"/>
    </row>
    <row r="24449" spans="3:3">
      <c r="C24449" s="1"/>
    </row>
    <row r="24450" spans="3:3">
      <c r="C24450" s="1"/>
    </row>
    <row r="24451" spans="3:3">
      <c r="C24451" s="1"/>
    </row>
    <row r="24452" spans="3:3">
      <c r="C24452" s="1"/>
    </row>
    <row r="24453" spans="3:3">
      <c r="C24453" s="1"/>
    </row>
    <row r="24454" spans="3:3">
      <c r="C24454" s="1"/>
    </row>
    <row r="24455" spans="3:3">
      <c r="C24455" s="1"/>
    </row>
    <row r="24456" spans="3:3">
      <c r="C24456" s="1"/>
    </row>
    <row r="24457" spans="3:3">
      <c r="C24457" s="1"/>
    </row>
    <row r="24458" spans="3:3">
      <c r="C24458" s="1"/>
    </row>
    <row r="24459" spans="3:3">
      <c r="C24459" s="1"/>
    </row>
    <row r="24460" spans="3:3">
      <c r="C24460" s="1"/>
    </row>
    <row r="24461" spans="3:3">
      <c r="C24461" s="1"/>
    </row>
    <row r="24462" spans="3:3">
      <c r="C24462" s="1"/>
    </row>
    <row r="24463" spans="3:3">
      <c r="C24463" s="1"/>
    </row>
    <row r="24464" spans="3:3">
      <c r="C24464" s="1"/>
    </row>
    <row r="24465" spans="3:3">
      <c r="C24465" s="1"/>
    </row>
    <row r="24466" spans="3:3">
      <c r="C24466" s="1"/>
    </row>
    <row r="24467" spans="3:3">
      <c r="C24467" s="1"/>
    </row>
    <row r="24468" spans="3:3">
      <c r="C24468" s="1"/>
    </row>
    <row r="24469" spans="3:3">
      <c r="C24469" s="1"/>
    </row>
    <row r="24470" spans="3:3">
      <c r="C24470" s="1"/>
    </row>
    <row r="24471" spans="3:3">
      <c r="C24471" s="1"/>
    </row>
    <row r="24472" spans="3:3">
      <c r="C24472" s="1"/>
    </row>
    <row r="24473" spans="3:3">
      <c r="C24473" s="1"/>
    </row>
    <row r="24474" spans="3:3">
      <c r="C24474" s="1"/>
    </row>
    <row r="24475" spans="3:3">
      <c r="C24475" s="1"/>
    </row>
    <row r="24476" spans="3:3">
      <c r="C24476" s="1"/>
    </row>
    <row r="24477" spans="3:3">
      <c r="C24477" s="1"/>
    </row>
    <row r="24478" spans="3:3">
      <c r="C24478" s="1"/>
    </row>
    <row r="24479" spans="3:3">
      <c r="C24479" s="1"/>
    </row>
    <row r="24480" spans="3:3">
      <c r="C24480" s="1"/>
    </row>
    <row r="24481" spans="3:3">
      <c r="C24481" s="1"/>
    </row>
    <row r="24482" spans="3:3">
      <c r="C24482" s="1"/>
    </row>
    <row r="24483" spans="3:3">
      <c r="C24483" s="1"/>
    </row>
    <row r="24484" spans="3:3">
      <c r="C24484" s="1"/>
    </row>
    <row r="24485" spans="3:3">
      <c r="C24485" s="1"/>
    </row>
    <row r="24486" spans="3:3">
      <c r="C24486" s="1"/>
    </row>
    <row r="24487" spans="3:3">
      <c r="C24487" s="1"/>
    </row>
    <row r="24488" spans="3:3">
      <c r="C24488" s="1"/>
    </row>
    <row r="24489" spans="3:3">
      <c r="C24489" s="1"/>
    </row>
    <row r="24490" spans="3:3">
      <c r="C24490" s="1"/>
    </row>
    <row r="24491" spans="3:3">
      <c r="C24491" s="1"/>
    </row>
    <row r="24492" spans="3:3">
      <c r="C24492" s="1"/>
    </row>
    <row r="24493" spans="3:3">
      <c r="C24493" s="1"/>
    </row>
    <row r="24494" spans="3:3">
      <c r="C24494" s="1"/>
    </row>
    <row r="24495" spans="3:3">
      <c r="C24495" s="1"/>
    </row>
    <row r="24496" spans="3:3">
      <c r="C24496" s="1"/>
    </row>
    <row r="24497" spans="3:3">
      <c r="C24497" s="1"/>
    </row>
    <row r="24498" spans="3:3">
      <c r="C24498" s="1"/>
    </row>
    <row r="24499" spans="3:3">
      <c r="C24499" s="1"/>
    </row>
    <row r="24500" spans="3:3">
      <c r="C24500" s="1"/>
    </row>
    <row r="24501" spans="3:3">
      <c r="C24501" s="1"/>
    </row>
    <row r="24502" spans="3:3">
      <c r="C24502" s="1"/>
    </row>
    <row r="24503" spans="3:3">
      <c r="C24503" s="1"/>
    </row>
    <row r="24504" spans="3:3">
      <c r="C24504" s="1"/>
    </row>
    <row r="24505" spans="3:3">
      <c r="C24505" s="1"/>
    </row>
    <row r="24506" spans="3:3">
      <c r="C24506" s="1"/>
    </row>
    <row r="24507" spans="3:3">
      <c r="C24507" s="1"/>
    </row>
    <row r="24508" spans="3:3">
      <c r="C24508" s="1"/>
    </row>
    <row r="24509" spans="3:3">
      <c r="C24509" s="1"/>
    </row>
    <row r="24510" spans="3:3">
      <c r="C24510" s="1"/>
    </row>
    <row r="24511" spans="3:3">
      <c r="C24511" s="1"/>
    </row>
    <row r="24512" spans="3:3">
      <c r="C24512" s="1"/>
    </row>
    <row r="24513" spans="3:3">
      <c r="C24513" s="1"/>
    </row>
    <row r="24514" spans="3:3">
      <c r="C24514" s="1"/>
    </row>
    <row r="24515" spans="3:3">
      <c r="C24515" s="1"/>
    </row>
    <row r="24516" spans="3:3">
      <c r="C24516" s="1"/>
    </row>
    <row r="24517" spans="3:3">
      <c r="C24517" s="1"/>
    </row>
    <row r="24518" spans="3:3">
      <c r="C24518" s="1"/>
    </row>
    <row r="24519" spans="3:3">
      <c r="C24519" s="1"/>
    </row>
    <row r="24520" spans="3:3">
      <c r="C24520" s="1"/>
    </row>
    <row r="24521" spans="3:3">
      <c r="C24521" s="1"/>
    </row>
    <row r="24522" spans="3:3">
      <c r="C24522" s="1"/>
    </row>
    <row r="24523" spans="3:3">
      <c r="C24523" s="1"/>
    </row>
    <row r="24524" spans="3:3">
      <c r="C24524" s="1"/>
    </row>
    <row r="24525" spans="3:3">
      <c r="C24525" s="1"/>
    </row>
    <row r="24526" spans="3:3">
      <c r="C24526" s="1"/>
    </row>
    <row r="24527" spans="3:3">
      <c r="C24527" s="1"/>
    </row>
    <row r="24528" spans="3:3">
      <c r="C24528" s="1"/>
    </row>
    <row r="24529" spans="3:3">
      <c r="C24529" s="1"/>
    </row>
    <row r="24530" spans="3:3">
      <c r="C24530" s="1"/>
    </row>
    <row r="24531" spans="3:3">
      <c r="C24531" s="1"/>
    </row>
    <row r="24532" spans="3:3">
      <c r="C24532" s="1"/>
    </row>
    <row r="24533" spans="3:3">
      <c r="C24533" s="1"/>
    </row>
    <row r="24534" spans="3:3">
      <c r="C24534" s="1"/>
    </row>
    <row r="24535" spans="3:3">
      <c r="C24535" s="1"/>
    </row>
    <row r="24536" spans="3:3">
      <c r="C24536" s="1"/>
    </row>
    <row r="24537" spans="3:3">
      <c r="C24537" s="1"/>
    </row>
    <row r="24538" spans="3:3">
      <c r="C24538" s="1"/>
    </row>
    <row r="24539" spans="3:3">
      <c r="C24539" s="1"/>
    </row>
    <row r="24540" spans="3:3">
      <c r="C24540" s="1"/>
    </row>
    <row r="24541" spans="3:3">
      <c r="C24541" s="1"/>
    </row>
    <row r="24542" spans="3:3">
      <c r="C24542" s="1"/>
    </row>
    <row r="24543" spans="3:3">
      <c r="C24543" s="1"/>
    </row>
    <row r="24544" spans="3:3">
      <c r="C24544" s="1"/>
    </row>
    <row r="24545" spans="3:3">
      <c r="C24545" s="1"/>
    </row>
    <row r="24546" spans="3:3">
      <c r="C24546" s="1"/>
    </row>
    <row r="24547" spans="3:3">
      <c r="C24547" s="1"/>
    </row>
    <row r="24548" spans="3:3">
      <c r="C24548" s="1"/>
    </row>
    <row r="24549" spans="3:3">
      <c r="C24549" s="1"/>
    </row>
    <row r="24550" spans="3:3">
      <c r="C24550" s="1"/>
    </row>
    <row r="24551" spans="3:3">
      <c r="C24551" s="1"/>
    </row>
    <row r="24552" spans="3:3">
      <c r="C24552" s="1"/>
    </row>
    <row r="24553" spans="3:3">
      <c r="C24553" s="1"/>
    </row>
    <row r="24554" spans="3:3">
      <c r="C24554" s="1"/>
    </row>
    <row r="24555" spans="3:3">
      <c r="C24555" s="1"/>
    </row>
    <row r="24556" spans="3:3">
      <c r="C24556" s="1"/>
    </row>
    <row r="24557" spans="3:3">
      <c r="C24557" s="1"/>
    </row>
    <row r="24558" spans="3:3">
      <c r="C24558" s="1"/>
    </row>
    <row r="24559" spans="3:3">
      <c r="C24559" s="1"/>
    </row>
    <row r="24560" spans="3:3">
      <c r="C24560" s="1"/>
    </row>
    <row r="24561" spans="3:3">
      <c r="C24561" s="1"/>
    </row>
    <row r="24562" spans="3:3">
      <c r="C24562" s="1"/>
    </row>
    <row r="24563" spans="3:3">
      <c r="C24563" s="1"/>
    </row>
    <row r="24564" spans="3:3">
      <c r="C24564" s="1"/>
    </row>
    <row r="24565" spans="3:3">
      <c r="C24565" s="1"/>
    </row>
    <row r="24566" spans="3:3">
      <c r="C24566" s="1"/>
    </row>
    <row r="24567" spans="3:3">
      <c r="C24567" s="1"/>
    </row>
    <row r="24568" spans="3:3">
      <c r="C24568" s="1"/>
    </row>
    <row r="24569" spans="3:3">
      <c r="C24569" s="1"/>
    </row>
    <row r="24570" spans="3:3">
      <c r="C24570" s="1"/>
    </row>
    <row r="24571" spans="3:3">
      <c r="C24571" s="1"/>
    </row>
    <row r="24572" spans="3:3">
      <c r="C24572" s="1"/>
    </row>
    <row r="24573" spans="3:3">
      <c r="C24573" s="1"/>
    </row>
    <row r="24574" spans="3:3">
      <c r="C24574" s="1"/>
    </row>
    <row r="24575" spans="3:3">
      <c r="C24575" s="1"/>
    </row>
    <row r="24576" spans="3:3">
      <c r="C24576" s="1"/>
    </row>
    <row r="24577" spans="3:3">
      <c r="C24577" s="1"/>
    </row>
    <row r="24578" spans="3:3">
      <c r="C24578" s="1"/>
    </row>
    <row r="24579" spans="3:3">
      <c r="C24579" s="1"/>
    </row>
    <row r="24580" spans="3:3">
      <c r="C24580" s="1"/>
    </row>
    <row r="24581" spans="3:3">
      <c r="C24581" s="1"/>
    </row>
    <row r="24582" spans="3:3">
      <c r="C24582" s="1"/>
    </row>
    <row r="24583" spans="3:3">
      <c r="C24583" s="1"/>
    </row>
    <row r="24584" spans="3:3">
      <c r="C24584" s="1"/>
    </row>
    <row r="24585" spans="3:3">
      <c r="C24585" s="1"/>
    </row>
    <row r="24586" spans="3:3">
      <c r="C24586" s="1"/>
    </row>
    <row r="24587" spans="3:3">
      <c r="C24587" s="1"/>
    </row>
    <row r="24588" spans="3:3">
      <c r="C24588" s="1"/>
    </row>
    <row r="24589" spans="3:3">
      <c r="C24589" s="1"/>
    </row>
    <row r="24590" spans="3:3">
      <c r="C24590" s="1"/>
    </row>
    <row r="24591" spans="3:3">
      <c r="C24591" s="1"/>
    </row>
    <row r="24592" spans="3:3">
      <c r="C24592" s="1"/>
    </row>
    <row r="24593" spans="3:3">
      <c r="C24593" s="1"/>
    </row>
    <row r="24594" spans="3:3">
      <c r="C24594" s="1"/>
    </row>
    <row r="24595" spans="3:3">
      <c r="C24595" s="1"/>
    </row>
    <row r="24596" spans="3:3">
      <c r="C24596" s="1"/>
    </row>
    <row r="24597" spans="3:3">
      <c r="C24597" s="1"/>
    </row>
    <row r="24598" spans="3:3">
      <c r="C24598" s="1"/>
    </row>
    <row r="24599" spans="3:3">
      <c r="C24599" s="1"/>
    </row>
    <row r="24600" spans="3:3">
      <c r="C24600" s="1"/>
    </row>
    <row r="24601" spans="3:3">
      <c r="C24601" s="1"/>
    </row>
    <row r="24602" spans="3:3">
      <c r="C24602" s="1"/>
    </row>
    <row r="24603" spans="3:3">
      <c r="C24603" s="1"/>
    </row>
    <row r="24604" spans="3:3">
      <c r="C24604" s="1"/>
    </row>
    <row r="24605" spans="3:3">
      <c r="C24605" s="1"/>
    </row>
    <row r="24606" spans="3:3">
      <c r="C24606" s="1"/>
    </row>
    <row r="24607" spans="3:3">
      <c r="C24607" s="1"/>
    </row>
    <row r="24608" spans="3:3">
      <c r="C24608" s="1"/>
    </row>
    <row r="24609" spans="3:3">
      <c r="C24609" s="1"/>
    </row>
    <row r="24610" spans="3:3">
      <c r="C24610" s="1"/>
    </row>
    <row r="24611" spans="3:3">
      <c r="C24611" s="1"/>
    </row>
    <row r="24612" spans="3:3">
      <c r="C24612" s="1"/>
    </row>
    <row r="24613" spans="3:3">
      <c r="C24613" s="1"/>
    </row>
    <row r="24614" spans="3:3">
      <c r="C24614" s="1"/>
    </row>
    <row r="24615" spans="3:3">
      <c r="C24615" s="1"/>
    </row>
    <row r="24616" spans="3:3">
      <c r="C24616" s="1"/>
    </row>
    <row r="24617" spans="3:3">
      <c r="C24617" s="1"/>
    </row>
    <row r="24618" spans="3:3">
      <c r="C24618" s="1"/>
    </row>
    <row r="24619" spans="3:3">
      <c r="C24619" s="1"/>
    </row>
    <row r="24620" spans="3:3">
      <c r="C24620" s="1"/>
    </row>
    <row r="24621" spans="3:3">
      <c r="C24621" s="1"/>
    </row>
    <row r="24622" spans="3:3">
      <c r="C24622" s="1"/>
    </row>
    <row r="24623" spans="3:3">
      <c r="C24623" s="1"/>
    </row>
    <row r="24624" spans="3:3">
      <c r="C24624" s="1"/>
    </row>
    <row r="24625" spans="3:3">
      <c r="C24625" s="1"/>
    </row>
    <row r="24626" spans="3:3">
      <c r="C24626" s="1"/>
    </row>
    <row r="24627" spans="3:3">
      <c r="C24627" s="1"/>
    </row>
    <row r="24628" spans="3:3">
      <c r="C24628" s="1"/>
    </row>
    <row r="24629" spans="3:3">
      <c r="C24629" s="1"/>
    </row>
    <row r="24630" spans="3:3">
      <c r="C24630" s="1"/>
    </row>
    <row r="24631" spans="3:3">
      <c r="C24631" s="1"/>
    </row>
    <row r="24632" spans="3:3">
      <c r="C24632" s="1"/>
    </row>
    <row r="24633" spans="3:3">
      <c r="C24633" s="1"/>
    </row>
    <row r="24634" spans="3:3">
      <c r="C24634" s="1"/>
    </row>
    <row r="24635" spans="3:3">
      <c r="C24635" s="1"/>
    </row>
    <row r="24636" spans="3:3">
      <c r="C24636" s="1"/>
    </row>
    <row r="24637" spans="3:3">
      <c r="C24637" s="1"/>
    </row>
    <row r="24638" spans="3:3">
      <c r="C24638" s="1"/>
    </row>
    <row r="24639" spans="3:3">
      <c r="C24639" s="1"/>
    </row>
    <row r="24640" spans="3:3">
      <c r="C24640" s="1"/>
    </row>
    <row r="24641" spans="3:3">
      <c r="C24641" s="1"/>
    </row>
    <row r="24642" spans="3:3">
      <c r="C24642" s="1"/>
    </row>
    <row r="24643" spans="3:3">
      <c r="C24643" s="1"/>
    </row>
    <row r="24644" spans="3:3">
      <c r="C24644" s="1"/>
    </row>
    <row r="24645" spans="3:3">
      <c r="C24645" s="1"/>
    </row>
    <row r="24646" spans="3:3">
      <c r="C24646" s="1"/>
    </row>
    <row r="24647" spans="3:3">
      <c r="C24647" s="1"/>
    </row>
    <row r="24648" spans="3:3">
      <c r="C24648" s="1"/>
    </row>
    <row r="24649" spans="3:3">
      <c r="C24649" s="1"/>
    </row>
    <row r="24650" spans="3:3">
      <c r="C24650" s="1"/>
    </row>
    <row r="24651" spans="3:3">
      <c r="C24651" s="1"/>
    </row>
    <row r="24652" spans="3:3">
      <c r="C24652" s="1"/>
    </row>
    <row r="24653" spans="3:3">
      <c r="C24653" s="1"/>
    </row>
    <row r="24654" spans="3:3">
      <c r="C24654" s="1"/>
    </row>
    <row r="24655" spans="3:3">
      <c r="C24655" s="1"/>
    </row>
    <row r="24656" spans="3:3">
      <c r="C24656" s="1"/>
    </row>
    <row r="24657" spans="3:3">
      <c r="C24657" s="1"/>
    </row>
    <row r="24658" spans="3:3">
      <c r="C24658" s="1"/>
    </row>
    <row r="24659" spans="3:3">
      <c r="C24659" s="1"/>
    </row>
    <row r="24660" spans="3:3">
      <c r="C24660" s="1"/>
    </row>
    <row r="24661" spans="3:3">
      <c r="C24661" s="1"/>
    </row>
    <row r="24662" spans="3:3">
      <c r="C24662" s="1"/>
    </row>
    <row r="24663" spans="3:3">
      <c r="C24663" s="1"/>
    </row>
    <row r="24664" spans="3:3">
      <c r="C24664" s="1"/>
    </row>
    <row r="24665" spans="3:3">
      <c r="C24665" s="1"/>
    </row>
    <row r="24666" spans="3:3">
      <c r="C24666" s="1"/>
    </row>
    <row r="24667" spans="3:3">
      <c r="C24667" s="1"/>
    </row>
    <row r="24668" spans="3:3">
      <c r="C24668" s="1"/>
    </row>
    <row r="24669" spans="3:3">
      <c r="C24669" s="1"/>
    </row>
    <row r="24670" spans="3:3">
      <c r="C24670" s="1"/>
    </row>
    <row r="24671" spans="3:3">
      <c r="C24671" s="1"/>
    </row>
    <row r="24672" spans="3:3">
      <c r="C24672" s="1"/>
    </row>
    <row r="24673" spans="3:3">
      <c r="C24673" s="1"/>
    </row>
    <row r="24674" spans="3:3">
      <c r="C24674" s="1"/>
    </row>
    <row r="24675" spans="3:3">
      <c r="C24675" s="1"/>
    </row>
    <row r="24676" spans="3:3">
      <c r="C24676" s="1"/>
    </row>
    <row r="24677" spans="3:3">
      <c r="C24677" s="1"/>
    </row>
    <row r="24678" spans="3:3">
      <c r="C24678" s="1"/>
    </row>
    <row r="24679" spans="3:3">
      <c r="C24679" s="1"/>
    </row>
    <row r="24680" spans="3:3">
      <c r="C24680" s="1"/>
    </row>
    <row r="24681" spans="3:3">
      <c r="C24681" s="1"/>
    </row>
    <row r="24682" spans="3:3">
      <c r="C24682" s="1"/>
    </row>
    <row r="24683" spans="3:3">
      <c r="C24683" s="1"/>
    </row>
    <row r="24684" spans="3:3">
      <c r="C24684" s="1"/>
    </row>
    <row r="24685" spans="3:3">
      <c r="C24685" s="1"/>
    </row>
    <row r="24686" spans="3:3">
      <c r="C24686" s="1"/>
    </row>
    <row r="24687" spans="3:3">
      <c r="C24687" s="1"/>
    </row>
    <row r="24688" spans="3:3">
      <c r="C24688" s="1"/>
    </row>
    <row r="24689" spans="3:3">
      <c r="C24689" s="1"/>
    </row>
    <row r="24690" spans="3:3">
      <c r="C24690" s="1"/>
    </row>
    <row r="24691" spans="3:3">
      <c r="C24691" s="1"/>
    </row>
    <row r="24692" spans="3:3">
      <c r="C24692" s="1"/>
    </row>
    <row r="24693" spans="3:3">
      <c r="C24693" s="1"/>
    </row>
    <row r="24694" spans="3:3">
      <c r="C24694" s="1"/>
    </row>
    <row r="24695" spans="3:3">
      <c r="C24695" s="1"/>
    </row>
    <row r="24696" spans="3:3">
      <c r="C24696" s="1"/>
    </row>
    <row r="24697" spans="3:3">
      <c r="C24697" s="1"/>
    </row>
    <row r="24698" spans="3:3">
      <c r="C24698" s="1"/>
    </row>
    <row r="24699" spans="3:3">
      <c r="C24699" s="1"/>
    </row>
    <row r="24700" spans="3:3">
      <c r="C24700" s="1"/>
    </row>
    <row r="24701" spans="3:3">
      <c r="C24701" s="1"/>
    </row>
    <row r="24702" spans="3:3">
      <c r="C24702" s="1"/>
    </row>
    <row r="24703" spans="3:3">
      <c r="C24703" s="1"/>
    </row>
    <row r="24704" spans="3:3">
      <c r="C24704" s="1"/>
    </row>
    <row r="24705" spans="3:3">
      <c r="C24705" s="1"/>
    </row>
    <row r="24706" spans="3:3">
      <c r="C24706" s="1"/>
    </row>
    <row r="24707" spans="3:3">
      <c r="C24707" s="1"/>
    </row>
    <row r="24708" spans="3:3">
      <c r="C24708" s="1"/>
    </row>
    <row r="24709" spans="3:3">
      <c r="C24709" s="1"/>
    </row>
    <row r="24710" spans="3:3">
      <c r="C24710" s="1"/>
    </row>
    <row r="24711" spans="3:3">
      <c r="C24711" s="1"/>
    </row>
    <row r="24712" spans="3:3">
      <c r="C24712" s="1"/>
    </row>
    <row r="24713" spans="3:3">
      <c r="C24713" s="1"/>
    </row>
    <row r="24714" spans="3:3">
      <c r="C24714" s="1"/>
    </row>
    <row r="24715" spans="3:3">
      <c r="C24715" s="1"/>
    </row>
    <row r="24716" spans="3:3">
      <c r="C24716" s="1"/>
    </row>
    <row r="24717" spans="3:3">
      <c r="C24717" s="1"/>
    </row>
    <row r="24718" spans="3:3">
      <c r="C24718" s="1"/>
    </row>
    <row r="24719" spans="3:3">
      <c r="C24719" s="1"/>
    </row>
    <row r="24720" spans="3:3">
      <c r="C24720" s="1"/>
    </row>
    <row r="24721" spans="3:3">
      <c r="C24721" s="1"/>
    </row>
    <row r="24722" spans="3:3">
      <c r="C24722" s="1"/>
    </row>
    <row r="24723" spans="3:3">
      <c r="C24723" s="1"/>
    </row>
    <row r="24724" spans="3:3">
      <c r="C24724" s="1"/>
    </row>
    <row r="24725" spans="3:3">
      <c r="C24725" s="1"/>
    </row>
    <row r="24726" spans="3:3">
      <c r="C24726" s="1"/>
    </row>
    <row r="24727" spans="3:3">
      <c r="C24727" s="1"/>
    </row>
    <row r="24728" spans="3:3">
      <c r="C24728" s="1"/>
    </row>
    <row r="24729" spans="3:3">
      <c r="C24729" s="1"/>
    </row>
    <row r="24730" spans="3:3">
      <c r="C24730" s="1"/>
    </row>
    <row r="24731" spans="3:3">
      <c r="C24731" s="1"/>
    </row>
    <row r="24732" spans="3:3">
      <c r="C24732" s="1"/>
    </row>
    <row r="24733" spans="3:3">
      <c r="C24733" s="1"/>
    </row>
    <row r="24734" spans="3:3">
      <c r="C24734" s="1"/>
    </row>
    <row r="24735" spans="3:3">
      <c r="C24735" s="1"/>
    </row>
    <row r="24736" spans="3:3">
      <c r="C24736" s="1"/>
    </row>
    <row r="24737" spans="3:3">
      <c r="C24737" s="1"/>
    </row>
    <row r="24738" spans="3:3">
      <c r="C24738" s="1"/>
    </row>
    <row r="24739" spans="3:3">
      <c r="C24739" s="1"/>
    </row>
    <row r="24740" spans="3:3">
      <c r="C24740" s="1"/>
    </row>
    <row r="24741" spans="3:3">
      <c r="C24741" s="1"/>
    </row>
    <row r="24742" spans="3:3">
      <c r="C24742" s="1"/>
    </row>
    <row r="24743" spans="3:3">
      <c r="C24743" s="1"/>
    </row>
    <row r="24744" spans="3:3">
      <c r="C24744" s="1"/>
    </row>
    <row r="24745" spans="3:3">
      <c r="C24745" s="1"/>
    </row>
    <row r="24746" spans="3:3">
      <c r="C24746" s="1"/>
    </row>
    <row r="24747" spans="3:3">
      <c r="C24747" s="1"/>
    </row>
    <row r="24748" spans="3:3">
      <c r="C24748" s="1"/>
    </row>
    <row r="24749" spans="3:3">
      <c r="C24749" s="1"/>
    </row>
    <row r="24750" spans="3:3">
      <c r="C24750" s="1"/>
    </row>
    <row r="24751" spans="3:3">
      <c r="C24751" s="1"/>
    </row>
    <row r="24752" spans="3:3">
      <c r="C24752" s="1"/>
    </row>
    <row r="24753" spans="3:3">
      <c r="C24753" s="1"/>
    </row>
    <row r="24754" spans="3:3">
      <c r="C24754" s="1"/>
    </row>
    <row r="24755" spans="3:3">
      <c r="C24755" s="1"/>
    </row>
    <row r="24756" spans="3:3">
      <c r="C24756" s="1"/>
    </row>
    <row r="24757" spans="3:3">
      <c r="C24757" s="1"/>
    </row>
    <row r="24758" spans="3:3">
      <c r="C24758" s="1"/>
    </row>
    <row r="24759" spans="3:3">
      <c r="C24759" s="1"/>
    </row>
    <row r="24760" spans="3:3">
      <c r="C24760" s="1"/>
    </row>
    <row r="24761" spans="3:3">
      <c r="C24761" s="1"/>
    </row>
    <row r="24762" spans="3:3">
      <c r="C24762" s="1"/>
    </row>
    <row r="24763" spans="3:3">
      <c r="C24763" s="1"/>
    </row>
    <row r="24764" spans="3:3">
      <c r="C24764" s="1"/>
    </row>
    <row r="24765" spans="3:3">
      <c r="C24765" s="1"/>
    </row>
    <row r="24766" spans="3:3">
      <c r="C24766" s="1"/>
    </row>
    <row r="24767" spans="3:3">
      <c r="C24767" s="1"/>
    </row>
    <row r="24768" spans="3:3">
      <c r="C24768" s="1"/>
    </row>
    <row r="24769" spans="3:3">
      <c r="C24769" s="1"/>
    </row>
    <row r="24770" spans="3:3">
      <c r="C24770" s="1"/>
    </row>
    <row r="24771" spans="3:3">
      <c r="C24771" s="1"/>
    </row>
    <row r="24772" spans="3:3">
      <c r="C24772" s="1"/>
    </row>
    <row r="24773" spans="3:3">
      <c r="C24773" s="1"/>
    </row>
    <row r="24774" spans="3:3">
      <c r="C24774" s="1"/>
    </row>
    <row r="24775" spans="3:3">
      <c r="C24775" s="1"/>
    </row>
    <row r="24776" spans="3:3">
      <c r="C24776" s="1"/>
    </row>
    <row r="24777" spans="3:3">
      <c r="C24777" s="1"/>
    </row>
    <row r="24778" spans="3:3">
      <c r="C24778" s="1"/>
    </row>
    <row r="24779" spans="3:3">
      <c r="C24779" s="1"/>
    </row>
    <row r="24780" spans="3:3">
      <c r="C24780" s="1"/>
    </row>
    <row r="24781" spans="3:3">
      <c r="C24781" s="1"/>
    </row>
    <row r="24782" spans="3:3">
      <c r="C24782" s="1"/>
    </row>
    <row r="24783" spans="3:3">
      <c r="C24783" s="1"/>
    </row>
    <row r="24784" spans="3:3">
      <c r="C24784" s="1"/>
    </row>
    <row r="24785" spans="3:3">
      <c r="C24785" s="1"/>
    </row>
    <row r="24786" spans="3:3">
      <c r="C24786" s="1"/>
    </row>
    <row r="24787" spans="3:3">
      <c r="C24787" s="1"/>
    </row>
    <row r="24788" spans="3:3">
      <c r="C24788" s="1"/>
    </row>
    <row r="24789" spans="3:3">
      <c r="C24789" s="1"/>
    </row>
    <row r="24790" spans="3:3">
      <c r="C24790" s="1"/>
    </row>
    <row r="24791" spans="3:3">
      <c r="C24791" s="1"/>
    </row>
    <row r="24792" spans="3:3">
      <c r="C24792" s="1"/>
    </row>
    <row r="24793" spans="3:3">
      <c r="C24793" s="1"/>
    </row>
    <row r="24794" spans="3:3">
      <c r="C24794" s="1"/>
    </row>
    <row r="24795" spans="3:3">
      <c r="C24795" s="1"/>
    </row>
    <row r="24796" spans="3:3">
      <c r="C24796" s="1"/>
    </row>
    <row r="24797" spans="3:3">
      <c r="C24797" s="1"/>
    </row>
    <row r="24798" spans="3:3">
      <c r="C24798" s="1"/>
    </row>
    <row r="24799" spans="3:3">
      <c r="C24799" s="1"/>
    </row>
    <row r="24800" spans="3:3">
      <c r="C24800" s="1"/>
    </row>
    <row r="24801" spans="3:3">
      <c r="C24801" s="1"/>
    </row>
    <row r="24802" spans="3:3">
      <c r="C24802" s="1"/>
    </row>
    <row r="24803" spans="3:3">
      <c r="C24803" s="1"/>
    </row>
    <row r="24804" spans="3:3">
      <c r="C24804" s="1"/>
    </row>
    <row r="24805" spans="3:3">
      <c r="C24805" s="1"/>
    </row>
    <row r="24806" spans="3:3">
      <c r="C24806" s="1"/>
    </row>
    <row r="24807" spans="3:3">
      <c r="C24807" s="1"/>
    </row>
    <row r="24808" spans="3:3">
      <c r="C24808" s="1"/>
    </row>
    <row r="24809" spans="3:3">
      <c r="C24809" s="1"/>
    </row>
    <row r="24810" spans="3:3">
      <c r="C24810" s="1"/>
    </row>
    <row r="24811" spans="3:3">
      <c r="C24811" s="1"/>
    </row>
    <row r="24812" spans="3:3">
      <c r="C24812" s="1"/>
    </row>
    <row r="24813" spans="3:3">
      <c r="C24813" s="1"/>
    </row>
    <row r="24814" spans="3:3">
      <c r="C24814" s="1"/>
    </row>
    <row r="24815" spans="3:3">
      <c r="C24815" s="1"/>
    </row>
    <row r="24816" spans="3:3">
      <c r="C24816" s="1"/>
    </row>
    <row r="24817" spans="3:3">
      <c r="C24817" s="1"/>
    </row>
    <row r="24818" spans="3:3">
      <c r="C24818" s="1"/>
    </row>
    <row r="24819" spans="3:3">
      <c r="C24819" s="1"/>
    </row>
    <row r="24820" spans="3:3">
      <c r="C24820" s="1"/>
    </row>
    <row r="24821" spans="3:3">
      <c r="C24821" s="1"/>
    </row>
    <row r="24822" spans="3:3">
      <c r="C24822" s="1"/>
    </row>
    <row r="24823" spans="3:3">
      <c r="C24823" s="1"/>
    </row>
    <row r="24824" spans="3:3">
      <c r="C24824" s="1"/>
    </row>
    <row r="24825" spans="3:3">
      <c r="C24825" s="1"/>
    </row>
    <row r="24826" spans="3:3">
      <c r="C24826" s="1"/>
    </row>
    <row r="24827" spans="3:3">
      <c r="C24827" s="1"/>
    </row>
    <row r="24828" spans="3:3">
      <c r="C24828" s="1"/>
    </row>
    <row r="24829" spans="3:3">
      <c r="C24829" s="1"/>
    </row>
    <row r="24830" spans="3:3">
      <c r="C24830" s="1"/>
    </row>
    <row r="24831" spans="3:3">
      <c r="C24831" s="1"/>
    </row>
    <row r="24832" spans="3:3">
      <c r="C24832" s="1"/>
    </row>
    <row r="24833" spans="3:3">
      <c r="C24833" s="1"/>
    </row>
    <row r="24834" spans="3:3">
      <c r="C24834" s="1"/>
    </row>
    <row r="24835" spans="3:3">
      <c r="C24835" s="1"/>
    </row>
    <row r="24836" spans="3:3">
      <c r="C24836" s="1"/>
    </row>
    <row r="24837" spans="3:3">
      <c r="C24837" s="1"/>
    </row>
    <row r="24838" spans="3:3">
      <c r="C24838" s="1"/>
    </row>
    <row r="24839" spans="3:3">
      <c r="C24839" s="1"/>
    </row>
    <row r="24840" spans="3:3">
      <c r="C24840" s="1"/>
    </row>
    <row r="24841" spans="3:3">
      <c r="C24841" s="1"/>
    </row>
    <row r="24842" spans="3:3">
      <c r="C24842" s="1"/>
    </row>
    <row r="24843" spans="3:3">
      <c r="C24843" s="1"/>
    </row>
    <row r="24844" spans="3:3">
      <c r="C24844" s="1"/>
    </row>
    <row r="24845" spans="3:3">
      <c r="C24845" s="1"/>
    </row>
    <row r="24846" spans="3:3">
      <c r="C24846" s="1"/>
    </row>
    <row r="24847" spans="3:3">
      <c r="C24847" s="1"/>
    </row>
    <row r="24848" spans="3:3">
      <c r="C24848" s="1"/>
    </row>
    <row r="24849" spans="3:3">
      <c r="C24849" s="1"/>
    </row>
    <row r="24850" spans="3:3">
      <c r="C24850" s="1"/>
    </row>
    <row r="24851" spans="3:3">
      <c r="C24851" s="1"/>
    </row>
    <row r="24852" spans="3:3">
      <c r="C24852" s="1"/>
    </row>
    <row r="24853" spans="3:3">
      <c r="C24853" s="1"/>
    </row>
    <row r="24854" spans="3:3">
      <c r="C24854" s="1"/>
    </row>
    <row r="24855" spans="3:3">
      <c r="C24855" s="1"/>
    </row>
    <row r="24856" spans="3:3">
      <c r="C24856" s="1"/>
    </row>
    <row r="24857" spans="3:3">
      <c r="C24857" s="1"/>
    </row>
    <row r="24858" spans="3:3">
      <c r="C24858" s="1"/>
    </row>
    <row r="24859" spans="3:3">
      <c r="C24859" s="1"/>
    </row>
    <row r="24860" spans="3:3">
      <c r="C24860" s="1"/>
    </row>
    <row r="24861" spans="3:3">
      <c r="C24861" s="1"/>
    </row>
    <row r="24862" spans="3:3">
      <c r="C24862" s="1"/>
    </row>
    <row r="24863" spans="3:3">
      <c r="C24863" s="1"/>
    </row>
    <row r="24864" spans="3:3">
      <c r="C24864" s="1"/>
    </row>
    <row r="24865" spans="3:3">
      <c r="C24865" s="1"/>
    </row>
    <row r="24866" spans="3:3">
      <c r="C24866" s="1"/>
    </row>
    <row r="24867" spans="3:3">
      <c r="C24867" s="1"/>
    </row>
    <row r="24868" spans="3:3">
      <c r="C24868" s="1"/>
    </row>
    <row r="24869" spans="3:3">
      <c r="C24869" s="1"/>
    </row>
    <row r="24870" spans="3:3">
      <c r="C24870" s="1"/>
    </row>
    <row r="24871" spans="3:3">
      <c r="C24871" s="1"/>
    </row>
    <row r="24872" spans="3:3">
      <c r="C24872" s="1"/>
    </row>
    <row r="24873" spans="3:3">
      <c r="C24873" s="1"/>
    </row>
    <row r="24874" spans="3:3">
      <c r="C24874" s="1"/>
    </row>
    <row r="24875" spans="3:3">
      <c r="C24875" s="1"/>
    </row>
    <row r="24876" spans="3:3">
      <c r="C24876" s="1"/>
    </row>
    <row r="24877" spans="3:3">
      <c r="C24877" s="1"/>
    </row>
    <row r="24878" spans="3:3">
      <c r="C24878" s="1"/>
    </row>
    <row r="24879" spans="3:3">
      <c r="C24879" s="1"/>
    </row>
    <row r="24880" spans="3:3">
      <c r="C24880" s="1"/>
    </row>
    <row r="24881" spans="3:3">
      <c r="C24881" s="1"/>
    </row>
    <row r="24882" spans="3:3">
      <c r="C24882" s="1"/>
    </row>
    <row r="24883" spans="3:3">
      <c r="C24883" s="1"/>
    </row>
    <row r="24884" spans="3:3">
      <c r="C24884" s="1"/>
    </row>
    <row r="24885" spans="3:3">
      <c r="C24885" s="1"/>
    </row>
    <row r="24886" spans="3:3">
      <c r="C24886" s="1"/>
    </row>
    <row r="24887" spans="3:3">
      <c r="C24887" s="1"/>
    </row>
    <row r="24888" spans="3:3">
      <c r="C24888" s="1"/>
    </row>
    <row r="24889" spans="3:3">
      <c r="C24889" s="1"/>
    </row>
    <row r="24890" spans="3:3">
      <c r="C24890" s="1"/>
    </row>
    <row r="24891" spans="3:3">
      <c r="C24891" s="1"/>
    </row>
    <row r="24892" spans="3:3">
      <c r="C24892" s="1"/>
    </row>
    <row r="24893" spans="3:3">
      <c r="C24893" s="1"/>
    </row>
    <row r="24894" spans="3:3">
      <c r="C24894" s="1"/>
    </row>
    <row r="24895" spans="3:3">
      <c r="C24895" s="1"/>
    </row>
    <row r="24896" spans="3:3">
      <c r="C24896" s="1"/>
    </row>
    <row r="24897" spans="3:3">
      <c r="C24897" s="1"/>
    </row>
    <row r="24898" spans="3:3">
      <c r="C24898" s="1"/>
    </row>
    <row r="24899" spans="3:3">
      <c r="C24899" s="1"/>
    </row>
    <row r="24900" spans="3:3">
      <c r="C24900" s="1"/>
    </row>
    <row r="24901" spans="3:3">
      <c r="C24901" s="1"/>
    </row>
    <row r="24902" spans="3:3">
      <c r="C24902" s="1"/>
    </row>
    <row r="24903" spans="3:3">
      <c r="C24903" s="1"/>
    </row>
    <row r="24904" spans="3:3">
      <c r="C24904" s="1"/>
    </row>
    <row r="24905" spans="3:3">
      <c r="C24905" s="1"/>
    </row>
    <row r="24906" spans="3:3">
      <c r="C24906" s="1"/>
    </row>
    <row r="24907" spans="3:3">
      <c r="C24907" s="1"/>
    </row>
    <row r="24908" spans="3:3">
      <c r="C24908" s="1"/>
    </row>
    <row r="24909" spans="3:3">
      <c r="C24909" s="1"/>
    </row>
    <row r="24910" spans="3:3">
      <c r="C24910" s="1"/>
    </row>
    <row r="24911" spans="3:3">
      <c r="C24911" s="1"/>
    </row>
    <row r="24912" spans="3:3">
      <c r="C24912" s="1"/>
    </row>
    <row r="24913" spans="3:3">
      <c r="C24913" s="1"/>
    </row>
    <row r="24914" spans="3:3">
      <c r="C24914" s="1"/>
    </row>
    <row r="24915" spans="3:3">
      <c r="C24915" s="1"/>
    </row>
    <row r="24916" spans="3:3">
      <c r="C24916" s="1"/>
    </row>
    <row r="24917" spans="3:3">
      <c r="C24917" s="1"/>
    </row>
    <row r="24918" spans="3:3">
      <c r="C24918" s="1"/>
    </row>
    <row r="24919" spans="3:3">
      <c r="C24919" s="1"/>
    </row>
    <row r="24920" spans="3:3">
      <c r="C24920" s="1"/>
    </row>
    <row r="24921" spans="3:3">
      <c r="C24921" s="1"/>
    </row>
    <row r="24922" spans="3:3">
      <c r="C24922" s="1"/>
    </row>
    <row r="24923" spans="3:3">
      <c r="C24923" s="1"/>
    </row>
    <row r="24924" spans="3:3">
      <c r="C24924" s="1"/>
    </row>
    <row r="24925" spans="3:3">
      <c r="C24925" s="1"/>
    </row>
    <row r="24926" spans="3:3">
      <c r="C24926" s="1"/>
    </row>
    <row r="24927" spans="3:3">
      <c r="C24927" s="1"/>
    </row>
    <row r="24928" spans="3:3">
      <c r="C24928" s="1"/>
    </row>
    <row r="24929" spans="3:3">
      <c r="C24929" s="1"/>
    </row>
    <row r="24930" spans="3:3">
      <c r="C24930" s="1"/>
    </row>
    <row r="24931" spans="3:3">
      <c r="C24931" s="1"/>
    </row>
    <row r="24932" spans="3:3">
      <c r="C24932" s="1"/>
    </row>
    <row r="24933" spans="3:3">
      <c r="C24933" s="1"/>
    </row>
    <row r="24934" spans="3:3">
      <c r="C24934" s="1"/>
    </row>
    <row r="24935" spans="3:3">
      <c r="C24935" s="1"/>
    </row>
    <row r="24936" spans="3:3">
      <c r="C24936" s="1"/>
    </row>
    <row r="24937" spans="3:3">
      <c r="C24937" s="1"/>
    </row>
    <row r="24938" spans="3:3">
      <c r="C24938" s="1"/>
    </row>
    <row r="24939" spans="3:3">
      <c r="C24939" s="1"/>
    </row>
    <row r="24940" spans="3:3">
      <c r="C24940" s="1"/>
    </row>
    <row r="24941" spans="3:3">
      <c r="C24941" s="1"/>
    </row>
    <row r="24942" spans="3:3">
      <c r="C24942" s="1"/>
    </row>
    <row r="24943" spans="3:3">
      <c r="C24943" s="1"/>
    </row>
    <row r="24944" spans="3:3">
      <c r="C24944" s="1"/>
    </row>
    <row r="24945" spans="3:3">
      <c r="C24945" s="1"/>
    </row>
    <row r="24946" spans="3:3">
      <c r="C24946" s="1"/>
    </row>
    <row r="24947" spans="3:3">
      <c r="C24947" s="1"/>
    </row>
    <row r="24948" spans="3:3">
      <c r="C24948" s="1"/>
    </row>
    <row r="24949" spans="3:3">
      <c r="C24949" s="1"/>
    </row>
    <row r="24950" spans="3:3">
      <c r="C24950" s="1"/>
    </row>
    <row r="24951" spans="3:3">
      <c r="C24951" s="1"/>
    </row>
    <row r="24952" spans="3:3">
      <c r="C24952" s="1"/>
    </row>
    <row r="24953" spans="3:3">
      <c r="C24953" s="1"/>
    </row>
    <row r="24954" spans="3:3">
      <c r="C24954" s="1"/>
    </row>
    <row r="24955" spans="3:3">
      <c r="C24955" s="1"/>
    </row>
    <row r="24956" spans="3:3">
      <c r="C24956" s="1"/>
    </row>
    <row r="24957" spans="3:3">
      <c r="C24957" s="1"/>
    </row>
    <row r="24958" spans="3:3">
      <c r="C24958" s="1"/>
    </row>
    <row r="24959" spans="3:3">
      <c r="C24959" s="1"/>
    </row>
    <row r="24960" spans="3:3">
      <c r="C24960" s="1"/>
    </row>
    <row r="24961" spans="3:3">
      <c r="C24961" s="1"/>
    </row>
    <row r="24962" spans="3:3">
      <c r="C24962" s="1"/>
    </row>
    <row r="24963" spans="3:3">
      <c r="C24963" s="1"/>
    </row>
    <row r="24964" spans="3:3">
      <c r="C24964" s="1"/>
    </row>
    <row r="24965" spans="3:3">
      <c r="C24965" s="1"/>
    </row>
    <row r="24966" spans="3:3">
      <c r="C24966" s="1"/>
    </row>
    <row r="24967" spans="3:3">
      <c r="C24967" s="1"/>
    </row>
    <row r="24968" spans="3:3">
      <c r="C24968" s="1"/>
    </row>
    <row r="24969" spans="3:3">
      <c r="C24969" s="1"/>
    </row>
    <row r="24970" spans="3:3">
      <c r="C24970" s="1"/>
    </row>
    <row r="24971" spans="3:3">
      <c r="C24971" s="1"/>
    </row>
    <row r="24972" spans="3:3">
      <c r="C24972" s="1"/>
    </row>
    <row r="24973" spans="3:3">
      <c r="C24973" s="1"/>
    </row>
    <row r="24974" spans="3:3">
      <c r="C24974" s="1"/>
    </row>
    <row r="24975" spans="3:3">
      <c r="C24975" s="1"/>
    </row>
    <row r="24976" spans="3:3">
      <c r="C24976" s="1"/>
    </row>
    <row r="24977" spans="3:3">
      <c r="C24977" s="1"/>
    </row>
    <row r="24978" spans="3:3">
      <c r="C24978" s="1"/>
    </row>
    <row r="24979" spans="3:3">
      <c r="C24979" s="1"/>
    </row>
    <row r="24980" spans="3:3">
      <c r="C24980" s="1"/>
    </row>
    <row r="24981" spans="3:3">
      <c r="C24981" s="1"/>
    </row>
    <row r="24982" spans="3:3">
      <c r="C24982" s="1"/>
    </row>
    <row r="24983" spans="3:3">
      <c r="C24983" s="1"/>
    </row>
    <row r="24984" spans="3:3">
      <c r="C24984" s="1"/>
    </row>
    <row r="24985" spans="3:3">
      <c r="C24985" s="1"/>
    </row>
    <row r="24986" spans="3:3">
      <c r="C24986" s="1"/>
    </row>
    <row r="24987" spans="3:3">
      <c r="C24987" s="1"/>
    </row>
    <row r="24988" spans="3:3">
      <c r="C24988" s="1"/>
    </row>
    <row r="24989" spans="3:3">
      <c r="C24989" s="1"/>
    </row>
    <row r="24990" spans="3:3">
      <c r="C24990" s="1"/>
    </row>
    <row r="24991" spans="3:3">
      <c r="C24991" s="1"/>
    </row>
    <row r="24992" spans="3:3">
      <c r="C24992" s="1"/>
    </row>
    <row r="24993" spans="3:3">
      <c r="C24993" s="1"/>
    </row>
    <row r="24994" spans="3:3">
      <c r="C24994" s="1"/>
    </row>
    <row r="24995" spans="3:3">
      <c r="C24995" s="1"/>
    </row>
    <row r="24996" spans="3:3">
      <c r="C24996" s="1"/>
    </row>
    <row r="24997" spans="3:3">
      <c r="C24997" s="1"/>
    </row>
    <row r="24998" spans="3:3">
      <c r="C24998" s="1"/>
    </row>
    <row r="24999" spans="3:3">
      <c r="C24999" s="1"/>
    </row>
    <row r="25000" spans="3:3">
      <c r="C25000" s="1"/>
    </row>
    <row r="25001" spans="3:3">
      <c r="C25001" s="1"/>
    </row>
    <row r="25002" spans="3:3">
      <c r="C25002" s="1"/>
    </row>
    <row r="25003" spans="3:3">
      <c r="C25003" s="1"/>
    </row>
    <row r="25004" spans="3:3">
      <c r="C25004" s="1"/>
    </row>
    <row r="25005" spans="3:3">
      <c r="C25005" s="1"/>
    </row>
    <row r="25006" spans="3:3">
      <c r="C25006" s="1"/>
    </row>
    <row r="25007" spans="3:3">
      <c r="C25007" s="1"/>
    </row>
    <row r="25008" spans="3:3">
      <c r="C25008" s="1"/>
    </row>
    <row r="25009" spans="3:3">
      <c r="C25009" s="1"/>
    </row>
    <row r="25010" spans="3:3">
      <c r="C25010" s="1"/>
    </row>
    <row r="25011" spans="3:3">
      <c r="C25011" s="1"/>
    </row>
    <row r="25012" spans="3:3">
      <c r="C25012" s="1"/>
    </row>
    <row r="25013" spans="3:3">
      <c r="C25013" s="1"/>
    </row>
    <row r="25014" spans="3:3">
      <c r="C25014" s="1"/>
    </row>
    <row r="25015" spans="3:3">
      <c r="C25015" s="1"/>
    </row>
    <row r="25016" spans="3:3">
      <c r="C25016" s="1"/>
    </row>
    <row r="25017" spans="3:3">
      <c r="C25017" s="1"/>
    </row>
    <row r="25018" spans="3:3">
      <c r="C25018" s="1"/>
    </row>
    <row r="25019" spans="3:3">
      <c r="C25019" s="1"/>
    </row>
    <row r="25020" spans="3:3">
      <c r="C25020" s="1"/>
    </row>
    <row r="25021" spans="3:3">
      <c r="C25021" s="1"/>
    </row>
    <row r="25022" spans="3:3">
      <c r="C25022" s="1"/>
    </row>
    <row r="25023" spans="3:3">
      <c r="C25023" s="1"/>
    </row>
    <row r="25024" spans="3:3">
      <c r="C25024" s="1"/>
    </row>
    <row r="25025" spans="3:3">
      <c r="C25025" s="1"/>
    </row>
    <row r="25026" spans="3:3">
      <c r="C25026" s="1"/>
    </row>
    <row r="25027" spans="3:3">
      <c r="C25027" s="1"/>
    </row>
    <row r="25028" spans="3:3">
      <c r="C25028" s="1"/>
    </row>
    <row r="25029" spans="3:3">
      <c r="C25029" s="1"/>
    </row>
    <row r="25030" spans="3:3">
      <c r="C25030" s="1"/>
    </row>
    <row r="25031" spans="3:3">
      <c r="C25031" s="1"/>
    </row>
    <row r="25032" spans="3:3">
      <c r="C25032" s="1"/>
    </row>
    <row r="25033" spans="3:3">
      <c r="C25033" s="1"/>
    </row>
    <row r="25034" spans="3:3">
      <c r="C25034" s="1"/>
    </row>
    <row r="25035" spans="3:3">
      <c r="C25035" s="1"/>
    </row>
    <row r="25036" spans="3:3">
      <c r="C25036" s="1"/>
    </row>
    <row r="25037" spans="3:3">
      <c r="C25037" s="1"/>
    </row>
    <row r="25038" spans="3:3">
      <c r="C25038" s="1"/>
    </row>
    <row r="25039" spans="3:3">
      <c r="C25039" s="1"/>
    </row>
    <row r="25040" spans="3:3">
      <c r="C25040" s="1"/>
    </row>
    <row r="25041" spans="3:3">
      <c r="C25041" s="1"/>
    </row>
    <row r="25042" spans="3:3">
      <c r="C25042" s="1"/>
    </row>
    <row r="25043" spans="3:3">
      <c r="C25043" s="1"/>
    </row>
    <row r="25044" spans="3:3">
      <c r="C25044" s="1"/>
    </row>
    <row r="25045" spans="3:3">
      <c r="C25045" s="1"/>
    </row>
    <row r="25046" spans="3:3">
      <c r="C25046" s="1"/>
    </row>
    <row r="25047" spans="3:3">
      <c r="C25047" s="1"/>
    </row>
    <row r="25048" spans="3:3">
      <c r="C25048" s="1"/>
    </row>
    <row r="25049" spans="3:3">
      <c r="C25049" s="1"/>
    </row>
    <row r="25050" spans="3:3">
      <c r="C25050" s="1"/>
    </row>
    <row r="25051" spans="3:3">
      <c r="C25051" s="1"/>
    </row>
    <row r="25052" spans="3:3">
      <c r="C25052" s="1"/>
    </row>
    <row r="25053" spans="3:3">
      <c r="C25053" s="1"/>
    </row>
    <row r="25054" spans="3:3">
      <c r="C25054" s="1"/>
    </row>
    <row r="25055" spans="3:3">
      <c r="C25055" s="1"/>
    </row>
    <row r="25056" spans="3:3">
      <c r="C25056" s="1"/>
    </row>
    <row r="25057" spans="3:3">
      <c r="C25057" s="1"/>
    </row>
    <row r="25058" spans="3:3">
      <c r="C25058" s="1"/>
    </row>
    <row r="25059" spans="3:3">
      <c r="C25059" s="1"/>
    </row>
    <row r="25060" spans="3:3">
      <c r="C25060" s="1"/>
    </row>
    <row r="25061" spans="3:3">
      <c r="C25061" s="1"/>
    </row>
    <row r="25062" spans="3:3">
      <c r="C25062" s="1"/>
    </row>
    <row r="25063" spans="3:3">
      <c r="C25063" s="1"/>
    </row>
    <row r="25064" spans="3:3">
      <c r="C25064" s="1"/>
    </row>
    <row r="25065" spans="3:3">
      <c r="C25065" s="1"/>
    </row>
    <row r="25066" spans="3:3">
      <c r="C25066" s="1"/>
    </row>
    <row r="25067" spans="3:3">
      <c r="C25067" s="1"/>
    </row>
    <row r="25068" spans="3:3">
      <c r="C25068" s="1"/>
    </row>
    <row r="25069" spans="3:3">
      <c r="C25069" s="1"/>
    </row>
    <row r="25070" spans="3:3">
      <c r="C25070" s="1"/>
    </row>
    <row r="25071" spans="3:3">
      <c r="C25071" s="1"/>
    </row>
    <row r="25072" spans="3:3">
      <c r="C25072" s="1"/>
    </row>
    <row r="25073" spans="3:3">
      <c r="C25073" s="1"/>
    </row>
    <row r="25074" spans="3:3">
      <c r="C25074" s="1"/>
    </row>
    <row r="25075" spans="3:3">
      <c r="C25075" s="1"/>
    </row>
    <row r="25076" spans="3:3">
      <c r="C25076" s="1"/>
    </row>
    <row r="25077" spans="3:3">
      <c r="C25077" s="1"/>
    </row>
    <row r="25078" spans="3:3">
      <c r="C25078" s="1"/>
    </row>
    <row r="25079" spans="3:3">
      <c r="C25079" s="1"/>
    </row>
    <row r="25080" spans="3:3">
      <c r="C25080" s="1"/>
    </row>
    <row r="25081" spans="3:3">
      <c r="C25081" s="1"/>
    </row>
    <row r="25082" spans="3:3">
      <c r="C25082" s="1"/>
    </row>
    <row r="25083" spans="3:3">
      <c r="C25083" s="1"/>
    </row>
    <row r="25084" spans="3:3">
      <c r="C25084" s="1"/>
    </row>
    <row r="25085" spans="3:3">
      <c r="C25085" s="1"/>
    </row>
    <row r="25086" spans="3:3">
      <c r="C25086" s="1"/>
    </row>
    <row r="25087" spans="3:3">
      <c r="C25087" s="1"/>
    </row>
    <row r="25088" spans="3:3">
      <c r="C25088" s="1"/>
    </row>
    <row r="25089" spans="3:3">
      <c r="C25089" s="1"/>
    </row>
    <row r="25090" spans="3:3">
      <c r="C25090" s="1"/>
    </row>
    <row r="25091" spans="3:3">
      <c r="C25091" s="1"/>
    </row>
    <row r="25092" spans="3:3">
      <c r="C25092" s="1"/>
    </row>
    <row r="25093" spans="3:3">
      <c r="C25093" s="1"/>
    </row>
    <row r="25094" spans="3:3">
      <c r="C25094" s="1"/>
    </row>
    <row r="25095" spans="3:3">
      <c r="C25095" s="1"/>
    </row>
    <row r="25096" spans="3:3">
      <c r="C25096" s="1"/>
    </row>
    <row r="25097" spans="3:3">
      <c r="C25097" s="1"/>
    </row>
    <row r="25098" spans="3:3">
      <c r="C25098" s="1"/>
    </row>
    <row r="25099" spans="3:3">
      <c r="C25099" s="1"/>
    </row>
    <row r="25100" spans="3:3">
      <c r="C25100" s="1"/>
    </row>
    <row r="25101" spans="3:3">
      <c r="C25101" s="1"/>
    </row>
    <row r="25102" spans="3:3">
      <c r="C25102" s="1"/>
    </row>
    <row r="25103" spans="3:3">
      <c r="C25103" s="1"/>
    </row>
    <row r="25104" spans="3:3">
      <c r="C25104" s="1"/>
    </row>
    <row r="25105" spans="3:3">
      <c r="C25105" s="1"/>
    </row>
    <row r="25106" spans="3:3">
      <c r="C25106" s="1"/>
    </row>
    <row r="25107" spans="3:3">
      <c r="C25107" s="1"/>
    </row>
    <row r="25108" spans="3:3">
      <c r="C25108" s="1"/>
    </row>
    <row r="25109" spans="3:3">
      <c r="C25109" s="1"/>
    </row>
    <row r="25110" spans="3:3">
      <c r="C25110" s="1"/>
    </row>
    <row r="25111" spans="3:3">
      <c r="C25111" s="1"/>
    </row>
    <row r="25112" spans="3:3">
      <c r="C25112" s="1"/>
    </row>
    <row r="25113" spans="3:3">
      <c r="C25113" s="1"/>
    </row>
    <row r="25114" spans="3:3">
      <c r="C25114" s="1"/>
    </row>
    <row r="25115" spans="3:3">
      <c r="C25115" s="1"/>
    </row>
    <row r="25116" spans="3:3">
      <c r="C25116" s="1"/>
    </row>
    <row r="25117" spans="3:3">
      <c r="C25117" s="1"/>
    </row>
    <row r="25118" spans="3:3">
      <c r="C25118" s="1"/>
    </row>
    <row r="25119" spans="3:3">
      <c r="C25119" s="1"/>
    </row>
    <row r="25120" spans="3:3">
      <c r="C25120" s="1"/>
    </row>
    <row r="25121" spans="3:3">
      <c r="C25121" s="1"/>
    </row>
    <row r="25122" spans="3:3">
      <c r="C25122" s="1"/>
    </row>
    <row r="25123" spans="3:3">
      <c r="C25123" s="1"/>
    </row>
    <row r="25124" spans="3:3">
      <c r="C25124" s="1"/>
    </row>
    <row r="25125" spans="3:3">
      <c r="C25125" s="1"/>
    </row>
    <row r="25126" spans="3:3">
      <c r="C25126" s="1"/>
    </row>
    <row r="25127" spans="3:3">
      <c r="C25127" s="1"/>
    </row>
    <row r="25128" spans="3:3">
      <c r="C25128" s="1"/>
    </row>
    <row r="25129" spans="3:3">
      <c r="C25129" s="1"/>
    </row>
    <row r="25130" spans="3:3">
      <c r="C25130" s="1"/>
    </row>
    <row r="25131" spans="3:3">
      <c r="C25131" s="1"/>
    </row>
    <row r="25132" spans="3:3">
      <c r="C25132" s="1"/>
    </row>
    <row r="25133" spans="3:3">
      <c r="C25133" s="1"/>
    </row>
    <row r="25134" spans="3:3">
      <c r="C25134" s="1"/>
    </row>
    <row r="25135" spans="3:3">
      <c r="C25135" s="1"/>
    </row>
    <row r="25136" spans="3:3">
      <c r="C25136" s="1"/>
    </row>
    <row r="25137" spans="3:3">
      <c r="C25137" s="1"/>
    </row>
    <row r="25138" spans="3:3">
      <c r="C25138" s="1"/>
    </row>
    <row r="25139" spans="3:3">
      <c r="C25139" s="1"/>
    </row>
    <row r="25140" spans="3:3">
      <c r="C25140" s="1"/>
    </row>
    <row r="25141" spans="3:3">
      <c r="C25141" s="1"/>
    </row>
    <row r="25142" spans="3:3">
      <c r="C25142" s="1"/>
    </row>
    <row r="25143" spans="3:3">
      <c r="C25143" s="1"/>
    </row>
    <row r="25144" spans="3:3">
      <c r="C25144" s="1"/>
    </row>
    <row r="25145" spans="3:3">
      <c r="C25145" s="1"/>
    </row>
    <row r="25146" spans="3:3">
      <c r="C25146" s="1"/>
    </row>
    <row r="25147" spans="3:3">
      <c r="C25147" s="1"/>
    </row>
    <row r="25148" spans="3:3">
      <c r="C25148" s="1"/>
    </row>
    <row r="25149" spans="3:3">
      <c r="C25149" s="1"/>
    </row>
    <row r="25150" spans="3:3">
      <c r="C25150" s="1"/>
    </row>
    <row r="25151" spans="3:3">
      <c r="C25151" s="1"/>
    </row>
    <row r="25152" spans="3:3">
      <c r="C25152" s="1"/>
    </row>
    <row r="25153" spans="3:3">
      <c r="C25153" s="1"/>
    </row>
    <row r="25154" spans="3:3">
      <c r="C25154" s="1"/>
    </row>
    <row r="25155" spans="3:3">
      <c r="C25155" s="1"/>
    </row>
    <row r="25156" spans="3:3">
      <c r="C25156" s="1"/>
    </row>
    <row r="25157" spans="3:3">
      <c r="C25157" s="1"/>
    </row>
    <row r="25158" spans="3:3">
      <c r="C25158" s="1"/>
    </row>
    <row r="25159" spans="3:3">
      <c r="C25159" s="1"/>
    </row>
    <row r="25160" spans="3:3">
      <c r="C25160" s="1"/>
    </row>
    <row r="25161" spans="3:3">
      <c r="C25161" s="1"/>
    </row>
    <row r="25162" spans="3:3">
      <c r="C25162" s="1"/>
    </row>
    <row r="25163" spans="3:3">
      <c r="C25163" s="1"/>
    </row>
    <row r="25164" spans="3:3">
      <c r="C25164" s="1"/>
    </row>
    <row r="25165" spans="3:3">
      <c r="C25165" s="1"/>
    </row>
    <row r="25166" spans="3:3">
      <c r="C25166" s="1"/>
    </row>
    <row r="25167" spans="3:3">
      <c r="C25167" s="1"/>
    </row>
    <row r="25168" spans="3:3">
      <c r="C25168" s="1"/>
    </row>
    <row r="25169" spans="3:3">
      <c r="C25169" s="1"/>
    </row>
    <row r="25170" spans="3:3">
      <c r="C25170" s="1"/>
    </row>
    <row r="25171" spans="3:3">
      <c r="C25171" s="1"/>
    </row>
    <row r="25172" spans="3:3">
      <c r="C25172" s="1"/>
    </row>
    <row r="25173" spans="3:3">
      <c r="C25173" s="1"/>
    </row>
    <row r="25174" spans="3:3">
      <c r="C25174" s="1"/>
    </row>
    <row r="25175" spans="3:3">
      <c r="C25175" s="1"/>
    </row>
    <row r="25176" spans="3:3">
      <c r="C25176" s="1"/>
    </row>
    <row r="25177" spans="3:3">
      <c r="C25177" s="1"/>
    </row>
    <row r="25178" spans="3:3">
      <c r="C25178" s="1"/>
    </row>
    <row r="25179" spans="3:3">
      <c r="C25179" s="1"/>
    </row>
    <row r="25180" spans="3:3">
      <c r="C25180" s="1"/>
    </row>
    <row r="25181" spans="3:3">
      <c r="C25181" s="1"/>
    </row>
    <row r="25182" spans="3:3">
      <c r="C25182" s="1"/>
    </row>
    <row r="25183" spans="3:3">
      <c r="C25183" s="1"/>
    </row>
    <row r="25184" spans="3:3">
      <c r="C25184" s="1"/>
    </row>
    <row r="25185" spans="3:3">
      <c r="C25185" s="1"/>
    </row>
    <row r="25186" spans="3:3">
      <c r="C25186" s="1"/>
    </row>
    <row r="25187" spans="3:3">
      <c r="C25187" s="1"/>
    </row>
    <row r="25188" spans="3:3">
      <c r="C25188" s="1"/>
    </row>
    <row r="25189" spans="3:3">
      <c r="C25189" s="1"/>
    </row>
    <row r="25190" spans="3:3">
      <c r="C25190" s="1"/>
    </row>
    <row r="25191" spans="3:3">
      <c r="C25191" s="1"/>
    </row>
    <row r="25192" spans="3:3">
      <c r="C25192" s="1"/>
    </row>
    <row r="25193" spans="3:3">
      <c r="C25193" s="1"/>
    </row>
    <row r="25194" spans="3:3">
      <c r="C25194" s="1"/>
    </row>
    <row r="25195" spans="3:3">
      <c r="C25195" s="1"/>
    </row>
    <row r="25196" spans="3:3">
      <c r="C25196" s="1"/>
    </row>
    <row r="25197" spans="3:3">
      <c r="C25197" s="1"/>
    </row>
    <row r="25198" spans="3:3">
      <c r="C25198" s="1"/>
    </row>
    <row r="25199" spans="3:3">
      <c r="C25199" s="1"/>
    </row>
    <row r="25200" spans="3:3">
      <c r="C25200" s="1"/>
    </row>
    <row r="25201" spans="3:3">
      <c r="C25201" s="1"/>
    </row>
    <row r="25202" spans="3:3">
      <c r="C25202" s="1"/>
    </row>
    <row r="25203" spans="3:3">
      <c r="C25203" s="1"/>
    </row>
    <row r="25204" spans="3:3">
      <c r="C25204" s="1"/>
    </row>
    <row r="25205" spans="3:3">
      <c r="C25205" s="1"/>
    </row>
    <row r="25206" spans="3:3">
      <c r="C25206" s="1"/>
    </row>
    <row r="25207" spans="3:3">
      <c r="C25207" s="1"/>
    </row>
    <row r="25208" spans="3:3">
      <c r="C25208" s="1"/>
    </row>
    <row r="25209" spans="3:3">
      <c r="C25209" s="1"/>
    </row>
    <row r="25210" spans="3:3">
      <c r="C25210" s="1"/>
    </row>
    <row r="25211" spans="3:3">
      <c r="C25211" s="1"/>
    </row>
    <row r="25212" spans="3:3">
      <c r="C25212" s="1"/>
    </row>
    <row r="25213" spans="3:3">
      <c r="C25213" s="1"/>
    </row>
    <row r="25214" spans="3:3">
      <c r="C25214" s="1"/>
    </row>
    <row r="25215" spans="3:3">
      <c r="C25215" s="1"/>
    </row>
    <row r="25216" spans="3:3">
      <c r="C25216" s="1"/>
    </row>
    <row r="25217" spans="3:3">
      <c r="C25217" s="1"/>
    </row>
    <row r="25218" spans="3:3">
      <c r="C25218" s="1"/>
    </row>
    <row r="25219" spans="3:3">
      <c r="C25219" s="1"/>
    </row>
    <row r="25220" spans="3:3">
      <c r="C25220" s="1"/>
    </row>
    <row r="25221" spans="3:3">
      <c r="C25221" s="1"/>
    </row>
    <row r="25222" spans="3:3">
      <c r="C25222" s="1"/>
    </row>
    <row r="25223" spans="3:3">
      <c r="C25223" s="1"/>
    </row>
    <row r="25224" spans="3:3">
      <c r="C25224" s="1"/>
    </row>
    <row r="25225" spans="3:3">
      <c r="C25225" s="1"/>
    </row>
    <row r="25226" spans="3:3">
      <c r="C25226" s="1"/>
    </row>
    <row r="25227" spans="3:3">
      <c r="C25227" s="1"/>
    </row>
    <row r="25228" spans="3:3">
      <c r="C25228" s="1"/>
    </row>
    <row r="25229" spans="3:3">
      <c r="C25229" s="1"/>
    </row>
    <row r="25230" spans="3:3">
      <c r="C25230" s="1"/>
    </row>
    <row r="25231" spans="3:3">
      <c r="C25231" s="1"/>
    </row>
    <row r="25232" spans="3:3">
      <c r="C25232" s="1"/>
    </row>
    <row r="25233" spans="3:3">
      <c r="C25233" s="1"/>
    </row>
    <row r="25234" spans="3:3">
      <c r="C25234" s="1"/>
    </row>
    <row r="25235" spans="3:3">
      <c r="C25235" s="1"/>
    </row>
    <row r="25236" spans="3:3">
      <c r="C25236" s="1"/>
    </row>
    <row r="25237" spans="3:3">
      <c r="C25237" s="1"/>
    </row>
    <row r="25238" spans="3:3">
      <c r="C25238" s="1"/>
    </row>
    <row r="25239" spans="3:3">
      <c r="C25239" s="1"/>
    </row>
    <row r="25240" spans="3:3">
      <c r="C25240" s="1"/>
    </row>
    <row r="25241" spans="3:3">
      <c r="C25241" s="1"/>
    </row>
    <row r="25242" spans="3:3">
      <c r="C25242" s="1"/>
    </row>
    <row r="25243" spans="3:3">
      <c r="C25243" s="1"/>
    </row>
    <row r="25244" spans="3:3">
      <c r="C25244" s="1"/>
    </row>
    <row r="25245" spans="3:3">
      <c r="C25245" s="1"/>
    </row>
    <row r="25246" spans="3:3">
      <c r="C25246" s="1"/>
    </row>
    <row r="25247" spans="3:3">
      <c r="C25247" s="1"/>
    </row>
    <row r="25248" spans="3:3">
      <c r="C25248" s="1"/>
    </row>
    <row r="25249" spans="3:3">
      <c r="C25249" s="1"/>
    </row>
    <row r="25250" spans="3:3">
      <c r="C25250" s="1"/>
    </row>
    <row r="25251" spans="3:3">
      <c r="C25251" s="1"/>
    </row>
    <row r="25252" spans="3:3">
      <c r="C25252" s="1"/>
    </row>
    <row r="25253" spans="3:3">
      <c r="C25253" s="1"/>
    </row>
    <row r="25254" spans="3:3">
      <c r="C25254" s="1"/>
    </row>
    <row r="25255" spans="3:3">
      <c r="C25255" s="1"/>
    </row>
    <row r="25256" spans="3:3">
      <c r="C25256" s="1"/>
    </row>
    <row r="25257" spans="3:3">
      <c r="C25257" s="1"/>
    </row>
    <row r="25258" spans="3:3">
      <c r="C25258" s="1"/>
    </row>
    <row r="25259" spans="3:3">
      <c r="C25259" s="1"/>
    </row>
    <row r="25260" spans="3:3">
      <c r="C25260" s="1"/>
    </row>
    <row r="25261" spans="3:3">
      <c r="C25261" s="1"/>
    </row>
    <row r="25262" spans="3:3">
      <c r="C25262" s="1"/>
    </row>
    <row r="25263" spans="3:3">
      <c r="C25263" s="1"/>
    </row>
    <row r="25264" spans="3:3">
      <c r="C25264" s="1"/>
    </row>
    <row r="25265" spans="3:3">
      <c r="C25265" s="1"/>
    </row>
    <row r="25266" spans="3:3">
      <c r="C25266" s="1"/>
    </row>
    <row r="25267" spans="3:3">
      <c r="C25267" s="1"/>
    </row>
    <row r="25268" spans="3:3">
      <c r="C25268" s="1"/>
    </row>
    <row r="25269" spans="3:3">
      <c r="C25269" s="1"/>
    </row>
    <row r="25270" spans="3:3">
      <c r="C25270" s="1"/>
    </row>
    <row r="25271" spans="3:3">
      <c r="C25271" s="1"/>
    </row>
    <row r="25272" spans="3:3">
      <c r="C25272" s="1"/>
    </row>
    <row r="25273" spans="3:3">
      <c r="C25273" s="1"/>
    </row>
    <row r="25274" spans="3:3">
      <c r="C25274" s="1"/>
    </row>
    <row r="25275" spans="3:3">
      <c r="C25275" s="1"/>
    </row>
    <row r="25276" spans="3:3">
      <c r="C25276" s="1"/>
    </row>
    <row r="25277" spans="3:3">
      <c r="C25277" s="1"/>
    </row>
    <row r="25278" spans="3:3">
      <c r="C25278" s="1"/>
    </row>
    <row r="25279" spans="3:3">
      <c r="C25279" s="1"/>
    </row>
    <row r="25280" spans="3:3">
      <c r="C25280" s="1"/>
    </row>
    <row r="25281" spans="3:3">
      <c r="C25281" s="1"/>
    </row>
    <row r="25282" spans="3:3">
      <c r="C25282" s="1"/>
    </row>
    <row r="25283" spans="3:3">
      <c r="C25283" s="1"/>
    </row>
    <row r="25284" spans="3:3">
      <c r="C25284" s="1"/>
    </row>
    <row r="25285" spans="3:3">
      <c r="C25285" s="1"/>
    </row>
    <row r="25286" spans="3:3">
      <c r="C25286" s="1"/>
    </row>
    <row r="25287" spans="3:3">
      <c r="C25287" s="1"/>
    </row>
    <row r="25288" spans="3:3">
      <c r="C25288" s="1"/>
    </row>
    <row r="25289" spans="3:3">
      <c r="C25289" s="1"/>
    </row>
    <row r="25290" spans="3:3">
      <c r="C25290" s="1"/>
    </row>
    <row r="25291" spans="3:3">
      <c r="C25291" s="1"/>
    </row>
    <row r="25292" spans="3:3">
      <c r="C25292" s="1"/>
    </row>
    <row r="25293" spans="3:3">
      <c r="C25293" s="1"/>
    </row>
    <row r="25294" spans="3:3">
      <c r="C25294" s="1"/>
    </row>
    <row r="25295" spans="3:3">
      <c r="C25295" s="1"/>
    </row>
    <row r="25296" spans="3:3">
      <c r="C25296" s="1"/>
    </row>
    <row r="25297" spans="3:3">
      <c r="C25297" s="1"/>
    </row>
    <row r="25298" spans="3:3">
      <c r="C25298" s="1"/>
    </row>
    <row r="25299" spans="3:3">
      <c r="C25299" s="1"/>
    </row>
    <row r="25300" spans="3:3">
      <c r="C25300" s="1"/>
    </row>
    <row r="25301" spans="3:3">
      <c r="C25301" s="1"/>
    </row>
    <row r="25302" spans="3:3">
      <c r="C25302" s="1"/>
    </row>
    <row r="25303" spans="3:3">
      <c r="C25303" s="1"/>
    </row>
    <row r="25304" spans="3:3">
      <c r="C25304" s="1"/>
    </row>
    <row r="25305" spans="3:3">
      <c r="C25305" s="1"/>
    </row>
    <row r="25306" spans="3:3">
      <c r="C25306" s="1"/>
    </row>
    <row r="25307" spans="3:3">
      <c r="C25307" s="1"/>
    </row>
    <row r="25308" spans="3:3">
      <c r="C25308" s="1"/>
    </row>
    <row r="25309" spans="3:3">
      <c r="C25309" s="1"/>
    </row>
    <row r="25310" spans="3:3">
      <c r="C25310" s="1"/>
    </row>
    <row r="25311" spans="3:3">
      <c r="C25311" s="1"/>
    </row>
    <row r="25312" spans="3:3">
      <c r="C25312" s="1"/>
    </row>
    <row r="25313" spans="3:3">
      <c r="C25313" s="1"/>
    </row>
    <row r="25314" spans="3:3">
      <c r="C25314" s="1"/>
    </row>
    <row r="25315" spans="3:3">
      <c r="C25315" s="1"/>
    </row>
    <row r="25316" spans="3:3">
      <c r="C25316" s="1"/>
    </row>
    <row r="25317" spans="3:3">
      <c r="C25317" s="1"/>
    </row>
    <row r="25318" spans="3:3">
      <c r="C25318" s="1"/>
    </row>
    <row r="25319" spans="3:3">
      <c r="C25319" s="1"/>
    </row>
    <row r="25320" spans="3:3">
      <c r="C25320" s="1"/>
    </row>
    <row r="25321" spans="3:3">
      <c r="C25321" s="1"/>
    </row>
    <row r="25322" spans="3:3">
      <c r="C25322" s="1"/>
    </row>
    <row r="25323" spans="3:3">
      <c r="C25323" s="1"/>
    </row>
    <row r="25324" spans="3:3">
      <c r="C25324" s="1"/>
    </row>
    <row r="25325" spans="3:3">
      <c r="C25325" s="1"/>
    </row>
    <row r="25326" spans="3:3">
      <c r="C25326" s="1"/>
    </row>
    <row r="25327" spans="3:3">
      <c r="C25327" s="1"/>
    </row>
    <row r="25328" spans="3:3">
      <c r="C25328" s="1"/>
    </row>
    <row r="25329" spans="3:3">
      <c r="C25329" s="1"/>
    </row>
    <row r="25330" spans="3:3">
      <c r="C25330" s="1"/>
    </row>
    <row r="25331" spans="3:3">
      <c r="C25331" s="1"/>
    </row>
    <row r="25332" spans="3:3">
      <c r="C25332" s="1"/>
    </row>
    <row r="25333" spans="3:3">
      <c r="C25333" s="1"/>
    </row>
    <row r="25334" spans="3:3">
      <c r="C25334" s="1"/>
    </row>
    <row r="25335" spans="3:3">
      <c r="C25335" s="1"/>
    </row>
    <row r="25336" spans="3:3">
      <c r="C25336" s="1"/>
    </row>
    <row r="25337" spans="3:3">
      <c r="C25337" s="1"/>
    </row>
    <row r="25338" spans="3:3">
      <c r="C25338" s="1"/>
    </row>
    <row r="25339" spans="3:3">
      <c r="C25339" s="1"/>
    </row>
    <row r="25340" spans="3:3">
      <c r="C25340" s="1"/>
    </row>
    <row r="25341" spans="3:3">
      <c r="C25341" s="1"/>
    </row>
    <row r="25342" spans="3:3">
      <c r="C25342" s="1"/>
    </row>
    <row r="25343" spans="3:3">
      <c r="C25343" s="1"/>
    </row>
    <row r="25344" spans="3:3">
      <c r="C25344" s="1"/>
    </row>
    <row r="25345" spans="3:3">
      <c r="C25345" s="1"/>
    </row>
    <row r="25346" spans="3:3">
      <c r="C25346" s="1"/>
    </row>
    <row r="25347" spans="3:3">
      <c r="C25347" s="1"/>
    </row>
    <row r="25348" spans="3:3">
      <c r="C25348" s="1"/>
    </row>
    <row r="25349" spans="3:3">
      <c r="C25349" s="1"/>
    </row>
    <row r="25350" spans="3:3">
      <c r="C25350" s="1"/>
    </row>
    <row r="25351" spans="3:3">
      <c r="C25351" s="1"/>
    </row>
    <row r="25352" spans="3:3">
      <c r="C25352" s="1"/>
    </row>
    <row r="25353" spans="3:3">
      <c r="C25353" s="1"/>
    </row>
    <row r="25354" spans="3:3">
      <c r="C25354" s="1"/>
    </row>
    <row r="25355" spans="3:3">
      <c r="C25355" s="1"/>
    </row>
    <row r="25356" spans="3:3">
      <c r="C25356" s="1"/>
    </row>
    <row r="25357" spans="3:3">
      <c r="C25357" s="1"/>
    </row>
    <row r="25358" spans="3:3">
      <c r="C25358" s="1"/>
    </row>
    <row r="25359" spans="3:3">
      <c r="C25359" s="1"/>
    </row>
    <row r="25360" spans="3:3">
      <c r="C25360" s="1"/>
    </row>
    <row r="25361" spans="3:3">
      <c r="C25361" s="1"/>
    </row>
    <row r="25362" spans="3:3">
      <c r="C25362" s="1"/>
    </row>
    <row r="25363" spans="3:3">
      <c r="C25363" s="1"/>
    </row>
    <row r="25364" spans="3:3">
      <c r="C25364" s="1"/>
    </row>
    <row r="25365" spans="3:3">
      <c r="C25365" s="1"/>
    </row>
    <row r="25366" spans="3:3">
      <c r="C25366" s="1"/>
    </row>
    <row r="25367" spans="3:3">
      <c r="C25367" s="1"/>
    </row>
    <row r="25368" spans="3:3">
      <c r="C25368" s="1"/>
    </row>
    <row r="25369" spans="3:3">
      <c r="C25369" s="1"/>
    </row>
    <row r="25370" spans="3:3">
      <c r="C25370" s="1"/>
    </row>
    <row r="25371" spans="3:3">
      <c r="C25371" s="1"/>
    </row>
    <row r="25372" spans="3:3">
      <c r="C25372" s="1"/>
    </row>
    <row r="25373" spans="3:3">
      <c r="C25373" s="1"/>
    </row>
    <row r="25374" spans="3:3">
      <c r="C25374" s="1"/>
    </row>
    <row r="25375" spans="3:3">
      <c r="C25375" s="1"/>
    </row>
    <row r="25376" spans="3:3">
      <c r="C25376" s="1"/>
    </row>
    <row r="25377" spans="3:3">
      <c r="C25377" s="1"/>
    </row>
    <row r="25378" spans="3:3">
      <c r="C25378" s="1"/>
    </row>
    <row r="25379" spans="3:3">
      <c r="C25379" s="1"/>
    </row>
    <row r="25380" spans="3:3">
      <c r="C25380" s="1"/>
    </row>
    <row r="25381" spans="3:3">
      <c r="C25381" s="1"/>
    </row>
    <row r="25382" spans="3:3">
      <c r="C25382" s="1"/>
    </row>
    <row r="25383" spans="3:3">
      <c r="C25383" s="1"/>
    </row>
    <row r="25384" spans="3:3">
      <c r="C25384" s="1"/>
    </row>
    <row r="25385" spans="3:3">
      <c r="C25385" s="1"/>
    </row>
    <row r="25386" spans="3:3">
      <c r="C25386" s="1"/>
    </row>
    <row r="25387" spans="3:3">
      <c r="C25387" s="1"/>
    </row>
    <row r="25388" spans="3:3">
      <c r="C25388" s="1"/>
    </row>
    <row r="25389" spans="3:3">
      <c r="C25389" s="1"/>
    </row>
    <row r="25390" spans="3:3">
      <c r="C25390" s="1"/>
    </row>
    <row r="25391" spans="3:3">
      <c r="C25391" s="1"/>
    </row>
    <row r="25392" spans="3:3">
      <c r="C25392" s="1"/>
    </row>
    <row r="25393" spans="3:3">
      <c r="C25393" s="1"/>
    </row>
    <row r="25394" spans="3:3">
      <c r="C25394" s="1"/>
    </row>
    <row r="25395" spans="3:3">
      <c r="C25395" s="1"/>
    </row>
    <row r="25396" spans="3:3">
      <c r="C25396" s="1"/>
    </row>
    <row r="25397" spans="3:3">
      <c r="C25397" s="1"/>
    </row>
    <row r="25398" spans="3:3">
      <c r="C25398" s="1"/>
    </row>
    <row r="25399" spans="3:3">
      <c r="C25399" s="1"/>
    </row>
    <row r="25400" spans="3:3">
      <c r="C25400" s="1"/>
    </row>
    <row r="25401" spans="3:3">
      <c r="C25401" s="1"/>
    </row>
    <row r="25402" spans="3:3">
      <c r="C25402" s="1"/>
    </row>
    <row r="25403" spans="3:3">
      <c r="C25403" s="1"/>
    </row>
    <row r="25404" spans="3:3">
      <c r="C25404" s="1"/>
    </row>
    <row r="25405" spans="3:3">
      <c r="C25405" s="1"/>
    </row>
    <row r="25406" spans="3:3">
      <c r="C25406" s="1"/>
    </row>
    <row r="25407" spans="3:3">
      <c r="C25407" s="1"/>
    </row>
    <row r="25408" spans="3:3">
      <c r="C25408" s="1"/>
    </row>
    <row r="25409" spans="3:3">
      <c r="C25409" s="1"/>
    </row>
    <row r="25410" spans="3:3">
      <c r="C25410" s="1"/>
    </row>
    <row r="25411" spans="3:3">
      <c r="C25411" s="1"/>
    </row>
    <row r="25412" spans="3:3">
      <c r="C25412" s="1"/>
    </row>
    <row r="25413" spans="3:3">
      <c r="C25413" s="1"/>
    </row>
    <row r="25414" spans="3:3">
      <c r="C25414" s="1"/>
    </row>
    <row r="25415" spans="3:3">
      <c r="C25415" s="1"/>
    </row>
    <row r="25416" spans="3:3">
      <c r="C25416" s="1"/>
    </row>
    <row r="25417" spans="3:3">
      <c r="C25417" s="1"/>
    </row>
    <row r="25418" spans="3:3">
      <c r="C25418" s="1"/>
    </row>
    <row r="25419" spans="3:3">
      <c r="C25419" s="1"/>
    </row>
    <row r="25420" spans="3:3">
      <c r="C25420" s="1"/>
    </row>
    <row r="25421" spans="3:3">
      <c r="C25421" s="1"/>
    </row>
    <row r="25422" spans="3:3">
      <c r="C25422" s="1"/>
    </row>
    <row r="25423" spans="3:3">
      <c r="C25423" s="1"/>
    </row>
    <row r="25424" spans="3:3">
      <c r="C25424" s="1"/>
    </row>
    <row r="25425" spans="3:3">
      <c r="C25425" s="1"/>
    </row>
    <row r="25426" spans="3:3">
      <c r="C25426" s="1"/>
    </row>
    <row r="25427" spans="3:3">
      <c r="C25427" s="1"/>
    </row>
    <row r="25428" spans="3:3">
      <c r="C25428" s="1"/>
    </row>
    <row r="25429" spans="3:3">
      <c r="C25429" s="1"/>
    </row>
    <row r="25430" spans="3:3">
      <c r="C25430" s="1"/>
    </row>
    <row r="25431" spans="3:3">
      <c r="C25431" s="1"/>
    </row>
    <row r="25432" spans="3:3">
      <c r="C25432" s="1"/>
    </row>
    <row r="25433" spans="3:3">
      <c r="C25433" s="1"/>
    </row>
    <row r="25434" spans="3:3">
      <c r="C25434" s="1"/>
    </row>
    <row r="25435" spans="3:3">
      <c r="C25435" s="1"/>
    </row>
    <row r="25436" spans="3:3">
      <c r="C25436" s="1"/>
    </row>
    <row r="25437" spans="3:3">
      <c r="C25437" s="1"/>
    </row>
    <row r="25438" spans="3:3">
      <c r="C25438" s="1"/>
    </row>
    <row r="25439" spans="3:3">
      <c r="C25439" s="1"/>
    </row>
    <row r="25440" spans="3:3">
      <c r="C25440" s="1"/>
    </row>
    <row r="25441" spans="3:3">
      <c r="C25441" s="1"/>
    </row>
    <row r="25442" spans="3:3">
      <c r="C25442" s="1"/>
    </row>
    <row r="25443" spans="3:3">
      <c r="C25443" s="1"/>
    </row>
    <row r="25444" spans="3:3">
      <c r="C25444" s="1"/>
    </row>
    <row r="25445" spans="3:3">
      <c r="C25445" s="1"/>
    </row>
    <row r="25446" spans="3:3">
      <c r="C25446" s="1"/>
    </row>
    <row r="25447" spans="3:3">
      <c r="C25447" s="1"/>
    </row>
    <row r="25448" spans="3:3">
      <c r="C25448" s="1"/>
    </row>
    <row r="25449" spans="3:3">
      <c r="C25449" s="1"/>
    </row>
    <row r="25450" spans="3:3">
      <c r="C25450" s="1"/>
    </row>
    <row r="25451" spans="3:3">
      <c r="C25451" s="1"/>
    </row>
    <row r="25452" spans="3:3">
      <c r="C25452" s="1"/>
    </row>
    <row r="25453" spans="3:3">
      <c r="C25453" s="1"/>
    </row>
    <row r="25454" spans="3:3">
      <c r="C25454" s="1"/>
    </row>
    <row r="25455" spans="3:3">
      <c r="C25455" s="1"/>
    </row>
    <row r="25456" spans="3:3">
      <c r="C25456" s="1"/>
    </row>
    <row r="25457" spans="3:3">
      <c r="C25457" s="1"/>
    </row>
    <row r="25458" spans="3:3">
      <c r="C25458" s="1"/>
    </row>
    <row r="25459" spans="3:3">
      <c r="C25459" s="1"/>
    </row>
    <row r="25460" spans="3:3">
      <c r="C25460" s="1"/>
    </row>
    <row r="25461" spans="3:3">
      <c r="C25461" s="1"/>
    </row>
    <row r="25462" spans="3:3">
      <c r="C25462" s="1"/>
    </row>
    <row r="25463" spans="3:3">
      <c r="C25463" s="1"/>
    </row>
    <row r="25464" spans="3:3">
      <c r="C25464" s="1"/>
    </row>
    <row r="25465" spans="3:3">
      <c r="C25465" s="1"/>
    </row>
    <row r="25466" spans="3:3">
      <c r="C25466" s="1"/>
    </row>
    <row r="25467" spans="3:3">
      <c r="C25467" s="1"/>
    </row>
    <row r="25468" spans="3:3">
      <c r="C25468" s="1"/>
    </row>
    <row r="25469" spans="3:3">
      <c r="C25469" s="1"/>
    </row>
    <row r="25470" spans="3:3">
      <c r="C25470" s="1"/>
    </row>
    <row r="25471" spans="3:3">
      <c r="C25471" s="1"/>
    </row>
    <row r="25472" spans="3:3">
      <c r="C25472" s="1"/>
    </row>
    <row r="25473" spans="3:3">
      <c r="C25473" s="1"/>
    </row>
    <row r="25474" spans="3:3">
      <c r="C25474" s="1"/>
    </row>
    <row r="25475" spans="3:3">
      <c r="C25475" s="1"/>
    </row>
    <row r="25476" spans="3:3">
      <c r="C25476" s="1"/>
    </row>
    <row r="25477" spans="3:3">
      <c r="C25477" s="1"/>
    </row>
    <row r="25478" spans="3:3">
      <c r="C25478" s="1"/>
    </row>
    <row r="25479" spans="3:3">
      <c r="C25479" s="1"/>
    </row>
    <row r="25480" spans="3:3">
      <c r="C25480" s="1"/>
    </row>
    <row r="25481" spans="3:3">
      <c r="C25481" s="1"/>
    </row>
    <row r="25482" spans="3:3">
      <c r="C25482" s="1"/>
    </row>
    <row r="25483" spans="3:3">
      <c r="C25483" s="1"/>
    </row>
    <row r="25484" spans="3:3">
      <c r="C25484" s="1"/>
    </row>
    <row r="25485" spans="3:3">
      <c r="C25485" s="1"/>
    </row>
    <row r="25486" spans="3:3">
      <c r="C25486" s="1"/>
    </row>
    <row r="25487" spans="3:3">
      <c r="C25487" s="1"/>
    </row>
    <row r="25488" spans="3:3">
      <c r="C25488" s="1"/>
    </row>
    <row r="25489" spans="3:3">
      <c r="C25489" s="1"/>
    </row>
    <row r="25490" spans="3:3">
      <c r="C25490" s="1"/>
    </row>
    <row r="25491" spans="3:3">
      <c r="C25491" s="1"/>
    </row>
    <row r="25492" spans="3:3">
      <c r="C25492" s="1"/>
    </row>
    <row r="25493" spans="3:3">
      <c r="C25493" s="1"/>
    </row>
    <row r="25494" spans="3:3">
      <c r="C25494" s="1"/>
    </row>
    <row r="25495" spans="3:3">
      <c r="C25495" s="1"/>
    </row>
    <row r="25496" spans="3:3">
      <c r="C25496" s="1"/>
    </row>
    <row r="25497" spans="3:3">
      <c r="C25497" s="1"/>
    </row>
    <row r="25498" spans="3:3">
      <c r="C25498" s="1"/>
    </row>
    <row r="25499" spans="3:3">
      <c r="C25499" s="1"/>
    </row>
    <row r="25500" spans="3:3">
      <c r="C25500" s="1"/>
    </row>
    <row r="25501" spans="3:3">
      <c r="C25501" s="1"/>
    </row>
    <row r="25502" spans="3:3">
      <c r="C25502" s="1"/>
    </row>
    <row r="25503" spans="3:3">
      <c r="C25503" s="1"/>
    </row>
    <row r="25504" spans="3:3">
      <c r="C25504" s="1"/>
    </row>
    <row r="25505" spans="3:3">
      <c r="C25505" s="1"/>
    </row>
    <row r="25506" spans="3:3">
      <c r="C25506" s="1"/>
    </row>
    <row r="25507" spans="3:3">
      <c r="C25507" s="1"/>
    </row>
    <row r="25508" spans="3:3">
      <c r="C25508" s="1"/>
    </row>
    <row r="25509" spans="3:3">
      <c r="C25509" s="1"/>
    </row>
    <row r="25510" spans="3:3">
      <c r="C25510" s="1"/>
    </row>
    <row r="25511" spans="3:3">
      <c r="C25511" s="1"/>
    </row>
    <row r="25512" spans="3:3">
      <c r="C25512" s="1"/>
    </row>
    <row r="25513" spans="3:3">
      <c r="C25513" s="1"/>
    </row>
    <row r="25514" spans="3:3">
      <c r="C25514" s="1"/>
    </row>
    <row r="25515" spans="3:3">
      <c r="C25515" s="1"/>
    </row>
    <row r="25516" spans="3:3">
      <c r="C25516" s="1"/>
    </row>
    <row r="25517" spans="3:3">
      <c r="C25517" s="1"/>
    </row>
    <row r="25518" spans="3:3">
      <c r="C25518" s="1"/>
    </row>
    <row r="25519" spans="3:3">
      <c r="C25519" s="1"/>
    </row>
    <row r="25520" spans="3:3">
      <c r="C25520" s="1"/>
    </row>
    <row r="25521" spans="3:3">
      <c r="C25521" s="1"/>
    </row>
    <row r="25522" spans="3:3">
      <c r="C25522" s="1"/>
    </row>
    <row r="25523" spans="3:3">
      <c r="C25523" s="1"/>
    </row>
    <row r="25524" spans="3:3">
      <c r="C25524" s="1"/>
    </row>
    <row r="25525" spans="3:3">
      <c r="C25525" s="1"/>
    </row>
    <row r="25526" spans="3:3">
      <c r="C25526" s="1"/>
    </row>
    <row r="25527" spans="3:3">
      <c r="C25527" s="1"/>
    </row>
    <row r="25528" spans="3:3">
      <c r="C25528" s="1"/>
    </row>
    <row r="25529" spans="3:3">
      <c r="C25529" s="1"/>
    </row>
    <row r="25530" spans="3:3">
      <c r="C25530" s="1"/>
    </row>
    <row r="25531" spans="3:3">
      <c r="C25531" s="1"/>
    </row>
    <row r="25532" spans="3:3">
      <c r="C25532" s="1"/>
    </row>
    <row r="25533" spans="3:3">
      <c r="C25533" s="1"/>
    </row>
    <row r="25534" spans="3:3">
      <c r="C25534" s="1"/>
    </row>
    <row r="25535" spans="3:3">
      <c r="C25535" s="1"/>
    </row>
    <row r="25536" spans="3:3">
      <c r="C25536" s="1"/>
    </row>
    <row r="25537" spans="3:3">
      <c r="C25537" s="1"/>
    </row>
    <row r="25538" spans="3:3">
      <c r="C25538" s="1"/>
    </row>
    <row r="25539" spans="3:3">
      <c r="C25539" s="1"/>
    </row>
    <row r="25540" spans="3:3">
      <c r="C25540" s="1"/>
    </row>
    <row r="25541" spans="3:3">
      <c r="C25541" s="1"/>
    </row>
    <row r="25542" spans="3:3">
      <c r="C25542" s="1"/>
    </row>
    <row r="25543" spans="3:3">
      <c r="C25543" s="1"/>
    </row>
    <row r="25544" spans="3:3">
      <c r="C25544" s="1"/>
    </row>
    <row r="25545" spans="3:3">
      <c r="C25545" s="1"/>
    </row>
    <row r="25546" spans="3:3">
      <c r="C25546" s="1"/>
    </row>
    <row r="25547" spans="3:3">
      <c r="C25547" s="1"/>
    </row>
    <row r="25548" spans="3:3">
      <c r="C25548" s="1"/>
    </row>
    <row r="25549" spans="3:3">
      <c r="C25549" s="1"/>
    </row>
    <row r="25550" spans="3:3">
      <c r="C25550" s="1"/>
    </row>
    <row r="25551" spans="3:3">
      <c r="C25551" s="1"/>
    </row>
    <row r="25552" spans="3:3">
      <c r="C25552" s="1"/>
    </row>
    <row r="25553" spans="3:3">
      <c r="C25553" s="1"/>
    </row>
    <row r="25554" spans="3:3">
      <c r="C25554" s="1"/>
    </row>
    <row r="25555" spans="3:3">
      <c r="C25555" s="1"/>
    </row>
    <row r="25556" spans="3:3">
      <c r="C25556" s="1"/>
    </row>
    <row r="25557" spans="3:3">
      <c r="C25557" s="1"/>
    </row>
    <row r="25558" spans="3:3">
      <c r="C25558" s="1"/>
    </row>
    <row r="25559" spans="3:3">
      <c r="C25559" s="1"/>
    </row>
    <row r="25560" spans="3:3">
      <c r="C25560" s="1"/>
    </row>
    <row r="25561" spans="3:3">
      <c r="C25561" s="1"/>
    </row>
    <row r="25562" spans="3:3">
      <c r="C25562" s="1"/>
    </row>
    <row r="25563" spans="3:3">
      <c r="C25563" s="1"/>
    </row>
    <row r="25564" spans="3:3">
      <c r="C25564" s="1"/>
    </row>
    <row r="25565" spans="3:3">
      <c r="C25565" s="1"/>
    </row>
    <row r="25566" spans="3:3">
      <c r="C25566" s="1"/>
    </row>
    <row r="25567" spans="3:3">
      <c r="C25567" s="1"/>
    </row>
    <row r="25568" spans="3:3">
      <c r="C25568" s="1"/>
    </row>
    <row r="25569" spans="3:3">
      <c r="C25569" s="1"/>
    </row>
    <row r="25570" spans="3:3">
      <c r="C25570" s="1"/>
    </row>
    <row r="25571" spans="3:3">
      <c r="C25571" s="1"/>
    </row>
    <row r="25572" spans="3:3">
      <c r="C25572" s="1"/>
    </row>
    <row r="25573" spans="3:3">
      <c r="C25573" s="1"/>
    </row>
    <row r="25574" spans="3:3">
      <c r="C25574" s="1"/>
    </row>
    <row r="25575" spans="3:3">
      <c r="C25575" s="1"/>
    </row>
    <row r="25576" spans="3:3">
      <c r="C25576" s="1"/>
    </row>
    <row r="25577" spans="3:3">
      <c r="C25577" s="1"/>
    </row>
    <row r="25578" spans="3:3">
      <c r="C25578" s="1"/>
    </row>
    <row r="25579" spans="3:3">
      <c r="C25579" s="1"/>
    </row>
    <row r="25580" spans="3:3">
      <c r="C25580" s="1"/>
    </row>
    <row r="25581" spans="3:3">
      <c r="C25581" s="1"/>
    </row>
    <row r="25582" spans="3:3">
      <c r="C25582" s="1"/>
    </row>
    <row r="25583" spans="3:3">
      <c r="C25583" s="1"/>
    </row>
    <row r="25584" spans="3:3">
      <c r="C25584" s="1"/>
    </row>
    <row r="25585" spans="3:3">
      <c r="C25585" s="1"/>
    </row>
    <row r="25586" spans="3:3">
      <c r="C25586" s="1"/>
    </row>
    <row r="25587" spans="3:3">
      <c r="C25587" s="1"/>
    </row>
    <row r="25588" spans="3:3">
      <c r="C25588" s="1"/>
    </row>
    <row r="25589" spans="3:3">
      <c r="C25589" s="1"/>
    </row>
    <row r="25590" spans="3:3">
      <c r="C25590" s="1"/>
    </row>
    <row r="25591" spans="3:3">
      <c r="C25591" s="1"/>
    </row>
    <row r="25592" spans="3:3">
      <c r="C25592" s="1"/>
    </row>
    <row r="25593" spans="3:3">
      <c r="C25593" s="1"/>
    </row>
    <row r="25594" spans="3:3">
      <c r="C25594" s="1"/>
    </row>
    <row r="25595" spans="3:3">
      <c r="C25595" s="1"/>
    </row>
    <row r="25596" spans="3:3">
      <c r="C25596" s="1"/>
    </row>
    <row r="25597" spans="3:3">
      <c r="C25597" s="1"/>
    </row>
    <row r="25598" spans="3:3">
      <c r="C25598" s="1"/>
    </row>
    <row r="25599" spans="3:3">
      <c r="C25599" s="1"/>
    </row>
    <row r="25600" spans="3:3">
      <c r="C25600" s="1"/>
    </row>
    <row r="25601" spans="3:3">
      <c r="C25601" s="1"/>
    </row>
    <row r="25602" spans="3:3">
      <c r="C25602" s="1"/>
    </row>
    <row r="25603" spans="3:3">
      <c r="C25603" s="1"/>
    </row>
    <row r="25604" spans="3:3">
      <c r="C25604" s="1"/>
    </row>
    <row r="25605" spans="3:3">
      <c r="C25605" s="1"/>
    </row>
    <row r="25606" spans="3:3">
      <c r="C25606" s="1"/>
    </row>
    <row r="25607" spans="3:3">
      <c r="C25607" s="1"/>
    </row>
    <row r="25608" spans="3:3">
      <c r="C25608" s="1"/>
    </row>
    <row r="25609" spans="3:3">
      <c r="C25609" s="1"/>
    </row>
    <row r="25610" spans="3:3">
      <c r="C25610" s="1"/>
    </row>
    <row r="25611" spans="3:3">
      <c r="C25611" s="1"/>
    </row>
    <row r="25612" spans="3:3">
      <c r="C25612" s="1"/>
    </row>
    <row r="25613" spans="3:3">
      <c r="C25613" s="1"/>
    </row>
    <row r="25614" spans="3:3">
      <c r="C25614" s="1"/>
    </row>
    <row r="25615" spans="3:3">
      <c r="C25615" s="1"/>
    </row>
    <row r="25616" spans="3:3">
      <c r="C25616" s="1"/>
    </row>
    <row r="25617" spans="3:3">
      <c r="C25617" s="1"/>
    </row>
    <row r="25618" spans="3:3">
      <c r="C25618" s="1"/>
    </row>
    <row r="25619" spans="3:3">
      <c r="C25619" s="1"/>
    </row>
    <row r="25620" spans="3:3">
      <c r="C25620" s="1"/>
    </row>
    <row r="25621" spans="3:3">
      <c r="C25621" s="1"/>
    </row>
    <row r="25622" spans="3:3">
      <c r="C25622" s="1"/>
    </row>
    <row r="25623" spans="3:3">
      <c r="C25623" s="1"/>
    </row>
    <row r="25624" spans="3:3">
      <c r="C25624" s="1"/>
    </row>
    <row r="25625" spans="3:3">
      <c r="C25625" s="1"/>
    </row>
    <row r="25626" spans="3:3">
      <c r="C25626" s="1"/>
    </row>
    <row r="25627" spans="3:3">
      <c r="C25627" s="1"/>
    </row>
    <row r="25628" spans="3:3">
      <c r="C25628" s="1"/>
    </row>
    <row r="25629" spans="3:3">
      <c r="C25629" s="1"/>
    </row>
    <row r="25630" spans="3:3">
      <c r="C25630" s="1"/>
    </row>
    <row r="25631" spans="3:3">
      <c r="C25631" s="1"/>
    </row>
    <row r="25632" spans="3:3">
      <c r="C25632" s="1"/>
    </row>
    <row r="25633" spans="3:3">
      <c r="C25633" s="1"/>
    </row>
    <row r="25634" spans="3:3">
      <c r="C25634" s="1"/>
    </row>
    <row r="25635" spans="3:3">
      <c r="C25635" s="1"/>
    </row>
    <row r="25636" spans="3:3">
      <c r="C25636" s="1"/>
    </row>
    <row r="25637" spans="3:3">
      <c r="C25637" s="1"/>
    </row>
    <row r="25638" spans="3:3">
      <c r="C25638" s="1"/>
    </row>
    <row r="25639" spans="3:3">
      <c r="C25639" s="1"/>
    </row>
    <row r="25640" spans="3:3">
      <c r="C25640" s="1"/>
    </row>
    <row r="25641" spans="3:3">
      <c r="C25641" s="1"/>
    </row>
    <row r="25642" spans="3:3">
      <c r="C25642" s="1"/>
    </row>
    <row r="25643" spans="3:3">
      <c r="C25643" s="1"/>
    </row>
    <row r="25644" spans="3:3">
      <c r="C25644" s="1"/>
    </row>
    <row r="25645" spans="3:3">
      <c r="C25645" s="1"/>
    </row>
    <row r="25646" spans="3:3">
      <c r="C25646" s="1"/>
    </row>
    <row r="25647" spans="3:3">
      <c r="C25647" s="1"/>
    </row>
    <row r="25648" spans="3:3">
      <c r="C25648" s="1"/>
    </row>
    <row r="25649" spans="3:3">
      <c r="C25649" s="1"/>
    </row>
    <row r="25650" spans="3:3">
      <c r="C25650" s="1"/>
    </row>
    <row r="25651" spans="3:3">
      <c r="C25651" s="1"/>
    </row>
    <row r="25652" spans="3:3">
      <c r="C25652" s="1"/>
    </row>
    <row r="25653" spans="3:3">
      <c r="C25653" s="1"/>
    </row>
    <row r="25654" spans="3:3">
      <c r="C25654" s="1"/>
    </row>
    <row r="25655" spans="3:3">
      <c r="C25655" s="1"/>
    </row>
    <row r="25656" spans="3:3">
      <c r="C25656" s="1"/>
    </row>
    <row r="25657" spans="3:3">
      <c r="C25657" s="1"/>
    </row>
    <row r="25658" spans="3:3">
      <c r="C25658" s="1"/>
    </row>
    <row r="25659" spans="3:3">
      <c r="C25659" s="1"/>
    </row>
    <row r="25660" spans="3:3">
      <c r="C25660" s="1"/>
    </row>
    <row r="25661" spans="3:3">
      <c r="C25661" s="1"/>
    </row>
    <row r="25662" spans="3:3">
      <c r="C25662" s="1"/>
    </row>
    <row r="25663" spans="3:3">
      <c r="C25663" s="1"/>
    </row>
    <row r="25664" spans="3:3">
      <c r="C25664" s="1"/>
    </row>
    <row r="25665" spans="3:3">
      <c r="C25665" s="1"/>
    </row>
    <row r="25666" spans="3:3">
      <c r="C25666" s="1"/>
    </row>
    <row r="25667" spans="3:3">
      <c r="C25667" s="1"/>
    </row>
    <row r="25668" spans="3:3">
      <c r="C25668" s="1"/>
    </row>
    <row r="25669" spans="3:3">
      <c r="C25669" s="1"/>
    </row>
    <row r="25670" spans="3:3">
      <c r="C25670" s="1"/>
    </row>
    <row r="25671" spans="3:3">
      <c r="C25671" s="1"/>
    </row>
    <row r="25672" spans="3:3">
      <c r="C25672" s="1"/>
    </row>
    <row r="25673" spans="3:3">
      <c r="C25673" s="1"/>
    </row>
    <row r="25674" spans="3:3">
      <c r="C25674" s="1"/>
    </row>
    <row r="25675" spans="3:3">
      <c r="C25675" s="1"/>
    </row>
    <row r="25676" spans="3:3">
      <c r="C25676" s="1"/>
    </row>
    <row r="25677" spans="3:3">
      <c r="C25677" s="1"/>
    </row>
    <row r="25678" spans="3:3">
      <c r="C25678" s="1"/>
    </row>
    <row r="25679" spans="3:3">
      <c r="C25679" s="1"/>
    </row>
    <row r="25680" spans="3:3">
      <c r="C25680" s="1"/>
    </row>
    <row r="25681" spans="3:3">
      <c r="C25681" s="1"/>
    </row>
    <row r="25682" spans="3:3">
      <c r="C25682" s="1"/>
    </row>
    <row r="25683" spans="3:3">
      <c r="C25683" s="1"/>
    </row>
    <row r="25684" spans="3:3">
      <c r="C25684" s="1"/>
    </row>
    <row r="25685" spans="3:3">
      <c r="C25685" s="1"/>
    </row>
    <row r="25686" spans="3:3">
      <c r="C25686" s="1"/>
    </row>
    <row r="25687" spans="3:3">
      <c r="C25687" s="1"/>
    </row>
    <row r="25688" spans="3:3">
      <c r="C25688" s="1"/>
    </row>
    <row r="25689" spans="3:3">
      <c r="C25689" s="1"/>
    </row>
    <row r="25690" spans="3:3">
      <c r="C25690" s="1"/>
    </row>
    <row r="25691" spans="3:3">
      <c r="C25691" s="1"/>
    </row>
    <row r="25692" spans="3:3">
      <c r="C25692" s="1"/>
    </row>
    <row r="25693" spans="3:3">
      <c r="C25693" s="1"/>
    </row>
    <row r="25694" spans="3:3">
      <c r="C25694" s="1"/>
    </row>
    <row r="25695" spans="3:3">
      <c r="C25695" s="1"/>
    </row>
    <row r="25696" spans="3:3">
      <c r="C25696" s="1"/>
    </row>
    <row r="25697" spans="3:3">
      <c r="C25697" s="1"/>
    </row>
    <row r="25698" spans="3:3">
      <c r="C25698" s="1"/>
    </row>
    <row r="25699" spans="3:3">
      <c r="C25699" s="1"/>
    </row>
    <row r="25700" spans="3:3">
      <c r="C25700" s="1"/>
    </row>
    <row r="25701" spans="3:3">
      <c r="C25701" s="1"/>
    </row>
    <row r="25702" spans="3:3">
      <c r="C25702" s="1"/>
    </row>
    <row r="25703" spans="3:3">
      <c r="C25703" s="1"/>
    </row>
    <row r="25704" spans="3:3">
      <c r="C25704" s="1"/>
    </row>
    <row r="25705" spans="3:3">
      <c r="C25705" s="1"/>
    </row>
    <row r="25706" spans="3:3">
      <c r="C25706" s="1"/>
    </row>
    <row r="25707" spans="3:3">
      <c r="C25707" s="1"/>
    </row>
    <row r="25708" spans="3:3">
      <c r="C25708" s="1"/>
    </row>
    <row r="25709" spans="3:3">
      <c r="C25709" s="1"/>
    </row>
    <row r="25710" spans="3:3">
      <c r="C25710" s="1"/>
    </row>
    <row r="25711" spans="3:3">
      <c r="C25711" s="1"/>
    </row>
    <row r="25712" spans="3:3">
      <c r="C25712" s="1"/>
    </row>
    <row r="25713" spans="3:3">
      <c r="C25713" s="1"/>
    </row>
    <row r="25714" spans="3:3">
      <c r="C25714" s="1"/>
    </row>
    <row r="25715" spans="3:3">
      <c r="C25715" s="1"/>
    </row>
    <row r="25716" spans="3:3">
      <c r="C25716" s="1"/>
    </row>
    <row r="25717" spans="3:3">
      <c r="C25717" s="1"/>
    </row>
    <row r="25718" spans="3:3">
      <c r="C25718" s="1"/>
    </row>
    <row r="25719" spans="3:3">
      <c r="C25719" s="1"/>
    </row>
    <row r="25720" spans="3:3">
      <c r="C25720" s="1"/>
    </row>
    <row r="25721" spans="3:3">
      <c r="C25721" s="1"/>
    </row>
    <row r="25722" spans="3:3">
      <c r="C25722" s="1"/>
    </row>
    <row r="25723" spans="3:3">
      <c r="C25723" s="1"/>
    </row>
    <row r="25724" spans="3:3">
      <c r="C25724" s="1"/>
    </row>
    <row r="25725" spans="3:3">
      <c r="C25725" s="1"/>
    </row>
    <row r="25726" spans="3:3">
      <c r="C25726" s="1"/>
    </row>
    <row r="25727" spans="3:3">
      <c r="C25727" s="1"/>
    </row>
    <row r="25728" spans="3:3">
      <c r="C25728" s="1"/>
    </row>
    <row r="25729" spans="3:3">
      <c r="C25729" s="1"/>
    </row>
    <row r="25730" spans="3:3">
      <c r="C25730" s="1"/>
    </row>
    <row r="25731" spans="3:3">
      <c r="C25731" s="1"/>
    </row>
    <row r="25732" spans="3:3">
      <c r="C25732" s="1"/>
    </row>
    <row r="25733" spans="3:3">
      <c r="C25733" s="1"/>
    </row>
    <row r="25734" spans="3:3">
      <c r="C25734" s="1"/>
    </row>
    <row r="25735" spans="3:3">
      <c r="C25735" s="1"/>
    </row>
    <row r="25736" spans="3:3">
      <c r="C25736" s="1"/>
    </row>
    <row r="25737" spans="3:3">
      <c r="C25737" s="1"/>
    </row>
    <row r="25738" spans="3:3">
      <c r="C25738" s="1"/>
    </row>
    <row r="25739" spans="3:3">
      <c r="C25739" s="1"/>
    </row>
    <row r="25740" spans="3:3">
      <c r="C25740" s="1"/>
    </row>
    <row r="25741" spans="3:3">
      <c r="C25741" s="1"/>
    </row>
    <row r="25742" spans="3:3">
      <c r="C25742" s="1"/>
    </row>
    <row r="25743" spans="3:3">
      <c r="C25743" s="1"/>
    </row>
    <row r="25744" spans="3:3">
      <c r="C25744" s="1"/>
    </row>
    <row r="25745" spans="3:3">
      <c r="C25745" s="1"/>
    </row>
    <row r="25746" spans="3:3">
      <c r="C25746" s="1"/>
    </row>
    <row r="25747" spans="3:3">
      <c r="C25747" s="1"/>
    </row>
    <row r="25748" spans="3:3">
      <c r="C25748" s="1"/>
    </row>
    <row r="25749" spans="3:3">
      <c r="C25749" s="1"/>
    </row>
    <row r="25750" spans="3:3">
      <c r="C25750" s="1"/>
    </row>
    <row r="25751" spans="3:3">
      <c r="C25751" s="1"/>
    </row>
    <row r="25752" spans="3:3">
      <c r="C25752" s="1"/>
    </row>
    <row r="25753" spans="3:3">
      <c r="C25753" s="1"/>
    </row>
    <row r="25754" spans="3:3">
      <c r="C25754" s="1"/>
    </row>
    <row r="25755" spans="3:3">
      <c r="C25755" s="1"/>
    </row>
    <row r="25756" spans="3:3">
      <c r="C25756" s="1"/>
    </row>
    <row r="25757" spans="3:3">
      <c r="C25757" s="1"/>
    </row>
    <row r="25758" spans="3:3">
      <c r="C25758" s="1"/>
    </row>
    <row r="25759" spans="3:3">
      <c r="C25759" s="1"/>
    </row>
    <row r="25760" spans="3:3">
      <c r="C25760" s="1"/>
    </row>
    <row r="25761" spans="3:3">
      <c r="C25761" s="1"/>
    </row>
    <row r="25762" spans="3:3">
      <c r="C25762" s="1"/>
    </row>
    <row r="25763" spans="3:3">
      <c r="C25763" s="1"/>
    </row>
    <row r="25764" spans="3:3">
      <c r="C25764" s="1"/>
    </row>
    <row r="25765" spans="3:3">
      <c r="C25765" s="1"/>
    </row>
    <row r="25766" spans="3:3">
      <c r="C25766" s="1"/>
    </row>
    <row r="25767" spans="3:3">
      <c r="C25767" s="1"/>
    </row>
    <row r="25768" spans="3:3">
      <c r="C25768" s="1"/>
    </row>
    <row r="25769" spans="3:3">
      <c r="C25769" s="1"/>
    </row>
    <row r="25770" spans="3:3">
      <c r="C25770" s="1"/>
    </row>
    <row r="25771" spans="3:3">
      <c r="C25771" s="1"/>
    </row>
    <row r="25772" spans="3:3">
      <c r="C25772" s="1"/>
    </row>
    <row r="25773" spans="3:3">
      <c r="C25773" s="1"/>
    </row>
    <row r="25774" spans="3:3">
      <c r="C25774" s="1"/>
    </row>
    <row r="25775" spans="3:3">
      <c r="C25775" s="1"/>
    </row>
    <row r="25776" spans="3:3">
      <c r="C25776" s="1"/>
    </row>
    <row r="25777" spans="3:3">
      <c r="C25777" s="1"/>
    </row>
    <row r="25778" spans="3:3">
      <c r="C25778" s="1"/>
    </row>
    <row r="25779" spans="3:3">
      <c r="C25779" s="1"/>
    </row>
    <row r="25780" spans="3:3">
      <c r="C25780" s="1"/>
    </row>
    <row r="25781" spans="3:3">
      <c r="C25781" s="1"/>
    </row>
    <row r="25782" spans="3:3">
      <c r="C25782" s="1"/>
    </row>
    <row r="25783" spans="3:3">
      <c r="C25783" s="1"/>
    </row>
    <row r="25784" spans="3:3">
      <c r="C25784" s="1"/>
    </row>
    <row r="25785" spans="3:3">
      <c r="C25785" s="1"/>
    </row>
    <row r="25786" spans="3:3">
      <c r="C25786" s="1"/>
    </row>
    <row r="25787" spans="3:3">
      <c r="C25787" s="1"/>
    </row>
    <row r="25788" spans="3:3">
      <c r="C25788" s="1"/>
    </row>
    <row r="25789" spans="3:3">
      <c r="C25789" s="1"/>
    </row>
    <row r="25790" spans="3:3">
      <c r="C25790" s="1"/>
    </row>
    <row r="25791" spans="3:3">
      <c r="C25791" s="1"/>
    </row>
    <row r="25792" spans="3:3">
      <c r="C25792" s="1"/>
    </row>
    <row r="25793" spans="3:3">
      <c r="C25793" s="1"/>
    </row>
    <row r="25794" spans="3:3">
      <c r="C25794" s="1"/>
    </row>
    <row r="25795" spans="3:3">
      <c r="C25795" s="1"/>
    </row>
    <row r="25796" spans="3:3">
      <c r="C25796" s="1"/>
    </row>
    <row r="25797" spans="3:3">
      <c r="C25797" s="1"/>
    </row>
    <row r="25798" spans="3:3">
      <c r="C25798" s="1"/>
    </row>
    <row r="25799" spans="3:3">
      <c r="C25799" s="1"/>
    </row>
    <row r="25800" spans="3:3">
      <c r="C25800" s="1"/>
    </row>
    <row r="25801" spans="3:3">
      <c r="C25801" s="1"/>
    </row>
    <row r="25802" spans="3:3">
      <c r="C25802" s="1"/>
    </row>
    <row r="25803" spans="3:3">
      <c r="C25803" s="1"/>
    </row>
    <row r="25804" spans="3:3">
      <c r="C25804" s="1"/>
    </row>
    <row r="25805" spans="3:3">
      <c r="C25805" s="1"/>
    </row>
    <row r="25806" spans="3:3">
      <c r="C25806" s="1"/>
    </row>
    <row r="25807" spans="3:3">
      <c r="C25807" s="1"/>
    </row>
    <row r="25808" spans="3:3">
      <c r="C25808" s="1"/>
    </row>
    <row r="25809" spans="3:3">
      <c r="C25809" s="1"/>
    </row>
    <row r="25810" spans="3:3">
      <c r="C25810" s="1"/>
    </row>
    <row r="25811" spans="3:3">
      <c r="C25811" s="1"/>
    </row>
    <row r="25812" spans="3:3">
      <c r="C25812" s="1"/>
    </row>
    <row r="25813" spans="3:3">
      <c r="C25813" s="1"/>
    </row>
    <row r="25814" spans="3:3">
      <c r="C25814" s="1"/>
    </row>
    <row r="25815" spans="3:3">
      <c r="C25815" s="1"/>
    </row>
    <row r="25816" spans="3:3">
      <c r="C25816" s="1"/>
    </row>
    <row r="25817" spans="3:3">
      <c r="C25817" s="1"/>
    </row>
    <row r="25818" spans="3:3">
      <c r="C25818" s="1"/>
    </row>
    <row r="25819" spans="3:3">
      <c r="C25819" s="1"/>
    </row>
    <row r="25820" spans="3:3">
      <c r="C25820" s="1"/>
    </row>
    <row r="25821" spans="3:3">
      <c r="C25821" s="1"/>
    </row>
    <row r="25822" spans="3:3">
      <c r="C25822" s="1"/>
    </row>
    <row r="25823" spans="3:3">
      <c r="C25823" s="1"/>
    </row>
    <row r="25824" spans="3:3">
      <c r="C25824" s="1"/>
    </row>
    <row r="25825" spans="3:3">
      <c r="C25825" s="1"/>
    </row>
    <row r="25826" spans="3:3">
      <c r="C25826" s="1"/>
    </row>
    <row r="25827" spans="3:3">
      <c r="C25827" s="1"/>
    </row>
    <row r="25828" spans="3:3">
      <c r="C25828" s="1"/>
    </row>
    <row r="25829" spans="3:3">
      <c r="C25829" s="1"/>
    </row>
    <row r="25830" spans="3:3">
      <c r="C25830" s="1"/>
    </row>
    <row r="25831" spans="3:3">
      <c r="C25831" s="1"/>
    </row>
    <row r="25832" spans="3:3">
      <c r="C25832" s="1"/>
    </row>
    <row r="25833" spans="3:3">
      <c r="C25833" s="1"/>
    </row>
    <row r="25834" spans="3:3">
      <c r="C25834" s="1"/>
    </row>
    <row r="25835" spans="3:3">
      <c r="C25835" s="1"/>
    </row>
    <row r="25836" spans="3:3">
      <c r="C25836" s="1"/>
    </row>
    <row r="25837" spans="3:3">
      <c r="C25837" s="1"/>
    </row>
    <row r="25838" spans="3:3">
      <c r="C25838" s="1"/>
    </row>
    <row r="25839" spans="3:3">
      <c r="C25839" s="1"/>
    </row>
    <row r="25840" spans="3:3">
      <c r="C25840" s="1"/>
    </row>
    <row r="25841" spans="3:3">
      <c r="C25841" s="1"/>
    </row>
    <row r="25842" spans="3:3">
      <c r="C25842" s="1"/>
    </row>
    <row r="25843" spans="3:3">
      <c r="C25843" s="1"/>
    </row>
    <row r="25844" spans="3:3">
      <c r="C25844" s="1"/>
    </row>
    <row r="25845" spans="3:3">
      <c r="C25845" s="1"/>
    </row>
    <row r="25846" spans="3:3">
      <c r="C25846" s="1"/>
    </row>
    <row r="25847" spans="3:3">
      <c r="C25847" s="1"/>
    </row>
    <row r="25848" spans="3:3">
      <c r="C25848" s="1"/>
    </row>
    <row r="25849" spans="3:3">
      <c r="C25849" s="1"/>
    </row>
    <row r="25850" spans="3:3">
      <c r="C25850" s="1"/>
    </row>
    <row r="25851" spans="3:3">
      <c r="C25851" s="1"/>
    </row>
    <row r="25852" spans="3:3">
      <c r="C25852" s="1"/>
    </row>
    <row r="25853" spans="3:3">
      <c r="C25853" s="1"/>
    </row>
    <row r="25854" spans="3:3">
      <c r="C25854" s="1"/>
    </row>
    <row r="25855" spans="3:3">
      <c r="C25855" s="1"/>
    </row>
    <row r="25856" spans="3:3">
      <c r="C25856" s="1"/>
    </row>
    <row r="25857" spans="3:3">
      <c r="C25857" s="1"/>
    </row>
    <row r="25858" spans="3:3">
      <c r="C25858" s="1"/>
    </row>
    <row r="25859" spans="3:3">
      <c r="C25859" s="1"/>
    </row>
    <row r="25860" spans="3:3">
      <c r="C25860" s="1"/>
    </row>
    <row r="25861" spans="3:3">
      <c r="C25861" s="1"/>
    </row>
    <row r="25862" spans="3:3">
      <c r="C25862" s="1"/>
    </row>
    <row r="25863" spans="3:3">
      <c r="C25863" s="1"/>
    </row>
    <row r="25864" spans="3:3">
      <c r="C25864" s="1"/>
    </row>
    <row r="25865" spans="3:3">
      <c r="C25865" s="1"/>
    </row>
    <row r="25866" spans="3:3">
      <c r="C25866" s="1"/>
    </row>
    <row r="25867" spans="3:3">
      <c r="C25867" s="1"/>
    </row>
    <row r="25868" spans="3:3">
      <c r="C25868" s="1"/>
    </row>
    <row r="25869" spans="3:3">
      <c r="C25869" s="1"/>
    </row>
    <row r="25870" spans="3:3">
      <c r="C25870" s="1"/>
    </row>
    <row r="25871" spans="3:3">
      <c r="C25871" s="1"/>
    </row>
    <row r="25872" spans="3:3">
      <c r="C25872" s="1"/>
    </row>
    <row r="25873" spans="3:3">
      <c r="C25873" s="1"/>
    </row>
    <row r="25874" spans="3:3">
      <c r="C25874" s="1"/>
    </row>
    <row r="25875" spans="3:3">
      <c r="C25875" s="1"/>
    </row>
    <row r="25876" spans="3:3">
      <c r="C25876" s="1"/>
    </row>
    <row r="25877" spans="3:3">
      <c r="C25877" s="1"/>
    </row>
    <row r="25878" spans="3:3">
      <c r="C25878" s="1"/>
    </row>
    <row r="25879" spans="3:3">
      <c r="C25879" s="1"/>
    </row>
    <row r="25880" spans="3:3">
      <c r="C25880" s="1"/>
    </row>
    <row r="25881" spans="3:3">
      <c r="C25881" s="1"/>
    </row>
    <row r="25882" spans="3:3">
      <c r="C25882" s="1"/>
    </row>
    <row r="25883" spans="3:3">
      <c r="C25883" s="1"/>
    </row>
    <row r="25884" spans="3:3">
      <c r="C25884" s="1"/>
    </row>
    <row r="25885" spans="3:3">
      <c r="C25885" s="1"/>
    </row>
    <row r="25886" spans="3:3">
      <c r="C25886" s="1"/>
    </row>
    <row r="25887" spans="3:3">
      <c r="C25887" s="1"/>
    </row>
    <row r="25888" spans="3:3">
      <c r="C25888" s="1"/>
    </row>
    <row r="25889" spans="3:3">
      <c r="C25889" s="1"/>
    </row>
    <row r="25890" spans="3:3">
      <c r="C25890" s="1"/>
    </row>
    <row r="25891" spans="3:3">
      <c r="C25891" s="1"/>
    </row>
    <row r="25892" spans="3:3">
      <c r="C25892" s="1"/>
    </row>
    <row r="25893" spans="3:3">
      <c r="C25893" s="1"/>
    </row>
    <row r="25894" spans="3:3">
      <c r="C25894" s="1"/>
    </row>
    <row r="25895" spans="3:3">
      <c r="C25895" s="1"/>
    </row>
    <row r="25896" spans="3:3">
      <c r="C25896" s="1"/>
    </row>
    <row r="25897" spans="3:3">
      <c r="C25897" s="1"/>
    </row>
    <row r="25898" spans="3:3">
      <c r="C25898" s="1"/>
    </row>
    <row r="25899" spans="3:3">
      <c r="C25899" s="1"/>
    </row>
    <row r="25900" spans="3:3">
      <c r="C25900" s="1"/>
    </row>
    <row r="25901" spans="3:3">
      <c r="C25901" s="1"/>
    </row>
    <row r="25902" spans="3:3">
      <c r="C25902" s="1"/>
    </row>
    <row r="25903" spans="3:3">
      <c r="C25903" s="1"/>
    </row>
    <row r="25904" spans="3:3">
      <c r="C25904" s="1"/>
    </row>
    <row r="25905" spans="3:3">
      <c r="C25905" s="1"/>
    </row>
    <row r="25906" spans="3:3">
      <c r="C25906" s="1"/>
    </row>
    <row r="25907" spans="3:3">
      <c r="C25907" s="1"/>
    </row>
    <row r="25908" spans="3:3">
      <c r="C25908" s="1"/>
    </row>
    <row r="25909" spans="3:3">
      <c r="C25909" s="1"/>
    </row>
    <row r="25910" spans="3:3">
      <c r="C25910" s="1"/>
    </row>
    <row r="25911" spans="3:3">
      <c r="C25911" s="1"/>
    </row>
    <row r="25912" spans="3:3">
      <c r="C25912" s="1"/>
    </row>
    <row r="25913" spans="3:3">
      <c r="C25913" s="1"/>
    </row>
    <row r="25914" spans="3:3">
      <c r="C25914" s="1"/>
    </row>
    <row r="25915" spans="3:3">
      <c r="C25915" s="1"/>
    </row>
    <row r="25916" spans="3:3">
      <c r="C25916" s="1"/>
    </row>
    <row r="25917" spans="3:3">
      <c r="C25917" s="1"/>
    </row>
    <row r="25918" spans="3:3">
      <c r="C25918" s="1"/>
    </row>
    <row r="25919" spans="3:3">
      <c r="C25919" s="1"/>
    </row>
    <row r="25920" spans="3:3">
      <c r="C25920" s="1"/>
    </row>
    <row r="25921" spans="3:3">
      <c r="C25921" s="1"/>
    </row>
    <row r="25922" spans="3:3">
      <c r="C25922" s="1"/>
    </row>
    <row r="25923" spans="3:3">
      <c r="C25923" s="1"/>
    </row>
    <row r="25924" spans="3:3">
      <c r="C25924" s="1"/>
    </row>
    <row r="25925" spans="3:3">
      <c r="C25925" s="1"/>
    </row>
    <row r="25926" spans="3:3">
      <c r="C25926" s="1"/>
    </row>
    <row r="25927" spans="3:3">
      <c r="C25927" s="1"/>
    </row>
    <row r="25928" spans="3:3">
      <c r="C25928" s="1"/>
    </row>
    <row r="25929" spans="3:3">
      <c r="C25929" s="1"/>
    </row>
    <row r="25930" spans="3:3">
      <c r="C25930" s="1"/>
    </row>
    <row r="25931" spans="3:3">
      <c r="C25931" s="1"/>
    </row>
    <row r="25932" spans="3:3">
      <c r="C25932" s="1"/>
    </row>
    <row r="25933" spans="3:3">
      <c r="C25933" s="1"/>
    </row>
    <row r="25934" spans="3:3">
      <c r="C25934" s="1"/>
    </row>
    <row r="25935" spans="3:3">
      <c r="C25935" s="1"/>
    </row>
    <row r="25936" spans="3:3">
      <c r="C25936" s="1"/>
    </row>
    <row r="25937" spans="3:3">
      <c r="C25937" s="1"/>
    </row>
    <row r="25938" spans="3:3">
      <c r="C25938" s="1"/>
    </row>
    <row r="25939" spans="3:3">
      <c r="C25939" s="1"/>
    </row>
    <row r="25940" spans="3:3">
      <c r="C25940" s="1"/>
    </row>
    <row r="25941" spans="3:3">
      <c r="C25941" s="1"/>
    </row>
    <row r="25942" spans="3:3">
      <c r="C25942" s="1"/>
    </row>
    <row r="25943" spans="3:3">
      <c r="C25943" s="1"/>
    </row>
    <row r="25944" spans="3:3">
      <c r="C25944" s="1"/>
    </row>
    <row r="25945" spans="3:3">
      <c r="C25945" s="1"/>
    </row>
    <row r="25946" spans="3:3">
      <c r="C25946" s="1"/>
    </row>
    <row r="25947" spans="3:3">
      <c r="C25947" s="1"/>
    </row>
    <row r="25948" spans="3:3">
      <c r="C25948" s="1"/>
    </row>
    <row r="25949" spans="3:3">
      <c r="C25949" s="1"/>
    </row>
    <row r="25950" spans="3:3">
      <c r="C25950" s="1"/>
    </row>
    <row r="25951" spans="3:3">
      <c r="C25951" s="1"/>
    </row>
    <row r="25952" spans="3:3">
      <c r="C25952" s="1"/>
    </row>
    <row r="25953" spans="3:3">
      <c r="C25953" s="1"/>
    </row>
    <row r="25954" spans="3:3">
      <c r="C25954" s="1"/>
    </row>
    <row r="25955" spans="3:3">
      <c r="C25955" s="1"/>
    </row>
    <row r="25956" spans="3:3">
      <c r="C25956" s="1"/>
    </row>
    <row r="25957" spans="3:3">
      <c r="C25957" s="1"/>
    </row>
    <row r="25958" spans="3:3">
      <c r="C25958" s="1"/>
    </row>
    <row r="25959" spans="3:3">
      <c r="C25959" s="1"/>
    </row>
    <row r="25960" spans="3:3">
      <c r="C25960" s="1"/>
    </row>
    <row r="25961" spans="3:3">
      <c r="C25961" s="1"/>
    </row>
    <row r="25962" spans="3:3">
      <c r="C25962" s="1"/>
    </row>
    <row r="25963" spans="3:3">
      <c r="C25963" s="1"/>
    </row>
    <row r="25964" spans="3:3">
      <c r="C25964" s="1"/>
    </row>
    <row r="25965" spans="3:3">
      <c r="C25965" s="1"/>
    </row>
    <row r="25966" spans="3:3">
      <c r="C25966" s="1"/>
    </row>
    <row r="25967" spans="3:3">
      <c r="C25967" s="1"/>
    </row>
    <row r="25968" spans="3:3">
      <c r="C25968" s="1"/>
    </row>
    <row r="25969" spans="3:3">
      <c r="C25969" s="1"/>
    </row>
    <row r="25970" spans="3:3">
      <c r="C25970" s="1"/>
    </row>
    <row r="25971" spans="3:3">
      <c r="C25971" s="1"/>
    </row>
    <row r="25972" spans="3:3">
      <c r="C25972" s="1"/>
    </row>
    <row r="25973" spans="3:3">
      <c r="C25973" s="1"/>
    </row>
    <row r="25974" spans="3:3">
      <c r="C25974" s="1"/>
    </row>
    <row r="25975" spans="3:3">
      <c r="C25975" s="1"/>
    </row>
    <row r="25976" spans="3:3">
      <c r="C25976" s="1"/>
    </row>
    <row r="25977" spans="3:3">
      <c r="C25977" s="1"/>
    </row>
    <row r="25978" spans="3:3">
      <c r="C25978" s="1"/>
    </row>
    <row r="25979" spans="3:3">
      <c r="C25979" s="1"/>
    </row>
    <row r="25980" spans="3:3">
      <c r="C25980" s="1"/>
    </row>
    <row r="25981" spans="3:3">
      <c r="C25981" s="1"/>
    </row>
    <row r="25982" spans="3:3">
      <c r="C25982" s="1"/>
    </row>
    <row r="25983" spans="3:3">
      <c r="C25983" s="1"/>
    </row>
    <row r="25984" spans="3:3">
      <c r="C25984" s="1"/>
    </row>
    <row r="25985" spans="3:3">
      <c r="C25985" s="1"/>
    </row>
    <row r="25986" spans="3:3">
      <c r="C25986" s="1"/>
    </row>
    <row r="25987" spans="3:3">
      <c r="C25987" s="1"/>
    </row>
    <row r="25988" spans="3:3">
      <c r="C25988" s="1"/>
    </row>
    <row r="25989" spans="3:3">
      <c r="C25989" s="1"/>
    </row>
    <row r="25990" spans="3:3">
      <c r="C25990" s="1"/>
    </row>
    <row r="25991" spans="3:3">
      <c r="C25991" s="1"/>
    </row>
    <row r="25992" spans="3:3">
      <c r="C25992" s="1"/>
    </row>
    <row r="25993" spans="3:3">
      <c r="C25993" s="1"/>
    </row>
    <row r="25994" spans="3:3">
      <c r="C25994" s="1"/>
    </row>
    <row r="25995" spans="3:3">
      <c r="C25995" s="1"/>
    </row>
    <row r="25996" spans="3:3">
      <c r="C25996" s="1"/>
    </row>
    <row r="25997" spans="3:3">
      <c r="C25997" s="1"/>
    </row>
    <row r="25998" spans="3:3">
      <c r="C25998" s="1"/>
    </row>
    <row r="25999" spans="3:3">
      <c r="C25999" s="1"/>
    </row>
    <row r="26000" spans="3:3">
      <c r="C26000" s="1"/>
    </row>
    <row r="26001" spans="3:3">
      <c r="C26001" s="1"/>
    </row>
    <row r="26002" spans="3:3">
      <c r="C26002" s="1"/>
    </row>
    <row r="26003" spans="3:3">
      <c r="C26003" s="1"/>
    </row>
    <row r="26004" spans="3:3">
      <c r="C26004" s="1"/>
    </row>
    <row r="26005" spans="3:3">
      <c r="C26005" s="1"/>
    </row>
    <row r="26006" spans="3:3">
      <c r="C26006" s="1"/>
    </row>
    <row r="26007" spans="3:3">
      <c r="C26007" s="1"/>
    </row>
    <row r="26008" spans="3:3">
      <c r="C26008" s="1"/>
    </row>
    <row r="26009" spans="3:3">
      <c r="C26009" s="1"/>
    </row>
    <row r="26010" spans="3:3">
      <c r="C26010" s="1"/>
    </row>
    <row r="26011" spans="3:3">
      <c r="C26011" s="1"/>
    </row>
    <row r="26012" spans="3:3">
      <c r="C26012" s="1"/>
    </row>
    <row r="26013" spans="3:3">
      <c r="C26013" s="1"/>
    </row>
    <row r="26014" spans="3:3">
      <c r="C26014" s="1"/>
    </row>
    <row r="26015" spans="3:3">
      <c r="C26015" s="1"/>
    </row>
    <row r="26016" spans="3:3">
      <c r="C26016" s="1"/>
    </row>
    <row r="26017" spans="3:3">
      <c r="C26017" s="1"/>
    </row>
    <row r="26018" spans="3:3">
      <c r="C26018" s="1"/>
    </row>
    <row r="26019" spans="3:3">
      <c r="C26019" s="1"/>
    </row>
    <row r="26020" spans="3:3">
      <c r="C26020" s="1"/>
    </row>
    <row r="26021" spans="3:3">
      <c r="C26021" s="1"/>
    </row>
    <row r="26022" spans="3:3">
      <c r="C26022" s="1"/>
    </row>
    <row r="26023" spans="3:3">
      <c r="C26023" s="1"/>
    </row>
    <row r="26024" spans="3:3">
      <c r="C26024" s="1"/>
    </row>
    <row r="26025" spans="3:3">
      <c r="C26025" s="1"/>
    </row>
    <row r="26026" spans="3:3">
      <c r="C26026" s="1"/>
    </row>
    <row r="26027" spans="3:3">
      <c r="C26027" s="1"/>
    </row>
    <row r="26028" spans="3:3">
      <c r="C26028" s="1"/>
    </row>
    <row r="26029" spans="3:3">
      <c r="C26029" s="1"/>
    </row>
    <row r="26030" spans="3:3">
      <c r="C26030" s="1"/>
    </row>
    <row r="26031" spans="3:3">
      <c r="C26031" s="1"/>
    </row>
    <row r="26032" spans="3:3">
      <c r="C26032" s="1"/>
    </row>
    <row r="26033" spans="3:3">
      <c r="C26033" s="1"/>
    </row>
    <row r="26034" spans="3:3">
      <c r="C26034" s="1"/>
    </row>
    <row r="26035" spans="3:3">
      <c r="C26035" s="1"/>
    </row>
    <row r="26036" spans="3:3">
      <c r="C26036" s="1"/>
    </row>
    <row r="26037" spans="3:3">
      <c r="C26037" s="1"/>
    </row>
    <row r="26038" spans="3:3">
      <c r="C26038" s="1"/>
    </row>
    <row r="26039" spans="3:3">
      <c r="C26039" s="1"/>
    </row>
    <row r="26040" spans="3:3">
      <c r="C26040" s="1"/>
    </row>
    <row r="26041" spans="3:3">
      <c r="C26041" s="1"/>
    </row>
    <row r="26042" spans="3:3">
      <c r="C26042" s="1"/>
    </row>
    <row r="26043" spans="3:3">
      <c r="C26043" s="1"/>
    </row>
    <row r="26044" spans="3:3">
      <c r="C26044" s="1"/>
    </row>
    <row r="26045" spans="3:3">
      <c r="C26045" s="1"/>
    </row>
    <row r="26046" spans="3:3">
      <c r="C26046" s="1"/>
    </row>
    <row r="26047" spans="3:3">
      <c r="C26047" s="1"/>
    </row>
    <row r="26048" spans="3:3">
      <c r="C26048" s="1"/>
    </row>
    <row r="26049" spans="3:3">
      <c r="C26049" s="1"/>
    </row>
    <row r="26050" spans="3:3">
      <c r="C26050" s="1"/>
    </row>
    <row r="26051" spans="3:3">
      <c r="C26051" s="1"/>
    </row>
    <row r="26052" spans="3:3">
      <c r="C26052" s="1"/>
    </row>
    <row r="26053" spans="3:3">
      <c r="C26053" s="1"/>
    </row>
    <row r="26054" spans="3:3">
      <c r="C26054" s="1"/>
    </row>
    <row r="26055" spans="3:3">
      <c r="C26055" s="1"/>
    </row>
    <row r="26056" spans="3:3">
      <c r="C26056" s="1"/>
    </row>
    <row r="26057" spans="3:3">
      <c r="C26057" s="1"/>
    </row>
    <row r="26058" spans="3:3">
      <c r="C26058" s="1"/>
    </row>
    <row r="26059" spans="3:3">
      <c r="C26059" s="1"/>
    </row>
    <row r="26060" spans="3:3">
      <c r="C26060" s="1"/>
    </row>
    <row r="26061" spans="3:3">
      <c r="C26061" s="1"/>
    </row>
    <row r="26062" spans="3:3">
      <c r="C26062" s="1"/>
    </row>
    <row r="26063" spans="3:3">
      <c r="C26063" s="1"/>
    </row>
    <row r="26064" spans="3:3">
      <c r="C26064" s="1"/>
    </row>
    <row r="26065" spans="3:3">
      <c r="C26065" s="1"/>
    </row>
    <row r="26066" spans="3:3">
      <c r="C26066" s="1"/>
    </row>
    <row r="26067" spans="3:3">
      <c r="C26067" s="1"/>
    </row>
    <row r="26068" spans="3:3">
      <c r="C26068" s="1"/>
    </row>
    <row r="26069" spans="3:3">
      <c r="C26069" s="1"/>
    </row>
    <row r="26070" spans="3:3">
      <c r="C26070" s="1"/>
    </row>
    <row r="26071" spans="3:3">
      <c r="C26071" s="1"/>
    </row>
    <row r="26072" spans="3:3">
      <c r="C26072" s="1"/>
    </row>
    <row r="26073" spans="3:3">
      <c r="C26073" s="1"/>
    </row>
    <row r="26074" spans="3:3">
      <c r="C26074" s="1"/>
    </row>
    <row r="26075" spans="3:3">
      <c r="C26075" s="1"/>
    </row>
    <row r="26076" spans="3:3">
      <c r="C26076" s="1"/>
    </row>
    <row r="26077" spans="3:3">
      <c r="C26077" s="1"/>
    </row>
    <row r="26078" spans="3:3">
      <c r="C26078" s="1"/>
    </row>
    <row r="26079" spans="3:3">
      <c r="C26079" s="1"/>
    </row>
    <row r="26080" spans="3:3">
      <c r="C26080" s="1"/>
    </row>
    <row r="26081" spans="3:3">
      <c r="C26081" s="1"/>
    </row>
    <row r="26082" spans="3:3">
      <c r="C26082" s="1"/>
    </row>
    <row r="26083" spans="3:3">
      <c r="C26083" s="1"/>
    </row>
    <row r="26084" spans="3:3">
      <c r="C26084" s="1"/>
    </row>
    <row r="26085" spans="3:3">
      <c r="C26085" s="1"/>
    </row>
    <row r="26086" spans="3:3">
      <c r="C26086" s="1"/>
    </row>
    <row r="26087" spans="3:3">
      <c r="C26087" s="1"/>
    </row>
    <row r="26088" spans="3:3">
      <c r="C26088" s="1"/>
    </row>
    <row r="26089" spans="3:3">
      <c r="C26089" s="1"/>
    </row>
    <row r="26090" spans="3:3">
      <c r="C26090" s="1"/>
    </row>
    <row r="26091" spans="3:3">
      <c r="C26091" s="1"/>
    </row>
    <row r="26092" spans="3:3">
      <c r="C26092" s="1"/>
    </row>
    <row r="26093" spans="3:3">
      <c r="C26093" s="1"/>
    </row>
    <row r="26094" spans="3:3">
      <c r="C26094" s="1"/>
    </row>
    <row r="26095" spans="3:3">
      <c r="C26095" s="1"/>
    </row>
    <row r="26096" spans="3:3">
      <c r="C26096" s="1"/>
    </row>
    <row r="26097" spans="3:3">
      <c r="C26097" s="1"/>
    </row>
    <row r="26098" spans="3:3">
      <c r="C26098" s="1"/>
    </row>
    <row r="26099" spans="3:3">
      <c r="C26099" s="1"/>
    </row>
    <row r="26100" spans="3:3">
      <c r="C26100" s="1"/>
    </row>
    <row r="26101" spans="3:3">
      <c r="C26101" s="1"/>
    </row>
    <row r="26102" spans="3:3">
      <c r="C26102" s="1"/>
    </row>
    <row r="26103" spans="3:3">
      <c r="C26103" s="1"/>
    </row>
    <row r="26104" spans="3:3">
      <c r="C26104" s="1"/>
    </row>
    <row r="26105" spans="3:3">
      <c r="C26105" s="1"/>
    </row>
    <row r="26106" spans="3:3">
      <c r="C26106" s="1"/>
    </row>
    <row r="26107" spans="3:3">
      <c r="C26107" s="1"/>
    </row>
    <row r="26108" spans="3:3">
      <c r="C26108" s="1"/>
    </row>
    <row r="26109" spans="3:3">
      <c r="C26109" s="1"/>
    </row>
    <row r="26110" spans="3:3">
      <c r="C26110" s="1"/>
    </row>
    <row r="26111" spans="3:3">
      <c r="C26111" s="1"/>
    </row>
    <row r="26112" spans="3:3">
      <c r="C26112" s="1"/>
    </row>
    <row r="26113" spans="3:3">
      <c r="C26113" s="1"/>
    </row>
    <row r="26114" spans="3:3">
      <c r="C26114" s="1"/>
    </row>
    <row r="26115" spans="3:3">
      <c r="C26115" s="1"/>
    </row>
    <row r="26116" spans="3:3">
      <c r="C26116" s="1"/>
    </row>
    <row r="26117" spans="3:3">
      <c r="C26117" s="1"/>
    </row>
    <row r="26118" spans="3:3">
      <c r="C26118" s="1"/>
    </row>
    <row r="26119" spans="3:3">
      <c r="C26119" s="1"/>
    </row>
    <row r="26120" spans="3:3">
      <c r="C26120" s="1"/>
    </row>
    <row r="26121" spans="3:3">
      <c r="C26121" s="1"/>
    </row>
    <row r="26122" spans="3:3">
      <c r="C26122" s="1"/>
    </row>
    <row r="26123" spans="3:3">
      <c r="C26123" s="1"/>
    </row>
    <row r="26124" spans="3:3">
      <c r="C26124" s="1"/>
    </row>
    <row r="26125" spans="3:3">
      <c r="C26125" s="1"/>
    </row>
    <row r="26126" spans="3:3">
      <c r="C26126" s="1"/>
    </row>
    <row r="26127" spans="3:3">
      <c r="C26127" s="1"/>
    </row>
    <row r="26128" spans="3:3">
      <c r="C26128" s="1"/>
    </row>
    <row r="26129" spans="3:3">
      <c r="C26129" s="1"/>
    </row>
    <row r="26130" spans="3:3">
      <c r="C26130" s="1"/>
    </row>
    <row r="26131" spans="3:3">
      <c r="C26131" s="1"/>
    </row>
    <row r="26132" spans="3:3">
      <c r="C26132" s="1"/>
    </row>
    <row r="26133" spans="3:3">
      <c r="C26133" s="1"/>
    </row>
    <row r="26134" spans="3:3">
      <c r="C26134" s="1"/>
    </row>
    <row r="26135" spans="3:3">
      <c r="C26135" s="1"/>
    </row>
    <row r="26136" spans="3:3">
      <c r="C26136" s="1"/>
    </row>
    <row r="26137" spans="3:3">
      <c r="C26137" s="1"/>
    </row>
    <row r="26138" spans="3:3">
      <c r="C26138" s="1"/>
    </row>
    <row r="26139" spans="3:3">
      <c r="C26139" s="1"/>
    </row>
    <row r="26140" spans="3:3">
      <c r="C26140" s="1"/>
    </row>
    <row r="26141" spans="3:3">
      <c r="C26141" s="1"/>
    </row>
    <row r="26142" spans="3:3">
      <c r="C26142" s="1"/>
    </row>
    <row r="26143" spans="3:3">
      <c r="C26143" s="1"/>
    </row>
    <row r="26144" spans="3:3">
      <c r="C26144" s="1"/>
    </row>
    <row r="26145" spans="3:3">
      <c r="C26145" s="1"/>
    </row>
    <row r="26146" spans="3:3">
      <c r="C26146" s="1"/>
    </row>
    <row r="26147" spans="3:3">
      <c r="C26147" s="1"/>
    </row>
    <row r="26148" spans="3:3">
      <c r="C26148" s="1"/>
    </row>
    <row r="26149" spans="3:3">
      <c r="C26149" s="1"/>
    </row>
    <row r="26150" spans="3:3">
      <c r="C26150" s="1"/>
    </row>
    <row r="26151" spans="3:3">
      <c r="C26151" s="1"/>
    </row>
    <row r="26152" spans="3:3">
      <c r="C26152" s="1"/>
    </row>
    <row r="26153" spans="3:3">
      <c r="C26153" s="1"/>
    </row>
    <row r="26154" spans="3:3">
      <c r="C26154" s="1"/>
    </row>
    <row r="26155" spans="3:3">
      <c r="C26155" s="1"/>
    </row>
    <row r="26156" spans="3:3">
      <c r="C26156" s="1"/>
    </row>
    <row r="26157" spans="3:3">
      <c r="C26157" s="1"/>
    </row>
    <row r="26158" spans="3:3">
      <c r="C26158" s="1"/>
    </row>
    <row r="26159" spans="3:3">
      <c r="C26159" s="1"/>
    </row>
    <row r="26160" spans="3:3">
      <c r="C26160" s="1"/>
    </row>
    <row r="26161" spans="3:3">
      <c r="C26161" s="1"/>
    </row>
    <row r="26162" spans="3:3">
      <c r="C26162" s="1"/>
    </row>
    <row r="26163" spans="3:3">
      <c r="C26163" s="1"/>
    </row>
    <row r="26164" spans="3:3">
      <c r="C26164" s="1"/>
    </row>
    <row r="26165" spans="3:3">
      <c r="C26165" s="1"/>
    </row>
    <row r="26166" spans="3:3">
      <c r="C26166" s="1"/>
    </row>
    <row r="26167" spans="3:3">
      <c r="C26167" s="1"/>
    </row>
    <row r="26168" spans="3:3">
      <c r="C26168" s="1"/>
    </row>
    <row r="26169" spans="3:3">
      <c r="C26169" s="1"/>
    </row>
    <row r="26170" spans="3:3">
      <c r="C26170" s="1"/>
    </row>
    <row r="26171" spans="3:3">
      <c r="C26171" s="1"/>
    </row>
    <row r="26172" spans="3:3">
      <c r="C26172" s="1"/>
    </row>
    <row r="26173" spans="3:3">
      <c r="C26173" s="1"/>
    </row>
    <row r="26174" spans="3:3">
      <c r="C26174" s="1"/>
    </row>
    <row r="26175" spans="3:3">
      <c r="C26175" s="1"/>
    </row>
    <row r="26176" spans="3:3">
      <c r="C26176" s="1"/>
    </row>
    <row r="26177" spans="3:3">
      <c r="C26177" s="1"/>
    </row>
    <row r="26178" spans="3:3">
      <c r="C26178" s="1"/>
    </row>
    <row r="26179" spans="3:3">
      <c r="C26179" s="1"/>
    </row>
    <row r="26180" spans="3:3">
      <c r="C26180" s="1"/>
    </row>
    <row r="26181" spans="3:3">
      <c r="C26181" s="1"/>
    </row>
    <row r="26182" spans="3:3">
      <c r="C26182" s="1"/>
    </row>
    <row r="26183" spans="3:3">
      <c r="C26183" s="1"/>
    </row>
    <row r="26184" spans="3:3">
      <c r="C26184" s="1"/>
    </row>
    <row r="26185" spans="3:3">
      <c r="C26185" s="1"/>
    </row>
    <row r="26186" spans="3:3">
      <c r="C26186" s="1"/>
    </row>
    <row r="26187" spans="3:3">
      <c r="C26187" s="1"/>
    </row>
    <row r="26188" spans="3:3">
      <c r="C26188" s="1"/>
    </row>
    <row r="26189" spans="3:3">
      <c r="C26189" s="1"/>
    </row>
    <row r="26190" spans="3:3">
      <c r="C26190" s="1"/>
    </row>
    <row r="26191" spans="3:3">
      <c r="C26191" s="1"/>
    </row>
    <row r="26192" spans="3:3">
      <c r="C26192" s="1"/>
    </row>
    <row r="26193" spans="3:3">
      <c r="C26193" s="1"/>
    </row>
    <row r="26194" spans="3:3">
      <c r="C26194" s="1"/>
    </row>
    <row r="26195" spans="3:3">
      <c r="C26195" s="1"/>
    </row>
    <row r="26196" spans="3:3">
      <c r="C26196" s="1"/>
    </row>
    <row r="26197" spans="3:3">
      <c r="C26197" s="1"/>
    </row>
    <row r="26198" spans="3:3">
      <c r="C26198" s="1"/>
    </row>
    <row r="26199" spans="3:3">
      <c r="C26199" s="1"/>
    </row>
    <row r="26200" spans="3:3">
      <c r="C26200" s="1"/>
    </row>
    <row r="26201" spans="3:3">
      <c r="C26201" s="1"/>
    </row>
    <row r="26202" spans="3:3">
      <c r="C26202" s="1"/>
    </row>
    <row r="26203" spans="3:3">
      <c r="C26203" s="1"/>
    </row>
    <row r="26204" spans="3:3">
      <c r="C26204" s="1"/>
    </row>
    <row r="26205" spans="3:3">
      <c r="C26205" s="1"/>
    </row>
    <row r="26206" spans="3:3">
      <c r="C26206" s="1"/>
    </row>
    <row r="26207" spans="3:3">
      <c r="C26207" s="1"/>
    </row>
    <row r="26208" spans="3:3">
      <c r="C26208" s="1"/>
    </row>
    <row r="26209" spans="3:3">
      <c r="C26209" s="1"/>
    </row>
    <row r="26210" spans="3:3">
      <c r="C26210" s="1"/>
    </row>
    <row r="26211" spans="3:3">
      <c r="C26211" s="1"/>
    </row>
    <row r="26212" spans="3:3">
      <c r="C26212" s="1"/>
    </row>
    <row r="26213" spans="3:3">
      <c r="C26213" s="1"/>
    </row>
    <row r="26214" spans="3:3">
      <c r="C26214" s="1"/>
    </row>
    <row r="26215" spans="3:3">
      <c r="C26215" s="1"/>
    </row>
    <row r="26216" spans="3:3">
      <c r="C26216" s="1"/>
    </row>
    <row r="26217" spans="3:3">
      <c r="C26217" s="1"/>
    </row>
    <row r="26218" spans="3:3">
      <c r="C26218" s="1"/>
    </row>
    <row r="26219" spans="3:3">
      <c r="C26219" s="1"/>
    </row>
    <row r="26220" spans="3:3">
      <c r="C26220" s="1"/>
    </row>
    <row r="26221" spans="3:3">
      <c r="C26221" s="1"/>
    </row>
    <row r="26222" spans="3:3">
      <c r="C26222" s="1"/>
    </row>
    <row r="26223" spans="3:3">
      <c r="C26223" s="1"/>
    </row>
    <row r="26224" spans="3:3">
      <c r="C26224" s="1"/>
    </row>
    <row r="26225" spans="3:3">
      <c r="C26225" s="1"/>
    </row>
    <row r="26226" spans="3:3">
      <c r="C26226" s="1"/>
    </row>
    <row r="26227" spans="3:3">
      <c r="C26227" s="1"/>
    </row>
    <row r="26228" spans="3:3">
      <c r="C26228" s="1"/>
    </row>
    <row r="26229" spans="3:3">
      <c r="C26229" s="1"/>
    </row>
    <row r="26230" spans="3:3">
      <c r="C26230" s="1"/>
    </row>
    <row r="26231" spans="3:3">
      <c r="C26231" s="1"/>
    </row>
    <row r="26232" spans="3:3">
      <c r="C26232" s="1"/>
    </row>
    <row r="26233" spans="3:3">
      <c r="C26233" s="1"/>
    </row>
    <row r="26234" spans="3:3">
      <c r="C26234" s="1"/>
    </row>
    <row r="26235" spans="3:3">
      <c r="C26235" s="1"/>
    </row>
    <row r="26236" spans="3:3">
      <c r="C26236" s="1"/>
    </row>
    <row r="26237" spans="3:3">
      <c r="C26237" s="1"/>
    </row>
    <row r="26238" spans="3:3">
      <c r="C26238" s="1"/>
    </row>
    <row r="26239" spans="3:3">
      <c r="C26239" s="1"/>
    </row>
    <row r="26240" spans="3:3">
      <c r="C26240" s="1"/>
    </row>
    <row r="26241" spans="3:3">
      <c r="C26241" s="1"/>
    </row>
    <row r="26242" spans="3:3">
      <c r="C26242" s="1"/>
    </row>
    <row r="26243" spans="3:3">
      <c r="C26243" s="1"/>
    </row>
    <row r="26244" spans="3:3">
      <c r="C26244" s="1"/>
    </row>
    <row r="26245" spans="3:3">
      <c r="C26245" s="1"/>
    </row>
    <row r="26246" spans="3:3">
      <c r="C26246" s="1"/>
    </row>
    <row r="26247" spans="3:3">
      <c r="C26247" s="1"/>
    </row>
    <row r="26248" spans="3:3">
      <c r="C26248" s="1"/>
    </row>
    <row r="26249" spans="3:3">
      <c r="C26249" s="1"/>
    </row>
    <row r="26250" spans="3:3">
      <c r="C26250" s="1"/>
    </row>
    <row r="26251" spans="3:3">
      <c r="C26251" s="1"/>
    </row>
    <row r="26252" spans="3:3">
      <c r="C26252" s="1"/>
    </row>
    <row r="26253" spans="3:3">
      <c r="C26253" s="1"/>
    </row>
    <row r="26254" spans="3:3">
      <c r="C26254" s="1"/>
    </row>
    <row r="26255" spans="3:3">
      <c r="C26255" s="1"/>
    </row>
    <row r="26256" spans="3:3">
      <c r="C26256" s="1"/>
    </row>
    <row r="26257" spans="3:3">
      <c r="C26257" s="1"/>
    </row>
    <row r="26258" spans="3:3">
      <c r="C26258" s="1"/>
    </row>
    <row r="26259" spans="3:3">
      <c r="C26259" s="1"/>
    </row>
    <row r="26260" spans="3:3">
      <c r="C26260" s="1"/>
    </row>
    <row r="26261" spans="3:3">
      <c r="C26261" s="1"/>
    </row>
    <row r="26262" spans="3:3">
      <c r="C26262" s="1"/>
    </row>
    <row r="26263" spans="3:3">
      <c r="C26263" s="1"/>
    </row>
    <row r="26264" spans="3:3">
      <c r="C26264" s="1"/>
    </row>
    <row r="26265" spans="3:3">
      <c r="C26265" s="1"/>
    </row>
    <row r="26266" spans="3:3">
      <c r="C26266" s="1"/>
    </row>
    <row r="26267" spans="3:3">
      <c r="C26267" s="1"/>
    </row>
    <row r="26268" spans="3:3">
      <c r="C26268" s="1"/>
    </row>
    <row r="26269" spans="3:3">
      <c r="C26269" s="1"/>
    </row>
    <row r="26270" spans="3:3">
      <c r="C26270" s="1"/>
    </row>
    <row r="26271" spans="3:3">
      <c r="C26271" s="1"/>
    </row>
    <row r="26272" spans="3:3">
      <c r="C26272" s="1"/>
    </row>
    <row r="26273" spans="3:3">
      <c r="C26273" s="1"/>
    </row>
    <row r="26274" spans="3:3">
      <c r="C26274" s="1"/>
    </row>
    <row r="26275" spans="3:3">
      <c r="C26275" s="1"/>
    </row>
    <row r="26276" spans="3:3">
      <c r="C26276" s="1"/>
    </row>
    <row r="26277" spans="3:3">
      <c r="C26277" s="1"/>
    </row>
    <row r="26278" spans="3:3">
      <c r="C26278" s="1"/>
    </row>
    <row r="26279" spans="3:3">
      <c r="C26279" s="1"/>
    </row>
    <row r="26280" spans="3:3">
      <c r="C26280" s="1"/>
    </row>
    <row r="26281" spans="3:3">
      <c r="C26281" s="1"/>
    </row>
    <row r="26282" spans="3:3">
      <c r="C26282" s="1"/>
    </row>
    <row r="26283" spans="3:3">
      <c r="C26283" s="1"/>
    </row>
    <row r="26284" spans="3:3">
      <c r="C26284" s="1"/>
    </row>
    <row r="26285" spans="3:3">
      <c r="C26285" s="1"/>
    </row>
    <row r="26286" spans="3:3">
      <c r="C26286" s="1"/>
    </row>
    <row r="26287" spans="3:3">
      <c r="C26287" s="1"/>
    </row>
    <row r="26288" spans="3:3">
      <c r="C26288" s="1"/>
    </row>
    <row r="26289" spans="3:3">
      <c r="C26289" s="1"/>
    </row>
    <row r="26290" spans="3:3">
      <c r="C26290" s="1"/>
    </row>
    <row r="26291" spans="3:3">
      <c r="C26291" s="1"/>
    </row>
    <row r="26292" spans="3:3">
      <c r="C26292" s="1"/>
    </row>
    <row r="26293" spans="3:3">
      <c r="C26293" s="1"/>
    </row>
    <row r="26294" spans="3:3">
      <c r="C26294" s="1"/>
    </row>
    <row r="26295" spans="3:3">
      <c r="C26295" s="1"/>
    </row>
    <row r="26296" spans="3:3">
      <c r="C26296" s="1"/>
    </row>
    <row r="26297" spans="3:3">
      <c r="C26297" s="1"/>
    </row>
    <row r="26298" spans="3:3">
      <c r="C26298" s="1"/>
    </row>
    <row r="26299" spans="3:3">
      <c r="C26299" s="1"/>
    </row>
    <row r="26300" spans="3:3">
      <c r="C26300" s="1"/>
    </row>
    <row r="26301" spans="3:3">
      <c r="C26301" s="1"/>
    </row>
    <row r="26302" spans="3:3">
      <c r="C26302" s="1"/>
    </row>
    <row r="26303" spans="3:3">
      <c r="C26303" s="1"/>
    </row>
    <row r="26304" spans="3:3">
      <c r="C26304" s="1"/>
    </row>
    <row r="26305" spans="3:3">
      <c r="C26305" s="1"/>
    </row>
    <row r="26306" spans="3:3">
      <c r="C26306" s="1"/>
    </row>
    <row r="26307" spans="3:3">
      <c r="C26307" s="1"/>
    </row>
    <row r="26308" spans="3:3">
      <c r="C26308" s="1"/>
    </row>
    <row r="26309" spans="3:3">
      <c r="C26309" s="1"/>
    </row>
    <row r="26310" spans="3:3">
      <c r="C26310" s="1"/>
    </row>
    <row r="26311" spans="3:3">
      <c r="C26311" s="1"/>
    </row>
    <row r="26312" spans="3:3">
      <c r="C26312" s="1"/>
    </row>
    <row r="26313" spans="3:3">
      <c r="C26313" s="1"/>
    </row>
    <row r="26314" spans="3:3">
      <c r="C26314" s="1"/>
    </row>
    <row r="26315" spans="3:3">
      <c r="C26315" s="1"/>
    </row>
    <row r="26316" spans="3:3">
      <c r="C26316" s="1"/>
    </row>
    <row r="26317" spans="3:3">
      <c r="C26317" s="1"/>
    </row>
    <row r="26318" spans="3:3">
      <c r="C26318" s="1"/>
    </row>
    <row r="26319" spans="3:3">
      <c r="C26319" s="1"/>
    </row>
    <row r="26320" spans="3:3">
      <c r="C26320" s="1"/>
    </row>
    <row r="26321" spans="3:3">
      <c r="C26321" s="1"/>
    </row>
    <row r="26322" spans="3:3">
      <c r="C26322" s="1"/>
    </row>
    <row r="26323" spans="3:3">
      <c r="C26323" s="1"/>
    </row>
    <row r="26324" spans="3:3">
      <c r="C26324" s="1"/>
    </row>
    <row r="26325" spans="3:3">
      <c r="C26325" s="1"/>
    </row>
    <row r="26326" spans="3:3">
      <c r="C26326" s="1"/>
    </row>
    <row r="26327" spans="3:3">
      <c r="C26327" s="1"/>
    </row>
    <row r="26328" spans="3:3">
      <c r="C26328" s="1"/>
    </row>
    <row r="26329" spans="3:3">
      <c r="C26329" s="1"/>
    </row>
    <row r="26330" spans="3:3">
      <c r="C26330" s="1"/>
    </row>
    <row r="26331" spans="3:3">
      <c r="C26331" s="1"/>
    </row>
    <row r="26332" spans="3:3">
      <c r="C26332" s="1"/>
    </row>
    <row r="26333" spans="3:3">
      <c r="C26333" s="1"/>
    </row>
    <row r="26334" spans="3:3">
      <c r="C26334" s="1"/>
    </row>
    <row r="26335" spans="3:3">
      <c r="C26335" s="1"/>
    </row>
    <row r="26336" spans="3:3">
      <c r="C26336" s="1"/>
    </row>
    <row r="26337" spans="3:3">
      <c r="C26337" s="1"/>
    </row>
    <row r="26338" spans="3:3">
      <c r="C26338" s="1"/>
    </row>
    <row r="26339" spans="3:3">
      <c r="C26339" s="1"/>
    </row>
    <row r="26340" spans="3:3">
      <c r="C26340" s="1"/>
    </row>
    <row r="26341" spans="3:3">
      <c r="C26341" s="1"/>
    </row>
    <row r="26342" spans="3:3">
      <c r="C26342" s="1"/>
    </row>
    <row r="26343" spans="3:3">
      <c r="C26343" s="1"/>
    </row>
    <row r="26344" spans="3:3">
      <c r="C26344" s="1"/>
    </row>
    <row r="26345" spans="3:3">
      <c r="C26345" s="1"/>
    </row>
    <row r="26346" spans="3:3">
      <c r="C26346" s="1"/>
    </row>
    <row r="26347" spans="3:3">
      <c r="C26347" s="1"/>
    </row>
    <row r="26348" spans="3:3">
      <c r="C26348" s="1"/>
    </row>
    <row r="26349" spans="3:3">
      <c r="C26349" s="1"/>
    </row>
    <row r="26350" spans="3:3">
      <c r="C26350" s="1"/>
    </row>
    <row r="26351" spans="3:3">
      <c r="C26351" s="1"/>
    </row>
    <row r="26352" spans="3:3">
      <c r="C26352" s="1"/>
    </row>
    <row r="26353" spans="3:3">
      <c r="C26353" s="1"/>
    </row>
    <row r="26354" spans="3:3">
      <c r="C26354" s="1"/>
    </row>
    <row r="26355" spans="3:3">
      <c r="C26355" s="1"/>
    </row>
    <row r="26356" spans="3:3">
      <c r="C26356" s="1"/>
    </row>
    <row r="26357" spans="3:3">
      <c r="C26357" s="1"/>
    </row>
    <row r="26358" spans="3:3">
      <c r="C26358" s="1"/>
    </row>
    <row r="26359" spans="3:3">
      <c r="C26359" s="1"/>
    </row>
    <row r="26360" spans="3:3">
      <c r="C26360" s="1"/>
    </row>
    <row r="26361" spans="3:3">
      <c r="C26361" s="1"/>
    </row>
    <row r="26362" spans="3:3">
      <c r="C26362" s="1"/>
    </row>
    <row r="26363" spans="3:3">
      <c r="C26363" s="1"/>
    </row>
    <row r="26364" spans="3:3">
      <c r="C26364" s="1"/>
    </row>
    <row r="26365" spans="3:3">
      <c r="C26365" s="1"/>
    </row>
    <row r="26366" spans="3:3">
      <c r="C26366" s="1"/>
    </row>
    <row r="26367" spans="3:3">
      <c r="C26367" s="1"/>
    </row>
    <row r="26368" spans="3:3">
      <c r="C26368" s="1"/>
    </row>
    <row r="26369" spans="3:3">
      <c r="C26369" s="1"/>
    </row>
    <row r="26370" spans="3:3">
      <c r="C26370" s="1"/>
    </row>
    <row r="26371" spans="3:3">
      <c r="C26371" s="1"/>
    </row>
    <row r="26372" spans="3:3">
      <c r="C26372" s="1"/>
    </row>
    <row r="26373" spans="3:3">
      <c r="C26373" s="1"/>
    </row>
    <row r="26374" spans="3:3">
      <c r="C26374" s="1"/>
    </row>
    <row r="26375" spans="3:3">
      <c r="C26375" s="1"/>
    </row>
    <row r="26376" spans="3:3">
      <c r="C26376" s="1"/>
    </row>
    <row r="26377" spans="3:3">
      <c r="C26377" s="1"/>
    </row>
    <row r="26378" spans="3:3">
      <c r="C26378" s="1"/>
    </row>
    <row r="26379" spans="3:3">
      <c r="C26379" s="1"/>
    </row>
    <row r="26380" spans="3:3">
      <c r="C26380" s="1"/>
    </row>
    <row r="26381" spans="3:3">
      <c r="C26381" s="1"/>
    </row>
    <row r="26382" spans="3:3">
      <c r="C26382" s="1"/>
    </row>
    <row r="26383" spans="3:3">
      <c r="C26383" s="1"/>
    </row>
    <row r="26384" spans="3:3">
      <c r="C26384" s="1"/>
    </row>
    <row r="26385" spans="3:3">
      <c r="C26385" s="1"/>
    </row>
    <row r="26386" spans="3:3">
      <c r="C26386" s="1"/>
    </row>
    <row r="26387" spans="3:3">
      <c r="C26387" s="1"/>
    </row>
    <row r="26388" spans="3:3">
      <c r="C26388" s="1"/>
    </row>
    <row r="26389" spans="3:3">
      <c r="C26389" s="1"/>
    </row>
    <row r="26390" spans="3:3">
      <c r="C26390" s="1"/>
    </row>
    <row r="26391" spans="3:3">
      <c r="C26391" s="1"/>
    </row>
    <row r="26392" spans="3:3">
      <c r="C26392" s="1"/>
    </row>
    <row r="26393" spans="3:3">
      <c r="C26393" s="1"/>
    </row>
    <row r="26394" spans="3:3">
      <c r="C26394" s="1"/>
    </row>
    <row r="26395" spans="3:3">
      <c r="C26395" s="1"/>
    </row>
    <row r="26396" spans="3:3">
      <c r="C26396" s="1"/>
    </row>
    <row r="26397" spans="3:3">
      <c r="C26397" s="1"/>
    </row>
    <row r="26398" spans="3:3">
      <c r="C26398" s="1"/>
    </row>
    <row r="26399" spans="3:3">
      <c r="C26399" s="1"/>
    </row>
    <row r="26400" spans="3:3">
      <c r="C26400" s="1"/>
    </row>
    <row r="26401" spans="3:3">
      <c r="C26401" s="1"/>
    </row>
    <row r="26402" spans="3:3">
      <c r="C26402" s="1"/>
    </row>
    <row r="26403" spans="3:3">
      <c r="C26403" s="1"/>
    </row>
    <row r="26404" spans="3:3">
      <c r="C26404" s="1"/>
    </row>
    <row r="26405" spans="3:3">
      <c r="C26405" s="1"/>
    </row>
    <row r="26406" spans="3:3">
      <c r="C26406" s="1"/>
    </row>
    <row r="26407" spans="3:3">
      <c r="C26407" s="1"/>
    </row>
    <row r="26408" spans="3:3">
      <c r="C26408" s="1"/>
    </row>
    <row r="26409" spans="3:3">
      <c r="C26409" s="1"/>
    </row>
    <row r="26410" spans="3:3">
      <c r="C26410" s="1"/>
    </row>
    <row r="26411" spans="3:3">
      <c r="C26411" s="1"/>
    </row>
    <row r="26412" spans="3:3">
      <c r="C26412" s="1"/>
    </row>
    <row r="26413" spans="3:3">
      <c r="C26413" s="1"/>
    </row>
    <row r="26414" spans="3:3">
      <c r="C26414" s="1"/>
    </row>
    <row r="26415" spans="3:3">
      <c r="C26415" s="1"/>
    </row>
    <row r="26416" spans="3:3">
      <c r="C26416" s="1"/>
    </row>
    <row r="26417" spans="3:3">
      <c r="C26417" s="1"/>
    </row>
    <row r="26418" spans="3:3">
      <c r="C26418" s="1"/>
    </row>
    <row r="26419" spans="3:3">
      <c r="C26419" s="1"/>
    </row>
    <row r="26420" spans="3:3">
      <c r="C26420" s="1"/>
    </row>
    <row r="26421" spans="3:3">
      <c r="C26421" s="1"/>
    </row>
    <row r="26422" spans="3:3">
      <c r="C26422" s="1"/>
    </row>
    <row r="26423" spans="3:3">
      <c r="C26423" s="1"/>
    </row>
    <row r="26424" spans="3:3">
      <c r="C26424" s="1"/>
    </row>
    <row r="26425" spans="3:3">
      <c r="C26425" s="1"/>
    </row>
    <row r="26426" spans="3:3">
      <c r="C26426" s="1"/>
    </row>
    <row r="26427" spans="3:3">
      <c r="C26427" s="1"/>
    </row>
    <row r="26428" spans="3:3">
      <c r="C26428" s="1"/>
    </row>
    <row r="26429" spans="3:3">
      <c r="C26429" s="1"/>
    </row>
    <row r="26430" spans="3:3">
      <c r="C26430" s="1"/>
    </row>
    <row r="26431" spans="3:3">
      <c r="C26431" s="1"/>
    </row>
    <row r="26432" spans="3:3">
      <c r="C26432" s="1"/>
    </row>
    <row r="26433" spans="3:3">
      <c r="C26433" s="1"/>
    </row>
    <row r="26434" spans="3:3">
      <c r="C26434" s="1"/>
    </row>
    <row r="26435" spans="3:3">
      <c r="C26435" s="1"/>
    </row>
    <row r="26436" spans="3:3">
      <c r="C26436" s="1"/>
    </row>
    <row r="26437" spans="3:3">
      <c r="C26437" s="1"/>
    </row>
    <row r="26438" spans="3:3">
      <c r="C26438" s="1"/>
    </row>
    <row r="26439" spans="3:3">
      <c r="C26439" s="1"/>
    </row>
    <row r="26440" spans="3:3">
      <c r="C26440" s="1"/>
    </row>
    <row r="26441" spans="3:3">
      <c r="C26441" s="1"/>
    </row>
    <row r="26442" spans="3:3">
      <c r="C26442" s="1"/>
    </row>
    <row r="26443" spans="3:3">
      <c r="C26443" s="1"/>
    </row>
    <row r="26444" spans="3:3">
      <c r="C26444" s="1"/>
    </row>
    <row r="26445" spans="3:3">
      <c r="C26445" s="1"/>
    </row>
    <row r="26446" spans="3:3">
      <c r="C26446" s="1"/>
    </row>
    <row r="26447" spans="3:3">
      <c r="C26447" s="1"/>
    </row>
    <row r="26448" spans="3:3">
      <c r="C26448" s="1"/>
    </row>
    <row r="26449" spans="3:3">
      <c r="C26449" s="1"/>
    </row>
    <row r="26450" spans="3:3">
      <c r="C26450" s="1"/>
    </row>
    <row r="26451" spans="3:3">
      <c r="C26451" s="1"/>
    </row>
    <row r="26452" spans="3:3">
      <c r="C26452" s="1"/>
    </row>
    <row r="26453" spans="3:3">
      <c r="C26453" s="1"/>
    </row>
    <row r="26454" spans="3:3">
      <c r="C26454" s="1"/>
    </row>
    <row r="26455" spans="3:3">
      <c r="C26455" s="1"/>
    </row>
    <row r="26456" spans="3:3">
      <c r="C26456" s="1"/>
    </row>
    <row r="26457" spans="3:3">
      <c r="C26457" s="1"/>
    </row>
    <row r="26458" spans="3:3">
      <c r="C26458" s="1"/>
    </row>
    <row r="26459" spans="3:3">
      <c r="C26459" s="1"/>
    </row>
    <row r="26460" spans="3:3">
      <c r="C26460" s="1"/>
    </row>
    <row r="26461" spans="3:3">
      <c r="C26461" s="1"/>
    </row>
    <row r="26462" spans="3:3">
      <c r="C26462" s="1"/>
    </row>
    <row r="26463" spans="3:3">
      <c r="C26463" s="1"/>
    </row>
    <row r="26464" spans="3:3">
      <c r="C26464" s="1"/>
    </row>
    <row r="26465" spans="3:3">
      <c r="C26465" s="1"/>
    </row>
    <row r="26466" spans="3:3">
      <c r="C26466" s="1"/>
    </row>
    <row r="26467" spans="3:3">
      <c r="C26467" s="1"/>
    </row>
    <row r="26468" spans="3:3">
      <c r="C26468" s="1"/>
    </row>
    <row r="26469" spans="3:3">
      <c r="C26469" s="1"/>
    </row>
    <row r="26470" spans="3:3">
      <c r="C26470" s="1"/>
    </row>
    <row r="26471" spans="3:3">
      <c r="C26471" s="1"/>
    </row>
    <row r="26472" spans="3:3">
      <c r="C26472" s="1"/>
    </row>
    <row r="26473" spans="3:3">
      <c r="C26473" s="1"/>
    </row>
    <row r="26474" spans="3:3">
      <c r="C26474" s="1"/>
    </row>
    <row r="26475" spans="3:3">
      <c r="C26475" s="1"/>
    </row>
    <row r="26476" spans="3:3">
      <c r="C26476" s="1"/>
    </row>
    <row r="26477" spans="3:3">
      <c r="C26477" s="1"/>
    </row>
    <row r="26478" spans="3:3">
      <c r="C26478" s="1"/>
    </row>
    <row r="26479" spans="3:3">
      <c r="C26479" s="1"/>
    </row>
    <row r="26480" spans="3:3">
      <c r="C26480" s="1"/>
    </row>
    <row r="26481" spans="3:3">
      <c r="C26481" s="1"/>
    </row>
    <row r="26482" spans="3:3">
      <c r="C26482" s="1"/>
    </row>
    <row r="26483" spans="3:3">
      <c r="C26483" s="1"/>
    </row>
    <row r="26484" spans="3:3">
      <c r="C26484" s="1"/>
    </row>
    <row r="26485" spans="3:3">
      <c r="C26485" s="1"/>
    </row>
    <row r="26486" spans="3:3">
      <c r="C26486" s="1"/>
    </row>
    <row r="26487" spans="3:3">
      <c r="C26487" s="1"/>
    </row>
    <row r="26488" spans="3:3">
      <c r="C26488" s="1"/>
    </row>
    <row r="26489" spans="3:3">
      <c r="C26489" s="1"/>
    </row>
    <row r="26490" spans="3:3">
      <c r="C26490" s="1"/>
    </row>
    <row r="26491" spans="3:3">
      <c r="C26491" s="1"/>
    </row>
    <row r="26492" spans="3:3">
      <c r="C26492" s="1"/>
    </row>
    <row r="26493" spans="3:3">
      <c r="C26493" s="1"/>
    </row>
    <row r="26494" spans="3:3">
      <c r="C26494" s="1"/>
    </row>
    <row r="26495" spans="3:3">
      <c r="C26495" s="1"/>
    </row>
    <row r="26496" spans="3:3">
      <c r="C26496" s="1"/>
    </row>
    <row r="26497" spans="3:3">
      <c r="C26497" s="1"/>
    </row>
    <row r="26498" spans="3:3">
      <c r="C26498" s="1"/>
    </row>
    <row r="26499" spans="3:3">
      <c r="C26499" s="1"/>
    </row>
    <row r="26500" spans="3:3">
      <c r="C26500" s="1"/>
    </row>
    <row r="26501" spans="3:3">
      <c r="C26501" s="1"/>
    </row>
    <row r="26502" spans="3:3">
      <c r="C26502" s="1"/>
    </row>
    <row r="26503" spans="3:3">
      <c r="C26503" s="1"/>
    </row>
    <row r="26504" spans="3:3">
      <c r="C26504" s="1"/>
    </row>
    <row r="26505" spans="3:3">
      <c r="C26505" s="1"/>
    </row>
    <row r="26506" spans="3:3">
      <c r="C26506" s="1"/>
    </row>
    <row r="26507" spans="3:3">
      <c r="C26507" s="1"/>
    </row>
    <row r="26508" spans="3:3">
      <c r="C26508" s="1"/>
    </row>
    <row r="26509" spans="3:3">
      <c r="C26509" s="1"/>
    </row>
    <row r="26510" spans="3:3">
      <c r="C26510" s="1"/>
    </row>
    <row r="26511" spans="3:3">
      <c r="C26511" s="1"/>
    </row>
    <row r="26512" spans="3:3">
      <c r="C26512" s="1"/>
    </row>
    <row r="26513" spans="3:3">
      <c r="C26513" s="1"/>
    </row>
    <row r="26514" spans="3:3">
      <c r="C26514" s="1"/>
    </row>
    <row r="26515" spans="3:3">
      <c r="C26515" s="1"/>
    </row>
    <row r="26516" spans="3:3">
      <c r="C26516" s="1"/>
    </row>
    <row r="26517" spans="3:3">
      <c r="C26517" s="1"/>
    </row>
    <row r="26518" spans="3:3">
      <c r="C26518" s="1"/>
    </row>
    <row r="26519" spans="3:3">
      <c r="C26519" s="1"/>
    </row>
    <row r="26520" spans="3:3">
      <c r="C26520" s="1"/>
    </row>
    <row r="26521" spans="3:3">
      <c r="C26521" s="1"/>
    </row>
    <row r="26522" spans="3:3">
      <c r="C26522" s="1"/>
    </row>
    <row r="26523" spans="3:3">
      <c r="C26523" s="1"/>
    </row>
    <row r="26524" spans="3:3">
      <c r="C26524" s="1"/>
    </row>
    <row r="26525" spans="3:3">
      <c r="C26525" s="1"/>
    </row>
    <row r="26526" spans="3:3">
      <c r="C26526" s="1"/>
    </row>
    <row r="26527" spans="3:3">
      <c r="C26527" s="1"/>
    </row>
    <row r="26528" spans="3:3">
      <c r="C26528" s="1"/>
    </row>
    <row r="26529" spans="3:3">
      <c r="C26529" s="1"/>
    </row>
    <row r="26530" spans="3:3">
      <c r="C26530" s="1"/>
    </row>
    <row r="26531" spans="3:3">
      <c r="C26531" s="1"/>
    </row>
    <row r="26532" spans="3:3">
      <c r="C26532" s="1"/>
    </row>
    <row r="26533" spans="3:3">
      <c r="C26533" s="1"/>
    </row>
    <row r="26534" spans="3:3">
      <c r="C26534" s="1"/>
    </row>
    <row r="26535" spans="3:3">
      <c r="C26535" s="1"/>
    </row>
    <row r="26536" spans="3:3">
      <c r="C26536" s="1"/>
    </row>
    <row r="26537" spans="3:3">
      <c r="C26537" s="1"/>
    </row>
    <row r="26538" spans="3:3">
      <c r="C26538" s="1"/>
    </row>
    <row r="26539" spans="3:3">
      <c r="C26539" s="1"/>
    </row>
    <row r="26540" spans="3:3">
      <c r="C26540" s="1"/>
    </row>
    <row r="26541" spans="3:3">
      <c r="C26541" s="1"/>
    </row>
    <row r="26542" spans="3:3">
      <c r="C26542" s="1"/>
    </row>
    <row r="26543" spans="3:3">
      <c r="C26543" s="1"/>
    </row>
    <row r="26544" spans="3:3">
      <c r="C26544" s="1"/>
    </row>
    <row r="26545" spans="3:3">
      <c r="C26545" s="1"/>
    </row>
    <row r="26546" spans="3:3">
      <c r="C26546" s="1"/>
    </row>
    <row r="26547" spans="3:3">
      <c r="C26547" s="1"/>
    </row>
    <row r="26548" spans="3:3">
      <c r="C26548" s="1"/>
    </row>
    <row r="26549" spans="3:3">
      <c r="C26549" s="1"/>
    </row>
    <row r="26550" spans="3:3">
      <c r="C26550" s="1"/>
    </row>
    <row r="26551" spans="3:3">
      <c r="C26551" s="1"/>
    </row>
    <row r="26552" spans="3:3">
      <c r="C26552" s="1"/>
    </row>
    <row r="26553" spans="3:3">
      <c r="C26553" s="1"/>
    </row>
    <row r="26554" spans="3:3">
      <c r="C26554" s="1"/>
    </row>
    <row r="26555" spans="3:3">
      <c r="C26555" s="1"/>
    </row>
    <row r="26556" spans="3:3">
      <c r="C26556" s="1"/>
    </row>
    <row r="26557" spans="3:3">
      <c r="C26557" s="1"/>
    </row>
    <row r="26558" spans="3:3">
      <c r="C26558" s="1"/>
    </row>
    <row r="26559" spans="3:3">
      <c r="C26559" s="1"/>
    </row>
    <row r="26560" spans="3:3">
      <c r="C26560" s="1"/>
    </row>
    <row r="26561" spans="3:3">
      <c r="C26561" s="1"/>
    </row>
    <row r="26562" spans="3:3">
      <c r="C26562" s="1"/>
    </row>
    <row r="26563" spans="3:3">
      <c r="C26563" s="1"/>
    </row>
    <row r="26564" spans="3:3">
      <c r="C26564" s="1"/>
    </row>
    <row r="26565" spans="3:3">
      <c r="C26565" s="1"/>
    </row>
    <row r="26566" spans="3:3">
      <c r="C26566" s="1"/>
    </row>
    <row r="26567" spans="3:3">
      <c r="C26567" s="1"/>
    </row>
    <row r="26568" spans="3:3">
      <c r="C26568" s="1"/>
    </row>
    <row r="26569" spans="3:3">
      <c r="C26569" s="1"/>
    </row>
    <row r="26570" spans="3:3">
      <c r="C26570" s="1"/>
    </row>
    <row r="26571" spans="3:3">
      <c r="C26571" s="1"/>
    </row>
    <row r="26572" spans="3:3">
      <c r="C26572" s="1"/>
    </row>
    <row r="26573" spans="3:3">
      <c r="C26573" s="1"/>
    </row>
    <row r="26574" spans="3:3">
      <c r="C26574" s="1"/>
    </row>
    <row r="26575" spans="3:3">
      <c r="C26575" s="1"/>
    </row>
    <row r="26576" spans="3:3">
      <c r="C26576" s="1"/>
    </row>
    <row r="26577" spans="3:3">
      <c r="C26577" s="1"/>
    </row>
    <row r="26578" spans="3:3">
      <c r="C26578" s="1"/>
    </row>
    <row r="26579" spans="3:3">
      <c r="C26579" s="1"/>
    </row>
    <row r="26580" spans="3:3">
      <c r="C26580" s="1"/>
    </row>
    <row r="26581" spans="3:3">
      <c r="C26581" s="1"/>
    </row>
    <row r="26582" spans="3:3">
      <c r="C26582" s="1"/>
    </row>
    <row r="26583" spans="3:3">
      <c r="C26583" s="1"/>
    </row>
    <row r="26584" spans="3:3">
      <c r="C26584" s="1"/>
    </row>
    <row r="26585" spans="3:3">
      <c r="C26585" s="1"/>
    </row>
    <row r="26586" spans="3:3">
      <c r="C26586" s="1"/>
    </row>
    <row r="26587" spans="3:3">
      <c r="C26587" s="1"/>
    </row>
    <row r="26588" spans="3:3">
      <c r="C26588" s="1"/>
    </row>
    <row r="26589" spans="3:3">
      <c r="C26589" s="1"/>
    </row>
    <row r="26590" spans="3:3">
      <c r="C26590" s="1"/>
    </row>
    <row r="26591" spans="3:3">
      <c r="C26591" s="1"/>
    </row>
    <row r="26592" spans="3:3">
      <c r="C26592" s="1"/>
    </row>
    <row r="26593" spans="3:3">
      <c r="C26593" s="1"/>
    </row>
    <row r="26594" spans="3:3">
      <c r="C26594" s="1"/>
    </row>
    <row r="26595" spans="3:3">
      <c r="C26595" s="1"/>
    </row>
    <row r="26596" spans="3:3">
      <c r="C26596" s="1"/>
    </row>
    <row r="26597" spans="3:3">
      <c r="C26597" s="1"/>
    </row>
    <row r="26598" spans="3:3">
      <c r="C26598" s="1"/>
    </row>
    <row r="26599" spans="3:3">
      <c r="C26599" s="1"/>
    </row>
    <row r="26600" spans="3:3">
      <c r="C26600" s="1"/>
    </row>
    <row r="26601" spans="3:3">
      <c r="C26601" s="1"/>
    </row>
    <row r="26602" spans="3:3">
      <c r="C26602" s="1"/>
    </row>
    <row r="26603" spans="3:3">
      <c r="C26603" s="1"/>
    </row>
    <row r="26604" spans="3:3">
      <c r="C26604" s="1"/>
    </row>
    <row r="26605" spans="3:3">
      <c r="C26605" s="1"/>
    </row>
    <row r="26606" spans="3:3">
      <c r="C26606" s="1"/>
    </row>
    <row r="26607" spans="3:3">
      <c r="C26607" s="1"/>
    </row>
    <row r="26608" spans="3:3">
      <c r="C26608" s="1"/>
    </row>
    <row r="26609" spans="3:3">
      <c r="C26609" s="1"/>
    </row>
    <row r="26610" spans="3:3">
      <c r="C26610" s="1"/>
    </row>
    <row r="26611" spans="3:3">
      <c r="C26611" s="1"/>
    </row>
    <row r="26612" spans="3:3">
      <c r="C26612" s="1"/>
    </row>
    <row r="26613" spans="3:3">
      <c r="C26613" s="1"/>
    </row>
    <row r="26614" spans="3:3">
      <c r="C26614" s="1"/>
    </row>
    <row r="26615" spans="3:3">
      <c r="C26615" s="1"/>
    </row>
    <row r="26616" spans="3:3">
      <c r="C26616" s="1"/>
    </row>
    <row r="26617" spans="3:3">
      <c r="C26617" s="1"/>
    </row>
    <row r="26618" spans="3:3">
      <c r="C26618" s="1"/>
    </row>
    <row r="26619" spans="3:3">
      <c r="C26619" s="1"/>
    </row>
    <row r="26620" spans="3:3">
      <c r="C26620" s="1"/>
    </row>
    <row r="26621" spans="3:3">
      <c r="C26621" s="1"/>
    </row>
    <row r="26622" spans="3:3">
      <c r="C26622" s="1"/>
    </row>
    <row r="26623" spans="3:3">
      <c r="C26623" s="1"/>
    </row>
    <row r="26624" spans="3:3">
      <c r="C26624" s="1"/>
    </row>
    <row r="26625" spans="3:3">
      <c r="C26625" s="1"/>
    </row>
    <row r="26626" spans="3:3">
      <c r="C26626" s="1"/>
    </row>
    <row r="26627" spans="3:3">
      <c r="C26627" s="1"/>
    </row>
    <row r="26628" spans="3:3">
      <c r="C26628" s="1"/>
    </row>
    <row r="26629" spans="3:3">
      <c r="C26629" s="1"/>
    </row>
    <row r="26630" spans="3:3">
      <c r="C26630" s="1"/>
    </row>
    <row r="26631" spans="3:3">
      <c r="C26631" s="1"/>
    </row>
    <row r="26632" spans="3:3">
      <c r="C26632" s="1"/>
    </row>
    <row r="26633" spans="3:3">
      <c r="C26633" s="1"/>
    </row>
    <row r="26634" spans="3:3">
      <c r="C26634" s="1"/>
    </row>
    <row r="26635" spans="3:3">
      <c r="C26635" s="1"/>
    </row>
    <row r="26636" spans="3:3">
      <c r="C26636" s="1"/>
    </row>
    <row r="26637" spans="3:3">
      <c r="C26637" s="1"/>
    </row>
    <row r="26638" spans="3:3">
      <c r="C26638" s="1"/>
    </row>
    <row r="26639" spans="3:3">
      <c r="C26639" s="1"/>
    </row>
    <row r="26640" spans="3:3">
      <c r="C26640" s="1"/>
    </row>
    <row r="26641" spans="3:3">
      <c r="C26641" s="1"/>
    </row>
    <row r="26642" spans="3:3">
      <c r="C26642" s="1"/>
    </row>
    <row r="26643" spans="3:3">
      <c r="C26643" s="1"/>
    </row>
    <row r="26644" spans="3:3">
      <c r="C26644" s="1"/>
    </row>
    <row r="26645" spans="3:3">
      <c r="C26645" s="1"/>
    </row>
    <row r="26646" spans="3:3">
      <c r="C26646" s="1"/>
    </row>
    <row r="26647" spans="3:3">
      <c r="C26647" s="1"/>
    </row>
    <row r="26648" spans="3:3">
      <c r="C26648" s="1"/>
    </row>
    <row r="26649" spans="3:3">
      <c r="C26649" s="1"/>
    </row>
    <row r="26650" spans="3:3">
      <c r="C26650" s="1"/>
    </row>
    <row r="26651" spans="3:3">
      <c r="C26651" s="1"/>
    </row>
    <row r="26652" spans="3:3">
      <c r="C26652" s="1"/>
    </row>
    <row r="26653" spans="3:3">
      <c r="C26653" s="1"/>
    </row>
    <row r="26654" spans="3:3">
      <c r="C26654" s="1"/>
    </row>
    <row r="26655" spans="3:3">
      <c r="C26655" s="1"/>
    </row>
    <row r="26656" spans="3:3">
      <c r="C26656" s="1"/>
    </row>
    <row r="26657" spans="3:3">
      <c r="C26657" s="1"/>
    </row>
    <row r="26658" spans="3:3">
      <c r="C26658" s="1"/>
    </row>
    <row r="26659" spans="3:3">
      <c r="C26659" s="1"/>
    </row>
    <row r="26660" spans="3:3">
      <c r="C26660" s="1"/>
    </row>
    <row r="26661" spans="3:3">
      <c r="C26661" s="1"/>
    </row>
    <row r="26662" spans="3:3">
      <c r="C26662" s="1"/>
    </row>
    <row r="26663" spans="3:3">
      <c r="C26663" s="1"/>
    </row>
    <row r="26664" spans="3:3">
      <c r="C26664" s="1"/>
    </row>
    <row r="26665" spans="3:3">
      <c r="C26665" s="1"/>
    </row>
    <row r="26666" spans="3:3">
      <c r="C26666" s="1"/>
    </row>
    <row r="26667" spans="3:3">
      <c r="C26667" s="1"/>
    </row>
    <row r="26668" spans="3:3">
      <c r="C26668" s="1"/>
    </row>
    <row r="26669" spans="3:3">
      <c r="C26669" s="1"/>
    </row>
    <row r="26670" spans="3:3">
      <c r="C26670" s="1"/>
    </row>
    <row r="26671" spans="3:3">
      <c r="C26671" s="1"/>
    </row>
    <row r="26672" spans="3:3">
      <c r="C26672" s="1"/>
    </row>
    <row r="26673" spans="3:3">
      <c r="C26673" s="1"/>
    </row>
    <row r="26674" spans="3:3">
      <c r="C26674" s="1"/>
    </row>
    <row r="26675" spans="3:3">
      <c r="C26675" s="1"/>
    </row>
    <row r="26676" spans="3:3">
      <c r="C26676" s="1"/>
    </row>
    <row r="26677" spans="3:3">
      <c r="C26677" s="1"/>
    </row>
    <row r="26678" spans="3:3">
      <c r="C26678" s="1"/>
    </row>
    <row r="26679" spans="3:3">
      <c r="C26679" s="1"/>
    </row>
    <row r="26680" spans="3:3">
      <c r="C26680" s="1"/>
    </row>
    <row r="26681" spans="3:3">
      <c r="C26681" s="1"/>
    </row>
    <row r="26682" spans="3:3">
      <c r="C26682" s="1"/>
    </row>
    <row r="26683" spans="3:3">
      <c r="C26683" s="1"/>
    </row>
    <row r="26684" spans="3:3">
      <c r="C26684" s="1"/>
    </row>
    <row r="26685" spans="3:3">
      <c r="C26685" s="1"/>
    </row>
    <row r="26686" spans="3:3">
      <c r="C26686" s="1"/>
    </row>
    <row r="26687" spans="3:3">
      <c r="C26687" s="1"/>
    </row>
    <row r="26688" spans="3:3">
      <c r="C26688" s="1"/>
    </row>
    <row r="26689" spans="3:3">
      <c r="C26689" s="1"/>
    </row>
    <row r="26690" spans="3:3">
      <c r="C26690" s="1"/>
    </row>
    <row r="26691" spans="3:3">
      <c r="C26691" s="1"/>
    </row>
    <row r="26692" spans="3:3">
      <c r="C26692" s="1"/>
    </row>
    <row r="26693" spans="3:3">
      <c r="C26693" s="1"/>
    </row>
    <row r="26694" spans="3:3">
      <c r="C26694" s="1"/>
    </row>
    <row r="26695" spans="3:3">
      <c r="C26695" s="1"/>
    </row>
    <row r="26696" spans="3:3">
      <c r="C26696" s="1"/>
    </row>
    <row r="26697" spans="3:3">
      <c r="C26697" s="1"/>
    </row>
    <row r="26698" spans="3:3">
      <c r="C26698" s="1"/>
    </row>
    <row r="26699" spans="3:3">
      <c r="C26699" s="1"/>
    </row>
    <row r="26700" spans="3:3">
      <c r="C26700" s="1"/>
    </row>
    <row r="26701" spans="3:3">
      <c r="C26701" s="1"/>
    </row>
    <row r="26702" spans="3:3">
      <c r="C26702" s="1"/>
    </row>
    <row r="26703" spans="3:3">
      <c r="C26703" s="1"/>
    </row>
    <row r="26704" spans="3:3">
      <c r="C26704" s="1"/>
    </row>
    <row r="26705" spans="3:3">
      <c r="C26705" s="1"/>
    </row>
    <row r="26706" spans="3:3">
      <c r="C26706" s="1"/>
    </row>
    <row r="26707" spans="3:3">
      <c r="C26707" s="1"/>
    </row>
    <row r="26708" spans="3:3">
      <c r="C26708" s="1"/>
    </row>
    <row r="26709" spans="3:3">
      <c r="C26709" s="1"/>
    </row>
    <row r="26710" spans="3:3">
      <c r="C26710" s="1"/>
    </row>
    <row r="26711" spans="3:3">
      <c r="C26711" s="1"/>
    </row>
    <row r="26712" spans="3:3">
      <c r="C26712" s="1"/>
    </row>
    <row r="26713" spans="3:3">
      <c r="C26713" s="1"/>
    </row>
    <row r="26714" spans="3:3">
      <c r="C26714" s="1"/>
    </row>
    <row r="26715" spans="3:3">
      <c r="C26715" s="1"/>
    </row>
    <row r="26716" spans="3:3">
      <c r="C26716" s="1"/>
    </row>
    <row r="26717" spans="3:3">
      <c r="C26717" s="1"/>
    </row>
    <row r="26718" spans="3:3">
      <c r="C26718" s="1"/>
    </row>
    <row r="26719" spans="3:3">
      <c r="C26719" s="1"/>
    </row>
    <row r="26720" spans="3:3">
      <c r="C26720" s="1"/>
    </row>
    <row r="26721" spans="3:3">
      <c r="C26721" s="1"/>
    </row>
    <row r="26722" spans="3:3">
      <c r="C26722" s="1"/>
    </row>
    <row r="26723" spans="3:3">
      <c r="C26723" s="1"/>
    </row>
    <row r="26724" spans="3:3">
      <c r="C26724" s="1"/>
    </row>
    <row r="26725" spans="3:3">
      <c r="C26725" s="1"/>
    </row>
    <row r="26726" spans="3:3">
      <c r="C26726" s="1"/>
    </row>
    <row r="26727" spans="3:3">
      <c r="C26727" s="1"/>
    </row>
    <row r="26728" spans="3:3">
      <c r="C26728" s="1"/>
    </row>
    <row r="26729" spans="3:3">
      <c r="C26729" s="1"/>
    </row>
    <row r="26730" spans="3:3">
      <c r="C26730" s="1"/>
    </row>
    <row r="26731" spans="3:3">
      <c r="C26731" s="1"/>
    </row>
    <row r="26732" spans="3:3">
      <c r="C26732" s="1"/>
    </row>
    <row r="26733" spans="3:3">
      <c r="C26733" s="1"/>
    </row>
    <row r="26734" spans="3:3">
      <c r="C26734" s="1"/>
    </row>
    <row r="26735" spans="3:3">
      <c r="C26735" s="1"/>
    </row>
    <row r="26736" spans="3:3">
      <c r="C26736" s="1"/>
    </row>
    <row r="26737" spans="3:3">
      <c r="C26737" s="1"/>
    </row>
    <row r="26738" spans="3:3">
      <c r="C26738" s="1"/>
    </row>
    <row r="26739" spans="3:3">
      <c r="C26739" s="1"/>
    </row>
    <row r="26740" spans="3:3">
      <c r="C26740" s="1"/>
    </row>
    <row r="26741" spans="3:3">
      <c r="C26741" s="1"/>
    </row>
    <row r="26742" spans="3:3">
      <c r="C26742" s="1"/>
    </row>
    <row r="26743" spans="3:3">
      <c r="C26743" s="1"/>
    </row>
    <row r="26744" spans="3:3">
      <c r="C26744" s="1"/>
    </row>
    <row r="26745" spans="3:3">
      <c r="C26745" s="1"/>
    </row>
    <row r="26746" spans="3:3">
      <c r="C26746" s="1"/>
    </row>
    <row r="26747" spans="3:3">
      <c r="C26747" s="1"/>
    </row>
    <row r="26748" spans="3:3">
      <c r="C26748" s="1"/>
    </row>
    <row r="26749" spans="3:3">
      <c r="C26749" s="1"/>
    </row>
    <row r="26750" spans="3:3">
      <c r="C26750" s="1"/>
    </row>
    <row r="26751" spans="3:3">
      <c r="C26751" s="1"/>
    </row>
    <row r="26752" spans="3:3">
      <c r="C26752" s="1"/>
    </row>
    <row r="26753" spans="3:3">
      <c r="C26753" s="1"/>
    </row>
    <row r="26754" spans="3:3">
      <c r="C26754" s="1"/>
    </row>
    <row r="26755" spans="3:3">
      <c r="C26755" s="1"/>
    </row>
    <row r="26756" spans="3:3">
      <c r="C26756" s="1"/>
    </row>
    <row r="26757" spans="3:3">
      <c r="C26757" s="1"/>
    </row>
    <row r="26758" spans="3:3">
      <c r="C26758" s="1"/>
    </row>
    <row r="26759" spans="3:3">
      <c r="C26759" s="1"/>
    </row>
    <row r="26760" spans="3:3">
      <c r="C26760" s="1"/>
    </row>
    <row r="26761" spans="3:3">
      <c r="C26761" s="1"/>
    </row>
    <row r="26762" spans="3:3">
      <c r="C26762" s="1"/>
    </row>
    <row r="26763" spans="3:3">
      <c r="C26763" s="1"/>
    </row>
    <row r="26764" spans="3:3">
      <c r="C26764" s="1"/>
    </row>
    <row r="26765" spans="3:3">
      <c r="C26765" s="1"/>
    </row>
    <row r="26766" spans="3:3">
      <c r="C26766" s="1"/>
    </row>
    <row r="26767" spans="3:3">
      <c r="C26767" s="1"/>
    </row>
    <row r="26768" spans="3:3">
      <c r="C26768" s="1"/>
    </row>
    <row r="26769" spans="3:3">
      <c r="C26769" s="1"/>
    </row>
    <row r="26770" spans="3:3">
      <c r="C26770" s="1"/>
    </row>
    <row r="26771" spans="3:3">
      <c r="C26771" s="1"/>
    </row>
    <row r="26772" spans="3:3">
      <c r="C26772" s="1"/>
    </row>
    <row r="26773" spans="3:3">
      <c r="C26773" s="1"/>
    </row>
    <row r="26774" spans="3:3">
      <c r="C26774" s="1"/>
    </row>
    <row r="26775" spans="3:3">
      <c r="C26775" s="1"/>
    </row>
    <row r="26776" spans="3:3">
      <c r="C26776" s="1"/>
    </row>
    <row r="26777" spans="3:3">
      <c r="C26777" s="1"/>
    </row>
    <row r="26778" spans="3:3">
      <c r="C26778" s="1"/>
    </row>
    <row r="26779" spans="3:3">
      <c r="C26779" s="1"/>
    </row>
    <row r="26780" spans="3:3">
      <c r="C26780" s="1"/>
    </row>
    <row r="26781" spans="3:3">
      <c r="C26781" s="1"/>
    </row>
    <row r="26782" spans="3:3">
      <c r="C26782" s="1"/>
    </row>
    <row r="26783" spans="3:3">
      <c r="C26783" s="1"/>
    </row>
    <row r="26784" spans="3:3">
      <c r="C26784" s="1"/>
    </row>
    <row r="26785" spans="3:3">
      <c r="C26785" s="1"/>
    </row>
    <row r="26786" spans="3:3">
      <c r="C26786" s="1"/>
    </row>
    <row r="26787" spans="3:3">
      <c r="C26787" s="1"/>
    </row>
    <row r="26788" spans="3:3">
      <c r="C26788" s="1"/>
    </row>
    <row r="26789" spans="3:3">
      <c r="C26789" s="1"/>
    </row>
    <row r="26790" spans="3:3">
      <c r="C26790" s="1"/>
    </row>
    <row r="26791" spans="3:3">
      <c r="C26791" s="1"/>
    </row>
    <row r="26792" spans="3:3">
      <c r="C26792" s="1"/>
    </row>
    <row r="26793" spans="3:3">
      <c r="C26793" s="1"/>
    </row>
    <row r="26794" spans="3:3">
      <c r="C26794" s="1"/>
    </row>
    <row r="26795" spans="3:3">
      <c r="C26795" s="1"/>
    </row>
    <row r="26796" spans="3:3">
      <c r="C26796" s="1"/>
    </row>
    <row r="26797" spans="3:3">
      <c r="C26797" s="1"/>
    </row>
    <row r="26798" spans="3:3">
      <c r="C26798" s="1"/>
    </row>
    <row r="26799" spans="3:3">
      <c r="C26799" s="1"/>
    </row>
    <row r="26800" spans="3:3">
      <c r="C26800" s="1"/>
    </row>
    <row r="26801" spans="3:3">
      <c r="C26801" s="1"/>
    </row>
    <row r="26802" spans="3:3">
      <c r="C26802" s="1"/>
    </row>
    <row r="26803" spans="3:3">
      <c r="C26803" s="1"/>
    </row>
    <row r="26804" spans="3:3">
      <c r="C26804" s="1"/>
    </row>
    <row r="26805" spans="3:3">
      <c r="C26805" s="1"/>
    </row>
    <row r="26806" spans="3:3">
      <c r="C26806" s="1"/>
    </row>
    <row r="26807" spans="3:3">
      <c r="C26807" s="1"/>
    </row>
    <row r="26808" spans="3:3">
      <c r="C26808" s="1"/>
    </row>
    <row r="26809" spans="3:3">
      <c r="C26809" s="1"/>
    </row>
    <row r="26810" spans="3:3">
      <c r="C26810" s="1"/>
    </row>
    <row r="26811" spans="3:3">
      <c r="C26811" s="1"/>
    </row>
    <row r="26812" spans="3:3">
      <c r="C26812" s="1"/>
    </row>
    <row r="26813" spans="3:3">
      <c r="C26813" s="1"/>
    </row>
    <row r="26814" spans="3:3">
      <c r="C26814" s="1"/>
    </row>
    <row r="26815" spans="3:3">
      <c r="C26815" s="1"/>
    </row>
    <row r="26816" spans="3:3">
      <c r="C26816" s="1"/>
    </row>
    <row r="26817" spans="3:3">
      <c r="C26817" s="1"/>
    </row>
    <row r="26818" spans="3:3">
      <c r="C26818" s="1"/>
    </row>
    <row r="26819" spans="3:3">
      <c r="C26819" s="1"/>
    </row>
    <row r="26820" spans="3:3">
      <c r="C26820" s="1"/>
    </row>
    <row r="26821" spans="3:3">
      <c r="C26821" s="1"/>
    </row>
    <row r="26822" spans="3:3">
      <c r="C26822" s="1"/>
    </row>
    <row r="26823" spans="3:3">
      <c r="C26823" s="1"/>
    </row>
    <row r="26824" spans="3:3">
      <c r="C26824" s="1"/>
    </row>
    <row r="26825" spans="3:3">
      <c r="C26825" s="1"/>
    </row>
    <row r="26826" spans="3:3">
      <c r="C26826" s="1"/>
    </row>
    <row r="26827" spans="3:3">
      <c r="C26827" s="1"/>
    </row>
    <row r="26828" spans="3:3">
      <c r="C26828" s="1"/>
    </row>
    <row r="26829" spans="3:3">
      <c r="C26829" s="1"/>
    </row>
    <row r="26830" spans="3:3">
      <c r="C26830" s="1"/>
    </row>
    <row r="26831" spans="3:3">
      <c r="C26831" s="1"/>
    </row>
    <row r="26832" spans="3:3">
      <c r="C26832" s="1"/>
    </row>
    <row r="26833" spans="3:3">
      <c r="C26833" s="1"/>
    </row>
    <row r="26834" spans="3:3">
      <c r="C26834" s="1"/>
    </row>
    <row r="26835" spans="3:3">
      <c r="C26835" s="1"/>
    </row>
    <row r="26836" spans="3:3">
      <c r="C26836" s="1"/>
    </row>
    <row r="26837" spans="3:3">
      <c r="C26837" s="1"/>
    </row>
    <row r="26838" spans="3:3">
      <c r="C26838" s="1"/>
    </row>
    <row r="26839" spans="3:3">
      <c r="C26839" s="1"/>
    </row>
    <row r="26840" spans="3:3">
      <c r="C26840" s="1"/>
    </row>
    <row r="26841" spans="3:3">
      <c r="C26841" s="1"/>
    </row>
    <row r="26842" spans="3:3">
      <c r="C26842" s="1"/>
    </row>
    <row r="26843" spans="3:3">
      <c r="C26843" s="1"/>
    </row>
    <row r="26844" spans="3:3">
      <c r="C26844" s="1"/>
    </row>
    <row r="26845" spans="3:3">
      <c r="C26845" s="1"/>
    </row>
    <row r="26846" spans="3:3">
      <c r="C26846" s="1"/>
    </row>
    <row r="26847" spans="3:3">
      <c r="C26847" s="1"/>
    </row>
    <row r="26848" spans="3:3">
      <c r="C26848" s="1"/>
    </row>
    <row r="26849" spans="3:3">
      <c r="C26849" s="1"/>
    </row>
    <row r="26850" spans="3:3">
      <c r="C26850" s="1"/>
    </row>
    <row r="26851" spans="3:3">
      <c r="C26851" s="1"/>
    </row>
    <row r="26852" spans="3:3">
      <c r="C26852" s="1"/>
    </row>
    <row r="26853" spans="3:3">
      <c r="C26853" s="1"/>
    </row>
    <row r="26854" spans="3:3">
      <c r="C26854" s="1"/>
    </row>
    <row r="26855" spans="3:3">
      <c r="C26855" s="1"/>
    </row>
    <row r="26856" spans="3:3">
      <c r="C26856" s="1"/>
    </row>
    <row r="26857" spans="3:3">
      <c r="C26857" s="1"/>
    </row>
    <row r="26858" spans="3:3">
      <c r="C26858" s="1"/>
    </row>
    <row r="26859" spans="3:3">
      <c r="C26859" s="1"/>
    </row>
    <row r="26860" spans="3:3">
      <c r="C26860" s="1"/>
    </row>
    <row r="26861" spans="3:3">
      <c r="C26861" s="1"/>
    </row>
    <row r="26862" spans="3:3">
      <c r="C26862" s="1"/>
    </row>
    <row r="26863" spans="3:3">
      <c r="C26863" s="1"/>
    </row>
    <row r="26864" spans="3:3">
      <c r="C26864" s="1"/>
    </row>
    <row r="26865" spans="3:3">
      <c r="C26865" s="1"/>
    </row>
    <row r="26866" spans="3:3">
      <c r="C26866" s="1"/>
    </row>
    <row r="26867" spans="3:3">
      <c r="C26867" s="1"/>
    </row>
    <row r="26868" spans="3:3">
      <c r="C26868" s="1"/>
    </row>
    <row r="26869" spans="3:3">
      <c r="C26869" s="1"/>
    </row>
    <row r="26870" spans="3:3">
      <c r="C26870" s="1"/>
    </row>
    <row r="26871" spans="3:3">
      <c r="C26871" s="1"/>
    </row>
    <row r="26872" spans="3:3">
      <c r="C26872" s="1"/>
    </row>
    <row r="26873" spans="3:3">
      <c r="C26873" s="1"/>
    </row>
    <row r="26874" spans="3:3">
      <c r="C26874" s="1"/>
    </row>
    <row r="26875" spans="3:3">
      <c r="C26875" s="1"/>
    </row>
    <row r="26876" spans="3:3">
      <c r="C26876" s="1"/>
    </row>
    <row r="26877" spans="3:3">
      <c r="C26877" s="1"/>
    </row>
    <row r="26878" spans="3:3">
      <c r="C26878" s="1"/>
    </row>
    <row r="26879" spans="3:3">
      <c r="C26879" s="1"/>
    </row>
    <row r="26880" spans="3:3">
      <c r="C26880" s="1"/>
    </row>
    <row r="26881" spans="3:3">
      <c r="C26881" s="1"/>
    </row>
    <row r="26882" spans="3:3">
      <c r="C26882" s="1"/>
    </row>
    <row r="26883" spans="3:3">
      <c r="C26883" s="1"/>
    </row>
    <row r="26884" spans="3:3">
      <c r="C26884" s="1"/>
    </row>
    <row r="26885" spans="3:3">
      <c r="C26885" s="1"/>
    </row>
    <row r="26886" spans="3:3">
      <c r="C26886" s="1"/>
    </row>
    <row r="26887" spans="3:3">
      <c r="C26887" s="1"/>
    </row>
    <row r="26888" spans="3:3">
      <c r="C26888" s="1"/>
    </row>
    <row r="26889" spans="3:3">
      <c r="C26889" s="1"/>
    </row>
    <row r="26890" spans="3:3">
      <c r="C26890" s="1"/>
    </row>
    <row r="26891" spans="3:3">
      <c r="C26891" s="1"/>
    </row>
    <row r="26892" spans="3:3">
      <c r="C26892" s="1"/>
    </row>
    <row r="26893" spans="3:3">
      <c r="C26893" s="1"/>
    </row>
    <row r="26894" spans="3:3">
      <c r="C26894" s="1"/>
    </row>
    <row r="26895" spans="3:3">
      <c r="C26895" s="1"/>
    </row>
    <row r="26896" spans="3:3">
      <c r="C26896" s="1"/>
    </row>
    <row r="26897" spans="3:3">
      <c r="C26897" s="1"/>
    </row>
    <row r="26898" spans="3:3">
      <c r="C26898" s="1"/>
    </row>
    <row r="26899" spans="3:3">
      <c r="C26899" s="1"/>
    </row>
    <row r="26900" spans="3:3">
      <c r="C26900" s="1"/>
    </row>
    <row r="26901" spans="3:3">
      <c r="C26901" s="1"/>
    </row>
    <row r="26902" spans="3:3">
      <c r="C26902" s="1"/>
    </row>
    <row r="26903" spans="3:3">
      <c r="C26903" s="1"/>
    </row>
    <row r="26904" spans="3:3">
      <c r="C26904" s="1"/>
    </row>
    <row r="26905" spans="3:3">
      <c r="C26905" s="1"/>
    </row>
    <row r="26906" spans="3:3">
      <c r="C26906" s="1"/>
    </row>
    <row r="26907" spans="3:3">
      <c r="C26907" s="1"/>
    </row>
    <row r="26908" spans="3:3">
      <c r="C26908" s="1"/>
    </row>
    <row r="26909" spans="3:3">
      <c r="C26909" s="1"/>
    </row>
    <row r="26910" spans="3:3">
      <c r="C26910" s="1"/>
    </row>
    <row r="26911" spans="3:3">
      <c r="C26911" s="1"/>
    </row>
    <row r="26912" spans="3:3">
      <c r="C26912" s="1"/>
    </row>
    <row r="26913" spans="3:3">
      <c r="C26913" s="1"/>
    </row>
    <row r="26914" spans="3:3">
      <c r="C26914" s="1"/>
    </row>
    <row r="26915" spans="3:3">
      <c r="C26915" s="1"/>
    </row>
    <row r="26916" spans="3:3">
      <c r="C26916" s="1"/>
    </row>
    <row r="26917" spans="3:3">
      <c r="C26917" s="1"/>
    </row>
    <row r="26918" spans="3:3">
      <c r="C26918" s="1"/>
    </row>
    <row r="26919" spans="3:3">
      <c r="C26919" s="1"/>
    </row>
    <row r="26920" spans="3:3">
      <c r="C26920" s="1"/>
    </row>
    <row r="26921" spans="3:3">
      <c r="C26921" s="1"/>
    </row>
    <row r="26922" spans="3:3">
      <c r="C26922" s="1"/>
    </row>
    <row r="26923" spans="3:3">
      <c r="C26923" s="1"/>
    </row>
    <row r="26924" spans="3:3">
      <c r="C26924" s="1"/>
    </row>
    <row r="26925" spans="3:3">
      <c r="C26925" s="1"/>
    </row>
    <row r="26926" spans="3:3">
      <c r="C26926" s="1"/>
    </row>
    <row r="26927" spans="3:3">
      <c r="C26927" s="1"/>
    </row>
    <row r="26928" spans="3:3">
      <c r="C26928" s="1"/>
    </row>
    <row r="26929" spans="3:3">
      <c r="C26929" s="1"/>
    </row>
    <row r="26930" spans="3:3">
      <c r="C26930" s="1"/>
    </row>
    <row r="26931" spans="3:3">
      <c r="C26931" s="1"/>
    </row>
    <row r="26932" spans="3:3">
      <c r="C26932" s="1"/>
    </row>
    <row r="26933" spans="3:3">
      <c r="C26933" s="1"/>
    </row>
    <row r="26934" spans="3:3">
      <c r="C26934" s="1"/>
    </row>
    <row r="26935" spans="3:3">
      <c r="C26935" s="1"/>
    </row>
    <row r="26936" spans="3:3">
      <c r="C26936" s="1"/>
    </row>
    <row r="26937" spans="3:3">
      <c r="C26937" s="1"/>
    </row>
    <row r="26938" spans="3:3">
      <c r="C26938" s="1"/>
    </row>
    <row r="26939" spans="3:3">
      <c r="C26939" s="1"/>
    </row>
    <row r="26940" spans="3:3">
      <c r="C26940" s="1"/>
    </row>
    <row r="26941" spans="3:3">
      <c r="C26941" s="1"/>
    </row>
    <row r="26942" spans="3:3">
      <c r="C26942" s="1"/>
    </row>
    <row r="26943" spans="3:3">
      <c r="C26943" s="1"/>
    </row>
    <row r="26944" spans="3:3">
      <c r="C26944" s="1"/>
    </row>
    <row r="26945" spans="3:3">
      <c r="C26945" s="1"/>
    </row>
    <row r="26946" spans="3:3">
      <c r="C26946" s="1"/>
    </row>
    <row r="26947" spans="3:3">
      <c r="C26947" s="1"/>
    </row>
    <row r="26948" spans="3:3">
      <c r="C26948" s="1"/>
    </row>
    <row r="26949" spans="3:3">
      <c r="C26949" s="1"/>
    </row>
    <row r="26950" spans="3:3">
      <c r="C26950" s="1"/>
    </row>
    <row r="26951" spans="3:3">
      <c r="C26951" s="1"/>
    </row>
    <row r="26952" spans="3:3">
      <c r="C26952" s="1"/>
    </row>
    <row r="26953" spans="3:3">
      <c r="C26953" s="1"/>
    </row>
    <row r="26954" spans="3:3">
      <c r="C26954" s="1"/>
    </row>
    <row r="26955" spans="3:3">
      <c r="C26955" s="1"/>
    </row>
    <row r="26956" spans="3:3">
      <c r="C26956" s="1"/>
    </row>
    <row r="26957" spans="3:3">
      <c r="C26957" s="1"/>
    </row>
    <row r="26958" spans="3:3">
      <c r="C26958" s="1"/>
    </row>
    <row r="26959" spans="3:3">
      <c r="C26959" s="1"/>
    </row>
    <row r="26960" spans="3:3">
      <c r="C26960" s="1"/>
    </row>
    <row r="26961" spans="3:3">
      <c r="C26961" s="1"/>
    </row>
    <row r="26962" spans="3:3">
      <c r="C26962" s="1"/>
    </row>
    <row r="26963" spans="3:3">
      <c r="C26963" s="1"/>
    </row>
    <row r="26964" spans="3:3">
      <c r="C26964" s="1"/>
    </row>
    <row r="26965" spans="3:3">
      <c r="C26965" s="1"/>
    </row>
    <row r="26966" spans="3:3">
      <c r="C26966" s="1"/>
    </row>
    <row r="26967" spans="3:3">
      <c r="C26967" s="1"/>
    </row>
    <row r="26968" spans="3:3">
      <c r="C26968" s="1"/>
    </row>
    <row r="26969" spans="3:3">
      <c r="C26969" s="1"/>
    </row>
    <row r="26970" spans="3:3">
      <c r="C26970" s="1"/>
    </row>
    <row r="26971" spans="3:3">
      <c r="C26971" s="1"/>
    </row>
    <row r="26972" spans="3:3">
      <c r="C26972" s="1"/>
    </row>
    <row r="26973" spans="3:3">
      <c r="C26973" s="1"/>
    </row>
    <row r="26974" spans="3:3">
      <c r="C26974" s="1"/>
    </row>
    <row r="26975" spans="3:3">
      <c r="C26975" s="1"/>
    </row>
    <row r="26976" spans="3:3">
      <c r="C26976" s="1"/>
    </row>
    <row r="26977" spans="3:3">
      <c r="C26977" s="1"/>
    </row>
    <row r="26978" spans="3:3">
      <c r="C26978" s="1"/>
    </row>
    <row r="26979" spans="3:3">
      <c r="C26979" s="1"/>
    </row>
    <row r="26980" spans="3:3">
      <c r="C26980" s="1"/>
    </row>
    <row r="26981" spans="3:3">
      <c r="C26981" s="1"/>
    </row>
    <row r="26982" spans="3:3">
      <c r="C26982" s="1"/>
    </row>
    <row r="26983" spans="3:3">
      <c r="C26983" s="1"/>
    </row>
    <row r="26984" spans="3:3">
      <c r="C26984" s="1"/>
    </row>
    <row r="26985" spans="3:3">
      <c r="C26985" s="1"/>
    </row>
    <row r="26986" spans="3:3">
      <c r="C26986" s="1"/>
    </row>
    <row r="26987" spans="3:3">
      <c r="C26987" s="1"/>
    </row>
    <row r="26988" spans="3:3">
      <c r="C26988" s="1"/>
    </row>
    <row r="26989" spans="3:3">
      <c r="C26989" s="1"/>
    </row>
    <row r="26990" spans="3:3">
      <c r="C26990" s="1"/>
    </row>
    <row r="26991" spans="3:3">
      <c r="C26991" s="1"/>
    </row>
    <row r="26992" spans="3:3">
      <c r="C26992" s="1"/>
    </row>
    <row r="26993" spans="3:3">
      <c r="C26993" s="1"/>
    </row>
    <row r="26994" spans="3:3">
      <c r="C26994" s="1"/>
    </row>
    <row r="26995" spans="3:3">
      <c r="C26995" s="1"/>
    </row>
    <row r="26996" spans="3:3">
      <c r="C26996" s="1"/>
    </row>
    <row r="26997" spans="3:3">
      <c r="C26997" s="1"/>
    </row>
    <row r="26998" spans="3:3">
      <c r="C26998" s="1"/>
    </row>
    <row r="26999" spans="3:3">
      <c r="C26999" s="1"/>
    </row>
    <row r="27000" spans="3:3">
      <c r="C27000" s="1"/>
    </row>
    <row r="27001" spans="3:3">
      <c r="C27001" s="1"/>
    </row>
    <row r="27002" spans="3:3">
      <c r="C27002" s="1"/>
    </row>
    <row r="27003" spans="3:3">
      <c r="C27003" s="1"/>
    </row>
    <row r="27004" spans="3:3">
      <c r="C27004" s="1"/>
    </row>
    <row r="27005" spans="3:3">
      <c r="C27005" s="1"/>
    </row>
    <row r="27006" spans="3:3">
      <c r="C27006" s="1"/>
    </row>
    <row r="27007" spans="3:3">
      <c r="C27007" s="1"/>
    </row>
    <row r="27008" spans="3:3">
      <c r="C27008" s="1"/>
    </row>
    <row r="27009" spans="3:3">
      <c r="C27009" s="1"/>
    </row>
    <row r="27010" spans="3:3">
      <c r="C27010" s="1"/>
    </row>
    <row r="27011" spans="3:3">
      <c r="C27011" s="1"/>
    </row>
    <row r="27012" spans="3:3">
      <c r="C27012" s="1"/>
    </row>
    <row r="27013" spans="3:3">
      <c r="C27013" s="1"/>
    </row>
    <row r="27014" spans="3:3">
      <c r="C27014" s="1"/>
    </row>
    <row r="27015" spans="3:3">
      <c r="C27015" s="1"/>
    </row>
    <row r="27016" spans="3:3">
      <c r="C27016" s="1"/>
    </row>
    <row r="27017" spans="3:3">
      <c r="C27017" s="1"/>
    </row>
    <row r="27018" spans="3:3">
      <c r="C27018" s="1"/>
    </row>
    <row r="27019" spans="3:3">
      <c r="C27019" s="1"/>
    </row>
    <row r="27020" spans="3:3">
      <c r="C27020" s="1"/>
    </row>
    <row r="27021" spans="3:3">
      <c r="C27021" s="1"/>
    </row>
    <row r="27022" spans="3:3">
      <c r="C27022" s="1"/>
    </row>
    <row r="27023" spans="3:3">
      <c r="C27023" s="1"/>
    </row>
    <row r="27024" spans="3:3">
      <c r="C27024" s="1"/>
    </row>
    <row r="27025" spans="3:3">
      <c r="C27025" s="1"/>
    </row>
    <row r="27026" spans="3:3">
      <c r="C27026" s="1"/>
    </row>
    <row r="27027" spans="3:3">
      <c r="C27027" s="1"/>
    </row>
    <row r="27028" spans="3:3">
      <c r="C27028" s="1"/>
    </row>
    <row r="27029" spans="3:3">
      <c r="C27029" s="1"/>
    </row>
    <row r="27030" spans="3:3">
      <c r="C27030" s="1"/>
    </row>
    <row r="27031" spans="3:3">
      <c r="C27031" s="1"/>
    </row>
    <row r="27032" spans="3:3">
      <c r="C27032" s="1"/>
    </row>
    <row r="27033" spans="3:3">
      <c r="C27033" s="1"/>
    </row>
    <row r="27034" spans="3:3">
      <c r="C27034" s="1"/>
    </row>
    <row r="27035" spans="3:3">
      <c r="C27035" s="1"/>
    </row>
    <row r="27036" spans="3:3">
      <c r="C27036" s="1"/>
    </row>
    <row r="27037" spans="3:3">
      <c r="C27037" s="1"/>
    </row>
    <row r="27038" spans="3:3">
      <c r="C27038" s="1"/>
    </row>
    <row r="27039" spans="3:3">
      <c r="C27039" s="1"/>
    </row>
    <row r="27040" spans="3:3">
      <c r="C27040" s="1"/>
    </row>
    <row r="27041" spans="3:3">
      <c r="C27041" s="1"/>
    </row>
    <row r="27042" spans="3:3">
      <c r="C27042" s="1"/>
    </row>
    <row r="27043" spans="3:3">
      <c r="C27043" s="1"/>
    </row>
    <row r="27044" spans="3:3">
      <c r="C27044" s="1"/>
    </row>
    <row r="27045" spans="3:3">
      <c r="C27045" s="1"/>
    </row>
    <row r="27046" spans="3:3">
      <c r="C27046" s="1"/>
    </row>
    <row r="27047" spans="3:3">
      <c r="C27047" s="1"/>
    </row>
    <row r="27048" spans="3:3">
      <c r="C27048" s="1"/>
    </row>
    <row r="27049" spans="3:3">
      <c r="C27049" s="1"/>
    </row>
    <row r="27050" spans="3:3">
      <c r="C27050" s="1"/>
    </row>
    <row r="27051" spans="3:3">
      <c r="C27051" s="1"/>
    </row>
    <row r="27052" spans="3:3">
      <c r="C27052" s="1"/>
    </row>
    <row r="27053" spans="3:3">
      <c r="C27053" s="1"/>
    </row>
    <row r="27054" spans="3:3">
      <c r="C27054" s="1"/>
    </row>
    <row r="27055" spans="3:3">
      <c r="C27055" s="1"/>
    </row>
    <row r="27056" spans="3:3">
      <c r="C27056" s="1"/>
    </row>
    <row r="27057" spans="3:3">
      <c r="C27057" s="1"/>
    </row>
    <row r="27058" spans="3:3">
      <c r="C27058" s="1"/>
    </row>
    <row r="27059" spans="3:3">
      <c r="C27059" s="1"/>
    </row>
    <row r="27060" spans="3:3">
      <c r="C27060" s="1"/>
    </row>
    <row r="27061" spans="3:3">
      <c r="C27061" s="1"/>
    </row>
    <row r="27062" spans="3:3">
      <c r="C27062" s="1"/>
    </row>
    <row r="27063" spans="3:3">
      <c r="C27063" s="1"/>
    </row>
    <row r="27064" spans="3:3">
      <c r="C27064" s="1"/>
    </row>
    <row r="27065" spans="3:3">
      <c r="C27065" s="1"/>
    </row>
    <row r="27066" spans="3:3">
      <c r="C27066" s="1"/>
    </row>
    <row r="27067" spans="3:3">
      <c r="C27067" s="1"/>
    </row>
    <row r="27068" spans="3:3">
      <c r="C27068" s="1"/>
    </row>
    <row r="27069" spans="3:3">
      <c r="C27069" s="1"/>
    </row>
    <row r="27070" spans="3:3">
      <c r="C27070" s="1"/>
    </row>
    <row r="27071" spans="3:3">
      <c r="C27071" s="1"/>
    </row>
    <row r="27072" spans="3:3">
      <c r="C27072" s="1"/>
    </row>
    <row r="27073" spans="3:3">
      <c r="C27073" s="1"/>
    </row>
    <row r="27074" spans="3:3">
      <c r="C27074" s="1"/>
    </row>
    <row r="27075" spans="3:3">
      <c r="C27075" s="1"/>
    </row>
    <row r="27076" spans="3:3">
      <c r="C27076" s="1"/>
    </row>
    <row r="27077" spans="3:3">
      <c r="C27077" s="1"/>
    </row>
    <row r="27078" spans="3:3">
      <c r="C27078" s="1"/>
    </row>
    <row r="27079" spans="3:3">
      <c r="C27079" s="1"/>
    </row>
    <row r="27080" spans="3:3">
      <c r="C27080" s="1"/>
    </row>
    <row r="27081" spans="3:3">
      <c r="C27081" s="1"/>
    </row>
    <row r="27082" spans="3:3">
      <c r="C27082" s="1"/>
    </row>
    <row r="27083" spans="3:3">
      <c r="C27083" s="1"/>
    </row>
    <row r="27084" spans="3:3">
      <c r="C27084" s="1"/>
    </row>
    <row r="27085" spans="3:3">
      <c r="C27085" s="1"/>
    </row>
    <row r="27086" spans="3:3">
      <c r="C27086" s="1"/>
    </row>
    <row r="27087" spans="3:3">
      <c r="C27087" s="1"/>
    </row>
    <row r="27088" spans="3:3">
      <c r="C27088" s="1"/>
    </row>
    <row r="27089" spans="3:3">
      <c r="C27089" s="1"/>
    </row>
    <row r="27090" spans="3:3">
      <c r="C27090" s="1"/>
    </row>
    <row r="27091" spans="3:3">
      <c r="C27091" s="1"/>
    </row>
    <row r="27092" spans="3:3">
      <c r="C27092" s="1"/>
    </row>
    <row r="27093" spans="3:3">
      <c r="C27093" s="1"/>
    </row>
    <row r="27094" spans="3:3">
      <c r="C27094" s="1"/>
    </row>
    <row r="27095" spans="3:3">
      <c r="C27095" s="1"/>
    </row>
    <row r="27096" spans="3:3">
      <c r="C27096" s="1"/>
    </row>
    <row r="27097" spans="3:3">
      <c r="C27097" s="1"/>
    </row>
    <row r="27098" spans="3:3">
      <c r="C27098" s="1"/>
    </row>
    <row r="27099" spans="3:3">
      <c r="C27099" s="1"/>
    </row>
    <row r="27100" spans="3:3">
      <c r="C27100" s="1"/>
    </row>
    <row r="27101" spans="3:3">
      <c r="C27101" s="1"/>
    </row>
    <row r="27102" spans="3:3">
      <c r="C27102" s="1"/>
    </row>
    <row r="27103" spans="3:3">
      <c r="C27103" s="1"/>
    </row>
    <row r="27104" spans="3:3">
      <c r="C27104" s="1"/>
    </row>
    <row r="27105" spans="3:3">
      <c r="C27105" s="1"/>
    </row>
    <row r="27106" spans="3:3">
      <c r="C27106" s="1"/>
    </row>
    <row r="27107" spans="3:3">
      <c r="C27107" s="1"/>
    </row>
    <row r="27108" spans="3:3">
      <c r="C27108" s="1"/>
    </row>
    <row r="27109" spans="3:3">
      <c r="C27109" s="1"/>
    </row>
    <row r="27110" spans="3:3">
      <c r="C27110" s="1"/>
    </row>
    <row r="27111" spans="3:3">
      <c r="C27111" s="1"/>
    </row>
    <row r="27112" spans="3:3">
      <c r="C27112" s="1"/>
    </row>
    <row r="27113" spans="3:3">
      <c r="C27113" s="1"/>
    </row>
    <row r="27114" spans="3:3">
      <c r="C27114" s="1"/>
    </row>
    <row r="27115" spans="3:3">
      <c r="C27115" s="1"/>
    </row>
    <row r="27116" spans="3:3">
      <c r="C27116" s="1"/>
    </row>
    <row r="27117" spans="3:3">
      <c r="C27117" s="1"/>
    </row>
    <row r="27118" spans="3:3">
      <c r="C27118" s="1"/>
    </row>
    <row r="27119" spans="3:3">
      <c r="C27119" s="1"/>
    </row>
    <row r="27120" spans="3:3">
      <c r="C27120" s="1"/>
    </row>
    <row r="27121" spans="3:3">
      <c r="C27121" s="1"/>
    </row>
    <row r="27122" spans="3:3">
      <c r="C27122" s="1"/>
    </row>
    <row r="27123" spans="3:3">
      <c r="C27123" s="1"/>
    </row>
    <row r="27124" spans="3:3">
      <c r="C27124" s="1"/>
    </row>
    <row r="27125" spans="3:3">
      <c r="C27125" s="1"/>
    </row>
    <row r="27126" spans="3:3">
      <c r="C27126" s="1"/>
    </row>
    <row r="27127" spans="3:3">
      <c r="C27127" s="1"/>
    </row>
    <row r="27128" spans="3:3">
      <c r="C27128" s="1"/>
    </row>
    <row r="27129" spans="3:3">
      <c r="C27129" s="1"/>
    </row>
    <row r="27130" spans="3:3">
      <c r="C27130" s="1"/>
    </row>
    <row r="27131" spans="3:3">
      <c r="C27131" s="1"/>
    </row>
    <row r="27132" spans="3:3">
      <c r="C27132" s="1"/>
    </row>
    <row r="27133" spans="3:3">
      <c r="C27133" s="1"/>
    </row>
    <row r="27134" spans="3:3">
      <c r="C27134" s="1"/>
    </row>
    <row r="27135" spans="3:3">
      <c r="C27135" s="1"/>
    </row>
    <row r="27136" spans="3:3">
      <c r="C27136" s="1"/>
    </row>
    <row r="27137" spans="3:3">
      <c r="C27137" s="1"/>
    </row>
    <row r="27138" spans="3:3">
      <c r="C27138" s="1"/>
    </row>
    <row r="27139" spans="3:3">
      <c r="C27139" s="1"/>
    </row>
    <row r="27140" spans="3:3">
      <c r="C27140" s="1"/>
    </row>
    <row r="27141" spans="3:3">
      <c r="C27141" s="1"/>
    </row>
    <row r="27142" spans="3:3">
      <c r="C27142" s="1"/>
    </row>
    <row r="27143" spans="3:3">
      <c r="C27143" s="1"/>
    </row>
    <row r="27144" spans="3:3">
      <c r="C27144" s="1"/>
    </row>
    <row r="27145" spans="3:3">
      <c r="C27145" s="1"/>
    </row>
    <row r="27146" spans="3:3">
      <c r="C27146" s="1"/>
    </row>
    <row r="27147" spans="3:3">
      <c r="C27147" s="1"/>
    </row>
    <row r="27148" spans="3:3">
      <c r="C27148" s="1"/>
    </row>
    <row r="27149" spans="3:3">
      <c r="C27149" s="1"/>
    </row>
    <row r="27150" spans="3:3">
      <c r="C27150" s="1"/>
    </row>
    <row r="27151" spans="3:3">
      <c r="C27151" s="1"/>
    </row>
    <row r="27152" spans="3:3">
      <c r="C27152" s="1"/>
    </row>
    <row r="27153" spans="3:3">
      <c r="C27153" s="1"/>
    </row>
    <row r="27154" spans="3:3">
      <c r="C27154" s="1"/>
    </row>
    <row r="27155" spans="3:3">
      <c r="C27155" s="1"/>
    </row>
    <row r="27156" spans="3:3">
      <c r="C27156" s="1"/>
    </row>
    <row r="27157" spans="3:3">
      <c r="C27157" s="1"/>
    </row>
    <row r="27158" spans="3:3">
      <c r="C27158" s="1"/>
    </row>
    <row r="27159" spans="3:3">
      <c r="C27159" s="1"/>
    </row>
    <row r="27160" spans="3:3">
      <c r="C27160" s="1"/>
    </row>
    <row r="27161" spans="3:3">
      <c r="C27161" s="1"/>
    </row>
    <row r="27162" spans="3:3">
      <c r="C27162" s="1"/>
    </row>
    <row r="27163" spans="3:3">
      <c r="C27163" s="1"/>
    </row>
    <row r="27164" spans="3:3">
      <c r="C27164" s="1"/>
    </row>
    <row r="27165" spans="3:3">
      <c r="C27165" s="1"/>
    </row>
    <row r="27166" spans="3:3">
      <c r="C27166" s="1"/>
    </row>
    <row r="27167" spans="3:3">
      <c r="C27167" s="1"/>
    </row>
    <row r="27168" spans="3:3">
      <c r="C27168" s="1"/>
    </row>
    <row r="27169" spans="3:3">
      <c r="C27169" s="1"/>
    </row>
    <row r="27170" spans="3:3">
      <c r="C27170" s="1"/>
    </row>
    <row r="27171" spans="3:3">
      <c r="C27171" s="1"/>
    </row>
    <row r="27172" spans="3:3">
      <c r="C27172" s="1"/>
    </row>
    <row r="27173" spans="3:3">
      <c r="C27173" s="1"/>
    </row>
    <row r="27174" spans="3:3">
      <c r="C27174" s="1"/>
    </row>
    <row r="27175" spans="3:3">
      <c r="C27175" s="1"/>
    </row>
    <row r="27176" spans="3:3">
      <c r="C27176" s="1"/>
    </row>
    <row r="27177" spans="3:3">
      <c r="C27177" s="1"/>
    </row>
    <row r="27178" spans="3:3">
      <c r="C27178" s="1"/>
    </row>
    <row r="27179" spans="3:3">
      <c r="C27179" s="1"/>
    </row>
    <row r="27180" spans="3:3">
      <c r="C27180" s="1"/>
    </row>
    <row r="27181" spans="3:3">
      <c r="C27181" s="1"/>
    </row>
    <row r="27182" spans="3:3">
      <c r="C27182" s="1"/>
    </row>
    <row r="27183" spans="3:3">
      <c r="C27183" s="1"/>
    </row>
    <row r="27184" spans="3:3">
      <c r="C27184" s="1"/>
    </row>
    <row r="27185" spans="3:3">
      <c r="C27185" s="1"/>
    </row>
    <row r="27186" spans="3:3">
      <c r="C27186" s="1"/>
    </row>
    <row r="27187" spans="3:3">
      <c r="C27187" s="1"/>
    </row>
    <row r="27188" spans="3:3">
      <c r="C27188" s="1"/>
    </row>
    <row r="27189" spans="3:3">
      <c r="C27189" s="1"/>
    </row>
    <row r="27190" spans="3:3">
      <c r="C27190" s="1"/>
    </row>
    <row r="27191" spans="3:3">
      <c r="C27191" s="1"/>
    </row>
    <row r="27192" spans="3:3">
      <c r="C27192" s="1"/>
    </row>
    <row r="27193" spans="3:3">
      <c r="C27193" s="1"/>
    </row>
    <row r="27194" spans="3:3">
      <c r="C27194" s="1"/>
    </row>
    <row r="27195" spans="3:3">
      <c r="C27195" s="1"/>
    </row>
    <row r="27196" spans="3:3">
      <c r="C27196" s="1"/>
    </row>
    <row r="27197" spans="3:3">
      <c r="C27197" s="1"/>
    </row>
    <row r="27198" spans="3:3">
      <c r="C27198" s="1"/>
    </row>
    <row r="27199" spans="3:3">
      <c r="C27199" s="1"/>
    </row>
    <row r="27200" spans="3:3">
      <c r="C27200" s="1"/>
    </row>
    <row r="27201" spans="3:3">
      <c r="C27201" s="1"/>
    </row>
    <row r="27202" spans="3:3">
      <c r="C27202" s="1"/>
    </row>
    <row r="27203" spans="3:3">
      <c r="C27203" s="1"/>
    </row>
    <row r="27204" spans="3:3">
      <c r="C27204" s="1"/>
    </row>
    <row r="27205" spans="3:3">
      <c r="C27205" s="1"/>
    </row>
    <row r="27206" spans="3:3">
      <c r="C27206" s="1"/>
    </row>
    <row r="27207" spans="3:3">
      <c r="C27207" s="1"/>
    </row>
    <row r="27208" spans="3:3">
      <c r="C27208" s="1"/>
    </row>
    <row r="27209" spans="3:3">
      <c r="C27209" s="1"/>
    </row>
    <row r="27210" spans="3:3">
      <c r="C27210" s="1"/>
    </row>
    <row r="27211" spans="3:3">
      <c r="C27211" s="1"/>
    </row>
    <row r="27212" spans="3:3">
      <c r="C27212" s="1"/>
    </row>
    <row r="27213" spans="3:3">
      <c r="C27213" s="1"/>
    </row>
    <row r="27214" spans="3:3">
      <c r="C27214" s="1"/>
    </row>
    <row r="27215" spans="3:3">
      <c r="C27215" s="1"/>
    </row>
    <row r="27216" spans="3:3">
      <c r="C27216" s="1"/>
    </row>
    <row r="27217" spans="3:3">
      <c r="C27217" s="1"/>
    </row>
    <row r="27218" spans="3:3">
      <c r="C27218" s="1"/>
    </row>
    <row r="27219" spans="3:3">
      <c r="C27219" s="1"/>
    </row>
    <row r="27220" spans="3:3">
      <c r="C27220" s="1"/>
    </row>
    <row r="27221" spans="3:3">
      <c r="C27221" s="1"/>
    </row>
    <row r="27222" spans="3:3">
      <c r="C27222" s="1"/>
    </row>
    <row r="27223" spans="3:3">
      <c r="C27223" s="1"/>
    </row>
    <row r="27224" spans="3:3">
      <c r="C27224" s="1"/>
    </row>
    <row r="27225" spans="3:3">
      <c r="C27225" s="1"/>
    </row>
    <row r="27226" spans="3:3">
      <c r="C27226" s="1"/>
    </row>
    <row r="27227" spans="3:3">
      <c r="C27227" s="1"/>
    </row>
    <row r="27228" spans="3:3">
      <c r="C27228" s="1"/>
    </row>
    <row r="27229" spans="3:3">
      <c r="C27229" s="1"/>
    </row>
    <row r="27230" spans="3:3">
      <c r="C27230" s="1"/>
    </row>
    <row r="27231" spans="3:3">
      <c r="C27231" s="1"/>
    </row>
    <row r="27232" spans="3:3">
      <c r="C27232" s="1"/>
    </row>
    <row r="27233" spans="3:3">
      <c r="C27233" s="1"/>
    </row>
    <row r="27234" spans="3:3">
      <c r="C27234" s="1"/>
    </row>
    <row r="27235" spans="3:3">
      <c r="C27235" s="1"/>
    </row>
    <row r="27236" spans="3:3">
      <c r="C27236" s="1"/>
    </row>
    <row r="27237" spans="3:3">
      <c r="C27237" s="1"/>
    </row>
    <row r="27238" spans="3:3">
      <c r="C27238" s="1"/>
    </row>
    <row r="27239" spans="3:3">
      <c r="C27239" s="1"/>
    </row>
    <row r="27240" spans="3:3">
      <c r="C27240" s="1"/>
    </row>
    <row r="27241" spans="3:3">
      <c r="C27241" s="1"/>
    </row>
    <row r="27242" spans="3:3">
      <c r="C27242" s="1"/>
    </row>
    <row r="27243" spans="3:3">
      <c r="C27243" s="1"/>
    </row>
    <row r="27244" spans="3:3">
      <c r="C27244" s="1"/>
    </row>
    <row r="27245" spans="3:3">
      <c r="C27245" s="1"/>
    </row>
    <row r="27246" spans="3:3">
      <c r="C27246" s="1"/>
    </row>
    <row r="27247" spans="3:3">
      <c r="C27247" s="1"/>
    </row>
    <row r="27248" spans="3:3">
      <c r="C27248" s="1"/>
    </row>
    <row r="27249" spans="3:3">
      <c r="C27249" s="1"/>
    </row>
    <row r="27250" spans="3:3">
      <c r="C27250" s="1"/>
    </row>
    <row r="27251" spans="3:3">
      <c r="C27251" s="1"/>
    </row>
    <row r="27252" spans="3:3">
      <c r="C27252" s="1"/>
    </row>
    <row r="27253" spans="3:3">
      <c r="C27253" s="1"/>
    </row>
    <row r="27254" spans="3:3">
      <c r="C27254" s="1"/>
    </row>
    <row r="27255" spans="3:3">
      <c r="C27255" s="1"/>
    </row>
    <row r="27256" spans="3:3">
      <c r="C27256" s="1"/>
    </row>
    <row r="27257" spans="3:3">
      <c r="C27257" s="1"/>
    </row>
    <row r="27258" spans="3:3">
      <c r="C27258" s="1"/>
    </row>
    <row r="27259" spans="3:3">
      <c r="C27259" s="1"/>
    </row>
    <row r="27260" spans="3:3">
      <c r="C27260" s="1"/>
    </row>
    <row r="27261" spans="3:3">
      <c r="C27261" s="1"/>
    </row>
    <row r="27262" spans="3:3">
      <c r="C27262" s="1"/>
    </row>
    <row r="27263" spans="3:3">
      <c r="C27263" s="1"/>
    </row>
    <row r="27264" spans="3:3">
      <c r="C27264" s="1"/>
    </row>
    <row r="27265" spans="3:3">
      <c r="C27265" s="1"/>
    </row>
    <row r="27266" spans="3:3">
      <c r="C27266" s="1"/>
    </row>
    <row r="27267" spans="3:3">
      <c r="C27267" s="1"/>
    </row>
    <row r="27268" spans="3:3">
      <c r="C27268" s="1"/>
    </row>
    <row r="27269" spans="3:3">
      <c r="C27269" s="1"/>
    </row>
    <row r="27270" spans="3:3">
      <c r="C27270" s="1"/>
    </row>
    <row r="27271" spans="3:3">
      <c r="C27271" s="1"/>
    </row>
    <row r="27272" spans="3:3">
      <c r="C27272" s="1"/>
    </row>
    <row r="27273" spans="3:3">
      <c r="C27273" s="1"/>
    </row>
    <row r="27274" spans="3:3">
      <c r="C27274" s="1"/>
    </row>
    <row r="27275" spans="3:3">
      <c r="C27275" s="1"/>
    </row>
    <row r="27276" spans="3:3">
      <c r="C27276" s="1"/>
    </row>
    <row r="27277" spans="3:3">
      <c r="C27277" s="1"/>
    </row>
    <row r="27278" spans="3:3">
      <c r="C27278" s="1"/>
    </row>
    <row r="27279" spans="3:3">
      <c r="C27279" s="1"/>
    </row>
    <row r="27280" spans="3:3">
      <c r="C27280" s="1"/>
    </row>
    <row r="27281" spans="3:3">
      <c r="C27281" s="1"/>
    </row>
    <row r="27282" spans="3:3">
      <c r="C27282" s="1"/>
    </row>
    <row r="27283" spans="3:3">
      <c r="C27283" s="1"/>
    </row>
    <row r="27284" spans="3:3">
      <c r="C27284" s="1"/>
    </row>
    <row r="27285" spans="3:3">
      <c r="C27285" s="1"/>
    </row>
    <row r="27286" spans="3:3">
      <c r="C27286" s="1"/>
    </row>
    <row r="27287" spans="3:3">
      <c r="C27287" s="1"/>
    </row>
    <row r="27288" spans="3:3">
      <c r="C27288" s="1"/>
    </row>
    <row r="27289" spans="3:3">
      <c r="C27289" s="1"/>
    </row>
    <row r="27290" spans="3:3">
      <c r="C27290" s="1"/>
    </row>
    <row r="27291" spans="3:3">
      <c r="C27291" s="1"/>
    </row>
    <row r="27292" spans="3:3">
      <c r="C27292" s="1"/>
    </row>
    <row r="27293" spans="3:3">
      <c r="C27293" s="1"/>
    </row>
    <row r="27294" spans="3:3">
      <c r="C27294" s="1"/>
    </row>
    <row r="27295" spans="3:3">
      <c r="C27295" s="1"/>
    </row>
    <row r="27296" spans="3:3">
      <c r="C27296" s="1"/>
    </row>
    <row r="27297" spans="3:3">
      <c r="C27297" s="1"/>
    </row>
    <row r="27298" spans="3:3">
      <c r="C27298" s="1"/>
    </row>
    <row r="27299" spans="3:3">
      <c r="C27299" s="1"/>
    </row>
    <row r="27300" spans="3:3">
      <c r="C27300" s="1"/>
    </row>
    <row r="27301" spans="3:3">
      <c r="C27301" s="1"/>
    </row>
    <row r="27302" spans="3:3">
      <c r="C27302" s="1"/>
    </row>
    <row r="27303" spans="3:3">
      <c r="C27303" s="1"/>
    </row>
    <row r="27304" spans="3:3">
      <c r="C27304" s="1"/>
    </row>
    <row r="27305" spans="3:3">
      <c r="C27305" s="1"/>
    </row>
    <row r="27306" spans="3:3">
      <c r="C27306" s="1"/>
    </row>
    <row r="27307" spans="3:3">
      <c r="C27307" s="1"/>
    </row>
    <row r="27308" spans="3:3">
      <c r="C27308" s="1"/>
    </row>
    <row r="27309" spans="3:3">
      <c r="C27309" s="1"/>
    </row>
    <row r="27310" spans="3:3">
      <c r="C27310" s="1"/>
    </row>
    <row r="27311" spans="3:3">
      <c r="C27311" s="1"/>
    </row>
    <row r="27312" spans="3:3">
      <c r="C27312" s="1"/>
    </row>
    <row r="27313" spans="3:3">
      <c r="C27313" s="1"/>
    </row>
    <row r="27314" spans="3:3">
      <c r="C27314" s="1"/>
    </row>
    <row r="27315" spans="3:3">
      <c r="C27315" s="1"/>
    </row>
    <row r="27316" spans="3:3">
      <c r="C27316" s="1"/>
    </row>
    <row r="27317" spans="3:3">
      <c r="C27317" s="1"/>
    </row>
    <row r="27318" spans="3:3">
      <c r="C27318" s="1"/>
    </row>
    <row r="27319" spans="3:3">
      <c r="C27319" s="1"/>
    </row>
    <row r="27320" spans="3:3">
      <c r="C27320" s="1"/>
    </row>
    <row r="27321" spans="3:3">
      <c r="C27321" s="1"/>
    </row>
    <row r="27322" spans="3:3">
      <c r="C27322" s="1"/>
    </row>
    <row r="27323" spans="3:3">
      <c r="C27323" s="1"/>
    </row>
    <row r="27324" spans="3:3">
      <c r="C27324" s="1"/>
    </row>
    <row r="27325" spans="3:3">
      <c r="C27325" s="1"/>
    </row>
    <row r="27326" spans="3:3">
      <c r="C27326" s="1"/>
    </row>
    <row r="27327" spans="3:3">
      <c r="C27327" s="1"/>
    </row>
    <row r="27328" spans="3:3">
      <c r="C27328" s="1"/>
    </row>
    <row r="27329" spans="3:3">
      <c r="C27329" s="1"/>
    </row>
    <row r="27330" spans="3:3">
      <c r="C27330" s="1"/>
    </row>
    <row r="27331" spans="3:3">
      <c r="C27331" s="1"/>
    </row>
    <row r="27332" spans="3:3">
      <c r="C27332" s="1"/>
    </row>
    <row r="27333" spans="3:3">
      <c r="C27333" s="1"/>
    </row>
    <row r="27334" spans="3:3">
      <c r="C27334" s="1"/>
    </row>
    <row r="27335" spans="3:3">
      <c r="C27335" s="1"/>
    </row>
    <row r="27336" spans="3:3">
      <c r="C27336" s="1"/>
    </row>
    <row r="27337" spans="3:3">
      <c r="C27337" s="1"/>
    </row>
    <row r="27338" spans="3:3">
      <c r="C27338" s="1"/>
    </row>
    <row r="27339" spans="3:3">
      <c r="C27339" s="1"/>
    </row>
    <row r="27340" spans="3:3">
      <c r="C27340" s="1"/>
    </row>
    <row r="27341" spans="3:3">
      <c r="C27341" s="1"/>
    </row>
    <row r="27342" spans="3:3">
      <c r="C27342" s="1"/>
    </row>
    <row r="27343" spans="3:3">
      <c r="C27343" s="1"/>
    </row>
    <row r="27344" spans="3:3">
      <c r="C27344" s="1"/>
    </row>
    <row r="27345" spans="3:3">
      <c r="C27345" s="1"/>
    </row>
    <row r="27346" spans="3:3">
      <c r="C27346" s="1"/>
    </row>
    <row r="27347" spans="3:3">
      <c r="C27347" s="1"/>
    </row>
    <row r="27348" spans="3:3">
      <c r="C27348" s="1"/>
    </row>
    <row r="27349" spans="3:3">
      <c r="C27349" s="1"/>
    </row>
    <row r="27350" spans="3:3">
      <c r="C27350" s="1"/>
    </row>
    <row r="27351" spans="3:3">
      <c r="C27351" s="1"/>
    </row>
    <row r="27352" spans="3:3">
      <c r="C27352" s="1"/>
    </row>
    <row r="27353" spans="3:3">
      <c r="C27353" s="1"/>
    </row>
    <row r="27354" spans="3:3">
      <c r="C27354" s="1"/>
    </row>
    <row r="27355" spans="3:3">
      <c r="C27355" s="1"/>
    </row>
    <row r="27356" spans="3:3">
      <c r="C27356" s="1"/>
    </row>
    <row r="27357" spans="3:3">
      <c r="C27357" s="1"/>
    </row>
    <row r="27358" spans="3:3">
      <c r="C27358" s="1"/>
    </row>
    <row r="27359" spans="3:3">
      <c r="C27359" s="1"/>
    </row>
    <row r="27360" spans="3:3">
      <c r="C27360" s="1"/>
    </row>
    <row r="27361" spans="3:3">
      <c r="C27361" s="1"/>
    </row>
    <row r="27362" spans="3:3">
      <c r="C27362" s="1"/>
    </row>
    <row r="27363" spans="3:3">
      <c r="C27363" s="1"/>
    </row>
    <row r="27364" spans="3:3">
      <c r="C27364" s="1"/>
    </row>
    <row r="27365" spans="3:3">
      <c r="C27365" s="1"/>
    </row>
    <row r="27366" spans="3:3">
      <c r="C27366" s="1"/>
    </row>
    <row r="27367" spans="3:3">
      <c r="C27367" s="1"/>
    </row>
    <row r="27368" spans="3:3">
      <c r="C27368" s="1"/>
    </row>
    <row r="27369" spans="3:3">
      <c r="C27369" s="1"/>
    </row>
    <row r="27370" spans="3:3">
      <c r="C27370" s="1"/>
    </row>
    <row r="27371" spans="3:3">
      <c r="C27371" s="1"/>
    </row>
    <row r="27372" spans="3:3">
      <c r="C27372" s="1"/>
    </row>
    <row r="27373" spans="3:3">
      <c r="C27373" s="1"/>
    </row>
    <row r="27374" spans="3:3">
      <c r="C27374" s="1"/>
    </row>
    <row r="27375" spans="3:3">
      <c r="C27375" s="1"/>
    </row>
    <row r="27376" spans="3:3">
      <c r="C27376" s="1"/>
    </row>
    <row r="27377" spans="3:3">
      <c r="C27377" s="1"/>
    </row>
    <row r="27378" spans="3:3">
      <c r="C27378" s="1"/>
    </row>
    <row r="27379" spans="3:3">
      <c r="C27379" s="1"/>
    </row>
    <row r="27380" spans="3:3">
      <c r="C27380" s="1"/>
    </row>
    <row r="27381" spans="3:3">
      <c r="C27381" s="1"/>
    </row>
    <row r="27382" spans="3:3">
      <c r="C27382" s="1"/>
    </row>
    <row r="27383" spans="3:3">
      <c r="C27383" s="1"/>
    </row>
    <row r="27384" spans="3:3">
      <c r="C27384" s="1"/>
    </row>
    <row r="27385" spans="3:3">
      <c r="C27385" s="1"/>
    </row>
    <row r="27386" spans="3:3">
      <c r="C27386" s="1"/>
    </row>
    <row r="27387" spans="3:3">
      <c r="C27387" s="1"/>
    </row>
    <row r="27388" spans="3:3">
      <c r="C27388" s="1"/>
    </row>
    <row r="27389" spans="3:3">
      <c r="C27389" s="1"/>
    </row>
    <row r="27390" spans="3:3">
      <c r="C27390" s="1"/>
    </row>
    <row r="27391" spans="3:3">
      <c r="C27391" s="1"/>
    </row>
    <row r="27392" spans="3:3">
      <c r="C27392" s="1"/>
    </row>
    <row r="27393" spans="3:3">
      <c r="C27393" s="1"/>
    </row>
    <row r="27394" spans="3:3">
      <c r="C27394" s="1"/>
    </row>
    <row r="27395" spans="3:3">
      <c r="C27395" s="1"/>
    </row>
    <row r="27396" spans="3:3">
      <c r="C27396" s="1"/>
    </row>
    <row r="27397" spans="3:3">
      <c r="C27397" s="1"/>
    </row>
    <row r="27398" spans="3:3">
      <c r="C27398" s="1"/>
    </row>
    <row r="27399" spans="3:3">
      <c r="C27399" s="1"/>
    </row>
    <row r="27400" spans="3:3">
      <c r="C27400" s="1"/>
    </row>
    <row r="27401" spans="3:3">
      <c r="C27401" s="1"/>
    </row>
    <row r="27402" spans="3:3">
      <c r="C27402" s="1"/>
    </row>
    <row r="27403" spans="3:3">
      <c r="C27403" s="1"/>
    </row>
    <row r="27404" spans="3:3">
      <c r="C27404" s="1"/>
    </row>
    <row r="27405" spans="3:3">
      <c r="C27405" s="1"/>
    </row>
    <row r="27406" spans="3:3">
      <c r="C27406" s="1"/>
    </row>
    <row r="27407" spans="3:3">
      <c r="C27407" s="1"/>
    </row>
    <row r="27408" spans="3:3">
      <c r="C27408" s="1"/>
    </row>
    <row r="27409" spans="3:3">
      <c r="C27409" s="1"/>
    </row>
    <row r="27410" spans="3:3">
      <c r="C27410" s="1"/>
    </row>
    <row r="27411" spans="3:3">
      <c r="C27411" s="1"/>
    </row>
    <row r="27412" spans="3:3">
      <c r="C27412" s="1"/>
    </row>
    <row r="27413" spans="3:3">
      <c r="C27413" s="1"/>
    </row>
    <row r="27414" spans="3:3">
      <c r="C27414" s="1"/>
    </row>
    <row r="27415" spans="3:3">
      <c r="C27415" s="1"/>
    </row>
    <row r="27416" spans="3:3">
      <c r="C27416" s="1"/>
    </row>
    <row r="27417" spans="3:3">
      <c r="C27417" s="1"/>
    </row>
    <row r="27418" spans="3:3">
      <c r="C27418" s="1"/>
    </row>
    <row r="27419" spans="3:3">
      <c r="C27419" s="1"/>
    </row>
    <row r="27420" spans="3:3">
      <c r="C27420" s="1"/>
    </row>
    <row r="27421" spans="3:3">
      <c r="C27421" s="1"/>
    </row>
    <row r="27422" spans="3:3">
      <c r="C27422" s="1"/>
    </row>
    <row r="27423" spans="3:3">
      <c r="C27423" s="1"/>
    </row>
    <row r="27424" spans="3:3">
      <c r="C27424" s="1"/>
    </row>
    <row r="27425" spans="3:3">
      <c r="C27425" s="1"/>
    </row>
    <row r="27426" spans="3:3">
      <c r="C27426" s="1"/>
    </row>
    <row r="27427" spans="3:3">
      <c r="C27427" s="1"/>
    </row>
    <row r="27428" spans="3:3">
      <c r="C27428" s="1"/>
    </row>
    <row r="27429" spans="3:3">
      <c r="C27429" s="1"/>
    </row>
    <row r="27430" spans="3:3">
      <c r="C27430" s="1"/>
    </row>
    <row r="27431" spans="3:3">
      <c r="C27431" s="1"/>
    </row>
    <row r="27432" spans="3:3">
      <c r="C27432" s="1"/>
    </row>
    <row r="27433" spans="3:3">
      <c r="C27433" s="1"/>
    </row>
    <row r="27434" spans="3:3">
      <c r="C27434" s="1"/>
    </row>
    <row r="27435" spans="3:3">
      <c r="C27435" s="1"/>
    </row>
    <row r="27436" spans="3:3">
      <c r="C27436" s="1"/>
    </row>
    <row r="27437" spans="3:3">
      <c r="C27437" s="1"/>
    </row>
    <row r="27438" spans="3:3">
      <c r="C27438" s="1"/>
    </row>
    <row r="27439" spans="3:3">
      <c r="C27439" s="1"/>
    </row>
    <row r="27440" spans="3:3">
      <c r="C27440" s="1"/>
    </row>
    <row r="27441" spans="3:3">
      <c r="C27441" s="1"/>
    </row>
    <row r="27442" spans="3:3">
      <c r="C27442" s="1"/>
    </row>
    <row r="27443" spans="3:3">
      <c r="C27443" s="1"/>
    </row>
    <row r="27444" spans="3:3">
      <c r="C27444" s="1"/>
    </row>
    <row r="27445" spans="3:3">
      <c r="C27445" s="1"/>
    </row>
    <row r="27446" spans="3:3">
      <c r="C27446" s="1"/>
    </row>
    <row r="27447" spans="3:3">
      <c r="C27447" s="1"/>
    </row>
    <row r="27448" spans="3:3">
      <c r="C27448" s="1"/>
    </row>
    <row r="27449" spans="3:3">
      <c r="C27449" s="1"/>
    </row>
    <row r="27450" spans="3:3">
      <c r="C27450" s="1"/>
    </row>
    <row r="27451" spans="3:3">
      <c r="C27451" s="1"/>
    </row>
    <row r="27452" spans="3:3">
      <c r="C27452" s="1"/>
    </row>
    <row r="27453" spans="3:3">
      <c r="C27453" s="1"/>
    </row>
    <row r="27454" spans="3:3">
      <c r="C27454" s="1"/>
    </row>
    <row r="27455" spans="3:3">
      <c r="C27455" s="1"/>
    </row>
    <row r="27456" spans="3:3">
      <c r="C27456" s="1"/>
    </row>
    <row r="27457" spans="3:3">
      <c r="C27457" s="1"/>
    </row>
    <row r="27458" spans="3:3">
      <c r="C27458" s="1"/>
    </row>
    <row r="27459" spans="3:3">
      <c r="C27459" s="1"/>
    </row>
    <row r="27460" spans="3:3">
      <c r="C27460" s="1"/>
    </row>
    <row r="27461" spans="3:3">
      <c r="C27461" s="1"/>
    </row>
    <row r="27462" spans="3:3">
      <c r="C27462" s="1"/>
    </row>
    <row r="27463" spans="3:3">
      <c r="C27463" s="1"/>
    </row>
    <row r="27464" spans="3:3">
      <c r="C27464" s="1"/>
    </row>
    <row r="27465" spans="3:3">
      <c r="C27465" s="1"/>
    </row>
    <row r="27466" spans="3:3">
      <c r="C27466" s="1"/>
    </row>
    <row r="27467" spans="3:3">
      <c r="C27467" s="1"/>
    </row>
    <row r="27468" spans="3:3">
      <c r="C27468" s="1"/>
    </row>
    <row r="27469" spans="3:3">
      <c r="C27469" s="1"/>
    </row>
    <row r="27470" spans="3:3">
      <c r="C27470" s="1"/>
    </row>
    <row r="27471" spans="3:3">
      <c r="C27471" s="1"/>
    </row>
    <row r="27472" spans="3:3">
      <c r="C27472" s="1"/>
    </row>
    <row r="27473" spans="3:3">
      <c r="C27473" s="1"/>
    </row>
    <row r="27474" spans="3:3">
      <c r="C27474" s="1"/>
    </row>
    <row r="27475" spans="3:3">
      <c r="C27475" s="1"/>
    </row>
    <row r="27476" spans="3:3">
      <c r="C27476" s="1"/>
    </row>
    <row r="27477" spans="3:3">
      <c r="C27477" s="1"/>
    </row>
    <row r="27478" spans="3:3">
      <c r="C27478" s="1"/>
    </row>
    <row r="27479" spans="3:3">
      <c r="C27479" s="1"/>
    </row>
    <row r="27480" spans="3:3">
      <c r="C27480" s="1"/>
    </row>
    <row r="27481" spans="3:3">
      <c r="C27481" s="1"/>
    </row>
    <row r="27482" spans="3:3">
      <c r="C27482" s="1"/>
    </row>
    <row r="27483" spans="3:3">
      <c r="C27483" s="1"/>
    </row>
    <row r="27484" spans="3:3">
      <c r="C27484" s="1"/>
    </row>
    <row r="27485" spans="3:3">
      <c r="C27485" s="1"/>
    </row>
    <row r="27486" spans="3:3">
      <c r="C27486" s="1"/>
    </row>
    <row r="27487" spans="3:3">
      <c r="C27487" s="1"/>
    </row>
    <row r="27488" spans="3:3">
      <c r="C27488" s="1"/>
    </row>
    <row r="27489" spans="3:3">
      <c r="C27489" s="1"/>
    </row>
    <row r="27490" spans="3:3">
      <c r="C27490" s="1"/>
    </row>
    <row r="27491" spans="3:3">
      <c r="C27491" s="1"/>
    </row>
    <row r="27492" spans="3:3">
      <c r="C27492" s="1"/>
    </row>
    <row r="27493" spans="3:3">
      <c r="C27493" s="1"/>
    </row>
    <row r="27494" spans="3:3">
      <c r="C27494" s="1"/>
    </row>
    <row r="27495" spans="3:3">
      <c r="C27495" s="1"/>
    </row>
    <row r="27496" spans="3:3">
      <c r="C27496" s="1"/>
    </row>
    <row r="27497" spans="3:3">
      <c r="C27497" s="1"/>
    </row>
    <row r="27498" spans="3:3">
      <c r="C27498" s="1"/>
    </row>
    <row r="27499" spans="3:3">
      <c r="C27499" s="1"/>
    </row>
    <row r="27500" spans="3:3">
      <c r="C27500" s="1"/>
    </row>
    <row r="27501" spans="3:3">
      <c r="C27501" s="1"/>
    </row>
    <row r="27502" spans="3:3">
      <c r="C27502" s="1"/>
    </row>
    <row r="27503" spans="3:3">
      <c r="C27503" s="1"/>
    </row>
    <row r="27504" spans="3:3">
      <c r="C27504" s="1"/>
    </row>
    <row r="27505" spans="3:3">
      <c r="C27505" s="1"/>
    </row>
    <row r="27506" spans="3:3">
      <c r="C27506" s="1"/>
    </row>
    <row r="27507" spans="3:3">
      <c r="C27507" s="1"/>
    </row>
    <row r="27508" spans="3:3">
      <c r="C27508" s="1"/>
    </row>
    <row r="27509" spans="3:3">
      <c r="C27509" s="1"/>
    </row>
    <row r="27510" spans="3:3">
      <c r="C27510" s="1"/>
    </row>
    <row r="27511" spans="3:3">
      <c r="C27511" s="1"/>
    </row>
    <row r="27512" spans="3:3">
      <c r="C27512" s="1"/>
    </row>
    <row r="27513" spans="3:3">
      <c r="C27513" s="1"/>
    </row>
    <row r="27514" spans="3:3">
      <c r="C27514" s="1"/>
    </row>
    <row r="27515" spans="3:3">
      <c r="C27515" s="1"/>
    </row>
    <row r="27516" spans="3:3">
      <c r="C27516" s="1"/>
    </row>
    <row r="27517" spans="3:3">
      <c r="C27517" s="1"/>
    </row>
    <row r="27518" spans="3:3">
      <c r="C27518" s="1"/>
    </row>
    <row r="27519" spans="3:3">
      <c r="C27519" s="1"/>
    </row>
    <row r="27520" spans="3:3">
      <c r="C27520" s="1"/>
    </row>
    <row r="27521" spans="3:3">
      <c r="C27521" s="1"/>
    </row>
    <row r="27522" spans="3:3">
      <c r="C27522" s="1"/>
    </row>
    <row r="27523" spans="3:3">
      <c r="C27523" s="1"/>
    </row>
    <row r="27524" spans="3:3">
      <c r="C27524" s="1"/>
    </row>
    <row r="27525" spans="3:3">
      <c r="C27525" s="1"/>
    </row>
    <row r="27526" spans="3:3">
      <c r="C27526" s="1"/>
    </row>
    <row r="27527" spans="3:3">
      <c r="C27527" s="1"/>
    </row>
    <row r="27528" spans="3:3">
      <c r="C27528" s="1"/>
    </row>
    <row r="27529" spans="3:3">
      <c r="C27529" s="1"/>
    </row>
    <row r="27530" spans="3:3">
      <c r="C27530" s="1"/>
    </row>
    <row r="27531" spans="3:3">
      <c r="C27531" s="1"/>
    </row>
    <row r="27532" spans="3:3">
      <c r="C27532" s="1"/>
    </row>
    <row r="27533" spans="3:3">
      <c r="C27533" s="1"/>
    </row>
    <row r="27534" spans="3:3">
      <c r="C27534" s="1"/>
    </row>
    <row r="27535" spans="3:3">
      <c r="C27535" s="1"/>
    </row>
    <row r="27536" spans="3:3">
      <c r="C27536" s="1"/>
    </row>
    <row r="27537" spans="3:3">
      <c r="C27537" s="1"/>
    </row>
    <row r="27538" spans="3:3">
      <c r="C27538" s="1"/>
    </row>
    <row r="27539" spans="3:3">
      <c r="C27539" s="1"/>
    </row>
    <row r="27540" spans="3:3">
      <c r="C27540" s="1"/>
    </row>
    <row r="27541" spans="3:3">
      <c r="C27541" s="1"/>
    </row>
    <row r="27542" spans="3:3">
      <c r="C27542" s="1"/>
    </row>
    <row r="27543" spans="3:3">
      <c r="C27543" s="1"/>
    </row>
    <row r="27544" spans="3:3">
      <c r="C27544" s="1"/>
    </row>
    <row r="27545" spans="3:3">
      <c r="C27545" s="1"/>
    </row>
    <row r="27546" spans="3:3">
      <c r="C27546" s="1"/>
    </row>
    <row r="27547" spans="3:3">
      <c r="C27547" s="1"/>
    </row>
    <row r="27548" spans="3:3">
      <c r="C27548" s="1"/>
    </row>
    <row r="27549" spans="3:3">
      <c r="C27549" s="1"/>
    </row>
    <row r="27550" spans="3:3">
      <c r="C27550" s="1"/>
    </row>
    <row r="27551" spans="3:3">
      <c r="C27551" s="1"/>
    </row>
    <row r="27552" spans="3:3">
      <c r="C27552" s="1"/>
    </row>
    <row r="27553" spans="3:3">
      <c r="C27553" s="1"/>
    </row>
    <row r="27554" spans="3:3">
      <c r="C27554" s="1"/>
    </row>
    <row r="27555" spans="3:3">
      <c r="C27555" s="1"/>
    </row>
    <row r="27556" spans="3:3">
      <c r="C27556" s="1"/>
    </row>
    <row r="27557" spans="3:3">
      <c r="C27557" s="1"/>
    </row>
    <row r="27558" spans="3:3">
      <c r="C27558" s="1"/>
    </row>
    <row r="27559" spans="3:3">
      <c r="C27559" s="1"/>
    </row>
    <row r="27560" spans="3:3">
      <c r="C27560" s="1"/>
    </row>
    <row r="27561" spans="3:3">
      <c r="C27561" s="1"/>
    </row>
    <row r="27562" spans="3:3">
      <c r="C27562" s="1"/>
    </row>
    <row r="27563" spans="3:3">
      <c r="C27563" s="1"/>
    </row>
    <row r="27564" spans="3:3">
      <c r="C27564" s="1"/>
    </row>
    <row r="27565" spans="3:3">
      <c r="C27565" s="1"/>
    </row>
    <row r="27566" spans="3:3">
      <c r="C27566" s="1"/>
    </row>
    <row r="27567" spans="3:3">
      <c r="C27567" s="1"/>
    </row>
    <row r="27568" spans="3:3">
      <c r="C27568" s="1"/>
    </row>
    <row r="27569" spans="3:3">
      <c r="C27569" s="1"/>
    </row>
    <row r="27570" spans="3:3">
      <c r="C27570" s="1"/>
    </row>
    <row r="27571" spans="3:3">
      <c r="C27571" s="1"/>
    </row>
    <row r="27572" spans="3:3">
      <c r="C27572" s="1"/>
    </row>
    <row r="27573" spans="3:3">
      <c r="C27573" s="1"/>
    </row>
    <row r="27574" spans="3:3">
      <c r="C27574" s="1"/>
    </row>
    <row r="27575" spans="3:3">
      <c r="C27575" s="1"/>
    </row>
    <row r="27576" spans="3:3">
      <c r="C27576" s="1"/>
    </row>
    <row r="27577" spans="3:3">
      <c r="C27577" s="1"/>
    </row>
    <row r="27578" spans="3:3">
      <c r="C27578" s="1"/>
    </row>
    <row r="27579" spans="3:3">
      <c r="C27579" s="1"/>
    </row>
    <row r="27580" spans="3:3">
      <c r="C27580" s="1"/>
    </row>
    <row r="27581" spans="3:3">
      <c r="C27581" s="1"/>
    </row>
    <row r="27582" spans="3:3">
      <c r="C27582" s="1"/>
    </row>
    <row r="27583" spans="3:3">
      <c r="C27583" s="1"/>
    </row>
    <row r="27584" spans="3:3">
      <c r="C27584" s="1"/>
    </row>
    <row r="27585" spans="3:3">
      <c r="C27585" s="1"/>
    </row>
    <row r="27586" spans="3:3">
      <c r="C27586" s="1"/>
    </row>
    <row r="27587" spans="3:3">
      <c r="C27587" s="1"/>
    </row>
    <row r="27588" spans="3:3">
      <c r="C27588" s="1"/>
    </row>
    <row r="27589" spans="3:3">
      <c r="C27589" s="1"/>
    </row>
    <row r="27590" spans="3:3">
      <c r="C27590" s="1"/>
    </row>
    <row r="27591" spans="3:3">
      <c r="C27591" s="1"/>
    </row>
    <row r="27592" spans="3:3">
      <c r="C27592" s="1"/>
    </row>
    <row r="27593" spans="3:3">
      <c r="C27593" s="1"/>
    </row>
    <row r="27594" spans="3:3">
      <c r="C27594" s="1"/>
    </row>
    <row r="27595" spans="3:3">
      <c r="C27595" s="1"/>
    </row>
    <row r="27596" spans="3:3">
      <c r="C27596" s="1"/>
    </row>
    <row r="27597" spans="3:3">
      <c r="C27597" s="1"/>
    </row>
    <row r="27598" spans="3:3">
      <c r="C27598" s="1"/>
    </row>
    <row r="27599" spans="3:3">
      <c r="C27599" s="1"/>
    </row>
    <row r="27600" spans="3:3">
      <c r="C27600" s="1"/>
    </row>
    <row r="27601" spans="3:3">
      <c r="C27601" s="1"/>
    </row>
    <row r="27602" spans="3:3">
      <c r="C27602" s="1"/>
    </row>
    <row r="27603" spans="3:3">
      <c r="C27603" s="1"/>
    </row>
    <row r="27604" spans="3:3">
      <c r="C27604" s="1"/>
    </row>
    <row r="27605" spans="3:3">
      <c r="C27605" s="1"/>
    </row>
    <row r="27606" spans="3:3">
      <c r="C27606" s="1"/>
    </row>
    <row r="27607" spans="3:3">
      <c r="C27607" s="1"/>
    </row>
    <row r="27608" spans="3:3">
      <c r="C27608" s="1"/>
    </row>
    <row r="27609" spans="3:3">
      <c r="C27609" s="1"/>
    </row>
    <row r="27610" spans="3:3">
      <c r="C27610" s="1"/>
    </row>
    <row r="27611" spans="3:3">
      <c r="C27611" s="1"/>
    </row>
    <row r="27612" spans="3:3">
      <c r="C27612" s="1"/>
    </row>
    <row r="27613" spans="3:3">
      <c r="C27613" s="1"/>
    </row>
    <row r="27614" spans="3:3">
      <c r="C27614" s="1"/>
    </row>
    <row r="27615" spans="3:3">
      <c r="C27615" s="1"/>
    </row>
    <row r="27616" spans="3:3">
      <c r="C27616" s="1"/>
    </row>
    <row r="27617" spans="3:3">
      <c r="C27617" s="1"/>
    </row>
    <row r="27618" spans="3:3">
      <c r="C27618" s="1"/>
    </row>
    <row r="27619" spans="3:3">
      <c r="C27619" s="1"/>
    </row>
    <row r="27620" spans="3:3">
      <c r="C27620" s="1"/>
    </row>
    <row r="27621" spans="3:3">
      <c r="C27621" s="1"/>
    </row>
    <row r="27622" spans="3:3">
      <c r="C27622" s="1"/>
    </row>
    <row r="27623" spans="3:3">
      <c r="C27623" s="1"/>
    </row>
    <row r="27624" spans="3:3">
      <c r="C27624" s="1"/>
    </row>
    <row r="27625" spans="3:3">
      <c r="C27625" s="1"/>
    </row>
    <row r="27626" spans="3:3">
      <c r="C27626" s="1"/>
    </row>
    <row r="27627" spans="3:3">
      <c r="C27627" s="1"/>
    </row>
    <row r="27628" spans="3:3">
      <c r="C27628" s="1"/>
    </row>
    <row r="27629" spans="3:3">
      <c r="C27629" s="1"/>
    </row>
    <row r="27630" spans="3:3">
      <c r="C27630" s="1"/>
    </row>
    <row r="27631" spans="3:3">
      <c r="C27631" s="1"/>
    </row>
    <row r="27632" spans="3:3">
      <c r="C27632" s="1"/>
    </row>
    <row r="27633" spans="3:3">
      <c r="C27633" s="1"/>
    </row>
    <row r="27634" spans="3:3">
      <c r="C27634" s="1"/>
    </row>
    <row r="27635" spans="3:3">
      <c r="C27635" s="1"/>
    </row>
    <row r="27636" spans="3:3">
      <c r="C27636" s="1"/>
    </row>
    <row r="27637" spans="3:3">
      <c r="C27637" s="1"/>
    </row>
    <row r="27638" spans="3:3">
      <c r="C27638" s="1"/>
    </row>
    <row r="27639" spans="3:3">
      <c r="C27639" s="1"/>
    </row>
    <row r="27640" spans="3:3">
      <c r="C27640" s="1"/>
    </row>
    <row r="27641" spans="3:3">
      <c r="C27641" s="1"/>
    </row>
    <row r="27642" spans="3:3">
      <c r="C27642" s="1"/>
    </row>
    <row r="27643" spans="3:3">
      <c r="C27643" s="1"/>
    </row>
    <row r="27644" spans="3:3">
      <c r="C27644" s="1"/>
    </row>
    <row r="27645" spans="3:3">
      <c r="C27645" s="1"/>
    </row>
    <row r="27646" spans="3:3">
      <c r="C27646" s="1"/>
    </row>
    <row r="27647" spans="3:3">
      <c r="C27647" s="1"/>
    </row>
    <row r="27648" spans="3:3">
      <c r="C27648" s="1"/>
    </row>
    <row r="27649" spans="3:3">
      <c r="C27649" s="1"/>
    </row>
    <row r="27650" spans="3:3">
      <c r="C27650" s="1"/>
    </row>
    <row r="27651" spans="3:3">
      <c r="C27651" s="1"/>
    </row>
    <row r="27652" spans="3:3">
      <c r="C27652" s="1"/>
    </row>
    <row r="27653" spans="3:3">
      <c r="C27653" s="1"/>
    </row>
    <row r="27654" spans="3:3">
      <c r="C27654" s="1"/>
    </row>
    <row r="27655" spans="3:3">
      <c r="C27655" s="1"/>
    </row>
    <row r="27656" spans="3:3">
      <c r="C27656" s="1"/>
    </row>
    <row r="27657" spans="3:3">
      <c r="C27657" s="1"/>
    </row>
    <row r="27658" spans="3:3">
      <c r="C27658" s="1"/>
    </row>
    <row r="27659" spans="3:3">
      <c r="C27659" s="1"/>
    </row>
    <row r="27660" spans="3:3">
      <c r="C27660" s="1"/>
    </row>
    <row r="27661" spans="3:3">
      <c r="C27661" s="1"/>
    </row>
    <row r="27662" spans="3:3">
      <c r="C27662" s="1"/>
    </row>
    <row r="27663" spans="3:3">
      <c r="C27663" s="1"/>
    </row>
    <row r="27664" spans="3:3">
      <c r="C27664" s="1"/>
    </row>
    <row r="27665" spans="3:3">
      <c r="C27665" s="1"/>
    </row>
    <row r="27666" spans="3:3">
      <c r="C27666" s="1"/>
    </row>
    <row r="27667" spans="3:3">
      <c r="C27667" s="1"/>
    </row>
    <row r="27668" spans="3:3">
      <c r="C27668" s="1"/>
    </row>
    <row r="27669" spans="3:3">
      <c r="C27669" s="1"/>
    </row>
    <row r="27670" spans="3:3">
      <c r="C27670" s="1"/>
    </row>
    <row r="27671" spans="3:3">
      <c r="C27671" s="1"/>
    </row>
    <row r="27672" spans="3:3">
      <c r="C27672" s="1"/>
    </row>
    <row r="27673" spans="3:3">
      <c r="C27673" s="1"/>
    </row>
    <row r="27674" spans="3:3">
      <c r="C27674" s="1"/>
    </row>
    <row r="27675" spans="3:3">
      <c r="C27675" s="1"/>
    </row>
    <row r="27676" spans="3:3">
      <c r="C27676" s="1"/>
    </row>
    <row r="27677" spans="3:3">
      <c r="C27677" s="1"/>
    </row>
    <row r="27678" spans="3:3">
      <c r="C27678" s="1"/>
    </row>
    <row r="27679" spans="3:3">
      <c r="C27679" s="1"/>
    </row>
    <row r="27680" spans="3:3">
      <c r="C27680" s="1"/>
    </row>
    <row r="27681" spans="3:3">
      <c r="C27681" s="1"/>
    </row>
    <row r="27682" spans="3:3">
      <c r="C27682" s="1"/>
    </row>
    <row r="27683" spans="3:3">
      <c r="C27683" s="1"/>
    </row>
    <row r="27684" spans="3:3">
      <c r="C27684" s="1"/>
    </row>
    <row r="27685" spans="3:3">
      <c r="C27685" s="1"/>
    </row>
    <row r="27686" spans="3:3">
      <c r="C27686" s="1"/>
    </row>
    <row r="27687" spans="3:3">
      <c r="C27687" s="1"/>
    </row>
    <row r="27688" spans="3:3">
      <c r="C27688" s="1"/>
    </row>
    <row r="27689" spans="3:3">
      <c r="C27689" s="1"/>
    </row>
    <row r="27690" spans="3:3">
      <c r="C27690" s="1"/>
    </row>
    <row r="27691" spans="3:3">
      <c r="C27691" s="1"/>
    </row>
    <row r="27692" spans="3:3">
      <c r="C27692" s="1"/>
    </row>
    <row r="27693" spans="3:3">
      <c r="C27693" s="1"/>
    </row>
    <row r="27694" spans="3:3">
      <c r="C27694" s="1"/>
    </row>
    <row r="27695" spans="3:3">
      <c r="C27695" s="1"/>
    </row>
    <row r="27696" spans="3:3">
      <c r="C27696" s="1"/>
    </row>
    <row r="27697" spans="3:3">
      <c r="C27697" s="1"/>
    </row>
    <row r="27698" spans="3:3">
      <c r="C27698" s="1"/>
    </row>
    <row r="27699" spans="3:3">
      <c r="C27699" s="1"/>
    </row>
    <row r="27700" spans="3:3">
      <c r="C27700" s="1"/>
    </row>
    <row r="27701" spans="3:3">
      <c r="C27701" s="1"/>
    </row>
    <row r="27702" spans="3:3">
      <c r="C27702" s="1"/>
    </row>
    <row r="27703" spans="3:3">
      <c r="C27703" s="1"/>
    </row>
    <row r="27704" spans="3:3">
      <c r="C27704" s="1"/>
    </row>
    <row r="27705" spans="3:3">
      <c r="C27705" s="1"/>
    </row>
    <row r="27706" spans="3:3">
      <c r="C27706" s="1"/>
    </row>
    <row r="27707" spans="3:3">
      <c r="C27707" s="1"/>
    </row>
    <row r="27708" spans="3:3">
      <c r="C27708" s="1"/>
    </row>
    <row r="27709" spans="3:3">
      <c r="C27709" s="1"/>
    </row>
    <row r="27710" spans="3:3">
      <c r="C27710" s="1"/>
    </row>
    <row r="27711" spans="3:3">
      <c r="C27711" s="1"/>
    </row>
    <row r="27712" spans="3:3">
      <c r="C27712" s="1"/>
    </row>
    <row r="27713" spans="3:3">
      <c r="C27713" s="1"/>
    </row>
    <row r="27714" spans="3:3">
      <c r="C27714" s="1"/>
    </row>
    <row r="27715" spans="3:3">
      <c r="C27715" s="1"/>
    </row>
    <row r="27716" spans="3:3">
      <c r="C27716" s="1"/>
    </row>
    <row r="27717" spans="3:3">
      <c r="C27717" s="1"/>
    </row>
    <row r="27718" spans="3:3">
      <c r="C27718" s="1"/>
    </row>
    <row r="27719" spans="3:3">
      <c r="C27719" s="1"/>
    </row>
    <row r="27720" spans="3:3">
      <c r="C27720" s="1"/>
    </row>
    <row r="27721" spans="3:3">
      <c r="C27721" s="1"/>
    </row>
    <row r="27722" spans="3:3">
      <c r="C27722" s="1"/>
    </row>
    <row r="27723" spans="3:3">
      <c r="C27723" s="1"/>
    </row>
    <row r="27724" spans="3:3">
      <c r="C27724" s="1"/>
    </row>
    <row r="27725" spans="3:3">
      <c r="C27725" s="1"/>
    </row>
    <row r="27726" spans="3:3">
      <c r="C27726" s="1"/>
    </row>
    <row r="27727" spans="3:3">
      <c r="C27727" s="1"/>
    </row>
    <row r="27728" spans="3:3">
      <c r="C27728" s="1"/>
    </row>
    <row r="27729" spans="3:3">
      <c r="C27729" s="1"/>
    </row>
    <row r="27730" spans="3:3">
      <c r="C27730" s="1"/>
    </row>
    <row r="27731" spans="3:3">
      <c r="C27731" s="1"/>
    </row>
    <row r="27732" spans="3:3">
      <c r="C27732" s="1"/>
    </row>
    <row r="27733" spans="3:3">
      <c r="C27733" s="1"/>
    </row>
    <row r="27734" spans="3:3">
      <c r="C27734" s="1"/>
    </row>
    <row r="27735" spans="3:3">
      <c r="C27735" s="1"/>
    </row>
    <row r="27736" spans="3:3">
      <c r="C27736" s="1"/>
    </row>
    <row r="27737" spans="3:3">
      <c r="C27737" s="1"/>
    </row>
    <row r="27738" spans="3:3">
      <c r="C27738" s="1"/>
    </row>
    <row r="27739" spans="3:3">
      <c r="C27739" s="1"/>
    </row>
    <row r="27740" spans="3:3">
      <c r="C27740" s="1"/>
    </row>
    <row r="27741" spans="3:3">
      <c r="C27741" s="1"/>
    </row>
    <row r="27742" spans="3:3">
      <c r="C27742" s="1"/>
    </row>
    <row r="27743" spans="3:3">
      <c r="C27743" s="1"/>
    </row>
    <row r="27744" spans="3:3">
      <c r="C27744" s="1"/>
    </row>
    <row r="27745" spans="3:3">
      <c r="C27745" s="1"/>
    </row>
    <row r="27746" spans="3:3">
      <c r="C27746" s="1"/>
    </row>
    <row r="27747" spans="3:3">
      <c r="C27747" s="1"/>
    </row>
    <row r="27748" spans="3:3">
      <c r="C27748" s="1"/>
    </row>
    <row r="27749" spans="3:3">
      <c r="C27749" s="1"/>
    </row>
    <row r="27750" spans="3:3">
      <c r="C27750" s="1"/>
    </row>
    <row r="27751" spans="3:3">
      <c r="C27751" s="1"/>
    </row>
    <row r="27752" spans="3:3">
      <c r="C27752" s="1"/>
    </row>
    <row r="27753" spans="3:3">
      <c r="C27753" s="1"/>
    </row>
    <row r="27754" spans="3:3">
      <c r="C27754" s="1"/>
    </row>
    <row r="27755" spans="3:3">
      <c r="C27755" s="1"/>
    </row>
    <row r="27756" spans="3:3">
      <c r="C27756" s="1"/>
    </row>
    <row r="27757" spans="3:3">
      <c r="C27757" s="1"/>
    </row>
    <row r="27758" spans="3:3">
      <c r="C27758" s="1"/>
    </row>
    <row r="27759" spans="3:3">
      <c r="C27759" s="1"/>
    </row>
    <row r="27760" spans="3:3">
      <c r="C27760" s="1"/>
    </row>
    <row r="27761" spans="3:3">
      <c r="C27761" s="1"/>
    </row>
    <row r="27762" spans="3:3">
      <c r="C27762" s="1"/>
    </row>
    <row r="27763" spans="3:3">
      <c r="C27763" s="1"/>
    </row>
    <row r="27764" spans="3:3">
      <c r="C27764" s="1"/>
    </row>
    <row r="27765" spans="3:3">
      <c r="C27765" s="1"/>
    </row>
    <row r="27766" spans="3:3">
      <c r="C27766" s="1"/>
    </row>
    <row r="27767" spans="3:3">
      <c r="C27767" s="1"/>
    </row>
    <row r="27768" spans="3:3">
      <c r="C27768" s="1"/>
    </row>
    <row r="27769" spans="3:3">
      <c r="C27769" s="1"/>
    </row>
    <row r="27770" spans="3:3">
      <c r="C27770" s="1"/>
    </row>
    <row r="27771" spans="3:3">
      <c r="C27771" s="1"/>
    </row>
    <row r="27772" spans="3:3">
      <c r="C27772" s="1"/>
    </row>
    <row r="27773" spans="3:3">
      <c r="C27773" s="1"/>
    </row>
    <row r="27774" spans="3:3">
      <c r="C27774" s="1"/>
    </row>
    <row r="27775" spans="3:3">
      <c r="C27775" s="1"/>
    </row>
    <row r="27776" spans="3:3">
      <c r="C27776" s="1"/>
    </row>
    <row r="27777" spans="3:3">
      <c r="C27777" s="1"/>
    </row>
    <row r="27778" spans="3:3">
      <c r="C27778" s="1"/>
    </row>
    <row r="27779" spans="3:3">
      <c r="C27779" s="1"/>
    </row>
    <row r="27780" spans="3:3">
      <c r="C27780" s="1"/>
    </row>
    <row r="27781" spans="3:3">
      <c r="C27781" s="1"/>
    </row>
    <row r="27782" spans="3:3">
      <c r="C27782" s="1"/>
    </row>
    <row r="27783" spans="3:3">
      <c r="C27783" s="1"/>
    </row>
    <row r="27784" spans="3:3">
      <c r="C27784" s="1"/>
    </row>
    <row r="27785" spans="3:3">
      <c r="C27785" s="1"/>
    </row>
    <row r="27786" spans="3:3">
      <c r="C27786" s="1"/>
    </row>
    <row r="27787" spans="3:3">
      <c r="C27787" s="1"/>
    </row>
    <row r="27788" spans="3:3">
      <c r="C27788" s="1"/>
    </row>
    <row r="27789" spans="3:3">
      <c r="C27789" s="1"/>
    </row>
    <row r="27790" spans="3:3">
      <c r="C27790" s="1"/>
    </row>
    <row r="27791" spans="3:3">
      <c r="C27791" s="1"/>
    </row>
    <row r="27792" spans="3:3">
      <c r="C27792" s="1"/>
    </row>
    <row r="27793" spans="3:3">
      <c r="C27793" s="1"/>
    </row>
    <row r="27794" spans="3:3">
      <c r="C27794" s="1"/>
    </row>
    <row r="27795" spans="3:3">
      <c r="C27795" s="1"/>
    </row>
    <row r="27796" spans="3:3">
      <c r="C27796" s="1"/>
    </row>
    <row r="27797" spans="3:3">
      <c r="C27797" s="1"/>
    </row>
    <row r="27798" spans="3:3">
      <c r="C27798" s="1"/>
    </row>
    <row r="27799" spans="3:3">
      <c r="C27799" s="1"/>
    </row>
    <row r="27800" spans="3:3">
      <c r="C27800" s="1"/>
    </row>
    <row r="27801" spans="3:3">
      <c r="C27801" s="1"/>
    </row>
    <row r="27802" spans="3:3">
      <c r="C27802" s="1"/>
    </row>
    <row r="27803" spans="3:3">
      <c r="C27803" s="1"/>
    </row>
    <row r="27804" spans="3:3">
      <c r="C27804" s="1"/>
    </row>
    <row r="27805" spans="3:3">
      <c r="C27805" s="1"/>
    </row>
    <row r="27806" spans="3:3">
      <c r="C27806" s="1"/>
    </row>
    <row r="27807" spans="3:3">
      <c r="C27807" s="1"/>
    </row>
    <row r="27808" spans="3:3">
      <c r="C27808" s="1"/>
    </row>
    <row r="27809" spans="3:3">
      <c r="C27809" s="1"/>
    </row>
    <row r="27810" spans="3:3">
      <c r="C27810" s="1"/>
    </row>
    <row r="27811" spans="3:3">
      <c r="C27811" s="1"/>
    </row>
    <row r="27812" spans="3:3">
      <c r="C27812" s="1"/>
    </row>
    <row r="27813" spans="3:3">
      <c r="C27813" s="1"/>
    </row>
    <row r="27814" spans="3:3">
      <c r="C27814" s="1"/>
    </row>
    <row r="27815" spans="3:3">
      <c r="C27815" s="1"/>
    </row>
    <row r="27816" spans="3:3">
      <c r="C27816" s="1"/>
    </row>
    <row r="27817" spans="3:3">
      <c r="C27817" s="1"/>
    </row>
    <row r="27818" spans="3:3">
      <c r="C27818" s="1"/>
    </row>
    <row r="27819" spans="3:3">
      <c r="C27819" s="1"/>
    </row>
    <row r="27820" spans="3:3">
      <c r="C27820" s="1"/>
    </row>
    <row r="27821" spans="3:3">
      <c r="C27821" s="1"/>
    </row>
    <row r="27822" spans="3:3">
      <c r="C27822" s="1"/>
    </row>
    <row r="27823" spans="3:3">
      <c r="C27823" s="1"/>
    </row>
    <row r="27824" spans="3:3">
      <c r="C27824" s="1"/>
    </row>
    <row r="27825" spans="3:3">
      <c r="C27825" s="1"/>
    </row>
    <row r="27826" spans="3:3">
      <c r="C27826" s="1"/>
    </row>
    <row r="27827" spans="3:3">
      <c r="C27827" s="1"/>
    </row>
    <row r="27828" spans="3:3">
      <c r="C27828" s="1"/>
    </row>
    <row r="27829" spans="3:3">
      <c r="C27829" s="1"/>
    </row>
    <row r="27830" spans="3:3">
      <c r="C27830" s="1"/>
    </row>
    <row r="27831" spans="3:3">
      <c r="C27831" s="1"/>
    </row>
    <row r="27832" spans="3:3">
      <c r="C27832" s="1"/>
    </row>
    <row r="27833" spans="3:3">
      <c r="C27833" s="1"/>
    </row>
    <row r="27834" spans="3:3">
      <c r="C27834" s="1"/>
    </row>
    <row r="27835" spans="3:3">
      <c r="C27835" s="1"/>
    </row>
    <row r="27836" spans="3:3">
      <c r="C27836" s="1"/>
    </row>
    <row r="27837" spans="3:3">
      <c r="C27837" s="1"/>
    </row>
    <row r="27838" spans="3:3">
      <c r="C27838" s="1"/>
    </row>
    <row r="27839" spans="3:3">
      <c r="C27839" s="1"/>
    </row>
    <row r="27840" spans="3:3">
      <c r="C27840" s="1"/>
    </row>
    <row r="27841" spans="3:3">
      <c r="C27841" s="1"/>
    </row>
    <row r="27842" spans="3:3">
      <c r="C27842" s="1"/>
    </row>
    <row r="27843" spans="3:3">
      <c r="C27843" s="1"/>
    </row>
    <row r="27844" spans="3:3">
      <c r="C27844" s="1"/>
    </row>
    <row r="27845" spans="3:3">
      <c r="C27845" s="1"/>
    </row>
    <row r="27846" spans="3:3">
      <c r="C27846" s="1"/>
    </row>
    <row r="27847" spans="3:3">
      <c r="C27847" s="1"/>
    </row>
    <row r="27848" spans="3:3">
      <c r="C27848" s="1"/>
    </row>
    <row r="27849" spans="3:3">
      <c r="C27849" s="1"/>
    </row>
    <row r="27850" spans="3:3">
      <c r="C27850" s="1"/>
    </row>
    <row r="27851" spans="3:3">
      <c r="C27851" s="1"/>
    </row>
    <row r="27852" spans="3:3">
      <c r="C27852" s="1"/>
    </row>
    <row r="27853" spans="3:3">
      <c r="C27853" s="1"/>
    </row>
    <row r="27854" spans="3:3">
      <c r="C27854" s="1"/>
    </row>
    <row r="27855" spans="3:3">
      <c r="C27855" s="1"/>
    </row>
    <row r="27856" spans="3:3">
      <c r="C27856" s="1"/>
    </row>
    <row r="27857" spans="3:3">
      <c r="C27857" s="1"/>
    </row>
    <row r="27858" spans="3:3">
      <c r="C27858" s="1"/>
    </row>
    <row r="27859" spans="3:3">
      <c r="C27859" s="1"/>
    </row>
    <row r="27860" spans="3:3">
      <c r="C27860" s="1"/>
    </row>
    <row r="27861" spans="3:3">
      <c r="C27861" s="1"/>
    </row>
    <row r="27862" spans="3:3">
      <c r="C27862" s="1"/>
    </row>
    <row r="27863" spans="3:3">
      <c r="C27863" s="1"/>
    </row>
    <row r="27864" spans="3:3">
      <c r="C27864" s="1"/>
    </row>
    <row r="27865" spans="3:3">
      <c r="C27865" s="1"/>
    </row>
    <row r="27866" spans="3:3">
      <c r="C27866" s="1"/>
    </row>
    <row r="27867" spans="3:3">
      <c r="C27867" s="1"/>
    </row>
    <row r="27868" spans="3:3">
      <c r="C27868" s="1"/>
    </row>
    <row r="27869" spans="3:3">
      <c r="C27869" s="1"/>
    </row>
    <row r="27870" spans="3:3">
      <c r="C27870" s="1"/>
    </row>
    <row r="27871" spans="3:3">
      <c r="C27871" s="1"/>
    </row>
    <row r="27872" spans="3:3">
      <c r="C27872" s="1"/>
    </row>
    <row r="27873" spans="3:3">
      <c r="C27873" s="1"/>
    </row>
    <row r="27874" spans="3:3">
      <c r="C27874" s="1"/>
    </row>
    <row r="27875" spans="3:3">
      <c r="C27875" s="1"/>
    </row>
    <row r="27876" spans="3:3">
      <c r="C27876" s="1"/>
    </row>
    <row r="27877" spans="3:3">
      <c r="C27877" s="1"/>
    </row>
    <row r="27878" spans="3:3">
      <c r="C27878" s="1"/>
    </row>
    <row r="27879" spans="3:3">
      <c r="C27879" s="1"/>
    </row>
    <row r="27880" spans="3:3">
      <c r="C27880" s="1"/>
    </row>
    <row r="27881" spans="3:3">
      <c r="C27881" s="1"/>
    </row>
    <row r="27882" spans="3:3">
      <c r="C27882" s="1"/>
    </row>
    <row r="27883" spans="3:3">
      <c r="C27883" s="1"/>
    </row>
    <row r="27884" spans="3:3">
      <c r="C27884" s="1"/>
    </row>
    <row r="27885" spans="3:3">
      <c r="C27885" s="1"/>
    </row>
    <row r="27886" spans="3:3">
      <c r="C27886" s="1"/>
    </row>
    <row r="27887" spans="3:3">
      <c r="C27887" s="1"/>
    </row>
    <row r="27888" spans="3:3">
      <c r="C27888" s="1"/>
    </row>
    <row r="27889" spans="3:3">
      <c r="C27889" s="1"/>
    </row>
    <row r="27890" spans="3:3">
      <c r="C27890" s="1"/>
    </row>
    <row r="27891" spans="3:3">
      <c r="C27891" s="1"/>
    </row>
    <row r="27892" spans="3:3">
      <c r="C27892" s="1"/>
    </row>
    <row r="27893" spans="3:3">
      <c r="C27893" s="1"/>
    </row>
    <row r="27894" spans="3:3">
      <c r="C27894" s="1"/>
    </row>
    <row r="27895" spans="3:3">
      <c r="C27895" s="1"/>
    </row>
    <row r="27896" spans="3:3">
      <c r="C27896" s="1"/>
    </row>
    <row r="27897" spans="3:3">
      <c r="C27897" s="1"/>
    </row>
    <row r="27898" spans="3:3">
      <c r="C27898" s="1"/>
    </row>
    <row r="27899" spans="3:3">
      <c r="C27899" s="1"/>
    </row>
    <row r="27900" spans="3:3">
      <c r="C27900" s="1"/>
    </row>
    <row r="27901" spans="3:3">
      <c r="C27901" s="1"/>
    </row>
    <row r="27902" spans="3:3">
      <c r="C27902" s="1"/>
    </row>
    <row r="27903" spans="3:3">
      <c r="C27903" s="1"/>
    </row>
    <row r="27904" spans="3:3">
      <c r="C27904" s="1"/>
    </row>
    <row r="27905" spans="3:3">
      <c r="C27905" s="1"/>
    </row>
    <row r="27906" spans="3:3">
      <c r="C27906" s="1"/>
    </row>
    <row r="27907" spans="3:3">
      <c r="C27907" s="1"/>
    </row>
    <row r="27908" spans="3:3">
      <c r="C27908" s="1"/>
    </row>
    <row r="27909" spans="3:3">
      <c r="C27909" s="1"/>
    </row>
    <row r="27910" spans="3:3">
      <c r="C27910" s="1"/>
    </row>
    <row r="27911" spans="3:3">
      <c r="C27911" s="1"/>
    </row>
    <row r="27912" spans="3:3">
      <c r="C27912" s="1"/>
    </row>
    <row r="27913" spans="3:3">
      <c r="C27913" s="1"/>
    </row>
    <row r="27914" spans="3:3">
      <c r="C27914" s="1"/>
    </row>
    <row r="27915" spans="3:3">
      <c r="C27915" s="1"/>
    </row>
    <row r="27916" spans="3:3">
      <c r="C27916" s="1"/>
    </row>
    <row r="27917" spans="3:3">
      <c r="C27917" s="1"/>
    </row>
    <row r="27918" spans="3:3">
      <c r="C27918" s="1"/>
    </row>
    <row r="27919" spans="3:3">
      <c r="C27919" s="1"/>
    </row>
    <row r="27920" spans="3:3">
      <c r="C27920" s="1"/>
    </row>
    <row r="27921" spans="3:3">
      <c r="C27921" s="1"/>
    </row>
    <row r="27922" spans="3:3">
      <c r="C27922" s="1"/>
    </row>
    <row r="27923" spans="3:3">
      <c r="C27923" s="1"/>
    </row>
    <row r="27924" spans="3:3">
      <c r="C27924" s="1"/>
    </row>
    <row r="27925" spans="3:3">
      <c r="C27925" s="1"/>
    </row>
    <row r="27926" spans="3:3">
      <c r="C27926" s="1"/>
    </row>
    <row r="27927" spans="3:3">
      <c r="C27927" s="1"/>
    </row>
    <row r="27928" spans="3:3">
      <c r="C27928" s="1"/>
    </row>
    <row r="27929" spans="3:3">
      <c r="C27929" s="1"/>
    </row>
    <row r="27930" spans="3:3">
      <c r="C27930" s="1"/>
    </row>
    <row r="27931" spans="3:3">
      <c r="C27931" s="1"/>
    </row>
    <row r="27932" spans="3:3">
      <c r="C27932" s="1"/>
    </row>
    <row r="27933" spans="3:3">
      <c r="C27933" s="1"/>
    </row>
    <row r="27934" spans="3:3">
      <c r="C27934" s="1"/>
    </row>
    <row r="27935" spans="3:3">
      <c r="C27935" s="1"/>
    </row>
    <row r="27936" spans="3:3">
      <c r="C27936" s="1"/>
    </row>
    <row r="27937" spans="3:3">
      <c r="C27937" s="1"/>
    </row>
    <row r="27938" spans="3:3">
      <c r="C27938" s="1"/>
    </row>
    <row r="27939" spans="3:3">
      <c r="C27939" s="1"/>
    </row>
    <row r="27940" spans="3:3">
      <c r="C27940" s="1"/>
    </row>
    <row r="27941" spans="3:3">
      <c r="C27941" s="1"/>
    </row>
    <row r="27942" spans="3:3">
      <c r="C27942" s="1"/>
    </row>
    <row r="27943" spans="3:3">
      <c r="C27943" s="1"/>
    </row>
    <row r="27944" spans="3:3">
      <c r="C27944" s="1"/>
    </row>
    <row r="27945" spans="3:3">
      <c r="C27945" s="1"/>
    </row>
    <row r="27946" spans="3:3">
      <c r="C27946" s="1"/>
    </row>
    <row r="27947" spans="3:3">
      <c r="C27947" s="1"/>
    </row>
    <row r="27948" spans="3:3">
      <c r="C27948" s="1"/>
    </row>
    <row r="27949" spans="3:3">
      <c r="C27949" s="1"/>
    </row>
    <row r="27950" spans="3:3">
      <c r="C27950" s="1"/>
    </row>
    <row r="27951" spans="3:3">
      <c r="C27951" s="1"/>
    </row>
    <row r="27952" spans="3:3">
      <c r="C27952" s="1"/>
    </row>
    <row r="27953" spans="3:3">
      <c r="C27953" s="1"/>
    </row>
    <row r="27954" spans="3:3">
      <c r="C27954" s="1"/>
    </row>
    <row r="27955" spans="3:3">
      <c r="C27955" s="1"/>
    </row>
    <row r="27956" spans="3:3">
      <c r="C27956" s="1"/>
    </row>
    <row r="27957" spans="3:3">
      <c r="C27957" s="1"/>
    </row>
    <row r="27958" spans="3:3">
      <c r="C27958" s="1"/>
    </row>
    <row r="27959" spans="3:3">
      <c r="C27959" s="1"/>
    </row>
    <row r="27960" spans="3:3">
      <c r="C27960" s="1"/>
    </row>
    <row r="27961" spans="3:3">
      <c r="C27961" s="1"/>
    </row>
    <row r="27962" spans="3:3">
      <c r="C27962" s="1"/>
    </row>
    <row r="27963" spans="3:3">
      <c r="C27963" s="1"/>
    </row>
    <row r="27964" spans="3:3">
      <c r="C27964" s="1"/>
    </row>
    <row r="27965" spans="3:3">
      <c r="C27965" s="1"/>
    </row>
    <row r="27966" spans="3:3">
      <c r="C27966" s="1"/>
    </row>
    <row r="27967" spans="3:3">
      <c r="C27967" s="1"/>
    </row>
    <row r="27968" spans="3:3">
      <c r="C27968" s="1"/>
    </row>
    <row r="27969" spans="3:3">
      <c r="C27969" s="1"/>
    </row>
    <row r="27970" spans="3:3">
      <c r="C27970" s="1"/>
    </row>
    <row r="27971" spans="3:3">
      <c r="C27971" s="1"/>
    </row>
    <row r="27972" spans="3:3">
      <c r="C27972" s="1"/>
    </row>
    <row r="27973" spans="3:3">
      <c r="C27973" s="1"/>
    </row>
    <row r="27974" spans="3:3">
      <c r="C27974" s="1"/>
    </row>
    <row r="27975" spans="3:3">
      <c r="C27975" s="1"/>
    </row>
    <row r="27976" spans="3:3">
      <c r="C27976" s="1"/>
    </row>
    <row r="27977" spans="3:3">
      <c r="C27977" s="1"/>
    </row>
    <row r="27978" spans="3:3">
      <c r="C27978" s="1"/>
    </row>
    <row r="27979" spans="3:3">
      <c r="C27979" s="1"/>
    </row>
    <row r="27980" spans="3:3">
      <c r="C27980" s="1"/>
    </row>
    <row r="27981" spans="3:3">
      <c r="C27981" s="1"/>
    </row>
    <row r="27982" spans="3:3">
      <c r="C27982" s="1"/>
    </row>
    <row r="27983" spans="3:3">
      <c r="C27983" s="1"/>
    </row>
    <row r="27984" spans="3:3">
      <c r="C27984" s="1"/>
    </row>
    <row r="27985" spans="3:3">
      <c r="C27985" s="1"/>
    </row>
    <row r="27986" spans="3:3">
      <c r="C27986" s="1"/>
    </row>
    <row r="27987" spans="3:3">
      <c r="C27987" s="1"/>
    </row>
    <row r="27988" spans="3:3">
      <c r="C27988" s="1"/>
    </row>
    <row r="27989" spans="3:3">
      <c r="C27989" s="1"/>
    </row>
    <row r="27990" spans="3:3">
      <c r="C27990" s="1"/>
    </row>
    <row r="27991" spans="3:3">
      <c r="C27991" s="1"/>
    </row>
    <row r="27992" spans="3:3">
      <c r="C27992" s="1"/>
    </row>
    <row r="27993" spans="3:3">
      <c r="C27993" s="1"/>
    </row>
    <row r="27994" spans="3:3">
      <c r="C27994" s="1"/>
    </row>
    <row r="27995" spans="3:3">
      <c r="C27995" s="1"/>
    </row>
    <row r="27996" spans="3:3">
      <c r="C27996" s="1"/>
    </row>
    <row r="27997" spans="3:3">
      <c r="C27997" s="1"/>
    </row>
    <row r="27998" spans="3:3">
      <c r="C27998" s="1"/>
    </row>
    <row r="27999" spans="3:3">
      <c r="C27999" s="1"/>
    </row>
    <row r="28000" spans="3:3">
      <c r="C28000" s="1"/>
    </row>
    <row r="28001" spans="3:3">
      <c r="C28001" s="1"/>
    </row>
    <row r="28002" spans="3:3">
      <c r="C28002" s="1"/>
    </row>
    <row r="28003" spans="3:3">
      <c r="C28003" s="1"/>
    </row>
    <row r="28004" spans="3:3">
      <c r="C28004" s="1"/>
    </row>
    <row r="28005" spans="3:3">
      <c r="C28005" s="1"/>
    </row>
    <row r="28006" spans="3:3">
      <c r="C28006" s="1"/>
    </row>
    <row r="28007" spans="3:3">
      <c r="C28007" s="1"/>
    </row>
    <row r="28008" spans="3:3">
      <c r="C28008" s="1"/>
    </row>
    <row r="28009" spans="3:3">
      <c r="C28009" s="1"/>
    </row>
    <row r="28010" spans="3:3">
      <c r="C28010" s="1"/>
    </row>
    <row r="28011" spans="3:3">
      <c r="C28011" s="1"/>
    </row>
    <row r="28012" spans="3:3">
      <c r="C28012" s="1"/>
    </row>
    <row r="28013" spans="3:3">
      <c r="C28013" s="1"/>
    </row>
    <row r="28014" spans="3:3">
      <c r="C28014" s="1"/>
    </row>
    <row r="28015" spans="3:3">
      <c r="C28015" s="1"/>
    </row>
    <row r="28016" spans="3:3">
      <c r="C28016" s="1"/>
    </row>
    <row r="28017" spans="3:3">
      <c r="C28017" s="1"/>
    </row>
    <row r="28018" spans="3:3">
      <c r="C28018" s="1"/>
    </row>
    <row r="28019" spans="3:3">
      <c r="C28019" s="1"/>
    </row>
    <row r="28020" spans="3:3">
      <c r="C28020" s="1"/>
    </row>
    <row r="28021" spans="3:3">
      <c r="C28021" s="1"/>
    </row>
    <row r="28022" spans="3:3">
      <c r="C28022" s="1"/>
    </row>
    <row r="28023" spans="3:3">
      <c r="C28023" s="1"/>
    </row>
    <row r="28024" spans="3:3">
      <c r="C28024" s="1"/>
    </row>
    <row r="28025" spans="3:3">
      <c r="C28025" s="1"/>
    </row>
    <row r="28026" spans="3:3">
      <c r="C28026" s="1"/>
    </row>
    <row r="28027" spans="3:3">
      <c r="C28027" s="1"/>
    </row>
    <row r="28028" spans="3:3">
      <c r="C28028" s="1"/>
    </row>
    <row r="28029" spans="3:3">
      <c r="C28029" s="1"/>
    </row>
    <row r="28030" spans="3:3">
      <c r="C28030" s="1"/>
    </row>
    <row r="28031" spans="3:3">
      <c r="C28031" s="1"/>
    </row>
    <row r="28032" spans="3:3">
      <c r="C28032" s="1"/>
    </row>
    <row r="28033" spans="3:3">
      <c r="C28033" s="1"/>
    </row>
    <row r="28034" spans="3:3">
      <c r="C28034" s="1"/>
    </row>
    <row r="28035" spans="3:3">
      <c r="C28035" s="1"/>
    </row>
    <row r="28036" spans="3:3">
      <c r="C28036" s="1"/>
    </row>
    <row r="28037" spans="3:3">
      <c r="C28037" s="1"/>
    </row>
    <row r="28038" spans="3:3">
      <c r="C28038" s="1"/>
    </row>
    <row r="28039" spans="3:3">
      <c r="C28039" s="1"/>
    </row>
    <row r="28040" spans="3:3">
      <c r="C28040" s="1"/>
    </row>
    <row r="28041" spans="3:3">
      <c r="C28041" s="1"/>
    </row>
    <row r="28042" spans="3:3">
      <c r="C28042" s="1"/>
    </row>
    <row r="28043" spans="3:3">
      <c r="C28043" s="1"/>
    </row>
    <row r="28044" spans="3:3">
      <c r="C28044" s="1"/>
    </row>
    <row r="28045" spans="3:3">
      <c r="C28045" s="1"/>
    </row>
    <row r="28046" spans="3:3">
      <c r="C28046" s="1"/>
    </row>
    <row r="28047" spans="3:3">
      <c r="C28047" s="1"/>
    </row>
    <row r="28048" spans="3:3">
      <c r="C28048" s="1"/>
    </row>
    <row r="28049" spans="3:3">
      <c r="C28049" s="1"/>
    </row>
    <row r="28050" spans="3:3">
      <c r="C28050" s="1"/>
    </row>
    <row r="28051" spans="3:3">
      <c r="C28051" s="1"/>
    </row>
    <row r="28052" spans="3:3">
      <c r="C28052" s="1"/>
    </row>
    <row r="28053" spans="3:3">
      <c r="C28053" s="1"/>
    </row>
    <row r="28054" spans="3:3">
      <c r="C28054" s="1"/>
    </row>
    <row r="28055" spans="3:3">
      <c r="C28055" s="1"/>
    </row>
    <row r="28056" spans="3:3">
      <c r="C28056" s="1"/>
    </row>
    <row r="28057" spans="3:3">
      <c r="C28057" s="1"/>
    </row>
    <row r="28058" spans="3:3">
      <c r="C28058" s="1"/>
    </row>
    <row r="28059" spans="3:3">
      <c r="C28059" s="1"/>
    </row>
    <row r="28060" spans="3:3">
      <c r="C28060" s="1"/>
    </row>
    <row r="28061" spans="3:3">
      <c r="C28061" s="1"/>
    </row>
    <row r="28062" spans="3:3">
      <c r="C28062" s="1"/>
    </row>
    <row r="28063" spans="3:3">
      <c r="C28063" s="1"/>
    </row>
    <row r="28064" spans="3:3">
      <c r="C28064" s="1"/>
    </row>
    <row r="28065" spans="3:3">
      <c r="C28065" s="1"/>
    </row>
    <row r="28066" spans="3:3">
      <c r="C28066" s="1"/>
    </row>
    <row r="28067" spans="3:3">
      <c r="C28067" s="1"/>
    </row>
    <row r="28068" spans="3:3">
      <c r="C28068" s="1"/>
    </row>
    <row r="28069" spans="3:3">
      <c r="C28069" s="1"/>
    </row>
    <row r="28070" spans="3:3">
      <c r="C28070" s="1"/>
    </row>
    <row r="28071" spans="3:3">
      <c r="C28071" s="1"/>
    </row>
    <row r="28072" spans="3:3">
      <c r="C28072" s="1"/>
    </row>
    <row r="28073" spans="3:3">
      <c r="C28073" s="1"/>
    </row>
    <row r="28074" spans="3:3">
      <c r="C28074" s="1"/>
    </row>
    <row r="28075" spans="3:3">
      <c r="C28075" s="1"/>
    </row>
    <row r="28076" spans="3:3">
      <c r="C28076" s="1"/>
    </row>
    <row r="28077" spans="3:3">
      <c r="C28077" s="1"/>
    </row>
    <row r="28078" spans="3:3">
      <c r="C28078" s="1"/>
    </row>
    <row r="28079" spans="3:3">
      <c r="C28079" s="1"/>
    </row>
    <row r="28080" spans="3:3">
      <c r="C28080" s="1"/>
    </row>
    <row r="28081" spans="3:3">
      <c r="C28081" s="1"/>
    </row>
    <row r="28082" spans="3:3">
      <c r="C28082" s="1"/>
    </row>
    <row r="28083" spans="3:3">
      <c r="C28083" s="1"/>
    </row>
    <row r="28084" spans="3:3">
      <c r="C28084" s="1"/>
    </row>
    <row r="28085" spans="3:3">
      <c r="C28085" s="1"/>
    </row>
    <row r="28086" spans="3:3">
      <c r="C28086" s="1"/>
    </row>
    <row r="28087" spans="3:3">
      <c r="C28087" s="1"/>
    </row>
    <row r="28088" spans="3:3">
      <c r="C28088" s="1"/>
    </row>
    <row r="28089" spans="3:3">
      <c r="C28089" s="1"/>
    </row>
    <row r="28090" spans="3:3">
      <c r="C28090" s="1"/>
    </row>
    <row r="28091" spans="3:3">
      <c r="C28091" s="1"/>
    </row>
    <row r="28092" spans="3:3">
      <c r="C28092" s="1"/>
    </row>
    <row r="28093" spans="3:3">
      <c r="C28093" s="1"/>
    </row>
    <row r="28094" spans="3:3">
      <c r="C28094" s="1"/>
    </row>
    <row r="28095" spans="3:3">
      <c r="C28095" s="1"/>
    </row>
    <row r="28096" spans="3:3">
      <c r="C28096" s="1"/>
    </row>
    <row r="28097" spans="3:3">
      <c r="C28097" s="1"/>
    </row>
    <row r="28098" spans="3:3">
      <c r="C28098" s="1"/>
    </row>
    <row r="28099" spans="3:3">
      <c r="C28099" s="1"/>
    </row>
    <row r="28100" spans="3:3">
      <c r="C28100" s="1"/>
    </row>
    <row r="28101" spans="3:3">
      <c r="C28101" s="1"/>
    </row>
    <row r="28102" spans="3:3">
      <c r="C28102" s="1"/>
    </row>
    <row r="28103" spans="3:3">
      <c r="C28103" s="1"/>
    </row>
    <row r="28104" spans="3:3">
      <c r="C28104" s="1"/>
    </row>
    <row r="28105" spans="3:3">
      <c r="C28105" s="1"/>
    </row>
    <row r="28106" spans="3:3">
      <c r="C28106" s="1"/>
    </row>
    <row r="28107" spans="3:3">
      <c r="C28107" s="1"/>
    </row>
    <row r="28108" spans="3:3">
      <c r="C28108" s="1"/>
    </row>
    <row r="28109" spans="3:3">
      <c r="C28109" s="1"/>
    </row>
    <row r="28110" spans="3:3">
      <c r="C28110" s="1"/>
    </row>
    <row r="28111" spans="3:3">
      <c r="C28111" s="1"/>
    </row>
    <row r="28112" spans="3:3">
      <c r="C28112" s="1"/>
    </row>
    <row r="28113" spans="3:3">
      <c r="C28113" s="1"/>
    </row>
    <row r="28114" spans="3:3">
      <c r="C28114" s="1"/>
    </row>
    <row r="28115" spans="3:3">
      <c r="C28115" s="1"/>
    </row>
    <row r="28116" spans="3:3">
      <c r="C28116" s="1"/>
    </row>
    <row r="28117" spans="3:3">
      <c r="C28117" s="1"/>
    </row>
    <row r="28118" spans="3:3">
      <c r="C28118" s="1"/>
    </row>
    <row r="28119" spans="3:3">
      <c r="C28119" s="1"/>
    </row>
    <row r="28120" spans="3:3">
      <c r="C28120" s="1"/>
    </row>
    <row r="28121" spans="3:3">
      <c r="C28121" s="1"/>
    </row>
    <row r="28122" spans="3:3">
      <c r="C28122" s="1"/>
    </row>
    <row r="28123" spans="3:3">
      <c r="C28123" s="1"/>
    </row>
    <row r="28124" spans="3:3">
      <c r="C28124" s="1"/>
    </row>
    <row r="28125" spans="3:3">
      <c r="C28125" s="1"/>
    </row>
    <row r="28126" spans="3:3">
      <c r="C28126" s="1"/>
    </row>
    <row r="28127" spans="3:3">
      <c r="C28127" s="1"/>
    </row>
    <row r="28128" spans="3:3">
      <c r="C28128" s="1"/>
    </row>
    <row r="28129" spans="3:3">
      <c r="C28129" s="1"/>
    </row>
    <row r="28130" spans="3:3">
      <c r="C28130" s="1"/>
    </row>
    <row r="28131" spans="3:3">
      <c r="C28131" s="1"/>
    </row>
    <row r="28132" spans="3:3">
      <c r="C28132" s="1"/>
    </row>
    <row r="28133" spans="3:3">
      <c r="C28133" s="1"/>
    </row>
    <row r="28134" spans="3:3">
      <c r="C28134" s="1"/>
    </row>
    <row r="28135" spans="3:3">
      <c r="C28135" s="1"/>
    </row>
    <row r="28136" spans="3:3">
      <c r="C28136" s="1"/>
    </row>
    <row r="28137" spans="3:3">
      <c r="C28137" s="1"/>
    </row>
    <row r="28138" spans="3:3">
      <c r="C28138" s="1"/>
    </row>
    <row r="28139" spans="3:3">
      <c r="C28139" s="1"/>
    </row>
    <row r="28140" spans="3:3">
      <c r="C28140" s="1"/>
    </row>
    <row r="28141" spans="3:3">
      <c r="C28141" s="1"/>
    </row>
    <row r="28142" spans="3:3">
      <c r="C28142" s="1"/>
    </row>
    <row r="28143" spans="3:3">
      <c r="C28143" s="1"/>
    </row>
    <row r="28144" spans="3:3">
      <c r="C28144" s="1"/>
    </row>
    <row r="28145" spans="3:3">
      <c r="C28145" s="1"/>
    </row>
    <row r="28146" spans="3:3">
      <c r="C28146" s="1"/>
    </row>
    <row r="28147" spans="3:3">
      <c r="C28147" s="1"/>
    </row>
    <row r="28148" spans="3:3">
      <c r="C28148" s="1"/>
    </row>
    <row r="28149" spans="3:3">
      <c r="C28149" s="1"/>
    </row>
    <row r="28150" spans="3:3">
      <c r="C28150" s="1"/>
    </row>
    <row r="28151" spans="3:3">
      <c r="C28151" s="1"/>
    </row>
    <row r="28152" spans="3:3">
      <c r="C28152" s="1"/>
    </row>
    <row r="28153" spans="3:3">
      <c r="C28153" s="1"/>
    </row>
    <row r="28154" spans="3:3">
      <c r="C28154" s="1"/>
    </row>
    <row r="28155" spans="3:3">
      <c r="C28155" s="1"/>
    </row>
    <row r="28156" spans="3:3">
      <c r="C28156" s="1"/>
    </row>
    <row r="28157" spans="3:3">
      <c r="C28157" s="1"/>
    </row>
    <row r="28158" spans="3:3">
      <c r="C28158" s="1"/>
    </row>
    <row r="28159" spans="3:3">
      <c r="C28159" s="1"/>
    </row>
    <row r="28160" spans="3:3">
      <c r="C28160" s="1"/>
    </row>
    <row r="28161" spans="3:3">
      <c r="C28161" s="1"/>
    </row>
    <row r="28162" spans="3:3">
      <c r="C28162" s="1"/>
    </row>
    <row r="28163" spans="3:3">
      <c r="C28163" s="1"/>
    </row>
    <row r="28164" spans="3:3">
      <c r="C28164" s="1"/>
    </row>
    <row r="28165" spans="3:3">
      <c r="C28165" s="1"/>
    </row>
    <row r="28166" spans="3:3">
      <c r="C28166" s="1"/>
    </row>
    <row r="28167" spans="3:3">
      <c r="C28167" s="1"/>
    </row>
    <row r="28168" spans="3:3">
      <c r="C28168" s="1"/>
    </row>
    <row r="28169" spans="3:3">
      <c r="C28169" s="1"/>
    </row>
    <row r="28170" spans="3:3">
      <c r="C28170" s="1"/>
    </row>
    <row r="28171" spans="3:3">
      <c r="C28171" s="1"/>
    </row>
    <row r="28172" spans="3:3">
      <c r="C28172" s="1"/>
    </row>
    <row r="28173" spans="3:3">
      <c r="C28173" s="1"/>
    </row>
    <row r="28174" spans="3:3">
      <c r="C28174" s="1"/>
    </row>
    <row r="28175" spans="3:3">
      <c r="C28175" s="1"/>
    </row>
    <row r="28176" spans="3:3">
      <c r="C28176" s="1"/>
    </row>
    <row r="28177" spans="3:3">
      <c r="C28177" s="1"/>
    </row>
    <row r="28178" spans="3:3">
      <c r="C28178" s="1"/>
    </row>
    <row r="28179" spans="3:3">
      <c r="C28179" s="1"/>
    </row>
    <row r="28180" spans="3:3">
      <c r="C28180" s="1"/>
    </row>
    <row r="28181" spans="3:3">
      <c r="C28181" s="1"/>
    </row>
    <row r="28182" spans="3:3">
      <c r="C28182" s="1"/>
    </row>
    <row r="28183" spans="3:3">
      <c r="C28183" s="1"/>
    </row>
    <row r="28184" spans="3:3">
      <c r="C28184" s="1"/>
    </row>
    <row r="28185" spans="3:3">
      <c r="C28185" s="1"/>
    </row>
    <row r="28186" spans="3:3">
      <c r="C28186" s="1"/>
    </row>
    <row r="28187" spans="3:3">
      <c r="C28187" s="1"/>
    </row>
    <row r="28188" spans="3:3">
      <c r="C28188" s="1"/>
    </row>
    <row r="28189" spans="3:3">
      <c r="C28189" s="1"/>
    </row>
    <row r="28190" spans="3:3">
      <c r="C28190" s="1"/>
    </row>
    <row r="28191" spans="3:3">
      <c r="C28191" s="1"/>
    </row>
    <row r="28192" spans="3:3">
      <c r="C28192" s="1"/>
    </row>
    <row r="28193" spans="3:3">
      <c r="C28193" s="1"/>
    </row>
    <row r="28194" spans="3:3">
      <c r="C28194" s="1"/>
    </row>
    <row r="28195" spans="3:3">
      <c r="C28195" s="1"/>
    </row>
    <row r="28196" spans="3:3">
      <c r="C28196" s="1"/>
    </row>
    <row r="28197" spans="3:3">
      <c r="C28197" s="1"/>
    </row>
    <row r="28198" spans="3:3">
      <c r="C28198" s="1"/>
    </row>
    <row r="28199" spans="3:3">
      <c r="C28199" s="1"/>
    </row>
    <row r="28200" spans="3:3">
      <c r="C28200" s="1"/>
    </row>
    <row r="28201" spans="3:3">
      <c r="C28201" s="1"/>
    </row>
    <row r="28202" spans="3:3">
      <c r="C28202" s="1"/>
    </row>
    <row r="28203" spans="3:3">
      <c r="C28203" s="1"/>
    </row>
    <row r="28204" spans="3:3">
      <c r="C28204" s="1"/>
    </row>
    <row r="28205" spans="3:3">
      <c r="C28205" s="1"/>
    </row>
    <row r="28206" spans="3:3">
      <c r="C28206" s="1"/>
    </row>
    <row r="28207" spans="3:3">
      <c r="C28207" s="1"/>
    </row>
    <row r="28208" spans="3:3">
      <c r="C28208" s="1"/>
    </row>
    <row r="28209" spans="3:3">
      <c r="C28209" s="1"/>
    </row>
    <row r="28210" spans="3:3">
      <c r="C28210" s="1"/>
    </row>
    <row r="28211" spans="3:3">
      <c r="C28211" s="1"/>
    </row>
    <row r="28212" spans="3:3">
      <c r="C28212" s="1"/>
    </row>
    <row r="28213" spans="3:3">
      <c r="C28213" s="1"/>
    </row>
    <row r="28214" spans="3:3">
      <c r="C28214" s="1"/>
    </row>
    <row r="28215" spans="3:3">
      <c r="C28215" s="1"/>
    </row>
    <row r="28216" spans="3:3">
      <c r="C28216" s="1"/>
    </row>
    <row r="28217" spans="3:3">
      <c r="C28217" s="1"/>
    </row>
    <row r="28218" spans="3:3">
      <c r="C28218" s="1"/>
    </row>
    <row r="28219" spans="3:3">
      <c r="C28219" s="1"/>
    </row>
    <row r="28220" spans="3:3">
      <c r="C28220" s="1"/>
    </row>
    <row r="28221" spans="3:3">
      <c r="C28221" s="1"/>
    </row>
    <row r="28222" spans="3:3">
      <c r="C28222" s="1"/>
    </row>
    <row r="28223" spans="3:3">
      <c r="C28223" s="1"/>
    </row>
    <row r="28224" spans="3:3">
      <c r="C28224" s="1"/>
    </row>
    <row r="28225" spans="3:3">
      <c r="C28225" s="1"/>
    </row>
    <row r="28226" spans="3:3">
      <c r="C28226" s="1"/>
    </row>
    <row r="28227" spans="3:3">
      <c r="C28227" s="1"/>
    </row>
    <row r="28228" spans="3:3">
      <c r="C28228" s="1"/>
    </row>
    <row r="28229" spans="3:3">
      <c r="C28229" s="1"/>
    </row>
    <row r="28230" spans="3:3">
      <c r="C28230" s="1"/>
    </row>
    <row r="28231" spans="3:3">
      <c r="C28231" s="1"/>
    </row>
    <row r="28232" spans="3:3">
      <c r="C28232" s="1"/>
    </row>
    <row r="28233" spans="3:3">
      <c r="C28233" s="1"/>
    </row>
    <row r="28234" spans="3:3">
      <c r="C28234" s="1"/>
    </row>
    <row r="28235" spans="3:3">
      <c r="C28235" s="1"/>
    </row>
    <row r="28236" spans="3:3">
      <c r="C28236" s="1"/>
    </row>
    <row r="28237" spans="3:3">
      <c r="C28237" s="1"/>
    </row>
    <row r="28238" spans="3:3">
      <c r="C28238" s="1"/>
    </row>
    <row r="28239" spans="3:3">
      <c r="C28239" s="1"/>
    </row>
    <row r="28240" spans="3:3">
      <c r="C28240" s="1"/>
    </row>
    <row r="28241" spans="3:3">
      <c r="C28241" s="1"/>
    </row>
    <row r="28242" spans="3:3">
      <c r="C28242" s="1"/>
    </row>
    <row r="28243" spans="3:3">
      <c r="C28243" s="1"/>
    </row>
    <row r="28244" spans="3:3">
      <c r="C28244" s="1"/>
    </row>
    <row r="28245" spans="3:3">
      <c r="C28245" s="1"/>
    </row>
    <row r="28246" spans="3:3">
      <c r="C28246" s="1"/>
    </row>
    <row r="28247" spans="3:3">
      <c r="C28247" s="1"/>
    </row>
    <row r="28248" spans="3:3">
      <c r="C28248" s="1"/>
    </row>
    <row r="28249" spans="3:3">
      <c r="C28249" s="1"/>
    </row>
    <row r="28250" spans="3:3">
      <c r="C28250" s="1"/>
    </row>
    <row r="28251" spans="3:3">
      <c r="C28251" s="1"/>
    </row>
    <row r="28252" spans="3:3">
      <c r="C28252" s="1"/>
    </row>
    <row r="28253" spans="3:3">
      <c r="C28253" s="1"/>
    </row>
    <row r="28254" spans="3:3">
      <c r="C28254" s="1"/>
    </row>
    <row r="28255" spans="3:3">
      <c r="C28255" s="1"/>
    </row>
    <row r="28256" spans="3:3">
      <c r="C28256" s="1"/>
    </row>
    <row r="28257" spans="3:3">
      <c r="C28257" s="1"/>
    </row>
    <row r="28258" spans="3:3">
      <c r="C28258" s="1"/>
    </row>
    <row r="28259" spans="3:3">
      <c r="C28259" s="1"/>
    </row>
    <row r="28260" spans="3:3">
      <c r="C28260" s="1"/>
    </row>
    <row r="28261" spans="3:3">
      <c r="C28261" s="1"/>
    </row>
    <row r="28262" spans="3:3">
      <c r="C28262" s="1"/>
    </row>
    <row r="28263" spans="3:3">
      <c r="C28263" s="1"/>
    </row>
    <row r="28264" spans="3:3">
      <c r="C28264" s="1"/>
    </row>
    <row r="28265" spans="3:3">
      <c r="C28265" s="1"/>
    </row>
    <row r="28266" spans="3:3">
      <c r="C28266" s="1"/>
    </row>
    <row r="28267" spans="3:3">
      <c r="C28267" s="1"/>
    </row>
    <row r="28268" spans="3:3">
      <c r="C28268" s="1"/>
    </row>
    <row r="28269" spans="3:3">
      <c r="C28269" s="1"/>
    </row>
    <row r="28270" spans="3:3">
      <c r="C28270" s="1"/>
    </row>
    <row r="28271" spans="3:3">
      <c r="C28271" s="1"/>
    </row>
    <row r="28272" spans="3:3">
      <c r="C28272" s="1"/>
    </row>
    <row r="28273" spans="3:3">
      <c r="C28273" s="1"/>
    </row>
    <row r="28274" spans="3:3">
      <c r="C28274" s="1"/>
    </row>
    <row r="28275" spans="3:3">
      <c r="C28275" s="1"/>
    </row>
    <row r="28276" spans="3:3">
      <c r="C28276" s="1"/>
    </row>
    <row r="28277" spans="3:3">
      <c r="C28277" s="1"/>
    </row>
    <row r="28278" spans="3:3">
      <c r="C28278" s="1"/>
    </row>
    <row r="28279" spans="3:3">
      <c r="C28279" s="1"/>
    </row>
    <row r="28280" spans="3:3">
      <c r="C28280" s="1"/>
    </row>
    <row r="28281" spans="3:3">
      <c r="C28281" s="1"/>
    </row>
    <row r="28282" spans="3:3">
      <c r="C28282" s="1"/>
    </row>
    <row r="28283" spans="3:3">
      <c r="C28283" s="1"/>
    </row>
    <row r="28284" spans="3:3">
      <c r="C28284" s="1"/>
    </row>
    <row r="28285" spans="3:3">
      <c r="C28285" s="1"/>
    </row>
    <row r="28286" spans="3:3">
      <c r="C28286" s="1"/>
    </row>
    <row r="28287" spans="3:3">
      <c r="C28287" s="1"/>
    </row>
    <row r="28288" spans="3:3">
      <c r="C28288" s="1"/>
    </row>
    <row r="28289" spans="3:3">
      <c r="C28289" s="1"/>
    </row>
    <row r="28290" spans="3:3">
      <c r="C28290" s="1"/>
    </row>
    <row r="28291" spans="3:3">
      <c r="C28291" s="1"/>
    </row>
    <row r="28292" spans="3:3">
      <c r="C28292" s="1"/>
    </row>
    <row r="28293" spans="3:3">
      <c r="C28293" s="1"/>
    </row>
    <row r="28294" spans="3:3">
      <c r="C28294" s="1"/>
    </row>
    <row r="28295" spans="3:3">
      <c r="C28295" s="1"/>
    </row>
    <row r="28296" spans="3:3">
      <c r="C28296" s="1"/>
    </row>
    <row r="28297" spans="3:3">
      <c r="C28297" s="1"/>
    </row>
    <row r="28298" spans="3:3">
      <c r="C28298" s="1"/>
    </row>
    <row r="28299" spans="3:3">
      <c r="C28299" s="1"/>
    </row>
    <row r="28300" spans="3:3">
      <c r="C28300" s="1"/>
    </row>
    <row r="28301" spans="3:3">
      <c r="C28301" s="1"/>
    </row>
    <row r="28302" spans="3:3">
      <c r="C28302" s="1"/>
    </row>
    <row r="28303" spans="3:3">
      <c r="C28303" s="1"/>
    </row>
    <row r="28304" spans="3:3">
      <c r="C28304" s="1"/>
    </row>
    <row r="28305" spans="3:3">
      <c r="C28305" s="1"/>
    </row>
    <row r="28306" spans="3:3">
      <c r="C28306" s="1"/>
    </row>
    <row r="28307" spans="3:3">
      <c r="C28307" s="1"/>
    </row>
    <row r="28308" spans="3:3">
      <c r="C28308" s="1"/>
    </row>
    <row r="28309" spans="3:3">
      <c r="C28309" s="1"/>
    </row>
    <row r="28310" spans="3:3">
      <c r="C28310" s="1"/>
    </row>
    <row r="28311" spans="3:3">
      <c r="C28311" s="1"/>
    </row>
    <row r="28312" spans="3:3">
      <c r="C28312" s="1"/>
    </row>
    <row r="28313" spans="3:3">
      <c r="C28313" s="1"/>
    </row>
    <row r="28314" spans="3:3">
      <c r="C28314" s="1"/>
    </row>
    <row r="28315" spans="3:3">
      <c r="C28315" s="1"/>
    </row>
    <row r="28316" spans="3:3">
      <c r="C28316" s="1"/>
    </row>
    <row r="28317" spans="3:3">
      <c r="C28317" s="1"/>
    </row>
    <row r="28318" spans="3:3">
      <c r="C28318" s="1"/>
    </row>
    <row r="28319" spans="3:3">
      <c r="C28319" s="1"/>
    </row>
    <row r="28320" spans="3:3">
      <c r="C28320" s="1"/>
    </row>
    <row r="28321" spans="3:3">
      <c r="C28321" s="1"/>
    </row>
    <row r="28322" spans="3:3">
      <c r="C28322" s="1"/>
    </row>
    <row r="28323" spans="3:3">
      <c r="C28323" s="1"/>
    </row>
    <row r="28324" spans="3:3">
      <c r="C28324" s="1"/>
    </row>
    <row r="28325" spans="3:3">
      <c r="C28325" s="1"/>
    </row>
    <row r="28326" spans="3:3">
      <c r="C28326" s="1"/>
    </row>
    <row r="28327" spans="3:3">
      <c r="C28327" s="1"/>
    </row>
    <row r="28328" spans="3:3">
      <c r="C28328" s="1"/>
    </row>
    <row r="28329" spans="3:3">
      <c r="C28329" s="1"/>
    </row>
    <row r="28330" spans="3:3">
      <c r="C28330" s="1"/>
    </row>
    <row r="28331" spans="3:3">
      <c r="C28331" s="1"/>
    </row>
    <row r="28332" spans="3:3">
      <c r="C28332" s="1"/>
    </row>
    <row r="28333" spans="3:3">
      <c r="C28333" s="1"/>
    </row>
    <row r="28334" spans="3:3">
      <c r="C28334" s="1"/>
    </row>
    <row r="28335" spans="3:3">
      <c r="C28335" s="1"/>
    </row>
    <row r="28336" spans="3:3">
      <c r="C28336" s="1"/>
    </row>
    <row r="28337" spans="3:3">
      <c r="C28337" s="1"/>
    </row>
    <row r="28338" spans="3:3">
      <c r="C28338" s="1"/>
    </row>
    <row r="28339" spans="3:3">
      <c r="C28339" s="1"/>
    </row>
    <row r="28340" spans="3:3">
      <c r="C28340" s="1"/>
    </row>
    <row r="28341" spans="3:3">
      <c r="C28341" s="1"/>
    </row>
    <row r="28342" spans="3:3">
      <c r="C28342" s="1"/>
    </row>
    <row r="28343" spans="3:3">
      <c r="C28343" s="1"/>
    </row>
    <row r="28344" spans="3:3">
      <c r="C28344" s="1"/>
    </row>
    <row r="28345" spans="3:3">
      <c r="C28345" s="1"/>
    </row>
    <row r="28346" spans="3:3">
      <c r="C28346" s="1"/>
    </row>
    <row r="28347" spans="3:3">
      <c r="C28347" s="1"/>
    </row>
    <row r="28348" spans="3:3">
      <c r="C28348" s="1"/>
    </row>
    <row r="28349" spans="3:3">
      <c r="C28349" s="1"/>
    </row>
    <row r="28350" spans="3:3">
      <c r="C28350" s="1"/>
    </row>
    <row r="28351" spans="3:3">
      <c r="C28351" s="1"/>
    </row>
    <row r="28352" spans="3:3">
      <c r="C28352" s="1"/>
    </row>
    <row r="28353" spans="3:3">
      <c r="C28353" s="1"/>
    </row>
    <row r="28354" spans="3:3">
      <c r="C28354" s="1"/>
    </row>
    <row r="28355" spans="3:3">
      <c r="C28355" s="1"/>
    </row>
    <row r="28356" spans="3:3">
      <c r="C28356" s="1"/>
    </row>
    <row r="28357" spans="3:3">
      <c r="C28357" s="1"/>
    </row>
    <row r="28358" spans="3:3">
      <c r="C28358" s="1"/>
    </row>
    <row r="28359" spans="3:3">
      <c r="C28359" s="1"/>
    </row>
    <row r="28360" spans="3:3">
      <c r="C28360" s="1"/>
    </row>
    <row r="28361" spans="3:3">
      <c r="C28361" s="1"/>
    </row>
    <row r="28362" spans="3:3">
      <c r="C28362" s="1"/>
    </row>
    <row r="28363" spans="3:3">
      <c r="C28363" s="1"/>
    </row>
    <row r="28364" spans="3:3">
      <c r="C28364" s="1"/>
    </row>
    <row r="28365" spans="3:3">
      <c r="C28365" s="1"/>
    </row>
    <row r="28366" spans="3:3">
      <c r="C28366" s="1"/>
    </row>
    <row r="28367" spans="3:3">
      <c r="C28367" s="1"/>
    </row>
    <row r="28368" spans="3:3">
      <c r="C28368" s="1"/>
    </row>
    <row r="28369" spans="3:3">
      <c r="C28369" s="1"/>
    </row>
    <row r="28370" spans="3:3">
      <c r="C28370" s="1"/>
    </row>
    <row r="28371" spans="3:3">
      <c r="C28371" s="1"/>
    </row>
    <row r="28372" spans="3:3">
      <c r="C28372" s="1"/>
    </row>
    <row r="28373" spans="3:3">
      <c r="C28373" s="1"/>
    </row>
    <row r="28374" spans="3:3">
      <c r="C28374" s="1"/>
    </row>
    <row r="28375" spans="3:3">
      <c r="C28375" s="1"/>
    </row>
    <row r="28376" spans="3:3">
      <c r="C28376" s="1"/>
    </row>
    <row r="28377" spans="3:3">
      <c r="C28377" s="1"/>
    </row>
    <row r="28378" spans="3:3">
      <c r="C28378" s="1"/>
    </row>
    <row r="28379" spans="3:3">
      <c r="C28379" s="1"/>
    </row>
    <row r="28380" spans="3:3">
      <c r="C28380" s="1"/>
    </row>
    <row r="28381" spans="3:3">
      <c r="C28381" s="1"/>
    </row>
    <row r="28382" spans="3:3">
      <c r="C28382" s="1"/>
    </row>
    <row r="28383" spans="3:3">
      <c r="C28383" s="1"/>
    </row>
    <row r="28384" spans="3:3">
      <c r="C28384" s="1"/>
    </row>
    <row r="28385" spans="3:3">
      <c r="C28385" s="1"/>
    </row>
    <row r="28386" spans="3:3">
      <c r="C28386" s="1"/>
    </row>
    <row r="28387" spans="3:3">
      <c r="C28387" s="1"/>
    </row>
    <row r="28388" spans="3:3">
      <c r="C28388" s="1"/>
    </row>
    <row r="28389" spans="3:3">
      <c r="C28389" s="1"/>
    </row>
    <row r="28390" spans="3:3">
      <c r="C28390" s="1"/>
    </row>
    <row r="28391" spans="3:3">
      <c r="C28391" s="1"/>
    </row>
    <row r="28392" spans="3:3">
      <c r="C28392" s="1"/>
    </row>
    <row r="28393" spans="3:3">
      <c r="C28393" s="1"/>
    </row>
    <row r="28394" spans="3:3">
      <c r="C28394" s="1"/>
    </row>
    <row r="28395" spans="3:3">
      <c r="C28395" s="1"/>
    </row>
    <row r="28396" spans="3:3">
      <c r="C28396" s="1"/>
    </row>
    <row r="28397" spans="3:3">
      <c r="C28397" s="1"/>
    </row>
    <row r="28398" spans="3:3">
      <c r="C28398" s="1"/>
    </row>
    <row r="28399" spans="3:3">
      <c r="C28399" s="1"/>
    </row>
    <row r="28400" spans="3:3">
      <c r="C28400" s="1"/>
    </row>
    <row r="28401" spans="3:3">
      <c r="C28401" s="1"/>
    </row>
    <row r="28402" spans="3:3">
      <c r="C28402" s="1"/>
    </row>
    <row r="28403" spans="3:3">
      <c r="C28403" s="1"/>
    </row>
    <row r="28404" spans="3:3">
      <c r="C28404" s="1"/>
    </row>
    <row r="28405" spans="3:3">
      <c r="C28405" s="1"/>
    </row>
    <row r="28406" spans="3:3">
      <c r="C28406" s="1"/>
    </row>
    <row r="28407" spans="3:3">
      <c r="C28407" s="1"/>
    </row>
    <row r="28408" spans="3:3">
      <c r="C28408" s="1"/>
    </row>
    <row r="28409" spans="3:3">
      <c r="C28409" s="1"/>
    </row>
    <row r="28410" spans="3:3">
      <c r="C28410" s="1"/>
    </row>
    <row r="28411" spans="3:3">
      <c r="C28411" s="1"/>
    </row>
    <row r="28412" spans="3:3">
      <c r="C28412" s="1"/>
    </row>
    <row r="28413" spans="3:3">
      <c r="C28413" s="1"/>
    </row>
    <row r="28414" spans="3:3">
      <c r="C28414" s="1"/>
    </row>
    <row r="28415" spans="3:3">
      <c r="C28415" s="1"/>
    </row>
    <row r="28416" spans="3:3">
      <c r="C28416" s="1"/>
    </row>
    <row r="28417" spans="3:3">
      <c r="C28417" s="1"/>
    </row>
    <row r="28418" spans="3:3">
      <c r="C28418" s="1"/>
    </row>
    <row r="28419" spans="3:3">
      <c r="C28419" s="1"/>
    </row>
    <row r="28420" spans="3:3">
      <c r="C28420" s="1"/>
    </row>
    <row r="28421" spans="3:3">
      <c r="C28421" s="1"/>
    </row>
    <row r="28422" spans="3:3">
      <c r="C28422" s="1"/>
    </row>
    <row r="28423" spans="3:3">
      <c r="C28423" s="1"/>
    </row>
    <row r="28424" spans="3:3">
      <c r="C28424" s="1"/>
    </row>
    <row r="28425" spans="3:3">
      <c r="C28425" s="1"/>
    </row>
    <row r="28426" spans="3:3">
      <c r="C28426" s="1"/>
    </row>
    <row r="28427" spans="3:3">
      <c r="C28427" s="1"/>
    </row>
    <row r="28428" spans="3:3">
      <c r="C28428" s="1"/>
    </row>
    <row r="28429" spans="3:3">
      <c r="C28429" s="1"/>
    </row>
    <row r="28430" spans="3:3">
      <c r="C28430" s="1"/>
    </row>
    <row r="28431" spans="3:3">
      <c r="C28431" s="1"/>
    </row>
    <row r="28432" spans="3:3">
      <c r="C28432" s="1"/>
    </row>
    <row r="28433" spans="3:3">
      <c r="C28433" s="1"/>
    </row>
    <row r="28434" spans="3:3">
      <c r="C28434" s="1"/>
    </row>
    <row r="28435" spans="3:3">
      <c r="C28435" s="1"/>
    </row>
    <row r="28436" spans="3:3">
      <c r="C28436" s="1"/>
    </row>
    <row r="28437" spans="3:3">
      <c r="C28437" s="1"/>
    </row>
    <row r="28438" spans="3:3">
      <c r="C28438" s="1"/>
    </row>
    <row r="28439" spans="3:3">
      <c r="C28439" s="1"/>
    </row>
    <row r="28440" spans="3:3">
      <c r="C28440" s="1"/>
    </row>
    <row r="28441" spans="3:3">
      <c r="C28441" s="1"/>
    </row>
    <row r="28442" spans="3:3">
      <c r="C28442" s="1"/>
    </row>
    <row r="28443" spans="3:3">
      <c r="C28443" s="1"/>
    </row>
    <row r="28444" spans="3:3">
      <c r="C28444" s="1"/>
    </row>
    <row r="28445" spans="3:3">
      <c r="C28445" s="1"/>
    </row>
    <row r="28446" spans="3:3">
      <c r="C28446" s="1"/>
    </row>
    <row r="28447" spans="3:3">
      <c r="C28447" s="1"/>
    </row>
    <row r="28448" spans="3:3">
      <c r="C28448" s="1"/>
    </row>
    <row r="28449" spans="3:3">
      <c r="C28449" s="1"/>
    </row>
    <row r="28450" spans="3:3">
      <c r="C28450" s="1"/>
    </row>
    <row r="28451" spans="3:3">
      <c r="C28451" s="1"/>
    </row>
    <row r="28452" spans="3:3">
      <c r="C28452" s="1"/>
    </row>
    <row r="28453" spans="3:3">
      <c r="C28453" s="1"/>
    </row>
    <row r="28454" spans="3:3">
      <c r="C28454" s="1"/>
    </row>
    <row r="28455" spans="3:3">
      <c r="C28455" s="1"/>
    </row>
    <row r="28456" spans="3:3">
      <c r="C28456" s="1"/>
    </row>
    <row r="28457" spans="3:3">
      <c r="C28457" s="1"/>
    </row>
    <row r="28458" spans="3:3">
      <c r="C28458" s="1"/>
    </row>
    <row r="28459" spans="3:3">
      <c r="C28459" s="1"/>
    </row>
    <row r="28460" spans="3:3">
      <c r="C28460" s="1"/>
    </row>
    <row r="28461" spans="3:3">
      <c r="C28461" s="1"/>
    </row>
    <row r="28462" spans="3:3">
      <c r="C28462" s="1"/>
    </row>
    <row r="28463" spans="3:3">
      <c r="C28463" s="1"/>
    </row>
    <row r="28464" spans="3:3">
      <c r="C28464" s="1"/>
    </row>
    <row r="28465" spans="3:3">
      <c r="C28465" s="1"/>
    </row>
    <row r="28466" spans="3:3">
      <c r="C28466" s="1"/>
    </row>
    <row r="28467" spans="3:3">
      <c r="C28467" s="1"/>
    </row>
    <row r="28468" spans="3:3">
      <c r="C28468" s="1"/>
    </row>
    <row r="28469" spans="3:3">
      <c r="C28469" s="1"/>
    </row>
    <row r="28470" spans="3:3">
      <c r="C28470" s="1"/>
    </row>
    <row r="28471" spans="3:3">
      <c r="C28471" s="1"/>
    </row>
    <row r="28472" spans="3:3">
      <c r="C28472" s="1"/>
    </row>
    <row r="28473" spans="3:3">
      <c r="C28473" s="1"/>
    </row>
    <row r="28474" spans="3:3">
      <c r="C28474" s="1"/>
    </row>
    <row r="28475" spans="3:3">
      <c r="C28475" s="1"/>
    </row>
    <row r="28476" spans="3:3">
      <c r="C28476" s="1"/>
    </row>
    <row r="28477" spans="3:3">
      <c r="C28477" s="1"/>
    </row>
    <row r="28478" spans="3:3">
      <c r="C28478" s="1"/>
    </row>
    <row r="28479" spans="3:3">
      <c r="C28479" s="1"/>
    </row>
    <row r="28480" spans="3:3">
      <c r="C28480" s="1"/>
    </row>
    <row r="28481" spans="3:3">
      <c r="C28481" s="1"/>
    </row>
    <row r="28482" spans="3:3">
      <c r="C28482" s="1"/>
    </row>
    <row r="28483" spans="3:3">
      <c r="C28483" s="1"/>
    </row>
    <row r="28484" spans="3:3">
      <c r="C28484" s="1"/>
    </row>
    <row r="28485" spans="3:3">
      <c r="C28485" s="1"/>
    </row>
    <row r="28486" spans="3:3">
      <c r="C28486" s="1"/>
    </row>
    <row r="28487" spans="3:3">
      <c r="C28487" s="1"/>
    </row>
    <row r="28488" spans="3:3">
      <c r="C28488" s="1"/>
    </row>
    <row r="28489" spans="3:3">
      <c r="C28489" s="1"/>
    </row>
    <row r="28490" spans="3:3">
      <c r="C28490" s="1"/>
    </row>
    <row r="28491" spans="3:3">
      <c r="C28491" s="1"/>
    </row>
    <row r="28492" spans="3:3">
      <c r="C28492" s="1"/>
    </row>
    <row r="28493" spans="3:3">
      <c r="C28493" s="1"/>
    </row>
    <row r="28494" spans="3:3">
      <c r="C28494" s="1"/>
    </row>
    <row r="28495" spans="3:3">
      <c r="C28495" s="1"/>
    </row>
    <row r="28496" spans="3:3">
      <c r="C28496" s="1"/>
    </row>
    <row r="28497" spans="3:3">
      <c r="C28497" s="1"/>
    </row>
    <row r="28498" spans="3:3">
      <c r="C28498" s="1"/>
    </row>
    <row r="28499" spans="3:3">
      <c r="C28499" s="1"/>
    </row>
    <row r="28500" spans="3:3">
      <c r="C28500" s="1"/>
    </row>
    <row r="28501" spans="3:3">
      <c r="C28501" s="1"/>
    </row>
    <row r="28502" spans="3:3">
      <c r="C28502" s="1"/>
    </row>
    <row r="28503" spans="3:3">
      <c r="C28503" s="1"/>
    </row>
    <row r="28504" spans="3:3">
      <c r="C28504" s="1"/>
    </row>
    <row r="28505" spans="3:3">
      <c r="C28505" s="1"/>
    </row>
    <row r="28506" spans="3:3">
      <c r="C28506" s="1"/>
    </row>
    <row r="28507" spans="3:3">
      <c r="C28507" s="1"/>
    </row>
    <row r="28508" spans="3:3">
      <c r="C28508" s="1"/>
    </row>
    <row r="28509" spans="3:3">
      <c r="C28509" s="1"/>
    </row>
    <row r="28510" spans="3:3">
      <c r="C28510" s="1"/>
    </row>
    <row r="28511" spans="3:3">
      <c r="C28511" s="1"/>
    </row>
    <row r="28512" spans="3:3">
      <c r="C28512" s="1"/>
    </row>
    <row r="28513" spans="3:3">
      <c r="C28513" s="1"/>
    </row>
    <row r="28514" spans="3:3">
      <c r="C28514" s="1"/>
    </row>
    <row r="28515" spans="3:3">
      <c r="C28515" s="1"/>
    </row>
    <row r="28516" spans="3:3">
      <c r="C28516" s="1"/>
    </row>
    <row r="28517" spans="3:3">
      <c r="C28517" s="1"/>
    </row>
    <row r="28518" spans="3:3">
      <c r="C28518" s="1"/>
    </row>
    <row r="28519" spans="3:3">
      <c r="C28519" s="1"/>
    </row>
    <row r="28520" spans="3:3">
      <c r="C28520" s="1"/>
    </row>
    <row r="28521" spans="3:3">
      <c r="C28521" s="1"/>
    </row>
    <row r="28522" spans="3:3">
      <c r="C28522" s="1"/>
    </row>
    <row r="28523" spans="3:3">
      <c r="C28523" s="1"/>
    </row>
    <row r="28524" spans="3:3">
      <c r="C28524" s="1"/>
    </row>
    <row r="28525" spans="3:3">
      <c r="C28525" s="1"/>
    </row>
    <row r="28526" spans="3:3">
      <c r="C28526" s="1"/>
    </row>
    <row r="28527" spans="3:3">
      <c r="C28527" s="1"/>
    </row>
    <row r="28528" spans="3:3">
      <c r="C28528" s="1"/>
    </row>
    <row r="28529" spans="3:3">
      <c r="C28529" s="1"/>
    </row>
    <row r="28530" spans="3:3">
      <c r="C28530" s="1"/>
    </row>
    <row r="28531" spans="3:3">
      <c r="C28531" s="1"/>
    </row>
    <row r="28532" spans="3:3">
      <c r="C28532" s="1"/>
    </row>
    <row r="28533" spans="3:3">
      <c r="C28533" s="1"/>
    </row>
    <row r="28534" spans="3:3">
      <c r="C28534" s="1"/>
    </row>
    <row r="28535" spans="3:3">
      <c r="C28535" s="1"/>
    </row>
    <row r="28536" spans="3:3">
      <c r="C28536" s="1"/>
    </row>
    <row r="28537" spans="3:3">
      <c r="C28537" s="1"/>
    </row>
    <row r="28538" spans="3:3">
      <c r="C28538" s="1"/>
    </row>
    <row r="28539" spans="3:3">
      <c r="C28539" s="1"/>
    </row>
    <row r="28540" spans="3:3">
      <c r="C28540" s="1"/>
    </row>
    <row r="28541" spans="3:3">
      <c r="C28541" s="1"/>
    </row>
    <row r="28542" spans="3:3">
      <c r="C28542" s="1"/>
    </row>
    <row r="28543" spans="3:3">
      <c r="C28543" s="1"/>
    </row>
    <row r="28544" spans="3:3">
      <c r="C28544" s="1"/>
    </row>
    <row r="28545" spans="3:3">
      <c r="C28545" s="1"/>
    </row>
    <row r="28546" spans="3:3">
      <c r="C28546" s="1"/>
    </row>
    <row r="28547" spans="3:3">
      <c r="C28547" s="1"/>
    </row>
    <row r="28548" spans="3:3">
      <c r="C28548" s="1"/>
    </row>
    <row r="28549" spans="3:3">
      <c r="C28549" s="1"/>
    </row>
    <row r="28550" spans="3:3">
      <c r="C28550" s="1"/>
    </row>
    <row r="28551" spans="3:3">
      <c r="C28551" s="1"/>
    </row>
    <row r="28552" spans="3:3">
      <c r="C28552" s="1"/>
    </row>
    <row r="28553" spans="3:3">
      <c r="C28553" s="1"/>
    </row>
    <row r="28554" spans="3:3">
      <c r="C28554" s="1"/>
    </row>
    <row r="28555" spans="3:3">
      <c r="C28555" s="1"/>
    </row>
    <row r="28556" spans="3:3">
      <c r="C28556" s="1"/>
    </row>
    <row r="28557" spans="3:3">
      <c r="C28557" s="1"/>
    </row>
    <row r="28558" spans="3:3">
      <c r="C28558" s="1"/>
    </row>
    <row r="28559" spans="3:3">
      <c r="C28559" s="1"/>
    </row>
    <row r="28560" spans="3:3">
      <c r="C28560" s="1"/>
    </row>
    <row r="28561" spans="3:3">
      <c r="C28561" s="1"/>
    </row>
    <row r="28562" spans="3:3">
      <c r="C28562" s="1"/>
    </row>
    <row r="28563" spans="3:3">
      <c r="C28563" s="1"/>
    </row>
    <row r="28564" spans="3:3">
      <c r="C28564" s="1"/>
    </row>
    <row r="28565" spans="3:3">
      <c r="C28565" s="1"/>
    </row>
    <row r="28566" spans="3:3">
      <c r="C28566" s="1"/>
    </row>
    <row r="28567" spans="3:3">
      <c r="C28567" s="1"/>
    </row>
    <row r="28568" spans="3:3">
      <c r="C28568" s="1"/>
    </row>
    <row r="28569" spans="3:3">
      <c r="C28569" s="1"/>
    </row>
    <row r="28570" spans="3:3">
      <c r="C28570" s="1"/>
    </row>
    <row r="28571" spans="3:3">
      <c r="C28571" s="1"/>
    </row>
    <row r="28572" spans="3:3">
      <c r="C28572" s="1"/>
    </row>
    <row r="28573" spans="3:3">
      <c r="C28573" s="1"/>
    </row>
    <row r="28574" spans="3:3">
      <c r="C28574" s="1"/>
    </row>
    <row r="28575" spans="3:3">
      <c r="C28575" s="1"/>
    </row>
    <row r="28576" spans="3:3">
      <c r="C28576" s="1"/>
    </row>
    <row r="28577" spans="3:3">
      <c r="C28577" s="1"/>
    </row>
    <row r="28578" spans="3:3">
      <c r="C28578" s="1"/>
    </row>
    <row r="28579" spans="3:3">
      <c r="C28579" s="1"/>
    </row>
    <row r="28580" spans="3:3">
      <c r="C28580" s="1"/>
    </row>
    <row r="28581" spans="3:3">
      <c r="C28581" s="1"/>
    </row>
    <row r="28582" spans="3:3">
      <c r="C28582" s="1"/>
    </row>
    <row r="28583" spans="3:3">
      <c r="C28583" s="1"/>
    </row>
    <row r="28584" spans="3:3">
      <c r="C28584" s="1"/>
    </row>
    <row r="28585" spans="3:3">
      <c r="C28585" s="1"/>
    </row>
    <row r="28586" spans="3:3">
      <c r="C28586" s="1"/>
    </row>
    <row r="28587" spans="3:3">
      <c r="C28587" s="1"/>
    </row>
    <row r="28588" spans="3:3">
      <c r="C28588" s="1"/>
    </row>
    <row r="28589" spans="3:3">
      <c r="C28589" s="1"/>
    </row>
    <row r="28590" spans="3:3">
      <c r="C28590" s="1"/>
    </row>
    <row r="28591" spans="3:3">
      <c r="C28591" s="1"/>
    </row>
    <row r="28592" spans="3:3">
      <c r="C28592" s="1"/>
    </row>
    <row r="28593" spans="3:3">
      <c r="C28593" s="1"/>
    </row>
    <row r="28594" spans="3:3">
      <c r="C28594" s="1"/>
    </row>
    <row r="28595" spans="3:3">
      <c r="C28595" s="1"/>
    </row>
    <row r="28596" spans="3:3">
      <c r="C28596" s="1"/>
    </row>
    <row r="28597" spans="3:3">
      <c r="C28597" s="1"/>
    </row>
    <row r="28598" spans="3:3">
      <c r="C28598" s="1"/>
    </row>
    <row r="28599" spans="3:3">
      <c r="C28599" s="1"/>
    </row>
    <row r="28600" spans="3:3">
      <c r="C28600" s="1"/>
    </row>
    <row r="28601" spans="3:3">
      <c r="C28601" s="1"/>
    </row>
    <row r="28602" spans="3:3">
      <c r="C28602" s="1"/>
    </row>
    <row r="28603" spans="3:3">
      <c r="C28603" s="1"/>
    </row>
    <row r="28604" spans="3:3">
      <c r="C28604" s="1"/>
    </row>
    <row r="28605" spans="3:3">
      <c r="C28605" s="1"/>
    </row>
    <row r="28606" spans="3:3">
      <c r="C28606" s="1"/>
    </row>
    <row r="28607" spans="3:3">
      <c r="C28607" s="1"/>
    </row>
    <row r="28608" spans="3:3">
      <c r="C28608" s="1"/>
    </row>
    <row r="28609" spans="3:3">
      <c r="C28609" s="1"/>
    </row>
    <row r="28610" spans="3:3">
      <c r="C28610" s="1"/>
    </row>
    <row r="28611" spans="3:3">
      <c r="C28611" s="1"/>
    </row>
    <row r="28612" spans="3:3">
      <c r="C28612" s="1"/>
    </row>
    <row r="28613" spans="3:3">
      <c r="C28613" s="1"/>
    </row>
    <row r="28614" spans="3:3">
      <c r="C28614" s="1"/>
    </row>
    <row r="28615" spans="3:3">
      <c r="C28615" s="1"/>
    </row>
    <row r="28616" spans="3:3">
      <c r="C28616" s="1"/>
    </row>
    <row r="28617" spans="3:3">
      <c r="C28617" s="1"/>
    </row>
    <row r="28618" spans="3:3">
      <c r="C28618" s="1"/>
    </row>
    <row r="28619" spans="3:3">
      <c r="C28619" s="1"/>
    </row>
    <row r="28620" spans="3:3">
      <c r="C28620" s="1"/>
    </row>
    <row r="28621" spans="3:3">
      <c r="C28621" s="1"/>
    </row>
    <row r="28622" spans="3:3">
      <c r="C28622" s="1"/>
    </row>
    <row r="28623" spans="3:3">
      <c r="C28623" s="1"/>
    </row>
    <row r="28624" spans="3:3">
      <c r="C28624" s="1"/>
    </row>
    <row r="28625" spans="3:3">
      <c r="C28625" s="1"/>
    </row>
    <row r="28626" spans="3:3">
      <c r="C28626" s="1"/>
    </row>
    <row r="28627" spans="3:3">
      <c r="C28627" s="1"/>
    </row>
    <row r="28628" spans="3:3">
      <c r="C28628" s="1"/>
    </row>
    <row r="28629" spans="3:3">
      <c r="C28629" s="1"/>
    </row>
    <row r="28630" spans="3:3">
      <c r="C28630" s="1"/>
    </row>
    <row r="28631" spans="3:3">
      <c r="C28631" s="1"/>
    </row>
    <row r="28632" spans="3:3">
      <c r="C28632" s="1"/>
    </row>
    <row r="28633" spans="3:3">
      <c r="C28633" s="1"/>
    </row>
    <row r="28634" spans="3:3">
      <c r="C28634" s="1"/>
    </row>
    <row r="28635" spans="3:3">
      <c r="C28635" s="1"/>
    </row>
    <row r="28636" spans="3:3">
      <c r="C28636" s="1"/>
    </row>
    <row r="28637" spans="3:3">
      <c r="C28637" s="1"/>
    </row>
    <row r="28638" spans="3:3">
      <c r="C28638" s="1"/>
    </row>
    <row r="28639" spans="3:3">
      <c r="C28639" s="1"/>
    </row>
    <row r="28640" spans="3:3">
      <c r="C28640" s="1"/>
    </row>
    <row r="28641" spans="3:3">
      <c r="C28641" s="1"/>
    </row>
    <row r="28642" spans="3:3">
      <c r="C28642" s="1"/>
    </row>
    <row r="28643" spans="3:3">
      <c r="C28643" s="1"/>
    </row>
    <row r="28644" spans="3:3">
      <c r="C28644" s="1"/>
    </row>
    <row r="28645" spans="3:3">
      <c r="C28645" s="1"/>
    </row>
    <row r="28646" spans="3:3">
      <c r="C28646" s="1"/>
    </row>
    <row r="28647" spans="3:3">
      <c r="C28647" s="1"/>
    </row>
    <row r="28648" spans="3:3">
      <c r="C28648" s="1"/>
    </row>
    <row r="28649" spans="3:3">
      <c r="C28649" s="1"/>
    </row>
    <row r="28650" spans="3:3">
      <c r="C28650" s="1"/>
    </row>
    <row r="28651" spans="3:3">
      <c r="C28651" s="1"/>
    </row>
    <row r="28652" spans="3:3">
      <c r="C28652" s="1"/>
    </row>
    <row r="28653" spans="3:3">
      <c r="C28653" s="1"/>
    </row>
    <row r="28654" spans="3:3">
      <c r="C28654" s="1"/>
    </row>
    <row r="28655" spans="3:3">
      <c r="C28655" s="1"/>
    </row>
    <row r="28656" spans="3:3">
      <c r="C28656" s="1"/>
    </row>
    <row r="28657" spans="3:3">
      <c r="C28657" s="1"/>
    </row>
    <row r="28658" spans="3:3">
      <c r="C28658" s="1"/>
    </row>
    <row r="28659" spans="3:3">
      <c r="C28659" s="1"/>
    </row>
    <row r="28660" spans="3:3">
      <c r="C28660" s="1"/>
    </row>
    <row r="28661" spans="3:3">
      <c r="C28661" s="1"/>
    </row>
    <row r="28662" spans="3:3">
      <c r="C28662" s="1"/>
    </row>
    <row r="28663" spans="3:3">
      <c r="C28663" s="1"/>
    </row>
    <row r="28664" spans="3:3">
      <c r="C28664" s="1"/>
    </row>
    <row r="28665" spans="3:3">
      <c r="C28665" s="1"/>
    </row>
    <row r="28666" spans="3:3">
      <c r="C28666" s="1"/>
    </row>
    <row r="28667" spans="3:3">
      <c r="C28667" s="1"/>
    </row>
    <row r="28668" spans="3:3">
      <c r="C28668" s="1"/>
    </row>
    <row r="28669" spans="3:3">
      <c r="C28669" s="1"/>
    </row>
    <row r="28670" spans="3:3">
      <c r="C28670" s="1"/>
    </row>
    <row r="28671" spans="3:3">
      <c r="C28671" s="1"/>
    </row>
    <row r="28672" spans="3:3">
      <c r="C28672" s="1"/>
    </row>
    <row r="28673" spans="3:3">
      <c r="C28673" s="1"/>
    </row>
    <row r="28674" spans="3:3">
      <c r="C28674" s="1"/>
    </row>
    <row r="28675" spans="3:3">
      <c r="C28675" s="1"/>
    </row>
    <row r="28676" spans="3:3">
      <c r="C28676" s="1"/>
    </row>
    <row r="28677" spans="3:3">
      <c r="C28677" s="1"/>
    </row>
    <row r="28678" spans="3:3">
      <c r="C28678" s="1"/>
    </row>
    <row r="28679" spans="3:3">
      <c r="C28679" s="1"/>
    </row>
    <row r="28680" spans="3:3">
      <c r="C28680" s="1"/>
    </row>
    <row r="28681" spans="3:3">
      <c r="C28681" s="1"/>
    </row>
    <row r="28682" spans="3:3">
      <c r="C28682" s="1"/>
    </row>
    <row r="28683" spans="3:3">
      <c r="C28683" s="1"/>
    </row>
    <row r="28684" spans="3:3">
      <c r="C28684" s="1"/>
    </row>
    <row r="28685" spans="3:3">
      <c r="C28685" s="1"/>
    </row>
    <row r="28686" spans="3:3">
      <c r="C28686" s="1"/>
    </row>
    <row r="28687" spans="3:3">
      <c r="C28687" s="1"/>
    </row>
    <row r="28688" spans="3:3">
      <c r="C28688" s="1"/>
    </row>
    <row r="28689" spans="3:3">
      <c r="C28689" s="1"/>
    </row>
    <row r="28690" spans="3:3">
      <c r="C28690" s="1"/>
    </row>
    <row r="28691" spans="3:3">
      <c r="C28691" s="1"/>
    </row>
    <row r="28692" spans="3:3">
      <c r="C28692" s="1"/>
    </row>
    <row r="28693" spans="3:3">
      <c r="C28693" s="1"/>
    </row>
    <row r="28694" spans="3:3">
      <c r="C28694" s="1"/>
    </row>
    <row r="28695" spans="3:3">
      <c r="C28695" s="1"/>
    </row>
    <row r="28696" spans="3:3">
      <c r="C28696" s="1"/>
    </row>
    <row r="28697" spans="3:3">
      <c r="C28697" s="1"/>
    </row>
    <row r="28698" spans="3:3">
      <c r="C28698" s="1"/>
    </row>
    <row r="28699" spans="3:3">
      <c r="C28699" s="1"/>
    </row>
    <row r="28700" spans="3:3">
      <c r="C28700" s="1"/>
    </row>
    <row r="28701" spans="3:3">
      <c r="C28701" s="1"/>
    </row>
    <row r="28702" spans="3:3">
      <c r="C28702" s="1"/>
    </row>
    <row r="28703" spans="3:3">
      <c r="C28703" s="1"/>
    </row>
    <row r="28704" spans="3:3">
      <c r="C28704" s="1"/>
    </row>
    <row r="28705" spans="3:3">
      <c r="C28705" s="1"/>
    </row>
    <row r="28706" spans="3:3">
      <c r="C28706" s="1"/>
    </row>
    <row r="28707" spans="3:3">
      <c r="C28707" s="1"/>
    </row>
    <row r="28708" spans="3:3">
      <c r="C28708" s="1"/>
    </row>
    <row r="28709" spans="3:3">
      <c r="C28709" s="1"/>
    </row>
    <row r="28710" spans="3:3">
      <c r="C28710" s="1"/>
    </row>
    <row r="28711" spans="3:3">
      <c r="C28711" s="1"/>
    </row>
    <row r="28712" spans="3:3">
      <c r="C28712" s="1"/>
    </row>
    <row r="28713" spans="3:3">
      <c r="C28713" s="1"/>
    </row>
    <row r="28714" spans="3:3">
      <c r="C28714" s="1"/>
    </row>
    <row r="28715" spans="3:3">
      <c r="C28715" s="1"/>
    </row>
    <row r="28716" spans="3:3">
      <c r="C28716" s="1"/>
    </row>
    <row r="28717" spans="3:3">
      <c r="C28717" s="1"/>
    </row>
    <row r="28718" spans="3:3">
      <c r="C28718" s="1"/>
    </row>
    <row r="28719" spans="3:3">
      <c r="C28719" s="1"/>
    </row>
    <row r="28720" spans="3:3">
      <c r="C28720" s="1"/>
    </row>
    <row r="28721" spans="3:3">
      <c r="C28721" s="1"/>
    </row>
    <row r="28722" spans="3:3">
      <c r="C28722" s="1"/>
    </row>
    <row r="28723" spans="3:3">
      <c r="C28723" s="1"/>
    </row>
    <row r="28724" spans="3:3">
      <c r="C28724" s="1"/>
    </row>
    <row r="28725" spans="3:3">
      <c r="C28725" s="1"/>
    </row>
    <row r="28726" spans="3:3">
      <c r="C28726" s="1"/>
    </row>
    <row r="28727" spans="3:3">
      <c r="C28727" s="1"/>
    </row>
    <row r="28728" spans="3:3">
      <c r="C28728" s="1"/>
    </row>
    <row r="28729" spans="3:3">
      <c r="C28729" s="1"/>
    </row>
    <row r="28730" spans="3:3">
      <c r="C28730" s="1"/>
    </row>
    <row r="28731" spans="3:3">
      <c r="C28731" s="1"/>
    </row>
    <row r="28732" spans="3:3">
      <c r="C28732" s="1"/>
    </row>
    <row r="28733" spans="3:3">
      <c r="C28733" s="1"/>
    </row>
    <row r="28734" spans="3:3">
      <c r="C28734" s="1"/>
    </row>
    <row r="28735" spans="3:3">
      <c r="C28735" s="1"/>
    </row>
    <row r="28736" spans="3:3">
      <c r="C28736" s="1"/>
    </row>
    <row r="28737" spans="3:3">
      <c r="C28737" s="1"/>
    </row>
    <row r="28738" spans="3:3">
      <c r="C28738" s="1"/>
    </row>
    <row r="28739" spans="3:3">
      <c r="C28739" s="1"/>
    </row>
    <row r="28740" spans="3:3">
      <c r="C28740" s="1"/>
    </row>
    <row r="28741" spans="3:3">
      <c r="C28741" s="1"/>
    </row>
    <row r="28742" spans="3:3">
      <c r="C28742" s="1"/>
    </row>
    <row r="28743" spans="3:3">
      <c r="C28743" s="1"/>
    </row>
    <row r="28744" spans="3:3">
      <c r="C28744" s="1"/>
    </row>
    <row r="28745" spans="3:3">
      <c r="C28745" s="1"/>
    </row>
    <row r="28746" spans="3:3">
      <c r="C28746" s="1"/>
    </row>
    <row r="28747" spans="3:3">
      <c r="C28747" s="1"/>
    </row>
    <row r="28748" spans="3:3">
      <c r="C28748" s="1"/>
    </row>
    <row r="28749" spans="3:3">
      <c r="C28749" s="1"/>
    </row>
    <row r="28750" spans="3:3">
      <c r="C28750" s="1"/>
    </row>
    <row r="28751" spans="3:3">
      <c r="C28751" s="1"/>
    </row>
    <row r="28752" spans="3:3">
      <c r="C28752" s="1"/>
    </row>
    <row r="28753" spans="3:3">
      <c r="C28753" s="1"/>
    </row>
    <row r="28754" spans="3:3">
      <c r="C28754" s="1"/>
    </row>
    <row r="28755" spans="3:3">
      <c r="C28755" s="1"/>
    </row>
    <row r="28756" spans="3:3">
      <c r="C28756" s="1"/>
    </row>
    <row r="28757" spans="3:3">
      <c r="C28757" s="1"/>
    </row>
    <row r="28758" spans="3:3">
      <c r="C28758" s="1"/>
    </row>
    <row r="28759" spans="3:3">
      <c r="C28759" s="1"/>
    </row>
    <row r="28760" spans="3:3">
      <c r="C28760" s="1"/>
    </row>
    <row r="28761" spans="3:3">
      <c r="C28761" s="1"/>
    </row>
    <row r="28762" spans="3:3">
      <c r="C28762" s="1"/>
    </row>
    <row r="28763" spans="3:3">
      <c r="C28763" s="1"/>
    </row>
    <row r="28764" spans="3:3">
      <c r="C28764" s="1"/>
    </row>
    <row r="28765" spans="3:3">
      <c r="C28765" s="1"/>
    </row>
    <row r="28766" spans="3:3">
      <c r="C28766" s="1"/>
    </row>
    <row r="28767" spans="3:3">
      <c r="C28767" s="1"/>
    </row>
    <row r="28768" spans="3:3">
      <c r="C28768" s="1"/>
    </row>
    <row r="28769" spans="3:3">
      <c r="C28769" s="1"/>
    </row>
    <row r="28770" spans="3:3">
      <c r="C28770" s="1"/>
    </row>
    <row r="28771" spans="3:3">
      <c r="C28771" s="1"/>
    </row>
    <row r="28772" spans="3:3">
      <c r="C28772" s="1"/>
    </row>
    <row r="28773" spans="3:3">
      <c r="C28773" s="1"/>
    </row>
    <row r="28774" spans="3:3">
      <c r="C28774" s="1"/>
    </row>
    <row r="28775" spans="3:3">
      <c r="C28775" s="1"/>
    </row>
    <row r="28776" spans="3:3">
      <c r="C28776" s="1"/>
    </row>
    <row r="28777" spans="3:3">
      <c r="C28777" s="1"/>
    </row>
    <row r="28778" spans="3:3">
      <c r="C28778" s="1"/>
    </row>
    <row r="28779" spans="3:3">
      <c r="C28779" s="1"/>
    </row>
    <row r="28780" spans="3:3">
      <c r="C28780" s="1"/>
    </row>
    <row r="28781" spans="3:3">
      <c r="C28781" s="1"/>
    </row>
    <row r="28782" spans="3:3">
      <c r="C28782" s="1"/>
    </row>
    <row r="28783" spans="3:3">
      <c r="C28783" s="1"/>
    </row>
    <row r="28784" spans="3:3">
      <c r="C28784" s="1"/>
    </row>
    <row r="28785" spans="3:3">
      <c r="C28785" s="1"/>
    </row>
    <row r="28786" spans="3:3">
      <c r="C28786" s="1"/>
    </row>
    <row r="28787" spans="3:3">
      <c r="C28787" s="1"/>
    </row>
    <row r="28788" spans="3:3">
      <c r="C28788" s="1"/>
    </row>
    <row r="28789" spans="3:3">
      <c r="C28789" s="1"/>
    </row>
    <row r="28790" spans="3:3">
      <c r="C28790" s="1"/>
    </row>
    <row r="28791" spans="3:3">
      <c r="C28791" s="1"/>
    </row>
    <row r="28792" spans="3:3">
      <c r="C28792" s="1"/>
    </row>
    <row r="28793" spans="3:3">
      <c r="C28793" s="1"/>
    </row>
    <row r="28794" spans="3:3">
      <c r="C28794" s="1"/>
    </row>
    <row r="28795" spans="3:3">
      <c r="C28795" s="1"/>
    </row>
    <row r="28796" spans="3:3">
      <c r="C28796" s="1"/>
    </row>
    <row r="28797" spans="3:3">
      <c r="C28797" s="1"/>
    </row>
    <row r="28798" spans="3:3">
      <c r="C28798" s="1"/>
    </row>
    <row r="28799" spans="3:3">
      <c r="C28799" s="1"/>
    </row>
    <row r="28800" spans="3:3">
      <c r="C28800" s="1"/>
    </row>
    <row r="28801" spans="3:3">
      <c r="C28801" s="1"/>
    </row>
    <row r="28802" spans="3:3">
      <c r="C28802" s="1"/>
    </row>
    <row r="28803" spans="3:3">
      <c r="C28803" s="1"/>
    </row>
    <row r="28804" spans="3:3">
      <c r="C28804" s="1"/>
    </row>
    <row r="28805" spans="3:3">
      <c r="C28805" s="1"/>
    </row>
    <row r="28806" spans="3:3">
      <c r="C28806" s="1"/>
    </row>
    <row r="28807" spans="3:3">
      <c r="C28807" s="1"/>
    </row>
    <row r="28808" spans="3:3">
      <c r="C28808" s="1"/>
    </row>
    <row r="28809" spans="3:3">
      <c r="C28809" s="1"/>
    </row>
    <row r="28810" spans="3:3">
      <c r="C28810" s="1"/>
    </row>
    <row r="28811" spans="3:3">
      <c r="C28811" s="1"/>
    </row>
    <row r="28812" spans="3:3">
      <c r="C28812" s="1"/>
    </row>
    <row r="28813" spans="3:3">
      <c r="C28813" s="1"/>
    </row>
    <row r="28814" spans="3:3">
      <c r="C28814" s="1"/>
    </row>
    <row r="28815" spans="3:3">
      <c r="C28815" s="1"/>
    </row>
    <row r="28816" spans="3:3">
      <c r="C28816" s="1"/>
    </row>
    <row r="28817" spans="3:3">
      <c r="C28817" s="1"/>
    </row>
    <row r="28818" spans="3:3">
      <c r="C28818" s="1"/>
    </row>
    <row r="28819" spans="3:3">
      <c r="C28819" s="1"/>
    </row>
    <row r="28820" spans="3:3">
      <c r="C28820" s="1"/>
    </row>
    <row r="28821" spans="3:3">
      <c r="C28821" s="1"/>
    </row>
    <row r="28822" spans="3:3">
      <c r="C28822" s="1"/>
    </row>
    <row r="28823" spans="3:3">
      <c r="C28823" s="1"/>
    </row>
    <row r="28824" spans="3:3">
      <c r="C28824" s="1"/>
    </row>
    <row r="28825" spans="3:3">
      <c r="C28825" s="1"/>
    </row>
    <row r="28826" spans="3:3">
      <c r="C28826" s="1"/>
    </row>
    <row r="28827" spans="3:3">
      <c r="C28827" s="1"/>
    </row>
    <row r="28828" spans="3:3">
      <c r="C28828" s="1"/>
    </row>
    <row r="28829" spans="3:3">
      <c r="C28829" s="1"/>
    </row>
    <row r="28830" spans="3:3">
      <c r="C28830" s="1"/>
    </row>
    <row r="28831" spans="3:3">
      <c r="C28831" s="1"/>
    </row>
    <row r="28832" spans="3:3">
      <c r="C28832" s="1"/>
    </row>
    <row r="28833" spans="3:3">
      <c r="C28833" s="1"/>
    </row>
    <row r="28834" spans="3:3">
      <c r="C28834" s="1"/>
    </row>
    <row r="28835" spans="3:3">
      <c r="C28835" s="1"/>
    </row>
    <row r="28836" spans="3:3">
      <c r="C28836" s="1"/>
    </row>
    <row r="28837" spans="3:3">
      <c r="C28837" s="1"/>
    </row>
    <row r="28838" spans="3:3">
      <c r="C28838" s="1"/>
    </row>
    <row r="28839" spans="3:3">
      <c r="C28839" s="1"/>
    </row>
    <row r="28840" spans="3:3">
      <c r="C28840" s="1"/>
    </row>
    <row r="28841" spans="3:3">
      <c r="C28841" s="1"/>
    </row>
    <row r="28842" spans="3:3">
      <c r="C28842" s="1"/>
    </row>
    <row r="28843" spans="3:3">
      <c r="C28843" s="1"/>
    </row>
    <row r="28844" spans="3:3">
      <c r="C28844" s="1"/>
    </row>
    <row r="28845" spans="3:3">
      <c r="C28845" s="1"/>
    </row>
    <row r="28846" spans="3:3">
      <c r="C28846" s="1"/>
    </row>
    <row r="28847" spans="3:3">
      <c r="C28847" s="1"/>
    </row>
    <row r="28848" spans="3:3">
      <c r="C28848" s="1"/>
    </row>
    <row r="28849" spans="3:3">
      <c r="C28849" s="1"/>
    </row>
    <row r="28850" spans="3:3">
      <c r="C28850" s="1"/>
    </row>
    <row r="28851" spans="3:3">
      <c r="C28851" s="1"/>
    </row>
    <row r="28852" spans="3:3">
      <c r="C28852" s="1"/>
    </row>
    <row r="28853" spans="3:3">
      <c r="C28853" s="1"/>
    </row>
    <row r="28854" spans="3:3">
      <c r="C28854" s="1"/>
    </row>
    <row r="28855" spans="3:3">
      <c r="C28855" s="1"/>
    </row>
    <row r="28856" spans="3:3">
      <c r="C28856" s="1"/>
    </row>
    <row r="28857" spans="3:3">
      <c r="C28857" s="1"/>
    </row>
    <row r="28858" spans="3:3">
      <c r="C28858" s="1"/>
    </row>
    <row r="28859" spans="3:3">
      <c r="C28859" s="1"/>
    </row>
    <row r="28860" spans="3:3">
      <c r="C28860" s="1"/>
    </row>
    <row r="28861" spans="3:3">
      <c r="C28861" s="1"/>
    </row>
    <row r="28862" spans="3:3">
      <c r="C28862" s="1"/>
    </row>
    <row r="28863" spans="3:3">
      <c r="C28863" s="1"/>
    </row>
    <row r="28864" spans="3:3">
      <c r="C28864" s="1"/>
    </row>
    <row r="28865" spans="3:3">
      <c r="C28865" s="1"/>
    </row>
    <row r="28866" spans="3:3">
      <c r="C28866" s="1"/>
    </row>
    <row r="28867" spans="3:3">
      <c r="C28867" s="1"/>
    </row>
    <row r="28868" spans="3:3">
      <c r="C28868" s="1"/>
    </row>
    <row r="28869" spans="3:3">
      <c r="C28869" s="1"/>
    </row>
    <row r="28870" spans="3:3">
      <c r="C28870" s="1"/>
    </row>
    <row r="28871" spans="3:3">
      <c r="C28871" s="1"/>
    </row>
    <row r="28872" spans="3:3">
      <c r="C28872" s="1"/>
    </row>
    <row r="28873" spans="3:3">
      <c r="C28873" s="1"/>
    </row>
    <row r="28874" spans="3:3">
      <c r="C28874" s="1"/>
    </row>
    <row r="28875" spans="3:3">
      <c r="C28875" s="1"/>
    </row>
    <row r="28876" spans="3:3">
      <c r="C28876" s="1"/>
    </row>
    <row r="28877" spans="3:3">
      <c r="C28877" s="1"/>
    </row>
    <row r="28878" spans="3:3">
      <c r="C28878" s="1"/>
    </row>
    <row r="28879" spans="3:3">
      <c r="C28879" s="1"/>
    </row>
    <row r="28880" spans="3:3">
      <c r="C28880" s="1"/>
    </row>
    <row r="28881" spans="3:3">
      <c r="C28881" s="1"/>
    </row>
    <row r="28882" spans="3:3">
      <c r="C28882" s="1"/>
    </row>
    <row r="28883" spans="3:3">
      <c r="C28883" s="1"/>
    </row>
    <row r="28884" spans="3:3">
      <c r="C28884" s="1"/>
    </row>
    <row r="28885" spans="3:3">
      <c r="C28885" s="1"/>
    </row>
    <row r="28886" spans="3:3">
      <c r="C28886" s="1"/>
    </row>
    <row r="28887" spans="3:3">
      <c r="C28887" s="1"/>
    </row>
    <row r="28888" spans="3:3">
      <c r="C28888" s="1"/>
    </row>
    <row r="28889" spans="3:3">
      <c r="C28889" s="1"/>
    </row>
    <row r="28890" spans="3:3">
      <c r="C28890" s="1"/>
    </row>
    <row r="28891" spans="3:3">
      <c r="C28891" s="1"/>
    </row>
    <row r="28892" spans="3:3">
      <c r="C28892" s="1"/>
    </row>
    <row r="28893" spans="3:3">
      <c r="C28893" s="1"/>
    </row>
    <row r="28894" spans="3:3">
      <c r="C28894" s="1"/>
    </row>
    <row r="28895" spans="3:3">
      <c r="C28895" s="1"/>
    </row>
    <row r="28896" spans="3:3">
      <c r="C28896" s="1"/>
    </row>
    <row r="28897" spans="3:3">
      <c r="C28897" s="1"/>
    </row>
    <row r="28898" spans="3:3">
      <c r="C28898" s="1"/>
    </row>
    <row r="28899" spans="3:3">
      <c r="C28899" s="1"/>
    </row>
    <row r="28900" spans="3:3">
      <c r="C28900" s="1"/>
    </row>
    <row r="28901" spans="3:3">
      <c r="C28901" s="1"/>
    </row>
    <row r="28902" spans="3:3">
      <c r="C28902" s="1"/>
    </row>
    <row r="28903" spans="3:3">
      <c r="C28903" s="1"/>
    </row>
    <row r="28904" spans="3:3">
      <c r="C28904" s="1"/>
    </row>
    <row r="28905" spans="3:3">
      <c r="C28905" s="1"/>
    </row>
    <row r="28906" spans="3:3">
      <c r="C28906" s="1"/>
    </row>
    <row r="28907" spans="3:3">
      <c r="C28907" s="1"/>
    </row>
    <row r="28908" spans="3:3">
      <c r="C28908" s="1"/>
    </row>
    <row r="28909" spans="3:3">
      <c r="C28909" s="1"/>
    </row>
    <row r="28910" spans="3:3">
      <c r="C28910" s="1"/>
    </row>
    <row r="28911" spans="3:3">
      <c r="C28911" s="1"/>
    </row>
    <row r="28912" spans="3:3">
      <c r="C28912" s="1"/>
    </row>
    <row r="28913" spans="3:3">
      <c r="C28913" s="1"/>
    </row>
    <row r="28914" spans="3:3">
      <c r="C28914" s="1"/>
    </row>
    <row r="28915" spans="3:3">
      <c r="C28915" s="1"/>
    </row>
    <row r="28916" spans="3:3">
      <c r="C28916" s="1"/>
    </row>
    <row r="28917" spans="3:3">
      <c r="C28917" s="1"/>
    </row>
    <row r="28918" spans="3:3">
      <c r="C28918" s="1"/>
    </row>
    <row r="28919" spans="3:3">
      <c r="C28919" s="1"/>
    </row>
    <row r="28920" spans="3:3">
      <c r="C28920" s="1"/>
    </row>
    <row r="28921" spans="3:3">
      <c r="C28921" s="1"/>
    </row>
    <row r="28922" spans="3:3">
      <c r="C28922" s="1"/>
    </row>
    <row r="28923" spans="3:3">
      <c r="C28923" s="1"/>
    </row>
    <row r="28924" spans="3:3">
      <c r="C28924" s="1"/>
    </row>
    <row r="28925" spans="3:3">
      <c r="C28925" s="1"/>
    </row>
    <row r="28926" spans="3:3">
      <c r="C28926" s="1"/>
    </row>
    <row r="28927" spans="3:3">
      <c r="C28927" s="1"/>
    </row>
    <row r="28928" spans="3:3">
      <c r="C28928" s="1"/>
    </row>
    <row r="28929" spans="3:3">
      <c r="C28929" s="1"/>
    </row>
    <row r="28930" spans="3:3">
      <c r="C28930" s="1"/>
    </row>
    <row r="28931" spans="3:3">
      <c r="C28931" s="1"/>
    </row>
    <row r="28932" spans="3:3">
      <c r="C28932" s="1"/>
    </row>
    <row r="28933" spans="3:3">
      <c r="C28933" s="1"/>
    </row>
    <row r="28934" spans="3:3">
      <c r="C28934" s="1"/>
    </row>
    <row r="28935" spans="3:3">
      <c r="C28935" s="1"/>
    </row>
    <row r="28936" spans="3:3">
      <c r="C28936" s="1"/>
    </row>
    <row r="28937" spans="3:3">
      <c r="C28937" s="1"/>
    </row>
    <row r="28938" spans="3:3">
      <c r="C28938" s="1"/>
    </row>
    <row r="28939" spans="3:3">
      <c r="C28939" s="1"/>
    </row>
    <row r="28940" spans="3:3">
      <c r="C28940" s="1"/>
    </row>
    <row r="28941" spans="3:3">
      <c r="C28941" s="1"/>
    </row>
    <row r="28942" spans="3:3">
      <c r="C28942" s="1"/>
    </row>
    <row r="28943" spans="3:3">
      <c r="C28943" s="1"/>
    </row>
    <row r="28944" spans="3:3">
      <c r="C28944" s="1"/>
    </row>
    <row r="28945" spans="3:3">
      <c r="C28945" s="1"/>
    </row>
    <row r="28946" spans="3:3">
      <c r="C28946" s="1"/>
    </row>
    <row r="28947" spans="3:3">
      <c r="C28947" s="1"/>
    </row>
    <row r="28948" spans="3:3">
      <c r="C28948" s="1"/>
    </row>
    <row r="28949" spans="3:3">
      <c r="C28949" s="1"/>
    </row>
    <row r="28950" spans="3:3">
      <c r="C28950" s="1"/>
    </row>
    <row r="28951" spans="3:3">
      <c r="C28951" s="1"/>
    </row>
    <row r="28952" spans="3:3">
      <c r="C28952" s="1"/>
    </row>
    <row r="28953" spans="3:3">
      <c r="C28953" s="1"/>
    </row>
    <row r="28954" spans="3:3">
      <c r="C28954" s="1"/>
    </row>
    <row r="28955" spans="3:3">
      <c r="C28955" s="1"/>
    </row>
    <row r="28956" spans="3:3">
      <c r="C28956" s="1"/>
    </row>
    <row r="28957" spans="3:3">
      <c r="C28957" s="1"/>
    </row>
    <row r="28958" spans="3:3">
      <c r="C28958" s="1"/>
    </row>
    <row r="28959" spans="3:3">
      <c r="C28959" s="1"/>
    </row>
    <row r="28960" spans="3:3">
      <c r="C28960" s="1"/>
    </row>
    <row r="28961" spans="3:3">
      <c r="C28961" s="1"/>
    </row>
    <row r="28962" spans="3:3">
      <c r="C28962" s="1"/>
    </row>
    <row r="28963" spans="3:3">
      <c r="C28963" s="1"/>
    </row>
    <row r="28964" spans="3:3">
      <c r="C28964" s="1"/>
    </row>
    <row r="28965" spans="3:3">
      <c r="C28965" s="1"/>
    </row>
    <row r="28966" spans="3:3">
      <c r="C28966" s="1"/>
    </row>
    <row r="28967" spans="3:3">
      <c r="C28967" s="1"/>
    </row>
    <row r="28968" spans="3:3">
      <c r="C28968" s="1"/>
    </row>
    <row r="28969" spans="3:3">
      <c r="C28969" s="1"/>
    </row>
    <row r="28970" spans="3:3">
      <c r="C28970" s="1"/>
    </row>
    <row r="28971" spans="3:3">
      <c r="C28971" s="1"/>
    </row>
    <row r="28972" spans="3:3">
      <c r="C28972" s="1"/>
    </row>
    <row r="28973" spans="3:3">
      <c r="C28973" s="1"/>
    </row>
    <row r="28974" spans="3:3">
      <c r="C28974" s="1"/>
    </row>
    <row r="28975" spans="3:3">
      <c r="C28975" s="1"/>
    </row>
    <row r="28976" spans="3:3">
      <c r="C28976" s="1"/>
    </row>
    <row r="28977" spans="3:3">
      <c r="C28977" s="1"/>
    </row>
    <row r="28978" spans="3:3">
      <c r="C28978" s="1"/>
    </row>
    <row r="28979" spans="3:3">
      <c r="C28979" s="1"/>
    </row>
    <row r="28980" spans="3:3">
      <c r="C28980" s="1"/>
    </row>
    <row r="28981" spans="3:3">
      <c r="C28981" s="1"/>
    </row>
    <row r="28982" spans="3:3">
      <c r="C28982" s="1"/>
    </row>
    <row r="28983" spans="3:3">
      <c r="C28983" s="1"/>
    </row>
    <row r="28984" spans="3:3">
      <c r="C28984" s="1"/>
    </row>
    <row r="28985" spans="3:3">
      <c r="C28985" s="1"/>
    </row>
    <row r="28986" spans="3:3">
      <c r="C28986" s="1"/>
    </row>
    <row r="28987" spans="3:3">
      <c r="C28987" s="1"/>
    </row>
    <row r="28988" spans="3:3">
      <c r="C28988" s="1"/>
    </row>
    <row r="28989" spans="3:3">
      <c r="C28989" s="1"/>
    </row>
    <row r="28990" spans="3:3">
      <c r="C28990" s="1"/>
    </row>
    <row r="28991" spans="3:3">
      <c r="C28991" s="1"/>
    </row>
    <row r="28992" spans="3:3">
      <c r="C28992" s="1"/>
    </row>
    <row r="28993" spans="3:3">
      <c r="C28993" s="1"/>
    </row>
    <row r="28994" spans="3:3">
      <c r="C28994" s="1"/>
    </row>
    <row r="28995" spans="3:3">
      <c r="C28995" s="1"/>
    </row>
    <row r="28996" spans="3:3">
      <c r="C28996" s="1"/>
    </row>
    <row r="28997" spans="3:3">
      <c r="C28997" s="1"/>
    </row>
    <row r="28998" spans="3:3">
      <c r="C28998" s="1"/>
    </row>
    <row r="28999" spans="3:3">
      <c r="C28999" s="1"/>
    </row>
    <row r="29000" spans="3:3">
      <c r="C29000" s="1"/>
    </row>
    <row r="29001" spans="3:3">
      <c r="C29001" s="1"/>
    </row>
    <row r="29002" spans="3:3">
      <c r="C29002" s="1"/>
    </row>
    <row r="29003" spans="3:3">
      <c r="C29003" s="1"/>
    </row>
    <row r="29004" spans="3:3">
      <c r="C29004" s="1"/>
    </row>
    <row r="29005" spans="3:3">
      <c r="C29005" s="1"/>
    </row>
    <row r="29006" spans="3:3">
      <c r="C29006" s="1"/>
    </row>
    <row r="29007" spans="3:3">
      <c r="C29007" s="1"/>
    </row>
    <row r="29008" spans="3:3">
      <c r="C29008" s="1"/>
    </row>
    <row r="29009" spans="3:3">
      <c r="C29009" s="1"/>
    </row>
    <row r="29010" spans="3:3">
      <c r="C29010" s="1"/>
    </row>
    <row r="29011" spans="3:3">
      <c r="C29011" s="1"/>
    </row>
    <row r="29012" spans="3:3">
      <c r="C29012" s="1"/>
    </row>
    <row r="29013" spans="3:3">
      <c r="C29013" s="1"/>
    </row>
    <row r="29014" spans="3:3">
      <c r="C29014" s="1"/>
    </row>
    <row r="29015" spans="3:3">
      <c r="C29015" s="1"/>
    </row>
    <row r="29016" spans="3:3">
      <c r="C29016" s="1"/>
    </row>
    <row r="29017" spans="3:3">
      <c r="C29017" s="1"/>
    </row>
    <row r="29018" spans="3:3">
      <c r="C29018" s="1"/>
    </row>
    <row r="29019" spans="3:3">
      <c r="C29019" s="1"/>
    </row>
    <row r="29020" spans="3:3">
      <c r="C29020" s="1"/>
    </row>
    <row r="29021" spans="3:3">
      <c r="C29021" s="1"/>
    </row>
    <row r="29022" spans="3:3">
      <c r="C29022" s="1"/>
    </row>
    <row r="29023" spans="3:3">
      <c r="C29023" s="1"/>
    </row>
    <row r="29024" spans="3:3">
      <c r="C29024" s="1"/>
    </row>
    <row r="29025" spans="3:3">
      <c r="C29025" s="1"/>
    </row>
    <row r="29026" spans="3:3">
      <c r="C29026" s="1"/>
    </row>
    <row r="29027" spans="3:3">
      <c r="C29027" s="1"/>
    </row>
    <row r="29028" spans="3:3">
      <c r="C29028" s="1"/>
    </row>
    <row r="29029" spans="3:3">
      <c r="C29029" s="1"/>
    </row>
    <row r="29030" spans="3:3">
      <c r="C29030" s="1"/>
    </row>
    <row r="29031" spans="3:3">
      <c r="C29031" s="1"/>
    </row>
    <row r="29032" spans="3:3">
      <c r="C29032" s="1"/>
    </row>
    <row r="29033" spans="3:3">
      <c r="C29033" s="1"/>
    </row>
    <row r="29034" spans="3:3">
      <c r="C29034" s="1"/>
    </row>
    <row r="29035" spans="3:3">
      <c r="C29035" s="1"/>
    </row>
    <row r="29036" spans="3:3">
      <c r="C29036" s="1"/>
    </row>
    <row r="29037" spans="3:3">
      <c r="C29037" s="1"/>
    </row>
    <row r="29038" spans="3:3">
      <c r="C29038" s="1"/>
    </row>
    <row r="29039" spans="3:3">
      <c r="C29039" s="1"/>
    </row>
    <row r="29040" spans="3:3">
      <c r="C29040" s="1"/>
    </row>
    <row r="29041" spans="3:3">
      <c r="C29041" s="1"/>
    </row>
    <row r="29042" spans="3:3">
      <c r="C29042" s="1"/>
    </row>
    <row r="29043" spans="3:3">
      <c r="C29043" s="1"/>
    </row>
    <row r="29044" spans="3:3">
      <c r="C29044" s="1"/>
    </row>
    <row r="29045" spans="3:3">
      <c r="C29045" s="1"/>
    </row>
    <row r="29046" spans="3:3">
      <c r="C29046" s="1"/>
    </row>
    <row r="29047" spans="3:3">
      <c r="C29047" s="1"/>
    </row>
    <row r="29048" spans="3:3">
      <c r="C29048" s="1"/>
    </row>
    <row r="29049" spans="3:3">
      <c r="C29049" s="1"/>
    </row>
    <row r="29050" spans="3:3">
      <c r="C29050" s="1"/>
    </row>
    <row r="29051" spans="3:3">
      <c r="C29051" s="1"/>
    </row>
    <row r="29052" spans="3:3">
      <c r="C29052" s="1"/>
    </row>
    <row r="29053" spans="3:3">
      <c r="C29053" s="1"/>
    </row>
    <row r="29054" spans="3:3">
      <c r="C29054" s="1"/>
    </row>
    <row r="29055" spans="3:3">
      <c r="C29055" s="1"/>
    </row>
    <row r="29056" spans="3:3">
      <c r="C29056" s="1"/>
    </row>
    <row r="29057" spans="3:3">
      <c r="C29057" s="1"/>
    </row>
    <row r="29058" spans="3:3">
      <c r="C29058" s="1"/>
    </row>
    <row r="29059" spans="3:3">
      <c r="C29059" s="1"/>
    </row>
    <row r="29060" spans="3:3">
      <c r="C29060" s="1"/>
    </row>
    <row r="29061" spans="3:3">
      <c r="C29061" s="1"/>
    </row>
    <row r="29062" spans="3:3">
      <c r="C29062" s="1"/>
    </row>
    <row r="29063" spans="3:3">
      <c r="C29063" s="1"/>
    </row>
    <row r="29064" spans="3:3">
      <c r="C29064" s="1"/>
    </row>
    <row r="29065" spans="3:3">
      <c r="C29065" s="1"/>
    </row>
    <row r="29066" spans="3:3">
      <c r="C29066" s="1"/>
    </row>
    <row r="29067" spans="3:3">
      <c r="C29067" s="1"/>
    </row>
    <row r="29068" spans="3:3">
      <c r="C29068" s="1"/>
    </row>
    <row r="29069" spans="3:3">
      <c r="C29069" s="1"/>
    </row>
    <row r="29070" spans="3:3">
      <c r="C29070" s="1"/>
    </row>
    <row r="29071" spans="3:3">
      <c r="C29071" s="1"/>
    </row>
    <row r="29072" spans="3:3">
      <c r="C29072" s="1"/>
    </row>
    <row r="29073" spans="3:3">
      <c r="C29073" s="1"/>
    </row>
    <row r="29074" spans="3:3">
      <c r="C29074" s="1"/>
    </row>
    <row r="29075" spans="3:3">
      <c r="C29075" s="1"/>
    </row>
    <row r="29076" spans="3:3">
      <c r="C29076" s="1"/>
    </row>
    <row r="29077" spans="3:3">
      <c r="C29077" s="1"/>
    </row>
    <row r="29078" spans="3:3">
      <c r="C29078" s="1"/>
    </row>
    <row r="29079" spans="3:3">
      <c r="C29079" s="1"/>
    </row>
    <row r="29080" spans="3:3">
      <c r="C29080" s="1"/>
    </row>
    <row r="29081" spans="3:3">
      <c r="C29081" s="1"/>
    </row>
    <row r="29082" spans="3:3">
      <c r="C29082" s="1"/>
    </row>
    <row r="29083" spans="3:3">
      <c r="C29083" s="1"/>
    </row>
    <row r="29084" spans="3:3">
      <c r="C29084" s="1"/>
    </row>
    <row r="29085" spans="3:3">
      <c r="C29085" s="1"/>
    </row>
    <row r="29086" spans="3:3">
      <c r="C29086" s="1"/>
    </row>
    <row r="29087" spans="3:3">
      <c r="C29087" s="1"/>
    </row>
    <row r="29088" spans="3:3">
      <c r="C29088" s="1"/>
    </row>
    <row r="29089" spans="3:3">
      <c r="C29089" s="1"/>
    </row>
    <row r="29090" spans="3:3">
      <c r="C29090" s="1"/>
    </row>
    <row r="29091" spans="3:3">
      <c r="C29091" s="1"/>
    </row>
    <row r="29092" spans="3:3">
      <c r="C29092" s="1"/>
    </row>
    <row r="29093" spans="3:3">
      <c r="C29093" s="1"/>
    </row>
    <row r="29094" spans="3:3">
      <c r="C29094" s="1"/>
    </row>
    <row r="29095" spans="3:3">
      <c r="C29095" s="1"/>
    </row>
    <row r="29096" spans="3:3">
      <c r="C29096" s="1"/>
    </row>
    <row r="29097" spans="3:3">
      <c r="C29097" s="1"/>
    </row>
    <row r="29098" spans="3:3">
      <c r="C29098" s="1"/>
    </row>
    <row r="29099" spans="3:3">
      <c r="C29099" s="1"/>
    </row>
    <row r="29100" spans="3:3">
      <c r="C29100" s="1"/>
    </row>
    <row r="29101" spans="3:3">
      <c r="C29101" s="1"/>
    </row>
    <row r="29102" spans="3:3">
      <c r="C29102" s="1"/>
    </row>
    <row r="29103" spans="3:3">
      <c r="C29103" s="1"/>
    </row>
    <row r="29104" spans="3:3">
      <c r="C29104" s="1"/>
    </row>
    <row r="29105" spans="3:3">
      <c r="C29105" s="1"/>
    </row>
    <row r="29106" spans="3:3">
      <c r="C29106" s="1"/>
    </row>
    <row r="29107" spans="3:3">
      <c r="C29107" s="1"/>
    </row>
    <row r="29108" spans="3:3">
      <c r="C29108" s="1"/>
    </row>
    <row r="29109" spans="3:3">
      <c r="C29109" s="1"/>
    </row>
    <row r="29110" spans="3:3">
      <c r="C29110" s="1"/>
    </row>
    <row r="29111" spans="3:3">
      <c r="C29111" s="1"/>
    </row>
    <row r="29112" spans="3:3">
      <c r="C29112" s="1"/>
    </row>
    <row r="29113" spans="3:3">
      <c r="C29113" s="1"/>
    </row>
    <row r="29114" spans="3:3">
      <c r="C29114" s="1"/>
    </row>
    <row r="29115" spans="3:3">
      <c r="C29115" s="1"/>
    </row>
    <row r="29116" spans="3:3">
      <c r="C29116" s="1"/>
    </row>
    <row r="29117" spans="3:3">
      <c r="C29117" s="1"/>
    </row>
    <row r="29118" spans="3:3">
      <c r="C29118" s="1"/>
    </row>
    <row r="29119" spans="3:3">
      <c r="C29119" s="1"/>
    </row>
    <row r="29120" spans="3:3">
      <c r="C29120" s="1"/>
    </row>
    <row r="29121" spans="3:3">
      <c r="C29121" s="1"/>
    </row>
    <row r="29122" spans="3:3">
      <c r="C29122" s="1"/>
    </row>
    <row r="29123" spans="3:3">
      <c r="C29123" s="1"/>
    </row>
    <row r="29124" spans="3:3">
      <c r="C29124" s="1"/>
    </row>
    <row r="29125" spans="3:3">
      <c r="C29125" s="1"/>
    </row>
    <row r="29126" spans="3:3">
      <c r="C29126" s="1"/>
    </row>
    <row r="29127" spans="3:3">
      <c r="C29127" s="1"/>
    </row>
    <row r="29128" spans="3:3">
      <c r="C29128" s="1"/>
    </row>
    <row r="29129" spans="3:3">
      <c r="C29129" s="1"/>
    </row>
    <row r="29130" spans="3:3">
      <c r="C29130" s="1"/>
    </row>
    <row r="29131" spans="3:3">
      <c r="C29131" s="1"/>
    </row>
    <row r="29132" spans="3:3">
      <c r="C29132" s="1"/>
    </row>
    <row r="29133" spans="3:3">
      <c r="C29133" s="1"/>
    </row>
    <row r="29134" spans="3:3">
      <c r="C29134" s="1"/>
    </row>
    <row r="29135" spans="3:3">
      <c r="C29135" s="1"/>
    </row>
    <row r="29136" spans="3:3">
      <c r="C29136" s="1"/>
    </row>
    <row r="29137" spans="3:3">
      <c r="C29137" s="1"/>
    </row>
    <row r="29138" spans="3:3">
      <c r="C29138" s="1"/>
    </row>
    <row r="29139" spans="3:3">
      <c r="C29139" s="1"/>
    </row>
    <row r="29140" spans="3:3">
      <c r="C29140" s="1"/>
    </row>
    <row r="29141" spans="3:3">
      <c r="C29141" s="1"/>
    </row>
    <row r="29142" spans="3:3">
      <c r="C29142" s="1"/>
    </row>
    <row r="29143" spans="3:3">
      <c r="C29143" s="1"/>
    </row>
    <row r="29144" spans="3:3">
      <c r="C29144" s="1"/>
    </row>
    <row r="29145" spans="3:3">
      <c r="C29145" s="1"/>
    </row>
    <row r="29146" spans="3:3">
      <c r="C29146" s="1"/>
    </row>
    <row r="29147" spans="3:3">
      <c r="C29147" s="1"/>
    </row>
    <row r="29148" spans="3:3">
      <c r="C29148" s="1"/>
    </row>
    <row r="29149" spans="3:3">
      <c r="C29149" s="1"/>
    </row>
    <row r="29150" spans="3:3">
      <c r="C29150" s="1"/>
    </row>
    <row r="29151" spans="3:3">
      <c r="C29151" s="1"/>
    </row>
    <row r="29152" spans="3:3">
      <c r="C29152" s="1"/>
    </row>
    <row r="29153" spans="3:3">
      <c r="C29153" s="1"/>
    </row>
    <row r="29154" spans="3:3">
      <c r="C29154" s="1"/>
    </row>
    <row r="29155" spans="3:3">
      <c r="C29155" s="1"/>
    </row>
    <row r="29156" spans="3:3">
      <c r="C29156" s="1"/>
    </row>
    <row r="29157" spans="3:3">
      <c r="C29157" s="1"/>
    </row>
    <row r="29158" spans="3:3">
      <c r="C29158" s="1"/>
    </row>
    <row r="29159" spans="3:3">
      <c r="C29159" s="1"/>
    </row>
    <row r="29160" spans="3:3">
      <c r="C29160" s="1"/>
    </row>
    <row r="29161" spans="3:3">
      <c r="C29161" s="1"/>
    </row>
    <row r="29162" spans="3:3">
      <c r="C29162" s="1"/>
    </row>
    <row r="29163" spans="3:3">
      <c r="C29163" s="1"/>
    </row>
    <row r="29164" spans="3:3">
      <c r="C29164" s="1"/>
    </row>
    <row r="29165" spans="3:3">
      <c r="C29165" s="1"/>
    </row>
    <row r="29166" spans="3:3">
      <c r="C29166" s="1"/>
    </row>
    <row r="29167" spans="3:3">
      <c r="C29167" s="1"/>
    </row>
    <row r="29168" spans="3:3">
      <c r="C29168" s="1"/>
    </row>
    <row r="29169" spans="3:3">
      <c r="C29169" s="1"/>
    </row>
    <row r="29170" spans="3:3">
      <c r="C29170" s="1"/>
    </row>
    <row r="29171" spans="3:3">
      <c r="C29171" s="1"/>
    </row>
    <row r="29172" spans="3:3">
      <c r="C29172" s="1"/>
    </row>
    <row r="29173" spans="3:3">
      <c r="C29173" s="1"/>
    </row>
    <row r="29174" spans="3:3">
      <c r="C29174" s="1"/>
    </row>
    <row r="29175" spans="3:3">
      <c r="C29175" s="1"/>
    </row>
    <row r="29176" spans="3:3">
      <c r="C29176" s="1"/>
    </row>
    <row r="29177" spans="3:3">
      <c r="C29177" s="1"/>
    </row>
    <row r="29178" spans="3:3">
      <c r="C29178" s="1"/>
    </row>
    <row r="29179" spans="3:3">
      <c r="C29179" s="1"/>
    </row>
    <row r="29180" spans="3:3">
      <c r="C29180" s="1"/>
    </row>
    <row r="29181" spans="3:3">
      <c r="C29181" s="1"/>
    </row>
    <row r="29182" spans="3:3">
      <c r="C29182" s="1"/>
    </row>
    <row r="29183" spans="3:3">
      <c r="C29183" s="1"/>
    </row>
    <row r="29184" spans="3:3">
      <c r="C29184" s="1"/>
    </row>
    <row r="29185" spans="3:3">
      <c r="C29185" s="1"/>
    </row>
    <row r="29186" spans="3:3">
      <c r="C29186" s="1"/>
    </row>
    <row r="29187" spans="3:3">
      <c r="C29187" s="1"/>
    </row>
    <row r="29188" spans="3:3">
      <c r="C29188" s="1"/>
    </row>
    <row r="29189" spans="3:3">
      <c r="C29189" s="1"/>
    </row>
    <row r="29190" spans="3:3">
      <c r="C29190" s="1"/>
    </row>
    <row r="29191" spans="3:3">
      <c r="C29191" s="1"/>
    </row>
    <row r="29192" spans="3:3">
      <c r="C29192" s="1"/>
    </row>
    <row r="29193" spans="3:3">
      <c r="C29193" s="1"/>
    </row>
    <row r="29194" spans="3:3">
      <c r="C29194" s="1"/>
    </row>
    <row r="29195" spans="3:3">
      <c r="C29195" s="1"/>
    </row>
    <row r="29196" spans="3:3">
      <c r="C29196" s="1"/>
    </row>
    <row r="29197" spans="3:3">
      <c r="C29197" s="1"/>
    </row>
    <row r="29198" spans="3:3">
      <c r="C29198" s="1"/>
    </row>
    <row r="29199" spans="3:3">
      <c r="C29199" s="1"/>
    </row>
    <row r="29200" spans="3:3">
      <c r="C29200" s="1"/>
    </row>
    <row r="29201" spans="3:3">
      <c r="C29201" s="1"/>
    </row>
    <row r="29202" spans="3:3">
      <c r="C29202" s="1"/>
    </row>
    <row r="29203" spans="3:3">
      <c r="C29203" s="1"/>
    </row>
    <row r="29204" spans="3:3">
      <c r="C29204" s="1"/>
    </row>
    <row r="29205" spans="3:3">
      <c r="C29205" s="1"/>
    </row>
    <row r="29206" spans="3:3">
      <c r="C29206" s="1"/>
    </row>
    <row r="29207" spans="3:3">
      <c r="C29207" s="1"/>
    </row>
    <row r="29208" spans="3:3">
      <c r="C29208" s="1"/>
    </row>
    <row r="29209" spans="3:3">
      <c r="C29209" s="1"/>
    </row>
    <row r="29210" spans="3:3">
      <c r="C29210" s="1"/>
    </row>
    <row r="29211" spans="3:3">
      <c r="C29211" s="1"/>
    </row>
    <row r="29212" spans="3:3">
      <c r="C29212" s="1"/>
    </row>
    <row r="29213" spans="3:3">
      <c r="C29213" s="1"/>
    </row>
    <row r="29214" spans="3:3">
      <c r="C29214" s="1"/>
    </row>
    <row r="29215" spans="3:3">
      <c r="C29215" s="1"/>
    </row>
    <row r="29216" spans="3:3">
      <c r="C29216" s="1"/>
    </row>
    <row r="29217" spans="3:3">
      <c r="C29217" s="1"/>
    </row>
    <row r="29218" spans="3:3">
      <c r="C29218" s="1"/>
    </row>
    <row r="29219" spans="3:3">
      <c r="C29219" s="1"/>
    </row>
    <row r="29220" spans="3:3">
      <c r="C29220" s="1"/>
    </row>
    <row r="29221" spans="3:3">
      <c r="C29221" s="1"/>
    </row>
    <row r="29222" spans="3:3">
      <c r="C29222" s="1"/>
    </row>
    <row r="29223" spans="3:3">
      <c r="C29223" s="1"/>
    </row>
    <row r="29224" spans="3:3">
      <c r="C29224" s="1"/>
    </row>
    <row r="29225" spans="3:3">
      <c r="C29225" s="1"/>
    </row>
    <row r="29226" spans="3:3">
      <c r="C29226" s="1"/>
    </row>
    <row r="29227" spans="3:3">
      <c r="C29227" s="1"/>
    </row>
    <row r="29228" spans="3:3">
      <c r="C29228" s="1"/>
    </row>
    <row r="29229" spans="3:3">
      <c r="C29229" s="1"/>
    </row>
    <row r="29230" spans="3:3">
      <c r="C29230" s="1"/>
    </row>
    <row r="29231" spans="3:3">
      <c r="C29231" s="1"/>
    </row>
    <row r="29232" spans="3:3">
      <c r="C29232" s="1"/>
    </row>
    <row r="29233" spans="3:3">
      <c r="C29233" s="1"/>
    </row>
    <row r="29234" spans="3:3">
      <c r="C29234" s="1"/>
    </row>
    <row r="29235" spans="3:3">
      <c r="C29235" s="1"/>
    </row>
    <row r="29236" spans="3:3">
      <c r="C29236" s="1"/>
    </row>
    <row r="29237" spans="3:3">
      <c r="C29237" s="1"/>
    </row>
    <row r="29238" spans="3:3">
      <c r="C29238" s="1"/>
    </row>
    <row r="29239" spans="3:3">
      <c r="C29239" s="1"/>
    </row>
    <row r="29240" spans="3:3">
      <c r="C29240" s="1"/>
    </row>
    <row r="29241" spans="3:3">
      <c r="C29241" s="1"/>
    </row>
    <row r="29242" spans="3:3">
      <c r="C29242" s="1"/>
    </row>
    <row r="29243" spans="3:3">
      <c r="C29243" s="1"/>
    </row>
    <row r="29244" spans="3:3">
      <c r="C29244" s="1"/>
    </row>
    <row r="29245" spans="3:3">
      <c r="C29245" s="1"/>
    </row>
    <row r="29246" spans="3:3">
      <c r="C29246" s="1"/>
    </row>
    <row r="29247" spans="3:3">
      <c r="C29247" s="1"/>
    </row>
    <row r="29248" spans="3:3">
      <c r="C29248" s="1"/>
    </row>
    <row r="29249" spans="3:3">
      <c r="C29249" s="1"/>
    </row>
    <row r="29250" spans="3:3">
      <c r="C29250" s="1"/>
    </row>
    <row r="29251" spans="3:3">
      <c r="C29251" s="1"/>
    </row>
    <row r="29252" spans="3:3">
      <c r="C29252" s="1"/>
    </row>
    <row r="29253" spans="3:3">
      <c r="C29253" s="1"/>
    </row>
    <row r="29254" spans="3:3">
      <c r="C29254" s="1"/>
    </row>
    <row r="29255" spans="3:3">
      <c r="C29255" s="1"/>
    </row>
    <row r="29256" spans="3:3">
      <c r="C29256" s="1"/>
    </row>
    <row r="29257" spans="3:3">
      <c r="C29257" s="1"/>
    </row>
    <row r="29258" spans="3:3">
      <c r="C29258" s="1"/>
    </row>
    <row r="29259" spans="3:3">
      <c r="C29259" s="1"/>
    </row>
    <row r="29260" spans="3:3">
      <c r="C29260" s="1"/>
    </row>
    <row r="29261" spans="3:3">
      <c r="C29261" s="1"/>
    </row>
    <row r="29262" spans="3:3">
      <c r="C29262" s="1"/>
    </row>
    <row r="29263" spans="3:3">
      <c r="C29263" s="1"/>
    </row>
    <row r="29264" spans="3:3">
      <c r="C29264" s="1"/>
    </row>
    <row r="29265" spans="3:3">
      <c r="C29265" s="1"/>
    </row>
    <row r="29266" spans="3:3">
      <c r="C29266" s="1"/>
    </row>
    <row r="29267" spans="3:3">
      <c r="C29267" s="1"/>
    </row>
    <row r="29268" spans="3:3">
      <c r="C29268" s="1"/>
    </row>
    <row r="29269" spans="3:3">
      <c r="C29269" s="1"/>
    </row>
    <row r="29270" spans="3:3">
      <c r="C29270" s="1"/>
    </row>
    <row r="29271" spans="3:3">
      <c r="C29271" s="1"/>
    </row>
    <row r="29272" spans="3:3">
      <c r="C29272" s="1"/>
    </row>
    <row r="29273" spans="3:3">
      <c r="C29273" s="1"/>
    </row>
    <row r="29274" spans="3:3">
      <c r="C29274" s="1"/>
    </row>
    <row r="29275" spans="3:3">
      <c r="C29275" s="1"/>
    </row>
    <row r="29276" spans="3:3">
      <c r="C29276" s="1"/>
    </row>
    <row r="29277" spans="3:3">
      <c r="C29277" s="1"/>
    </row>
    <row r="29278" spans="3:3">
      <c r="C29278" s="1"/>
    </row>
    <row r="29279" spans="3:3">
      <c r="C29279" s="1"/>
    </row>
    <row r="29280" spans="3:3">
      <c r="C29280" s="1"/>
    </row>
    <row r="29281" spans="3:3">
      <c r="C29281" s="1"/>
    </row>
    <row r="29282" spans="3:3">
      <c r="C29282" s="1"/>
    </row>
    <row r="29283" spans="3:3">
      <c r="C29283" s="1"/>
    </row>
    <row r="29284" spans="3:3">
      <c r="C29284" s="1"/>
    </row>
    <row r="29285" spans="3:3">
      <c r="C29285" s="1"/>
    </row>
    <row r="29286" spans="3:3">
      <c r="C29286" s="1"/>
    </row>
    <row r="29287" spans="3:3">
      <c r="C29287" s="1"/>
    </row>
    <row r="29288" spans="3:3">
      <c r="C29288" s="1"/>
    </row>
    <row r="29289" spans="3:3">
      <c r="C29289" s="1"/>
    </row>
    <row r="29290" spans="3:3">
      <c r="C29290" s="1"/>
    </row>
    <row r="29291" spans="3:3">
      <c r="C29291" s="1"/>
    </row>
    <row r="29292" spans="3:3">
      <c r="C29292" s="1"/>
    </row>
    <row r="29293" spans="3:3">
      <c r="C29293" s="1"/>
    </row>
    <row r="29294" spans="3:3">
      <c r="C29294" s="1"/>
    </row>
    <row r="29295" spans="3:3">
      <c r="C29295" s="1"/>
    </row>
    <row r="29296" spans="3:3">
      <c r="C29296" s="1"/>
    </row>
    <row r="29297" spans="3:3">
      <c r="C29297" s="1"/>
    </row>
    <row r="29298" spans="3:3">
      <c r="C29298" s="1"/>
    </row>
    <row r="29299" spans="3:3">
      <c r="C29299" s="1"/>
    </row>
    <row r="29300" spans="3:3">
      <c r="C29300" s="1"/>
    </row>
    <row r="29301" spans="3:3">
      <c r="C29301" s="1"/>
    </row>
    <row r="29302" spans="3:3">
      <c r="C29302" s="1"/>
    </row>
    <row r="29303" spans="3:3">
      <c r="C29303" s="1"/>
    </row>
    <row r="29304" spans="3:3">
      <c r="C29304" s="1"/>
    </row>
    <row r="29305" spans="3:3">
      <c r="C29305" s="1"/>
    </row>
    <row r="29306" spans="3:3">
      <c r="C29306" s="1"/>
    </row>
    <row r="29307" spans="3:3">
      <c r="C29307" s="1"/>
    </row>
    <row r="29308" spans="3:3">
      <c r="C29308" s="1"/>
    </row>
    <row r="29309" spans="3:3">
      <c r="C29309" s="1"/>
    </row>
    <row r="29310" spans="3:3">
      <c r="C29310" s="1"/>
    </row>
    <row r="29311" spans="3:3">
      <c r="C29311" s="1"/>
    </row>
    <row r="29312" spans="3:3">
      <c r="C29312" s="1"/>
    </row>
    <row r="29313" spans="3:3">
      <c r="C29313" s="1"/>
    </row>
    <row r="29314" spans="3:3">
      <c r="C29314" s="1"/>
    </row>
    <row r="29315" spans="3:3">
      <c r="C29315" s="1"/>
    </row>
    <row r="29316" spans="3:3">
      <c r="C29316" s="1"/>
    </row>
    <row r="29317" spans="3:3">
      <c r="C29317" s="1"/>
    </row>
    <row r="29318" spans="3:3">
      <c r="C29318" s="1"/>
    </row>
    <row r="29319" spans="3:3">
      <c r="C29319" s="1"/>
    </row>
    <row r="29320" spans="3:3">
      <c r="C29320" s="1"/>
    </row>
    <row r="29321" spans="3:3">
      <c r="C29321" s="1"/>
    </row>
    <row r="29322" spans="3:3">
      <c r="C29322" s="1"/>
    </row>
    <row r="29323" spans="3:3">
      <c r="C29323" s="1"/>
    </row>
    <row r="29324" spans="3:3">
      <c r="C29324" s="1"/>
    </row>
    <row r="29325" spans="3:3">
      <c r="C29325" s="1"/>
    </row>
    <row r="29326" spans="3:3">
      <c r="C29326" s="1"/>
    </row>
    <row r="29327" spans="3:3">
      <c r="C29327" s="1"/>
    </row>
    <row r="29328" spans="3:3">
      <c r="C29328" s="1"/>
    </row>
    <row r="29329" spans="3:3">
      <c r="C29329" s="1"/>
    </row>
    <row r="29330" spans="3:3">
      <c r="C29330" s="1"/>
    </row>
    <row r="29331" spans="3:3">
      <c r="C29331" s="1"/>
    </row>
    <row r="29332" spans="3:3">
      <c r="C29332" s="1"/>
    </row>
    <row r="29333" spans="3:3">
      <c r="C29333" s="1"/>
    </row>
    <row r="29334" spans="3:3">
      <c r="C29334" s="1"/>
    </row>
    <row r="29335" spans="3:3">
      <c r="C29335" s="1"/>
    </row>
    <row r="29336" spans="3:3">
      <c r="C29336" s="1"/>
    </row>
    <row r="29337" spans="3:3">
      <c r="C29337" s="1"/>
    </row>
    <row r="29338" spans="3:3">
      <c r="C29338" s="1"/>
    </row>
    <row r="29339" spans="3:3">
      <c r="C29339" s="1"/>
    </row>
    <row r="29340" spans="3:3">
      <c r="C29340" s="1"/>
    </row>
    <row r="29341" spans="3:3">
      <c r="C29341" s="1"/>
    </row>
    <row r="29342" spans="3:3">
      <c r="C29342" s="1"/>
    </row>
    <row r="29343" spans="3:3">
      <c r="C29343" s="1"/>
    </row>
    <row r="29344" spans="3:3">
      <c r="C29344" s="1"/>
    </row>
    <row r="29345" spans="3:3">
      <c r="C29345" s="1"/>
    </row>
    <row r="29346" spans="3:3">
      <c r="C29346" s="1"/>
    </row>
    <row r="29347" spans="3:3">
      <c r="C29347" s="1"/>
    </row>
    <row r="29348" spans="3:3">
      <c r="C29348" s="1"/>
    </row>
    <row r="29349" spans="3:3">
      <c r="C29349" s="1"/>
    </row>
    <row r="29350" spans="3:3">
      <c r="C29350" s="1"/>
    </row>
    <row r="29351" spans="3:3">
      <c r="C29351" s="1"/>
    </row>
    <row r="29352" spans="3:3">
      <c r="C29352" s="1"/>
    </row>
    <row r="29353" spans="3:3">
      <c r="C29353" s="1"/>
    </row>
    <row r="29354" spans="3:3">
      <c r="C29354" s="1"/>
    </row>
    <row r="29355" spans="3:3">
      <c r="C29355" s="1"/>
    </row>
    <row r="29356" spans="3:3">
      <c r="C29356" s="1"/>
    </row>
    <row r="29357" spans="3:3">
      <c r="C29357" s="1"/>
    </row>
    <row r="29358" spans="3:3">
      <c r="C29358" s="1"/>
    </row>
    <row r="29359" spans="3:3">
      <c r="C29359" s="1"/>
    </row>
    <row r="29360" spans="3:3">
      <c r="C29360" s="1"/>
    </row>
    <row r="29361" spans="3:3">
      <c r="C29361" s="1"/>
    </row>
    <row r="29362" spans="3:3">
      <c r="C29362" s="1"/>
    </row>
    <row r="29363" spans="3:3">
      <c r="C29363" s="1"/>
    </row>
    <row r="29364" spans="3:3">
      <c r="C29364" s="1"/>
    </row>
    <row r="29365" spans="3:3">
      <c r="C29365" s="1"/>
    </row>
    <row r="29366" spans="3:3">
      <c r="C29366" s="1"/>
    </row>
    <row r="29367" spans="3:3">
      <c r="C29367" s="1"/>
    </row>
    <row r="29368" spans="3:3">
      <c r="C29368" s="1"/>
    </row>
    <row r="29369" spans="3:3">
      <c r="C29369" s="1"/>
    </row>
    <row r="29370" spans="3:3">
      <c r="C29370" s="1"/>
    </row>
    <row r="29371" spans="3:3">
      <c r="C29371" s="1"/>
    </row>
    <row r="29372" spans="3:3">
      <c r="C29372" s="1"/>
    </row>
    <row r="29373" spans="3:3">
      <c r="C29373" s="1"/>
    </row>
    <row r="29374" spans="3:3">
      <c r="C29374" s="1"/>
    </row>
    <row r="29375" spans="3:3">
      <c r="C29375" s="1"/>
    </row>
    <row r="29376" spans="3:3">
      <c r="C29376" s="1"/>
    </row>
    <row r="29377" spans="3:3">
      <c r="C29377" s="1"/>
    </row>
    <row r="29378" spans="3:3">
      <c r="C29378" s="1"/>
    </row>
    <row r="29379" spans="3:3">
      <c r="C29379" s="1"/>
    </row>
    <row r="29380" spans="3:3">
      <c r="C29380" s="1"/>
    </row>
    <row r="29381" spans="3:3">
      <c r="C29381" s="1"/>
    </row>
    <row r="29382" spans="3:3">
      <c r="C29382" s="1"/>
    </row>
    <row r="29383" spans="3:3">
      <c r="C29383" s="1"/>
    </row>
    <row r="29384" spans="3:3">
      <c r="C29384" s="1"/>
    </row>
    <row r="29385" spans="3:3">
      <c r="C29385" s="1"/>
    </row>
    <row r="29386" spans="3:3">
      <c r="C29386" s="1"/>
    </row>
    <row r="29387" spans="3:3">
      <c r="C29387" s="1"/>
    </row>
    <row r="29388" spans="3:3">
      <c r="C29388" s="1"/>
    </row>
    <row r="29389" spans="3:3">
      <c r="C29389" s="1"/>
    </row>
    <row r="29390" spans="3:3">
      <c r="C29390" s="1"/>
    </row>
    <row r="29391" spans="3:3">
      <c r="C29391" s="1"/>
    </row>
    <row r="29392" spans="3:3">
      <c r="C29392" s="1"/>
    </row>
    <row r="29393" spans="3:3">
      <c r="C29393" s="1"/>
    </row>
    <row r="29394" spans="3:3">
      <c r="C29394" s="1"/>
    </row>
    <row r="29395" spans="3:3">
      <c r="C29395" s="1"/>
    </row>
    <row r="29396" spans="3:3">
      <c r="C29396" s="1"/>
    </row>
    <row r="29397" spans="3:3">
      <c r="C29397" s="1"/>
    </row>
    <row r="29398" spans="3:3">
      <c r="C29398" s="1"/>
    </row>
    <row r="29399" spans="3:3">
      <c r="C29399" s="1"/>
    </row>
    <row r="29400" spans="3:3">
      <c r="C29400" s="1"/>
    </row>
    <row r="29401" spans="3:3">
      <c r="C29401" s="1"/>
    </row>
    <row r="29402" spans="3:3">
      <c r="C29402" s="1"/>
    </row>
    <row r="29403" spans="3:3">
      <c r="C29403" s="1"/>
    </row>
    <row r="29404" spans="3:3">
      <c r="C29404" s="1"/>
    </row>
    <row r="29405" spans="3:3">
      <c r="C29405" s="1"/>
    </row>
    <row r="29406" spans="3:3">
      <c r="C29406" s="1"/>
    </row>
    <row r="29407" spans="3:3">
      <c r="C29407" s="1"/>
    </row>
    <row r="29408" spans="3:3">
      <c r="C29408" s="1"/>
    </row>
    <row r="29409" spans="3:3">
      <c r="C29409" s="1"/>
    </row>
    <row r="29410" spans="3:3">
      <c r="C29410" s="1"/>
    </row>
    <row r="29411" spans="3:3">
      <c r="C29411" s="1"/>
    </row>
    <row r="29412" spans="3:3">
      <c r="C29412" s="1"/>
    </row>
    <row r="29413" spans="3:3">
      <c r="C29413" s="1"/>
    </row>
    <row r="29414" spans="3:3">
      <c r="C29414" s="1"/>
    </row>
    <row r="29415" spans="3:3">
      <c r="C29415" s="1"/>
    </row>
    <row r="29416" spans="3:3">
      <c r="C29416" s="1"/>
    </row>
    <row r="29417" spans="3:3">
      <c r="C29417" s="1"/>
    </row>
    <row r="29418" spans="3:3">
      <c r="C29418" s="1"/>
    </row>
    <row r="29419" spans="3:3">
      <c r="C29419" s="1"/>
    </row>
    <row r="29420" spans="3:3">
      <c r="C29420" s="1"/>
    </row>
    <row r="29421" spans="3:3">
      <c r="C29421" s="1"/>
    </row>
    <row r="29422" spans="3:3">
      <c r="C29422" s="1"/>
    </row>
    <row r="29423" spans="3:3">
      <c r="C29423" s="1"/>
    </row>
    <row r="29424" spans="3:3">
      <c r="C29424" s="1"/>
    </row>
    <row r="29425" spans="3:3">
      <c r="C29425" s="1"/>
    </row>
    <row r="29426" spans="3:3">
      <c r="C29426" s="1"/>
    </row>
    <row r="29427" spans="3:3">
      <c r="C29427" s="1"/>
    </row>
    <row r="29428" spans="3:3">
      <c r="C29428" s="1"/>
    </row>
    <row r="29429" spans="3:3">
      <c r="C29429" s="1"/>
    </row>
    <row r="29430" spans="3:3">
      <c r="C29430" s="1"/>
    </row>
    <row r="29431" spans="3:3">
      <c r="C29431" s="1"/>
    </row>
    <row r="29432" spans="3:3">
      <c r="C29432" s="1"/>
    </row>
    <row r="29433" spans="3:3">
      <c r="C29433" s="1"/>
    </row>
    <row r="29434" spans="3:3">
      <c r="C29434" s="1"/>
    </row>
    <row r="29435" spans="3:3">
      <c r="C29435" s="1"/>
    </row>
    <row r="29436" spans="3:3">
      <c r="C29436" s="1"/>
    </row>
    <row r="29437" spans="3:3">
      <c r="C29437" s="1"/>
    </row>
    <row r="29438" spans="3:3">
      <c r="C29438" s="1"/>
    </row>
    <row r="29439" spans="3:3">
      <c r="C29439" s="1"/>
    </row>
    <row r="29440" spans="3:3">
      <c r="C29440" s="1"/>
    </row>
    <row r="29441" spans="3:3">
      <c r="C29441" s="1"/>
    </row>
    <row r="29442" spans="3:3">
      <c r="C29442" s="1"/>
    </row>
    <row r="29443" spans="3:3">
      <c r="C29443" s="1"/>
    </row>
    <row r="29444" spans="3:3">
      <c r="C29444" s="1"/>
    </row>
    <row r="29445" spans="3:3">
      <c r="C29445" s="1"/>
    </row>
    <row r="29446" spans="3:3">
      <c r="C29446" s="1"/>
    </row>
    <row r="29447" spans="3:3">
      <c r="C29447" s="1"/>
    </row>
    <row r="29448" spans="3:3">
      <c r="C29448" s="1"/>
    </row>
    <row r="29449" spans="3:3">
      <c r="C29449" s="1"/>
    </row>
    <row r="29450" spans="3:3">
      <c r="C29450" s="1"/>
    </row>
    <row r="29451" spans="3:3">
      <c r="C29451" s="1"/>
    </row>
    <row r="29452" spans="3:3">
      <c r="C29452" s="1"/>
    </row>
    <row r="29453" spans="3:3">
      <c r="C29453" s="1"/>
    </row>
    <row r="29454" spans="3:3">
      <c r="C29454" s="1"/>
    </row>
    <row r="29455" spans="3:3">
      <c r="C29455" s="1"/>
    </row>
    <row r="29456" spans="3:3">
      <c r="C29456" s="1"/>
    </row>
    <row r="29457" spans="3:3">
      <c r="C29457" s="1"/>
    </row>
    <row r="29458" spans="3:3">
      <c r="C29458" s="1"/>
    </row>
    <row r="29459" spans="3:3">
      <c r="C29459" s="1"/>
    </row>
    <row r="29460" spans="3:3">
      <c r="C29460" s="1"/>
    </row>
    <row r="29461" spans="3:3">
      <c r="C29461" s="1"/>
    </row>
    <row r="29462" spans="3:3">
      <c r="C29462" s="1"/>
    </row>
    <row r="29463" spans="3:3">
      <c r="C29463" s="1"/>
    </row>
    <row r="29464" spans="3:3">
      <c r="C29464" s="1"/>
    </row>
    <row r="29465" spans="3:3">
      <c r="C29465" s="1"/>
    </row>
    <row r="29466" spans="3:3">
      <c r="C29466" s="1"/>
    </row>
    <row r="29467" spans="3:3">
      <c r="C29467" s="1"/>
    </row>
    <row r="29468" spans="3:3">
      <c r="C29468" s="1"/>
    </row>
    <row r="29469" spans="3:3">
      <c r="C29469" s="1"/>
    </row>
    <row r="29470" spans="3:3">
      <c r="C29470" s="1"/>
    </row>
    <row r="29471" spans="3:3">
      <c r="C29471" s="1"/>
    </row>
    <row r="29472" spans="3:3">
      <c r="C29472" s="1"/>
    </row>
    <row r="29473" spans="3:3">
      <c r="C29473" s="1"/>
    </row>
    <row r="29474" spans="3:3">
      <c r="C29474" s="1"/>
    </row>
    <row r="29475" spans="3:3">
      <c r="C29475" s="1"/>
    </row>
    <row r="29476" spans="3:3">
      <c r="C29476" s="1"/>
    </row>
    <row r="29477" spans="3:3">
      <c r="C29477" s="1"/>
    </row>
    <row r="29478" spans="3:3">
      <c r="C29478" s="1"/>
    </row>
    <row r="29479" spans="3:3">
      <c r="C29479" s="1"/>
    </row>
    <row r="29480" spans="3:3">
      <c r="C29480" s="1"/>
    </row>
    <row r="29481" spans="3:3">
      <c r="C29481" s="1"/>
    </row>
    <row r="29482" spans="3:3">
      <c r="C29482" s="1"/>
    </row>
    <row r="29483" spans="3:3">
      <c r="C29483" s="1"/>
    </row>
    <row r="29484" spans="3:3">
      <c r="C29484" s="1"/>
    </row>
    <row r="29485" spans="3:3">
      <c r="C29485" s="1"/>
    </row>
    <row r="29486" spans="3:3">
      <c r="C29486" s="1"/>
    </row>
    <row r="29487" spans="3:3">
      <c r="C29487" s="1"/>
    </row>
    <row r="29488" spans="3:3">
      <c r="C29488" s="1"/>
    </row>
    <row r="29489" spans="3:3">
      <c r="C29489" s="1"/>
    </row>
    <row r="29490" spans="3:3">
      <c r="C29490" s="1"/>
    </row>
    <row r="29491" spans="3:3">
      <c r="C29491" s="1"/>
    </row>
    <row r="29492" spans="3:3">
      <c r="C29492" s="1"/>
    </row>
    <row r="29493" spans="3:3">
      <c r="C29493" s="1"/>
    </row>
    <row r="29494" spans="3:3">
      <c r="C29494" s="1"/>
    </row>
    <row r="29495" spans="3:3">
      <c r="C29495" s="1"/>
    </row>
    <row r="29496" spans="3:3">
      <c r="C29496" s="1"/>
    </row>
    <row r="29497" spans="3:3">
      <c r="C29497" s="1"/>
    </row>
    <row r="29498" spans="3:3">
      <c r="C29498" s="1"/>
    </row>
    <row r="29499" spans="3:3">
      <c r="C29499" s="1"/>
    </row>
    <row r="29500" spans="3:3">
      <c r="C29500" s="1"/>
    </row>
    <row r="29501" spans="3:3">
      <c r="C29501" s="1"/>
    </row>
    <row r="29502" spans="3:3">
      <c r="C29502" s="1"/>
    </row>
    <row r="29503" spans="3:3">
      <c r="C29503" s="1"/>
    </row>
    <row r="29504" spans="3:3">
      <c r="C29504" s="1"/>
    </row>
    <row r="29505" spans="3:3">
      <c r="C29505" s="1"/>
    </row>
    <row r="29506" spans="3:3">
      <c r="C29506" s="1"/>
    </row>
    <row r="29507" spans="3:3">
      <c r="C29507" s="1"/>
    </row>
    <row r="29508" spans="3:3">
      <c r="C29508" s="1"/>
    </row>
    <row r="29509" spans="3:3">
      <c r="C29509" s="1"/>
    </row>
    <row r="29510" spans="3:3">
      <c r="C29510" s="1"/>
    </row>
    <row r="29511" spans="3:3">
      <c r="C29511" s="1"/>
    </row>
    <row r="29512" spans="3:3">
      <c r="C29512" s="1"/>
    </row>
    <row r="29513" spans="3:3">
      <c r="C29513" s="1"/>
    </row>
    <row r="29514" spans="3:3">
      <c r="C29514" s="1"/>
    </row>
    <row r="29515" spans="3:3">
      <c r="C29515" s="1"/>
    </row>
    <row r="29516" spans="3:3">
      <c r="C29516" s="1"/>
    </row>
    <row r="29517" spans="3:3">
      <c r="C29517" s="1"/>
    </row>
    <row r="29518" spans="3:3">
      <c r="C29518" s="1"/>
    </row>
    <row r="29519" spans="3:3">
      <c r="C29519" s="1"/>
    </row>
    <row r="29520" spans="3:3">
      <c r="C29520" s="1"/>
    </row>
    <row r="29521" spans="3:3">
      <c r="C29521" s="1"/>
    </row>
    <row r="29522" spans="3:3">
      <c r="C29522" s="1"/>
    </row>
    <row r="29523" spans="3:3">
      <c r="C29523" s="1"/>
    </row>
    <row r="29524" spans="3:3">
      <c r="C29524" s="1"/>
    </row>
    <row r="29525" spans="3:3">
      <c r="C29525" s="1"/>
    </row>
    <row r="29526" spans="3:3">
      <c r="C29526" s="1"/>
    </row>
    <row r="29527" spans="3:3">
      <c r="C29527" s="1"/>
    </row>
    <row r="29528" spans="3:3">
      <c r="C29528" s="1"/>
    </row>
    <row r="29529" spans="3:3">
      <c r="C29529" s="1"/>
    </row>
    <row r="29530" spans="3:3">
      <c r="C29530" s="1"/>
    </row>
    <row r="29531" spans="3:3">
      <c r="C29531" s="1"/>
    </row>
    <row r="29532" spans="3:3">
      <c r="C29532" s="1"/>
    </row>
    <row r="29533" spans="3:3">
      <c r="C29533" s="1"/>
    </row>
    <row r="29534" spans="3:3">
      <c r="C29534" s="1"/>
    </row>
    <row r="29535" spans="3:3">
      <c r="C29535" s="1"/>
    </row>
    <row r="29536" spans="3:3">
      <c r="C29536" s="1"/>
    </row>
    <row r="29537" spans="3:3">
      <c r="C29537" s="1"/>
    </row>
    <row r="29538" spans="3:3">
      <c r="C29538" s="1"/>
    </row>
    <row r="29539" spans="3:3">
      <c r="C29539" s="1"/>
    </row>
    <row r="29540" spans="3:3">
      <c r="C29540" s="1"/>
    </row>
    <row r="29541" spans="3:3">
      <c r="C29541" s="1"/>
    </row>
    <row r="29542" spans="3:3">
      <c r="C29542" s="1"/>
    </row>
    <row r="29543" spans="3:3">
      <c r="C29543" s="1"/>
    </row>
    <row r="29544" spans="3:3">
      <c r="C29544" s="1"/>
    </row>
    <row r="29545" spans="3:3">
      <c r="C29545" s="1"/>
    </row>
    <row r="29546" spans="3:3">
      <c r="C29546" s="1"/>
    </row>
    <row r="29547" spans="3:3">
      <c r="C29547" s="1"/>
    </row>
    <row r="29548" spans="3:3">
      <c r="C29548" s="1"/>
    </row>
    <row r="29549" spans="3:3">
      <c r="C29549" s="1"/>
    </row>
    <row r="29550" spans="3:3">
      <c r="C29550" s="1"/>
    </row>
    <row r="29551" spans="3:3">
      <c r="C29551" s="1"/>
    </row>
    <row r="29552" spans="3:3">
      <c r="C29552" s="1"/>
    </row>
    <row r="29553" spans="3:3">
      <c r="C29553" s="1"/>
    </row>
    <row r="29554" spans="3:3">
      <c r="C29554" s="1"/>
    </row>
    <row r="29555" spans="3:3">
      <c r="C29555" s="1"/>
    </row>
    <row r="29556" spans="3:3">
      <c r="C29556" s="1"/>
    </row>
    <row r="29557" spans="3:3">
      <c r="C29557" s="1"/>
    </row>
    <row r="29558" spans="3:3">
      <c r="C29558" s="1"/>
    </row>
    <row r="29559" spans="3:3">
      <c r="C29559" s="1"/>
    </row>
    <row r="29560" spans="3:3">
      <c r="C29560" s="1"/>
    </row>
    <row r="29561" spans="3:3">
      <c r="C29561" s="1"/>
    </row>
    <row r="29562" spans="3:3">
      <c r="C29562" s="1"/>
    </row>
    <row r="29563" spans="3:3">
      <c r="C29563" s="1"/>
    </row>
    <row r="29564" spans="3:3">
      <c r="C29564" s="1"/>
    </row>
    <row r="29565" spans="3:3">
      <c r="C29565" s="1"/>
    </row>
    <row r="29566" spans="3:3">
      <c r="C29566" s="1"/>
    </row>
    <row r="29567" spans="3:3">
      <c r="C29567" s="1"/>
    </row>
    <row r="29568" spans="3:3">
      <c r="C29568" s="1"/>
    </row>
    <row r="29569" spans="3:3">
      <c r="C29569" s="1"/>
    </row>
    <row r="29570" spans="3:3">
      <c r="C29570" s="1"/>
    </row>
    <row r="29571" spans="3:3">
      <c r="C29571" s="1"/>
    </row>
    <row r="29572" spans="3:3">
      <c r="C29572" s="1"/>
    </row>
    <row r="29573" spans="3:3">
      <c r="C29573" s="1"/>
    </row>
    <row r="29574" spans="3:3">
      <c r="C29574" s="1"/>
    </row>
    <row r="29575" spans="3:3">
      <c r="C29575" s="1"/>
    </row>
    <row r="29576" spans="3:3">
      <c r="C29576" s="1"/>
    </row>
    <row r="29577" spans="3:3">
      <c r="C29577" s="1"/>
    </row>
    <row r="29578" spans="3:3">
      <c r="C29578" s="1"/>
    </row>
    <row r="29579" spans="3:3">
      <c r="C29579" s="1"/>
    </row>
    <row r="29580" spans="3:3">
      <c r="C29580" s="1"/>
    </row>
    <row r="29581" spans="3:3">
      <c r="C29581" s="1"/>
    </row>
    <row r="29582" spans="3:3">
      <c r="C29582" s="1"/>
    </row>
    <row r="29583" spans="3:3">
      <c r="C29583" s="1"/>
    </row>
    <row r="29584" spans="3:3">
      <c r="C29584" s="1"/>
    </row>
    <row r="29585" spans="3:3">
      <c r="C29585" s="1"/>
    </row>
    <row r="29586" spans="3:3">
      <c r="C29586" s="1"/>
    </row>
    <row r="29587" spans="3:3">
      <c r="C29587" s="1"/>
    </row>
    <row r="29588" spans="3:3">
      <c r="C29588" s="1"/>
    </row>
    <row r="29589" spans="3:3">
      <c r="C29589" s="1"/>
    </row>
    <row r="29590" spans="3:3">
      <c r="C29590" s="1"/>
    </row>
    <row r="29591" spans="3:3">
      <c r="C29591" s="1"/>
    </row>
    <row r="29592" spans="3:3">
      <c r="C29592" s="1"/>
    </row>
    <row r="29593" spans="3:3">
      <c r="C29593" s="1"/>
    </row>
    <row r="29594" spans="3:3">
      <c r="C29594" s="1"/>
    </row>
    <row r="29595" spans="3:3">
      <c r="C29595" s="1"/>
    </row>
    <row r="29596" spans="3:3">
      <c r="C29596" s="1"/>
    </row>
    <row r="29597" spans="3:3">
      <c r="C29597" s="1"/>
    </row>
    <row r="29598" spans="3:3">
      <c r="C29598" s="1"/>
    </row>
    <row r="29599" spans="3:3">
      <c r="C29599" s="1"/>
    </row>
    <row r="29600" spans="3:3">
      <c r="C29600" s="1"/>
    </row>
    <row r="29601" spans="3:3">
      <c r="C29601" s="1"/>
    </row>
    <row r="29602" spans="3:3">
      <c r="C29602" s="1"/>
    </row>
    <row r="29603" spans="3:3">
      <c r="C29603" s="1"/>
    </row>
    <row r="29604" spans="3:3">
      <c r="C29604" s="1"/>
    </row>
    <row r="29605" spans="3:3">
      <c r="C29605" s="1"/>
    </row>
    <row r="29606" spans="3:3">
      <c r="C29606" s="1"/>
    </row>
    <row r="29607" spans="3:3">
      <c r="C29607" s="1"/>
    </row>
    <row r="29608" spans="3:3">
      <c r="C29608" s="1"/>
    </row>
    <row r="29609" spans="3:3">
      <c r="C29609" s="1"/>
    </row>
    <row r="29610" spans="3:3">
      <c r="C29610" s="1"/>
    </row>
    <row r="29611" spans="3:3">
      <c r="C29611" s="1"/>
    </row>
    <row r="29612" spans="3:3">
      <c r="C29612" s="1"/>
    </row>
    <row r="29613" spans="3:3">
      <c r="C29613" s="1"/>
    </row>
    <row r="29614" spans="3:3">
      <c r="C29614" s="1"/>
    </row>
    <row r="29615" spans="3:3">
      <c r="C29615" s="1"/>
    </row>
    <row r="29616" spans="3:3">
      <c r="C29616" s="1"/>
    </row>
    <row r="29617" spans="3:3">
      <c r="C29617" s="1"/>
    </row>
    <row r="29618" spans="3:3">
      <c r="C29618" s="1"/>
    </row>
    <row r="29619" spans="3:3">
      <c r="C29619" s="1"/>
    </row>
    <row r="29620" spans="3:3">
      <c r="C29620" s="1"/>
    </row>
    <row r="29621" spans="3:3">
      <c r="C29621" s="1"/>
    </row>
    <row r="29622" spans="3:3">
      <c r="C29622" s="1"/>
    </row>
    <row r="29623" spans="3:3">
      <c r="C29623" s="1"/>
    </row>
    <row r="29624" spans="3:3">
      <c r="C29624" s="1"/>
    </row>
    <row r="29625" spans="3:3">
      <c r="C29625" s="1"/>
    </row>
    <row r="29626" spans="3:3">
      <c r="C29626" s="1"/>
    </row>
    <row r="29627" spans="3:3">
      <c r="C29627" s="1"/>
    </row>
    <row r="29628" spans="3:3">
      <c r="C29628" s="1"/>
    </row>
    <row r="29629" spans="3:3">
      <c r="C29629" s="1"/>
    </row>
    <row r="29630" spans="3:3">
      <c r="C29630" s="1"/>
    </row>
    <row r="29631" spans="3:3">
      <c r="C29631" s="1"/>
    </row>
    <row r="29632" spans="3:3">
      <c r="C29632" s="1"/>
    </row>
    <row r="29633" spans="3:3">
      <c r="C29633" s="1"/>
    </row>
    <row r="29634" spans="3:3">
      <c r="C29634" s="1"/>
    </row>
    <row r="29635" spans="3:3">
      <c r="C29635" s="1"/>
    </row>
    <row r="29636" spans="3:3">
      <c r="C29636" s="1"/>
    </row>
    <row r="29637" spans="3:3">
      <c r="C29637" s="1"/>
    </row>
    <row r="29638" spans="3:3">
      <c r="C29638" s="1"/>
    </row>
    <row r="29639" spans="3:3">
      <c r="C29639" s="1"/>
    </row>
    <row r="29640" spans="3:3">
      <c r="C29640" s="1"/>
    </row>
    <row r="29641" spans="3:3">
      <c r="C29641" s="1"/>
    </row>
    <row r="29642" spans="3:3">
      <c r="C29642" s="1"/>
    </row>
    <row r="29643" spans="3:3">
      <c r="C29643" s="1"/>
    </row>
    <row r="29644" spans="3:3">
      <c r="C29644" s="1"/>
    </row>
    <row r="29645" spans="3:3">
      <c r="C29645" s="1"/>
    </row>
    <row r="29646" spans="3:3">
      <c r="C29646" s="1"/>
    </row>
    <row r="29647" spans="3:3">
      <c r="C29647" s="1"/>
    </row>
    <row r="29648" spans="3:3">
      <c r="C29648" s="1"/>
    </row>
    <row r="29649" spans="3:3">
      <c r="C29649" s="1"/>
    </row>
    <row r="29650" spans="3:3">
      <c r="C29650" s="1"/>
    </row>
    <row r="29651" spans="3:3">
      <c r="C29651" s="1"/>
    </row>
    <row r="29652" spans="3:3">
      <c r="C29652" s="1"/>
    </row>
    <row r="29653" spans="3:3">
      <c r="C29653" s="1"/>
    </row>
    <row r="29654" spans="3:3">
      <c r="C29654" s="1"/>
    </row>
    <row r="29655" spans="3:3">
      <c r="C29655" s="1"/>
    </row>
    <row r="29656" spans="3:3">
      <c r="C29656" s="1"/>
    </row>
    <row r="29657" spans="3:3">
      <c r="C29657" s="1"/>
    </row>
    <row r="29658" spans="3:3">
      <c r="C29658" s="1"/>
    </row>
    <row r="29659" spans="3:3">
      <c r="C29659" s="1"/>
    </row>
    <row r="29660" spans="3:3">
      <c r="C29660" s="1"/>
    </row>
    <row r="29661" spans="3:3">
      <c r="C29661" s="1"/>
    </row>
    <row r="29662" spans="3:3">
      <c r="C29662" s="1"/>
    </row>
    <row r="29663" spans="3:3">
      <c r="C29663" s="1"/>
    </row>
    <row r="29664" spans="3:3">
      <c r="C29664" s="1"/>
    </row>
    <row r="29665" spans="3:3">
      <c r="C29665" s="1"/>
    </row>
    <row r="29666" spans="3:3">
      <c r="C29666" s="1"/>
    </row>
    <row r="29667" spans="3:3">
      <c r="C29667" s="1"/>
    </row>
    <row r="29668" spans="3:3">
      <c r="C29668" s="1"/>
    </row>
    <row r="29669" spans="3:3">
      <c r="C29669" s="1"/>
    </row>
    <row r="29670" spans="3:3">
      <c r="C29670" s="1"/>
    </row>
    <row r="29671" spans="3:3">
      <c r="C29671" s="1"/>
    </row>
    <row r="29672" spans="3:3">
      <c r="C29672" s="1"/>
    </row>
    <row r="29673" spans="3:3">
      <c r="C29673" s="1"/>
    </row>
    <row r="29674" spans="3:3">
      <c r="C29674" s="1"/>
    </row>
    <row r="29675" spans="3:3">
      <c r="C29675" s="1"/>
    </row>
    <row r="29676" spans="3:3">
      <c r="C29676" s="1"/>
    </row>
    <row r="29677" spans="3:3">
      <c r="C29677" s="1"/>
    </row>
    <row r="29678" spans="3:3">
      <c r="C29678" s="1"/>
    </row>
    <row r="29679" spans="3:3">
      <c r="C29679" s="1"/>
    </row>
    <row r="29680" spans="3:3">
      <c r="C29680" s="1"/>
    </row>
    <row r="29681" spans="3:3">
      <c r="C29681" s="1"/>
    </row>
    <row r="29682" spans="3:3">
      <c r="C29682" s="1"/>
    </row>
    <row r="29683" spans="3:3">
      <c r="C29683" s="1"/>
    </row>
    <row r="29684" spans="3:3">
      <c r="C29684" s="1"/>
    </row>
    <row r="29685" spans="3:3">
      <c r="C29685" s="1"/>
    </row>
    <row r="29686" spans="3:3">
      <c r="C29686" s="1"/>
    </row>
    <row r="29687" spans="3:3">
      <c r="C29687" s="1"/>
    </row>
    <row r="29688" spans="3:3">
      <c r="C29688" s="1"/>
    </row>
    <row r="29689" spans="3:3">
      <c r="C29689" s="1"/>
    </row>
    <row r="29690" spans="3:3">
      <c r="C29690" s="1"/>
    </row>
    <row r="29691" spans="3:3">
      <c r="C29691" s="1"/>
    </row>
    <row r="29692" spans="3:3">
      <c r="C29692" s="1"/>
    </row>
    <row r="29693" spans="3:3">
      <c r="C29693" s="1"/>
    </row>
    <row r="29694" spans="3:3">
      <c r="C29694" s="1"/>
    </row>
    <row r="29695" spans="3:3">
      <c r="C29695" s="1"/>
    </row>
    <row r="29696" spans="3:3">
      <c r="C29696" s="1"/>
    </row>
    <row r="29697" spans="3:3">
      <c r="C29697" s="1"/>
    </row>
    <row r="29698" spans="3:3">
      <c r="C29698" s="1"/>
    </row>
    <row r="29699" spans="3:3">
      <c r="C29699" s="1"/>
    </row>
    <row r="29700" spans="3:3">
      <c r="C29700" s="1"/>
    </row>
    <row r="29701" spans="3:3">
      <c r="C29701" s="1"/>
    </row>
    <row r="29702" spans="3:3">
      <c r="C29702" s="1"/>
    </row>
    <row r="29703" spans="3:3">
      <c r="C29703" s="1"/>
    </row>
    <row r="29704" spans="3:3">
      <c r="C29704" s="1"/>
    </row>
    <row r="29705" spans="3:3">
      <c r="C29705" s="1"/>
    </row>
    <row r="29706" spans="3:3">
      <c r="C29706" s="1"/>
    </row>
    <row r="29707" spans="3:3">
      <c r="C29707" s="1"/>
    </row>
    <row r="29708" spans="3:3">
      <c r="C29708" s="1"/>
    </row>
    <row r="29709" spans="3:3">
      <c r="C29709" s="1"/>
    </row>
    <row r="29710" spans="3:3">
      <c r="C29710" s="1"/>
    </row>
    <row r="29711" spans="3:3">
      <c r="C29711" s="1"/>
    </row>
    <row r="29712" spans="3:3">
      <c r="C29712" s="1"/>
    </row>
    <row r="29713" spans="3:3">
      <c r="C29713" s="1"/>
    </row>
    <row r="29714" spans="3:3">
      <c r="C29714" s="1"/>
    </row>
    <row r="29715" spans="3:3">
      <c r="C29715" s="1"/>
    </row>
    <row r="29716" spans="3:3">
      <c r="C29716" s="1"/>
    </row>
    <row r="29717" spans="3:3">
      <c r="C29717" s="1"/>
    </row>
    <row r="29718" spans="3:3">
      <c r="C29718" s="1"/>
    </row>
    <row r="29719" spans="3:3">
      <c r="C29719" s="1"/>
    </row>
    <row r="29720" spans="3:3">
      <c r="C29720" s="1"/>
    </row>
    <row r="29721" spans="3:3">
      <c r="C29721" s="1"/>
    </row>
    <row r="29722" spans="3:3">
      <c r="C29722" s="1"/>
    </row>
    <row r="29723" spans="3:3">
      <c r="C29723" s="1"/>
    </row>
    <row r="29724" spans="3:3">
      <c r="C29724" s="1"/>
    </row>
    <row r="29725" spans="3:3">
      <c r="C29725" s="1"/>
    </row>
    <row r="29726" spans="3:3">
      <c r="C29726" s="1"/>
    </row>
    <row r="29727" spans="3:3">
      <c r="C29727" s="1"/>
    </row>
    <row r="29728" spans="3:3">
      <c r="C29728" s="1"/>
    </row>
    <row r="29729" spans="3:3">
      <c r="C29729" s="1"/>
    </row>
    <row r="29730" spans="3:3">
      <c r="C29730" s="1"/>
    </row>
    <row r="29731" spans="3:3">
      <c r="C29731" s="1"/>
    </row>
    <row r="29732" spans="3:3">
      <c r="C29732" s="1"/>
    </row>
    <row r="29733" spans="3:3">
      <c r="C29733" s="1"/>
    </row>
    <row r="29734" spans="3:3">
      <c r="C29734" s="1"/>
    </row>
    <row r="29735" spans="3:3">
      <c r="C29735" s="1"/>
    </row>
    <row r="29736" spans="3:3">
      <c r="C29736" s="1"/>
    </row>
    <row r="29737" spans="3:3">
      <c r="C29737" s="1"/>
    </row>
    <row r="29738" spans="3:3">
      <c r="C29738" s="1"/>
    </row>
    <row r="29739" spans="3:3">
      <c r="C29739" s="1"/>
    </row>
    <row r="29740" spans="3:3">
      <c r="C29740" s="1"/>
    </row>
    <row r="29741" spans="3:3">
      <c r="C29741" s="1"/>
    </row>
    <row r="29742" spans="3:3">
      <c r="C29742" s="1"/>
    </row>
    <row r="29743" spans="3:3">
      <c r="C29743" s="1"/>
    </row>
    <row r="29744" spans="3:3">
      <c r="C29744" s="1"/>
    </row>
    <row r="29745" spans="3:3">
      <c r="C29745" s="1"/>
    </row>
    <row r="29746" spans="3:3">
      <c r="C29746" s="1"/>
    </row>
    <row r="29747" spans="3:3">
      <c r="C29747" s="1"/>
    </row>
    <row r="29748" spans="3:3">
      <c r="C29748" s="1"/>
    </row>
    <row r="29749" spans="3:3">
      <c r="C29749" s="1"/>
    </row>
    <row r="29750" spans="3:3">
      <c r="C29750" s="1"/>
    </row>
    <row r="29751" spans="3:3">
      <c r="C29751" s="1"/>
    </row>
    <row r="29752" spans="3:3">
      <c r="C29752" s="1"/>
    </row>
    <row r="29753" spans="3:3">
      <c r="C29753" s="1"/>
    </row>
    <row r="29754" spans="3:3">
      <c r="C29754" s="1"/>
    </row>
    <row r="29755" spans="3:3">
      <c r="C29755" s="1"/>
    </row>
    <row r="29756" spans="3:3">
      <c r="C29756" s="1"/>
    </row>
    <row r="29757" spans="3:3">
      <c r="C29757" s="1"/>
    </row>
    <row r="29758" spans="3:3">
      <c r="C29758" s="1"/>
    </row>
    <row r="29759" spans="3:3">
      <c r="C29759" s="1"/>
    </row>
    <row r="29760" spans="3:3">
      <c r="C29760" s="1"/>
    </row>
    <row r="29761" spans="3:3">
      <c r="C29761" s="1"/>
    </row>
    <row r="29762" spans="3:3">
      <c r="C29762" s="1"/>
    </row>
    <row r="29763" spans="3:3">
      <c r="C29763" s="1"/>
    </row>
    <row r="29764" spans="3:3">
      <c r="C29764" s="1"/>
    </row>
    <row r="29765" spans="3:3">
      <c r="C29765" s="1"/>
    </row>
    <row r="29766" spans="3:3">
      <c r="C29766" s="1"/>
    </row>
    <row r="29767" spans="3:3">
      <c r="C29767" s="1"/>
    </row>
    <row r="29768" spans="3:3">
      <c r="C29768" s="1"/>
    </row>
    <row r="29769" spans="3:3">
      <c r="C29769" s="1"/>
    </row>
    <row r="29770" spans="3:3">
      <c r="C29770" s="1"/>
    </row>
    <row r="29771" spans="3:3">
      <c r="C29771" s="1"/>
    </row>
    <row r="29772" spans="3:3">
      <c r="C29772" s="1"/>
    </row>
    <row r="29773" spans="3:3">
      <c r="C29773" s="1"/>
    </row>
    <row r="29774" spans="3:3">
      <c r="C29774" s="1"/>
    </row>
    <row r="29775" spans="3:3">
      <c r="C29775" s="1"/>
    </row>
    <row r="29776" spans="3:3">
      <c r="C29776" s="1"/>
    </row>
    <row r="29777" spans="3:3">
      <c r="C29777" s="1"/>
    </row>
    <row r="29778" spans="3:3">
      <c r="C29778" s="1"/>
    </row>
    <row r="29779" spans="3:3">
      <c r="C29779" s="1"/>
    </row>
    <row r="29780" spans="3:3">
      <c r="C29780" s="1"/>
    </row>
    <row r="29781" spans="3:3">
      <c r="C29781" s="1"/>
    </row>
    <row r="29782" spans="3:3">
      <c r="C29782" s="1"/>
    </row>
    <row r="29783" spans="3:3">
      <c r="C29783" s="1"/>
    </row>
    <row r="29784" spans="3:3">
      <c r="C29784" s="1"/>
    </row>
    <row r="29785" spans="3:3">
      <c r="C29785" s="1"/>
    </row>
    <row r="29786" spans="3:3">
      <c r="C29786" s="1"/>
    </row>
    <row r="29787" spans="3:3">
      <c r="C29787" s="1"/>
    </row>
    <row r="29788" spans="3:3">
      <c r="C29788" s="1"/>
    </row>
    <row r="29789" spans="3:3">
      <c r="C29789" s="1"/>
    </row>
    <row r="29790" spans="3:3">
      <c r="C29790" s="1"/>
    </row>
    <row r="29791" spans="3:3">
      <c r="C29791" s="1"/>
    </row>
    <row r="29792" spans="3:3">
      <c r="C29792" s="1"/>
    </row>
    <row r="29793" spans="3:3">
      <c r="C29793" s="1"/>
    </row>
    <row r="29794" spans="3:3">
      <c r="C29794" s="1"/>
    </row>
    <row r="29795" spans="3:3">
      <c r="C29795" s="1"/>
    </row>
    <row r="29796" spans="3:3">
      <c r="C29796" s="1"/>
    </row>
    <row r="29797" spans="3:3">
      <c r="C29797" s="1"/>
    </row>
    <row r="29798" spans="3:3">
      <c r="C29798" s="1"/>
    </row>
    <row r="29799" spans="3:3">
      <c r="C29799" s="1"/>
    </row>
    <row r="29800" spans="3:3">
      <c r="C29800" s="1"/>
    </row>
    <row r="29801" spans="3:3">
      <c r="C29801" s="1"/>
    </row>
    <row r="29802" spans="3:3">
      <c r="C29802" s="1"/>
    </row>
    <row r="29803" spans="3:3">
      <c r="C29803" s="1"/>
    </row>
    <row r="29804" spans="3:3">
      <c r="C29804" s="1"/>
    </row>
    <row r="29805" spans="3:3">
      <c r="C29805" s="1"/>
    </row>
    <row r="29806" spans="3:3">
      <c r="C29806" s="1"/>
    </row>
    <row r="29807" spans="3:3">
      <c r="C29807" s="1"/>
    </row>
    <row r="29808" spans="3:3">
      <c r="C29808" s="1"/>
    </row>
    <row r="29809" spans="3:3">
      <c r="C29809" s="1"/>
    </row>
    <row r="29810" spans="3:3">
      <c r="C29810" s="1"/>
    </row>
    <row r="29811" spans="3:3">
      <c r="C29811" s="1"/>
    </row>
    <row r="29812" spans="3:3">
      <c r="C29812" s="1"/>
    </row>
    <row r="29813" spans="3:3">
      <c r="C29813" s="1"/>
    </row>
    <row r="29814" spans="3:3">
      <c r="C29814" s="1"/>
    </row>
    <row r="29815" spans="3:3">
      <c r="C29815" s="1"/>
    </row>
    <row r="29816" spans="3:3">
      <c r="C29816" s="1"/>
    </row>
    <row r="29817" spans="3:3">
      <c r="C29817" s="1"/>
    </row>
    <row r="29818" spans="3:3">
      <c r="C29818" s="1"/>
    </row>
    <row r="29819" spans="3:3">
      <c r="C29819" s="1"/>
    </row>
    <row r="29820" spans="3:3">
      <c r="C29820" s="1"/>
    </row>
    <row r="29821" spans="3:3">
      <c r="C29821" s="1"/>
    </row>
    <row r="29822" spans="3:3">
      <c r="C29822" s="1"/>
    </row>
    <row r="29823" spans="3:3">
      <c r="C29823" s="1"/>
    </row>
    <row r="29824" spans="3:3">
      <c r="C29824" s="1"/>
    </row>
    <row r="29825" spans="3:3">
      <c r="C29825" s="1"/>
    </row>
    <row r="29826" spans="3:3">
      <c r="C29826" s="1"/>
    </row>
    <row r="29827" spans="3:3">
      <c r="C29827" s="1"/>
    </row>
    <row r="29828" spans="3:3">
      <c r="C29828" s="1"/>
    </row>
    <row r="29829" spans="3:3">
      <c r="C29829" s="1"/>
    </row>
    <row r="29830" spans="3:3">
      <c r="C29830" s="1"/>
    </row>
    <row r="29831" spans="3:3">
      <c r="C29831" s="1"/>
    </row>
    <row r="29832" spans="3:3">
      <c r="C29832" s="1"/>
    </row>
    <row r="29833" spans="3:3">
      <c r="C29833" s="1"/>
    </row>
    <row r="29834" spans="3:3">
      <c r="C29834" s="1"/>
    </row>
    <row r="29835" spans="3:3">
      <c r="C29835" s="1"/>
    </row>
    <row r="29836" spans="3:3">
      <c r="C29836" s="1"/>
    </row>
    <row r="29837" spans="3:3">
      <c r="C29837" s="1"/>
    </row>
    <row r="29838" spans="3:3">
      <c r="C29838" s="1"/>
    </row>
    <row r="29839" spans="3:3">
      <c r="C29839" s="1"/>
    </row>
    <row r="29840" spans="3:3">
      <c r="C29840" s="1"/>
    </row>
    <row r="29841" spans="3:3">
      <c r="C29841" s="1"/>
    </row>
    <row r="29842" spans="3:3">
      <c r="C29842" s="1"/>
    </row>
    <row r="29843" spans="3:3">
      <c r="C29843" s="1"/>
    </row>
    <row r="29844" spans="3:3">
      <c r="C29844" s="1"/>
    </row>
    <row r="29845" spans="3:3">
      <c r="C29845" s="1"/>
    </row>
    <row r="29846" spans="3:3">
      <c r="C29846" s="1"/>
    </row>
    <row r="29847" spans="3:3">
      <c r="C29847" s="1"/>
    </row>
    <row r="29848" spans="3:3">
      <c r="C29848" s="1"/>
    </row>
    <row r="29849" spans="3:3">
      <c r="C29849" s="1"/>
    </row>
    <row r="29850" spans="3:3">
      <c r="C29850" s="1"/>
    </row>
    <row r="29851" spans="3:3">
      <c r="C29851" s="1"/>
    </row>
    <row r="29852" spans="3:3">
      <c r="C29852" s="1"/>
    </row>
    <row r="29853" spans="3:3">
      <c r="C29853" s="1"/>
    </row>
    <row r="29854" spans="3:3">
      <c r="C29854" s="1"/>
    </row>
    <row r="29855" spans="3:3">
      <c r="C29855" s="1"/>
    </row>
    <row r="29856" spans="3:3">
      <c r="C29856" s="1"/>
    </row>
    <row r="29857" spans="3:3">
      <c r="C29857" s="1"/>
    </row>
    <row r="29858" spans="3:3">
      <c r="C29858" s="1"/>
    </row>
    <row r="29859" spans="3:3">
      <c r="C29859" s="1"/>
    </row>
    <row r="29860" spans="3:3">
      <c r="C29860" s="1"/>
    </row>
    <row r="29861" spans="3:3">
      <c r="C29861" s="1"/>
    </row>
    <row r="29862" spans="3:3">
      <c r="C29862" s="1"/>
    </row>
    <row r="29863" spans="3:3">
      <c r="C29863" s="1"/>
    </row>
    <row r="29864" spans="3:3">
      <c r="C29864" s="1"/>
    </row>
    <row r="29865" spans="3:3">
      <c r="C29865" s="1"/>
    </row>
    <row r="29866" spans="3:3">
      <c r="C29866" s="1"/>
    </row>
    <row r="29867" spans="3:3">
      <c r="C29867" s="1"/>
    </row>
    <row r="29868" spans="3:3">
      <c r="C29868" s="1"/>
    </row>
    <row r="29869" spans="3:3">
      <c r="C29869" s="1"/>
    </row>
    <row r="29870" spans="3:3">
      <c r="C29870" s="1"/>
    </row>
    <row r="29871" spans="3:3">
      <c r="C29871" s="1"/>
    </row>
    <row r="29872" spans="3:3">
      <c r="C29872" s="1"/>
    </row>
    <row r="29873" spans="3:3">
      <c r="C29873" s="1"/>
    </row>
    <row r="29874" spans="3:3">
      <c r="C29874" s="1"/>
    </row>
    <row r="29875" spans="3:3">
      <c r="C29875" s="1"/>
    </row>
    <row r="29876" spans="3:3">
      <c r="C29876" s="1"/>
    </row>
    <row r="29877" spans="3:3">
      <c r="C29877" s="1"/>
    </row>
    <row r="29878" spans="3:3">
      <c r="C29878" s="1"/>
    </row>
    <row r="29879" spans="3:3">
      <c r="C29879" s="1"/>
    </row>
    <row r="29880" spans="3:3">
      <c r="C29880" s="1"/>
    </row>
    <row r="29881" spans="3:3">
      <c r="C29881" s="1"/>
    </row>
    <row r="29882" spans="3:3">
      <c r="C29882" s="1"/>
    </row>
    <row r="29883" spans="3:3">
      <c r="C29883" s="1"/>
    </row>
    <row r="29884" spans="3:3">
      <c r="C29884" s="1"/>
    </row>
    <row r="29885" spans="3:3">
      <c r="C29885" s="1"/>
    </row>
    <row r="29886" spans="3:3">
      <c r="C29886" s="1"/>
    </row>
    <row r="29887" spans="3:3">
      <c r="C29887" s="1"/>
    </row>
    <row r="29888" spans="3:3">
      <c r="C29888" s="1"/>
    </row>
    <row r="29889" spans="3:3">
      <c r="C29889" s="1"/>
    </row>
    <row r="29890" spans="3:3">
      <c r="C29890" s="1"/>
    </row>
    <row r="29891" spans="3:3">
      <c r="C29891" s="1"/>
    </row>
    <row r="29892" spans="3:3">
      <c r="C29892" s="1"/>
    </row>
    <row r="29893" spans="3:3">
      <c r="C29893" s="1"/>
    </row>
    <row r="29894" spans="3:3">
      <c r="C29894" s="1"/>
    </row>
    <row r="29895" spans="3:3">
      <c r="C29895" s="1"/>
    </row>
    <row r="29896" spans="3:3">
      <c r="C29896" s="1"/>
    </row>
    <row r="29897" spans="3:3">
      <c r="C29897" s="1"/>
    </row>
    <row r="29898" spans="3:3">
      <c r="C29898" s="1"/>
    </row>
    <row r="29899" spans="3:3">
      <c r="C29899" s="1"/>
    </row>
    <row r="29900" spans="3:3">
      <c r="C29900" s="1"/>
    </row>
    <row r="29901" spans="3:3">
      <c r="C29901" s="1"/>
    </row>
    <row r="29902" spans="3:3">
      <c r="C29902" s="1"/>
    </row>
    <row r="29903" spans="3:3">
      <c r="C29903" s="1"/>
    </row>
    <row r="29904" spans="3:3">
      <c r="C29904" s="1"/>
    </row>
    <row r="29905" spans="3:3">
      <c r="C29905" s="1"/>
    </row>
    <row r="29906" spans="3:3">
      <c r="C29906" s="1"/>
    </row>
    <row r="29907" spans="3:3">
      <c r="C29907" s="1"/>
    </row>
    <row r="29908" spans="3:3">
      <c r="C29908" s="1"/>
    </row>
    <row r="29909" spans="3:3">
      <c r="C29909" s="1"/>
    </row>
    <row r="29910" spans="3:3">
      <c r="C29910" s="1"/>
    </row>
    <row r="29911" spans="3:3">
      <c r="C29911" s="1"/>
    </row>
    <row r="29912" spans="3:3">
      <c r="C29912" s="1"/>
    </row>
    <row r="29913" spans="3:3">
      <c r="C29913" s="1"/>
    </row>
    <row r="29914" spans="3:3">
      <c r="C29914" s="1"/>
    </row>
    <row r="29915" spans="3:3">
      <c r="C29915" s="1"/>
    </row>
    <row r="29916" spans="3:3">
      <c r="C29916" s="1"/>
    </row>
    <row r="29917" spans="3:3">
      <c r="C29917" s="1"/>
    </row>
    <row r="29918" spans="3:3">
      <c r="C29918" s="1"/>
    </row>
    <row r="29919" spans="3:3">
      <c r="C29919" s="1"/>
    </row>
    <row r="29920" spans="3:3">
      <c r="C29920" s="1"/>
    </row>
    <row r="29921" spans="3:3">
      <c r="C29921" s="1"/>
    </row>
    <row r="29922" spans="3:3">
      <c r="C29922" s="1"/>
    </row>
    <row r="29923" spans="3:3">
      <c r="C29923" s="1"/>
    </row>
    <row r="29924" spans="3:3">
      <c r="C29924" s="1"/>
    </row>
    <row r="29925" spans="3:3">
      <c r="C29925" s="1"/>
    </row>
    <row r="29926" spans="3:3">
      <c r="C29926" s="1"/>
    </row>
    <row r="29927" spans="3:3">
      <c r="C29927" s="1"/>
    </row>
    <row r="29928" spans="3:3">
      <c r="C29928" s="1"/>
    </row>
    <row r="29929" spans="3:3">
      <c r="C29929" s="1"/>
    </row>
    <row r="29930" spans="3:3">
      <c r="C29930" s="1"/>
    </row>
    <row r="29931" spans="3:3">
      <c r="C29931" s="1"/>
    </row>
    <row r="29932" spans="3:3">
      <c r="C29932" s="1"/>
    </row>
    <row r="29933" spans="3:3">
      <c r="C29933" s="1"/>
    </row>
    <row r="29934" spans="3:3">
      <c r="C29934" s="1"/>
    </row>
    <row r="29935" spans="3:3">
      <c r="C29935" s="1"/>
    </row>
    <row r="29936" spans="3:3">
      <c r="C29936" s="1"/>
    </row>
    <row r="29937" spans="3:3">
      <c r="C29937" s="1"/>
    </row>
    <row r="29938" spans="3:3">
      <c r="C29938" s="1"/>
    </row>
    <row r="29939" spans="3:3">
      <c r="C29939" s="1"/>
    </row>
    <row r="29940" spans="3:3">
      <c r="C29940" s="1"/>
    </row>
    <row r="29941" spans="3:3">
      <c r="C29941" s="1"/>
    </row>
    <row r="29942" spans="3:3">
      <c r="C29942" s="1"/>
    </row>
    <row r="29943" spans="3:3">
      <c r="C29943" s="1"/>
    </row>
    <row r="29944" spans="3:3">
      <c r="C29944" s="1"/>
    </row>
    <row r="29945" spans="3:3">
      <c r="C29945" s="1"/>
    </row>
    <row r="29946" spans="3:3">
      <c r="C29946" s="1"/>
    </row>
    <row r="29947" spans="3:3">
      <c r="C29947" s="1"/>
    </row>
    <row r="29948" spans="3:3">
      <c r="C29948" s="1"/>
    </row>
    <row r="29949" spans="3:3">
      <c r="C29949" s="1"/>
    </row>
    <row r="29950" spans="3:3">
      <c r="C29950" s="1"/>
    </row>
    <row r="29951" spans="3:3">
      <c r="C29951" s="1"/>
    </row>
    <row r="29952" spans="3:3">
      <c r="C29952" s="1"/>
    </row>
    <row r="29953" spans="3:3">
      <c r="C29953" s="1"/>
    </row>
    <row r="29954" spans="3:3">
      <c r="C29954" s="1"/>
    </row>
    <row r="29955" spans="3:3">
      <c r="C29955" s="1"/>
    </row>
    <row r="29956" spans="3:3">
      <c r="C29956" s="1"/>
    </row>
    <row r="29957" spans="3:3">
      <c r="C29957" s="1"/>
    </row>
    <row r="29958" spans="3:3">
      <c r="C29958" s="1"/>
    </row>
    <row r="29959" spans="3:3">
      <c r="C29959" s="1"/>
    </row>
    <row r="29960" spans="3:3">
      <c r="C29960" s="1"/>
    </row>
    <row r="29961" spans="3:3">
      <c r="C29961" s="1"/>
    </row>
    <row r="29962" spans="3:3">
      <c r="C29962" s="1"/>
    </row>
    <row r="29963" spans="3:3">
      <c r="C29963" s="1"/>
    </row>
    <row r="29964" spans="3:3">
      <c r="C29964" s="1"/>
    </row>
    <row r="29965" spans="3:3">
      <c r="C29965" s="1"/>
    </row>
    <row r="29966" spans="3:3">
      <c r="C29966" s="1"/>
    </row>
    <row r="29967" spans="3:3">
      <c r="C29967" s="1"/>
    </row>
    <row r="29968" spans="3:3">
      <c r="C29968" s="1"/>
    </row>
    <row r="29969" spans="3:3">
      <c r="C29969" s="1"/>
    </row>
    <row r="29970" spans="3:3">
      <c r="C29970" s="1"/>
    </row>
    <row r="29971" spans="3:3">
      <c r="C29971" s="1"/>
    </row>
    <row r="29972" spans="3:3">
      <c r="C29972" s="1"/>
    </row>
    <row r="29973" spans="3:3">
      <c r="C29973" s="1"/>
    </row>
    <row r="29974" spans="3:3">
      <c r="C29974" s="1"/>
    </row>
    <row r="29975" spans="3:3">
      <c r="C29975" s="1"/>
    </row>
    <row r="29976" spans="3:3">
      <c r="C29976" s="1"/>
    </row>
    <row r="29977" spans="3:3">
      <c r="C29977" s="1"/>
    </row>
    <row r="29978" spans="3:3">
      <c r="C29978" s="1"/>
    </row>
    <row r="29979" spans="3:3">
      <c r="C29979" s="1"/>
    </row>
    <row r="29980" spans="3:3">
      <c r="C29980" s="1"/>
    </row>
    <row r="29981" spans="3:3">
      <c r="C29981" s="1"/>
    </row>
    <row r="29982" spans="3:3">
      <c r="C29982" s="1"/>
    </row>
    <row r="29983" spans="3:3">
      <c r="C29983" s="1"/>
    </row>
    <row r="29984" spans="3:3">
      <c r="C29984" s="1"/>
    </row>
    <row r="29985" spans="3:3">
      <c r="C29985" s="1"/>
    </row>
    <row r="29986" spans="3:3">
      <c r="C29986" s="1"/>
    </row>
    <row r="29987" spans="3:3">
      <c r="C29987" s="1"/>
    </row>
    <row r="29988" spans="3:3">
      <c r="C29988" s="1"/>
    </row>
    <row r="29989" spans="3:3">
      <c r="C29989" s="1"/>
    </row>
    <row r="29990" spans="3:3">
      <c r="C29990" s="1"/>
    </row>
    <row r="29991" spans="3:3">
      <c r="C29991" s="1"/>
    </row>
    <row r="29992" spans="3:3">
      <c r="C29992" s="1"/>
    </row>
    <row r="29993" spans="3:3">
      <c r="C29993" s="1"/>
    </row>
    <row r="29994" spans="3:3">
      <c r="C29994" s="1"/>
    </row>
    <row r="29995" spans="3:3">
      <c r="C29995" s="1"/>
    </row>
    <row r="29996" spans="3:3">
      <c r="C29996" s="1"/>
    </row>
    <row r="29997" spans="3:3">
      <c r="C29997" s="1"/>
    </row>
    <row r="29998" spans="3:3">
      <c r="C29998" s="1"/>
    </row>
    <row r="29999" spans="3:3">
      <c r="C29999" s="1"/>
    </row>
    <row r="30000" spans="3:3">
      <c r="C30000" s="1"/>
    </row>
    <row r="30001" spans="3:3">
      <c r="C30001" s="1"/>
    </row>
    <row r="30002" spans="3:3">
      <c r="C30002" s="1"/>
    </row>
    <row r="30003" spans="3:3">
      <c r="C30003" s="1"/>
    </row>
    <row r="30004" spans="3:3">
      <c r="C30004" s="1"/>
    </row>
    <row r="30005" spans="3:3">
      <c r="C30005" s="1"/>
    </row>
    <row r="30006" spans="3:3">
      <c r="C30006" s="1"/>
    </row>
    <row r="30007" spans="3:3">
      <c r="C30007" s="1"/>
    </row>
    <row r="30008" spans="3:3">
      <c r="C30008" s="1"/>
    </row>
    <row r="30009" spans="3:3">
      <c r="C30009" s="1"/>
    </row>
    <row r="30010" spans="3:3">
      <c r="C30010" s="1"/>
    </row>
    <row r="30011" spans="3:3">
      <c r="C30011" s="1"/>
    </row>
    <row r="30012" spans="3:3">
      <c r="C30012" s="1"/>
    </row>
    <row r="30013" spans="3:3">
      <c r="C30013" s="1"/>
    </row>
    <row r="30014" spans="3:3">
      <c r="C30014" s="1"/>
    </row>
    <row r="30015" spans="3:3">
      <c r="C30015" s="1"/>
    </row>
    <row r="30016" spans="3:3">
      <c r="C30016" s="1"/>
    </row>
    <row r="30017" spans="3:3">
      <c r="C30017" s="1"/>
    </row>
    <row r="30018" spans="3:3">
      <c r="C30018" s="1"/>
    </row>
    <row r="30019" spans="3:3">
      <c r="C30019" s="1"/>
    </row>
    <row r="30020" spans="3:3">
      <c r="C30020" s="1"/>
    </row>
    <row r="30021" spans="3:3">
      <c r="C30021" s="1"/>
    </row>
    <row r="30022" spans="3:3">
      <c r="C30022" s="1"/>
    </row>
    <row r="30023" spans="3:3">
      <c r="C30023" s="1"/>
    </row>
    <row r="30024" spans="3:3">
      <c r="C30024" s="1"/>
    </row>
    <row r="30025" spans="3:3">
      <c r="C30025" s="1"/>
    </row>
    <row r="30026" spans="3:3">
      <c r="C30026" s="1"/>
    </row>
    <row r="30027" spans="3:3">
      <c r="C30027" s="1"/>
    </row>
    <row r="30028" spans="3:3">
      <c r="C30028" s="1"/>
    </row>
    <row r="30029" spans="3:3">
      <c r="C30029" s="1"/>
    </row>
    <row r="30030" spans="3:3">
      <c r="C30030" s="1"/>
    </row>
    <row r="30031" spans="3:3">
      <c r="C30031" s="1"/>
    </row>
    <row r="30032" spans="3:3">
      <c r="C30032" s="1"/>
    </row>
    <row r="30033" spans="3:3">
      <c r="C30033" s="1"/>
    </row>
    <row r="30034" spans="3:3">
      <c r="C30034" s="1"/>
    </row>
    <row r="30035" spans="3:3">
      <c r="C30035" s="1"/>
    </row>
    <row r="30036" spans="3:3">
      <c r="C30036" s="1"/>
    </row>
    <row r="30037" spans="3:3">
      <c r="C30037" s="1"/>
    </row>
    <row r="30038" spans="3:3">
      <c r="C30038" s="1"/>
    </row>
    <row r="30039" spans="3:3">
      <c r="C30039" s="1"/>
    </row>
    <row r="30040" spans="3:3">
      <c r="C30040" s="1"/>
    </row>
    <row r="30041" spans="3:3">
      <c r="C30041" s="1"/>
    </row>
    <row r="30042" spans="3:3">
      <c r="C30042" s="1"/>
    </row>
    <row r="30043" spans="3:3">
      <c r="C30043" s="1"/>
    </row>
    <row r="30044" spans="3:3">
      <c r="C30044" s="1"/>
    </row>
    <row r="30045" spans="3:3">
      <c r="C30045" s="1"/>
    </row>
    <row r="30046" spans="3:3">
      <c r="C30046" s="1"/>
    </row>
    <row r="30047" spans="3:3">
      <c r="C30047" s="1"/>
    </row>
    <row r="30048" spans="3:3">
      <c r="C30048" s="1"/>
    </row>
    <row r="30049" spans="3:3">
      <c r="C30049" s="1"/>
    </row>
    <row r="30050" spans="3:3">
      <c r="C30050" s="1"/>
    </row>
    <row r="30051" spans="3:3">
      <c r="C30051" s="1"/>
    </row>
    <row r="30052" spans="3:3">
      <c r="C30052" s="1"/>
    </row>
    <row r="30053" spans="3:3">
      <c r="C30053" s="1"/>
    </row>
    <row r="30054" spans="3:3">
      <c r="C30054" s="1"/>
    </row>
    <row r="30055" spans="3:3">
      <c r="C30055" s="1"/>
    </row>
    <row r="30056" spans="3:3">
      <c r="C30056" s="1"/>
    </row>
    <row r="30057" spans="3:3">
      <c r="C30057" s="1"/>
    </row>
    <row r="30058" spans="3:3">
      <c r="C30058" s="1"/>
    </row>
    <row r="30059" spans="3:3">
      <c r="C30059" s="1"/>
    </row>
    <row r="30060" spans="3:3">
      <c r="C30060" s="1"/>
    </row>
    <row r="30061" spans="3:3">
      <c r="C30061" s="1"/>
    </row>
    <row r="30062" spans="3:3">
      <c r="C30062" s="1"/>
    </row>
    <row r="30063" spans="3:3">
      <c r="C30063" s="1"/>
    </row>
    <row r="30064" spans="3:3">
      <c r="C30064" s="1"/>
    </row>
    <row r="30065" spans="3:3">
      <c r="C30065" s="1"/>
    </row>
    <row r="30066" spans="3:3">
      <c r="C30066" s="1"/>
    </row>
    <row r="30067" spans="3:3">
      <c r="C30067" s="1"/>
    </row>
    <row r="30068" spans="3:3">
      <c r="C30068" s="1"/>
    </row>
    <row r="30069" spans="3:3">
      <c r="C30069" s="1"/>
    </row>
    <row r="30070" spans="3:3">
      <c r="C30070" s="1"/>
    </row>
    <row r="30071" spans="3:3">
      <c r="C30071" s="1"/>
    </row>
    <row r="30072" spans="3:3">
      <c r="C30072" s="1"/>
    </row>
    <row r="30073" spans="3:3">
      <c r="C30073" s="1"/>
    </row>
    <row r="30074" spans="3:3">
      <c r="C30074" s="1"/>
    </row>
    <row r="30075" spans="3:3">
      <c r="C30075" s="1"/>
    </row>
    <row r="30076" spans="3:3">
      <c r="C30076" s="1"/>
    </row>
    <row r="30077" spans="3:3">
      <c r="C30077" s="1"/>
    </row>
    <row r="30078" spans="3:3">
      <c r="C30078" s="1"/>
    </row>
    <row r="30079" spans="3:3">
      <c r="C30079" s="1"/>
    </row>
    <row r="30080" spans="3:3">
      <c r="C30080" s="1"/>
    </row>
    <row r="30081" spans="3:3">
      <c r="C30081" s="1"/>
    </row>
    <row r="30082" spans="3:3">
      <c r="C30082" s="1"/>
    </row>
    <row r="30083" spans="3:3">
      <c r="C30083" s="1"/>
    </row>
    <row r="30084" spans="3:3">
      <c r="C30084" s="1"/>
    </row>
    <row r="30085" spans="3:3">
      <c r="C30085" s="1"/>
    </row>
    <row r="30086" spans="3:3">
      <c r="C30086" s="1"/>
    </row>
    <row r="30087" spans="3:3">
      <c r="C30087" s="1"/>
    </row>
    <row r="30088" spans="3:3">
      <c r="C30088" s="1"/>
    </row>
    <row r="30089" spans="3:3">
      <c r="C30089" s="1"/>
    </row>
    <row r="30090" spans="3:3">
      <c r="C30090" s="1"/>
    </row>
    <row r="30091" spans="3:3">
      <c r="C30091" s="1"/>
    </row>
    <row r="30092" spans="3:3">
      <c r="C30092" s="1"/>
    </row>
    <row r="30093" spans="3:3">
      <c r="C30093" s="1"/>
    </row>
    <row r="30094" spans="3:3">
      <c r="C30094" s="1"/>
    </row>
    <row r="30095" spans="3:3">
      <c r="C30095" s="1"/>
    </row>
    <row r="30096" spans="3:3">
      <c r="C30096" s="1"/>
    </row>
    <row r="30097" spans="3:3">
      <c r="C30097" s="1"/>
    </row>
    <row r="30098" spans="3:3">
      <c r="C30098" s="1"/>
    </row>
    <row r="30099" spans="3:3">
      <c r="C30099" s="1"/>
    </row>
    <row r="30100" spans="3:3">
      <c r="C30100" s="1"/>
    </row>
    <row r="30101" spans="3:3">
      <c r="C30101" s="1"/>
    </row>
    <row r="30102" spans="3:3">
      <c r="C30102" s="1"/>
    </row>
    <row r="30103" spans="3:3">
      <c r="C30103" s="1"/>
    </row>
    <row r="30104" spans="3:3">
      <c r="C30104" s="1"/>
    </row>
    <row r="30105" spans="3:3">
      <c r="C30105" s="1"/>
    </row>
    <row r="30106" spans="3:3">
      <c r="C30106" s="1"/>
    </row>
    <row r="30107" spans="3:3">
      <c r="C30107" s="1"/>
    </row>
    <row r="30108" spans="3:3">
      <c r="C30108" s="1"/>
    </row>
    <row r="30109" spans="3:3">
      <c r="C30109" s="1"/>
    </row>
    <row r="30110" spans="3:3">
      <c r="C30110" s="1"/>
    </row>
    <row r="30111" spans="3:3">
      <c r="C30111" s="1"/>
    </row>
    <row r="30112" spans="3:3">
      <c r="C30112" s="1"/>
    </row>
    <row r="30113" spans="3:3">
      <c r="C30113" s="1"/>
    </row>
    <row r="30114" spans="3:3">
      <c r="C30114" s="1"/>
    </row>
    <row r="30115" spans="3:3">
      <c r="C30115" s="1"/>
    </row>
    <row r="30116" spans="3:3">
      <c r="C30116" s="1"/>
    </row>
    <row r="30117" spans="3:3">
      <c r="C30117" s="1"/>
    </row>
    <row r="30118" spans="3:3">
      <c r="C30118" s="1"/>
    </row>
    <row r="30119" spans="3:3">
      <c r="C30119" s="1"/>
    </row>
    <row r="30120" spans="3:3">
      <c r="C30120" s="1"/>
    </row>
    <row r="30121" spans="3:3">
      <c r="C30121" s="1"/>
    </row>
    <row r="30122" spans="3:3">
      <c r="C30122" s="1"/>
    </row>
    <row r="30123" spans="3:3">
      <c r="C30123" s="1"/>
    </row>
    <row r="30124" spans="3:3">
      <c r="C30124" s="1"/>
    </row>
    <row r="30125" spans="3:3">
      <c r="C30125" s="1"/>
    </row>
    <row r="30126" spans="3:3">
      <c r="C30126" s="1"/>
    </row>
    <row r="30127" spans="3:3">
      <c r="C30127" s="1"/>
    </row>
    <row r="30128" spans="3:3">
      <c r="C30128" s="1"/>
    </row>
    <row r="30129" spans="3:3">
      <c r="C30129" s="1"/>
    </row>
    <row r="30130" spans="3:3">
      <c r="C30130" s="1"/>
    </row>
    <row r="30131" spans="3:3">
      <c r="C30131" s="1"/>
    </row>
    <row r="30132" spans="3:3">
      <c r="C30132" s="1"/>
    </row>
    <row r="30133" spans="3:3">
      <c r="C30133" s="1"/>
    </row>
    <row r="30134" spans="3:3">
      <c r="C30134" s="1"/>
    </row>
    <row r="30135" spans="3:3">
      <c r="C30135" s="1"/>
    </row>
    <row r="30136" spans="3:3">
      <c r="C30136" s="1"/>
    </row>
    <row r="30137" spans="3:3">
      <c r="C30137" s="1"/>
    </row>
    <row r="30138" spans="3:3">
      <c r="C30138" s="1"/>
    </row>
    <row r="30139" spans="3:3">
      <c r="C30139" s="1"/>
    </row>
    <row r="30140" spans="3:3">
      <c r="C30140" s="1"/>
    </row>
    <row r="30141" spans="3:3">
      <c r="C30141" s="1"/>
    </row>
    <row r="30142" spans="3:3">
      <c r="C30142" s="1"/>
    </row>
    <row r="30143" spans="3:3">
      <c r="C30143" s="1"/>
    </row>
    <row r="30144" spans="3:3">
      <c r="C30144" s="1"/>
    </row>
    <row r="30145" spans="3:3">
      <c r="C30145" s="1"/>
    </row>
    <row r="30146" spans="3:3">
      <c r="C30146" s="1"/>
    </row>
    <row r="30147" spans="3:3">
      <c r="C30147" s="1"/>
    </row>
    <row r="30148" spans="3:3">
      <c r="C30148" s="1"/>
    </row>
    <row r="30149" spans="3:3">
      <c r="C30149" s="1"/>
    </row>
    <row r="30150" spans="3:3">
      <c r="C30150" s="1"/>
    </row>
    <row r="30151" spans="3:3">
      <c r="C30151" s="1"/>
    </row>
    <row r="30152" spans="3:3">
      <c r="C30152" s="1"/>
    </row>
    <row r="30153" spans="3:3">
      <c r="C30153" s="1"/>
    </row>
    <row r="30154" spans="3:3">
      <c r="C30154" s="1"/>
    </row>
    <row r="30155" spans="3:3">
      <c r="C30155" s="1"/>
    </row>
    <row r="30156" spans="3:3">
      <c r="C30156" s="1"/>
    </row>
    <row r="30157" spans="3:3">
      <c r="C30157" s="1"/>
    </row>
    <row r="30158" spans="3:3">
      <c r="C30158" s="1"/>
    </row>
    <row r="30159" spans="3:3">
      <c r="C30159" s="1"/>
    </row>
    <row r="30160" spans="3:3">
      <c r="C30160" s="1"/>
    </row>
    <row r="30161" spans="3:3">
      <c r="C30161" s="1"/>
    </row>
    <row r="30162" spans="3:3">
      <c r="C30162" s="1"/>
    </row>
    <row r="30163" spans="3:3">
      <c r="C30163" s="1"/>
    </row>
    <row r="30164" spans="3:3">
      <c r="C30164" s="1"/>
    </row>
    <row r="30165" spans="3:3">
      <c r="C30165" s="1"/>
    </row>
    <row r="30166" spans="3:3">
      <c r="C30166" s="1"/>
    </row>
    <row r="30167" spans="3:3">
      <c r="C30167" s="1"/>
    </row>
    <row r="30168" spans="3:3">
      <c r="C30168" s="1"/>
    </row>
    <row r="30169" spans="3:3">
      <c r="C30169" s="1"/>
    </row>
    <row r="30170" spans="3:3">
      <c r="C30170" s="1"/>
    </row>
    <row r="30171" spans="3:3">
      <c r="C30171" s="1"/>
    </row>
    <row r="30172" spans="3:3">
      <c r="C30172" s="1"/>
    </row>
    <row r="30173" spans="3:3">
      <c r="C30173" s="1"/>
    </row>
    <row r="30174" spans="3:3">
      <c r="C30174" s="1"/>
    </row>
    <row r="30175" spans="3:3">
      <c r="C30175" s="1"/>
    </row>
    <row r="30176" spans="3:3">
      <c r="C30176" s="1"/>
    </row>
    <row r="30177" spans="3:3">
      <c r="C30177" s="1"/>
    </row>
    <row r="30178" spans="3:3">
      <c r="C30178" s="1"/>
    </row>
    <row r="30179" spans="3:3">
      <c r="C30179" s="1"/>
    </row>
    <row r="30180" spans="3:3">
      <c r="C30180" s="1"/>
    </row>
    <row r="30181" spans="3:3">
      <c r="C30181" s="1"/>
    </row>
    <row r="30182" spans="3:3">
      <c r="C30182" s="1"/>
    </row>
    <row r="30183" spans="3:3">
      <c r="C30183" s="1"/>
    </row>
    <row r="30184" spans="3:3">
      <c r="C30184" s="1"/>
    </row>
    <row r="30185" spans="3:3">
      <c r="C30185" s="1"/>
    </row>
    <row r="30186" spans="3:3">
      <c r="C30186" s="1"/>
    </row>
    <row r="30187" spans="3:3">
      <c r="C30187" s="1"/>
    </row>
    <row r="30188" spans="3:3">
      <c r="C30188" s="1"/>
    </row>
    <row r="30189" spans="3:3">
      <c r="C30189" s="1"/>
    </row>
    <row r="30190" spans="3:3">
      <c r="C30190" s="1"/>
    </row>
    <row r="30191" spans="3:3">
      <c r="C30191" s="1"/>
    </row>
    <row r="30192" spans="3:3">
      <c r="C30192" s="1"/>
    </row>
    <row r="30193" spans="3:3">
      <c r="C30193" s="1"/>
    </row>
    <row r="30194" spans="3:3">
      <c r="C30194" s="1"/>
    </row>
    <row r="30195" spans="3:3">
      <c r="C30195" s="1"/>
    </row>
    <row r="30196" spans="3:3">
      <c r="C30196" s="1"/>
    </row>
    <row r="30197" spans="3:3">
      <c r="C30197" s="1"/>
    </row>
    <row r="30198" spans="3:3">
      <c r="C30198" s="1"/>
    </row>
    <row r="30199" spans="3:3">
      <c r="C30199" s="1"/>
    </row>
    <row r="30200" spans="3:3">
      <c r="C30200" s="1"/>
    </row>
    <row r="30201" spans="3:3">
      <c r="C30201" s="1"/>
    </row>
    <row r="30202" spans="3:3">
      <c r="C30202" s="1"/>
    </row>
    <row r="30203" spans="3:3">
      <c r="C30203" s="1"/>
    </row>
    <row r="30204" spans="3:3">
      <c r="C30204" s="1"/>
    </row>
    <row r="30205" spans="3:3">
      <c r="C30205" s="1"/>
    </row>
    <row r="30206" spans="3:3">
      <c r="C30206" s="1"/>
    </row>
    <row r="30207" spans="3:3">
      <c r="C30207" s="1"/>
    </row>
    <row r="30208" spans="3:3">
      <c r="C30208" s="1"/>
    </row>
    <row r="30209" spans="3:3">
      <c r="C30209" s="1"/>
    </row>
    <row r="30210" spans="3:3">
      <c r="C30210" s="1"/>
    </row>
    <row r="30211" spans="3:3">
      <c r="C30211" s="1"/>
    </row>
    <row r="30212" spans="3:3">
      <c r="C30212" s="1"/>
    </row>
    <row r="30213" spans="3:3">
      <c r="C30213" s="1"/>
    </row>
    <row r="30214" spans="3:3">
      <c r="C30214" s="1"/>
    </row>
    <row r="30215" spans="3:3">
      <c r="C30215" s="1"/>
    </row>
    <row r="30216" spans="3:3">
      <c r="C30216" s="1"/>
    </row>
    <row r="30217" spans="3:3">
      <c r="C30217" s="1"/>
    </row>
    <row r="30218" spans="3:3">
      <c r="C30218" s="1"/>
    </row>
    <row r="30219" spans="3:3">
      <c r="C30219" s="1"/>
    </row>
    <row r="30220" spans="3:3">
      <c r="C30220" s="1"/>
    </row>
    <row r="30221" spans="3:3">
      <c r="C30221" s="1"/>
    </row>
    <row r="30222" spans="3:3">
      <c r="C30222" s="1"/>
    </row>
    <row r="30223" spans="3:3">
      <c r="C30223" s="1"/>
    </row>
    <row r="30224" spans="3:3">
      <c r="C30224" s="1"/>
    </row>
    <row r="30225" spans="3:3">
      <c r="C30225" s="1"/>
    </row>
    <row r="30226" spans="3:3">
      <c r="C30226" s="1"/>
    </row>
    <row r="30227" spans="3:3">
      <c r="C30227" s="1"/>
    </row>
    <row r="30228" spans="3:3">
      <c r="C30228" s="1"/>
    </row>
    <row r="30229" spans="3:3">
      <c r="C30229" s="1"/>
    </row>
    <row r="30230" spans="3:3">
      <c r="C30230" s="1"/>
    </row>
    <row r="30231" spans="3:3">
      <c r="C30231" s="1"/>
    </row>
    <row r="30232" spans="3:3">
      <c r="C30232" s="1"/>
    </row>
    <row r="30233" spans="3:3">
      <c r="C30233" s="1"/>
    </row>
    <row r="30234" spans="3:3">
      <c r="C30234" s="1"/>
    </row>
    <row r="30235" spans="3:3">
      <c r="C30235" s="1"/>
    </row>
    <row r="30236" spans="3:3">
      <c r="C30236" s="1"/>
    </row>
    <row r="30237" spans="3:3">
      <c r="C30237" s="1"/>
    </row>
    <row r="30238" spans="3:3">
      <c r="C30238" s="1"/>
    </row>
    <row r="30239" spans="3:3">
      <c r="C30239" s="1"/>
    </row>
    <row r="30240" spans="3:3">
      <c r="C30240" s="1"/>
    </row>
    <row r="30241" spans="3:3">
      <c r="C30241" s="1"/>
    </row>
    <row r="30242" spans="3:3">
      <c r="C30242" s="1"/>
    </row>
    <row r="30243" spans="3:3">
      <c r="C30243" s="1"/>
    </row>
    <row r="30244" spans="3:3">
      <c r="C30244" s="1"/>
    </row>
    <row r="30245" spans="3:3">
      <c r="C30245" s="1"/>
    </row>
    <row r="30246" spans="3:3">
      <c r="C30246" s="1"/>
    </row>
    <row r="30247" spans="3:3">
      <c r="C30247" s="1"/>
    </row>
    <row r="30248" spans="3:3">
      <c r="C30248" s="1"/>
    </row>
    <row r="30249" spans="3:3">
      <c r="C30249" s="1"/>
    </row>
    <row r="30250" spans="3:3">
      <c r="C30250" s="1"/>
    </row>
    <row r="30251" spans="3:3">
      <c r="C30251" s="1"/>
    </row>
    <row r="30252" spans="3:3">
      <c r="C30252" s="1"/>
    </row>
    <row r="30253" spans="3:3">
      <c r="C30253" s="1"/>
    </row>
    <row r="30254" spans="3:3">
      <c r="C30254" s="1"/>
    </row>
    <row r="30255" spans="3:3">
      <c r="C30255" s="1"/>
    </row>
    <row r="30256" spans="3:3">
      <c r="C30256" s="1"/>
    </row>
    <row r="30257" spans="3:3">
      <c r="C30257" s="1"/>
    </row>
    <row r="30258" spans="3:3">
      <c r="C30258" s="1"/>
    </row>
    <row r="30259" spans="3:3">
      <c r="C30259" s="1"/>
    </row>
    <row r="30260" spans="3:3">
      <c r="C30260" s="1"/>
    </row>
    <row r="30261" spans="3:3">
      <c r="C30261" s="1"/>
    </row>
    <row r="30262" spans="3:3">
      <c r="C30262" s="1"/>
    </row>
    <row r="30263" spans="3:3">
      <c r="C30263" s="1"/>
    </row>
    <row r="30264" spans="3:3">
      <c r="C30264" s="1"/>
    </row>
    <row r="30265" spans="3:3">
      <c r="C30265" s="1"/>
    </row>
    <row r="30266" spans="3:3">
      <c r="C30266" s="1"/>
    </row>
    <row r="30267" spans="3:3">
      <c r="C30267" s="1"/>
    </row>
    <row r="30268" spans="3:3">
      <c r="C30268" s="1"/>
    </row>
    <row r="30269" spans="3:3">
      <c r="C30269" s="1"/>
    </row>
    <row r="30270" spans="3:3">
      <c r="C30270" s="1"/>
    </row>
    <row r="30271" spans="3:3">
      <c r="C30271" s="1"/>
    </row>
    <row r="30272" spans="3:3">
      <c r="C30272" s="1"/>
    </row>
    <row r="30273" spans="3:3">
      <c r="C30273" s="1"/>
    </row>
    <row r="30274" spans="3:3">
      <c r="C30274" s="1"/>
    </row>
    <row r="30275" spans="3:3">
      <c r="C30275" s="1"/>
    </row>
    <row r="30276" spans="3:3">
      <c r="C30276" s="1"/>
    </row>
    <row r="30277" spans="3:3">
      <c r="C30277" s="1"/>
    </row>
    <row r="30278" spans="3:3">
      <c r="C30278" s="1"/>
    </row>
    <row r="30279" spans="3:3">
      <c r="C30279" s="1"/>
    </row>
    <row r="30280" spans="3:3">
      <c r="C30280" s="1"/>
    </row>
    <row r="30281" spans="3:3">
      <c r="C30281" s="1"/>
    </row>
    <row r="30282" spans="3:3">
      <c r="C30282" s="1"/>
    </row>
    <row r="30283" spans="3:3">
      <c r="C30283" s="1"/>
    </row>
    <row r="30284" spans="3:3">
      <c r="C30284" s="1"/>
    </row>
    <row r="30285" spans="3:3">
      <c r="C30285" s="1"/>
    </row>
    <row r="30286" spans="3:3">
      <c r="C30286" s="1"/>
    </row>
    <row r="30287" spans="3:3">
      <c r="C30287" s="1"/>
    </row>
    <row r="30288" spans="3:3">
      <c r="C30288" s="1"/>
    </row>
    <row r="30289" spans="3:3">
      <c r="C30289" s="1"/>
    </row>
    <row r="30290" spans="3:3">
      <c r="C30290" s="1"/>
    </row>
    <row r="30291" spans="3:3">
      <c r="C30291" s="1"/>
    </row>
    <row r="30292" spans="3:3">
      <c r="C30292" s="1"/>
    </row>
    <row r="30293" spans="3:3">
      <c r="C30293" s="1"/>
    </row>
    <row r="30294" spans="3:3">
      <c r="C30294" s="1"/>
    </row>
    <row r="30295" spans="3:3">
      <c r="C30295" s="1"/>
    </row>
    <row r="30296" spans="3:3">
      <c r="C30296" s="1"/>
    </row>
    <row r="30297" spans="3:3">
      <c r="C30297" s="1"/>
    </row>
    <row r="30298" spans="3:3">
      <c r="C30298" s="1"/>
    </row>
    <row r="30299" spans="3:3">
      <c r="C30299" s="1"/>
    </row>
    <row r="30300" spans="3:3">
      <c r="C30300" s="1"/>
    </row>
    <row r="30301" spans="3:3">
      <c r="C30301" s="1"/>
    </row>
    <row r="30302" spans="3:3">
      <c r="C30302" s="1"/>
    </row>
    <row r="30303" spans="3:3">
      <c r="C30303" s="1"/>
    </row>
    <row r="30304" spans="3:3">
      <c r="C30304" s="1"/>
    </row>
    <row r="30305" spans="3:3">
      <c r="C30305" s="1"/>
    </row>
    <row r="30306" spans="3:3">
      <c r="C30306" s="1"/>
    </row>
    <row r="30307" spans="3:3">
      <c r="C30307" s="1"/>
    </row>
    <row r="30308" spans="3:3">
      <c r="C30308" s="1"/>
    </row>
    <row r="30309" spans="3:3">
      <c r="C30309" s="1"/>
    </row>
    <row r="30310" spans="3:3">
      <c r="C30310" s="1"/>
    </row>
    <row r="30311" spans="3:3">
      <c r="C30311" s="1"/>
    </row>
    <row r="30312" spans="3:3">
      <c r="C30312" s="1"/>
    </row>
    <row r="30313" spans="3:3">
      <c r="C30313" s="1"/>
    </row>
    <row r="30314" spans="3:3">
      <c r="C30314" s="1"/>
    </row>
    <row r="30315" spans="3:3">
      <c r="C30315" s="1"/>
    </row>
    <row r="30316" spans="3:3">
      <c r="C30316" s="1"/>
    </row>
    <row r="30317" spans="3:3">
      <c r="C30317" s="1"/>
    </row>
    <row r="30318" spans="3:3">
      <c r="C30318" s="1"/>
    </row>
    <row r="30319" spans="3:3">
      <c r="C30319" s="1"/>
    </row>
    <row r="30320" spans="3:3">
      <c r="C30320" s="1"/>
    </row>
    <row r="30321" spans="3:3">
      <c r="C30321" s="1"/>
    </row>
    <row r="30322" spans="3:3">
      <c r="C30322" s="1"/>
    </row>
    <row r="30323" spans="3:3">
      <c r="C30323" s="1"/>
    </row>
    <row r="30324" spans="3:3">
      <c r="C30324" s="1"/>
    </row>
    <row r="30325" spans="3:3">
      <c r="C30325" s="1"/>
    </row>
    <row r="30326" spans="3:3">
      <c r="C30326" s="1"/>
    </row>
    <row r="30327" spans="3:3">
      <c r="C30327" s="1"/>
    </row>
    <row r="30328" spans="3:3">
      <c r="C30328" s="1"/>
    </row>
    <row r="30329" spans="3:3">
      <c r="C30329" s="1"/>
    </row>
    <row r="30330" spans="3:3">
      <c r="C30330" s="1"/>
    </row>
    <row r="30331" spans="3:3">
      <c r="C30331" s="1"/>
    </row>
    <row r="30332" spans="3:3">
      <c r="C30332" s="1"/>
    </row>
    <row r="30333" spans="3:3">
      <c r="C30333" s="1"/>
    </row>
    <row r="30334" spans="3:3">
      <c r="C30334" s="1"/>
    </row>
    <row r="30335" spans="3:3">
      <c r="C30335" s="1"/>
    </row>
    <row r="30336" spans="3:3">
      <c r="C30336" s="1"/>
    </row>
    <row r="30337" spans="3:3">
      <c r="C30337" s="1"/>
    </row>
    <row r="30338" spans="3:3">
      <c r="C30338" s="1"/>
    </row>
    <row r="30339" spans="3:3">
      <c r="C30339" s="1"/>
    </row>
    <row r="30340" spans="3:3">
      <c r="C30340" s="1"/>
    </row>
    <row r="30341" spans="3:3">
      <c r="C30341" s="1"/>
    </row>
    <row r="30342" spans="3:3">
      <c r="C30342" s="1"/>
    </row>
    <row r="30343" spans="3:3">
      <c r="C30343" s="1"/>
    </row>
    <row r="30344" spans="3:3">
      <c r="C30344" s="1"/>
    </row>
    <row r="30345" spans="3:3">
      <c r="C30345" s="1"/>
    </row>
    <row r="30346" spans="3:3">
      <c r="C30346" s="1"/>
    </row>
    <row r="30347" spans="3:3">
      <c r="C30347" s="1"/>
    </row>
    <row r="30348" spans="3:3">
      <c r="C30348" s="1"/>
    </row>
    <row r="30349" spans="3:3">
      <c r="C30349" s="1"/>
    </row>
    <row r="30350" spans="3:3">
      <c r="C30350" s="1"/>
    </row>
    <row r="30351" spans="3:3">
      <c r="C30351" s="1"/>
    </row>
    <row r="30352" spans="3:3">
      <c r="C30352" s="1"/>
    </row>
    <row r="30353" spans="3:3">
      <c r="C30353" s="1"/>
    </row>
    <row r="30354" spans="3:3">
      <c r="C30354" s="1"/>
    </row>
    <row r="30355" spans="3:3">
      <c r="C30355" s="1"/>
    </row>
    <row r="30356" spans="3:3">
      <c r="C30356" s="1"/>
    </row>
    <row r="30357" spans="3:3">
      <c r="C30357" s="1"/>
    </row>
    <row r="30358" spans="3:3">
      <c r="C30358" s="1"/>
    </row>
    <row r="30359" spans="3:3">
      <c r="C30359" s="1"/>
    </row>
    <row r="30360" spans="3:3">
      <c r="C30360" s="1"/>
    </row>
    <row r="30361" spans="3:3">
      <c r="C30361" s="1"/>
    </row>
    <row r="30362" spans="3:3">
      <c r="C30362" s="1"/>
    </row>
    <row r="30363" spans="3:3">
      <c r="C30363" s="1"/>
    </row>
    <row r="30364" spans="3:3">
      <c r="C30364" s="1"/>
    </row>
    <row r="30365" spans="3:3">
      <c r="C30365" s="1"/>
    </row>
    <row r="30366" spans="3:3">
      <c r="C30366" s="1"/>
    </row>
    <row r="30367" spans="3:3">
      <c r="C30367" s="1"/>
    </row>
    <row r="30368" spans="3:3">
      <c r="C30368" s="1"/>
    </row>
    <row r="30369" spans="3:3">
      <c r="C30369" s="1"/>
    </row>
    <row r="30370" spans="3:3">
      <c r="C30370" s="1"/>
    </row>
    <row r="30371" spans="3:3">
      <c r="C30371" s="1"/>
    </row>
    <row r="30372" spans="3:3">
      <c r="C30372" s="1"/>
    </row>
    <row r="30373" spans="3:3">
      <c r="C30373" s="1"/>
    </row>
    <row r="30374" spans="3:3">
      <c r="C30374" s="1"/>
    </row>
    <row r="30375" spans="3:3">
      <c r="C30375" s="1"/>
    </row>
    <row r="30376" spans="3:3">
      <c r="C30376" s="1"/>
    </row>
    <row r="30377" spans="3:3">
      <c r="C30377" s="1"/>
    </row>
    <row r="30378" spans="3:3">
      <c r="C30378" s="1"/>
    </row>
    <row r="30379" spans="3:3">
      <c r="C30379" s="1"/>
    </row>
    <row r="30380" spans="3:3">
      <c r="C30380" s="1"/>
    </row>
    <row r="30381" spans="3:3">
      <c r="C30381" s="1"/>
    </row>
    <row r="30382" spans="3:3">
      <c r="C30382" s="1"/>
    </row>
    <row r="30383" spans="3:3">
      <c r="C30383" s="1"/>
    </row>
    <row r="30384" spans="3:3">
      <c r="C30384" s="1"/>
    </row>
    <row r="30385" spans="3:3">
      <c r="C30385" s="1"/>
    </row>
    <row r="30386" spans="3:3">
      <c r="C30386" s="1"/>
    </row>
    <row r="30387" spans="3:3">
      <c r="C30387" s="1"/>
    </row>
    <row r="30388" spans="3:3">
      <c r="C30388" s="1"/>
    </row>
    <row r="30389" spans="3:3">
      <c r="C30389" s="1"/>
    </row>
    <row r="30390" spans="3:3">
      <c r="C30390" s="1"/>
    </row>
    <row r="30391" spans="3:3">
      <c r="C30391" s="1"/>
    </row>
    <row r="30392" spans="3:3">
      <c r="C30392" s="1"/>
    </row>
    <row r="30393" spans="3:3">
      <c r="C30393" s="1"/>
    </row>
    <row r="30394" spans="3:3">
      <c r="C30394" s="1"/>
    </row>
    <row r="30395" spans="3:3">
      <c r="C30395" s="1"/>
    </row>
    <row r="30396" spans="3:3">
      <c r="C30396" s="1"/>
    </row>
    <row r="30397" spans="3:3">
      <c r="C30397" s="1"/>
    </row>
    <row r="30398" spans="3:3">
      <c r="C30398" s="1"/>
    </row>
    <row r="30399" spans="3:3">
      <c r="C30399" s="1"/>
    </row>
    <row r="30400" spans="3:3">
      <c r="C30400" s="1"/>
    </row>
    <row r="30401" spans="3:3">
      <c r="C30401" s="1"/>
    </row>
    <row r="30402" spans="3:3">
      <c r="C30402" s="1"/>
    </row>
    <row r="30403" spans="3:3">
      <c r="C30403" s="1"/>
    </row>
    <row r="30404" spans="3:3">
      <c r="C30404" s="1"/>
    </row>
    <row r="30405" spans="3:3">
      <c r="C30405" s="1"/>
    </row>
    <row r="30406" spans="3:3">
      <c r="C30406" s="1"/>
    </row>
    <row r="30407" spans="3:3">
      <c r="C30407" s="1"/>
    </row>
    <row r="30408" spans="3:3">
      <c r="C30408" s="1"/>
    </row>
    <row r="30409" spans="3:3">
      <c r="C30409" s="1"/>
    </row>
    <row r="30410" spans="3:3">
      <c r="C30410" s="1"/>
    </row>
    <row r="30411" spans="3:3">
      <c r="C30411" s="1"/>
    </row>
    <row r="30412" spans="3:3">
      <c r="C30412" s="1"/>
    </row>
    <row r="30413" spans="3:3">
      <c r="C30413" s="1"/>
    </row>
    <row r="30414" spans="3:3">
      <c r="C30414" s="1"/>
    </row>
    <row r="30415" spans="3:3">
      <c r="C30415" s="1"/>
    </row>
    <row r="30416" spans="3:3">
      <c r="C30416" s="1"/>
    </row>
    <row r="30417" spans="3:3">
      <c r="C30417" s="1"/>
    </row>
    <row r="30418" spans="3:3">
      <c r="C30418" s="1"/>
    </row>
    <row r="30419" spans="3:3">
      <c r="C30419" s="1"/>
    </row>
    <row r="30420" spans="3:3">
      <c r="C30420" s="1"/>
    </row>
    <row r="30421" spans="3:3">
      <c r="C30421" s="1"/>
    </row>
    <row r="30422" spans="3:3">
      <c r="C30422" s="1"/>
    </row>
    <row r="30423" spans="3:3">
      <c r="C30423" s="1"/>
    </row>
    <row r="30424" spans="3:3">
      <c r="C30424" s="1"/>
    </row>
    <row r="30425" spans="3:3">
      <c r="C30425" s="1"/>
    </row>
    <row r="30426" spans="3:3">
      <c r="C30426" s="1"/>
    </row>
    <row r="30427" spans="3:3">
      <c r="C30427" s="1"/>
    </row>
    <row r="30428" spans="3:3">
      <c r="C30428" s="1"/>
    </row>
    <row r="30429" spans="3:3">
      <c r="C30429" s="1"/>
    </row>
    <row r="30430" spans="3:3">
      <c r="C30430" s="1"/>
    </row>
    <row r="30431" spans="3:3">
      <c r="C30431" s="1"/>
    </row>
    <row r="30432" spans="3:3">
      <c r="C30432" s="1"/>
    </row>
    <row r="30433" spans="3:3">
      <c r="C30433" s="1"/>
    </row>
    <row r="30434" spans="3:3">
      <c r="C30434" s="1"/>
    </row>
    <row r="30435" spans="3:3">
      <c r="C30435" s="1"/>
    </row>
    <row r="30436" spans="3:3">
      <c r="C30436" s="1"/>
    </row>
    <row r="30437" spans="3:3">
      <c r="C30437" s="1"/>
    </row>
    <row r="30438" spans="3:3">
      <c r="C30438" s="1"/>
    </row>
    <row r="30439" spans="3:3">
      <c r="C30439" s="1"/>
    </row>
    <row r="30440" spans="3:3">
      <c r="C30440" s="1"/>
    </row>
    <row r="30441" spans="3:3">
      <c r="C30441" s="1"/>
    </row>
    <row r="30442" spans="3:3">
      <c r="C30442" s="1"/>
    </row>
    <row r="30443" spans="3:3">
      <c r="C30443" s="1"/>
    </row>
    <row r="30444" spans="3:3">
      <c r="C30444" s="1"/>
    </row>
    <row r="30445" spans="3:3">
      <c r="C30445" s="1"/>
    </row>
    <row r="30446" spans="3:3">
      <c r="C30446" s="1"/>
    </row>
    <row r="30447" spans="3:3">
      <c r="C30447" s="1"/>
    </row>
    <row r="30448" spans="3:3">
      <c r="C30448" s="1"/>
    </row>
    <row r="30449" spans="3:3">
      <c r="C30449" s="1"/>
    </row>
    <row r="30450" spans="3:3">
      <c r="C30450" s="1"/>
    </row>
    <row r="30451" spans="3:3">
      <c r="C30451" s="1"/>
    </row>
    <row r="30452" spans="3:3">
      <c r="C30452" s="1"/>
    </row>
    <row r="30453" spans="3:3">
      <c r="C30453" s="1"/>
    </row>
    <row r="30454" spans="3:3">
      <c r="C30454" s="1"/>
    </row>
    <row r="30455" spans="3:3">
      <c r="C30455" s="1"/>
    </row>
    <row r="30456" spans="3:3">
      <c r="C30456" s="1"/>
    </row>
    <row r="30457" spans="3:3">
      <c r="C30457" s="1"/>
    </row>
    <row r="30458" spans="3:3">
      <c r="C30458" s="1"/>
    </row>
    <row r="30459" spans="3:3">
      <c r="C30459" s="1"/>
    </row>
    <row r="30460" spans="3:3">
      <c r="C30460" s="1"/>
    </row>
    <row r="30461" spans="3:3">
      <c r="C30461" s="1"/>
    </row>
    <row r="30462" spans="3:3">
      <c r="C30462" s="1"/>
    </row>
    <row r="30463" spans="3:3">
      <c r="C30463" s="1"/>
    </row>
    <row r="30464" spans="3:3">
      <c r="C30464" s="1"/>
    </row>
    <row r="30465" spans="3:3">
      <c r="C30465" s="1"/>
    </row>
    <row r="30466" spans="3:3">
      <c r="C30466" s="1"/>
    </row>
    <row r="30467" spans="3:3">
      <c r="C30467" s="1"/>
    </row>
    <row r="30468" spans="3:3">
      <c r="C30468" s="1"/>
    </row>
    <row r="30469" spans="3:3">
      <c r="C30469" s="1"/>
    </row>
    <row r="30470" spans="3:3">
      <c r="C30470" s="1"/>
    </row>
    <row r="30471" spans="3:3">
      <c r="C30471" s="1"/>
    </row>
    <row r="30472" spans="3:3">
      <c r="C30472" s="1"/>
    </row>
    <row r="30473" spans="3:3">
      <c r="C30473" s="1"/>
    </row>
    <row r="30474" spans="3:3">
      <c r="C30474" s="1"/>
    </row>
    <row r="30475" spans="3:3">
      <c r="C30475" s="1"/>
    </row>
    <row r="30476" spans="3:3">
      <c r="C30476" s="1"/>
    </row>
    <row r="30477" spans="3:3">
      <c r="C30477" s="1"/>
    </row>
    <row r="30478" spans="3:3">
      <c r="C30478" s="1"/>
    </row>
    <row r="30479" spans="3:3">
      <c r="C30479" s="1"/>
    </row>
    <row r="30480" spans="3:3">
      <c r="C30480" s="1"/>
    </row>
    <row r="30481" spans="3:3">
      <c r="C30481" s="1"/>
    </row>
    <row r="30482" spans="3:3">
      <c r="C30482" s="1"/>
    </row>
    <row r="30483" spans="3:3">
      <c r="C30483" s="1"/>
    </row>
    <row r="30484" spans="3:3">
      <c r="C30484" s="1"/>
    </row>
    <row r="30485" spans="3:3">
      <c r="C30485" s="1"/>
    </row>
    <row r="30486" spans="3:3">
      <c r="C30486" s="1"/>
    </row>
    <row r="30487" spans="3:3">
      <c r="C30487" s="1"/>
    </row>
    <row r="30488" spans="3:3">
      <c r="C30488" s="1"/>
    </row>
    <row r="30489" spans="3:3">
      <c r="C30489" s="1"/>
    </row>
    <row r="30490" spans="3:3">
      <c r="C30490" s="1"/>
    </row>
    <row r="30491" spans="3:3">
      <c r="C30491" s="1"/>
    </row>
    <row r="30492" spans="3:3">
      <c r="C30492" s="1"/>
    </row>
    <row r="30493" spans="3:3">
      <c r="C30493" s="1"/>
    </row>
    <row r="30494" spans="3:3">
      <c r="C30494" s="1"/>
    </row>
    <row r="30495" spans="3:3">
      <c r="C30495" s="1"/>
    </row>
    <row r="30496" spans="3:3">
      <c r="C30496" s="1"/>
    </row>
    <row r="30497" spans="3:3">
      <c r="C30497" s="1"/>
    </row>
    <row r="30498" spans="3:3">
      <c r="C30498" s="1"/>
    </row>
    <row r="30499" spans="3:3">
      <c r="C30499" s="1"/>
    </row>
    <row r="30500" spans="3:3">
      <c r="C30500" s="1"/>
    </row>
    <row r="30501" spans="3:3">
      <c r="C30501" s="1"/>
    </row>
    <row r="30502" spans="3:3">
      <c r="C30502" s="1"/>
    </row>
    <row r="30503" spans="3:3">
      <c r="C30503" s="1"/>
    </row>
    <row r="30504" spans="3:3">
      <c r="C30504" s="1"/>
    </row>
    <row r="30505" spans="3:3">
      <c r="C30505" s="1"/>
    </row>
    <row r="30506" spans="3:3">
      <c r="C30506" s="1"/>
    </row>
    <row r="30507" spans="3:3">
      <c r="C30507" s="1"/>
    </row>
    <row r="30508" spans="3:3">
      <c r="C30508" s="1"/>
    </row>
    <row r="30509" spans="3:3">
      <c r="C30509" s="1"/>
    </row>
    <row r="30510" spans="3:3">
      <c r="C30510" s="1"/>
    </row>
    <row r="30511" spans="3:3">
      <c r="C30511" s="1"/>
    </row>
    <row r="30512" spans="3:3">
      <c r="C30512" s="1"/>
    </row>
    <row r="30513" spans="3:3">
      <c r="C30513" s="1"/>
    </row>
    <row r="30514" spans="3:3">
      <c r="C30514" s="1"/>
    </row>
    <row r="30515" spans="3:3">
      <c r="C30515" s="1"/>
    </row>
    <row r="30516" spans="3:3">
      <c r="C30516" s="1"/>
    </row>
    <row r="30517" spans="3:3">
      <c r="C30517" s="1"/>
    </row>
    <row r="30518" spans="3:3">
      <c r="C30518" s="1"/>
    </row>
    <row r="30519" spans="3:3">
      <c r="C30519" s="1"/>
    </row>
    <row r="30520" spans="3:3">
      <c r="C30520" s="1"/>
    </row>
    <row r="30521" spans="3:3">
      <c r="C30521" s="1"/>
    </row>
    <row r="30522" spans="3:3">
      <c r="C30522" s="1"/>
    </row>
    <row r="30523" spans="3:3">
      <c r="C30523" s="1"/>
    </row>
    <row r="30524" spans="3:3">
      <c r="C30524" s="1"/>
    </row>
    <row r="30525" spans="3:3">
      <c r="C30525" s="1"/>
    </row>
    <row r="30526" spans="3:3">
      <c r="C30526" s="1"/>
    </row>
    <row r="30527" spans="3:3">
      <c r="C30527" s="1"/>
    </row>
    <row r="30528" spans="3:3">
      <c r="C30528" s="1"/>
    </row>
    <row r="30529" spans="3:3">
      <c r="C30529" s="1"/>
    </row>
    <row r="30530" spans="3:3">
      <c r="C30530" s="1"/>
    </row>
    <row r="30531" spans="3:3">
      <c r="C30531" s="1"/>
    </row>
    <row r="30532" spans="3:3">
      <c r="C30532" s="1"/>
    </row>
    <row r="30533" spans="3:3">
      <c r="C30533" s="1"/>
    </row>
    <row r="30534" spans="3:3">
      <c r="C30534" s="1"/>
    </row>
    <row r="30535" spans="3:3">
      <c r="C30535" s="1"/>
    </row>
    <row r="30536" spans="3:3">
      <c r="C30536" s="1"/>
    </row>
    <row r="30537" spans="3:3">
      <c r="C30537" s="1"/>
    </row>
    <row r="30538" spans="3:3">
      <c r="C30538" s="1"/>
    </row>
    <row r="30539" spans="3:3">
      <c r="C30539" s="1"/>
    </row>
    <row r="30540" spans="3:3">
      <c r="C30540" s="1"/>
    </row>
    <row r="30541" spans="3:3">
      <c r="C30541" s="1"/>
    </row>
    <row r="30542" spans="3:3">
      <c r="C30542" s="1"/>
    </row>
    <row r="30543" spans="3:3">
      <c r="C30543" s="1"/>
    </row>
    <row r="30544" spans="3:3">
      <c r="C30544" s="1"/>
    </row>
    <row r="30545" spans="3:3">
      <c r="C30545" s="1"/>
    </row>
    <row r="30546" spans="3:3">
      <c r="C30546" s="1"/>
    </row>
    <row r="30547" spans="3:3">
      <c r="C30547" s="1"/>
    </row>
    <row r="30548" spans="3:3">
      <c r="C30548" s="1"/>
    </row>
    <row r="30549" spans="3:3">
      <c r="C30549" s="1"/>
    </row>
    <row r="30550" spans="3:3">
      <c r="C30550" s="1"/>
    </row>
    <row r="30551" spans="3:3">
      <c r="C30551" s="1"/>
    </row>
    <row r="30552" spans="3:3">
      <c r="C30552" s="1"/>
    </row>
    <row r="30553" spans="3:3">
      <c r="C30553" s="1"/>
    </row>
    <row r="30554" spans="3:3">
      <c r="C30554" s="1"/>
    </row>
    <row r="30555" spans="3:3">
      <c r="C30555" s="1"/>
    </row>
    <row r="30556" spans="3:3">
      <c r="C30556" s="1"/>
    </row>
    <row r="30557" spans="3:3">
      <c r="C30557" s="1"/>
    </row>
    <row r="30558" spans="3:3">
      <c r="C30558" s="1"/>
    </row>
    <row r="30559" spans="3:3">
      <c r="C30559" s="1"/>
    </row>
    <row r="30560" spans="3:3">
      <c r="C30560" s="1"/>
    </row>
    <row r="30561" spans="3:3">
      <c r="C30561" s="1"/>
    </row>
    <row r="30562" spans="3:3">
      <c r="C30562" s="1"/>
    </row>
    <row r="30563" spans="3:3">
      <c r="C30563" s="1"/>
    </row>
    <row r="30564" spans="3:3">
      <c r="C30564" s="1"/>
    </row>
    <row r="30565" spans="3:3">
      <c r="C30565" s="1"/>
    </row>
    <row r="30566" spans="3:3">
      <c r="C30566" s="1"/>
    </row>
    <row r="30567" spans="3:3">
      <c r="C30567" s="1"/>
    </row>
    <row r="30568" spans="3:3">
      <c r="C30568" s="1"/>
    </row>
    <row r="30569" spans="3:3">
      <c r="C30569" s="1"/>
    </row>
    <row r="30570" spans="3:3">
      <c r="C30570" s="1"/>
    </row>
    <row r="30571" spans="3:3">
      <c r="C30571" s="1"/>
    </row>
    <row r="30572" spans="3:3">
      <c r="C30572" s="1"/>
    </row>
    <row r="30573" spans="3:3">
      <c r="C30573" s="1"/>
    </row>
    <row r="30574" spans="3:3">
      <c r="C30574" s="1"/>
    </row>
    <row r="30575" spans="3:3">
      <c r="C30575" s="1"/>
    </row>
    <row r="30576" spans="3:3">
      <c r="C30576" s="1"/>
    </row>
    <row r="30577" spans="3:3">
      <c r="C30577" s="1"/>
    </row>
    <row r="30578" spans="3:3">
      <c r="C30578" s="1"/>
    </row>
    <row r="30579" spans="3:3">
      <c r="C30579" s="1"/>
    </row>
    <row r="30580" spans="3:3">
      <c r="C30580" s="1"/>
    </row>
    <row r="30581" spans="3:3">
      <c r="C30581" s="1"/>
    </row>
    <row r="30582" spans="3:3">
      <c r="C30582" s="1"/>
    </row>
    <row r="30583" spans="3:3">
      <c r="C30583" s="1"/>
    </row>
    <row r="30584" spans="3:3">
      <c r="C30584" s="1"/>
    </row>
    <row r="30585" spans="3:3">
      <c r="C30585" s="1"/>
    </row>
    <row r="30586" spans="3:3">
      <c r="C30586" s="1"/>
    </row>
    <row r="30587" spans="3:3">
      <c r="C30587" s="1"/>
    </row>
    <row r="30588" spans="3:3">
      <c r="C30588" s="1"/>
    </row>
    <row r="30589" spans="3:3">
      <c r="C30589" s="1"/>
    </row>
    <row r="30590" spans="3:3">
      <c r="C30590" s="1"/>
    </row>
    <row r="30591" spans="3:3">
      <c r="C30591" s="1"/>
    </row>
    <row r="30592" spans="3:3">
      <c r="C30592" s="1"/>
    </row>
    <row r="30593" spans="3:3">
      <c r="C30593" s="1"/>
    </row>
    <row r="30594" spans="3:3">
      <c r="C30594" s="1"/>
    </row>
    <row r="30595" spans="3:3">
      <c r="C30595" s="1"/>
    </row>
    <row r="30596" spans="3:3">
      <c r="C30596" s="1"/>
    </row>
    <row r="30597" spans="3:3">
      <c r="C30597" s="1"/>
    </row>
    <row r="30598" spans="3:3">
      <c r="C30598" s="1"/>
    </row>
    <row r="30599" spans="3:3">
      <c r="C30599" s="1"/>
    </row>
    <row r="30600" spans="3:3">
      <c r="C30600" s="1"/>
    </row>
    <row r="30601" spans="3:3">
      <c r="C30601" s="1"/>
    </row>
    <row r="30602" spans="3:3">
      <c r="C30602" s="1"/>
    </row>
    <row r="30603" spans="3:3">
      <c r="C30603" s="1"/>
    </row>
    <row r="30604" spans="3:3">
      <c r="C30604" s="1"/>
    </row>
    <row r="30605" spans="3:3">
      <c r="C30605" s="1"/>
    </row>
    <row r="30606" spans="3:3">
      <c r="C30606" s="1"/>
    </row>
    <row r="30607" spans="3:3">
      <c r="C30607" s="1"/>
    </row>
    <row r="30608" spans="3:3">
      <c r="C30608" s="1"/>
    </row>
    <row r="30609" spans="3:3">
      <c r="C30609" s="1"/>
    </row>
    <row r="30610" spans="3:3">
      <c r="C30610" s="1"/>
    </row>
    <row r="30611" spans="3:3">
      <c r="C30611" s="1"/>
    </row>
    <row r="30612" spans="3:3">
      <c r="C30612" s="1"/>
    </row>
    <row r="30613" spans="3:3">
      <c r="C30613" s="1"/>
    </row>
    <row r="30614" spans="3:3">
      <c r="C30614" s="1"/>
    </row>
    <row r="30615" spans="3:3">
      <c r="C30615" s="1"/>
    </row>
    <row r="30616" spans="3:3">
      <c r="C30616" s="1"/>
    </row>
    <row r="30617" spans="3:3">
      <c r="C30617" s="1"/>
    </row>
    <row r="30618" spans="3:3">
      <c r="C30618" s="1"/>
    </row>
    <row r="30619" spans="3:3">
      <c r="C30619" s="1"/>
    </row>
    <row r="30620" spans="3:3">
      <c r="C30620" s="1"/>
    </row>
    <row r="30621" spans="3:3">
      <c r="C30621" s="1"/>
    </row>
    <row r="30622" spans="3:3">
      <c r="C30622" s="1"/>
    </row>
    <row r="30623" spans="3:3">
      <c r="C30623" s="1"/>
    </row>
    <row r="30624" spans="3:3">
      <c r="C30624" s="1"/>
    </row>
    <row r="30625" spans="3:3">
      <c r="C30625" s="1"/>
    </row>
    <row r="30626" spans="3:3">
      <c r="C30626" s="1"/>
    </row>
    <row r="30627" spans="3:3">
      <c r="C30627" s="1"/>
    </row>
    <row r="30628" spans="3:3">
      <c r="C30628" s="1"/>
    </row>
    <row r="30629" spans="3:3">
      <c r="C30629" s="1"/>
    </row>
    <row r="30630" spans="3:3">
      <c r="C30630" s="1"/>
    </row>
    <row r="30631" spans="3:3">
      <c r="C30631" s="1"/>
    </row>
    <row r="30632" spans="3:3">
      <c r="C30632" s="1"/>
    </row>
    <row r="30633" spans="3:3">
      <c r="C30633" s="1"/>
    </row>
    <row r="30634" spans="3:3">
      <c r="C30634" s="1"/>
    </row>
    <row r="30635" spans="3:3">
      <c r="C30635" s="1"/>
    </row>
    <row r="30636" spans="3:3">
      <c r="C30636" s="1"/>
    </row>
    <row r="30637" spans="3:3">
      <c r="C30637" s="1"/>
    </row>
    <row r="30638" spans="3:3">
      <c r="C30638" s="1"/>
    </row>
    <row r="30639" spans="3:3">
      <c r="C30639" s="1"/>
    </row>
    <row r="30640" spans="3:3">
      <c r="C30640" s="1"/>
    </row>
    <row r="30641" spans="3:3">
      <c r="C30641" s="1"/>
    </row>
    <row r="30642" spans="3:3">
      <c r="C30642" s="1"/>
    </row>
    <row r="30643" spans="3:3">
      <c r="C30643" s="1"/>
    </row>
    <row r="30644" spans="3:3">
      <c r="C30644" s="1"/>
    </row>
    <row r="30645" spans="3:3">
      <c r="C30645" s="1"/>
    </row>
    <row r="30646" spans="3:3">
      <c r="C30646" s="1"/>
    </row>
    <row r="30647" spans="3:3">
      <c r="C30647" s="1"/>
    </row>
    <row r="30648" spans="3:3">
      <c r="C30648" s="1"/>
    </row>
    <row r="30649" spans="3:3">
      <c r="C30649" s="1"/>
    </row>
    <row r="30650" spans="3:3">
      <c r="C30650" s="1"/>
    </row>
    <row r="30651" spans="3:3">
      <c r="C30651" s="1"/>
    </row>
    <row r="30652" spans="3:3">
      <c r="C30652" s="1"/>
    </row>
    <row r="30653" spans="3:3">
      <c r="C30653" s="1"/>
    </row>
    <row r="30654" spans="3:3">
      <c r="C30654" s="1"/>
    </row>
    <row r="30655" spans="3:3">
      <c r="C30655" s="1"/>
    </row>
    <row r="30656" spans="3:3">
      <c r="C30656" s="1"/>
    </row>
    <row r="30657" spans="3:3">
      <c r="C30657" s="1"/>
    </row>
    <row r="30658" spans="3:3">
      <c r="C30658" s="1"/>
    </row>
    <row r="30659" spans="3:3">
      <c r="C30659" s="1"/>
    </row>
    <row r="30660" spans="3:3">
      <c r="C30660" s="1"/>
    </row>
    <row r="30661" spans="3:3">
      <c r="C30661" s="1"/>
    </row>
    <row r="30662" spans="3:3">
      <c r="C30662" s="1"/>
    </row>
    <row r="30663" spans="3:3">
      <c r="C30663" s="1"/>
    </row>
    <row r="30664" spans="3:3">
      <c r="C30664" s="1"/>
    </row>
    <row r="30665" spans="3:3">
      <c r="C30665" s="1"/>
    </row>
    <row r="30666" spans="3:3">
      <c r="C30666" s="1"/>
    </row>
    <row r="30667" spans="3:3">
      <c r="C30667" s="1"/>
    </row>
    <row r="30668" spans="3:3">
      <c r="C30668" s="1"/>
    </row>
    <row r="30669" spans="3:3">
      <c r="C30669" s="1"/>
    </row>
    <row r="30670" spans="3:3">
      <c r="C30670" s="1"/>
    </row>
    <row r="30671" spans="3:3">
      <c r="C30671" s="1"/>
    </row>
    <row r="30672" spans="3:3">
      <c r="C30672" s="1"/>
    </row>
    <row r="30673" spans="3:3">
      <c r="C30673" s="1"/>
    </row>
    <row r="30674" spans="3:3">
      <c r="C30674" s="1"/>
    </row>
    <row r="30675" spans="3:3">
      <c r="C30675" s="1"/>
    </row>
    <row r="30676" spans="3:3">
      <c r="C30676" s="1"/>
    </row>
    <row r="30677" spans="3:3">
      <c r="C30677" s="1"/>
    </row>
    <row r="30678" spans="3:3">
      <c r="C30678" s="1"/>
    </row>
    <row r="30679" spans="3:3">
      <c r="C30679" s="1"/>
    </row>
    <row r="30680" spans="3:3">
      <c r="C30680" s="1"/>
    </row>
    <row r="30681" spans="3:3">
      <c r="C30681" s="1"/>
    </row>
    <row r="30682" spans="3:3">
      <c r="C30682" s="1"/>
    </row>
    <row r="30683" spans="3:3">
      <c r="C30683" s="1"/>
    </row>
    <row r="30684" spans="3:3">
      <c r="C30684" s="1"/>
    </row>
    <row r="30685" spans="3:3">
      <c r="C30685" s="1"/>
    </row>
    <row r="30686" spans="3:3">
      <c r="C30686" s="1"/>
    </row>
    <row r="30687" spans="3:3">
      <c r="C30687" s="1"/>
    </row>
    <row r="30688" spans="3:3">
      <c r="C30688" s="1"/>
    </row>
    <row r="30689" spans="3:3">
      <c r="C30689" s="1"/>
    </row>
    <row r="30690" spans="3:3">
      <c r="C30690" s="1"/>
    </row>
    <row r="30691" spans="3:3">
      <c r="C30691" s="1"/>
    </row>
    <row r="30692" spans="3:3">
      <c r="C30692" s="1"/>
    </row>
    <row r="30693" spans="3:3">
      <c r="C30693" s="1"/>
    </row>
    <row r="30694" spans="3:3">
      <c r="C30694" s="1"/>
    </row>
    <row r="30695" spans="3:3">
      <c r="C30695" s="1"/>
    </row>
    <row r="30696" spans="3:3">
      <c r="C30696" s="1"/>
    </row>
    <row r="30697" spans="3:3">
      <c r="C30697" s="1"/>
    </row>
    <row r="30698" spans="3:3">
      <c r="C30698" s="1"/>
    </row>
    <row r="30699" spans="3:3">
      <c r="C30699" s="1"/>
    </row>
    <row r="30700" spans="3:3">
      <c r="C30700" s="1"/>
    </row>
    <row r="30701" spans="3:3">
      <c r="C30701" s="1"/>
    </row>
    <row r="30702" spans="3:3">
      <c r="C30702" s="1"/>
    </row>
    <row r="30703" spans="3:3">
      <c r="C30703" s="1"/>
    </row>
    <row r="30704" spans="3:3">
      <c r="C30704" s="1"/>
    </row>
    <row r="30705" spans="3:3">
      <c r="C30705" s="1"/>
    </row>
    <row r="30706" spans="3:3">
      <c r="C30706" s="1"/>
    </row>
    <row r="30707" spans="3:3">
      <c r="C30707" s="1"/>
    </row>
    <row r="30708" spans="3:3">
      <c r="C30708" s="1"/>
    </row>
    <row r="30709" spans="3:3">
      <c r="C30709" s="1"/>
    </row>
    <row r="30710" spans="3:3">
      <c r="C30710" s="1"/>
    </row>
    <row r="30711" spans="3:3">
      <c r="C30711" s="1"/>
    </row>
    <row r="30712" spans="3:3">
      <c r="C30712" s="1"/>
    </row>
    <row r="30713" spans="3:3">
      <c r="C30713" s="1"/>
    </row>
    <row r="30714" spans="3:3">
      <c r="C30714" s="1"/>
    </row>
    <row r="30715" spans="3:3">
      <c r="C30715" s="1"/>
    </row>
    <row r="30716" spans="3:3">
      <c r="C30716" s="1"/>
    </row>
    <row r="30717" spans="3:3">
      <c r="C30717" s="1"/>
    </row>
    <row r="30718" spans="3:3">
      <c r="C30718" s="1"/>
    </row>
    <row r="30719" spans="3:3">
      <c r="C30719" s="1"/>
    </row>
    <row r="30720" spans="3:3">
      <c r="C30720" s="1"/>
    </row>
    <row r="30721" spans="3:3">
      <c r="C30721" s="1"/>
    </row>
    <row r="30722" spans="3:3">
      <c r="C30722" s="1"/>
    </row>
    <row r="30723" spans="3:3">
      <c r="C30723" s="1"/>
    </row>
    <row r="30724" spans="3:3">
      <c r="C30724" s="1"/>
    </row>
    <row r="30725" spans="3:3">
      <c r="C30725" s="1"/>
    </row>
    <row r="30726" spans="3:3">
      <c r="C30726" s="1"/>
    </row>
    <row r="30727" spans="3:3">
      <c r="C30727" s="1"/>
    </row>
    <row r="30728" spans="3:3">
      <c r="C30728" s="1"/>
    </row>
    <row r="30729" spans="3:3">
      <c r="C30729" s="1"/>
    </row>
    <row r="30730" spans="3:3">
      <c r="C30730" s="1"/>
    </row>
    <row r="30731" spans="3:3">
      <c r="C30731" s="1"/>
    </row>
    <row r="30732" spans="3:3">
      <c r="C30732" s="1"/>
    </row>
    <row r="30733" spans="3:3">
      <c r="C30733" s="1"/>
    </row>
    <row r="30734" spans="3:3">
      <c r="C30734" s="1"/>
    </row>
    <row r="30735" spans="3:3">
      <c r="C30735" s="1"/>
    </row>
    <row r="30736" spans="3:3">
      <c r="C30736" s="1"/>
    </row>
    <row r="30737" spans="3:3">
      <c r="C30737" s="1"/>
    </row>
    <row r="30738" spans="3:3">
      <c r="C30738" s="1"/>
    </row>
    <row r="30739" spans="3:3">
      <c r="C30739" s="1"/>
    </row>
    <row r="30740" spans="3:3">
      <c r="C30740" s="1"/>
    </row>
    <row r="30741" spans="3:3">
      <c r="C30741" s="1"/>
    </row>
    <row r="30742" spans="3:3">
      <c r="C30742" s="1"/>
    </row>
    <row r="30743" spans="3:3">
      <c r="C30743" s="1"/>
    </row>
    <row r="30744" spans="3:3">
      <c r="C30744" s="1"/>
    </row>
    <row r="30745" spans="3:3">
      <c r="C30745" s="1"/>
    </row>
    <row r="30746" spans="3:3">
      <c r="C30746" s="1"/>
    </row>
    <row r="30747" spans="3:3">
      <c r="C30747" s="1"/>
    </row>
    <row r="30748" spans="3:3">
      <c r="C30748" s="1"/>
    </row>
    <row r="30749" spans="3:3">
      <c r="C30749" s="1"/>
    </row>
    <row r="30750" spans="3:3">
      <c r="C30750" s="1"/>
    </row>
    <row r="30751" spans="3:3">
      <c r="C30751" s="1"/>
    </row>
    <row r="30752" spans="3:3">
      <c r="C30752" s="1"/>
    </row>
    <row r="30753" spans="3:3">
      <c r="C30753" s="1"/>
    </row>
    <row r="30754" spans="3:3">
      <c r="C30754" s="1"/>
    </row>
    <row r="30755" spans="3:3">
      <c r="C30755" s="1"/>
    </row>
    <row r="30756" spans="3:3">
      <c r="C30756" s="1"/>
    </row>
    <row r="30757" spans="3:3">
      <c r="C30757" s="1"/>
    </row>
    <row r="30758" spans="3:3">
      <c r="C30758" s="1"/>
    </row>
    <row r="30759" spans="3:3">
      <c r="C30759" s="1"/>
    </row>
    <row r="30760" spans="3:3">
      <c r="C30760" s="1"/>
    </row>
    <row r="30761" spans="3:3">
      <c r="C30761" s="1"/>
    </row>
    <row r="30762" spans="3:3">
      <c r="C30762" s="1"/>
    </row>
    <row r="30763" spans="3:3">
      <c r="C30763" s="1"/>
    </row>
    <row r="30764" spans="3:3">
      <c r="C30764" s="1"/>
    </row>
    <row r="30765" spans="3:3">
      <c r="C30765" s="1"/>
    </row>
    <row r="30766" spans="3:3">
      <c r="C30766" s="1"/>
    </row>
    <row r="30767" spans="3:3">
      <c r="C30767" s="1"/>
    </row>
    <row r="30768" spans="3:3">
      <c r="C30768" s="1"/>
    </row>
    <row r="30769" spans="3:3">
      <c r="C30769" s="1"/>
    </row>
    <row r="30770" spans="3:3">
      <c r="C30770" s="1"/>
    </row>
    <row r="30771" spans="3:3">
      <c r="C30771" s="1"/>
    </row>
    <row r="30772" spans="3:3">
      <c r="C30772" s="1"/>
    </row>
    <row r="30773" spans="3:3">
      <c r="C30773" s="1"/>
    </row>
    <row r="30774" spans="3:3">
      <c r="C30774" s="1"/>
    </row>
    <row r="30775" spans="3:3">
      <c r="C30775" s="1"/>
    </row>
    <row r="30776" spans="3:3">
      <c r="C30776" s="1"/>
    </row>
    <row r="30777" spans="3:3">
      <c r="C30777" s="1"/>
    </row>
    <row r="30778" spans="3:3">
      <c r="C30778" s="1"/>
    </row>
    <row r="30779" spans="3:3">
      <c r="C30779" s="1"/>
    </row>
    <row r="30780" spans="3:3">
      <c r="C30780" s="1"/>
    </row>
    <row r="30781" spans="3:3">
      <c r="C30781" s="1"/>
    </row>
    <row r="30782" spans="3:3">
      <c r="C30782" s="1"/>
    </row>
    <row r="30783" spans="3:3">
      <c r="C30783" s="1"/>
    </row>
    <row r="30784" spans="3:3">
      <c r="C30784" s="1"/>
    </row>
    <row r="30785" spans="3:3">
      <c r="C30785" s="1"/>
    </row>
    <row r="30786" spans="3:3">
      <c r="C30786" s="1"/>
    </row>
    <row r="30787" spans="3:3">
      <c r="C30787" s="1"/>
    </row>
    <row r="30788" spans="3:3">
      <c r="C30788" s="1"/>
    </row>
    <row r="30789" spans="3:3">
      <c r="C30789" s="1"/>
    </row>
    <row r="30790" spans="3:3">
      <c r="C30790" s="1"/>
    </row>
    <row r="30791" spans="3:3">
      <c r="C30791" s="1"/>
    </row>
    <row r="30792" spans="3:3">
      <c r="C30792" s="1"/>
    </row>
    <row r="30793" spans="3:3">
      <c r="C30793" s="1"/>
    </row>
    <row r="30794" spans="3:3">
      <c r="C30794" s="1"/>
    </row>
    <row r="30795" spans="3:3">
      <c r="C30795" s="1"/>
    </row>
    <row r="30796" spans="3:3">
      <c r="C30796" s="1"/>
    </row>
    <row r="30797" spans="3:3">
      <c r="C30797" s="1"/>
    </row>
    <row r="30798" spans="3:3">
      <c r="C30798" s="1"/>
    </row>
    <row r="30799" spans="3:3">
      <c r="C30799" s="1"/>
    </row>
    <row r="30800" spans="3:3">
      <c r="C30800" s="1"/>
    </row>
    <row r="30801" spans="3:3">
      <c r="C30801" s="1"/>
    </row>
    <row r="30802" spans="3:3">
      <c r="C30802" s="1"/>
    </row>
    <row r="30803" spans="3:3">
      <c r="C30803" s="1"/>
    </row>
    <row r="30804" spans="3:3">
      <c r="C30804" s="1"/>
    </row>
    <row r="30805" spans="3:3">
      <c r="C30805" s="1"/>
    </row>
    <row r="30806" spans="3:3">
      <c r="C30806" s="1"/>
    </row>
    <row r="30807" spans="3:3">
      <c r="C30807" s="1"/>
    </row>
    <row r="30808" spans="3:3">
      <c r="C30808" s="1"/>
    </row>
    <row r="30809" spans="3:3">
      <c r="C30809" s="1"/>
    </row>
    <row r="30810" spans="3:3">
      <c r="C30810" s="1"/>
    </row>
    <row r="30811" spans="3:3">
      <c r="C30811" s="1"/>
    </row>
    <row r="30812" spans="3:3">
      <c r="C30812" s="1"/>
    </row>
    <row r="30813" spans="3:3">
      <c r="C30813" s="1"/>
    </row>
    <row r="30814" spans="3:3">
      <c r="C30814" s="1"/>
    </row>
    <row r="30815" spans="3:3">
      <c r="C30815" s="1"/>
    </row>
    <row r="30816" spans="3:3">
      <c r="C30816" s="1"/>
    </row>
    <row r="30817" spans="3:3">
      <c r="C30817" s="1"/>
    </row>
    <row r="30818" spans="3:3">
      <c r="C30818" s="1"/>
    </row>
    <row r="30819" spans="3:3">
      <c r="C30819" s="1"/>
    </row>
    <row r="30820" spans="3:3">
      <c r="C30820" s="1"/>
    </row>
    <row r="30821" spans="3:3">
      <c r="C30821" s="1"/>
    </row>
    <row r="30822" spans="3:3">
      <c r="C30822" s="1"/>
    </row>
    <row r="30823" spans="3:3">
      <c r="C30823" s="1"/>
    </row>
    <row r="30824" spans="3:3">
      <c r="C30824" s="1"/>
    </row>
    <row r="30825" spans="3:3">
      <c r="C30825" s="1"/>
    </row>
    <row r="30826" spans="3:3">
      <c r="C30826" s="1"/>
    </row>
    <row r="30827" spans="3:3">
      <c r="C30827" s="1"/>
    </row>
    <row r="30828" spans="3:3">
      <c r="C30828" s="1"/>
    </row>
    <row r="30829" spans="3:3">
      <c r="C30829" s="1"/>
    </row>
    <row r="30830" spans="3:3">
      <c r="C30830" s="1"/>
    </row>
    <row r="30831" spans="3:3">
      <c r="C30831" s="1"/>
    </row>
    <row r="30832" spans="3:3">
      <c r="C30832" s="1"/>
    </row>
    <row r="30833" spans="3:3">
      <c r="C30833" s="1"/>
    </row>
    <row r="30834" spans="3:3">
      <c r="C30834" s="1"/>
    </row>
    <row r="30835" spans="3:3">
      <c r="C30835" s="1"/>
    </row>
    <row r="30836" spans="3:3">
      <c r="C30836" s="1"/>
    </row>
    <row r="30837" spans="3:3">
      <c r="C30837" s="1"/>
    </row>
    <row r="30838" spans="3:3">
      <c r="C30838" s="1"/>
    </row>
    <row r="30839" spans="3:3">
      <c r="C30839" s="1"/>
    </row>
    <row r="30840" spans="3:3">
      <c r="C30840" s="1"/>
    </row>
    <row r="30841" spans="3:3">
      <c r="C30841" s="1"/>
    </row>
    <row r="30842" spans="3:3">
      <c r="C30842" s="1"/>
    </row>
    <row r="30843" spans="3:3">
      <c r="C30843" s="1"/>
    </row>
    <row r="30844" spans="3:3">
      <c r="C30844" s="1"/>
    </row>
    <row r="30845" spans="3:3">
      <c r="C30845" s="1"/>
    </row>
    <row r="30846" spans="3:3">
      <c r="C30846" s="1"/>
    </row>
    <row r="30847" spans="3:3">
      <c r="C30847" s="1"/>
    </row>
    <row r="30848" spans="3:3">
      <c r="C30848" s="1"/>
    </row>
    <row r="30849" spans="3:3">
      <c r="C30849" s="1"/>
    </row>
    <row r="30850" spans="3:3">
      <c r="C30850" s="1"/>
    </row>
    <row r="30851" spans="3:3">
      <c r="C30851" s="1"/>
    </row>
    <row r="30852" spans="3:3">
      <c r="C30852" s="1"/>
    </row>
    <row r="30853" spans="3:3">
      <c r="C30853" s="1"/>
    </row>
    <row r="30854" spans="3:3">
      <c r="C30854" s="1"/>
    </row>
    <row r="30855" spans="3:3">
      <c r="C30855" s="1"/>
    </row>
    <row r="30856" spans="3:3">
      <c r="C30856" s="1"/>
    </row>
    <row r="30857" spans="3:3">
      <c r="C30857" s="1"/>
    </row>
    <row r="30858" spans="3:3">
      <c r="C30858" s="1"/>
    </row>
    <row r="30859" spans="3:3">
      <c r="C30859" s="1"/>
    </row>
    <row r="30860" spans="3:3">
      <c r="C30860" s="1"/>
    </row>
    <row r="30861" spans="3:3">
      <c r="C30861" s="1"/>
    </row>
    <row r="30862" spans="3:3">
      <c r="C30862" s="1"/>
    </row>
    <row r="30863" spans="3:3">
      <c r="C30863" s="1"/>
    </row>
    <row r="30864" spans="3:3">
      <c r="C30864" s="1"/>
    </row>
    <row r="30865" spans="3:3">
      <c r="C30865" s="1"/>
    </row>
    <row r="30866" spans="3:3">
      <c r="C30866" s="1"/>
    </row>
    <row r="30867" spans="3:3">
      <c r="C30867" s="1"/>
    </row>
    <row r="30868" spans="3:3">
      <c r="C30868" s="1"/>
    </row>
    <row r="30869" spans="3:3">
      <c r="C30869" s="1"/>
    </row>
    <row r="30870" spans="3:3">
      <c r="C30870" s="1"/>
    </row>
    <row r="30871" spans="3:3">
      <c r="C30871" s="1"/>
    </row>
    <row r="30872" spans="3:3">
      <c r="C30872" s="1"/>
    </row>
    <row r="30873" spans="3:3">
      <c r="C30873" s="1"/>
    </row>
    <row r="30874" spans="3:3">
      <c r="C30874" s="1"/>
    </row>
    <row r="30875" spans="3:3">
      <c r="C30875" s="1"/>
    </row>
    <row r="30876" spans="3:3">
      <c r="C30876" s="1"/>
    </row>
    <row r="30877" spans="3:3">
      <c r="C30877" s="1"/>
    </row>
    <row r="30878" spans="3:3">
      <c r="C30878" s="1"/>
    </row>
    <row r="30879" spans="3:3">
      <c r="C30879" s="1"/>
    </row>
    <row r="30880" spans="3:3">
      <c r="C30880" s="1"/>
    </row>
    <row r="30881" spans="3:3">
      <c r="C30881" s="1"/>
    </row>
    <row r="30882" spans="3:3">
      <c r="C30882" s="1"/>
    </row>
    <row r="30883" spans="3:3">
      <c r="C30883" s="1"/>
    </row>
    <row r="30884" spans="3:3">
      <c r="C30884" s="1"/>
    </row>
    <row r="30885" spans="3:3">
      <c r="C30885" s="1"/>
    </row>
    <row r="30886" spans="3:3">
      <c r="C30886" s="1"/>
    </row>
    <row r="30887" spans="3:3">
      <c r="C30887" s="1"/>
    </row>
    <row r="30888" spans="3:3">
      <c r="C30888" s="1"/>
    </row>
    <row r="30889" spans="3:3">
      <c r="C30889" s="1"/>
    </row>
    <row r="30890" spans="3:3">
      <c r="C30890" s="1"/>
    </row>
    <row r="30891" spans="3:3">
      <c r="C30891" s="1"/>
    </row>
    <row r="30892" spans="3:3">
      <c r="C30892" s="1"/>
    </row>
    <row r="30893" spans="3:3">
      <c r="C30893" s="1"/>
    </row>
    <row r="30894" spans="3:3">
      <c r="C30894" s="1"/>
    </row>
    <row r="30895" spans="3:3">
      <c r="C30895" s="1"/>
    </row>
    <row r="30896" spans="3:3">
      <c r="C30896" s="1"/>
    </row>
    <row r="30897" spans="3:3">
      <c r="C30897" s="1"/>
    </row>
    <row r="30898" spans="3:3">
      <c r="C30898" s="1"/>
    </row>
    <row r="30899" spans="3:3">
      <c r="C30899" s="1"/>
    </row>
    <row r="30900" spans="3:3">
      <c r="C30900" s="1"/>
    </row>
    <row r="30901" spans="3:3">
      <c r="C30901" s="1"/>
    </row>
    <row r="30902" spans="3:3">
      <c r="C30902" s="1"/>
    </row>
    <row r="30903" spans="3:3">
      <c r="C30903" s="1"/>
    </row>
    <row r="30904" spans="3:3">
      <c r="C30904" s="1"/>
    </row>
    <row r="30905" spans="3:3">
      <c r="C30905" s="1"/>
    </row>
    <row r="30906" spans="3:3">
      <c r="C30906" s="1"/>
    </row>
    <row r="30907" spans="3:3">
      <c r="C30907" s="1"/>
    </row>
    <row r="30908" spans="3:3">
      <c r="C30908" s="1"/>
    </row>
    <row r="30909" spans="3:3">
      <c r="C30909" s="1"/>
    </row>
    <row r="30910" spans="3:3">
      <c r="C30910" s="1"/>
    </row>
    <row r="30911" spans="3:3">
      <c r="C30911" s="1"/>
    </row>
    <row r="30912" spans="3:3">
      <c r="C30912" s="1"/>
    </row>
    <row r="30913" spans="3:3">
      <c r="C30913" s="1"/>
    </row>
    <row r="30914" spans="3:3">
      <c r="C30914" s="1"/>
    </row>
    <row r="30915" spans="3:3">
      <c r="C30915" s="1"/>
    </row>
    <row r="30916" spans="3:3">
      <c r="C30916" s="1"/>
    </row>
    <row r="30917" spans="3:3">
      <c r="C30917" s="1"/>
    </row>
    <row r="30918" spans="3:3">
      <c r="C30918" s="1"/>
    </row>
    <row r="30919" spans="3:3">
      <c r="C30919" s="1"/>
    </row>
    <row r="30920" spans="3:3">
      <c r="C30920" s="1"/>
    </row>
    <row r="30921" spans="3:3">
      <c r="C30921" s="1"/>
    </row>
    <row r="30922" spans="3:3">
      <c r="C30922" s="1"/>
    </row>
    <row r="30923" spans="3:3">
      <c r="C30923" s="1"/>
    </row>
    <row r="30924" spans="3:3">
      <c r="C30924" s="1"/>
    </row>
    <row r="30925" spans="3:3">
      <c r="C30925" s="1"/>
    </row>
    <row r="30926" spans="3:3">
      <c r="C30926" s="1"/>
    </row>
    <row r="30927" spans="3:3">
      <c r="C30927" s="1"/>
    </row>
    <row r="30928" spans="3:3">
      <c r="C30928" s="1"/>
    </row>
    <row r="30929" spans="3:3">
      <c r="C30929" s="1"/>
    </row>
    <row r="30930" spans="3:3">
      <c r="C30930" s="1"/>
    </row>
    <row r="30931" spans="3:3">
      <c r="C30931" s="1"/>
    </row>
    <row r="30932" spans="3:3">
      <c r="C30932" s="1"/>
    </row>
    <row r="30933" spans="3:3">
      <c r="C30933" s="1"/>
    </row>
    <row r="30934" spans="3:3">
      <c r="C30934" s="1"/>
    </row>
    <row r="30935" spans="3:3">
      <c r="C30935" s="1"/>
    </row>
    <row r="30936" spans="3:3">
      <c r="C30936" s="1"/>
    </row>
    <row r="30937" spans="3:3">
      <c r="C30937" s="1"/>
    </row>
    <row r="30938" spans="3:3">
      <c r="C30938" s="1"/>
    </row>
    <row r="30939" spans="3:3">
      <c r="C30939" s="1"/>
    </row>
    <row r="30940" spans="3:3">
      <c r="C30940" s="1"/>
    </row>
    <row r="30941" spans="3:3">
      <c r="C30941" s="1"/>
    </row>
    <row r="30942" spans="3:3">
      <c r="C30942" s="1"/>
    </row>
    <row r="30943" spans="3:3">
      <c r="C30943" s="1"/>
    </row>
    <row r="30944" spans="3:3">
      <c r="C30944" s="1"/>
    </row>
    <row r="30945" spans="3:3">
      <c r="C30945" s="1"/>
    </row>
    <row r="30946" spans="3:3">
      <c r="C30946" s="1"/>
    </row>
    <row r="30947" spans="3:3">
      <c r="C30947" s="1"/>
    </row>
    <row r="30948" spans="3:3">
      <c r="C30948" s="1"/>
    </row>
    <row r="30949" spans="3:3">
      <c r="C30949" s="1"/>
    </row>
    <row r="30950" spans="3:3">
      <c r="C30950" s="1"/>
    </row>
    <row r="30951" spans="3:3">
      <c r="C30951" s="1"/>
    </row>
    <row r="30952" spans="3:3">
      <c r="C30952" s="1"/>
    </row>
    <row r="30953" spans="3:3">
      <c r="C30953" s="1"/>
    </row>
    <row r="30954" spans="3:3">
      <c r="C30954" s="1"/>
    </row>
    <row r="30955" spans="3:3">
      <c r="C30955" s="1"/>
    </row>
    <row r="30956" spans="3:3">
      <c r="C30956" s="1"/>
    </row>
    <row r="30957" spans="3:3">
      <c r="C30957" s="1"/>
    </row>
    <row r="30958" spans="3:3">
      <c r="C30958" s="1"/>
    </row>
    <row r="30959" spans="3:3">
      <c r="C30959" s="1"/>
    </row>
    <row r="30960" spans="3:3">
      <c r="C30960" s="1"/>
    </row>
    <row r="30961" spans="3:3">
      <c r="C30961" s="1"/>
    </row>
    <row r="30962" spans="3:3">
      <c r="C30962" s="1"/>
    </row>
    <row r="30963" spans="3:3">
      <c r="C30963" s="1"/>
    </row>
    <row r="30964" spans="3:3">
      <c r="C30964" s="1"/>
    </row>
    <row r="30965" spans="3:3">
      <c r="C30965" s="1"/>
    </row>
    <row r="30966" spans="3:3">
      <c r="C30966" s="1"/>
    </row>
    <row r="30967" spans="3:3">
      <c r="C30967" s="1"/>
    </row>
    <row r="30968" spans="3:3">
      <c r="C30968" s="1"/>
    </row>
    <row r="30969" spans="3:3">
      <c r="C30969" s="1"/>
    </row>
    <row r="30970" spans="3:3">
      <c r="C30970" s="1"/>
    </row>
    <row r="30971" spans="3:3">
      <c r="C30971" s="1"/>
    </row>
    <row r="30972" spans="3:3">
      <c r="C30972" s="1"/>
    </row>
    <row r="30973" spans="3:3">
      <c r="C30973" s="1"/>
    </row>
    <row r="30974" spans="3:3">
      <c r="C30974" s="1"/>
    </row>
    <row r="30975" spans="3:3">
      <c r="C30975" s="1"/>
    </row>
    <row r="30976" spans="3:3">
      <c r="C30976" s="1"/>
    </row>
    <row r="30977" spans="3:3">
      <c r="C30977" s="1"/>
    </row>
    <row r="30978" spans="3:3">
      <c r="C30978" s="1"/>
    </row>
    <row r="30979" spans="3:3">
      <c r="C30979" s="1"/>
    </row>
    <row r="30980" spans="3:3">
      <c r="C30980" s="1"/>
    </row>
    <row r="30981" spans="3:3">
      <c r="C30981" s="1"/>
    </row>
    <row r="30982" spans="3:3">
      <c r="C30982" s="1"/>
    </row>
    <row r="30983" spans="3:3">
      <c r="C30983" s="1"/>
    </row>
    <row r="30984" spans="3:3">
      <c r="C30984" s="1"/>
    </row>
    <row r="30985" spans="3:3">
      <c r="C30985" s="1"/>
    </row>
    <row r="30986" spans="3:3">
      <c r="C30986" s="1"/>
    </row>
    <row r="30987" spans="3:3">
      <c r="C30987" s="1"/>
    </row>
    <row r="30988" spans="3:3">
      <c r="C30988" s="1"/>
    </row>
    <row r="30989" spans="3:3">
      <c r="C30989" s="1"/>
    </row>
    <row r="30990" spans="3:3">
      <c r="C30990" s="1"/>
    </row>
    <row r="30991" spans="3:3">
      <c r="C30991" s="1"/>
    </row>
    <row r="30992" spans="3:3">
      <c r="C30992" s="1"/>
    </row>
    <row r="30993" spans="3:3">
      <c r="C30993" s="1"/>
    </row>
    <row r="30994" spans="3:3">
      <c r="C30994" s="1"/>
    </row>
    <row r="30995" spans="3:3">
      <c r="C30995" s="1"/>
    </row>
    <row r="30996" spans="3:3">
      <c r="C30996" s="1"/>
    </row>
    <row r="30997" spans="3:3">
      <c r="C30997" s="1"/>
    </row>
    <row r="30998" spans="3:3">
      <c r="C30998" s="1"/>
    </row>
    <row r="30999" spans="3:3">
      <c r="C30999" s="1"/>
    </row>
    <row r="31000" spans="3:3">
      <c r="C31000" s="1"/>
    </row>
    <row r="31001" spans="3:3">
      <c r="C31001" s="1"/>
    </row>
    <row r="31002" spans="3:3">
      <c r="C31002" s="1"/>
    </row>
    <row r="31003" spans="3:3">
      <c r="C31003" s="1"/>
    </row>
    <row r="31004" spans="3:3">
      <c r="C31004" s="1"/>
    </row>
    <row r="31005" spans="3:3">
      <c r="C31005" s="1"/>
    </row>
    <row r="31006" spans="3:3">
      <c r="C31006" s="1"/>
    </row>
    <row r="31007" spans="3:3">
      <c r="C31007" s="1"/>
    </row>
    <row r="31008" spans="3:3">
      <c r="C31008" s="1"/>
    </row>
    <row r="31009" spans="3:3">
      <c r="C31009" s="1"/>
    </row>
    <row r="31010" spans="3:3">
      <c r="C31010" s="1"/>
    </row>
    <row r="31011" spans="3:3">
      <c r="C31011" s="1"/>
    </row>
    <row r="31012" spans="3:3">
      <c r="C31012" s="1"/>
    </row>
    <row r="31013" spans="3:3">
      <c r="C31013" s="1"/>
    </row>
    <row r="31014" spans="3:3">
      <c r="C31014" s="1"/>
    </row>
    <row r="31015" spans="3:3">
      <c r="C31015" s="1"/>
    </row>
    <row r="31016" spans="3:3">
      <c r="C31016" s="1"/>
    </row>
    <row r="31017" spans="3:3">
      <c r="C31017" s="1"/>
    </row>
    <row r="31018" spans="3:3">
      <c r="C31018" s="1"/>
    </row>
    <row r="31019" spans="3:3">
      <c r="C31019" s="1"/>
    </row>
    <row r="31020" spans="3:3">
      <c r="C31020" s="1"/>
    </row>
    <row r="31021" spans="3:3">
      <c r="C31021" s="1"/>
    </row>
    <row r="31022" spans="3:3">
      <c r="C31022" s="1"/>
    </row>
    <row r="31023" spans="3:3">
      <c r="C31023" s="1"/>
    </row>
    <row r="31024" spans="3:3">
      <c r="C31024" s="1"/>
    </row>
    <row r="31025" spans="3:3">
      <c r="C31025" s="1"/>
    </row>
    <row r="31026" spans="3:3">
      <c r="C31026" s="1"/>
    </row>
    <row r="31027" spans="3:3">
      <c r="C31027" s="1"/>
    </row>
    <row r="31028" spans="3:3">
      <c r="C31028" s="1"/>
    </row>
    <row r="31029" spans="3:3">
      <c r="C31029" s="1"/>
    </row>
    <row r="31030" spans="3:3">
      <c r="C31030" s="1"/>
    </row>
    <row r="31031" spans="3:3">
      <c r="C31031" s="1"/>
    </row>
    <row r="31032" spans="3:3">
      <c r="C31032" s="1"/>
    </row>
    <row r="31033" spans="3:3">
      <c r="C31033" s="1"/>
    </row>
    <row r="31034" spans="3:3">
      <c r="C31034" s="1"/>
    </row>
    <row r="31035" spans="3:3">
      <c r="C31035" s="1"/>
    </row>
    <row r="31036" spans="3:3">
      <c r="C31036" s="1"/>
    </row>
    <row r="31037" spans="3:3">
      <c r="C31037" s="1"/>
    </row>
    <row r="31038" spans="3:3">
      <c r="C31038" s="1"/>
    </row>
    <row r="31039" spans="3:3">
      <c r="C31039" s="1"/>
    </row>
    <row r="31040" spans="3:3">
      <c r="C31040" s="1"/>
    </row>
    <row r="31041" spans="3:3">
      <c r="C31041" s="1"/>
    </row>
    <row r="31042" spans="3:3">
      <c r="C31042" s="1"/>
    </row>
    <row r="31043" spans="3:3">
      <c r="C31043" s="1"/>
    </row>
    <row r="31044" spans="3:3">
      <c r="C31044" s="1"/>
    </row>
    <row r="31045" spans="3:3">
      <c r="C31045" s="1"/>
    </row>
    <row r="31046" spans="3:3">
      <c r="C31046" s="1"/>
    </row>
    <row r="31047" spans="3:3">
      <c r="C31047" s="1"/>
    </row>
    <row r="31048" spans="3:3">
      <c r="C31048" s="1"/>
    </row>
    <row r="31049" spans="3:3">
      <c r="C31049" s="1"/>
    </row>
    <row r="31050" spans="3:3">
      <c r="C31050" s="1"/>
    </row>
    <row r="31051" spans="3:3">
      <c r="C31051" s="1"/>
    </row>
    <row r="31052" spans="3:3">
      <c r="C31052" s="1"/>
    </row>
    <row r="31053" spans="3:3">
      <c r="C31053" s="1"/>
    </row>
    <row r="31054" spans="3:3">
      <c r="C31054" s="1"/>
    </row>
    <row r="31055" spans="3:3">
      <c r="C31055" s="1"/>
    </row>
    <row r="31056" spans="3:3">
      <c r="C31056" s="1"/>
    </row>
    <row r="31057" spans="3:3">
      <c r="C31057" s="1"/>
    </row>
    <row r="31058" spans="3:3">
      <c r="C31058" s="1"/>
    </row>
    <row r="31059" spans="3:3">
      <c r="C31059" s="1"/>
    </row>
    <row r="31060" spans="3:3">
      <c r="C31060" s="1"/>
    </row>
    <row r="31061" spans="3:3">
      <c r="C31061" s="1"/>
    </row>
    <row r="31062" spans="3:3">
      <c r="C31062" s="1"/>
    </row>
    <row r="31063" spans="3:3">
      <c r="C31063" s="1"/>
    </row>
    <row r="31064" spans="3:3">
      <c r="C31064" s="1"/>
    </row>
    <row r="31065" spans="3:3">
      <c r="C31065" s="1"/>
    </row>
    <row r="31066" spans="3:3">
      <c r="C31066" s="1"/>
    </row>
    <row r="31067" spans="3:3">
      <c r="C31067" s="1"/>
    </row>
    <row r="31068" spans="3:3">
      <c r="C31068" s="1"/>
    </row>
    <row r="31069" spans="3:3">
      <c r="C31069" s="1"/>
    </row>
    <row r="31070" spans="3:3">
      <c r="C31070" s="1"/>
    </row>
    <row r="31071" spans="3:3">
      <c r="C31071" s="1"/>
    </row>
    <row r="31072" spans="3:3">
      <c r="C31072" s="1"/>
    </row>
    <row r="31073" spans="3:3">
      <c r="C31073" s="1"/>
    </row>
    <row r="31074" spans="3:3">
      <c r="C31074" s="1"/>
    </row>
    <row r="31075" spans="3:3">
      <c r="C31075" s="1"/>
    </row>
    <row r="31076" spans="3:3">
      <c r="C31076" s="1"/>
    </row>
    <row r="31077" spans="3:3">
      <c r="C31077" s="1"/>
    </row>
    <row r="31078" spans="3:3">
      <c r="C31078" s="1"/>
    </row>
    <row r="31079" spans="3:3">
      <c r="C31079" s="1"/>
    </row>
    <row r="31080" spans="3:3">
      <c r="C31080" s="1"/>
    </row>
    <row r="31081" spans="3:3">
      <c r="C31081" s="1"/>
    </row>
    <row r="31082" spans="3:3">
      <c r="C31082" s="1"/>
    </row>
    <row r="31083" spans="3:3">
      <c r="C31083" s="1"/>
    </row>
    <row r="31084" spans="3:3">
      <c r="C31084" s="1"/>
    </row>
    <row r="31085" spans="3:3">
      <c r="C31085" s="1"/>
    </row>
    <row r="31086" spans="3:3">
      <c r="C31086" s="1"/>
    </row>
    <row r="31087" spans="3:3">
      <c r="C31087" s="1"/>
    </row>
    <row r="31088" spans="3:3">
      <c r="C31088" s="1"/>
    </row>
    <row r="31089" spans="3:3">
      <c r="C31089" s="1"/>
    </row>
    <row r="31090" spans="3:3">
      <c r="C31090" s="1"/>
    </row>
    <row r="31091" spans="3:3">
      <c r="C31091" s="1"/>
    </row>
    <row r="31092" spans="3:3">
      <c r="C31092" s="1"/>
    </row>
    <row r="31093" spans="3:3">
      <c r="C31093" s="1"/>
    </row>
    <row r="31094" spans="3:3">
      <c r="C31094" s="1"/>
    </row>
    <row r="31095" spans="3:3">
      <c r="C31095" s="1"/>
    </row>
    <row r="31096" spans="3:3">
      <c r="C31096" s="1"/>
    </row>
    <row r="31097" spans="3:3">
      <c r="C31097" s="1"/>
    </row>
    <row r="31098" spans="3:3">
      <c r="C31098" s="1"/>
    </row>
    <row r="31099" spans="3:3">
      <c r="C31099" s="1"/>
    </row>
    <row r="31100" spans="3:3">
      <c r="C31100" s="1"/>
    </row>
    <row r="31101" spans="3:3">
      <c r="C31101" s="1"/>
    </row>
    <row r="31102" spans="3:3">
      <c r="C31102" s="1"/>
    </row>
    <row r="31103" spans="3:3">
      <c r="C31103" s="1"/>
    </row>
    <row r="31104" spans="3:3">
      <c r="C31104" s="1"/>
    </row>
    <row r="31105" spans="3:3">
      <c r="C31105" s="1"/>
    </row>
    <row r="31106" spans="3:3">
      <c r="C31106" s="1"/>
    </row>
    <row r="31107" spans="3:3">
      <c r="C31107" s="1"/>
    </row>
    <row r="31108" spans="3:3">
      <c r="C31108" s="1"/>
    </row>
    <row r="31109" spans="3:3">
      <c r="C31109" s="1"/>
    </row>
    <row r="31110" spans="3:3">
      <c r="C31110" s="1"/>
    </row>
    <row r="31111" spans="3:3">
      <c r="C31111" s="1"/>
    </row>
    <row r="31112" spans="3:3">
      <c r="C31112" s="1"/>
    </row>
    <row r="31113" spans="3:3">
      <c r="C31113" s="1"/>
    </row>
    <row r="31114" spans="3:3">
      <c r="C31114" s="1"/>
    </row>
    <row r="31115" spans="3:3">
      <c r="C31115" s="1"/>
    </row>
    <row r="31116" spans="3:3">
      <c r="C31116" s="1"/>
    </row>
    <row r="31117" spans="3:3">
      <c r="C31117" s="1"/>
    </row>
    <row r="31118" spans="3:3">
      <c r="C31118" s="1"/>
    </row>
    <row r="31119" spans="3:3">
      <c r="C31119" s="1"/>
    </row>
    <row r="31120" spans="3:3">
      <c r="C31120" s="1"/>
    </row>
    <row r="31121" spans="3:3">
      <c r="C31121" s="1"/>
    </row>
    <row r="31122" spans="3:3">
      <c r="C31122" s="1"/>
    </row>
    <row r="31123" spans="3:3">
      <c r="C31123" s="1"/>
    </row>
    <row r="31124" spans="3:3">
      <c r="C31124" s="1"/>
    </row>
    <row r="31125" spans="3:3">
      <c r="C31125" s="1"/>
    </row>
    <row r="31126" spans="3:3">
      <c r="C31126" s="1"/>
    </row>
    <row r="31127" spans="3:3">
      <c r="C31127" s="1"/>
    </row>
    <row r="31128" spans="3:3">
      <c r="C31128" s="1"/>
    </row>
    <row r="31129" spans="3:3">
      <c r="C31129" s="1"/>
    </row>
    <row r="31130" spans="3:3">
      <c r="C31130" s="1"/>
    </row>
    <row r="31131" spans="3:3">
      <c r="C31131" s="1"/>
    </row>
    <row r="31132" spans="3:3">
      <c r="C31132" s="1"/>
    </row>
    <row r="31133" spans="3:3">
      <c r="C31133" s="1"/>
    </row>
    <row r="31134" spans="3:3">
      <c r="C31134" s="1"/>
    </row>
    <row r="31135" spans="3:3">
      <c r="C31135" s="1"/>
    </row>
    <row r="31136" spans="3:3">
      <c r="C31136" s="1"/>
    </row>
    <row r="31137" spans="3:3">
      <c r="C31137" s="1"/>
    </row>
    <row r="31138" spans="3:3">
      <c r="C31138" s="1"/>
    </row>
    <row r="31139" spans="3:3">
      <c r="C31139" s="1"/>
    </row>
    <row r="31140" spans="3:3">
      <c r="C31140" s="1"/>
    </row>
    <row r="31141" spans="3:3">
      <c r="C31141" s="1"/>
    </row>
    <row r="31142" spans="3:3">
      <c r="C31142" s="1"/>
    </row>
    <row r="31143" spans="3:3">
      <c r="C31143" s="1"/>
    </row>
    <row r="31144" spans="3:3">
      <c r="C31144" s="1"/>
    </row>
    <row r="31145" spans="3:3">
      <c r="C31145" s="1"/>
    </row>
    <row r="31146" spans="3:3">
      <c r="C31146" s="1"/>
    </row>
    <row r="31147" spans="3:3">
      <c r="C31147" s="1"/>
    </row>
    <row r="31148" spans="3:3">
      <c r="C31148" s="1"/>
    </row>
    <row r="31149" spans="3:3">
      <c r="C31149" s="1"/>
    </row>
    <row r="31150" spans="3:3">
      <c r="C31150" s="1"/>
    </row>
    <row r="31151" spans="3:3">
      <c r="C31151" s="1"/>
    </row>
    <row r="31152" spans="3:3">
      <c r="C31152" s="1"/>
    </row>
    <row r="31153" spans="3:3">
      <c r="C31153" s="1"/>
    </row>
    <row r="31154" spans="3:3">
      <c r="C31154" s="1"/>
    </row>
    <row r="31155" spans="3:3">
      <c r="C31155" s="1"/>
    </row>
    <row r="31156" spans="3:3">
      <c r="C31156" s="1"/>
    </row>
    <row r="31157" spans="3:3">
      <c r="C31157" s="1"/>
    </row>
    <row r="31158" spans="3:3">
      <c r="C31158" s="1"/>
    </row>
    <row r="31159" spans="3:3">
      <c r="C31159" s="1"/>
    </row>
    <row r="31160" spans="3:3">
      <c r="C31160" s="1"/>
    </row>
    <row r="31161" spans="3:3">
      <c r="C31161" s="1"/>
    </row>
    <row r="31162" spans="3:3">
      <c r="C31162" s="1"/>
    </row>
    <row r="31163" spans="3:3">
      <c r="C31163" s="1"/>
    </row>
    <row r="31164" spans="3:3">
      <c r="C31164" s="1"/>
    </row>
    <row r="31165" spans="3:3">
      <c r="C31165" s="1"/>
    </row>
    <row r="31166" spans="3:3">
      <c r="C31166" s="1"/>
    </row>
    <row r="31167" spans="3:3">
      <c r="C31167" s="1"/>
    </row>
    <row r="31168" spans="3:3">
      <c r="C31168" s="1"/>
    </row>
    <row r="31169" spans="3:3">
      <c r="C31169" s="1"/>
    </row>
    <row r="31170" spans="3:3">
      <c r="C31170" s="1"/>
    </row>
    <row r="31171" spans="3:3">
      <c r="C31171" s="1"/>
    </row>
    <row r="31172" spans="3:3">
      <c r="C31172" s="1"/>
    </row>
    <row r="31173" spans="3:3">
      <c r="C31173" s="1"/>
    </row>
    <row r="31174" spans="3:3">
      <c r="C31174" s="1"/>
    </row>
    <row r="31175" spans="3:3">
      <c r="C31175" s="1"/>
    </row>
    <row r="31176" spans="3:3">
      <c r="C31176" s="1"/>
    </row>
    <row r="31177" spans="3:3">
      <c r="C31177" s="1"/>
    </row>
    <row r="31178" spans="3:3">
      <c r="C31178" s="1"/>
    </row>
    <row r="31179" spans="3:3">
      <c r="C31179" s="1"/>
    </row>
    <row r="31180" spans="3:3">
      <c r="C31180" s="1"/>
    </row>
    <row r="31181" spans="3:3">
      <c r="C31181" s="1"/>
    </row>
    <row r="31182" spans="3:3">
      <c r="C31182" s="1"/>
    </row>
    <row r="31183" spans="3:3">
      <c r="C31183" s="1"/>
    </row>
    <row r="31184" spans="3:3">
      <c r="C31184" s="1"/>
    </row>
    <row r="31185" spans="3:3">
      <c r="C31185" s="1"/>
    </row>
    <row r="31186" spans="3:3">
      <c r="C31186" s="1"/>
    </row>
    <row r="31187" spans="3:3">
      <c r="C31187" s="1"/>
    </row>
    <row r="31188" spans="3:3">
      <c r="C31188" s="1"/>
    </row>
    <row r="31189" spans="3:3">
      <c r="C31189" s="1"/>
    </row>
    <row r="31190" spans="3:3">
      <c r="C31190" s="1"/>
    </row>
    <row r="31191" spans="3:3">
      <c r="C31191" s="1"/>
    </row>
    <row r="31192" spans="3:3">
      <c r="C31192" s="1"/>
    </row>
    <row r="31193" spans="3:3">
      <c r="C31193" s="1"/>
    </row>
    <row r="31194" spans="3:3">
      <c r="C31194" s="1"/>
    </row>
    <row r="31195" spans="3:3">
      <c r="C31195" s="1"/>
    </row>
    <row r="31196" spans="3:3">
      <c r="C31196" s="1"/>
    </row>
    <row r="31197" spans="3:3">
      <c r="C31197" s="1"/>
    </row>
    <row r="31198" spans="3:3">
      <c r="C31198" s="1"/>
    </row>
    <row r="31199" spans="3:3">
      <c r="C31199" s="1"/>
    </row>
    <row r="31200" spans="3:3">
      <c r="C31200" s="1"/>
    </row>
    <row r="31201" spans="3:3">
      <c r="C31201" s="1"/>
    </row>
    <row r="31202" spans="3:3">
      <c r="C31202" s="1"/>
    </row>
    <row r="31203" spans="3:3">
      <c r="C31203" s="1"/>
    </row>
    <row r="31204" spans="3:3">
      <c r="C31204" s="1"/>
    </row>
    <row r="31205" spans="3:3">
      <c r="C31205" s="1"/>
    </row>
    <row r="31206" spans="3:3">
      <c r="C31206" s="1"/>
    </row>
    <row r="31207" spans="3:3">
      <c r="C31207" s="1"/>
    </row>
    <row r="31208" spans="3:3">
      <c r="C31208" s="1"/>
    </row>
    <row r="31209" spans="3:3">
      <c r="C31209" s="1"/>
    </row>
    <row r="31210" spans="3:3">
      <c r="C31210" s="1"/>
    </row>
    <row r="31211" spans="3:3">
      <c r="C31211" s="1"/>
    </row>
    <row r="31212" spans="3:3">
      <c r="C31212" s="1"/>
    </row>
    <row r="31213" spans="3:3">
      <c r="C31213" s="1"/>
    </row>
    <row r="31214" spans="3:3">
      <c r="C31214" s="1"/>
    </row>
    <row r="31215" spans="3:3">
      <c r="C31215" s="1"/>
    </row>
    <row r="31216" spans="3:3">
      <c r="C31216" s="1"/>
    </row>
    <row r="31217" spans="3:3">
      <c r="C31217" s="1"/>
    </row>
    <row r="31218" spans="3:3">
      <c r="C31218" s="1"/>
    </row>
    <row r="31219" spans="3:3">
      <c r="C31219" s="1"/>
    </row>
    <row r="31220" spans="3:3">
      <c r="C31220" s="1"/>
    </row>
    <row r="31221" spans="3:3">
      <c r="C31221" s="1"/>
    </row>
    <row r="31222" spans="3:3">
      <c r="C31222" s="1"/>
    </row>
    <row r="31223" spans="3:3">
      <c r="C31223" s="1"/>
    </row>
    <row r="31224" spans="3:3">
      <c r="C31224" s="1"/>
    </row>
    <row r="31225" spans="3:3">
      <c r="C31225" s="1"/>
    </row>
    <row r="31226" spans="3:3">
      <c r="C31226" s="1"/>
    </row>
    <row r="31227" spans="3:3">
      <c r="C31227" s="1"/>
    </row>
    <row r="31228" spans="3:3">
      <c r="C31228" s="1"/>
    </row>
    <row r="31229" spans="3:3">
      <c r="C31229" s="1"/>
    </row>
    <row r="31230" spans="3:3">
      <c r="C31230" s="1"/>
    </row>
    <row r="31231" spans="3:3">
      <c r="C31231" s="1"/>
    </row>
    <row r="31232" spans="3:3">
      <c r="C31232" s="1"/>
    </row>
    <row r="31233" spans="3:3">
      <c r="C31233" s="1"/>
    </row>
    <row r="31234" spans="3:3">
      <c r="C31234" s="1"/>
    </row>
    <row r="31235" spans="3:3">
      <c r="C31235" s="1"/>
    </row>
    <row r="31236" spans="3:3">
      <c r="C31236" s="1"/>
    </row>
    <row r="31237" spans="3:3">
      <c r="C31237" s="1"/>
    </row>
    <row r="31238" spans="3:3">
      <c r="C31238" s="1"/>
    </row>
    <row r="31239" spans="3:3">
      <c r="C31239" s="1"/>
    </row>
    <row r="31240" spans="3:3">
      <c r="C31240" s="1"/>
    </row>
    <row r="31241" spans="3:3">
      <c r="C31241" s="1"/>
    </row>
    <row r="31242" spans="3:3">
      <c r="C31242" s="1"/>
    </row>
    <row r="31243" spans="3:3">
      <c r="C31243" s="1"/>
    </row>
    <row r="31244" spans="3:3">
      <c r="C31244" s="1"/>
    </row>
    <row r="31245" spans="3:3">
      <c r="C31245" s="1"/>
    </row>
    <row r="31246" spans="3:3">
      <c r="C31246" s="1"/>
    </row>
    <row r="31247" spans="3:3">
      <c r="C31247" s="1"/>
    </row>
    <row r="31248" spans="3:3">
      <c r="C31248" s="1"/>
    </row>
    <row r="31249" spans="3:3">
      <c r="C31249" s="1"/>
    </row>
    <row r="31250" spans="3:3">
      <c r="C31250" s="1"/>
    </row>
    <row r="31251" spans="3:3">
      <c r="C31251" s="1"/>
    </row>
    <row r="31252" spans="3:3">
      <c r="C31252" s="1"/>
    </row>
    <row r="31253" spans="3:3">
      <c r="C31253" s="1"/>
    </row>
    <row r="31254" spans="3:3">
      <c r="C31254" s="1"/>
    </row>
    <row r="31255" spans="3:3">
      <c r="C31255" s="1"/>
    </row>
    <row r="31256" spans="3:3">
      <c r="C31256" s="1"/>
    </row>
    <row r="31257" spans="3:3">
      <c r="C31257" s="1"/>
    </row>
    <row r="31258" spans="3:3">
      <c r="C31258" s="1"/>
    </row>
    <row r="31259" spans="3:3">
      <c r="C31259" s="1"/>
    </row>
    <row r="31260" spans="3:3">
      <c r="C31260" s="1"/>
    </row>
    <row r="31261" spans="3:3">
      <c r="C31261" s="1"/>
    </row>
    <row r="31262" spans="3:3">
      <c r="C31262" s="1"/>
    </row>
    <row r="31263" spans="3:3">
      <c r="C31263" s="1"/>
    </row>
    <row r="31264" spans="3:3">
      <c r="C31264" s="1"/>
    </row>
    <row r="31265" spans="3:3">
      <c r="C31265" s="1"/>
    </row>
    <row r="31266" spans="3:3">
      <c r="C31266" s="1"/>
    </row>
    <row r="31267" spans="3:3">
      <c r="C31267" s="1"/>
    </row>
    <row r="31268" spans="3:3">
      <c r="C31268" s="1"/>
    </row>
    <row r="31269" spans="3:3">
      <c r="C31269" s="1"/>
    </row>
    <row r="31270" spans="3:3">
      <c r="C31270" s="1"/>
    </row>
    <row r="31271" spans="3:3">
      <c r="C31271" s="1"/>
    </row>
    <row r="31272" spans="3:3">
      <c r="C31272" s="1"/>
    </row>
    <row r="31273" spans="3:3">
      <c r="C31273" s="1"/>
    </row>
    <row r="31274" spans="3:3">
      <c r="C31274" s="1"/>
    </row>
    <row r="31275" spans="3:3">
      <c r="C31275" s="1"/>
    </row>
    <row r="31276" spans="3:3">
      <c r="C31276" s="1"/>
    </row>
    <row r="31277" spans="3:3">
      <c r="C31277" s="1"/>
    </row>
    <row r="31278" spans="3:3">
      <c r="C31278" s="1"/>
    </row>
    <row r="31279" spans="3:3">
      <c r="C31279" s="1"/>
    </row>
    <row r="31280" spans="3:3">
      <c r="C31280" s="1"/>
    </row>
    <row r="31281" spans="3:3">
      <c r="C31281" s="1"/>
    </row>
    <row r="31282" spans="3:3">
      <c r="C31282" s="1"/>
    </row>
    <row r="31283" spans="3:3">
      <c r="C31283" s="1"/>
    </row>
    <row r="31284" spans="3:3">
      <c r="C31284" s="1"/>
    </row>
    <row r="31285" spans="3:3">
      <c r="C31285" s="1"/>
    </row>
    <row r="31286" spans="3:3">
      <c r="C31286" s="1"/>
    </row>
    <row r="31287" spans="3:3">
      <c r="C31287" s="1"/>
    </row>
    <row r="31288" spans="3:3">
      <c r="C31288" s="1"/>
    </row>
    <row r="31289" spans="3:3">
      <c r="C31289" s="1"/>
    </row>
    <row r="31290" spans="3:3">
      <c r="C31290" s="1"/>
    </row>
    <row r="31291" spans="3:3">
      <c r="C31291" s="1"/>
    </row>
    <row r="31292" spans="3:3">
      <c r="C31292" s="1"/>
    </row>
    <row r="31293" spans="3:3">
      <c r="C31293" s="1"/>
    </row>
    <row r="31294" spans="3:3">
      <c r="C31294" s="1"/>
    </row>
    <row r="31295" spans="3:3">
      <c r="C31295" s="1"/>
    </row>
    <row r="31296" spans="3:3">
      <c r="C31296" s="1"/>
    </row>
    <row r="31297" spans="3:3">
      <c r="C31297" s="1"/>
    </row>
    <row r="31298" spans="3:3">
      <c r="C31298" s="1"/>
    </row>
    <row r="31299" spans="3:3">
      <c r="C31299" s="1"/>
    </row>
    <row r="31300" spans="3:3">
      <c r="C31300" s="1"/>
    </row>
    <row r="31301" spans="3:3">
      <c r="C31301" s="1"/>
    </row>
    <row r="31302" spans="3:3">
      <c r="C31302" s="1"/>
    </row>
    <row r="31303" spans="3:3">
      <c r="C31303" s="1"/>
    </row>
    <row r="31304" spans="3:3">
      <c r="C31304" s="1"/>
    </row>
    <row r="31305" spans="3:3">
      <c r="C31305" s="1"/>
    </row>
    <row r="31306" spans="3:3">
      <c r="C31306" s="1"/>
    </row>
    <row r="31307" spans="3:3">
      <c r="C31307" s="1"/>
    </row>
    <row r="31308" spans="3:3">
      <c r="C31308" s="1"/>
    </row>
    <row r="31309" spans="3:3">
      <c r="C31309" s="1"/>
    </row>
    <row r="31310" spans="3:3">
      <c r="C31310" s="1"/>
    </row>
    <row r="31311" spans="3:3">
      <c r="C31311" s="1"/>
    </row>
    <row r="31312" spans="3:3">
      <c r="C31312" s="1"/>
    </row>
    <row r="31313" spans="3:3">
      <c r="C31313" s="1"/>
    </row>
    <row r="31314" spans="3:3">
      <c r="C31314" s="1"/>
    </row>
    <row r="31315" spans="3:3">
      <c r="C31315" s="1"/>
    </row>
    <row r="31316" spans="3:3">
      <c r="C31316" s="1"/>
    </row>
    <row r="31317" spans="3:3">
      <c r="C31317" s="1"/>
    </row>
    <row r="31318" spans="3:3">
      <c r="C31318" s="1"/>
    </row>
    <row r="31319" spans="3:3">
      <c r="C31319" s="1"/>
    </row>
    <row r="31320" spans="3:3">
      <c r="C31320" s="1"/>
    </row>
    <row r="31321" spans="3:3">
      <c r="C31321" s="1"/>
    </row>
    <row r="31322" spans="3:3">
      <c r="C31322" s="1"/>
    </row>
    <row r="31323" spans="3:3">
      <c r="C31323" s="1"/>
    </row>
    <row r="31324" spans="3:3">
      <c r="C31324" s="1"/>
    </row>
    <row r="31325" spans="3:3">
      <c r="C31325" s="1"/>
    </row>
    <row r="31326" spans="3:3">
      <c r="C31326" s="1"/>
    </row>
    <row r="31327" spans="3:3">
      <c r="C31327" s="1"/>
    </row>
    <row r="31328" spans="3:3">
      <c r="C31328" s="1"/>
    </row>
    <row r="31329" spans="3:3">
      <c r="C31329" s="1"/>
    </row>
    <row r="31330" spans="3:3">
      <c r="C31330" s="1"/>
    </row>
    <row r="31331" spans="3:3">
      <c r="C31331" s="1"/>
    </row>
    <row r="31332" spans="3:3">
      <c r="C31332" s="1"/>
    </row>
    <row r="31333" spans="3:3">
      <c r="C31333" s="1"/>
    </row>
    <row r="31334" spans="3:3">
      <c r="C31334" s="1"/>
    </row>
    <row r="31335" spans="3:3">
      <c r="C31335" s="1"/>
    </row>
    <row r="31336" spans="3:3">
      <c r="C31336" s="1"/>
    </row>
    <row r="31337" spans="3:3">
      <c r="C31337" s="1"/>
    </row>
    <row r="31338" spans="3:3">
      <c r="C31338" s="1"/>
    </row>
    <row r="31339" spans="3:3">
      <c r="C31339" s="1"/>
    </row>
    <row r="31340" spans="3:3">
      <c r="C31340" s="1"/>
    </row>
    <row r="31341" spans="3:3">
      <c r="C31341" s="1"/>
    </row>
    <row r="31342" spans="3:3">
      <c r="C31342" s="1"/>
    </row>
    <row r="31343" spans="3:3">
      <c r="C31343" s="1"/>
    </row>
    <row r="31344" spans="3:3">
      <c r="C31344" s="1"/>
    </row>
    <row r="31345" spans="3:3">
      <c r="C31345" s="1"/>
    </row>
    <row r="31346" spans="3:3">
      <c r="C31346" s="1"/>
    </row>
    <row r="31347" spans="3:3">
      <c r="C31347" s="1"/>
    </row>
    <row r="31348" spans="3:3">
      <c r="C31348" s="1"/>
    </row>
    <row r="31349" spans="3:3">
      <c r="C31349" s="1"/>
    </row>
    <row r="31350" spans="3:3">
      <c r="C31350" s="1"/>
    </row>
    <row r="31351" spans="3:3">
      <c r="C31351" s="1"/>
    </row>
    <row r="31352" spans="3:3">
      <c r="C31352" s="1"/>
    </row>
    <row r="31353" spans="3:3">
      <c r="C31353" s="1"/>
    </row>
    <row r="31354" spans="3:3">
      <c r="C31354" s="1"/>
    </row>
    <row r="31355" spans="3:3">
      <c r="C31355" s="1"/>
    </row>
    <row r="31356" spans="3:3">
      <c r="C31356" s="1"/>
    </row>
    <row r="31357" spans="3:3">
      <c r="C31357" s="1"/>
    </row>
    <row r="31358" spans="3:3">
      <c r="C31358" s="1"/>
    </row>
    <row r="31359" spans="3:3">
      <c r="C31359" s="1"/>
    </row>
    <row r="31360" spans="3:3">
      <c r="C31360" s="1"/>
    </row>
    <row r="31361" spans="3:3">
      <c r="C31361" s="1"/>
    </row>
    <row r="31362" spans="3:3">
      <c r="C31362" s="1"/>
    </row>
    <row r="31363" spans="3:3">
      <c r="C31363" s="1"/>
    </row>
    <row r="31364" spans="3:3">
      <c r="C31364" s="1"/>
    </row>
    <row r="31365" spans="3:3">
      <c r="C31365" s="1"/>
    </row>
    <row r="31366" spans="3:3">
      <c r="C31366" s="1"/>
    </row>
    <row r="31367" spans="3:3">
      <c r="C31367" s="1"/>
    </row>
    <row r="31368" spans="3:3">
      <c r="C31368" s="1"/>
    </row>
    <row r="31369" spans="3:3">
      <c r="C31369" s="1"/>
    </row>
    <row r="31370" spans="3:3">
      <c r="C31370" s="1"/>
    </row>
    <row r="31371" spans="3:3">
      <c r="C31371" s="1"/>
    </row>
    <row r="31372" spans="3:3">
      <c r="C31372" s="1"/>
    </row>
    <row r="31373" spans="3:3">
      <c r="C31373" s="1"/>
    </row>
    <row r="31374" spans="3:3">
      <c r="C31374" s="1"/>
    </row>
    <row r="31375" spans="3:3">
      <c r="C31375" s="1"/>
    </row>
    <row r="31376" spans="3:3">
      <c r="C31376" s="1"/>
    </row>
    <row r="31377" spans="3:3">
      <c r="C31377" s="1"/>
    </row>
    <row r="31378" spans="3:3">
      <c r="C31378" s="1"/>
    </row>
    <row r="31379" spans="3:3">
      <c r="C31379" s="1"/>
    </row>
    <row r="31380" spans="3:3">
      <c r="C31380" s="1"/>
    </row>
    <row r="31381" spans="3:3">
      <c r="C31381" s="1"/>
    </row>
    <row r="31382" spans="3:3">
      <c r="C31382" s="1"/>
    </row>
    <row r="31383" spans="3:3">
      <c r="C31383" s="1"/>
    </row>
    <row r="31384" spans="3:3">
      <c r="C31384" s="1"/>
    </row>
    <row r="31385" spans="3:3">
      <c r="C31385" s="1"/>
    </row>
    <row r="31386" spans="3:3">
      <c r="C31386" s="1"/>
    </row>
    <row r="31387" spans="3:3">
      <c r="C31387" s="1"/>
    </row>
    <row r="31388" spans="3:3">
      <c r="C31388" s="1"/>
    </row>
    <row r="31389" spans="3:3">
      <c r="C31389" s="1"/>
    </row>
    <row r="31390" spans="3:3">
      <c r="C31390" s="1"/>
    </row>
    <row r="31391" spans="3:3">
      <c r="C31391" s="1"/>
    </row>
    <row r="31392" spans="3:3">
      <c r="C31392" s="1"/>
    </row>
    <row r="31393" spans="3:3">
      <c r="C31393" s="1"/>
    </row>
    <row r="31394" spans="3:3">
      <c r="C31394" s="1"/>
    </row>
    <row r="31395" spans="3:3">
      <c r="C31395" s="1"/>
    </row>
    <row r="31396" spans="3:3">
      <c r="C31396" s="1"/>
    </row>
    <row r="31397" spans="3:3">
      <c r="C31397" s="1"/>
    </row>
    <row r="31398" spans="3:3">
      <c r="C31398" s="1"/>
    </row>
    <row r="31399" spans="3:3">
      <c r="C31399" s="1"/>
    </row>
    <row r="31400" spans="3:3">
      <c r="C31400" s="1"/>
    </row>
    <row r="31401" spans="3:3">
      <c r="C31401" s="1"/>
    </row>
    <row r="31402" spans="3:3">
      <c r="C31402" s="1"/>
    </row>
    <row r="31403" spans="3:3">
      <c r="C31403" s="1"/>
    </row>
    <row r="31404" spans="3:3">
      <c r="C31404" s="1"/>
    </row>
    <row r="31405" spans="3:3">
      <c r="C31405" s="1"/>
    </row>
    <row r="31406" spans="3:3">
      <c r="C31406" s="1"/>
    </row>
    <row r="31407" spans="3:3">
      <c r="C31407" s="1"/>
    </row>
    <row r="31408" spans="3:3">
      <c r="C31408" s="1"/>
    </row>
    <row r="31409" spans="3:3">
      <c r="C31409" s="1"/>
    </row>
    <row r="31410" spans="3:3">
      <c r="C31410" s="1"/>
    </row>
    <row r="31411" spans="3:3">
      <c r="C31411" s="1"/>
    </row>
    <row r="31412" spans="3:3">
      <c r="C31412" s="1"/>
    </row>
    <row r="31413" spans="3:3">
      <c r="C31413" s="1"/>
    </row>
    <row r="31414" spans="3:3">
      <c r="C31414" s="1"/>
    </row>
    <row r="31415" spans="3:3">
      <c r="C31415" s="1"/>
    </row>
    <row r="31416" spans="3:3">
      <c r="C31416" s="1"/>
    </row>
    <row r="31417" spans="3:3">
      <c r="C31417" s="1"/>
    </row>
    <row r="31418" spans="3:3">
      <c r="C31418" s="1"/>
    </row>
    <row r="31419" spans="3:3">
      <c r="C31419" s="1"/>
    </row>
    <row r="31420" spans="3:3">
      <c r="C31420" s="1"/>
    </row>
    <row r="31421" spans="3:3">
      <c r="C31421" s="1"/>
    </row>
    <row r="31422" spans="3:3">
      <c r="C31422" s="1"/>
    </row>
    <row r="31423" spans="3:3">
      <c r="C31423" s="1"/>
    </row>
    <row r="31424" spans="3:3">
      <c r="C31424" s="1"/>
    </row>
    <row r="31425" spans="3:3">
      <c r="C31425" s="1"/>
    </row>
    <row r="31426" spans="3:3">
      <c r="C31426" s="1"/>
    </row>
    <row r="31427" spans="3:3">
      <c r="C31427" s="1"/>
    </row>
    <row r="31428" spans="3:3">
      <c r="C31428" s="1"/>
    </row>
    <row r="31429" spans="3:3">
      <c r="C31429" s="1"/>
    </row>
    <row r="31430" spans="3:3">
      <c r="C31430" s="1"/>
    </row>
    <row r="31431" spans="3:3">
      <c r="C31431" s="1"/>
    </row>
    <row r="31432" spans="3:3">
      <c r="C31432" s="1"/>
    </row>
    <row r="31433" spans="3:3">
      <c r="C31433" s="1"/>
    </row>
    <row r="31434" spans="3:3">
      <c r="C31434" s="1"/>
    </row>
    <row r="31435" spans="3:3">
      <c r="C31435" s="1"/>
    </row>
    <row r="31436" spans="3:3">
      <c r="C31436" s="1"/>
    </row>
    <row r="31437" spans="3:3">
      <c r="C31437" s="1"/>
    </row>
    <row r="31438" spans="3:3">
      <c r="C31438" s="1"/>
    </row>
    <row r="31439" spans="3:3">
      <c r="C31439" s="1"/>
    </row>
    <row r="31440" spans="3:3">
      <c r="C31440" s="1"/>
    </row>
    <row r="31441" spans="3:3">
      <c r="C31441" s="1"/>
    </row>
    <row r="31442" spans="3:3">
      <c r="C31442" s="1"/>
    </row>
    <row r="31443" spans="3:3">
      <c r="C31443" s="1"/>
    </row>
    <row r="31444" spans="3:3">
      <c r="C31444" s="1"/>
    </row>
    <row r="31445" spans="3:3">
      <c r="C31445" s="1"/>
    </row>
    <row r="31446" spans="3:3">
      <c r="C31446" s="1"/>
    </row>
    <row r="31447" spans="3:3">
      <c r="C31447" s="1"/>
    </row>
    <row r="31448" spans="3:3">
      <c r="C31448" s="1"/>
    </row>
    <row r="31449" spans="3:3">
      <c r="C31449" s="1"/>
    </row>
    <row r="31450" spans="3:3">
      <c r="C31450" s="1"/>
    </row>
    <row r="31451" spans="3:3">
      <c r="C31451" s="1"/>
    </row>
    <row r="31452" spans="3:3">
      <c r="C31452" s="1"/>
    </row>
    <row r="31453" spans="3:3">
      <c r="C31453" s="1"/>
    </row>
    <row r="31454" spans="3:3">
      <c r="C31454" s="1"/>
    </row>
    <row r="31455" spans="3:3">
      <c r="C31455" s="1"/>
    </row>
    <row r="31456" spans="3:3">
      <c r="C31456" s="1"/>
    </row>
    <row r="31457" spans="3:3">
      <c r="C31457" s="1"/>
    </row>
    <row r="31458" spans="3:3">
      <c r="C31458" s="1"/>
    </row>
    <row r="31459" spans="3:3">
      <c r="C31459" s="1"/>
    </row>
    <row r="31460" spans="3:3">
      <c r="C31460" s="1"/>
    </row>
    <row r="31461" spans="3:3">
      <c r="C31461" s="1"/>
    </row>
    <row r="31462" spans="3:3">
      <c r="C31462" s="1"/>
    </row>
    <row r="31463" spans="3:3">
      <c r="C31463" s="1"/>
    </row>
    <row r="31464" spans="3:3">
      <c r="C31464" s="1"/>
    </row>
    <row r="31465" spans="3:3">
      <c r="C31465" s="1"/>
    </row>
    <row r="31466" spans="3:3">
      <c r="C31466" s="1"/>
    </row>
    <row r="31467" spans="3:3">
      <c r="C31467" s="1"/>
    </row>
    <row r="31468" spans="3:3">
      <c r="C31468" s="1"/>
    </row>
    <row r="31469" spans="3:3">
      <c r="C31469" s="1"/>
    </row>
    <row r="31470" spans="3:3">
      <c r="C31470" s="1"/>
    </row>
    <row r="31471" spans="3:3">
      <c r="C31471" s="1"/>
    </row>
    <row r="31472" spans="3:3">
      <c r="C31472" s="1"/>
    </row>
    <row r="31473" spans="3:3">
      <c r="C31473" s="1"/>
    </row>
    <row r="31474" spans="3:3">
      <c r="C31474" s="1"/>
    </row>
    <row r="31475" spans="3:3">
      <c r="C31475" s="1"/>
    </row>
    <row r="31476" spans="3:3">
      <c r="C31476" s="1"/>
    </row>
    <row r="31477" spans="3:3">
      <c r="C31477" s="1"/>
    </row>
    <row r="31478" spans="3:3">
      <c r="C31478" s="1"/>
    </row>
    <row r="31479" spans="3:3">
      <c r="C31479" s="1"/>
    </row>
    <row r="31480" spans="3:3">
      <c r="C31480" s="1"/>
    </row>
    <row r="31481" spans="3:3">
      <c r="C31481" s="1"/>
    </row>
    <row r="31482" spans="3:3">
      <c r="C31482" s="1"/>
    </row>
    <row r="31483" spans="3:3">
      <c r="C31483" s="1"/>
    </row>
    <row r="31484" spans="3:3">
      <c r="C31484" s="1"/>
    </row>
    <row r="31485" spans="3:3">
      <c r="C31485" s="1"/>
    </row>
    <row r="31486" spans="3:3">
      <c r="C31486" s="1"/>
    </row>
    <row r="31487" spans="3:3">
      <c r="C31487" s="1"/>
    </row>
    <row r="31488" spans="3:3">
      <c r="C31488" s="1"/>
    </row>
    <row r="31489" spans="3:3">
      <c r="C31489" s="1"/>
    </row>
    <row r="31490" spans="3:3">
      <c r="C31490" s="1"/>
    </row>
    <row r="31491" spans="3:3">
      <c r="C31491" s="1"/>
    </row>
    <row r="31492" spans="3:3">
      <c r="C31492" s="1"/>
    </row>
    <row r="31493" spans="3:3">
      <c r="C31493" s="1"/>
    </row>
    <row r="31494" spans="3:3">
      <c r="C31494" s="1"/>
    </row>
    <row r="31495" spans="3:3">
      <c r="C31495" s="1"/>
    </row>
    <row r="31496" spans="3:3">
      <c r="C31496" s="1"/>
    </row>
    <row r="31497" spans="3:3">
      <c r="C31497" s="1"/>
    </row>
    <row r="31498" spans="3:3">
      <c r="C31498" s="1"/>
    </row>
    <row r="31499" spans="3:3">
      <c r="C31499" s="1"/>
    </row>
    <row r="31500" spans="3:3">
      <c r="C31500" s="1"/>
    </row>
    <row r="31501" spans="3:3">
      <c r="C31501" s="1"/>
    </row>
    <row r="31502" spans="3:3">
      <c r="C31502" s="1"/>
    </row>
    <row r="31503" spans="3:3">
      <c r="C31503" s="1"/>
    </row>
    <row r="31504" spans="3:3">
      <c r="C31504" s="1"/>
    </row>
    <row r="31505" spans="3:3">
      <c r="C31505" s="1"/>
    </row>
    <row r="31506" spans="3:3">
      <c r="C31506" s="1"/>
    </row>
    <row r="31507" spans="3:3">
      <c r="C31507" s="1"/>
    </row>
    <row r="31508" spans="3:3">
      <c r="C31508" s="1"/>
    </row>
    <row r="31509" spans="3:3">
      <c r="C31509" s="1"/>
    </row>
    <row r="31510" spans="3:3">
      <c r="C31510" s="1"/>
    </row>
    <row r="31511" spans="3:3">
      <c r="C31511" s="1"/>
    </row>
    <row r="31512" spans="3:3">
      <c r="C31512" s="1"/>
    </row>
    <row r="31513" spans="3:3">
      <c r="C31513" s="1"/>
    </row>
    <row r="31514" spans="3:3">
      <c r="C31514" s="1"/>
    </row>
    <row r="31515" spans="3:3">
      <c r="C31515" s="1"/>
    </row>
    <row r="31516" spans="3:3">
      <c r="C31516" s="1"/>
    </row>
    <row r="31517" spans="3:3">
      <c r="C31517" s="1"/>
    </row>
    <row r="31518" spans="3:3">
      <c r="C31518" s="1"/>
    </row>
    <row r="31519" spans="3:3">
      <c r="C31519" s="1"/>
    </row>
    <row r="31520" spans="3:3">
      <c r="C31520" s="1"/>
    </row>
    <row r="31521" spans="3:3">
      <c r="C31521" s="1"/>
    </row>
    <row r="31522" spans="3:3">
      <c r="C31522" s="1"/>
    </row>
    <row r="31523" spans="3:3">
      <c r="C31523" s="1"/>
    </row>
    <row r="31524" spans="3:3">
      <c r="C31524" s="1"/>
    </row>
    <row r="31525" spans="3:3">
      <c r="C31525" s="1"/>
    </row>
    <row r="31526" spans="3:3">
      <c r="C31526" s="1"/>
    </row>
    <row r="31527" spans="3:3">
      <c r="C31527" s="1"/>
    </row>
    <row r="31528" spans="3:3">
      <c r="C31528" s="1"/>
    </row>
    <row r="31529" spans="3:3">
      <c r="C31529" s="1"/>
    </row>
    <row r="31530" spans="3:3">
      <c r="C31530" s="1"/>
    </row>
    <row r="31531" spans="3:3">
      <c r="C31531" s="1"/>
    </row>
    <row r="31532" spans="3:3">
      <c r="C31532" s="1"/>
    </row>
    <row r="31533" spans="3:3">
      <c r="C31533" s="1"/>
    </row>
    <row r="31534" spans="3:3">
      <c r="C31534" s="1"/>
    </row>
    <row r="31535" spans="3:3">
      <c r="C31535" s="1"/>
    </row>
    <row r="31536" spans="3:3">
      <c r="C31536" s="1"/>
    </row>
    <row r="31537" spans="3:3">
      <c r="C31537" s="1"/>
    </row>
    <row r="31538" spans="3:3">
      <c r="C31538" s="1"/>
    </row>
    <row r="31539" spans="3:3">
      <c r="C31539" s="1"/>
    </row>
    <row r="31540" spans="3:3">
      <c r="C31540" s="1"/>
    </row>
    <row r="31541" spans="3:3">
      <c r="C31541" s="1"/>
    </row>
    <row r="31542" spans="3:3">
      <c r="C31542" s="1"/>
    </row>
    <row r="31543" spans="3:3">
      <c r="C31543" s="1"/>
    </row>
    <row r="31544" spans="3:3">
      <c r="C31544" s="1"/>
    </row>
    <row r="31545" spans="3:3">
      <c r="C31545" s="1"/>
    </row>
    <row r="31546" spans="3:3">
      <c r="C31546" s="1"/>
    </row>
    <row r="31547" spans="3:3">
      <c r="C31547" s="1"/>
    </row>
    <row r="31548" spans="3:3">
      <c r="C31548" s="1"/>
    </row>
    <row r="31549" spans="3:3">
      <c r="C31549" s="1"/>
    </row>
    <row r="31550" spans="3:3">
      <c r="C31550" s="1"/>
    </row>
    <row r="31551" spans="3:3">
      <c r="C31551" s="1"/>
    </row>
    <row r="31552" spans="3:3">
      <c r="C31552" s="1"/>
    </row>
    <row r="31553" spans="3:3">
      <c r="C31553" s="1"/>
    </row>
    <row r="31554" spans="3:3">
      <c r="C31554" s="1"/>
    </row>
    <row r="31555" spans="3:3">
      <c r="C31555" s="1"/>
    </row>
    <row r="31556" spans="3:3">
      <c r="C31556" s="1"/>
    </row>
    <row r="31557" spans="3:3">
      <c r="C31557" s="1"/>
    </row>
    <row r="31558" spans="3:3">
      <c r="C31558" s="1"/>
    </row>
    <row r="31559" spans="3:3">
      <c r="C31559" s="1"/>
    </row>
    <row r="31560" spans="3:3">
      <c r="C31560" s="1"/>
    </row>
    <row r="31561" spans="3:3">
      <c r="C31561" s="1"/>
    </row>
    <row r="31562" spans="3:3">
      <c r="C31562" s="1"/>
    </row>
    <row r="31563" spans="3:3">
      <c r="C31563" s="1"/>
    </row>
    <row r="31564" spans="3:3">
      <c r="C31564" s="1"/>
    </row>
    <row r="31565" spans="3:3">
      <c r="C31565" s="1"/>
    </row>
    <row r="31566" spans="3:3">
      <c r="C31566" s="1"/>
    </row>
    <row r="31567" spans="3:3">
      <c r="C31567" s="1"/>
    </row>
    <row r="31568" spans="3:3">
      <c r="C31568" s="1"/>
    </row>
    <row r="31569" spans="3:3">
      <c r="C31569" s="1"/>
    </row>
    <row r="31570" spans="3:3">
      <c r="C31570" s="1"/>
    </row>
    <row r="31571" spans="3:3">
      <c r="C31571" s="1"/>
    </row>
    <row r="31572" spans="3:3">
      <c r="C31572" s="1"/>
    </row>
    <row r="31573" spans="3:3">
      <c r="C31573" s="1"/>
    </row>
    <row r="31574" spans="3:3">
      <c r="C31574" s="1"/>
    </row>
    <row r="31575" spans="3:3">
      <c r="C31575" s="1"/>
    </row>
    <row r="31576" spans="3:3">
      <c r="C31576" s="1"/>
    </row>
    <row r="31577" spans="3:3">
      <c r="C31577" s="1"/>
    </row>
    <row r="31578" spans="3:3">
      <c r="C31578" s="1"/>
    </row>
    <row r="31579" spans="3:3">
      <c r="C31579" s="1"/>
    </row>
    <row r="31580" spans="3:3">
      <c r="C31580" s="1"/>
    </row>
    <row r="31581" spans="3:3">
      <c r="C31581" s="1"/>
    </row>
    <row r="31582" spans="3:3">
      <c r="C31582" s="1"/>
    </row>
    <row r="31583" spans="3:3">
      <c r="C31583" s="1"/>
    </row>
    <row r="31584" spans="3:3">
      <c r="C31584" s="1"/>
    </row>
    <row r="31585" spans="3:3">
      <c r="C31585" s="1"/>
    </row>
    <row r="31586" spans="3:3">
      <c r="C31586" s="1"/>
    </row>
    <row r="31587" spans="3:3">
      <c r="C31587" s="1"/>
    </row>
    <row r="31588" spans="3:3">
      <c r="C31588" s="1"/>
    </row>
    <row r="31589" spans="3:3">
      <c r="C31589" s="1"/>
    </row>
    <row r="31590" spans="3:3">
      <c r="C31590" s="1"/>
    </row>
    <row r="31591" spans="3:3">
      <c r="C31591" s="1"/>
    </row>
    <row r="31592" spans="3:3">
      <c r="C31592" s="1"/>
    </row>
    <row r="31593" spans="3:3">
      <c r="C31593" s="1"/>
    </row>
    <row r="31594" spans="3:3">
      <c r="C31594" s="1"/>
    </row>
    <row r="31595" spans="3:3">
      <c r="C31595" s="1"/>
    </row>
    <row r="31596" spans="3:3">
      <c r="C31596" s="1"/>
    </row>
    <row r="31597" spans="3:3">
      <c r="C31597" s="1"/>
    </row>
    <row r="31598" spans="3:3">
      <c r="C31598" s="1"/>
    </row>
    <row r="31599" spans="3:3">
      <c r="C31599" s="1"/>
    </row>
    <row r="31600" spans="3:3">
      <c r="C31600" s="1"/>
    </row>
    <row r="31601" spans="3:3">
      <c r="C31601" s="1"/>
    </row>
    <row r="31602" spans="3:3">
      <c r="C31602" s="1"/>
    </row>
    <row r="31603" spans="3:3">
      <c r="C31603" s="1"/>
    </row>
    <row r="31604" spans="3:3">
      <c r="C31604" s="1"/>
    </row>
    <row r="31605" spans="3:3">
      <c r="C31605" s="1"/>
    </row>
    <row r="31606" spans="3:3">
      <c r="C31606" s="1"/>
    </row>
    <row r="31607" spans="3:3">
      <c r="C31607" s="1"/>
    </row>
    <row r="31608" spans="3:3">
      <c r="C31608" s="1"/>
    </row>
    <row r="31609" spans="3:3">
      <c r="C31609" s="1"/>
    </row>
    <row r="31610" spans="3:3">
      <c r="C31610" s="1"/>
    </row>
    <row r="31611" spans="3:3">
      <c r="C31611" s="1"/>
    </row>
    <row r="31612" spans="3:3">
      <c r="C31612" s="1"/>
    </row>
    <row r="31613" spans="3:3">
      <c r="C31613" s="1"/>
    </row>
    <row r="31614" spans="3:3">
      <c r="C31614" s="1"/>
    </row>
    <row r="31615" spans="3:3">
      <c r="C31615" s="1"/>
    </row>
    <row r="31616" spans="3:3">
      <c r="C31616" s="1"/>
    </row>
    <row r="31617" spans="3:3">
      <c r="C31617" s="1"/>
    </row>
    <row r="31618" spans="3:3">
      <c r="C31618" s="1"/>
    </row>
    <row r="31619" spans="3:3">
      <c r="C31619" s="1"/>
    </row>
    <row r="31620" spans="3:3">
      <c r="C31620" s="1"/>
    </row>
    <row r="31621" spans="3:3">
      <c r="C31621" s="1"/>
    </row>
    <row r="31622" spans="3:3">
      <c r="C31622" s="1"/>
    </row>
    <row r="31623" spans="3:3">
      <c r="C31623" s="1"/>
    </row>
    <row r="31624" spans="3:3">
      <c r="C31624" s="1"/>
    </row>
    <row r="31625" spans="3:3">
      <c r="C31625" s="1"/>
    </row>
    <row r="31626" spans="3:3">
      <c r="C31626" s="1"/>
    </row>
    <row r="31627" spans="3:3">
      <c r="C31627" s="1"/>
    </row>
    <row r="31628" spans="3:3">
      <c r="C31628" s="1"/>
    </row>
    <row r="31629" spans="3:3">
      <c r="C31629" s="1"/>
    </row>
    <row r="31630" spans="3:3">
      <c r="C31630" s="1"/>
    </row>
    <row r="31631" spans="3:3">
      <c r="C31631" s="1"/>
    </row>
    <row r="31632" spans="3:3">
      <c r="C31632" s="1"/>
    </row>
    <row r="31633" spans="3:3">
      <c r="C31633" s="1"/>
    </row>
    <row r="31634" spans="3:3">
      <c r="C31634" s="1"/>
    </row>
    <row r="31635" spans="3:3">
      <c r="C31635" s="1"/>
    </row>
    <row r="31636" spans="3:3">
      <c r="C31636" s="1"/>
    </row>
    <row r="31637" spans="3:3">
      <c r="C31637" s="1"/>
    </row>
    <row r="31638" spans="3:3">
      <c r="C31638" s="1"/>
    </row>
    <row r="31639" spans="3:3">
      <c r="C31639" s="1"/>
    </row>
    <row r="31640" spans="3:3">
      <c r="C31640" s="1"/>
    </row>
    <row r="31641" spans="3:3">
      <c r="C31641" s="1"/>
    </row>
    <row r="31642" spans="3:3">
      <c r="C31642" s="1"/>
    </row>
    <row r="31643" spans="3:3">
      <c r="C31643" s="1"/>
    </row>
    <row r="31644" spans="3:3">
      <c r="C31644" s="1"/>
    </row>
    <row r="31645" spans="3:3">
      <c r="C31645" s="1"/>
    </row>
    <row r="31646" spans="3:3">
      <c r="C31646" s="1"/>
    </row>
    <row r="31647" spans="3:3">
      <c r="C31647" s="1"/>
    </row>
    <row r="31648" spans="3:3">
      <c r="C31648" s="1"/>
    </row>
    <row r="31649" spans="3:3">
      <c r="C31649" s="1"/>
    </row>
    <row r="31650" spans="3:3">
      <c r="C31650" s="1"/>
    </row>
    <row r="31651" spans="3:3">
      <c r="C31651" s="1"/>
    </row>
    <row r="31652" spans="3:3">
      <c r="C31652" s="1"/>
    </row>
    <row r="31653" spans="3:3">
      <c r="C31653" s="1"/>
    </row>
    <row r="31654" spans="3:3">
      <c r="C31654" s="1"/>
    </row>
    <row r="31655" spans="3:3">
      <c r="C31655" s="1"/>
    </row>
    <row r="31656" spans="3:3">
      <c r="C31656" s="1"/>
    </row>
    <row r="31657" spans="3:3">
      <c r="C31657" s="1"/>
    </row>
    <row r="31658" spans="3:3">
      <c r="C31658" s="1"/>
    </row>
    <row r="31659" spans="3:3">
      <c r="C31659" s="1"/>
    </row>
    <row r="31660" spans="3:3">
      <c r="C31660" s="1"/>
    </row>
    <row r="31661" spans="3:3">
      <c r="C31661" s="1"/>
    </row>
    <row r="31662" spans="3:3">
      <c r="C31662" s="1"/>
    </row>
    <row r="31663" spans="3:3">
      <c r="C31663" s="1"/>
    </row>
    <row r="31664" spans="3:3">
      <c r="C31664" s="1"/>
    </row>
    <row r="31665" spans="3:3">
      <c r="C31665" s="1"/>
    </row>
    <row r="31666" spans="3:3">
      <c r="C31666" s="1"/>
    </row>
    <row r="31667" spans="3:3">
      <c r="C31667" s="1"/>
    </row>
    <row r="31668" spans="3:3">
      <c r="C31668" s="1"/>
    </row>
    <row r="31669" spans="3:3">
      <c r="C31669" s="1"/>
    </row>
    <row r="31670" spans="3:3">
      <c r="C31670" s="1"/>
    </row>
    <row r="31671" spans="3:3">
      <c r="C31671" s="1"/>
    </row>
    <row r="31672" spans="3:3">
      <c r="C31672" s="1"/>
    </row>
    <row r="31673" spans="3:3">
      <c r="C31673" s="1"/>
    </row>
    <row r="31674" spans="3:3">
      <c r="C31674" s="1"/>
    </row>
    <row r="31675" spans="3:3">
      <c r="C31675" s="1"/>
    </row>
    <row r="31676" spans="3:3">
      <c r="C31676" s="1"/>
    </row>
    <row r="31677" spans="3:3">
      <c r="C31677" s="1"/>
    </row>
    <row r="31678" spans="3:3">
      <c r="C31678" s="1"/>
    </row>
    <row r="31679" spans="3:3">
      <c r="C31679" s="1"/>
    </row>
    <row r="31680" spans="3:3">
      <c r="C31680" s="1"/>
    </row>
    <row r="31681" spans="3:3">
      <c r="C31681" s="1"/>
    </row>
    <row r="31682" spans="3:3">
      <c r="C31682" s="1"/>
    </row>
    <row r="31683" spans="3:3">
      <c r="C31683" s="1"/>
    </row>
    <row r="31684" spans="3:3">
      <c r="C31684" s="1"/>
    </row>
    <row r="31685" spans="3:3">
      <c r="C31685" s="1"/>
    </row>
    <row r="31686" spans="3:3">
      <c r="C31686" s="1"/>
    </row>
    <row r="31687" spans="3:3">
      <c r="C31687" s="1"/>
    </row>
    <row r="31688" spans="3:3">
      <c r="C31688" s="1"/>
    </row>
    <row r="31689" spans="3:3">
      <c r="C31689" s="1"/>
    </row>
    <row r="31690" spans="3:3">
      <c r="C31690" s="1"/>
    </row>
    <row r="31691" spans="3:3">
      <c r="C31691" s="1"/>
    </row>
    <row r="31692" spans="3:3">
      <c r="C31692" s="1"/>
    </row>
    <row r="31693" spans="3:3">
      <c r="C31693" s="1"/>
    </row>
    <row r="31694" spans="3:3">
      <c r="C31694" s="1"/>
    </row>
    <row r="31695" spans="3:3">
      <c r="C31695" s="1"/>
    </row>
    <row r="31696" spans="3:3">
      <c r="C31696" s="1"/>
    </row>
    <row r="31697" spans="3:3">
      <c r="C31697" s="1"/>
    </row>
    <row r="31698" spans="3:3">
      <c r="C31698" s="1"/>
    </row>
    <row r="31699" spans="3:3">
      <c r="C31699" s="1"/>
    </row>
    <row r="31700" spans="3:3">
      <c r="C31700" s="1"/>
    </row>
    <row r="31701" spans="3:3">
      <c r="C31701" s="1"/>
    </row>
    <row r="31702" spans="3:3">
      <c r="C31702" s="1"/>
    </row>
    <row r="31703" spans="3:3">
      <c r="C31703" s="1"/>
    </row>
    <row r="31704" spans="3:3">
      <c r="C31704" s="1"/>
    </row>
    <row r="31705" spans="3:3">
      <c r="C31705" s="1"/>
    </row>
    <row r="31706" spans="3:3">
      <c r="C31706" s="1"/>
    </row>
    <row r="31707" spans="3:3">
      <c r="C31707" s="1"/>
    </row>
    <row r="31708" spans="3:3">
      <c r="C31708" s="1"/>
    </row>
    <row r="31709" spans="3:3">
      <c r="C31709" s="1"/>
    </row>
    <row r="31710" spans="3:3">
      <c r="C31710" s="1"/>
    </row>
    <row r="31711" spans="3:3">
      <c r="C31711" s="1"/>
    </row>
    <row r="31712" spans="3:3">
      <c r="C31712" s="1"/>
    </row>
    <row r="31713" spans="3:3">
      <c r="C31713" s="1"/>
    </row>
    <row r="31714" spans="3:3">
      <c r="C31714" s="1"/>
    </row>
    <row r="31715" spans="3:3">
      <c r="C31715" s="1"/>
    </row>
    <row r="31716" spans="3:3">
      <c r="C31716" s="1"/>
    </row>
    <row r="31717" spans="3:3">
      <c r="C31717" s="1"/>
    </row>
    <row r="31718" spans="3:3">
      <c r="C31718" s="1"/>
    </row>
    <row r="31719" spans="3:3">
      <c r="C31719" s="1"/>
    </row>
    <row r="31720" spans="3:3">
      <c r="C31720" s="1"/>
    </row>
    <row r="31721" spans="3:3">
      <c r="C31721" s="1"/>
    </row>
    <row r="31722" spans="3:3">
      <c r="C31722" s="1"/>
    </row>
    <row r="31723" spans="3:3">
      <c r="C31723" s="1"/>
    </row>
    <row r="31724" spans="3:3">
      <c r="C31724" s="1"/>
    </row>
    <row r="31725" spans="3:3">
      <c r="C31725" s="1"/>
    </row>
    <row r="31726" spans="3:3">
      <c r="C31726" s="1"/>
    </row>
    <row r="31727" spans="3:3">
      <c r="C31727" s="1"/>
    </row>
    <row r="31728" spans="3:3">
      <c r="C31728" s="1"/>
    </row>
    <row r="31729" spans="3:3">
      <c r="C31729" s="1"/>
    </row>
    <row r="31730" spans="3:3">
      <c r="C31730" s="1"/>
    </row>
    <row r="31731" spans="3:3">
      <c r="C31731" s="1"/>
    </row>
    <row r="31732" spans="3:3">
      <c r="C31732" s="1"/>
    </row>
    <row r="31733" spans="3:3">
      <c r="C31733" s="1"/>
    </row>
    <row r="31734" spans="3:3">
      <c r="C31734" s="1"/>
    </row>
    <row r="31735" spans="3:3">
      <c r="C31735" s="1"/>
    </row>
    <row r="31736" spans="3:3">
      <c r="C31736" s="1"/>
    </row>
    <row r="31737" spans="3:3">
      <c r="C31737" s="1"/>
    </row>
    <row r="31738" spans="3:3">
      <c r="C31738" s="1"/>
    </row>
    <row r="31739" spans="3:3">
      <c r="C31739" s="1"/>
    </row>
    <row r="31740" spans="3:3">
      <c r="C31740" s="1"/>
    </row>
    <row r="31741" spans="3:3">
      <c r="C31741" s="1"/>
    </row>
    <row r="31742" spans="3:3">
      <c r="C31742" s="1"/>
    </row>
    <row r="31743" spans="3:3">
      <c r="C31743" s="1"/>
    </row>
    <row r="31744" spans="3:3">
      <c r="C31744" s="1"/>
    </row>
    <row r="31745" spans="3:3">
      <c r="C31745" s="1"/>
    </row>
    <row r="31746" spans="3:3">
      <c r="C31746" s="1"/>
    </row>
    <row r="31747" spans="3:3">
      <c r="C31747" s="1"/>
    </row>
    <row r="31748" spans="3:3">
      <c r="C31748" s="1"/>
    </row>
    <row r="31749" spans="3:3">
      <c r="C31749" s="1"/>
    </row>
    <row r="31750" spans="3:3">
      <c r="C31750" s="1"/>
    </row>
    <row r="31751" spans="3:3">
      <c r="C31751" s="1"/>
    </row>
    <row r="31752" spans="3:3">
      <c r="C31752" s="1"/>
    </row>
    <row r="31753" spans="3:3">
      <c r="C31753" s="1"/>
    </row>
    <row r="31754" spans="3:3">
      <c r="C31754" s="1"/>
    </row>
    <row r="31755" spans="3:3">
      <c r="C31755" s="1"/>
    </row>
    <row r="31756" spans="3:3">
      <c r="C31756" s="1"/>
    </row>
    <row r="31757" spans="3:3">
      <c r="C31757" s="1"/>
    </row>
    <row r="31758" spans="3:3">
      <c r="C31758" s="1"/>
    </row>
    <row r="31759" spans="3:3">
      <c r="C31759" s="1"/>
    </row>
    <row r="31760" spans="3:3">
      <c r="C31760" s="1"/>
    </row>
    <row r="31761" spans="3:3">
      <c r="C31761" s="1"/>
    </row>
    <row r="31762" spans="3:3">
      <c r="C31762" s="1"/>
    </row>
    <row r="31763" spans="3:3">
      <c r="C31763" s="1"/>
    </row>
    <row r="31764" spans="3:3">
      <c r="C31764" s="1"/>
    </row>
    <row r="31765" spans="3:3">
      <c r="C31765" s="1"/>
    </row>
    <row r="31766" spans="3:3">
      <c r="C31766" s="1"/>
    </row>
    <row r="31767" spans="3:3">
      <c r="C31767" s="1"/>
    </row>
    <row r="31768" spans="3:3">
      <c r="C31768" s="1"/>
    </row>
    <row r="31769" spans="3:3">
      <c r="C31769" s="1"/>
    </row>
    <row r="31770" spans="3:3">
      <c r="C31770" s="1"/>
    </row>
    <row r="31771" spans="3:3">
      <c r="C31771" s="1"/>
    </row>
    <row r="31772" spans="3:3">
      <c r="C31772" s="1"/>
    </row>
    <row r="31773" spans="3:3">
      <c r="C31773" s="1"/>
    </row>
    <row r="31774" spans="3:3">
      <c r="C31774" s="1"/>
    </row>
    <row r="31775" spans="3:3">
      <c r="C31775" s="1"/>
    </row>
    <row r="31776" spans="3:3">
      <c r="C31776" s="1"/>
    </row>
    <row r="31777" spans="3:3">
      <c r="C31777" s="1"/>
    </row>
    <row r="31778" spans="3:3">
      <c r="C31778" s="1"/>
    </row>
    <row r="31779" spans="3:3">
      <c r="C31779" s="1"/>
    </row>
    <row r="31780" spans="3:3">
      <c r="C31780" s="1"/>
    </row>
    <row r="31781" spans="3:3">
      <c r="C31781" s="1"/>
    </row>
    <row r="31782" spans="3:3">
      <c r="C31782" s="1"/>
    </row>
    <row r="31783" spans="3:3">
      <c r="C31783" s="1"/>
    </row>
    <row r="31784" spans="3:3">
      <c r="C31784" s="1"/>
    </row>
    <row r="31785" spans="3:3">
      <c r="C31785" s="1"/>
    </row>
    <row r="31786" spans="3:3">
      <c r="C31786" s="1"/>
    </row>
    <row r="31787" spans="3:3">
      <c r="C31787" s="1"/>
    </row>
    <row r="31788" spans="3:3">
      <c r="C31788" s="1"/>
    </row>
    <row r="31789" spans="3:3">
      <c r="C31789" s="1"/>
    </row>
    <row r="31790" spans="3:3">
      <c r="C31790" s="1"/>
    </row>
    <row r="31791" spans="3:3">
      <c r="C31791" s="1"/>
    </row>
    <row r="31792" spans="3:3">
      <c r="C31792" s="1"/>
    </row>
    <row r="31793" spans="3:3">
      <c r="C31793" s="1"/>
    </row>
    <row r="31794" spans="3:3">
      <c r="C31794" s="1"/>
    </row>
    <row r="31795" spans="3:3">
      <c r="C31795" s="1"/>
    </row>
    <row r="31796" spans="3:3">
      <c r="C31796" s="1"/>
    </row>
    <row r="31797" spans="3:3">
      <c r="C31797" s="1"/>
    </row>
    <row r="31798" spans="3:3">
      <c r="C31798" s="1"/>
    </row>
    <row r="31799" spans="3:3">
      <c r="C31799" s="1"/>
    </row>
    <row r="31800" spans="3:3">
      <c r="C31800" s="1"/>
    </row>
    <row r="31801" spans="3:3">
      <c r="C31801" s="1"/>
    </row>
    <row r="31802" spans="3:3">
      <c r="C31802" s="1"/>
    </row>
    <row r="31803" spans="3:3">
      <c r="C31803" s="1"/>
    </row>
    <row r="31804" spans="3:3">
      <c r="C31804" s="1"/>
    </row>
    <row r="31805" spans="3:3">
      <c r="C31805" s="1"/>
    </row>
    <row r="31806" spans="3:3">
      <c r="C31806" s="1"/>
    </row>
    <row r="31807" spans="3:3">
      <c r="C31807" s="1"/>
    </row>
    <row r="31808" spans="3:3">
      <c r="C31808" s="1"/>
    </row>
    <row r="31809" spans="3:3">
      <c r="C31809" s="1"/>
    </row>
    <row r="31810" spans="3:3">
      <c r="C31810" s="1"/>
    </row>
    <row r="31811" spans="3:3">
      <c r="C31811" s="1"/>
    </row>
    <row r="31812" spans="3:3">
      <c r="C31812" s="1"/>
    </row>
    <row r="31813" spans="3:3">
      <c r="C31813" s="1"/>
    </row>
    <row r="31814" spans="3:3">
      <c r="C31814" s="1"/>
    </row>
    <row r="31815" spans="3:3">
      <c r="C31815" s="1"/>
    </row>
    <row r="31816" spans="3:3">
      <c r="C31816" s="1"/>
    </row>
    <row r="31817" spans="3:3">
      <c r="C31817" s="1"/>
    </row>
    <row r="31818" spans="3:3">
      <c r="C31818" s="1"/>
    </row>
    <row r="31819" spans="3:3">
      <c r="C31819" s="1"/>
    </row>
    <row r="31820" spans="3:3">
      <c r="C31820" s="1"/>
    </row>
    <row r="31821" spans="3:3">
      <c r="C31821" s="1"/>
    </row>
    <row r="31822" spans="3:3">
      <c r="C31822" s="1"/>
    </row>
    <row r="31823" spans="3:3">
      <c r="C31823" s="1"/>
    </row>
    <row r="31824" spans="3:3">
      <c r="C31824" s="1"/>
    </row>
    <row r="31825" spans="3:3">
      <c r="C31825" s="1"/>
    </row>
    <row r="31826" spans="3:3">
      <c r="C31826" s="1"/>
    </row>
    <row r="31827" spans="3:3">
      <c r="C31827" s="1"/>
    </row>
    <row r="31828" spans="3:3">
      <c r="C31828" s="1"/>
    </row>
    <row r="31829" spans="3:3">
      <c r="C31829" s="1"/>
    </row>
    <row r="31830" spans="3:3">
      <c r="C31830" s="1"/>
    </row>
    <row r="31831" spans="3:3">
      <c r="C31831" s="1"/>
    </row>
    <row r="31832" spans="3:3">
      <c r="C31832" s="1"/>
    </row>
    <row r="31833" spans="3:3">
      <c r="C31833" s="1"/>
    </row>
    <row r="31834" spans="3:3">
      <c r="C31834" s="1"/>
    </row>
    <row r="31835" spans="3:3">
      <c r="C31835" s="1"/>
    </row>
    <row r="31836" spans="3:3">
      <c r="C31836" s="1"/>
    </row>
    <row r="31837" spans="3:3">
      <c r="C31837" s="1"/>
    </row>
    <row r="31838" spans="3:3">
      <c r="C31838" s="1"/>
    </row>
    <row r="31839" spans="3:3">
      <c r="C31839" s="1"/>
    </row>
    <row r="31840" spans="3:3">
      <c r="C31840" s="1"/>
    </row>
    <row r="31841" spans="3:3">
      <c r="C31841" s="1"/>
    </row>
    <row r="31842" spans="3:3">
      <c r="C31842" s="1"/>
    </row>
    <row r="31843" spans="3:3">
      <c r="C31843" s="1"/>
    </row>
    <row r="31844" spans="3:3">
      <c r="C31844" s="1"/>
    </row>
    <row r="31845" spans="3:3">
      <c r="C31845" s="1"/>
    </row>
    <row r="31846" spans="3:3">
      <c r="C31846" s="1"/>
    </row>
    <row r="31847" spans="3:3">
      <c r="C31847" s="1"/>
    </row>
    <row r="31848" spans="3:3">
      <c r="C31848" s="1"/>
    </row>
    <row r="31849" spans="3:3">
      <c r="C31849" s="1"/>
    </row>
    <row r="31850" spans="3:3">
      <c r="C31850" s="1"/>
    </row>
    <row r="31851" spans="3:3">
      <c r="C31851" s="1"/>
    </row>
    <row r="31852" spans="3:3">
      <c r="C31852" s="1"/>
    </row>
    <row r="31853" spans="3:3">
      <c r="C31853" s="1"/>
    </row>
    <row r="31854" spans="3:3">
      <c r="C31854" s="1"/>
    </row>
    <row r="31855" spans="3:3">
      <c r="C31855" s="1"/>
    </row>
    <row r="31856" spans="3:3">
      <c r="C31856" s="1"/>
    </row>
    <row r="31857" spans="3:3">
      <c r="C31857" s="1"/>
    </row>
    <row r="31858" spans="3:3">
      <c r="C31858" s="1"/>
    </row>
    <row r="31859" spans="3:3">
      <c r="C31859" s="1"/>
    </row>
    <row r="31860" spans="3:3">
      <c r="C31860" s="1"/>
    </row>
    <row r="31861" spans="3:3">
      <c r="C31861" s="1"/>
    </row>
    <row r="31862" spans="3:3">
      <c r="C31862" s="1"/>
    </row>
    <row r="31863" spans="3:3">
      <c r="C31863" s="1"/>
    </row>
    <row r="31864" spans="3:3">
      <c r="C31864" s="1"/>
    </row>
    <row r="31865" spans="3:3">
      <c r="C31865" s="1"/>
    </row>
    <row r="31866" spans="3:3">
      <c r="C31866" s="1"/>
    </row>
    <row r="31867" spans="3:3">
      <c r="C31867" s="1"/>
    </row>
    <row r="31868" spans="3:3">
      <c r="C31868" s="1"/>
    </row>
    <row r="31869" spans="3:3">
      <c r="C31869" s="1"/>
    </row>
    <row r="31870" spans="3:3">
      <c r="C31870" s="1"/>
    </row>
    <row r="31871" spans="3:3">
      <c r="C31871" s="1"/>
    </row>
    <row r="31872" spans="3:3">
      <c r="C31872" s="1"/>
    </row>
    <row r="31873" spans="3:3">
      <c r="C31873" s="1"/>
    </row>
    <row r="31874" spans="3:3">
      <c r="C31874" s="1"/>
    </row>
    <row r="31875" spans="3:3">
      <c r="C31875" s="1"/>
    </row>
    <row r="31876" spans="3:3">
      <c r="C31876" s="1"/>
    </row>
    <row r="31877" spans="3:3">
      <c r="C31877" s="1"/>
    </row>
    <row r="31878" spans="3:3">
      <c r="C31878" s="1"/>
    </row>
    <row r="31879" spans="3:3">
      <c r="C31879" s="1"/>
    </row>
    <row r="31880" spans="3:3">
      <c r="C31880" s="1"/>
    </row>
    <row r="31881" spans="3:3">
      <c r="C31881" s="1"/>
    </row>
    <row r="31882" spans="3:3">
      <c r="C31882" s="1"/>
    </row>
    <row r="31883" spans="3:3">
      <c r="C31883" s="1"/>
    </row>
    <row r="31884" spans="3:3">
      <c r="C31884" s="1"/>
    </row>
    <row r="31885" spans="3:3">
      <c r="C31885" s="1"/>
    </row>
    <row r="31886" spans="3:3">
      <c r="C31886" s="1"/>
    </row>
    <row r="31887" spans="3:3">
      <c r="C31887" s="1"/>
    </row>
    <row r="31888" spans="3:3">
      <c r="C31888" s="1"/>
    </row>
    <row r="31889" spans="3:3">
      <c r="C31889" s="1"/>
    </row>
    <row r="31890" spans="3:3">
      <c r="C31890" s="1"/>
    </row>
    <row r="31891" spans="3:3">
      <c r="C31891" s="1"/>
    </row>
    <row r="31892" spans="3:3">
      <c r="C31892" s="1"/>
    </row>
    <row r="31893" spans="3:3">
      <c r="C31893" s="1"/>
    </row>
    <row r="31894" spans="3:3">
      <c r="C31894" s="1"/>
    </row>
    <row r="31895" spans="3:3">
      <c r="C31895" s="1"/>
    </row>
    <row r="31896" spans="3:3">
      <c r="C31896" s="1"/>
    </row>
    <row r="31897" spans="3:3">
      <c r="C31897" s="1"/>
    </row>
    <row r="31898" spans="3:3">
      <c r="C31898" s="1"/>
    </row>
    <row r="31899" spans="3:3">
      <c r="C31899" s="1"/>
    </row>
    <row r="31900" spans="3:3">
      <c r="C31900" s="1"/>
    </row>
    <row r="31901" spans="3:3">
      <c r="C31901" s="1"/>
    </row>
    <row r="31902" spans="3:3">
      <c r="C31902" s="1"/>
    </row>
    <row r="31903" spans="3:3">
      <c r="C31903" s="1"/>
    </row>
    <row r="31904" spans="3:3">
      <c r="C31904" s="1"/>
    </row>
    <row r="31905" spans="3:3">
      <c r="C31905" s="1"/>
    </row>
    <row r="31906" spans="3:3">
      <c r="C31906" s="1"/>
    </row>
    <row r="31907" spans="3:3">
      <c r="C31907" s="1"/>
    </row>
    <row r="31908" spans="3:3">
      <c r="C31908" s="1"/>
    </row>
    <row r="31909" spans="3:3">
      <c r="C31909" s="1"/>
    </row>
    <row r="31910" spans="3:3">
      <c r="C31910" s="1"/>
    </row>
    <row r="31911" spans="3:3">
      <c r="C31911" s="1"/>
    </row>
    <row r="31912" spans="3:3">
      <c r="C31912" s="1"/>
    </row>
    <row r="31913" spans="3:3">
      <c r="C31913" s="1"/>
    </row>
    <row r="31914" spans="3:3">
      <c r="C31914" s="1"/>
    </row>
    <row r="31915" spans="3:3">
      <c r="C31915" s="1"/>
    </row>
    <row r="31916" spans="3:3">
      <c r="C31916" s="1"/>
    </row>
    <row r="31917" spans="3:3">
      <c r="C31917" s="1"/>
    </row>
    <row r="31918" spans="3:3">
      <c r="C31918" s="1"/>
    </row>
    <row r="31919" spans="3:3">
      <c r="C31919" s="1"/>
    </row>
    <row r="31920" spans="3:3">
      <c r="C31920" s="1"/>
    </row>
    <row r="31921" spans="3:3">
      <c r="C31921" s="1"/>
    </row>
    <row r="31922" spans="3:3">
      <c r="C31922" s="1"/>
    </row>
    <row r="31923" spans="3:3">
      <c r="C31923" s="1"/>
    </row>
    <row r="31924" spans="3:3">
      <c r="C31924" s="1"/>
    </row>
    <row r="31925" spans="3:3">
      <c r="C31925" s="1"/>
    </row>
    <row r="31926" spans="3:3">
      <c r="C31926" s="1"/>
    </row>
    <row r="31927" spans="3:3">
      <c r="C31927" s="1"/>
    </row>
    <row r="31928" spans="3:3">
      <c r="C31928" s="1"/>
    </row>
    <row r="31929" spans="3:3">
      <c r="C31929" s="1"/>
    </row>
    <row r="31930" spans="3:3">
      <c r="C31930" s="1"/>
    </row>
    <row r="31931" spans="3:3">
      <c r="C31931" s="1"/>
    </row>
    <row r="31932" spans="3:3">
      <c r="C31932" s="1"/>
    </row>
    <row r="31933" spans="3:3">
      <c r="C31933" s="1"/>
    </row>
    <row r="31934" spans="3:3">
      <c r="C31934" s="1"/>
    </row>
    <row r="31935" spans="3:3">
      <c r="C31935" s="1"/>
    </row>
    <row r="31936" spans="3:3">
      <c r="C31936" s="1"/>
    </row>
    <row r="31937" spans="3:3">
      <c r="C31937" s="1"/>
    </row>
    <row r="31938" spans="3:3">
      <c r="C31938" s="1"/>
    </row>
    <row r="31939" spans="3:3">
      <c r="C31939" s="1"/>
    </row>
    <row r="31940" spans="3:3">
      <c r="C31940" s="1"/>
    </row>
    <row r="31941" spans="3:3">
      <c r="C31941" s="1"/>
    </row>
    <row r="31942" spans="3:3">
      <c r="C31942" s="1"/>
    </row>
    <row r="31943" spans="3:3">
      <c r="C31943" s="1"/>
    </row>
    <row r="31944" spans="3:3">
      <c r="C31944" s="1"/>
    </row>
    <row r="31945" spans="3:3">
      <c r="C31945" s="1"/>
    </row>
    <row r="31946" spans="3:3">
      <c r="C31946" s="1"/>
    </row>
    <row r="31947" spans="3:3">
      <c r="C31947" s="1"/>
    </row>
    <row r="31948" spans="3:3">
      <c r="C31948" s="1"/>
    </row>
    <row r="31949" spans="3:3">
      <c r="C31949" s="1"/>
    </row>
    <row r="31950" spans="3:3">
      <c r="C31950" s="1"/>
    </row>
    <row r="31951" spans="3:3">
      <c r="C31951" s="1"/>
    </row>
    <row r="31952" spans="3:3">
      <c r="C31952" s="1"/>
    </row>
    <row r="31953" spans="3:3">
      <c r="C31953" s="1"/>
    </row>
    <row r="31954" spans="3:3">
      <c r="C31954" s="1"/>
    </row>
    <row r="31955" spans="3:3">
      <c r="C31955" s="1"/>
    </row>
    <row r="31956" spans="3:3">
      <c r="C31956" s="1"/>
    </row>
    <row r="31957" spans="3:3">
      <c r="C31957" s="1"/>
    </row>
    <row r="31958" spans="3:3">
      <c r="C31958" s="1"/>
    </row>
    <row r="31959" spans="3:3">
      <c r="C31959" s="1"/>
    </row>
    <row r="31960" spans="3:3">
      <c r="C31960" s="1"/>
    </row>
    <row r="31961" spans="3:3">
      <c r="C31961" s="1"/>
    </row>
    <row r="31962" spans="3:3">
      <c r="C31962" s="1"/>
    </row>
    <row r="31963" spans="3:3">
      <c r="C31963" s="1"/>
    </row>
    <row r="31964" spans="3:3">
      <c r="C31964" s="1"/>
    </row>
    <row r="31965" spans="3:3">
      <c r="C31965" s="1"/>
    </row>
    <row r="31966" spans="3:3">
      <c r="C31966" s="1"/>
    </row>
    <row r="31967" spans="3:3">
      <c r="C31967" s="1"/>
    </row>
    <row r="31968" spans="3:3">
      <c r="C31968" s="1"/>
    </row>
    <row r="31969" spans="3:3">
      <c r="C31969" s="1"/>
    </row>
    <row r="31970" spans="3:3">
      <c r="C31970" s="1"/>
    </row>
    <row r="31971" spans="3:3">
      <c r="C31971" s="1"/>
    </row>
    <row r="31972" spans="3:3">
      <c r="C31972" s="1"/>
    </row>
    <row r="31973" spans="3:3">
      <c r="C31973" s="1"/>
    </row>
    <row r="31974" spans="3:3">
      <c r="C31974" s="1"/>
    </row>
    <row r="31975" spans="3:3">
      <c r="C31975" s="1"/>
    </row>
    <row r="31976" spans="3:3">
      <c r="C31976" s="1"/>
    </row>
    <row r="31977" spans="3:3">
      <c r="C31977" s="1"/>
    </row>
    <row r="31978" spans="3:3">
      <c r="C31978" s="1"/>
    </row>
    <row r="31979" spans="3:3">
      <c r="C31979" s="1"/>
    </row>
    <row r="31980" spans="3:3">
      <c r="C31980" s="1"/>
    </row>
    <row r="31981" spans="3:3">
      <c r="C31981" s="1"/>
    </row>
    <row r="31982" spans="3:3">
      <c r="C31982" s="1"/>
    </row>
    <row r="31983" spans="3:3">
      <c r="C31983" s="1"/>
    </row>
    <row r="31984" spans="3:3">
      <c r="C31984" s="1"/>
    </row>
    <row r="31985" spans="3:3">
      <c r="C31985" s="1"/>
    </row>
    <row r="31986" spans="3:3">
      <c r="C31986" s="1"/>
    </row>
    <row r="31987" spans="3:3">
      <c r="C31987" s="1"/>
    </row>
    <row r="31988" spans="3:3">
      <c r="C31988" s="1"/>
    </row>
    <row r="31989" spans="3:3">
      <c r="C31989" s="1"/>
    </row>
    <row r="31990" spans="3:3">
      <c r="C31990" s="1"/>
    </row>
    <row r="31991" spans="3:3">
      <c r="C31991" s="1"/>
    </row>
    <row r="31992" spans="3:3">
      <c r="C31992" s="1"/>
    </row>
    <row r="31993" spans="3:3">
      <c r="C31993" s="1"/>
    </row>
    <row r="31994" spans="3:3">
      <c r="C31994" s="1"/>
    </row>
    <row r="31995" spans="3:3">
      <c r="C31995" s="1"/>
    </row>
    <row r="31996" spans="3:3">
      <c r="C31996" s="1"/>
    </row>
    <row r="31997" spans="3:3">
      <c r="C31997" s="1"/>
    </row>
    <row r="31998" spans="3:3">
      <c r="C31998" s="1"/>
    </row>
    <row r="31999" spans="3:3">
      <c r="C31999" s="1"/>
    </row>
    <row r="32000" spans="3:3">
      <c r="C32000" s="1"/>
    </row>
    <row r="32001" spans="3:3">
      <c r="C32001" s="1"/>
    </row>
    <row r="32002" spans="3:3">
      <c r="C32002" s="1"/>
    </row>
    <row r="32003" spans="3:3">
      <c r="C32003" s="1"/>
    </row>
    <row r="32004" spans="3:3">
      <c r="C32004" s="1"/>
    </row>
    <row r="32005" spans="3:3">
      <c r="C32005" s="1"/>
    </row>
    <row r="32006" spans="3:3">
      <c r="C32006" s="1"/>
    </row>
    <row r="32007" spans="3:3">
      <c r="C32007" s="1"/>
    </row>
    <row r="32008" spans="3:3">
      <c r="C32008" s="1"/>
    </row>
    <row r="32009" spans="3:3">
      <c r="C32009" s="1"/>
    </row>
    <row r="32010" spans="3:3">
      <c r="C32010" s="1"/>
    </row>
    <row r="32011" spans="3:3">
      <c r="C32011" s="1"/>
    </row>
    <row r="32012" spans="3:3">
      <c r="C32012" s="1"/>
    </row>
    <row r="32013" spans="3:3">
      <c r="C32013" s="1"/>
    </row>
    <row r="32014" spans="3:3">
      <c r="C32014" s="1"/>
    </row>
    <row r="32015" spans="3:3">
      <c r="C32015" s="1"/>
    </row>
    <row r="32016" spans="3:3">
      <c r="C32016" s="1"/>
    </row>
    <row r="32017" spans="3:3">
      <c r="C32017" s="1"/>
    </row>
    <row r="32018" spans="3:3">
      <c r="C32018" s="1"/>
    </row>
    <row r="32019" spans="3:3">
      <c r="C32019" s="1"/>
    </row>
    <row r="32020" spans="3:3">
      <c r="C32020" s="1"/>
    </row>
    <row r="32021" spans="3:3">
      <c r="C32021" s="1"/>
    </row>
    <row r="32022" spans="3:3">
      <c r="C32022" s="1"/>
    </row>
    <row r="32023" spans="3:3">
      <c r="C32023" s="1"/>
    </row>
    <row r="32024" spans="3:3">
      <c r="C32024" s="1"/>
    </row>
    <row r="32025" spans="3:3">
      <c r="C32025" s="1"/>
    </row>
    <row r="32026" spans="3:3">
      <c r="C32026" s="1"/>
    </row>
    <row r="32027" spans="3:3">
      <c r="C32027" s="1"/>
    </row>
    <row r="32028" spans="3:3">
      <c r="C32028" s="1"/>
    </row>
    <row r="32029" spans="3:3">
      <c r="C32029" s="1"/>
    </row>
    <row r="32030" spans="3:3">
      <c r="C32030" s="1"/>
    </row>
    <row r="32031" spans="3:3">
      <c r="C32031" s="1"/>
    </row>
    <row r="32032" spans="3:3">
      <c r="C32032" s="1"/>
    </row>
    <row r="32033" spans="3:3">
      <c r="C32033" s="1"/>
    </row>
    <row r="32034" spans="3:3">
      <c r="C32034" s="1"/>
    </row>
    <row r="32035" spans="3:3">
      <c r="C32035" s="1"/>
    </row>
    <row r="32036" spans="3:3">
      <c r="C32036" s="1"/>
    </row>
    <row r="32037" spans="3:3">
      <c r="C32037" s="1"/>
    </row>
    <row r="32038" spans="3:3">
      <c r="C32038" s="1"/>
    </row>
    <row r="32039" spans="3:3">
      <c r="C32039" s="1"/>
    </row>
    <row r="32040" spans="3:3">
      <c r="C32040" s="1"/>
    </row>
    <row r="32041" spans="3:3">
      <c r="C32041" s="1"/>
    </row>
    <row r="32042" spans="3:3">
      <c r="C32042" s="1"/>
    </row>
    <row r="32043" spans="3:3">
      <c r="C32043" s="1"/>
    </row>
    <row r="32044" spans="3:3">
      <c r="C32044" s="1"/>
    </row>
    <row r="32045" spans="3:3">
      <c r="C32045" s="1"/>
    </row>
    <row r="32046" spans="3:3">
      <c r="C32046" s="1"/>
    </row>
    <row r="32047" spans="3:3">
      <c r="C32047" s="1"/>
    </row>
    <row r="32048" spans="3:3">
      <c r="C32048" s="1"/>
    </row>
    <row r="32049" spans="3:3">
      <c r="C32049" s="1"/>
    </row>
    <row r="32050" spans="3:3">
      <c r="C32050" s="1"/>
    </row>
    <row r="32051" spans="3:3">
      <c r="C32051" s="1"/>
    </row>
    <row r="32052" spans="3:3">
      <c r="C32052" s="1"/>
    </row>
    <row r="32053" spans="3:3">
      <c r="C32053" s="1"/>
    </row>
    <row r="32054" spans="3:3">
      <c r="C32054" s="1"/>
    </row>
    <row r="32055" spans="3:3">
      <c r="C32055" s="1"/>
    </row>
    <row r="32056" spans="3:3">
      <c r="C32056" s="1"/>
    </row>
    <row r="32057" spans="3:3">
      <c r="C32057" s="1"/>
    </row>
    <row r="32058" spans="3:3">
      <c r="C32058" s="1"/>
    </row>
    <row r="32059" spans="3:3">
      <c r="C32059" s="1"/>
    </row>
    <row r="32060" spans="3:3">
      <c r="C32060" s="1"/>
    </row>
    <row r="32061" spans="3:3">
      <c r="C32061" s="1"/>
    </row>
    <row r="32062" spans="3:3">
      <c r="C32062" s="1"/>
    </row>
    <row r="32063" spans="3:3">
      <c r="C32063" s="1"/>
    </row>
    <row r="32064" spans="3:3">
      <c r="C32064" s="1"/>
    </row>
    <row r="32065" spans="3:3">
      <c r="C32065" s="1"/>
    </row>
    <row r="32066" spans="3:3">
      <c r="C32066" s="1"/>
    </row>
    <row r="32067" spans="3:3">
      <c r="C32067" s="1"/>
    </row>
    <row r="32068" spans="3:3">
      <c r="C32068" s="1"/>
    </row>
    <row r="32069" spans="3:3">
      <c r="C32069" s="1"/>
    </row>
    <row r="32070" spans="3:3">
      <c r="C32070" s="1"/>
    </row>
    <row r="32071" spans="3:3">
      <c r="C32071" s="1"/>
    </row>
    <row r="32072" spans="3:3">
      <c r="C32072" s="1"/>
    </row>
    <row r="32073" spans="3:3">
      <c r="C32073" s="1"/>
    </row>
    <row r="32074" spans="3:3">
      <c r="C32074" s="1"/>
    </row>
    <row r="32075" spans="3:3">
      <c r="C32075" s="1"/>
    </row>
    <row r="32076" spans="3:3">
      <c r="C32076" s="1"/>
    </row>
    <row r="32077" spans="3:3">
      <c r="C32077" s="1"/>
    </row>
    <row r="32078" spans="3:3">
      <c r="C32078" s="1"/>
    </row>
    <row r="32079" spans="3:3">
      <c r="C32079" s="1"/>
    </row>
    <row r="32080" spans="3:3">
      <c r="C32080" s="1"/>
    </row>
    <row r="32081" spans="3:3">
      <c r="C32081" s="1"/>
    </row>
    <row r="32082" spans="3:3">
      <c r="C32082" s="1"/>
    </row>
    <row r="32083" spans="3:3">
      <c r="C32083" s="1"/>
    </row>
    <row r="32084" spans="3:3">
      <c r="C32084" s="1"/>
    </row>
    <row r="32085" spans="3:3">
      <c r="C32085" s="1"/>
    </row>
    <row r="32086" spans="3:3">
      <c r="C32086" s="1"/>
    </row>
    <row r="32087" spans="3:3">
      <c r="C32087" s="1"/>
    </row>
    <row r="32088" spans="3:3">
      <c r="C32088" s="1"/>
    </row>
    <row r="32089" spans="3:3">
      <c r="C32089" s="1"/>
    </row>
    <row r="32090" spans="3:3">
      <c r="C32090" s="1"/>
    </row>
    <row r="32091" spans="3:3">
      <c r="C32091" s="1"/>
    </row>
    <row r="32092" spans="3:3">
      <c r="C32092" s="1"/>
    </row>
    <row r="32093" spans="3:3">
      <c r="C32093" s="1"/>
    </row>
    <row r="32094" spans="3:3">
      <c r="C32094" s="1"/>
    </row>
    <row r="32095" spans="3:3">
      <c r="C32095" s="1"/>
    </row>
    <row r="32096" spans="3:3">
      <c r="C32096" s="1"/>
    </row>
    <row r="32097" spans="3:3">
      <c r="C32097" s="1"/>
    </row>
    <row r="32098" spans="3:3">
      <c r="C32098" s="1"/>
    </row>
    <row r="32099" spans="3:3">
      <c r="C32099" s="1"/>
    </row>
    <row r="32100" spans="3:3">
      <c r="C32100" s="1"/>
    </row>
    <row r="32101" spans="3:3">
      <c r="C32101" s="1"/>
    </row>
    <row r="32102" spans="3:3">
      <c r="C32102" s="1"/>
    </row>
    <row r="32103" spans="3:3">
      <c r="C32103" s="1"/>
    </row>
    <row r="32104" spans="3:3">
      <c r="C32104" s="1"/>
    </row>
    <row r="32105" spans="3:3">
      <c r="C32105" s="1"/>
    </row>
    <row r="32106" spans="3:3">
      <c r="C32106" s="1"/>
    </row>
    <row r="32107" spans="3:3">
      <c r="C32107" s="1"/>
    </row>
    <row r="32108" spans="3:3">
      <c r="C32108" s="1"/>
    </row>
    <row r="32109" spans="3:3">
      <c r="C32109" s="1"/>
    </row>
    <row r="32110" spans="3:3">
      <c r="C32110" s="1"/>
    </row>
    <row r="32111" spans="3:3">
      <c r="C32111" s="1"/>
    </row>
    <row r="32112" spans="3:3">
      <c r="C32112" s="1"/>
    </row>
    <row r="32113" spans="3:3">
      <c r="C32113" s="1"/>
    </row>
    <row r="32114" spans="3:3">
      <c r="C32114" s="1"/>
    </row>
    <row r="32115" spans="3:3">
      <c r="C32115" s="1"/>
    </row>
    <row r="32116" spans="3:3">
      <c r="C32116" s="1"/>
    </row>
    <row r="32117" spans="3:3">
      <c r="C32117" s="1"/>
    </row>
    <row r="32118" spans="3:3">
      <c r="C32118" s="1"/>
    </row>
    <row r="32119" spans="3:3">
      <c r="C32119" s="1"/>
    </row>
    <row r="32120" spans="3:3">
      <c r="C32120" s="1"/>
    </row>
    <row r="32121" spans="3:3">
      <c r="C32121" s="1"/>
    </row>
    <row r="32122" spans="3:3">
      <c r="C32122" s="1"/>
    </row>
    <row r="32123" spans="3:3">
      <c r="C32123" s="1"/>
    </row>
    <row r="32124" spans="3:3">
      <c r="C32124" s="1"/>
    </row>
    <row r="32125" spans="3:3">
      <c r="C32125" s="1"/>
    </row>
    <row r="32126" spans="3:3">
      <c r="C32126" s="1"/>
    </row>
    <row r="32127" spans="3:3">
      <c r="C32127" s="1"/>
    </row>
    <row r="32128" spans="3:3">
      <c r="C32128" s="1"/>
    </row>
    <row r="32129" spans="3:3">
      <c r="C32129" s="1"/>
    </row>
    <row r="32130" spans="3:3">
      <c r="C32130" s="1"/>
    </row>
    <row r="32131" spans="3:3">
      <c r="C32131" s="1"/>
    </row>
    <row r="32132" spans="3:3">
      <c r="C32132" s="1"/>
    </row>
    <row r="32133" spans="3:3">
      <c r="C32133" s="1"/>
    </row>
    <row r="32134" spans="3:3">
      <c r="C32134" s="1"/>
    </row>
    <row r="32135" spans="3:3">
      <c r="C32135" s="1"/>
    </row>
    <row r="32136" spans="3:3">
      <c r="C32136" s="1"/>
    </row>
    <row r="32137" spans="3:3">
      <c r="C32137" s="1"/>
    </row>
    <row r="32138" spans="3:3">
      <c r="C32138" s="1"/>
    </row>
    <row r="32139" spans="3:3">
      <c r="C32139" s="1"/>
    </row>
    <row r="32140" spans="3:3">
      <c r="C32140" s="1"/>
    </row>
    <row r="32141" spans="3:3">
      <c r="C32141" s="1"/>
    </row>
    <row r="32142" spans="3:3">
      <c r="C32142" s="1"/>
    </row>
    <row r="32143" spans="3:3">
      <c r="C32143" s="1"/>
    </row>
    <row r="32144" spans="3:3">
      <c r="C32144" s="1"/>
    </row>
    <row r="32145" spans="3:3">
      <c r="C32145" s="1"/>
    </row>
    <row r="32146" spans="3:3">
      <c r="C32146" s="1"/>
    </row>
    <row r="32147" spans="3:3">
      <c r="C32147" s="1"/>
    </row>
    <row r="32148" spans="3:3">
      <c r="C32148" s="1"/>
    </row>
    <row r="32149" spans="3:3">
      <c r="C32149" s="1"/>
    </row>
    <row r="32150" spans="3:3">
      <c r="C32150" s="1"/>
    </row>
    <row r="32151" spans="3:3">
      <c r="C32151" s="1"/>
    </row>
    <row r="32152" spans="3:3">
      <c r="C32152" s="1"/>
    </row>
    <row r="32153" spans="3:3">
      <c r="C32153" s="1"/>
    </row>
    <row r="32154" spans="3:3">
      <c r="C32154" s="1"/>
    </row>
    <row r="32155" spans="3:3">
      <c r="C32155" s="1"/>
    </row>
    <row r="32156" spans="3:3">
      <c r="C32156" s="1"/>
    </row>
    <row r="32157" spans="3:3">
      <c r="C32157" s="1"/>
    </row>
    <row r="32158" spans="3:3">
      <c r="C32158" s="1"/>
    </row>
    <row r="32159" spans="3:3">
      <c r="C32159" s="1"/>
    </row>
    <row r="32160" spans="3:3">
      <c r="C32160" s="1"/>
    </row>
    <row r="32161" spans="3:3">
      <c r="C32161" s="1"/>
    </row>
    <row r="32162" spans="3:3">
      <c r="C32162" s="1"/>
    </row>
    <row r="32163" spans="3:3">
      <c r="C32163" s="1"/>
    </row>
    <row r="32164" spans="3:3">
      <c r="C32164" s="1"/>
    </row>
    <row r="32165" spans="3:3">
      <c r="C32165" s="1"/>
    </row>
    <row r="32166" spans="3:3">
      <c r="C32166" s="1"/>
    </row>
    <row r="32167" spans="3:3">
      <c r="C32167" s="1"/>
    </row>
    <row r="32168" spans="3:3">
      <c r="C32168" s="1"/>
    </row>
    <row r="32169" spans="3:3">
      <c r="C32169" s="1"/>
    </row>
    <row r="32170" spans="3:3">
      <c r="C32170" s="1"/>
    </row>
    <row r="32171" spans="3:3">
      <c r="C32171" s="1"/>
    </row>
    <row r="32172" spans="3:3">
      <c r="C32172" s="1"/>
    </row>
    <row r="32173" spans="3:3">
      <c r="C32173" s="1"/>
    </row>
    <row r="32174" spans="3:3">
      <c r="C32174" s="1"/>
    </row>
    <row r="32175" spans="3:3">
      <c r="C32175" s="1"/>
    </row>
    <row r="32176" spans="3:3">
      <c r="C32176" s="1"/>
    </row>
    <row r="32177" spans="3:3">
      <c r="C32177" s="1"/>
    </row>
    <row r="32178" spans="3:3">
      <c r="C32178" s="1"/>
    </row>
    <row r="32179" spans="3:3">
      <c r="C32179" s="1"/>
    </row>
    <row r="32180" spans="3:3">
      <c r="C32180" s="1"/>
    </row>
    <row r="32181" spans="3:3">
      <c r="C32181" s="1"/>
    </row>
    <row r="32182" spans="3:3">
      <c r="C32182" s="1"/>
    </row>
    <row r="32183" spans="3:3">
      <c r="C32183" s="1"/>
    </row>
    <row r="32184" spans="3:3">
      <c r="C32184" s="1"/>
    </row>
    <row r="32185" spans="3:3">
      <c r="C32185" s="1"/>
    </row>
    <row r="32186" spans="3:3">
      <c r="C32186" s="1"/>
    </row>
    <row r="32187" spans="3:3">
      <c r="C32187" s="1"/>
    </row>
    <row r="32188" spans="3:3">
      <c r="C32188" s="1"/>
    </row>
    <row r="32189" spans="3:3">
      <c r="C32189" s="1"/>
    </row>
    <row r="32190" spans="3:3">
      <c r="C32190" s="1"/>
    </row>
    <row r="32191" spans="3:3">
      <c r="C32191" s="1"/>
    </row>
    <row r="32192" spans="3:3">
      <c r="C32192" s="1"/>
    </row>
    <row r="32193" spans="3:3">
      <c r="C32193" s="1"/>
    </row>
    <row r="32194" spans="3:3">
      <c r="C32194" s="1"/>
    </row>
    <row r="32195" spans="3:3">
      <c r="C32195" s="1"/>
    </row>
    <row r="32196" spans="3:3">
      <c r="C32196" s="1"/>
    </row>
    <row r="32197" spans="3:3">
      <c r="C32197" s="1"/>
    </row>
    <row r="32198" spans="3:3">
      <c r="C32198" s="1"/>
    </row>
    <row r="32199" spans="3:3">
      <c r="C32199" s="1"/>
    </row>
    <row r="32200" spans="3:3">
      <c r="C32200" s="1"/>
    </row>
    <row r="32201" spans="3:3">
      <c r="C32201" s="1"/>
    </row>
    <row r="32202" spans="3:3">
      <c r="C32202" s="1"/>
    </row>
    <row r="32203" spans="3:3">
      <c r="C32203" s="1"/>
    </row>
    <row r="32204" spans="3:3">
      <c r="C32204" s="1"/>
    </row>
    <row r="32205" spans="3:3">
      <c r="C32205" s="1"/>
    </row>
    <row r="32206" spans="3:3">
      <c r="C32206" s="1"/>
    </row>
    <row r="32207" spans="3:3">
      <c r="C32207" s="1"/>
    </row>
    <row r="32208" spans="3:3">
      <c r="C32208" s="1"/>
    </row>
    <row r="32209" spans="3:3">
      <c r="C32209" s="1"/>
    </row>
    <row r="32210" spans="3:3">
      <c r="C32210" s="1"/>
    </row>
    <row r="32211" spans="3:3">
      <c r="C32211" s="1"/>
    </row>
    <row r="32212" spans="3:3">
      <c r="C32212" s="1"/>
    </row>
    <row r="32213" spans="3:3">
      <c r="C32213" s="1"/>
    </row>
    <row r="32214" spans="3:3">
      <c r="C32214" s="1"/>
    </row>
    <row r="32215" spans="3:3">
      <c r="C32215" s="1"/>
    </row>
    <row r="32216" spans="3:3">
      <c r="C32216" s="1"/>
    </row>
    <row r="32217" spans="3:3">
      <c r="C32217" s="1"/>
    </row>
    <row r="32218" spans="3:3">
      <c r="C32218" s="1"/>
    </row>
    <row r="32219" spans="3:3">
      <c r="C32219" s="1"/>
    </row>
    <row r="32220" spans="3:3">
      <c r="C32220" s="1"/>
    </row>
    <row r="32221" spans="3:3">
      <c r="C32221" s="1"/>
    </row>
    <row r="32222" spans="3:3">
      <c r="C32222" s="1"/>
    </row>
    <row r="32223" spans="3:3">
      <c r="C32223" s="1"/>
    </row>
    <row r="32224" spans="3:3">
      <c r="C32224" s="1"/>
    </row>
    <row r="32225" spans="3:3">
      <c r="C32225" s="1"/>
    </row>
    <row r="32226" spans="3:3">
      <c r="C32226" s="1"/>
    </row>
    <row r="32227" spans="3:3">
      <c r="C32227" s="1"/>
    </row>
    <row r="32228" spans="3:3">
      <c r="C32228" s="1"/>
    </row>
    <row r="32229" spans="3:3">
      <c r="C32229" s="1"/>
    </row>
    <row r="32230" spans="3:3">
      <c r="C32230" s="1"/>
    </row>
    <row r="32231" spans="3:3">
      <c r="C32231" s="1"/>
    </row>
    <row r="32232" spans="3:3">
      <c r="C32232" s="1"/>
    </row>
    <row r="32233" spans="3:3">
      <c r="C32233" s="1"/>
    </row>
    <row r="32234" spans="3:3">
      <c r="C32234" s="1"/>
    </row>
    <row r="32235" spans="3:3">
      <c r="C32235" s="1"/>
    </row>
    <row r="32236" spans="3:3">
      <c r="C32236" s="1"/>
    </row>
    <row r="32237" spans="3:3">
      <c r="C32237" s="1"/>
    </row>
    <row r="32238" spans="3:3">
      <c r="C32238" s="1"/>
    </row>
    <row r="32239" spans="3:3">
      <c r="C32239" s="1"/>
    </row>
    <row r="32240" spans="3:3">
      <c r="C32240" s="1"/>
    </row>
    <row r="32241" spans="3:3">
      <c r="C32241" s="1"/>
    </row>
    <row r="32242" spans="3:3">
      <c r="C32242" s="1"/>
    </row>
    <row r="32243" spans="3:3">
      <c r="C32243" s="1"/>
    </row>
    <row r="32244" spans="3:3">
      <c r="C32244" s="1"/>
    </row>
    <row r="32245" spans="3:3">
      <c r="C32245" s="1"/>
    </row>
    <row r="32246" spans="3:3">
      <c r="C32246" s="1"/>
    </row>
    <row r="32247" spans="3:3">
      <c r="C32247" s="1"/>
    </row>
    <row r="32248" spans="3:3">
      <c r="C32248" s="1"/>
    </row>
    <row r="32249" spans="3:3">
      <c r="C32249" s="1"/>
    </row>
    <row r="32250" spans="3:3">
      <c r="C32250" s="1"/>
    </row>
    <row r="32251" spans="3:3">
      <c r="C32251" s="1"/>
    </row>
    <row r="32252" spans="3:3">
      <c r="C32252" s="1"/>
    </row>
    <row r="32253" spans="3:3">
      <c r="C32253" s="1"/>
    </row>
    <row r="32254" spans="3:3">
      <c r="C32254" s="1"/>
    </row>
    <row r="32255" spans="3:3">
      <c r="C32255" s="1"/>
    </row>
    <row r="32256" spans="3:3">
      <c r="C32256" s="1"/>
    </row>
    <row r="32257" spans="3:3">
      <c r="C32257" s="1"/>
    </row>
    <row r="32258" spans="3:3">
      <c r="C32258" s="1"/>
    </row>
    <row r="32259" spans="3:3">
      <c r="C32259" s="1"/>
    </row>
    <row r="32260" spans="3:3">
      <c r="C32260" s="1"/>
    </row>
    <row r="32261" spans="3:3">
      <c r="C32261" s="1"/>
    </row>
    <row r="32262" spans="3:3">
      <c r="C32262" s="1"/>
    </row>
    <row r="32263" spans="3:3">
      <c r="C32263" s="1"/>
    </row>
    <row r="32264" spans="3:3">
      <c r="C32264" s="1"/>
    </row>
    <row r="32265" spans="3:3">
      <c r="C32265" s="1"/>
    </row>
    <row r="32266" spans="3:3">
      <c r="C32266" s="1"/>
    </row>
    <row r="32267" spans="3:3">
      <c r="C32267" s="1"/>
    </row>
    <row r="32268" spans="3:3">
      <c r="C32268" s="1"/>
    </row>
    <row r="32269" spans="3:3">
      <c r="C32269" s="1"/>
    </row>
    <row r="32270" spans="3:3">
      <c r="C32270" s="1"/>
    </row>
    <row r="32271" spans="3:3">
      <c r="C32271" s="1"/>
    </row>
    <row r="32272" spans="3:3">
      <c r="C32272" s="1"/>
    </row>
    <row r="32273" spans="3:3">
      <c r="C32273" s="1"/>
    </row>
    <row r="32274" spans="3:3">
      <c r="C32274" s="1"/>
    </row>
    <row r="32275" spans="3:3">
      <c r="C32275" s="1"/>
    </row>
    <row r="32276" spans="3:3">
      <c r="C32276" s="1"/>
    </row>
    <row r="32277" spans="3:3">
      <c r="C32277" s="1"/>
    </row>
    <row r="32278" spans="3:3">
      <c r="C32278" s="1"/>
    </row>
    <row r="32279" spans="3:3">
      <c r="C32279" s="1"/>
    </row>
    <row r="32280" spans="3:3">
      <c r="C32280" s="1"/>
    </row>
    <row r="32281" spans="3:3">
      <c r="C32281" s="1"/>
    </row>
    <row r="32282" spans="3:3">
      <c r="C32282" s="1"/>
    </row>
    <row r="32283" spans="3:3">
      <c r="C32283" s="1"/>
    </row>
    <row r="32284" spans="3:3">
      <c r="C32284" s="1"/>
    </row>
    <row r="32285" spans="3:3">
      <c r="C32285" s="1"/>
    </row>
    <row r="32286" spans="3:3">
      <c r="C32286" s="1"/>
    </row>
    <row r="32287" spans="3:3">
      <c r="C32287" s="1"/>
    </row>
    <row r="32288" spans="3:3">
      <c r="C32288" s="1"/>
    </row>
    <row r="32289" spans="3:3">
      <c r="C32289" s="1"/>
    </row>
    <row r="32290" spans="3:3">
      <c r="C32290" s="1"/>
    </row>
    <row r="32291" spans="3:3">
      <c r="C32291" s="1"/>
    </row>
    <row r="32292" spans="3:3">
      <c r="C32292" s="1"/>
    </row>
    <row r="32293" spans="3:3">
      <c r="C32293" s="1"/>
    </row>
    <row r="32294" spans="3:3">
      <c r="C32294" s="1"/>
    </row>
    <row r="32295" spans="3:3">
      <c r="C32295" s="1"/>
    </row>
    <row r="32296" spans="3:3">
      <c r="C32296" s="1"/>
    </row>
    <row r="32297" spans="3:3">
      <c r="C32297" s="1"/>
    </row>
    <row r="32298" spans="3:3">
      <c r="C32298" s="1"/>
    </row>
    <row r="32299" spans="3:3">
      <c r="C32299" s="1"/>
    </row>
    <row r="32300" spans="3:3">
      <c r="C32300" s="1"/>
    </row>
    <row r="32301" spans="3:3">
      <c r="C32301" s="1"/>
    </row>
    <row r="32302" spans="3:3">
      <c r="C32302" s="1"/>
    </row>
    <row r="32303" spans="3:3">
      <c r="C32303" s="1"/>
    </row>
    <row r="32304" spans="3:3">
      <c r="C32304" s="1"/>
    </row>
    <row r="32305" spans="3:3">
      <c r="C32305" s="1"/>
    </row>
    <row r="32306" spans="3:3">
      <c r="C32306" s="1"/>
    </row>
    <row r="32307" spans="3:3">
      <c r="C32307" s="1"/>
    </row>
    <row r="32308" spans="3:3">
      <c r="C32308" s="1"/>
    </row>
    <row r="32309" spans="3:3">
      <c r="C32309" s="1"/>
    </row>
    <row r="32310" spans="3:3">
      <c r="C32310" s="1"/>
    </row>
    <row r="32311" spans="3:3">
      <c r="C32311" s="1"/>
    </row>
    <row r="32312" spans="3:3">
      <c r="C32312" s="1"/>
    </row>
    <row r="32313" spans="3:3">
      <c r="C32313" s="1"/>
    </row>
    <row r="32314" spans="3:3">
      <c r="C32314" s="1"/>
    </row>
    <row r="32315" spans="3:3">
      <c r="C32315" s="1"/>
    </row>
    <row r="32316" spans="3:3">
      <c r="C32316" s="1"/>
    </row>
    <row r="32317" spans="3:3">
      <c r="C32317" s="1"/>
    </row>
    <row r="32318" spans="3:3">
      <c r="C32318" s="1"/>
    </row>
    <row r="32319" spans="3:3">
      <c r="C32319" s="1"/>
    </row>
    <row r="32320" spans="3:3">
      <c r="C32320" s="1"/>
    </row>
    <row r="32321" spans="3:3">
      <c r="C32321" s="1"/>
    </row>
    <row r="32322" spans="3:3">
      <c r="C32322" s="1"/>
    </row>
    <row r="32323" spans="3:3">
      <c r="C32323" s="1"/>
    </row>
    <row r="32324" spans="3:3">
      <c r="C32324" s="1"/>
    </row>
    <row r="32325" spans="3:3">
      <c r="C32325" s="1"/>
    </row>
    <row r="32326" spans="3:3">
      <c r="C32326" s="1"/>
    </row>
    <row r="32327" spans="3:3">
      <c r="C32327" s="1"/>
    </row>
    <row r="32328" spans="3:3">
      <c r="C32328" s="1"/>
    </row>
    <row r="32329" spans="3:3">
      <c r="C32329" s="1"/>
    </row>
    <row r="32330" spans="3:3">
      <c r="C32330" s="1"/>
    </row>
    <row r="32331" spans="3:3">
      <c r="C32331" s="1"/>
    </row>
    <row r="32332" spans="3:3">
      <c r="C32332" s="1"/>
    </row>
    <row r="32333" spans="3:3">
      <c r="C32333" s="1"/>
    </row>
    <row r="32334" spans="3:3">
      <c r="C32334" s="1"/>
    </row>
    <row r="32335" spans="3:3">
      <c r="C32335" s="1"/>
    </row>
    <row r="32336" spans="3:3">
      <c r="C32336" s="1"/>
    </row>
    <row r="32337" spans="3:3">
      <c r="C32337" s="1"/>
    </row>
    <row r="32338" spans="3:3">
      <c r="C32338" s="1"/>
    </row>
    <row r="32339" spans="3:3">
      <c r="C32339" s="1"/>
    </row>
    <row r="32340" spans="3:3">
      <c r="C32340" s="1"/>
    </row>
    <row r="32341" spans="3:3">
      <c r="C32341" s="1"/>
    </row>
    <row r="32342" spans="3:3">
      <c r="C32342" s="1"/>
    </row>
    <row r="32343" spans="3:3">
      <c r="C32343" s="1"/>
    </row>
    <row r="32344" spans="3:3">
      <c r="C32344" s="1"/>
    </row>
    <row r="32345" spans="3:3">
      <c r="C32345" s="1"/>
    </row>
    <row r="32346" spans="3:3">
      <c r="C32346" s="1"/>
    </row>
    <row r="32347" spans="3:3">
      <c r="C32347" s="1"/>
    </row>
    <row r="32348" spans="3:3">
      <c r="C32348" s="1"/>
    </row>
    <row r="32349" spans="3:3">
      <c r="C32349" s="1"/>
    </row>
    <row r="32350" spans="3:3">
      <c r="C32350" s="1"/>
    </row>
    <row r="32351" spans="3:3">
      <c r="C32351" s="1"/>
    </row>
    <row r="32352" spans="3:3">
      <c r="C32352" s="1"/>
    </row>
    <row r="32353" spans="3:3">
      <c r="C32353" s="1"/>
    </row>
    <row r="32354" spans="3:3">
      <c r="C32354" s="1"/>
    </row>
    <row r="32355" spans="3:3">
      <c r="C32355" s="1"/>
    </row>
    <row r="32356" spans="3:3">
      <c r="C32356" s="1"/>
    </row>
    <row r="32357" spans="3:3">
      <c r="C32357" s="1"/>
    </row>
    <row r="32358" spans="3:3">
      <c r="C32358" s="1"/>
    </row>
    <row r="32359" spans="3:3">
      <c r="C32359" s="1"/>
    </row>
    <row r="32360" spans="3:3">
      <c r="C32360" s="1"/>
    </row>
    <row r="32361" spans="3:3">
      <c r="C32361" s="1"/>
    </row>
    <row r="32362" spans="3:3">
      <c r="C32362" s="1"/>
    </row>
    <row r="32363" spans="3:3">
      <c r="C32363" s="1"/>
    </row>
    <row r="32364" spans="3:3">
      <c r="C32364" s="1"/>
    </row>
    <row r="32365" spans="3:3">
      <c r="C32365" s="1"/>
    </row>
    <row r="32366" spans="3:3">
      <c r="C32366" s="1"/>
    </row>
    <row r="32367" spans="3:3">
      <c r="C32367" s="1"/>
    </row>
    <row r="32368" spans="3:3">
      <c r="C32368" s="1"/>
    </row>
    <row r="32369" spans="3:3">
      <c r="C32369" s="1"/>
    </row>
    <row r="32370" spans="3:3">
      <c r="C32370" s="1"/>
    </row>
    <row r="32371" spans="3:3">
      <c r="C32371" s="1"/>
    </row>
    <row r="32372" spans="3:3">
      <c r="C32372" s="1"/>
    </row>
    <row r="32373" spans="3:3">
      <c r="C32373" s="1"/>
    </row>
    <row r="32374" spans="3:3">
      <c r="C32374" s="1"/>
    </row>
    <row r="32375" spans="3:3">
      <c r="C32375" s="1"/>
    </row>
    <row r="32376" spans="3:3">
      <c r="C32376" s="1"/>
    </row>
    <row r="32377" spans="3:3">
      <c r="C32377" s="1"/>
    </row>
    <row r="32378" spans="3:3">
      <c r="C32378" s="1"/>
    </row>
    <row r="32379" spans="3:3">
      <c r="C32379" s="1"/>
    </row>
    <row r="32380" spans="3:3">
      <c r="C32380" s="1"/>
    </row>
    <row r="32381" spans="3:3">
      <c r="C32381" s="1"/>
    </row>
    <row r="32382" spans="3:3">
      <c r="C32382" s="1"/>
    </row>
    <row r="32383" spans="3:3">
      <c r="C32383" s="1"/>
    </row>
    <row r="32384" spans="3:3">
      <c r="C32384" s="1"/>
    </row>
    <row r="32385" spans="3:3">
      <c r="C32385" s="1"/>
    </row>
    <row r="32386" spans="3:3">
      <c r="C32386" s="1"/>
    </row>
    <row r="32387" spans="3:3">
      <c r="C32387" s="1"/>
    </row>
    <row r="32388" spans="3:3">
      <c r="C32388" s="1"/>
    </row>
    <row r="32389" spans="3:3">
      <c r="C32389" s="1"/>
    </row>
    <row r="32390" spans="3:3">
      <c r="C32390" s="1"/>
    </row>
    <row r="32391" spans="3:3">
      <c r="C32391" s="1"/>
    </row>
    <row r="32392" spans="3:3">
      <c r="C32392" s="1"/>
    </row>
    <row r="32393" spans="3:3">
      <c r="C32393" s="1"/>
    </row>
    <row r="32394" spans="3:3">
      <c r="C32394" s="1"/>
    </row>
    <row r="32395" spans="3:3">
      <c r="C32395" s="1"/>
    </row>
    <row r="32396" spans="3:3">
      <c r="C32396" s="1"/>
    </row>
    <row r="32397" spans="3:3">
      <c r="C32397" s="1"/>
    </row>
    <row r="32398" spans="3:3">
      <c r="C32398" s="1"/>
    </row>
    <row r="32399" spans="3:3">
      <c r="C32399" s="1"/>
    </row>
    <row r="32400" spans="3:3">
      <c r="C32400" s="1"/>
    </row>
    <row r="32401" spans="3:3">
      <c r="C32401" s="1"/>
    </row>
    <row r="32402" spans="3:3">
      <c r="C32402" s="1"/>
    </row>
    <row r="32403" spans="3:3">
      <c r="C32403" s="1"/>
    </row>
    <row r="32404" spans="3:3">
      <c r="C32404" s="1"/>
    </row>
    <row r="32405" spans="3:3">
      <c r="C32405" s="1"/>
    </row>
    <row r="32406" spans="3:3">
      <c r="C32406" s="1"/>
    </row>
    <row r="32407" spans="3:3">
      <c r="C32407" s="1"/>
    </row>
    <row r="32408" spans="3:3">
      <c r="C32408" s="1"/>
    </row>
    <row r="32409" spans="3:3">
      <c r="C32409" s="1"/>
    </row>
    <row r="32410" spans="3:3">
      <c r="C32410" s="1"/>
    </row>
    <row r="32411" spans="3:3">
      <c r="C32411" s="1"/>
    </row>
    <row r="32412" spans="3:3">
      <c r="C32412" s="1"/>
    </row>
    <row r="32413" spans="3:3">
      <c r="C32413" s="1"/>
    </row>
    <row r="32414" spans="3:3">
      <c r="C32414" s="1"/>
    </row>
    <row r="32415" spans="3:3">
      <c r="C32415" s="1"/>
    </row>
    <row r="32416" spans="3:3">
      <c r="C32416" s="1"/>
    </row>
    <row r="32417" spans="3:3">
      <c r="C32417" s="1"/>
    </row>
    <row r="32418" spans="3:3">
      <c r="C32418" s="1"/>
    </row>
    <row r="32419" spans="3:3">
      <c r="C32419" s="1"/>
    </row>
    <row r="32420" spans="3:3">
      <c r="C32420" s="1"/>
    </row>
    <row r="32421" spans="3:3">
      <c r="C32421" s="1"/>
    </row>
    <row r="32422" spans="3:3">
      <c r="C32422" s="1"/>
    </row>
    <row r="32423" spans="3:3">
      <c r="C32423" s="1"/>
    </row>
    <row r="32424" spans="3:3">
      <c r="C32424" s="1"/>
    </row>
    <row r="32425" spans="3:3">
      <c r="C32425" s="1"/>
    </row>
    <row r="32426" spans="3:3">
      <c r="C32426" s="1"/>
    </row>
    <row r="32427" spans="3:3">
      <c r="C32427" s="1"/>
    </row>
    <row r="32428" spans="3:3">
      <c r="C32428" s="1"/>
    </row>
    <row r="32429" spans="3:3">
      <c r="C32429" s="1"/>
    </row>
    <row r="32430" spans="3:3">
      <c r="C32430" s="1"/>
    </row>
    <row r="32431" spans="3:3">
      <c r="C32431" s="1"/>
    </row>
    <row r="32432" spans="3:3">
      <c r="C32432" s="1"/>
    </row>
    <row r="32433" spans="3:3">
      <c r="C32433" s="1"/>
    </row>
    <row r="32434" spans="3:3">
      <c r="C32434" s="1"/>
    </row>
    <row r="32435" spans="3:3">
      <c r="C32435" s="1"/>
    </row>
    <row r="32436" spans="3:3">
      <c r="C32436" s="1"/>
    </row>
    <row r="32437" spans="3:3">
      <c r="C32437" s="1"/>
    </row>
    <row r="32438" spans="3:3">
      <c r="C32438" s="1"/>
    </row>
    <row r="32439" spans="3:3">
      <c r="C32439" s="1"/>
    </row>
    <row r="32440" spans="3:3">
      <c r="C32440" s="1"/>
    </row>
    <row r="32441" spans="3:3">
      <c r="C32441" s="1"/>
    </row>
    <row r="32442" spans="3:3">
      <c r="C32442" s="1"/>
    </row>
    <row r="32443" spans="3:3">
      <c r="C32443" s="1"/>
    </row>
    <row r="32444" spans="3:3">
      <c r="C32444" s="1"/>
    </row>
    <row r="32445" spans="3:3">
      <c r="C32445" s="1"/>
    </row>
    <row r="32446" spans="3:3">
      <c r="C32446" s="1"/>
    </row>
    <row r="32447" spans="3:3">
      <c r="C32447" s="1"/>
    </row>
    <row r="32448" spans="3:3">
      <c r="C32448" s="1"/>
    </row>
    <row r="32449" spans="3:3">
      <c r="C32449" s="1"/>
    </row>
    <row r="32450" spans="3:3">
      <c r="C32450" s="1"/>
    </row>
    <row r="32451" spans="3:3">
      <c r="C32451" s="1"/>
    </row>
    <row r="32452" spans="3:3">
      <c r="C32452" s="1"/>
    </row>
    <row r="32453" spans="3:3">
      <c r="C32453" s="1"/>
    </row>
    <row r="32454" spans="3:3">
      <c r="C32454" s="1"/>
    </row>
    <row r="32455" spans="3:3">
      <c r="C32455" s="1"/>
    </row>
    <row r="32456" spans="3:3">
      <c r="C32456" s="1"/>
    </row>
    <row r="32457" spans="3:3">
      <c r="C32457" s="1"/>
    </row>
    <row r="32458" spans="3:3">
      <c r="C32458" s="1"/>
    </row>
    <row r="32459" spans="3:3">
      <c r="C32459" s="1"/>
    </row>
    <row r="32460" spans="3:3">
      <c r="C32460" s="1"/>
    </row>
    <row r="32461" spans="3:3">
      <c r="C32461" s="1"/>
    </row>
    <row r="32462" spans="3:3">
      <c r="C32462" s="1"/>
    </row>
    <row r="32463" spans="3:3">
      <c r="C32463" s="1"/>
    </row>
    <row r="32464" spans="3:3">
      <c r="C32464" s="1"/>
    </row>
    <row r="32465" spans="3:3">
      <c r="C32465" s="1"/>
    </row>
    <row r="32466" spans="3:3">
      <c r="C32466" s="1"/>
    </row>
    <row r="32467" spans="3:3">
      <c r="C32467" s="1"/>
    </row>
    <row r="32468" spans="3:3">
      <c r="C32468" s="1"/>
    </row>
    <row r="32469" spans="3:3">
      <c r="C32469" s="1"/>
    </row>
    <row r="32470" spans="3:3">
      <c r="C32470" s="1"/>
    </row>
    <row r="32471" spans="3:3">
      <c r="C32471" s="1"/>
    </row>
    <row r="32472" spans="3:3">
      <c r="C32472" s="1"/>
    </row>
    <row r="32473" spans="3:3">
      <c r="C32473" s="1"/>
    </row>
    <row r="32474" spans="3:3">
      <c r="C32474" s="1"/>
    </row>
    <row r="32475" spans="3:3">
      <c r="C32475" s="1"/>
    </row>
    <row r="32476" spans="3:3">
      <c r="C32476" s="1"/>
    </row>
    <row r="32477" spans="3:3">
      <c r="C32477" s="1"/>
    </row>
    <row r="32478" spans="3:3">
      <c r="C32478" s="1"/>
    </row>
    <row r="32479" spans="3:3">
      <c r="C32479" s="1"/>
    </row>
    <row r="32480" spans="3:3">
      <c r="C32480" s="1"/>
    </row>
    <row r="32481" spans="3:3">
      <c r="C32481" s="1"/>
    </row>
    <row r="32482" spans="3:3">
      <c r="C32482" s="1"/>
    </row>
    <row r="32483" spans="3:3">
      <c r="C32483" s="1"/>
    </row>
    <row r="32484" spans="3:3">
      <c r="C32484" s="1"/>
    </row>
    <row r="32485" spans="3:3">
      <c r="C32485" s="1"/>
    </row>
    <row r="32486" spans="3:3">
      <c r="C32486" s="1"/>
    </row>
    <row r="32487" spans="3:3">
      <c r="C32487" s="1"/>
    </row>
    <row r="32488" spans="3:3">
      <c r="C32488" s="1"/>
    </row>
    <row r="32489" spans="3:3">
      <c r="C32489" s="1"/>
    </row>
    <row r="32490" spans="3:3">
      <c r="C32490" s="1"/>
    </row>
    <row r="32491" spans="3:3">
      <c r="C32491" s="1"/>
    </row>
    <row r="32492" spans="3:3">
      <c r="C32492" s="1"/>
    </row>
    <row r="32493" spans="3:3">
      <c r="C32493" s="1"/>
    </row>
    <row r="32494" spans="3:3">
      <c r="C32494" s="1"/>
    </row>
    <row r="32495" spans="3:3">
      <c r="C32495" s="1"/>
    </row>
    <row r="32496" spans="3:3">
      <c r="C32496" s="1"/>
    </row>
    <row r="32497" spans="3:3">
      <c r="C32497" s="1"/>
    </row>
    <row r="32498" spans="3:3">
      <c r="C32498" s="1"/>
    </row>
    <row r="32499" spans="3:3">
      <c r="C32499" s="1"/>
    </row>
    <row r="32500" spans="3:3">
      <c r="C32500" s="1"/>
    </row>
    <row r="32501" spans="3:3">
      <c r="C32501" s="1"/>
    </row>
    <row r="32502" spans="3:3">
      <c r="C32502" s="1"/>
    </row>
    <row r="32503" spans="3:3">
      <c r="C32503" s="1"/>
    </row>
    <row r="32504" spans="3:3">
      <c r="C32504" s="1"/>
    </row>
    <row r="32505" spans="3:3">
      <c r="C32505" s="1"/>
    </row>
    <row r="32506" spans="3:3">
      <c r="C32506" s="1"/>
    </row>
    <row r="32507" spans="3:3">
      <c r="C32507" s="1"/>
    </row>
    <row r="32508" spans="3:3">
      <c r="C32508" s="1"/>
    </row>
    <row r="32509" spans="3:3">
      <c r="C32509" s="1"/>
    </row>
    <row r="32510" spans="3:3">
      <c r="C32510" s="1"/>
    </row>
    <row r="32511" spans="3:3">
      <c r="C32511" s="1"/>
    </row>
    <row r="32512" spans="3:3">
      <c r="C32512" s="1"/>
    </row>
    <row r="32513" spans="3:3">
      <c r="C32513" s="1"/>
    </row>
    <row r="32514" spans="3:3">
      <c r="C32514" s="1"/>
    </row>
    <row r="32515" spans="3:3">
      <c r="C32515" s="1"/>
    </row>
    <row r="32516" spans="3:3">
      <c r="C32516" s="1"/>
    </row>
    <row r="32517" spans="3:3">
      <c r="C32517" s="1"/>
    </row>
    <row r="32518" spans="3:3">
      <c r="C32518" s="1"/>
    </row>
    <row r="32519" spans="3:3">
      <c r="C32519" s="1"/>
    </row>
    <row r="32520" spans="3:3">
      <c r="C32520" s="1"/>
    </row>
    <row r="32521" spans="3:3">
      <c r="C32521" s="1"/>
    </row>
    <row r="32522" spans="3:3">
      <c r="C32522" s="1"/>
    </row>
    <row r="32523" spans="3:3">
      <c r="C32523" s="1"/>
    </row>
    <row r="32524" spans="3:3">
      <c r="C32524" s="1"/>
    </row>
    <row r="32525" spans="3:3">
      <c r="C32525" s="1"/>
    </row>
    <row r="32526" spans="3:3">
      <c r="C32526" s="1"/>
    </row>
    <row r="32527" spans="3:3">
      <c r="C32527" s="1"/>
    </row>
    <row r="32528" spans="3:3">
      <c r="C32528" s="1"/>
    </row>
    <row r="32529" spans="3:3">
      <c r="C32529" s="1"/>
    </row>
    <row r="32530" spans="3:3">
      <c r="C32530" s="1"/>
    </row>
    <row r="32531" spans="3:3">
      <c r="C32531" s="1"/>
    </row>
    <row r="32532" spans="3:3">
      <c r="C32532" s="1"/>
    </row>
    <row r="32533" spans="3:3">
      <c r="C32533" s="1"/>
    </row>
    <row r="32534" spans="3:3">
      <c r="C32534" s="1"/>
    </row>
    <row r="32535" spans="3:3">
      <c r="C32535" s="1"/>
    </row>
    <row r="32536" spans="3:3">
      <c r="C32536" s="1"/>
    </row>
    <row r="32537" spans="3:3">
      <c r="C32537" s="1"/>
    </row>
    <row r="32538" spans="3:3">
      <c r="C32538" s="1"/>
    </row>
    <row r="32539" spans="3:3">
      <c r="C32539" s="1"/>
    </row>
    <row r="32540" spans="3:3">
      <c r="C32540" s="1"/>
    </row>
    <row r="32541" spans="3:3">
      <c r="C32541" s="1"/>
    </row>
    <row r="32542" spans="3:3">
      <c r="C32542" s="1"/>
    </row>
    <row r="32543" spans="3:3">
      <c r="C32543" s="1"/>
    </row>
    <row r="32544" spans="3:3">
      <c r="C32544" s="1"/>
    </row>
    <row r="32545" spans="3:3">
      <c r="C32545" s="1"/>
    </row>
    <row r="32546" spans="3:3">
      <c r="C32546" s="1"/>
    </row>
    <row r="32547" spans="3:3">
      <c r="C32547" s="1"/>
    </row>
    <row r="32548" spans="3:3">
      <c r="C32548" s="1"/>
    </row>
    <row r="32549" spans="3:3">
      <c r="C32549" s="1"/>
    </row>
    <row r="32550" spans="3:3">
      <c r="C32550" s="1"/>
    </row>
    <row r="32551" spans="3:3">
      <c r="C32551" s="1"/>
    </row>
    <row r="32552" spans="3:3">
      <c r="C32552" s="1"/>
    </row>
    <row r="32553" spans="3:3">
      <c r="C32553" s="1"/>
    </row>
    <row r="32554" spans="3:3">
      <c r="C32554" s="1"/>
    </row>
    <row r="32555" spans="3:3">
      <c r="C32555" s="1"/>
    </row>
    <row r="32556" spans="3:3">
      <c r="C32556" s="1"/>
    </row>
    <row r="32557" spans="3:3">
      <c r="C32557" s="1"/>
    </row>
    <row r="32558" spans="3:3">
      <c r="C32558" s="1"/>
    </row>
    <row r="32559" spans="3:3">
      <c r="C32559" s="1"/>
    </row>
    <row r="32560" spans="3:3">
      <c r="C32560" s="1"/>
    </row>
    <row r="32561" spans="3:3">
      <c r="C32561" s="1"/>
    </row>
    <row r="32562" spans="3:3">
      <c r="C32562" s="1"/>
    </row>
    <row r="32563" spans="3:3">
      <c r="C32563" s="1"/>
    </row>
    <row r="32564" spans="3:3">
      <c r="C32564" s="1"/>
    </row>
    <row r="32565" spans="3:3">
      <c r="C32565" s="1"/>
    </row>
    <row r="32566" spans="3:3">
      <c r="C32566" s="1"/>
    </row>
    <row r="32567" spans="3:3">
      <c r="C32567" s="1"/>
    </row>
    <row r="32568" spans="3:3">
      <c r="C32568" s="1"/>
    </row>
    <row r="32569" spans="3:3">
      <c r="C32569" s="1"/>
    </row>
    <row r="32570" spans="3:3">
      <c r="C32570" s="1"/>
    </row>
    <row r="32571" spans="3:3">
      <c r="C32571" s="1"/>
    </row>
    <row r="32572" spans="3:3">
      <c r="C32572" s="1"/>
    </row>
    <row r="32573" spans="3:3">
      <c r="C32573" s="1"/>
    </row>
    <row r="32574" spans="3:3">
      <c r="C32574" s="1"/>
    </row>
    <row r="32575" spans="3:3">
      <c r="C32575" s="1"/>
    </row>
    <row r="32576" spans="3:3">
      <c r="C32576" s="1"/>
    </row>
    <row r="32577" spans="3:3">
      <c r="C32577" s="1"/>
    </row>
    <row r="32578" spans="3:3">
      <c r="C32578" s="1"/>
    </row>
    <row r="32579" spans="3:3">
      <c r="C32579" s="1"/>
    </row>
    <row r="32580" spans="3:3">
      <c r="C32580" s="1"/>
    </row>
    <row r="32581" spans="3:3">
      <c r="C32581" s="1"/>
    </row>
    <row r="32582" spans="3:3">
      <c r="C32582" s="1"/>
    </row>
    <row r="32583" spans="3:3">
      <c r="C32583" s="1"/>
    </row>
    <row r="32584" spans="3:3">
      <c r="C32584" s="1"/>
    </row>
    <row r="32585" spans="3:3">
      <c r="C32585" s="1"/>
    </row>
    <row r="32586" spans="3:3">
      <c r="C32586" s="1"/>
    </row>
    <row r="32587" spans="3:3">
      <c r="C32587" s="1"/>
    </row>
    <row r="32588" spans="3:3">
      <c r="C32588" s="1"/>
    </row>
    <row r="32589" spans="3:3">
      <c r="C32589" s="1"/>
    </row>
    <row r="32590" spans="3:3">
      <c r="C32590" s="1"/>
    </row>
    <row r="32591" spans="3:3">
      <c r="C32591" s="1"/>
    </row>
    <row r="32592" spans="3:3">
      <c r="C32592" s="1"/>
    </row>
    <row r="32593" spans="3:3">
      <c r="C32593" s="1"/>
    </row>
    <row r="32594" spans="3:3">
      <c r="C32594" s="1"/>
    </row>
    <row r="32595" spans="3:3">
      <c r="C32595" s="1"/>
    </row>
    <row r="32596" spans="3:3">
      <c r="C32596" s="1"/>
    </row>
    <row r="32597" spans="3:3">
      <c r="C32597" s="1"/>
    </row>
    <row r="32598" spans="3:3">
      <c r="C32598" s="1"/>
    </row>
    <row r="32599" spans="3:3">
      <c r="C32599" s="1"/>
    </row>
    <row r="32600" spans="3:3">
      <c r="C32600" s="1"/>
    </row>
    <row r="32601" spans="3:3">
      <c r="C32601" s="1"/>
    </row>
    <row r="32602" spans="3:3">
      <c r="C32602" s="1"/>
    </row>
    <row r="32603" spans="3:3">
      <c r="C32603" s="1"/>
    </row>
    <row r="32604" spans="3:3">
      <c r="C32604" s="1"/>
    </row>
    <row r="32605" spans="3:3">
      <c r="C32605" s="1"/>
    </row>
    <row r="32606" spans="3:3">
      <c r="C32606" s="1"/>
    </row>
    <row r="32607" spans="3:3">
      <c r="C32607" s="1"/>
    </row>
    <row r="32608" spans="3:3">
      <c r="C32608" s="1"/>
    </row>
    <row r="32609" spans="3:3">
      <c r="C32609" s="1"/>
    </row>
    <row r="32610" spans="3:3">
      <c r="C32610" s="1"/>
    </row>
    <row r="32611" spans="3:3">
      <c r="C32611" s="1"/>
    </row>
    <row r="32612" spans="3:3">
      <c r="C32612" s="1"/>
    </row>
    <row r="32613" spans="3:3">
      <c r="C32613" s="1"/>
    </row>
    <row r="32614" spans="3:3">
      <c r="C32614" s="1"/>
    </row>
    <row r="32615" spans="3:3">
      <c r="C32615" s="1"/>
    </row>
    <row r="32616" spans="3:3">
      <c r="C32616" s="1"/>
    </row>
    <row r="32617" spans="3:3">
      <c r="C32617" s="1"/>
    </row>
    <row r="32618" spans="3:3">
      <c r="C32618" s="1"/>
    </row>
    <row r="32619" spans="3:3">
      <c r="C32619" s="1"/>
    </row>
    <row r="32620" spans="3:3">
      <c r="C32620" s="1"/>
    </row>
    <row r="32621" spans="3:3">
      <c r="C32621" s="1"/>
    </row>
    <row r="32622" spans="3:3">
      <c r="C32622" s="1"/>
    </row>
    <row r="32623" spans="3:3">
      <c r="C32623" s="1"/>
    </row>
    <row r="32624" spans="3:3">
      <c r="C32624" s="1"/>
    </row>
    <row r="32625" spans="3:3">
      <c r="C32625" s="1"/>
    </row>
    <row r="32626" spans="3:3">
      <c r="C32626" s="1"/>
    </row>
    <row r="32627" spans="3:3">
      <c r="C32627" s="1"/>
    </row>
    <row r="32628" spans="3:3">
      <c r="C32628" s="1"/>
    </row>
    <row r="32629" spans="3:3">
      <c r="C32629" s="1"/>
    </row>
    <row r="32630" spans="3:3">
      <c r="C32630" s="1"/>
    </row>
    <row r="32631" spans="3:3">
      <c r="C32631" s="1"/>
    </row>
    <row r="32632" spans="3:3">
      <c r="C32632" s="1"/>
    </row>
    <row r="32633" spans="3:3">
      <c r="C32633" s="1"/>
    </row>
    <row r="32634" spans="3:3">
      <c r="C32634" s="1"/>
    </row>
    <row r="32635" spans="3:3">
      <c r="C32635" s="1"/>
    </row>
    <row r="32636" spans="3:3">
      <c r="C32636" s="1"/>
    </row>
    <row r="32637" spans="3:3">
      <c r="C32637" s="1"/>
    </row>
    <row r="32638" spans="3:3">
      <c r="C32638" s="1"/>
    </row>
    <row r="32639" spans="3:3">
      <c r="C32639" s="1"/>
    </row>
    <row r="32640" spans="3:3">
      <c r="C32640" s="1"/>
    </row>
    <row r="32641" spans="3:3">
      <c r="C32641" s="1"/>
    </row>
    <row r="32642" spans="3:3">
      <c r="C32642" s="1"/>
    </row>
    <row r="32643" spans="3:3">
      <c r="C32643" s="1"/>
    </row>
    <row r="32644" spans="3:3">
      <c r="C32644" s="1"/>
    </row>
    <row r="32645" spans="3:3">
      <c r="C32645" s="1"/>
    </row>
    <row r="32646" spans="3:3">
      <c r="C32646" s="1"/>
    </row>
    <row r="32647" spans="3:3">
      <c r="C32647" s="1"/>
    </row>
    <row r="32648" spans="3:3">
      <c r="C32648" s="1"/>
    </row>
    <row r="32649" spans="3:3">
      <c r="C32649" s="1"/>
    </row>
    <row r="32650" spans="3:3">
      <c r="C32650" s="1"/>
    </row>
    <row r="32651" spans="3:3">
      <c r="C32651" s="1"/>
    </row>
    <row r="32652" spans="3:3">
      <c r="C32652" s="1"/>
    </row>
    <row r="32653" spans="3:3">
      <c r="C32653" s="1"/>
    </row>
    <row r="32654" spans="3:3">
      <c r="C32654" s="1"/>
    </row>
    <row r="32655" spans="3:3">
      <c r="C32655" s="1"/>
    </row>
    <row r="32656" spans="3:3">
      <c r="C32656" s="1"/>
    </row>
    <row r="32657" spans="3:3">
      <c r="C32657" s="1"/>
    </row>
    <row r="32658" spans="3:3">
      <c r="C32658" s="1"/>
    </row>
    <row r="32659" spans="3:3">
      <c r="C32659" s="1"/>
    </row>
    <row r="32660" spans="3:3">
      <c r="C32660" s="1"/>
    </row>
    <row r="32661" spans="3:3">
      <c r="C32661" s="1"/>
    </row>
    <row r="32662" spans="3:3">
      <c r="C32662" s="1"/>
    </row>
    <row r="32663" spans="3:3">
      <c r="C32663" s="1"/>
    </row>
    <row r="32664" spans="3:3">
      <c r="C32664" s="1"/>
    </row>
    <row r="32665" spans="3:3">
      <c r="C32665" s="1"/>
    </row>
    <row r="32666" spans="3:3">
      <c r="C32666" s="1"/>
    </row>
    <row r="32667" spans="3:3">
      <c r="C32667" s="1"/>
    </row>
    <row r="32668" spans="3:3">
      <c r="C32668" s="1"/>
    </row>
    <row r="32669" spans="3:3">
      <c r="C32669" s="1"/>
    </row>
    <row r="32670" spans="3:3">
      <c r="C32670" s="1"/>
    </row>
    <row r="32671" spans="3:3">
      <c r="C32671" s="1"/>
    </row>
    <row r="32672" spans="3:3">
      <c r="C32672" s="1"/>
    </row>
    <row r="32673" spans="3:3">
      <c r="C32673" s="1"/>
    </row>
    <row r="32674" spans="3:3">
      <c r="C32674" s="1"/>
    </row>
    <row r="32675" spans="3:3">
      <c r="C32675" s="1"/>
    </row>
    <row r="32676" spans="3:3">
      <c r="C32676" s="1"/>
    </row>
    <row r="32677" spans="3:3">
      <c r="C32677" s="1"/>
    </row>
    <row r="32678" spans="3:3">
      <c r="C32678" s="1"/>
    </row>
    <row r="32679" spans="3:3">
      <c r="C32679" s="1"/>
    </row>
    <row r="32680" spans="3:3">
      <c r="C32680" s="1"/>
    </row>
    <row r="32681" spans="3:3">
      <c r="C32681" s="1"/>
    </row>
    <row r="32682" spans="3:3">
      <c r="C32682" s="1"/>
    </row>
    <row r="32683" spans="3:3">
      <c r="C32683" s="1"/>
    </row>
    <row r="32684" spans="3:3">
      <c r="C32684" s="1"/>
    </row>
    <row r="32685" spans="3:3">
      <c r="C32685" s="1"/>
    </row>
    <row r="32686" spans="3:3">
      <c r="C32686" s="1"/>
    </row>
    <row r="32687" spans="3:3">
      <c r="C32687" s="1"/>
    </row>
    <row r="32688" spans="3:3">
      <c r="C32688" s="1"/>
    </row>
    <row r="32689" spans="3:3">
      <c r="C32689" s="1"/>
    </row>
    <row r="32690" spans="3:3">
      <c r="C32690" s="1"/>
    </row>
    <row r="32691" spans="3:3">
      <c r="C32691" s="1"/>
    </row>
    <row r="32692" spans="3:3">
      <c r="C32692" s="1"/>
    </row>
    <row r="32693" spans="3:3">
      <c r="C32693" s="1"/>
    </row>
    <row r="32694" spans="3:3">
      <c r="C32694" s="1"/>
    </row>
    <row r="32695" spans="3:3">
      <c r="C32695" s="1"/>
    </row>
    <row r="32696" spans="3:3">
      <c r="C32696" s="1"/>
    </row>
    <row r="32697" spans="3:3">
      <c r="C32697" s="1"/>
    </row>
    <row r="32698" spans="3:3">
      <c r="C32698" s="1"/>
    </row>
    <row r="32699" spans="3:3">
      <c r="C32699" s="1"/>
    </row>
    <row r="32700" spans="3:3">
      <c r="C32700" s="1"/>
    </row>
    <row r="32701" spans="3:3">
      <c r="C32701" s="1"/>
    </row>
    <row r="32702" spans="3:3">
      <c r="C32702" s="1"/>
    </row>
    <row r="32703" spans="3:3">
      <c r="C32703" s="1"/>
    </row>
    <row r="32704" spans="3:3">
      <c r="C32704" s="1"/>
    </row>
    <row r="32705" spans="3:3">
      <c r="C32705" s="1"/>
    </row>
    <row r="32706" spans="3:3">
      <c r="C32706" s="1"/>
    </row>
    <row r="32707" spans="3:3">
      <c r="C32707" s="1"/>
    </row>
    <row r="32708" spans="3:3">
      <c r="C32708" s="1"/>
    </row>
    <row r="32709" spans="3:3">
      <c r="C32709" s="1"/>
    </row>
    <row r="32710" spans="3:3">
      <c r="C32710" s="1"/>
    </row>
    <row r="32711" spans="3:3">
      <c r="C32711" s="1"/>
    </row>
    <row r="32712" spans="3:3">
      <c r="C32712" s="1"/>
    </row>
    <row r="32713" spans="3:3">
      <c r="C32713" s="1"/>
    </row>
    <row r="32714" spans="3:3">
      <c r="C32714" s="1"/>
    </row>
    <row r="32715" spans="3:3">
      <c r="C32715" s="1"/>
    </row>
    <row r="32716" spans="3:3">
      <c r="C32716" s="1"/>
    </row>
    <row r="32717" spans="3:3">
      <c r="C32717" s="1"/>
    </row>
    <row r="32718" spans="3:3">
      <c r="C32718" s="1"/>
    </row>
    <row r="32719" spans="3:3">
      <c r="C32719" s="1"/>
    </row>
    <row r="32720" spans="3:3">
      <c r="C32720" s="1"/>
    </row>
    <row r="32721" spans="3:3">
      <c r="C32721" s="1"/>
    </row>
    <row r="32722" spans="3:3">
      <c r="C32722" s="1"/>
    </row>
    <row r="32723" spans="3:3">
      <c r="C32723" s="1"/>
    </row>
    <row r="32724" spans="3:3">
      <c r="C32724" s="1"/>
    </row>
    <row r="32725" spans="3:3">
      <c r="C32725" s="1"/>
    </row>
    <row r="32726" spans="3:3">
      <c r="C32726" s="1"/>
    </row>
    <row r="32727" spans="3:3">
      <c r="C32727" s="1"/>
    </row>
    <row r="32728" spans="3:3">
      <c r="C32728" s="1"/>
    </row>
    <row r="32729" spans="3:3">
      <c r="C32729" s="1"/>
    </row>
    <row r="32730" spans="3:3">
      <c r="C32730" s="1"/>
    </row>
    <row r="32731" spans="3:3">
      <c r="C32731" s="1"/>
    </row>
    <row r="32732" spans="3:3">
      <c r="C32732" s="1"/>
    </row>
    <row r="32733" spans="3:3">
      <c r="C32733" s="1"/>
    </row>
    <row r="32734" spans="3:3">
      <c r="C32734" s="1"/>
    </row>
    <row r="32735" spans="3:3">
      <c r="C32735" s="1"/>
    </row>
    <row r="32736" spans="3:3">
      <c r="C32736" s="1"/>
    </row>
    <row r="32737" spans="3:3">
      <c r="C32737" s="1"/>
    </row>
    <row r="32738" spans="3:3">
      <c r="C32738" s="1"/>
    </row>
    <row r="32739" spans="3:3">
      <c r="C32739" s="1"/>
    </row>
    <row r="32740" spans="3:3">
      <c r="C32740" s="1"/>
    </row>
    <row r="32741" spans="3:3">
      <c r="C32741" s="1"/>
    </row>
    <row r="32742" spans="3:3">
      <c r="C32742" s="1"/>
    </row>
    <row r="32743" spans="3:3">
      <c r="C32743" s="1"/>
    </row>
    <row r="32744" spans="3:3">
      <c r="C32744" s="1"/>
    </row>
    <row r="32745" spans="3:3">
      <c r="C32745" s="1"/>
    </row>
    <row r="32746" spans="3:3">
      <c r="C32746" s="1"/>
    </row>
    <row r="32747" spans="3:3">
      <c r="C32747" s="1"/>
    </row>
    <row r="32748" spans="3:3">
      <c r="C32748" s="1"/>
    </row>
    <row r="32749" spans="3:3">
      <c r="C32749" s="1"/>
    </row>
    <row r="32750" spans="3:3">
      <c r="C32750" s="1"/>
    </row>
    <row r="32751" spans="3:3">
      <c r="C32751" s="1"/>
    </row>
    <row r="32752" spans="3:3">
      <c r="C32752" s="1"/>
    </row>
    <row r="32753" spans="3:3">
      <c r="C32753" s="1"/>
    </row>
    <row r="32754" spans="3:3">
      <c r="C32754" s="1"/>
    </row>
    <row r="32755" spans="3:3">
      <c r="C32755" s="1"/>
    </row>
    <row r="32756" spans="3:3">
      <c r="C32756" s="1"/>
    </row>
    <row r="32757" spans="3:3">
      <c r="C32757" s="1"/>
    </row>
    <row r="32758" spans="3:3">
      <c r="C32758" s="1"/>
    </row>
    <row r="32759" spans="3:3">
      <c r="C32759" s="1"/>
    </row>
    <row r="32760" spans="3:3">
      <c r="C32760" s="1"/>
    </row>
    <row r="32761" spans="3:3">
      <c r="C32761" s="1"/>
    </row>
    <row r="32762" spans="3:3">
      <c r="C32762" s="1"/>
    </row>
    <row r="32763" spans="3:3">
      <c r="C32763" s="1"/>
    </row>
    <row r="32764" spans="3:3">
      <c r="C32764" s="1"/>
    </row>
    <row r="32765" spans="3:3">
      <c r="C32765" s="1"/>
    </row>
    <row r="32766" spans="3:3">
      <c r="C32766" s="1"/>
    </row>
    <row r="32767" spans="3:3">
      <c r="C32767" s="1"/>
    </row>
    <row r="32768" spans="3:3">
      <c r="C32768" s="1"/>
    </row>
    <row r="32769" spans="3:3">
      <c r="C32769" s="1"/>
    </row>
    <row r="32770" spans="3:3">
      <c r="C32770" s="1"/>
    </row>
    <row r="32771" spans="3:3">
      <c r="C32771" s="1"/>
    </row>
    <row r="32772" spans="3:3">
      <c r="C32772" s="1"/>
    </row>
    <row r="32773" spans="3:3">
      <c r="C32773" s="1"/>
    </row>
    <row r="32774" spans="3:3">
      <c r="C32774" s="1"/>
    </row>
    <row r="32775" spans="3:3">
      <c r="C32775" s="1"/>
    </row>
    <row r="32776" spans="3:3">
      <c r="C32776" s="1"/>
    </row>
    <row r="32777" spans="3:3">
      <c r="C32777" s="1"/>
    </row>
    <row r="32778" spans="3:3">
      <c r="C32778" s="1"/>
    </row>
    <row r="32779" spans="3:3">
      <c r="C32779" s="1"/>
    </row>
    <row r="32780" spans="3:3">
      <c r="C32780" s="1"/>
    </row>
    <row r="32781" spans="3:3">
      <c r="C32781" s="1"/>
    </row>
    <row r="32782" spans="3:3">
      <c r="C32782" s="1"/>
    </row>
    <row r="32783" spans="3:3">
      <c r="C32783" s="1"/>
    </row>
    <row r="32784" spans="3:3">
      <c r="C32784" s="1"/>
    </row>
    <row r="32785" spans="3:3">
      <c r="C32785" s="1"/>
    </row>
    <row r="32786" spans="3:3">
      <c r="C32786" s="1"/>
    </row>
    <row r="32787" spans="3:3">
      <c r="C32787" s="1"/>
    </row>
    <row r="32788" spans="3:3">
      <c r="C32788" s="1"/>
    </row>
    <row r="32789" spans="3:3">
      <c r="C32789" s="1"/>
    </row>
    <row r="32790" spans="3:3">
      <c r="C32790" s="1"/>
    </row>
    <row r="32791" spans="3:3">
      <c r="C32791" s="1"/>
    </row>
    <row r="32792" spans="3:3">
      <c r="C32792" s="1"/>
    </row>
    <row r="32793" spans="3:3">
      <c r="C32793" s="1"/>
    </row>
    <row r="32794" spans="3:3">
      <c r="C32794" s="1"/>
    </row>
    <row r="32795" spans="3:3">
      <c r="C32795" s="1"/>
    </row>
    <row r="32796" spans="3:3">
      <c r="C32796" s="1"/>
    </row>
    <row r="32797" spans="3:3">
      <c r="C32797" s="1"/>
    </row>
    <row r="32798" spans="3:3">
      <c r="C32798" s="1"/>
    </row>
    <row r="32799" spans="3:3">
      <c r="C32799" s="1"/>
    </row>
    <row r="32800" spans="3:3">
      <c r="C32800" s="1"/>
    </row>
    <row r="32801" spans="3:3">
      <c r="C32801" s="1"/>
    </row>
    <row r="32802" spans="3:3">
      <c r="C32802" s="1"/>
    </row>
    <row r="32803" spans="3:3">
      <c r="C32803" s="1"/>
    </row>
    <row r="32804" spans="3:3">
      <c r="C32804" s="1"/>
    </row>
    <row r="32805" spans="3:3">
      <c r="C32805" s="1"/>
    </row>
    <row r="32806" spans="3:3">
      <c r="C32806" s="1"/>
    </row>
    <row r="32807" spans="3:3">
      <c r="C32807" s="1"/>
    </row>
    <row r="32808" spans="3:3">
      <c r="C32808" s="1"/>
    </row>
    <row r="32809" spans="3:3">
      <c r="C32809" s="1"/>
    </row>
    <row r="32810" spans="3:3">
      <c r="C32810" s="1"/>
    </row>
    <row r="32811" spans="3:3">
      <c r="C32811" s="1"/>
    </row>
    <row r="32812" spans="3:3">
      <c r="C32812" s="1"/>
    </row>
    <row r="32813" spans="3:3">
      <c r="C32813" s="1"/>
    </row>
    <row r="32814" spans="3:3">
      <c r="C32814" s="1"/>
    </row>
    <row r="32815" spans="3:3">
      <c r="C32815" s="1"/>
    </row>
    <row r="32816" spans="3:3">
      <c r="C32816" s="1"/>
    </row>
    <row r="32817" spans="3:3">
      <c r="C32817" s="1"/>
    </row>
    <row r="32818" spans="3:3">
      <c r="C32818" s="1"/>
    </row>
    <row r="32819" spans="3:3">
      <c r="C32819" s="1"/>
    </row>
    <row r="32820" spans="3:3">
      <c r="C32820" s="1"/>
    </row>
    <row r="32821" spans="3:3">
      <c r="C32821" s="1"/>
    </row>
    <row r="32822" spans="3:3">
      <c r="C32822" s="1"/>
    </row>
    <row r="32823" spans="3:3">
      <c r="C32823" s="1"/>
    </row>
    <row r="32824" spans="3:3">
      <c r="C32824" s="1"/>
    </row>
    <row r="32825" spans="3:3">
      <c r="C32825" s="1"/>
    </row>
    <row r="32826" spans="3:3">
      <c r="C32826" s="1"/>
    </row>
    <row r="32827" spans="3:3">
      <c r="C32827" s="1"/>
    </row>
    <row r="32828" spans="3:3">
      <c r="C32828" s="1"/>
    </row>
    <row r="32829" spans="3:3">
      <c r="C32829" s="1"/>
    </row>
    <row r="32830" spans="3:3">
      <c r="C32830" s="1"/>
    </row>
    <row r="32831" spans="3:3">
      <c r="C32831" s="1"/>
    </row>
    <row r="32832" spans="3:3">
      <c r="C32832" s="1"/>
    </row>
    <row r="32833" spans="3:3">
      <c r="C32833" s="1"/>
    </row>
    <row r="32834" spans="3:3">
      <c r="C32834" s="1"/>
    </row>
    <row r="32835" spans="3:3">
      <c r="C32835" s="1"/>
    </row>
    <row r="32836" spans="3:3">
      <c r="C32836" s="1"/>
    </row>
    <row r="32837" spans="3:3">
      <c r="C32837" s="1"/>
    </row>
    <row r="32838" spans="3:3">
      <c r="C32838" s="1"/>
    </row>
    <row r="32839" spans="3:3">
      <c r="C32839" s="1"/>
    </row>
    <row r="32840" spans="3:3">
      <c r="C32840" s="1"/>
    </row>
    <row r="32841" spans="3:3">
      <c r="C32841" s="1"/>
    </row>
    <row r="32842" spans="3:3">
      <c r="C32842" s="1"/>
    </row>
    <row r="32843" spans="3:3">
      <c r="C32843" s="1"/>
    </row>
    <row r="32844" spans="3:3">
      <c r="C32844" s="1"/>
    </row>
    <row r="32845" spans="3:3">
      <c r="C32845" s="1"/>
    </row>
    <row r="32846" spans="3:3">
      <c r="C32846" s="1"/>
    </row>
    <row r="32847" spans="3:3">
      <c r="C32847" s="1"/>
    </row>
    <row r="32848" spans="3:3">
      <c r="C32848" s="1"/>
    </row>
    <row r="32849" spans="3:3">
      <c r="C32849" s="1"/>
    </row>
    <row r="32850" spans="3:3">
      <c r="C32850" s="1"/>
    </row>
    <row r="32851" spans="3:3">
      <c r="C32851" s="1"/>
    </row>
    <row r="32852" spans="3:3">
      <c r="C32852" s="1"/>
    </row>
    <row r="32853" spans="3:3">
      <c r="C32853" s="1"/>
    </row>
    <row r="32854" spans="3:3">
      <c r="C32854" s="1"/>
    </row>
    <row r="32855" spans="3:3">
      <c r="C32855" s="1"/>
    </row>
    <row r="32856" spans="3:3">
      <c r="C32856" s="1"/>
    </row>
    <row r="32857" spans="3:3">
      <c r="C32857" s="1"/>
    </row>
    <row r="32858" spans="3:3">
      <c r="C32858" s="1"/>
    </row>
    <row r="32859" spans="3:3">
      <c r="C32859" s="1"/>
    </row>
    <row r="32860" spans="3:3">
      <c r="C32860" s="1"/>
    </row>
    <row r="32861" spans="3:3">
      <c r="C32861" s="1"/>
    </row>
    <row r="32862" spans="3:3">
      <c r="C32862" s="1"/>
    </row>
    <row r="32863" spans="3:3">
      <c r="C32863" s="1"/>
    </row>
    <row r="32864" spans="3:3">
      <c r="C32864" s="1"/>
    </row>
    <row r="32865" spans="3:3">
      <c r="C32865" s="1"/>
    </row>
    <row r="32866" spans="3:3">
      <c r="C32866" s="1"/>
    </row>
    <row r="32867" spans="3:3">
      <c r="C32867" s="1"/>
    </row>
    <row r="32868" spans="3:3">
      <c r="C32868" s="1"/>
    </row>
    <row r="32869" spans="3:3">
      <c r="C32869" s="1"/>
    </row>
    <row r="32870" spans="3:3">
      <c r="C32870" s="1"/>
    </row>
    <row r="32871" spans="3:3">
      <c r="C32871" s="1"/>
    </row>
    <row r="32872" spans="3:3">
      <c r="C32872" s="1"/>
    </row>
    <row r="32873" spans="3:3">
      <c r="C32873" s="1"/>
    </row>
    <row r="32874" spans="3:3">
      <c r="C32874" s="1"/>
    </row>
    <row r="32875" spans="3:3">
      <c r="C32875" s="1"/>
    </row>
    <row r="32876" spans="3:3">
      <c r="C32876" s="1"/>
    </row>
    <row r="32877" spans="3:3">
      <c r="C32877" s="1"/>
    </row>
    <row r="32878" spans="3:3">
      <c r="C32878" s="1"/>
    </row>
    <row r="32879" spans="3:3">
      <c r="C32879" s="1"/>
    </row>
    <row r="32880" spans="3:3">
      <c r="C32880" s="1"/>
    </row>
    <row r="32881" spans="3:3">
      <c r="C32881" s="1"/>
    </row>
    <row r="32882" spans="3:3">
      <c r="C32882" s="1"/>
    </row>
    <row r="32883" spans="3:3">
      <c r="C32883" s="1"/>
    </row>
    <row r="32884" spans="3:3">
      <c r="C32884" s="1"/>
    </row>
    <row r="32885" spans="3:3">
      <c r="C32885" s="1"/>
    </row>
    <row r="32886" spans="3:3">
      <c r="C32886" s="1"/>
    </row>
    <row r="32887" spans="3:3">
      <c r="C32887" s="1"/>
    </row>
    <row r="32888" spans="3:3">
      <c r="C32888" s="1"/>
    </row>
    <row r="32889" spans="3:3">
      <c r="C32889" s="1"/>
    </row>
    <row r="32890" spans="3:3">
      <c r="C32890" s="1"/>
    </row>
    <row r="32891" spans="3:3">
      <c r="C32891" s="1"/>
    </row>
    <row r="32892" spans="3:3">
      <c r="C32892" s="1"/>
    </row>
    <row r="32893" spans="3:3">
      <c r="C32893" s="1"/>
    </row>
    <row r="32894" spans="3:3">
      <c r="C32894" s="1"/>
    </row>
    <row r="32895" spans="3:3">
      <c r="C32895" s="1"/>
    </row>
    <row r="32896" spans="3:3">
      <c r="C32896" s="1"/>
    </row>
    <row r="32897" spans="3:3">
      <c r="C32897" s="1"/>
    </row>
    <row r="32898" spans="3:3">
      <c r="C32898" s="1"/>
    </row>
    <row r="32899" spans="3:3">
      <c r="C32899" s="1"/>
    </row>
    <row r="32900" spans="3:3">
      <c r="C32900" s="1"/>
    </row>
    <row r="32901" spans="3:3">
      <c r="C32901" s="1"/>
    </row>
    <row r="32902" spans="3:3">
      <c r="C32902" s="1"/>
    </row>
    <row r="32903" spans="3:3">
      <c r="C32903" s="1"/>
    </row>
    <row r="32904" spans="3:3">
      <c r="C32904" s="1"/>
    </row>
    <row r="32905" spans="3:3">
      <c r="C32905" s="1"/>
    </row>
    <row r="32906" spans="3:3">
      <c r="C32906" s="1"/>
    </row>
    <row r="32907" spans="3:3">
      <c r="C32907" s="1"/>
    </row>
    <row r="32908" spans="3:3">
      <c r="C32908" s="1"/>
    </row>
    <row r="32909" spans="3:3">
      <c r="C32909" s="1"/>
    </row>
    <row r="32910" spans="3:3">
      <c r="C32910" s="1"/>
    </row>
    <row r="32911" spans="3:3">
      <c r="C32911" s="1"/>
    </row>
    <row r="32912" spans="3:3">
      <c r="C32912" s="1"/>
    </row>
    <row r="32913" spans="3:3">
      <c r="C32913" s="1"/>
    </row>
    <row r="32914" spans="3:3">
      <c r="C32914" s="1"/>
    </row>
    <row r="32915" spans="3:3">
      <c r="C32915" s="1"/>
    </row>
    <row r="32916" spans="3:3">
      <c r="C32916" s="1"/>
    </row>
    <row r="32917" spans="3:3">
      <c r="C32917" s="1"/>
    </row>
    <row r="32918" spans="3:3">
      <c r="C32918" s="1"/>
    </row>
    <row r="32919" spans="3:3">
      <c r="C32919" s="1"/>
    </row>
    <row r="32920" spans="3:3">
      <c r="C32920" s="1"/>
    </row>
    <row r="32921" spans="3:3">
      <c r="C32921" s="1"/>
    </row>
    <row r="32922" spans="3:3">
      <c r="C32922" s="1"/>
    </row>
    <row r="32923" spans="3:3">
      <c r="C32923" s="1"/>
    </row>
    <row r="32924" spans="3:3">
      <c r="C32924" s="1"/>
    </row>
    <row r="32925" spans="3:3">
      <c r="C32925" s="1"/>
    </row>
    <row r="32926" spans="3:3">
      <c r="C32926" s="1"/>
    </row>
    <row r="32927" spans="3:3">
      <c r="C32927" s="1"/>
    </row>
    <row r="32928" spans="3:3">
      <c r="C32928" s="1"/>
    </row>
    <row r="32929" spans="3:3">
      <c r="C32929" s="1"/>
    </row>
    <row r="32930" spans="3:3">
      <c r="C32930" s="1"/>
    </row>
    <row r="32931" spans="3:3">
      <c r="C32931" s="1"/>
    </row>
    <row r="32932" spans="3:3">
      <c r="C32932" s="1"/>
    </row>
    <row r="32933" spans="3:3">
      <c r="C32933" s="1"/>
    </row>
    <row r="32934" spans="3:3">
      <c r="C32934" s="1"/>
    </row>
    <row r="32935" spans="3:3">
      <c r="C32935" s="1"/>
    </row>
    <row r="32936" spans="3:3">
      <c r="C32936" s="1"/>
    </row>
    <row r="32937" spans="3:3">
      <c r="C32937" s="1"/>
    </row>
    <row r="32938" spans="3:3">
      <c r="C32938" s="1"/>
    </row>
    <row r="32939" spans="3:3">
      <c r="C32939" s="1"/>
    </row>
    <row r="32940" spans="3:3">
      <c r="C32940" s="1"/>
    </row>
    <row r="32941" spans="3:3">
      <c r="C32941" s="1"/>
    </row>
    <row r="32942" spans="3:3">
      <c r="C32942" s="1"/>
    </row>
    <row r="32943" spans="3:3">
      <c r="C32943" s="1"/>
    </row>
    <row r="32944" spans="3:3">
      <c r="C32944" s="1"/>
    </row>
    <row r="32945" spans="3:3">
      <c r="C32945" s="1"/>
    </row>
    <row r="32946" spans="3:3">
      <c r="C32946" s="1"/>
    </row>
    <row r="32947" spans="3:3">
      <c r="C32947" s="1"/>
    </row>
    <row r="32948" spans="3:3">
      <c r="C32948" s="1"/>
    </row>
    <row r="32949" spans="3:3">
      <c r="C32949" s="1"/>
    </row>
    <row r="32950" spans="3:3">
      <c r="C32950" s="1"/>
    </row>
    <row r="32951" spans="3:3">
      <c r="C32951" s="1"/>
    </row>
    <row r="32952" spans="3:3">
      <c r="C32952" s="1"/>
    </row>
    <row r="32953" spans="3:3">
      <c r="C32953" s="1"/>
    </row>
    <row r="32954" spans="3:3">
      <c r="C32954" s="1"/>
    </row>
    <row r="32955" spans="3:3">
      <c r="C32955" s="1"/>
    </row>
    <row r="32956" spans="3:3">
      <c r="C32956" s="1"/>
    </row>
    <row r="32957" spans="3:3">
      <c r="C32957" s="1"/>
    </row>
    <row r="32958" spans="3:3">
      <c r="C32958" s="1"/>
    </row>
    <row r="32959" spans="3:3">
      <c r="C32959" s="1"/>
    </row>
    <row r="32960" spans="3:3">
      <c r="C32960" s="1"/>
    </row>
    <row r="32961" spans="3:3">
      <c r="C32961" s="1"/>
    </row>
    <row r="32962" spans="3:3">
      <c r="C32962" s="1"/>
    </row>
    <row r="32963" spans="3:3">
      <c r="C32963" s="1"/>
    </row>
    <row r="32964" spans="3:3">
      <c r="C32964" s="1"/>
    </row>
    <row r="32965" spans="3:3">
      <c r="C32965" s="1"/>
    </row>
    <row r="32966" spans="3:3">
      <c r="C32966" s="1"/>
    </row>
    <row r="32967" spans="3:3">
      <c r="C32967" s="1"/>
    </row>
    <row r="32968" spans="3:3">
      <c r="C32968" s="1"/>
    </row>
    <row r="32969" spans="3:3">
      <c r="C32969" s="1"/>
    </row>
    <row r="32970" spans="3:3">
      <c r="C32970" s="1"/>
    </row>
    <row r="32971" spans="3:3">
      <c r="C32971" s="1"/>
    </row>
    <row r="32972" spans="3:3">
      <c r="C32972" s="1"/>
    </row>
    <row r="32973" spans="3:3">
      <c r="C32973" s="1"/>
    </row>
    <row r="32974" spans="3:3">
      <c r="C32974" s="1"/>
    </row>
    <row r="32975" spans="3:3">
      <c r="C32975" s="1"/>
    </row>
    <row r="32976" spans="3:3">
      <c r="C32976" s="1"/>
    </row>
    <row r="32977" spans="3:3">
      <c r="C32977" s="1"/>
    </row>
    <row r="32978" spans="3:3">
      <c r="C32978" s="1"/>
    </row>
    <row r="32979" spans="3:3">
      <c r="C32979" s="1"/>
    </row>
    <row r="32980" spans="3:3">
      <c r="C32980" s="1"/>
    </row>
    <row r="32981" spans="3:3">
      <c r="C32981" s="1"/>
    </row>
    <row r="32982" spans="3:3">
      <c r="C32982" s="1"/>
    </row>
    <row r="32983" spans="3:3">
      <c r="C32983" s="1"/>
    </row>
    <row r="32984" spans="3:3">
      <c r="C32984" s="1"/>
    </row>
    <row r="32985" spans="3:3">
      <c r="C32985" s="1"/>
    </row>
    <row r="32986" spans="3:3">
      <c r="C32986" s="1"/>
    </row>
    <row r="32987" spans="3:3">
      <c r="C32987" s="1"/>
    </row>
    <row r="32988" spans="3:3">
      <c r="C32988" s="1"/>
    </row>
    <row r="32989" spans="3:3">
      <c r="C32989" s="1"/>
    </row>
    <row r="32990" spans="3:3">
      <c r="C32990" s="1"/>
    </row>
    <row r="32991" spans="3:3">
      <c r="C32991" s="1"/>
    </row>
    <row r="32992" spans="3:3">
      <c r="C32992" s="1"/>
    </row>
    <row r="32993" spans="3:3">
      <c r="C32993" s="1"/>
    </row>
    <row r="32994" spans="3:3">
      <c r="C32994" s="1"/>
    </row>
    <row r="32995" spans="3:3">
      <c r="C32995" s="1"/>
    </row>
    <row r="32996" spans="3:3">
      <c r="C32996" s="1"/>
    </row>
    <row r="32997" spans="3:3">
      <c r="C32997" s="1"/>
    </row>
    <row r="32998" spans="3:3">
      <c r="C32998" s="1"/>
    </row>
    <row r="32999" spans="3:3">
      <c r="C32999" s="1"/>
    </row>
    <row r="33000" spans="3:3">
      <c r="C33000" s="1"/>
    </row>
    <row r="33001" spans="3:3">
      <c r="C33001" s="1"/>
    </row>
    <row r="33002" spans="3:3">
      <c r="C33002" s="1"/>
    </row>
    <row r="33003" spans="3:3">
      <c r="C33003" s="1"/>
    </row>
    <row r="33004" spans="3:3">
      <c r="C33004" s="1"/>
    </row>
    <row r="33005" spans="3:3">
      <c r="C33005" s="1"/>
    </row>
    <row r="33006" spans="3:3">
      <c r="C33006" s="1"/>
    </row>
    <row r="33007" spans="3:3">
      <c r="C33007" s="1"/>
    </row>
    <row r="33008" spans="3:3">
      <c r="C33008" s="1"/>
    </row>
    <row r="33009" spans="3:3">
      <c r="C33009" s="1"/>
    </row>
    <row r="33010" spans="3:3">
      <c r="C33010" s="1"/>
    </row>
    <row r="33011" spans="3:3">
      <c r="C33011" s="1"/>
    </row>
    <row r="33012" spans="3:3">
      <c r="C33012" s="1"/>
    </row>
    <row r="33013" spans="3:3">
      <c r="C33013" s="1"/>
    </row>
    <row r="33014" spans="3:3">
      <c r="C33014" s="1"/>
    </row>
    <row r="33015" spans="3:3">
      <c r="C33015" s="1"/>
    </row>
    <row r="33016" spans="3:3">
      <c r="C33016" s="1"/>
    </row>
    <row r="33017" spans="3:3">
      <c r="C33017" s="1"/>
    </row>
    <row r="33018" spans="3:3">
      <c r="C33018" s="1"/>
    </row>
    <row r="33019" spans="3:3">
      <c r="C33019" s="1"/>
    </row>
    <row r="33020" spans="3:3">
      <c r="C33020" s="1"/>
    </row>
    <row r="33021" spans="3:3">
      <c r="C33021" s="1"/>
    </row>
    <row r="33022" spans="3:3">
      <c r="C33022" s="1"/>
    </row>
    <row r="33023" spans="3:3">
      <c r="C33023" s="1"/>
    </row>
    <row r="33024" spans="3:3">
      <c r="C33024" s="1"/>
    </row>
    <row r="33025" spans="3:3">
      <c r="C33025" s="1"/>
    </row>
    <row r="33026" spans="3:3">
      <c r="C33026" s="1"/>
    </row>
    <row r="33027" spans="3:3">
      <c r="C33027" s="1"/>
    </row>
    <row r="33028" spans="3:3">
      <c r="C33028" s="1"/>
    </row>
    <row r="33029" spans="3:3">
      <c r="C33029" s="1"/>
    </row>
    <row r="33030" spans="3:3">
      <c r="C33030" s="1"/>
    </row>
    <row r="33031" spans="3:3">
      <c r="C33031" s="1"/>
    </row>
    <row r="33032" spans="3:3">
      <c r="C33032" s="1"/>
    </row>
    <row r="33033" spans="3:3">
      <c r="C33033" s="1"/>
    </row>
    <row r="33034" spans="3:3">
      <c r="C33034" s="1"/>
    </row>
    <row r="33035" spans="3:3">
      <c r="C33035" s="1"/>
    </row>
    <row r="33036" spans="3:3">
      <c r="C33036" s="1"/>
    </row>
    <row r="33037" spans="3:3">
      <c r="C33037" s="1"/>
    </row>
    <row r="33038" spans="3:3">
      <c r="C33038" s="1"/>
    </row>
    <row r="33039" spans="3:3">
      <c r="C33039" s="1"/>
    </row>
    <row r="33040" spans="3:3">
      <c r="C33040" s="1"/>
    </row>
    <row r="33041" spans="3:3">
      <c r="C33041" s="1"/>
    </row>
    <row r="33042" spans="3:3">
      <c r="C33042" s="1"/>
    </row>
    <row r="33043" spans="3:3">
      <c r="C33043" s="1"/>
    </row>
    <row r="33044" spans="3:3">
      <c r="C33044" s="1"/>
    </row>
    <row r="33045" spans="3:3">
      <c r="C33045" s="1"/>
    </row>
    <row r="33046" spans="3:3">
      <c r="C33046" s="1"/>
    </row>
    <row r="33047" spans="3:3">
      <c r="C33047" s="1"/>
    </row>
    <row r="33048" spans="3:3">
      <c r="C33048" s="1"/>
    </row>
    <row r="33049" spans="3:3">
      <c r="C33049" s="1"/>
    </row>
    <row r="33050" spans="3:3">
      <c r="C33050" s="1"/>
    </row>
    <row r="33051" spans="3:3">
      <c r="C33051" s="1"/>
    </row>
    <row r="33052" spans="3:3">
      <c r="C33052" s="1"/>
    </row>
    <row r="33053" spans="3:3">
      <c r="C33053" s="1"/>
    </row>
    <row r="33054" spans="3:3">
      <c r="C33054" s="1"/>
    </row>
    <row r="33055" spans="3:3">
      <c r="C33055" s="1"/>
    </row>
    <row r="33056" spans="3:3">
      <c r="C33056" s="1"/>
    </row>
    <row r="33057" spans="3:3">
      <c r="C33057" s="1"/>
    </row>
    <row r="33058" spans="3:3">
      <c r="C33058" s="1"/>
    </row>
    <row r="33059" spans="3:3">
      <c r="C33059" s="1"/>
    </row>
    <row r="33060" spans="3:3">
      <c r="C33060" s="1"/>
    </row>
    <row r="33061" spans="3:3">
      <c r="C33061" s="1"/>
    </row>
    <row r="33062" spans="3:3">
      <c r="C33062" s="1"/>
    </row>
    <row r="33063" spans="3:3">
      <c r="C33063" s="1"/>
    </row>
    <row r="33064" spans="3:3">
      <c r="C33064" s="1"/>
    </row>
    <row r="33065" spans="3:3">
      <c r="C33065" s="1"/>
    </row>
    <row r="33066" spans="3:3">
      <c r="C33066" s="1"/>
    </row>
    <row r="33067" spans="3:3">
      <c r="C33067" s="1"/>
    </row>
    <row r="33068" spans="3:3">
      <c r="C33068" s="1"/>
    </row>
    <row r="33069" spans="3:3">
      <c r="C33069" s="1"/>
    </row>
    <row r="33070" spans="3:3">
      <c r="C33070" s="1"/>
    </row>
    <row r="33071" spans="3:3">
      <c r="C33071" s="1"/>
    </row>
    <row r="33072" spans="3:3">
      <c r="C33072" s="1"/>
    </row>
    <row r="33073" spans="3:3">
      <c r="C33073" s="1"/>
    </row>
    <row r="33074" spans="3:3">
      <c r="C33074" s="1"/>
    </row>
    <row r="33075" spans="3:3">
      <c r="C33075" s="1"/>
    </row>
    <row r="33076" spans="3:3">
      <c r="C33076" s="1"/>
    </row>
    <row r="33077" spans="3:3">
      <c r="C33077" s="1"/>
    </row>
    <row r="33078" spans="3:3">
      <c r="C33078" s="1"/>
    </row>
    <row r="33079" spans="3:3">
      <c r="C33079" s="1"/>
    </row>
    <row r="33080" spans="3:3">
      <c r="C33080" s="1"/>
    </row>
    <row r="33081" spans="3:3">
      <c r="C33081" s="1"/>
    </row>
    <row r="33082" spans="3:3">
      <c r="C33082" s="1"/>
    </row>
    <row r="33083" spans="3:3">
      <c r="C33083" s="1"/>
    </row>
    <row r="33084" spans="3:3">
      <c r="C33084" s="1"/>
    </row>
    <row r="33085" spans="3:3">
      <c r="C33085" s="1"/>
    </row>
    <row r="33086" spans="3:3">
      <c r="C33086" s="1"/>
    </row>
    <row r="33087" spans="3:3">
      <c r="C33087" s="1"/>
    </row>
    <row r="33088" spans="3:3">
      <c r="C33088" s="1"/>
    </row>
    <row r="33089" spans="3:3">
      <c r="C33089" s="1"/>
    </row>
    <row r="33090" spans="3:3">
      <c r="C33090" s="1"/>
    </row>
    <row r="33091" spans="3:3">
      <c r="C33091" s="1"/>
    </row>
    <row r="33092" spans="3:3">
      <c r="C33092" s="1"/>
    </row>
    <row r="33093" spans="3:3">
      <c r="C33093" s="1"/>
    </row>
    <row r="33094" spans="3:3">
      <c r="C33094" s="1"/>
    </row>
    <row r="33095" spans="3:3">
      <c r="C33095" s="1"/>
    </row>
    <row r="33096" spans="3:3">
      <c r="C33096" s="1"/>
    </row>
    <row r="33097" spans="3:3">
      <c r="C33097" s="1"/>
    </row>
    <row r="33098" spans="3:3">
      <c r="C33098" s="1"/>
    </row>
    <row r="33099" spans="3:3">
      <c r="C33099" s="1"/>
    </row>
    <row r="33100" spans="3:3">
      <c r="C33100" s="1"/>
    </row>
    <row r="33101" spans="3:3">
      <c r="C33101" s="1"/>
    </row>
    <row r="33102" spans="3:3">
      <c r="C33102" s="1"/>
    </row>
    <row r="33103" spans="3:3">
      <c r="C33103" s="1"/>
    </row>
    <row r="33104" spans="3:3">
      <c r="C33104" s="1"/>
    </row>
    <row r="33105" spans="3:3">
      <c r="C33105" s="1"/>
    </row>
    <row r="33106" spans="3:3">
      <c r="C33106" s="1"/>
    </row>
    <row r="33107" spans="3:3">
      <c r="C33107" s="1"/>
    </row>
    <row r="33108" spans="3:3">
      <c r="C33108" s="1"/>
    </row>
    <row r="33109" spans="3:3">
      <c r="C33109" s="1"/>
    </row>
    <row r="33110" spans="3:3">
      <c r="C33110" s="1"/>
    </row>
    <row r="33111" spans="3:3">
      <c r="C33111" s="1"/>
    </row>
    <row r="33112" spans="3:3">
      <c r="C33112" s="1"/>
    </row>
    <row r="33113" spans="3:3">
      <c r="C33113" s="1"/>
    </row>
    <row r="33114" spans="3:3">
      <c r="C33114" s="1"/>
    </row>
    <row r="33115" spans="3:3">
      <c r="C33115" s="1"/>
    </row>
    <row r="33116" spans="3:3">
      <c r="C33116" s="1"/>
    </row>
    <row r="33117" spans="3:3">
      <c r="C33117" s="1"/>
    </row>
    <row r="33118" spans="3:3">
      <c r="C33118" s="1"/>
    </row>
    <row r="33119" spans="3:3">
      <c r="C33119" s="1"/>
    </row>
    <row r="33120" spans="3:3">
      <c r="C33120" s="1"/>
    </row>
    <row r="33121" spans="3:3">
      <c r="C33121" s="1"/>
    </row>
    <row r="33122" spans="3:3">
      <c r="C33122" s="1"/>
    </row>
    <row r="33123" spans="3:3">
      <c r="C33123" s="1"/>
    </row>
    <row r="33124" spans="3:3">
      <c r="C33124" s="1"/>
    </row>
    <row r="33125" spans="3:3">
      <c r="C33125" s="1"/>
    </row>
    <row r="33126" spans="3:3">
      <c r="C33126" s="1"/>
    </row>
    <row r="33127" spans="3:3">
      <c r="C33127" s="1"/>
    </row>
    <row r="33128" spans="3:3">
      <c r="C33128" s="1"/>
    </row>
    <row r="33129" spans="3:3">
      <c r="C33129" s="1"/>
    </row>
    <row r="33130" spans="3:3">
      <c r="C33130" s="1"/>
    </row>
    <row r="33131" spans="3:3">
      <c r="C33131" s="1"/>
    </row>
    <row r="33132" spans="3:3">
      <c r="C33132" s="1"/>
    </row>
    <row r="33133" spans="3:3">
      <c r="C33133" s="1"/>
    </row>
    <row r="33134" spans="3:3">
      <c r="C33134" s="1"/>
    </row>
    <row r="33135" spans="3:3">
      <c r="C33135" s="1"/>
    </row>
    <row r="33136" spans="3:3">
      <c r="C33136" s="1"/>
    </row>
    <row r="33137" spans="3:3">
      <c r="C33137" s="1"/>
    </row>
    <row r="33138" spans="3:3">
      <c r="C33138" s="1"/>
    </row>
    <row r="33139" spans="3:3">
      <c r="C33139" s="1"/>
    </row>
    <row r="33140" spans="3:3">
      <c r="C33140" s="1"/>
    </row>
    <row r="33141" spans="3:3">
      <c r="C33141" s="1"/>
    </row>
    <row r="33142" spans="3:3">
      <c r="C33142" s="1"/>
    </row>
    <row r="33143" spans="3:3">
      <c r="C33143" s="1"/>
    </row>
    <row r="33144" spans="3:3">
      <c r="C33144" s="1"/>
    </row>
    <row r="33145" spans="3:3">
      <c r="C33145" s="1"/>
    </row>
    <row r="33146" spans="3:3">
      <c r="C33146" s="1"/>
    </row>
    <row r="33147" spans="3:3">
      <c r="C33147" s="1"/>
    </row>
    <row r="33148" spans="3:3">
      <c r="C33148" s="1"/>
    </row>
    <row r="33149" spans="3:3">
      <c r="C33149" s="1"/>
    </row>
    <row r="33150" spans="3:3">
      <c r="C33150" s="1"/>
    </row>
    <row r="33151" spans="3:3">
      <c r="C33151" s="1"/>
    </row>
    <row r="33152" spans="3:3">
      <c r="C33152" s="1"/>
    </row>
    <row r="33153" spans="3:3">
      <c r="C33153" s="1"/>
    </row>
    <row r="33154" spans="3:3">
      <c r="C33154" s="1"/>
    </row>
    <row r="33155" spans="3:3">
      <c r="C33155" s="1"/>
    </row>
    <row r="33156" spans="3:3">
      <c r="C33156" s="1"/>
    </row>
    <row r="33157" spans="3:3">
      <c r="C33157" s="1"/>
    </row>
    <row r="33158" spans="3:3">
      <c r="C33158" s="1"/>
    </row>
    <row r="33159" spans="3:3">
      <c r="C33159" s="1"/>
    </row>
    <row r="33160" spans="3:3">
      <c r="C33160" s="1"/>
    </row>
    <row r="33161" spans="3:3">
      <c r="C33161" s="1"/>
    </row>
    <row r="33162" spans="3:3">
      <c r="C33162" s="1"/>
    </row>
    <row r="33163" spans="3:3">
      <c r="C33163" s="1"/>
    </row>
    <row r="33164" spans="3:3">
      <c r="C33164" s="1"/>
    </row>
    <row r="33165" spans="3:3">
      <c r="C33165" s="1"/>
    </row>
    <row r="33166" spans="3:3">
      <c r="C33166" s="1"/>
    </row>
    <row r="33167" spans="3:3">
      <c r="C33167" s="1"/>
    </row>
    <row r="33168" spans="3:3">
      <c r="C33168" s="1"/>
    </row>
    <row r="33169" spans="3:3">
      <c r="C33169" s="1"/>
    </row>
    <row r="33170" spans="3:3">
      <c r="C33170" s="1"/>
    </row>
    <row r="33171" spans="3:3">
      <c r="C33171" s="1"/>
    </row>
    <row r="33172" spans="3:3">
      <c r="C33172" s="1"/>
    </row>
    <row r="33173" spans="3:3">
      <c r="C33173" s="1"/>
    </row>
    <row r="33174" spans="3:3">
      <c r="C33174" s="1"/>
    </row>
    <row r="33175" spans="3:3">
      <c r="C33175" s="1"/>
    </row>
    <row r="33176" spans="3:3">
      <c r="C33176" s="1"/>
    </row>
    <row r="33177" spans="3:3">
      <c r="C33177" s="1"/>
    </row>
    <row r="33178" spans="3:3">
      <c r="C33178" s="1"/>
    </row>
    <row r="33179" spans="3:3">
      <c r="C33179" s="1"/>
    </row>
    <row r="33180" spans="3:3">
      <c r="C33180" s="1"/>
    </row>
    <row r="33181" spans="3:3">
      <c r="C33181" s="1"/>
    </row>
    <row r="33182" spans="3:3">
      <c r="C33182" s="1"/>
    </row>
    <row r="33183" spans="3:3">
      <c r="C33183" s="1"/>
    </row>
    <row r="33184" spans="3:3">
      <c r="C33184" s="1"/>
    </row>
    <row r="33185" spans="3:3">
      <c r="C33185" s="1"/>
    </row>
    <row r="33186" spans="3:3">
      <c r="C33186" s="1"/>
    </row>
    <row r="33187" spans="3:3">
      <c r="C33187" s="1"/>
    </row>
    <row r="33188" spans="3:3">
      <c r="C33188" s="1"/>
    </row>
    <row r="33189" spans="3:3">
      <c r="C33189" s="1"/>
    </row>
    <row r="33190" spans="3:3">
      <c r="C33190" s="1"/>
    </row>
    <row r="33191" spans="3:3">
      <c r="C33191" s="1"/>
    </row>
    <row r="33192" spans="3:3">
      <c r="C33192" s="1"/>
    </row>
    <row r="33193" spans="3:3">
      <c r="C33193" s="1"/>
    </row>
    <row r="33194" spans="3:3">
      <c r="C33194" s="1"/>
    </row>
    <row r="33195" spans="3:3">
      <c r="C33195" s="1"/>
    </row>
    <row r="33196" spans="3:3">
      <c r="C33196" s="1"/>
    </row>
    <row r="33197" spans="3:3">
      <c r="C33197" s="1"/>
    </row>
    <row r="33198" spans="3:3">
      <c r="C33198" s="1"/>
    </row>
    <row r="33199" spans="3:3">
      <c r="C33199" s="1"/>
    </row>
    <row r="33200" spans="3:3">
      <c r="C33200" s="1"/>
    </row>
    <row r="33201" spans="3:3">
      <c r="C33201" s="1"/>
    </row>
    <row r="33202" spans="3:3">
      <c r="C33202" s="1"/>
    </row>
    <row r="33203" spans="3:3">
      <c r="C33203" s="1"/>
    </row>
    <row r="33204" spans="3:3">
      <c r="C33204" s="1"/>
    </row>
    <row r="33205" spans="3:3">
      <c r="C33205" s="1"/>
    </row>
    <row r="33206" spans="3:3">
      <c r="C33206" s="1"/>
    </row>
    <row r="33207" spans="3:3">
      <c r="C33207" s="1"/>
    </row>
    <row r="33208" spans="3:3">
      <c r="C33208" s="1"/>
    </row>
    <row r="33209" spans="3:3">
      <c r="C33209" s="1"/>
    </row>
    <row r="33210" spans="3:3">
      <c r="C33210" s="1"/>
    </row>
    <row r="33211" spans="3:3">
      <c r="C33211" s="1"/>
    </row>
    <row r="33212" spans="3:3">
      <c r="C33212" s="1"/>
    </row>
    <row r="33213" spans="3:3">
      <c r="C33213" s="1"/>
    </row>
    <row r="33214" spans="3:3">
      <c r="C33214" s="1"/>
    </row>
    <row r="33215" spans="3:3">
      <c r="C33215" s="1"/>
    </row>
    <row r="33216" spans="3:3">
      <c r="C33216" s="1"/>
    </row>
    <row r="33217" spans="3:3">
      <c r="C33217" s="1"/>
    </row>
    <row r="33218" spans="3:3">
      <c r="C33218" s="1"/>
    </row>
    <row r="33219" spans="3:3">
      <c r="C33219" s="1"/>
    </row>
    <row r="33220" spans="3:3">
      <c r="C33220" s="1"/>
    </row>
    <row r="33221" spans="3:3">
      <c r="C33221" s="1"/>
    </row>
    <row r="33222" spans="3:3">
      <c r="C33222" s="1"/>
    </row>
    <row r="33223" spans="3:3">
      <c r="C33223" s="1"/>
    </row>
    <row r="33224" spans="3:3">
      <c r="C33224" s="1"/>
    </row>
    <row r="33225" spans="3:3">
      <c r="C33225" s="1"/>
    </row>
    <row r="33226" spans="3:3">
      <c r="C33226" s="1"/>
    </row>
    <row r="33227" spans="3:3">
      <c r="C33227" s="1"/>
    </row>
    <row r="33228" spans="3:3">
      <c r="C33228" s="1"/>
    </row>
    <row r="33229" spans="3:3">
      <c r="C33229" s="1"/>
    </row>
    <row r="33230" spans="3:3">
      <c r="C33230" s="1"/>
    </row>
    <row r="33231" spans="3:3">
      <c r="C33231" s="1"/>
    </row>
    <row r="33232" spans="3:3">
      <c r="C33232" s="1"/>
    </row>
    <row r="33233" spans="3:3">
      <c r="C33233" s="1"/>
    </row>
    <row r="33234" spans="3:3">
      <c r="C33234" s="1"/>
    </row>
    <row r="33235" spans="3:3">
      <c r="C33235" s="1"/>
    </row>
    <row r="33236" spans="3:3">
      <c r="C33236" s="1"/>
    </row>
    <row r="33237" spans="3:3">
      <c r="C33237" s="1"/>
    </row>
    <row r="33238" spans="3:3">
      <c r="C33238" s="1"/>
    </row>
    <row r="33239" spans="3:3">
      <c r="C33239" s="1"/>
    </row>
    <row r="33240" spans="3:3">
      <c r="C33240" s="1"/>
    </row>
    <row r="33241" spans="3:3">
      <c r="C33241" s="1"/>
    </row>
    <row r="33242" spans="3:3">
      <c r="C33242" s="1"/>
    </row>
    <row r="33243" spans="3:3">
      <c r="C33243" s="1"/>
    </row>
    <row r="33244" spans="3:3">
      <c r="C33244" s="1"/>
    </row>
    <row r="33245" spans="3:3">
      <c r="C33245" s="1"/>
    </row>
    <row r="33246" spans="3:3">
      <c r="C33246" s="1"/>
    </row>
    <row r="33247" spans="3:3">
      <c r="C33247" s="1"/>
    </row>
    <row r="33248" spans="3:3">
      <c r="C33248" s="1"/>
    </row>
    <row r="33249" spans="3:3">
      <c r="C33249" s="1"/>
    </row>
    <row r="33250" spans="3:3">
      <c r="C33250" s="1"/>
    </row>
    <row r="33251" spans="3:3">
      <c r="C33251" s="1"/>
    </row>
    <row r="33252" spans="3:3">
      <c r="C33252" s="1"/>
    </row>
    <row r="33253" spans="3:3">
      <c r="C33253" s="1"/>
    </row>
    <row r="33254" spans="3:3">
      <c r="C33254" s="1"/>
    </row>
    <row r="33255" spans="3:3">
      <c r="C33255" s="1"/>
    </row>
    <row r="33256" spans="3:3">
      <c r="C33256" s="1"/>
    </row>
    <row r="33257" spans="3:3">
      <c r="C33257" s="1"/>
    </row>
    <row r="33258" spans="3:3">
      <c r="C33258" s="1"/>
    </row>
    <row r="33259" spans="3:3">
      <c r="C33259" s="1"/>
    </row>
    <row r="33260" spans="3:3">
      <c r="C33260" s="1"/>
    </row>
    <row r="33261" spans="3:3">
      <c r="C33261" s="1"/>
    </row>
    <row r="33262" spans="3:3">
      <c r="C33262" s="1"/>
    </row>
    <row r="33263" spans="3:3">
      <c r="C33263" s="1"/>
    </row>
    <row r="33264" spans="3:3">
      <c r="C33264" s="1"/>
    </row>
    <row r="33265" spans="3:3">
      <c r="C33265" s="1"/>
    </row>
    <row r="33266" spans="3:3">
      <c r="C33266" s="1"/>
    </row>
    <row r="33267" spans="3:3">
      <c r="C33267" s="1"/>
    </row>
    <row r="33268" spans="3:3">
      <c r="C33268" s="1"/>
    </row>
    <row r="33269" spans="3:3">
      <c r="C33269" s="1"/>
    </row>
    <row r="33270" spans="3:3">
      <c r="C33270" s="1"/>
    </row>
    <row r="33271" spans="3:3">
      <c r="C33271" s="1"/>
    </row>
    <row r="33272" spans="3:3">
      <c r="C33272" s="1"/>
    </row>
    <row r="33273" spans="3:3">
      <c r="C33273" s="1"/>
    </row>
    <row r="33274" spans="3:3">
      <c r="C33274" s="1"/>
    </row>
    <row r="33275" spans="3:3">
      <c r="C33275" s="1"/>
    </row>
    <row r="33276" spans="3:3">
      <c r="C33276" s="1"/>
    </row>
    <row r="33277" spans="3:3">
      <c r="C33277" s="1"/>
    </row>
    <row r="33278" spans="3:3">
      <c r="C33278" s="1"/>
    </row>
    <row r="33279" spans="3:3">
      <c r="C33279" s="1"/>
    </row>
    <row r="33280" spans="3:3">
      <c r="C33280" s="1"/>
    </row>
    <row r="33281" spans="3:3">
      <c r="C33281" s="1"/>
    </row>
    <row r="33282" spans="3:3">
      <c r="C33282" s="1"/>
    </row>
    <row r="33283" spans="3:3">
      <c r="C33283" s="1"/>
    </row>
    <row r="33284" spans="3:3">
      <c r="C33284" s="1"/>
    </row>
    <row r="33285" spans="3:3">
      <c r="C33285" s="1"/>
    </row>
    <row r="33286" spans="3:3">
      <c r="C33286" s="1"/>
    </row>
    <row r="33287" spans="3:3">
      <c r="C33287" s="1"/>
    </row>
    <row r="33288" spans="3:3">
      <c r="C33288" s="1"/>
    </row>
    <row r="33289" spans="3:3">
      <c r="C33289" s="1"/>
    </row>
    <row r="33290" spans="3:3">
      <c r="C33290" s="1"/>
    </row>
    <row r="33291" spans="3:3">
      <c r="C33291" s="1"/>
    </row>
    <row r="33292" spans="3:3">
      <c r="C33292" s="1"/>
    </row>
    <row r="33293" spans="3:3">
      <c r="C33293" s="1"/>
    </row>
    <row r="33294" spans="3:3">
      <c r="C33294" s="1"/>
    </row>
    <row r="33295" spans="3:3">
      <c r="C33295" s="1"/>
    </row>
    <row r="33296" spans="3:3">
      <c r="C33296" s="1"/>
    </row>
    <row r="33297" spans="3:3">
      <c r="C33297" s="1"/>
    </row>
    <row r="33298" spans="3:3">
      <c r="C33298" s="1"/>
    </row>
    <row r="33299" spans="3:3">
      <c r="C33299" s="1"/>
    </row>
    <row r="33300" spans="3:3">
      <c r="C33300" s="1"/>
    </row>
    <row r="33301" spans="3:3">
      <c r="C33301" s="1"/>
    </row>
    <row r="33302" spans="3:3">
      <c r="C33302" s="1"/>
    </row>
    <row r="33303" spans="3:3">
      <c r="C33303" s="1"/>
    </row>
    <row r="33304" spans="3:3">
      <c r="C33304" s="1"/>
    </row>
    <row r="33305" spans="3:3">
      <c r="C33305" s="1"/>
    </row>
    <row r="33306" spans="3:3">
      <c r="C33306" s="1"/>
    </row>
    <row r="33307" spans="3:3">
      <c r="C33307" s="1"/>
    </row>
    <row r="33308" spans="3:3">
      <c r="C33308" s="1"/>
    </row>
    <row r="33309" spans="3:3">
      <c r="C33309" s="1"/>
    </row>
    <row r="33310" spans="3:3">
      <c r="C33310" s="1"/>
    </row>
    <row r="33311" spans="3:3">
      <c r="C33311" s="1"/>
    </row>
    <row r="33312" spans="3:3">
      <c r="C33312" s="1"/>
    </row>
    <row r="33313" spans="3:3">
      <c r="C33313" s="1"/>
    </row>
    <row r="33314" spans="3:3">
      <c r="C33314" s="1"/>
    </row>
    <row r="33315" spans="3:3">
      <c r="C33315" s="1"/>
    </row>
    <row r="33316" spans="3:3">
      <c r="C33316" s="1"/>
    </row>
    <row r="33317" spans="3:3">
      <c r="C33317" s="1"/>
    </row>
    <row r="33318" spans="3:3">
      <c r="C33318" s="1"/>
    </row>
    <row r="33319" spans="3:3">
      <c r="C33319" s="1"/>
    </row>
    <row r="33320" spans="3:3">
      <c r="C33320" s="1"/>
    </row>
    <row r="33321" spans="3:3">
      <c r="C33321" s="1"/>
    </row>
    <row r="33322" spans="3:3">
      <c r="C33322" s="1"/>
    </row>
    <row r="33323" spans="3:3">
      <c r="C33323" s="1"/>
    </row>
    <row r="33324" spans="3:3">
      <c r="C33324" s="1"/>
    </row>
    <row r="33325" spans="3:3">
      <c r="C33325" s="1"/>
    </row>
    <row r="33326" spans="3:3">
      <c r="C33326" s="1"/>
    </row>
    <row r="33327" spans="3:3">
      <c r="C33327" s="1"/>
    </row>
    <row r="33328" spans="3:3">
      <c r="C33328" s="1"/>
    </row>
    <row r="33329" spans="3:3">
      <c r="C33329" s="1"/>
    </row>
    <row r="33330" spans="3:3">
      <c r="C33330" s="1"/>
    </row>
    <row r="33331" spans="3:3">
      <c r="C33331" s="1"/>
    </row>
    <row r="33332" spans="3:3">
      <c r="C33332" s="1"/>
    </row>
    <row r="33333" spans="3:3">
      <c r="C33333" s="1"/>
    </row>
    <row r="33334" spans="3:3">
      <c r="C33334" s="1"/>
    </row>
    <row r="33335" spans="3:3">
      <c r="C33335" s="1"/>
    </row>
    <row r="33336" spans="3:3">
      <c r="C33336" s="1"/>
    </row>
    <row r="33337" spans="3:3">
      <c r="C33337" s="1"/>
    </row>
    <row r="33338" spans="3:3">
      <c r="C33338" s="1"/>
    </row>
    <row r="33339" spans="3:3">
      <c r="C33339" s="1"/>
    </row>
    <row r="33340" spans="3:3">
      <c r="C33340" s="1"/>
    </row>
    <row r="33341" spans="3:3">
      <c r="C33341" s="1"/>
    </row>
    <row r="33342" spans="3:3">
      <c r="C33342" s="1"/>
    </row>
    <row r="33343" spans="3:3">
      <c r="C33343" s="1"/>
    </row>
    <row r="33344" spans="3:3">
      <c r="C33344" s="1"/>
    </row>
    <row r="33345" spans="3:3">
      <c r="C33345" s="1"/>
    </row>
    <row r="33346" spans="3:3">
      <c r="C33346" s="1"/>
    </row>
    <row r="33347" spans="3:3">
      <c r="C33347" s="1"/>
    </row>
    <row r="33348" spans="3:3">
      <c r="C33348" s="1"/>
    </row>
    <row r="33349" spans="3:3">
      <c r="C33349" s="1"/>
    </row>
    <row r="33350" spans="3:3">
      <c r="C33350" s="1"/>
    </row>
    <row r="33351" spans="3:3">
      <c r="C33351" s="1"/>
    </row>
    <row r="33352" spans="3:3">
      <c r="C33352" s="1"/>
    </row>
    <row r="33353" spans="3:3">
      <c r="C33353" s="1"/>
    </row>
    <row r="33354" spans="3:3">
      <c r="C33354" s="1"/>
    </row>
    <row r="33355" spans="3:3">
      <c r="C33355" s="1"/>
    </row>
    <row r="33356" spans="3:3">
      <c r="C33356" s="1"/>
    </row>
    <row r="33357" spans="3:3">
      <c r="C33357" s="1"/>
    </row>
    <row r="33358" spans="3:3">
      <c r="C33358" s="1"/>
    </row>
    <row r="33359" spans="3:3">
      <c r="C33359" s="1"/>
    </row>
    <row r="33360" spans="3:3">
      <c r="C33360" s="1"/>
    </row>
    <row r="33361" spans="3:3">
      <c r="C33361" s="1"/>
    </row>
    <row r="33362" spans="3:3">
      <c r="C33362" s="1"/>
    </row>
    <row r="33363" spans="3:3">
      <c r="C33363" s="1"/>
    </row>
    <row r="33364" spans="3:3">
      <c r="C33364" s="1"/>
    </row>
    <row r="33365" spans="3:3">
      <c r="C33365" s="1"/>
    </row>
    <row r="33366" spans="3:3">
      <c r="C33366" s="1"/>
    </row>
    <row r="33367" spans="3:3">
      <c r="C33367" s="1"/>
    </row>
    <row r="33368" spans="3:3">
      <c r="C33368" s="1"/>
    </row>
    <row r="33369" spans="3:3">
      <c r="C33369" s="1"/>
    </row>
    <row r="33370" spans="3:3">
      <c r="C33370" s="1"/>
    </row>
    <row r="33371" spans="3:3">
      <c r="C33371" s="1"/>
    </row>
    <row r="33372" spans="3:3">
      <c r="C33372" s="1"/>
    </row>
    <row r="33373" spans="3:3">
      <c r="C33373" s="1"/>
    </row>
    <row r="33374" spans="3:3">
      <c r="C33374" s="1"/>
    </row>
    <row r="33375" spans="3:3">
      <c r="C33375" s="1"/>
    </row>
    <row r="33376" spans="3:3">
      <c r="C33376" s="1"/>
    </row>
    <row r="33377" spans="3:3">
      <c r="C33377" s="1"/>
    </row>
    <row r="33378" spans="3:3">
      <c r="C33378" s="1"/>
    </row>
    <row r="33379" spans="3:3">
      <c r="C33379" s="1"/>
    </row>
    <row r="33380" spans="3:3">
      <c r="C33380" s="1"/>
    </row>
    <row r="33381" spans="3:3">
      <c r="C33381" s="1"/>
    </row>
    <row r="33382" spans="3:3">
      <c r="C33382" s="1"/>
    </row>
    <row r="33383" spans="3:3">
      <c r="C33383" s="1"/>
    </row>
    <row r="33384" spans="3:3">
      <c r="C33384" s="1"/>
    </row>
    <row r="33385" spans="3:3">
      <c r="C33385" s="1"/>
    </row>
    <row r="33386" spans="3:3">
      <c r="C33386" s="1"/>
    </row>
    <row r="33387" spans="3:3">
      <c r="C33387" s="1"/>
    </row>
    <row r="33388" spans="3:3">
      <c r="C33388" s="1"/>
    </row>
    <row r="33389" spans="3:3">
      <c r="C33389" s="1"/>
    </row>
    <row r="33390" spans="3:3">
      <c r="C33390" s="1"/>
    </row>
    <row r="33391" spans="3:3">
      <c r="C33391" s="1"/>
    </row>
    <row r="33392" spans="3:3">
      <c r="C33392" s="1"/>
    </row>
    <row r="33393" spans="3:3">
      <c r="C33393" s="1"/>
    </row>
    <row r="33394" spans="3:3">
      <c r="C33394" s="1"/>
    </row>
    <row r="33395" spans="3:3">
      <c r="C33395" s="1"/>
    </row>
    <row r="33396" spans="3:3">
      <c r="C33396" s="1"/>
    </row>
    <row r="33397" spans="3:3">
      <c r="C33397" s="1"/>
    </row>
    <row r="33398" spans="3:3">
      <c r="C33398" s="1"/>
    </row>
    <row r="33399" spans="3:3">
      <c r="C33399" s="1"/>
    </row>
    <row r="33400" spans="3:3">
      <c r="C33400" s="1"/>
    </row>
    <row r="33401" spans="3:3">
      <c r="C33401" s="1"/>
    </row>
    <row r="33402" spans="3:3">
      <c r="C33402" s="1"/>
    </row>
    <row r="33403" spans="3:3">
      <c r="C33403" s="1"/>
    </row>
    <row r="33404" spans="3:3">
      <c r="C33404" s="1"/>
    </row>
    <row r="33405" spans="3:3">
      <c r="C33405" s="1"/>
    </row>
    <row r="33406" spans="3:3">
      <c r="C33406" s="1"/>
    </row>
    <row r="33407" spans="3:3">
      <c r="C33407" s="1"/>
    </row>
    <row r="33408" spans="3:3">
      <c r="C33408" s="1"/>
    </row>
    <row r="33409" spans="3:3">
      <c r="C33409" s="1"/>
    </row>
    <row r="33410" spans="3:3">
      <c r="C33410" s="1"/>
    </row>
    <row r="33411" spans="3:3">
      <c r="C33411" s="1"/>
    </row>
    <row r="33412" spans="3:3">
      <c r="C33412" s="1"/>
    </row>
    <row r="33413" spans="3:3">
      <c r="C33413" s="1"/>
    </row>
    <row r="33414" spans="3:3">
      <c r="C33414" s="1"/>
    </row>
    <row r="33415" spans="3:3">
      <c r="C33415" s="1"/>
    </row>
    <row r="33416" spans="3:3">
      <c r="C33416" s="1"/>
    </row>
    <row r="33417" spans="3:3">
      <c r="C33417" s="1"/>
    </row>
    <row r="33418" spans="3:3">
      <c r="C33418" s="1"/>
    </row>
    <row r="33419" spans="3:3">
      <c r="C33419" s="1"/>
    </row>
    <row r="33420" spans="3:3">
      <c r="C33420" s="1"/>
    </row>
    <row r="33421" spans="3:3">
      <c r="C33421" s="1"/>
    </row>
    <row r="33422" spans="3:3">
      <c r="C33422" s="1"/>
    </row>
    <row r="33423" spans="3:3">
      <c r="C33423" s="1"/>
    </row>
    <row r="33424" spans="3:3">
      <c r="C33424" s="1"/>
    </row>
    <row r="33425" spans="3:3">
      <c r="C33425" s="1"/>
    </row>
    <row r="33426" spans="3:3">
      <c r="C33426" s="1"/>
    </row>
    <row r="33427" spans="3:3">
      <c r="C33427" s="1"/>
    </row>
    <row r="33428" spans="3:3">
      <c r="C33428" s="1"/>
    </row>
    <row r="33429" spans="3:3">
      <c r="C33429" s="1"/>
    </row>
    <row r="33430" spans="3:3">
      <c r="C33430" s="1"/>
    </row>
    <row r="33431" spans="3:3">
      <c r="C33431" s="1"/>
    </row>
    <row r="33432" spans="3:3">
      <c r="C33432" s="1"/>
    </row>
    <row r="33433" spans="3:3">
      <c r="C33433" s="1"/>
    </row>
    <row r="33434" spans="3:3">
      <c r="C33434" s="1"/>
    </row>
    <row r="33435" spans="3:3">
      <c r="C33435" s="1"/>
    </row>
    <row r="33436" spans="3:3">
      <c r="C33436" s="1"/>
    </row>
    <row r="33437" spans="3:3">
      <c r="C33437" s="1"/>
    </row>
    <row r="33438" spans="3:3">
      <c r="C33438" s="1"/>
    </row>
    <row r="33439" spans="3:3">
      <c r="C33439" s="1"/>
    </row>
    <row r="33440" spans="3:3">
      <c r="C33440" s="1"/>
    </row>
    <row r="33441" spans="3:3">
      <c r="C33441" s="1"/>
    </row>
    <row r="33442" spans="3:3">
      <c r="C33442" s="1"/>
    </row>
    <row r="33443" spans="3:3">
      <c r="C33443" s="1"/>
    </row>
    <row r="33444" spans="3:3">
      <c r="C33444" s="1"/>
    </row>
    <row r="33445" spans="3:3">
      <c r="C33445" s="1"/>
    </row>
    <row r="33446" spans="3:3">
      <c r="C33446" s="1"/>
    </row>
    <row r="33447" spans="3:3">
      <c r="C33447" s="1"/>
    </row>
    <row r="33448" spans="3:3">
      <c r="C33448" s="1"/>
    </row>
    <row r="33449" spans="3:3">
      <c r="C33449" s="1"/>
    </row>
    <row r="33450" spans="3:3">
      <c r="C33450" s="1"/>
    </row>
    <row r="33451" spans="3:3">
      <c r="C33451" s="1"/>
    </row>
    <row r="33452" spans="3:3">
      <c r="C33452" s="1"/>
    </row>
    <row r="33453" spans="3:3">
      <c r="C33453" s="1"/>
    </row>
    <row r="33454" spans="3:3">
      <c r="C33454" s="1"/>
    </row>
    <row r="33455" spans="3:3">
      <c r="C33455" s="1"/>
    </row>
    <row r="33456" spans="3:3">
      <c r="C33456" s="1"/>
    </row>
    <row r="33457" spans="3:3">
      <c r="C33457" s="1"/>
    </row>
    <row r="33458" spans="3:3">
      <c r="C33458" s="1"/>
    </row>
    <row r="33459" spans="3:3">
      <c r="C33459" s="1"/>
    </row>
    <row r="33460" spans="3:3">
      <c r="C33460" s="1"/>
    </row>
    <row r="33461" spans="3:3">
      <c r="C33461" s="1"/>
    </row>
    <row r="33462" spans="3:3">
      <c r="C33462" s="1"/>
    </row>
    <row r="33463" spans="3:3">
      <c r="C33463" s="1"/>
    </row>
    <row r="33464" spans="3:3">
      <c r="C33464" s="1"/>
    </row>
    <row r="33465" spans="3:3">
      <c r="C33465" s="1"/>
    </row>
    <row r="33466" spans="3:3">
      <c r="C33466" s="1"/>
    </row>
    <row r="33467" spans="3:3">
      <c r="C33467" s="1"/>
    </row>
    <row r="33468" spans="3:3">
      <c r="C33468" s="1"/>
    </row>
    <row r="33469" spans="3:3">
      <c r="C33469" s="1"/>
    </row>
    <row r="33470" spans="3:3">
      <c r="C33470" s="1"/>
    </row>
    <row r="33471" spans="3:3">
      <c r="C33471" s="1"/>
    </row>
    <row r="33472" spans="3:3">
      <c r="C33472" s="1"/>
    </row>
    <row r="33473" spans="3:3">
      <c r="C33473" s="1"/>
    </row>
    <row r="33474" spans="3:3">
      <c r="C33474" s="1"/>
    </row>
    <row r="33475" spans="3:3">
      <c r="C33475" s="1"/>
    </row>
    <row r="33476" spans="3:3">
      <c r="C33476" s="1"/>
    </row>
    <row r="33477" spans="3:3">
      <c r="C33477" s="1"/>
    </row>
    <row r="33478" spans="3:3">
      <c r="C33478" s="1"/>
    </row>
    <row r="33479" spans="3:3">
      <c r="C33479" s="1"/>
    </row>
    <row r="33480" spans="3:3">
      <c r="C33480" s="1"/>
    </row>
    <row r="33481" spans="3:3">
      <c r="C33481" s="1"/>
    </row>
    <row r="33482" spans="3:3">
      <c r="C33482" s="1"/>
    </row>
    <row r="33483" spans="3:3">
      <c r="C33483" s="1"/>
    </row>
    <row r="33484" spans="3:3">
      <c r="C33484" s="1"/>
    </row>
    <row r="33485" spans="3:3">
      <c r="C33485" s="1"/>
    </row>
    <row r="33486" spans="3:3">
      <c r="C33486" s="1"/>
    </row>
    <row r="33487" spans="3:3">
      <c r="C33487" s="1"/>
    </row>
    <row r="33488" spans="3:3">
      <c r="C33488" s="1"/>
    </row>
    <row r="33489" spans="3:3">
      <c r="C33489" s="1"/>
    </row>
    <row r="33490" spans="3:3">
      <c r="C33490" s="1"/>
    </row>
    <row r="33491" spans="3:3">
      <c r="C33491" s="1"/>
    </row>
    <row r="33492" spans="3:3">
      <c r="C33492" s="1"/>
    </row>
    <row r="33493" spans="3:3">
      <c r="C33493" s="1"/>
    </row>
    <row r="33494" spans="3:3">
      <c r="C33494" s="1"/>
    </row>
    <row r="33495" spans="3:3">
      <c r="C33495" s="1"/>
    </row>
    <row r="33496" spans="3:3">
      <c r="C33496" s="1"/>
    </row>
    <row r="33497" spans="3:3">
      <c r="C33497" s="1"/>
    </row>
    <row r="33498" spans="3:3">
      <c r="C33498" s="1"/>
    </row>
    <row r="33499" spans="3:3">
      <c r="C33499" s="1"/>
    </row>
    <row r="33500" spans="3:3">
      <c r="C33500" s="1"/>
    </row>
    <row r="33501" spans="3:3">
      <c r="C33501" s="1"/>
    </row>
    <row r="33502" spans="3:3">
      <c r="C33502" s="1"/>
    </row>
    <row r="33503" spans="3:3">
      <c r="C33503" s="1"/>
    </row>
    <row r="33504" spans="3:3">
      <c r="C33504" s="1"/>
    </row>
    <row r="33505" spans="3:3">
      <c r="C33505" s="1"/>
    </row>
    <row r="33506" spans="3:3">
      <c r="C33506" s="1"/>
    </row>
    <row r="33507" spans="3:3">
      <c r="C33507" s="1"/>
    </row>
    <row r="33508" spans="3:3">
      <c r="C33508" s="1"/>
    </row>
    <row r="33509" spans="3:3">
      <c r="C33509" s="1"/>
    </row>
    <row r="33510" spans="3:3">
      <c r="C33510" s="1"/>
    </row>
    <row r="33511" spans="3:3">
      <c r="C33511" s="1"/>
    </row>
    <row r="33512" spans="3:3">
      <c r="C33512" s="1"/>
    </row>
    <row r="33513" spans="3:3">
      <c r="C33513" s="1"/>
    </row>
    <row r="33514" spans="3:3">
      <c r="C33514" s="1"/>
    </row>
    <row r="33515" spans="3:3">
      <c r="C33515" s="1"/>
    </row>
    <row r="33516" spans="3:3">
      <c r="C33516" s="1"/>
    </row>
    <row r="33517" spans="3:3">
      <c r="C33517" s="1"/>
    </row>
    <row r="33518" spans="3:3">
      <c r="C33518" s="1"/>
    </row>
    <row r="33519" spans="3:3">
      <c r="C33519" s="1"/>
    </row>
    <row r="33520" spans="3:3">
      <c r="C33520" s="1"/>
    </row>
    <row r="33521" spans="3:3">
      <c r="C33521" s="1"/>
    </row>
    <row r="33522" spans="3:3">
      <c r="C33522" s="1"/>
    </row>
    <row r="33523" spans="3:3">
      <c r="C33523" s="1"/>
    </row>
    <row r="33524" spans="3:3">
      <c r="C33524" s="1"/>
    </row>
    <row r="33525" spans="3:3">
      <c r="C33525" s="1"/>
    </row>
    <row r="33526" spans="3:3">
      <c r="C33526" s="1"/>
    </row>
    <row r="33527" spans="3:3">
      <c r="C33527" s="1"/>
    </row>
    <row r="33528" spans="3:3">
      <c r="C33528" s="1"/>
    </row>
    <row r="33529" spans="3:3">
      <c r="C33529" s="1"/>
    </row>
    <row r="33530" spans="3:3">
      <c r="C33530" s="1"/>
    </row>
    <row r="33531" spans="3:3">
      <c r="C33531" s="1"/>
    </row>
    <row r="33532" spans="3:3">
      <c r="C33532" s="1"/>
    </row>
    <row r="33533" spans="3:3">
      <c r="C33533" s="1"/>
    </row>
    <row r="33534" spans="3:3">
      <c r="C33534" s="1"/>
    </row>
    <row r="33535" spans="3:3">
      <c r="C33535" s="1"/>
    </row>
    <row r="33536" spans="3:3">
      <c r="C33536" s="1"/>
    </row>
    <row r="33537" spans="3:3">
      <c r="C33537" s="1"/>
    </row>
    <row r="33538" spans="3:3">
      <c r="C33538" s="1"/>
    </row>
    <row r="33539" spans="3:3">
      <c r="C33539" s="1"/>
    </row>
    <row r="33540" spans="3:3">
      <c r="C33540" s="1"/>
    </row>
    <row r="33541" spans="3:3">
      <c r="C33541" s="1"/>
    </row>
    <row r="33542" spans="3:3">
      <c r="C33542" s="1"/>
    </row>
    <row r="33543" spans="3:3">
      <c r="C33543" s="1"/>
    </row>
    <row r="33544" spans="3:3">
      <c r="C33544" s="1"/>
    </row>
    <row r="33545" spans="3:3">
      <c r="C33545" s="1"/>
    </row>
    <row r="33546" spans="3:3">
      <c r="C33546" s="1"/>
    </row>
    <row r="33547" spans="3:3">
      <c r="C33547" s="1"/>
    </row>
    <row r="33548" spans="3:3">
      <c r="C33548" s="1"/>
    </row>
    <row r="33549" spans="3:3">
      <c r="C33549" s="1"/>
    </row>
    <row r="33550" spans="3:3">
      <c r="C33550" s="1"/>
    </row>
    <row r="33551" spans="3:3">
      <c r="C33551" s="1"/>
    </row>
    <row r="33552" spans="3:3">
      <c r="C33552" s="1"/>
    </row>
    <row r="33553" spans="3:3">
      <c r="C33553" s="1"/>
    </row>
    <row r="33554" spans="3:3">
      <c r="C33554" s="1"/>
    </row>
    <row r="33555" spans="3:3">
      <c r="C33555" s="1"/>
    </row>
    <row r="33556" spans="3:3">
      <c r="C33556" s="1"/>
    </row>
    <row r="33557" spans="3:3">
      <c r="C33557" s="1"/>
    </row>
    <row r="33558" spans="3:3">
      <c r="C33558" s="1"/>
    </row>
    <row r="33559" spans="3:3">
      <c r="C33559" s="1"/>
    </row>
    <row r="33560" spans="3:3">
      <c r="C33560" s="1"/>
    </row>
    <row r="33561" spans="3:3">
      <c r="C33561" s="1"/>
    </row>
    <row r="33562" spans="3:3">
      <c r="C33562" s="1"/>
    </row>
    <row r="33563" spans="3:3">
      <c r="C33563" s="1"/>
    </row>
    <row r="33564" spans="3:3">
      <c r="C33564" s="1"/>
    </row>
    <row r="33565" spans="3:3">
      <c r="C33565" s="1"/>
    </row>
    <row r="33566" spans="3:3">
      <c r="C33566" s="1"/>
    </row>
    <row r="33567" spans="3:3">
      <c r="C33567" s="1"/>
    </row>
    <row r="33568" spans="3:3">
      <c r="C33568" s="1"/>
    </row>
    <row r="33569" spans="3:3">
      <c r="C33569" s="1"/>
    </row>
    <row r="33570" spans="3:3">
      <c r="C33570" s="1"/>
    </row>
    <row r="33571" spans="3:3">
      <c r="C33571" s="1"/>
    </row>
    <row r="33572" spans="3:3">
      <c r="C33572" s="1"/>
    </row>
    <row r="33573" spans="3:3">
      <c r="C33573" s="1"/>
    </row>
    <row r="33574" spans="3:3">
      <c r="C33574" s="1"/>
    </row>
    <row r="33575" spans="3:3">
      <c r="C33575" s="1"/>
    </row>
    <row r="33576" spans="3:3">
      <c r="C33576" s="1"/>
    </row>
    <row r="33577" spans="3:3">
      <c r="C33577" s="1"/>
    </row>
    <row r="33578" spans="3:3">
      <c r="C33578" s="1"/>
    </row>
    <row r="33579" spans="3:3">
      <c r="C33579" s="1"/>
    </row>
    <row r="33580" spans="3:3">
      <c r="C33580" s="1"/>
    </row>
    <row r="33581" spans="3:3">
      <c r="C33581" s="1"/>
    </row>
    <row r="33582" spans="3:3">
      <c r="C33582" s="1"/>
    </row>
    <row r="33583" spans="3:3">
      <c r="C33583" s="1"/>
    </row>
    <row r="33584" spans="3:3">
      <c r="C33584" s="1"/>
    </row>
    <row r="33585" spans="3:3">
      <c r="C33585" s="1"/>
    </row>
    <row r="33586" spans="3:3">
      <c r="C33586" s="1"/>
    </row>
    <row r="33587" spans="3:3">
      <c r="C33587" s="1"/>
    </row>
    <row r="33588" spans="3:3">
      <c r="C33588" s="1"/>
    </row>
    <row r="33589" spans="3:3">
      <c r="C33589" s="1"/>
    </row>
    <row r="33590" spans="3:3">
      <c r="C33590" s="1"/>
    </row>
    <row r="33591" spans="3:3">
      <c r="C33591" s="1"/>
    </row>
    <row r="33592" spans="3:3">
      <c r="C33592" s="1"/>
    </row>
    <row r="33593" spans="3:3">
      <c r="C33593" s="1"/>
    </row>
    <row r="33594" spans="3:3">
      <c r="C33594" s="1"/>
    </row>
    <row r="33595" spans="3:3">
      <c r="C33595" s="1"/>
    </row>
    <row r="33596" spans="3:3">
      <c r="C33596" s="1"/>
    </row>
    <row r="33597" spans="3:3">
      <c r="C33597" s="1"/>
    </row>
    <row r="33598" spans="3:3">
      <c r="C33598" s="1"/>
    </row>
    <row r="33599" spans="3:3">
      <c r="C33599" s="1"/>
    </row>
    <row r="33600" spans="3:3">
      <c r="C33600" s="1"/>
    </row>
    <row r="33601" spans="3:3">
      <c r="C33601" s="1"/>
    </row>
    <row r="33602" spans="3:3">
      <c r="C33602" s="1"/>
    </row>
    <row r="33603" spans="3:3">
      <c r="C33603" s="1"/>
    </row>
    <row r="33604" spans="3:3">
      <c r="C33604" s="1"/>
    </row>
    <row r="33605" spans="3:3">
      <c r="C33605" s="1"/>
    </row>
    <row r="33606" spans="3:3">
      <c r="C33606" s="1"/>
    </row>
    <row r="33607" spans="3:3">
      <c r="C33607" s="1"/>
    </row>
    <row r="33608" spans="3:3">
      <c r="C33608" s="1"/>
    </row>
    <row r="33609" spans="3:3">
      <c r="C33609" s="1"/>
    </row>
    <row r="33610" spans="3:3">
      <c r="C33610" s="1"/>
    </row>
    <row r="33611" spans="3:3">
      <c r="C33611" s="1"/>
    </row>
    <row r="33612" spans="3:3">
      <c r="C33612" s="1"/>
    </row>
    <row r="33613" spans="3:3">
      <c r="C33613" s="1"/>
    </row>
    <row r="33614" spans="3:3">
      <c r="C33614" s="1"/>
    </row>
    <row r="33615" spans="3:3">
      <c r="C33615" s="1"/>
    </row>
    <row r="33616" spans="3:3">
      <c r="C33616" s="1"/>
    </row>
    <row r="33617" spans="3:3">
      <c r="C33617" s="1"/>
    </row>
    <row r="33618" spans="3:3">
      <c r="C33618" s="1"/>
    </row>
    <row r="33619" spans="3:3">
      <c r="C33619" s="1"/>
    </row>
    <row r="33620" spans="3:3">
      <c r="C33620" s="1"/>
    </row>
    <row r="33621" spans="3:3">
      <c r="C33621" s="1"/>
    </row>
    <row r="33622" spans="3:3">
      <c r="C33622" s="1"/>
    </row>
    <row r="33623" spans="3:3">
      <c r="C33623" s="1"/>
    </row>
    <row r="33624" spans="3:3">
      <c r="C33624" s="1"/>
    </row>
    <row r="33625" spans="3:3">
      <c r="C33625" s="1"/>
    </row>
    <row r="33626" spans="3:3">
      <c r="C33626" s="1"/>
    </row>
    <row r="33627" spans="3:3">
      <c r="C33627" s="1"/>
    </row>
    <row r="33628" spans="3:3">
      <c r="C33628" s="1"/>
    </row>
    <row r="33629" spans="3:3">
      <c r="C33629" s="1"/>
    </row>
    <row r="33630" spans="3:3">
      <c r="C33630" s="1"/>
    </row>
    <row r="33631" spans="3:3">
      <c r="C33631" s="1"/>
    </row>
    <row r="33632" spans="3:3">
      <c r="C33632" s="1"/>
    </row>
    <row r="33633" spans="3:3">
      <c r="C33633" s="1"/>
    </row>
    <row r="33634" spans="3:3">
      <c r="C33634" s="1"/>
    </row>
    <row r="33635" spans="3:3">
      <c r="C33635" s="1"/>
    </row>
    <row r="33636" spans="3:3">
      <c r="C33636" s="1"/>
    </row>
    <row r="33637" spans="3:3">
      <c r="C33637" s="1"/>
    </row>
    <row r="33638" spans="3:3">
      <c r="C33638" s="1"/>
    </row>
    <row r="33639" spans="3:3">
      <c r="C33639" s="1"/>
    </row>
    <row r="33640" spans="3:3">
      <c r="C33640" s="1"/>
    </row>
    <row r="33641" spans="3:3">
      <c r="C33641" s="1"/>
    </row>
    <row r="33642" spans="3:3">
      <c r="C33642" s="1"/>
    </row>
    <row r="33643" spans="3:3">
      <c r="C33643" s="1"/>
    </row>
    <row r="33644" spans="3:3">
      <c r="C33644" s="1"/>
    </row>
    <row r="33645" spans="3:3">
      <c r="C33645" s="1"/>
    </row>
    <row r="33646" spans="3:3">
      <c r="C33646" s="1"/>
    </row>
    <row r="33647" spans="3:3">
      <c r="C33647" s="1"/>
    </row>
    <row r="33648" spans="3:3">
      <c r="C33648" s="1"/>
    </row>
    <row r="33649" spans="3:3">
      <c r="C33649" s="1"/>
    </row>
    <row r="33650" spans="3:3">
      <c r="C33650" s="1"/>
    </row>
    <row r="33651" spans="3:3">
      <c r="C33651" s="1"/>
    </row>
    <row r="33652" spans="3:3">
      <c r="C33652" s="1"/>
    </row>
    <row r="33653" spans="3:3">
      <c r="C33653" s="1"/>
    </row>
    <row r="33654" spans="3:3">
      <c r="C33654" s="1"/>
    </row>
    <row r="33655" spans="3:3">
      <c r="C33655" s="1"/>
    </row>
    <row r="33656" spans="3:3">
      <c r="C33656" s="1"/>
    </row>
    <row r="33657" spans="3:3">
      <c r="C33657" s="1"/>
    </row>
    <row r="33658" spans="3:3">
      <c r="C33658" s="1"/>
    </row>
    <row r="33659" spans="3:3">
      <c r="C33659" s="1"/>
    </row>
    <row r="33660" spans="3:3">
      <c r="C33660" s="1"/>
    </row>
    <row r="33661" spans="3:3">
      <c r="C33661" s="1"/>
    </row>
    <row r="33662" spans="3:3">
      <c r="C33662" s="1"/>
    </row>
    <row r="33663" spans="3:3">
      <c r="C33663" s="1"/>
    </row>
    <row r="33664" spans="3:3">
      <c r="C33664" s="1"/>
    </row>
    <row r="33665" spans="3:3">
      <c r="C33665" s="1"/>
    </row>
    <row r="33666" spans="3:3">
      <c r="C33666" s="1"/>
    </row>
    <row r="33667" spans="3:3">
      <c r="C33667" s="1"/>
    </row>
    <row r="33668" spans="3:3">
      <c r="C33668" s="1"/>
    </row>
    <row r="33669" spans="3:3">
      <c r="C33669" s="1"/>
    </row>
    <row r="33670" spans="3:3">
      <c r="C33670" s="1"/>
    </row>
    <row r="33671" spans="3:3">
      <c r="C33671" s="1"/>
    </row>
    <row r="33672" spans="3:3">
      <c r="C33672" s="1"/>
    </row>
    <row r="33673" spans="3:3">
      <c r="C33673" s="1"/>
    </row>
    <row r="33674" spans="3:3">
      <c r="C33674" s="1"/>
    </row>
    <row r="33675" spans="3:3">
      <c r="C33675" s="1"/>
    </row>
    <row r="33676" spans="3:3">
      <c r="C33676" s="1"/>
    </row>
    <row r="33677" spans="3:3">
      <c r="C33677" s="1"/>
    </row>
    <row r="33678" spans="3:3">
      <c r="C33678" s="1"/>
    </row>
    <row r="33679" spans="3:3">
      <c r="C33679" s="1"/>
    </row>
    <row r="33680" spans="3:3">
      <c r="C33680" s="1"/>
    </row>
    <row r="33681" spans="3:3">
      <c r="C33681" s="1"/>
    </row>
    <row r="33682" spans="3:3">
      <c r="C33682" s="1"/>
    </row>
    <row r="33683" spans="3:3">
      <c r="C33683" s="1"/>
    </row>
    <row r="33684" spans="3:3">
      <c r="C33684" s="1"/>
    </row>
    <row r="33685" spans="3:3">
      <c r="C33685" s="1"/>
    </row>
    <row r="33686" spans="3:3">
      <c r="C33686" s="1"/>
    </row>
    <row r="33687" spans="3:3">
      <c r="C33687" s="1"/>
    </row>
    <row r="33688" spans="3:3">
      <c r="C33688" s="1"/>
    </row>
    <row r="33689" spans="3:3">
      <c r="C33689" s="1"/>
    </row>
    <row r="33690" spans="3:3">
      <c r="C33690" s="1"/>
    </row>
    <row r="33691" spans="3:3">
      <c r="C33691" s="1"/>
    </row>
    <row r="33692" spans="3:3">
      <c r="C33692" s="1"/>
    </row>
    <row r="33693" spans="3:3">
      <c r="C33693" s="1"/>
    </row>
    <row r="33694" spans="3:3">
      <c r="C33694" s="1"/>
    </row>
    <row r="33695" spans="3:3">
      <c r="C33695" s="1"/>
    </row>
    <row r="33696" spans="3:3">
      <c r="C33696" s="1"/>
    </row>
    <row r="33697" spans="3:3">
      <c r="C33697" s="1"/>
    </row>
    <row r="33698" spans="3:3">
      <c r="C33698" s="1"/>
    </row>
    <row r="33699" spans="3:3">
      <c r="C33699" s="1"/>
    </row>
    <row r="33700" spans="3:3">
      <c r="C33700" s="1"/>
    </row>
    <row r="33701" spans="3:3">
      <c r="C33701" s="1"/>
    </row>
    <row r="33702" spans="3:3">
      <c r="C33702" s="1"/>
    </row>
    <row r="33703" spans="3:3">
      <c r="C33703" s="1"/>
    </row>
    <row r="33704" spans="3:3">
      <c r="C33704" s="1"/>
    </row>
    <row r="33705" spans="3:3">
      <c r="C33705" s="1"/>
    </row>
    <row r="33706" spans="3:3">
      <c r="C33706" s="1"/>
    </row>
    <row r="33707" spans="3:3">
      <c r="C33707" s="1"/>
    </row>
    <row r="33708" spans="3:3">
      <c r="C33708" s="1"/>
    </row>
    <row r="33709" spans="3:3">
      <c r="C33709" s="1"/>
    </row>
    <row r="33710" spans="3:3">
      <c r="C33710" s="1"/>
    </row>
    <row r="33711" spans="3:3">
      <c r="C33711" s="1"/>
    </row>
    <row r="33712" spans="3:3">
      <c r="C33712" s="1"/>
    </row>
    <row r="33713" spans="3:3">
      <c r="C33713" s="1"/>
    </row>
    <row r="33714" spans="3:3">
      <c r="C33714" s="1"/>
    </row>
    <row r="33715" spans="3:3">
      <c r="C33715" s="1"/>
    </row>
    <row r="33716" spans="3:3">
      <c r="C33716" s="1"/>
    </row>
    <row r="33717" spans="3:3">
      <c r="C33717" s="1"/>
    </row>
    <row r="33718" spans="3:3">
      <c r="C33718" s="1"/>
    </row>
    <row r="33719" spans="3:3">
      <c r="C33719" s="1"/>
    </row>
    <row r="33720" spans="3:3">
      <c r="C33720" s="1"/>
    </row>
    <row r="33721" spans="3:3">
      <c r="C33721" s="1"/>
    </row>
    <row r="33722" spans="3:3">
      <c r="C33722" s="1"/>
    </row>
    <row r="33723" spans="3:3">
      <c r="C33723" s="1"/>
    </row>
    <row r="33724" spans="3:3">
      <c r="C33724" s="1"/>
    </row>
    <row r="33725" spans="3:3">
      <c r="C33725" s="1"/>
    </row>
    <row r="33726" spans="3:3">
      <c r="C33726" s="1"/>
    </row>
    <row r="33727" spans="3:3">
      <c r="C33727" s="1"/>
    </row>
    <row r="33728" spans="3:3">
      <c r="C33728" s="1"/>
    </row>
    <row r="33729" spans="3:3">
      <c r="C33729" s="1"/>
    </row>
    <row r="33730" spans="3:3">
      <c r="C33730" s="1"/>
    </row>
    <row r="33731" spans="3:3">
      <c r="C33731" s="1"/>
    </row>
    <row r="33732" spans="3:3">
      <c r="C33732" s="1"/>
    </row>
    <row r="33733" spans="3:3">
      <c r="C33733" s="1"/>
    </row>
    <row r="33734" spans="3:3">
      <c r="C33734" s="1"/>
    </row>
    <row r="33735" spans="3:3">
      <c r="C33735" s="1"/>
    </row>
    <row r="33736" spans="3:3">
      <c r="C33736" s="1"/>
    </row>
    <row r="33737" spans="3:3">
      <c r="C33737" s="1"/>
    </row>
    <row r="33738" spans="3:3">
      <c r="C33738" s="1"/>
    </row>
    <row r="33739" spans="3:3">
      <c r="C33739" s="1"/>
    </row>
    <row r="33740" spans="3:3">
      <c r="C33740" s="1"/>
    </row>
    <row r="33741" spans="3:3">
      <c r="C33741" s="1"/>
    </row>
    <row r="33742" spans="3:3">
      <c r="C33742" s="1"/>
    </row>
    <row r="33743" spans="3:3">
      <c r="C33743" s="1"/>
    </row>
    <row r="33744" spans="3:3">
      <c r="C33744" s="1"/>
    </row>
    <row r="33745" spans="3:3">
      <c r="C33745" s="1"/>
    </row>
    <row r="33746" spans="3:3">
      <c r="C33746" s="1"/>
    </row>
    <row r="33747" spans="3:3">
      <c r="C33747" s="1"/>
    </row>
    <row r="33748" spans="3:3">
      <c r="C33748" s="1"/>
    </row>
    <row r="33749" spans="3:3">
      <c r="C33749" s="1"/>
    </row>
    <row r="33750" spans="3:3">
      <c r="C33750" s="1"/>
    </row>
    <row r="33751" spans="3:3">
      <c r="C33751" s="1"/>
    </row>
    <row r="33752" spans="3:3">
      <c r="C33752" s="1"/>
    </row>
    <row r="33753" spans="3:3">
      <c r="C33753" s="1"/>
    </row>
    <row r="33754" spans="3:3">
      <c r="C33754" s="1"/>
    </row>
    <row r="33755" spans="3:3">
      <c r="C33755" s="1"/>
    </row>
    <row r="33756" spans="3:3">
      <c r="C33756" s="1"/>
    </row>
    <row r="33757" spans="3:3">
      <c r="C33757" s="1"/>
    </row>
    <row r="33758" spans="3:3">
      <c r="C33758" s="1"/>
    </row>
    <row r="33759" spans="3:3">
      <c r="C33759" s="1"/>
    </row>
    <row r="33760" spans="3:3">
      <c r="C33760" s="1"/>
    </row>
    <row r="33761" spans="3:3">
      <c r="C33761" s="1"/>
    </row>
    <row r="33762" spans="3:3">
      <c r="C33762" s="1"/>
    </row>
    <row r="33763" spans="3:3">
      <c r="C33763" s="1"/>
    </row>
    <row r="33764" spans="3:3">
      <c r="C33764" s="1"/>
    </row>
    <row r="33765" spans="3:3">
      <c r="C33765" s="1"/>
    </row>
    <row r="33766" spans="3:3">
      <c r="C33766" s="1"/>
    </row>
    <row r="33767" spans="3:3">
      <c r="C33767" s="1"/>
    </row>
    <row r="33768" spans="3:3">
      <c r="C33768" s="1"/>
    </row>
    <row r="33769" spans="3:3">
      <c r="C33769" s="1"/>
    </row>
    <row r="33770" spans="3:3">
      <c r="C33770" s="1"/>
    </row>
    <row r="33771" spans="3:3">
      <c r="C33771" s="1"/>
    </row>
    <row r="33772" spans="3:3">
      <c r="C33772" s="1"/>
    </row>
    <row r="33773" spans="3:3">
      <c r="C33773" s="1"/>
    </row>
    <row r="33774" spans="3:3">
      <c r="C33774" s="1"/>
    </row>
    <row r="33775" spans="3:3">
      <c r="C33775" s="1"/>
    </row>
    <row r="33776" spans="3:3">
      <c r="C33776" s="1"/>
    </row>
    <row r="33777" spans="3:3">
      <c r="C33777" s="1"/>
    </row>
    <row r="33778" spans="3:3">
      <c r="C33778" s="1"/>
    </row>
    <row r="33779" spans="3:3">
      <c r="C33779" s="1"/>
    </row>
    <row r="33780" spans="3:3">
      <c r="C33780" s="1"/>
    </row>
    <row r="33781" spans="3:3">
      <c r="C33781" s="1"/>
    </row>
    <row r="33782" spans="3:3">
      <c r="C33782" s="1"/>
    </row>
    <row r="33783" spans="3:3">
      <c r="C33783" s="1"/>
    </row>
    <row r="33784" spans="3:3">
      <c r="C33784" s="1"/>
    </row>
    <row r="33785" spans="3:3">
      <c r="C33785" s="1"/>
    </row>
    <row r="33786" spans="3:3">
      <c r="C33786" s="1"/>
    </row>
    <row r="33787" spans="3:3">
      <c r="C33787" s="1"/>
    </row>
    <row r="33788" spans="3:3">
      <c r="C33788" s="1"/>
    </row>
    <row r="33789" spans="3:3">
      <c r="C33789" s="1"/>
    </row>
    <row r="33790" spans="3:3">
      <c r="C33790" s="1"/>
    </row>
    <row r="33791" spans="3:3">
      <c r="C33791" s="1"/>
    </row>
    <row r="33792" spans="3:3">
      <c r="C33792" s="1"/>
    </row>
    <row r="33793" spans="3:3">
      <c r="C33793" s="1"/>
    </row>
    <row r="33794" spans="3:3">
      <c r="C33794" s="1"/>
    </row>
    <row r="33795" spans="3:3">
      <c r="C33795" s="1"/>
    </row>
    <row r="33796" spans="3:3">
      <c r="C33796" s="1"/>
    </row>
    <row r="33797" spans="3:3">
      <c r="C33797" s="1"/>
    </row>
    <row r="33798" spans="3:3">
      <c r="C33798" s="1"/>
    </row>
    <row r="33799" spans="3:3">
      <c r="C33799" s="1"/>
    </row>
    <row r="33800" spans="3:3">
      <c r="C33800" s="1"/>
    </row>
    <row r="33801" spans="3:3">
      <c r="C33801" s="1"/>
    </row>
    <row r="33802" spans="3:3">
      <c r="C33802" s="1"/>
    </row>
    <row r="33803" spans="3:3">
      <c r="C33803" s="1"/>
    </row>
    <row r="33804" spans="3:3">
      <c r="C33804" s="1"/>
    </row>
    <row r="33805" spans="3:3">
      <c r="C33805" s="1"/>
    </row>
    <row r="33806" spans="3:3">
      <c r="C33806" s="1"/>
    </row>
    <row r="33807" spans="3:3">
      <c r="C33807" s="1"/>
    </row>
    <row r="33808" spans="3:3">
      <c r="C33808" s="1"/>
    </row>
    <row r="33809" spans="3:3">
      <c r="C33809" s="1"/>
    </row>
    <row r="33810" spans="3:3">
      <c r="C33810" s="1"/>
    </row>
    <row r="33811" spans="3:3">
      <c r="C33811" s="1"/>
    </row>
    <row r="33812" spans="3:3">
      <c r="C33812" s="1"/>
    </row>
    <row r="33813" spans="3:3">
      <c r="C33813" s="1"/>
    </row>
    <row r="33814" spans="3:3">
      <c r="C33814" s="1"/>
    </row>
    <row r="33815" spans="3:3">
      <c r="C33815" s="1"/>
    </row>
    <row r="33816" spans="3:3">
      <c r="C33816" s="1"/>
    </row>
    <row r="33817" spans="3:3">
      <c r="C33817" s="1"/>
    </row>
    <row r="33818" spans="3:3">
      <c r="C33818" s="1"/>
    </row>
    <row r="33819" spans="3:3">
      <c r="C33819" s="1"/>
    </row>
    <row r="33820" spans="3:3">
      <c r="C33820" s="1"/>
    </row>
    <row r="33821" spans="3:3">
      <c r="C33821" s="1"/>
    </row>
    <row r="33822" spans="3:3">
      <c r="C33822" s="1"/>
    </row>
    <row r="33823" spans="3:3">
      <c r="C33823" s="1"/>
    </row>
    <row r="33824" spans="3:3">
      <c r="C33824" s="1"/>
    </row>
    <row r="33825" spans="3:3">
      <c r="C33825" s="1"/>
    </row>
    <row r="33826" spans="3:3">
      <c r="C33826" s="1"/>
    </row>
    <row r="33827" spans="3:3">
      <c r="C33827" s="1"/>
    </row>
    <row r="33828" spans="3:3">
      <c r="C33828" s="1"/>
    </row>
    <row r="33829" spans="3:3">
      <c r="C33829" s="1"/>
    </row>
    <row r="33830" spans="3:3">
      <c r="C33830" s="1"/>
    </row>
    <row r="33831" spans="3:3">
      <c r="C33831" s="1"/>
    </row>
    <row r="33832" spans="3:3">
      <c r="C33832" s="1"/>
    </row>
    <row r="33833" spans="3:3">
      <c r="C33833" s="1"/>
    </row>
    <row r="33834" spans="3:3">
      <c r="C33834" s="1"/>
    </row>
    <row r="33835" spans="3:3">
      <c r="C33835" s="1"/>
    </row>
    <row r="33836" spans="3:3">
      <c r="C33836" s="1"/>
    </row>
    <row r="33837" spans="3:3">
      <c r="C33837" s="1"/>
    </row>
    <row r="33838" spans="3:3">
      <c r="C33838" s="1"/>
    </row>
    <row r="33839" spans="3:3">
      <c r="C33839" s="1"/>
    </row>
    <row r="33840" spans="3:3">
      <c r="C33840" s="1"/>
    </row>
    <row r="33841" spans="3:3">
      <c r="C33841" s="1"/>
    </row>
    <row r="33842" spans="3:3">
      <c r="C33842" s="1"/>
    </row>
    <row r="33843" spans="3:3">
      <c r="C33843" s="1"/>
    </row>
    <row r="33844" spans="3:3">
      <c r="C33844" s="1"/>
    </row>
    <row r="33845" spans="3:3">
      <c r="C33845" s="1"/>
    </row>
    <row r="33846" spans="3:3">
      <c r="C33846" s="1"/>
    </row>
    <row r="33847" spans="3:3">
      <c r="C33847" s="1"/>
    </row>
    <row r="33848" spans="3:3">
      <c r="C33848" s="1"/>
    </row>
    <row r="33849" spans="3:3">
      <c r="C33849" s="1"/>
    </row>
    <row r="33850" spans="3:3">
      <c r="C33850" s="1"/>
    </row>
    <row r="33851" spans="3:3">
      <c r="C33851" s="1"/>
    </row>
    <row r="33852" spans="3:3">
      <c r="C33852" s="1"/>
    </row>
    <row r="33853" spans="3:3">
      <c r="C33853" s="1"/>
    </row>
    <row r="33854" spans="3:3">
      <c r="C33854" s="1"/>
    </row>
    <row r="33855" spans="3:3">
      <c r="C33855" s="1"/>
    </row>
    <row r="33856" spans="3:3">
      <c r="C33856" s="1"/>
    </row>
    <row r="33857" spans="3:3">
      <c r="C33857" s="1"/>
    </row>
    <row r="33858" spans="3:3">
      <c r="C33858" s="1"/>
    </row>
    <row r="33859" spans="3:3">
      <c r="C33859" s="1"/>
    </row>
    <row r="33860" spans="3:3">
      <c r="C33860" s="1"/>
    </row>
    <row r="33861" spans="3:3">
      <c r="C33861" s="1"/>
    </row>
    <row r="33862" spans="3:3">
      <c r="C33862" s="1"/>
    </row>
    <row r="33863" spans="3:3">
      <c r="C33863" s="1"/>
    </row>
    <row r="33864" spans="3:3">
      <c r="C33864" s="1"/>
    </row>
    <row r="33865" spans="3:3">
      <c r="C33865" s="1"/>
    </row>
    <row r="33866" spans="3:3">
      <c r="C33866" s="1"/>
    </row>
    <row r="33867" spans="3:3">
      <c r="C33867" s="1"/>
    </row>
    <row r="33868" spans="3:3">
      <c r="C33868" s="1"/>
    </row>
    <row r="33869" spans="3:3">
      <c r="C33869" s="1"/>
    </row>
    <row r="33870" spans="3:3">
      <c r="C33870" s="1"/>
    </row>
    <row r="33871" spans="3:3">
      <c r="C33871" s="1"/>
    </row>
    <row r="33872" spans="3:3">
      <c r="C33872" s="1"/>
    </row>
    <row r="33873" spans="3:3">
      <c r="C33873" s="1"/>
    </row>
    <row r="33874" spans="3:3">
      <c r="C33874" s="1"/>
    </row>
    <row r="33875" spans="3:3">
      <c r="C33875" s="1"/>
    </row>
    <row r="33876" spans="3:3">
      <c r="C33876" s="1"/>
    </row>
    <row r="33877" spans="3:3">
      <c r="C33877" s="1"/>
    </row>
    <row r="33878" spans="3:3">
      <c r="C33878" s="1"/>
    </row>
    <row r="33879" spans="3:3">
      <c r="C33879" s="1"/>
    </row>
    <row r="33880" spans="3:3">
      <c r="C33880" s="1"/>
    </row>
    <row r="33881" spans="3:3">
      <c r="C33881" s="1"/>
    </row>
    <row r="33882" spans="3:3">
      <c r="C33882" s="1"/>
    </row>
    <row r="33883" spans="3:3">
      <c r="C33883" s="1"/>
    </row>
    <row r="33884" spans="3:3">
      <c r="C33884" s="1"/>
    </row>
    <row r="33885" spans="3:3">
      <c r="C33885" s="1"/>
    </row>
    <row r="33886" spans="3:3">
      <c r="C33886" s="1"/>
    </row>
    <row r="33887" spans="3:3">
      <c r="C33887" s="1"/>
    </row>
    <row r="33888" spans="3:3">
      <c r="C33888" s="1"/>
    </row>
    <row r="33889" spans="3:3">
      <c r="C33889" s="1"/>
    </row>
    <row r="33890" spans="3:3">
      <c r="C33890" s="1"/>
    </row>
    <row r="33891" spans="3:3">
      <c r="C33891" s="1"/>
    </row>
    <row r="33892" spans="3:3">
      <c r="C33892" s="1"/>
    </row>
    <row r="33893" spans="3:3">
      <c r="C33893" s="1"/>
    </row>
    <row r="33894" spans="3:3">
      <c r="C33894" s="1"/>
    </row>
    <row r="33895" spans="3:3">
      <c r="C33895" s="1"/>
    </row>
    <row r="33896" spans="3:3">
      <c r="C33896" s="1"/>
    </row>
    <row r="33897" spans="3:3">
      <c r="C33897" s="1"/>
    </row>
    <row r="33898" spans="3:3">
      <c r="C33898" s="1"/>
    </row>
    <row r="33899" spans="3:3">
      <c r="C33899" s="1"/>
    </row>
    <row r="33900" spans="3:3">
      <c r="C33900" s="1"/>
    </row>
    <row r="33901" spans="3:3">
      <c r="C33901" s="1"/>
    </row>
    <row r="33902" spans="3:3">
      <c r="C33902" s="1"/>
    </row>
    <row r="33903" spans="3:3">
      <c r="C33903" s="1"/>
    </row>
    <row r="33904" spans="3:3">
      <c r="C33904" s="1"/>
    </row>
    <row r="33905" spans="3:3">
      <c r="C33905" s="1"/>
    </row>
    <row r="33906" spans="3:3">
      <c r="C33906" s="1"/>
    </row>
    <row r="33907" spans="3:3">
      <c r="C33907" s="1"/>
    </row>
    <row r="33908" spans="3:3">
      <c r="C33908" s="1"/>
    </row>
    <row r="33909" spans="3:3">
      <c r="C33909" s="1"/>
    </row>
    <row r="33910" spans="3:3">
      <c r="C33910" s="1"/>
    </row>
    <row r="33911" spans="3:3">
      <c r="C33911" s="1"/>
    </row>
    <row r="33912" spans="3:3">
      <c r="C33912" s="1"/>
    </row>
    <row r="33913" spans="3:3">
      <c r="C33913" s="1"/>
    </row>
    <row r="33914" spans="3:3">
      <c r="C33914" s="1"/>
    </row>
    <row r="33915" spans="3:3">
      <c r="C33915" s="1"/>
    </row>
    <row r="33916" spans="3:3">
      <c r="C33916" s="1"/>
    </row>
    <row r="33917" spans="3:3">
      <c r="C33917" s="1"/>
    </row>
    <row r="33918" spans="3:3">
      <c r="C33918" s="1"/>
    </row>
    <row r="33919" spans="3:3">
      <c r="C33919" s="1"/>
    </row>
    <row r="33920" spans="3:3">
      <c r="C33920" s="1"/>
    </row>
    <row r="33921" spans="3:3">
      <c r="C33921" s="1"/>
    </row>
    <row r="33922" spans="3:3">
      <c r="C33922" s="1"/>
    </row>
    <row r="33923" spans="3:3">
      <c r="C33923" s="1"/>
    </row>
    <row r="33924" spans="3:3">
      <c r="C33924" s="1"/>
    </row>
    <row r="33925" spans="3:3">
      <c r="C33925" s="1"/>
    </row>
    <row r="33926" spans="3:3">
      <c r="C33926" s="1"/>
    </row>
    <row r="33927" spans="3:3">
      <c r="C33927" s="1"/>
    </row>
    <row r="33928" spans="3:3">
      <c r="C33928" s="1"/>
    </row>
    <row r="33929" spans="3:3">
      <c r="C33929" s="1"/>
    </row>
    <row r="33930" spans="3:3">
      <c r="C33930" s="1"/>
    </row>
    <row r="33931" spans="3:3">
      <c r="C33931" s="1"/>
    </row>
    <row r="33932" spans="3:3">
      <c r="C33932" s="1"/>
    </row>
    <row r="33933" spans="3:3">
      <c r="C33933" s="1"/>
    </row>
    <row r="33934" spans="3:3">
      <c r="C33934" s="1"/>
    </row>
    <row r="33935" spans="3:3">
      <c r="C33935" s="1"/>
    </row>
    <row r="33936" spans="3:3">
      <c r="C33936" s="1"/>
    </row>
    <row r="33937" spans="3:3">
      <c r="C33937" s="1"/>
    </row>
    <row r="33938" spans="3:3">
      <c r="C33938" s="1"/>
    </row>
    <row r="33939" spans="3:3">
      <c r="C33939" s="1"/>
    </row>
    <row r="33940" spans="3:3">
      <c r="C33940" s="1"/>
    </row>
    <row r="33941" spans="3:3">
      <c r="C33941" s="1"/>
    </row>
    <row r="33942" spans="3:3">
      <c r="C33942" s="1"/>
    </row>
    <row r="33943" spans="3:3">
      <c r="C33943" s="1"/>
    </row>
    <row r="33944" spans="3:3">
      <c r="C33944" s="1"/>
    </row>
    <row r="33945" spans="3:3">
      <c r="C33945" s="1"/>
    </row>
    <row r="33946" spans="3:3">
      <c r="C33946" s="1"/>
    </row>
    <row r="33947" spans="3:3">
      <c r="C33947" s="1"/>
    </row>
    <row r="33948" spans="3:3">
      <c r="C33948" s="1"/>
    </row>
    <row r="33949" spans="3:3">
      <c r="C33949" s="1"/>
    </row>
    <row r="33950" spans="3:3">
      <c r="C33950" s="1"/>
    </row>
    <row r="33951" spans="3:3">
      <c r="C33951" s="1"/>
    </row>
    <row r="33952" spans="3:3">
      <c r="C33952" s="1"/>
    </row>
    <row r="33953" spans="3:3">
      <c r="C33953" s="1"/>
    </row>
    <row r="33954" spans="3:3">
      <c r="C33954" s="1"/>
    </row>
    <row r="33955" spans="3:3">
      <c r="C33955" s="1"/>
    </row>
    <row r="33956" spans="3:3">
      <c r="C33956" s="1"/>
    </row>
    <row r="33957" spans="3:3">
      <c r="C33957" s="1"/>
    </row>
    <row r="33958" spans="3:3">
      <c r="C33958" s="1"/>
    </row>
    <row r="33959" spans="3:3">
      <c r="C33959" s="1"/>
    </row>
    <row r="33960" spans="3:3">
      <c r="C33960" s="1"/>
    </row>
    <row r="33961" spans="3:3">
      <c r="C33961" s="1"/>
    </row>
    <row r="33962" spans="3:3">
      <c r="C33962" s="1"/>
    </row>
    <row r="33963" spans="3:3">
      <c r="C33963" s="1"/>
    </row>
    <row r="33964" spans="3:3">
      <c r="C33964" s="1"/>
    </row>
    <row r="33965" spans="3:3">
      <c r="C33965" s="1"/>
    </row>
    <row r="33966" spans="3:3">
      <c r="C33966" s="1"/>
    </row>
    <row r="33967" spans="3:3">
      <c r="C33967" s="1"/>
    </row>
    <row r="33968" spans="3:3">
      <c r="C33968" s="1"/>
    </row>
    <row r="33969" spans="3:3">
      <c r="C33969" s="1"/>
    </row>
    <row r="33970" spans="3:3">
      <c r="C33970" s="1"/>
    </row>
    <row r="33971" spans="3:3">
      <c r="C33971" s="1"/>
    </row>
    <row r="33972" spans="3:3">
      <c r="C33972" s="1"/>
    </row>
    <row r="33973" spans="3:3">
      <c r="C33973" s="1"/>
    </row>
    <row r="33974" spans="3:3">
      <c r="C33974" s="1"/>
    </row>
    <row r="33975" spans="3:3">
      <c r="C33975" s="1"/>
    </row>
    <row r="33976" spans="3:3">
      <c r="C33976" s="1"/>
    </row>
    <row r="33977" spans="3:3">
      <c r="C33977" s="1"/>
    </row>
    <row r="33978" spans="3:3">
      <c r="C33978" s="1"/>
    </row>
    <row r="33979" spans="3:3">
      <c r="C33979" s="1"/>
    </row>
    <row r="33980" spans="3:3">
      <c r="C33980" s="1"/>
    </row>
    <row r="33981" spans="3:3">
      <c r="C33981" s="1"/>
    </row>
    <row r="33982" spans="3:3">
      <c r="C33982" s="1"/>
    </row>
    <row r="33983" spans="3:3">
      <c r="C33983" s="1"/>
    </row>
    <row r="33984" spans="3:3">
      <c r="C33984" s="1"/>
    </row>
    <row r="33985" spans="3:3">
      <c r="C33985" s="1"/>
    </row>
    <row r="33986" spans="3:3">
      <c r="C33986" s="1"/>
    </row>
    <row r="33987" spans="3:3">
      <c r="C33987" s="1"/>
    </row>
    <row r="33988" spans="3:3">
      <c r="C33988" s="1"/>
    </row>
    <row r="33989" spans="3:3">
      <c r="C33989" s="1"/>
    </row>
    <row r="33990" spans="3:3">
      <c r="C33990" s="1"/>
    </row>
    <row r="33991" spans="3:3">
      <c r="C33991" s="1"/>
    </row>
    <row r="33992" spans="3:3">
      <c r="C33992" s="1"/>
    </row>
    <row r="33993" spans="3:3">
      <c r="C33993" s="1"/>
    </row>
    <row r="33994" spans="3:3">
      <c r="C33994" s="1"/>
    </row>
    <row r="33995" spans="3:3">
      <c r="C33995" s="1"/>
    </row>
    <row r="33996" spans="3:3">
      <c r="C33996" s="1"/>
    </row>
    <row r="33997" spans="3:3">
      <c r="C33997" s="1"/>
    </row>
    <row r="33998" spans="3:3">
      <c r="C33998" s="1"/>
    </row>
    <row r="33999" spans="3:3">
      <c r="C33999" s="1"/>
    </row>
    <row r="34000" spans="3:3">
      <c r="C34000" s="1"/>
    </row>
    <row r="34001" spans="3:3">
      <c r="C34001" s="1"/>
    </row>
    <row r="34002" spans="3:3">
      <c r="C34002" s="1"/>
    </row>
    <row r="34003" spans="3:3">
      <c r="C34003" s="1"/>
    </row>
    <row r="34004" spans="3:3">
      <c r="C34004" s="1"/>
    </row>
    <row r="34005" spans="3:3">
      <c r="C34005" s="1"/>
    </row>
    <row r="34006" spans="3:3">
      <c r="C34006" s="1"/>
    </row>
    <row r="34007" spans="3:3">
      <c r="C34007" s="1"/>
    </row>
    <row r="34008" spans="3:3">
      <c r="C34008" s="1"/>
    </row>
    <row r="34009" spans="3:3">
      <c r="C34009" s="1"/>
    </row>
    <row r="34010" spans="3:3">
      <c r="C34010" s="1"/>
    </row>
    <row r="34011" spans="3:3">
      <c r="C34011" s="1"/>
    </row>
    <row r="34012" spans="3:3">
      <c r="C34012" s="1"/>
    </row>
    <row r="34013" spans="3:3">
      <c r="C34013" s="1"/>
    </row>
    <row r="34014" spans="3:3">
      <c r="C34014" s="1"/>
    </row>
    <row r="34015" spans="3:3">
      <c r="C34015" s="1"/>
    </row>
    <row r="34016" spans="3:3">
      <c r="C34016" s="1"/>
    </row>
    <row r="34017" spans="3:3">
      <c r="C34017" s="1"/>
    </row>
    <row r="34018" spans="3:3">
      <c r="C34018" s="1"/>
    </row>
    <row r="34019" spans="3:3">
      <c r="C34019" s="1"/>
    </row>
    <row r="34020" spans="3:3">
      <c r="C34020" s="1"/>
    </row>
    <row r="34021" spans="3:3">
      <c r="C34021" s="1"/>
    </row>
    <row r="34022" spans="3:3">
      <c r="C34022" s="1"/>
    </row>
    <row r="34023" spans="3:3">
      <c r="C34023" s="1"/>
    </row>
    <row r="34024" spans="3:3">
      <c r="C34024" s="1"/>
    </row>
    <row r="34025" spans="3:3">
      <c r="C34025" s="1"/>
    </row>
    <row r="34026" spans="3:3">
      <c r="C34026" s="1"/>
    </row>
    <row r="34027" spans="3:3">
      <c r="C34027" s="1"/>
    </row>
    <row r="34028" spans="3:3">
      <c r="C34028" s="1"/>
    </row>
    <row r="34029" spans="3:3">
      <c r="C34029" s="1"/>
    </row>
    <row r="34030" spans="3:3">
      <c r="C34030" s="1"/>
    </row>
    <row r="34031" spans="3:3">
      <c r="C34031" s="1"/>
    </row>
    <row r="34032" spans="3:3">
      <c r="C34032" s="1"/>
    </row>
    <row r="34033" spans="3:3">
      <c r="C34033" s="1"/>
    </row>
    <row r="34034" spans="3:3">
      <c r="C34034" s="1"/>
    </row>
    <row r="34035" spans="3:3">
      <c r="C34035" s="1"/>
    </row>
    <row r="34036" spans="3:3">
      <c r="C34036" s="1"/>
    </row>
    <row r="34037" spans="3:3">
      <c r="C34037" s="1"/>
    </row>
    <row r="34038" spans="3:3">
      <c r="C34038" s="1"/>
    </row>
    <row r="34039" spans="3:3">
      <c r="C34039" s="1"/>
    </row>
    <row r="34040" spans="3:3">
      <c r="C34040" s="1"/>
    </row>
    <row r="34041" spans="3:3">
      <c r="C34041" s="1"/>
    </row>
    <row r="34042" spans="3:3">
      <c r="C34042" s="1"/>
    </row>
    <row r="34043" spans="3:3">
      <c r="C34043" s="1"/>
    </row>
    <row r="34044" spans="3:3">
      <c r="C34044" s="1"/>
    </row>
    <row r="34045" spans="3:3">
      <c r="C34045" s="1"/>
    </row>
    <row r="34046" spans="3:3">
      <c r="C34046" s="1"/>
    </row>
    <row r="34047" spans="3:3">
      <c r="C34047" s="1"/>
    </row>
    <row r="34048" spans="3:3">
      <c r="C34048" s="1"/>
    </row>
    <row r="34049" spans="3:3">
      <c r="C34049" s="1"/>
    </row>
    <row r="34050" spans="3:3">
      <c r="C34050" s="1"/>
    </row>
    <row r="34051" spans="3:3">
      <c r="C34051" s="1"/>
    </row>
    <row r="34052" spans="3:3">
      <c r="C34052" s="1"/>
    </row>
    <row r="34053" spans="3:3">
      <c r="C34053" s="1"/>
    </row>
    <row r="34054" spans="3:3">
      <c r="C34054" s="1"/>
    </row>
    <row r="34055" spans="3:3">
      <c r="C34055" s="1"/>
    </row>
    <row r="34056" spans="3:3">
      <c r="C34056" s="1"/>
    </row>
    <row r="34057" spans="3:3">
      <c r="C34057" s="1"/>
    </row>
    <row r="34058" spans="3:3">
      <c r="C34058" s="1"/>
    </row>
    <row r="34059" spans="3:3">
      <c r="C34059" s="1"/>
    </row>
    <row r="34060" spans="3:3">
      <c r="C34060" s="1"/>
    </row>
    <row r="34061" spans="3:3">
      <c r="C34061" s="1"/>
    </row>
    <row r="34062" spans="3:3">
      <c r="C34062" s="1"/>
    </row>
    <row r="34063" spans="3:3">
      <c r="C34063" s="1"/>
    </row>
    <row r="34064" spans="3:3">
      <c r="C34064" s="1"/>
    </row>
    <row r="34065" spans="3:3">
      <c r="C34065" s="1"/>
    </row>
    <row r="34066" spans="3:3">
      <c r="C34066" s="1"/>
    </row>
    <row r="34067" spans="3:3">
      <c r="C34067" s="1"/>
    </row>
    <row r="34068" spans="3:3">
      <c r="C34068" s="1"/>
    </row>
    <row r="34069" spans="3:3">
      <c r="C34069" s="1"/>
    </row>
    <row r="34070" spans="3:3">
      <c r="C34070" s="1"/>
    </row>
    <row r="34071" spans="3:3">
      <c r="C34071" s="1"/>
    </row>
    <row r="34072" spans="3:3">
      <c r="C34072" s="1"/>
    </row>
    <row r="34073" spans="3:3">
      <c r="C34073" s="1"/>
    </row>
    <row r="34074" spans="3:3">
      <c r="C34074" s="1"/>
    </row>
    <row r="34075" spans="3:3">
      <c r="C34075" s="1"/>
    </row>
    <row r="34076" spans="3:3">
      <c r="C34076" s="1"/>
    </row>
    <row r="34077" spans="3:3">
      <c r="C34077" s="1"/>
    </row>
    <row r="34078" spans="3:3">
      <c r="C34078" s="1"/>
    </row>
    <row r="34079" spans="3:3">
      <c r="C34079" s="1"/>
    </row>
    <row r="34080" spans="3:3">
      <c r="C34080" s="1"/>
    </row>
    <row r="34081" spans="3:3">
      <c r="C34081" s="1"/>
    </row>
    <row r="34082" spans="3:3">
      <c r="C34082" s="1"/>
    </row>
    <row r="34083" spans="3:3">
      <c r="C34083" s="1"/>
    </row>
    <row r="34084" spans="3:3">
      <c r="C34084" s="1"/>
    </row>
    <row r="34085" spans="3:3">
      <c r="C34085" s="1"/>
    </row>
    <row r="34086" spans="3:3">
      <c r="C34086" s="1"/>
    </row>
    <row r="34087" spans="3:3">
      <c r="C34087" s="1"/>
    </row>
    <row r="34088" spans="3:3">
      <c r="C34088" s="1"/>
    </row>
    <row r="34089" spans="3:3">
      <c r="C34089" s="1"/>
    </row>
    <row r="34090" spans="3:3">
      <c r="C34090" s="1"/>
    </row>
    <row r="34091" spans="3:3">
      <c r="C34091" s="1"/>
    </row>
    <row r="34092" spans="3:3">
      <c r="C34092" s="1"/>
    </row>
    <row r="34093" spans="3:3">
      <c r="C34093" s="1"/>
    </row>
    <row r="34094" spans="3:3">
      <c r="C34094" s="1"/>
    </row>
    <row r="34095" spans="3:3">
      <c r="C34095" s="1"/>
    </row>
    <row r="34096" spans="3:3">
      <c r="C34096" s="1"/>
    </row>
    <row r="34097" spans="3:3">
      <c r="C34097" s="1"/>
    </row>
    <row r="34098" spans="3:3">
      <c r="C34098" s="1"/>
    </row>
    <row r="34099" spans="3:3">
      <c r="C34099" s="1"/>
    </row>
    <row r="34100" spans="3:3">
      <c r="C34100" s="1"/>
    </row>
    <row r="34101" spans="3:3">
      <c r="C34101" s="1"/>
    </row>
    <row r="34102" spans="3:3">
      <c r="C34102" s="1"/>
    </row>
    <row r="34103" spans="3:3">
      <c r="C34103" s="1"/>
    </row>
    <row r="34104" spans="3:3">
      <c r="C34104" s="1"/>
    </row>
    <row r="34105" spans="3:3">
      <c r="C34105" s="1"/>
    </row>
    <row r="34106" spans="3:3">
      <c r="C34106" s="1"/>
    </row>
    <row r="34107" spans="3:3">
      <c r="C34107" s="1"/>
    </row>
    <row r="34108" spans="3:3">
      <c r="C34108" s="1"/>
    </row>
    <row r="34109" spans="3:3">
      <c r="C34109" s="1"/>
    </row>
    <row r="34110" spans="3:3">
      <c r="C34110" s="1"/>
    </row>
    <row r="34111" spans="3:3">
      <c r="C34111" s="1"/>
    </row>
    <row r="34112" spans="3:3">
      <c r="C34112" s="1"/>
    </row>
    <row r="34113" spans="3:3">
      <c r="C34113" s="1"/>
    </row>
    <row r="34114" spans="3:3">
      <c r="C34114" s="1"/>
    </row>
    <row r="34115" spans="3:3">
      <c r="C34115" s="1"/>
    </row>
    <row r="34116" spans="3:3">
      <c r="C34116" s="1"/>
    </row>
    <row r="34117" spans="3:3">
      <c r="C34117" s="1"/>
    </row>
    <row r="34118" spans="3:3">
      <c r="C34118" s="1"/>
    </row>
    <row r="34119" spans="3:3">
      <c r="C34119" s="1"/>
    </row>
    <row r="34120" spans="3:3">
      <c r="C34120" s="1"/>
    </row>
    <row r="34121" spans="3:3">
      <c r="C34121" s="1"/>
    </row>
    <row r="34122" spans="3:3">
      <c r="C34122" s="1"/>
    </row>
    <row r="34123" spans="3:3">
      <c r="C34123" s="1"/>
    </row>
    <row r="34124" spans="3:3">
      <c r="C34124" s="1"/>
    </row>
    <row r="34125" spans="3:3">
      <c r="C34125" s="1"/>
    </row>
    <row r="34126" spans="3:3">
      <c r="C34126" s="1"/>
    </row>
    <row r="34127" spans="3:3">
      <c r="C34127" s="1"/>
    </row>
    <row r="34128" spans="3:3">
      <c r="C34128" s="1"/>
    </row>
    <row r="34129" spans="3:3">
      <c r="C34129" s="1"/>
    </row>
    <row r="34130" spans="3:3">
      <c r="C34130" s="1"/>
    </row>
    <row r="34131" spans="3:3">
      <c r="C34131" s="1"/>
    </row>
    <row r="34132" spans="3:3">
      <c r="C34132" s="1"/>
    </row>
    <row r="34133" spans="3:3">
      <c r="C34133" s="1"/>
    </row>
    <row r="34134" spans="3:3">
      <c r="C34134" s="1"/>
    </row>
    <row r="34135" spans="3:3">
      <c r="C34135" s="1"/>
    </row>
    <row r="34136" spans="3:3">
      <c r="C34136" s="1"/>
    </row>
    <row r="34137" spans="3:3">
      <c r="C34137" s="1"/>
    </row>
    <row r="34138" spans="3:3">
      <c r="C34138" s="1"/>
    </row>
    <row r="34139" spans="3:3">
      <c r="C34139" s="1"/>
    </row>
    <row r="34140" spans="3:3">
      <c r="C34140" s="1"/>
    </row>
    <row r="34141" spans="3:3">
      <c r="C34141" s="1"/>
    </row>
    <row r="34142" spans="3:3">
      <c r="C34142" s="1"/>
    </row>
    <row r="34143" spans="3:3">
      <c r="C34143" s="1"/>
    </row>
    <row r="34144" spans="3:3">
      <c r="C34144" s="1"/>
    </row>
    <row r="34145" spans="3:3">
      <c r="C34145" s="1"/>
    </row>
    <row r="34146" spans="3:3">
      <c r="C34146" s="1"/>
    </row>
    <row r="34147" spans="3:3">
      <c r="C34147" s="1"/>
    </row>
    <row r="34148" spans="3:3">
      <c r="C34148" s="1"/>
    </row>
    <row r="34149" spans="3:3">
      <c r="C34149" s="1"/>
    </row>
    <row r="34150" spans="3:3">
      <c r="C34150" s="1"/>
    </row>
    <row r="34151" spans="3:3">
      <c r="C34151" s="1"/>
    </row>
    <row r="34152" spans="3:3">
      <c r="C34152" s="1"/>
    </row>
    <row r="34153" spans="3:3">
      <c r="C34153" s="1"/>
    </row>
    <row r="34154" spans="3:3">
      <c r="C34154" s="1"/>
    </row>
    <row r="34155" spans="3:3">
      <c r="C34155" s="1"/>
    </row>
    <row r="34156" spans="3:3">
      <c r="C34156" s="1"/>
    </row>
    <row r="34157" spans="3:3">
      <c r="C34157" s="1"/>
    </row>
    <row r="34158" spans="3:3">
      <c r="C34158" s="1"/>
    </row>
    <row r="34159" spans="3:3">
      <c r="C34159" s="1"/>
    </row>
    <row r="34160" spans="3:3">
      <c r="C34160" s="1"/>
    </row>
    <row r="34161" spans="3:3">
      <c r="C34161" s="1"/>
    </row>
    <row r="34162" spans="3:3">
      <c r="C34162" s="1"/>
    </row>
    <row r="34163" spans="3:3">
      <c r="C34163" s="1"/>
    </row>
    <row r="34164" spans="3:3">
      <c r="C34164" s="1"/>
    </row>
    <row r="34165" spans="3:3">
      <c r="C34165" s="1"/>
    </row>
    <row r="34166" spans="3:3">
      <c r="C34166" s="1"/>
    </row>
    <row r="34167" spans="3:3">
      <c r="C34167" s="1"/>
    </row>
    <row r="34168" spans="3:3">
      <c r="C34168" s="1"/>
    </row>
    <row r="34169" spans="3:3">
      <c r="C34169" s="1"/>
    </row>
    <row r="34170" spans="3:3">
      <c r="C34170" s="1"/>
    </row>
    <row r="34171" spans="3:3">
      <c r="C34171" s="1"/>
    </row>
    <row r="34172" spans="3:3">
      <c r="C34172" s="1"/>
    </row>
    <row r="34173" spans="3:3">
      <c r="C34173" s="1"/>
    </row>
    <row r="34174" spans="3:3">
      <c r="C34174" s="1"/>
    </row>
    <row r="34175" spans="3:3">
      <c r="C34175" s="1"/>
    </row>
    <row r="34176" spans="3:3">
      <c r="C34176" s="1"/>
    </row>
    <row r="34177" spans="3:3">
      <c r="C34177" s="1"/>
    </row>
    <row r="34178" spans="3:3">
      <c r="C34178" s="1"/>
    </row>
    <row r="34179" spans="3:3">
      <c r="C34179" s="1"/>
    </row>
    <row r="34180" spans="3:3">
      <c r="C34180" s="1"/>
    </row>
    <row r="34181" spans="3:3">
      <c r="C34181" s="1"/>
    </row>
    <row r="34182" spans="3:3">
      <c r="C34182" s="1"/>
    </row>
    <row r="34183" spans="3:3">
      <c r="C34183" s="1"/>
    </row>
    <row r="34184" spans="3:3">
      <c r="C34184" s="1"/>
    </row>
    <row r="34185" spans="3:3">
      <c r="C34185" s="1"/>
    </row>
    <row r="34186" spans="3:3">
      <c r="C34186" s="1"/>
    </row>
    <row r="34187" spans="3:3">
      <c r="C34187" s="1"/>
    </row>
    <row r="34188" spans="3:3">
      <c r="C34188" s="1"/>
    </row>
    <row r="34189" spans="3:3">
      <c r="C34189" s="1"/>
    </row>
    <row r="34190" spans="3:3">
      <c r="C34190" s="1"/>
    </row>
    <row r="34191" spans="3:3">
      <c r="C34191" s="1"/>
    </row>
    <row r="34192" spans="3:3">
      <c r="C34192" s="1"/>
    </row>
    <row r="34193" spans="3:3">
      <c r="C34193" s="1"/>
    </row>
    <row r="34194" spans="3:3">
      <c r="C34194" s="1"/>
    </row>
    <row r="34195" spans="3:3">
      <c r="C34195" s="1"/>
    </row>
    <row r="34196" spans="3:3">
      <c r="C34196" s="1"/>
    </row>
    <row r="34197" spans="3:3">
      <c r="C34197" s="1"/>
    </row>
    <row r="34198" spans="3:3">
      <c r="C34198" s="1"/>
    </row>
    <row r="34199" spans="3:3">
      <c r="C34199" s="1"/>
    </row>
    <row r="34200" spans="3:3">
      <c r="C34200" s="1"/>
    </row>
    <row r="34201" spans="3:3">
      <c r="C34201" s="1"/>
    </row>
    <row r="34202" spans="3:3">
      <c r="C34202" s="1"/>
    </row>
    <row r="34203" spans="3:3">
      <c r="C34203" s="1"/>
    </row>
    <row r="34204" spans="3:3">
      <c r="C34204" s="1"/>
    </row>
    <row r="34205" spans="3:3">
      <c r="C34205" s="1"/>
    </row>
    <row r="34206" spans="3:3">
      <c r="C34206" s="1"/>
    </row>
    <row r="34207" spans="3:3">
      <c r="C34207" s="1"/>
    </row>
    <row r="34208" spans="3:3">
      <c r="C34208" s="1"/>
    </row>
    <row r="34209" spans="3:3">
      <c r="C34209" s="1"/>
    </row>
    <row r="34210" spans="3:3">
      <c r="C34210" s="1"/>
    </row>
    <row r="34211" spans="3:3">
      <c r="C34211" s="1"/>
    </row>
    <row r="34212" spans="3:3">
      <c r="C34212" s="1"/>
    </row>
    <row r="34213" spans="3:3">
      <c r="C34213" s="1"/>
    </row>
    <row r="34214" spans="3:3">
      <c r="C34214" s="1"/>
    </row>
    <row r="34215" spans="3:3">
      <c r="C34215" s="1"/>
    </row>
    <row r="34216" spans="3:3">
      <c r="C34216" s="1"/>
    </row>
    <row r="34217" spans="3:3">
      <c r="C34217" s="1"/>
    </row>
    <row r="34218" spans="3:3">
      <c r="C34218" s="1"/>
    </row>
    <row r="34219" spans="3:3">
      <c r="C34219" s="1"/>
    </row>
    <row r="34220" spans="3:3">
      <c r="C34220" s="1"/>
    </row>
    <row r="34221" spans="3:3">
      <c r="C34221" s="1"/>
    </row>
    <row r="34222" spans="3:3">
      <c r="C34222" s="1"/>
    </row>
    <row r="34223" spans="3:3">
      <c r="C34223" s="1"/>
    </row>
    <row r="34224" spans="3:3">
      <c r="C34224" s="1"/>
    </row>
    <row r="34225" spans="3:3">
      <c r="C34225" s="1"/>
    </row>
    <row r="34226" spans="3:3">
      <c r="C34226" s="1"/>
    </row>
    <row r="34227" spans="3:3">
      <c r="C34227" s="1"/>
    </row>
    <row r="34228" spans="3:3">
      <c r="C34228" s="1"/>
    </row>
    <row r="34229" spans="3:3">
      <c r="C34229" s="1"/>
    </row>
    <row r="34230" spans="3:3">
      <c r="C34230" s="1"/>
    </row>
    <row r="34231" spans="3:3">
      <c r="C34231" s="1"/>
    </row>
    <row r="34232" spans="3:3">
      <c r="C34232" s="1"/>
    </row>
    <row r="34233" spans="3:3">
      <c r="C34233" s="1"/>
    </row>
    <row r="34234" spans="3:3">
      <c r="C34234" s="1"/>
    </row>
    <row r="34235" spans="3:3">
      <c r="C34235" s="1"/>
    </row>
    <row r="34236" spans="3:3">
      <c r="C34236" s="1"/>
    </row>
    <row r="34237" spans="3:3">
      <c r="C34237" s="1"/>
    </row>
    <row r="34238" spans="3:3">
      <c r="C34238" s="1"/>
    </row>
    <row r="34239" spans="3:3">
      <c r="C34239" s="1"/>
    </row>
    <row r="34240" spans="3:3">
      <c r="C34240" s="1"/>
    </row>
    <row r="34241" spans="3:3">
      <c r="C34241" s="1"/>
    </row>
    <row r="34242" spans="3:3">
      <c r="C34242" s="1"/>
    </row>
    <row r="34243" spans="3:3">
      <c r="C34243" s="1"/>
    </row>
    <row r="34244" spans="3:3">
      <c r="C34244" s="1"/>
    </row>
    <row r="34245" spans="3:3">
      <c r="C34245" s="1"/>
    </row>
    <row r="34246" spans="3:3">
      <c r="C34246" s="1"/>
    </row>
    <row r="34247" spans="3:3">
      <c r="C34247" s="1"/>
    </row>
    <row r="34248" spans="3:3">
      <c r="C34248" s="1"/>
    </row>
    <row r="34249" spans="3:3">
      <c r="C34249" s="1"/>
    </row>
    <row r="34250" spans="3:3">
      <c r="C34250" s="1"/>
    </row>
    <row r="34251" spans="3:3">
      <c r="C34251" s="1"/>
    </row>
    <row r="34252" spans="3:3">
      <c r="C34252" s="1"/>
    </row>
    <row r="34253" spans="3:3">
      <c r="C34253" s="1"/>
    </row>
    <row r="34254" spans="3:3">
      <c r="C34254" s="1"/>
    </row>
    <row r="34255" spans="3:3">
      <c r="C34255" s="1"/>
    </row>
    <row r="34256" spans="3:3">
      <c r="C34256" s="1"/>
    </row>
    <row r="34257" spans="3:3">
      <c r="C34257" s="1"/>
    </row>
    <row r="34258" spans="3:3">
      <c r="C34258" s="1"/>
    </row>
    <row r="34259" spans="3:3">
      <c r="C34259" s="1"/>
    </row>
    <row r="34260" spans="3:3">
      <c r="C34260" s="1"/>
    </row>
    <row r="34261" spans="3:3">
      <c r="C34261" s="1"/>
    </row>
    <row r="34262" spans="3:3">
      <c r="C34262" s="1"/>
    </row>
    <row r="34263" spans="3:3">
      <c r="C34263" s="1"/>
    </row>
    <row r="34264" spans="3:3">
      <c r="C34264" s="1"/>
    </row>
    <row r="34265" spans="3:3">
      <c r="C34265" s="1"/>
    </row>
    <row r="34266" spans="3:3">
      <c r="C34266" s="1"/>
    </row>
    <row r="34267" spans="3:3">
      <c r="C34267" s="1"/>
    </row>
    <row r="34268" spans="3:3">
      <c r="C34268" s="1"/>
    </row>
    <row r="34269" spans="3:3">
      <c r="C34269" s="1"/>
    </row>
    <row r="34270" spans="3:3">
      <c r="C34270" s="1"/>
    </row>
    <row r="34271" spans="3:3">
      <c r="C34271" s="1"/>
    </row>
    <row r="34272" spans="3:3">
      <c r="C34272" s="1"/>
    </row>
    <row r="34273" spans="3:3">
      <c r="C34273" s="1"/>
    </row>
    <row r="34274" spans="3:3">
      <c r="C34274" s="1"/>
    </row>
    <row r="34275" spans="3:3">
      <c r="C34275" s="1"/>
    </row>
    <row r="34276" spans="3:3">
      <c r="C34276" s="1"/>
    </row>
    <row r="34277" spans="3:3">
      <c r="C34277" s="1"/>
    </row>
    <row r="34278" spans="3:3">
      <c r="C34278" s="1"/>
    </row>
    <row r="34279" spans="3:3">
      <c r="C34279" s="1"/>
    </row>
    <row r="34280" spans="3:3">
      <c r="C34280" s="1"/>
    </row>
    <row r="34281" spans="3:3">
      <c r="C34281" s="1"/>
    </row>
    <row r="34282" spans="3:3">
      <c r="C34282" s="1"/>
    </row>
    <row r="34283" spans="3:3">
      <c r="C34283" s="1"/>
    </row>
    <row r="34284" spans="3:3">
      <c r="C34284" s="1"/>
    </row>
    <row r="34285" spans="3:3">
      <c r="C34285" s="1"/>
    </row>
    <row r="34286" spans="3:3">
      <c r="C34286" s="1"/>
    </row>
    <row r="34287" spans="3:3">
      <c r="C34287" s="1"/>
    </row>
    <row r="34288" spans="3:3">
      <c r="C34288" s="1"/>
    </row>
    <row r="34289" spans="3:3">
      <c r="C34289" s="1"/>
    </row>
    <row r="34290" spans="3:3">
      <c r="C34290" s="1"/>
    </row>
    <row r="34291" spans="3:3">
      <c r="C34291" s="1"/>
    </row>
    <row r="34292" spans="3:3">
      <c r="C34292" s="1"/>
    </row>
    <row r="34293" spans="3:3">
      <c r="C34293" s="1"/>
    </row>
    <row r="34294" spans="3:3">
      <c r="C34294" s="1"/>
    </row>
    <row r="34295" spans="3:3">
      <c r="C34295" s="1"/>
    </row>
    <row r="34296" spans="3:3">
      <c r="C34296" s="1"/>
    </row>
    <row r="34297" spans="3:3">
      <c r="C34297" s="1"/>
    </row>
    <row r="34298" spans="3:3">
      <c r="C34298" s="1"/>
    </row>
    <row r="34299" spans="3:3">
      <c r="C34299" s="1"/>
    </row>
    <row r="34300" spans="3:3">
      <c r="C34300" s="1"/>
    </row>
    <row r="34301" spans="3:3">
      <c r="C34301" s="1"/>
    </row>
    <row r="34302" spans="3:3">
      <c r="C34302" s="1"/>
    </row>
    <row r="34303" spans="3:3">
      <c r="C34303" s="1"/>
    </row>
    <row r="34304" spans="3:3">
      <c r="C34304" s="1"/>
    </row>
    <row r="34305" spans="3:3">
      <c r="C34305" s="1"/>
    </row>
    <row r="34306" spans="3:3">
      <c r="C34306" s="1"/>
    </row>
    <row r="34307" spans="3:3">
      <c r="C34307" s="1"/>
    </row>
    <row r="34308" spans="3:3">
      <c r="C34308" s="1"/>
    </row>
    <row r="34309" spans="3:3">
      <c r="C34309" s="1"/>
    </row>
    <row r="34310" spans="3:3">
      <c r="C34310" s="1"/>
    </row>
    <row r="34311" spans="3:3">
      <c r="C34311" s="1"/>
    </row>
    <row r="34312" spans="3:3">
      <c r="C34312" s="1"/>
    </row>
    <row r="34313" spans="3:3">
      <c r="C34313" s="1"/>
    </row>
    <row r="34314" spans="3:3">
      <c r="C34314" s="1"/>
    </row>
    <row r="34315" spans="3:3">
      <c r="C34315" s="1"/>
    </row>
    <row r="34316" spans="3:3">
      <c r="C34316" s="1"/>
    </row>
    <row r="34317" spans="3:3">
      <c r="C34317" s="1"/>
    </row>
    <row r="34318" spans="3:3">
      <c r="C34318" s="1"/>
    </row>
    <row r="34319" spans="3:3">
      <c r="C34319" s="1"/>
    </row>
    <row r="34320" spans="3:3">
      <c r="C34320" s="1"/>
    </row>
    <row r="34321" spans="3:3">
      <c r="C34321" s="1"/>
    </row>
    <row r="34322" spans="3:3">
      <c r="C34322" s="1"/>
    </row>
    <row r="34323" spans="3:3">
      <c r="C34323" s="1"/>
    </row>
    <row r="34324" spans="3:3">
      <c r="C34324" s="1"/>
    </row>
    <row r="34325" spans="3:3">
      <c r="C34325" s="1"/>
    </row>
    <row r="34326" spans="3:3">
      <c r="C34326" s="1"/>
    </row>
    <row r="34327" spans="3:3">
      <c r="C34327" s="1"/>
    </row>
    <row r="34328" spans="3:3">
      <c r="C34328" s="1"/>
    </row>
    <row r="34329" spans="3:3">
      <c r="C34329" s="1"/>
    </row>
    <row r="34330" spans="3:3">
      <c r="C34330" s="1"/>
    </row>
    <row r="34331" spans="3:3">
      <c r="C34331" s="1"/>
    </row>
    <row r="34332" spans="3:3">
      <c r="C34332" s="1"/>
    </row>
    <row r="34333" spans="3:3">
      <c r="C34333" s="1"/>
    </row>
    <row r="34334" spans="3:3">
      <c r="C34334" s="1"/>
    </row>
    <row r="34335" spans="3:3">
      <c r="C34335" s="1"/>
    </row>
    <row r="34336" spans="3:3">
      <c r="C34336" s="1"/>
    </row>
    <row r="34337" spans="3:3">
      <c r="C34337" s="1"/>
    </row>
    <row r="34338" spans="3:3">
      <c r="C34338" s="1"/>
    </row>
    <row r="34339" spans="3:3">
      <c r="C34339" s="1"/>
    </row>
    <row r="34340" spans="3:3">
      <c r="C34340" s="1"/>
    </row>
    <row r="34341" spans="3:3">
      <c r="C34341" s="1"/>
    </row>
    <row r="34342" spans="3:3">
      <c r="C34342" s="1"/>
    </row>
    <row r="34343" spans="3:3">
      <c r="C34343" s="1"/>
    </row>
    <row r="34344" spans="3:3">
      <c r="C34344" s="1"/>
    </row>
    <row r="34345" spans="3:3">
      <c r="C34345" s="1"/>
    </row>
    <row r="34346" spans="3:3">
      <c r="C34346" s="1"/>
    </row>
    <row r="34347" spans="3:3">
      <c r="C34347" s="1"/>
    </row>
    <row r="34348" spans="3:3">
      <c r="C34348" s="1"/>
    </row>
    <row r="34349" spans="3:3">
      <c r="C34349" s="1"/>
    </row>
    <row r="34350" spans="3:3">
      <c r="C34350" s="1"/>
    </row>
    <row r="34351" spans="3:3">
      <c r="C34351" s="1"/>
    </row>
    <row r="34352" spans="3:3">
      <c r="C34352" s="1"/>
    </row>
    <row r="34353" spans="3:3">
      <c r="C34353" s="1"/>
    </row>
    <row r="34354" spans="3:3">
      <c r="C34354" s="1"/>
    </row>
    <row r="34355" spans="3:3">
      <c r="C34355" s="1"/>
    </row>
    <row r="34356" spans="3:3">
      <c r="C34356" s="1"/>
    </row>
    <row r="34357" spans="3:3">
      <c r="C34357" s="1"/>
    </row>
    <row r="34358" spans="3:3">
      <c r="C34358" s="1"/>
    </row>
    <row r="34359" spans="3:3">
      <c r="C34359" s="1"/>
    </row>
    <row r="34360" spans="3:3">
      <c r="C34360" s="1"/>
    </row>
    <row r="34361" spans="3:3">
      <c r="C34361" s="1"/>
    </row>
    <row r="34362" spans="3:3">
      <c r="C34362" s="1"/>
    </row>
    <row r="34363" spans="3:3">
      <c r="C34363" s="1"/>
    </row>
    <row r="34364" spans="3:3">
      <c r="C34364" s="1"/>
    </row>
    <row r="34365" spans="3:3">
      <c r="C34365" s="1"/>
    </row>
    <row r="34366" spans="3:3">
      <c r="C34366" s="1"/>
    </row>
    <row r="34367" spans="3:3">
      <c r="C34367" s="1"/>
    </row>
    <row r="34368" spans="3:3">
      <c r="C34368" s="1"/>
    </row>
    <row r="34369" spans="3:3">
      <c r="C34369" s="1"/>
    </row>
    <row r="34370" spans="3:3">
      <c r="C34370" s="1"/>
    </row>
    <row r="34371" spans="3:3">
      <c r="C34371" s="1"/>
    </row>
    <row r="34372" spans="3:3">
      <c r="C34372" s="1"/>
    </row>
    <row r="34373" spans="3:3">
      <c r="C34373" s="1"/>
    </row>
    <row r="34374" spans="3:3">
      <c r="C34374" s="1"/>
    </row>
    <row r="34375" spans="3:3">
      <c r="C34375" s="1"/>
    </row>
    <row r="34376" spans="3:3">
      <c r="C34376" s="1"/>
    </row>
    <row r="34377" spans="3:3">
      <c r="C34377" s="1"/>
    </row>
    <row r="34378" spans="3:3">
      <c r="C34378" s="1"/>
    </row>
    <row r="34379" spans="3:3">
      <c r="C34379" s="1"/>
    </row>
    <row r="34380" spans="3:3">
      <c r="C34380" s="1"/>
    </row>
    <row r="34381" spans="3:3">
      <c r="C34381" s="1"/>
    </row>
    <row r="34382" spans="3:3">
      <c r="C34382" s="1"/>
    </row>
    <row r="34383" spans="3:3">
      <c r="C34383" s="1"/>
    </row>
    <row r="34384" spans="3:3">
      <c r="C34384" s="1"/>
    </row>
    <row r="34385" spans="3:3">
      <c r="C34385" s="1"/>
    </row>
    <row r="34386" spans="3:3">
      <c r="C34386" s="1"/>
    </row>
    <row r="34387" spans="3:3">
      <c r="C34387" s="1"/>
    </row>
    <row r="34388" spans="3:3">
      <c r="C34388" s="1"/>
    </row>
    <row r="34389" spans="3:3">
      <c r="C34389" s="1"/>
    </row>
    <row r="34390" spans="3:3">
      <c r="C34390" s="1"/>
    </row>
    <row r="34391" spans="3:3">
      <c r="C34391" s="1"/>
    </row>
    <row r="34392" spans="3:3">
      <c r="C34392" s="1"/>
    </row>
    <row r="34393" spans="3:3">
      <c r="C34393" s="1"/>
    </row>
    <row r="34394" spans="3:3">
      <c r="C34394" s="1"/>
    </row>
    <row r="34395" spans="3:3">
      <c r="C34395" s="1"/>
    </row>
    <row r="34396" spans="3:3">
      <c r="C34396" s="1"/>
    </row>
    <row r="34397" spans="3:3">
      <c r="C34397" s="1"/>
    </row>
    <row r="34398" spans="3:3">
      <c r="C34398" s="1"/>
    </row>
    <row r="34399" spans="3:3">
      <c r="C34399" s="1"/>
    </row>
    <row r="34400" spans="3:3">
      <c r="C34400" s="1"/>
    </row>
    <row r="34401" spans="3:3">
      <c r="C34401" s="1"/>
    </row>
    <row r="34402" spans="3:3">
      <c r="C34402" s="1"/>
    </row>
    <row r="34403" spans="3:3">
      <c r="C34403" s="1"/>
    </row>
    <row r="34404" spans="3:3">
      <c r="C34404" s="1"/>
    </row>
    <row r="34405" spans="3:3">
      <c r="C34405" s="1"/>
    </row>
    <row r="34406" spans="3:3">
      <c r="C34406" s="1"/>
    </row>
    <row r="34407" spans="3:3">
      <c r="C34407" s="1"/>
    </row>
    <row r="34408" spans="3:3">
      <c r="C34408" s="1"/>
    </row>
    <row r="34409" spans="3:3">
      <c r="C34409" s="1"/>
    </row>
    <row r="34410" spans="3:3">
      <c r="C34410" s="1"/>
    </row>
    <row r="34411" spans="3:3">
      <c r="C34411" s="1"/>
    </row>
    <row r="34412" spans="3:3">
      <c r="C34412" s="1"/>
    </row>
    <row r="34413" spans="3:3">
      <c r="C34413" s="1"/>
    </row>
    <row r="34414" spans="3:3">
      <c r="C34414" s="1"/>
    </row>
    <row r="34415" spans="3:3">
      <c r="C34415" s="1"/>
    </row>
    <row r="34416" spans="3:3">
      <c r="C34416" s="1"/>
    </row>
    <row r="34417" spans="3:3">
      <c r="C34417" s="1"/>
    </row>
    <row r="34418" spans="3:3">
      <c r="C34418" s="1"/>
    </row>
    <row r="34419" spans="3:3">
      <c r="C34419" s="1"/>
    </row>
    <row r="34420" spans="3:3">
      <c r="C34420" s="1"/>
    </row>
    <row r="34421" spans="3:3">
      <c r="C34421" s="1"/>
    </row>
    <row r="34422" spans="3:3">
      <c r="C34422" s="1"/>
    </row>
    <row r="34423" spans="3:3">
      <c r="C34423" s="1"/>
    </row>
    <row r="34424" spans="3:3">
      <c r="C34424" s="1"/>
    </row>
    <row r="34425" spans="3:3">
      <c r="C34425" s="1"/>
    </row>
    <row r="34426" spans="3:3">
      <c r="C34426" s="1"/>
    </row>
    <row r="34427" spans="3:3">
      <c r="C34427" s="1"/>
    </row>
    <row r="34428" spans="3:3">
      <c r="C34428" s="1"/>
    </row>
    <row r="34429" spans="3:3">
      <c r="C34429" s="1"/>
    </row>
    <row r="34430" spans="3:3">
      <c r="C34430" s="1"/>
    </row>
    <row r="34431" spans="3:3">
      <c r="C34431" s="1"/>
    </row>
    <row r="34432" spans="3:3">
      <c r="C34432" s="1"/>
    </row>
    <row r="34433" spans="3:3">
      <c r="C34433" s="1"/>
    </row>
    <row r="34434" spans="3:3">
      <c r="C34434" s="1"/>
    </row>
    <row r="34435" spans="3:3">
      <c r="C34435" s="1"/>
    </row>
    <row r="34436" spans="3:3">
      <c r="C34436" s="1"/>
    </row>
    <row r="34437" spans="3:3">
      <c r="C34437" s="1"/>
    </row>
    <row r="34438" spans="3:3">
      <c r="C34438" s="1"/>
    </row>
    <row r="34439" spans="3:3">
      <c r="C34439" s="1"/>
    </row>
    <row r="34440" spans="3:3">
      <c r="C34440" s="1"/>
    </row>
    <row r="34441" spans="3:3">
      <c r="C34441" s="1"/>
    </row>
    <row r="34442" spans="3:3">
      <c r="C34442" s="1"/>
    </row>
    <row r="34443" spans="3:3">
      <c r="C34443" s="1"/>
    </row>
    <row r="34444" spans="3:3">
      <c r="C34444" s="1"/>
    </row>
    <row r="34445" spans="3:3">
      <c r="C34445" s="1"/>
    </row>
    <row r="34446" spans="3:3">
      <c r="C34446" s="1"/>
    </row>
    <row r="34447" spans="3:3">
      <c r="C34447" s="1"/>
    </row>
    <row r="34448" spans="3:3">
      <c r="C34448" s="1"/>
    </row>
    <row r="34449" spans="3:3">
      <c r="C34449" s="1"/>
    </row>
    <row r="34450" spans="3:3">
      <c r="C34450" s="1"/>
    </row>
    <row r="34451" spans="3:3">
      <c r="C34451" s="1"/>
    </row>
    <row r="34452" spans="3:3">
      <c r="C34452" s="1"/>
    </row>
    <row r="34453" spans="3:3">
      <c r="C34453" s="1"/>
    </row>
    <row r="34454" spans="3:3">
      <c r="C34454" s="1"/>
    </row>
    <row r="34455" spans="3:3">
      <c r="C34455" s="1"/>
    </row>
    <row r="34456" spans="3:3">
      <c r="C34456" s="1"/>
    </row>
    <row r="34457" spans="3:3">
      <c r="C34457" s="1"/>
    </row>
    <row r="34458" spans="3:3">
      <c r="C34458" s="1"/>
    </row>
    <row r="34459" spans="3:3">
      <c r="C34459" s="1"/>
    </row>
    <row r="34460" spans="3:3">
      <c r="C34460" s="1"/>
    </row>
    <row r="34461" spans="3:3">
      <c r="C34461" s="1"/>
    </row>
    <row r="34462" spans="3:3">
      <c r="C34462" s="1"/>
    </row>
    <row r="34463" spans="3:3">
      <c r="C34463" s="1"/>
    </row>
    <row r="34464" spans="3:3">
      <c r="C34464" s="1"/>
    </row>
    <row r="34465" spans="3:3">
      <c r="C34465" s="1"/>
    </row>
    <row r="34466" spans="3:3">
      <c r="C34466" s="1"/>
    </row>
    <row r="34467" spans="3:3">
      <c r="C34467" s="1"/>
    </row>
    <row r="34468" spans="3:3">
      <c r="C34468" s="1"/>
    </row>
    <row r="34469" spans="3:3">
      <c r="C34469" s="1"/>
    </row>
    <row r="34470" spans="3:3">
      <c r="C34470" s="1"/>
    </row>
    <row r="34471" spans="3:3">
      <c r="C34471" s="1"/>
    </row>
    <row r="34472" spans="3:3">
      <c r="C34472" s="1"/>
    </row>
    <row r="34473" spans="3:3">
      <c r="C34473" s="1"/>
    </row>
    <row r="34474" spans="3:3">
      <c r="C34474" s="1"/>
    </row>
    <row r="34475" spans="3:3">
      <c r="C34475" s="1"/>
    </row>
    <row r="34476" spans="3:3">
      <c r="C34476" s="1"/>
    </row>
    <row r="34477" spans="3:3">
      <c r="C34477" s="1"/>
    </row>
    <row r="34478" spans="3:3">
      <c r="C34478" s="1"/>
    </row>
    <row r="34479" spans="3:3">
      <c r="C34479" s="1"/>
    </row>
    <row r="34480" spans="3:3">
      <c r="C34480" s="1"/>
    </row>
    <row r="34481" spans="3:3">
      <c r="C34481" s="1"/>
    </row>
    <row r="34482" spans="3:3">
      <c r="C34482" s="1"/>
    </row>
    <row r="34483" spans="3:3">
      <c r="C34483" s="1"/>
    </row>
    <row r="34484" spans="3:3">
      <c r="C34484" s="1"/>
    </row>
    <row r="34485" spans="3:3">
      <c r="C34485" s="1"/>
    </row>
    <row r="34486" spans="3:3">
      <c r="C34486" s="1"/>
    </row>
    <row r="34487" spans="3:3">
      <c r="C34487" s="1"/>
    </row>
    <row r="34488" spans="3:3">
      <c r="C34488" s="1"/>
    </row>
    <row r="34489" spans="3:3">
      <c r="C34489" s="1"/>
    </row>
    <row r="34490" spans="3:3">
      <c r="C34490" s="1"/>
    </row>
    <row r="34491" spans="3:3">
      <c r="C34491" s="1"/>
    </row>
    <row r="34492" spans="3:3">
      <c r="C34492" s="1"/>
    </row>
    <row r="34493" spans="3:3">
      <c r="C34493" s="1"/>
    </row>
    <row r="34494" spans="3:3">
      <c r="C34494" s="1"/>
    </row>
    <row r="34495" spans="3:3">
      <c r="C34495" s="1"/>
    </row>
    <row r="34496" spans="3:3">
      <c r="C34496" s="1"/>
    </row>
    <row r="34497" spans="3:3">
      <c r="C34497" s="1"/>
    </row>
    <row r="34498" spans="3:3">
      <c r="C34498" s="1"/>
    </row>
    <row r="34499" spans="3:3">
      <c r="C34499" s="1"/>
    </row>
    <row r="34500" spans="3:3">
      <c r="C34500" s="1"/>
    </row>
    <row r="34501" spans="3:3">
      <c r="C34501" s="1"/>
    </row>
    <row r="34502" spans="3:3">
      <c r="C34502" s="1"/>
    </row>
    <row r="34503" spans="3:3">
      <c r="C34503" s="1"/>
    </row>
    <row r="34504" spans="3:3">
      <c r="C34504" s="1"/>
    </row>
    <row r="34505" spans="3:3">
      <c r="C34505" s="1"/>
    </row>
    <row r="34506" spans="3:3">
      <c r="C34506" s="1"/>
    </row>
    <row r="34507" spans="3:3">
      <c r="C34507" s="1"/>
    </row>
    <row r="34508" spans="3:3">
      <c r="C34508" s="1"/>
    </row>
    <row r="34509" spans="3:3">
      <c r="C34509" s="1"/>
    </row>
    <row r="34510" spans="3:3">
      <c r="C34510" s="1"/>
    </row>
    <row r="34511" spans="3:3">
      <c r="C34511" s="1"/>
    </row>
    <row r="34512" spans="3:3">
      <c r="C34512" s="1"/>
    </row>
    <row r="34513" spans="3:3">
      <c r="C34513" s="1"/>
    </row>
    <row r="34514" spans="3:3">
      <c r="C34514" s="1"/>
    </row>
    <row r="34515" spans="3:3">
      <c r="C34515" s="1"/>
    </row>
    <row r="34516" spans="3:3">
      <c r="C34516" s="1"/>
    </row>
    <row r="34517" spans="3:3">
      <c r="C34517" s="1"/>
    </row>
    <row r="34518" spans="3:3">
      <c r="C34518" s="1"/>
    </row>
    <row r="34519" spans="3:3">
      <c r="C34519" s="1"/>
    </row>
    <row r="34520" spans="3:3">
      <c r="C34520" s="1"/>
    </row>
    <row r="34521" spans="3:3">
      <c r="C34521" s="1"/>
    </row>
    <row r="34522" spans="3:3">
      <c r="C34522" s="1"/>
    </row>
    <row r="34523" spans="3:3">
      <c r="C34523" s="1"/>
    </row>
    <row r="34524" spans="3:3">
      <c r="C34524" s="1"/>
    </row>
    <row r="34525" spans="3:3">
      <c r="C34525" s="1"/>
    </row>
    <row r="34526" spans="3:3">
      <c r="C34526" s="1"/>
    </row>
    <row r="34527" spans="3:3">
      <c r="C34527" s="1"/>
    </row>
    <row r="34528" spans="3:3">
      <c r="C34528" s="1"/>
    </row>
    <row r="34529" spans="3:3">
      <c r="C34529" s="1"/>
    </row>
    <row r="34530" spans="3:3">
      <c r="C34530" s="1"/>
    </row>
    <row r="34531" spans="3:3">
      <c r="C34531" s="1"/>
    </row>
    <row r="34532" spans="3:3">
      <c r="C34532" s="1"/>
    </row>
    <row r="34533" spans="3:3">
      <c r="C34533" s="1"/>
    </row>
    <row r="34534" spans="3:3">
      <c r="C34534" s="1"/>
    </row>
    <row r="34535" spans="3:3">
      <c r="C34535" s="1"/>
    </row>
    <row r="34536" spans="3:3">
      <c r="C34536" s="1"/>
    </row>
    <row r="34537" spans="3:3">
      <c r="C34537" s="1"/>
    </row>
    <row r="34538" spans="3:3">
      <c r="C34538" s="1"/>
    </row>
    <row r="34539" spans="3:3">
      <c r="C34539" s="1"/>
    </row>
    <row r="34540" spans="3:3">
      <c r="C34540" s="1"/>
    </row>
    <row r="34541" spans="3:3">
      <c r="C34541" s="1"/>
    </row>
    <row r="34542" spans="3:3">
      <c r="C34542" s="1"/>
    </row>
    <row r="34543" spans="3:3">
      <c r="C34543" s="1"/>
    </row>
    <row r="34544" spans="3:3">
      <c r="C34544" s="1"/>
    </row>
    <row r="34545" spans="3:3">
      <c r="C34545" s="1"/>
    </row>
    <row r="34546" spans="3:3">
      <c r="C34546" s="1"/>
    </row>
    <row r="34547" spans="3:3">
      <c r="C34547" s="1"/>
    </row>
    <row r="34548" spans="3:3">
      <c r="C34548" s="1"/>
    </row>
    <row r="34549" spans="3:3">
      <c r="C34549" s="1"/>
    </row>
    <row r="34550" spans="3:3">
      <c r="C34550" s="1"/>
    </row>
    <row r="34551" spans="3:3">
      <c r="C34551" s="1"/>
    </row>
    <row r="34552" spans="3:3">
      <c r="C34552" s="1"/>
    </row>
    <row r="34553" spans="3:3">
      <c r="C34553" s="1"/>
    </row>
    <row r="34554" spans="3:3">
      <c r="C34554" s="1"/>
    </row>
    <row r="34555" spans="3:3">
      <c r="C34555" s="1"/>
    </row>
    <row r="34556" spans="3:3">
      <c r="C34556" s="1"/>
    </row>
    <row r="34557" spans="3:3">
      <c r="C34557" s="1"/>
    </row>
    <row r="34558" spans="3:3">
      <c r="C34558" s="1"/>
    </row>
    <row r="34559" spans="3:3">
      <c r="C34559" s="1"/>
    </row>
    <row r="34560" spans="3:3">
      <c r="C34560" s="1"/>
    </row>
    <row r="34561" spans="3:3">
      <c r="C34561" s="1"/>
    </row>
    <row r="34562" spans="3:3">
      <c r="C34562" s="1"/>
    </row>
    <row r="34563" spans="3:3">
      <c r="C34563" s="1"/>
    </row>
    <row r="34564" spans="3:3">
      <c r="C34564" s="1"/>
    </row>
    <row r="34565" spans="3:3">
      <c r="C34565" s="1"/>
    </row>
    <row r="34566" spans="3:3">
      <c r="C34566" s="1"/>
    </row>
    <row r="34567" spans="3:3">
      <c r="C34567" s="1"/>
    </row>
    <row r="34568" spans="3:3">
      <c r="C34568" s="1"/>
    </row>
    <row r="34569" spans="3:3">
      <c r="C34569" s="1"/>
    </row>
    <row r="34570" spans="3:3">
      <c r="C34570" s="1"/>
    </row>
    <row r="34571" spans="3:3">
      <c r="C34571" s="1"/>
    </row>
    <row r="34572" spans="3:3">
      <c r="C34572" s="1"/>
    </row>
    <row r="34573" spans="3:3">
      <c r="C34573" s="1"/>
    </row>
    <row r="34574" spans="3:3">
      <c r="C34574" s="1"/>
    </row>
    <row r="34575" spans="3:3">
      <c r="C34575" s="1"/>
    </row>
    <row r="34576" spans="3:3">
      <c r="C34576" s="1"/>
    </row>
    <row r="34577" spans="3:3">
      <c r="C34577" s="1"/>
    </row>
    <row r="34578" spans="3:3">
      <c r="C34578" s="1"/>
    </row>
    <row r="34579" spans="3:3">
      <c r="C34579" s="1"/>
    </row>
    <row r="34580" spans="3:3">
      <c r="C34580" s="1"/>
    </row>
    <row r="34581" spans="3:3">
      <c r="C34581" s="1"/>
    </row>
    <row r="34582" spans="3:3">
      <c r="C34582" s="1"/>
    </row>
    <row r="34583" spans="3:3">
      <c r="C34583" s="1"/>
    </row>
    <row r="34584" spans="3:3">
      <c r="C34584" s="1"/>
    </row>
    <row r="34585" spans="3:3">
      <c r="C34585" s="1"/>
    </row>
    <row r="34586" spans="3:3">
      <c r="C34586" s="1"/>
    </row>
    <row r="34587" spans="3:3">
      <c r="C34587" s="1"/>
    </row>
    <row r="34588" spans="3:3">
      <c r="C34588" s="1"/>
    </row>
    <row r="34589" spans="3:3">
      <c r="C34589" s="1"/>
    </row>
    <row r="34590" spans="3:3">
      <c r="C34590" s="1"/>
    </row>
    <row r="34591" spans="3:3">
      <c r="C34591" s="1"/>
    </row>
    <row r="34592" spans="3:3">
      <c r="C34592" s="1"/>
    </row>
    <row r="34593" spans="3:3">
      <c r="C34593" s="1"/>
    </row>
    <row r="34594" spans="3:3">
      <c r="C34594" s="1"/>
    </row>
    <row r="34595" spans="3:3">
      <c r="C34595" s="1"/>
    </row>
    <row r="34596" spans="3:3">
      <c r="C34596" s="1"/>
    </row>
    <row r="34597" spans="3:3">
      <c r="C34597" s="1"/>
    </row>
    <row r="34598" spans="3:3">
      <c r="C34598" s="1"/>
    </row>
    <row r="34599" spans="3:3">
      <c r="C34599" s="1"/>
    </row>
    <row r="34600" spans="3:3">
      <c r="C34600" s="1"/>
    </row>
    <row r="34601" spans="3:3">
      <c r="C34601" s="1"/>
    </row>
    <row r="34602" spans="3:3">
      <c r="C34602" s="1"/>
    </row>
    <row r="34603" spans="3:3">
      <c r="C34603" s="1"/>
    </row>
    <row r="34604" spans="3:3">
      <c r="C34604" s="1"/>
    </row>
    <row r="34605" spans="3:3">
      <c r="C34605" s="1"/>
    </row>
    <row r="34606" spans="3:3">
      <c r="C34606" s="1"/>
    </row>
    <row r="34607" spans="3:3">
      <c r="C34607" s="1"/>
    </row>
    <row r="34608" spans="3:3">
      <c r="C34608" s="1"/>
    </row>
    <row r="34609" spans="3:3">
      <c r="C34609" s="1"/>
    </row>
    <row r="34610" spans="3:3">
      <c r="C34610" s="1"/>
    </row>
    <row r="34611" spans="3:3">
      <c r="C34611" s="1"/>
    </row>
    <row r="34612" spans="3:3">
      <c r="C34612" s="1"/>
    </row>
    <row r="34613" spans="3:3">
      <c r="C34613" s="1"/>
    </row>
    <row r="34614" spans="3:3">
      <c r="C34614" s="1"/>
    </row>
    <row r="34615" spans="3:3">
      <c r="C34615" s="1"/>
    </row>
    <row r="34616" spans="3:3">
      <c r="C34616" s="1"/>
    </row>
    <row r="34617" spans="3:3">
      <c r="C34617" s="1"/>
    </row>
    <row r="34618" spans="3:3">
      <c r="C34618" s="1"/>
    </row>
    <row r="34619" spans="3:3">
      <c r="C34619" s="1"/>
    </row>
    <row r="34620" spans="3:3">
      <c r="C34620" s="1"/>
    </row>
    <row r="34621" spans="3:3">
      <c r="C34621" s="1"/>
    </row>
    <row r="34622" spans="3:3">
      <c r="C34622" s="1"/>
    </row>
    <row r="34623" spans="3:3">
      <c r="C34623" s="1"/>
    </row>
    <row r="34624" spans="3:3">
      <c r="C34624" s="1"/>
    </row>
    <row r="34625" spans="3:3">
      <c r="C34625" s="1"/>
    </row>
    <row r="34626" spans="3:3">
      <c r="C34626" s="1"/>
    </row>
    <row r="34627" spans="3:3">
      <c r="C34627" s="1"/>
    </row>
    <row r="34628" spans="3:3">
      <c r="C34628" s="1"/>
    </row>
    <row r="34629" spans="3:3">
      <c r="C34629" s="1"/>
    </row>
    <row r="34630" spans="3:3">
      <c r="C34630" s="1"/>
    </row>
    <row r="34631" spans="3:3">
      <c r="C34631" s="1"/>
    </row>
    <row r="34632" spans="3:3">
      <c r="C34632" s="1"/>
    </row>
    <row r="34633" spans="3:3">
      <c r="C34633" s="1"/>
    </row>
    <row r="34634" spans="3:3">
      <c r="C34634" s="1"/>
    </row>
    <row r="34635" spans="3:3">
      <c r="C34635" s="1"/>
    </row>
    <row r="34636" spans="3:3">
      <c r="C34636" s="1"/>
    </row>
    <row r="34637" spans="3:3">
      <c r="C34637" s="1"/>
    </row>
    <row r="34638" spans="3:3">
      <c r="C34638" s="1"/>
    </row>
    <row r="34639" spans="3:3">
      <c r="C34639" s="1"/>
    </row>
    <row r="34640" spans="3:3">
      <c r="C34640" s="1"/>
    </row>
    <row r="34641" spans="3:3">
      <c r="C34641" s="1"/>
    </row>
    <row r="34642" spans="3:3">
      <c r="C34642" s="1"/>
    </row>
    <row r="34643" spans="3:3">
      <c r="C34643" s="1"/>
    </row>
    <row r="34644" spans="3:3">
      <c r="C34644" s="1"/>
    </row>
    <row r="34645" spans="3:3">
      <c r="C34645" s="1"/>
    </row>
    <row r="34646" spans="3:3">
      <c r="C34646" s="1"/>
    </row>
    <row r="34647" spans="3:3">
      <c r="C34647" s="1"/>
    </row>
    <row r="34648" spans="3:3">
      <c r="C34648" s="1"/>
    </row>
    <row r="34649" spans="3:3">
      <c r="C34649" s="1"/>
    </row>
    <row r="34650" spans="3:3">
      <c r="C34650" s="1"/>
    </row>
    <row r="34651" spans="3:3">
      <c r="C34651" s="1"/>
    </row>
    <row r="34652" spans="3:3">
      <c r="C34652" s="1"/>
    </row>
    <row r="34653" spans="3:3">
      <c r="C34653" s="1"/>
    </row>
    <row r="34654" spans="3:3">
      <c r="C34654" s="1"/>
    </row>
    <row r="34655" spans="3:3">
      <c r="C34655" s="1"/>
    </row>
    <row r="34656" spans="3:3">
      <c r="C34656" s="1"/>
    </row>
    <row r="34657" spans="3:3">
      <c r="C34657" s="1"/>
    </row>
    <row r="34658" spans="3:3">
      <c r="C34658" s="1"/>
    </row>
    <row r="34659" spans="3:3">
      <c r="C34659" s="1"/>
    </row>
    <row r="34660" spans="3:3">
      <c r="C34660" s="1"/>
    </row>
    <row r="34661" spans="3:3">
      <c r="C34661" s="1"/>
    </row>
    <row r="34662" spans="3:3">
      <c r="C34662" s="1"/>
    </row>
    <row r="34663" spans="3:3">
      <c r="C34663" s="1"/>
    </row>
    <row r="34664" spans="3:3">
      <c r="C34664" s="1"/>
    </row>
    <row r="34665" spans="3:3">
      <c r="C34665" s="1"/>
    </row>
    <row r="34666" spans="3:3">
      <c r="C34666" s="1"/>
    </row>
    <row r="34667" spans="3:3">
      <c r="C34667" s="1"/>
    </row>
    <row r="34668" spans="3:3">
      <c r="C34668" s="1"/>
    </row>
    <row r="34669" spans="3:3">
      <c r="C34669" s="1"/>
    </row>
    <row r="34670" spans="3:3">
      <c r="C34670" s="1"/>
    </row>
    <row r="34671" spans="3:3">
      <c r="C34671" s="1"/>
    </row>
    <row r="34672" spans="3:3">
      <c r="C34672" s="1"/>
    </row>
    <row r="34673" spans="3:3">
      <c r="C34673" s="1"/>
    </row>
    <row r="34674" spans="3:3">
      <c r="C34674" s="1"/>
    </row>
    <row r="34675" spans="3:3">
      <c r="C34675" s="1"/>
    </row>
    <row r="34676" spans="3:3">
      <c r="C34676" s="1"/>
    </row>
    <row r="34677" spans="3:3">
      <c r="C34677" s="1"/>
    </row>
    <row r="34678" spans="3:3">
      <c r="C34678" s="1"/>
    </row>
    <row r="34679" spans="3:3">
      <c r="C34679" s="1"/>
    </row>
    <row r="34680" spans="3:3">
      <c r="C34680" s="1"/>
    </row>
    <row r="34681" spans="3:3">
      <c r="C34681" s="1"/>
    </row>
    <row r="34682" spans="3:3">
      <c r="C34682" s="1"/>
    </row>
    <row r="34683" spans="3:3">
      <c r="C34683" s="1"/>
    </row>
    <row r="34684" spans="3:3">
      <c r="C34684" s="1"/>
    </row>
    <row r="34685" spans="3:3">
      <c r="C34685" s="1"/>
    </row>
    <row r="34686" spans="3:3">
      <c r="C34686" s="1"/>
    </row>
    <row r="34687" spans="3:3">
      <c r="C34687" s="1"/>
    </row>
    <row r="34688" spans="3:3">
      <c r="C34688" s="1"/>
    </row>
    <row r="34689" spans="3:3">
      <c r="C34689" s="1"/>
    </row>
    <row r="34690" spans="3:3">
      <c r="C34690" s="1"/>
    </row>
    <row r="34691" spans="3:3">
      <c r="C34691" s="1"/>
    </row>
    <row r="34692" spans="3:3">
      <c r="C34692" s="1"/>
    </row>
    <row r="34693" spans="3:3">
      <c r="C34693" s="1"/>
    </row>
    <row r="34694" spans="3:3">
      <c r="C34694" s="1"/>
    </row>
    <row r="34695" spans="3:3">
      <c r="C34695" s="1"/>
    </row>
    <row r="34696" spans="3:3">
      <c r="C34696" s="1"/>
    </row>
    <row r="34697" spans="3:3">
      <c r="C34697" s="1"/>
    </row>
    <row r="34698" spans="3:3">
      <c r="C34698" s="1"/>
    </row>
    <row r="34699" spans="3:3">
      <c r="C34699" s="1"/>
    </row>
    <row r="34700" spans="3:3">
      <c r="C34700" s="1"/>
    </row>
    <row r="34701" spans="3:3">
      <c r="C34701" s="1"/>
    </row>
    <row r="34702" spans="3:3">
      <c r="C34702" s="1"/>
    </row>
    <row r="34703" spans="3:3">
      <c r="C34703" s="1"/>
    </row>
    <row r="34704" spans="3:3">
      <c r="C34704" s="1"/>
    </row>
    <row r="34705" spans="3:3">
      <c r="C34705" s="1"/>
    </row>
    <row r="34706" spans="3:3">
      <c r="C34706" s="1"/>
    </row>
    <row r="34707" spans="3:3">
      <c r="C34707" s="1"/>
    </row>
    <row r="34708" spans="3:3">
      <c r="C34708" s="1"/>
    </row>
    <row r="34709" spans="3:3">
      <c r="C34709" s="1"/>
    </row>
    <row r="34710" spans="3:3">
      <c r="C34710" s="1"/>
    </row>
    <row r="34711" spans="3:3">
      <c r="C34711" s="1"/>
    </row>
    <row r="34712" spans="3:3">
      <c r="C34712" s="1"/>
    </row>
    <row r="34713" spans="3:3">
      <c r="C34713" s="1"/>
    </row>
    <row r="34714" spans="3:3">
      <c r="C34714" s="1"/>
    </row>
    <row r="34715" spans="3:3">
      <c r="C34715" s="1"/>
    </row>
    <row r="34716" spans="3:3">
      <c r="C34716" s="1"/>
    </row>
    <row r="34717" spans="3:3">
      <c r="C34717" s="1"/>
    </row>
    <row r="34718" spans="3:3">
      <c r="C34718" s="1"/>
    </row>
    <row r="34719" spans="3:3">
      <c r="C34719" s="1"/>
    </row>
    <row r="34720" spans="3:3">
      <c r="C34720" s="1"/>
    </row>
    <row r="34721" spans="3:3">
      <c r="C34721" s="1"/>
    </row>
    <row r="34722" spans="3:3">
      <c r="C34722" s="1"/>
    </row>
    <row r="34723" spans="3:3">
      <c r="C34723" s="1"/>
    </row>
    <row r="34724" spans="3:3">
      <c r="C34724" s="1"/>
    </row>
    <row r="34725" spans="3:3">
      <c r="C34725" s="1"/>
    </row>
    <row r="34726" spans="3:3">
      <c r="C34726" s="1"/>
    </row>
    <row r="34727" spans="3:3">
      <c r="C34727" s="1"/>
    </row>
    <row r="34728" spans="3:3">
      <c r="C34728" s="1"/>
    </row>
    <row r="34729" spans="3:3">
      <c r="C34729" s="1"/>
    </row>
    <row r="34730" spans="3:3">
      <c r="C34730" s="1"/>
    </row>
    <row r="34731" spans="3:3">
      <c r="C34731" s="1"/>
    </row>
    <row r="34732" spans="3:3">
      <c r="C34732" s="1"/>
    </row>
    <row r="34733" spans="3:3">
      <c r="C34733" s="1"/>
    </row>
    <row r="34734" spans="3:3">
      <c r="C34734" s="1"/>
    </row>
    <row r="34735" spans="3:3">
      <c r="C34735" s="1"/>
    </row>
    <row r="34736" spans="3:3">
      <c r="C34736" s="1"/>
    </row>
    <row r="34737" spans="3:3">
      <c r="C34737" s="1"/>
    </row>
    <row r="34738" spans="3:3">
      <c r="C34738" s="1"/>
    </row>
    <row r="34739" spans="3:3">
      <c r="C34739" s="1"/>
    </row>
    <row r="34740" spans="3:3">
      <c r="C34740" s="1"/>
    </row>
    <row r="34741" spans="3:3">
      <c r="C34741" s="1"/>
    </row>
    <row r="34742" spans="3:3">
      <c r="C34742" s="1"/>
    </row>
    <row r="34743" spans="3:3">
      <c r="C34743" s="1"/>
    </row>
    <row r="34744" spans="3:3">
      <c r="C34744" s="1"/>
    </row>
    <row r="34745" spans="3:3">
      <c r="C34745" s="1"/>
    </row>
    <row r="34746" spans="3:3">
      <c r="C34746" s="1"/>
    </row>
    <row r="34747" spans="3:3">
      <c r="C34747" s="1"/>
    </row>
    <row r="34748" spans="3:3">
      <c r="C34748" s="1"/>
    </row>
    <row r="34749" spans="3:3">
      <c r="C34749" s="1"/>
    </row>
    <row r="34750" spans="3:3">
      <c r="C34750" s="1"/>
    </row>
    <row r="34751" spans="3:3">
      <c r="C34751" s="1"/>
    </row>
    <row r="34752" spans="3:3">
      <c r="C34752" s="1"/>
    </row>
    <row r="34753" spans="3:3">
      <c r="C34753" s="1"/>
    </row>
    <row r="34754" spans="3:3">
      <c r="C34754" s="1"/>
    </row>
    <row r="34755" spans="3:3">
      <c r="C34755" s="1"/>
    </row>
    <row r="34756" spans="3:3">
      <c r="C34756" s="1"/>
    </row>
    <row r="34757" spans="3:3">
      <c r="C34757" s="1"/>
    </row>
    <row r="34758" spans="3:3">
      <c r="C34758" s="1"/>
    </row>
    <row r="34759" spans="3:3">
      <c r="C34759" s="1"/>
    </row>
    <row r="34760" spans="3:3">
      <c r="C34760" s="1"/>
    </row>
    <row r="34761" spans="3:3">
      <c r="C34761" s="1"/>
    </row>
    <row r="34762" spans="3:3">
      <c r="C34762" s="1"/>
    </row>
    <row r="34763" spans="3:3">
      <c r="C34763" s="1"/>
    </row>
    <row r="34764" spans="3:3">
      <c r="C34764" s="1"/>
    </row>
    <row r="34765" spans="3:3">
      <c r="C34765" s="1"/>
    </row>
    <row r="34766" spans="3:3">
      <c r="C34766" s="1"/>
    </row>
    <row r="34767" spans="3:3">
      <c r="C34767" s="1"/>
    </row>
    <row r="34768" spans="3:3">
      <c r="C34768" s="1"/>
    </row>
    <row r="34769" spans="3:3">
      <c r="C34769" s="1"/>
    </row>
    <row r="34770" spans="3:3">
      <c r="C34770" s="1"/>
    </row>
    <row r="34771" spans="3:3">
      <c r="C34771" s="1"/>
    </row>
    <row r="34772" spans="3:3">
      <c r="C34772" s="1"/>
    </row>
    <row r="34773" spans="3:3">
      <c r="C34773" s="1"/>
    </row>
    <row r="34774" spans="3:3">
      <c r="C34774" s="1"/>
    </row>
    <row r="34775" spans="3:3">
      <c r="C34775" s="1"/>
    </row>
    <row r="34776" spans="3:3">
      <c r="C34776" s="1"/>
    </row>
    <row r="34777" spans="3:3">
      <c r="C34777" s="1"/>
    </row>
    <row r="34778" spans="3:3">
      <c r="C34778" s="1"/>
    </row>
    <row r="34779" spans="3:3">
      <c r="C34779" s="1"/>
    </row>
    <row r="34780" spans="3:3">
      <c r="C34780" s="1"/>
    </row>
    <row r="34781" spans="3:3">
      <c r="C34781" s="1"/>
    </row>
    <row r="34782" spans="3:3">
      <c r="C34782" s="1"/>
    </row>
    <row r="34783" spans="3:3">
      <c r="C34783" s="1"/>
    </row>
    <row r="34784" spans="3:3">
      <c r="C34784" s="1"/>
    </row>
    <row r="34785" spans="3:3">
      <c r="C34785" s="1"/>
    </row>
    <row r="34786" spans="3:3">
      <c r="C34786" s="1"/>
    </row>
    <row r="34787" spans="3:3">
      <c r="C34787" s="1"/>
    </row>
    <row r="34788" spans="3:3">
      <c r="C34788" s="1"/>
    </row>
    <row r="34789" spans="3:3">
      <c r="C34789" s="1"/>
    </row>
    <row r="34790" spans="3:3">
      <c r="C34790" s="1"/>
    </row>
    <row r="34791" spans="3:3">
      <c r="C34791" s="1"/>
    </row>
    <row r="34792" spans="3:3">
      <c r="C34792" s="1"/>
    </row>
    <row r="34793" spans="3:3">
      <c r="C34793" s="1"/>
    </row>
    <row r="34794" spans="3:3">
      <c r="C34794" s="1"/>
    </row>
    <row r="34795" spans="3:3">
      <c r="C34795" s="1"/>
    </row>
    <row r="34796" spans="3:3">
      <c r="C34796" s="1"/>
    </row>
    <row r="34797" spans="3:3">
      <c r="C34797" s="1"/>
    </row>
    <row r="34798" spans="3:3">
      <c r="C34798" s="1"/>
    </row>
    <row r="34799" spans="3:3">
      <c r="C34799" s="1"/>
    </row>
    <row r="34800" spans="3:3">
      <c r="C34800" s="1"/>
    </row>
    <row r="34801" spans="3:3">
      <c r="C34801" s="1"/>
    </row>
    <row r="34802" spans="3:3">
      <c r="C34802" s="1"/>
    </row>
    <row r="34803" spans="3:3">
      <c r="C34803" s="1"/>
    </row>
    <row r="34804" spans="3:3">
      <c r="C34804" s="1"/>
    </row>
    <row r="34805" spans="3:3">
      <c r="C34805" s="1"/>
    </row>
    <row r="34806" spans="3:3">
      <c r="C34806" s="1"/>
    </row>
    <row r="34807" spans="3:3">
      <c r="C34807" s="1"/>
    </row>
    <row r="34808" spans="3:3">
      <c r="C34808" s="1"/>
    </row>
    <row r="34809" spans="3:3">
      <c r="C34809" s="1"/>
    </row>
    <row r="34810" spans="3:3">
      <c r="C34810" s="1"/>
    </row>
    <row r="34811" spans="3:3">
      <c r="C34811" s="1"/>
    </row>
    <row r="34812" spans="3:3">
      <c r="C34812" s="1"/>
    </row>
    <row r="34813" spans="3:3">
      <c r="C34813" s="1"/>
    </row>
    <row r="34814" spans="3:3">
      <c r="C34814" s="1"/>
    </row>
    <row r="34815" spans="3:3">
      <c r="C34815" s="1"/>
    </row>
    <row r="34816" spans="3:3">
      <c r="C34816" s="1"/>
    </row>
    <row r="34817" spans="3:3">
      <c r="C34817" s="1"/>
    </row>
    <row r="34818" spans="3:3">
      <c r="C34818" s="1"/>
    </row>
    <row r="34819" spans="3:3">
      <c r="C34819" s="1"/>
    </row>
    <row r="34820" spans="3:3">
      <c r="C34820" s="1"/>
    </row>
    <row r="34821" spans="3:3">
      <c r="C34821" s="1"/>
    </row>
    <row r="34822" spans="3:3">
      <c r="C34822" s="1"/>
    </row>
    <row r="34823" spans="3:3">
      <c r="C34823" s="1"/>
    </row>
    <row r="34824" spans="3:3">
      <c r="C34824" s="1"/>
    </row>
    <row r="34825" spans="3:3">
      <c r="C34825" s="1"/>
    </row>
    <row r="34826" spans="3:3">
      <c r="C34826" s="1"/>
    </row>
    <row r="34827" spans="3:3">
      <c r="C34827" s="1"/>
    </row>
    <row r="34828" spans="3:3">
      <c r="C34828" s="1"/>
    </row>
    <row r="34829" spans="3:3">
      <c r="C34829" s="1"/>
    </row>
    <row r="34830" spans="3:3">
      <c r="C34830" s="1"/>
    </row>
    <row r="34831" spans="3:3">
      <c r="C34831" s="1"/>
    </row>
    <row r="34832" spans="3:3">
      <c r="C34832" s="1"/>
    </row>
    <row r="34833" spans="3:3">
      <c r="C34833" s="1"/>
    </row>
    <row r="34834" spans="3:3">
      <c r="C34834" s="1"/>
    </row>
    <row r="34835" spans="3:3">
      <c r="C34835" s="1"/>
    </row>
    <row r="34836" spans="3:3">
      <c r="C34836" s="1"/>
    </row>
    <row r="34837" spans="3:3">
      <c r="C34837" s="1"/>
    </row>
    <row r="34838" spans="3:3">
      <c r="C34838" s="1"/>
    </row>
    <row r="34839" spans="3:3">
      <c r="C34839" s="1"/>
    </row>
    <row r="34840" spans="3:3">
      <c r="C34840" s="1"/>
    </row>
    <row r="34841" spans="3:3">
      <c r="C34841" s="1"/>
    </row>
    <row r="34842" spans="3:3">
      <c r="C34842" s="1"/>
    </row>
    <row r="34843" spans="3:3">
      <c r="C34843" s="1"/>
    </row>
    <row r="34844" spans="3:3">
      <c r="C34844" s="1"/>
    </row>
    <row r="34845" spans="3:3">
      <c r="C34845" s="1"/>
    </row>
    <row r="34846" spans="3:3">
      <c r="C34846" s="1"/>
    </row>
    <row r="34847" spans="3:3">
      <c r="C34847" s="1"/>
    </row>
    <row r="34848" spans="3:3">
      <c r="C34848" s="1"/>
    </row>
    <row r="34849" spans="3:3">
      <c r="C34849" s="1"/>
    </row>
    <row r="34850" spans="3:3">
      <c r="C34850" s="1"/>
    </row>
    <row r="34851" spans="3:3">
      <c r="C34851" s="1"/>
    </row>
    <row r="34852" spans="3:3">
      <c r="C34852" s="1"/>
    </row>
    <row r="34853" spans="3:3">
      <c r="C34853" s="1"/>
    </row>
    <row r="34854" spans="3:3">
      <c r="C34854" s="1"/>
    </row>
    <row r="34855" spans="3:3">
      <c r="C34855" s="1"/>
    </row>
    <row r="34856" spans="3:3">
      <c r="C34856" s="1"/>
    </row>
    <row r="34857" spans="3:3">
      <c r="C34857" s="1"/>
    </row>
    <row r="34858" spans="3:3">
      <c r="C34858" s="1"/>
    </row>
    <row r="34859" spans="3:3">
      <c r="C34859" s="1"/>
    </row>
    <row r="34860" spans="3:3">
      <c r="C34860" s="1"/>
    </row>
    <row r="34861" spans="3:3">
      <c r="C34861" s="1"/>
    </row>
    <row r="34862" spans="3:3">
      <c r="C34862" s="1"/>
    </row>
    <row r="34863" spans="3:3">
      <c r="C34863" s="1"/>
    </row>
    <row r="34864" spans="3:3">
      <c r="C34864" s="1"/>
    </row>
    <row r="34865" spans="3:3">
      <c r="C34865" s="1"/>
    </row>
    <row r="34866" spans="3:3">
      <c r="C34866" s="1"/>
    </row>
    <row r="34867" spans="3:3">
      <c r="C34867" s="1"/>
    </row>
    <row r="34868" spans="3:3">
      <c r="C34868" s="1"/>
    </row>
    <row r="34869" spans="3:3">
      <c r="C34869" s="1"/>
    </row>
    <row r="34870" spans="3:3">
      <c r="C34870" s="1"/>
    </row>
    <row r="34871" spans="3:3">
      <c r="C34871" s="1"/>
    </row>
    <row r="34872" spans="3:3">
      <c r="C34872" s="1"/>
    </row>
    <row r="34873" spans="3:3">
      <c r="C34873" s="1"/>
    </row>
    <row r="34874" spans="3:3">
      <c r="C34874" s="1"/>
    </row>
    <row r="34875" spans="3:3">
      <c r="C34875" s="1"/>
    </row>
    <row r="34876" spans="3:3">
      <c r="C34876" s="1"/>
    </row>
    <row r="34877" spans="3:3">
      <c r="C34877" s="1"/>
    </row>
    <row r="34878" spans="3:3">
      <c r="C34878" s="1"/>
    </row>
    <row r="34879" spans="3:3">
      <c r="C34879" s="1"/>
    </row>
    <row r="34880" spans="3:3">
      <c r="C34880" s="1"/>
    </row>
    <row r="34881" spans="3:3">
      <c r="C34881" s="1"/>
    </row>
    <row r="34882" spans="3:3">
      <c r="C34882" s="1"/>
    </row>
    <row r="34883" spans="3:3">
      <c r="C34883" s="1"/>
    </row>
    <row r="34884" spans="3:3">
      <c r="C34884" s="1"/>
    </row>
    <row r="34885" spans="3:3">
      <c r="C34885" s="1"/>
    </row>
    <row r="34886" spans="3:3">
      <c r="C34886" s="1"/>
    </row>
    <row r="34887" spans="3:3">
      <c r="C34887" s="1"/>
    </row>
    <row r="34888" spans="3:3">
      <c r="C34888" s="1"/>
    </row>
    <row r="34889" spans="3:3">
      <c r="C34889" s="1"/>
    </row>
    <row r="34890" spans="3:3">
      <c r="C34890" s="1"/>
    </row>
    <row r="34891" spans="3:3">
      <c r="C34891" s="1"/>
    </row>
    <row r="34892" spans="3:3">
      <c r="C34892" s="1"/>
    </row>
    <row r="34893" spans="3:3">
      <c r="C34893" s="1"/>
    </row>
    <row r="34894" spans="3:3">
      <c r="C34894" s="1"/>
    </row>
    <row r="34895" spans="3:3">
      <c r="C34895" s="1"/>
    </row>
    <row r="34896" spans="3:3">
      <c r="C34896" s="1"/>
    </row>
    <row r="34897" spans="3:3">
      <c r="C34897" s="1"/>
    </row>
    <row r="34898" spans="3:3">
      <c r="C34898" s="1"/>
    </row>
    <row r="34899" spans="3:3">
      <c r="C34899" s="1"/>
    </row>
    <row r="34900" spans="3:3">
      <c r="C34900" s="1"/>
    </row>
    <row r="34901" spans="3:3">
      <c r="C34901" s="1"/>
    </row>
    <row r="34902" spans="3:3">
      <c r="C34902" s="1"/>
    </row>
    <row r="34903" spans="3:3">
      <c r="C34903" s="1"/>
    </row>
    <row r="34904" spans="3:3">
      <c r="C34904" s="1"/>
    </row>
    <row r="34905" spans="3:3">
      <c r="C34905" s="1"/>
    </row>
    <row r="34906" spans="3:3">
      <c r="C34906" s="1"/>
    </row>
    <row r="34907" spans="3:3">
      <c r="C34907" s="1"/>
    </row>
    <row r="34908" spans="3:3">
      <c r="C34908" s="1"/>
    </row>
    <row r="34909" spans="3:3">
      <c r="C34909" s="1"/>
    </row>
    <row r="34910" spans="3:3">
      <c r="C34910" s="1"/>
    </row>
    <row r="34911" spans="3:3">
      <c r="C34911" s="1"/>
    </row>
    <row r="34912" spans="3:3">
      <c r="C34912" s="1"/>
    </row>
    <row r="34913" spans="3:3">
      <c r="C34913" s="1"/>
    </row>
    <row r="34914" spans="3:3">
      <c r="C34914" s="1"/>
    </row>
    <row r="34915" spans="3:3">
      <c r="C34915" s="1"/>
    </row>
    <row r="34916" spans="3:3">
      <c r="C34916" s="1"/>
    </row>
    <row r="34917" spans="3:3">
      <c r="C34917" s="1"/>
    </row>
    <row r="34918" spans="3:3">
      <c r="C34918" s="1"/>
    </row>
    <row r="34919" spans="3:3">
      <c r="C34919" s="1"/>
    </row>
    <row r="34920" spans="3:3">
      <c r="C34920" s="1"/>
    </row>
    <row r="34921" spans="3:3">
      <c r="C34921" s="1"/>
    </row>
    <row r="34922" spans="3:3">
      <c r="C34922" s="1"/>
    </row>
    <row r="34923" spans="3:3">
      <c r="C34923" s="1"/>
    </row>
    <row r="34924" spans="3:3">
      <c r="C34924" s="1"/>
    </row>
    <row r="34925" spans="3:3">
      <c r="C34925" s="1"/>
    </row>
    <row r="34926" spans="3:3">
      <c r="C34926" s="1"/>
    </row>
    <row r="34927" spans="3:3">
      <c r="C34927" s="1"/>
    </row>
    <row r="34928" spans="3:3">
      <c r="C34928" s="1"/>
    </row>
    <row r="34929" spans="3:3">
      <c r="C34929" s="1"/>
    </row>
    <row r="34930" spans="3:3">
      <c r="C34930" s="1"/>
    </row>
    <row r="34931" spans="3:3">
      <c r="C34931" s="1"/>
    </row>
    <row r="34932" spans="3:3">
      <c r="C34932" s="1"/>
    </row>
    <row r="34933" spans="3:3">
      <c r="C34933" s="1"/>
    </row>
    <row r="34934" spans="3:3">
      <c r="C34934" s="1"/>
    </row>
    <row r="34935" spans="3:3">
      <c r="C34935" s="1"/>
    </row>
    <row r="34936" spans="3:3">
      <c r="C34936" s="1"/>
    </row>
    <row r="34937" spans="3:3">
      <c r="C34937" s="1"/>
    </row>
    <row r="34938" spans="3:3">
      <c r="C34938" s="1"/>
    </row>
    <row r="34939" spans="3:3">
      <c r="C34939" s="1"/>
    </row>
    <row r="34940" spans="3:3">
      <c r="C34940" s="1"/>
    </row>
    <row r="34941" spans="3:3">
      <c r="C34941" s="1"/>
    </row>
    <row r="34942" spans="3:3">
      <c r="C34942" s="1"/>
    </row>
    <row r="34943" spans="3:3">
      <c r="C34943" s="1"/>
    </row>
    <row r="34944" spans="3:3">
      <c r="C34944" s="1"/>
    </row>
    <row r="34945" spans="3:3">
      <c r="C34945" s="1"/>
    </row>
    <row r="34946" spans="3:3">
      <c r="C34946" s="1"/>
    </row>
    <row r="34947" spans="3:3">
      <c r="C34947" s="1"/>
    </row>
    <row r="34948" spans="3:3">
      <c r="C34948" s="1"/>
    </row>
    <row r="34949" spans="3:3">
      <c r="C34949" s="1"/>
    </row>
    <row r="34950" spans="3:3">
      <c r="C34950" s="1"/>
    </row>
    <row r="34951" spans="3:3">
      <c r="C34951" s="1"/>
    </row>
    <row r="34952" spans="3:3">
      <c r="C34952" s="1"/>
    </row>
    <row r="34953" spans="3:3">
      <c r="C34953" s="1"/>
    </row>
    <row r="34954" spans="3:3">
      <c r="C34954" s="1"/>
    </row>
    <row r="34955" spans="3:3">
      <c r="C34955" s="1"/>
    </row>
    <row r="34956" spans="3:3">
      <c r="C34956" s="1"/>
    </row>
    <row r="34957" spans="3:3">
      <c r="C34957" s="1"/>
    </row>
    <row r="34958" spans="3:3">
      <c r="C34958" s="1"/>
    </row>
    <row r="34959" spans="3:3">
      <c r="C34959" s="1"/>
    </row>
    <row r="34960" spans="3:3">
      <c r="C34960" s="1"/>
    </row>
    <row r="34961" spans="3:3">
      <c r="C34961" s="1"/>
    </row>
    <row r="34962" spans="3:3">
      <c r="C34962" s="1"/>
    </row>
    <row r="34963" spans="3:3">
      <c r="C34963" s="1"/>
    </row>
    <row r="34964" spans="3:3">
      <c r="C34964" s="1"/>
    </row>
    <row r="34965" spans="3:3">
      <c r="C34965" s="1"/>
    </row>
    <row r="34966" spans="3:3">
      <c r="C34966" s="1"/>
    </row>
    <row r="34967" spans="3:3">
      <c r="C34967" s="1"/>
    </row>
    <row r="34968" spans="3:3">
      <c r="C34968" s="1"/>
    </row>
    <row r="34969" spans="3:3">
      <c r="C34969" s="1"/>
    </row>
    <row r="34970" spans="3:3">
      <c r="C34970" s="1"/>
    </row>
    <row r="34971" spans="3:3">
      <c r="C34971" s="1"/>
    </row>
    <row r="34972" spans="3:3">
      <c r="C34972" s="1"/>
    </row>
    <row r="34973" spans="3:3">
      <c r="C34973" s="1"/>
    </row>
    <row r="34974" spans="3:3">
      <c r="C34974" s="1"/>
    </row>
    <row r="34975" spans="3:3">
      <c r="C34975" s="1"/>
    </row>
    <row r="34976" spans="3:3">
      <c r="C34976" s="1"/>
    </row>
    <row r="34977" spans="3:3">
      <c r="C34977" s="1"/>
    </row>
    <row r="34978" spans="3:3">
      <c r="C34978" s="1"/>
    </row>
    <row r="34979" spans="3:3">
      <c r="C34979" s="1"/>
    </row>
    <row r="34980" spans="3:3">
      <c r="C34980" s="1"/>
    </row>
    <row r="34981" spans="3:3">
      <c r="C34981" s="1"/>
    </row>
    <row r="34982" spans="3:3">
      <c r="C34982" s="1"/>
    </row>
    <row r="34983" spans="3:3">
      <c r="C34983" s="1"/>
    </row>
    <row r="34984" spans="3:3">
      <c r="C34984" s="1"/>
    </row>
    <row r="34985" spans="3:3">
      <c r="C34985" s="1"/>
    </row>
    <row r="34986" spans="3:3">
      <c r="C34986" s="1"/>
    </row>
    <row r="34987" spans="3:3">
      <c r="C34987" s="1"/>
    </row>
    <row r="34988" spans="3:3">
      <c r="C34988" s="1"/>
    </row>
    <row r="34989" spans="3:3">
      <c r="C34989" s="1"/>
    </row>
    <row r="34990" spans="3:3">
      <c r="C34990" s="1"/>
    </row>
    <row r="34991" spans="3:3">
      <c r="C34991" s="1"/>
    </row>
    <row r="34992" spans="3:3">
      <c r="C34992" s="1"/>
    </row>
    <row r="34993" spans="3:3">
      <c r="C34993" s="1"/>
    </row>
    <row r="34994" spans="3:3">
      <c r="C34994" s="1"/>
    </row>
    <row r="34995" spans="3:3">
      <c r="C34995" s="1"/>
    </row>
    <row r="34996" spans="3:3">
      <c r="C34996" s="1"/>
    </row>
    <row r="34997" spans="3:3">
      <c r="C34997" s="1"/>
    </row>
    <row r="34998" spans="3:3">
      <c r="C34998" s="1"/>
    </row>
    <row r="34999" spans="3:3">
      <c r="C34999" s="1"/>
    </row>
    <row r="35000" spans="3:3">
      <c r="C35000" s="1"/>
    </row>
    <row r="35001" spans="3:3">
      <c r="C35001" s="1"/>
    </row>
    <row r="35002" spans="3:3">
      <c r="C35002" s="1"/>
    </row>
    <row r="35003" spans="3:3">
      <c r="C35003" s="1"/>
    </row>
    <row r="35004" spans="3:3">
      <c r="C35004" s="1"/>
    </row>
    <row r="35005" spans="3:3">
      <c r="C35005" s="1"/>
    </row>
    <row r="35006" spans="3:3">
      <c r="C35006" s="1"/>
    </row>
    <row r="35007" spans="3:3">
      <c r="C35007" s="1"/>
    </row>
    <row r="35008" spans="3:3">
      <c r="C35008" s="1"/>
    </row>
    <row r="35009" spans="3:3">
      <c r="C35009" s="1"/>
    </row>
    <row r="35010" spans="3:3">
      <c r="C35010" s="1"/>
    </row>
    <row r="35011" spans="3:3">
      <c r="C35011" s="1"/>
    </row>
    <row r="35012" spans="3:3">
      <c r="C35012" s="1"/>
    </row>
    <row r="35013" spans="3:3">
      <c r="C35013" s="1"/>
    </row>
    <row r="35014" spans="3:3">
      <c r="C35014" s="1"/>
    </row>
    <row r="35015" spans="3:3">
      <c r="C35015" s="1"/>
    </row>
    <row r="35016" spans="3:3">
      <c r="C35016" s="1"/>
    </row>
    <row r="35017" spans="3:3">
      <c r="C35017" s="1"/>
    </row>
    <row r="35018" spans="3:3">
      <c r="C35018" s="1"/>
    </row>
    <row r="35019" spans="3:3">
      <c r="C35019" s="1"/>
    </row>
    <row r="35020" spans="3:3">
      <c r="C35020" s="1"/>
    </row>
    <row r="35021" spans="3:3">
      <c r="C35021" s="1"/>
    </row>
    <row r="35022" spans="3:3">
      <c r="C35022" s="1"/>
    </row>
    <row r="35023" spans="3:3">
      <c r="C35023" s="1"/>
    </row>
    <row r="35024" spans="3:3">
      <c r="C35024" s="1"/>
    </row>
    <row r="35025" spans="3:3">
      <c r="C35025" s="1"/>
    </row>
    <row r="35026" spans="3:3">
      <c r="C35026" s="1"/>
    </row>
    <row r="35027" spans="3:3">
      <c r="C35027" s="1"/>
    </row>
    <row r="35028" spans="3:3">
      <c r="C35028" s="1"/>
    </row>
    <row r="35029" spans="3:3">
      <c r="C35029" s="1"/>
    </row>
    <row r="35030" spans="3:3">
      <c r="C35030" s="1"/>
    </row>
    <row r="35031" spans="3:3">
      <c r="C35031" s="1"/>
    </row>
    <row r="35032" spans="3:3">
      <c r="C35032" s="1"/>
    </row>
    <row r="35033" spans="3:3">
      <c r="C35033" s="1"/>
    </row>
    <row r="35034" spans="3:3">
      <c r="C35034" s="1"/>
    </row>
    <row r="35035" spans="3:3">
      <c r="C35035" s="1"/>
    </row>
    <row r="35036" spans="3:3">
      <c r="C35036" s="1"/>
    </row>
    <row r="35037" spans="3:3">
      <c r="C35037" s="1"/>
    </row>
    <row r="35038" spans="3:3">
      <c r="C35038" s="1"/>
    </row>
    <row r="35039" spans="3:3">
      <c r="C35039" s="1"/>
    </row>
    <row r="35040" spans="3:3">
      <c r="C35040" s="1"/>
    </row>
    <row r="35041" spans="3:3">
      <c r="C35041" s="1"/>
    </row>
    <row r="35042" spans="3:3">
      <c r="C35042" s="1"/>
    </row>
    <row r="35043" spans="3:3">
      <c r="C35043" s="1"/>
    </row>
    <row r="35044" spans="3:3">
      <c r="C35044" s="1"/>
    </row>
    <row r="35045" spans="3:3">
      <c r="C35045" s="1"/>
    </row>
    <row r="35046" spans="3:3">
      <c r="C35046" s="1"/>
    </row>
    <row r="35047" spans="3:3">
      <c r="C35047" s="1"/>
    </row>
    <row r="35048" spans="3:3">
      <c r="C35048" s="1"/>
    </row>
    <row r="35049" spans="3:3">
      <c r="C35049" s="1"/>
    </row>
    <row r="35050" spans="3:3">
      <c r="C35050" s="1"/>
    </row>
    <row r="35051" spans="3:3">
      <c r="C35051" s="1"/>
    </row>
    <row r="35052" spans="3:3">
      <c r="C35052" s="1"/>
    </row>
    <row r="35053" spans="3:3">
      <c r="C35053" s="1"/>
    </row>
    <row r="35054" spans="3:3">
      <c r="C35054" s="1"/>
    </row>
    <row r="35055" spans="3:3">
      <c r="C35055" s="1"/>
    </row>
    <row r="35056" spans="3:3">
      <c r="C35056" s="1"/>
    </row>
    <row r="35057" spans="3:3">
      <c r="C35057" s="1"/>
    </row>
    <row r="35058" spans="3:3">
      <c r="C35058" s="1"/>
    </row>
    <row r="35059" spans="3:3">
      <c r="C35059" s="1"/>
    </row>
    <row r="35060" spans="3:3">
      <c r="C35060" s="1"/>
    </row>
    <row r="35061" spans="3:3">
      <c r="C35061" s="1"/>
    </row>
    <row r="35062" spans="3:3">
      <c r="C35062" s="1"/>
    </row>
    <row r="35063" spans="3:3">
      <c r="C35063" s="1"/>
    </row>
    <row r="35064" spans="3:3">
      <c r="C35064" s="1"/>
    </row>
    <row r="35065" spans="3:3">
      <c r="C35065" s="1"/>
    </row>
    <row r="35066" spans="3:3">
      <c r="C35066" s="1"/>
    </row>
    <row r="35067" spans="3:3">
      <c r="C35067" s="1"/>
    </row>
    <row r="35068" spans="3:3">
      <c r="C35068" s="1"/>
    </row>
    <row r="35069" spans="3:3">
      <c r="C35069" s="1"/>
    </row>
    <row r="35070" spans="3:3">
      <c r="C35070" s="1"/>
    </row>
    <row r="35071" spans="3:3">
      <c r="C35071" s="1"/>
    </row>
    <row r="35072" spans="3:3">
      <c r="C35072" s="1"/>
    </row>
    <row r="35073" spans="3:3">
      <c r="C35073" s="1"/>
    </row>
    <row r="35074" spans="3:3">
      <c r="C35074" s="1"/>
    </row>
    <row r="35075" spans="3:3">
      <c r="C35075" s="1"/>
    </row>
    <row r="35076" spans="3:3">
      <c r="C35076" s="1"/>
    </row>
    <row r="35077" spans="3:3">
      <c r="C35077" s="1"/>
    </row>
    <row r="35078" spans="3:3">
      <c r="C35078" s="1"/>
    </row>
    <row r="35079" spans="3:3">
      <c r="C35079" s="1"/>
    </row>
    <row r="35080" spans="3:3">
      <c r="C35080" s="1"/>
    </row>
    <row r="35081" spans="3:3">
      <c r="C35081" s="1"/>
    </row>
    <row r="35082" spans="3:3">
      <c r="C35082" s="1"/>
    </row>
    <row r="35083" spans="3:3">
      <c r="C35083" s="1"/>
    </row>
    <row r="35084" spans="3:3">
      <c r="C35084" s="1"/>
    </row>
    <row r="35085" spans="3:3">
      <c r="C35085" s="1"/>
    </row>
    <row r="35086" spans="3:3">
      <c r="C35086" s="1"/>
    </row>
    <row r="35087" spans="3:3">
      <c r="C35087" s="1"/>
    </row>
    <row r="35088" spans="3:3">
      <c r="C35088" s="1"/>
    </row>
    <row r="35089" spans="3:3">
      <c r="C35089" s="1"/>
    </row>
    <row r="35090" spans="3:3">
      <c r="C35090" s="1"/>
    </row>
    <row r="35091" spans="3:3">
      <c r="C35091" s="1"/>
    </row>
    <row r="35092" spans="3:3">
      <c r="C35092" s="1"/>
    </row>
    <row r="35093" spans="3:3">
      <c r="C35093" s="1"/>
    </row>
    <row r="35094" spans="3:3">
      <c r="C35094" s="1"/>
    </row>
    <row r="35095" spans="3:3">
      <c r="C35095" s="1"/>
    </row>
    <row r="35096" spans="3:3">
      <c r="C35096" s="1"/>
    </row>
    <row r="35097" spans="3:3">
      <c r="C35097" s="1"/>
    </row>
    <row r="35098" spans="3:3">
      <c r="C35098" s="1"/>
    </row>
    <row r="35099" spans="3:3">
      <c r="C35099" s="1"/>
    </row>
    <row r="35100" spans="3:3">
      <c r="C35100" s="1"/>
    </row>
    <row r="35101" spans="3:3">
      <c r="C35101" s="1"/>
    </row>
    <row r="35102" spans="3:3">
      <c r="C35102" s="1"/>
    </row>
    <row r="35103" spans="3:3">
      <c r="C35103" s="1"/>
    </row>
    <row r="35104" spans="3:3">
      <c r="C35104" s="1"/>
    </row>
    <row r="35105" spans="3:3">
      <c r="C35105" s="1"/>
    </row>
    <row r="35106" spans="3:3">
      <c r="C35106" s="1"/>
    </row>
    <row r="35107" spans="3:3">
      <c r="C35107" s="1"/>
    </row>
    <row r="35108" spans="3:3">
      <c r="C35108" s="1"/>
    </row>
    <row r="35109" spans="3:3">
      <c r="C35109" s="1"/>
    </row>
    <row r="35110" spans="3:3">
      <c r="C35110" s="1"/>
    </row>
    <row r="35111" spans="3:3">
      <c r="C35111" s="1"/>
    </row>
    <row r="35112" spans="3:3">
      <c r="C35112" s="1"/>
    </row>
    <row r="35113" spans="3:3">
      <c r="C35113" s="1"/>
    </row>
    <row r="35114" spans="3:3">
      <c r="C35114" s="1"/>
    </row>
    <row r="35115" spans="3:3">
      <c r="C35115" s="1"/>
    </row>
    <row r="35116" spans="3:3">
      <c r="C35116" s="1"/>
    </row>
    <row r="35117" spans="3:3">
      <c r="C35117" s="1"/>
    </row>
    <row r="35118" spans="3:3">
      <c r="C35118" s="1"/>
    </row>
    <row r="35119" spans="3:3">
      <c r="C35119" s="1"/>
    </row>
    <row r="35120" spans="3:3">
      <c r="C35120" s="1"/>
    </row>
    <row r="35121" spans="3:3">
      <c r="C35121" s="1"/>
    </row>
    <row r="35122" spans="3:3">
      <c r="C35122" s="1"/>
    </row>
    <row r="35123" spans="3:3">
      <c r="C35123" s="1"/>
    </row>
    <row r="35124" spans="3:3">
      <c r="C35124" s="1"/>
    </row>
    <row r="35125" spans="3:3">
      <c r="C35125" s="1"/>
    </row>
    <row r="35126" spans="3:3">
      <c r="C35126" s="1"/>
    </row>
    <row r="35127" spans="3:3">
      <c r="C35127" s="1"/>
    </row>
    <row r="35128" spans="3:3">
      <c r="C35128" s="1"/>
    </row>
    <row r="35129" spans="3:3">
      <c r="C35129" s="1"/>
    </row>
    <row r="35130" spans="3:3">
      <c r="C35130" s="1"/>
    </row>
    <row r="35131" spans="3:3">
      <c r="C35131" s="1"/>
    </row>
    <row r="35132" spans="3:3">
      <c r="C35132" s="1"/>
    </row>
    <row r="35133" spans="3:3">
      <c r="C35133" s="1"/>
    </row>
    <row r="35134" spans="3:3">
      <c r="C35134" s="1"/>
    </row>
    <row r="35135" spans="3:3">
      <c r="C35135" s="1"/>
    </row>
    <row r="35136" spans="3:3">
      <c r="C35136" s="1"/>
    </row>
    <row r="35137" spans="3:3">
      <c r="C35137" s="1"/>
    </row>
    <row r="35138" spans="3:3">
      <c r="C35138" s="1"/>
    </row>
    <row r="35139" spans="3:3">
      <c r="C35139" s="1"/>
    </row>
    <row r="35140" spans="3:3">
      <c r="C35140" s="1"/>
    </row>
    <row r="35141" spans="3:3">
      <c r="C35141" s="1"/>
    </row>
    <row r="35142" spans="3:3">
      <c r="C35142" s="1"/>
    </row>
    <row r="35143" spans="3:3">
      <c r="C35143" s="1"/>
    </row>
    <row r="35144" spans="3:3">
      <c r="C35144" s="1"/>
    </row>
    <row r="35145" spans="3:3">
      <c r="C35145" s="1"/>
    </row>
    <row r="35146" spans="3:3">
      <c r="C35146" s="1"/>
    </row>
    <row r="35147" spans="3:3">
      <c r="C35147" s="1"/>
    </row>
    <row r="35148" spans="3:3">
      <c r="C35148" s="1"/>
    </row>
    <row r="35149" spans="3:3">
      <c r="C35149" s="1"/>
    </row>
    <row r="35150" spans="3:3">
      <c r="C35150" s="1"/>
    </row>
    <row r="35151" spans="3:3">
      <c r="C35151" s="1"/>
    </row>
    <row r="35152" spans="3:3">
      <c r="C35152" s="1"/>
    </row>
    <row r="35153" spans="3:3">
      <c r="C35153" s="1"/>
    </row>
    <row r="35154" spans="3:3">
      <c r="C35154" s="1"/>
    </row>
    <row r="35155" spans="3:3">
      <c r="C35155" s="1"/>
    </row>
    <row r="35156" spans="3:3">
      <c r="C35156" s="1"/>
    </row>
    <row r="35157" spans="3:3">
      <c r="C35157" s="1"/>
    </row>
    <row r="35158" spans="3:3">
      <c r="C35158" s="1"/>
    </row>
    <row r="35159" spans="3:3">
      <c r="C35159" s="1"/>
    </row>
    <row r="35160" spans="3:3">
      <c r="C35160" s="1"/>
    </row>
    <row r="35161" spans="3:3">
      <c r="C35161" s="1"/>
    </row>
    <row r="35162" spans="3:3">
      <c r="C35162" s="1"/>
    </row>
    <row r="35163" spans="3:3">
      <c r="C35163" s="1"/>
    </row>
    <row r="35164" spans="3:3">
      <c r="C35164" s="1"/>
    </row>
    <row r="35165" spans="3:3">
      <c r="C35165" s="1"/>
    </row>
    <row r="35166" spans="3:3">
      <c r="C35166" s="1"/>
    </row>
    <row r="35167" spans="3:3">
      <c r="C35167" s="1"/>
    </row>
    <row r="35168" spans="3:3">
      <c r="C35168" s="1"/>
    </row>
    <row r="35169" spans="3:3">
      <c r="C35169" s="1"/>
    </row>
    <row r="35170" spans="3:3">
      <c r="C35170" s="1"/>
    </row>
    <row r="35171" spans="3:3">
      <c r="C35171" s="1"/>
    </row>
    <row r="35172" spans="3:3">
      <c r="C35172" s="1"/>
    </row>
    <row r="35173" spans="3:3">
      <c r="C35173" s="1"/>
    </row>
    <row r="35174" spans="3:3">
      <c r="C35174" s="1"/>
    </row>
    <row r="35175" spans="3:3">
      <c r="C35175" s="1"/>
    </row>
    <row r="35176" spans="3:3">
      <c r="C35176" s="1"/>
    </row>
    <row r="35177" spans="3:3">
      <c r="C35177" s="1"/>
    </row>
    <row r="35178" spans="3:3">
      <c r="C35178" s="1"/>
    </row>
    <row r="35179" spans="3:3">
      <c r="C35179" s="1"/>
    </row>
    <row r="35180" spans="3:3">
      <c r="C35180" s="1"/>
    </row>
    <row r="35181" spans="3:3">
      <c r="C35181" s="1"/>
    </row>
    <row r="35182" spans="3:3">
      <c r="C35182" s="1"/>
    </row>
    <row r="35183" spans="3:3">
      <c r="C35183" s="1"/>
    </row>
    <row r="35184" spans="3:3">
      <c r="C35184" s="1"/>
    </row>
    <row r="35185" spans="3:3">
      <c r="C35185" s="1"/>
    </row>
    <row r="35186" spans="3:3">
      <c r="C35186" s="1"/>
    </row>
    <row r="35187" spans="3:3">
      <c r="C35187" s="1"/>
    </row>
    <row r="35188" spans="3:3">
      <c r="C35188" s="1"/>
    </row>
    <row r="35189" spans="3:3">
      <c r="C35189" s="1"/>
    </row>
    <row r="35190" spans="3:3">
      <c r="C35190" s="1"/>
    </row>
    <row r="35191" spans="3:3">
      <c r="C35191" s="1"/>
    </row>
    <row r="35192" spans="3:3">
      <c r="C35192" s="1"/>
    </row>
    <row r="35193" spans="3:3">
      <c r="C35193" s="1"/>
    </row>
    <row r="35194" spans="3:3">
      <c r="C35194" s="1"/>
    </row>
    <row r="35195" spans="3:3">
      <c r="C35195" s="1"/>
    </row>
    <row r="35196" spans="3:3">
      <c r="C35196" s="1"/>
    </row>
    <row r="35197" spans="3:3">
      <c r="C35197" s="1"/>
    </row>
    <row r="35198" spans="3:3">
      <c r="C35198" s="1"/>
    </row>
    <row r="35199" spans="3:3">
      <c r="C35199" s="1"/>
    </row>
    <row r="35200" spans="3:3">
      <c r="C35200" s="1"/>
    </row>
    <row r="35201" spans="3:3">
      <c r="C35201" s="1"/>
    </row>
    <row r="35202" spans="3:3">
      <c r="C35202" s="1"/>
    </row>
    <row r="35203" spans="3:3">
      <c r="C35203" s="1"/>
    </row>
    <row r="35204" spans="3:3">
      <c r="C35204" s="1"/>
    </row>
    <row r="35205" spans="3:3">
      <c r="C35205" s="1"/>
    </row>
    <row r="35206" spans="3:3">
      <c r="C35206" s="1"/>
    </row>
    <row r="35207" spans="3:3">
      <c r="C35207" s="1"/>
    </row>
    <row r="35208" spans="3:3">
      <c r="C35208" s="1"/>
    </row>
    <row r="35209" spans="3:3">
      <c r="C35209" s="1"/>
    </row>
    <row r="35210" spans="3:3">
      <c r="C35210" s="1"/>
    </row>
    <row r="35211" spans="3:3">
      <c r="C35211" s="1"/>
    </row>
    <row r="35212" spans="3:3">
      <c r="C35212" s="1"/>
    </row>
    <row r="35213" spans="3:3">
      <c r="C35213" s="1"/>
    </row>
    <row r="35214" spans="3:3">
      <c r="C35214" s="1"/>
    </row>
    <row r="35215" spans="3:3">
      <c r="C35215" s="1"/>
    </row>
    <row r="35216" spans="3:3">
      <c r="C35216" s="1"/>
    </row>
    <row r="35217" spans="3:3">
      <c r="C35217" s="1"/>
    </row>
    <row r="35218" spans="3:3">
      <c r="C35218" s="1"/>
    </row>
    <row r="35219" spans="3:3">
      <c r="C35219" s="1"/>
    </row>
    <row r="35220" spans="3:3">
      <c r="C35220" s="1"/>
    </row>
    <row r="35221" spans="3:3">
      <c r="C35221" s="1"/>
    </row>
    <row r="35222" spans="3:3">
      <c r="C35222" s="1"/>
    </row>
    <row r="35223" spans="3:3">
      <c r="C35223" s="1"/>
    </row>
    <row r="35224" spans="3:3">
      <c r="C35224" s="1"/>
    </row>
    <row r="35225" spans="3:3">
      <c r="C35225" s="1"/>
    </row>
    <row r="35226" spans="3:3">
      <c r="C35226" s="1"/>
    </row>
    <row r="35227" spans="3:3">
      <c r="C35227" s="1"/>
    </row>
    <row r="35228" spans="3:3">
      <c r="C35228" s="1"/>
    </row>
    <row r="35229" spans="3:3">
      <c r="C35229" s="1"/>
    </row>
    <row r="35230" spans="3:3">
      <c r="C35230" s="1"/>
    </row>
    <row r="35231" spans="3:3">
      <c r="C35231" s="1"/>
    </row>
    <row r="35232" spans="3:3">
      <c r="C35232" s="1"/>
    </row>
    <row r="35233" spans="3:3">
      <c r="C35233" s="1"/>
    </row>
    <row r="35234" spans="3:3">
      <c r="C35234" s="1"/>
    </row>
    <row r="35235" spans="3:3">
      <c r="C35235" s="1"/>
    </row>
    <row r="35236" spans="3:3">
      <c r="C35236" s="1"/>
    </row>
    <row r="35237" spans="3:3">
      <c r="C35237" s="1"/>
    </row>
    <row r="35238" spans="3:3">
      <c r="C35238" s="1"/>
    </row>
    <row r="35239" spans="3:3">
      <c r="C35239" s="1"/>
    </row>
    <row r="35240" spans="3:3">
      <c r="C35240" s="1"/>
    </row>
    <row r="35241" spans="3:3">
      <c r="C35241" s="1"/>
    </row>
    <row r="35242" spans="3:3">
      <c r="C35242" s="1"/>
    </row>
    <row r="35243" spans="3:3">
      <c r="C35243" s="1"/>
    </row>
    <row r="35244" spans="3:3">
      <c r="C35244" s="1"/>
    </row>
    <row r="35245" spans="3:3">
      <c r="C35245" s="1"/>
    </row>
    <row r="35246" spans="3:3">
      <c r="C35246" s="1"/>
    </row>
    <row r="35247" spans="3:3">
      <c r="C35247" s="1"/>
    </row>
    <row r="35248" spans="3:3">
      <c r="C35248" s="1"/>
    </row>
    <row r="35249" spans="3:3">
      <c r="C35249" s="1"/>
    </row>
    <row r="35250" spans="3:3">
      <c r="C35250" s="1"/>
    </row>
    <row r="35251" spans="3:3">
      <c r="C35251" s="1"/>
    </row>
    <row r="35252" spans="3:3">
      <c r="C35252" s="1"/>
    </row>
    <row r="35253" spans="3:3">
      <c r="C35253" s="1"/>
    </row>
    <row r="35254" spans="3:3">
      <c r="C35254" s="1"/>
    </row>
    <row r="35255" spans="3:3">
      <c r="C35255" s="1"/>
    </row>
    <row r="35256" spans="3:3">
      <c r="C35256" s="1"/>
    </row>
    <row r="35257" spans="3:3">
      <c r="C35257" s="1"/>
    </row>
    <row r="35258" spans="3:3">
      <c r="C35258" s="1"/>
    </row>
    <row r="35259" spans="3:3">
      <c r="C35259" s="1"/>
    </row>
    <row r="35260" spans="3:3">
      <c r="C35260" s="1"/>
    </row>
    <row r="35261" spans="3:3">
      <c r="C35261" s="1"/>
    </row>
    <row r="35262" spans="3:3">
      <c r="C35262" s="1"/>
    </row>
    <row r="35263" spans="3:3">
      <c r="C35263" s="1"/>
    </row>
    <row r="35264" spans="3:3">
      <c r="C35264" s="1"/>
    </row>
    <row r="35265" spans="3:3">
      <c r="C35265" s="1"/>
    </row>
    <row r="35266" spans="3:3">
      <c r="C35266" s="1"/>
    </row>
    <row r="35267" spans="3:3">
      <c r="C35267" s="1"/>
    </row>
    <row r="35268" spans="3:3">
      <c r="C35268" s="1"/>
    </row>
    <row r="35269" spans="3:3">
      <c r="C35269" s="1"/>
    </row>
    <row r="35270" spans="3:3">
      <c r="C35270" s="1"/>
    </row>
    <row r="35271" spans="3:3">
      <c r="C35271" s="1"/>
    </row>
    <row r="35272" spans="3:3">
      <c r="C35272" s="1"/>
    </row>
    <row r="35273" spans="3:3">
      <c r="C35273" s="1"/>
    </row>
    <row r="35274" spans="3:3">
      <c r="C35274" s="1"/>
    </row>
    <row r="35275" spans="3:3">
      <c r="C35275" s="1"/>
    </row>
    <row r="35276" spans="3:3">
      <c r="C35276" s="1"/>
    </row>
    <row r="35277" spans="3:3">
      <c r="C35277" s="1"/>
    </row>
    <row r="35278" spans="3:3">
      <c r="C35278" s="1"/>
    </row>
    <row r="35279" spans="3:3">
      <c r="C35279" s="1"/>
    </row>
    <row r="35280" spans="3:3">
      <c r="C35280" s="1"/>
    </row>
    <row r="35281" spans="3:3">
      <c r="C35281" s="1"/>
    </row>
    <row r="35282" spans="3:3">
      <c r="C35282" s="1"/>
    </row>
    <row r="35283" spans="3:3">
      <c r="C35283" s="1"/>
    </row>
    <row r="35284" spans="3:3">
      <c r="C35284" s="1"/>
    </row>
    <row r="35285" spans="3:3">
      <c r="C35285" s="1"/>
    </row>
    <row r="35286" spans="3:3">
      <c r="C35286" s="1"/>
    </row>
    <row r="35287" spans="3:3">
      <c r="C35287" s="1"/>
    </row>
    <row r="35288" spans="3:3">
      <c r="C35288" s="1"/>
    </row>
    <row r="35289" spans="3:3">
      <c r="C35289" s="1"/>
    </row>
    <row r="35290" spans="3:3">
      <c r="C35290" s="1"/>
    </row>
    <row r="35291" spans="3:3">
      <c r="C35291" s="1"/>
    </row>
    <row r="35292" spans="3:3">
      <c r="C35292" s="1"/>
    </row>
    <row r="35293" spans="3:3">
      <c r="C35293" s="1"/>
    </row>
    <row r="35294" spans="3:3">
      <c r="C35294" s="1"/>
    </row>
    <row r="35295" spans="3:3">
      <c r="C35295" s="1"/>
    </row>
    <row r="35296" spans="3:3">
      <c r="C35296" s="1"/>
    </row>
    <row r="35297" spans="3:3">
      <c r="C35297" s="1"/>
    </row>
    <row r="35298" spans="3:3">
      <c r="C35298" s="1"/>
    </row>
    <row r="35299" spans="3:3">
      <c r="C35299" s="1"/>
    </row>
    <row r="35300" spans="3:3">
      <c r="C35300" s="1"/>
    </row>
    <row r="35301" spans="3:3">
      <c r="C35301" s="1"/>
    </row>
    <row r="35302" spans="3:3">
      <c r="C35302" s="1"/>
    </row>
    <row r="35303" spans="3:3">
      <c r="C35303" s="1"/>
    </row>
    <row r="35304" spans="3:3">
      <c r="C35304" s="1"/>
    </row>
    <row r="35305" spans="3:3">
      <c r="C35305" s="1"/>
    </row>
    <row r="35306" spans="3:3">
      <c r="C35306" s="1"/>
    </row>
    <row r="35307" spans="3:3">
      <c r="C35307" s="1"/>
    </row>
    <row r="35308" spans="3:3">
      <c r="C35308" s="1"/>
    </row>
    <row r="35309" spans="3:3">
      <c r="C35309" s="1"/>
    </row>
    <row r="35310" spans="3:3">
      <c r="C35310" s="1"/>
    </row>
    <row r="35311" spans="3:3">
      <c r="C35311" s="1"/>
    </row>
    <row r="35312" spans="3:3">
      <c r="C35312" s="1"/>
    </row>
    <row r="35313" spans="3:3">
      <c r="C35313" s="1"/>
    </row>
    <row r="35314" spans="3:3">
      <c r="C35314" s="1"/>
    </row>
    <row r="35315" spans="3:3">
      <c r="C35315" s="1"/>
    </row>
    <row r="35316" spans="3:3">
      <c r="C35316" s="1"/>
    </row>
    <row r="35317" spans="3:3">
      <c r="C35317" s="1"/>
    </row>
    <row r="35318" spans="3:3">
      <c r="C35318" s="1"/>
    </row>
    <row r="35319" spans="3:3">
      <c r="C35319" s="1"/>
    </row>
    <row r="35320" spans="3:3">
      <c r="C35320" s="1"/>
    </row>
    <row r="35321" spans="3:3">
      <c r="C35321" s="1"/>
    </row>
    <row r="35322" spans="3:3">
      <c r="C35322" s="1"/>
    </row>
    <row r="35323" spans="3:3">
      <c r="C35323" s="1"/>
    </row>
    <row r="35324" spans="3:3">
      <c r="C35324" s="1"/>
    </row>
    <row r="35325" spans="3:3">
      <c r="C35325" s="1"/>
    </row>
    <row r="35326" spans="3:3">
      <c r="C35326" s="1"/>
    </row>
    <row r="35327" spans="3:3">
      <c r="C35327" s="1"/>
    </row>
    <row r="35328" spans="3:3">
      <c r="C35328" s="1"/>
    </row>
    <row r="35329" spans="3:3">
      <c r="C35329" s="1"/>
    </row>
    <row r="35330" spans="3:3">
      <c r="C35330" s="1"/>
    </row>
    <row r="35331" spans="3:3">
      <c r="C35331" s="1"/>
    </row>
    <row r="35332" spans="3:3">
      <c r="C35332" s="1"/>
    </row>
    <row r="35333" spans="3:3">
      <c r="C35333" s="1"/>
    </row>
    <row r="35334" spans="3:3">
      <c r="C35334" s="1"/>
    </row>
    <row r="35335" spans="3:3">
      <c r="C35335" s="1"/>
    </row>
    <row r="35336" spans="3:3">
      <c r="C35336" s="1"/>
    </row>
    <row r="35337" spans="3:3">
      <c r="C35337" s="1"/>
    </row>
    <row r="35338" spans="3:3">
      <c r="C35338" s="1"/>
    </row>
    <row r="35339" spans="3:3">
      <c r="C35339" s="1"/>
    </row>
    <row r="35340" spans="3:3">
      <c r="C35340" s="1"/>
    </row>
    <row r="35341" spans="3:3">
      <c r="C35341" s="1"/>
    </row>
    <row r="35342" spans="3:3">
      <c r="C35342" s="1"/>
    </row>
    <row r="35343" spans="3:3">
      <c r="C35343" s="1"/>
    </row>
    <row r="35344" spans="3:3">
      <c r="C35344" s="1"/>
    </row>
    <row r="35345" spans="3:3">
      <c r="C35345" s="1"/>
    </row>
    <row r="35346" spans="3:3">
      <c r="C35346" s="1"/>
    </row>
    <row r="35347" spans="3:3">
      <c r="C35347" s="1"/>
    </row>
    <row r="35348" spans="3:3">
      <c r="C35348" s="1"/>
    </row>
    <row r="35349" spans="3:3">
      <c r="C35349" s="1"/>
    </row>
    <row r="35350" spans="3:3">
      <c r="C35350" s="1"/>
    </row>
    <row r="35351" spans="3:3">
      <c r="C35351" s="1"/>
    </row>
    <row r="35352" spans="3:3">
      <c r="C35352" s="1"/>
    </row>
    <row r="35353" spans="3:3">
      <c r="C35353" s="1"/>
    </row>
    <row r="35354" spans="3:3">
      <c r="C35354" s="1"/>
    </row>
    <row r="35355" spans="3:3">
      <c r="C35355" s="1"/>
    </row>
    <row r="35356" spans="3:3">
      <c r="C35356" s="1"/>
    </row>
    <row r="35357" spans="3:3">
      <c r="C35357" s="1"/>
    </row>
    <row r="35358" spans="3:3">
      <c r="C35358" s="1"/>
    </row>
    <row r="35359" spans="3:3">
      <c r="C35359" s="1"/>
    </row>
    <row r="35360" spans="3:3">
      <c r="C35360" s="1"/>
    </row>
    <row r="35361" spans="3:3">
      <c r="C35361" s="1"/>
    </row>
    <row r="35362" spans="3:3">
      <c r="C35362" s="1"/>
    </row>
    <row r="35363" spans="3:3">
      <c r="C35363" s="1"/>
    </row>
    <row r="35364" spans="3:3">
      <c r="C35364" s="1"/>
    </row>
    <row r="35365" spans="3:3">
      <c r="C35365" s="1"/>
    </row>
    <row r="35366" spans="3:3">
      <c r="C35366" s="1"/>
    </row>
    <row r="35367" spans="3:3">
      <c r="C35367" s="1"/>
    </row>
    <row r="35368" spans="3:3">
      <c r="C35368" s="1"/>
    </row>
    <row r="35369" spans="3:3">
      <c r="C35369" s="1"/>
    </row>
    <row r="35370" spans="3:3">
      <c r="C35370" s="1"/>
    </row>
    <row r="35371" spans="3:3">
      <c r="C35371" s="1"/>
    </row>
    <row r="35372" spans="3:3">
      <c r="C35372" s="1"/>
    </row>
    <row r="35373" spans="3:3">
      <c r="C35373" s="1"/>
    </row>
    <row r="35374" spans="3:3">
      <c r="C35374" s="1"/>
    </row>
    <row r="35375" spans="3:3">
      <c r="C35375" s="1"/>
    </row>
    <row r="35376" spans="3:3">
      <c r="C35376" s="1"/>
    </row>
    <row r="35377" spans="3:3">
      <c r="C35377" s="1"/>
    </row>
    <row r="35378" spans="3:3">
      <c r="C35378" s="1"/>
    </row>
    <row r="35379" spans="3:3">
      <c r="C35379" s="1"/>
    </row>
    <row r="35380" spans="3:3">
      <c r="C35380" s="1"/>
    </row>
    <row r="35381" spans="3:3">
      <c r="C35381" s="1"/>
    </row>
    <row r="35382" spans="3:3">
      <c r="C35382" s="1"/>
    </row>
    <row r="35383" spans="3:3">
      <c r="C35383" s="1"/>
    </row>
    <row r="35384" spans="3:3">
      <c r="C35384" s="1"/>
    </row>
    <row r="35385" spans="3:3">
      <c r="C35385" s="1"/>
    </row>
    <row r="35386" spans="3:3">
      <c r="C35386" s="1"/>
    </row>
    <row r="35387" spans="3:3">
      <c r="C35387" s="1"/>
    </row>
    <row r="35388" spans="3:3">
      <c r="C35388" s="1"/>
    </row>
    <row r="35389" spans="3:3">
      <c r="C35389" s="1"/>
    </row>
    <row r="35390" spans="3:3">
      <c r="C35390" s="1"/>
    </row>
    <row r="35391" spans="3:3">
      <c r="C35391" s="1"/>
    </row>
    <row r="35392" spans="3:3">
      <c r="C35392" s="1"/>
    </row>
    <row r="35393" spans="3:3">
      <c r="C35393" s="1"/>
    </row>
    <row r="35394" spans="3:3">
      <c r="C35394" s="1"/>
    </row>
    <row r="35395" spans="3:3">
      <c r="C35395" s="1"/>
    </row>
    <row r="35396" spans="3:3">
      <c r="C35396" s="1"/>
    </row>
    <row r="35397" spans="3:3">
      <c r="C35397" s="1"/>
    </row>
    <row r="35398" spans="3:3">
      <c r="C35398" s="1"/>
    </row>
    <row r="35399" spans="3:3">
      <c r="C35399" s="1"/>
    </row>
    <row r="35400" spans="3:3">
      <c r="C35400" s="1"/>
    </row>
    <row r="35401" spans="3:3">
      <c r="C35401" s="1"/>
    </row>
    <row r="35402" spans="3:3">
      <c r="C35402" s="1"/>
    </row>
    <row r="35403" spans="3:3">
      <c r="C35403" s="1"/>
    </row>
    <row r="35404" spans="3:3">
      <c r="C35404" s="1"/>
    </row>
    <row r="35405" spans="3:3">
      <c r="C35405" s="1"/>
    </row>
    <row r="35406" spans="3:3">
      <c r="C35406" s="1"/>
    </row>
    <row r="35407" spans="3:3">
      <c r="C35407" s="1"/>
    </row>
    <row r="35408" spans="3:3">
      <c r="C35408" s="1"/>
    </row>
    <row r="35409" spans="3:3">
      <c r="C35409" s="1"/>
    </row>
    <row r="35410" spans="3:3">
      <c r="C35410" s="1"/>
    </row>
    <row r="35411" spans="3:3">
      <c r="C35411" s="1"/>
    </row>
    <row r="35412" spans="3:3">
      <c r="C35412" s="1"/>
    </row>
    <row r="35413" spans="3:3">
      <c r="C35413" s="1"/>
    </row>
    <row r="35414" spans="3:3">
      <c r="C35414" s="1"/>
    </row>
    <row r="35415" spans="3:3">
      <c r="C35415" s="1"/>
    </row>
    <row r="35416" spans="3:3">
      <c r="C35416" s="1"/>
    </row>
    <row r="35417" spans="3:3">
      <c r="C35417" s="1"/>
    </row>
    <row r="35418" spans="3:3">
      <c r="C35418" s="1"/>
    </row>
    <row r="35419" spans="3:3">
      <c r="C35419" s="1"/>
    </row>
    <row r="35420" spans="3:3">
      <c r="C35420" s="1"/>
    </row>
    <row r="35421" spans="3:3">
      <c r="C35421" s="1"/>
    </row>
    <row r="35422" spans="3:3">
      <c r="C35422" s="1"/>
    </row>
    <row r="35423" spans="3:3">
      <c r="C35423" s="1"/>
    </row>
    <row r="35424" spans="3:3">
      <c r="C35424" s="1"/>
    </row>
    <row r="35425" spans="3:3">
      <c r="C35425" s="1"/>
    </row>
    <row r="35426" spans="3:3">
      <c r="C35426" s="1"/>
    </row>
    <row r="35427" spans="3:3">
      <c r="C35427" s="1"/>
    </row>
    <row r="35428" spans="3:3">
      <c r="C35428" s="1"/>
    </row>
    <row r="35429" spans="3:3">
      <c r="C35429" s="1"/>
    </row>
    <row r="35430" spans="3:3">
      <c r="C35430" s="1"/>
    </row>
    <row r="35431" spans="3:3">
      <c r="C35431" s="1"/>
    </row>
    <row r="35432" spans="3:3">
      <c r="C35432" s="1"/>
    </row>
    <row r="35433" spans="3:3">
      <c r="C35433" s="1"/>
    </row>
    <row r="35434" spans="3:3">
      <c r="C35434" s="1"/>
    </row>
    <row r="35435" spans="3:3">
      <c r="C35435" s="1"/>
    </row>
    <row r="35436" spans="3:3">
      <c r="C35436" s="1"/>
    </row>
    <row r="35437" spans="3:3">
      <c r="C35437" s="1"/>
    </row>
    <row r="35438" spans="3:3">
      <c r="C35438" s="1"/>
    </row>
    <row r="35439" spans="3:3">
      <c r="C35439" s="1"/>
    </row>
    <row r="35440" spans="3:3">
      <c r="C35440" s="1"/>
    </row>
    <row r="35441" spans="3:3">
      <c r="C35441" s="1"/>
    </row>
    <row r="35442" spans="3:3">
      <c r="C35442" s="1"/>
    </row>
    <row r="35443" spans="3:3">
      <c r="C35443" s="1"/>
    </row>
    <row r="35444" spans="3:3">
      <c r="C35444" s="1"/>
    </row>
    <row r="35445" spans="3:3">
      <c r="C35445" s="1"/>
    </row>
    <row r="35446" spans="3:3">
      <c r="C35446" s="1"/>
    </row>
    <row r="35447" spans="3:3">
      <c r="C35447" s="1"/>
    </row>
    <row r="35448" spans="3:3">
      <c r="C35448" s="1"/>
    </row>
    <row r="35449" spans="3:3">
      <c r="C35449" s="1"/>
    </row>
    <row r="35450" spans="3:3">
      <c r="C35450" s="1"/>
    </row>
    <row r="35451" spans="3:3">
      <c r="C35451" s="1"/>
    </row>
    <row r="35452" spans="3:3">
      <c r="C35452" s="1"/>
    </row>
    <row r="35453" spans="3:3">
      <c r="C35453" s="1"/>
    </row>
    <row r="35454" spans="3:3">
      <c r="C35454" s="1"/>
    </row>
    <row r="35455" spans="3:3">
      <c r="C35455" s="1"/>
    </row>
    <row r="35456" spans="3:3">
      <c r="C35456" s="1"/>
    </row>
    <row r="35457" spans="3:3">
      <c r="C35457" s="1"/>
    </row>
    <row r="35458" spans="3:3">
      <c r="C35458" s="1"/>
    </row>
    <row r="35459" spans="3:3">
      <c r="C35459" s="1"/>
    </row>
    <row r="35460" spans="3:3">
      <c r="C35460" s="1"/>
    </row>
    <row r="35461" spans="3:3">
      <c r="C35461" s="1"/>
    </row>
    <row r="35462" spans="3:3">
      <c r="C35462" s="1"/>
    </row>
    <row r="35463" spans="3:3">
      <c r="C35463" s="1"/>
    </row>
    <row r="35464" spans="3:3">
      <c r="C35464" s="1"/>
    </row>
    <row r="35465" spans="3:3">
      <c r="C35465" s="1"/>
    </row>
    <row r="35466" spans="3:3">
      <c r="C35466" s="1"/>
    </row>
    <row r="35467" spans="3:3">
      <c r="C35467" s="1"/>
    </row>
    <row r="35468" spans="3:3">
      <c r="C35468" s="1"/>
    </row>
    <row r="35469" spans="3:3">
      <c r="C35469" s="1"/>
    </row>
    <row r="35470" spans="3:3">
      <c r="C35470" s="1"/>
    </row>
    <row r="35471" spans="3:3">
      <c r="C35471" s="1"/>
    </row>
    <row r="35472" spans="3:3">
      <c r="C35472" s="1"/>
    </row>
    <row r="35473" spans="3:3">
      <c r="C35473" s="1"/>
    </row>
    <row r="35474" spans="3:3">
      <c r="C35474" s="1"/>
    </row>
    <row r="35475" spans="3:3">
      <c r="C35475" s="1"/>
    </row>
    <row r="35476" spans="3:3">
      <c r="C35476" s="1"/>
    </row>
    <row r="35477" spans="3:3">
      <c r="C35477" s="1"/>
    </row>
    <row r="35478" spans="3:3">
      <c r="C35478" s="1"/>
    </row>
    <row r="35479" spans="3:3">
      <c r="C35479" s="1"/>
    </row>
    <row r="35480" spans="3:3">
      <c r="C35480" s="1"/>
    </row>
    <row r="35481" spans="3:3">
      <c r="C35481" s="1"/>
    </row>
    <row r="35482" spans="3:3">
      <c r="C35482" s="1"/>
    </row>
    <row r="35483" spans="3:3">
      <c r="C35483" s="1"/>
    </row>
    <row r="35484" spans="3:3">
      <c r="C35484" s="1"/>
    </row>
    <row r="35485" spans="3:3">
      <c r="C35485" s="1"/>
    </row>
    <row r="35486" spans="3:3">
      <c r="C35486" s="1"/>
    </row>
    <row r="35487" spans="3:3">
      <c r="C35487" s="1"/>
    </row>
    <row r="35488" spans="3:3">
      <c r="C35488" s="1"/>
    </row>
    <row r="35489" spans="3:3">
      <c r="C35489" s="1"/>
    </row>
    <row r="35490" spans="3:3">
      <c r="C35490" s="1"/>
    </row>
    <row r="35491" spans="3:3">
      <c r="C35491" s="1"/>
    </row>
    <row r="35492" spans="3:3">
      <c r="C35492" s="1"/>
    </row>
    <row r="35493" spans="3:3">
      <c r="C35493" s="1"/>
    </row>
    <row r="35494" spans="3:3">
      <c r="C35494" s="1"/>
    </row>
    <row r="35495" spans="3:3">
      <c r="C35495" s="1"/>
    </row>
    <row r="35496" spans="3:3">
      <c r="C35496" s="1"/>
    </row>
    <row r="35497" spans="3:3">
      <c r="C35497" s="1"/>
    </row>
    <row r="35498" spans="3:3">
      <c r="C35498" s="1"/>
    </row>
    <row r="35499" spans="3:3">
      <c r="C35499" s="1"/>
    </row>
    <row r="35500" spans="3:3">
      <c r="C35500" s="1"/>
    </row>
    <row r="35501" spans="3:3">
      <c r="C35501" s="1"/>
    </row>
    <row r="35502" spans="3:3">
      <c r="C35502" s="1"/>
    </row>
    <row r="35503" spans="3:3">
      <c r="C35503" s="1"/>
    </row>
    <row r="35504" spans="3:3">
      <c r="C35504" s="1"/>
    </row>
    <row r="35505" spans="3:3">
      <c r="C35505" s="1"/>
    </row>
    <row r="35506" spans="3:3">
      <c r="C35506" s="1"/>
    </row>
    <row r="35507" spans="3:3">
      <c r="C35507" s="1"/>
    </row>
    <row r="35508" spans="3:3">
      <c r="C35508" s="1"/>
    </row>
    <row r="35509" spans="3:3">
      <c r="C35509" s="1"/>
    </row>
    <row r="35510" spans="3:3">
      <c r="C35510" s="1"/>
    </row>
    <row r="35511" spans="3:3">
      <c r="C35511" s="1"/>
    </row>
    <row r="35512" spans="3:3">
      <c r="C35512" s="1"/>
    </row>
    <row r="35513" spans="3:3">
      <c r="C35513" s="1"/>
    </row>
    <row r="35514" spans="3:3">
      <c r="C35514" s="1"/>
    </row>
    <row r="35515" spans="3:3">
      <c r="C35515" s="1"/>
    </row>
    <row r="35516" spans="3:3">
      <c r="C35516" s="1"/>
    </row>
    <row r="35517" spans="3:3">
      <c r="C35517" s="1"/>
    </row>
    <row r="35518" spans="3:3">
      <c r="C35518" s="1"/>
    </row>
    <row r="35519" spans="3:3">
      <c r="C35519" s="1"/>
    </row>
    <row r="35520" spans="3:3">
      <c r="C35520" s="1"/>
    </row>
    <row r="35521" spans="3:3">
      <c r="C35521" s="1"/>
    </row>
    <row r="35522" spans="3:3">
      <c r="C35522" s="1"/>
    </row>
    <row r="35523" spans="3:3">
      <c r="C35523" s="1"/>
    </row>
    <row r="35524" spans="3:3">
      <c r="C35524" s="1"/>
    </row>
    <row r="35525" spans="3:3">
      <c r="C35525" s="1"/>
    </row>
    <row r="35526" spans="3:3">
      <c r="C35526" s="1"/>
    </row>
    <row r="35527" spans="3:3">
      <c r="C35527" s="1"/>
    </row>
    <row r="35528" spans="3:3">
      <c r="C35528" s="1"/>
    </row>
    <row r="35529" spans="3:3">
      <c r="C35529" s="1"/>
    </row>
    <row r="35530" spans="3:3">
      <c r="C35530" s="1"/>
    </row>
    <row r="35531" spans="3:3">
      <c r="C35531" s="1"/>
    </row>
    <row r="35532" spans="3:3">
      <c r="C35532" s="1"/>
    </row>
    <row r="35533" spans="3:3">
      <c r="C35533" s="1"/>
    </row>
    <row r="35534" spans="3:3">
      <c r="C35534" s="1"/>
    </row>
    <row r="35535" spans="3:3">
      <c r="C35535" s="1"/>
    </row>
    <row r="35536" spans="3:3">
      <c r="C35536" s="1"/>
    </row>
    <row r="35537" spans="3:3">
      <c r="C35537" s="1"/>
    </row>
    <row r="35538" spans="3:3">
      <c r="C35538" s="1"/>
    </row>
    <row r="35539" spans="3:3">
      <c r="C35539" s="1"/>
    </row>
    <row r="35540" spans="3:3">
      <c r="C35540" s="1"/>
    </row>
    <row r="35541" spans="3:3">
      <c r="C35541" s="1"/>
    </row>
    <row r="35542" spans="3:3">
      <c r="C35542" s="1"/>
    </row>
    <row r="35543" spans="3:3">
      <c r="C35543" s="1"/>
    </row>
    <row r="35544" spans="3:3">
      <c r="C35544" s="1"/>
    </row>
    <row r="35545" spans="3:3">
      <c r="C35545" s="1"/>
    </row>
    <row r="35546" spans="3:3">
      <c r="C35546" s="1"/>
    </row>
    <row r="35547" spans="3:3">
      <c r="C35547" s="1"/>
    </row>
    <row r="35548" spans="3:3">
      <c r="C35548" s="1"/>
    </row>
    <row r="35549" spans="3:3">
      <c r="C35549" s="1"/>
    </row>
    <row r="35550" spans="3:3">
      <c r="C35550" s="1"/>
    </row>
    <row r="35551" spans="3:3">
      <c r="C35551" s="1"/>
    </row>
    <row r="35552" spans="3:3">
      <c r="C35552" s="1"/>
    </row>
    <row r="35553" spans="3:3">
      <c r="C35553" s="1"/>
    </row>
    <row r="35554" spans="3:3">
      <c r="C35554" s="1"/>
    </row>
    <row r="35555" spans="3:3">
      <c r="C35555" s="1"/>
    </row>
    <row r="35556" spans="3:3">
      <c r="C35556" s="1"/>
    </row>
    <row r="35557" spans="3:3">
      <c r="C35557" s="1"/>
    </row>
    <row r="35558" spans="3:3">
      <c r="C35558" s="1"/>
    </row>
    <row r="35559" spans="3:3">
      <c r="C35559" s="1"/>
    </row>
    <row r="35560" spans="3:3">
      <c r="C35560" s="1"/>
    </row>
    <row r="35561" spans="3:3">
      <c r="C35561" s="1"/>
    </row>
    <row r="35562" spans="3:3">
      <c r="C35562" s="1"/>
    </row>
    <row r="35563" spans="3:3">
      <c r="C35563" s="1"/>
    </row>
    <row r="35564" spans="3:3">
      <c r="C35564" s="1"/>
    </row>
    <row r="35565" spans="3:3">
      <c r="C35565" s="1"/>
    </row>
    <row r="35566" spans="3:3">
      <c r="C35566" s="1"/>
    </row>
    <row r="35567" spans="3:3">
      <c r="C35567" s="1"/>
    </row>
    <row r="35568" spans="3:3">
      <c r="C35568" s="1"/>
    </row>
    <row r="35569" spans="3:3">
      <c r="C35569" s="1"/>
    </row>
    <row r="35570" spans="3:3">
      <c r="C35570" s="1"/>
    </row>
    <row r="35571" spans="3:3">
      <c r="C35571" s="1"/>
    </row>
    <row r="35572" spans="3:3">
      <c r="C35572" s="1"/>
    </row>
    <row r="35573" spans="3:3">
      <c r="C35573" s="1"/>
    </row>
    <row r="35574" spans="3:3">
      <c r="C35574" s="1"/>
    </row>
    <row r="35575" spans="3:3">
      <c r="C35575" s="1"/>
    </row>
    <row r="35576" spans="3:3">
      <c r="C35576" s="1"/>
    </row>
    <row r="35577" spans="3:3">
      <c r="C35577" s="1"/>
    </row>
    <row r="35578" spans="3:3">
      <c r="C35578" s="1"/>
    </row>
    <row r="35579" spans="3:3">
      <c r="C35579" s="1"/>
    </row>
    <row r="35580" spans="3:3">
      <c r="C35580" s="1"/>
    </row>
    <row r="35581" spans="3:3">
      <c r="C35581" s="1"/>
    </row>
    <row r="35582" spans="3:3">
      <c r="C35582" s="1"/>
    </row>
    <row r="35583" spans="3:3">
      <c r="C35583" s="1"/>
    </row>
    <row r="35584" spans="3:3">
      <c r="C35584" s="1"/>
    </row>
    <row r="35585" spans="3:3">
      <c r="C35585" s="1"/>
    </row>
    <row r="35586" spans="3:3">
      <c r="C35586" s="1"/>
    </row>
    <row r="35587" spans="3:3">
      <c r="C35587" s="1"/>
    </row>
    <row r="35588" spans="3:3">
      <c r="C35588" s="1"/>
    </row>
    <row r="35589" spans="3:3">
      <c r="C35589" s="1"/>
    </row>
    <row r="35590" spans="3:3">
      <c r="C35590" s="1"/>
    </row>
    <row r="35591" spans="3:3">
      <c r="C35591" s="1"/>
    </row>
    <row r="35592" spans="3:3">
      <c r="C35592" s="1"/>
    </row>
    <row r="35593" spans="3:3">
      <c r="C35593" s="1"/>
    </row>
    <row r="35594" spans="3:3">
      <c r="C35594" s="1"/>
    </row>
    <row r="35595" spans="3:3">
      <c r="C35595" s="1"/>
    </row>
    <row r="35596" spans="3:3">
      <c r="C35596" s="1"/>
    </row>
    <row r="35597" spans="3:3">
      <c r="C35597" s="1"/>
    </row>
    <row r="35598" spans="3:3">
      <c r="C35598" s="1"/>
    </row>
    <row r="35599" spans="3:3">
      <c r="C35599" s="1"/>
    </row>
    <row r="35600" spans="3:3">
      <c r="C35600" s="1"/>
    </row>
    <row r="35601" spans="3:3">
      <c r="C35601" s="1"/>
    </row>
    <row r="35602" spans="3:3">
      <c r="C35602" s="1"/>
    </row>
    <row r="35603" spans="3:3">
      <c r="C35603" s="1"/>
    </row>
    <row r="35604" spans="3:3">
      <c r="C35604" s="1"/>
    </row>
    <row r="35605" spans="3:3">
      <c r="C35605" s="1"/>
    </row>
    <row r="35606" spans="3:3">
      <c r="C35606" s="1"/>
    </row>
    <row r="35607" spans="3:3">
      <c r="C35607" s="1"/>
    </row>
    <row r="35608" spans="3:3">
      <c r="C35608" s="1"/>
    </row>
    <row r="35609" spans="3:3">
      <c r="C35609" s="1"/>
    </row>
    <row r="35610" spans="3:3">
      <c r="C35610" s="1"/>
    </row>
    <row r="35611" spans="3:3">
      <c r="C35611" s="1"/>
    </row>
    <row r="35612" spans="3:3">
      <c r="C35612" s="1"/>
    </row>
    <row r="35613" spans="3:3">
      <c r="C35613" s="1"/>
    </row>
    <row r="35614" spans="3:3">
      <c r="C35614" s="1"/>
    </row>
    <row r="35615" spans="3:3">
      <c r="C35615" s="1"/>
    </row>
    <row r="35616" spans="3:3">
      <c r="C35616" s="1"/>
    </row>
    <row r="35617" spans="3:3">
      <c r="C35617" s="1"/>
    </row>
    <row r="35618" spans="3:3">
      <c r="C35618" s="1"/>
    </row>
    <row r="35619" spans="3:3">
      <c r="C35619" s="1"/>
    </row>
    <row r="35620" spans="3:3">
      <c r="C35620" s="1"/>
    </row>
    <row r="35621" spans="3:3">
      <c r="C35621" s="1"/>
    </row>
    <row r="35622" spans="3:3">
      <c r="C35622" s="1"/>
    </row>
    <row r="35623" spans="3:3">
      <c r="C35623" s="1"/>
    </row>
    <row r="35624" spans="3:3">
      <c r="C35624" s="1"/>
    </row>
    <row r="35625" spans="3:3">
      <c r="C35625" s="1"/>
    </row>
    <row r="35626" spans="3:3">
      <c r="C35626" s="1"/>
    </row>
    <row r="35627" spans="3:3">
      <c r="C35627" s="1"/>
    </row>
    <row r="35628" spans="3:3">
      <c r="C35628" s="1"/>
    </row>
    <row r="35629" spans="3:3">
      <c r="C35629" s="1"/>
    </row>
    <row r="35630" spans="3:3">
      <c r="C35630" s="1"/>
    </row>
    <row r="35631" spans="3:3">
      <c r="C35631" s="1"/>
    </row>
    <row r="35632" spans="3:3">
      <c r="C35632" s="1"/>
    </row>
    <row r="35633" spans="3:3">
      <c r="C35633" s="1"/>
    </row>
    <row r="35634" spans="3:3">
      <c r="C35634" s="1"/>
    </row>
    <row r="35635" spans="3:3">
      <c r="C35635" s="1"/>
    </row>
    <row r="35636" spans="3:3">
      <c r="C35636" s="1"/>
    </row>
    <row r="35637" spans="3:3">
      <c r="C35637" s="1"/>
    </row>
    <row r="35638" spans="3:3">
      <c r="C35638" s="1"/>
    </row>
    <row r="35639" spans="3:3">
      <c r="C35639" s="1"/>
    </row>
    <row r="35640" spans="3:3">
      <c r="C35640" s="1"/>
    </row>
    <row r="35641" spans="3:3">
      <c r="C35641" s="1"/>
    </row>
    <row r="35642" spans="3:3">
      <c r="C35642" s="1"/>
    </row>
    <row r="35643" spans="3:3">
      <c r="C35643" s="1"/>
    </row>
    <row r="35644" spans="3:3">
      <c r="C35644" s="1"/>
    </row>
    <row r="35645" spans="3:3">
      <c r="C35645" s="1"/>
    </row>
    <row r="35646" spans="3:3">
      <c r="C35646" s="1"/>
    </row>
    <row r="35647" spans="3:3">
      <c r="C35647" s="1"/>
    </row>
    <row r="35648" spans="3:3">
      <c r="C35648" s="1"/>
    </row>
    <row r="35649" spans="3:3">
      <c r="C35649" s="1"/>
    </row>
    <row r="35650" spans="3:3">
      <c r="C35650" s="1"/>
    </row>
    <row r="35651" spans="3:3">
      <c r="C35651" s="1"/>
    </row>
    <row r="35652" spans="3:3">
      <c r="C35652" s="1"/>
    </row>
    <row r="35653" spans="3:3">
      <c r="C35653" s="1"/>
    </row>
    <row r="35654" spans="3:3">
      <c r="C35654" s="1"/>
    </row>
    <row r="35655" spans="3:3">
      <c r="C35655" s="1"/>
    </row>
    <row r="35656" spans="3:3">
      <c r="C35656" s="1"/>
    </row>
    <row r="35657" spans="3:3">
      <c r="C35657" s="1"/>
    </row>
    <row r="35658" spans="3:3">
      <c r="C35658" s="1"/>
    </row>
    <row r="35659" spans="3:3">
      <c r="C35659" s="1"/>
    </row>
    <row r="35660" spans="3:3">
      <c r="C35660" s="1"/>
    </row>
    <row r="35661" spans="3:3">
      <c r="C35661" s="1"/>
    </row>
    <row r="35662" spans="3:3">
      <c r="C35662" s="1"/>
    </row>
    <row r="35663" spans="3:3">
      <c r="C35663" s="1"/>
    </row>
    <row r="35664" spans="3:3">
      <c r="C35664" s="1"/>
    </row>
    <row r="35665" spans="3:3">
      <c r="C35665" s="1"/>
    </row>
    <row r="35666" spans="3:3">
      <c r="C35666" s="1"/>
    </row>
    <row r="35667" spans="3:3">
      <c r="C35667" s="1"/>
    </row>
    <row r="35668" spans="3:3">
      <c r="C35668" s="1"/>
    </row>
    <row r="35669" spans="3:3">
      <c r="C35669" s="1"/>
    </row>
    <row r="35670" spans="3:3">
      <c r="C35670" s="1"/>
    </row>
    <row r="35671" spans="3:3">
      <c r="C35671" s="1"/>
    </row>
    <row r="35672" spans="3:3">
      <c r="C35672" s="1"/>
    </row>
    <row r="35673" spans="3:3">
      <c r="C35673" s="1"/>
    </row>
    <row r="35674" spans="3:3">
      <c r="C35674" s="1"/>
    </row>
    <row r="35675" spans="3:3">
      <c r="C35675" s="1"/>
    </row>
    <row r="35676" spans="3:3">
      <c r="C35676" s="1"/>
    </row>
    <row r="35677" spans="3:3">
      <c r="C35677" s="1"/>
    </row>
    <row r="35678" spans="3:3">
      <c r="C35678" s="1"/>
    </row>
    <row r="35679" spans="3:3">
      <c r="C35679" s="1"/>
    </row>
    <row r="35680" spans="3:3">
      <c r="C35680" s="1"/>
    </row>
    <row r="35681" spans="3:3">
      <c r="C35681" s="1"/>
    </row>
    <row r="35682" spans="3:3">
      <c r="C35682" s="1"/>
    </row>
    <row r="35683" spans="3:3">
      <c r="C35683" s="1"/>
    </row>
    <row r="35684" spans="3:3">
      <c r="C35684" s="1"/>
    </row>
    <row r="35685" spans="3:3">
      <c r="C35685" s="1"/>
    </row>
    <row r="35686" spans="3:3">
      <c r="C35686" s="1"/>
    </row>
    <row r="35687" spans="3:3">
      <c r="C35687" s="1"/>
    </row>
    <row r="35688" spans="3:3">
      <c r="C35688" s="1"/>
    </row>
    <row r="35689" spans="3:3">
      <c r="C35689" s="1"/>
    </row>
    <row r="35690" spans="3:3">
      <c r="C35690" s="1"/>
    </row>
    <row r="35691" spans="3:3">
      <c r="C35691" s="1"/>
    </row>
    <row r="35692" spans="3:3">
      <c r="C35692" s="1"/>
    </row>
    <row r="35693" spans="3:3">
      <c r="C35693" s="1"/>
    </row>
    <row r="35694" spans="3:3">
      <c r="C35694" s="1"/>
    </row>
    <row r="35695" spans="3:3">
      <c r="C35695" s="1"/>
    </row>
    <row r="35696" spans="3:3">
      <c r="C35696" s="1"/>
    </row>
    <row r="35697" spans="3:3">
      <c r="C35697" s="1"/>
    </row>
    <row r="35698" spans="3:3">
      <c r="C35698" s="1"/>
    </row>
    <row r="35699" spans="3:3">
      <c r="C35699" s="1"/>
    </row>
    <row r="35700" spans="3:3">
      <c r="C35700" s="1"/>
    </row>
    <row r="35701" spans="3:3">
      <c r="C35701" s="1"/>
    </row>
    <row r="35702" spans="3:3">
      <c r="C35702" s="1"/>
    </row>
    <row r="35703" spans="3:3">
      <c r="C35703" s="1"/>
    </row>
    <row r="35704" spans="3:3">
      <c r="C35704" s="1"/>
    </row>
    <row r="35705" spans="3:3">
      <c r="C35705" s="1"/>
    </row>
    <row r="35706" spans="3:3">
      <c r="C35706" s="1"/>
    </row>
    <row r="35707" spans="3:3">
      <c r="C35707" s="1"/>
    </row>
    <row r="35708" spans="3:3">
      <c r="C35708" s="1"/>
    </row>
    <row r="35709" spans="3:3">
      <c r="C35709" s="1"/>
    </row>
    <row r="35710" spans="3:3">
      <c r="C35710" s="1"/>
    </row>
    <row r="35711" spans="3:3">
      <c r="C35711" s="1"/>
    </row>
    <row r="35712" spans="3:3">
      <c r="C35712" s="1"/>
    </row>
    <row r="35713" spans="3:3">
      <c r="C35713" s="1"/>
    </row>
    <row r="35714" spans="3:3">
      <c r="C35714" s="1"/>
    </row>
    <row r="35715" spans="3:3">
      <c r="C35715" s="1"/>
    </row>
    <row r="35716" spans="3:3">
      <c r="C35716" s="1"/>
    </row>
    <row r="35717" spans="3:3">
      <c r="C35717" s="1"/>
    </row>
    <row r="35718" spans="3:3">
      <c r="C35718" s="1"/>
    </row>
    <row r="35719" spans="3:3">
      <c r="C35719" s="1"/>
    </row>
    <row r="35720" spans="3:3">
      <c r="C35720" s="1"/>
    </row>
    <row r="35721" spans="3:3">
      <c r="C35721" s="1"/>
    </row>
    <row r="35722" spans="3:3">
      <c r="C35722" s="1"/>
    </row>
    <row r="35723" spans="3:3">
      <c r="C35723" s="1"/>
    </row>
    <row r="35724" spans="3:3">
      <c r="C35724" s="1"/>
    </row>
    <row r="35725" spans="3:3">
      <c r="C35725" s="1"/>
    </row>
    <row r="35726" spans="3:3">
      <c r="C35726" s="1"/>
    </row>
    <row r="35727" spans="3:3">
      <c r="C35727" s="1"/>
    </row>
    <row r="35728" spans="3:3">
      <c r="C35728" s="1"/>
    </row>
    <row r="35729" spans="3:3">
      <c r="C35729" s="1"/>
    </row>
    <row r="35730" spans="3:3">
      <c r="C35730" s="1"/>
    </row>
    <row r="35731" spans="3:3">
      <c r="C35731" s="1"/>
    </row>
    <row r="35732" spans="3:3">
      <c r="C35732" s="1"/>
    </row>
    <row r="35733" spans="3:3">
      <c r="C35733" s="1"/>
    </row>
    <row r="35734" spans="3:3">
      <c r="C35734" s="1"/>
    </row>
    <row r="35735" spans="3:3">
      <c r="C35735" s="1"/>
    </row>
    <row r="35736" spans="3:3">
      <c r="C35736" s="1"/>
    </row>
    <row r="35737" spans="3:3">
      <c r="C35737" s="1"/>
    </row>
    <row r="35738" spans="3:3">
      <c r="C35738" s="1"/>
    </row>
    <row r="35739" spans="3:3">
      <c r="C35739" s="1"/>
    </row>
    <row r="35740" spans="3:3">
      <c r="C35740" s="1"/>
    </row>
    <row r="35741" spans="3:3">
      <c r="C35741" s="1"/>
    </row>
    <row r="35742" spans="3:3">
      <c r="C35742" s="1"/>
    </row>
    <row r="35743" spans="3:3">
      <c r="C35743" s="1"/>
    </row>
    <row r="35744" spans="3:3">
      <c r="C35744" s="1"/>
    </row>
    <row r="35745" spans="3:3">
      <c r="C35745" s="1"/>
    </row>
    <row r="35746" spans="3:3">
      <c r="C35746" s="1"/>
    </row>
    <row r="35747" spans="3:3">
      <c r="C35747" s="1"/>
    </row>
    <row r="35748" spans="3:3">
      <c r="C35748" s="1"/>
    </row>
    <row r="35749" spans="3:3">
      <c r="C35749" s="1"/>
    </row>
    <row r="35750" spans="3:3">
      <c r="C35750" s="1"/>
    </row>
    <row r="35751" spans="3:3">
      <c r="C35751" s="1"/>
    </row>
    <row r="35752" spans="3:3">
      <c r="C35752" s="1"/>
    </row>
    <row r="35753" spans="3:3">
      <c r="C35753" s="1"/>
    </row>
    <row r="35754" spans="3:3">
      <c r="C35754" s="1"/>
    </row>
    <row r="35755" spans="3:3">
      <c r="C35755" s="1"/>
    </row>
    <row r="35756" spans="3:3">
      <c r="C35756" s="1"/>
    </row>
    <row r="35757" spans="3:3">
      <c r="C35757" s="1"/>
    </row>
    <row r="35758" spans="3:3">
      <c r="C35758" s="1"/>
    </row>
    <row r="35759" spans="3:3">
      <c r="C35759" s="1"/>
    </row>
    <row r="35760" spans="3:3">
      <c r="C35760" s="1"/>
    </row>
    <row r="35761" spans="3:3">
      <c r="C35761" s="1"/>
    </row>
    <row r="35762" spans="3:3">
      <c r="C35762" s="1"/>
    </row>
    <row r="35763" spans="3:3">
      <c r="C35763" s="1"/>
    </row>
    <row r="35764" spans="3:3">
      <c r="C35764" s="1"/>
    </row>
    <row r="35765" spans="3:3">
      <c r="C35765" s="1"/>
    </row>
    <row r="35766" spans="3:3">
      <c r="C35766" s="1"/>
    </row>
    <row r="35767" spans="3:3">
      <c r="C35767" s="1"/>
    </row>
    <row r="35768" spans="3:3">
      <c r="C35768" s="1"/>
    </row>
    <row r="35769" spans="3:3">
      <c r="C35769" s="1"/>
    </row>
    <row r="35770" spans="3:3">
      <c r="C35770" s="1"/>
    </row>
    <row r="35771" spans="3:3">
      <c r="C35771" s="1"/>
    </row>
    <row r="35772" spans="3:3">
      <c r="C35772" s="1"/>
    </row>
    <row r="35773" spans="3:3">
      <c r="C35773" s="1"/>
    </row>
    <row r="35774" spans="3:3">
      <c r="C35774" s="1"/>
    </row>
    <row r="35775" spans="3:3">
      <c r="C35775" s="1"/>
    </row>
    <row r="35776" spans="3:3">
      <c r="C35776" s="1"/>
    </row>
    <row r="35777" spans="3:3">
      <c r="C35777" s="1"/>
    </row>
    <row r="35778" spans="3:3">
      <c r="C35778" s="1"/>
    </row>
    <row r="35779" spans="3:3">
      <c r="C35779" s="1"/>
    </row>
    <row r="35780" spans="3:3">
      <c r="C35780" s="1"/>
    </row>
    <row r="35781" spans="3:3">
      <c r="C35781" s="1"/>
    </row>
    <row r="35782" spans="3:3">
      <c r="C35782" s="1"/>
    </row>
    <row r="35783" spans="3:3">
      <c r="C35783" s="1"/>
    </row>
    <row r="35784" spans="3:3">
      <c r="C35784" s="1"/>
    </row>
    <row r="35785" spans="3:3">
      <c r="C35785" s="1"/>
    </row>
    <row r="35786" spans="3:3">
      <c r="C35786" s="1"/>
    </row>
    <row r="35787" spans="3:3">
      <c r="C35787" s="1"/>
    </row>
    <row r="35788" spans="3:3">
      <c r="C35788" s="1"/>
    </row>
    <row r="35789" spans="3:3">
      <c r="C35789" s="1"/>
    </row>
    <row r="35790" spans="3:3">
      <c r="C35790" s="1"/>
    </row>
    <row r="35791" spans="3:3">
      <c r="C35791" s="1"/>
    </row>
    <row r="35792" spans="3:3">
      <c r="C35792" s="1"/>
    </row>
    <row r="35793" spans="3:3">
      <c r="C35793" s="1"/>
    </row>
    <row r="35794" spans="3:3">
      <c r="C35794" s="1"/>
    </row>
    <row r="35795" spans="3:3">
      <c r="C35795" s="1"/>
    </row>
    <row r="35796" spans="3:3">
      <c r="C35796" s="1"/>
    </row>
    <row r="35797" spans="3:3">
      <c r="C35797" s="1"/>
    </row>
    <row r="35798" spans="3:3">
      <c r="C35798" s="1"/>
    </row>
    <row r="35799" spans="3:3">
      <c r="C35799" s="1"/>
    </row>
    <row r="35800" spans="3:3">
      <c r="C35800" s="1"/>
    </row>
    <row r="35801" spans="3:3">
      <c r="C35801" s="1"/>
    </row>
    <row r="35802" spans="3:3">
      <c r="C35802" s="1"/>
    </row>
    <row r="35803" spans="3:3">
      <c r="C35803" s="1"/>
    </row>
    <row r="35804" spans="3:3">
      <c r="C35804" s="1"/>
    </row>
    <row r="35805" spans="3:3">
      <c r="C35805" s="1"/>
    </row>
    <row r="35806" spans="3:3">
      <c r="C35806" s="1"/>
    </row>
    <row r="35807" spans="3:3">
      <c r="C35807" s="1"/>
    </row>
    <row r="35808" spans="3:3">
      <c r="C35808" s="1"/>
    </row>
    <row r="35809" spans="3:3">
      <c r="C35809" s="1"/>
    </row>
    <row r="35810" spans="3:3">
      <c r="C35810" s="1"/>
    </row>
    <row r="35811" spans="3:3">
      <c r="C35811" s="1"/>
    </row>
    <row r="35812" spans="3:3">
      <c r="C35812" s="1"/>
    </row>
    <row r="35813" spans="3:3">
      <c r="C35813" s="1"/>
    </row>
    <row r="35814" spans="3:3">
      <c r="C35814" s="1"/>
    </row>
    <row r="35815" spans="3:3">
      <c r="C35815" s="1"/>
    </row>
    <row r="35816" spans="3:3">
      <c r="C35816" s="1"/>
    </row>
    <row r="35817" spans="3:3">
      <c r="C35817" s="1"/>
    </row>
    <row r="35818" spans="3:3">
      <c r="C35818" s="1"/>
    </row>
    <row r="35819" spans="3:3">
      <c r="C35819" s="1"/>
    </row>
    <row r="35820" spans="3:3">
      <c r="C35820" s="1"/>
    </row>
    <row r="35821" spans="3:3">
      <c r="C35821" s="1"/>
    </row>
    <row r="35822" spans="3:3">
      <c r="C35822" s="1"/>
    </row>
    <row r="35823" spans="3:3">
      <c r="C35823" s="1"/>
    </row>
    <row r="35824" spans="3:3">
      <c r="C35824" s="1"/>
    </row>
    <row r="35825" spans="3:3">
      <c r="C35825" s="1"/>
    </row>
    <row r="35826" spans="3:3">
      <c r="C35826" s="1"/>
    </row>
    <row r="35827" spans="3:3">
      <c r="C35827" s="1"/>
    </row>
    <row r="35828" spans="3:3">
      <c r="C35828" s="1"/>
    </row>
    <row r="35829" spans="3:3">
      <c r="C35829" s="1"/>
    </row>
    <row r="35830" spans="3:3">
      <c r="C35830" s="1"/>
    </row>
    <row r="35831" spans="3:3">
      <c r="C35831" s="1"/>
    </row>
    <row r="35832" spans="3:3">
      <c r="C35832" s="1"/>
    </row>
    <row r="35833" spans="3:3">
      <c r="C35833" s="1"/>
    </row>
    <row r="35834" spans="3:3">
      <c r="C35834" s="1"/>
    </row>
    <row r="35835" spans="3:3">
      <c r="C35835" s="1"/>
    </row>
    <row r="35836" spans="3:3">
      <c r="C35836" s="1"/>
    </row>
    <row r="35837" spans="3:3">
      <c r="C35837" s="1"/>
    </row>
    <row r="35838" spans="3:3">
      <c r="C35838" s="1"/>
    </row>
    <row r="35839" spans="3:3">
      <c r="C35839" s="1"/>
    </row>
    <row r="35840" spans="3:3">
      <c r="C35840" s="1"/>
    </row>
    <row r="35841" spans="3:3">
      <c r="C35841" s="1"/>
    </row>
    <row r="35842" spans="3:3">
      <c r="C35842" s="1"/>
    </row>
    <row r="35843" spans="3:3">
      <c r="C35843" s="1"/>
    </row>
    <row r="35844" spans="3:3">
      <c r="C35844" s="1"/>
    </row>
    <row r="35845" spans="3:3">
      <c r="C35845" s="1"/>
    </row>
    <row r="35846" spans="3:3">
      <c r="C35846" s="1"/>
    </row>
    <row r="35847" spans="3:3">
      <c r="C35847" s="1"/>
    </row>
    <row r="35848" spans="3:3">
      <c r="C35848" s="1"/>
    </row>
    <row r="35849" spans="3:3">
      <c r="C35849" s="1"/>
    </row>
    <row r="35850" spans="3:3">
      <c r="C35850" s="1"/>
    </row>
    <row r="35851" spans="3:3">
      <c r="C35851" s="1"/>
    </row>
    <row r="35852" spans="3:3">
      <c r="C35852" s="1"/>
    </row>
    <row r="35853" spans="3:3">
      <c r="C35853" s="1"/>
    </row>
    <row r="35854" spans="3:3">
      <c r="C35854" s="1"/>
    </row>
    <row r="35855" spans="3:3">
      <c r="C35855" s="1"/>
    </row>
    <row r="35856" spans="3:3">
      <c r="C35856" s="1"/>
    </row>
    <row r="35857" spans="3:3">
      <c r="C35857" s="1"/>
    </row>
    <row r="35858" spans="3:3">
      <c r="C35858" s="1"/>
    </row>
    <row r="35859" spans="3:3">
      <c r="C35859" s="1"/>
    </row>
    <row r="35860" spans="3:3">
      <c r="C35860" s="1"/>
    </row>
    <row r="35861" spans="3:3">
      <c r="C35861" s="1"/>
    </row>
    <row r="35862" spans="3:3">
      <c r="C35862" s="1"/>
    </row>
    <row r="35863" spans="3:3">
      <c r="C35863" s="1"/>
    </row>
    <row r="35864" spans="3:3">
      <c r="C35864" s="1"/>
    </row>
    <row r="35865" spans="3:3">
      <c r="C35865" s="1"/>
    </row>
    <row r="35866" spans="3:3">
      <c r="C35866" s="1"/>
    </row>
    <row r="35867" spans="3:3">
      <c r="C35867" s="1"/>
    </row>
    <row r="35868" spans="3:3">
      <c r="C35868" s="1"/>
    </row>
    <row r="35869" spans="3:3">
      <c r="C35869" s="1"/>
    </row>
    <row r="35870" spans="3:3">
      <c r="C35870" s="1"/>
    </row>
    <row r="35871" spans="3:3">
      <c r="C35871" s="1"/>
    </row>
    <row r="35872" spans="3:3">
      <c r="C35872" s="1"/>
    </row>
    <row r="35873" spans="3:3">
      <c r="C35873" s="1"/>
    </row>
    <row r="35874" spans="3:3">
      <c r="C35874" s="1"/>
    </row>
    <row r="35875" spans="3:3">
      <c r="C35875" s="1"/>
    </row>
    <row r="35876" spans="3:3">
      <c r="C35876" s="1"/>
    </row>
    <row r="35877" spans="3:3">
      <c r="C35877" s="1"/>
    </row>
    <row r="35878" spans="3:3">
      <c r="C35878" s="1"/>
    </row>
    <row r="35879" spans="3:3">
      <c r="C35879" s="1"/>
    </row>
    <row r="35880" spans="3:3">
      <c r="C35880" s="1"/>
    </row>
    <row r="35881" spans="3:3">
      <c r="C35881" s="1"/>
    </row>
    <row r="35882" spans="3:3">
      <c r="C35882" s="1"/>
    </row>
    <row r="35883" spans="3:3">
      <c r="C35883" s="1"/>
    </row>
    <row r="35884" spans="3:3">
      <c r="C35884" s="1"/>
    </row>
    <row r="35885" spans="3:3">
      <c r="C35885" s="1"/>
    </row>
    <row r="35886" spans="3:3">
      <c r="C35886" s="1"/>
    </row>
    <row r="35887" spans="3:3">
      <c r="C35887" s="1"/>
    </row>
    <row r="35888" spans="3:3">
      <c r="C35888" s="1"/>
    </row>
    <row r="35889" spans="3:3">
      <c r="C35889" s="1"/>
    </row>
    <row r="35890" spans="3:3">
      <c r="C35890" s="1"/>
    </row>
    <row r="35891" spans="3:3">
      <c r="C35891" s="1"/>
    </row>
    <row r="35892" spans="3:3">
      <c r="C35892" s="1"/>
    </row>
    <row r="35893" spans="3:3">
      <c r="C35893" s="1"/>
    </row>
    <row r="35894" spans="3:3">
      <c r="C35894" s="1"/>
    </row>
    <row r="35895" spans="3:3">
      <c r="C35895" s="1"/>
    </row>
    <row r="35896" spans="3:3">
      <c r="C35896" s="1"/>
    </row>
    <row r="35897" spans="3:3">
      <c r="C35897" s="1"/>
    </row>
    <row r="35898" spans="3:3">
      <c r="C35898" s="1"/>
    </row>
    <row r="35899" spans="3:3">
      <c r="C35899" s="1"/>
    </row>
    <row r="35900" spans="3:3">
      <c r="C35900" s="1"/>
    </row>
    <row r="35901" spans="3:3">
      <c r="C35901" s="1"/>
    </row>
    <row r="35902" spans="3:3">
      <c r="C35902" s="1"/>
    </row>
    <row r="35903" spans="3:3">
      <c r="C35903" s="1"/>
    </row>
    <row r="35904" spans="3:3">
      <c r="C35904" s="1"/>
    </row>
    <row r="35905" spans="3:3">
      <c r="C35905" s="1"/>
    </row>
    <row r="35906" spans="3:3">
      <c r="C35906" s="1"/>
    </row>
    <row r="35907" spans="3:3">
      <c r="C35907" s="1"/>
    </row>
    <row r="35908" spans="3:3">
      <c r="C35908" s="1"/>
    </row>
    <row r="35909" spans="3:3">
      <c r="C35909" s="1"/>
    </row>
    <row r="35910" spans="3:3">
      <c r="C35910" s="1"/>
    </row>
    <row r="35911" spans="3:3">
      <c r="C35911" s="1"/>
    </row>
    <row r="35912" spans="3:3">
      <c r="C35912" s="1"/>
    </row>
    <row r="35913" spans="3:3">
      <c r="C35913" s="1"/>
    </row>
    <row r="35914" spans="3:3">
      <c r="C35914" s="1"/>
    </row>
    <row r="35915" spans="3:3">
      <c r="C35915" s="1"/>
    </row>
    <row r="35916" spans="3:3">
      <c r="C35916" s="1"/>
    </row>
    <row r="35917" spans="3:3">
      <c r="C35917" s="1"/>
    </row>
    <row r="35918" spans="3:3">
      <c r="C35918" s="1"/>
    </row>
    <row r="35919" spans="3:3">
      <c r="C35919" s="1"/>
    </row>
    <row r="35920" spans="3:3">
      <c r="C35920" s="1"/>
    </row>
    <row r="35921" spans="3:3">
      <c r="C35921" s="1"/>
    </row>
    <row r="35922" spans="3:3">
      <c r="C35922" s="1"/>
    </row>
    <row r="35923" spans="3:3">
      <c r="C35923" s="1"/>
    </row>
    <row r="35924" spans="3:3">
      <c r="C35924" s="1"/>
    </row>
    <row r="35925" spans="3:3">
      <c r="C35925" s="1"/>
    </row>
    <row r="35926" spans="3:3">
      <c r="C35926" s="1"/>
    </row>
    <row r="35927" spans="3:3">
      <c r="C35927" s="1"/>
    </row>
    <row r="35928" spans="3:3">
      <c r="C35928" s="1"/>
    </row>
    <row r="35929" spans="3:3">
      <c r="C35929" s="1"/>
    </row>
    <row r="35930" spans="3:3">
      <c r="C35930" s="1"/>
    </row>
    <row r="35931" spans="3:3">
      <c r="C35931" s="1"/>
    </row>
    <row r="35932" spans="3:3">
      <c r="C35932" s="1"/>
    </row>
    <row r="35933" spans="3:3">
      <c r="C35933" s="1"/>
    </row>
    <row r="35934" spans="3:3">
      <c r="C35934" s="1"/>
    </row>
    <row r="35935" spans="3:3">
      <c r="C35935" s="1"/>
    </row>
    <row r="35936" spans="3:3">
      <c r="C35936" s="1"/>
    </row>
    <row r="35937" spans="3:3">
      <c r="C35937" s="1"/>
    </row>
    <row r="35938" spans="3:3">
      <c r="C35938" s="1"/>
    </row>
    <row r="35939" spans="3:3">
      <c r="C35939" s="1"/>
    </row>
    <row r="35940" spans="3:3">
      <c r="C35940" s="1"/>
    </row>
    <row r="35941" spans="3:3">
      <c r="C35941" s="1"/>
    </row>
    <row r="35942" spans="3:3">
      <c r="C35942" s="1"/>
    </row>
    <row r="35943" spans="3:3">
      <c r="C35943" s="1"/>
    </row>
    <row r="35944" spans="3:3">
      <c r="C35944" s="1"/>
    </row>
    <row r="35945" spans="3:3">
      <c r="C35945" s="1"/>
    </row>
    <row r="35946" spans="3:3">
      <c r="C35946" s="1"/>
    </row>
    <row r="35947" spans="3:3">
      <c r="C35947" s="1"/>
    </row>
    <row r="35948" spans="3:3">
      <c r="C35948" s="1"/>
    </row>
    <row r="35949" spans="3:3">
      <c r="C35949" s="1"/>
    </row>
    <row r="35950" spans="3:3">
      <c r="C35950" s="1"/>
    </row>
    <row r="35951" spans="3:3">
      <c r="C35951" s="1"/>
    </row>
    <row r="35952" spans="3:3">
      <c r="C35952" s="1"/>
    </row>
    <row r="35953" spans="3:3">
      <c r="C35953" s="1"/>
    </row>
    <row r="35954" spans="3:3">
      <c r="C35954" s="1"/>
    </row>
    <row r="35955" spans="3:3">
      <c r="C35955" s="1"/>
    </row>
    <row r="35956" spans="3:3">
      <c r="C35956" s="1"/>
    </row>
    <row r="35957" spans="3:3">
      <c r="C35957" s="1"/>
    </row>
    <row r="35958" spans="3:3">
      <c r="C35958" s="1"/>
    </row>
    <row r="35959" spans="3:3">
      <c r="C35959" s="1"/>
    </row>
    <row r="35960" spans="3:3">
      <c r="C35960" s="1"/>
    </row>
    <row r="35961" spans="3:3">
      <c r="C35961" s="1"/>
    </row>
    <row r="35962" spans="3:3">
      <c r="C35962" s="1"/>
    </row>
    <row r="35963" spans="3:3">
      <c r="C35963" s="1"/>
    </row>
    <row r="35964" spans="3:3">
      <c r="C35964" s="1"/>
    </row>
    <row r="35965" spans="3:3">
      <c r="C35965" s="1"/>
    </row>
    <row r="35966" spans="3:3">
      <c r="C35966" s="1"/>
    </row>
    <row r="35967" spans="3:3">
      <c r="C35967" s="1"/>
    </row>
    <row r="35968" spans="3:3">
      <c r="C35968" s="1"/>
    </row>
    <row r="35969" spans="3:3">
      <c r="C35969" s="1"/>
    </row>
    <row r="35970" spans="3:3">
      <c r="C35970" s="1"/>
    </row>
    <row r="35971" spans="3:3">
      <c r="C35971" s="1"/>
    </row>
    <row r="35972" spans="3:3">
      <c r="C35972" s="1"/>
    </row>
    <row r="35973" spans="3:3">
      <c r="C35973" s="1"/>
    </row>
    <row r="35974" spans="3:3">
      <c r="C35974" s="1"/>
    </row>
    <row r="35975" spans="3:3">
      <c r="C35975" s="1"/>
    </row>
    <row r="35976" spans="3:3">
      <c r="C35976" s="1"/>
    </row>
    <row r="35977" spans="3:3">
      <c r="C35977" s="1"/>
    </row>
    <row r="35978" spans="3:3">
      <c r="C35978" s="1"/>
    </row>
    <row r="35979" spans="3:3">
      <c r="C35979" s="1"/>
    </row>
    <row r="35980" spans="3:3">
      <c r="C35980" s="1"/>
    </row>
    <row r="35981" spans="3:3">
      <c r="C35981" s="1"/>
    </row>
    <row r="35982" spans="3:3">
      <c r="C35982" s="1"/>
    </row>
    <row r="35983" spans="3:3">
      <c r="C35983" s="1"/>
    </row>
    <row r="35984" spans="3:3">
      <c r="C35984" s="1"/>
    </row>
    <row r="35985" spans="3:3">
      <c r="C35985" s="1"/>
    </row>
    <row r="35986" spans="3:3">
      <c r="C35986" s="1"/>
    </row>
    <row r="35987" spans="3:3">
      <c r="C35987" s="1"/>
    </row>
    <row r="35988" spans="3:3">
      <c r="C35988" s="1"/>
    </row>
    <row r="35989" spans="3:3">
      <c r="C35989" s="1"/>
    </row>
    <row r="35990" spans="3:3">
      <c r="C35990" s="1"/>
    </row>
    <row r="35991" spans="3:3">
      <c r="C35991" s="1"/>
    </row>
    <row r="35992" spans="3:3">
      <c r="C35992" s="1"/>
    </row>
    <row r="35993" spans="3:3">
      <c r="C35993" s="1"/>
    </row>
    <row r="35994" spans="3:3">
      <c r="C35994" s="1"/>
    </row>
    <row r="35995" spans="3:3">
      <c r="C35995" s="1"/>
    </row>
    <row r="35996" spans="3:3">
      <c r="C35996" s="1"/>
    </row>
    <row r="35997" spans="3:3">
      <c r="C35997" s="1"/>
    </row>
    <row r="35998" spans="3:3">
      <c r="C35998" s="1"/>
    </row>
    <row r="35999" spans="3:3">
      <c r="C35999" s="1"/>
    </row>
    <row r="36000" spans="3:3">
      <c r="C36000" s="1"/>
    </row>
    <row r="36001" spans="3:3">
      <c r="C36001" s="1"/>
    </row>
    <row r="36002" spans="3:3">
      <c r="C36002" s="1"/>
    </row>
    <row r="36003" spans="3:3">
      <c r="C36003" s="1"/>
    </row>
    <row r="36004" spans="3:3">
      <c r="C36004" s="1"/>
    </row>
    <row r="36005" spans="3:3">
      <c r="C36005" s="1"/>
    </row>
    <row r="36006" spans="3:3">
      <c r="C36006" s="1"/>
    </row>
    <row r="36007" spans="3:3">
      <c r="C36007" s="1"/>
    </row>
    <row r="36008" spans="3:3">
      <c r="C36008" s="1"/>
    </row>
    <row r="36009" spans="3:3">
      <c r="C36009" s="1"/>
    </row>
    <row r="36010" spans="3:3">
      <c r="C36010" s="1"/>
    </row>
    <row r="36011" spans="3:3">
      <c r="C36011" s="1"/>
    </row>
    <row r="36012" spans="3:3">
      <c r="C36012" s="1"/>
    </row>
    <row r="36013" spans="3:3">
      <c r="C36013" s="1"/>
    </row>
    <row r="36014" spans="3:3">
      <c r="C36014" s="1"/>
    </row>
    <row r="36015" spans="3:3">
      <c r="C36015" s="1"/>
    </row>
    <row r="36016" spans="3:3">
      <c r="C36016" s="1"/>
    </row>
    <row r="36017" spans="3:3">
      <c r="C36017" s="1"/>
    </row>
    <row r="36018" spans="3:3">
      <c r="C36018" s="1"/>
    </row>
    <row r="36019" spans="3:3">
      <c r="C36019" s="1"/>
    </row>
    <row r="36020" spans="3:3">
      <c r="C36020" s="1"/>
    </row>
    <row r="36021" spans="3:3">
      <c r="C36021" s="1"/>
    </row>
    <row r="36022" spans="3:3">
      <c r="C36022" s="1"/>
    </row>
    <row r="36023" spans="3:3">
      <c r="C36023" s="1"/>
    </row>
    <row r="36024" spans="3:3">
      <c r="C36024" s="1"/>
    </row>
    <row r="36025" spans="3:3">
      <c r="C36025" s="1"/>
    </row>
    <row r="36026" spans="3:3">
      <c r="C36026" s="1"/>
    </row>
    <row r="36027" spans="3:3">
      <c r="C36027" s="1"/>
    </row>
    <row r="36028" spans="3:3">
      <c r="C36028" s="1"/>
    </row>
    <row r="36029" spans="3:3">
      <c r="C36029" s="1"/>
    </row>
    <row r="36030" spans="3:3">
      <c r="C36030" s="1"/>
    </row>
    <row r="36031" spans="3:3">
      <c r="C36031" s="1"/>
    </row>
    <row r="36032" spans="3:3">
      <c r="C36032" s="1"/>
    </row>
    <row r="36033" spans="3:3">
      <c r="C36033" s="1"/>
    </row>
    <row r="36034" spans="3:3">
      <c r="C36034" s="1"/>
    </row>
    <row r="36035" spans="3:3">
      <c r="C36035" s="1"/>
    </row>
    <row r="36036" spans="3:3">
      <c r="C36036" s="1"/>
    </row>
    <row r="36037" spans="3:3">
      <c r="C36037" s="1"/>
    </row>
    <row r="36038" spans="3:3">
      <c r="C36038" s="1"/>
    </row>
    <row r="36039" spans="3:3">
      <c r="C36039" s="1"/>
    </row>
    <row r="36040" spans="3:3">
      <c r="C36040" s="1"/>
    </row>
    <row r="36041" spans="3:3">
      <c r="C36041" s="1"/>
    </row>
    <row r="36042" spans="3:3">
      <c r="C36042" s="1"/>
    </row>
    <row r="36043" spans="3:3">
      <c r="C36043" s="1"/>
    </row>
    <row r="36044" spans="3:3">
      <c r="C36044" s="1"/>
    </row>
    <row r="36045" spans="3:3">
      <c r="C36045" s="1"/>
    </row>
    <row r="36046" spans="3:3">
      <c r="C36046" s="1"/>
    </row>
    <row r="36047" spans="3:3">
      <c r="C36047" s="1"/>
    </row>
    <row r="36048" spans="3:3">
      <c r="C36048" s="1"/>
    </row>
    <row r="36049" spans="3:3">
      <c r="C36049" s="1"/>
    </row>
    <row r="36050" spans="3:3">
      <c r="C36050" s="1"/>
    </row>
    <row r="36051" spans="3:3">
      <c r="C36051" s="1"/>
    </row>
    <row r="36052" spans="3:3">
      <c r="C36052" s="1"/>
    </row>
    <row r="36053" spans="3:3">
      <c r="C36053" s="1"/>
    </row>
    <row r="36054" spans="3:3">
      <c r="C36054" s="1"/>
    </row>
    <row r="36055" spans="3:3">
      <c r="C36055" s="1"/>
    </row>
    <row r="36056" spans="3:3">
      <c r="C36056" s="1"/>
    </row>
    <row r="36057" spans="3:3">
      <c r="C36057" s="1"/>
    </row>
    <row r="36058" spans="3:3">
      <c r="C36058" s="1"/>
    </row>
    <row r="36059" spans="3:3">
      <c r="C36059" s="1"/>
    </row>
    <row r="36060" spans="3:3">
      <c r="C36060" s="1"/>
    </row>
    <row r="36061" spans="3:3">
      <c r="C36061" s="1"/>
    </row>
    <row r="36062" spans="3:3">
      <c r="C36062" s="1"/>
    </row>
    <row r="36063" spans="3:3">
      <c r="C36063" s="1"/>
    </row>
    <row r="36064" spans="3:3">
      <c r="C36064" s="1"/>
    </row>
    <row r="36065" spans="3:3">
      <c r="C36065" s="1"/>
    </row>
    <row r="36066" spans="3:3">
      <c r="C36066" s="1"/>
    </row>
    <row r="36067" spans="3:3">
      <c r="C36067" s="1"/>
    </row>
    <row r="36068" spans="3:3">
      <c r="C36068" s="1"/>
    </row>
    <row r="36069" spans="3:3">
      <c r="C36069" s="1"/>
    </row>
    <row r="36070" spans="3:3">
      <c r="C36070" s="1"/>
    </row>
    <row r="36071" spans="3:3">
      <c r="C36071" s="1"/>
    </row>
    <row r="36072" spans="3:3">
      <c r="C36072" s="1"/>
    </row>
    <row r="36073" spans="3:3">
      <c r="C36073" s="1"/>
    </row>
    <row r="36074" spans="3:3">
      <c r="C36074" s="1"/>
    </row>
    <row r="36075" spans="3:3">
      <c r="C36075" s="1"/>
    </row>
    <row r="36076" spans="3:3">
      <c r="C36076" s="1"/>
    </row>
    <row r="36077" spans="3:3">
      <c r="C36077" s="1"/>
    </row>
    <row r="36078" spans="3:3">
      <c r="C36078" s="1"/>
    </row>
    <row r="36079" spans="3:3">
      <c r="C36079" s="1"/>
    </row>
    <row r="36080" spans="3:3">
      <c r="C36080" s="1"/>
    </row>
    <row r="36081" spans="3:3">
      <c r="C36081" s="1"/>
    </row>
    <row r="36082" spans="3:3">
      <c r="C36082" s="1"/>
    </row>
    <row r="36083" spans="3:3">
      <c r="C36083" s="1"/>
    </row>
    <row r="36084" spans="3:3">
      <c r="C36084" s="1"/>
    </row>
    <row r="36085" spans="3:3">
      <c r="C36085" s="1"/>
    </row>
    <row r="36086" spans="3:3">
      <c r="C36086" s="1"/>
    </row>
    <row r="36087" spans="3:3">
      <c r="C36087" s="1"/>
    </row>
    <row r="36088" spans="3:3">
      <c r="C36088" s="1"/>
    </row>
    <row r="36089" spans="3:3">
      <c r="C36089" s="1"/>
    </row>
    <row r="36090" spans="3:3">
      <c r="C36090" s="1"/>
    </row>
    <row r="36091" spans="3:3">
      <c r="C36091" s="1"/>
    </row>
    <row r="36092" spans="3:3">
      <c r="C36092" s="1"/>
    </row>
    <row r="36093" spans="3:3">
      <c r="C36093" s="1"/>
    </row>
    <row r="36094" spans="3:3">
      <c r="C36094" s="1"/>
    </row>
    <row r="36095" spans="3:3">
      <c r="C36095" s="1"/>
    </row>
    <row r="36096" spans="3:3">
      <c r="C36096" s="1"/>
    </row>
    <row r="36097" spans="3:3">
      <c r="C36097" s="1"/>
    </row>
    <row r="36098" spans="3:3">
      <c r="C36098" s="1"/>
    </row>
    <row r="36099" spans="3:3">
      <c r="C36099" s="1"/>
    </row>
    <row r="36100" spans="3:3">
      <c r="C36100" s="1"/>
    </row>
    <row r="36101" spans="3:3">
      <c r="C36101" s="1"/>
    </row>
    <row r="36102" spans="3:3">
      <c r="C36102" s="1"/>
    </row>
    <row r="36103" spans="3:3">
      <c r="C36103" s="1"/>
    </row>
    <row r="36104" spans="3:3">
      <c r="C36104" s="1"/>
    </row>
    <row r="36105" spans="3:3">
      <c r="C36105" s="1"/>
    </row>
    <row r="36106" spans="3:3">
      <c r="C36106" s="1"/>
    </row>
    <row r="36107" spans="3:3">
      <c r="C36107" s="1"/>
    </row>
    <row r="36108" spans="3:3">
      <c r="C36108" s="1"/>
    </row>
    <row r="36109" spans="3:3">
      <c r="C36109" s="1"/>
    </row>
    <row r="36110" spans="3:3">
      <c r="C36110" s="1"/>
    </row>
    <row r="36111" spans="3:3">
      <c r="C36111" s="1"/>
    </row>
    <row r="36112" spans="3:3">
      <c r="C36112" s="1"/>
    </row>
    <row r="36113" spans="3:3">
      <c r="C36113" s="1"/>
    </row>
    <row r="36114" spans="3:3">
      <c r="C36114" s="1"/>
    </row>
    <row r="36115" spans="3:3">
      <c r="C36115" s="1"/>
    </row>
    <row r="36116" spans="3:3">
      <c r="C36116" s="1"/>
    </row>
    <row r="36117" spans="3:3">
      <c r="C36117" s="1"/>
    </row>
    <row r="36118" spans="3:3">
      <c r="C36118" s="1"/>
    </row>
    <row r="36119" spans="3:3">
      <c r="C36119" s="1"/>
    </row>
    <row r="36120" spans="3:3">
      <c r="C36120" s="1"/>
    </row>
    <row r="36121" spans="3:3">
      <c r="C36121" s="1"/>
    </row>
    <row r="36122" spans="3:3">
      <c r="C36122" s="1"/>
    </row>
    <row r="36123" spans="3:3">
      <c r="C36123" s="1"/>
    </row>
    <row r="36124" spans="3:3">
      <c r="C36124" s="1"/>
    </row>
    <row r="36125" spans="3:3">
      <c r="C36125" s="1"/>
    </row>
    <row r="36126" spans="3:3">
      <c r="C36126" s="1"/>
    </row>
    <row r="36127" spans="3:3">
      <c r="C36127" s="1"/>
    </row>
    <row r="36128" spans="3:3">
      <c r="C36128" s="1"/>
    </row>
    <row r="36129" spans="3:3">
      <c r="C36129" s="1"/>
    </row>
    <row r="36130" spans="3:3">
      <c r="C36130" s="1"/>
    </row>
    <row r="36131" spans="3:3">
      <c r="C36131" s="1"/>
    </row>
    <row r="36132" spans="3:3">
      <c r="C36132" s="1"/>
    </row>
    <row r="36133" spans="3:3">
      <c r="C36133" s="1"/>
    </row>
    <row r="36134" spans="3:3">
      <c r="C36134" s="1"/>
    </row>
    <row r="36135" spans="3:3">
      <c r="C36135" s="1"/>
    </row>
    <row r="36136" spans="3:3">
      <c r="C36136" s="1"/>
    </row>
    <row r="36137" spans="3:3">
      <c r="C36137" s="1"/>
    </row>
    <row r="36138" spans="3:3">
      <c r="C36138" s="1"/>
    </row>
    <row r="36139" spans="3:3">
      <c r="C36139" s="1"/>
    </row>
    <row r="36140" spans="3:3">
      <c r="C36140" s="1"/>
    </row>
    <row r="36141" spans="3:3">
      <c r="C36141" s="1"/>
    </row>
    <row r="36142" spans="3:3">
      <c r="C36142" s="1"/>
    </row>
    <row r="36143" spans="3:3">
      <c r="C36143" s="1"/>
    </row>
    <row r="36144" spans="3:3">
      <c r="C36144" s="1"/>
    </row>
    <row r="36145" spans="3:3">
      <c r="C36145" s="1"/>
    </row>
    <row r="36146" spans="3:3">
      <c r="C36146" s="1"/>
    </row>
    <row r="36147" spans="3:3">
      <c r="C36147" s="1"/>
    </row>
    <row r="36148" spans="3:3">
      <c r="C36148" s="1"/>
    </row>
    <row r="36149" spans="3:3">
      <c r="C36149" s="1"/>
    </row>
    <row r="36150" spans="3:3">
      <c r="C36150" s="1"/>
    </row>
    <row r="36151" spans="3:3">
      <c r="C36151" s="1"/>
    </row>
    <row r="36152" spans="3:3">
      <c r="C36152" s="1"/>
    </row>
    <row r="36153" spans="3:3">
      <c r="C36153" s="1"/>
    </row>
    <row r="36154" spans="3:3">
      <c r="C36154" s="1"/>
    </row>
    <row r="36155" spans="3:3">
      <c r="C36155" s="1"/>
    </row>
    <row r="36156" spans="3:3">
      <c r="C36156" s="1"/>
    </row>
    <row r="36157" spans="3:3">
      <c r="C36157" s="1"/>
    </row>
    <row r="36158" spans="3:3">
      <c r="C36158" s="1"/>
    </row>
    <row r="36159" spans="3:3">
      <c r="C36159" s="1"/>
    </row>
    <row r="36160" spans="3:3">
      <c r="C36160" s="1"/>
    </row>
    <row r="36161" spans="3:3">
      <c r="C36161" s="1"/>
    </row>
    <row r="36162" spans="3:3">
      <c r="C36162" s="1"/>
    </row>
    <row r="36163" spans="3:3">
      <c r="C36163" s="1"/>
    </row>
    <row r="36164" spans="3:3">
      <c r="C36164" s="1"/>
    </row>
    <row r="36165" spans="3:3">
      <c r="C36165" s="1"/>
    </row>
    <row r="36166" spans="3:3">
      <c r="C36166" s="1"/>
    </row>
    <row r="36167" spans="3:3">
      <c r="C36167" s="1"/>
    </row>
    <row r="36168" spans="3:3">
      <c r="C36168" s="1"/>
    </row>
    <row r="36169" spans="3:3">
      <c r="C36169" s="1"/>
    </row>
    <row r="36170" spans="3:3">
      <c r="C36170" s="1"/>
    </row>
    <row r="36171" spans="3:3">
      <c r="C36171" s="1"/>
    </row>
    <row r="36172" spans="3:3">
      <c r="C36172" s="1"/>
    </row>
    <row r="36173" spans="3:3">
      <c r="C36173" s="1"/>
    </row>
    <row r="36174" spans="3:3">
      <c r="C36174" s="1"/>
    </row>
    <row r="36175" spans="3:3">
      <c r="C36175" s="1"/>
    </row>
    <row r="36176" spans="3:3">
      <c r="C36176" s="1"/>
    </row>
    <row r="36177" spans="3:3">
      <c r="C36177" s="1"/>
    </row>
    <row r="36178" spans="3:3">
      <c r="C36178" s="1"/>
    </row>
    <row r="36179" spans="3:3">
      <c r="C36179" s="1"/>
    </row>
    <row r="36180" spans="3:3">
      <c r="C36180" s="1"/>
    </row>
    <row r="36181" spans="3:3">
      <c r="C36181" s="1"/>
    </row>
    <row r="36182" spans="3:3">
      <c r="C36182" s="1"/>
    </row>
    <row r="36183" spans="3:3">
      <c r="C36183" s="1"/>
    </row>
    <row r="36184" spans="3:3">
      <c r="C36184" s="1"/>
    </row>
    <row r="36185" spans="3:3">
      <c r="C36185" s="1"/>
    </row>
    <row r="36186" spans="3:3">
      <c r="C36186" s="1"/>
    </row>
    <row r="36187" spans="3:3">
      <c r="C36187" s="1"/>
    </row>
    <row r="36188" spans="3:3">
      <c r="C36188" s="1"/>
    </row>
    <row r="36189" spans="3:3">
      <c r="C36189" s="1"/>
    </row>
    <row r="36190" spans="3:3">
      <c r="C36190" s="1"/>
    </row>
    <row r="36191" spans="3:3">
      <c r="C36191" s="1"/>
    </row>
    <row r="36192" spans="3:3">
      <c r="C36192" s="1"/>
    </row>
    <row r="36193" spans="3:3">
      <c r="C36193" s="1"/>
    </row>
    <row r="36194" spans="3:3">
      <c r="C36194" s="1"/>
    </row>
    <row r="36195" spans="3:3">
      <c r="C36195" s="1"/>
    </row>
    <row r="36196" spans="3:3">
      <c r="C36196" s="1"/>
    </row>
    <row r="36197" spans="3:3">
      <c r="C36197" s="1"/>
    </row>
    <row r="36198" spans="3:3">
      <c r="C36198" s="1"/>
    </row>
    <row r="36199" spans="3:3">
      <c r="C36199" s="1"/>
    </row>
    <row r="36200" spans="3:3">
      <c r="C36200" s="1"/>
    </row>
    <row r="36201" spans="3:3">
      <c r="C36201" s="1"/>
    </row>
    <row r="36202" spans="3:3">
      <c r="C36202" s="1"/>
    </row>
    <row r="36203" spans="3:3">
      <c r="C36203" s="1"/>
    </row>
    <row r="36204" spans="3:3">
      <c r="C36204" s="1"/>
    </row>
    <row r="36205" spans="3:3">
      <c r="C36205" s="1"/>
    </row>
    <row r="36206" spans="3:3">
      <c r="C36206" s="1"/>
    </row>
    <row r="36207" spans="3:3">
      <c r="C36207" s="1"/>
    </row>
    <row r="36208" spans="3:3">
      <c r="C36208" s="1"/>
    </row>
    <row r="36209" spans="3:3">
      <c r="C36209" s="1"/>
    </row>
    <row r="36210" spans="3:3">
      <c r="C36210" s="1"/>
    </row>
    <row r="36211" spans="3:3">
      <c r="C36211" s="1"/>
    </row>
    <row r="36212" spans="3:3">
      <c r="C36212" s="1"/>
    </row>
    <row r="36213" spans="3:3">
      <c r="C36213" s="1"/>
    </row>
    <row r="36214" spans="3:3">
      <c r="C36214" s="1"/>
    </row>
    <row r="36215" spans="3:3">
      <c r="C36215" s="1"/>
    </row>
    <row r="36216" spans="3:3">
      <c r="C36216" s="1"/>
    </row>
    <row r="36217" spans="3:3">
      <c r="C36217" s="1"/>
    </row>
    <row r="36218" spans="3:3">
      <c r="C36218" s="1"/>
    </row>
    <row r="36219" spans="3:3">
      <c r="C36219" s="1"/>
    </row>
    <row r="36220" spans="3:3">
      <c r="C36220" s="1"/>
    </row>
    <row r="36221" spans="3:3">
      <c r="C36221" s="1"/>
    </row>
    <row r="36222" spans="3:3">
      <c r="C36222" s="1"/>
    </row>
    <row r="36223" spans="3:3">
      <c r="C36223" s="1"/>
    </row>
    <row r="36224" spans="3:3">
      <c r="C36224" s="1"/>
    </row>
    <row r="36225" spans="3:3">
      <c r="C36225" s="1"/>
    </row>
    <row r="36226" spans="3:3">
      <c r="C36226" s="1"/>
    </row>
    <row r="36227" spans="3:3">
      <c r="C36227" s="1"/>
    </row>
    <row r="36228" spans="3:3">
      <c r="C36228" s="1"/>
    </row>
    <row r="36229" spans="3:3">
      <c r="C36229" s="1"/>
    </row>
    <row r="36230" spans="3:3">
      <c r="C36230" s="1"/>
    </row>
    <row r="36231" spans="3:3">
      <c r="C36231" s="1"/>
    </row>
    <row r="36232" spans="3:3">
      <c r="C36232" s="1"/>
    </row>
    <row r="36233" spans="3:3">
      <c r="C36233" s="1"/>
    </row>
    <row r="36234" spans="3:3">
      <c r="C36234" s="1"/>
    </row>
    <row r="36235" spans="3:3">
      <c r="C36235" s="1"/>
    </row>
    <row r="36236" spans="3:3">
      <c r="C36236" s="1"/>
    </row>
    <row r="36237" spans="3:3">
      <c r="C36237" s="1"/>
    </row>
    <row r="36238" spans="3:3">
      <c r="C36238" s="1"/>
    </row>
    <row r="36239" spans="3:3">
      <c r="C36239" s="1"/>
    </row>
    <row r="36240" spans="3:3">
      <c r="C36240" s="1"/>
    </row>
    <row r="36241" spans="3:3">
      <c r="C36241" s="1"/>
    </row>
    <row r="36242" spans="3:3">
      <c r="C36242" s="1"/>
    </row>
    <row r="36243" spans="3:3">
      <c r="C36243" s="1"/>
    </row>
    <row r="36244" spans="3:3">
      <c r="C36244" s="1"/>
    </row>
    <row r="36245" spans="3:3">
      <c r="C36245" s="1"/>
    </row>
    <row r="36246" spans="3:3">
      <c r="C36246" s="1"/>
    </row>
    <row r="36247" spans="3:3">
      <c r="C36247" s="1"/>
    </row>
    <row r="36248" spans="3:3">
      <c r="C36248" s="1"/>
    </row>
    <row r="36249" spans="3:3">
      <c r="C36249" s="1"/>
    </row>
    <row r="36250" spans="3:3">
      <c r="C36250" s="1"/>
    </row>
    <row r="36251" spans="3:3">
      <c r="C36251" s="1"/>
    </row>
    <row r="36252" spans="3:3">
      <c r="C36252" s="1"/>
    </row>
    <row r="36253" spans="3:3">
      <c r="C36253" s="1"/>
    </row>
    <row r="36254" spans="3:3">
      <c r="C36254" s="1"/>
    </row>
    <row r="36255" spans="3:3">
      <c r="C36255" s="1"/>
    </row>
    <row r="36256" spans="3:3">
      <c r="C36256" s="1"/>
    </row>
    <row r="36257" spans="3:3">
      <c r="C36257" s="1"/>
    </row>
    <row r="36258" spans="3:3">
      <c r="C36258" s="1"/>
    </row>
    <row r="36259" spans="3:3">
      <c r="C36259" s="1"/>
    </row>
    <row r="36260" spans="3:3">
      <c r="C36260" s="1"/>
    </row>
    <row r="36261" spans="3:3">
      <c r="C36261" s="1"/>
    </row>
    <row r="36262" spans="3:3">
      <c r="C36262" s="1"/>
    </row>
    <row r="36263" spans="3:3">
      <c r="C36263" s="1"/>
    </row>
    <row r="36264" spans="3:3">
      <c r="C36264" s="1"/>
    </row>
    <row r="36265" spans="3:3">
      <c r="C36265" s="1"/>
    </row>
    <row r="36266" spans="3:3">
      <c r="C36266" s="1"/>
    </row>
    <row r="36267" spans="3:3">
      <c r="C36267" s="1"/>
    </row>
    <row r="36268" spans="3:3">
      <c r="C36268" s="1"/>
    </row>
    <row r="36269" spans="3:3">
      <c r="C36269" s="1"/>
    </row>
    <row r="36270" spans="3:3">
      <c r="C36270" s="1"/>
    </row>
    <row r="36271" spans="3:3">
      <c r="C36271" s="1"/>
    </row>
    <row r="36272" spans="3:3">
      <c r="C36272" s="1"/>
    </row>
    <row r="36273" spans="3:3">
      <c r="C36273" s="1"/>
    </row>
    <row r="36274" spans="3:3">
      <c r="C36274" s="1"/>
    </row>
    <row r="36275" spans="3:3">
      <c r="C36275" s="1"/>
    </row>
    <row r="36276" spans="3:3">
      <c r="C36276" s="1"/>
    </row>
    <row r="36277" spans="3:3">
      <c r="C36277" s="1"/>
    </row>
    <row r="36278" spans="3:3">
      <c r="C36278" s="1"/>
    </row>
    <row r="36279" spans="3:3">
      <c r="C36279" s="1"/>
    </row>
    <row r="36280" spans="3:3">
      <c r="C36280" s="1"/>
    </row>
    <row r="36281" spans="3:3">
      <c r="C36281" s="1"/>
    </row>
    <row r="36282" spans="3:3">
      <c r="C36282" s="1"/>
    </row>
    <row r="36283" spans="3:3">
      <c r="C36283" s="1"/>
    </row>
    <row r="36284" spans="3:3">
      <c r="C36284" s="1"/>
    </row>
    <row r="36285" spans="3:3">
      <c r="C36285" s="1"/>
    </row>
    <row r="36286" spans="3:3">
      <c r="C36286" s="1"/>
    </row>
    <row r="36287" spans="3:3">
      <c r="C36287" s="1"/>
    </row>
    <row r="36288" spans="3:3">
      <c r="C36288" s="1"/>
    </row>
    <row r="36289" spans="3:3">
      <c r="C36289" s="1"/>
    </row>
    <row r="36290" spans="3:3">
      <c r="C36290" s="1"/>
    </row>
    <row r="36291" spans="3:3">
      <c r="C36291" s="1"/>
    </row>
    <row r="36292" spans="3:3">
      <c r="C36292" s="1"/>
    </row>
    <row r="36293" spans="3:3">
      <c r="C36293" s="1"/>
    </row>
    <row r="36294" spans="3:3">
      <c r="C36294" s="1"/>
    </row>
    <row r="36295" spans="3:3">
      <c r="C36295" s="1"/>
    </row>
    <row r="36296" spans="3:3">
      <c r="C36296" s="1"/>
    </row>
    <row r="36297" spans="3:3">
      <c r="C36297" s="1"/>
    </row>
    <row r="36298" spans="3:3">
      <c r="C36298" s="1"/>
    </row>
    <row r="36299" spans="3:3">
      <c r="C36299" s="1"/>
    </row>
    <row r="36300" spans="3:3">
      <c r="C36300" s="1"/>
    </row>
    <row r="36301" spans="3:3">
      <c r="C36301" s="1"/>
    </row>
    <row r="36302" spans="3:3">
      <c r="C36302" s="1"/>
    </row>
    <row r="36303" spans="3:3">
      <c r="C36303" s="1"/>
    </row>
    <row r="36304" spans="3:3">
      <c r="C36304" s="1"/>
    </row>
    <row r="36305" spans="3:3">
      <c r="C36305" s="1"/>
    </row>
    <row r="36306" spans="3:3">
      <c r="C36306" s="1"/>
    </row>
    <row r="36307" spans="3:3">
      <c r="C36307" s="1"/>
    </row>
    <row r="36308" spans="3:3">
      <c r="C36308" s="1"/>
    </row>
    <row r="36309" spans="3:3">
      <c r="C36309" s="1"/>
    </row>
    <row r="36310" spans="3:3">
      <c r="C36310" s="1"/>
    </row>
    <row r="36311" spans="3:3">
      <c r="C36311" s="1"/>
    </row>
    <row r="36312" spans="3:3">
      <c r="C36312" s="1"/>
    </row>
    <row r="36313" spans="3:3">
      <c r="C36313" s="1"/>
    </row>
    <row r="36314" spans="3:3">
      <c r="C36314" s="1"/>
    </row>
    <row r="36315" spans="3:3">
      <c r="C36315" s="1"/>
    </row>
    <row r="36316" spans="3:3">
      <c r="C36316" s="1"/>
    </row>
    <row r="36317" spans="3:3">
      <c r="C36317" s="1"/>
    </row>
    <row r="36318" spans="3:3">
      <c r="C36318" s="1"/>
    </row>
    <row r="36319" spans="3:3">
      <c r="C36319" s="1"/>
    </row>
    <row r="36320" spans="3:3">
      <c r="C36320" s="1"/>
    </row>
    <row r="36321" spans="3:3">
      <c r="C36321" s="1"/>
    </row>
    <row r="36322" spans="3:3">
      <c r="C36322" s="1"/>
    </row>
    <row r="36323" spans="3:3">
      <c r="C36323" s="1"/>
    </row>
    <row r="36324" spans="3:3">
      <c r="C36324" s="1"/>
    </row>
    <row r="36325" spans="3:3">
      <c r="C36325" s="1"/>
    </row>
    <row r="36326" spans="3:3">
      <c r="C36326" s="1"/>
    </row>
    <row r="36327" spans="3:3">
      <c r="C36327" s="1"/>
    </row>
    <row r="36328" spans="3:3">
      <c r="C36328" s="1"/>
    </row>
    <row r="36329" spans="3:3">
      <c r="C36329" s="1"/>
    </row>
    <row r="36330" spans="3:3">
      <c r="C36330" s="1"/>
    </row>
    <row r="36331" spans="3:3">
      <c r="C36331" s="1"/>
    </row>
    <row r="36332" spans="3:3">
      <c r="C36332" s="1"/>
    </row>
    <row r="36333" spans="3:3">
      <c r="C36333" s="1"/>
    </row>
    <row r="36334" spans="3:3">
      <c r="C36334" s="1"/>
    </row>
    <row r="36335" spans="3:3">
      <c r="C36335" s="1"/>
    </row>
    <row r="36336" spans="3:3">
      <c r="C36336" s="1"/>
    </row>
    <row r="36337" spans="3:3">
      <c r="C36337" s="1"/>
    </row>
    <row r="36338" spans="3:3">
      <c r="C36338" s="1"/>
    </row>
    <row r="36339" spans="3:3">
      <c r="C36339" s="1"/>
    </row>
    <row r="36340" spans="3:3">
      <c r="C36340" s="1"/>
    </row>
    <row r="36341" spans="3:3">
      <c r="C36341" s="1"/>
    </row>
    <row r="36342" spans="3:3">
      <c r="C36342" s="1"/>
    </row>
    <row r="36343" spans="3:3">
      <c r="C36343" s="1"/>
    </row>
    <row r="36344" spans="3:3">
      <c r="C36344" s="1"/>
    </row>
    <row r="36345" spans="3:3">
      <c r="C36345" s="1"/>
    </row>
    <row r="36346" spans="3:3">
      <c r="C36346" s="1"/>
    </row>
    <row r="36347" spans="3:3">
      <c r="C36347" s="1"/>
    </row>
    <row r="36348" spans="3:3">
      <c r="C36348" s="1"/>
    </row>
    <row r="36349" spans="3:3">
      <c r="C36349" s="1"/>
    </row>
    <row r="36350" spans="3:3">
      <c r="C36350" s="1"/>
    </row>
    <row r="36351" spans="3:3">
      <c r="C36351" s="1"/>
    </row>
    <row r="36352" spans="3:3">
      <c r="C36352" s="1"/>
    </row>
    <row r="36353" spans="3:3">
      <c r="C36353" s="1"/>
    </row>
    <row r="36354" spans="3:3">
      <c r="C36354" s="1"/>
    </row>
    <row r="36355" spans="3:3">
      <c r="C36355" s="1"/>
    </row>
    <row r="36356" spans="3:3">
      <c r="C36356" s="1"/>
    </row>
    <row r="36357" spans="3:3">
      <c r="C36357" s="1"/>
    </row>
    <row r="36358" spans="3:3">
      <c r="C36358" s="1"/>
    </row>
    <row r="36359" spans="3:3">
      <c r="C36359" s="1"/>
    </row>
    <row r="36360" spans="3:3">
      <c r="C36360" s="1"/>
    </row>
    <row r="36361" spans="3:3">
      <c r="C36361" s="1"/>
    </row>
    <row r="36362" spans="3:3">
      <c r="C36362" s="1"/>
    </row>
    <row r="36363" spans="3:3">
      <c r="C36363" s="1"/>
    </row>
    <row r="36364" spans="3:3">
      <c r="C36364" s="1"/>
    </row>
    <row r="36365" spans="3:3">
      <c r="C36365" s="1"/>
    </row>
    <row r="36366" spans="3:3">
      <c r="C36366" s="1"/>
    </row>
    <row r="36367" spans="3:3">
      <c r="C36367" s="1"/>
    </row>
    <row r="36368" spans="3:3">
      <c r="C36368" s="1"/>
    </row>
    <row r="36369" spans="3:3">
      <c r="C36369" s="1"/>
    </row>
    <row r="36370" spans="3:3">
      <c r="C36370" s="1"/>
    </row>
    <row r="36371" spans="3:3">
      <c r="C36371" s="1"/>
    </row>
    <row r="36372" spans="3:3">
      <c r="C36372" s="1"/>
    </row>
    <row r="36373" spans="3:3">
      <c r="C36373" s="1"/>
    </row>
    <row r="36374" spans="3:3">
      <c r="C36374" s="1"/>
    </row>
    <row r="36375" spans="3:3">
      <c r="C36375" s="1"/>
    </row>
    <row r="36376" spans="3:3">
      <c r="C36376" s="1"/>
    </row>
    <row r="36377" spans="3:3">
      <c r="C36377" s="1"/>
    </row>
    <row r="36378" spans="3:3">
      <c r="C36378" s="1"/>
    </row>
    <row r="36379" spans="3:3">
      <c r="C36379" s="1"/>
    </row>
    <row r="36380" spans="3:3">
      <c r="C36380" s="1"/>
    </row>
    <row r="36381" spans="3:3">
      <c r="C36381" s="1"/>
    </row>
    <row r="36382" spans="3:3">
      <c r="C36382" s="1"/>
    </row>
    <row r="36383" spans="3:3">
      <c r="C36383" s="1"/>
    </row>
    <row r="36384" spans="3:3">
      <c r="C36384" s="1"/>
    </row>
    <row r="36385" spans="3:3">
      <c r="C36385" s="1"/>
    </row>
    <row r="36386" spans="3:3">
      <c r="C36386" s="1"/>
    </row>
    <row r="36387" spans="3:3">
      <c r="C36387" s="1"/>
    </row>
    <row r="36388" spans="3:3">
      <c r="C36388" s="1"/>
    </row>
    <row r="36389" spans="3:3">
      <c r="C36389" s="1"/>
    </row>
    <row r="36390" spans="3:3">
      <c r="C36390" s="1"/>
    </row>
    <row r="36391" spans="3:3">
      <c r="C36391" s="1"/>
    </row>
    <row r="36392" spans="3:3">
      <c r="C36392" s="1"/>
    </row>
    <row r="36393" spans="3:3">
      <c r="C36393" s="1"/>
    </row>
    <row r="36394" spans="3:3">
      <c r="C36394" s="1"/>
    </row>
    <row r="36395" spans="3:3">
      <c r="C36395" s="1"/>
    </row>
    <row r="36396" spans="3:3">
      <c r="C36396" s="1"/>
    </row>
    <row r="36397" spans="3:3">
      <c r="C36397" s="1"/>
    </row>
    <row r="36398" spans="3:3">
      <c r="C36398" s="1"/>
    </row>
    <row r="36399" spans="3:3">
      <c r="C36399" s="1"/>
    </row>
    <row r="36400" spans="3:3">
      <c r="C36400" s="1"/>
    </row>
    <row r="36401" spans="3:3">
      <c r="C36401" s="1"/>
    </row>
    <row r="36402" spans="3:3">
      <c r="C36402" s="1"/>
    </row>
    <row r="36403" spans="3:3">
      <c r="C36403" s="1"/>
    </row>
    <row r="36404" spans="3:3">
      <c r="C36404" s="1"/>
    </row>
    <row r="36405" spans="3:3">
      <c r="C36405" s="1"/>
    </row>
    <row r="36406" spans="3:3">
      <c r="C36406" s="1"/>
    </row>
    <row r="36407" spans="3:3">
      <c r="C36407" s="1"/>
    </row>
    <row r="36408" spans="3:3">
      <c r="C36408" s="1"/>
    </row>
    <row r="36409" spans="3:3">
      <c r="C36409" s="1"/>
    </row>
    <row r="36410" spans="3:3">
      <c r="C36410" s="1"/>
    </row>
    <row r="36411" spans="3:3">
      <c r="C36411" s="1"/>
    </row>
    <row r="36412" spans="3:3">
      <c r="C36412" s="1"/>
    </row>
    <row r="36413" spans="3:3">
      <c r="C36413" s="1"/>
    </row>
    <row r="36414" spans="3:3">
      <c r="C36414" s="1"/>
    </row>
    <row r="36415" spans="3:3">
      <c r="C36415" s="1"/>
    </row>
    <row r="36416" spans="3:3">
      <c r="C36416" s="1"/>
    </row>
    <row r="36417" spans="3:3">
      <c r="C36417" s="1"/>
    </row>
    <row r="36418" spans="3:3">
      <c r="C36418" s="1"/>
    </row>
    <row r="36419" spans="3:3">
      <c r="C36419" s="1"/>
    </row>
    <row r="36420" spans="3:3">
      <c r="C36420" s="1"/>
    </row>
    <row r="36421" spans="3:3">
      <c r="C36421" s="1"/>
    </row>
    <row r="36422" spans="3:3">
      <c r="C36422" s="1"/>
    </row>
    <row r="36423" spans="3:3">
      <c r="C36423" s="1"/>
    </row>
    <row r="36424" spans="3:3">
      <c r="C36424" s="1"/>
    </row>
    <row r="36425" spans="3:3">
      <c r="C36425" s="1"/>
    </row>
    <row r="36426" spans="3:3">
      <c r="C36426" s="1"/>
    </row>
    <row r="36427" spans="3:3">
      <c r="C36427" s="1"/>
    </row>
    <row r="36428" spans="3:3">
      <c r="C36428" s="1"/>
    </row>
    <row r="36429" spans="3:3">
      <c r="C36429" s="1"/>
    </row>
    <row r="36430" spans="3:3">
      <c r="C36430" s="1"/>
    </row>
    <row r="36431" spans="3:3">
      <c r="C36431" s="1"/>
    </row>
    <row r="36432" spans="3:3">
      <c r="C36432" s="1"/>
    </row>
    <row r="36433" spans="3:3">
      <c r="C36433" s="1"/>
    </row>
    <row r="36434" spans="3:3">
      <c r="C36434" s="1"/>
    </row>
    <row r="36435" spans="3:3">
      <c r="C36435" s="1"/>
    </row>
    <row r="36436" spans="3:3">
      <c r="C36436" s="1"/>
    </row>
    <row r="36437" spans="3:3">
      <c r="C36437" s="1"/>
    </row>
    <row r="36438" spans="3:3">
      <c r="C36438" s="1"/>
    </row>
    <row r="36439" spans="3:3">
      <c r="C36439" s="1"/>
    </row>
    <row r="36440" spans="3:3">
      <c r="C36440" s="1"/>
    </row>
    <row r="36441" spans="3:3">
      <c r="C36441" s="1"/>
    </row>
    <row r="36442" spans="3:3">
      <c r="C36442" s="1"/>
    </row>
    <row r="36443" spans="3:3">
      <c r="C36443" s="1"/>
    </row>
    <row r="36444" spans="3:3">
      <c r="C36444" s="1"/>
    </row>
    <row r="36445" spans="3:3">
      <c r="C36445" s="1"/>
    </row>
    <row r="36446" spans="3:3">
      <c r="C36446" s="1"/>
    </row>
    <row r="36447" spans="3:3">
      <c r="C36447" s="1"/>
    </row>
    <row r="36448" spans="3:3">
      <c r="C36448" s="1"/>
    </row>
    <row r="36449" spans="3:3">
      <c r="C36449" s="1"/>
    </row>
    <row r="36450" spans="3:3">
      <c r="C36450" s="1"/>
    </row>
    <row r="36451" spans="3:3">
      <c r="C36451" s="1"/>
    </row>
    <row r="36452" spans="3:3">
      <c r="C36452" s="1"/>
    </row>
    <row r="36453" spans="3:3">
      <c r="C36453" s="1"/>
    </row>
    <row r="36454" spans="3:3">
      <c r="C36454" s="1"/>
    </row>
    <row r="36455" spans="3:3">
      <c r="C36455" s="1"/>
    </row>
    <row r="36456" spans="3:3">
      <c r="C36456" s="1"/>
    </row>
    <row r="36457" spans="3:3">
      <c r="C36457" s="1"/>
    </row>
    <row r="36458" spans="3:3">
      <c r="C36458" s="1"/>
    </row>
    <row r="36459" spans="3:3">
      <c r="C36459" s="1"/>
    </row>
    <row r="36460" spans="3:3">
      <c r="C36460" s="1"/>
    </row>
    <row r="36461" spans="3:3">
      <c r="C36461" s="1"/>
    </row>
    <row r="36462" spans="3:3">
      <c r="C36462" s="1"/>
    </row>
    <row r="36463" spans="3:3">
      <c r="C36463" s="1"/>
    </row>
    <row r="36464" spans="3:3">
      <c r="C36464" s="1"/>
    </row>
    <row r="36465" spans="3:3">
      <c r="C36465" s="1"/>
    </row>
    <row r="36466" spans="3:3">
      <c r="C36466" s="1"/>
    </row>
    <row r="36467" spans="3:3">
      <c r="C36467" s="1"/>
    </row>
    <row r="36468" spans="3:3">
      <c r="C36468" s="1"/>
    </row>
    <row r="36469" spans="3:3">
      <c r="C36469" s="1"/>
    </row>
    <row r="36470" spans="3:3">
      <c r="C36470" s="1"/>
    </row>
    <row r="36471" spans="3:3">
      <c r="C36471" s="1"/>
    </row>
    <row r="36472" spans="3:3">
      <c r="C36472" s="1"/>
    </row>
    <row r="36473" spans="3:3">
      <c r="C36473" s="1"/>
    </row>
    <row r="36474" spans="3:3">
      <c r="C36474" s="1"/>
    </row>
    <row r="36475" spans="3:3">
      <c r="C36475" s="1"/>
    </row>
    <row r="36476" spans="3:3">
      <c r="C36476" s="1"/>
    </row>
    <row r="36477" spans="3:3">
      <c r="C36477" s="1"/>
    </row>
    <row r="36478" spans="3:3">
      <c r="C36478" s="1"/>
    </row>
    <row r="36479" spans="3:3">
      <c r="C36479" s="1"/>
    </row>
    <row r="36480" spans="3:3">
      <c r="C36480" s="1"/>
    </row>
    <row r="36481" spans="3:3">
      <c r="C36481" s="1"/>
    </row>
    <row r="36482" spans="3:3">
      <c r="C36482" s="1"/>
    </row>
    <row r="36483" spans="3:3">
      <c r="C36483" s="1"/>
    </row>
    <row r="36484" spans="3:3">
      <c r="C36484" s="1"/>
    </row>
    <row r="36485" spans="3:3">
      <c r="C36485" s="1"/>
    </row>
    <row r="36486" spans="3:3">
      <c r="C36486" s="1"/>
    </row>
    <row r="36487" spans="3:3">
      <c r="C36487" s="1"/>
    </row>
    <row r="36488" spans="3:3">
      <c r="C36488" s="1"/>
    </row>
    <row r="36489" spans="3:3">
      <c r="C36489" s="1"/>
    </row>
    <row r="36490" spans="3:3">
      <c r="C36490" s="1"/>
    </row>
    <row r="36491" spans="3:3">
      <c r="C36491" s="1"/>
    </row>
    <row r="36492" spans="3:3">
      <c r="C36492" s="1"/>
    </row>
    <row r="36493" spans="3:3">
      <c r="C36493" s="1"/>
    </row>
    <row r="36494" spans="3:3">
      <c r="C36494" s="1"/>
    </row>
    <row r="36495" spans="3:3">
      <c r="C36495" s="1"/>
    </row>
    <row r="36496" spans="3:3">
      <c r="C36496" s="1"/>
    </row>
    <row r="36497" spans="3:3">
      <c r="C36497" s="1"/>
    </row>
    <row r="36498" spans="3:3">
      <c r="C36498" s="1"/>
    </row>
    <row r="36499" spans="3:3">
      <c r="C36499" s="1"/>
    </row>
    <row r="36500" spans="3:3">
      <c r="C36500" s="1"/>
    </row>
    <row r="36501" spans="3:3">
      <c r="C36501" s="1"/>
    </row>
    <row r="36502" spans="3:3">
      <c r="C36502" s="1"/>
    </row>
    <row r="36503" spans="3:3">
      <c r="C36503" s="1"/>
    </row>
    <row r="36504" spans="3:3">
      <c r="C36504" s="1"/>
    </row>
    <row r="36505" spans="3:3">
      <c r="C36505" s="1"/>
    </row>
    <row r="36506" spans="3:3">
      <c r="C36506" s="1"/>
    </row>
    <row r="36507" spans="3:3">
      <c r="C36507" s="1"/>
    </row>
    <row r="36508" spans="3:3">
      <c r="C36508" s="1"/>
    </row>
    <row r="36509" spans="3:3">
      <c r="C36509" s="1"/>
    </row>
    <row r="36510" spans="3:3">
      <c r="C36510" s="1"/>
    </row>
    <row r="36511" spans="3:3">
      <c r="C36511" s="1"/>
    </row>
    <row r="36512" spans="3:3">
      <c r="C36512" s="1"/>
    </row>
    <row r="36513" spans="3:3">
      <c r="C36513" s="1"/>
    </row>
    <row r="36514" spans="3:3">
      <c r="C36514" s="1"/>
    </row>
    <row r="36515" spans="3:3">
      <c r="C36515" s="1"/>
    </row>
    <row r="36516" spans="3:3">
      <c r="C36516" s="1"/>
    </row>
    <row r="36517" spans="3:3">
      <c r="C36517" s="1"/>
    </row>
    <row r="36518" spans="3:3">
      <c r="C36518" s="1"/>
    </row>
    <row r="36519" spans="3:3">
      <c r="C36519" s="1"/>
    </row>
    <row r="36520" spans="3:3">
      <c r="C36520" s="1"/>
    </row>
    <row r="36521" spans="3:3">
      <c r="C36521" s="1"/>
    </row>
    <row r="36522" spans="3:3">
      <c r="C36522" s="1"/>
    </row>
    <row r="36523" spans="3:3">
      <c r="C36523" s="1"/>
    </row>
    <row r="36524" spans="3:3">
      <c r="C36524" s="1"/>
    </row>
    <row r="36525" spans="3:3">
      <c r="C36525" s="1"/>
    </row>
    <row r="36526" spans="3:3">
      <c r="C36526" s="1"/>
    </row>
    <row r="36527" spans="3:3">
      <c r="C36527" s="1"/>
    </row>
    <row r="36528" spans="3:3">
      <c r="C36528" s="1"/>
    </row>
    <row r="36529" spans="3:3">
      <c r="C36529" s="1"/>
    </row>
    <row r="36530" spans="3:3">
      <c r="C36530" s="1"/>
    </row>
    <row r="36531" spans="3:3">
      <c r="C36531" s="1"/>
    </row>
    <row r="36532" spans="3:3">
      <c r="C36532" s="1"/>
    </row>
    <row r="36533" spans="3:3">
      <c r="C36533" s="1"/>
    </row>
    <row r="36534" spans="3:3">
      <c r="C36534" s="1"/>
    </row>
    <row r="36535" spans="3:3">
      <c r="C36535" s="1"/>
    </row>
    <row r="36536" spans="3:3">
      <c r="C36536" s="1"/>
    </row>
    <row r="36537" spans="3:3">
      <c r="C36537" s="1"/>
    </row>
    <row r="36538" spans="3:3">
      <c r="C36538" s="1"/>
    </row>
    <row r="36539" spans="3:3">
      <c r="C36539" s="1"/>
    </row>
    <row r="36540" spans="3:3">
      <c r="C36540" s="1"/>
    </row>
    <row r="36541" spans="3:3">
      <c r="C36541" s="1"/>
    </row>
    <row r="36542" spans="3:3">
      <c r="C36542" s="1"/>
    </row>
    <row r="36543" spans="3:3">
      <c r="C36543" s="1"/>
    </row>
    <row r="36544" spans="3:3">
      <c r="C36544" s="1"/>
    </row>
    <row r="36545" spans="3:3">
      <c r="C36545" s="1"/>
    </row>
    <row r="36546" spans="3:3">
      <c r="C36546" s="1"/>
    </row>
    <row r="36547" spans="3:3">
      <c r="C36547" s="1"/>
    </row>
    <row r="36548" spans="3:3">
      <c r="C36548" s="1"/>
    </row>
    <row r="36549" spans="3:3">
      <c r="C36549" s="1"/>
    </row>
    <row r="36550" spans="3:3">
      <c r="C36550" s="1"/>
    </row>
    <row r="36551" spans="3:3">
      <c r="C36551" s="1"/>
    </row>
    <row r="36552" spans="3:3">
      <c r="C36552" s="1"/>
    </row>
    <row r="36553" spans="3:3">
      <c r="C36553" s="1"/>
    </row>
    <row r="36554" spans="3:3">
      <c r="C36554" s="1"/>
    </row>
    <row r="36555" spans="3:3">
      <c r="C36555" s="1"/>
    </row>
    <row r="36556" spans="3:3">
      <c r="C36556" s="1"/>
    </row>
    <row r="36557" spans="3:3">
      <c r="C36557" s="1"/>
    </row>
    <row r="36558" spans="3:3">
      <c r="C36558" s="1"/>
    </row>
    <row r="36559" spans="3:3">
      <c r="C36559" s="1"/>
    </row>
    <row r="36560" spans="3:3">
      <c r="C36560" s="1"/>
    </row>
    <row r="36561" spans="3:3">
      <c r="C36561" s="1"/>
    </row>
    <row r="36562" spans="3:3">
      <c r="C36562" s="1"/>
    </row>
    <row r="36563" spans="3:3">
      <c r="C36563" s="1"/>
    </row>
    <row r="36564" spans="3:3">
      <c r="C36564" s="1"/>
    </row>
    <row r="36565" spans="3:3">
      <c r="C36565" s="1"/>
    </row>
    <row r="36566" spans="3:3">
      <c r="C36566" s="1"/>
    </row>
    <row r="36567" spans="3:3">
      <c r="C36567" s="1"/>
    </row>
    <row r="36568" spans="3:3">
      <c r="C36568" s="1"/>
    </row>
    <row r="36569" spans="3:3">
      <c r="C36569" s="1"/>
    </row>
    <row r="36570" spans="3:3">
      <c r="C36570" s="1"/>
    </row>
    <row r="36571" spans="3:3">
      <c r="C36571" s="1"/>
    </row>
    <row r="36572" spans="3:3">
      <c r="C36572" s="1"/>
    </row>
    <row r="36573" spans="3:3">
      <c r="C36573" s="1"/>
    </row>
    <row r="36574" spans="3:3">
      <c r="C36574" s="1"/>
    </row>
    <row r="36575" spans="3:3">
      <c r="C36575" s="1"/>
    </row>
    <row r="36576" spans="3:3">
      <c r="C36576" s="1"/>
    </row>
    <row r="36577" spans="3:3">
      <c r="C36577" s="1"/>
    </row>
    <row r="36578" spans="3:3">
      <c r="C36578" s="1"/>
    </row>
    <row r="36579" spans="3:3">
      <c r="C36579" s="1"/>
    </row>
    <row r="36580" spans="3:3">
      <c r="C36580" s="1"/>
    </row>
    <row r="36581" spans="3:3">
      <c r="C36581" s="1"/>
    </row>
    <row r="36582" spans="3:3">
      <c r="C36582" s="1"/>
    </row>
    <row r="36583" spans="3:3">
      <c r="C36583" s="1"/>
    </row>
    <row r="36584" spans="3:3">
      <c r="C36584" s="1"/>
    </row>
    <row r="36585" spans="3:3">
      <c r="C36585" s="1"/>
    </row>
    <row r="36586" spans="3:3">
      <c r="C36586" s="1"/>
    </row>
    <row r="36587" spans="3:3">
      <c r="C36587" s="1"/>
    </row>
    <row r="36588" spans="3:3">
      <c r="C36588" s="1"/>
    </row>
    <row r="36589" spans="3:3">
      <c r="C36589" s="1"/>
    </row>
    <row r="36590" spans="3:3">
      <c r="C36590" s="1"/>
    </row>
    <row r="36591" spans="3:3">
      <c r="C36591" s="1"/>
    </row>
    <row r="36592" spans="3:3">
      <c r="C36592" s="1"/>
    </row>
    <row r="36593" spans="3:3">
      <c r="C36593" s="1"/>
    </row>
    <row r="36594" spans="3:3">
      <c r="C36594" s="1"/>
    </row>
    <row r="36595" spans="3:3">
      <c r="C36595" s="1"/>
    </row>
    <row r="36596" spans="3:3">
      <c r="C36596" s="1"/>
    </row>
    <row r="36597" spans="3:3">
      <c r="C36597" s="1"/>
    </row>
    <row r="36598" spans="3:3">
      <c r="C36598" s="1"/>
    </row>
    <row r="36599" spans="3:3">
      <c r="C36599" s="1"/>
    </row>
    <row r="36600" spans="3:3">
      <c r="C36600" s="1"/>
    </row>
    <row r="36601" spans="3:3">
      <c r="C36601" s="1"/>
    </row>
    <row r="36602" spans="3:3">
      <c r="C36602" s="1"/>
    </row>
    <row r="36603" spans="3:3">
      <c r="C36603" s="1"/>
    </row>
    <row r="36604" spans="3:3">
      <c r="C36604" s="1"/>
    </row>
    <row r="36605" spans="3:3">
      <c r="C36605" s="1"/>
    </row>
    <row r="36606" spans="3:3">
      <c r="C36606" s="1"/>
    </row>
    <row r="36607" spans="3:3">
      <c r="C36607" s="1"/>
    </row>
    <row r="36608" spans="3:3">
      <c r="C36608" s="1"/>
    </row>
    <row r="36609" spans="3:3">
      <c r="C36609" s="1"/>
    </row>
    <row r="36610" spans="3:3">
      <c r="C36610" s="1"/>
    </row>
    <row r="36611" spans="3:3">
      <c r="C36611" s="1"/>
    </row>
    <row r="36612" spans="3:3">
      <c r="C36612" s="1"/>
    </row>
    <row r="36613" spans="3:3">
      <c r="C36613" s="1"/>
    </row>
    <row r="36614" spans="3:3">
      <c r="C36614" s="1"/>
    </row>
    <row r="36615" spans="3:3">
      <c r="C36615" s="1"/>
    </row>
    <row r="36616" spans="3:3">
      <c r="C36616" s="1"/>
    </row>
    <row r="36617" spans="3:3">
      <c r="C36617" s="1"/>
    </row>
    <row r="36618" spans="3:3">
      <c r="C36618" s="1"/>
    </row>
    <row r="36619" spans="3:3">
      <c r="C36619" s="1"/>
    </row>
    <row r="36620" spans="3:3">
      <c r="C36620" s="1"/>
    </row>
    <row r="36621" spans="3:3">
      <c r="C36621" s="1"/>
    </row>
    <row r="36622" spans="3:3">
      <c r="C36622" s="1"/>
    </row>
    <row r="36623" spans="3:3">
      <c r="C36623" s="1"/>
    </row>
    <row r="36624" spans="3:3">
      <c r="C36624" s="1"/>
    </row>
    <row r="36625" spans="3:3">
      <c r="C36625" s="1"/>
    </row>
    <row r="36626" spans="3:3">
      <c r="C36626" s="1"/>
    </row>
    <row r="36627" spans="3:3">
      <c r="C36627" s="1"/>
    </row>
    <row r="36628" spans="3:3">
      <c r="C36628" s="1"/>
    </row>
    <row r="36629" spans="3:3">
      <c r="C36629" s="1"/>
    </row>
    <row r="36630" spans="3:3">
      <c r="C36630" s="1"/>
    </row>
    <row r="36631" spans="3:3">
      <c r="C36631" s="1"/>
    </row>
    <row r="36632" spans="3:3">
      <c r="C36632" s="1"/>
    </row>
    <row r="36633" spans="3:3">
      <c r="C36633" s="1"/>
    </row>
    <row r="36634" spans="3:3">
      <c r="C36634" s="1"/>
    </row>
    <row r="36635" spans="3:3">
      <c r="C36635" s="1"/>
    </row>
    <row r="36636" spans="3:3">
      <c r="C36636" s="1"/>
    </row>
    <row r="36637" spans="3:3">
      <c r="C36637" s="1"/>
    </row>
    <row r="36638" spans="3:3">
      <c r="C36638" s="1"/>
    </row>
    <row r="36639" spans="3:3">
      <c r="C36639" s="1"/>
    </row>
    <row r="36640" spans="3:3">
      <c r="C36640" s="1"/>
    </row>
    <row r="36641" spans="3:3">
      <c r="C36641" s="1"/>
    </row>
    <row r="36642" spans="3:3">
      <c r="C36642" s="1"/>
    </row>
    <row r="36643" spans="3:3">
      <c r="C36643" s="1"/>
    </row>
    <row r="36644" spans="3:3">
      <c r="C36644" s="1"/>
    </row>
    <row r="36645" spans="3:3">
      <c r="C36645" s="1"/>
    </row>
    <row r="36646" spans="3:3">
      <c r="C36646" s="1"/>
    </row>
    <row r="36647" spans="3:3">
      <c r="C36647" s="1"/>
    </row>
    <row r="36648" spans="3:3">
      <c r="C36648" s="1"/>
    </row>
    <row r="36649" spans="3:3">
      <c r="C36649" s="1"/>
    </row>
    <row r="36650" spans="3:3">
      <c r="C36650" s="1"/>
    </row>
    <row r="36651" spans="3:3">
      <c r="C36651" s="1"/>
    </row>
    <row r="36652" spans="3:3">
      <c r="C36652" s="1"/>
    </row>
    <row r="36653" spans="3:3">
      <c r="C36653" s="1"/>
    </row>
    <row r="36654" spans="3:3">
      <c r="C36654" s="1"/>
    </row>
    <row r="36655" spans="3:3">
      <c r="C36655" s="1"/>
    </row>
    <row r="36656" spans="3:3">
      <c r="C36656" s="1"/>
    </row>
    <row r="36657" spans="3:3">
      <c r="C36657" s="1"/>
    </row>
    <row r="36658" spans="3:3">
      <c r="C36658" s="1"/>
    </row>
    <row r="36659" spans="3:3">
      <c r="C36659" s="1"/>
    </row>
    <row r="36660" spans="3:3">
      <c r="C36660" s="1"/>
    </row>
    <row r="36661" spans="3:3">
      <c r="C36661" s="1"/>
    </row>
    <row r="36662" spans="3:3">
      <c r="C36662" s="1"/>
    </row>
    <row r="36663" spans="3:3">
      <c r="C36663" s="1"/>
    </row>
    <row r="36664" spans="3:3">
      <c r="C36664" s="1"/>
    </row>
    <row r="36665" spans="3:3">
      <c r="C36665" s="1"/>
    </row>
    <row r="36666" spans="3:3">
      <c r="C36666" s="1"/>
    </row>
    <row r="36667" spans="3:3">
      <c r="C36667" s="1"/>
    </row>
    <row r="36668" spans="3:3">
      <c r="C36668" s="1"/>
    </row>
    <row r="36669" spans="3:3">
      <c r="C36669" s="1"/>
    </row>
    <row r="36670" spans="3:3">
      <c r="C36670" s="1"/>
    </row>
    <row r="36671" spans="3:3">
      <c r="C36671" s="1"/>
    </row>
    <row r="36672" spans="3:3">
      <c r="C36672" s="1"/>
    </row>
    <row r="36673" spans="3:3">
      <c r="C36673" s="1"/>
    </row>
    <row r="36674" spans="3:3">
      <c r="C36674" s="1"/>
    </row>
    <row r="36675" spans="3:3">
      <c r="C36675" s="1"/>
    </row>
    <row r="36676" spans="3:3">
      <c r="C36676" s="1"/>
    </row>
    <row r="36677" spans="3:3">
      <c r="C36677" s="1"/>
    </row>
    <row r="36678" spans="3:3">
      <c r="C36678" s="1"/>
    </row>
    <row r="36679" spans="3:3">
      <c r="C36679" s="1"/>
    </row>
    <row r="36680" spans="3:3">
      <c r="C36680" s="1"/>
    </row>
    <row r="36681" spans="3:3">
      <c r="C36681" s="1"/>
    </row>
    <row r="36682" spans="3:3">
      <c r="C36682" s="1"/>
    </row>
    <row r="36683" spans="3:3">
      <c r="C36683" s="1"/>
    </row>
    <row r="36684" spans="3:3">
      <c r="C36684" s="1"/>
    </row>
    <row r="36685" spans="3:3">
      <c r="C36685" s="1"/>
    </row>
    <row r="36686" spans="3:3">
      <c r="C36686" s="1"/>
    </row>
    <row r="36687" spans="3:3">
      <c r="C36687" s="1"/>
    </row>
    <row r="36688" spans="3:3">
      <c r="C36688" s="1"/>
    </row>
    <row r="36689" spans="3:3">
      <c r="C36689" s="1"/>
    </row>
    <row r="36690" spans="3:3">
      <c r="C36690" s="1"/>
    </row>
    <row r="36691" spans="3:3">
      <c r="C36691" s="1"/>
    </row>
    <row r="36692" spans="3:3">
      <c r="C36692" s="1"/>
    </row>
    <row r="36693" spans="3:3">
      <c r="C36693" s="1"/>
    </row>
    <row r="36694" spans="3:3">
      <c r="C36694" s="1"/>
    </row>
    <row r="36695" spans="3:3">
      <c r="C36695" s="1"/>
    </row>
    <row r="36696" spans="3:3">
      <c r="C36696" s="1"/>
    </row>
    <row r="36697" spans="3:3">
      <c r="C36697" s="1"/>
    </row>
    <row r="36698" spans="3:3">
      <c r="C36698" s="1"/>
    </row>
    <row r="36699" spans="3:3">
      <c r="C36699" s="1"/>
    </row>
    <row r="36700" spans="3:3">
      <c r="C36700" s="1"/>
    </row>
    <row r="36701" spans="3:3">
      <c r="C36701" s="1"/>
    </row>
    <row r="36702" spans="3:3">
      <c r="C36702" s="1"/>
    </row>
    <row r="36703" spans="3:3">
      <c r="C36703" s="1"/>
    </row>
    <row r="36704" spans="3:3">
      <c r="C36704" s="1"/>
    </row>
    <row r="36705" spans="3:3">
      <c r="C36705" s="1"/>
    </row>
    <row r="36706" spans="3:3">
      <c r="C36706" s="1"/>
    </row>
    <row r="36707" spans="3:3">
      <c r="C36707" s="1"/>
    </row>
    <row r="36708" spans="3:3">
      <c r="C36708" s="1"/>
    </row>
    <row r="36709" spans="3:3">
      <c r="C36709" s="1"/>
    </row>
    <row r="36710" spans="3:3">
      <c r="C36710" s="1"/>
    </row>
    <row r="36711" spans="3:3">
      <c r="C36711" s="1"/>
    </row>
    <row r="36712" spans="3:3">
      <c r="C36712" s="1"/>
    </row>
    <row r="36713" spans="3:3">
      <c r="C36713" s="1"/>
    </row>
    <row r="36714" spans="3:3">
      <c r="C36714" s="1"/>
    </row>
    <row r="36715" spans="3:3">
      <c r="C36715" s="1"/>
    </row>
    <row r="36716" spans="3:3">
      <c r="C36716" s="1"/>
    </row>
    <row r="36717" spans="3:3">
      <c r="C36717" s="1"/>
    </row>
    <row r="36718" spans="3:3">
      <c r="C36718" s="1"/>
    </row>
    <row r="36719" spans="3:3">
      <c r="C36719" s="1"/>
    </row>
    <row r="36720" spans="3:3">
      <c r="C36720" s="1"/>
    </row>
    <row r="36721" spans="3:3">
      <c r="C36721" s="1"/>
    </row>
    <row r="36722" spans="3:3">
      <c r="C36722" s="1"/>
    </row>
    <row r="36723" spans="3:3">
      <c r="C36723" s="1"/>
    </row>
    <row r="36724" spans="3:3">
      <c r="C36724" s="1"/>
    </row>
    <row r="36725" spans="3:3">
      <c r="C36725" s="1"/>
    </row>
    <row r="36726" spans="3:3">
      <c r="C36726" s="1"/>
    </row>
    <row r="36727" spans="3:3">
      <c r="C36727" s="1"/>
    </row>
    <row r="36728" spans="3:3">
      <c r="C36728" s="1"/>
    </row>
    <row r="36729" spans="3:3">
      <c r="C36729" s="1"/>
    </row>
    <row r="36730" spans="3:3">
      <c r="C36730" s="1"/>
    </row>
    <row r="36731" spans="3:3">
      <c r="C36731" s="1"/>
    </row>
    <row r="36732" spans="3:3">
      <c r="C36732" s="1"/>
    </row>
    <row r="36733" spans="3:3">
      <c r="C36733" s="1"/>
    </row>
    <row r="36734" spans="3:3">
      <c r="C36734" s="1"/>
    </row>
    <row r="36735" spans="3:3">
      <c r="C36735" s="1"/>
    </row>
    <row r="36736" spans="3:3">
      <c r="C36736" s="1"/>
    </row>
    <row r="36737" spans="3:3">
      <c r="C36737" s="1"/>
    </row>
    <row r="36738" spans="3:3">
      <c r="C36738" s="1"/>
    </row>
    <row r="36739" spans="3:3">
      <c r="C36739" s="1"/>
    </row>
    <row r="36740" spans="3:3">
      <c r="C36740" s="1"/>
    </row>
    <row r="36741" spans="3:3">
      <c r="C36741" s="1"/>
    </row>
    <row r="36742" spans="3:3">
      <c r="C36742" s="1"/>
    </row>
    <row r="36743" spans="3:3">
      <c r="C36743" s="1"/>
    </row>
    <row r="36744" spans="3:3">
      <c r="C36744" s="1"/>
    </row>
    <row r="36745" spans="3:3">
      <c r="C36745" s="1"/>
    </row>
    <row r="36746" spans="3:3">
      <c r="C36746" s="1"/>
    </row>
    <row r="36747" spans="3:3">
      <c r="C36747" s="1"/>
    </row>
    <row r="36748" spans="3:3">
      <c r="C36748" s="1"/>
    </row>
    <row r="36749" spans="3:3">
      <c r="C36749" s="1"/>
    </row>
    <row r="36750" spans="3:3">
      <c r="C36750" s="1"/>
    </row>
    <row r="36751" spans="3:3">
      <c r="C36751" s="1"/>
    </row>
    <row r="36752" spans="3:3">
      <c r="C36752" s="1"/>
    </row>
    <row r="36753" spans="3:3">
      <c r="C36753" s="1"/>
    </row>
    <row r="36754" spans="3:3">
      <c r="C36754" s="1"/>
    </row>
    <row r="36755" spans="3:3">
      <c r="C36755" s="1"/>
    </row>
    <row r="36756" spans="3:3">
      <c r="C36756" s="1"/>
    </row>
    <row r="36757" spans="3:3">
      <c r="C36757" s="1"/>
    </row>
    <row r="36758" spans="3:3">
      <c r="C36758" s="1"/>
    </row>
    <row r="36759" spans="3:3">
      <c r="C36759" s="1"/>
    </row>
    <row r="36760" spans="3:3">
      <c r="C36760" s="1"/>
    </row>
    <row r="36761" spans="3:3">
      <c r="C36761" s="1"/>
    </row>
    <row r="36762" spans="3:3">
      <c r="C36762" s="1"/>
    </row>
    <row r="36763" spans="3:3">
      <c r="C36763" s="1"/>
    </row>
    <row r="36764" spans="3:3">
      <c r="C36764" s="1"/>
    </row>
    <row r="36765" spans="3:3">
      <c r="C36765" s="1"/>
    </row>
    <row r="36766" spans="3:3">
      <c r="C36766" s="1"/>
    </row>
    <row r="36767" spans="3:3">
      <c r="C36767" s="1"/>
    </row>
    <row r="36768" spans="3:3">
      <c r="C36768" s="1"/>
    </row>
    <row r="36769" spans="3:3">
      <c r="C36769" s="1"/>
    </row>
    <row r="36770" spans="3:3">
      <c r="C36770" s="1"/>
    </row>
    <row r="36771" spans="3:3">
      <c r="C36771" s="1"/>
    </row>
    <row r="36772" spans="3:3">
      <c r="C36772" s="1"/>
    </row>
    <row r="36773" spans="3:3">
      <c r="C36773" s="1"/>
    </row>
    <row r="36774" spans="3:3">
      <c r="C36774" s="1"/>
    </row>
    <row r="36775" spans="3:3">
      <c r="C36775" s="1"/>
    </row>
    <row r="36776" spans="3:3">
      <c r="C36776" s="1"/>
    </row>
    <row r="36777" spans="3:3">
      <c r="C36777" s="1"/>
    </row>
    <row r="36778" spans="3:3">
      <c r="C36778" s="1"/>
    </row>
    <row r="36779" spans="3:3">
      <c r="C36779" s="1"/>
    </row>
    <row r="36780" spans="3:3">
      <c r="C36780" s="1"/>
    </row>
    <row r="36781" spans="3:3">
      <c r="C36781" s="1"/>
    </row>
    <row r="36782" spans="3:3">
      <c r="C36782" s="1"/>
    </row>
    <row r="36783" spans="3:3">
      <c r="C36783" s="1"/>
    </row>
    <row r="36784" spans="3:3">
      <c r="C36784" s="1"/>
    </row>
    <row r="36785" spans="3:3">
      <c r="C36785" s="1"/>
    </row>
    <row r="36786" spans="3:3">
      <c r="C36786" s="1"/>
    </row>
    <row r="36787" spans="3:3">
      <c r="C36787" s="1"/>
    </row>
    <row r="36788" spans="3:3">
      <c r="C36788" s="1"/>
    </row>
    <row r="36789" spans="3:3">
      <c r="C36789" s="1"/>
    </row>
    <row r="36790" spans="3:3">
      <c r="C36790" s="1"/>
    </row>
    <row r="36791" spans="3:3">
      <c r="C36791" s="1"/>
    </row>
    <row r="36792" spans="3:3">
      <c r="C36792" s="1"/>
    </row>
    <row r="36793" spans="3:3">
      <c r="C36793" s="1"/>
    </row>
    <row r="36794" spans="3:3">
      <c r="C36794" s="1"/>
    </row>
    <row r="36795" spans="3:3">
      <c r="C36795" s="1"/>
    </row>
    <row r="36796" spans="3:3">
      <c r="C36796" s="1"/>
    </row>
    <row r="36797" spans="3:3">
      <c r="C36797" s="1"/>
    </row>
    <row r="36798" spans="3:3">
      <c r="C36798" s="1"/>
    </row>
    <row r="36799" spans="3:3">
      <c r="C36799" s="1"/>
    </row>
    <row r="36800" spans="3:3">
      <c r="C36800" s="1"/>
    </row>
    <row r="36801" spans="3:3">
      <c r="C36801" s="1"/>
    </row>
    <row r="36802" spans="3:3">
      <c r="C36802" s="1"/>
    </row>
    <row r="36803" spans="3:3">
      <c r="C36803" s="1"/>
    </row>
    <row r="36804" spans="3:3">
      <c r="C36804" s="1"/>
    </row>
    <row r="36805" spans="3:3">
      <c r="C36805" s="1"/>
    </row>
    <row r="36806" spans="3:3">
      <c r="C36806" s="1"/>
    </row>
    <row r="36807" spans="3:3">
      <c r="C36807" s="1"/>
    </row>
    <row r="36808" spans="3:3">
      <c r="C36808" s="1"/>
    </row>
    <row r="36809" spans="3:3">
      <c r="C36809" s="1"/>
    </row>
    <row r="36810" spans="3:3">
      <c r="C36810" s="1"/>
    </row>
    <row r="36811" spans="3:3">
      <c r="C36811" s="1"/>
    </row>
    <row r="36812" spans="3:3">
      <c r="C36812" s="1"/>
    </row>
    <row r="36813" spans="3:3">
      <c r="C36813" s="1"/>
    </row>
    <row r="36814" spans="3:3">
      <c r="C36814" s="1"/>
    </row>
    <row r="36815" spans="3:3">
      <c r="C36815" s="1"/>
    </row>
    <row r="36816" spans="3:3">
      <c r="C36816" s="1"/>
    </row>
    <row r="36817" spans="3:3">
      <c r="C36817" s="1"/>
    </row>
    <row r="36818" spans="3:3">
      <c r="C36818" s="1"/>
    </row>
    <row r="36819" spans="3:3">
      <c r="C36819" s="1"/>
    </row>
    <row r="36820" spans="3:3">
      <c r="C36820" s="1"/>
    </row>
    <row r="36821" spans="3:3">
      <c r="C36821" s="1"/>
    </row>
    <row r="36822" spans="3:3">
      <c r="C36822" s="1"/>
    </row>
    <row r="36823" spans="3:3">
      <c r="C36823" s="1"/>
    </row>
    <row r="36824" spans="3:3">
      <c r="C36824" s="1"/>
    </row>
    <row r="36825" spans="3:3">
      <c r="C36825" s="1"/>
    </row>
    <row r="36826" spans="3:3">
      <c r="C36826" s="1"/>
    </row>
    <row r="36827" spans="3:3">
      <c r="C36827" s="1"/>
    </row>
    <row r="36828" spans="3:3">
      <c r="C36828" s="1"/>
    </row>
    <row r="36829" spans="3:3">
      <c r="C36829" s="1"/>
    </row>
    <row r="36830" spans="3:3">
      <c r="C36830" s="1"/>
    </row>
    <row r="36831" spans="3:3">
      <c r="C36831" s="1"/>
    </row>
    <row r="36832" spans="3:3">
      <c r="C36832" s="1"/>
    </row>
    <row r="36833" spans="3:3">
      <c r="C36833" s="1"/>
    </row>
    <row r="36834" spans="3:3">
      <c r="C36834" s="1"/>
    </row>
    <row r="36835" spans="3:3">
      <c r="C36835" s="1"/>
    </row>
    <row r="36836" spans="3:3">
      <c r="C36836" s="1"/>
    </row>
    <row r="36837" spans="3:3">
      <c r="C36837" s="1"/>
    </row>
    <row r="36838" spans="3:3">
      <c r="C36838" s="1"/>
    </row>
    <row r="36839" spans="3:3">
      <c r="C36839" s="1"/>
    </row>
    <row r="36840" spans="3:3">
      <c r="C36840" s="1"/>
    </row>
    <row r="36841" spans="3:3">
      <c r="C36841" s="1"/>
    </row>
    <row r="36842" spans="3:3">
      <c r="C36842" s="1"/>
    </row>
    <row r="36843" spans="3:3">
      <c r="C36843" s="1"/>
    </row>
    <row r="36844" spans="3:3">
      <c r="C36844" s="1"/>
    </row>
    <row r="36845" spans="3:3">
      <c r="C36845" s="1"/>
    </row>
    <row r="36846" spans="3:3">
      <c r="C36846" s="1"/>
    </row>
    <row r="36847" spans="3:3">
      <c r="C36847" s="1"/>
    </row>
    <row r="36848" spans="3:3">
      <c r="C36848" s="1"/>
    </row>
    <row r="36849" spans="3:3">
      <c r="C36849" s="1"/>
    </row>
    <row r="36850" spans="3:3">
      <c r="C36850" s="1"/>
    </row>
    <row r="36851" spans="3:3">
      <c r="C36851" s="1"/>
    </row>
    <row r="36852" spans="3:3">
      <c r="C36852" s="1"/>
    </row>
    <row r="36853" spans="3:3">
      <c r="C36853" s="1"/>
    </row>
    <row r="36854" spans="3:3">
      <c r="C36854" s="1"/>
    </row>
    <row r="36855" spans="3:3">
      <c r="C36855" s="1"/>
    </row>
    <row r="36856" spans="3:3">
      <c r="C36856" s="1"/>
    </row>
    <row r="36857" spans="3:3">
      <c r="C36857" s="1"/>
    </row>
    <row r="36858" spans="3:3">
      <c r="C36858" s="1"/>
    </row>
    <row r="36859" spans="3:3">
      <c r="C36859" s="1"/>
    </row>
    <row r="36860" spans="3:3">
      <c r="C36860" s="1"/>
    </row>
    <row r="36861" spans="3:3">
      <c r="C36861" s="1"/>
    </row>
    <row r="36862" spans="3:3">
      <c r="C36862" s="1"/>
    </row>
    <row r="36863" spans="3:3">
      <c r="C36863" s="1"/>
    </row>
    <row r="36864" spans="3:3">
      <c r="C36864" s="1"/>
    </row>
    <row r="36865" spans="3:3">
      <c r="C36865" s="1"/>
    </row>
    <row r="36866" spans="3:3">
      <c r="C36866" s="1"/>
    </row>
    <row r="36867" spans="3:3">
      <c r="C36867" s="1"/>
    </row>
    <row r="36868" spans="3:3">
      <c r="C36868" s="1"/>
    </row>
    <row r="36869" spans="3:3">
      <c r="C36869" s="1"/>
    </row>
    <row r="36870" spans="3:3">
      <c r="C36870" s="1"/>
    </row>
    <row r="36871" spans="3:3">
      <c r="C36871" s="1"/>
    </row>
    <row r="36872" spans="3:3">
      <c r="C36872" s="1"/>
    </row>
    <row r="36873" spans="3:3">
      <c r="C36873" s="1"/>
    </row>
    <row r="36874" spans="3:3">
      <c r="C36874" s="1"/>
    </row>
    <row r="36875" spans="3:3">
      <c r="C36875" s="1"/>
    </row>
    <row r="36876" spans="3:3">
      <c r="C36876" s="1"/>
    </row>
    <row r="36877" spans="3:3">
      <c r="C36877" s="1"/>
    </row>
    <row r="36878" spans="3:3">
      <c r="C36878" s="1"/>
    </row>
    <row r="36879" spans="3:3">
      <c r="C36879" s="1"/>
    </row>
    <row r="36880" spans="3:3">
      <c r="C36880" s="1"/>
    </row>
    <row r="36881" spans="3:3">
      <c r="C36881" s="1"/>
    </row>
    <row r="36882" spans="3:3">
      <c r="C36882" s="1"/>
    </row>
    <row r="36883" spans="3:3">
      <c r="C36883" s="1"/>
    </row>
    <row r="36884" spans="3:3">
      <c r="C36884" s="1"/>
    </row>
    <row r="36885" spans="3:3">
      <c r="C36885" s="1"/>
    </row>
    <row r="36886" spans="3:3">
      <c r="C36886" s="1"/>
    </row>
    <row r="36887" spans="3:3">
      <c r="C36887" s="1"/>
    </row>
    <row r="36888" spans="3:3">
      <c r="C36888" s="1"/>
    </row>
    <row r="36889" spans="3:3">
      <c r="C36889" s="1"/>
    </row>
    <row r="36890" spans="3:3">
      <c r="C36890" s="1"/>
    </row>
    <row r="36891" spans="3:3">
      <c r="C36891" s="1"/>
    </row>
    <row r="36892" spans="3:3">
      <c r="C36892" s="1"/>
    </row>
    <row r="36893" spans="3:3">
      <c r="C36893" s="1"/>
    </row>
    <row r="36894" spans="3:3">
      <c r="C36894" s="1"/>
    </row>
    <row r="36895" spans="3:3">
      <c r="C36895" s="1"/>
    </row>
    <row r="36896" spans="3:3">
      <c r="C36896" s="1"/>
    </row>
    <row r="36897" spans="3:3">
      <c r="C36897" s="1"/>
    </row>
    <row r="36898" spans="3:3">
      <c r="C36898" s="1"/>
    </row>
    <row r="36899" spans="3:3">
      <c r="C36899" s="1"/>
    </row>
    <row r="36900" spans="3:3">
      <c r="C36900" s="1"/>
    </row>
    <row r="36901" spans="3:3">
      <c r="C36901" s="1"/>
    </row>
    <row r="36902" spans="3:3">
      <c r="C36902" s="1"/>
    </row>
    <row r="36903" spans="3:3">
      <c r="C36903" s="1"/>
    </row>
    <row r="36904" spans="3:3">
      <c r="C36904" s="1"/>
    </row>
    <row r="36905" spans="3:3">
      <c r="C36905" s="1"/>
    </row>
    <row r="36906" spans="3:3">
      <c r="C36906" s="1"/>
    </row>
    <row r="36907" spans="3:3">
      <c r="C36907" s="1"/>
    </row>
    <row r="36908" spans="3:3">
      <c r="C36908" s="1"/>
    </row>
    <row r="36909" spans="3:3">
      <c r="C36909" s="1"/>
    </row>
    <row r="36910" spans="3:3">
      <c r="C36910" s="1"/>
    </row>
    <row r="36911" spans="3:3">
      <c r="C36911" s="1"/>
    </row>
    <row r="36912" spans="3:3">
      <c r="C36912" s="1"/>
    </row>
    <row r="36913" spans="3:3">
      <c r="C36913" s="1"/>
    </row>
    <row r="36914" spans="3:3">
      <c r="C36914" s="1"/>
    </row>
    <row r="36915" spans="3:3">
      <c r="C36915" s="1"/>
    </row>
    <row r="36916" spans="3:3">
      <c r="C36916" s="1"/>
    </row>
    <row r="36917" spans="3:3">
      <c r="C36917" s="1"/>
    </row>
    <row r="36918" spans="3:3">
      <c r="C36918" s="1"/>
    </row>
    <row r="36919" spans="3:3">
      <c r="C36919" s="1"/>
    </row>
    <row r="36920" spans="3:3">
      <c r="C36920" s="1"/>
    </row>
    <row r="36921" spans="3:3">
      <c r="C36921" s="1"/>
    </row>
    <row r="36922" spans="3:3">
      <c r="C36922" s="1"/>
    </row>
    <row r="36923" spans="3:3">
      <c r="C36923" s="1"/>
    </row>
    <row r="36924" spans="3:3">
      <c r="C36924" s="1"/>
    </row>
    <row r="36925" spans="3:3">
      <c r="C36925" s="1"/>
    </row>
    <row r="36926" spans="3:3">
      <c r="C36926" s="1"/>
    </row>
    <row r="36927" spans="3:3">
      <c r="C36927" s="1"/>
    </row>
    <row r="36928" spans="3:3">
      <c r="C36928" s="1"/>
    </row>
    <row r="36929" spans="3:3">
      <c r="C36929" s="1"/>
    </row>
    <row r="36930" spans="3:3">
      <c r="C36930" s="1"/>
    </row>
    <row r="36931" spans="3:3">
      <c r="C36931" s="1"/>
    </row>
    <row r="36932" spans="3:3">
      <c r="C36932" s="1"/>
    </row>
    <row r="36933" spans="3:3">
      <c r="C36933" s="1"/>
    </row>
    <row r="36934" spans="3:3">
      <c r="C36934" s="1"/>
    </row>
    <row r="36935" spans="3:3">
      <c r="C36935" s="1"/>
    </row>
    <row r="36936" spans="3:3">
      <c r="C36936" s="1"/>
    </row>
    <row r="36937" spans="3:3">
      <c r="C36937" s="1"/>
    </row>
    <row r="36938" spans="3:3">
      <c r="C36938" s="1"/>
    </row>
    <row r="36939" spans="3:3">
      <c r="C36939" s="1"/>
    </row>
    <row r="36940" spans="3:3">
      <c r="C36940" s="1"/>
    </row>
    <row r="36941" spans="3:3">
      <c r="C36941" s="1"/>
    </row>
    <row r="36942" spans="3:3">
      <c r="C36942" s="1"/>
    </row>
    <row r="36943" spans="3:3">
      <c r="C36943" s="1"/>
    </row>
    <row r="36944" spans="3:3">
      <c r="C36944" s="1"/>
    </row>
    <row r="36945" spans="3:3">
      <c r="C36945" s="1"/>
    </row>
    <row r="36946" spans="3:3">
      <c r="C36946" s="1"/>
    </row>
    <row r="36947" spans="3:3">
      <c r="C36947" s="1"/>
    </row>
    <row r="36948" spans="3:3">
      <c r="C36948" s="1"/>
    </row>
    <row r="36949" spans="3:3">
      <c r="C36949" s="1"/>
    </row>
    <row r="36950" spans="3:3">
      <c r="C36950" s="1"/>
    </row>
    <row r="36951" spans="3:3">
      <c r="C36951" s="1"/>
    </row>
    <row r="36952" spans="3:3">
      <c r="C36952" s="1"/>
    </row>
    <row r="36953" spans="3:3">
      <c r="C36953" s="1"/>
    </row>
    <row r="36954" spans="3:3">
      <c r="C36954" s="1"/>
    </row>
    <row r="36955" spans="3:3">
      <c r="C36955" s="1"/>
    </row>
    <row r="36956" spans="3:3">
      <c r="C36956" s="1"/>
    </row>
    <row r="36957" spans="3:3">
      <c r="C36957" s="1"/>
    </row>
    <row r="36958" spans="3:3">
      <c r="C36958" s="1"/>
    </row>
    <row r="36959" spans="3:3">
      <c r="C36959" s="1"/>
    </row>
    <row r="36960" spans="3:3">
      <c r="C36960" s="1"/>
    </row>
    <row r="36961" spans="3:3">
      <c r="C36961" s="1"/>
    </row>
    <row r="36962" spans="3:3">
      <c r="C36962" s="1"/>
    </row>
    <row r="36963" spans="3:3">
      <c r="C36963" s="1"/>
    </row>
    <row r="36964" spans="3:3">
      <c r="C36964" s="1"/>
    </row>
    <row r="36965" spans="3:3">
      <c r="C36965" s="1"/>
    </row>
    <row r="36966" spans="3:3">
      <c r="C36966" s="1"/>
    </row>
    <row r="36967" spans="3:3">
      <c r="C36967" s="1"/>
    </row>
    <row r="36968" spans="3:3">
      <c r="C36968" s="1"/>
    </row>
    <row r="36969" spans="3:3">
      <c r="C36969" s="1"/>
    </row>
    <row r="36970" spans="3:3">
      <c r="C36970" s="1"/>
    </row>
    <row r="36971" spans="3:3">
      <c r="C36971" s="1"/>
    </row>
    <row r="36972" spans="3:3">
      <c r="C36972" s="1"/>
    </row>
    <row r="36973" spans="3:3">
      <c r="C36973" s="1"/>
    </row>
    <row r="36974" spans="3:3">
      <c r="C36974" s="1"/>
    </row>
    <row r="36975" spans="3:3">
      <c r="C36975" s="1"/>
    </row>
    <row r="36976" spans="3:3">
      <c r="C36976" s="1"/>
    </row>
    <row r="36977" spans="3:3">
      <c r="C36977" s="1"/>
    </row>
    <row r="36978" spans="3:3">
      <c r="C36978" s="1"/>
    </row>
    <row r="36979" spans="3:3">
      <c r="C36979" s="1"/>
    </row>
    <row r="36980" spans="3:3">
      <c r="C36980" s="1"/>
    </row>
    <row r="36981" spans="3:3">
      <c r="C36981" s="1"/>
    </row>
    <row r="36982" spans="3:3">
      <c r="C36982" s="1"/>
    </row>
    <row r="36983" spans="3:3">
      <c r="C36983" s="1"/>
    </row>
    <row r="36984" spans="3:3">
      <c r="C36984" s="1"/>
    </row>
    <row r="36985" spans="3:3">
      <c r="C36985" s="1"/>
    </row>
    <row r="36986" spans="3:3">
      <c r="C36986" s="1"/>
    </row>
    <row r="36987" spans="3:3">
      <c r="C36987" s="1"/>
    </row>
    <row r="36988" spans="3:3">
      <c r="C36988" s="1"/>
    </row>
    <row r="36989" spans="3:3">
      <c r="C36989" s="1"/>
    </row>
    <row r="36990" spans="3:3">
      <c r="C36990" s="1"/>
    </row>
    <row r="36991" spans="3:3">
      <c r="C36991" s="1"/>
    </row>
    <row r="36992" spans="3:3">
      <c r="C36992" s="1"/>
    </row>
    <row r="36993" spans="3:3">
      <c r="C36993" s="1"/>
    </row>
    <row r="36994" spans="3:3">
      <c r="C36994" s="1"/>
    </row>
    <row r="36995" spans="3:3">
      <c r="C36995" s="1"/>
    </row>
    <row r="36996" spans="3:3">
      <c r="C36996" s="1"/>
    </row>
    <row r="36997" spans="3:3">
      <c r="C36997" s="1"/>
    </row>
    <row r="36998" spans="3:3">
      <c r="C36998" s="1"/>
    </row>
    <row r="36999" spans="3:3">
      <c r="C36999" s="1"/>
    </row>
    <row r="37000" spans="3:3">
      <c r="C37000" s="1"/>
    </row>
    <row r="37001" spans="3:3">
      <c r="C37001" s="1"/>
    </row>
    <row r="37002" spans="3:3">
      <c r="C37002" s="1"/>
    </row>
    <row r="37003" spans="3:3">
      <c r="C37003" s="1"/>
    </row>
    <row r="37004" spans="3:3">
      <c r="C37004" s="1"/>
    </row>
    <row r="37005" spans="3:3">
      <c r="C37005" s="1"/>
    </row>
    <row r="37006" spans="3:3">
      <c r="C37006" s="1"/>
    </row>
    <row r="37007" spans="3:3">
      <c r="C37007" s="1"/>
    </row>
    <row r="37008" spans="3:3">
      <c r="C37008" s="1"/>
    </row>
    <row r="37009" spans="3:3">
      <c r="C37009" s="1"/>
    </row>
    <row r="37010" spans="3:3">
      <c r="C37010" s="1"/>
    </row>
    <row r="37011" spans="3:3">
      <c r="C37011" s="1"/>
    </row>
    <row r="37012" spans="3:3">
      <c r="C37012" s="1"/>
    </row>
    <row r="37013" spans="3:3">
      <c r="C37013" s="1"/>
    </row>
    <row r="37014" spans="3:3">
      <c r="C37014" s="1"/>
    </row>
    <row r="37015" spans="3:3">
      <c r="C37015" s="1"/>
    </row>
    <row r="37016" spans="3:3">
      <c r="C37016" s="1"/>
    </row>
    <row r="37017" spans="3:3">
      <c r="C37017" s="1"/>
    </row>
    <row r="37018" spans="3:3">
      <c r="C37018" s="1"/>
    </row>
    <row r="37019" spans="3:3">
      <c r="C37019" s="1"/>
    </row>
    <row r="37020" spans="3:3">
      <c r="C37020" s="1"/>
    </row>
    <row r="37021" spans="3:3">
      <c r="C37021" s="1"/>
    </row>
    <row r="37022" spans="3:3">
      <c r="C37022" s="1"/>
    </row>
    <row r="37023" spans="3:3">
      <c r="C37023" s="1"/>
    </row>
    <row r="37024" spans="3:3">
      <c r="C37024" s="1"/>
    </row>
    <row r="37025" spans="3:3">
      <c r="C37025" s="1"/>
    </row>
    <row r="37026" spans="3:3">
      <c r="C37026" s="1"/>
    </row>
    <row r="37027" spans="3:3">
      <c r="C37027" s="1"/>
    </row>
    <row r="37028" spans="3:3">
      <c r="C37028" s="1"/>
    </row>
    <row r="37029" spans="3:3">
      <c r="C37029" s="1"/>
    </row>
    <row r="37030" spans="3:3">
      <c r="C37030" s="1"/>
    </row>
    <row r="37031" spans="3:3">
      <c r="C37031" s="1"/>
    </row>
    <row r="37032" spans="3:3">
      <c r="C37032" s="1"/>
    </row>
    <row r="37033" spans="3:3">
      <c r="C37033" s="1"/>
    </row>
    <row r="37034" spans="3:3">
      <c r="C37034" s="1"/>
    </row>
    <row r="37035" spans="3:3">
      <c r="C37035" s="1"/>
    </row>
    <row r="37036" spans="3:3">
      <c r="C37036" s="1"/>
    </row>
    <row r="37037" spans="3:3">
      <c r="C37037" s="1"/>
    </row>
    <row r="37038" spans="3:3">
      <c r="C37038" s="1"/>
    </row>
    <row r="37039" spans="3:3">
      <c r="C37039" s="1"/>
    </row>
    <row r="37040" spans="3:3">
      <c r="C37040" s="1"/>
    </row>
    <row r="37041" spans="3:3">
      <c r="C37041" s="1"/>
    </row>
    <row r="37042" spans="3:3">
      <c r="C37042" s="1"/>
    </row>
    <row r="37043" spans="3:3">
      <c r="C37043" s="1"/>
    </row>
    <row r="37044" spans="3:3">
      <c r="C37044" s="1"/>
    </row>
    <row r="37045" spans="3:3">
      <c r="C37045" s="1"/>
    </row>
    <row r="37046" spans="3:3">
      <c r="C37046" s="1"/>
    </row>
    <row r="37047" spans="3:3">
      <c r="C37047" s="1"/>
    </row>
    <row r="37048" spans="3:3">
      <c r="C37048" s="1"/>
    </row>
    <row r="37049" spans="3:3">
      <c r="C37049" s="1"/>
    </row>
    <row r="37050" spans="3:3">
      <c r="C37050" s="1"/>
    </row>
    <row r="37051" spans="3:3">
      <c r="C37051" s="1"/>
    </row>
    <row r="37052" spans="3:3">
      <c r="C37052" s="1"/>
    </row>
    <row r="37053" spans="3:3">
      <c r="C37053" s="1"/>
    </row>
    <row r="37054" spans="3:3">
      <c r="C37054" s="1"/>
    </row>
    <row r="37055" spans="3:3">
      <c r="C37055" s="1"/>
    </row>
    <row r="37056" spans="3:3">
      <c r="C37056" s="1"/>
    </row>
    <row r="37057" spans="3:3">
      <c r="C37057" s="1"/>
    </row>
    <row r="37058" spans="3:3">
      <c r="C37058" s="1"/>
    </row>
    <row r="37059" spans="3:3">
      <c r="C37059" s="1"/>
    </row>
    <row r="37060" spans="3:3">
      <c r="C37060" s="1"/>
    </row>
    <row r="37061" spans="3:3">
      <c r="C37061" s="1"/>
    </row>
    <row r="37062" spans="3:3">
      <c r="C37062" s="1"/>
    </row>
    <row r="37063" spans="3:3">
      <c r="C37063" s="1"/>
    </row>
    <row r="37064" spans="3:3">
      <c r="C37064" s="1"/>
    </row>
    <row r="37065" spans="3:3">
      <c r="C37065" s="1"/>
    </row>
    <row r="37066" spans="3:3">
      <c r="C37066" s="1"/>
    </row>
    <row r="37067" spans="3:3">
      <c r="C37067" s="1"/>
    </row>
    <row r="37068" spans="3:3">
      <c r="C37068" s="1"/>
    </row>
    <row r="37069" spans="3:3">
      <c r="C37069" s="1"/>
    </row>
    <row r="37070" spans="3:3">
      <c r="C37070" s="1"/>
    </row>
    <row r="37071" spans="3:3">
      <c r="C37071" s="1"/>
    </row>
    <row r="37072" spans="3:3">
      <c r="C37072" s="1"/>
    </row>
    <row r="37073" spans="3:3">
      <c r="C37073" s="1"/>
    </row>
    <row r="37074" spans="3:3">
      <c r="C37074" s="1"/>
    </row>
    <row r="37075" spans="3:3">
      <c r="C37075" s="1"/>
    </row>
    <row r="37076" spans="3:3">
      <c r="C37076" s="1"/>
    </row>
    <row r="37077" spans="3:3">
      <c r="C37077" s="1"/>
    </row>
    <row r="37078" spans="3:3">
      <c r="C37078" s="1"/>
    </row>
    <row r="37079" spans="3:3">
      <c r="C37079" s="1"/>
    </row>
    <row r="37080" spans="3:3">
      <c r="C37080" s="1"/>
    </row>
    <row r="37081" spans="3:3">
      <c r="C37081" s="1"/>
    </row>
    <row r="37082" spans="3:3">
      <c r="C37082" s="1"/>
    </row>
    <row r="37083" spans="3:3">
      <c r="C37083" s="1"/>
    </row>
    <row r="37084" spans="3:3">
      <c r="C37084" s="1"/>
    </row>
    <row r="37085" spans="3:3">
      <c r="C37085" s="1"/>
    </row>
    <row r="37086" spans="3:3">
      <c r="C37086" s="1"/>
    </row>
    <row r="37087" spans="3:3">
      <c r="C37087" s="1"/>
    </row>
    <row r="37088" spans="3:3">
      <c r="C37088" s="1"/>
    </row>
    <row r="37089" spans="3:3">
      <c r="C37089" s="1"/>
    </row>
    <row r="37090" spans="3:3">
      <c r="C37090" s="1"/>
    </row>
    <row r="37091" spans="3:3">
      <c r="C37091" s="1"/>
    </row>
    <row r="37092" spans="3:3">
      <c r="C37092" s="1"/>
    </row>
    <row r="37093" spans="3:3">
      <c r="C37093" s="1"/>
    </row>
    <row r="37094" spans="3:3">
      <c r="C37094" s="1"/>
    </row>
    <row r="37095" spans="3:3">
      <c r="C37095" s="1"/>
    </row>
    <row r="37096" spans="3:3">
      <c r="C37096" s="1"/>
    </row>
    <row r="37097" spans="3:3">
      <c r="C37097" s="1"/>
    </row>
    <row r="37098" spans="3:3">
      <c r="C37098" s="1"/>
    </row>
    <row r="37099" spans="3:3">
      <c r="C37099" s="1"/>
    </row>
    <row r="37100" spans="3:3">
      <c r="C37100" s="1"/>
    </row>
    <row r="37101" spans="3:3">
      <c r="C37101" s="1"/>
    </row>
    <row r="37102" spans="3:3">
      <c r="C37102" s="1"/>
    </row>
    <row r="37103" spans="3:3">
      <c r="C37103" s="1"/>
    </row>
    <row r="37104" spans="3:3">
      <c r="C37104" s="1"/>
    </row>
    <row r="37105" spans="3:3">
      <c r="C37105" s="1"/>
    </row>
    <row r="37106" spans="3:3">
      <c r="C37106" s="1"/>
    </row>
    <row r="37107" spans="3:3">
      <c r="C37107" s="1"/>
    </row>
    <row r="37108" spans="3:3">
      <c r="C37108" s="1"/>
    </row>
    <row r="37109" spans="3:3">
      <c r="C37109" s="1"/>
    </row>
    <row r="37110" spans="3:3">
      <c r="C37110" s="1"/>
    </row>
    <row r="37111" spans="3:3">
      <c r="C37111" s="1"/>
    </row>
    <row r="37112" spans="3:3">
      <c r="C37112" s="1"/>
    </row>
    <row r="37113" spans="3:3">
      <c r="C37113" s="1"/>
    </row>
    <row r="37114" spans="3:3">
      <c r="C37114" s="1"/>
    </row>
    <row r="37115" spans="3:3">
      <c r="C37115" s="1"/>
    </row>
    <row r="37116" spans="3:3">
      <c r="C37116" s="1"/>
    </row>
    <row r="37117" spans="3:3">
      <c r="C37117" s="1"/>
    </row>
    <row r="37118" spans="3:3">
      <c r="C37118" s="1"/>
    </row>
    <row r="37119" spans="3:3">
      <c r="C37119" s="1"/>
    </row>
    <row r="37120" spans="3:3">
      <c r="C37120" s="1"/>
    </row>
    <row r="37121" spans="3:3">
      <c r="C37121" s="1"/>
    </row>
    <row r="37122" spans="3:3">
      <c r="C37122" s="1"/>
    </row>
    <row r="37123" spans="3:3">
      <c r="C37123" s="1"/>
    </row>
    <row r="37124" spans="3:3">
      <c r="C37124" s="1"/>
    </row>
    <row r="37125" spans="3:3">
      <c r="C37125" s="1"/>
    </row>
    <row r="37126" spans="3:3">
      <c r="C37126" s="1"/>
    </row>
    <row r="37127" spans="3:3">
      <c r="C37127" s="1"/>
    </row>
    <row r="37128" spans="3:3">
      <c r="C37128" s="1"/>
    </row>
    <row r="37129" spans="3:3">
      <c r="C37129" s="1"/>
    </row>
    <row r="37130" spans="3:3">
      <c r="C37130" s="1"/>
    </row>
    <row r="37131" spans="3:3">
      <c r="C37131" s="1"/>
    </row>
    <row r="37132" spans="3:3">
      <c r="C37132" s="1"/>
    </row>
    <row r="37133" spans="3:3">
      <c r="C37133" s="1"/>
    </row>
    <row r="37134" spans="3:3">
      <c r="C37134" s="1"/>
    </row>
    <row r="37135" spans="3:3">
      <c r="C37135" s="1"/>
    </row>
    <row r="37136" spans="3:3">
      <c r="C37136" s="1"/>
    </row>
    <row r="37137" spans="3:3">
      <c r="C37137" s="1"/>
    </row>
    <row r="37138" spans="3:3">
      <c r="C37138" s="1"/>
    </row>
    <row r="37139" spans="3:3">
      <c r="C37139" s="1"/>
    </row>
    <row r="37140" spans="3:3">
      <c r="C37140" s="1"/>
    </row>
    <row r="37141" spans="3:3">
      <c r="C37141" s="1"/>
    </row>
    <row r="37142" spans="3:3">
      <c r="C37142" s="1"/>
    </row>
    <row r="37143" spans="3:3">
      <c r="C37143" s="1"/>
    </row>
    <row r="37144" spans="3:3">
      <c r="C37144" s="1"/>
    </row>
    <row r="37145" spans="3:3">
      <c r="C37145" s="1"/>
    </row>
    <row r="37146" spans="3:3">
      <c r="C37146" s="1"/>
    </row>
    <row r="37147" spans="3:3">
      <c r="C37147" s="1"/>
    </row>
    <row r="37148" spans="3:3">
      <c r="C37148" s="1"/>
    </row>
    <row r="37149" spans="3:3">
      <c r="C37149" s="1"/>
    </row>
    <row r="37150" spans="3:3">
      <c r="C37150" s="1"/>
    </row>
    <row r="37151" spans="3:3">
      <c r="C37151" s="1"/>
    </row>
    <row r="37152" spans="3:3">
      <c r="C37152" s="1"/>
    </row>
    <row r="37153" spans="3:3">
      <c r="C37153" s="1"/>
    </row>
    <row r="37154" spans="3:3">
      <c r="C37154" s="1"/>
    </row>
    <row r="37155" spans="3:3">
      <c r="C37155" s="1"/>
    </row>
    <row r="37156" spans="3:3">
      <c r="C37156" s="1"/>
    </row>
    <row r="37157" spans="3:3">
      <c r="C37157" s="1"/>
    </row>
    <row r="37158" spans="3:3">
      <c r="C37158" s="1"/>
    </row>
    <row r="37159" spans="3:3">
      <c r="C37159" s="1"/>
    </row>
    <row r="37160" spans="3:3">
      <c r="C37160" s="1"/>
    </row>
    <row r="37161" spans="3:3">
      <c r="C37161" s="1"/>
    </row>
    <row r="37162" spans="3:3">
      <c r="C37162" s="1"/>
    </row>
    <row r="37163" spans="3:3">
      <c r="C37163" s="1"/>
    </row>
    <row r="37164" spans="3:3">
      <c r="C37164" s="1"/>
    </row>
    <row r="37165" spans="3:3">
      <c r="C37165" s="1"/>
    </row>
    <row r="37166" spans="3:3">
      <c r="C37166" s="1"/>
    </row>
    <row r="37167" spans="3:3">
      <c r="C37167" s="1"/>
    </row>
    <row r="37168" spans="3:3">
      <c r="C37168" s="1"/>
    </row>
    <row r="37169" spans="3:3">
      <c r="C37169" s="1"/>
    </row>
    <row r="37170" spans="3:3">
      <c r="C37170" s="1"/>
    </row>
    <row r="37171" spans="3:3">
      <c r="C37171" s="1"/>
    </row>
    <row r="37172" spans="3:3">
      <c r="C37172" s="1"/>
    </row>
    <row r="37173" spans="3:3">
      <c r="C37173" s="1"/>
    </row>
    <row r="37174" spans="3:3">
      <c r="C37174" s="1"/>
    </row>
    <row r="37175" spans="3:3">
      <c r="C37175" s="1"/>
    </row>
    <row r="37176" spans="3:3">
      <c r="C37176" s="1"/>
    </row>
    <row r="37177" spans="3:3">
      <c r="C37177" s="1"/>
    </row>
    <row r="37178" spans="3:3">
      <c r="C37178" s="1"/>
    </row>
    <row r="37179" spans="3:3">
      <c r="C37179" s="1"/>
    </row>
    <row r="37180" spans="3:3">
      <c r="C37180" s="1"/>
    </row>
    <row r="37181" spans="3:3">
      <c r="C37181" s="1"/>
    </row>
    <row r="37182" spans="3:3">
      <c r="C37182" s="1"/>
    </row>
    <row r="37183" spans="3:3">
      <c r="C37183" s="1"/>
    </row>
    <row r="37184" spans="3:3">
      <c r="C37184" s="1"/>
    </row>
    <row r="37185" spans="3:3">
      <c r="C37185" s="1"/>
    </row>
    <row r="37186" spans="3:3">
      <c r="C37186" s="1"/>
    </row>
    <row r="37187" spans="3:3">
      <c r="C37187" s="1"/>
    </row>
    <row r="37188" spans="3:3">
      <c r="C37188" s="1"/>
    </row>
    <row r="37189" spans="3:3">
      <c r="C37189" s="1"/>
    </row>
    <row r="37190" spans="3:3">
      <c r="C37190" s="1"/>
    </row>
    <row r="37191" spans="3:3">
      <c r="C37191" s="1"/>
    </row>
    <row r="37192" spans="3:3">
      <c r="C37192" s="1"/>
    </row>
    <row r="37193" spans="3:3">
      <c r="C37193" s="1"/>
    </row>
    <row r="37194" spans="3:3">
      <c r="C37194" s="1"/>
    </row>
    <row r="37195" spans="3:3">
      <c r="C37195" s="1"/>
    </row>
    <row r="37196" spans="3:3">
      <c r="C37196" s="1"/>
    </row>
    <row r="37197" spans="3:3">
      <c r="C37197" s="1"/>
    </row>
    <row r="37198" spans="3:3">
      <c r="C37198" s="1"/>
    </row>
    <row r="37199" spans="3:3">
      <c r="C37199" s="1"/>
    </row>
    <row r="37200" spans="3:3">
      <c r="C37200" s="1"/>
    </row>
    <row r="37201" spans="3:3">
      <c r="C37201" s="1"/>
    </row>
    <row r="37202" spans="3:3">
      <c r="C37202" s="1"/>
    </row>
    <row r="37203" spans="3:3">
      <c r="C37203" s="1"/>
    </row>
    <row r="37204" spans="3:3">
      <c r="C37204" s="1"/>
    </row>
    <row r="37205" spans="3:3">
      <c r="C37205" s="1"/>
    </row>
    <row r="37206" spans="3:3">
      <c r="C37206" s="1"/>
    </row>
    <row r="37207" spans="3:3">
      <c r="C37207" s="1"/>
    </row>
    <row r="37208" spans="3:3">
      <c r="C37208" s="1"/>
    </row>
    <row r="37209" spans="3:3">
      <c r="C37209" s="1"/>
    </row>
    <row r="37210" spans="3:3">
      <c r="C37210" s="1"/>
    </row>
    <row r="37211" spans="3:3">
      <c r="C37211" s="1"/>
    </row>
    <row r="37212" spans="3:3">
      <c r="C37212" s="1"/>
    </row>
    <row r="37213" spans="3:3">
      <c r="C37213" s="1"/>
    </row>
    <row r="37214" spans="3:3">
      <c r="C37214" s="1"/>
    </row>
    <row r="37215" spans="3:3">
      <c r="C37215" s="1"/>
    </row>
    <row r="37216" spans="3:3">
      <c r="C37216" s="1"/>
    </row>
    <row r="37217" spans="3:3">
      <c r="C37217" s="1"/>
    </row>
    <row r="37218" spans="3:3">
      <c r="C37218" s="1"/>
    </row>
    <row r="37219" spans="3:3">
      <c r="C37219" s="1"/>
    </row>
    <row r="37220" spans="3:3">
      <c r="C37220" s="1"/>
    </row>
    <row r="37221" spans="3:3">
      <c r="C37221" s="1"/>
    </row>
    <row r="37222" spans="3:3">
      <c r="C37222" s="1"/>
    </row>
    <row r="37223" spans="3:3">
      <c r="C37223" s="1"/>
    </row>
    <row r="37224" spans="3:3">
      <c r="C37224" s="1"/>
    </row>
    <row r="37225" spans="3:3">
      <c r="C37225" s="1"/>
    </row>
    <row r="37226" spans="3:3">
      <c r="C37226" s="1"/>
    </row>
    <row r="37227" spans="3:3">
      <c r="C37227" s="1"/>
    </row>
    <row r="37228" spans="3:3">
      <c r="C37228" s="1"/>
    </row>
    <row r="37229" spans="3:3">
      <c r="C37229" s="1"/>
    </row>
    <row r="37230" spans="3:3">
      <c r="C37230" s="1"/>
    </row>
    <row r="37231" spans="3:3">
      <c r="C37231" s="1"/>
    </row>
    <row r="37232" spans="3:3">
      <c r="C37232" s="1"/>
    </row>
    <row r="37233" spans="3:3">
      <c r="C37233" s="1"/>
    </row>
    <row r="37234" spans="3:3">
      <c r="C37234" s="1"/>
    </row>
    <row r="37235" spans="3:3">
      <c r="C37235" s="1"/>
    </row>
    <row r="37236" spans="3:3">
      <c r="C37236" s="1"/>
    </row>
    <row r="37237" spans="3:3">
      <c r="C37237" s="1"/>
    </row>
    <row r="37238" spans="3:3">
      <c r="C37238" s="1"/>
    </row>
    <row r="37239" spans="3:3">
      <c r="C37239" s="1"/>
    </row>
    <row r="37240" spans="3:3">
      <c r="C37240" s="1"/>
    </row>
    <row r="37241" spans="3:3">
      <c r="C37241" s="1"/>
    </row>
    <row r="37242" spans="3:3">
      <c r="C37242" s="1"/>
    </row>
    <row r="37243" spans="3:3">
      <c r="C37243" s="1"/>
    </row>
    <row r="37244" spans="3:3">
      <c r="C37244" s="1"/>
    </row>
    <row r="37245" spans="3:3">
      <c r="C37245" s="1"/>
    </row>
    <row r="37246" spans="3:3">
      <c r="C37246" s="1"/>
    </row>
    <row r="37247" spans="3:3">
      <c r="C37247" s="1"/>
    </row>
    <row r="37248" spans="3:3">
      <c r="C37248" s="1"/>
    </row>
    <row r="37249" spans="3:3">
      <c r="C37249" s="1"/>
    </row>
    <row r="37250" spans="3:3">
      <c r="C37250" s="1"/>
    </row>
    <row r="37251" spans="3:3">
      <c r="C37251" s="1"/>
    </row>
    <row r="37252" spans="3:3">
      <c r="C37252" s="1"/>
    </row>
    <row r="37253" spans="3:3">
      <c r="C37253" s="1"/>
    </row>
    <row r="37254" spans="3:3">
      <c r="C37254" s="1"/>
    </row>
    <row r="37255" spans="3:3">
      <c r="C37255" s="1"/>
    </row>
    <row r="37256" spans="3:3">
      <c r="C37256" s="1"/>
    </row>
    <row r="37257" spans="3:3">
      <c r="C37257" s="1"/>
    </row>
    <row r="37258" spans="3:3">
      <c r="C37258" s="1"/>
    </row>
    <row r="37259" spans="3:3">
      <c r="C37259" s="1"/>
    </row>
    <row r="37260" spans="3:3">
      <c r="C37260" s="1"/>
    </row>
    <row r="37261" spans="3:3">
      <c r="C37261" s="1"/>
    </row>
    <row r="37262" spans="3:3">
      <c r="C37262" s="1"/>
    </row>
    <row r="37263" spans="3:3">
      <c r="C37263" s="1"/>
    </row>
    <row r="37264" spans="3:3">
      <c r="C37264" s="1"/>
    </row>
    <row r="37265" spans="3:3">
      <c r="C37265" s="1"/>
    </row>
    <row r="37266" spans="3:3">
      <c r="C37266" s="1"/>
    </row>
    <row r="37267" spans="3:3">
      <c r="C37267" s="1"/>
    </row>
    <row r="37268" spans="3:3">
      <c r="C37268" s="1"/>
    </row>
    <row r="37269" spans="3:3">
      <c r="C37269" s="1"/>
    </row>
    <row r="37270" spans="3:3">
      <c r="C37270" s="1"/>
    </row>
    <row r="37271" spans="3:3">
      <c r="C37271" s="1"/>
    </row>
    <row r="37272" spans="3:3">
      <c r="C37272" s="1"/>
    </row>
    <row r="37273" spans="3:3">
      <c r="C37273" s="1"/>
    </row>
    <row r="37274" spans="3:3">
      <c r="C37274" s="1"/>
    </row>
    <row r="37275" spans="3:3">
      <c r="C37275" s="1"/>
    </row>
    <row r="37276" spans="3:3">
      <c r="C37276" s="1"/>
    </row>
    <row r="37277" spans="3:3">
      <c r="C37277" s="1"/>
    </row>
    <row r="37278" spans="3:3">
      <c r="C37278" s="1"/>
    </row>
    <row r="37279" spans="3:3">
      <c r="C37279" s="1"/>
    </row>
    <row r="37280" spans="3:3">
      <c r="C37280" s="1"/>
    </row>
    <row r="37281" spans="3:3">
      <c r="C37281" s="1"/>
    </row>
    <row r="37282" spans="3:3">
      <c r="C37282" s="1"/>
    </row>
    <row r="37283" spans="3:3">
      <c r="C37283" s="1"/>
    </row>
    <row r="37284" spans="3:3">
      <c r="C37284" s="1"/>
    </row>
    <row r="37285" spans="3:3">
      <c r="C37285" s="1"/>
    </row>
    <row r="37286" spans="3:3">
      <c r="C37286" s="1"/>
    </row>
    <row r="37287" spans="3:3">
      <c r="C37287" s="1"/>
    </row>
    <row r="37288" spans="3:3">
      <c r="C37288" s="1"/>
    </row>
    <row r="37289" spans="3:3">
      <c r="C37289" s="1"/>
    </row>
    <row r="37290" spans="3:3">
      <c r="C37290" s="1"/>
    </row>
    <row r="37291" spans="3:3">
      <c r="C37291" s="1"/>
    </row>
    <row r="37292" spans="3:3">
      <c r="C37292" s="1"/>
    </row>
    <row r="37293" spans="3:3">
      <c r="C37293" s="1"/>
    </row>
    <row r="37294" spans="3:3">
      <c r="C37294" s="1"/>
    </row>
    <row r="37295" spans="3:3">
      <c r="C37295" s="1"/>
    </row>
    <row r="37296" spans="3:3">
      <c r="C37296" s="1"/>
    </row>
    <row r="37297" spans="3:3">
      <c r="C37297" s="1"/>
    </row>
    <row r="37298" spans="3:3">
      <c r="C37298" s="1"/>
    </row>
    <row r="37299" spans="3:3">
      <c r="C37299" s="1"/>
    </row>
    <row r="37300" spans="3:3">
      <c r="C37300" s="1"/>
    </row>
    <row r="37301" spans="3:3">
      <c r="C37301" s="1"/>
    </row>
    <row r="37302" spans="3:3">
      <c r="C37302" s="1"/>
    </row>
    <row r="37303" spans="3:3">
      <c r="C37303" s="1"/>
    </row>
    <row r="37304" spans="3:3">
      <c r="C37304" s="1"/>
    </row>
    <row r="37305" spans="3:3">
      <c r="C37305" s="1"/>
    </row>
    <row r="37306" spans="3:3">
      <c r="C37306" s="1"/>
    </row>
    <row r="37307" spans="3:3">
      <c r="C37307" s="1"/>
    </row>
    <row r="37308" spans="3:3">
      <c r="C37308" s="1"/>
    </row>
    <row r="37309" spans="3:3">
      <c r="C37309" s="1"/>
    </row>
    <row r="37310" spans="3:3">
      <c r="C37310" s="1"/>
    </row>
    <row r="37311" spans="3:3">
      <c r="C37311" s="1"/>
    </row>
    <row r="37312" spans="3:3">
      <c r="C37312" s="1"/>
    </row>
    <row r="37313" spans="3:3">
      <c r="C37313" s="1"/>
    </row>
    <row r="37314" spans="3:3">
      <c r="C37314" s="1"/>
    </row>
    <row r="37315" spans="3:3">
      <c r="C37315" s="1"/>
    </row>
    <row r="37316" spans="3:3">
      <c r="C37316" s="1"/>
    </row>
    <row r="37317" spans="3:3">
      <c r="C37317" s="1"/>
    </row>
    <row r="37318" spans="3:3">
      <c r="C37318" s="1"/>
    </row>
    <row r="37319" spans="3:3">
      <c r="C37319" s="1"/>
    </row>
    <row r="37320" spans="3:3">
      <c r="C37320" s="1"/>
    </row>
    <row r="37321" spans="3:3">
      <c r="C37321" s="1"/>
    </row>
    <row r="37322" spans="3:3">
      <c r="C37322" s="1"/>
    </row>
    <row r="37323" spans="3:3">
      <c r="C37323" s="1"/>
    </row>
    <row r="37324" spans="3:3">
      <c r="C37324" s="1"/>
    </row>
    <row r="37325" spans="3:3">
      <c r="C37325" s="1"/>
    </row>
    <row r="37326" spans="3:3">
      <c r="C37326" s="1"/>
    </row>
    <row r="37327" spans="3:3">
      <c r="C37327" s="1"/>
    </row>
    <row r="37328" spans="3:3">
      <c r="C37328" s="1"/>
    </row>
    <row r="37329" spans="3:3">
      <c r="C37329" s="1"/>
    </row>
    <row r="37330" spans="3:3">
      <c r="C37330" s="1"/>
    </row>
    <row r="37331" spans="3:3">
      <c r="C37331" s="1"/>
    </row>
    <row r="37332" spans="3:3">
      <c r="C37332" s="1"/>
    </row>
    <row r="37333" spans="3:3">
      <c r="C37333" s="1"/>
    </row>
    <row r="37334" spans="3:3">
      <c r="C37334" s="1"/>
    </row>
    <row r="37335" spans="3:3">
      <c r="C37335" s="1"/>
    </row>
    <row r="37336" spans="3:3">
      <c r="C37336" s="1"/>
    </row>
    <row r="37337" spans="3:3">
      <c r="C37337" s="1"/>
    </row>
    <row r="37338" spans="3:3">
      <c r="C37338" s="1"/>
    </row>
    <row r="37339" spans="3:3">
      <c r="C37339" s="1"/>
    </row>
    <row r="37340" spans="3:3">
      <c r="C37340" s="1"/>
    </row>
    <row r="37341" spans="3:3">
      <c r="C37341" s="1"/>
    </row>
    <row r="37342" spans="3:3">
      <c r="C37342" s="1"/>
    </row>
    <row r="37343" spans="3:3">
      <c r="C37343" s="1"/>
    </row>
    <row r="37344" spans="3:3">
      <c r="C37344" s="1"/>
    </row>
    <row r="37345" spans="3:3">
      <c r="C37345" s="1"/>
    </row>
    <row r="37346" spans="3:3">
      <c r="C37346" s="1"/>
    </row>
    <row r="37347" spans="3:3">
      <c r="C37347" s="1"/>
    </row>
    <row r="37348" spans="3:3">
      <c r="C37348" s="1"/>
    </row>
    <row r="37349" spans="3:3">
      <c r="C37349" s="1"/>
    </row>
    <row r="37350" spans="3:3">
      <c r="C37350" s="1"/>
    </row>
    <row r="37351" spans="3:3">
      <c r="C37351" s="1"/>
    </row>
    <row r="37352" spans="3:3">
      <c r="C37352" s="1"/>
    </row>
    <row r="37353" spans="3:3">
      <c r="C37353" s="1"/>
    </row>
    <row r="37354" spans="3:3">
      <c r="C37354" s="1"/>
    </row>
    <row r="37355" spans="3:3">
      <c r="C37355" s="1"/>
    </row>
    <row r="37356" spans="3:3">
      <c r="C37356" s="1"/>
    </row>
    <row r="37357" spans="3:3">
      <c r="C37357" s="1"/>
    </row>
    <row r="37358" spans="3:3">
      <c r="C37358" s="1"/>
    </row>
    <row r="37359" spans="3:3">
      <c r="C37359" s="1"/>
    </row>
    <row r="37360" spans="3:3">
      <c r="C37360" s="1"/>
    </row>
    <row r="37361" spans="3:3">
      <c r="C37361" s="1"/>
    </row>
    <row r="37362" spans="3:3">
      <c r="C37362" s="1"/>
    </row>
    <row r="37363" spans="3:3">
      <c r="C37363" s="1"/>
    </row>
    <row r="37364" spans="3:3">
      <c r="C37364" s="1"/>
    </row>
    <row r="37365" spans="3:3">
      <c r="C37365" s="1"/>
    </row>
    <row r="37366" spans="3:3">
      <c r="C37366" s="1"/>
    </row>
    <row r="37367" spans="3:3">
      <c r="C37367" s="1"/>
    </row>
    <row r="37368" spans="3:3">
      <c r="C37368" s="1"/>
    </row>
    <row r="37369" spans="3:3">
      <c r="C37369" s="1"/>
    </row>
    <row r="37370" spans="3:3">
      <c r="C37370" s="1"/>
    </row>
    <row r="37371" spans="3:3">
      <c r="C37371" s="1"/>
    </row>
    <row r="37372" spans="3:3">
      <c r="C37372" s="1"/>
    </row>
    <row r="37373" spans="3:3">
      <c r="C37373" s="1"/>
    </row>
    <row r="37374" spans="3:3">
      <c r="C37374" s="1"/>
    </row>
    <row r="37375" spans="3:3">
      <c r="C37375" s="1"/>
    </row>
    <row r="37376" spans="3:3">
      <c r="C37376" s="1"/>
    </row>
    <row r="37377" spans="3:3">
      <c r="C37377" s="1"/>
    </row>
    <row r="37378" spans="3:3">
      <c r="C37378" s="1"/>
    </row>
    <row r="37379" spans="3:3">
      <c r="C37379" s="1"/>
    </row>
    <row r="37380" spans="3:3">
      <c r="C37380" s="1"/>
    </row>
    <row r="37381" spans="3:3">
      <c r="C37381" s="1"/>
    </row>
    <row r="37382" spans="3:3">
      <c r="C37382" s="1"/>
    </row>
    <row r="37383" spans="3:3">
      <c r="C37383" s="1"/>
    </row>
    <row r="37384" spans="3:3">
      <c r="C37384" s="1"/>
    </row>
    <row r="37385" spans="3:3">
      <c r="C37385" s="1"/>
    </row>
    <row r="37386" spans="3:3">
      <c r="C37386" s="1"/>
    </row>
    <row r="37387" spans="3:3">
      <c r="C37387" s="1"/>
    </row>
    <row r="37388" spans="3:3">
      <c r="C37388" s="1"/>
    </row>
    <row r="37389" spans="3:3">
      <c r="C37389" s="1"/>
    </row>
    <row r="37390" spans="3:3">
      <c r="C37390" s="1"/>
    </row>
    <row r="37391" spans="3:3">
      <c r="C37391" s="1"/>
    </row>
    <row r="37392" spans="3:3">
      <c r="C37392" s="1"/>
    </row>
    <row r="37393" spans="3:3">
      <c r="C37393" s="1"/>
    </row>
    <row r="37394" spans="3:3">
      <c r="C37394" s="1"/>
    </row>
    <row r="37395" spans="3:3">
      <c r="C37395" s="1"/>
    </row>
    <row r="37396" spans="3:3">
      <c r="C37396" s="1"/>
    </row>
    <row r="37397" spans="3:3">
      <c r="C37397" s="1"/>
    </row>
    <row r="37398" spans="3:3">
      <c r="C37398" s="1"/>
    </row>
    <row r="37399" spans="3:3">
      <c r="C37399" s="1"/>
    </row>
    <row r="37400" spans="3:3">
      <c r="C37400" s="1"/>
    </row>
    <row r="37401" spans="3:3">
      <c r="C37401" s="1"/>
    </row>
    <row r="37402" spans="3:3">
      <c r="C37402" s="1"/>
    </row>
    <row r="37403" spans="3:3">
      <c r="C37403" s="1"/>
    </row>
    <row r="37404" spans="3:3">
      <c r="C37404" s="1"/>
    </row>
    <row r="37405" spans="3:3">
      <c r="C37405" s="1"/>
    </row>
    <row r="37406" spans="3:3">
      <c r="C37406" s="1"/>
    </row>
    <row r="37407" spans="3:3">
      <c r="C37407" s="1"/>
    </row>
    <row r="37408" spans="3:3">
      <c r="C37408" s="1"/>
    </row>
    <row r="37409" spans="3:3">
      <c r="C37409" s="1"/>
    </row>
    <row r="37410" spans="3:3">
      <c r="C37410" s="1"/>
    </row>
    <row r="37411" spans="3:3">
      <c r="C37411" s="1"/>
    </row>
    <row r="37412" spans="3:3">
      <c r="C37412" s="1"/>
    </row>
    <row r="37413" spans="3:3">
      <c r="C37413" s="1"/>
    </row>
    <row r="37414" spans="3:3">
      <c r="C37414" s="1"/>
    </row>
    <row r="37415" spans="3:3">
      <c r="C37415" s="1"/>
    </row>
    <row r="37416" spans="3:3">
      <c r="C37416" s="1"/>
    </row>
    <row r="37417" spans="3:3">
      <c r="C37417" s="1"/>
    </row>
    <row r="37418" spans="3:3">
      <c r="C37418" s="1"/>
    </row>
    <row r="37419" spans="3:3">
      <c r="C37419" s="1"/>
    </row>
    <row r="37420" spans="3:3">
      <c r="C37420" s="1"/>
    </row>
    <row r="37421" spans="3:3">
      <c r="C37421" s="1"/>
    </row>
    <row r="37422" spans="3:3">
      <c r="C37422" s="1"/>
    </row>
    <row r="37423" spans="3:3">
      <c r="C37423" s="1"/>
    </row>
    <row r="37424" spans="3:3">
      <c r="C37424" s="1"/>
    </row>
    <row r="37425" spans="3:3">
      <c r="C37425" s="1"/>
    </row>
    <row r="37426" spans="3:3">
      <c r="C37426" s="1"/>
    </row>
    <row r="37427" spans="3:3">
      <c r="C37427" s="1"/>
    </row>
    <row r="37428" spans="3:3">
      <c r="C37428" s="1"/>
    </row>
    <row r="37429" spans="3:3">
      <c r="C37429" s="1"/>
    </row>
    <row r="37430" spans="3:3">
      <c r="C37430" s="1"/>
    </row>
    <row r="37431" spans="3:3">
      <c r="C37431" s="1"/>
    </row>
    <row r="37432" spans="3:3">
      <c r="C37432" s="1"/>
    </row>
    <row r="37433" spans="3:3">
      <c r="C37433" s="1"/>
    </row>
    <row r="37434" spans="3:3">
      <c r="C37434" s="1"/>
    </row>
    <row r="37435" spans="3:3">
      <c r="C37435" s="1"/>
    </row>
    <row r="37436" spans="3:3">
      <c r="C37436" s="1"/>
    </row>
    <row r="37437" spans="3:3">
      <c r="C37437" s="1"/>
    </row>
    <row r="37438" spans="3:3">
      <c r="C37438" s="1"/>
    </row>
    <row r="37439" spans="3:3">
      <c r="C37439" s="1"/>
    </row>
    <row r="37440" spans="3:3">
      <c r="C37440" s="1"/>
    </row>
    <row r="37441" spans="3:3">
      <c r="C37441" s="1"/>
    </row>
    <row r="37442" spans="3:3">
      <c r="C37442" s="1"/>
    </row>
    <row r="37443" spans="3:3">
      <c r="C37443" s="1"/>
    </row>
    <row r="37444" spans="3:3">
      <c r="C37444" s="1"/>
    </row>
    <row r="37445" spans="3:3">
      <c r="C37445" s="1"/>
    </row>
    <row r="37446" spans="3:3">
      <c r="C37446" s="1"/>
    </row>
    <row r="37447" spans="3:3">
      <c r="C37447" s="1"/>
    </row>
    <row r="37448" spans="3:3">
      <c r="C37448" s="1"/>
    </row>
    <row r="37449" spans="3:3">
      <c r="C37449" s="1"/>
    </row>
    <row r="37450" spans="3:3">
      <c r="C37450" s="1"/>
    </row>
    <row r="37451" spans="3:3">
      <c r="C37451" s="1"/>
    </row>
    <row r="37452" spans="3:3">
      <c r="C37452" s="1"/>
    </row>
    <row r="37453" spans="3:3">
      <c r="C37453" s="1"/>
    </row>
    <row r="37454" spans="3:3">
      <c r="C37454" s="1"/>
    </row>
    <row r="37455" spans="3:3">
      <c r="C37455" s="1"/>
    </row>
    <row r="37456" spans="3:3">
      <c r="C37456" s="1"/>
    </row>
    <row r="37457" spans="3:3">
      <c r="C37457" s="1"/>
    </row>
    <row r="37458" spans="3:3">
      <c r="C37458" s="1"/>
    </row>
    <row r="37459" spans="3:3">
      <c r="C37459" s="1"/>
    </row>
    <row r="37460" spans="3:3">
      <c r="C37460" s="1"/>
    </row>
    <row r="37461" spans="3:3">
      <c r="C37461" s="1"/>
    </row>
    <row r="37462" spans="3:3">
      <c r="C37462" s="1"/>
    </row>
    <row r="37463" spans="3:3">
      <c r="C37463" s="1"/>
    </row>
    <row r="37464" spans="3:3">
      <c r="C37464" s="1"/>
    </row>
    <row r="37465" spans="3:3">
      <c r="C37465" s="1"/>
    </row>
    <row r="37466" spans="3:3">
      <c r="C37466" s="1"/>
    </row>
    <row r="37467" spans="3:3">
      <c r="C37467" s="1"/>
    </row>
    <row r="37468" spans="3:3">
      <c r="C37468" s="1"/>
    </row>
    <row r="37469" spans="3:3">
      <c r="C37469" s="1"/>
    </row>
    <row r="37470" spans="3:3">
      <c r="C37470" s="1"/>
    </row>
    <row r="37471" spans="3:3">
      <c r="C37471" s="1"/>
    </row>
    <row r="37472" spans="3:3">
      <c r="C37472" s="1"/>
    </row>
    <row r="37473" spans="3:3">
      <c r="C37473" s="1"/>
    </row>
    <row r="37474" spans="3:3">
      <c r="C37474" s="1"/>
    </row>
    <row r="37475" spans="3:3">
      <c r="C37475" s="1"/>
    </row>
    <row r="37476" spans="3:3">
      <c r="C37476" s="1"/>
    </row>
    <row r="37477" spans="3:3">
      <c r="C37477" s="1"/>
    </row>
    <row r="37478" spans="3:3">
      <c r="C37478" s="1"/>
    </row>
    <row r="37479" spans="3:3">
      <c r="C37479" s="1"/>
    </row>
    <row r="37480" spans="3:3">
      <c r="C37480" s="1"/>
    </row>
    <row r="37481" spans="3:3">
      <c r="C37481" s="1"/>
    </row>
    <row r="37482" spans="3:3">
      <c r="C37482" s="1"/>
    </row>
    <row r="37483" spans="3:3">
      <c r="C37483" s="1"/>
    </row>
    <row r="37484" spans="3:3">
      <c r="C37484" s="1"/>
    </row>
    <row r="37485" spans="3:3">
      <c r="C37485" s="1"/>
    </row>
    <row r="37486" spans="3:3">
      <c r="C37486" s="1"/>
    </row>
    <row r="37487" spans="3:3">
      <c r="C37487" s="1"/>
    </row>
    <row r="37488" spans="3:3">
      <c r="C37488" s="1"/>
    </row>
    <row r="37489" spans="3:3">
      <c r="C37489" s="1"/>
    </row>
    <row r="37490" spans="3:3">
      <c r="C37490" s="1"/>
    </row>
    <row r="37491" spans="3:3">
      <c r="C37491" s="1"/>
    </row>
    <row r="37492" spans="3:3">
      <c r="C37492" s="1"/>
    </row>
    <row r="37493" spans="3:3">
      <c r="C37493" s="1"/>
    </row>
    <row r="37494" spans="3:3">
      <c r="C37494" s="1"/>
    </row>
    <row r="37495" spans="3:3">
      <c r="C37495" s="1"/>
    </row>
    <row r="37496" spans="3:3">
      <c r="C37496" s="1"/>
    </row>
    <row r="37497" spans="3:3">
      <c r="C37497" s="1"/>
    </row>
    <row r="37498" spans="3:3">
      <c r="C37498" s="1"/>
    </row>
    <row r="37499" spans="3:3">
      <c r="C37499" s="1"/>
    </row>
    <row r="37500" spans="3:3">
      <c r="C37500" s="1"/>
    </row>
    <row r="37501" spans="3:3">
      <c r="C37501" s="1"/>
    </row>
    <row r="37502" spans="3:3">
      <c r="C37502" s="1"/>
    </row>
    <row r="37503" spans="3:3">
      <c r="C37503" s="1"/>
    </row>
    <row r="37504" spans="3:3">
      <c r="C37504" s="1"/>
    </row>
    <row r="37505" spans="3:3">
      <c r="C37505" s="1"/>
    </row>
    <row r="37506" spans="3:3">
      <c r="C37506" s="1"/>
    </row>
    <row r="37507" spans="3:3">
      <c r="C37507" s="1"/>
    </row>
    <row r="37508" spans="3:3">
      <c r="C37508" s="1"/>
    </row>
    <row r="37509" spans="3:3">
      <c r="C37509" s="1"/>
    </row>
    <row r="37510" spans="3:3">
      <c r="C37510" s="1"/>
    </row>
    <row r="37511" spans="3:3">
      <c r="C37511" s="1"/>
    </row>
    <row r="37512" spans="3:3">
      <c r="C37512" s="1"/>
    </row>
    <row r="37513" spans="3:3">
      <c r="C37513" s="1"/>
    </row>
    <row r="37514" spans="3:3">
      <c r="C37514" s="1"/>
    </row>
    <row r="37515" spans="3:3">
      <c r="C37515" s="1"/>
    </row>
    <row r="37516" spans="3:3">
      <c r="C37516" s="1"/>
    </row>
    <row r="37517" spans="3:3">
      <c r="C37517" s="1"/>
    </row>
    <row r="37518" spans="3:3">
      <c r="C37518" s="1"/>
    </row>
    <row r="37519" spans="3:3">
      <c r="C37519" s="1"/>
    </row>
    <row r="37520" spans="3:3">
      <c r="C37520" s="1"/>
    </row>
    <row r="37521" spans="3:3">
      <c r="C37521" s="1"/>
    </row>
    <row r="37522" spans="3:3">
      <c r="C37522" s="1"/>
    </row>
    <row r="37523" spans="3:3">
      <c r="C37523" s="1"/>
    </row>
    <row r="37524" spans="3:3">
      <c r="C37524" s="1"/>
    </row>
    <row r="37525" spans="3:3">
      <c r="C37525" s="1"/>
    </row>
    <row r="37526" spans="3:3">
      <c r="C37526" s="1"/>
    </row>
    <row r="37527" spans="3:3">
      <c r="C37527" s="1"/>
    </row>
    <row r="37528" spans="3:3">
      <c r="C37528" s="1"/>
    </row>
    <row r="37529" spans="3:3">
      <c r="C37529" s="1"/>
    </row>
    <row r="37530" spans="3:3">
      <c r="C37530" s="1"/>
    </row>
    <row r="37531" spans="3:3">
      <c r="C37531" s="1"/>
    </row>
    <row r="37532" spans="3:3">
      <c r="C37532" s="1"/>
    </row>
    <row r="37533" spans="3:3">
      <c r="C37533" s="1"/>
    </row>
    <row r="37534" spans="3:3">
      <c r="C37534" s="1"/>
    </row>
    <row r="37535" spans="3:3">
      <c r="C37535" s="1"/>
    </row>
    <row r="37536" spans="3:3">
      <c r="C37536" s="1"/>
    </row>
    <row r="37537" spans="3:3">
      <c r="C37537" s="1"/>
    </row>
    <row r="37538" spans="3:3">
      <c r="C37538" s="1"/>
    </row>
    <row r="37539" spans="3:3">
      <c r="C37539" s="1"/>
    </row>
    <row r="37540" spans="3:3">
      <c r="C37540" s="1"/>
    </row>
    <row r="37541" spans="3:3">
      <c r="C37541" s="1"/>
    </row>
    <row r="37542" spans="3:3">
      <c r="C37542" s="1"/>
    </row>
    <row r="37543" spans="3:3">
      <c r="C37543" s="1"/>
    </row>
    <row r="37544" spans="3:3">
      <c r="C37544" s="1"/>
    </row>
    <row r="37545" spans="3:3">
      <c r="C37545" s="1"/>
    </row>
    <row r="37546" spans="3:3">
      <c r="C37546" s="1"/>
    </row>
    <row r="37547" spans="3:3">
      <c r="C37547" s="1"/>
    </row>
    <row r="37548" spans="3:3">
      <c r="C37548" s="1"/>
    </row>
    <row r="37549" spans="3:3">
      <c r="C37549" s="1"/>
    </row>
    <row r="37550" spans="3:3">
      <c r="C37550" s="1"/>
    </row>
    <row r="37551" spans="3:3">
      <c r="C37551" s="1"/>
    </row>
    <row r="37552" spans="3:3">
      <c r="C37552" s="1"/>
    </row>
    <row r="37553" spans="3:3">
      <c r="C37553" s="1"/>
    </row>
    <row r="37554" spans="3:3">
      <c r="C37554" s="1"/>
    </row>
    <row r="37555" spans="3:3">
      <c r="C37555" s="1"/>
    </row>
    <row r="37556" spans="3:3">
      <c r="C37556" s="1"/>
    </row>
    <row r="37557" spans="3:3">
      <c r="C37557" s="1"/>
    </row>
    <row r="37558" spans="3:3">
      <c r="C37558" s="1"/>
    </row>
    <row r="37559" spans="3:3">
      <c r="C37559" s="1"/>
    </row>
    <row r="37560" spans="3:3">
      <c r="C37560" s="1"/>
    </row>
    <row r="37561" spans="3:3">
      <c r="C37561" s="1"/>
    </row>
    <row r="37562" spans="3:3">
      <c r="C37562" s="1"/>
    </row>
    <row r="37563" spans="3:3">
      <c r="C37563" s="1"/>
    </row>
    <row r="37564" spans="3:3">
      <c r="C37564" s="1"/>
    </row>
    <row r="37565" spans="3:3">
      <c r="C37565" s="1"/>
    </row>
    <row r="37566" spans="3:3">
      <c r="C37566" s="1"/>
    </row>
    <row r="37567" spans="3:3">
      <c r="C37567" s="1"/>
    </row>
    <row r="37568" spans="3:3">
      <c r="C37568" s="1"/>
    </row>
    <row r="37569" spans="3:3">
      <c r="C37569" s="1"/>
    </row>
    <row r="37570" spans="3:3">
      <c r="C37570" s="1"/>
    </row>
    <row r="37571" spans="3:3">
      <c r="C37571" s="1"/>
    </row>
    <row r="37572" spans="3:3">
      <c r="C37572" s="1"/>
    </row>
    <row r="37573" spans="3:3">
      <c r="C37573" s="1"/>
    </row>
    <row r="37574" spans="3:3">
      <c r="C37574" s="1"/>
    </row>
    <row r="37575" spans="3:3">
      <c r="C37575" s="1"/>
    </row>
    <row r="37576" spans="3:3">
      <c r="C37576" s="1"/>
    </row>
    <row r="37577" spans="3:3">
      <c r="C37577" s="1"/>
    </row>
    <row r="37578" spans="3:3">
      <c r="C37578" s="1"/>
    </row>
    <row r="37579" spans="3:3">
      <c r="C37579" s="1"/>
    </row>
    <row r="37580" spans="3:3">
      <c r="C37580" s="1"/>
    </row>
    <row r="37581" spans="3:3">
      <c r="C37581" s="1"/>
    </row>
    <row r="37582" spans="3:3">
      <c r="C37582" s="1"/>
    </row>
    <row r="37583" spans="3:3">
      <c r="C37583" s="1"/>
    </row>
    <row r="37584" spans="3:3">
      <c r="C37584" s="1"/>
    </row>
    <row r="37585" spans="3:3">
      <c r="C37585" s="1"/>
    </row>
    <row r="37586" spans="3:3">
      <c r="C37586" s="1"/>
    </row>
    <row r="37587" spans="3:3">
      <c r="C37587" s="1"/>
    </row>
    <row r="37588" spans="3:3">
      <c r="C37588" s="1"/>
    </row>
    <row r="37589" spans="3:3">
      <c r="C37589" s="1"/>
    </row>
    <row r="37590" spans="3:3">
      <c r="C37590" s="1"/>
    </row>
    <row r="37591" spans="3:3">
      <c r="C37591" s="1"/>
    </row>
    <row r="37592" spans="3:3">
      <c r="C37592" s="1"/>
    </row>
    <row r="37593" spans="3:3">
      <c r="C37593" s="1"/>
    </row>
    <row r="37594" spans="3:3">
      <c r="C37594" s="1"/>
    </row>
    <row r="37595" spans="3:3">
      <c r="C37595" s="1"/>
    </row>
    <row r="37596" spans="3:3">
      <c r="C37596" s="1"/>
    </row>
    <row r="37597" spans="3:3">
      <c r="C37597" s="1"/>
    </row>
    <row r="37598" spans="3:3">
      <c r="C37598" s="1"/>
    </row>
    <row r="37599" spans="3:3">
      <c r="C37599" s="1"/>
    </row>
    <row r="37600" spans="3:3">
      <c r="C37600" s="1"/>
    </row>
    <row r="37601" spans="3:3">
      <c r="C37601" s="1"/>
    </row>
    <row r="37602" spans="3:3">
      <c r="C37602" s="1"/>
    </row>
    <row r="37603" spans="3:3">
      <c r="C37603" s="1"/>
    </row>
    <row r="37604" spans="3:3">
      <c r="C37604" s="1"/>
    </row>
    <row r="37605" spans="3:3">
      <c r="C37605" s="1"/>
    </row>
    <row r="37606" spans="3:3">
      <c r="C37606" s="1"/>
    </row>
    <row r="37607" spans="3:3">
      <c r="C37607" s="1"/>
    </row>
    <row r="37608" spans="3:3">
      <c r="C37608" s="1"/>
    </row>
    <row r="37609" spans="3:3">
      <c r="C37609" s="1"/>
    </row>
    <row r="37610" spans="3:3">
      <c r="C37610" s="1"/>
    </row>
    <row r="37611" spans="3:3">
      <c r="C37611" s="1"/>
    </row>
    <row r="37612" spans="3:3">
      <c r="C37612" s="1"/>
    </row>
    <row r="37613" spans="3:3">
      <c r="C37613" s="1"/>
    </row>
    <row r="37614" spans="3:3">
      <c r="C37614" s="1"/>
    </row>
    <row r="37615" spans="3:3">
      <c r="C37615" s="1"/>
    </row>
    <row r="37616" spans="3:3">
      <c r="C37616" s="1"/>
    </row>
    <row r="37617" spans="3:3">
      <c r="C37617" s="1"/>
    </row>
    <row r="37618" spans="3:3">
      <c r="C37618" s="1"/>
    </row>
    <row r="37619" spans="3:3">
      <c r="C37619" s="1"/>
    </row>
    <row r="37620" spans="3:3">
      <c r="C37620" s="1"/>
    </row>
    <row r="37621" spans="3:3">
      <c r="C37621" s="1"/>
    </row>
    <row r="37622" spans="3:3">
      <c r="C37622" s="1"/>
    </row>
    <row r="37623" spans="3:3">
      <c r="C37623" s="1"/>
    </row>
    <row r="37624" spans="3:3">
      <c r="C37624" s="1"/>
    </row>
    <row r="37625" spans="3:3">
      <c r="C37625" s="1"/>
    </row>
    <row r="37626" spans="3:3">
      <c r="C37626" s="1"/>
    </row>
    <row r="37627" spans="3:3">
      <c r="C37627" s="1"/>
    </row>
    <row r="37628" spans="3:3">
      <c r="C37628" s="1"/>
    </row>
    <row r="37629" spans="3:3">
      <c r="C37629" s="1"/>
    </row>
    <row r="37630" spans="3:3">
      <c r="C37630" s="1"/>
    </row>
    <row r="37631" spans="3:3">
      <c r="C37631" s="1"/>
    </row>
    <row r="37632" spans="3:3">
      <c r="C37632" s="1"/>
    </row>
    <row r="37633" spans="3:3">
      <c r="C37633" s="1"/>
    </row>
    <row r="37634" spans="3:3">
      <c r="C37634" s="1"/>
    </row>
    <row r="37635" spans="3:3">
      <c r="C37635" s="1"/>
    </row>
    <row r="37636" spans="3:3">
      <c r="C37636" s="1"/>
    </row>
    <row r="37637" spans="3:3">
      <c r="C37637" s="1"/>
    </row>
    <row r="37638" spans="3:3">
      <c r="C37638" s="1"/>
    </row>
    <row r="37639" spans="3:3">
      <c r="C37639" s="1"/>
    </row>
    <row r="37640" spans="3:3">
      <c r="C37640" s="1"/>
    </row>
    <row r="37641" spans="3:3">
      <c r="C37641" s="1"/>
    </row>
    <row r="37642" spans="3:3">
      <c r="C37642" s="1"/>
    </row>
    <row r="37643" spans="3:3">
      <c r="C37643" s="1"/>
    </row>
    <row r="37644" spans="3:3">
      <c r="C37644" s="1"/>
    </row>
    <row r="37645" spans="3:3">
      <c r="C37645" s="1"/>
    </row>
    <row r="37646" spans="3:3">
      <c r="C37646" s="1"/>
    </row>
    <row r="37647" spans="3:3">
      <c r="C37647" s="1"/>
    </row>
    <row r="37648" spans="3:3">
      <c r="C37648" s="1"/>
    </row>
    <row r="37649" spans="3:3">
      <c r="C37649" s="1"/>
    </row>
    <row r="37650" spans="3:3">
      <c r="C37650" s="1"/>
    </row>
    <row r="37651" spans="3:3">
      <c r="C37651" s="1"/>
    </row>
    <row r="37652" spans="3:3">
      <c r="C37652" s="1"/>
    </row>
    <row r="37653" spans="3:3">
      <c r="C37653" s="1"/>
    </row>
    <row r="37654" spans="3:3">
      <c r="C37654" s="1"/>
    </row>
    <row r="37655" spans="3:3">
      <c r="C37655" s="1"/>
    </row>
    <row r="37656" spans="3:3">
      <c r="C37656" s="1"/>
    </row>
    <row r="37657" spans="3:3">
      <c r="C37657" s="1"/>
    </row>
    <row r="37658" spans="3:3">
      <c r="C37658" s="1"/>
    </row>
    <row r="37659" spans="3:3">
      <c r="C37659" s="1"/>
    </row>
    <row r="37660" spans="3:3">
      <c r="C37660" s="1"/>
    </row>
    <row r="37661" spans="3:3">
      <c r="C37661" s="1"/>
    </row>
    <row r="37662" spans="3:3">
      <c r="C37662" s="1"/>
    </row>
    <row r="37663" spans="3:3">
      <c r="C37663" s="1"/>
    </row>
    <row r="37664" spans="3:3">
      <c r="C37664" s="1"/>
    </row>
    <row r="37665" spans="3:3">
      <c r="C37665" s="1"/>
    </row>
    <row r="37666" spans="3:3">
      <c r="C37666" s="1"/>
    </row>
    <row r="37667" spans="3:3">
      <c r="C37667" s="1"/>
    </row>
    <row r="37668" spans="3:3">
      <c r="C37668" s="1"/>
    </row>
    <row r="37669" spans="3:3">
      <c r="C37669" s="1"/>
    </row>
    <row r="37670" spans="3:3">
      <c r="C37670" s="1"/>
    </row>
    <row r="37671" spans="3:3">
      <c r="C37671" s="1"/>
    </row>
    <row r="37672" spans="3:3">
      <c r="C37672" s="1"/>
    </row>
    <row r="37673" spans="3:3">
      <c r="C37673" s="1"/>
    </row>
    <row r="37674" spans="3:3">
      <c r="C37674" s="1"/>
    </row>
    <row r="37675" spans="3:3">
      <c r="C37675" s="1"/>
    </row>
    <row r="37676" spans="3:3">
      <c r="C37676" s="1"/>
    </row>
    <row r="37677" spans="3:3">
      <c r="C37677" s="1"/>
    </row>
    <row r="37678" spans="3:3">
      <c r="C37678" s="1"/>
    </row>
    <row r="37679" spans="3:3">
      <c r="C37679" s="1"/>
    </row>
    <row r="37680" spans="3:3">
      <c r="C37680" s="1"/>
    </row>
    <row r="37681" spans="3:3">
      <c r="C37681" s="1"/>
    </row>
    <row r="37682" spans="3:3">
      <c r="C37682" s="1"/>
    </row>
    <row r="37683" spans="3:3">
      <c r="C37683" s="1"/>
    </row>
    <row r="37684" spans="3:3">
      <c r="C37684" s="1"/>
    </row>
    <row r="37685" spans="3:3">
      <c r="C37685" s="1"/>
    </row>
    <row r="37686" spans="3:3">
      <c r="C37686" s="1"/>
    </row>
    <row r="37687" spans="3:3">
      <c r="C37687" s="1"/>
    </row>
    <row r="37688" spans="3:3">
      <c r="C37688" s="1"/>
    </row>
    <row r="37689" spans="3:3">
      <c r="C37689" s="1"/>
    </row>
    <row r="37690" spans="3:3">
      <c r="C37690" s="1"/>
    </row>
    <row r="37691" spans="3:3">
      <c r="C37691" s="1"/>
    </row>
    <row r="37692" spans="3:3">
      <c r="C37692" s="1"/>
    </row>
    <row r="37693" spans="3:3">
      <c r="C37693" s="1"/>
    </row>
    <row r="37694" spans="3:3">
      <c r="C37694" s="1"/>
    </row>
    <row r="37695" spans="3:3">
      <c r="C37695" s="1"/>
    </row>
    <row r="37696" spans="3:3">
      <c r="C37696" s="1"/>
    </row>
    <row r="37697" spans="3:3">
      <c r="C37697" s="1"/>
    </row>
    <row r="37698" spans="3:3">
      <c r="C37698" s="1"/>
    </row>
    <row r="37699" spans="3:3">
      <c r="C37699" s="1"/>
    </row>
    <row r="37700" spans="3:3">
      <c r="C37700" s="1"/>
    </row>
    <row r="37701" spans="3:3">
      <c r="C37701" s="1"/>
    </row>
    <row r="37702" spans="3:3">
      <c r="C37702" s="1"/>
    </row>
    <row r="37703" spans="3:3">
      <c r="C37703" s="1"/>
    </row>
    <row r="37704" spans="3:3">
      <c r="C37704" s="1"/>
    </row>
    <row r="37705" spans="3:3">
      <c r="C37705" s="1"/>
    </row>
    <row r="37706" spans="3:3">
      <c r="C37706" s="1"/>
    </row>
    <row r="37707" spans="3:3">
      <c r="C37707" s="1"/>
    </row>
    <row r="37708" spans="3:3">
      <c r="C37708" s="1"/>
    </row>
    <row r="37709" spans="3:3">
      <c r="C37709" s="1"/>
    </row>
    <row r="37710" spans="3:3">
      <c r="C37710" s="1"/>
    </row>
    <row r="37711" spans="3:3">
      <c r="C37711" s="1"/>
    </row>
    <row r="37712" spans="3:3">
      <c r="C37712" s="1"/>
    </row>
    <row r="37713" spans="3:3">
      <c r="C37713" s="1"/>
    </row>
    <row r="37714" spans="3:3">
      <c r="C37714" s="1"/>
    </row>
    <row r="37715" spans="3:3">
      <c r="C37715" s="1"/>
    </row>
    <row r="37716" spans="3:3">
      <c r="C37716" s="1"/>
    </row>
    <row r="37717" spans="3:3">
      <c r="C37717" s="1"/>
    </row>
    <row r="37718" spans="3:3">
      <c r="C37718" s="1"/>
    </row>
    <row r="37719" spans="3:3">
      <c r="C37719" s="1"/>
    </row>
    <row r="37720" spans="3:3">
      <c r="C37720" s="1"/>
    </row>
    <row r="37721" spans="3:3">
      <c r="C37721" s="1"/>
    </row>
    <row r="37722" spans="3:3">
      <c r="C37722" s="1"/>
    </row>
    <row r="37723" spans="3:3">
      <c r="C37723" s="1"/>
    </row>
    <row r="37724" spans="3:3">
      <c r="C37724" s="1"/>
    </row>
    <row r="37725" spans="3:3">
      <c r="C37725" s="1"/>
    </row>
    <row r="37726" spans="3:3">
      <c r="C37726" s="1"/>
    </row>
    <row r="37727" spans="3:3">
      <c r="C37727" s="1"/>
    </row>
    <row r="37728" spans="3:3">
      <c r="C37728" s="1"/>
    </row>
    <row r="37729" spans="3:3">
      <c r="C37729" s="1"/>
    </row>
    <row r="37730" spans="3:3">
      <c r="C37730" s="1"/>
    </row>
    <row r="37731" spans="3:3">
      <c r="C37731" s="1"/>
    </row>
    <row r="37732" spans="3:3">
      <c r="C37732" s="1"/>
    </row>
    <row r="37733" spans="3:3">
      <c r="C37733" s="1"/>
    </row>
    <row r="37734" spans="3:3">
      <c r="C37734" s="1"/>
    </row>
    <row r="37735" spans="3:3">
      <c r="C37735" s="1"/>
    </row>
    <row r="37736" spans="3:3">
      <c r="C37736" s="1"/>
    </row>
    <row r="37737" spans="3:3">
      <c r="C37737" s="1"/>
    </row>
    <row r="37738" spans="3:3">
      <c r="C37738" s="1"/>
    </row>
    <row r="37739" spans="3:3">
      <c r="C37739" s="1"/>
    </row>
    <row r="37740" spans="3:3">
      <c r="C37740" s="1"/>
    </row>
    <row r="37741" spans="3:3">
      <c r="C37741" s="1"/>
    </row>
    <row r="37742" spans="3:3">
      <c r="C37742" s="1"/>
    </row>
    <row r="37743" spans="3:3">
      <c r="C37743" s="1"/>
    </row>
    <row r="37744" spans="3:3">
      <c r="C37744" s="1"/>
    </row>
    <row r="37745" spans="3:3">
      <c r="C37745" s="1"/>
    </row>
    <row r="37746" spans="3:3">
      <c r="C37746" s="1"/>
    </row>
    <row r="37747" spans="3:3">
      <c r="C37747" s="1"/>
    </row>
    <row r="37748" spans="3:3">
      <c r="C37748" s="1"/>
    </row>
    <row r="37749" spans="3:3">
      <c r="C37749" s="1"/>
    </row>
    <row r="37750" spans="3:3">
      <c r="C37750" s="1"/>
    </row>
    <row r="37751" spans="3:3">
      <c r="C37751" s="1"/>
    </row>
    <row r="37752" spans="3:3">
      <c r="C37752" s="1"/>
    </row>
    <row r="37753" spans="3:3">
      <c r="C37753" s="1"/>
    </row>
    <row r="37754" spans="3:3">
      <c r="C37754" s="1"/>
    </row>
    <row r="37755" spans="3:3">
      <c r="C37755" s="1"/>
    </row>
    <row r="37756" spans="3:3">
      <c r="C37756" s="1"/>
    </row>
    <row r="37757" spans="3:3">
      <c r="C37757" s="1"/>
    </row>
    <row r="37758" spans="3:3">
      <c r="C37758" s="1"/>
    </row>
    <row r="37759" spans="3:3">
      <c r="C37759" s="1"/>
    </row>
    <row r="37760" spans="3:3">
      <c r="C37760" s="1"/>
    </row>
    <row r="37761" spans="3:3">
      <c r="C37761" s="1"/>
    </row>
    <row r="37762" spans="3:3">
      <c r="C37762" s="1"/>
    </row>
    <row r="37763" spans="3:3">
      <c r="C37763" s="1"/>
    </row>
    <row r="37764" spans="3:3">
      <c r="C37764" s="1"/>
    </row>
    <row r="37765" spans="3:3">
      <c r="C37765" s="1"/>
    </row>
    <row r="37766" spans="3:3">
      <c r="C37766" s="1"/>
    </row>
    <row r="37767" spans="3:3">
      <c r="C37767" s="1"/>
    </row>
    <row r="37768" spans="3:3">
      <c r="C37768" s="1"/>
    </row>
    <row r="37769" spans="3:3">
      <c r="C37769" s="1"/>
    </row>
    <row r="37770" spans="3:3">
      <c r="C37770" s="1"/>
    </row>
    <row r="37771" spans="3:3">
      <c r="C37771" s="1"/>
    </row>
    <row r="37772" spans="3:3">
      <c r="C37772" s="1"/>
    </row>
    <row r="37773" spans="3:3">
      <c r="C37773" s="1"/>
    </row>
    <row r="37774" spans="3:3">
      <c r="C37774" s="1"/>
    </row>
    <row r="37775" spans="3:3">
      <c r="C37775" s="1"/>
    </row>
    <row r="37776" spans="3:3">
      <c r="C37776" s="1"/>
    </row>
    <row r="37777" spans="3:3">
      <c r="C37777" s="1"/>
    </row>
    <row r="37778" spans="3:3">
      <c r="C37778" s="1"/>
    </row>
    <row r="37779" spans="3:3">
      <c r="C37779" s="1"/>
    </row>
    <row r="37780" spans="3:3">
      <c r="C37780" s="1"/>
    </row>
    <row r="37781" spans="3:3">
      <c r="C37781" s="1"/>
    </row>
    <row r="37782" spans="3:3">
      <c r="C37782" s="1"/>
    </row>
    <row r="37783" spans="3:3">
      <c r="C37783" s="1"/>
    </row>
    <row r="37784" spans="3:3">
      <c r="C37784" s="1"/>
    </row>
    <row r="37785" spans="3:3">
      <c r="C37785" s="1"/>
    </row>
    <row r="37786" spans="3:3">
      <c r="C37786" s="1"/>
    </row>
    <row r="37787" spans="3:3">
      <c r="C37787" s="1"/>
    </row>
    <row r="37788" spans="3:3">
      <c r="C37788" s="1"/>
    </row>
    <row r="37789" spans="3:3">
      <c r="C37789" s="1"/>
    </row>
    <row r="37790" spans="3:3">
      <c r="C37790" s="1"/>
    </row>
    <row r="37791" spans="3:3">
      <c r="C37791" s="1"/>
    </row>
    <row r="37792" spans="3:3">
      <c r="C37792" s="1"/>
    </row>
    <row r="37793" spans="3:3">
      <c r="C37793" s="1"/>
    </row>
    <row r="37794" spans="3:3">
      <c r="C37794" s="1"/>
    </row>
    <row r="37795" spans="3:3">
      <c r="C37795" s="1"/>
    </row>
    <row r="37796" spans="3:3">
      <c r="C37796" s="1"/>
    </row>
    <row r="37797" spans="3:3">
      <c r="C37797" s="1"/>
    </row>
    <row r="37798" spans="3:3">
      <c r="C37798" s="1"/>
    </row>
    <row r="37799" spans="3:3">
      <c r="C37799" s="1"/>
    </row>
    <row r="37800" spans="3:3">
      <c r="C37800" s="1"/>
    </row>
    <row r="37801" spans="3:3">
      <c r="C37801" s="1"/>
    </row>
    <row r="37802" spans="3:3">
      <c r="C37802" s="1"/>
    </row>
    <row r="37803" spans="3:3">
      <c r="C37803" s="1"/>
    </row>
    <row r="37804" spans="3:3">
      <c r="C37804" s="1"/>
    </row>
    <row r="37805" spans="3:3">
      <c r="C37805" s="1"/>
    </row>
    <row r="37806" spans="3:3">
      <c r="C37806" s="1"/>
    </row>
    <row r="37807" spans="3:3">
      <c r="C37807" s="1"/>
    </row>
    <row r="37808" spans="3:3">
      <c r="C37808" s="1"/>
    </row>
    <row r="37809" spans="3:3">
      <c r="C37809" s="1"/>
    </row>
    <row r="37810" spans="3:3">
      <c r="C37810" s="1"/>
    </row>
    <row r="37811" spans="3:3">
      <c r="C37811" s="1"/>
    </row>
    <row r="37812" spans="3:3">
      <c r="C37812" s="1"/>
    </row>
    <row r="37813" spans="3:3">
      <c r="C37813" s="1"/>
    </row>
    <row r="37814" spans="3:3">
      <c r="C37814" s="1"/>
    </row>
    <row r="37815" spans="3:3">
      <c r="C37815" s="1"/>
    </row>
    <row r="37816" spans="3:3">
      <c r="C37816" s="1"/>
    </row>
    <row r="37817" spans="3:3">
      <c r="C37817" s="1"/>
    </row>
    <row r="37818" spans="3:3">
      <c r="C37818" s="1"/>
    </row>
    <row r="37819" spans="3:3">
      <c r="C37819" s="1"/>
    </row>
    <row r="37820" spans="3:3">
      <c r="C37820" s="1"/>
    </row>
    <row r="37821" spans="3:3">
      <c r="C37821" s="1"/>
    </row>
    <row r="37822" spans="3:3">
      <c r="C37822" s="1"/>
    </row>
    <row r="37823" spans="3:3">
      <c r="C37823" s="1"/>
    </row>
    <row r="37824" spans="3:3">
      <c r="C37824" s="1"/>
    </row>
    <row r="37825" spans="3:3">
      <c r="C37825" s="1"/>
    </row>
    <row r="37826" spans="3:3">
      <c r="C37826" s="1"/>
    </row>
    <row r="37827" spans="3:3">
      <c r="C37827" s="1"/>
    </row>
    <row r="37828" spans="3:3">
      <c r="C37828" s="1"/>
    </row>
    <row r="37829" spans="3:3">
      <c r="C37829" s="1"/>
    </row>
    <row r="37830" spans="3:3">
      <c r="C37830" s="1"/>
    </row>
    <row r="37831" spans="3:3">
      <c r="C37831" s="1"/>
    </row>
    <row r="37832" spans="3:3">
      <c r="C37832" s="1"/>
    </row>
    <row r="37833" spans="3:3">
      <c r="C37833" s="1"/>
    </row>
    <row r="37834" spans="3:3">
      <c r="C37834" s="1"/>
    </row>
    <row r="37835" spans="3:3">
      <c r="C37835" s="1"/>
    </row>
    <row r="37836" spans="3:3">
      <c r="C37836" s="1"/>
    </row>
    <row r="37837" spans="3:3">
      <c r="C37837" s="1"/>
    </row>
    <row r="37838" spans="3:3">
      <c r="C37838" s="1"/>
    </row>
    <row r="37839" spans="3:3">
      <c r="C37839" s="1"/>
    </row>
    <row r="37840" spans="3:3">
      <c r="C37840" s="1"/>
    </row>
    <row r="37841" spans="3:3">
      <c r="C37841" s="1"/>
    </row>
    <row r="37842" spans="3:3">
      <c r="C37842" s="1"/>
    </row>
    <row r="37843" spans="3:3">
      <c r="C37843" s="1"/>
    </row>
    <row r="37844" spans="3:3">
      <c r="C37844" s="1"/>
    </row>
    <row r="37845" spans="3:3">
      <c r="C37845" s="1"/>
    </row>
    <row r="37846" spans="3:3">
      <c r="C37846" s="1"/>
    </row>
    <row r="37847" spans="3:3">
      <c r="C37847" s="1"/>
    </row>
    <row r="37848" spans="3:3">
      <c r="C37848" s="1"/>
    </row>
    <row r="37849" spans="3:3">
      <c r="C37849" s="1"/>
    </row>
    <row r="37850" spans="3:3">
      <c r="C37850" s="1"/>
    </row>
    <row r="37851" spans="3:3">
      <c r="C37851" s="1"/>
    </row>
    <row r="37852" spans="3:3">
      <c r="C37852" s="1"/>
    </row>
    <row r="37853" spans="3:3">
      <c r="C37853" s="1"/>
    </row>
    <row r="37854" spans="3:3">
      <c r="C37854" s="1"/>
    </row>
    <row r="37855" spans="3:3">
      <c r="C37855" s="1"/>
    </row>
    <row r="37856" spans="3:3">
      <c r="C37856" s="1"/>
    </row>
    <row r="37857" spans="3:3">
      <c r="C37857" s="1"/>
    </row>
    <row r="37858" spans="3:3">
      <c r="C37858" s="1"/>
    </row>
    <row r="37859" spans="3:3">
      <c r="C37859" s="1"/>
    </row>
    <row r="37860" spans="3:3">
      <c r="C37860" s="1"/>
    </row>
    <row r="37861" spans="3:3">
      <c r="C37861" s="1"/>
    </row>
    <row r="37862" spans="3:3">
      <c r="C37862" s="1"/>
    </row>
    <row r="37863" spans="3:3">
      <c r="C37863" s="1"/>
    </row>
    <row r="37864" spans="3:3">
      <c r="C37864" s="1"/>
    </row>
    <row r="37865" spans="3:3">
      <c r="C37865" s="1"/>
    </row>
    <row r="37866" spans="3:3">
      <c r="C37866" s="1"/>
    </row>
    <row r="37867" spans="3:3">
      <c r="C37867" s="1"/>
    </row>
    <row r="37868" spans="3:3">
      <c r="C37868" s="1"/>
    </row>
    <row r="37869" spans="3:3">
      <c r="C37869" s="1"/>
    </row>
    <row r="37870" spans="3:3">
      <c r="C37870" s="1"/>
    </row>
    <row r="37871" spans="3:3">
      <c r="C37871" s="1"/>
    </row>
    <row r="37872" spans="3:3">
      <c r="C37872" s="1"/>
    </row>
    <row r="37873" spans="3:3">
      <c r="C37873" s="1"/>
    </row>
    <row r="37874" spans="3:3">
      <c r="C37874" s="1"/>
    </row>
    <row r="37875" spans="3:3">
      <c r="C37875" s="1"/>
    </row>
    <row r="37876" spans="3:3">
      <c r="C37876" s="1"/>
    </row>
    <row r="37877" spans="3:3">
      <c r="C37877" s="1"/>
    </row>
    <row r="37878" spans="3:3">
      <c r="C37878" s="1"/>
    </row>
    <row r="37879" spans="3:3">
      <c r="C37879" s="1"/>
    </row>
    <row r="37880" spans="3:3">
      <c r="C37880" s="1"/>
    </row>
    <row r="37881" spans="3:3">
      <c r="C37881" s="1"/>
    </row>
    <row r="37882" spans="3:3">
      <c r="C37882" s="1"/>
    </row>
    <row r="37883" spans="3:3">
      <c r="C37883" s="1"/>
    </row>
    <row r="37884" spans="3:3">
      <c r="C37884" s="1"/>
    </row>
    <row r="37885" spans="3:3">
      <c r="C37885" s="1"/>
    </row>
    <row r="37886" spans="3:3">
      <c r="C37886" s="1"/>
    </row>
    <row r="37887" spans="3:3">
      <c r="C37887" s="1"/>
    </row>
    <row r="37888" spans="3:3">
      <c r="C37888" s="1"/>
    </row>
    <row r="37889" spans="3:3">
      <c r="C37889" s="1"/>
    </row>
    <row r="37890" spans="3:3">
      <c r="C37890" s="1"/>
    </row>
    <row r="37891" spans="3:3">
      <c r="C37891" s="1"/>
    </row>
    <row r="37892" spans="3:3">
      <c r="C37892" s="1"/>
    </row>
    <row r="37893" spans="3:3">
      <c r="C37893" s="1"/>
    </row>
    <row r="37894" spans="3:3">
      <c r="C37894" s="1"/>
    </row>
    <row r="37895" spans="3:3">
      <c r="C37895" s="1"/>
    </row>
    <row r="37896" spans="3:3">
      <c r="C37896" s="1"/>
    </row>
    <row r="37897" spans="3:3">
      <c r="C37897" s="1"/>
    </row>
    <row r="37898" spans="3:3">
      <c r="C37898" s="1"/>
    </row>
    <row r="37899" spans="3:3">
      <c r="C37899" s="1"/>
    </row>
    <row r="37900" spans="3:3">
      <c r="C37900" s="1"/>
    </row>
    <row r="37901" spans="3:3">
      <c r="C37901" s="1"/>
    </row>
    <row r="37902" spans="3:3">
      <c r="C37902" s="1"/>
    </row>
    <row r="37903" spans="3:3">
      <c r="C37903" s="1"/>
    </row>
    <row r="37904" spans="3:3">
      <c r="C37904" s="1"/>
    </row>
    <row r="37905" spans="3:3">
      <c r="C37905" s="1"/>
    </row>
    <row r="37906" spans="3:3">
      <c r="C37906" s="1"/>
    </row>
    <row r="37907" spans="3:3">
      <c r="C37907" s="1"/>
    </row>
    <row r="37908" spans="3:3">
      <c r="C37908" s="1"/>
    </row>
    <row r="37909" spans="3:3">
      <c r="C37909" s="1"/>
    </row>
    <row r="37910" spans="3:3">
      <c r="C37910" s="1"/>
    </row>
    <row r="37911" spans="3:3">
      <c r="C37911" s="1"/>
    </row>
    <row r="37912" spans="3:3">
      <c r="C37912" s="1"/>
    </row>
    <row r="37913" spans="3:3">
      <c r="C37913" s="1"/>
    </row>
    <row r="37914" spans="3:3">
      <c r="C37914" s="1"/>
    </row>
    <row r="37915" spans="3:3">
      <c r="C37915" s="1"/>
    </row>
    <row r="37916" spans="3:3">
      <c r="C37916" s="1"/>
    </row>
    <row r="37917" spans="3:3">
      <c r="C37917" s="1"/>
    </row>
    <row r="37918" spans="3:3">
      <c r="C37918" s="1"/>
    </row>
    <row r="37919" spans="3:3">
      <c r="C37919" s="1"/>
    </row>
    <row r="37920" spans="3:3">
      <c r="C37920" s="1"/>
    </row>
    <row r="37921" spans="3:3">
      <c r="C37921" s="1"/>
    </row>
    <row r="37922" spans="3:3">
      <c r="C37922" s="1"/>
    </row>
    <row r="37923" spans="3:3">
      <c r="C37923" s="1"/>
    </row>
    <row r="37924" spans="3:3">
      <c r="C37924" s="1"/>
    </row>
    <row r="37925" spans="3:3">
      <c r="C37925" s="1"/>
    </row>
    <row r="37926" spans="3:3">
      <c r="C37926" s="1"/>
    </row>
    <row r="37927" spans="3:3">
      <c r="C37927" s="1"/>
    </row>
    <row r="37928" spans="3:3">
      <c r="C37928" s="1"/>
    </row>
    <row r="37929" spans="3:3">
      <c r="C37929" s="1"/>
    </row>
    <row r="37930" spans="3:3">
      <c r="C37930" s="1"/>
    </row>
    <row r="37931" spans="3:3">
      <c r="C37931" s="1"/>
    </row>
    <row r="37932" spans="3:3">
      <c r="C37932" s="1"/>
    </row>
    <row r="37933" spans="3:3">
      <c r="C37933" s="1"/>
    </row>
    <row r="37934" spans="3:3">
      <c r="C37934" s="1"/>
    </row>
    <row r="37935" spans="3:3">
      <c r="C37935" s="1"/>
    </row>
    <row r="37936" spans="3:3">
      <c r="C37936" s="1"/>
    </row>
    <row r="37937" spans="3:3">
      <c r="C37937" s="1"/>
    </row>
    <row r="37938" spans="3:3">
      <c r="C37938" s="1"/>
    </row>
    <row r="37939" spans="3:3">
      <c r="C37939" s="1"/>
    </row>
    <row r="37940" spans="3:3">
      <c r="C37940" s="1"/>
    </row>
    <row r="37941" spans="3:3">
      <c r="C37941" s="1"/>
    </row>
    <row r="37942" spans="3:3">
      <c r="C37942" s="1"/>
    </row>
    <row r="37943" spans="3:3">
      <c r="C37943" s="1"/>
    </row>
    <row r="37944" spans="3:3">
      <c r="C37944" s="1"/>
    </row>
    <row r="37945" spans="3:3">
      <c r="C37945" s="1"/>
    </row>
    <row r="37946" spans="3:3">
      <c r="C37946" s="1"/>
    </row>
    <row r="37947" spans="3:3">
      <c r="C37947" s="1"/>
    </row>
    <row r="37948" spans="3:3">
      <c r="C37948" s="1"/>
    </row>
    <row r="37949" spans="3:3">
      <c r="C37949" s="1"/>
    </row>
    <row r="37950" spans="3:3">
      <c r="C37950" s="1"/>
    </row>
    <row r="37951" spans="3:3">
      <c r="C37951" s="1"/>
    </row>
    <row r="37952" spans="3:3">
      <c r="C37952" s="1"/>
    </row>
    <row r="37953" spans="3:3">
      <c r="C37953" s="1"/>
    </row>
    <row r="37954" spans="3:3">
      <c r="C37954" s="1"/>
    </row>
    <row r="37955" spans="3:3">
      <c r="C37955" s="1"/>
    </row>
    <row r="37956" spans="3:3">
      <c r="C37956" s="1"/>
    </row>
    <row r="37957" spans="3:3">
      <c r="C37957" s="1"/>
    </row>
    <row r="37958" spans="3:3">
      <c r="C37958" s="1"/>
    </row>
    <row r="37959" spans="3:3">
      <c r="C37959" s="1"/>
    </row>
    <row r="37960" spans="3:3">
      <c r="C37960" s="1"/>
    </row>
    <row r="37961" spans="3:3">
      <c r="C37961" s="1"/>
    </row>
    <row r="37962" spans="3:3">
      <c r="C37962" s="1"/>
    </row>
    <row r="37963" spans="3:3">
      <c r="C37963" s="1"/>
    </row>
    <row r="37964" spans="3:3">
      <c r="C37964" s="1"/>
    </row>
    <row r="37965" spans="3:3">
      <c r="C37965" s="1"/>
    </row>
    <row r="37966" spans="3:3">
      <c r="C37966" s="1"/>
    </row>
    <row r="37967" spans="3:3">
      <c r="C37967" s="1"/>
    </row>
    <row r="37968" spans="3:3">
      <c r="C37968" s="1"/>
    </row>
    <row r="37969" spans="3:3">
      <c r="C37969" s="1"/>
    </row>
    <row r="37970" spans="3:3">
      <c r="C37970" s="1"/>
    </row>
    <row r="37971" spans="3:3">
      <c r="C37971" s="1"/>
    </row>
    <row r="37972" spans="3:3">
      <c r="C37972" s="1"/>
    </row>
    <row r="37973" spans="3:3">
      <c r="C37973" s="1"/>
    </row>
    <row r="37974" spans="3:3">
      <c r="C37974" s="1"/>
    </row>
    <row r="37975" spans="3:3">
      <c r="C37975" s="1"/>
    </row>
    <row r="37976" spans="3:3">
      <c r="C37976" s="1"/>
    </row>
    <row r="37977" spans="3:3">
      <c r="C37977" s="1"/>
    </row>
    <row r="37978" spans="3:3">
      <c r="C37978" s="1"/>
    </row>
    <row r="37979" spans="3:3">
      <c r="C37979" s="1"/>
    </row>
    <row r="37980" spans="3:3">
      <c r="C37980" s="1"/>
    </row>
    <row r="37981" spans="3:3">
      <c r="C37981" s="1"/>
    </row>
    <row r="37982" spans="3:3">
      <c r="C37982" s="1"/>
    </row>
    <row r="37983" spans="3:3">
      <c r="C37983" s="1"/>
    </row>
    <row r="37984" spans="3:3">
      <c r="C37984" s="1"/>
    </row>
    <row r="37985" spans="3:3">
      <c r="C37985" s="1"/>
    </row>
    <row r="37986" spans="3:3">
      <c r="C37986" s="1"/>
    </row>
    <row r="37987" spans="3:3">
      <c r="C37987" s="1"/>
    </row>
    <row r="37988" spans="3:3">
      <c r="C37988" s="1"/>
    </row>
    <row r="37989" spans="3:3">
      <c r="C37989" s="1"/>
    </row>
    <row r="37990" spans="3:3">
      <c r="C37990" s="1"/>
    </row>
    <row r="37991" spans="3:3">
      <c r="C37991" s="1"/>
    </row>
    <row r="37992" spans="3:3">
      <c r="C37992" s="1"/>
    </row>
    <row r="37993" spans="3:3">
      <c r="C37993" s="1"/>
    </row>
    <row r="37994" spans="3:3">
      <c r="C37994" s="1"/>
    </row>
    <row r="37995" spans="3:3">
      <c r="C37995" s="1"/>
    </row>
    <row r="37996" spans="3:3">
      <c r="C37996" s="1"/>
    </row>
    <row r="37997" spans="3:3">
      <c r="C37997" s="1"/>
    </row>
    <row r="37998" spans="3:3">
      <c r="C37998" s="1"/>
    </row>
    <row r="37999" spans="3:3">
      <c r="C37999" s="1"/>
    </row>
    <row r="38000" spans="3:3">
      <c r="C38000" s="1"/>
    </row>
    <row r="38001" spans="3:3">
      <c r="C38001" s="1"/>
    </row>
    <row r="38002" spans="3:3">
      <c r="C38002" s="1"/>
    </row>
    <row r="38003" spans="3:3">
      <c r="C38003" s="1"/>
    </row>
    <row r="38004" spans="3:3">
      <c r="C38004" s="1"/>
    </row>
    <row r="38005" spans="3:3">
      <c r="C38005" s="1"/>
    </row>
    <row r="38006" spans="3:3">
      <c r="C38006" s="1"/>
    </row>
    <row r="38007" spans="3:3">
      <c r="C38007" s="1"/>
    </row>
    <row r="38008" spans="3:3">
      <c r="C38008" s="1"/>
    </row>
    <row r="38009" spans="3:3">
      <c r="C38009" s="1"/>
    </row>
    <row r="38010" spans="3:3">
      <c r="C38010" s="1"/>
    </row>
    <row r="38011" spans="3:3">
      <c r="C38011" s="1"/>
    </row>
    <row r="38012" spans="3:3">
      <c r="C38012" s="1"/>
    </row>
    <row r="38013" spans="3:3">
      <c r="C38013" s="1"/>
    </row>
    <row r="38014" spans="3:3">
      <c r="C38014" s="1"/>
    </row>
    <row r="38015" spans="3:3">
      <c r="C38015" s="1"/>
    </row>
    <row r="38016" spans="3:3">
      <c r="C38016" s="1"/>
    </row>
    <row r="38017" spans="3:3">
      <c r="C38017" s="1"/>
    </row>
    <row r="38018" spans="3:3">
      <c r="C38018" s="1"/>
    </row>
    <row r="38019" spans="3:3">
      <c r="C38019" s="1"/>
    </row>
    <row r="38020" spans="3:3">
      <c r="C38020" s="1"/>
    </row>
    <row r="38021" spans="3:3">
      <c r="C38021" s="1"/>
    </row>
    <row r="38022" spans="3:3">
      <c r="C38022" s="1"/>
    </row>
    <row r="38023" spans="3:3">
      <c r="C38023" s="1"/>
    </row>
    <row r="38024" spans="3:3">
      <c r="C38024" s="1"/>
    </row>
    <row r="38025" spans="3:3">
      <c r="C38025" s="1"/>
    </row>
    <row r="38026" spans="3:3">
      <c r="C38026" s="1"/>
    </row>
    <row r="38027" spans="3:3">
      <c r="C38027" s="1"/>
    </row>
    <row r="38028" spans="3:3">
      <c r="C38028" s="1"/>
    </row>
    <row r="38029" spans="3:3">
      <c r="C38029" s="1"/>
    </row>
    <row r="38030" spans="3:3">
      <c r="C38030" s="1"/>
    </row>
    <row r="38031" spans="3:3">
      <c r="C38031" s="1"/>
    </row>
    <row r="38032" spans="3:3">
      <c r="C38032" s="1"/>
    </row>
    <row r="38033" spans="3:3">
      <c r="C38033" s="1"/>
    </row>
    <row r="38034" spans="3:3">
      <c r="C38034" s="1"/>
    </row>
    <row r="38035" spans="3:3">
      <c r="C38035" s="1"/>
    </row>
    <row r="38036" spans="3:3">
      <c r="C38036" s="1"/>
    </row>
    <row r="38037" spans="3:3">
      <c r="C38037" s="1"/>
    </row>
    <row r="38038" spans="3:3">
      <c r="C38038" s="1"/>
    </row>
    <row r="38039" spans="3:3">
      <c r="C38039" s="1"/>
    </row>
    <row r="38040" spans="3:3">
      <c r="C38040" s="1"/>
    </row>
    <row r="38041" spans="3:3">
      <c r="C38041" s="1"/>
    </row>
    <row r="38042" spans="3:3">
      <c r="C38042" s="1"/>
    </row>
    <row r="38043" spans="3:3">
      <c r="C38043" s="1"/>
    </row>
    <row r="38044" spans="3:3">
      <c r="C38044" s="1"/>
    </row>
    <row r="38045" spans="3:3">
      <c r="C38045" s="1"/>
    </row>
    <row r="38046" spans="3:3">
      <c r="C38046" s="1"/>
    </row>
    <row r="38047" spans="3:3">
      <c r="C38047" s="1"/>
    </row>
    <row r="38048" spans="3:3">
      <c r="C38048" s="1"/>
    </row>
    <row r="38049" spans="3:3">
      <c r="C38049" s="1"/>
    </row>
    <row r="38050" spans="3:3">
      <c r="C38050" s="1"/>
    </row>
    <row r="38051" spans="3:3">
      <c r="C38051" s="1"/>
    </row>
    <row r="38052" spans="3:3">
      <c r="C38052" s="1"/>
    </row>
    <row r="38053" spans="3:3">
      <c r="C38053" s="1"/>
    </row>
    <row r="38054" spans="3:3">
      <c r="C38054" s="1"/>
    </row>
    <row r="38055" spans="3:3">
      <c r="C38055" s="1"/>
    </row>
    <row r="38056" spans="3:3">
      <c r="C38056" s="1"/>
    </row>
    <row r="38057" spans="3:3">
      <c r="C38057" s="1"/>
    </row>
    <row r="38058" spans="3:3">
      <c r="C38058" s="1"/>
    </row>
    <row r="38059" spans="3:3">
      <c r="C38059" s="1"/>
    </row>
    <row r="38060" spans="3:3">
      <c r="C38060" s="1"/>
    </row>
    <row r="38061" spans="3:3">
      <c r="C38061" s="1"/>
    </row>
    <row r="38062" spans="3:3">
      <c r="C38062" s="1"/>
    </row>
    <row r="38063" spans="3:3">
      <c r="C38063" s="1"/>
    </row>
    <row r="38064" spans="3:3">
      <c r="C38064" s="1"/>
    </row>
    <row r="38065" spans="3:3">
      <c r="C38065" s="1"/>
    </row>
    <row r="38066" spans="3:3">
      <c r="C38066" s="1"/>
    </row>
    <row r="38067" spans="3:3">
      <c r="C38067" s="1"/>
    </row>
    <row r="38068" spans="3:3">
      <c r="C38068" s="1"/>
    </row>
    <row r="38069" spans="3:3">
      <c r="C38069" s="1"/>
    </row>
    <row r="38070" spans="3:3">
      <c r="C38070" s="1"/>
    </row>
    <row r="38071" spans="3:3">
      <c r="C38071" s="1"/>
    </row>
    <row r="38072" spans="3:3">
      <c r="C38072" s="1"/>
    </row>
    <row r="38073" spans="3:3">
      <c r="C38073" s="1"/>
    </row>
    <row r="38074" spans="3:3">
      <c r="C38074" s="1"/>
    </row>
    <row r="38075" spans="3:3">
      <c r="C38075" s="1"/>
    </row>
    <row r="38076" spans="3:3">
      <c r="C38076" s="1"/>
    </row>
    <row r="38077" spans="3:3">
      <c r="C38077" s="1"/>
    </row>
    <row r="38078" spans="3:3">
      <c r="C38078" s="1"/>
    </row>
    <row r="38079" spans="3:3">
      <c r="C38079" s="1"/>
    </row>
    <row r="38080" spans="3:3">
      <c r="C38080" s="1"/>
    </row>
    <row r="38081" spans="3:3">
      <c r="C38081" s="1"/>
    </row>
    <row r="38082" spans="3:3">
      <c r="C38082" s="1"/>
    </row>
    <row r="38083" spans="3:3">
      <c r="C38083" s="1"/>
    </row>
    <row r="38084" spans="3:3">
      <c r="C38084" s="1"/>
    </row>
    <row r="38085" spans="3:3">
      <c r="C38085" s="1"/>
    </row>
    <row r="38086" spans="3:3">
      <c r="C38086" s="1"/>
    </row>
    <row r="38087" spans="3:3">
      <c r="C38087" s="1"/>
    </row>
    <row r="38088" spans="3:3">
      <c r="C38088" s="1"/>
    </row>
    <row r="38089" spans="3:3">
      <c r="C38089" s="1"/>
    </row>
    <row r="38090" spans="3:3">
      <c r="C38090" s="1"/>
    </row>
    <row r="38091" spans="3:3">
      <c r="C38091" s="1"/>
    </row>
    <row r="38092" spans="3:3">
      <c r="C38092" s="1"/>
    </row>
    <row r="38093" spans="3:3">
      <c r="C38093" s="1"/>
    </row>
    <row r="38094" spans="3:3">
      <c r="C38094" s="1"/>
    </row>
    <row r="38095" spans="3:3">
      <c r="C38095" s="1"/>
    </row>
    <row r="38096" spans="3:3">
      <c r="C38096" s="1"/>
    </row>
    <row r="38097" spans="3:3">
      <c r="C38097" s="1"/>
    </row>
    <row r="38098" spans="3:3">
      <c r="C38098" s="1"/>
    </row>
    <row r="38099" spans="3:3">
      <c r="C38099" s="1"/>
    </row>
    <row r="38100" spans="3:3">
      <c r="C38100" s="1"/>
    </row>
    <row r="38101" spans="3:3">
      <c r="C38101" s="1"/>
    </row>
    <row r="38102" spans="3:3">
      <c r="C38102" s="1"/>
    </row>
    <row r="38103" spans="3:3">
      <c r="C38103" s="1"/>
    </row>
    <row r="38104" spans="3:3">
      <c r="C38104" s="1"/>
    </row>
    <row r="38105" spans="3:3">
      <c r="C38105" s="1"/>
    </row>
    <row r="38106" spans="3:3">
      <c r="C38106" s="1"/>
    </row>
    <row r="38107" spans="3:3">
      <c r="C38107" s="1"/>
    </row>
    <row r="38108" spans="3:3">
      <c r="C38108" s="1"/>
    </row>
    <row r="38109" spans="3:3">
      <c r="C38109" s="1"/>
    </row>
    <row r="38110" spans="3:3">
      <c r="C38110" s="1"/>
    </row>
    <row r="38111" spans="3:3">
      <c r="C38111" s="1"/>
    </row>
    <row r="38112" spans="3:3">
      <c r="C38112" s="1"/>
    </row>
    <row r="38113" spans="3:3">
      <c r="C38113" s="1"/>
    </row>
    <row r="38114" spans="3:3">
      <c r="C38114" s="1"/>
    </row>
    <row r="38115" spans="3:3">
      <c r="C38115" s="1"/>
    </row>
    <row r="38116" spans="3:3">
      <c r="C38116" s="1"/>
    </row>
    <row r="38117" spans="3:3">
      <c r="C38117" s="1"/>
    </row>
    <row r="38118" spans="3:3">
      <c r="C38118" s="1"/>
    </row>
    <row r="38119" spans="3:3">
      <c r="C38119" s="1"/>
    </row>
    <row r="38120" spans="3:3">
      <c r="C38120" s="1"/>
    </row>
    <row r="38121" spans="3:3">
      <c r="C38121" s="1"/>
    </row>
    <row r="38122" spans="3:3">
      <c r="C38122" s="1"/>
    </row>
    <row r="38123" spans="3:3">
      <c r="C38123" s="1"/>
    </row>
    <row r="38124" spans="3:3">
      <c r="C38124" s="1"/>
    </row>
    <row r="38125" spans="3:3">
      <c r="C38125" s="1"/>
    </row>
    <row r="38126" spans="3:3">
      <c r="C38126" s="1"/>
    </row>
    <row r="38127" spans="3:3">
      <c r="C38127" s="1"/>
    </row>
    <row r="38128" spans="3:3">
      <c r="C38128" s="1"/>
    </row>
    <row r="38129" spans="3:3">
      <c r="C38129" s="1"/>
    </row>
    <row r="38130" spans="3:3">
      <c r="C38130" s="1"/>
    </row>
    <row r="38131" spans="3:3">
      <c r="C38131" s="1"/>
    </row>
    <row r="38132" spans="3:3">
      <c r="C38132" s="1"/>
    </row>
    <row r="38133" spans="3:3">
      <c r="C38133" s="1"/>
    </row>
    <row r="38134" spans="3:3">
      <c r="C38134" s="1"/>
    </row>
    <row r="38135" spans="3:3">
      <c r="C38135" s="1"/>
    </row>
    <row r="38136" spans="3:3">
      <c r="C38136" s="1"/>
    </row>
    <row r="38137" spans="3:3">
      <c r="C38137" s="1"/>
    </row>
    <row r="38138" spans="3:3">
      <c r="C38138" s="1"/>
    </row>
    <row r="38139" spans="3:3">
      <c r="C38139" s="1"/>
    </row>
    <row r="38140" spans="3:3">
      <c r="C38140" s="1"/>
    </row>
    <row r="38141" spans="3:3">
      <c r="C38141" s="1"/>
    </row>
    <row r="38142" spans="3:3">
      <c r="C38142" s="1"/>
    </row>
    <row r="38143" spans="3:3">
      <c r="C38143" s="1"/>
    </row>
    <row r="38144" spans="3:3">
      <c r="C38144" s="1"/>
    </row>
    <row r="38145" spans="3:3">
      <c r="C38145" s="1"/>
    </row>
    <row r="38146" spans="3:3">
      <c r="C38146" s="1"/>
    </row>
    <row r="38147" spans="3:3">
      <c r="C38147" s="1"/>
    </row>
    <row r="38148" spans="3:3">
      <c r="C38148" s="1"/>
    </row>
    <row r="38149" spans="3:3">
      <c r="C38149" s="1"/>
    </row>
    <row r="38150" spans="3:3">
      <c r="C38150" s="1"/>
    </row>
    <row r="38151" spans="3:3">
      <c r="C38151" s="1"/>
    </row>
    <row r="38152" spans="3:3">
      <c r="C38152" s="1"/>
    </row>
    <row r="38153" spans="3:3">
      <c r="C38153" s="1"/>
    </row>
    <row r="38154" spans="3:3">
      <c r="C38154" s="1"/>
    </row>
    <row r="38155" spans="3:3">
      <c r="C38155" s="1"/>
    </row>
    <row r="38156" spans="3:3">
      <c r="C38156" s="1"/>
    </row>
    <row r="38157" spans="3:3">
      <c r="C38157" s="1"/>
    </row>
    <row r="38158" spans="3:3">
      <c r="C38158" s="1"/>
    </row>
    <row r="38159" spans="3:3">
      <c r="C38159" s="1"/>
    </row>
    <row r="38160" spans="3:3">
      <c r="C38160" s="1"/>
    </row>
    <row r="38161" spans="3:3">
      <c r="C38161" s="1"/>
    </row>
    <row r="38162" spans="3:3">
      <c r="C38162" s="1"/>
    </row>
    <row r="38163" spans="3:3">
      <c r="C38163" s="1"/>
    </row>
    <row r="38164" spans="3:3">
      <c r="C38164" s="1"/>
    </row>
    <row r="38165" spans="3:3">
      <c r="C38165" s="1"/>
    </row>
    <row r="38166" spans="3:3">
      <c r="C38166" s="1"/>
    </row>
    <row r="38167" spans="3:3">
      <c r="C38167" s="1"/>
    </row>
    <row r="38168" spans="3:3">
      <c r="C38168" s="1"/>
    </row>
    <row r="38169" spans="3:3">
      <c r="C38169" s="1"/>
    </row>
    <row r="38170" spans="3:3">
      <c r="C38170" s="1"/>
    </row>
    <row r="38171" spans="3:3">
      <c r="C38171" s="1"/>
    </row>
    <row r="38172" spans="3:3">
      <c r="C38172" s="1"/>
    </row>
    <row r="38173" spans="3:3">
      <c r="C38173" s="1"/>
    </row>
    <row r="38174" spans="3:3">
      <c r="C38174" s="1"/>
    </row>
    <row r="38175" spans="3:3">
      <c r="C38175" s="1"/>
    </row>
    <row r="38176" spans="3:3">
      <c r="C38176" s="1"/>
    </row>
    <row r="38177" spans="3:3">
      <c r="C38177" s="1"/>
    </row>
    <row r="38178" spans="3:3">
      <c r="C38178" s="1"/>
    </row>
    <row r="38179" spans="3:3">
      <c r="C38179" s="1"/>
    </row>
    <row r="38180" spans="3:3">
      <c r="C38180" s="1"/>
    </row>
    <row r="38181" spans="3:3">
      <c r="C38181" s="1"/>
    </row>
    <row r="38182" spans="3:3">
      <c r="C38182" s="1"/>
    </row>
    <row r="38183" spans="3:3">
      <c r="C38183" s="1"/>
    </row>
    <row r="38184" spans="3:3">
      <c r="C38184" s="1"/>
    </row>
    <row r="38185" spans="3:3">
      <c r="C38185" s="1"/>
    </row>
    <row r="38186" spans="3:3">
      <c r="C38186" s="1"/>
    </row>
    <row r="38187" spans="3:3">
      <c r="C38187" s="1"/>
    </row>
    <row r="38188" spans="3:3">
      <c r="C38188" s="1"/>
    </row>
    <row r="38189" spans="3:3">
      <c r="C38189" s="1"/>
    </row>
    <row r="38190" spans="3:3">
      <c r="C38190" s="1"/>
    </row>
    <row r="38191" spans="3:3">
      <c r="C38191" s="1"/>
    </row>
    <row r="38192" spans="3:3">
      <c r="C38192" s="1"/>
    </row>
    <row r="38193" spans="3:3">
      <c r="C38193" s="1"/>
    </row>
    <row r="38194" spans="3:3">
      <c r="C38194" s="1"/>
    </row>
    <row r="38195" spans="3:3">
      <c r="C38195" s="1"/>
    </row>
    <row r="38196" spans="3:3">
      <c r="C38196" s="1"/>
    </row>
    <row r="38197" spans="3:3">
      <c r="C38197" s="1"/>
    </row>
    <row r="38198" spans="3:3">
      <c r="C38198" s="1"/>
    </row>
    <row r="38199" spans="3:3">
      <c r="C38199" s="1"/>
    </row>
    <row r="38200" spans="3:3">
      <c r="C38200" s="1"/>
    </row>
    <row r="38201" spans="3:3">
      <c r="C38201" s="1"/>
    </row>
    <row r="38202" spans="3:3">
      <c r="C38202" s="1"/>
    </row>
    <row r="38203" spans="3:3">
      <c r="C38203" s="1"/>
    </row>
    <row r="38204" spans="3:3">
      <c r="C38204" s="1"/>
    </row>
    <row r="38205" spans="3:3">
      <c r="C38205" s="1"/>
    </row>
    <row r="38206" spans="3:3">
      <c r="C38206" s="1"/>
    </row>
    <row r="38207" spans="3:3">
      <c r="C38207" s="1"/>
    </row>
    <row r="38208" spans="3:3">
      <c r="C38208" s="1"/>
    </row>
    <row r="38209" spans="3:3">
      <c r="C38209" s="1"/>
    </row>
    <row r="38210" spans="3:3">
      <c r="C38210" s="1"/>
    </row>
    <row r="38211" spans="3:3">
      <c r="C38211" s="1"/>
    </row>
    <row r="38212" spans="3:3">
      <c r="C38212" s="1"/>
    </row>
    <row r="38213" spans="3:3">
      <c r="C38213" s="1"/>
    </row>
    <row r="38214" spans="3:3">
      <c r="C38214" s="1"/>
    </row>
    <row r="38215" spans="3:3">
      <c r="C38215" s="1"/>
    </row>
    <row r="38216" spans="3:3">
      <c r="C38216" s="1"/>
    </row>
    <row r="38217" spans="3:3">
      <c r="C38217" s="1"/>
    </row>
    <row r="38218" spans="3:3">
      <c r="C38218" s="1"/>
    </row>
    <row r="38219" spans="3:3">
      <c r="C38219" s="1"/>
    </row>
    <row r="38220" spans="3:3">
      <c r="C38220" s="1"/>
    </row>
    <row r="38221" spans="3:3">
      <c r="C38221" s="1"/>
    </row>
    <row r="38222" spans="3:3">
      <c r="C38222" s="1"/>
    </row>
    <row r="38223" spans="3:3">
      <c r="C38223" s="1"/>
    </row>
    <row r="38224" spans="3:3">
      <c r="C38224" s="1"/>
    </row>
    <row r="38225" spans="3:3">
      <c r="C38225" s="1"/>
    </row>
    <row r="38226" spans="3:3">
      <c r="C38226" s="1"/>
    </row>
    <row r="38227" spans="3:3">
      <c r="C38227" s="1"/>
    </row>
    <row r="38228" spans="3:3">
      <c r="C38228" s="1"/>
    </row>
    <row r="38229" spans="3:3">
      <c r="C38229" s="1"/>
    </row>
    <row r="38230" spans="3:3">
      <c r="C38230" s="1"/>
    </row>
    <row r="38231" spans="3:3">
      <c r="C38231" s="1"/>
    </row>
    <row r="38232" spans="3:3">
      <c r="C38232" s="1"/>
    </row>
    <row r="38233" spans="3:3">
      <c r="C38233" s="1"/>
    </row>
    <row r="38234" spans="3:3">
      <c r="C38234" s="1"/>
    </row>
    <row r="38235" spans="3:3">
      <c r="C38235" s="1"/>
    </row>
    <row r="38236" spans="3:3">
      <c r="C38236" s="1"/>
    </row>
    <row r="38237" spans="3:3">
      <c r="C38237" s="1"/>
    </row>
    <row r="38238" spans="3:3">
      <c r="C38238" s="1"/>
    </row>
    <row r="38239" spans="3:3">
      <c r="C38239" s="1"/>
    </row>
    <row r="38240" spans="3:3">
      <c r="C38240" s="1"/>
    </row>
    <row r="38241" spans="3:3">
      <c r="C38241" s="1"/>
    </row>
    <row r="38242" spans="3:3">
      <c r="C38242" s="1"/>
    </row>
    <row r="38243" spans="3:3">
      <c r="C38243" s="1"/>
    </row>
    <row r="38244" spans="3:3">
      <c r="C38244" s="1"/>
    </row>
    <row r="38245" spans="3:3">
      <c r="C38245" s="1"/>
    </row>
    <row r="38246" spans="3:3">
      <c r="C38246" s="1"/>
    </row>
    <row r="38247" spans="3:3">
      <c r="C38247" s="1"/>
    </row>
    <row r="38248" spans="3:3">
      <c r="C38248" s="1"/>
    </row>
    <row r="38249" spans="3:3">
      <c r="C38249" s="1"/>
    </row>
    <row r="38250" spans="3:3">
      <c r="C38250" s="1"/>
    </row>
    <row r="38251" spans="3:3">
      <c r="C38251" s="1"/>
    </row>
    <row r="38252" spans="3:3">
      <c r="C38252" s="1"/>
    </row>
    <row r="38253" spans="3:3">
      <c r="C38253" s="1"/>
    </row>
    <row r="38254" spans="3:3">
      <c r="C38254" s="1"/>
    </row>
    <row r="38255" spans="3:3">
      <c r="C38255" s="1"/>
    </row>
    <row r="38256" spans="3:3">
      <c r="C38256" s="1"/>
    </row>
    <row r="38257" spans="3:3">
      <c r="C38257" s="1"/>
    </row>
    <row r="38258" spans="3:3">
      <c r="C38258" s="1"/>
    </row>
    <row r="38259" spans="3:3">
      <c r="C38259" s="1"/>
    </row>
    <row r="38260" spans="3:3">
      <c r="C38260" s="1"/>
    </row>
    <row r="38261" spans="3:3">
      <c r="C38261" s="1"/>
    </row>
    <row r="38262" spans="3:3">
      <c r="C38262" s="1"/>
    </row>
    <row r="38263" spans="3:3">
      <c r="C38263" s="1"/>
    </row>
    <row r="38264" spans="3:3">
      <c r="C38264" s="1"/>
    </row>
    <row r="38265" spans="3:3">
      <c r="C38265" s="1"/>
    </row>
    <row r="38266" spans="3:3">
      <c r="C38266" s="1"/>
    </row>
    <row r="38267" spans="3:3">
      <c r="C38267" s="1"/>
    </row>
    <row r="38268" spans="3:3">
      <c r="C38268" s="1"/>
    </row>
    <row r="38269" spans="3:3">
      <c r="C38269" s="1"/>
    </row>
    <row r="38270" spans="3:3">
      <c r="C38270" s="1"/>
    </row>
    <row r="38271" spans="3:3">
      <c r="C38271" s="1"/>
    </row>
    <row r="38272" spans="3:3">
      <c r="C38272" s="1"/>
    </row>
    <row r="38273" spans="3:3">
      <c r="C38273" s="1"/>
    </row>
    <row r="38274" spans="3:3">
      <c r="C38274" s="1"/>
    </row>
    <row r="38275" spans="3:3">
      <c r="C38275" s="1"/>
    </row>
    <row r="38276" spans="3:3">
      <c r="C38276" s="1"/>
    </row>
    <row r="38277" spans="3:3">
      <c r="C38277" s="1"/>
    </row>
    <row r="38278" spans="3:3">
      <c r="C38278" s="1"/>
    </row>
    <row r="38279" spans="3:3">
      <c r="C38279" s="1"/>
    </row>
    <row r="38280" spans="3:3">
      <c r="C38280" s="1"/>
    </row>
    <row r="38281" spans="3:3">
      <c r="C38281" s="1"/>
    </row>
    <row r="38282" spans="3:3">
      <c r="C38282" s="1"/>
    </row>
    <row r="38283" spans="3:3">
      <c r="C38283" s="1"/>
    </row>
    <row r="38284" spans="3:3">
      <c r="C38284" s="1"/>
    </row>
    <row r="38285" spans="3:3">
      <c r="C38285" s="1"/>
    </row>
    <row r="38286" spans="3:3">
      <c r="C38286" s="1"/>
    </row>
    <row r="38287" spans="3:3">
      <c r="C38287" s="1"/>
    </row>
    <row r="38288" spans="3:3">
      <c r="C38288" s="1"/>
    </row>
    <row r="38289" spans="3:3">
      <c r="C38289" s="1"/>
    </row>
    <row r="38290" spans="3:3">
      <c r="C38290" s="1"/>
    </row>
    <row r="38291" spans="3:3">
      <c r="C38291" s="1"/>
    </row>
    <row r="38292" spans="3:3">
      <c r="C38292" s="1"/>
    </row>
    <row r="38293" spans="3:3">
      <c r="C38293" s="1"/>
    </row>
    <row r="38294" spans="3:3">
      <c r="C38294" s="1"/>
    </row>
    <row r="38295" spans="3:3">
      <c r="C38295" s="1"/>
    </row>
    <row r="38296" spans="3:3">
      <c r="C38296" s="1"/>
    </row>
    <row r="38297" spans="3:3">
      <c r="C38297" s="1"/>
    </row>
    <row r="38298" spans="3:3">
      <c r="C38298" s="1"/>
    </row>
    <row r="38299" spans="3:3">
      <c r="C38299" s="1"/>
    </row>
    <row r="38300" spans="3:3">
      <c r="C38300" s="1"/>
    </row>
    <row r="38301" spans="3:3">
      <c r="C38301" s="1"/>
    </row>
    <row r="38302" spans="3:3">
      <c r="C38302" s="1"/>
    </row>
    <row r="38303" spans="3:3">
      <c r="C38303" s="1"/>
    </row>
    <row r="38304" spans="3:3">
      <c r="C38304" s="1"/>
    </row>
    <row r="38305" spans="3:3">
      <c r="C38305" s="1"/>
    </row>
    <row r="38306" spans="3:3">
      <c r="C38306" s="1"/>
    </row>
    <row r="38307" spans="3:3">
      <c r="C38307" s="1"/>
    </row>
    <row r="38308" spans="3:3">
      <c r="C38308" s="1"/>
    </row>
    <row r="38309" spans="3:3">
      <c r="C38309" s="1"/>
    </row>
    <row r="38310" spans="3:3">
      <c r="C38310" s="1"/>
    </row>
    <row r="38311" spans="3:3">
      <c r="C38311" s="1"/>
    </row>
    <row r="38312" spans="3:3">
      <c r="C38312" s="1"/>
    </row>
    <row r="38313" spans="3:3">
      <c r="C38313" s="1"/>
    </row>
    <row r="38314" spans="3:3">
      <c r="C38314" s="1"/>
    </row>
    <row r="38315" spans="3:3">
      <c r="C38315" s="1"/>
    </row>
    <row r="38316" spans="3:3">
      <c r="C38316" s="1"/>
    </row>
    <row r="38317" spans="3:3">
      <c r="C38317" s="1"/>
    </row>
    <row r="38318" spans="3:3">
      <c r="C38318" s="1"/>
    </row>
    <row r="38319" spans="3:3">
      <c r="C38319" s="1"/>
    </row>
    <row r="38320" spans="3:3">
      <c r="C38320" s="1"/>
    </row>
    <row r="38321" spans="3:3">
      <c r="C38321" s="1"/>
    </row>
    <row r="38322" spans="3:3">
      <c r="C38322" s="1"/>
    </row>
    <row r="38323" spans="3:3">
      <c r="C38323" s="1"/>
    </row>
    <row r="38324" spans="3:3">
      <c r="C38324" s="1"/>
    </row>
    <row r="38325" spans="3:3">
      <c r="C38325" s="1"/>
    </row>
    <row r="38326" spans="3:3">
      <c r="C38326" s="1"/>
    </row>
    <row r="38327" spans="3:3">
      <c r="C38327" s="1"/>
    </row>
    <row r="38328" spans="3:3">
      <c r="C38328" s="1"/>
    </row>
    <row r="38329" spans="3:3">
      <c r="C38329" s="1"/>
    </row>
    <row r="38330" spans="3:3">
      <c r="C38330" s="1"/>
    </row>
    <row r="38331" spans="3:3">
      <c r="C38331" s="1"/>
    </row>
    <row r="38332" spans="3:3">
      <c r="C38332" s="1"/>
    </row>
    <row r="38333" spans="3:3">
      <c r="C38333" s="1"/>
    </row>
    <row r="38334" spans="3:3">
      <c r="C38334" s="1"/>
    </row>
    <row r="38335" spans="3:3">
      <c r="C38335" s="1"/>
    </row>
    <row r="38336" spans="3:3">
      <c r="C38336" s="1"/>
    </row>
    <row r="38337" spans="3:3">
      <c r="C38337" s="1"/>
    </row>
    <row r="38338" spans="3:3">
      <c r="C38338" s="1"/>
    </row>
    <row r="38339" spans="3:3">
      <c r="C38339" s="1"/>
    </row>
    <row r="38340" spans="3:3">
      <c r="C38340" s="1"/>
    </row>
    <row r="38341" spans="3:3">
      <c r="C38341" s="1"/>
    </row>
    <row r="38342" spans="3:3">
      <c r="C38342" s="1"/>
    </row>
    <row r="38343" spans="3:3">
      <c r="C38343" s="1"/>
    </row>
    <row r="38344" spans="3:3">
      <c r="C38344" s="1"/>
    </row>
    <row r="38345" spans="3:3">
      <c r="C38345" s="1"/>
    </row>
    <row r="38346" spans="3:3">
      <c r="C38346" s="1"/>
    </row>
    <row r="38347" spans="3:3">
      <c r="C38347" s="1"/>
    </row>
    <row r="38348" spans="3:3">
      <c r="C38348" s="1"/>
    </row>
    <row r="38349" spans="3:3">
      <c r="C38349" s="1"/>
    </row>
    <row r="38350" spans="3:3">
      <c r="C38350" s="1"/>
    </row>
    <row r="38351" spans="3:3">
      <c r="C38351" s="1"/>
    </row>
    <row r="38352" spans="3:3">
      <c r="C38352" s="1"/>
    </row>
    <row r="38353" spans="3:3">
      <c r="C38353" s="1"/>
    </row>
    <row r="38354" spans="3:3">
      <c r="C38354" s="1"/>
    </row>
    <row r="38355" spans="3:3">
      <c r="C38355" s="1"/>
    </row>
    <row r="38356" spans="3:3">
      <c r="C38356" s="1"/>
    </row>
    <row r="38357" spans="3:3">
      <c r="C38357" s="1"/>
    </row>
    <row r="38358" spans="3:3">
      <c r="C38358" s="1"/>
    </row>
    <row r="38359" spans="3:3">
      <c r="C38359" s="1"/>
    </row>
    <row r="38360" spans="3:3">
      <c r="C38360" s="1"/>
    </row>
    <row r="38361" spans="3:3">
      <c r="C38361" s="1"/>
    </row>
    <row r="38362" spans="3:3">
      <c r="C38362" s="1"/>
    </row>
    <row r="38363" spans="3:3">
      <c r="C38363" s="1"/>
    </row>
    <row r="38364" spans="3:3">
      <c r="C38364" s="1"/>
    </row>
    <row r="38365" spans="3:3">
      <c r="C38365" s="1"/>
    </row>
    <row r="38366" spans="3:3">
      <c r="C38366" s="1"/>
    </row>
    <row r="38367" spans="3:3">
      <c r="C38367" s="1"/>
    </row>
    <row r="38368" spans="3:3">
      <c r="C38368" s="1"/>
    </row>
    <row r="38369" spans="3:3">
      <c r="C38369" s="1"/>
    </row>
    <row r="38370" spans="3:3">
      <c r="C38370" s="1"/>
    </row>
    <row r="38371" spans="3:3">
      <c r="C38371" s="1"/>
    </row>
    <row r="38372" spans="3:3">
      <c r="C38372" s="1"/>
    </row>
    <row r="38373" spans="3:3">
      <c r="C38373" s="1"/>
    </row>
    <row r="38374" spans="3:3">
      <c r="C38374" s="1"/>
    </row>
    <row r="38375" spans="3:3">
      <c r="C38375" s="1"/>
    </row>
    <row r="38376" spans="3:3">
      <c r="C38376" s="1"/>
    </row>
    <row r="38377" spans="3:3">
      <c r="C38377" s="1"/>
    </row>
    <row r="38378" spans="3:3">
      <c r="C38378" s="1"/>
    </row>
    <row r="38379" spans="3:3">
      <c r="C38379" s="1"/>
    </row>
    <row r="38380" spans="3:3">
      <c r="C38380" s="1"/>
    </row>
    <row r="38381" spans="3:3">
      <c r="C38381" s="1"/>
    </row>
    <row r="38382" spans="3:3">
      <c r="C38382" s="1"/>
    </row>
    <row r="38383" spans="3:3">
      <c r="C38383" s="1"/>
    </row>
    <row r="38384" spans="3:3">
      <c r="C38384" s="1"/>
    </row>
    <row r="38385" spans="3:3">
      <c r="C38385" s="1"/>
    </row>
    <row r="38386" spans="3:3">
      <c r="C38386" s="1"/>
    </row>
    <row r="38387" spans="3:3">
      <c r="C38387" s="1"/>
    </row>
    <row r="38388" spans="3:3">
      <c r="C38388" s="1"/>
    </row>
    <row r="38389" spans="3:3">
      <c r="C38389" s="1"/>
    </row>
    <row r="38390" spans="3:3">
      <c r="C38390" s="1"/>
    </row>
    <row r="38391" spans="3:3">
      <c r="C38391" s="1"/>
    </row>
    <row r="38392" spans="3:3">
      <c r="C38392" s="1"/>
    </row>
    <row r="38393" spans="3:3">
      <c r="C38393" s="1"/>
    </row>
    <row r="38394" spans="3:3">
      <c r="C38394" s="1"/>
    </row>
    <row r="38395" spans="3:3">
      <c r="C38395" s="1"/>
    </row>
    <row r="38396" spans="3:3">
      <c r="C38396" s="1"/>
    </row>
    <row r="38397" spans="3:3">
      <c r="C38397" s="1"/>
    </row>
    <row r="38398" spans="3:3">
      <c r="C38398" s="1"/>
    </row>
    <row r="38399" spans="3:3">
      <c r="C38399" s="1"/>
    </row>
    <row r="38400" spans="3:3">
      <c r="C38400" s="1"/>
    </row>
    <row r="38401" spans="3:3">
      <c r="C38401" s="1"/>
    </row>
    <row r="38402" spans="3:3">
      <c r="C38402" s="1"/>
    </row>
    <row r="38403" spans="3:3">
      <c r="C38403" s="1"/>
    </row>
    <row r="38404" spans="3:3">
      <c r="C38404" s="1"/>
    </row>
    <row r="38405" spans="3:3">
      <c r="C38405" s="1"/>
    </row>
    <row r="38406" spans="3:3">
      <c r="C38406" s="1"/>
    </row>
    <row r="38407" spans="3:3">
      <c r="C38407" s="1"/>
    </row>
    <row r="38408" spans="3:3">
      <c r="C38408" s="1"/>
    </row>
    <row r="38409" spans="3:3">
      <c r="C38409" s="1"/>
    </row>
    <row r="38410" spans="3:3">
      <c r="C38410" s="1"/>
    </row>
    <row r="38411" spans="3:3">
      <c r="C38411" s="1"/>
    </row>
    <row r="38412" spans="3:3">
      <c r="C38412" s="1"/>
    </row>
    <row r="38413" spans="3:3">
      <c r="C38413" s="1"/>
    </row>
    <row r="38414" spans="3:3">
      <c r="C38414" s="1"/>
    </row>
    <row r="38415" spans="3:3">
      <c r="C38415" s="1"/>
    </row>
    <row r="38416" spans="3:3">
      <c r="C38416" s="1"/>
    </row>
    <row r="38417" spans="3:3">
      <c r="C38417" s="1"/>
    </row>
    <row r="38418" spans="3:3">
      <c r="C38418" s="1"/>
    </row>
    <row r="38419" spans="3:3">
      <c r="C38419" s="1"/>
    </row>
    <row r="38420" spans="3:3">
      <c r="C38420" s="1"/>
    </row>
    <row r="38421" spans="3:3">
      <c r="C38421" s="1"/>
    </row>
    <row r="38422" spans="3:3">
      <c r="C38422" s="1"/>
    </row>
    <row r="38423" spans="3:3">
      <c r="C38423" s="1"/>
    </row>
    <row r="38424" spans="3:3">
      <c r="C38424" s="1"/>
    </row>
    <row r="38425" spans="3:3">
      <c r="C38425" s="1"/>
    </row>
    <row r="38426" spans="3:3">
      <c r="C38426" s="1"/>
    </row>
    <row r="38427" spans="3:3">
      <c r="C38427" s="1"/>
    </row>
    <row r="38428" spans="3:3">
      <c r="C38428" s="1"/>
    </row>
    <row r="38429" spans="3:3">
      <c r="C38429" s="1"/>
    </row>
    <row r="38430" spans="3:3">
      <c r="C38430" s="1"/>
    </row>
    <row r="38431" spans="3:3">
      <c r="C38431" s="1"/>
    </row>
    <row r="38432" spans="3:3">
      <c r="C38432" s="1"/>
    </row>
    <row r="38433" spans="3:3">
      <c r="C38433" s="1"/>
    </row>
    <row r="38434" spans="3:3">
      <c r="C38434" s="1"/>
    </row>
    <row r="38435" spans="3:3">
      <c r="C38435" s="1"/>
    </row>
    <row r="38436" spans="3:3">
      <c r="C38436" s="1"/>
    </row>
    <row r="38437" spans="3:3">
      <c r="C38437" s="1"/>
    </row>
    <row r="38438" spans="3:3">
      <c r="C38438" s="1"/>
    </row>
    <row r="38439" spans="3:3">
      <c r="C38439" s="1"/>
    </row>
    <row r="38440" spans="3:3">
      <c r="C38440" s="1"/>
    </row>
    <row r="38441" spans="3:3">
      <c r="C38441" s="1"/>
    </row>
    <row r="38442" spans="3:3">
      <c r="C38442" s="1"/>
    </row>
    <row r="38443" spans="3:3">
      <c r="C38443" s="1"/>
    </row>
    <row r="38444" spans="3:3">
      <c r="C38444" s="1"/>
    </row>
    <row r="38445" spans="3:3">
      <c r="C38445" s="1"/>
    </row>
    <row r="38446" spans="3:3">
      <c r="C38446" s="1"/>
    </row>
    <row r="38447" spans="3:3">
      <c r="C38447" s="1"/>
    </row>
    <row r="38448" spans="3:3">
      <c r="C38448" s="1"/>
    </row>
    <row r="38449" spans="3:3">
      <c r="C38449" s="1"/>
    </row>
    <row r="38450" spans="3:3">
      <c r="C38450" s="1"/>
    </row>
    <row r="38451" spans="3:3">
      <c r="C38451" s="1"/>
    </row>
    <row r="38452" spans="3:3">
      <c r="C38452" s="1"/>
    </row>
    <row r="38453" spans="3:3">
      <c r="C38453" s="1"/>
    </row>
    <row r="38454" spans="3:3">
      <c r="C38454" s="1"/>
    </row>
    <row r="38455" spans="3:3">
      <c r="C38455" s="1"/>
    </row>
    <row r="38456" spans="3:3">
      <c r="C38456" s="1"/>
    </row>
    <row r="38457" spans="3:3">
      <c r="C38457" s="1"/>
    </row>
    <row r="38458" spans="3:3">
      <c r="C38458" s="1"/>
    </row>
    <row r="38459" spans="3:3">
      <c r="C38459" s="1"/>
    </row>
    <row r="38460" spans="3:3">
      <c r="C38460" s="1"/>
    </row>
    <row r="38461" spans="3:3">
      <c r="C38461" s="1"/>
    </row>
    <row r="38462" spans="3:3">
      <c r="C38462" s="1"/>
    </row>
    <row r="38463" spans="3:3">
      <c r="C38463" s="1"/>
    </row>
    <row r="38464" spans="3:3">
      <c r="C38464" s="1"/>
    </row>
    <row r="38465" spans="3:3">
      <c r="C38465" s="1"/>
    </row>
    <row r="38466" spans="3:3">
      <c r="C38466" s="1"/>
    </row>
    <row r="38467" spans="3:3">
      <c r="C38467" s="1"/>
    </row>
    <row r="38468" spans="3:3">
      <c r="C38468" s="1"/>
    </row>
    <row r="38469" spans="3:3">
      <c r="C38469" s="1"/>
    </row>
    <row r="38470" spans="3:3">
      <c r="C38470" s="1"/>
    </row>
    <row r="38471" spans="3:3">
      <c r="C38471" s="1"/>
    </row>
    <row r="38472" spans="3:3">
      <c r="C38472" s="1"/>
    </row>
    <row r="38473" spans="3:3">
      <c r="C38473" s="1"/>
    </row>
    <row r="38474" spans="3:3">
      <c r="C38474" s="1"/>
    </row>
    <row r="38475" spans="3:3">
      <c r="C38475" s="1"/>
    </row>
    <row r="38476" spans="3:3">
      <c r="C38476" s="1"/>
    </row>
    <row r="38477" spans="3:3">
      <c r="C38477" s="1"/>
    </row>
    <row r="38478" spans="3:3">
      <c r="C38478" s="1"/>
    </row>
    <row r="38479" spans="3:3">
      <c r="C38479" s="1"/>
    </row>
    <row r="38480" spans="3:3">
      <c r="C38480" s="1"/>
    </row>
    <row r="38481" spans="3:3">
      <c r="C38481" s="1"/>
    </row>
    <row r="38482" spans="3:3">
      <c r="C38482" s="1"/>
    </row>
    <row r="38483" spans="3:3">
      <c r="C38483" s="1"/>
    </row>
    <row r="38484" spans="3:3">
      <c r="C38484" s="1"/>
    </row>
    <row r="38485" spans="3:3">
      <c r="C38485" s="1"/>
    </row>
    <row r="38486" spans="3:3">
      <c r="C38486" s="1"/>
    </row>
    <row r="38487" spans="3:3">
      <c r="C38487" s="1"/>
    </row>
    <row r="38488" spans="3:3">
      <c r="C38488" s="1"/>
    </row>
    <row r="38489" spans="3:3">
      <c r="C38489" s="1"/>
    </row>
    <row r="38490" spans="3:3">
      <c r="C38490" s="1"/>
    </row>
    <row r="38491" spans="3:3">
      <c r="C38491" s="1"/>
    </row>
    <row r="38492" spans="3:3">
      <c r="C38492" s="1"/>
    </row>
    <row r="38493" spans="3:3">
      <c r="C38493" s="1"/>
    </row>
    <row r="38494" spans="3:3">
      <c r="C38494" s="1"/>
    </row>
    <row r="38495" spans="3:3">
      <c r="C38495" s="1"/>
    </row>
    <row r="38496" spans="3:3">
      <c r="C38496" s="1"/>
    </row>
    <row r="38497" spans="3:3">
      <c r="C38497" s="1"/>
    </row>
    <row r="38498" spans="3:3">
      <c r="C38498" s="1"/>
    </row>
    <row r="38499" spans="3:3">
      <c r="C38499" s="1"/>
    </row>
    <row r="38500" spans="3:3">
      <c r="C38500" s="1"/>
    </row>
    <row r="38501" spans="3:3">
      <c r="C38501" s="1"/>
    </row>
    <row r="38502" spans="3:3">
      <c r="C38502" s="1"/>
    </row>
    <row r="38503" spans="3:3">
      <c r="C38503" s="1"/>
    </row>
    <row r="38504" spans="3:3">
      <c r="C38504" s="1"/>
    </row>
    <row r="38505" spans="3:3">
      <c r="C38505" s="1"/>
    </row>
    <row r="38506" spans="3:3">
      <c r="C38506" s="1"/>
    </row>
    <row r="38507" spans="3:3">
      <c r="C38507" s="1"/>
    </row>
    <row r="38508" spans="3:3">
      <c r="C38508" s="1"/>
    </row>
    <row r="38509" spans="3:3">
      <c r="C38509" s="1"/>
    </row>
    <row r="38510" spans="3:3">
      <c r="C38510" s="1"/>
    </row>
    <row r="38511" spans="3:3">
      <c r="C38511" s="1"/>
    </row>
    <row r="38512" spans="3:3">
      <c r="C38512" s="1"/>
    </row>
    <row r="38513" spans="3:3">
      <c r="C38513" s="1"/>
    </row>
    <row r="38514" spans="3:3">
      <c r="C38514" s="1"/>
    </row>
    <row r="38515" spans="3:3">
      <c r="C38515" s="1"/>
    </row>
    <row r="38516" spans="3:3">
      <c r="C38516" s="1"/>
    </row>
    <row r="38517" spans="3:3">
      <c r="C38517" s="1"/>
    </row>
    <row r="38518" spans="3:3">
      <c r="C38518" s="1"/>
    </row>
    <row r="38519" spans="3:3">
      <c r="C38519" s="1"/>
    </row>
    <row r="38520" spans="3:3">
      <c r="C38520" s="1"/>
    </row>
    <row r="38521" spans="3:3">
      <c r="C38521" s="1"/>
    </row>
    <row r="38522" spans="3:3">
      <c r="C38522" s="1"/>
    </row>
    <row r="38523" spans="3:3">
      <c r="C38523" s="1"/>
    </row>
    <row r="38524" spans="3:3">
      <c r="C38524" s="1"/>
    </row>
    <row r="38525" spans="3:3">
      <c r="C38525" s="1"/>
    </row>
    <row r="38526" spans="3:3">
      <c r="C38526" s="1"/>
    </row>
    <row r="38527" spans="3:3">
      <c r="C38527" s="1"/>
    </row>
    <row r="38528" spans="3:3">
      <c r="C38528" s="1"/>
    </row>
    <row r="38529" spans="3:3">
      <c r="C38529" s="1"/>
    </row>
    <row r="38530" spans="3:3">
      <c r="C38530" s="1"/>
    </row>
    <row r="38531" spans="3:3">
      <c r="C38531" s="1"/>
    </row>
    <row r="38532" spans="3:3">
      <c r="C38532" s="1"/>
    </row>
    <row r="38533" spans="3:3">
      <c r="C38533" s="1"/>
    </row>
    <row r="38534" spans="3:3">
      <c r="C38534" s="1"/>
    </row>
    <row r="38535" spans="3:3">
      <c r="C38535" s="1"/>
    </row>
    <row r="38536" spans="3:3">
      <c r="C38536" s="1"/>
    </row>
    <row r="38537" spans="3:3">
      <c r="C38537" s="1"/>
    </row>
    <row r="38538" spans="3:3">
      <c r="C38538" s="1"/>
    </row>
    <row r="38539" spans="3:3">
      <c r="C38539" s="1"/>
    </row>
    <row r="38540" spans="3:3">
      <c r="C38540" s="1"/>
    </row>
    <row r="38541" spans="3:3">
      <c r="C38541" s="1"/>
    </row>
    <row r="38542" spans="3:3">
      <c r="C38542" s="1"/>
    </row>
    <row r="38543" spans="3:3">
      <c r="C38543" s="1"/>
    </row>
    <row r="38544" spans="3:3">
      <c r="C38544" s="1"/>
    </row>
    <row r="38545" spans="3:3">
      <c r="C38545" s="1"/>
    </row>
    <row r="38546" spans="3:3">
      <c r="C38546" s="1"/>
    </row>
    <row r="38547" spans="3:3">
      <c r="C38547" s="1"/>
    </row>
    <row r="38548" spans="3:3">
      <c r="C38548" s="1"/>
    </row>
    <row r="38549" spans="3:3">
      <c r="C38549" s="1"/>
    </row>
    <row r="38550" spans="3:3">
      <c r="C38550" s="1"/>
    </row>
    <row r="38551" spans="3:3">
      <c r="C38551" s="1"/>
    </row>
    <row r="38552" spans="3:3">
      <c r="C38552" s="1"/>
    </row>
    <row r="38553" spans="3:3">
      <c r="C38553" s="1"/>
    </row>
    <row r="38554" spans="3:3">
      <c r="C38554" s="1"/>
    </row>
    <row r="38555" spans="3:3">
      <c r="C38555" s="1"/>
    </row>
    <row r="38556" spans="3:3">
      <c r="C38556" s="1"/>
    </row>
    <row r="38557" spans="3:3">
      <c r="C38557" s="1"/>
    </row>
    <row r="38558" spans="3:3">
      <c r="C38558" s="1"/>
    </row>
    <row r="38559" spans="3:3">
      <c r="C38559" s="1"/>
    </row>
    <row r="38560" spans="3:3">
      <c r="C38560" s="1"/>
    </row>
    <row r="38561" spans="3:3">
      <c r="C38561" s="1"/>
    </row>
    <row r="38562" spans="3:3">
      <c r="C38562" s="1"/>
    </row>
    <row r="38563" spans="3:3">
      <c r="C38563" s="1"/>
    </row>
    <row r="38564" spans="3:3">
      <c r="C38564" s="1"/>
    </row>
    <row r="38565" spans="3:3">
      <c r="C38565" s="1"/>
    </row>
    <row r="38566" spans="3:3">
      <c r="C38566" s="1"/>
    </row>
    <row r="38567" spans="3:3">
      <c r="C38567" s="1"/>
    </row>
    <row r="38568" spans="3:3">
      <c r="C38568" s="1"/>
    </row>
    <row r="38569" spans="3:3">
      <c r="C38569" s="1"/>
    </row>
    <row r="38570" spans="3:3">
      <c r="C38570" s="1"/>
    </row>
    <row r="38571" spans="3:3">
      <c r="C38571" s="1"/>
    </row>
    <row r="38572" spans="3:3">
      <c r="C38572" s="1"/>
    </row>
    <row r="38573" spans="3:3">
      <c r="C38573" s="1"/>
    </row>
    <row r="38574" spans="3:3">
      <c r="C38574" s="1"/>
    </row>
    <row r="38575" spans="3:3">
      <c r="C38575" s="1"/>
    </row>
    <row r="38576" spans="3:3">
      <c r="C38576" s="1"/>
    </row>
    <row r="38577" spans="3:3">
      <c r="C38577" s="1"/>
    </row>
    <row r="38578" spans="3:3">
      <c r="C38578" s="1"/>
    </row>
    <row r="38579" spans="3:3">
      <c r="C38579" s="1"/>
    </row>
    <row r="38580" spans="3:3">
      <c r="C38580" s="1"/>
    </row>
    <row r="38581" spans="3:3">
      <c r="C38581" s="1"/>
    </row>
    <row r="38582" spans="3:3">
      <c r="C38582" s="1"/>
    </row>
    <row r="38583" spans="3:3">
      <c r="C38583" s="1"/>
    </row>
    <row r="38584" spans="3:3">
      <c r="C38584" s="1"/>
    </row>
    <row r="38585" spans="3:3">
      <c r="C38585" s="1"/>
    </row>
    <row r="38586" spans="3:3">
      <c r="C38586" s="1"/>
    </row>
    <row r="38587" spans="3:3">
      <c r="C38587" s="1"/>
    </row>
    <row r="38588" spans="3:3">
      <c r="C38588" s="1"/>
    </row>
    <row r="38589" spans="3:3">
      <c r="C38589" s="1"/>
    </row>
    <row r="38590" spans="3:3">
      <c r="C38590" s="1"/>
    </row>
    <row r="38591" spans="3:3">
      <c r="C38591" s="1"/>
    </row>
    <row r="38592" spans="3:3">
      <c r="C38592" s="1"/>
    </row>
    <row r="38593" spans="3:3">
      <c r="C38593" s="1"/>
    </row>
    <row r="38594" spans="3:3">
      <c r="C38594" s="1"/>
    </row>
    <row r="38595" spans="3:3">
      <c r="C38595" s="1"/>
    </row>
    <row r="38596" spans="3:3">
      <c r="C38596" s="1"/>
    </row>
    <row r="38597" spans="3:3">
      <c r="C38597" s="1"/>
    </row>
    <row r="38598" spans="3:3">
      <c r="C38598" s="1"/>
    </row>
    <row r="38599" spans="3:3">
      <c r="C38599" s="1"/>
    </row>
    <row r="38600" spans="3:3">
      <c r="C38600" s="1"/>
    </row>
    <row r="38601" spans="3:3">
      <c r="C38601" s="1"/>
    </row>
    <row r="38602" spans="3:3">
      <c r="C38602" s="1"/>
    </row>
    <row r="38603" spans="3:3">
      <c r="C38603" s="1"/>
    </row>
    <row r="38604" spans="3:3">
      <c r="C38604" s="1"/>
    </row>
    <row r="38605" spans="3:3">
      <c r="C38605" s="1"/>
    </row>
    <row r="38606" spans="3:3">
      <c r="C38606" s="1"/>
    </row>
    <row r="38607" spans="3:3">
      <c r="C38607" s="1"/>
    </row>
    <row r="38608" spans="3:3">
      <c r="C38608" s="1"/>
    </row>
    <row r="38609" spans="3:3">
      <c r="C38609" s="1"/>
    </row>
    <row r="38610" spans="3:3">
      <c r="C38610" s="1"/>
    </row>
    <row r="38611" spans="3:3">
      <c r="C38611" s="1"/>
    </row>
    <row r="38612" spans="3:3">
      <c r="C38612" s="1"/>
    </row>
    <row r="38613" spans="3:3">
      <c r="C38613" s="1"/>
    </row>
    <row r="38614" spans="3:3">
      <c r="C38614" s="1"/>
    </row>
    <row r="38615" spans="3:3">
      <c r="C38615" s="1"/>
    </row>
    <row r="38616" spans="3:3">
      <c r="C38616" s="1"/>
    </row>
    <row r="38617" spans="3:3">
      <c r="C38617" s="1"/>
    </row>
    <row r="38618" spans="3:3">
      <c r="C38618" s="1"/>
    </row>
    <row r="38619" spans="3:3">
      <c r="C38619" s="1"/>
    </row>
    <row r="38620" spans="3:3">
      <c r="C38620" s="1"/>
    </row>
    <row r="38621" spans="3:3">
      <c r="C38621" s="1"/>
    </row>
    <row r="38622" spans="3:3">
      <c r="C38622" s="1"/>
    </row>
    <row r="38623" spans="3:3">
      <c r="C38623" s="1"/>
    </row>
    <row r="38624" spans="3:3">
      <c r="C38624" s="1"/>
    </row>
    <row r="38625" spans="3:3">
      <c r="C38625" s="1"/>
    </row>
    <row r="38626" spans="3:3">
      <c r="C38626" s="1"/>
    </row>
    <row r="38627" spans="3:3">
      <c r="C38627" s="1"/>
    </row>
    <row r="38628" spans="3:3">
      <c r="C38628" s="1"/>
    </row>
    <row r="38629" spans="3:3">
      <c r="C38629" s="1"/>
    </row>
    <row r="38630" spans="3:3">
      <c r="C38630" s="1"/>
    </row>
    <row r="38631" spans="3:3">
      <c r="C38631" s="1"/>
    </row>
    <row r="38632" spans="3:3">
      <c r="C38632" s="1"/>
    </row>
    <row r="38633" spans="3:3">
      <c r="C38633" s="1"/>
    </row>
    <row r="38634" spans="3:3">
      <c r="C38634" s="1"/>
    </row>
    <row r="38635" spans="3:3">
      <c r="C38635" s="1"/>
    </row>
    <row r="38636" spans="3:3">
      <c r="C38636" s="1"/>
    </row>
    <row r="38637" spans="3:3">
      <c r="C38637" s="1"/>
    </row>
    <row r="38638" spans="3:3">
      <c r="C38638" s="1"/>
    </row>
    <row r="38639" spans="3:3">
      <c r="C38639" s="1"/>
    </row>
    <row r="38640" spans="3:3">
      <c r="C38640" s="1"/>
    </row>
    <row r="38641" spans="3:3">
      <c r="C38641" s="1"/>
    </row>
    <row r="38642" spans="3:3">
      <c r="C38642" s="1"/>
    </row>
    <row r="38643" spans="3:3">
      <c r="C38643" s="1"/>
    </row>
    <row r="38644" spans="3:3">
      <c r="C38644" s="1"/>
    </row>
    <row r="38645" spans="3:3">
      <c r="C38645" s="1"/>
    </row>
    <row r="38646" spans="3:3">
      <c r="C38646" s="1"/>
    </row>
    <row r="38647" spans="3:3">
      <c r="C38647" s="1"/>
    </row>
    <row r="38648" spans="3:3">
      <c r="C38648" s="1"/>
    </row>
    <row r="38649" spans="3:3">
      <c r="C38649" s="1"/>
    </row>
    <row r="38650" spans="3:3">
      <c r="C38650" s="1"/>
    </row>
    <row r="38651" spans="3:3">
      <c r="C38651" s="1"/>
    </row>
    <row r="38652" spans="3:3">
      <c r="C38652" s="1"/>
    </row>
    <row r="38653" spans="3:3">
      <c r="C38653" s="1"/>
    </row>
    <row r="38654" spans="3:3">
      <c r="C38654" s="1"/>
    </row>
    <row r="38655" spans="3:3">
      <c r="C38655" s="1"/>
    </row>
    <row r="38656" spans="3:3">
      <c r="C38656" s="1"/>
    </row>
    <row r="38657" spans="3:3">
      <c r="C38657" s="1"/>
    </row>
    <row r="38658" spans="3:3">
      <c r="C38658" s="1"/>
    </row>
    <row r="38659" spans="3:3">
      <c r="C38659" s="1"/>
    </row>
    <row r="38660" spans="3:3">
      <c r="C38660" s="1"/>
    </row>
    <row r="38661" spans="3:3">
      <c r="C38661" s="1"/>
    </row>
    <row r="38662" spans="3:3">
      <c r="C38662" s="1"/>
    </row>
    <row r="38663" spans="3:3">
      <c r="C38663" s="1"/>
    </row>
    <row r="38664" spans="3:3">
      <c r="C38664" s="1"/>
    </row>
    <row r="38665" spans="3:3">
      <c r="C38665" s="1"/>
    </row>
    <row r="38666" spans="3:3">
      <c r="C38666" s="1"/>
    </row>
    <row r="38667" spans="3:3">
      <c r="C38667" s="1"/>
    </row>
    <row r="38668" spans="3:3">
      <c r="C38668" s="1"/>
    </row>
    <row r="38669" spans="3:3">
      <c r="C38669" s="1"/>
    </row>
    <row r="38670" spans="3:3">
      <c r="C38670" s="1"/>
    </row>
    <row r="38671" spans="3:3">
      <c r="C38671" s="1"/>
    </row>
    <row r="38672" spans="3:3">
      <c r="C38672" s="1"/>
    </row>
    <row r="38673" spans="3:3">
      <c r="C38673" s="1"/>
    </row>
    <row r="38674" spans="3:3">
      <c r="C38674" s="1"/>
    </row>
    <row r="38675" spans="3:3">
      <c r="C38675" s="1"/>
    </row>
    <row r="38676" spans="3:3">
      <c r="C38676" s="1"/>
    </row>
    <row r="38677" spans="3:3">
      <c r="C38677" s="1"/>
    </row>
    <row r="38678" spans="3:3">
      <c r="C38678" s="1"/>
    </row>
    <row r="38679" spans="3:3">
      <c r="C38679" s="1"/>
    </row>
    <row r="38680" spans="3:3">
      <c r="C38680" s="1"/>
    </row>
    <row r="38681" spans="3:3">
      <c r="C38681" s="1"/>
    </row>
    <row r="38682" spans="3:3">
      <c r="C38682" s="1"/>
    </row>
    <row r="38683" spans="3:3">
      <c r="C38683" s="1"/>
    </row>
    <row r="38684" spans="3:3">
      <c r="C38684" s="1"/>
    </row>
    <row r="38685" spans="3:3">
      <c r="C38685" s="1"/>
    </row>
    <row r="38686" spans="3:3">
      <c r="C38686" s="1"/>
    </row>
    <row r="38687" spans="3:3">
      <c r="C38687" s="1"/>
    </row>
    <row r="38688" spans="3:3">
      <c r="C38688" s="1"/>
    </row>
    <row r="38689" spans="3:3">
      <c r="C38689" s="1"/>
    </row>
    <row r="38690" spans="3:3">
      <c r="C38690" s="1"/>
    </row>
    <row r="38691" spans="3:3">
      <c r="C38691" s="1"/>
    </row>
    <row r="38692" spans="3:3">
      <c r="C38692" s="1"/>
    </row>
    <row r="38693" spans="3:3">
      <c r="C38693" s="1"/>
    </row>
    <row r="38694" spans="3:3">
      <c r="C38694" s="1"/>
    </row>
    <row r="38695" spans="3:3">
      <c r="C38695" s="1"/>
    </row>
    <row r="38696" spans="3:3">
      <c r="C38696" s="1"/>
    </row>
    <row r="38697" spans="3:3">
      <c r="C38697" s="1"/>
    </row>
    <row r="38698" spans="3:3">
      <c r="C38698" s="1"/>
    </row>
    <row r="38699" spans="3:3">
      <c r="C38699" s="1"/>
    </row>
    <row r="38700" spans="3:3">
      <c r="C38700" s="1"/>
    </row>
    <row r="38701" spans="3:3">
      <c r="C38701" s="1"/>
    </row>
    <row r="38702" spans="3:3">
      <c r="C38702" s="1"/>
    </row>
    <row r="38703" spans="3:3">
      <c r="C38703" s="1"/>
    </row>
    <row r="38704" spans="3:3">
      <c r="C38704" s="1"/>
    </row>
    <row r="38705" spans="3:3">
      <c r="C38705" s="1"/>
    </row>
    <row r="38706" spans="3:3">
      <c r="C38706" s="1"/>
    </row>
    <row r="38707" spans="3:3">
      <c r="C38707" s="1"/>
    </row>
    <row r="38708" spans="3:3">
      <c r="C38708" s="1"/>
    </row>
    <row r="38709" spans="3:3">
      <c r="C38709" s="1"/>
    </row>
    <row r="38710" spans="3:3">
      <c r="C38710" s="1"/>
    </row>
    <row r="38711" spans="3:3">
      <c r="C38711" s="1"/>
    </row>
    <row r="38712" spans="3:3">
      <c r="C38712" s="1"/>
    </row>
    <row r="38713" spans="3:3">
      <c r="C38713" s="1"/>
    </row>
    <row r="38714" spans="3:3">
      <c r="C38714" s="1"/>
    </row>
    <row r="38715" spans="3:3">
      <c r="C38715" s="1"/>
    </row>
    <row r="38716" spans="3:3">
      <c r="C38716" s="1"/>
    </row>
    <row r="38717" spans="3:3">
      <c r="C38717" s="1"/>
    </row>
    <row r="38718" spans="3:3">
      <c r="C38718" s="1"/>
    </row>
    <row r="38719" spans="3:3">
      <c r="C38719" s="1"/>
    </row>
    <row r="38720" spans="3:3">
      <c r="C38720" s="1"/>
    </row>
    <row r="38721" spans="3:3">
      <c r="C38721" s="1"/>
    </row>
    <row r="38722" spans="3:3">
      <c r="C38722" s="1"/>
    </row>
    <row r="38723" spans="3:3">
      <c r="C38723" s="1"/>
    </row>
    <row r="38724" spans="3:3">
      <c r="C38724" s="1"/>
    </row>
    <row r="38725" spans="3:3">
      <c r="C38725" s="1"/>
    </row>
    <row r="38726" spans="3:3">
      <c r="C38726" s="1"/>
    </row>
    <row r="38727" spans="3:3">
      <c r="C38727" s="1"/>
    </row>
    <row r="38728" spans="3:3">
      <c r="C38728" s="1"/>
    </row>
    <row r="38729" spans="3:3">
      <c r="C38729" s="1"/>
    </row>
    <row r="38730" spans="3:3">
      <c r="C38730" s="1"/>
    </row>
    <row r="38731" spans="3:3">
      <c r="C38731" s="1"/>
    </row>
    <row r="38732" spans="3:3">
      <c r="C38732" s="1"/>
    </row>
    <row r="38733" spans="3:3">
      <c r="C38733" s="1"/>
    </row>
    <row r="38734" spans="3:3">
      <c r="C38734" s="1"/>
    </row>
    <row r="38735" spans="3:3">
      <c r="C38735" s="1"/>
    </row>
    <row r="38736" spans="3:3">
      <c r="C38736" s="1"/>
    </row>
    <row r="38737" spans="3:3">
      <c r="C38737" s="1"/>
    </row>
    <row r="38738" spans="3:3">
      <c r="C38738" s="1"/>
    </row>
    <row r="38739" spans="3:3">
      <c r="C38739" s="1"/>
    </row>
    <row r="38740" spans="3:3">
      <c r="C38740" s="1"/>
    </row>
    <row r="38741" spans="3:3">
      <c r="C38741" s="1"/>
    </row>
    <row r="38742" spans="3:3">
      <c r="C38742" s="1"/>
    </row>
    <row r="38743" spans="3:3">
      <c r="C38743" s="1"/>
    </row>
    <row r="38744" spans="3:3">
      <c r="C38744" s="1"/>
    </row>
    <row r="38745" spans="3:3">
      <c r="C38745" s="1"/>
    </row>
    <row r="38746" spans="3:3">
      <c r="C38746" s="1"/>
    </row>
    <row r="38747" spans="3:3">
      <c r="C38747" s="1"/>
    </row>
    <row r="38748" spans="3:3">
      <c r="C38748" s="1"/>
    </row>
    <row r="38749" spans="3:3">
      <c r="C38749" s="1"/>
    </row>
    <row r="38750" spans="3:3">
      <c r="C38750" s="1"/>
    </row>
    <row r="38751" spans="3:3">
      <c r="C38751" s="1"/>
    </row>
    <row r="38752" spans="3:3">
      <c r="C38752" s="1"/>
    </row>
    <row r="38753" spans="3:3">
      <c r="C38753" s="1"/>
    </row>
    <row r="38754" spans="3:3">
      <c r="C38754" s="1"/>
    </row>
    <row r="38755" spans="3:3">
      <c r="C38755" s="1"/>
    </row>
    <row r="38756" spans="3:3">
      <c r="C38756" s="1"/>
    </row>
    <row r="38757" spans="3:3">
      <c r="C38757" s="1"/>
    </row>
    <row r="38758" spans="3:3">
      <c r="C38758" s="1"/>
    </row>
    <row r="38759" spans="3:3">
      <c r="C38759" s="1"/>
    </row>
    <row r="38760" spans="3:3">
      <c r="C38760" s="1"/>
    </row>
    <row r="38761" spans="3:3">
      <c r="C38761" s="1"/>
    </row>
    <row r="38762" spans="3:3">
      <c r="C38762" s="1"/>
    </row>
    <row r="38763" spans="3:3">
      <c r="C38763" s="1"/>
    </row>
    <row r="38764" spans="3:3">
      <c r="C38764" s="1"/>
    </row>
    <row r="38765" spans="3:3">
      <c r="C38765" s="1"/>
    </row>
    <row r="38766" spans="3:3">
      <c r="C38766" s="1"/>
    </row>
    <row r="38767" spans="3:3">
      <c r="C38767" s="1"/>
    </row>
    <row r="38768" spans="3:3">
      <c r="C38768" s="1"/>
    </row>
    <row r="38769" spans="3:3">
      <c r="C38769" s="1"/>
    </row>
    <row r="38770" spans="3:3">
      <c r="C38770" s="1"/>
    </row>
    <row r="38771" spans="3:3">
      <c r="C38771" s="1"/>
    </row>
    <row r="38772" spans="3:3">
      <c r="C38772" s="1"/>
    </row>
    <row r="38773" spans="3:3">
      <c r="C38773" s="1"/>
    </row>
    <row r="38774" spans="3:3">
      <c r="C38774" s="1"/>
    </row>
    <row r="38775" spans="3:3">
      <c r="C38775" s="1"/>
    </row>
    <row r="38776" spans="3:3">
      <c r="C38776" s="1"/>
    </row>
    <row r="38777" spans="3:3">
      <c r="C38777" s="1"/>
    </row>
    <row r="38778" spans="3:3">
      <c r="C38778" s="1"/>
    </row>
    <row r="38779" spans="3:3">
      <c r="C38779" s="1"/>
    </row>
    <row r="38780" spans="3:3">
      <c r="C38780" s="1"/>
    </row>
    <row r="38781" spans="3:3">
      <c r="C38781" s="1"/>
    </row>
    <row r="38782" spans="3:3">
      <c r="C38782" s="1"/>
    </row>
    <row r="38783" spans="3:3">
      <c r="C38783" s="1"/>
    </row>
    <row r="38784" spans="3:3">
      <c r="C38784" s="1"/>
    </row>
    <row r="38785" spans="3:3">
      <c r="C38785" s="1"/>
    </row>
    <row r="38786" spans="3:3">
      <c r="C38786" s="1"/>
    </row>
    <row r="38787" spans="3:3">
      <c r="C38787" s="1"/>
    </row>
    <row r="38788" spans="3:3">
      <c r="C38788" s="1"/>
    </row>
    <row r="38789" spans="3:3">
      <c r="C38789" s="1"/>
    </row>
    <row r="38790" spans="3:3">
      <c r="C38790" s="1"/>
    </row>
    <row r="38791" spans="3:3">
      <c r="C38791" s="1"/>
    </row>
    <row r="38792" spans="3:3">
      <c r="C38792" s="1"/>
    </row>
    <row r="38793" spans="3:3">
      <c r="C38793" s="1"/>
    </row>
    <row r="38794" spans="3:3">
      <c r="C38794" s="1"/>
    </row>
    <row r="38795" spans="3:3">
      <c r="C38795" s="1"/>
    </row>
    <row r="38796" spans="3:3">
      <c r="C38796" s="1"/>
    </row>
    <row r="38797" spans="3:3">
      <c r="C38797" s="1"/>
    </row>
    <row r="38798" spans="3:3">
      <c r="C38798" s="1"/>
    </row>
    <row r="38799" spans="3:3">
      <c r="C38799" s="1"/>
    </row>
    <row r="38800" spans="3:3">
      <c r="C38800" s="1"/>
    </row>
    <row r="38801" spans="3:3">
      <c r="C38801" s="1"/>
    </row>
    <row r="38802" spans="3:3">
      <c r="C38802" s="1"/>
    </row>
    <row r="38803" spans="3:3">
      <c r="C38803" s="1"/>
    </row>
    <row r="38804" spans="3:3">
      <c r="C38804" s="1"/>
    </row>
    <row r="38805" spans="3:3">
      <c r="C38805" s="1"/>
    </row>
    <row r="38806" spans="3:3">
      <c r="C38806" s="1"/>
    </row>
    <row r="38807" spans="3:3">
      <c r="C38807" s="1"/>
    </row>
    <row r="38808" spans="3:3">
      <c r="C38808" s="1"/>
    </row>
    <row r="38809" spans="3:3">
      <c r="C38809" s="1"/>
    </row>
    <row r="38810" spans="3:3">
      <c r="C38810" s="1"/>
    </row>
    <row r="38811" spans="3:3">
      <c r="C38811" s="1"/>
    </row>
    <row r="38812" spans="3:3">
      <c r="C38812" s="1"/>
    </row>
    <row r="38813" spans="3:3">
      <c r="C38813" s="1"/>
    </row>
    <row r="38814" spans="3:3">
      <c r="C38814" s="1"/>
    </row>
    <row r="38815" spans="3:3">
      <c r="C38815" s="1"/>
    </row>
    <row r="38816" spans="3:3">
      <c r="C38816" s="1"/>
    </row>
    <row r="38817" spans="3:3">
      <c r="C38817" s="1"/>
    </row>
    <row r="38818" spans="3:3">
      <c r="C38818" s="1"/>
    </row>
    <row r="38819" spans="3:3">
      <c r="C38819" s="1"/>
    </row>
    <row r="38820" spans="3:3">
      <c r="C38820" s="1"/>
    </row>
    <row r="38821" spans="3:3">
      <c r="C38821" s="1"/>
    </row>
    <row r="38822" spans="3:3">
      <c r="C38822" s="1"/>
    </row>
    <row r="38823" spans="3:3">
      <c r="C38823" s="1"/>
    </row>
    <row r="38824" spans="3:3">
      <c r="C38824" s="1"/>
    </row>
    <row r="38825" spans="3:3">
      <c r="C38825" s="1"/>
    </row>
    <row r="38826" spans="3:3">
      <c r="C38826" s="1"/>
    </row>
    <row r="38827" spans="3:3">
      <c r="C38827" s="1"/>
    </row>
    <row r="38828" spans="3:3">
      <c r="C38828" s="1"/>
    </row>
    <row r="38829" spans="3:3">
      <c r="C38829" s="1"/>
    </row>
    <row r="38830" spans="3:3">
      <c r="C38830" s="1"/>
    </row>
    <row r="38831" spans="3:3">
      <c r="C38831" s="1"/>
    </row>
    <row r="38832" spans="3:3">
      <c r="C38832" s="1"/>
    </row>
    <row r="38833" spans="3:3">
      <c r="C38833" s="1"/>
    </row>
    <row r="38834" spans="3:3">
      <c r="C38834" s="1"/>
    </row>
    <row r="38835" spans="3:3">
      <c r="C38835" s="1"/>
    </row>
    <row r="38836" spans="3:3">
      <c r="C38836" s="1"/>
    </row>
    <row r="38837" spans="3:3">
      <c r="C38837" s="1"/>
    </row>
    <row r="38838" spans="3:3">
      <c r="C38838" s="1"/>
    </row>
    <row r="38839" spans="3:3">
      <c r="C38839" s="1"/>
    </row>
    <row r="38840" spans="3:3">
      <c r="C38840" s="1"/>
    </row>
    <row r="38841" spans="3:3">
      <c r="C38841" s="1"/>
    </row>
    <row r="38842" spans="3:3">
      <c r="C38842" s="1"/>
    </row>
    <row r="38843" spans="3:3">
      <c r="C38843" s="1"/>
    </row>
    <row r="38844" spans="3:3">
      <c r="C38844" s="1"/>
    </row>
    <row r="38845" spans="3:3">
      <c r="C38845" s="1"/>
    </row>
    <row r="38846" spans="3:3">
      <c r="C38846" s="1"/>
    </row>
    <row r="38847" spans="3:3">
      <c r="C38847" s="1"/>
    </row>
    <row r="38848" spans="3:3">
      <c r="C38848" s="1"/>
    </row>
    <row r="38849" spans="3:3">
      <c r="C38849" s="1"/>
    </row>
    <row r="38850" spans="3:3">
      <c r="C38850" s="1"/>
    </row>
    <row r="38851" spans="3:3">
      <c r="C38851" s="1"/>
    </row>
    <row r="38852" spans="3:3">
      <c r="C38852" s="1"/>
    </row>
    <row r="38853" spans="3:3">
      <c r="C38853" s="1"/>
    </row>
    <row r="38854" spans="3:3">
      <c r="C38854" s="1"/>
    </row>
    <row r="38855" spans="3:3">
      <c r="C38855" s="1"/>
    </row>
    <row r="38856" spans="3:3">
      <c r="C38856" s="1"/>
    </row>
    <row r="38857" spans="3:3">
      <c r="C38857" s="1"/>
    </row>
    <row r="38858" spans="3:3">
      <c r="C38858" s="1"/>
    </row>
    <row r="38859" spans="3:3">
      <c r="C38859" s="1"/>
    </row>
    <row r="38860" spans="3:3">
      <c r="C38860" s="1"/>
    </row>
    <row r="38861" spans="3:3">
      <c r="C38861" s="1"/>
    </row>
    <row r="38862" spans="3:3">
      <c r="C38862" s="1"/>
    </row>
    <row r="38863" spans="3:3">
      <c r="C38863" s="1"/>
    </row>
    <row r="38864" spans="3:3">
      <c r="C38864" s="1"/>
    </row>
    <row r="38865" spans="3:3">
      <c r="C38865" s="1"/>
    </row>
    <row r="38866" spans="3:3">
      <c r="C38866" s="1"/>
    </row>
    <row r="38867" spans="3:3">
      <c r="C38867" s="1"/>
    </row>
    <row r="38868" spans="3:3">
      <c r="C38868" s="1"/>
    </row>
    <row r="38869" spans="3:3">
      <c r="C38869" s="1"/>
    </row>
    <row r="38870" spans="3:3">
      <c r="C38870" s="1"/>
    </row>
    <row r="38871" spans="3:3">
      <c r="C38871" s="1"/>
    </row>
    <row r="38872" spans="3:3">
      <c r="C38872" s="1"/>
    </row>
    <row r="38873" spans="3:3">
      <c r="C38873" s="1"/>
    </row>
    <row r="38874" spans="3:3">
      <c r="C38874" s="1"/>
    </row>
    <row r="38875" spans="3:3">
      <c r="C38875" s="1"/>
    </row>
    <row r="38876" spans="3:3">
      <c r="C38876" s="1"/>
    </row>
    <row r="38877" spans="3:3">
      <c r="C38877" s="1"/>
    </row>
    <row r="38878" spans="3:3">
      <c r="C38878" s="1"/>
    </row>
    <row r="38879" spans="3:3">
      <c r="C38879" s="1"/>
    </row>
    <row r="38880" spans="3:3">
      <c r="C38880" s="1"/>
    </row>
    <row r="38881" spans="3:3">
      <c r="C38881" s="1"/>
    </row>
    <row r="38882" spans="3:3">
      <c r="C38882" s="1"/>
    </row>
    <row r="38883" spans="3:3">
      <c r="C38883" s="1"/>
    </row>
    <row r="38884" spans="3:3">
      <c r="C38884" s="1"/>
    </row>
    <row r="38885" spans="3:3">
      <c r="C38885" s="1"/>
    </row>
    <row r="38886" spans="3:3">
      <c r="C38886" s="1"/>
    </row>
    <row r="38887" spans="3:3">
      <c r="C38887" s="1"/>
    </row>
    <row r="38888" spans="3:3">
      <c r="C38888" s="1"/>
    </row>
    <row r="38889" spans="3:3">
      <c r="C38889" s="1"/>
    </row>
    <row r="38890" spans="3:3">
      <c r="C38890" s="1"/>
    </row>
    <row r="38891" spans="3:3">
      <c r="C38891" s="1"/>
    </row>
    <row r="38892" spans="3:3">
      <c r="C38892" s="1"/>
    </row>
    <row r="38893" spans="3:3">
      <c r="C38893" s="1"/>
    </row>
    <row r="38894" spans="3:3">
      <c r="C38894" s="1"/>
    </row>
    <row r="38895" spans="3:3">
      <c r="C38895" s="1"/>
    </row>
    <row r="38896" spans="3:3">
      <c r="C38896" s="1"/>
    </row>
    <row r="38897" spans="3:3">
      <c r="C38897" s="1"/>
    </row>
    <row r="38898" spans="3:3">
      <c r="C38898" s="1"/>
    </row>
    <row r="38899" spans="3:3">
      <c r="C38899" s="1"/>
    </row>
    <row r="38900" spans="3:3">
      <c r="C38900" s="1"/>
    </row>
    <row r="38901" spans="3:3">
      <c r="C38901" s="1"/>
    </row>
    <row r="38902" spans="3:3">
      <c r="C38902" s="1"/>
    </row>
    <row r="38903" spans="3:3">
      <c r="C38903" s="1"/>
    </row>
    <row r="38904" spans="3:3">
      <c r="C38904" s="1"/>
    </row>
    <row r="38905" spans="3:3">
      <c r="C38905" s="1"/>
    </row>
    <row r="38906" spans="3:3">
      <c r="C38906" s="1"/>
    </row>
    <row r="38907" spans="3:3">
      <c r="C38907" s="1"/>
    </row>
    <row r="38908" spans="3:3">
      <c r="C38908" s="1"/>
    </row>
    <row r="38909" spans="3:3">
      <c r="C38909" s="1"/>
    </row>
    <row r="38910" spans="3:3">
      <c r="C38910" s="1"/>
    </row>
    <row r="38911" spans="3:3">
      <c r="C38911" s="1"/>
    </row>
    <row r="38912" spans="3:3">
      <c r="C38912" s="1"/>
    </row>
    <row r="38913" spans="3:3">
      <c r="C38913" s="1"/>
    </row>
    <row r="38914" spans="3:3">
      <c r="C38914" s="1"/>
    </row>
    <row r="38915" spans="3:3">
      <c r="C38915" s="1"/>
    </row>
    <row r="38916" spans="3:3">
      <c r="C38916" s="1"/>
    </row>
    <row r="38917" spans="3:3">
      <c r="C38917" s="1"/>
    </row>
    <row r="38918" spans="3:3">
      <c r="C38918" s="1"/>
    </row>
    <row r="38919" spans="3:3">
      <c r="C38919" s="1"/>
    </row>
    <row r="38920" spans="3:3">
      <c r="C38920" s="1"/>
    </row>
    <row r="38921" spans="3:3">
      <c r="C38921" s="1"/>
    </row>
    <row r="38922" spans="3:3">
      <c r="C38922" s="1"/>
    </row>
    <row r="38923" spans="3:3">
      <c r="C38923" s="1"/>
    </row>
    <row r="38924" spans="3:3">
      <c r="C38924" s="1"/>
    </row>
    <row r="38925" spans="3:3">
      <c r="C38925" s="1"/>
    </row>
    <row r="38926" spans="3:3">
      <c r="C38926" s="1"/>
    </row>
    <row r="38927" spans="3:3">
      <c r="C38927" s="1"/>
    </row>
    <row r="38928" spans="3:3">
      <c r="C38928" s="1"/>
    </row>
    <row r="38929" spans="3:3">
      <c r="C38929" s="1"/>
    </row>
    <row r="38930" spans="3:3">
      <c r="C38930" s="1"/>
    </row>
    <row r="38931" spans="3:3">
      <c r="C38931" s="1"/>
    </row>
    <row r="38932" spans="3:3">
      <c r="C38932" s="1"/>
    </row>
    <row r="38933" spans="3:3">
      <c r="C38933" s="1"/>
    </row>
    <row r="38934" spans="3:3">
      <c r="C38934" s="1"/>
    </row>
    <row r="38935" spans="3:3">
      <c r="C38935" s="1"/>
    </row>
    <row r="38936" spans="3:3">
      <c r="C38936" s="1"/>
    </row>
    <row r="38937" spans="3:3">
      <c r="C38937" s="1"/>
    </row>
    <row r="38938" spans="3:3">
      <c r="C38938" s="1"/>
    </row>
    <row r="38939" spans="3:3">
      <c r="C38939" s="1"/>
    </row>
    <row r="38940" spans="3:3">
      <c r="C38940" s="1"/>
    </row>
    <row r="38941" spans="3:3">
      <c r="C38941" s="1"/>
    </row>
    <row r="38942" spans="3:3">
      <c r="C38942" s="1"/>
    </row>
    <row r="38943" spans="3:3">
      <c r="C38943" s="1"/>
    </row>
    <row r="38944" spans="3:3">
      <c r="C38944" s="1"/>
    </row>
    <row r="38945" spans="3:3">
      <c r="C38945" s="1"/>
    </row>
    <row r="38946" spans="3:3">
      <c r="C38946" s="1"/>
    </row>
    <row r="38947" spans="3:3">
      <c r="C38947" s="1"/>
    </row>
    <row r="38948" spans="3:3">
      <c r="C38948" s="1"/>
    </row>
    <row r="38949" spans="3:3">
      <c r="C38949" s="1"/>
    </row>
    <row r="38950" spans="3:3">
      <c r="C38950" s="1"/>
    </row>
    <row r="38951" spans="3:3">
      <c r="C38951" s="1"/>
    </row>
    <row r="38952" spans="3:3">
      <c r="C38952" s="1"/>
    </row>
    <row r="38953" spans="3:3">
      <c r="C38953" s="1"/>
    </row>
    <row r="38954" spans="3:3">
      <c r="C38954" s="1"/>
    </row>
    <row r="38955" spans="3:3">
      <c r="C38955" s="1"/>
    </row>
    <row r="38956" spans="3:3">
      <c r="C38956" s="1"/>
    </row>
    <row r="38957" spans="3:3">
      <c r="C38957" s="1"/>
    </row>
    <row r="38958" spans="3:3">
      <c r="C38958" s="1"/>
    </row>
    <row r="38959" spans="3:3">
      <c r="C38959" s="1"/>
    </row>
    <row r="38960" spans="3:3">
      <c r="C38960" s="1"/>
    </row>
    <row r="38961" spans="3:3">
      <c r="C38961" s="1"/>
    </row>
    <row r="38962" spans="3:3">
      <c r="C38962" s="1"/>
    </row>
    <row r="38963" spans="3:3">
      <c r="C38963" s="1"/>
    </row>
    <row r="38964" spans="3:3">
      <c r="C38964" s="1"/>
    </row>
    <row r="38965" spans="3:3">
      <c r="C38965" s="1"/>
    </row>
    <row r="38966" spans="3:3">
      <c r="C38966" s="1"/>
    </row>
    <row r="38967" spans="3:3">
      <c r="C38967" s="1"/>
    </row>
    <row r="38968" spans="3:3">
      <c r="C38968" s="1"/>
    </row>
    <row r="38969" spans="3:3">
      <c r="C38969" s="1"/>
    </row>
    <row r="38970" spans="3:3">
      <c r="C38970" s="1"/>
    </row>
    <row r="38971" spans="3:3">
      <c r="C38971" s="1"/>
    </row>
    <row r="38972" spans="3:3">
      <c r="C38972" s="1"/>
    </row>
    <row r="38973" spans="3:3">
      <c r="C38973" s="1"/>
    </row>
    <row r="38974" spans="3:3">
      <c r="C38974" s="1"/>
    </row>
    <row r="38975" spans="3:3">
      <c r="C38975" s="1"/>
    </row>
    <row r="38976" spans="3:3">
      <c r="C38976" s="1"/>
    </row>
    <row r="38977" spans="3:3">
      <c r="C38977" s="1"/>
    </row>
    <row r="38978" spans="3:3">
      <c r="C38978" s="1"/>
    </row>
    <row r="38979" spans="3:3">
      <c r="C38979" s="1"/>
    </row>
    <row r="38980" spans="3:3">
      <c r="C38980" s="1"/>
    </row>
    <row r="38981" spans="3:3">
      <c r="C38981" s="1"/>
    </row>
    <row r="38982" spans="3:3">
      <c r="C38982" s="1"/>
    </row>
    <row r="38983" spans="3:3">
      <c r="C38983" s="1"/>
    </row>
    <row r="38984" spans="3:3">
      <c r="C38984" s="1"/>
    </row>
    <row r="38985" spans="3:3">
      <c r="C38985" s="1"/>
    </row>
    <row r="38986" spans="3:3">
      <c r="C38986" s="1"/>
    </row>
    <row r="38987" spans="3:3">
      <c r="C38987" s="1"/>
    </row>
    <row r="38988" spans="3:3">
      <c r="C38988" s="1"/>
    </row>
    <row r="38989" spans="3:3">
      <c r="C38989" s="1"/>
    </row>
    <row r="38990" spans="3:3">
      <c r="C38990" s="1"/>
    </row>
    <row r="38991" spans="3:3">
      <c r="C38991" s="1"/>
    </row>
    <row r="38992" spans="3:3">
      <c r="C38992" s="1"/>
    </row>
    <row r="38993" spans="3:3">
      <c r="C38993" s="1"/>
    </row>
    <row r="38994" spans="3:3">
      <c r="C38994" s="1"/>
    </row>
    <row r="38995" spans="3:3">
      <c r="C38995" s="1"/>
    </row>
    <row r="38996" spans="3:3">
      <c r="C38996" s="1"/>
    </row>
    <row r="38997" spans="3:3">
      <c r="C38997" s="1"/>
    </row>
    <row r="38998" spans="3:3">
      <c r="C38998" s="1"/>
    </row>
    <row r="38999" spans="3:3">
      <c r="C38999" s="1"/>
    </row>
    <row r="39000" spans="3:3">
      <c r="C39000" s="1"/>
    </row>
    <row r="39001" spans="3:3">
      <c r="C39001" s="1"/>
    </row>
    <row r="39002" spans="3:3">
      <c r="C39002" s="1"/>
    </row>
    <row r="39003" spans="3:3">
      <c r="C39003" s="1"/>
    </row>
    <row r="39004" spans="3:3">
      <c r="C39004" s="1"/>
    </row>
    <row r="39005" spans="3:3">
      <c r="C39005" s="1"/>
    </row>
    <row r="39006" spans="3:3">
      <c r="C39006" s="1"/>
    </row>
    <row r="39007" spans="3:3">
      <c r="C39007" s="1"/>
    </row>
    <row r="39008" spans="3:3">
      <c r="C39008" s="1"/>
    </row>
    <row r="39009" spans="3:3">
      <c r="C39009" s="1"/>
    </row>
    <row r="39010" spans="3:3">
      <c r="C39010" s="1"/>
    </row>
    <row r="39011" spans="3:3">
      <c r="C39011" s="1"/>
    </row>
    <row r="39012" spans="3:3">
      <c r="C39012" s="1"/>
    </row>
    <row r="39013" spans="3:3">
      <c r="C39013" s="1"/>
    </row>
    <row r="39014" spans="3:3">
      <c r="C39014" s="1"/>
    </row>
    <row r="39015" spans="3:3">
      <c r="C39015" s="1"/>
    </row>
    <row r="39016" spans="3:3">
      <c r="C39016" s="1"/>
    </row>
    <row r="39017" spans="3:3">
      <c r="C39017" s="1"/>
    </row>
    <row r="39018" spans="3:3">
      <c r="C39018" s="1"/>
    </row>
    <row r="39019" spans="3:3">
      <c r="C39019" s="1"/>
    </row>
    <row r="39020" spans="3:3">
      <c r="C39020" s="1"/>
    </row>
    <row r="39021" spans="3:3">
      <c r="C39021" s="1"/>
    </row>
    <row r="39022" spans="3:3">
      <c r="C39022" s="1"/>
    </row>
    <row r="39023" spans="3:3">
      <c r="C39023" s="1"/>
    </row>
    <row r="39024" spans="3:3">
      <c r="C39024" s="1"/>
    </row>
    <row r="39025" spans="3:3">
      <c r="C39025" s="1"/>
    </row>
    <row r="39026" spans="3:3">
      <c r="C39026" s="1"/>
    </row>
    <row r="39027" spans="3:3">
      <c r="C39027" s="1"/>
    </row>
    <row r="39028" spans="3:3">
      <c r="C39028" s="1"/>
    </row>
    <row r="39029" spans="3:3">
      <c r="C39029" s="1"/>
    </row>
    <row r="39030" spans="3:3">
      <c r="C39030" s="1"/>
    </row>
    <row r="39031" spans="3:3">
      <c r="C39031" s="1"/>
    </row>
    <row r="39032" spans="3:3">
      <c r="C39032" s="1"/>
    </row>
    <row r="39033" spans="3:3">
      <c r="C39033" s="1"/>
    </row>
    <row r="39034" spans="3:3">
      <c r="C39034" s="1"/>
    </row>
    <row r="39035" spans="3:3">
      <c r="C39035" s="1"/>
    </row>
    <row r="39036" spans="3:3">
      <c r="C39036" s="1"/>
    </row>
    <row r="39037" spans="3:3">
      <c r="C39037" s="1"/>
    </row>
    <row r="39038" spans="3:3">
      <c r="C39038" s="1"/>
    </row>
    <row r="39039" spans="3:3">
      <c r="C39039" s="1"/>
    </row>
    <row r="39040" spans="3:3">
      <c r="C39040" s="1"/>
    </row>
    <row r="39041" spans="3:3">
      <c r="C39041" s="1"/>
    </row>
    <row r="39042" spans="3:3">
      <c r="C39042" s="1"/>
    </row>
    <row r="39043" spans="3:3">
      <c r="C39043" s="1"/>
    </row>
    <row r="39044" spans="3:3">
      <c r="C39044" s="1"/>
    </row>
    <row r="39045" spans="3:3">
      <c r="C39045" s="1"/>
    </row>
    <row r="39046" spans="3:3">
      <c r="C39046" s="1"/>
    </row>
    <row r="39047" spans="3:3">
      <c r="C39047" s="1"/>
    </row>
    <row r="39048" spans="3:3">
      <c r="C39048" s="1"/>
    </row>
    <row r="39049" spans="3:3">
      <c r="C39049" s="1"/>
    </row>
    <row r="39050" spans="3:3">
      <c r="C39050" s="1"/>
    </row>
    <row r="39051" spans="3:3">
      <c r="C39051" s="1"/>
    </row>
    <row r="39052" spans="3:3">
      <c r="C39052" s="1"/>
    </row>
    <row r="39053" spans="3:3">
      <c r="C39053" s="1"/>
    </row>
    <row r="39054" spans="3:3">
      <c r="C39054" s="1"/>
    </row>
    <row r="39055" spans="3:3">
      <c r="C39055" s="1"/>
    </row>
    <row r="39056" spans="3:3">
      <c r="C39056" s="1"/>
    </row>
    <row r="39057" spans="3:3">
      <c r="C39057" s="1"/>
    </row>
    <row r="39058" spans="3:3">
      <c r="C39058" s="1"/>
    </row>
    <row r="39059" spans="3:3">
      <c r="C39059" s="1"/>
    </row>
    <row r="39060" spans="3:3">
      <c r="C39060" s="1"/>
    </row>
    <row r="39061" spans="3:3">
      <c r="C39061" s="1"/>
    </row>
    <row r="39062" spans="3:3">
      <c r="C39062" s="1"/>
    </row>
    <row r="39063" spans="3:3">
      <c r="C39063" s="1"/>
    </row>
    <row r="39064" spans="3:3">
      <c r="C39064" s="1"/>
    </row>
    <row r="39065" spans="3:3">
      <c r="C39065" s="1"/>
    </row>
    <row r="39066" spans="3:3">
      <c r="C39066" s="1"/>
    </row>
    <row r="39067" spans="3:3">
      <c r="C39067" s="1"/>
    </row>
    <row r="39068" spans="3:3">
      <c r="C39068" s="1"/>
    </row>
    <row r="39069" spans="3:3">
      <c r="C39069" s="1"/>
    </row>
    <row r="39070" spans="3:3">
      <c r="C39070" s="1"/>
    </row>
    <row r="39071" spans="3:3">
      <c r="C39071" s="1"/>
    </row>
    <row r="39072" spans="3:3">
      <c r="C39072" s="1"/>
    </row>
    <row r="39073" spans="3:3">
      <c r="C39073" s="1"/>
    </row>
    <row r="39074" spans="3:3">
      <c r="C39074" s="1"/>
    </row>
    <row r="39075" spans="3:3">
      <c r="C39075" s="1"/>
    </row>
    <row r="39076" spans="3:3">
      <c r="C39076" s="1"/>
    </row>
    <row r="39077" spans="3:3">
      <c r="C39077" s="1"/>
    </row>
    <row r="39078" spans="3:3">
      <c r="C39078" s="1"/>
    </row>
    <row r="39079" spans="3:3">
      <c r="C39079" s="1"/>
    </row>
    <row r="39080" spans="3:3">
      <c r="C39080" s="1"/>
    </row>
    <row r="39081" spans="3:3">
      <c r="C39081" s="1"/>
    </row>
    <row r="39082" spans="3:3">
      <c r="C39082" s="1"/>
    </row>
    <row r="39083" spans="3:3">
      <c r="C39083" s="1"/>
    </row>
    <row r="39084" spans="3:3">
      <c r="C39084" s="1"/>
    </row>
    <row r="39085" spans="3:3">
      <c r="C39085" s="1"/>
    </row>
    <row r="39086" spans="3:3">
      <c r="C39086" s="1"/>
    </row>
    <row r="39087" spans="3:3">
      <c r="C39087" s="1"/>
    </row>
    <row r="39088" spans="3:3">
      <c r="C39088" s="1"/>
    </row>
    <row r="39089" spans="3:3">
      <c r="C39089" s="1"/>
    </row>
    <row r="39090" spans="3:3">
      <c r="C39090" s="1"/>
    </row>
    <row r="39091" spans="3:3">
      <c r="C39091" s="1"/>
    </row>
    <row r="39092" spans="3:3">
      <c r="C39092" s="1"/>
    </row>
    <row r="39093" spans="3:3">
      <c r="C39093" s="1"/>
    </row>
    <row r="39094" spans="3:3">
      <c r="C39094" s="1"/>
    </row>
    <row r="39095" spans="3:3">
      <c r="C39095" s="1"/>
    </row>
    <row r="39096" spans="3:3">
      <c r="C39096" s="1"/>
    </row>
    <row r="39097" spans="3:3">
      <c r="C39097" s="1"/>
    </row>
    <row r="39098" spans="3:3">
      <c r="C39098" s="1"/>
    </row>
    <row r="39099" spans="3:3">
      <c r="C39099" s="1"/>
    </row>
    <row r="39100" spans="3:3">
      <c r="C39100" s="1"/>
    </row>
    <row r="39101" spans="3:3">
      <c r="C39101" s="1"/>
    </row>
    <row r="39102" spans="3:3">
      <c r="C39102" s="1"/>
    </row>
    <row r="39103" spans="3:3">
      <c r="C39103" s="1"/>
    </row>
    <row r="39104" spans="3:3">
      <c r="C39104" s="1"/>
    </row>
    <row r="39105" spans="3:3">
      <c r="C39105" s="1"/>
    </row>
    <row r="39106" spans="3:3">
      <c r="C39106" s="1"/>
    </row>
    <row r="39107" spans="3:3">
      <c r="C39107" s="1"/>
    </row>
    <row r="39108" spans="3:3">
      <c r="C39108" s="1"/>
    </row>
    <row r="39109" spans="3:3">
      <c r="C39109" s="1"/>
    </row>
    <row r="39110" spans="3:3">
      <c r="C39110" s="1"/>
    </row>
    <row r="39111" spans="3:3">
      <c r="C39111" s="1"/>
    </row>
    <row r="39112" spans="3:3">
      <c r="C39112" s="1"/>
    </row>
    <row r="39113" spans="3:3">
      <c r="C39113" s="1"/>
    </row>
    <row r="39114" spans="3:3">
      <c r="C39114" s="1"/>
    </row>
    <row r="39115" spans="3:3">
      <c r="C39115" s="1"/>
    </row>
    <row r="39116" spans="3:3">
      <c r="C39116" s="1"/>
    </row>
    <row r="39117" spans="3:3">
      <c r="C39117" s="1"/>
    </row>
    <row r="39118" spans="3:3">
      <c r="C39118" s="1"/>
    </row>
    <row r="39119" spans="3:3">
      <c r="C39119" s="1"/>
    </row>
    <row r="39120" spans="3:3">
      <c r="C39120" s="1"/>
    </row>
    <row r="39121" spans="3:3">
      <c r="C39121" s="1"/>
    </row>
    <row r="39122" spans="3:3">
      <c r="C39122" s="1"/>
    </row>
    <row r="39123" spans="3:3">
      <c r="C39123" s="1"/>
    </row>
    <row r="39124" spans="3:3">
      <c r="C39124" s="1"/>
    </row>
    <row r="39125" spans="3:3">
      <c r="C39125" s="1"/>
    </row>
    <row r="39126" spans="3:3">
      <c r="C39126" s="1"/>
    </row>
    <row r="39127" spans="3:3">
      <c r="C39127" s="1"/>
    </row>
    <row r="39128" spans="3:3">
      <c r="C39128" s="1"/>
    </row>
    <row r="39129" spans="3:3">
      <c r="C39129" s="1"/>
    </row>
    <row r="39130" spans="3:3">
      <c r="C39130" s="1"/>
    </row>
    <row r="39131" spans="3:3">
      <c r="C39131" s="1"/>
    </row>
    <row r="39132" spans="3:3">
      <c r="C39132" s="1"/>
    </row>
    <row r="39133" spans="3:3">
      <c r="C39133" s="1"/>
    </row>
    <row r="39134" spans="3:3">
      <c r="C39134" s="1"/>
    </row>
    <row r="39135" spans="3:3">
      <c r="C39135" s="1"/>
    </row>
    <row r="39136" spans="3:3">
      <c r="C39136" s="1"/>
    </row>
    <row r="39137" spans="3:3">
      <c r="C39137" s="1"/>
    </row>
    <row r="39138" spans="3:3">
      <c r="C39138" s="1"/>
    </row>
    <row r="39139" spans="3:3">
      <c r="C39139" s="1"/>
    </row>
    <row r="39140" spans="3:3">
      <c r="C39140" s="1"/>
    </row>
    <row r="39141" spans="3:3">
      <c r="C39141" s="1"/>
    </row>
    <row r="39142" spans="3:3">
      <c r="C39142" s="1"/>
    </row>
    <row r="39143" spans="3:3">
      <c r="C39143" s="1"/>
    </row>
    <row r="39144" spans="3:3">
      <c r="C39144" s="1"/>
    </row>
    <row r="39145" spans="3:3">
      <c r="C39145" s="1"/>
    </row>
    <row r="39146" spans="3:3">
      <c r="C39146" s="1"/>
    </row>
    <row r="39147" spans="3:3">
      <c r="C39147" s="1"/>
    </row>
    <row r="39148" spans="3:3">
      <c r="C39148" s="1"/>
    </row>
    <row r="39149" spans="3:3">
      <c r="C39149" s="1"/>
    </row>
    <row r="39150" spans="3:3">
      <c r="C39150" s="1"/>
    </row>
    <row r="39151" spans="3:3">
      <c r="C39151" s="1"/>
    </row>
    <row r="39152" spans="3:3">
      <c r="C39152" s="1"/>
    </row>
    <row r="39153" spans="3:3">
      <c r="C39153" s="1"/>
    </row>
    <row r="39154" spans="3:3">
      <c r="C39154" s="1"/>
    </row>
    <row r="39155" spans="3:3">
      <c r="C39155" s="1"/>
    </row>
    <row r="39156" spans="3:3">
      <c r="C39156" s="1"/>
    </row>
    <row r="39157" spans="3:3">
      <c r="C39157" s="1"/>
    </row>
    <row r="39158" spans="3:3">
      <c r="C39158" s="1"/>
    </row>
    <row r="39159" spans="3:3">
      <c r="C39159" s="1"/>
    </row>
    <row r="39160" spans="3:3">
      <c r="C39160" s="1"/>
    </row>
    <row r="39161" spans="3:3">
      <c r="C39161" s="1"/>
    </row>
    <row r="39162" spans="3:3">
      <c r="C39162" s="1"/>
    </row>
    <row r="39163" spans="3:3">
      <c r="C39163" s="1"/>
    </row>
    <row r="39164" spans="3:3">
      <c r="C39164" s="1"/>
    </row>
    <row r="39165" spans="3:3">
      <c r="C39165" s="1"/>
    </row>
    <row r="39166" spans="3:3">
      <c r="C39166" s="1"/>
    </row>
    <row r="39167" spans="3:3">
      <c r="C39167" s="1"/>
    </row>
    <row r="39168" spans="3:3">
      <c r="C39168" s="1"/>
    </row>
    <row r="39169" spans="3:3">
      <c r="C39169" s="1"/>
    </row>
    <row r="39170" spans="3:3">
      <c r="C39170" s="1"/>
    </row>
    <row r="39171" spans="3:3">
      <c r="C39171" s="1"/>
    </row>
    <row r="39172" spans="3:3">
      <c r="C39172" s="1"/>
    </row>
    <row r="39173" spans="3:3">
      <c r="C39173" s="1"/>
    </row>
    <row r="39174" spans="3:3">
      <c r="C39174" s="1"/>
    </row>
    <row r="39175" spans="3:3">
      <c r="C39175" s="1"/>
    </row>
    <row r="39176" spans="3:3">
      <c r="C39176" s="1"/>
    </row>
    <row r="39177" spans="3:3">
      <c r="C39177" s="1"/>
    </row>
    <row r="39178" spans="3:3">
      <c r="C39178" s="1"/>
    </row>
    <row r="39179" spans="3:3">
      <c r="C39179" s="1"/>
    </row>
    <row r="39180" spans="3:3">
      <c r="C39180" s="1"/>
    </row>
    <row r="39181" spans="3:3">
      <c r="C39181" s="1"/>
    </row>
    <row r="39182" spans="3:3">
      <c r="C39182" s="1"/>
    </row>
    <row r="39183" spans="3:3">
      <c r="C39183" s="1"/>
    </row>
    <row r="39184" spans="3:3">
      <c r="C39184" s="1"/>
    </row>
    <row r="39185" spans="3:3">
      <c r="C39185" s="1"/>
    </row>
    <row r="39186" spans="3:3">
      <c r="C39186" s="1"/>
    </row>
    <row r="39187" spans="3:3">
      <c r="C39187" s="1"/>
    </row>
    <row r="39188" spans="3:3">
      <c r="C39188" s="1"/>
    </row>
    <row r="39189" spans="3:3">
      <c r="C39189" s="1"/>
    </row>
    <row r="39190" spans="3:3">
      <c r="C39190" s="1"/>
    </row>
    <row r="39191" spans="3:3">
      <c r="C39191" s="1"/>
    </row>
    <row r="39192" spans="3:3">
      <c r="C39192" s="1"/>
    </row>
    <row r="39193" spans="3:3">
      <c r="C39193" s="1"/>
    </row>
    <row r="39194" spans="3:3">
      <c r="C39194" s="1"/>
    </row>
    <row r="39195" spans="3:3">
      <c r="C39195" s="1"/>
    </row>
    <row r="39196" spans="3:3">
      <c r="C39196" s="1"/>
    </row>
    <row r="39197" spans="3:3">
      <c r="C39197" s="1"/>
    </row>
    <row r="39198" spans="3:3">
      <c r="C39198" s="1"/>
    </row>
    <row r="39199" spans="3:3">
      <c r="C39199" s="1"/>
    </row>
    <row r="39200" spans="3:3">
      <c r="C39200" s="1"/>
    </row>
    <row r="39201" spans="3:3">
      <c r="C39201" s="1"/>
    </row>
    <row r="39202" spans="3:3">
      <c r="C39202" s="1"/>
    </row>
    <row r="39203" spans="3:3">
      <c r="C39203" s="1"/>
    </row>
    <row r="39204" spans="3:3">
      <c r="C39204" s="1"/>
    </row>
    <row r="39205" spans="3:3">
      <c r="C39205" s="1"/>
    </row>
    <row r="39206" spans="3:3">
      <c r="C39206" s="1"/>
    </row>
    <row r="39207" spans="3:3">
      <c r="C39207" s="1"/>
    </row>
    <row r="39208" spans="3:3">
      <c r="C39208" s="1"/>
    </row>
    <row r="39209" spans="3:3">
      <c r="C39209" s="1"/>
    </row>
    <row r="39210" spans="3:3">
      <c r="C39210" s="1"/>
    </row>
    <row r="39211" spans="3:3">
      <c r="C39211" s="1"/>
    </row>
    <row r="39212" spans="3:3">
      <c r="C39212" s="1"/>
    </row>
    <row r="39213" spans="3:3">
      <c r="C39213" s="1"/>
    </row>
    <row r="39214" spans="3:3">
      <c r="C39214" s="1"/>
    </row>
    <row r="39215" spans="3:3">
      <c r="C39215" s="1"/>
    </row>
    <row r="39216" spans="3:3">
      <c r="C39216" s="1"/>
    </row>
    <row r="39217" spans="3:3">
      <c r="C39217" s="1"/>
    </row>
    <row r="39218" spans="3:3">
      <c r="C39218" s="1"/>
    </row>
    <row r="39219" spans="3:3">
      <c r="C39219" s="1"/>
    </row>
    <row r="39220" spans="3:3">
      <c r="C39220" s="1"/>
    </row>
    <row r="39221" spans="3:3">
      <c r="C39221" s="1"/>
    </row>
    <row r="39222" spans="3:3">
      <c r="C39222" s="1"/>
    </row>
    <row r="39223" spans="3:3">
      <c r="C39223" s="1"/>
    </row>
    <row r="39224" spans="3:3">
      <c r="C39224" s="1"/>
    </row>
    <row r="39225" spans="3:3">
      <c r="C39225" s="1"/>
    </row>
    <row r="39226" spans="3:3">
      <c r="C39226" s="1"/>
    </row>
    <row r="39227" spans="3:3">
      <c r="C39227" s="1"/>
    </row>
    <row r="39228" spans="3:3">
      <c r="C39228" s="1"/>
    </row>
    <row r="39229" spans="3:3">
      <c r="C39229" s="1"/>
    </row>
    <row r="39230" spans="3:3">
      <c r="C39230" s="1"/>
    </row>
    <row r="39231" spans="3:3">
      <c r="C39231" s="1"/>
    </row>
    <row r="39232" spans="3:3">
      <c r="C39232" s="1"/>
    </row>
    <row r="39233" spans="3:3">
      <c r="C39233" s="1"/>
    </row>
    <row r="39234" spans="3:3">
      <c r="C39234" s="1"/>
    </row>
    <row r="39235" spans="3:3">
      <c r="C39235" s="1"/>
    </row>
    <row r="39236" spans="3:3">
      <c r="C39236" s="1"/>
    </row>
    <row r="39237" spans="3:3">
      <c r="C39237" s="1"/>
    </row>
    <row r="39238" spans="3:3">
      <c r="C39238" s="1"/>
    </row>
    <row r="39239" spans="3:3">
      <c r="C39239" s="1"/>
    </row>
    <row r="39240" spans="3:3">
      <c r="C39240" s="1"/>
    </row>
    <row r="39241" spans="3:3">
      <c r="C39241" s="1"/>
    </row>
    <row r="39242" spans="3:3">
      <c r="C39242" s="1"/>
    </row>
    <row r="39243" spans="3:3">
      <c r="C39243" s="1"/>
    </row>
    <row r="39244" spans="3:3">
      <c r="C39244" s="1"/>
    </row>
    <row r="39245" spans="3:3">
      <c r="C39245" s="1"/>
    </row>
    <row r="39246" spans="3:3">
      <c r="C39246" s="1"/>
    </row>
    <row r="39247" spans="3:3">
      <c r="C39247" s="1"/>
    </row>
    <row r="39248" spans="3:3">
      <c r="C39248" s="1"/>
    </row>
    <row r="39249" spans="3:3">
      <c r="C39249" s="1"/>
    </row>
    <row r="39250" spans="3:3">
      <c r="C39250" s="1"/>
    </row>
    <row r="39251" spans="3:3">
      <c r="C39251" s="1"/>
    </row>
    <row r="39252" spans="3:3">
      <c r="C39252" s="1"/>
    </row>
    <row r="39253" spans="3:3">
      <c r="C39253" s="1"/>
    </row>
    <row r="39254" spans="3:3">
      <c r="C39254" s="1"/>
    </row>
    <row r="39255" spans="3:3">
      <c r="C39255" s="1"/>
    </row>
    <row r="39256" spans="3:3">
      <c r="C39256" s="1"/>
    </row>
    <row r="39257" spans="3:3">
      <c r="C39257" s="1"/>
    </row>
    <row r="39258" spans="3:3">
      <c r="C39258" s="1"/>
    </row>
    <row r="39259" spans="3:3">
      <c r="C39259" s="1"/>
    </row>
    <row r="39260" spans="3:3">
      <c r="C39260" s="1"/>
    </row>
    <row r="39261" spans="3:3">
      <c r="C39261" s="1"/>
    </row>
    <row r="39262" spans="3:3">
      <c r="C39262" s="1"/>
    </row>
    <row r="39263" spans="3:3">
      <c r="C39263" s="1"/>
    </row>
    <row r="39264" spans="3:3">
      <c r="C39264" s="1"/>
    </row>
    <row r="39265" spans="3:3">
      <c r="C39265" s="1"/>
    </row>
    <row r="39266" spans="3:3">
      <c r="C39266" s="1"/>
    </row>
    <row r="39267" spans="3:3">
      <c r="C39267" s="1"/>
    </row>
    <row r="39268" spans="3:3">
      <c r="C39268" s="1"/>
    </row>
    <row r="39269" spans="3:3">
      <c r="C39269" s="1"/>
    </row>
    <row r="39270" spans="3:3">
      <c r="C39270" s="1"/>
    </row>
    <row r="39271" spans="3:3">
      <c r="C39271" s="1"/>
    </row>
    <row r="39272" spans="3:3">
      <c r="C39272" s="1"/>
    </row>
    <row r="39273" spans="3:3">
      <c r="C39273" s="1"/>
    </row>
    <row r="39274" spans="3:3">
      <c r="C39274" s="1"/>
    </row>
    <row r="39275" spans="3:3">
      <c r="C39275" s="1"/>
    </row>
    <row r="39276" spans="3:3">
      <c r="C39276" s="1"/>
    </row>
    <row r="39277" spans="3:3">
      <c r="C39277" s="1"/>
    </row>
    <row r="39278" spans="3:3">
      <c r="C39278" s="1"/>
    </row>
    <row r="39279" spans="3:3">
      <c r="C39279" s="1"/>
    </row>
    <row r="39280" spans="3:3">
      <c r="C39280" s="1"/>
    </row>
    <row r="39281" spans="3:3">
      <c r="C39281" s="1"/>
    </row>
    <row r="39282" spans="3:3">
      <c r="C39282" s="1"/>
    </row>
    <row r="39283" spans="3:3">
      <c r="C39283" s="1"/>
    </row>
    <row r="39284" spans="3:3">
      <c r="C39284" s="1"/>
    </row>
    <row r="39285" spans="3:3">
      <c r="C39285" s="1"/>
    </row>
    <row r="39286" spans="3:3">
      <c r="C39286" s="1"/>
    </row>
    <row r="39287" spans="3:3">
      <c r="C39287" s="1"/>
    </row>
    <row r="39288" spans="3:3">
      <c r="C39288" s="1"/>
    </row>
    <row r="39289" spans="3:3">
      <c r="C39289" s="1"/>
    </row>
    <row r="39290" spans="3:3">
      <c r="C39290" s="1"/>
    </row>
    <row r="39291" spans="3:3">
      <c r="C39291" s="1"/>
    </row>
    <row r="39292" spans="3:3">
      <c r="C39292" s="1"/>
    </row>
    <row r="39293" spans="3:3">
      <c r="C39293" s="1"/>
    </row>
    <row r="39294" spans="3:3">
      <c r="C39294" s="1"/>
    </row>
    <row r="39295" spans="3:3">
      <c r="C39295" s="1"/>
    </row>
    <row r="39296" spans="3:3">
      <c r="C39296" s="1"/>
    </row>
    <row r="39297" spans="3:3">
      <c r="C39297" s="1"/>
    </row>
    <row r="39298" spans="3:3">
      <c r="C39298" s="1"/>
    </row>
    <row r="39299" spans="3:3">
      <c r="C39299" s="1"/>
    </row>
    <row r="39300" spans="3:3">
      <c r="C39300" s="1"/>
    </row>
    <row r="39301" spans="3:3">
      <c r="C39301" s="1"/>
    </row>
    <row r="39302" spans="3:3">
      <c r="C39302" s="1"/>
    </row>
    <row r="39303" spans="3:3">
      <c r="C39303" s="1"/>
    </row>
    <row r="39304" spans="3:3">
      <c r="C39304" s="1"/>
    </row>
    <row r="39305" spans="3:3">
      <c r="C39305" s="1"/>
    </row>
    <row r="39306" spans="3:3">
      <c r="C39306" s="1"/>
    </row>
    <row r="39307" spans="3:3">
      <c r="C39307" s="1"/>
    </row>
    <row r="39308" spans="3:3">
      <c r="C39308" s="1"/>
    </row>
    <row r="39309" spans="3:3">
      <c r="C39309" s="1"/>
    </row>
    <row r="39310" spans="3:3">
      <c r="C39310" s="1"/>
    </row>
    <row r="39311" spans="3:3">
      <c r="C39311" s="1"/>
    </row>
    <row r="39312" spans="3:3">
      <c r="C39312" s="1"/>
    </row>
    <row r="39313" spans="3:3">
      <c r="C39313" s="1"/>
    </row>
    <row r="39314" spans="3:3">
      <c r="C39314" s="1"/>
    </row>
    <row r="39315" spans="3:3">
      <c r="C39315" s="1"/>
    </row>
    <row r="39316" spans="3:3">
      <c r="C39316" s="1"/>
    </row>
    <row r="39317" spans="3:3">
      <c r="C39317" s="1"/>
    </row>
    <row r="39318" spans="3:3">
      <c r="C39318" s="1"/>
    </row>
    <row r="39319" spans="3:3">
      <c r="C39319" s="1"/>
    </row>
    <row r="39320" spans="3:3">
      <c r="C39320" s="1"/>
    </row>
    <row r="39321" spans="3:3">
      <c r="C39321" s="1"/>
    </row>
    <row r="39322" spans="3:3">
      <c r="C39322" s="1"/>
    </row>
    <row r="39323" spans="3:3">
      <c r="C39323" s="1"/>
    </row>
    <row r="39324" spans="3:3">
      <c r="C39324" s="1"/>
    </row>
    <row r="39325" spans="3:3">
      <c r="C39325" s="1"/>
    </row>
    <row r="39326" spans="3:3">
      <c r="C39326" s="1"/>
    </row>
    <row r="39327" spans="3:3">
      <c r="C39327" s="1"/>
    </row>
    <row r="39328" spans="3:3">
      <c r="C39328" s="1"/>
    </row>
    <row r="39329" spans="3:3">
      <c r="C39329" s="1"/>
    </row>
    <row r="39330" spans="3:3">
      <c r="C39330" s="1"/>
    </row>
    <row r="39331" spans="3:3">
      <c r="C39331" s="1"/>
    </row>
    <row r="39332" spans="3:3">
      <c r="C39332" s="1"/>
    </row>
    <row r="39333" spans="3:3">
      <c r="C39333" s="1"/>
    </row>
    <row r="39334" spans="3:3">
      <c r="C39334" s="1"/>
    </row>
    <row r="39335" spans="3:3">
      <c r="C39335" s="1"/>
    </row>
    <row r="39336" spans="3:3">
      <c r="C39336" s="1"/>
    </row>
    <row r="39337" spans="3:3">
      <c r="C39337" s="1"/>
    </row>
    <row r="39338" spans="3:3">
      <c r="C39338" s="1"/>
    </row>
    <row r="39339" spans="3:3">
      <c r="C39339" s="1"/>
    </row>
    <row r="39340" spans="3:3">
      <c r="C39340" s="1"/>
    </row>
    <row r="39341" spans="3:3">
      <c r="C39341" s="1"/>
    </row>
    <row r="39342" spans="3:3">
      <c r="C39342" s="1"/>
    </row>
    <row r="39343" spans="3:3">
      <c r="C39343" s="1"/>
    </row>
    <row r="39344" spans="3:3">
      <c r="C39344" s="1"/>
    </row>
    <row r="39345" spans="3:3">
      <c r="C39345" s="1"/>
    </row>
    <row r="39346" spans="3:3">
      <c r="C39346" s="1"/>
    </row>
    <row r="39347" spans="3:3">
      <c r="C39347" s="1"/>
    </row>
    <row r="39348" spans="3:3">
      <c r="C39348" s="1"/>
    </row>
    <row r="39349" spans="3:3">
      <c r="C39349" s="1"/>
    </row>
    <row r="39350" spans="3:3">
      <c r="C39350" s="1"/>
    </row>
    <row r="39351" spans="3:3">
      <c r="C39351" s="1"/>
    </row>
    <row r="39352" spans="3:3">
      <c r="C39352" s="1"/>
    </row>
    <row r="39353" spans="3:3">
      <c r="C39353" s="1"/>
    </row>
    <row r="39354" spans="3:3">
      <c r="C39354" s="1"/>
    </row>
    <row r="39355" spans="3:3">
      <c r="C39355" s="1"/>
    </row>
    <row r="39356" spans="3:3">
      <c r="C39356" s="1"/>
    </row>
    <row r="39357" spans="3:3">
      <c r="C39357" s="1"/>
    </row>
    <row r="39358" spans="3:3">
      <c r="C39358" s="1"/>
    </row>
    <row r="39359" spans="3:3">
      <c r="C39359" s="1"/>
    </row>
    <row r="39360" spans="3:3">
      <c r="C39360" s="1"/>
    </row>
    <row r="39361" spans="3:3">
      <c r="C39361" s="1"/>
    </row>
    <row r="39362" spans="3:3">
      <c r="C39362" s="1"/>
    </row>
    <row r="39363" spans="3:3">
      <c r="C39363" s="1"/>
    </row>
    <row r="39364" spans="3:3">
      <c r="C39364" s="1"/>
    </row>
    <row r="39365" spans="3:3">
      <c r="C39365" s="1"/>
    </row>
    <row r="39366" spans="3:3">
      <c r="C39366" s="1"/>
    </row>
    <row r="39367" spans="3:3">
      <c r="C39367" s="1"/>
    </row>
    <row r="39368" spans="3:3">
      <c r="C39368" s="1"/>
    </row>
    <row r="39369" spans="3:3">
      <c r="C39369" s="1"/>
    </row>
    <row r="39370" spans="3:3">
      <c r="C39370" s="1"/>
    </row>
    <row r="39371" spans="3:3">
      <c r="C39371" s="1"/>
    </row>
    <row r="39372" spans="3:3">
      <c r="C39372" s="1"/>
    </row>
    <row r="39373" spans="3:3">
      <c r="C39373" s="1"/>
    </row>
    <row r="39374" spans="3:3">
      <c r="C39374" s="1"/>
    </row>
    <row r="39375" spans="3:3">
      <c r="C39375" s="1"/>
    </row>
    <row r="39376" spans="3:3">
      <c r="C39376" s="1"/>
    </row>
    <row r="39377" spans="3:3">
      <c r="C39377" s="1"/>
    </row>
    <row r="39378" spans="3:3">
      <c r="C39378" s="1"/>
    </row>
    <row r="39379" spans="3:3">
      <c r="C39379" s="1"/>
    </row>
    <row r="39380" spans="3:3">
      <c r="C39380" s="1"/>
    </row>
    <row r="39381" spans="3:3">
      <c r="C39381" s="1"/>
    </row>
    <row r="39382" spans="3:3">
      <c r="C39382" s="1"/>
    </row>
    <row r="39383" spans="3:3">
      <c r="C39383" s="1"/>
    </row>
    <row r="39384" spans="3:3">
      <c r="C39384" s="1"/>
    </row>
    <row r="39385" spans="3:3">
      <c r="C39385" s="1"/>
    </row>
    <row r="39386" spans="3:3">
      <c r="C39386" s="1"/>
    </row>
    <row r="39387" spans="3:3">
      <c r="C39387" s="1"/>
    </row>
    <row r="39388" spans="3:3">
      <c r="C39388" s="1"/>
    </row>
    <row r="39389" spans="3:3">
      <c r="C39389" s="1"/>
    </row>
    <row r="39390" spans="3:3">
      <c r="C39390" s="1"/>
    </row>
    <row r="39391" spans="3:3">
      <c r="C39391" s="1"/>
    </row>
    <row r="39392" spans="3:3">
      <c r="C39392" s="1"/>
    </row>
    <row r="39393" spans="3:3">
      <c r="C39393" s="1"/>
    </row>
    <row r="39394" spans="3:3">
      <c r="C39394" s="1"/>
    </row>
    <row r="39395" spans="3:3">
      <c r="C39395" s="1"/>
    </row>
    <row r="39396" spans="3:3">
      <c r="C39396" s="1"/>
    </row>
    <row r="39397" spans="3:3">
      <c r="C39397" s="1"/>
    </row>
    <row r="39398" spans="3:3">
      <c r="C39398" s="1"/>
    </row>
    <row r="39399" spans="3:3">
      <c r="C39399" s="1"/>
    </row>
    <row r="39400" spans="3:3">
      <c r="C39400" s="1"/>
    </row>
    <row r="39401" spans="3:3">
      <c r="C39401" s="1"/>
    </row>
    <row r="39402" spans="3:3">
      <c r="C39402" s="1"/>
    </row>
    <row r="39403" spans="3:3">
      <c r="C39403" s="1"/>
    </row>
    <row r="39404" spans="3:3">
      <c r="C39404" s="1"/>
    </row>
    <row r="39405" spans="3:3">
      <c r="C39405" s="1"/>
    </row>
    <row r="39406" spans="3:3">
      <c r="C39406" s="1"/>
    </row>
    <row r="39407" spans="3:3">
      <c r="C39407" s="1"/>
    </row>
    <row r="39408" spans="3:3">
      <c r="C39408" s="1"/>
    </row>
    <row r="39409" spans="3:3">
      <c r="C39409" s="1"/>
    </row>
    <row r="39410" spans="3:3">
      <c r="C39410" s="1"/>
    </row>
    <row r="39411" spans="3:3">
      <c r="C39411" s="1"/>
    </row>
    <row r="39412" spans="3:3">
      <c r="C39412" s="1"/>
    </row>
    <row r="39413" spans="3:3">
      <c r="C39413" s="1"/>
    </row>
    <row r="39414" spans="3:3">
      <c r="C39414" s="1"/>
    </row>
    <row r="39415" spans="3:3">
      <c r="C39415" s="1"/>
    </row>
    <row r="39416" spans="3:3">
      <c r="C39416" s="1"/>
    </row>
    <row r="39417" spans="3:3">
      <c r="C39417" s="1"/>
    </row>
    <row r="39418" spans="3:3">
      <c r="C39418" s="1"/>
    </row>
    <row r="39419" spans="3:3">
      <c r="C39419" s="1"/>
    </row>
    <row r="39420" spans="3:3">
      <c r="C39420" s="1"/>
    </row>
    <row r="39421" spans="3:3">
      <c r="C39421" s="1"/>
    </row>
    <row r="39422" spans="3:3">
      <c r="C39422" s="1"/>
    </row>
    <row r="39423" spans="3:3">
      <c r="C39423" s="1"/>
    </row>
    <row r="39424" spans="3:3">
      <c r="C39424" s="1"/>
    </row>
    <row r="39425" spans="3:3">
      <c r="C39425" s="1"/>
    </row>
    <row r="39426" spans="3:3">
      <c r="C39426" s="1"/>
    </row>
    <row r="39427" spans="3:3">
      <c r="C39427" s="1"/>
    </row>
    <row r="39428" spans="3:3">
      <c r="C39428" s="1"/>
    </row>
    <row r="39429" spans="3:3">
      <c r="C39429" s="1"/>
    </row>
    <row r="39430" spans="3:3">
      <c r="C39430" s="1"/>
    </row>
    <row r="39431" spans="3:3">
      <c r="C39431" s="1"/>
    </row>
    <row r="39432" spans="3:3">
      <c r="C39432" s="1"/>
    </row>
    <row r="39433" spans="3:3">
      <c r="C39433" s="1"/>
    </row>
    <row r="39434" spans="3:3">
      <c r="C39434" s="1"/>
    </row>
    <row r="39435" spans="3:3">
      <c r="C39435" s="1"/>
    </row>
    <row r="39436" spans="3:3">
      <c r="C39436" s="1"/>
    </row>
    <row r="39437" spans="3:3">
      <c r="C39437" s="1"/>
    </row>
    <row r="39438" spans="3:3">
      <c r="C39438" s="1"/>
    </row>
    <row r="39439" spans="3:3">
      <c r="C39439" s="1"/>
    </row>
    <row r="39440" spans="3:3">
      <c r="C39440" s="1"/>
    </row>
    <row r="39441" spans="3:3">
      <c r="C39441" s="1"/>
    </row>
    <row r="39442" spans="3:3">
      <c r="C39442" s="1"/>
    </row>
    <row r="39443" spans="3:3">
      <c r="C39443" s="1"/>
    </row>
    <row r="39444" spans="3:3">
      <c r="C39444" s="1"/>
    </row>
    <row r="39445" spans="3:3">
      <c r="C39445" s="1"/>
    </row>
    <row r="39446" spans="3:3">
      <c r="C39446" s="1"/>
    </row>
    <row r="39447" spans="3:3">
      <c r="C39447" s="1"/>
    </row>
    <row r="39448" spans="3:3">
      <c r="C39448" s="1"/>
    </row>
    <row r="39449" spans="3:3">
      <c r="C39449" s="1"/>
    </row>
    <row r="39450" spans="3:3">
      <c r="C39450" s="1"/>
    </row>
    <row r="39451" spans="3:3">
      <c r="C39451" s="1"/>
    </row>
    <row r="39452" spans="3:3">
      <c r="C39452" s="1"/>
    </row>
    <row r="39453" spans="3:3">
      <c r="C39453" s="1"/>
    </row>
    <row r="39454" spans="3:3">
      <c r="C39454" s="1"/>
    </row>
    <row r="39455" spans="3:3">
      <c r="C39455" s="1"/>
    </row>
    <row r="39456" spans="3:3">
      <c r="C39456" s="1"/>
    </row>
    <row r="39457" spans="3:3">
      <c r="C39457" s="1"/>
    </row>
    <row r="39458" spans="3:3">
      <c r="C39458" s="1"/>
    </row>
    <row r="39459" spans="3:3">
      <c r="C39459" s="1"/>
    </row>
    <row r="39460" spans="3:3">
      <c r="C39460" s="1"/>
    </row>
    <row r="39461" spans="3:3">
      <c r="C39461" s="1"/>
    </row>
    <row r="39462" spans="3:3">
      <c r="C39462" s="1"/>
    </row>
    <row r="39463" spans="3:3">
      <c r="C39463" s="1"/>
    </row>
    <row r="39464" spans="3:3">
      <c r="C39464" s="1"/>
    </row>
    <row r="39465" spans="3:3">
      <c r="C39465" s="1"/>
    </row>
    <row r="39466" spans="3:3">
      <c r="C39466" s="1"/>
    </row>
    <row r="39467" spans="3:3">
      <c r="C39467" s="1"/>
    </row>
    <row r="39468" spans="3:3">
      <c r="C39468" s="1"/>
    </row>
    <row r="39469" spans="3:3">
      <c r="C39469" s="1"/>
    </row>
    <row r="39470" spans="3:3">
      <c r="C39470" s="1"/>
    </row>
    <row r="39471" spans="3:3">
      <c r="C39471" s="1"/>
    </row>
    <row r="39472" spans="3:3">
      <c r="C39472" s="1"/>
    </row>
    <row r="39473" spans="3:3">
      <c r="C39473" s="1"/>
    </row>
    <row r="39474" spans="3:3">
      <c r="C39474" s="1"/>
    </row>
    <row r="39475" spans="3:3">
      <c r="C39475" s="1"/>
    </row>
    <row r="39476" spans="3:3">
      <c r="C39476" s="1"/>
    </row>
    <row r="39477" spans="3:3">
      <c r="C39477" s="1"/>
    </row>
    <row r="39478" spans="3:3">
      <c r="C39478" s="1"/>
    </row>
    <row r="39479" spans="3:3">
      <c r="C39479" s="1"/>
    </row>
    <row r="39480" spans="3:3">
      <c r="C39480" s="1"/>
    </row>
    <row r="39481" spans="3:3">
      <c r="C39481" s="1"/>
    </row>
    <row r="39482" spans="3:3">
      <c r="C39482" s="1"/>
    </row>
    <row r="39483" spans="3:3">
      <c r="C39483" s="1"/>
    </row>
    <row r="39484" spans="3:3">
      <c r="C39484" s="1"/>
    </row>
    <row r="39485" spans="3:3">
      <c r="C39485" s="1"/>
    </row>
    <row r="39486" spans="3:3">
      <c r="C39486" s="1"/>
    </row>
    <row r="39487" spans="3:3">
      <c r="C39487" s="1"/>
    </row>
    <row r="39488" spans="3:3">
      <c r="C39488" s="1"/>
    </row>
    <row r="39489" spans="3:3">
      <c r="C39489" s="1"/>
    </row>
    <row r="39490" spans="3:3">
      <c r="C39490" s="1"/>
    </row>
    <row r="39491" spans="3:3">
      <c r="C39491" s="1"/>
    </row>
    <row r="39492" spans="3:3">
      <c r="C39492" s="1"/>
    </row>
    <row r="39493" spans="3:3">
      <c r="C39493" s="1"/>
    </row>
    <row r="39494" spans="3:3">
      <c r="C39494" s="1"/>
    </row>
    <row r="39495" spans="3:3">
      <c r="C39495" s="1"/>
    </row>
    <row r="39496" spans="3:3">
      <c r="C39496" s="1"/>
    </row>
    <row r="39497" spans="3:3">
      <c r="C39497" s="1"/>
    </row>
    <row r="39498" spans="3:3">
      <c r="C39498" s="1"/>
    </row>
    <row r="39499" spans="3:3">
      <c r="C39499" s="1"/>
    </row>
    <row r="39500" spans="3:3">
      <c r="C39500" s="1"/>
    </row>
    <row r="39501" spans="3:3">
      <c r="C39501" s="1"/>
    </row>
    <row r="39502" spans="3:3">
      <c r="C39502" s="1"/>
    </row>
    <row r="39503" spans="3:3">
      <c r="C39503" s="1"/>
    </row>
    <row r="39504" spans="3:3">
      <c r="C39504" s="1"/>
    </row>
    <row r="39505" spans="3:3">
      <c r="C39505" s="1"/>
    </row>
    <row r="39506" spans="3:3">
      <c r="C39506" s="1"/>
    </row>
    <row r="39507" spans="3:3">
      <c r="C39507" s="1"/>
    </row>
    <row r="39508" spans="3:3">
      <c r="C39508" s="1"/>
    </row>
    <row r="39509" spans="3:3">
      <c r="C39509" s="1"/>
    </row>
    <row r="39510" spans="3:3">
      <c r="C39510" s="1"/>
    </row>
    <row r="39511" spans="3:3">
      <c r="C39511" s="1"/>
    </row>
    <row r="39512" spans="3:3">
      <c r="C39512" s="1"/>
    </row>
    <row r="39513" spans="3:3">
      <c r="C39513" s="1"/>
    </row>
    <row r="39514" spans="3:3">
      <c r="C39514" s="1"/>
    </row>
    <row r="39515" spans="3:3">
      <c r="C39515" s="1"/>
    </row>
    <row r="39516" spans="3:3">
      <c r="C39516" s="1"/>
    </row>
    <row r="39517" spans="3:3">
      <c r="C39517" s="1"/>
    </row>
    <row r="39518" spans="3:3">
      <c r="C39518" s="1"/>
    </row>
    <row r="39519" spans="3:3">
      <c r="C39519" s="1"/>
    </row>
    <row r="39520" spans="3:3">
      <c r="C39520" s="1"/>
    </row>
    <row r="39521" spans="3:3">
      <c r="C39521" s="1"/>
    </row>
    <row r="39522" spans="3:3">
      <c r="C39522" s="1"/>
    </row>
    <row r="39523" spans="3:3">
      <c r="C39523" s="1"/>
    </row>
    <row r="39524" spans="3:3">
      <c r="C39524" s="1"/>
    </row>
    <row r="39525" spans="3:3">
      <c r="C39525" s="1"/>
    </row>
    <row r="39526" spans="3:3">
      <c r="C39526" s="1"/>
    </row>
    <row r="39527" spans="3:3">
      <c r="C39527" s="1"/>
    </row>
    <row r="39528" spans="3:3">
      <c r="C39528" s="1"/>
    </row>
    <row r="39529" spans="3:3">
      <c r="C39529" s="1"/>
    </row>
    <row r="39530" spans="3:3">
      <c r="C39530" s="1"/>
    </row>
    <row r="39531" spans="3:3">
      <c r="C39531" s="1"/>
    </row>
    <row r="39532" spans="3:3">
      <c r="C39532" s="1"/>
    </row>
    <row r="39533" spans="3:3">
      <c r="C39533" s="1"/>
    </row>
    <row r="39534" spans="3:3">
      <c r="C39534" s="1"/>
    </row>
    <row r="39535" spans="3:3">
      <c r="C39535" s="1"/>
    </row>
    <row r="39536" spans="3:3">
      <c r="C39536" s="1"/>
    </row>
    <row r="39537" spans="3:3">
      <c r="C39537" s="1"/>
    </row>
    <row r="39538" spans="3:3">
      <c r="C39538" s="1"/>
    </row>
    <row r="39539" spans="3:3">
      <c r="C39539" s="1"/>
    </row>
    <row r="39540" spans="3:3">
      <c r="C39540" s="1"/>
    </row>
    <row r="39541" spans="3:3">
      <c r="C39541" s="1"/>
    </row>
    <row r="39542" spans="3:3">
      <c r="C39542" s="1"/>
    </row>
    <row r="39543" spans="3:3">
      <c r="C39543" s="1"/>
    </row>
    <row r="39544" spans="3:3">
      <c r="C39544" s="1"/>
    </row>
    <row r="39545" spans="3:3">
      <c r="C39545" s="1"/>
    </row>
    <row r="39546" spans="3:3">
      <c r="C39546" s="1"/>
    </row>
    <row r="39547" spans="3:3">
      <c r="C39547" s="1"/>
    </row>
    <row r="39548" spans="3:3">
      <c r="C39548" s="1"/>
    </row>
    <row r="39549" spans="3:3">
      <c r="C39549" s="1"/>
    </row>
    <row r="39550" spans="3:3">
      <c r="C39550" s="1"/>
    </row>
    <row r="39551" spans="3:3">
      <c r="C39551" s="1"/>
    </row>
    <row r="39552" spans="3:3">
      <c r="C39552" s="1"/>
    </row>
    <row r="39553" spans="3:3">
      <c r="C39553" s="1"/>
    </row>
    <row r="39554" spans="3:3">
      <c r="C39554" s="1"/>
    </row>
    <row r="39555" spans="3:3">
      <c r="C39555" s="1"/>
    </row>
    <row r="39556" spans="3:3">
      <c r="C39556" s="1"/>
    </row>
    <row r="39557" spans="3:3">
      <c r="C39557" s="1"/>
    </row>
    <row r="39558" spans="3:3">
      <c r="C39558" s="1"/>
    </row>
    <row r="39559" spans="3:3">
      <c r="C39559" s="1"/>
    </row>
    <row r="39560" spans="3:3">
      <c r="C39560" s="1"/>
    </row>
    <row r="39561" spans="3:3">
      <c r="C39561" s="1"/>
    </row>
    <row r="39562" spans="3:3">
      <c r="C39562" s="1"/>
    </row>
    <row r="39563" spans="3:3">
      <c r="C39563" s="1"/>
    </row>
    <row r="39564" spans="3:3">
      <c r="C39564" s="1"/>
    </row>
    <row r="39565" spans="3:3">
      <c r="C39565" s="1"/>
    </row>
    <row r="39566" spans="3:3">
      <c r="C39566" s="1"/>
    </row>
    <row r="39567" spans="3:3">
      <c r="C39567" s="1"/>
    </row>
    <row r="39568" spans="3:3">
      <c r="C39568" s="1"/>
    </row>
    <row r="39569" spans="3:3">
      <c r="C39569" s="1"/>
    </row>
    <row r="39570" spans="3:3">
      <c r="C39570" s="1"/>
    </row>
    <row r="39571" spans="3:3">
      <c r="C39571" s="1"/>
    </row>
    <row r="39572" spans="3:3">
      <c r="C39572" s="1"/>
    </row>
    <row r="39573" spans="3:3">
      <c r="C39573" s="1"/>
    </row>
    <row r="39574" spans="3:3">
      <c r="C39574" s="1"/>
    </row>
    <row r="39575" spans="3:3">
      <c r="C39575" s="1"/>
    </row>
    <row r="39576" spans="3:3">
      <c r="C39576" s="1"/>
    </row>
    <row r="39577" spans="3:3">
      <c r="C39577" s="1"/>
    </row>
    <row r="39578" spans="3:3">
      <c r="C39578" s="1"/>
    </row>
    <row r="39579" spans="3:3">
      <c r="C39579" s="1"/>
    </row>
    <row r="39580" spans="3:3">
      <c r="C39580" s="1"/>
    </row>
    <row r="39581" spans="3:3">
      <c r="C39581" s="1"/>
    </row>
    <row r="39582" spans="3:3">
      <c r="C39582" s="1"/>
    </row>
    <row r="39583" spans="3:3">
      <c r="C39583" s="1"/>
    </row>
    <row r="39584" spans="3:3">
      <c r="C39584" s="1"/>
    </row>
    <row r="39585" spans="3:3">
      <c r="C39585" s="1"/>
    </row>
    <row r="39586" spans="3:3">
      <c r="C39586" s="1"/>
    </row>
    <row r="39587" spans="3:3">
      <c r="C39587" s="1"/>
    </row>
    <row r="39588" spans="3:3">
      <c r="C39588" s="1"/>
    </row>
    <row r="39589" spans="3:3">
      <c r="C39589" s="1"/>
    </row>
    <row r="39590" spans="3:3">
      <c r="C39590" s="1"/>
    </row>
    <row r="39591" spans="3:3">
      <c r="C39591" s="1"/>
    </row>
    <row r="39592" spans="3:3">
      <c r="C39592" s="1"/>
    </row>
    <row r="39593" spans="3:3">
      <c r="C39593" s="1"/>
    </row>
    <row r="39594" spans="3:3">
      <c r="C39594" s="1"/>
    </row>
    <row r="39595" spans="3:3">
      <c r="C39595" s="1"/>
    </row>
    <row r="39596" spans="3:3">
      <c r="C39596" s="1"/>
    </row>
    <row r="39597" spans="3:3">
      <c r="C39597" s="1"/>
    </row>
    <row r="39598" spans="3:3">
      <c r="C39598" s="1"/>
    </row>
    <row r="39599" spans="3:3">
      <c r="C39599" s="1"/>
    </row>
    <row r="39600" spans="3:3">
      <c r="C39600" s="1"/>
    </row>
    <row r="39601" spans="3:3">
      <c r="C39601" s="1"/>
    </row>
    <row r="39602" spans="3:3">
      <c r="C39602" s="1"/>
    </row>
    <row r="39603" spans="3:3">
      <c r="C39603" s="1"/>
    </row>
    <row r="39604" spans="3:3">
      <c r="C39604" s="1"/>
    </row>
    <row r="39605" spans="3:3">
      <c r="C39605" s="1"/>
    </row>
    <row r="39606" spans="3:3">
      <c r="C39606" s="1"/>
    </row>
    <row r="39607" spans="3:3">
      <c r="C39607" s="1"/>
    </row>
    <row r="39608" spans="3:3">
      <c r="C39608" s="1"/>
    </row>
    <row r="39609" spans="3:3">
      <c r="C39609" s="1"/>
    </row>
    <row r="39610" spans="3:3">
      <c r="C39610" s="1"/>
    </row>
    <row r="39611" spans="3:3">
      <c r="C39611" s="1"/>
    </row>
    <row r="39612" spans="3:3">
      <c r="C39612" s="1"/>
    </row>
    <row r="39613" spans="3:3">
      <c r="C39613" s="1"/>
    </row>
    <row r="39614" spans="3:3">
      <c r="C39614" s="1"/>
    </row>
    <row r="39615" spans="3:3">
      <c r="C39615" s="1"/>
    </row>
    <row r="39616" spans="3:3">
      <c r="C39616" s="1"/>
    </row>
    <row r="39617" spans="3:3">
      <c r="C39617" s="1"/>
    </row>
    <row r="39618" spans="3:3">
      <c r="C39618" s="1"/>
    </row>
    <row r="39619" spans="3:3">
      <c r="C39619" s="1"/>
    </row>
    <row r="39620" spans="3:3">
      <c r="C39620" s="1"/>
    </row>
    <row r="39621" spans="3:3">
      <c r="C39621" s="1"/>
    </row>
    <row r="39622" spans="3:3">
      <c r="C39622" s="1"/>
    </row>
    <row r="39623" spans="3:3">
      <c r="C39623" s="1"/>
    </row>
    <row r="39624" spans="3:3">
      <c r="C39624" s="1"/>
    </row>
    <row r="39625" spans="3:3">
      <c r="C39625" s="1"/>
    </row>
    <row r="39626" spans="3:3">
      <c r="C39626" s="1"/>
    </row>
    <row r="39627" spans="3:3">
      <c r="C39627" s="1"/>
    </row>
    <row r="39628" spans="3:3">
      <c r="C39628" s="1"/>
    </row>
    <row r="39629" spans="3:3">
      <c r="C39629" s="1"/>
    </row>
    <row r="39630" spans="3:3">
      <c r="C39630" s="1"/>
    </row>
    <row r="39631" spans="3:3">
      <c r="C39631" s="1"/>
    </row>
    <row r="39632" spans="3:3">
      <c r="C39632" s="1"/>
    </row>
    <row r="39633" spans="3:3">
      <c r="C39633" s="1"/>
    </row>
    <row r="39634" spans="3:3">
      <c r="C39634" s="1"/>
    </row>
    <row r="39635" spans="3:3">
      <c r="C39635" s="1"/>
    </row>
    <row r="39636" spans="3:3">
      <c r="C39636" s="1"/>
    </row>
    <row r="39637" spans="3:3">
      <c r="C39637" s="1"/>
    </row>
    <row r="39638" spans="3:3">
      <c r="C39638" s="1"/>
    </row>
    <row r="39639" spans="3:3">
      <c r="C39639" s="1"/>
    </row>
    <row r="39640" spans="3:3">
      <c r="C39640" s="1"/>
    </row>
    <row r="39641" spans="3:3">
      <c r="C39641" s="1"/>
    </row>
    <row r="39642" spans="3:3">
      <c r="C39642" s="1"/>
    </row>
    <row r="39643" spans="3:3">
      <c r="C39643" s="1"/>
    </row>
    <row r="39644" spans="3:3">
      <c r="C39644" s="1"/>
    </row>
    <row r="39645" spans="3:3">
      <c r="C39645" s="1"/>
    </row>
    <row r="39646" spans="3:3">
      <c r="C39646" s="1"/>
    </row>
    <row r="39647" spans="3:3">
      <c r="C39647" s="1"/>
    </row>
    <row r="39648" spans="3:3">
      <c r="C39648" s="1"/>
    </row>
    <row r="39649" spans="3:3">
      <c r="C39649" s="1"/>
    </row>
    <row r="39650" spans="3:3">
      <c r="C39650" s="1"/>
    </row>
    <row r="39651" spans="3:3">
      <c r="C39651" s="1"/>
    </row>
    <row r="39652" spans="3:3">
      <c r="C39652" s="1"/>
    </row>
    <row r="39653" spans="3:3">
      <c r="C39653" s="1"/>
    </row>
    <row r="39654" spans="3:3">
      <c r="C39654" s="1"/>
    </row>
    <row r="39655" spans="3:3">
      <c r="C39655" s="1"/>
    </row>
    <row r="39656" spans="3:3">
      <c r="C39656" s="1"/>
    </row>
    <row r="39657" spans="3:3">
      <c r="C39657" s="1"/>
    </row>
    <row r="39658" spans="3:3">
      <c r="C39658" s="1"/>
    </row>
    <row r="39659" spans="3:3">
      <c r="C39659" s="1"/>
    </row>
    <row r="39660" spans="3:3">
      <c r="C39660" s="1"/>
    </row>
    <row r="39661" spans="3:3">
      <c r="C39661" s="1"/>
    </row>
    <row r="39662" spans="3:3">
      <c r="C39662" s="1"/>
    </row>
    <row r="39663" spans="3:3">
      <c r="C39663" s="1"/>
    </row>
    <row r="39664" spans="3:3">
      <c r="C39664" s="1"/>
    </row>
    <row r="39665" spans="3:3">
      <c r="C39665" s="1"/>
    </row>
    <row r="39666" spans="3:3">
      <c r="C39666" s="1"/>
    </row>
    <row r="39667" spans="3:3">
      <c r="C39667" s="1"/>
    </row>
    <row r="39668" spans="3:3">
      <c r="C39668" s="1"/>
    </row>
    <row r="39669" spans="3:3">
      <c r="C39669" s="1"/>
    </row>
    <row r="39670" spans="3:3">
      <c r="C39670" s="1"/>
    </row>
    <row r="39671" spans="3:3">
      <c r="C39671" s="1"/>
    </row>
    <row r="39672" spans="3:3">
      <c r="C39672" s="1"/>
    </row>
    <row r="39673" spans="3:3">
      <c r="C39673" s="1"/>
    </row>
    <row r="39674" spans="3:3">
      <c r="C39674" s="1"/>
    </row>
    <row r="39675" spans="3:3">
      <c r="C39675" s="1"/>
    </row>
    <row r="39676" spans="3:3">
      <c r="C39676" s="1"/>
    </row>
    <row r="39677" spans="3:3">
      <c r="C39677" s="1"/>
    </row>
    <row r="39678" spans="3:3">
      <c r="C39678" s="1"/>
    </row>
    <row r="39679" spans="3:3">
      <c r="C39679" s="1"/>
    </row>
    <row r="39680" spans="3:3">
      <c r="C39680" s="1"/>
    </row>
    <row r="39681" spans="3:3">
      <c r="C39681" s="1"/>
    </row>
    <row r="39682" spans="3:3">
      <c r="C39682" s="1"/>
    </row>
    <row r="39683" spans="3:3">
      <c r="C39683" s="1"/>
    </row>
    <row r="39684" spans="3:3">
      <c r="C39684" s="1"/>
    </row>
    <row r="39685" spans="3:3">
      <c r="C39685" s="1"/>
    </row>
    <row r="39686" spans="3:3">
      <c r="C39686" s="1"/>
    </row>
    <row r="39687" spans="3:3">
      <c r="C39687" s="1"/>
    </row>
    <row r="39688" spans="3:3">
      <c r="C39688" s="1"/>
    </row>
    <row r="39689" spans="3:3">
      <c r="C39689" s="1"/>
    </row>
    <row r="39690" spans="3:3">
      <c r="C39690" s="1"/>
    </row>
    <row r="39691" spans="3:3">
      <c r="C39691" s="1"/>
    </row>
    <row r="39692" spans="3:3">
      <c r="C39692" s="1"/>
    </row>
    <row r="39693" spans="3:3">
      <c r="C39693" s="1"/>
    </row>
    <row r="39694" spans="3:3">
      <c r="C39694" s="1"/>
    </row>
    <row r="39695" spans="3:3">
      <c r="C39695" s="1"/>
    </row>
    <row r="39696" spans="3:3">
      <c r="C39696" s="1"/>
    </row>
    <row r="39697" spans="3:3">
      <c r="C39697" s="1"/>
    </row>
    <row r="39698" spans="3:3">
      <c r="C39698" s="1"/>
    </row>
    <row r="39699" spans="3:3">
      <c r="C39699" s="1"/>
    </row>
    <row r="39700" spans="3:3">
      <c r="C39700" s="1"/>
    </row>
    <row r="39701" spans="3:3">
      <c r="C39701" s="1"/>
    </row>
    <row r="39702" spans="3:3">
      <c r="C39702" s="1"/>
    </row>
    <row r="39703" spans="3:3">
      <c r="C39703" s="1"/>
    </row>
    <row r="39704" spans="3:3">
      <c r="C39704" s="1"/>
    </row>
    <row r="39705" spans="3:3">
      <c r="C39705" s="1"/>
    </row>
    <row r="39706" spans="3:3">
      <c r="C39706" s="1"/>
    </row>
    <row r="39707" spans="3:3">
      <c r="C39707" s="1"/>
    </row>
    <row r="39708" spans="3:3">
      <c r="C39708" s="1"/>
    </row>
    <row r="39709" spans="3:3">
      <c r="C39709" s="1"/>
    </row>
    <row r="39710" spans="3:3">
      <c r="C39710" s="1"/>
    </row>
    <row r="39711" spans="3:3">
      <c r="C39711" s="1"/>
    </row>
    <row r="39712" spans="3:3">
      <c r="C39712" s="1"/>
    </row>
    <row r="39713" spans="3:3">
      <c r="C39713" s="1"/>
    </row>
    <row r="39714" spans="3:3">
      <c r="C39714" s="1"/>
    </row>
    <row r="39715" spans="3:3">
      <c r="C39715" s="1"/>
    </row>
    <row r="39716" spans="3:3">
      <c r="C39716" s="1"/>
    </row>
    <row r="39717" spans="3:3">
      <c r="C39717" s="1"/>
    </row>
    <row r="39718" spans="3:3">
      <c r="C39718" s="1"/>
    </row>
    <row r="39719" spans="3:3">
      <c r="C39719" s="1"/>
    </row>
    <row r="39720" spans="3:3">
      <c r="C39720" s="1"/>
    </row>
    <row r="39721" spans="3:3">
      <c r="C39721" s="1"/>
    </row>
    <row r="39722" spans="3:3">
      <c r="C39722" s="1"/>
    </row>
    <row r="39723" spans="3:3">
      <c r="C39723" s="1"/>
    </row>
    <row r="39724" spans="3:3">
      <c r="C39724" s="1"/>
    </row>
    <row r="39725" spans="3:3">
      <c r="C39725" s="1"/>
    </row>
    <row r="39726" spans="3:3">
      <c r="C39726" s="1"/>
    </row>
    <row r="39727" spans="3:3">
      <c r="C39727" s="1"/>
    </row>
    <row r="39728" spans="3:3">
      <c r="C39728" s="1"/>
    </row>
    <row r="39729" spans="3:3">
      <c r="C39729" s="1"/>
    </row>
    <row r="39730" spans="3:3">
      <c r="C39730" s="1"/>
    </row>
    <row r="39731" spans="3:3">
      <c r="C39731" s="1"/>
    </row>
    <row r="39732" spans="3:3">
      <c r="C39732" s="1"/>
    </row>
    <row r="39733" spans="3:3">
      <c r="C39733" s="1"/>
    </row>
    <row r="39734" spans="3:3">
      <c r="C39734" s="1"/>
    </row>
    <row r="39735" spans="3:3">
      <c r="C39735" s="1"/>
    </row>
    <row r="39736" spans="3:3">
      <c r="C39736" s="1"/>
    </row>
    <row r="39737" spans="3:3">
      <c r="C39737" s="1"/>
    </row>
    <row r="39738" spans="3:3">
      <c r="C39738" s="1"/>
    </row>
    <row r="39739" spans="3:3">
      <c r="C39739" s="1"/>
    </row>
    <row r="39740" spans="3:3">
      <c r="C39740" s="1"/>
    </row>
    <row r="39741" spans="3:3">
      <c r="C39741" s="1"/>
    </row>
    <row r="39742" spans="3:3">
      <c r="C39742" s="1"/>
    </row>
    <row r="39743" spans="3:3">
      <c r="C39743" s="1"/>
    </row>
    <row r="39744" spans="3:3">
      <c r="C39744" s="1"/>
    </row>
    <row r="39745" spans="3:3">
      <c r="C39745" s="1"/>
    </row>
    <row r="39746" spans="3:3">
      <c r="C39746" s="1"/>
    </row>
    <row r="39747" spans="3:3">
      <c r="C39747" s="1"/>
    </row>
    <row r="39748" spans="3:3">
      <c r="C39748" s="1"/>
    </row>
    <row r="39749" spans="3:3">
      <c r="C39749" s="1"/>
    </row>
    <row r="39750" spans="3:3">
      <c r="C39750" s="1"/>
    </row>
    <row r="39751" spans="3:3">
      <c r="C39751" s="1"/>
    </row>
    <row r="39752" spans="3:3">
      <c r="C39752" s="1"/>
    </row>
    <row r="39753" spans="3:3">
      <c r="C39753" s="1"/>
    </row>
    <row r="39754" spans="3:3">
      <c r="C39754" s="1"/>
    </row>
    <row r="39755" spans="3:3">
      <c r="C39755" s="1"/>
    </row>
    <row r="39756" spans="3:3">
      <c r="C39756" s="1"/>
    </row>
    <row r="39757" spans="3:3">
      <c r="C39757" s="1"/>
    </row>
    <row r="39758" spans="3:3">
      <c r="C39758" s="1"/>
    </row>
    <row r="39759" spans="3:3">
      <c r="C39759" s="1"/>
    </row>
    <row r="39760" spans="3:3">
      <c r="C39760" s="1"/>
    </row>
    <row r="39761" spans="3:3">
      <c r="C39761" s="1"/>
    </row>
    <row r="39762" spans="3:3">
      <c r="C39762" s="1"/>
    </row>
    <row r="39763" spans="3:3">
      <c r="C39763" s="1"/>
    </row>
    <row r="39764" spans="3:3">
      <c r="C39764" s="1"/>
    </row>
    <row r="39765" spans="3:3">
      <c r="C39765" s="1"/>
    </row>
    <row r="39766" spans="3:3">
      <c r="C39766" s="1"/>
    </row>
    <row r="39767" spans="3:3">
      <c r="C39767" s="1"/>
    </row>
    <row r="39768" spans="3:3">
      <c r="C39768" s="1"/>
    </row>
    <row r="39769" spans="3:3">
      <c r="C39769" s="1"/>
    </row>
    <row r="39770" spans="3:3">
      <c r="C39770" s="1"/>
    </row>
    <row r="39771" spans="3:3">
      <c r="C39771" s="1"/>
    </row>
    <row r="39772" spans="3:3">
      <c r="C39772" s="1"/>
    </row>
    <row r="39773" spans="3:3">
      <c r="C39773" s="1"/>
    </row>
    <row r="39774" spans="3:3">
      <c r="C39774" s="1"/>
    </row>
    <row r="39775" spans="3:3">
      <c r="C39775" s="1"/>
    </row>
    <row r="39776" spans="3:3">
      <c r="C39776" s="1"/>
    </row>
    <row r="39777" spans="3:3">
      <c r="C39777" s="1"/>
    </row>
    <row r="39778" spans="3:3">
      <c r="C39778" s="1"/>
    </row>
    <row r="39779" spans="3:3">
      <c r="C39779" s="1"/>
    </row>
    <row r="39780" spans="3:3">
      <c r="C39780" s="1"/>
    </row>
    <row r="39781" spans="3:3">
      <c r="C39781" s="1"/>
    </row>
    <row r="39782" spans="3:3">
      <c r="C39782" s="1"/>
    </row>
    <row r="39783" spans="3:3">
      <c r="C39783" s="1"/>
    </row>
    <row r="39784" spans="3:3">
      <c r="C39784" s="1"/>
    </row>
    <row r="39785" spans="3:3">
      <c r="C39785" s="1"/>
    </row>
    <row r="39786" spans="3:3">
      <c r="C39786" s="1"/>
    </row>
    <row r="39787" spans="3:3">
      <c r="C39787" s="1"/>
    </row>
    <row r="39788" spans="3:3">
      <c r="C39788" s="1"/>
    </row>
    <row r="39789" spans="3:3">
      <c r="C39789" s="1"/>
    </row>
    <row r="39790" spans="3:3">
      <c r="C39790" s="1"/>
    </row>
    <row r="39791" spans="3:3">
      <c r="C39791" s="1"/>
    </row>
    <row r="39792" spans="3:3">
      <c r="C39792" s="1"/>
    </row>
    <row r="39793" spans="3:3">
      <c r="C39793" s="1"/>
    </row>
    <row r="39794" spans="3:3">
      <c r="C39794" s="1"/>
    </row>
    <row r="39795" spans="3:3">
      <c r="C39795" s="1"/>
    </row>
    <row r="39796" spans="3:3">
      <c r="C39796" s="1"/>
    </row>
    <row r="39797" spans="3:3">
      <c r="C39797" s="1"/>
    </row>
    <row r="39798" spans="3:3">
      <c r="C39798" s="1"/>
    </row>
    <row r="39799" spans="3:3">
      <c r="C39799" s="1"/>
    </row>
    <row r="39800" spans="3:3">
      <c r="C39800" s="1"/>
    </row>
    <row r="39801" spans="3:3">
      <c r="C39801" s="1"/>
    </row>
    <row r="39802" spans="3:3">
      <c r="C39802" s="1"/>
    </row>
    <row r="39803" spans="3:3">
      <c r="C39803" s="1"/>
    </row>
    <row r="39804" spans="3:3">
      <c r="C39804" s="1"/>
    </row>
    <row r="39805" spans="3:3">
      <c r="C39805" s="1"/>
    </row>
    <row r="39806" spans="3:3">
      <c r="C39806" s="1"/>
    </row>
    <row r="39807" spans="3:3">
      <c r="C39807" s="1"/>
    </row>
    <row r="39808" spans="3:3">
      <c r="C39808" s="1"/>
    </row>
    <row r="39809" spans="3:3">
      <c r="C39809" s="1"/>
    </row>
    <row r="39810" spans="3:3">
      <c r="C39810" s="1"/>
    </row>
    <row r="39811" spans="3:3">
      <c r="C39811" s="1"/>
    </row>
    <row r="39812" spans="3:3">
      <c r="C39812" s="1"/>
    </row>
    <row r="39813" spans="3:3">
      <c r="C39813" s="1"/>
    </row>
    <row r="39814" spans="3:3">
      <c r="C39814" s="1"/>
    </row>
    <row r="39815" spans="3:3">
      <c r="C39815" s="1"/>
    </row>
    <row r="39816" spans="3:3">
      <c r="C39816" s="1"/>
    </row>
    <row r="39817" spans="3:3">
      <c r="C39817" s="1"/>
    </row>
    <row r="39818" spans="3:3">
      <c r="C39818" s="1"/>
    </row>
    <row r="39819" spans="3:3">
      <c r="C39819" s="1"/>
    </row>
    <row r="39820" spans="3:3">
      <c r="C39820" s="1"/>
    </row>
    <row r="39821" spans="3:3">
      <c r="C39821" s="1"/>
    </row>
    <row r="39822" spans="3:3">
      <c r="C39822" s="1"/>
    </row>
    <row r="39823" spans="3:3">
      <c r="C39823" s="1"/>
    </row>
    <row r="39824" spans="3:3">
      <c r="C39824" s="1"/>
    </row>
    <row r="39825" spans="3:3">
      <c r="C39825" s="1"/>
    </row>
    <row r="39826" spans="3:3">
      <c r="C39826" s="1"/>
    </row>
    <row r="39827" spans="3:3">
      <c r="C39827" s="1"/>
    </row>
    <row r="39828" spans="3:3">
      <c r="C39828" s="1"/>
    </row>
    <row r="39829" spans="3:3">
      <c r="C39829" s="1"/>
    </row>
    <row r="39830" spans="3:3">
      <c r="C39830" s="1"/>
    </row>
    <row r="39831" spans="3:3">
      <c r="C39831" s="1"/>
    </row>
    <row r="39832" spans="3:3">
      <c r="C39832" s="1"/>
    </row>
    <row r="39833" spans="3:3">
      <c r="C39833" s="1"/>
    </row>
    <row r="39834" spans="3:3">
      <c r="C39834" s="1"/>
    </row>
    <row r="39835" spans="3:3">
      <c r="C39835" s="1"/>
    </row>
    <row r="39836" spans="3:3">
      <c r="C39836" s="1"/>
    </row>
    <row r="39837" spans="3:3">
      <c r="C39837" s="1"/>
    </row>
    <row r="39838" spans="3:3">
      <c r="C39838" s="1"/>
    </row>
    <row r="39839" spans="3:3">
      <c r="C39839" s="1"/>
    </row>
    <row r="39840" spans="3:3">
      <c r="C39840" s="1"/>
    </row>
    <row r="39841" spans="3:3">
      <c r="C39841" s="1"/>
    </row>
    <row r="39842" spans="3:3">
      <c r="C39842" s="1"/>
    </row>
    <row r="39843" spans="3:3">
      <c r="C39843" s="1"/>
    </row>
    <row r="39844" spans="3:3">
      <c r="C39844" s="1"/>
    </row>
    <row r="39845" spans="3:3">
      <c r="C39845" s="1"/>
    </row>
    <row r="39846" spans="3:3">
      <c r="C39846" s="1"/>
    </row>
    <row r="39847" spans="3:3">
      <c r="C39847" s="1"/>
    </row>
    <row r="39848" spans="3:3">
      <c r="C39848" s="1"/>
    </row>
    <row r="39849" spans="3:3">
      <c r="C39849" s="1"/>
    </row>
    <row r="39850" spans="3:3">
      <c r="C39850" s="1"/>
    </row>
    <row r="39851" spans="3:3">
      <c r="C39851" s="1"/>
    </row>
    <row r="39852" spans="3:3">
      <c r="C39852" s="1"/>
    </row>
    <row r="39853" spans="3:3">
      <c r="C39853" s="1"/>
    </row>
    <row r="39854" spans="3:3">
      <c r="C39854" s="1"/>
    </row>
    <row r="39855" spans="3:3">
      <c r="C39855" s="1"/>
    </row>
    <row r="39856" spans="3:3">
      <c r="C39856" s="1"/>
    </row>
    <row r="39857" spans="3:3">
      <c r="C39857" s="1"/>
    </row>
    <row r="39858" spans="3:3">
      <c r="C39858" s="1"/>
    </row>
    <row r="39859" spans="3:3">
      <c r="C39859" s="1"/>
    </row>
    <row r="39860" spans="3:3">
      <c r="C39860" s="1"/>
    </row>
    <row r="39861" spans="3:3">
      <c r="C39861" s="1"/>
    </row>
    <row r="39862" spans="3:3">
      <c r="C39862" s="1"/>
    </row>
    <row r="39863" spans="3:3">
      <c r="C39863" s="1"/>
    </row>
    <row r="39864" spans="3:3">
      <c r="C39864" s="1"/>
    </row>
    <row r="39865" spans="3:3">
      <c r="C39865" s="1"/>
    </row>
    <row r="39866" spans="3:3">
      <c r="C39866" s="1"/>
    </row>
    <row r="39867" spans="3:3">
      <c r="C39867" s="1"/>
    </row>
    <row r="39868" spans="3:3">
      <c r="C39868" s="1"/>
    </row>
    <row r="39869" spans="3:3">
      <c r="C39869" s="1"/>
    </row>
    <row r="39870" spans="3:3">
      <c r="C39870" s="1"/>
    </row>
    <row r="39871" spans="3:3">
      <c r="C39871" s="1"/>
    </row>
    <row r="39872" spans="3:3">
      <c r="C39872" s="1"/>
    </row>
    <row r="39873" spans="3:3">
      <c r="C39873" s="1"/>
    </row>
    <row r="39874" spans="3:3">
      <c r="C39874" s="1"/>
    </row>
    <row r="39875" spans="3:3">
      <c r="C39875" s="1"/>
    </row>
    <row r="39876" spans="3:3">
      <c r="C39876" s="1"/>
    </row>
    <row r="39877" spans="3:3">
      <c r="C39877" s="1"/>
    </row>
    <row r="39878" spans="3:3">
      <c r="C39878" s="1"/>
    </row>
    <row r="39879" spans="3:3">
      <c r="C39879" s="1"/>
    </row>
    <row r="39880" spans="3:3">
      <c r="C39880" s="1"/>
    </row>
    <row r="39881" spans="3:3">
      <c r="C39881" s="1"/>
    </row>
    <row r="39882" spans="3:3">
      <c r="C39882" s="1"/>
    </row>
    <row r="39883" spans="3:3">
      <c r="C39883" s="1"/>
    </row>
    <row r="39884" spans="3:3">
      <c r="C39884" s="1"/>
    </row>
    <row r="39885" spans="3:3">
      <c r="C39885" s="1"/>
    </row>
    <row r="39886" spans="3:3">
      <c r="C39886" s="1"/>
    </row>
    <row r="39887" spans="3:3">
      <c r="C39887" s="1"/>
    </row>
    <row r="39888" spans="3:3">
      <c r="C39888" s="1"/>
    </row>
    <row r="39889" spans="3:3">
      <c r="C39889" s="1"/>
    </row>
    <row r="39890" spans="3:3">
      <c r="C39890" s="1"/>
    </row>
    <row r="39891" spans="3:3">
      <c r="C39891" s="1"/>
    </row>
    <row r="39892" spans="3:3">
      <c r="C39892" s="1"/>
    </row>
    <row r="39893" spans="3:3">
      <c r="C39893" s="1"/>
    </row>
    <row r="39894" spans="3:3">
      <c r="C39894" s="1"/>
    </row>
    <row r="39895" spans="3:3">
      <c r="C39895" s="1"/>
    </row>
    <row r="39896" spans="3:3">
      <c r="C39896" s="1"/>
    </row>
    <row r="39897" spans="3:3">
      <c r="C39897" s="1"/>
    </row>
    <row r="39898" spans="3:3">
      <c r="C39898" s="1"/>
    </row>
    <row r="39899" spans="3:3">
      <c r="C39899" s="1"/>
    </row>
    <row r="39900" spans="3:3">
      <c r="C39900" s="1"/>
    </row>
    <row r="39901" spans="3:3">
      <c r="C39901" s="1"/>
    </row>
    <row r="39902" spans="3:3">
      <c r="C39902" s="1"/>
    </row>
    <row r="39903" spans="3:3">
      <c r="C39903" s="1"/>
    </row>
    <row r="39904" spans="3:3">
      <c r="C39904" s="1"/>
    </row>
    <row r="39905" spans="3:3">
      <c r="C39905" s="1"/>
    </row>
    <row r="39906" spans="3:3">
      <c r="C39906" s="1"/>
    </row>
    <row r="39907" spans="3:3">
      <c r="C39907" s="1"/>
    </row>
    <row r="39908" spans="3:3">
      <c r="C39908" s="1"/>
    </row>
    <row r="39909" spans="3:3">
      <c r="C39909" s="1"/>
    </row>
    <row r="39910" spans="3:3">
      <c r="C39910" s="1"/>
    </row>
    <row r="39911" spans="3:3">
      <c r="C39911" s="1"/>
    </row>
    <row r="39912" spans="3:3">
      <c r="C39912" s="1"/>
    </row>
    <row r="39913" spans="3:3">
      <c r="C39913" s="1"/>
    </row>
    <row r="39914" spans="3:3">
      <c r="C39914" s="1"/>
    </row>
    <row r="39915" spans="3:3">
      <c r="C39915" s="1"/>
    </row>
    <row r="39916" spans="3:3">
      <c r="C39916" s="1"/>
    </row>
    <row r="39917" spans="3:3">
      <c r="C39917" s="1"/>
    </row>
    <row r="39918" spans="3:3">
      <c r="C39918" s="1"/>
    </row>
    <row r="39919" spans="3:3">
      <c r="C39919" s="1"/>
    </row>
    <row r="39920" spans="3:3">
      <c r="C39920" s="1"/>
    </row>
    <row r="39921" spans="3:3">
      <c r="C39921" s="1"/>
    </row>
    <row r="39922" spans="3:3">
      <c r="C39922" s="1"/>
    </row>
    <row r="39923" spans="3:3">
      <c r="C39923" s="1"/>
    </row>
    <row r="39924" spans="3:3">
      <c r="C39924" s="1"/>
    </row>
    <row r="39925" spans="3:3">
      <c r="C39925" s="1"/>
    </row>
    <row r="39926" spans="3:3">
      <c r="C39926" s="1"/>
    </row>
    <row r="39927" spans="3:3">
      <c r="C39927" s="1"/>
    </row>
    <row r="39928" spans="3:3">
      <c r="C39928" s="1"/>
    </row>
    <row r="39929" spans="3:3">
      <c r="C39929" s="1"/>
    </row>
    <row r="39930" spans="3:3">
      <c r="C39930" s="1"/>
    </row>
    <row r="39931" spans="3:3">
      <c r="C39931" s="1"/>
    </row>
    <row r="39932" spans="3:3">
      <c r="C39932" s="1"/>
    </row>
    <row r="39933" spans="3:3">
      <c r="C39933" s="1"/>
    </row>
    <row r="39934" spans="3:3">
      <c r="C39934" s="1"/>
    </row>
    <row r="39935" spans="3:3">
      <c r="C39935" s="1"/>
    </row>
    <row r="39936" spans="3:3">
      <c r="C39936" s="1"/>
    </row>
    <row r="39937" spans="3:3">
      <c r="C39937" s="1"/>
    </row>
    <row r="39938" spans="3:3">
      <c r="C39938" s="1"/>
    </row>
    <row r="39939" spans="3:3">
      <c r="C39939" s="1"/>
    </row>
    <row r="39940" spans="3:3">
      <c r="C39940" s="1"/>
    </row>
    <row r="39941" spans="3:3">
      <c r="C39941" s="1"/>
    </row>
    <row r="39942" spans="3:3">
      <c r="C39942" s="1"/>
    </row>
    <row r="39943" spans="3:3">
      <c r="C39943" s="1"/>
    </row>
    <row r="39944" spans="3:3">
      <c r="C39944" s="1"/>
    </row>
    <row r="39945" spans="3:3">
      <c r="C39945" s="1"/>
    </row>
    <row r="39946" spans="3:3">
      <c r="C39946" s="1"/>
    </row>
    <row r="39947" spans="3:3">
      <c r="C39947" s="1"/>
    </row>
    <row r="39948" spans="3:3">
      <c r="C39948" s="1"/>
    </row>
    <row r="39949" spans="3:3">
      <c r="C39949" s="1"/>
    </row>
    <row r="39950" spans="3:3">
      <c r="C39950" s="1"/>
    </row>
    <row r="39951" spans="3:3">
      <c r="C39951" s="1"/>
    </row>
    <row r="39952" spans="3:3">
      <c r="C39952" s="1"/>
    </row>
    <row r="39953" spans="3:3">
      <c r="C39953" s="1"/>
    </row>
    <row r="39954" spans="3:3">
      <c r="C39954" s="1"/>
    </row>
    <row r="39955" spans="3:3">
      <c r="C39955" s="1"/>
    </row>
    <row r="39956" spans="3:3">
      <c r="C39956" s="1"/>
    </row>
    <row r="39957" spans="3:3">
      <c r="C39957" s="1"/>
    </row>
    <row r="39958" spans="3:3">
      <c r="C39958" s="1"/>
    </row>
    <row r="39959" spans="3:3">
      <c r="C39959" s="1"/>
    </row>
    <row r="39960" spans="3:3">
      <c r="C39960" s="1"/>
    </row>
    <row r="39961" spans="3:3">
      <c r="C39961" s="1"/>
    </row>
    <row r="39962" spans="3:3">
      <c r="C39962" s="1"/>
    </row>
    <row r="39963" spans="3:3">
      <c r="C39963" s="1"/>
    </row>
    <row r="39964" spans="3:3">
      <c r="C39964" s="1"/>
    </row>
    <row r="39965" spans="3:3">
      <c r="C39965" s="1"/>
    </row>
    <row r="39966" spans="3:3">
      <c r="C39966" s="1"/>
    </row>
    <row r="39967" spans="3:3">
      <c r="C39967" s="1"/>
    </row>
    <row r="39968" spans="3:3">
      <c r="C39968" s="1"/>
    </row>
    <row r="39969" spans="3:3">
      <c r="C39969" s="1"/>
    </row>
    <row r="39970" spans="3:3">
      <c r="C39970" s="1"/>
    </row>
    <row r="39971" spans="3:3">
      <c r="C39971" s="1"/>
    </row>
    <row r="39972" spans="3:3">
      <c r="C39972" s="1"/>
    </row>
    <row r="39973" spans="3:3">
      <c r="C39973" s="1"/>
    </row>
    <row r="39974" spans="3:3">
      <c r="C39974" s="1"/>
    </row>
    <row r="39975" spans="3:3">
      <c r="C39975" s="1"/>
    </row>
    <row r="39976" spans="3:3">
      <c r="C39976" s="1"/>
    </row>
    <row r="39977" spans="3:3">
      <c r="C39977" s="1"/>
    </row>
    <row r="39978" spans="3:3">
      <c r="C39978" s="1"/>
    </row>
    <row r="39979" spans="3:3">
      <c r="C39979" s="1"/>
    </row>
    <row r="39980" spans="3:3">
      <c r="C39980" s="1"/>
    </row>
    <row r="39981" spans="3:3">
      <c r="C39981" s="1"/>
    </row>
    <row r="39982" spans="3:3">
      <c r="C39982" s="1"/>
    </row>
    <row r="39983" spans="3:3">
      <c r="C39983" s="1"/>
    </row>
    <row r="39984" spans="3:3">
      <c r="C39984" s="1"/>
    </row>
    <row r="39985" spans="3:3">
      <c r="C39985" s="1"/>
    </row>
    <row r="39986" spans="3:3">
      <c r="C39986" s="1"/>
    </row>
    <row r="39987" spans="3:3">
      <c r="C39987" s="1"/>
    </row>
    <row r="39988" spans="3:3">
      <c r="C39988" s="1"/>
    </row>
    <row r="39989" spans="3:3">
      <c r="C39989" s="1"/>
    </row>
    <row r="39990" spans="3:3">
      <c r="C39990" s="1"/>
    </row>
    <row r="39991" spans="3:3">
      <c r="C39991" s="1"/>
    </row>
    <row r="39992" spans="3:3">
      <c r="C39992" s="1"/>
    </row>
    <row r="39993" spans="3:3">
      <c r="C39993" s="1"/>
    </row>
    <row r="39994" spans="3:3">
      <c r="C39994" s="1"/>
    </row>
    <row r="39995" spans="3:3">
      <c r="C39995" s="1"/>
    </row>
    <row r="39996" spans="3:3">
      <c r="C39996" s="1"/>
    </row>
    <row r="39997" spans="3:3">
      <c r="C39997" s="1"/>
    </row>
    <row r="39998" spans="3:3">
      <c r="C39998" s="1"/>
    </row>
    <row r="39999" spans="3:3">
      <c r="C39999" s="1"/>
    </row>
    <row r="40000" spans="3:3">
      <c r="C40000" s="1"/>
    </row>
    <row r="40001" spans="3:3">
      <c r="C40001" s="1"/>
    </row>
    <row r="40002" spans="3:3">
      <c r="C40002" s="1"/>
    </row>
    <row r="40003" spans="3:3">
      <c r="C40003" s="1"/>
    </row>
    <row r="40004" spans="3:3">
      <c r="C40004" s="1"/>
    </row>
    <row r="40005" spans="3:3">
      <c r="C40005" s="1"/>
    </row>
    <row r="40006" spans="3:3">
      <c r="C40006" s="1"/>
    </row>
    <row r="40007" spans="3:3">
      <c r="C40007" s="1"/>
    </row>
    <row r="40008" spans="3:3">
      <c r="C40008" s="1"/>
    </row>
    <row r="40009" spans="3:3">
      <c r="C40009" s="1"/>
    </row>
    <row r="40010" spans="3:3">
      <c r="C40010" s="1"/>
    </row>
    <row r="40011" spans="3:3">
      <c r="C40011" s="1"/>
    </row>
    <row r="40012" spans="3:3">
      <c r="C40012" s="1"/>
    </row>
    <row r="40013" spans="3:3">
      <c r="C40013" s="1"/>
    </row>
    <row r="40014" spans="3:3">
      <c r="C40014" s="1"/>
    </row>
    <row r="40015" spans="3:3">
      <c r="C40015" s="1"/>
    </row>
    <row r="40016" spans="3:3">
      <c r="C40016" s="1"/>
    </row>
    <row r="40017" spans="3:3">
      <c r="C40017" s="1"/>
    </row>
    <row r="40018" spans="3:3">
      <c r="C40018" s="1"/>
    </row>
    <row r="40019" spans="3:3">
      <c r="C40019" s="1"/>
    </row>
    <row r="40020" spans="3:3">
      <c r="C40020" s="1"/>
    </row>
    <row r="40021" spans="3:3">
      <c r="C40021" s="1"/>
    </row>
    <row r="40022" spans="3:3">
      <c r="C40022" s="1"/>
    </row>
    <row r="40023" spans="3:3">
      <c r="C40023" s="1"/>
    </row>
    <row r="40024" spans="3:3">
      <c r="C40024" s="1"/>
    </row>
    <row r="40025" spans="3:3">
      <c r="C40025" s="1"/>
    </row>
    <row r="40026" spans="3:3">
      <c r="C40026" s="1"/>
    </row>
    <row r="40027" spans="3:3">
      <c r="C40027" s="1"/>
    </row>
    <row r="40028" spans="3:3">
      <c r="C40028" s="1"/>
    </row>
    <row r="40029" spans="3:3">
      <c r="C40029" s="1"/>
    </row>
    <row r="40030" spans="3:3">
      <c r="C40030" s="1"/>
    </row>
    <row r="40031" spans="3:3">
      <c r="C40031" s="1"/>
    </row>
    <row r="40032" spans="3:3">
      <c r="C40032" s="1"/>
    </row>
    <row r="40033" spans="3:3">
      <c r="C40033" s="1"/>
    </row>
    <row r="40034" spans="3:3">
      <c r="C40034" s="1"/>
    </row>
    <row r="40035" spans="3:3">
      <c r="C40035" s="1"/>
    </row>
    <row r="40036" spans="3:3">
      <c r="C40036" s="1"/>
    </row>
    <row r="40037" spans="3:3">
      <c r="C40037" s="1"/>
    </row>
    <row r="40038" spans="3:3">
      <c r="C40038" s="1"/>
    </row>
    <row r="40039" spans="3:3">
      <c r="C40039" s="1"/>
    </row>
    <row r="40040" spans="3:3">
      <c r="C40040" s="1"/>
    </row>
    <row r="40041" spans="3:3">
      <c r="C40041" s="1"/>
    </row>
    <row r="40042" spans="3:3">
      <c r="C40042" s="1"/>
    </row>
    <row r="40043" spans="3:3">
      <c r="C40043" s="1"/>
    </row>
    <row r="40044" spans="3:3">
      <c r="C40044" s="1"/>
    </row>
    <row r="40045" spans="3:3">
      <c r="C40045" s="1"/>
    </row>
    <row r="40046" spans="3:3">
      <c r="C40046" s="1"/>
    </row>
    <row r="40047" spans="3:3">
      <c r="C40047" s="1"/>
    </row>
    <row r="40048" spans="3:3">
      <c r="C40048" s="1"/>
    </row>
    <row r="40049" spans="3:3">
      <c r="C40049" s="1"/>
    </row>
    <row r="40050" spans="3:3">
      <c r="C40050" s="1"/>
    </row>
    <row r="40051" spans="3:3">
      <c r="C40051" s="1"/>
    </row>
    <row r="40052" spans="3:3">
      <c r="C40052" s="1"/>
    </row>
    <row r="40053" spans="3:3">
      <c r="C40053" s="1"/>
    </row>
    <row r="40054" spans="3:3">
      <c r="C40054" s="1"/>
    </row>
    <row r="40055" spans="3:3">
      <c r="C40055" s="1"/>
    </row>
    <row r="40056" spans="3:3">
      <c r="C40056" s="1"/>
    </row>
    <row r="40057" spans="3:3">
      <c r="C40057" s="1"/>
    </row>
    <row r="40058" spans="3:3">
      <c r="C40058" s="1"/>
    </row>
    <row r="40059" spans="3:3">
      <c r="C40059" s="1"/>
    </row>
    <row r="40060" spans="3:3">
      <c r="C40060" s="1"/>
    </row>
    <row r="40061" spans="3:3">
      <c r="C40061" s="1"/>
    </row>
    <row r="40062" spans="3:3">
      <c r="C40062" s="1"/>
    </row>
    <row r="40063" spans="3:3">
      <c r="C40063" s="1"/>
    </row>
    <row r="40064" spans="3:3">
      <c r="C40064" s="1"/>
    </row>
    <row r="40065" spans="3:3">
      <c r="C40065" s="1"/>
    </row>
    <row r="40066" spans="3:3">
      <c r="C40066" s="1"/>
    </row>
    <row r="40067" spans="3:3">
      <c r="C40067" s="1"/>
    </row>
    <row r="40068" spans="3:3">
      <c r="C40068" s="1"/>
    </row>
    <row r="40069" spans="3:3">
      <c r="C40069" s="1"/>
    </row>
    <row r="40070" spans="3:3">
      <c r="C40070" s="1"/>
    </row>
    <row r="40071" spans="3:3">
      <c r="C40071" s="1"/>
    </row>
    <row r="40072" spans="3:3">
      <c r="C40072" s="1"/>
    </row>
    <row r="40073" spans="3:3">
      <c r="C40073" s="1"/>
    </row>
    <row r="40074" spans="3:3">
      <c r="C40074" s="1"/>
    </row>
    <row r="40075" spans="3:3">
      <c r="C40075" s="1"/>
    </row>
    <row r="40076" spans="3:3">
      <c r="C40076" s="1"/>
    </row>
    <row r="40077" spans="3:3">
      <c r="C40077" s="1"/>
    </row>
    <row r="40078" spans="3:3">
      <c r="C40078" s="1"/>
    </row>
    <row r="40079" spans="3:3">
      <c r="C40079" s="1"/>
    </row>
    <row r="40080" spans="3:3">
      <c r="C40080" s="1"/>
    </row>
    <row r="40081" spans="3:3">
      <c r="C40081" s="1"/>
    </row>
    <row r="40082" spans="3:3">
      <c r="C40082" s="1"/>
    </row>
    <row r="40083" spans="3:3">
      <c r="C40083" s="1"/>
    </row>
    <row r="40084" spans="3:3">
      <c r="C40084" s="1"/>
    </row>
    <row r="40085" spans="3:3">
      <c r="C40085" s="1"/>
    </row>
    <row r="40086" spans="3:3">
      <c r="C40086" s="1"/>
    </row>
    <row r="40087" spans="3:3">
      <c r="C40087" s="1"/>
    </row>
    <row r="40088" spans="3:3">
      <c r="C40088" s="1"/>
    </row>
    <row r="40089" spans="3:3">
      <c r="C40089" s="1"/>
    </row>
    <row r="40090" spans="3:3">
      <c r="C40090" s="1"/>
    </row>
    <row r="40091" spans="3:3">
      <c r="C40091" s="1"/>
    </row>
    <row r="40092" spans="3:3">
      <c r="C40092" s="1"/>
    </row>
    <row r="40093" spans="3:3">
      <c r="C40093" s="1"/>
    </row>
    <row r="40094" spans="3:3">
      <c r="C40094" s="1"/>
    </row>
    <row r="40095" spans="3:3">
      <c r="C40095" s="1"/>
    </row>
    <row r="40096" spans="3:3">
      <c r="C40096" s="1"/>
    </row>
    <row r="40097" spans="3:3">
      <c r="C40097" s="1"/>
    </row>
    <row r="40098" spans="3:3">
      <c r="C40098" s="1"/>
    </row>
    <row r="40099" spans="3:3">
      <c r="C40099" s="1"/>
    </row>
    <row r="40100" spans="3:3">
      <c r="C40100" s="1"/>
    </row>
    <row r="40101" spans="3:3">
      <c r="C40101" s="1"/>
    </row>
    <row r="40102" spans="3:3">
      <c r="C40102" s="1"/>
    </row>
    <row r="40103" spans="3:3">
      <c r="C40103" s="1"/>
    </row>
    <row r="40104" spans="3:3">
      <c r="C40104" s="1"/>
    </row>
    <row r="40105" spans="3:3">
      <c r="C40105" s="1"/>
    </row>
    <row r="40106" spans="3:3">
      <c r="C40106" s="1"/>
    </row>
    <row r="40107" spans="3:3">
      <c r="C40107" s="1"/>
    </row>
    <row r="40108" spans="3:3">
      <c r="C40108" s="1"/>
    </row>
    <row r="40109" spans="3:3">
      <c r="C40109" s="1"/>
    </row>
    <row r="40110" spans="3:3">
      <c r="C40110" s="1"/>
    </row>
    <row r="40111" spans="3:3">
      <c r="C40111" s="1"/>
    </row>
    <row r="40112" spans="3:3">
      <c r="C40112" s="1"/>
    </row>
    <row r="40113" spans="3:3">
      <c r="C40113" s="1"/>
    </row>
    <row r="40114" spans="3:3">
      <c r="C40114" s="1"/>
    </row>
    <row r="40115" spans="3:3">
      <c r="C40115" s="1"/>
    </row>
    <row r="40116" spans="3:3">
      <c r="C40116" s="1"/>
    </row>
    <row r="40117" spans="3:3">
      <c r="C40117" s="1"/>
    </row>
    <row r="40118" spans="3:3">
      <c r="C40118" s="1"/>
    </row>
    <row r="40119" spans="3:3">
      <c r="C40119" s="1"/>
    </row>
    <row r="40120" spans="3:3">
      <c r="C40120" s="1"/>
    </row>
    <row r="40121" spans="3:3">
      <c r="C40121" s="1"/>
    </row>
    <row r="40122" spans="3:3">
      <c r="C40122" s="1"/>
    </row>
    <row r="40123" spans="3:3">
      <c r="C40123" s="1"/>
    </row>
    <row r="40124" spans="3:3">
      <c r="C40124" s="1"/>
    </row>
    <row r="40125" spans="3:3">
      <c r="C40125" s="1"/>
    </row>
    <row r="40126" spans="3:3">
      <c r="C40126" s="1"/>
    </row>
    <row r="40127" spans="3:3">
      <c r="C40127" s="1"/>
    </row>
    <row r="40128" spans="3:3">
      <c r="C40128" s="1"/>
    </row>
    <row r="40129" spans="3:3">
      <c r="C40129" s="1"/>
    </row>
    <row r="40130" spans="3:3">
      <c r="C40130" s="1"/>
    </row>
    <row r="40131" spans="3:3">
      <c r="C40131" s="1"/>
    </row>
    <row r="40132" spans="3:3">
      <c r="C40132" s="1"/>
    </row>
    <row r="40133" spans="3:3">
      <c r="C40133" s="1"/>
    </row>
    <row r="40134" spans="3:3">
      <c r="C40134" s="1"/>
    </row>
    <row r="40135" spans="3:3">
      <c r="C40135" s="1"/>
    </row>
    <row r="40136" spans="3:3">
      <c r="C40136" s="1"/>
    </row>
    <row r="40137" spans="3:3">
      <c r="C40137" s="1"/>
    </row>
    <row r="40138" spans="3:3">
      <c r="C40138" s="1"/>
    </row>
    <row r="40139" spans="3:3">
      <c r="C40139" s="1"/>
    </row>
    <row r="40140" spans="3:3">
      <c r="C40140" s="1"/>
    </row>
    <row r="40141" spans="3:3">
      <c r="C40141" s="1"/>
    </row>
    <row r="40142" spans="3:3">
      <c r="C40142" s="1"/>
    </row>
    <row r="40143" spans="3:3">
      <c r="C40143" s="1"/>
    </row>
    <row r="40144" spans="3:3">
      <c r="C40144" s="1"/>
    </row>
    <row r="40145" spans="3:3">
      <c r="C40145" s="1"/>
    </row>
    <row r="40146" spans="3:3">
      <c r="C40146" s="1"/>
    </row>
    <row r="40147" spans="3:3">
      <c r="C40147" s="1"/>
    </row>
    <row r="40148" spans="3:3">
      <c r="C40148" s="1"/>
    </row>
    <row r="40149" spans="3:3">
      <c r="C40149" s="1"/>
    </row>
    <row r="40150" spans="3:3">
      <c r="C40150" s="1"/>
    </row>
    <row r="40151" spans="3:3">
      <c r="C40151" s="1"/>
    </row>
    <row r="40152" spans="3:3">
      <c r="C40152" s="1"/>
    </row>
    <row r="40153" spans="3:3">
      <c r="C40153" s="1"/>
    </row>
    <row r="40154" spans="3:3">
      <c r="C40154" s="1"/>
    </row>
    <row r="40155" spans="3:3">
      <c r="C40155" s="1"/>
    </row>
    <row r="40156" spans="3:3">
      <c r="C40156" s="1"/>
    </row>
    <row r="40157" spans="3:3">
      <c r="C40157" s="1"/>
    </row>
    <row r="40158" spans="3:3">
      <c r="C40158" s="1"/>
    </row>
    <row r="40159" spans="3:3">
      <c r="C40159" s="1"/>
    </row>
    <row r="40160" spans="3:3">
      <c r="C40160" s="1"/>
    </row>
    <row r="40161" spans="3:3">
      <c r="C40161" s="1"/>
    </row>
    <row r="40162" spans="3:3">
      <c r="C40162" s="1"/>
    </row>
    <row r="40163" spans="3:3">
      <c r="C40163" s="1"/>
    </row>
    <row r="40164" spans="3:3">
      <c r="C40164" s="1"/>
    </row>
    <row r="40165" spans="3:3">
      <c r="C40165" s="1"/>
    </row>
    <row r="40166" spans="3:3">
      <c r="C40166" s="1"/>
    </row>
    <row r="40167" spans="3:3">
      <c r="C40167" s="1"/>
    </row>
    <row r="40168" spans="3:3">
      <c r="C40168" s="1"/>
    </row>
    <row r="40169" spans="3:3">
      <c r="C40169" s="1"/>
    </row>
    <row r="40170" spans="3:3">
      <c r="C40170" s="1"/>
    </row>
    <row r="40171" spans="3:3">
      <c r="C40171" s="1"/>
    </row>
    <row r="40172" spans="3:3">
      <c r="C40172" s="1"/>
    </row>
    <row r="40173" spans="3:3">
      <c r="C40173" s="1"/>
    </row>
    <row r="40174" spans="3:3">
      <c r="C40174" s="1"/>
    </row>
    <row r="40175" spans="3:3">
      <c r="C40175" s="1"/>
    </row>
    <row r="40176" spans="3:3">
      <c r="C40176" s="1"/>
    </row>
    <row r="40177" spans="3:3">
      <c r="C40177" s="1"/>
    </row>
    <row r="40178" spans="3:3">
      <c r="C40178" s="1"/>
    </row>
    <row r="40179" spans="3:3">
      <c r="C40179" s="1"/>
    </row>
    <row r="40180" spans="3:3">
      <c r="C40180" s="1"/>
    </row>
    <row r="40181" spans="3:3">
      <c r="C40181" s="1"/>
    </row>
    <row r="40182" spans="3:3">
      <c r="C40182" s="1"/>
    </row>
    <row r="40183" spans="3:3">
      <c r="C40183" s="1"/>
    </row>
    <row r="40184" spans="3:3">
      <c r="C40184" s="1"/>
    </row>
    <row r="40185" spans="3:3">
      <c r="C40185" s="1"/>
    </row>
    <row r="40186" spans="3:3">
      <c r="C40186" s="1"/>
    </row>
    <row r="40187" spans="3:3">
      <c r="C40187" s="1"/>
    </row>
    <row r="40188" spans="3:3">
      <c r="C40188" s="1"/>
    </row>
    <row r="40189" spans="3:3">
      <c r="C40189" s="1"/>
    </row>
    <row r="40190" spans="3:3">
      <c r="C40190" s="1"/>
    </row>
    <row r="40191" spans="3:3">
      <c r="C40191" s="1"/>
    </row>
    <row r="40192" spans="3:3">
      <c r="C40192" s="1"/>
    </row>
    <row r="40193" spans="3:3">
      <c r="C40193" s="1"/>
    </row>
    <row r="40194" spans="3:3">
      <c r="C40194" s="1"/>
    </row>
    <row r="40195" spans="3:3">
      <c r="C40195" s="1"/>
    </row>
    <row r="40196" spans="3:3">
      <c r="C40196" s="1"/>
    </row>
    <row r="40197" spans="3:3">
      <c r="C40197" s="1"/>
    </row>
    <row r="40198" spans="3:3">
      <c r="C40198" s="1"/>
    </row>
    <row r="40199" spans="3:3">
      <c r="C40199" s="1"/>
    </row>
    <row r="40200" spans="3:3">
      <c r="C40200" s="1"/>
    </row>
    <row r="40201" spans="3:3">
      <c r="C40201" s="1"/>
    </row>
    <row r="40202" spans="3:3">
      <c r="C40202" s="1"/>
    </row>
    <row r="40203" spans="3:3">
      <c r="C40203" s="1"/>
    </row>
    <row r="40204" spans="3:3">
      <c r="C40204" s="1"/>
    </row>
    <row r="40205" spans="3:3">
      <c r="C40205" s="1"/>
    </row>
    <row r="40206" spans="3:3">
      <c r="C40206" s="1"/>
    </row>
    <row r="40207" spans="3:3">
      <c r="C40207" s="1"/>
    </row>
    <row r="40208" spans="3:3">
      <c r="C40208" s="1"/>
    </row>
    <row r="40209" spans="3:3">
      <c r="C40209" s="1"/>
    </row>
    <row r="40210" spans="3:3">
      <c r="C40210" s="1"/>
    </row>
    <row r="40211" spans="3:3">
      <c r="C40211" s="1"/>
    </row>
    <row r="40212" spans="3:3">
      <c r="C40212" s="1"/>
    </row>
    <row r="40213" spans="3:3">
      <c r="C40213" s="1"/>
    </row>
    <row r="40214" spans="3:3">
      <c r="C40214" s="1"/>
    </row>
    <row r="40215" spans="3:3">
      <c r="C40215" s="1"/>
    </row>
    <row r="40216" spans="3:3">
      <c r="C40216" s="1"/>
    </row>
    <row r="40217" spans="3:3">
      <c r="C40217" s="1"/>
    </row>
    <row r="40218" spans="3:3">
      <c r="C40218" s="1"/>
    </row>
    <row r="40219" spans="3:3">
      <c r="C40219" s="1"/>
    </row>
    <row r="40220" spans="3:3">
      <c r="C40220" s="1"/>
    </row>
    <row r="40221" spans="3:3">
      <c r="C40221" s="1"/>
    </row>
    <row r="40222" spans="3:3">
      <c r="C40222" s="1"/>
    </row>
    <row r="40223" spans="3:3">
      <c r="C40223" s="1"/>
    </row>
    <row r="40224" spans="3:3">
      <c r="C40224" s="1"/>
    </row>
    <row r="40225" spans="3:3">
      <c r="C40225" s="1"/>
    </row>
    <row r="40226" spans="3:3">
      <c r="C40226" s="1"/>
    </row>
    <row r="40227" spans="3:3">
      <c r="C40227" s="1"/>
    </row>
    <row r="40228" spans="3:3">
      <c r="C40228" s="1"/>
    </row>
    <row r="40229" spans="3:3">
      <c r="C40229" s="1"/>
    </row>
    <row r="40230" spans="3:3">
      <c r="C40230" s="1"/>
    </row>
    <row r="40231" spans="3:3">
      <c r="C40231" s="1"/>
    </row>
    <row r="40232" spans="3:3">
      <c r="C40232" s="1"/>
    </row>
    <row r="40233" spans="3:3">
      <c r="C40233" s="1"/>
    </row>
    <row r="40234" spans="3:3">
      <c r="C40234" s="1"/>
    </row>
    <row r="40235" spans="3:3">
      <c r="C40235" s="1"/>
    </row>
    <row r="40236" spans="3:3">
      <c r="C40236" s="1"/>
    </row>
    <row r="40237" spans="3:3">
      <c r="C40237" s="1"/>
    </row>
    <row r="40238" spans="3:3">
      <c r="C40238" s="1"/>
    </row>
    <row r="40239" spans="3:3">
      <c r="C40239" s="1"/>
    </row>
    <row r="40240" spans="3:3">
      <c r="C40240" s="1"/>
    </row>
    <row r="40241" spans="3:3">
      <c r="C40241" s="1"/>
    </row>
    <row r="40242" spans="3:3">
      <c r="C40242" s="1"/>
    </row>
    <row r="40243" spans="3:3">
      <c r="C40243" s="1"/>
    </row>
    <row r="40244" spans="3:3">
      <c r="C40244" s="1"/>
    </row>
    <row r="40245" spans="3:3">
      <c r="C40245" s="1"/>
    </row>
    <row r="40246" spans="3:3">
      <c r="C40246" s="1"/>
    </row>
    <row r="40247" spans="3:3">
      <c r="C40247" s="1"/>
    </row>
    <row r="40248" spans="3:3">
      <c r="C40248" s="1"/>
    </row>
    <row r="40249" spans="3:3">
      <c r="C40249" s="1"/>
    </row>
    <row r="40250" spans="3:3">
      <c r="C40250" s="1"/>
    </row>
    <row r="40251" spans="3:3">
      <c r="C40251" s="1"/>
    </row>
    <row r="40252" spans="3:3">
      <c r="C40252" s="1"/>
    </row>
    <row r="40253" spans="3:3">
      <c r="C40253" s="1"/>
    </row>
    <row r="40254" spans="3:3">
      <c r="C40254" s="1"/>
    </row>
    <row r="40255" spans="3:3">
      <c r="C40255" s="1"/>
    </row>
    <row r="40256" spans="3:3">
      <c r="C40256" s="1"/>
    </row>
    <row r="40257" spans="3:3">
      <c r="C40257" s="1"/>
    </row>
    <row r="40258" spans="3:3">
      <c r="C40258" s="1"/>
    </row>
    <row r="40259" spans="3:3">
      <c r="C40259" s="1"/>
    </row>
    <row r="40260" spans="3:3">
      <c r="C40260" s="1"/>
    </row>
    <row r="40261" spans="3:3">
      <c r="C40261" s="1"/>
    </row>
    <row r="40262" spans="3:3">
      <c r="C40262" s="1"/>
    </row>
    <row r="40263" spans="3:3">
      <c r="C40263" s="1"/>
    </row>
    <row r="40264" spans="3:3">
      <c r="C40264" s="1"/>
    </row>
    <row r="40265" spans="3:3">
      <c r="C40265" s="1"/>
    </row>
    <row r="40266" spans="3:3">
      <c r="C40266" s="1"/>
    </row>
    <row r="40267" spans="3:3">
      <c r="C40267" s="1"/>
    </row>
    <row r="40268" spans="3:3">
      <c r="C40268" s="1"/>
    </row>
    <row r="40269" spans="3:3">
      <c r="C40269" s="1"/>
    </row>
    <row r="40270" spans="3:3">
      <c r="C40270" s="1"/>
    </row>
    <row r="40271" spans="3:3">
      <c r="C40271" s="1"/>
    </row>
    <row r="40272" spans="3:3">
      <c r="C40272" s="1"/>
    </row>
    <row r="40273" spans="3:3">
      <c r="C40273" s="1"/>
    </row>
    <row r="40274" spans="3:3">
      <c r="C40274" s="1"/>
    </row>
    <row r="40275" spans="3:3">
      <c r="C40275" s="1"/>
    </row>
    <row r="40276" spans="3:3">
      <c r="C40276" s="1"/>
    </row>
    <row r="40277" spans="3:3">
      <c r="C40277" s="1"/>
    </row>
    <row r="40278" spans="3:3">
      <c r="C40278" s="1"/>
    </row>
    <row r="40279" spans="3:3">
      <c r="C40279" s="1"/>
    </row>
    <row r="40280" spans="3:3">
      <c r="C40280" s="1"/>
    </row>
    <row r="40281" spans="3:3">
      <c r="C40281" s="1"/>
    </row>
    <row r="40282" spans="3:3">
      <c r="C40282" s="1"/>
    </row>
    <row r="40283" spans="3:3">
      <c r="C40283" s="1"/>
    </row>
    <row r="40284" spans="3:3">
      <c r="C40284" s="1"/>
    </row>
    <row r="40285" spans="3:3">
      <c r="C40285" s="1"/>
    </row>
    <row r="40286" spans="3:3">
      <c r="C40286" s="1"/>
    </row>
    <row r="40287" spans="3:3">
      <c r="C40287" s="1"/>
    </row>
    <row r="40288" spans="3:3">
      <c r="C40288" s="1"/>
    </row>
    <row r="40289" spans="3:3">
      <c r="C40289" s="1"/>
    </row>
    <row r="40290" spans="3:3">
      <c r="C40290" s="1"/>
    </row>
    <row r="40291" spans="3:3">
      <c r="C40291" s="1"/>
    </row>
    <row r="40292" spans="3:3">
      <c r="C40292" s="1"/>
    </row>
    <row r="40293" spans="3:3">
      <c r="C40293" s="1"/>
    </row>
    <row r="40294" spans="3:3">
      <c r="C40294" s="1"/>
    </row>
    <row r="40295" spans="3:3">
      <c r="C40295" s="1"/>
    </row>
    <row r="40296" spans="3:3">
      <c r="C40296" s="1"/>
    </row>
    <row r="40297" spans="3:3">
      <c r="C40297" s="1"/>
    </row>
    <row r="40298" spans="3:3">
      <c r="C40298" s="1"/>
    </row>
    <row r="40299" spans="3:3">
      <c r="C40299" s="1"/>
    </row>
    <row r="40300" spans="3:3">
      <c r="C40300" s="1"/>
    </row>
    <row r="40301" spans="3:3">
      <c r="C40301" s="1"/>
    </row>
    <row r="40302" spans="3:3">
      <c r="C40302" s="1"/>
    </row>
    <row r="40303" spans="3:3">
      <c r="C40303" s="1"/>
    </row>
    <row r="40304" spans="3:3">
      <c r="C40304" s="1"/>
    </row>
    <row r="40305" spans="3:3">
      <c r="C40305" s="1"/>
    </row>
    <row r="40306" spans="3:3">
      <c r="C40306" s="1"/>
    </row>
    <row r="40307" spans="3:3">
      <c r="C40307" s="1"/>
    </row>
    <row r="40308" spans="3:3">
      <c r="C40308" s="1"/>
    </row>
    <row r="40309" spans="3:3">
      <c r="C40309" s="1"/>
    </row>
    <row r="40310" spans="3:3">
      <c r="C40310" s="1"/>
    </row>
    <row r="40311" spans="3:3">
      <c r="C40311" s="1"/>
    </row>
    <row r="40312" spans="3:3">
      <c r="C40312" s="1"/>
    </row>
    <row r="40313" spans="3:3">
      <c r="C40313" s="1"/>
    </row>
    <row r="40314" spans="3:3">
      <c r="C40314" s="1"/>
    </row>
    <row r="40315" spans="3:3">
      <c r="C40315" s="1"/>
    </row>
    <row r="40316" spans="3:3">
      <c r="C40316" s="1"/>
    </row>
    <row r="40317" spans="3:3">
      <c r="C40317" s="1"/>
    </row>
    <row r="40318" spans="3:3">
      <c r="C40318" s="1"/>
    </row>
    <row r="40319" spans="3:3">
      <c r="C40319" s="1"/>
    </row>
    <row r="40320" spans="3:3">
      <c r="C40320" s="1"/>
    </row>
    <row r="40321" spans="3:3">
      <c r="C40321" s="1"/>
    </row>
    <row r="40322" spans="3:3">
      <c r="C40322" s="1"/>
    </row>
    <row r="40323" spans="3:3">
      <c r="C40323" s="1"/>
    </row>
    <row r="40324" spans="3:3">
      <c r="C40324" s="1"/>
    </row>
    <row r="40325" spans="3:3">
      <c r="C40325" s="1"/>
    </row>
    <row r="40326" spans="3:3">
      <c r="C40326" s="1"/>
    </row>
    <row r="40327" spans="3:3">
      <c r="C40327" s="1"/>
    </row>
    <row r="40328" spans="3:3">
      <c r="C40328" s="1"/>
    </row>
    <row r="40329" spans="3:3">
      <c r="C40329" s="1"/>
    </row>
    <row r="40330" spans="3:3">
      <c r="C40330" s="1"/>
    </row>
    <row r="40331" spans="3:3">
      <c r="C40331" s="1"/>
    </row>
    <row r="40332" spans="3:3">
      <c r="C40332" s="1"/>
    </row>
    <row r="40333" spans="3:3">
      <c r="C40333" s="1"/>
    </row>
    <row r="40334" spans="3:3">
      <c r="C40334" s="1"/>
    </row>
    <row r="40335" spans="3:3">
      <c r="C40335" s="1"/>
    </row>
    <row r="40336" spans="3:3">
      <c r="C40336" s="1"/>
    </row>
    <row r="40337" spans="3:3">
      <c r="C40337" s="1"/>
    </row>
    <row r="40338" spans="3:3">
      <c r="C40338" s="1"/>
    </row>
    <row r="40339" spans="3:3">
      <c r="C40339" s="1"/>
    </row>
    <row r="40340" spans="3:3">
      <c r="C40340" s="1"/>
    </row>
    <row r="40341" spans="3:3">
      <c r="C40341" s="1"/>
    </row>
    <row r="40342" spans="3:3">
      <c r="C40342" s="1"/>
    </row>
    <row r="40343" spans="3:3">
      <c r="C40343" s="1"/>
    </row>
    <row r="40344" spans="3:3">
      <c r="C40344" s="1"/>
    </row>
    <row r="40345" spans="3:3">
      <c r="C40345" s="1"/>
    </row>
    <row r="40346" spans="3:3">
      <c r="C40346" s="1"/>
    </row>
    <row r="40347" spans="3:3">
      <c r="C40347" s="1"/>
    </row>
    <row r="40348" spans="3:3">
      <c r="C40348" s="1"/>
    </row>
    <row r="40349" spans="3:3">
      <c r="C40349" s="1"/>
    </row>
    <row r="40350" spans="3:3">
      <c r="C40350" s="1"/>
    </row>
    <row r="40351" spans="3:3">
      <c r="C40351" s="1"/>
    </row>
    <row r="40352" spans="3:3">
      <c r="C40352" s="1"/>
    </row>
    <row r="40353" spans="3:3">
      <c r="C40353" s="1"/>
    </row>
    <row r="40354" spans="3:3">
      <c r="C40354" s="1"/>
    </row>
    <row r="40355" spans="3:3">
      <c r="C40355" s="1"/>
    </row>
    <row r="40356" spans="3:3">
      <c r="C40356" s="1"/>
    </row>
    <row r="40357" spans="3:3">
      <c r="C40357" s="1"/>
    </row>
    <row r="40358" spans="3:3">
      <c r="C40358" s="1"/>
    </row>
    <row r="40359" spans="3:3">
      <c r="C40359" s="1"/>
    </row>
    <row r="40360" spans="3:3">
      <c r="C40360" s="1"/>
    </row>
    <row r="40361" spans="3:3">
      <c r="C40361" s="1"/>
    </row>
    <row r="40362" spans="3:3">
      <c r="C40362" s="1"/>
    </row>
    <row r="40363" spans="3:3">
      <c r="C40363" s="1"/>
    </row>
    <row r="40364" spans="3:3">
      <c r="C40364" s="1"/>
    </row>
    <row r="40365" spans="3:3">
      <c r="C40365" s="1"/>
    </row>
    <row r="40366" spans="3:3">
      <c r="C40366" s="1"/>
    </row>
    <row r="40367" spans="3:3">
      <c r="C40367" s="1"/>
    </row>
    <row r="40368" spans="3:3">
      <c r="C40368" s="1"/>
    </row>
    <row r="40369" spans="3:3">
      <c r="C40369" s="1"/>
    </row>
    <row r="40370" spans="3:3">
      <c r="C40370" s="1"/>
    </row>
    <row r="40371" spans="3:3">
      <c r="C40371" s="1"/>
    </row>
    <row r="40372" spans="3:3">
      <c r="C40372" s="1"/>
    </row>
    <row r="40373" spans="3:3">
      <c r="C40373" s="1"/>
    </row>
    <row r="40374" spans="3:3">
      <c r="C40374" s="1"/>
    </row>
    <row r="40375" spans="3:3">
      <c r="C40375" s="1"/>
    </row>
    <row r="40376" spans="3:3">
      <c r="C40376" s="1"/>
    </row>
    <row r="40377" spans="3:3">
      <c r="C40377" s="1"/>
    </row>
    <row r="40378" spans="3:3">
      <c r="C40378" s="1"/>
    </row>
    <row r="40379" spans="3:3">
      <c r="C40379" s="1"/>
    </row>
    <row r="40380" spans="3:3">
      <c r="C40380" s="1"/>
    </row>
    <row r="40381" spans="3:3">
      <c r="C40381" s="1"/>
    </row>
    <row r="40382" spans="3:3">
      <c r="C40382" s="1"/>
    </row>
    <row r="40383" spans="3:3">
      <c r="C40383" s="1"/>
    </row>
    <row r="40384" spans="3:3">
      <c r="C40384" s="1"/>
    </row>
    <row r="40385" spans="3:3">
      <c r="C40385" s="1"/>
    </row>
    <row r="40386" spans="3:3">
      <c r="C40386" s="1"/>
    </row>
    <row r="40387" spans="3:3">
      <c r="C40387" s="1"/>
    </row>
    <row r="40388" spans="3:3">
      <c r="C40388" s="1"/>
    </row>
    <row r="40389" spans="3:3">
      <c r="C40389" s="1"/>
    </row>
    <row r="40390" spans="3:3">
      <c r="C40390" s="1"/>
    </row>
    <row r="40391" spans="3:3">
      <c r="C40391" s="1"/>
    </row>
    <row r="40392" spans="3:3">
      <c r="C40392" s="1"/>
    </row>
    <row r="40393" spans="3:3">
      <c r="C40393" s="1"/>
    </row>
    <row r="40394" spans="3:3">
      <c r="C40394" s="1"/>
    </row>
    <row r="40395" spans="3:3">
      <c r="C40395" s="1"/>
    </row>
    <row r="40396" spans="3:3">
      <c r="C40396" s="1"/>
    </row>
    <row r="40397" spans="3:3">
      <c r="C40397" s="1"/>
    </row>
    <row r="40398" spans="3:3">
      <c r="C40398" s="1"/>
    </row>
    <row r="40399" spans="3:3">
      <c r="C40399" s="1"/>
    </row>
    <row r="40400" spans="3:3">
      <c r="C40400" s="1"/>
    </row>
    <row r="40401" spans="3:3">
      <c r="C40401" s="1"/>
    </row>
    <row r="40402" spans="3:3">
      <c r="C40402" s="1"/>
    </row>
    <row r="40403" spans="3:3">
      <c r="C40403" s="1"/>
    </row>
    <row r="40404" spans="3:3">
      <c r="C40404" s="1"/>
    </row>
    <row r="40405" spans="3:3">
      <c r="C40405" s="1"/>
    </row>
    <row r="40406" spans="3:3">
      <c r="C40406" s="1"/>
    </row>
    <row r="40407" spans="3:3">
      <c r="C40407" s="1"/>
    </row>
    <row r="40408" spans="3:3">
      <c r="C40408" s="1"/>
    </row>
    <row r="40409" spans="3:3">
      <c r="C40409" s="1"/>
    </row>
    <row r="40410" spans="3:3">
      <c r="C40410" s="1"/>
    </row>
    <row r="40411" spans="3:3">
      <c r="C40411" s="1"/>
    </row>
    <row r="40412" spans="3:3">
      <c r="C40412" s="1"/>
    </row>
    <row r="40413" spans="3:3">
      <c r="C40413" s="1"/>
    </row>
    <row r="40414" spans="3:3">
      <c r="C40414" s="1"/>
    </row>
    <row r="40415" spans="3:3">
      <c r="C40415" s="1"/>
    </row>
    <row r="40416" spans="3:3">
      <c r="C40416" s="1"/>
    </row>
    <row r="40417" spans="3:3">
      <c r="C40417" s="1"/>
    </row>
    <row r="40418" spans="3:3">
      <c r="C40418" s="1"/>
    </row>
    <row r="40419" spans="3:3">
      <c r="C40419" s="1"/>
    </row>
    <row r="40420" spans="3:3">
      <c r="C40420" s="1"/>
    </row>
    <row r="40421" spans="3:3">
      <c r="C40421" s="1"/>
    </row>
    <row r="40422" spans="3:3">
      <c r="C40422" s="1"/>
    </row>
    <row r="40423" spans="3:3">
      <c r="C40423" s="1"/>
    </row>
    <row r="40424" spans="3:3">
      <c r="C40424" s="1"/>
    </row>
    <row r="40425" spans="3:3">
      <c r="C40425" s="1"/>
    </row>
    <row r="40426" spans="3:3">
      <c r="C40426" s="1"/>
    </row>
    <row r="40427" spans="3:3">
      <c r="C40427" s="1"/>
    </row>
    <row r="40428" spans="3:3">
      <c r="C40428" s="1"/>
    </row>
    <row r="40429" spans="3:3">
      <c r="C40429" s="1"/>
    </row>
    <row r="40430" spans="3:3">
      <c r="C40430" s="1"/>
    </row>
    <row r="40431" spans="3:3">
      <c r="C40431" s="1"/>
    </row>
    <row r="40432" spans="3:3">
      <c r="C40432" s="1"/>
    </row>
    <row r="40433" spans="3:3">
      <c r="C40433" s="1"/>
    </row>
    <row r="40434" spans="3:3">
      <c r="C40434" s="1"/>
    </row>
    <row r="40435" spans="3:3">
      <c r="C40435" s="1"/>
    </row>
    <row r="40436" spans="3:3">
      <c r="C40436" s="1"/>
    </row>
    <row r="40437" spans="3:3">
      <c r="C40437" s="1"/>
    </row>
    <row r="40438" spans="3:3">
      <c r="C40438" s="1"/>
    </row>
    <row r="40439" spans="3:3">
      <c r="C40439" s="1"/>
    </row>
    <row r="40440" spans="3:3">
      <c r="C40440" s="1"/>
    </row>
    <row r="40441" spans="3:3">
      <c r="C40441" s="1"/>
    </row>
    <row r="40442" spans="3:3">
      <c r="C40442" s="1"/>
    </row>
    <row r="40443" spans="3:3">
      <c r="C40443" s="1"/>
    </row>
    <row r="40444" spans="3:3">
      <c r="C40444" s="1"/>
    </row>
    <row r="40445" spans="3:3">
      <c r="C40445" s="1"/>
    </row>
    <row r="40446" spans="3:3">
      <c r="C40446" s="1"/>
    </row>
    <row r="40447" spans="3:3">
      <c r="C40447" s="1"/>
    </row>
    <row r="40448" spans="3:3">
      <c r="C40448" s="1"/>
    </row>
    <row r="40449" spans="3:3">
      <c r="C40449" s="1"/>
    </row>
    <row r="40450" spans="3:3">
      <c r="C40450" s="1"/>
    </row>
    <row r="40451" spans="3:3">
      <c r="C40451" s="1"/>
    </row>
    <row r="40452" spans="3:3">
      <c r="C40452" s="1"/>
    </row>
    <row r="40453" spans="3:3">
      <c r="C40453" s="1"/>
    </row>
    <row r="40454" spans="3:3">
      <c r="C40454" s="1"/>
    </row>
    <row r="40455" spans="3:3">
      <c r="C40455" s="1"/>
    </row>
    <row r="40456" spans="3:3">
      <c r="C40456" s="1"/>
    </row>
    <row r="40457" spans="3:3">
      <c r="C40457" s="1"/>
    </row>
    <row r="40458" spans="3:3">
      <c r="C40458" s="1"/>
    </row>
    <row r="40459" spans="3:3">
      <c r="C40459" s="1"/>
    </row>
    <row r="40460" spans="3:3">
      <c r="C40460" s="1"/>
    </row>
    <row r="40461" spans="3:3">
      <c r="C40461" s="1"/>
    </row>
    <row r="40462" spans="3:3">
      <c r="C40462" s="1"/>
    </row>
    <row r="40463" spans="3:3">
      <c r="C40463" s="1"/>
    </row>
    <row r="40464" spans="3:3">
      <c r="C40464" s="1"/>
    </row>
    <row r="40465" spans="3:3">
      <c r="C40465" s="1"/>
    </row>
    <row r="40466" spans="3:3">
      <c r="C40466" s="1"/>
    </row>
    <row r="40467" spans="3:3">
      <c r="C40467" s="1"/>
    </row>
    <row r="40468" spans="3:3">
      <c r="C40468" s="1"/>
    </row>
    <row r="40469" spans="3:3">
      <c r="C40469" s="1"/>
    </row>
    <row r="40470" spans="3:3">
      <c r="C40470" s="1"/>
    </row>
    <row r="40471" spans="3:3">
      <c r="C40471" s="1"/>
    </row>
    <row r="40472" spans="3:3">
      <c r="C40472" s="1"/>
    </row>
    <row r="40473" spans="3:3">
      <c r="C40473" s="1"/>
    </row>
    <row r="40474" spans="3:3">
      <c r="C40474" s="1"/>
    </row>
    <row r="40475" spans="3:3">
      <c r="C40475" s="1"/>
    </row>
    <row r="40476" spans="3:3">
      <c r="C40476" s="1"/>
    </row>
    <row r="40477" spans="3:3">
      <c r="C40477" s="1"/>
    </row>
    <row r="40478" spans="3:3">
      <c r="C40478" s="1"/>
    </row>
    <row r="40479" spans="3:3">
      <c r="C40479" s="1"/>
    </row>
    <row r="40480" spans="3:3">
      <c r="C40480" s="1"/>
    </row>
    <row r="40481" spans="3:3">
      <c r="C40481" s="1"/>
    </row>
    <row r="40482" spans="3:3">
      <c r="C40482" s="1"/>
    </row>
    <row r="40483" spans="3:3">
      <c r="C40483" s="1"/>
    </row>
    <row r="40484" spans="3:3">
      <c r="C40484" s="1"/>
    </row>
    <row r="40485" spans="3:3">
      <c r="C40485" s="1"/>
    </row>
    <row r="40486" spans="3:3">
      <c r="C40486" s="1"/>
    </row>
    <row r="40487" spans="3:3">
      <c r="C40487" s="1"/>
    </row>
    <row r="40488" spans="3:3">
      <c r="C40488" s="1"/>
    </row>
    <row r="40489" spans="3:3">
      <c r="C40489" s="1"/>
    </row>
    <row r="40490" spans="3:3">
      <c r="C40490" s="1"/>
    </row>
    <row r="40491" spans="3:3">
      <c r="C40491" s="1"/>
    </row>
    <row r="40492" spans="3:3">
      <c r="C40492" s="1"/>
    </row>
    <row r="40493" spans="3:3">
      <c r="C40493" s="1"/>
    </row>
    <row r="40494" spans="3:3">
      <c r="C40494" s="1"/>
    </row>
    <row r="40495" spans="3:3">
      <c r="C40495" s="1"/>
    </row>
    <row r="40496" spans="3:3">
      <c r="C40496" s="1"/>
    </row>
    <row r="40497" spans="3:3">
      <c r="C40497" s="1"/>
    </row>
    <row r="40498" spans="3:3">
      <c r="C40498" s="1"/>
    </row>
    <row r="40499" spans="3:3">
      <c r="C40499" s="1"/>
    </row>
    <row r="40500" spans="3:3">
      <c r="C40500" s="1"/>
    </row>
    <row r="40501" spans="3:3">
      <c r="C40501" s="1"/>
    </row>
    <row r="40502" spans="3:3">
      <c r="C40502" s="1"/>
    </row>
    <row r="40503" spans="3:3">
      <c r="C40503" s="1"/>
    </row>
    <row r="40504" spans="3:3">
      <c r="C40504" s="1"/>
    </row>
    <row r="40505" spans="3:3">
      <c r="C40505" s="1"/>
    </row>
    <row r="40506" spans="3:3">
      <c r="C40506" s="1"/>
    </row>
    <row r="40507" spans="3:3">
      <c r="C40507" s="1"/>
    </row>
    <row r="40508" spans="3:3">
      <c r="C40508" s="1"/>
    </row>
    <row r="40509" spans="3:3">
      <c r="C40509" s="1"/>
    </row>
    <row r="40510" spans="3:3">
      <c r="C40510" s="1"/>
    </row>
    <row r="40511" spans="3:3">
      <c r="C40511" s="1"/>
    </row>
    <row r="40512" spans="3:3">
      <c r="C40512" s="1"/>
    </row>
    <row r="40513" spans="3:3">
      <c r="C40513" s="1"/>
    </row>
    <row r="40514" spans="3:3">
      <c r="C40514" s="1"/>
    </row>
    <row r="40515" spans="3:3">
      <c r="C40515" s="1"/>
    </row>
    <row r="40516" spans="3:3">
      <c r="C40516" s="1"/>
    </row>
    <row r="40517" spans="3:3">
      <c r="C40517" s="1"/>
    </row>
    <row r="40518" spans="3:3">
      <c r="C40518" s="1"/>
    </row>
    <row r="40519" spans="3:3">
      <c r="C40519" s="1"/>
    </row>
    <row r="40520" spans="3:3">
      <c r="C40520" s="1"/>
    </row>
    <row r="40521" spans="3:3">
      <c r="C40521" s="1"/>
    </row>
    <row r="40522" spans="3:3">
      <c r="C40522" s="1"/>
    </row>
    <row r="40523" spans="3:3">
      <c r="C40523" s="1"/>
    </row>
    <row r="40524" spans="3:3">
      <c r="C40524" s="1"/>
    </row>
    <row r="40525" spans="3:3">
      <c r="C40525" s="1"/>
    </row>
    <row r="40526" spans="3:3">
      <c r="C40526" s="1"/>
    </row>
    <row r="40527" spans="3:3">
      <c r="C40527" s="1"/>
    </row>
    <row r="40528" spans="3:3">
      <c r="C40528" s="1"/>
    </row>
    <row r="40529" spans="3:3">
      <c r="C40529" s="1"/>
    </row>
    <row r="40530" spans="3:3">
      <c r="C40530" s="1"/>
    </row>
    <row r="40531" spans="3:3">
      <c r="C40531" s="1"/>
    </row>
    <row r="40532" spans="3:3">
      <c r="C40532" s="1"/>
    </row>
    <row r="40533" spans="3:3">
      <c r="C40533" s="1"/>
    </row>
    <row r="40534" spans="3:3">
      <c r="C40534" s="1"/>
    </row>
    <row r="40535" spans="3:3">
      <c r="C40535" s="1"/>
    </row>
    <row r="40536" spans="3:3">
      <c r="C40536" s="1"/>
    </row>
    <row r="40537" spans="3:3">
      <c r="C40537" s="1"/>
    </row>
    <row r="40538" spans="3:3">
      <c r="C40538" s="1"/>
    </row>
    <row r="40539" spans="3:3">
      <c r="C40539" s="1"/>
    </row>
    <row r="40540" spans="3:3">
      <c r="C40540" s="1"/>
    </row>
    <row r="40541" spans="3:3">
      <c r="C40541" s="1"/>
    </row>
    <row r="40542" spans="3:3">
      <c r="C40542" s="1"/>
    </row>
    <row r="40543" spans="3:3">
      <c r="C40543" s="1"/>
    </row>
    <row r="40544" spans="3:3">
      <c r="C40544" s="1"/>
    </row>
    <row r="40545" spans="3:3">
      <c r="C40545" s="1"/>
    </row>
    <row r="40546" spans="3:3">
      <c r="C40546" s="1"/>
    </row>
    <row r="40547" spans="3:3">
      <c r="C40547" s="1"/>
    </row>
    <row r="40548" spans="3:3">
      <c r="C40548" s="1"/>
    </row>
    <row r="40549" spans="3:3">
      <c r="C40549" s="1"/>
    </row>
    <row r="40550" spans="3:3">
      <c r="C40550" s="1"/>
    </row>
    <row r="40551" spans="3:3">
      <c r="C40551" s="1"/>
    </row>
    <row r="40552" spans="3:3">
      <c r="C40552" s="1"/>
    </row>
    <row r="40553" spans="3:3">
      <c r="C40553" s="1"/>
    </row>
    <row r="40554" spans="3:3">
      <c r="C40554" s="1"/>
    </row>
    <row r="40555" spans="3:3">
      <c r="C40555" s="1"/>
    </row>
    <row r="40556" spans="3:3">
      <c r="C40556" s="1"/>
    </row>
    <row r="40557" spans="3:3">
      <c r="C40557" s="1"/>
    </row>
    <row r="40558" spans="3:3">
      <c r="C40558" s="1"/>
    </row>
    <row r="40559" spans="3:3">
      <c r="C40559" s="1"/>
    </row>
    <row r="40560" spans="3:3">
      <c r="C40560" s="1"/>
    </row>
    <row r="40561" spans="3:3">
      <c r="C40561" s="1"/>
    </row>
    <row r="40562" spans="3:3">
      <c r="C40562" s="1"/>
    </row>
    <row r="40563" spans="3:3">
      <c r="C40563" s="1"/>
    </row>
    <row r="40564" spans="3:3">
      <c r="C40564" s="1"/>
    </row>
    <row r="40565" spans="3:3">
      <c r="C40565" s="1"/>
    </row>
    <row r="40566" spans="3:3">
      <c r="C40566" s="1"/>
    </row>
    <row r="40567" spans="3:3">
      <c r="C40567" s="1"/>
    </row>
    <row r="40568" spans="3:3">
      <c r="C40568" s="1"/>
    </row>
    <row r="40569" spans="3:3">
      <c r="C40569" s="1"/>
    </row>
    <row r="40570" spans="3:3">
      <c r="C40570" s="1"/>
    </row>
    <row r="40571" spans="3:3">
      <c r="C40571" s="1"/>
    </row>
    <row r="40572" spans="3:3">
      <c r="C40572" s="1"/>
    </row>
    <row r="40573" spans="3:3">
      <c r="C40573" s="1"/>
    </row>
    <row r="40574" spans="3:3">
      <c r="C40574" s="1"/>
    </row>
    <row r="40575" spans="3:3">
      <c r="C40575" s="1"/>
    </row>
    <row r="40576" spans="3:3">
      <c r="C40576" s="1"/>
    </row>
    <row r="40577" spans="3:3">
      <c r="C40577" s="1"/>
    </row>
    <row r="40578" spans="3:3">
      <c r="C40578" s="1"/>
    </row>
    <row r="40579" spans="3:3">
      <c r="C40579" s="1"/>
    </row>
    <row r="40580" spans="3:3">
      <c r="C40580" s="1"/>
    </row>
    <row r="40581" spans="3:3">
      <c r="C40581" s="1"/>
    </row>
    <row r="40582" spans="3:3">
      <c r="C40582" s="1"/>
    </row>
    <row r="40583" spans="3:3">
      <c r="C40583" s="1"/>
    </row>
    <row r="40584" spans="3:3">
      <c r="C40584" s="1"/>
    </row>
    <row r="40585" spans="3:3">
      <c r="C40585" s="1"/>
    </row>
    <row r="40586" spans="3:3">
      <c r="C40586" s="1"/>
    </row>
    <row r="40587" spans="3:3">
      <c r="C40587" s="1"/>
    </row>
    <row r="40588" spans="3:3">
      <c r="C40588" s="1"/>
    </row>
    <row r="40589" spans="3:3">
      <c r="C40589" s="1"/>
    </row>
    <row r="40590" spans="3:3">
      <c r="C40590" s="1"/>
    </row>
    <row r="40591" spans="3:3">
      <c r="C40591" s="1"/>
    </row>
    <row r="40592" spans="3:3">
      <c r="C40592" s="1"/>
    </row>
    <row r="40593" spans="3:3">
      <c r="C40593" s="1"/>
    </row>
    <row r="40594" spans="3:3">
      <c r="C40594" s="1"/>
    </row>
    <row r="40595" spans="3:3">
      <c r="C40595" s="1"/>
    </row>
    <row r="40596" spans="3:3">
      <c r="C40596" s="1"/>
    </row>
    <row r="40597" spans="3:3">
      <c r="C40597" s="1"/>
    </row>
    <row r="40598" spans="3:3">
      <c r="C40598" s="1"/>
    </row>
    <row r="40599" spans="3:3">
      <c r="C40599" s="1"/>
    </row>
    <row r="40600" spans="3:3">
      <c r="C40600" s="1"/>
    </row>
    <row r="40601" spans="3:3">
      <c r="C40601" s="1"/>
    </row>
    <row r="40602" spans="3:3">
      <c r="C40602" s="1"/>
    </row>
    <row r="40603" spans="3:3">
      <c r="C40603" s="1"/>
    </row>
    <row r="40604" spans="3:3">
      <c r="C40604" s="1"/>
    </row>
    <row r="40605" spans="3:3">
      <c r="C40605" s="1"/>
    </row>
    <row r="40606" spans="3:3">
      <c r="C40606" s="1"/>
    </row>
    <row r="40607" spans="3:3">
      <c r="C40607" s="1"/>
    </row>
    <row r="40608" spans="3:3">
      <c r="C40608" s="1"/>
    </row>
    <row r="40609" spans="3:3">
      <c r="C40609" s="1"/>
    </row>
    <row r="40610" spans="3:3">
      <c r="C40610" s="1"/>
    </row>
    <row r="40611" spans="3:3">
      <c r="C40611" s="1"/>
    </row>
    <row r="40612" spans="3:3">
      <c r="C40612" s="1"/>
    </row>
    <row r="40613" spans="3:3">
      <c r="C40613" s="1"/>
    </row>
    <row r="40614" spans="3:3">
      <c r="C40614" s="1"/>
    </row>
    <row r="40615" spans="3:3">
      <c r="C40615" s="1"/>
    </row>
    <row r="40616" spans="3:3">
      <c r="C40616" s="1"/>
    </row>
    <row r="40617" spans="3:3">
      <c r="C40617" s="1"/>
    </row>
    <row r="40618" spans="3:3">
      <c r="C40618" s="1"/>
    </row>
    <row r="40619" spans="3:3">
      <c r="C40619" s="1"/>
    </row>
    <row r="40620" spans="3:3">
      <c r="C40620" s="1"/>
    </row>
    <row r="40621" spans="3:3">
      <c r="C40621" s="1"/>
    </row>
    <row r="40622" spans="3:3">
      <c r="C40622" s="1"/>
    </row>
    <row r="40623" spans="3:3">
      <c r="C40623" s="1"/>
    </row>
    <row r="40624" spans="3:3">
      <c r="C40624" s="1"/>
    </row>
    <row r="40625" spans="3:3">
      <c r="C40625" s="1"/>
    </row>
    <row r="40626" spans="3:3">
      <c r="C40626" s="1"/>
    </row>
    <row r="40627" spans="3:3">
      <c r="C40627" s="1"/>
    </row>
    <row r="40628" spans="3:3">
      <c r="C40628" s="1"/>
    </row>
    <row r="40629" spans="3:3">
      <c r="C40629" s="1"/>
    </row>
    <row r="40630" spans="3:3">
      <c r="C40630" s="1"/>
    </row>
    <row r="40631" spans="3:3">
      <c r="C40631" s="1"/>
    </row>
    <row r="40632" spans="3:3">
      <c r="C40632" s="1"/>
    </row>
    <row r="40633" spans="3:3">
      <c r="C40633" s="1"/>
    </row>
    <row r="40634" spans="3:3">
      <c r="C40634" s="1"/>
    </row>
    <row r="40635" spans="3:3">
      <c r="C40635" s="1"/>
    </row>
    <row r="40636" spans="3:3">
      <c r="C40636" s="1"/>
    </row>
    <row r="40637" spans="3:3">
      <c r="C40637" s="1"/>
    </row>
    <row r="40638" spans="3:3">
      <c r="C40638" s="1"/>
    </row>
    <row r="40639" spans="3:3">
      <c r="C40639" s="1"/>
    </row>
    <row r="40640" spans="3:3">
      <c r="C40640" s="1"/>
    </row>
    <row r="40641" spans="3:3">
      <c r="C40641" s="1"/>
    </row>
    <row r="40642" spans="3:3">
      <c r="C40642" s="1"/>
    </row>
    <row r="40643" spans="3:3">
      <c r="C40643" s="1"/>
    </row>
    <row r="40644" spans="3:3">
      <c r="C40644" s="1"/>
    </row>
    <row r="40645" spans="3:3">
      <c r="C40645" s="1"/>
    </row>
    <row r="40646" spans="3:3">
      <c r="C40646" s="1"/>
    </row>
    <row r="40647" spans="3:3">
      <c r="C40647" s="1"/>
    </row>
    <row r="40648" spans="3:3">
      <c r="C40648" s="1"/>
    </row>
    <row r="40649" spans="3:3">
      <c r="C40649" s="1"/>
    </row>
    <row r="40650" spans="3:3">
      <c r="C40650" s="1"/>
    </row>
    <row r="40651" spans="3:3">
      <c r="C40651" s="1"/>
    </row>
    <row r="40652" spans="3:3">
      <c r="C40652" s="1"/>
    </row>
    <row r="40653" spans="3:3">
      <c r="C40653" s="1"/>
    </row>
    <row r="40654" spans="3:3">
      <c r="C40654" s="1"/>
    </row>
    <row r="40655" spans="3:3">
      <c r="C40655" s="1"/>
    </row>
    <row r="40656" spans="3:3">
      <c r="C40656" s="1"/>
    </row>
    <row r="40657" spans="3:3">
      <c r="C40657" s="1"/>
    </row>
    <row r="40658" spans="3:3">
      <c r="C40658" s="1"/>
    </row>
    <row r="40659" spans="3:3">
      <c r="C40659" s="1"/>
    </row>
    <row r="40660" spans="3:3">
      <c r="C40660" s="1"/>
    </row>
    <row r="40661" spans="3:3">
      <c r="C40661" s="1"/>
    </row>
    <row r="40662" spans="3:3">
      <c r="C40662" s="1"/>
    </row>
    <row r="40663" spans="3:3">
      <c r="C40663" s="1"/>
    </row>
    <row r="40664" spans="3:3">
      <c r="C40664" s="1"/>
    </row>
    <row r="40665" spans="3:3">
      <c r="C40665" s="1"/>
    </row>
    <row r="40666" spans="3:3">
      <c r="C40666" s="1"/>
    </row>
    <row r="40667" spans="3:3">
      <c r="C40667" s="1"/>
    </row>
    <row r="40668" spans="3:3">
      <c r="C40668" s="1"/>
    </row>
    <row r="40669" spans="3:3">
      <c r="C40669" s="1"/>
    </row>
    <row r="40670" spans="3:3">
      <c r="C40670" s="1"/>
    </row>
    <row r="40671" spans="3:3">
      <c r="C40671" s="1"/>
    </row>
    <row r="40672" spans="3:3">
      <c r="C40672" s="1"/>
    </row>
    <row r="40673" spans="3:3">
      <c r="C40673" s="1"/>
    </row>
    <row r="40674" spans="3:3">
      <c r="C40674" s="1"/>
    </row>
    <row r="40675" spans="3:3">
      <c r="C40675" s="1"/>
    </row>
    <row r="40676" spans="3:3">
      <c r="C40676" s="1"/>
    </row>
    <row r="40677" spans="3:3">
      <c r="C40677" s="1"/>
    </row>
    <row r="40678" spans="3:3">
      <c r="C40678" s="1"/>
    </row>
    <row r="40679" spans="3:3">
      <c r="C40679" s="1"/>
    </row>
    <row r="40680" spans="3:3">
      <c r="C40680" s="1"/>
    </row>
    <row r="40681" spans="3:3">
      <c r="C40681" s="1"/>
    </row>
    <row r="40682" spans="3:3">
      <c r="C40682" s="1"/>
    </row>
    <row r="40683" spans="3:3">
      <c r="C40683" s="1"/>
    </row>
    <row r="40684" spans="3:3">
      <c r="C40684" s="1"/>
    </row>
    <row r="40685" spans="3:3">
      <c r="C40685" s="1"/>
    </row>
    <row r="40686" spans="3:3">
      <c r="C40686" s="1"/>
    </row>
    <row r="40687" spans="3:3">
      <c r="C40687" s="1"/>
    </row>
    <row r="40688" spans="3:3">
      <c r="C40688" s="1"/>
    </row>
    <row r="40689" spans="3:3">
      <c r="C40689" s="1"/>
    </row>
    <row r="40690" spans="3:3">
      <c r="C40690" s="1"/>
    </row>
    <row r="40691" spans="3:3">
      <c r="C40691" s="1"/>
    </row>
    <row r="40692" spans="3:3">
      <c r="C40692" s="1"/>
    </row>
    <row r="40693" spans="3:3">
      <c r="C40693" s="1"/>
    </row>
    <row r="40694" spans="3:3">
      <c r="C40694" s="1"/>
    </row>
    <row r="40695" spans="3:3">
      <c r="C40695" s="1"/>
    </row>
    <row r="40696" spans="3:3">
      <c r="C40696" s="1"/>
    </row>
    <row r="40697" spans="3:3">
      <c r="C40697" s="1"/>
    </row>
    <row r="40698" spans="3:3">
      <c r="C40698" s="1"/>
    </row>
    <row r="40699" spans="3:3">
      <c r="C40699" s="1"/>
    </row>
    <row r="40700" spans="3:3">
      <c r="C40700" s="1"/>
    </row>
    <row r="40701" spans="3:3">
      <c r="C40701" s="1"/>
    </row>
    <row r="40702" spans="3:3">
      <c r="C40702" s="1"/>
    </row>
    <row r="40703" spans="3:3">
      <c r="C40703" s="1"/>
    </row>
    <row r="40704" spans="3:3">
      <c r="C40704" s="1"/>
    </row>
    <row r="40705" spans="3:3">
      <c r="C40705" s="1"/>
    </row>
    <row r="40706" spans="3:3">
      <c r="C40706" s="1"/>
    </row>
    <row r="40707" spans="3:3">
      <c r="C40707" s="1"/>
    </row>
    <row r="40708" spans="3:3">
      <c r="C40708" s="1"/>
    </row>
    <row r="40709" spans="3:3">
      <c r="C40709" s="1"/>
    </row>
    <row r="40710" spans="3:3">
      <c r="C40710" s="1"/>
    </row>
    <row r="40711" spans="3:3">
      <c r="C40711" s="1"/>
    </row>
    <row r="40712" spans="3:3">
      <c r="C40712" s="1"/>
    </row>
    <row r="40713" spans="3:3">
      <c r="C40713" s="1"/>
    </row>
    <row r="40714" spans="3:3">
      <c r="C40714" s="1"/>
    </row>
    <row r="40715" spans="3:3">
      <c r="C40715" s="1"/>
    </row>
    <row r="40716" spans="3:3">
      <c r="C40716" s="1"/>
    </row>
    <row r="40717" spans="3:3">
      <c r="C40717" s="1"/>
    </row>
    <row r="40718" spans="3:3">
      <c r="C40718" s="1"/>
    </row>
    <row r="40719" spans="3:3">
      <c r="C40719" s="1"/>
    </row>
    <row r="40720" spans="3:3">
      <c r="C40720" s="1"/>
    </row>
    <row r="40721" spans="3:3">
      <c r="C40721" s="1"/>
    </row>
    <row r="40722" spans="3:3">
      <c r="C40722" s="1"/>
    </row>
    <row r="40723" spans="3:3">
      <c r="C40723" s="1"/>
    </row>
    <row r="40724" spans="3:3">
      <c r="C40724" s="1"/>
    </row>
    <row r="40725" spans="3:3">
      <c r="C40725" s="1"/>
    </row>
    <row r="40726" spans="3:3">
      <c r="C40726" s="1"/>
    </row>
    <row r="40727" spans="3:3">
      <c r="C40727" s="1"/>
    </row>
    <row r="40728" spans="3:3">
      <c r="C40728" s="1"/>
    </row>
    <row r="40729" spans="3:3">
      <c r="C40729" s="1"/>
    </row>
    <row r="40730" spans="3:3">
      <c r="C40730" s="1"/>
    </row>
    <row r="40731" spans="3:3">
      <c r="C40731" s="1"/>
    </row>
    <row r="40732" spans="3:3">
      <c r="C40732" s="1"/>
    </row>
    <row r="40733" spans="3:3">
      <c r="C40733" s="1"/>
    </row>
    <row r="40734" spans="3:3">
      <c r="C40734" s="1"/>
    </row>
    <row r="40735" spans="3:3">
      <c r="C40735" s="1"/>
    </row>
    <row r="40736" spans="3:3">
      <c r="C40736" s="1"/>
    </row>
    <row r="40737" spans="3:3">
      <c r="C40737" s="1"/>
    </row>
    <row r="40738" spans="3:3">
      <c r="C40738" s="1"/>
    </row>
    <row r="40739" spans="3:3">
      <c r="C40739" s="1"/>
    </row>
    <row r="40740" spans="3:3">
      <c r="C40740" s="1"/>
    </row>
    <row r="40741" spans="3:3">
      <c r="C40741" s="1"/>
    </row>
    <row r="40742" spans="3:3">
      <c r="C40742" s="1"/>
    </row>
    <row r="40743" spans="3:3">
      <c r="C40743" s="1"/>
    </row>
    <row r="40744" spans="3:3">
      <c r="C40744" s="1"/>
    </row>
    <row r="40745" spans="3:3">
      <c r="C40745" s="1"/>
    </row>
    <row r="40746" spans="3:3">
      <c r="C40746" s="1"/>
    </row>
    <row r="40747" spans="3:3">
      <c r="C40747" s="1"/>
    </row>
    <row r="40748" spans="3:3">
      <c r="C40748" s="1"/>
    </row>
    <row r="40749" spans="3:3">
      <c r="C40749" s="1"/>
    </row>
    <row r="40750" spans="3:3">
      <c r="C40750" s="1"/>
    </row>
    <row r="40751" spans="3:3">
      <c r="C40751" s="1"/>
    </row>
    <row r="40752" spans="3:3">
      <c r="C40752" s="1"/>
    </row>
    <row r="40753" spans="3:3">
      <c r="C40753" s="1"/>
    </row>
    <row r="40754" spans="3:3">
      <c r="C40754" s="1"/>
    </row>
    <row r="40755" spans="3:3">
      <c r="C40755" s="1"/>
    </row>
    <row r="40756" spans="3:3">
      <c r="C40756" s="1"/>
    </row>
    <row r="40757" spans="3:3">
      <c r="C40757" s="1"/>
    </row>
    <row r="40758" spans="3:3">
      <c r="C40758" s="1"/>
    </row>
    <row r="40759" spans="3:3">
      <c r="C40759" s="1"/>
    </row>
    <row r="40760" spans="3:3">
      <c r="C40760" s="1"/>
    </row>
    <row r="40761" spans="3:3">
      <c r="C40761" s="1"/>
    </row>
    <row r="40762" spans="3:3">
      <c r="C40762" s="1"/>
    </row>
    <row r="40763" spans="3:3">
      <c r="C40763" s="1"/>
    </row>
    <row r="40764" spans="3:3">
      <c r="C40764" s="1"/>
    </row>
    <row r="40765" spans="3:3">
      <c r="C40765" s="1"/>
    </row>
    <row r="40766" spans="3:3">
      <c r="C40766" s="1"/>
    </row>
    <row r="40767" spans="3:3">
      <c r="C40767" s="1"/>
    </row>
    <row r="40768" spans="3:3">
      <c r="C40768" s="1"/>
    </row>
    <row r="40769" spans="3:3">
      <c r="C40769" s="1"/>
    </row>
    <row r="40770" spans="3:3">
      <c r="C40770" s="1"/>
    </row>
    <row r="40771" spans="3:3">
      <c r="C40771" s="1"/>
    </row>
    <row r="40772" spans="3:3">
      <c r="C40772" s="1"/>
    </row>
    <row r="40773" spans="3:3">
      <c r="C40773" s="1"/>
    </row>
    <row r="40774" spans="3:3">
      <c r="C40774" s="1"/>
    </row>
    <row r="40775" spans="3:3">
      <c r="C40775" s="1"/>
    </row>
    <row r="40776" spans="3:3">
      <c r="C40776" s="1"/>
    </row>
    <row r="40777" spans="3:3">
      <c r="C40777" s="1"/>
    </row>
    <row r="40778" spans="3:3">
      <c r="C40778" s="1"/>
    </row>
    <row r="40779" spans="3:3">
      <c r="C40779" s="1"/>
    </row>
    <row r="40780" spans="3:3">
      <c r="C40780" s="1"/>
    </row>
    <row r="40781" spans="3:3">
      <c r="C40781" s="1"/>
    </row>
    <row r="40782" spans="3:3">
      <c r="C40782" s="1"/>
    </row>
    <row r="40783" spans="3:3">
      <c r="C40783" s="1"/>
    </row>
    <row r="40784" spans="3:3">
      <c r="C40784" s="1"/>
    </row>
    <row r="40785" spans="3:3">
      <c r="C40785" s="1"/>
    </row>
    <row r="40786" spans="3:3">
      <c r="C40786" s="1"/>
    </row>
    <row r="40787" spans="3:3">
      <c r="C40787" s="1"/>
    </row>
    <row r="40788" spans="3:3">
      <c r="C40788" s="1"/>
    </row>
    <row r="40789" spans="3:3">
      <c r="C40789" s="1"/>
    </row>
    <row r="40790" spans="3:3">
      <c r="C40790" s="1"/>
    </row>
    <row r="40791" spans="3:3">
      <c r="C40791" s="1"/>
    </row>
    <row r="40792" spans="3:3">
      <c r="C40792" s="1"/>
    </row>
    <row r="40793" spans="3:3">
      <c r="C40793" s="1"/>
    </row>
    <row r="40794" spans="3:3">
      <c r="C40794" s="1"/>
    </row>
    <row r="40795" spans="3:3">
      <c r="C40795" s="1"/>
    </row>
    <row r="40796" spans="3:3">
      <c r="C40796" s="1"/>
    </row>
    <row r="40797" spans="3:3">
      <c r="C40797" s="1"/>
    </row>
    <row r="40798" spans="3:3">
      <c r="C40798" s="1"/>
    </row>
    <row r="40799" spans="3:3">
      <c r="C40799" s="1"/>
    </row>
    <row r="40800" spans="3:3">
      <c r="C40800" s="1"/>
    </row>
    <row r="40801" spans="3:3">
      <c r="C40801" s="1"/>
    </row>
    <row r="40802" spans="3:3">
      <c r="C40802" s="1"/>
    </row>
    <row r="40803" spans="3:3">
      <c r="C40803" s="1"/>
    </row>
    <row r="40804" spans="3:3">
      <c r="C40804" s="1"/>
    </row>
    <row r="40805" spans="3:3">
      <c r="C40805" s="1"/>
    </row>
    <row r="40806" spans="3:3">
      <c r="C40806" s="1"/>
    </row>
    <row r="40807" spans="3:3">
      <c r="C40807" s="1"/>
    </row>
    <row r="40808" spans="3:3">
      <c r="C40808" s="1"/>
    </row>
    <row r="40809" spans="3:3">
      <c r="C40809" s="1"/>
    </row>
    <row r="40810" spans="3:3">
      <c r="C40810" s="1"/>
    </row>
    <row r="40811" spans="3:3">
      <c r="C40811" s="1"/>
    </row>
    <row r="40812" spans="3:3">
      <c r="C40812" s="1"/>
    </row>
    <row r="40813" spans="3:3">
      <c r="C40813" s="1"/>
    </row>
    <row r="40814" spans="3:3">
      <c r="C40814" s="1"/>
    </row>
    <row r="40815" spans="3:3">
      <c r="C40815" s="1"/>
    </row>
    <row r="40816" spans="3:3">
      <c r="C40816" s="1"/>
    </row>
    <row r="40817" spans="3:3">
      <c r="C40817" s="1"/>
    </row>
    <row r="40818" spans="3:3">
      <c r="C40818" s="1"/>
    </row>
    <row r="40819" spans="3:3">
      <c r="C40819" s="1"/>
    </row>
    <row r="40820" spans="3:3">
      <c r="C40820" s="1"/>
    </row>
    <row r="40821" spans="3:3">
      <c r="C40821" s="1"/>
    </row>
    <row r="40822" spans="3:3">
      <c r="C40822" s="1"/>
    </row>
    <row r="40823" spans="3:3">
      <c r="C40823" s="1"/>
    </row>
    <row r="40824" spans="3:3">
      <c r="C40824" s="1"/>
    </row>
    <row r="40825" spans="3:3">
      <c r="C40825" s="1"/>
    </row>
    <row r="40826" spans="3:3">
      <c r="C40826" s="1"/>
    </row>
    <row r="40827" spans="3:3">
      <c r="C40827" s="1"/>
    </row>
    <row r="40828" spans="3:3">
      <c r="C40828" s="1"/>
    </row>
    <row r="40829" spans="3:3">
      <c r="C40829" s="1"/>
    </row>
    <row r="40830" spans="3:3">
      <c r="C40830" s="1"/>
    </row>
    <row r="40831" spans="3:3">
      <c r="C40831" s="1"/>
    </row>
    <row r="40832" spans="3:3">
      <c r="C40832" s="1"/>
    </row>
    <row r="40833" spans="3:3">
      <c r="C40833" s="1"/>
    </row>
    <row r="40834" spans="3:3">
      <c r="C40834" s="1"/>
    </row>
    <row r="40835" spans="3:3">
      <c r="C40835" s="1"/>
    </row>
    <row r="40836" spans="3:3">
      <c r="C40836" s="1"/>
    </row>
    <row r="40837" spans="3:3">
      <c r="C40837" s="1"/>
    </row>
    <row r="40838" spans="3:3">
      <c r="C40838" s="1"/>
    </row>
    <row r="40839" spans="3:3">
      <c r="C40839" s="1"/>
    </row>
    <row r="40840" spans="3:3">
      <c r="C40840" s="1"/>
    </row>
    <row r="40841" spans="3:3">
      <c r="C40841" s="1"/>
    </row>
    <row r="40842" spans="3:3">
      <c r="C40842" s="1"/>
    </row>
    <row r="40843" spans="3:3">
      <c r="C40843" s="1"/>
    </row>
    <row r="40844" spans="3:3">
      <c r="C40844" s="1"/>
    </row>
    <row r="40845" spans="3:3">
      <c r="C40845" s="1"/>
    </row>
    <row r="40846" spans="3:3">
      <c r="C40846" s="1"/>
    </row>
    <row r="40847" spans="3:3">
      <c r="C40847" s="1"/>
    </row>
    <row r="40848" spans="3:3">
      <c r="C40848" s="1"/>
    </row>
    <row r="40849" spans="3:3">
      <c r="C40849" s="1"/>
    </row>
    <row r="40850" spans="3:3">
      <c r="C40850" s="1"/>
    </row>
    <row r="40851" spans="3:3">
      <c r="C40851" s="1"/>
    </row>
    <row r="40852" spans="3:3">
      <c r="C40852" s="1"/>
    </row>
    <row r="40853" spans="3:3">
      <c r="C40853" s="1"/>
    </row>
    <row r="40854" spans="3:3">
      <c r="C40854" s="1"/>
    </row>
    <row r="40855" spans="3:3">
      <c r="C40855" s="1"/>
    </row>
    <row r="40856" spans="3:3">
      <c r="C40856" s="1"/>
    </row>
    <row r="40857" spans="3:3">
      <c r="C40857" s="1"/>
    </row>
    <row r="40858" spans="3:3">
      <c r="C40858" s="1"/>
    </row>
    <row r="40859" spans="3:3">
      <c r="C40859" s="1"/>
    </row>
    <row r="40860" spans="3:3">
      <c r="C40860" s="1"/>
    </row>
    <row r="40861" spans="3:3">
      <c r="C40861" s="1"/>
    </row>
    <row r="40862" spans="3:3">
      <c r="C40862" s="1"/>
    </row>
    <row r="40863" spans="3:3">
      <c r="C40863" s="1"/>
    </row>
    <row r="40864" spans="3:3">
      <c r="C40864" s="1"/>
    </row>
    <row r="40865" spans="3:3">
      <c r="C40865" s="1"/>
    </row>
    <row r="40866" spans="3:3">
      <c r="C40866" s="1"/>
    </row>
    <row r="40867" spans="3:3">
      <c r="C40867" s="1"/>
    </row>
    <row r="40868" spans="3:3">
      <c r="C40868" s="1"/>
    </row>
    <row r="40869" spans="3:3">
      <c r="C40869" s="1"/>
    </row>
    <row r="40870" spans="3:3">
      <c r="C40870" s="1"/>
    </row>
    <row r="40871" spans="3:3">
      <c r="C40871" s="1"/>
    </row>
    <row r="40872" spans="3:3">
      <c r="C40872" s="1"/>
    </row>
    <row r="40873" spans="3:3">
      <c r="C40873" s="1"/>
    </row>
    <row r="40874" spans="3:3">
      <c r="C40874" s="1"/>
    </row>
    <row r="40875" spans="3:3">
      <c r="C40875" s="1"/>
    </row>
    <row r="40876" spans="3:3">
      <c r="C40876" s="1"/>
    </row>
    <row r="40877" spans="3:3">
      <c r="C40877" s="1"/>
    </row>
    <row r="40878" spans="3:3">
      <c r="C40878" s="1"/>
    </row>
    <row r="40879" spans="3:3">
      <c r="C40879" s="1"/>
    </row>
    <row r="40880" spans="3:3">
      <c r="C40880" s="1"/>
    </row>
    <row r="40881" spans="3:3">
      <c r="C40881" s="1"/>
    </row>
    <row r="40882" spans="3:3">
      <c r="C40882" s="1"/>
    </row>
    <row r="40883" spans="3:3">
      <c r="C40883" s="1"/>
    </row>
    <row r="40884" spans="3:3">
      <c r="C40884" s="1"/>
    </row>
    <row r="40885" spans="3:3">
      <c r="C40885" s="1"/>
    </row>
    <row r="40886" spans="3:3">
      <c r="C40886" s="1"/>
    </row>
    <row r="40887" spans="3:3">
      <c r="C40887" s="1"/>
    </row>
    <row r="40888" spans="3:3">
      <c r="C40888" s="1"/>
    </row>
    <row r="40889" spans="3:3">
      <c r="C40889" s="1"/>
    </row>
    <row r="40890" spans="3:3">
      <c r="C40890" s="1"/>
    </row>
    <row r="40891" spans="3:3">
      <c r="C40891" s="1"/>
    </row>
    <row r="40892" spans="3:3">
      <c r="C40892" s="1"/>
    </row>
    <row r="40893" spans="3:3">
      <c r="C40893" s="1"/>
    </row>
    <row r="40894" spans="3:3">
      <c r="C40894" s="1"/>
    </row>
    <row r="40895" spans="3:3">
      <c r="C40895" s="1"/>
    </row>
    <row r="40896" spans="3:3">
      <c r="C40896" s="1"/>
    </row>
    <row r="40897" spans="3:3">
      <c r="C40897" s="1"/>
    </row>
    <row r="40898" spans="3:3">
      <c r="C40898" s="1"/>
    </row>
    <row r="40899" spans="3:3">
      <c r="C40899" s="1"/>
    </row>
    <row r="40900" spans="3:3">
      <c r="C40900" s="1"/>
    </row>
    <row r="40901" spans="3:3">
      <c r="C40901" s="1"/>
    </row>
    <row r="40902" spans="3:3">
      <c r="C40902" s="1"/>
    </row>
    <row r="40903" spans="3:3">
      <c r="C40903" s="1"/>
    </row>
    <row r="40904" spans="3:3">
      <c r="C40904" s="1"/>
    </row>
    <row r="40905" spans="3:3">
      <c r="C40905" s="1"/>
    </row>
    <row r="40906" spans="3:3">
      <c r="C40906" s="1"/>
    </row>
    <row r="40907" spans="3:3">
      <c r="C40907" s="1"/>
    </row>
    <row r="40908" spans="3:3">
      <c r="C40908" s="1"/>
    </row>
    <row r="40909" spans="3:3">
      <c r="C40909" s="1"/>
    </row>
    <row r="40910" spans="3:3">
      <c r="C40910" s="1"/>
    </row>
    <row r="40911" spans="3:3">
      <c r="C40911" s="1"/>
    </row>
    <row r="40912" spans="3:3">
      <c r="C40912" s="1"/>
    </row>
    <row r="40913" spans="3:3">
      <c r="C40913" s="1"/>
    </row>
    <row r="40914" spans="3:3">
      <c r="C40914" s="1"/>
    </row>
    <row r="40915" spans="3:3">
      <c r="C40915" s="1"/>
    </row>
    <row r="40916" spans="3:3">
      <c r="C40916" s="1"/>
    </row>
    <row r="40917" spans="3:3">
      <c r="C40917" s="1"/>
    </row>
    <row r="40918" spans="3:3">
      <c r="C40918" s="1"/>
    </row>
    <row r="40919" spans="3:3">
      <c r="C40919" s="1"/>
    </row>
    <row r="40920" spans="3:3">
      <c r="C40920" s="1"/>
    </row>
    <row r="40921" spans="3:3">
      <c r="C40921" s="1"/>
    </row>
    <row r="40922" spans="3:3">
      <c r="C40922" s="1"/>
    </row>
    <row r="40923" spans="3:3">
      <c r="C40923" s="1"/>
    </row>
    <row r="40924" spans="3:3">
      <c r="C40924" s="1"/>
    </row>
    <row r="40925" spans="3:3">
      <c r="C40925" s="1"/>
    </row>
    <row r="40926" spans="3:3">
      <c r="C40926" s="1"/>
    </row>
    <row r="40927" spans="3:3">
      <c r="C40927" s="1"/>
    </row>
    <row r="40928" spans="3:3">
      <c r="C40928" s="1"/>
    </row>
    <row r="40929" spans="3:3">
      <c r="C40929" s="1"/>
    </row>
    <row r="40930" spans="3:3">
      <c r="C40930" s="1"/>
    </row>
    <row r="40931" spans="3:3">
      <c r="C40931" s="1"/>
    </row>
    <row r="40932" spans="3:3">
      <c r="C40932" s="1"/>
    </row>
    <row r="40933" spans="3:3">
      <c r="C40933" s="1"/>
    </row>
    <row r="40934" spans="3:3">
      <c r="C40934" s="1"/>
    </row>
    <row r="40935" spans="3:3">
      <c r="C40935" s="1"/>
    </row>
    <row r="40936" spans="3:3">
      <c r="C40936" s="1"/>
    </row>
    <row r="40937" spans="3:3">
      <c r="C40937" s="1"/>
    </row>
    <row r="40938" spans="3:3">
      <c r="C40938" s="1"/>
    </row>
    <row r="40939" spans="3:3">
      <c r="C40939" s="1"/>
    </row>
    <row r="40940" spans="3:3">
      <c r="C40940" s="1"/>
    </row>
    <row r="40941" spans="3:3">
      <c r="C40941" s="1"/>
    </row>
    <row r="40942" spans="3:3">
      <c r="C40942" s="1"/>
    </row>
    <row r="40943" spans="3:3">
      <c r="C40943" s="1"/>
    </row>
    <row r="40944" spans="3:3">
      <c r="C40944" s="1"/>
    </row>
    <row r="40945" spans="3:3">
      <c r="C40945" s="1"/>
    </row>
    <row r="40946" spans="3:3">
      <c r="C40946" s="1"/>
    </row>
    <row r="40947" spans="3:3">
      <c r="C40947" s="1"/>
    </row>
    <row r="40948" spans="3:3">
      <c r="C40948" s="1"/>
    </row>
    <row r="40949" spans="3:3">
      <c r="C40949" s="1"/>
    </row>
    <row r="40950" spans="3:3">
      <c r="C40950" s="1"/>
    </row>
    <row r="40951" spans="3:3">
      <c r="C40951" s="1"/>
    </row>
    <row r="40952" spans="3:3">
      <c r="C40952" s="1"/>
    </row>
    <row r="40953" spans="3:3">
      <c r="C40953" s="1"/>
    </row>
    <row r="40954" spans="3:3">
      <c r="C40954" s="1"/>
    </row>
    <row r="40955" spans="3:3">
      <c r="C40955" s="1"/>
    </row>
    <row r="40956" spans="3:3">
      <c r="C40956" s="1"/>
    </row>
    <row r="40957" spans="3:3">
      <c r="C40957" s="1"/>
    </row>
    <row r="40958" spans="3:3">
      <c r="C40958" s="1"/>
    </row>
    <row r="40959" spans="3:3">
      <c r="C40959" s="1"/>
    </row>
    <row r="40960" spans="3:3">
      <c r="C40960" s="1"/>
    </row>
    <row r="40961" spans="3:3">
      <c r="C40961" s="1"/>
    </row>
    <row r="40962" spans="3:3">
      <c r="C40962" s="1"/>
    </row>
    <row r="40963" spans="3:3">
      <c r="C40963" s="1"/>
    </row>
    <row r="40964" spans="3:3">
      <c r="C40964" s="1"/>
    </row>
    <row r="40965" spans="3:3">
      <c r="C40965" s="1"/>
    </row>
    <row r="40966" spans="3:3">
      <c r="C40966" s="1"/>
    </row>
    <row r="40967" spans="3:3">
      <c r="C40967" s="1"/>
    </row>
    <row r="40968" spans="3:3">
      <c r="C40968" s="1"/>
    </row>
    <row r="40969" spans="3:3">
      <c r="C40969" s="1"/>
    </row>
    <row r="40970" spans="3:3">
      <c r="C40970" s="1"/>
    </row>
    <row r="40971" spans="3:3">
      <c r="C40971" s="1"/>
    </row>
    <row r="40972" spans="3:3">
      <c r="C40972" s="1"/>
    </row>
    <row r="40973" spans="3:3">
      <c r="C40973" s="1"/>
    </row>
    <row r="40974" spans="3:3">
      <c r="C40974" s="1"/>
    </row>
    <row r="40975" spans="3:3">
      <c r="C40975" s="1"/>
    </row>
    <row r="40976" spans="3:3">
      <c r="C40976" s="1"/>
    </row>
    <row r="40977" spans="3:3">
      <c r="C40977" s="1"/>
    </row>
    <row r="40978" spans="3:3">
      <c r="C40978" s="1"/>
    </row>
    <row r="40979" spans="3:3">
      <c r="C40979" s="1"/>
    </row>
    <row r="40980" spans="3:3">
      <c r="C40980" s="1"/>
    </row>
    <row r="40981" spans="3:3">
      <c r="C40981" s="1"/>
    </row>
    <row r="40982" spans="3:3">
      <c r="C40982" s="1"/>
    </row>
    <row r="40983" spans="3:3">
      <c r="C40983" s="1"/>
    </row>
    <row r="40984" spans="3:3">
      <c r="C40984" s="1"/>
    </row>
    <row r="40985" spans="3:3">
      <c r="C40985" s="1"/>
    </row>
    <row r="40986" spans="3:3">
      <c r="C40986" s="1"/>
    </row>
    <row r="40987" spans="3:3">
      <c r="C40987" s="1"/>
    </row>
    <row r="40988" spans="3:3">
      <c r="C40988" s="1"/>
    </row>
    <row r="40989" spans="3:3">
      <c r="C40989" s="1"/>
    </row>
    <row r="40990" spans="3:3">
      <c r="C40990" s="1"/>
    </row>
    <row r="40991" spans="3:3">
      <c r="C40991" s="1"/>
    </row>
    <row r="40992" spans="3:3">
      <c r="C40992" s="1"/>
    </row>
    <row r="40993" spans="3:3">
      <c r="C40993" s="1"/>
    </row>
    <row r="40994" spans="3:3">
      <c r="C40994" s="1"/>
    </row>
    <row r="40995" spans="3:3">
      <c r="C40995" s="1"/>
    </row>
    <row r="40996" spans="3:3">
      <c r="C40996" s="1"/>
    </row>
    <row r="40997" spans="3:3">
      <c r="C40997" s="1"/>
    </row>
    <row r="40998" spans="3:3">
      <c r="C40998" s="1"/>
    </row>
    <row r="40999" spans="3:3">
      <c r="C40999" s="1"/>
    </row>
    <row r="41000" spans="3:3">
      <c r="C41000" s="1"/>
    </row>
    <row r="41001" spans="3:3">
      <c r="C41001" s="1"/>
    </row>
    <row r="41002" spans="3:3">
      <c r="C41002" s="1"/>
    </row>
    <row r="41003" spans="3:3">
      <c r="C41003" s="1"/>
    </row>
    <row r="41004" spans="3:3">
      <c r="C41004" s="1"/>
    </row>
    <row r="41005" spans="3:3">
      <c r="C41005" s="1"/>
    </row>
    <row r="41006" spans="3:3">
      <c r="C41006" s="1"/>
    </row>
    <row r="41007" spans="3:3">
      <c r="C41007" s="1"/>
    </row>
    <row r="41008" spans="3:3">
      <c r="C41008" s="1"/>
    </row>
    <row r="41009" spans="3:3">
      <c r="C41009" s="1"/>
    </row>
    <row r="41010" spans="3:3">
      <c r="C41010" s="1"/>
    </row>
    <row r="41011" spans="3:3">
      <c r="C41011" s="1"/>
    </row>
    <row r="41012" spans="3:3">
      <c r="C41012" s="1"/>
    </row>
    <row r="41013" spans="3:3">
      <c r="C41013" s="1"/>
    </row>
    <row r="41014" spans="3:3">
      <c r="C41014" s="1"/>
    </row>
    <row r="41015" spans="3:3">
      <c r="C41015" s="1"/>
    </row>
    <row r="41016" spans="3:3">
      <c r="C41016" s="1"/>
    </row>
    <row r="41017" spans="3:3">
      <c r="C41017" s="1"/>
    </row>
    <row r="41018" spans="3:3">
      <c r="C41018" s="1"/>
    </row>
    <row r="41019" spans="3:3">
      <c r="C41019" s="1"/>
    </row>
    <row r="41020" spans="3:3">
      <c r="C41020" s="1"/>
    </row>
    <row r="41021" spans="3:3">
      <c r="C41021" s="1"/>
    </row>
    <row r="41022" spans="3:3">
      <c r="C41022" s="1"/>
    </row>
    <row r="41023" spans="3:3">
      <c r="C41023" s="1"/>
    </row>
    <row r="41024" spans="3:3">
      <c r="C41024" s="1"/>
    </row>
    <row r="41025" spans="3:3">
      <c r="C41025" s="1"/>
    </row>
    <row r="41026" spans="3:3">
      <c r="C41026" s="1"/>
    </row>
    <row r="41027" spans="3:3">
      <c r="C41027" s="1"/>
    </row>
    <row r="41028" spans="3:3">
      <c r="C41028" s="1"/>
    </row>
    <row r="41029" spans="3:3">
      <c r="C41029" s="1"/>
    </row>
    <row r="41030" spans="3:3">
      <c r="C41030" s="1"/>
    </row>
    <row r="41031" spans="3:3">
      <c r="C41031" s="1"/>
    </row>
    <row r="41032" spans="3:3">
      <c r="C41032" s="1"/>
    </row>
    <row r="41033" spans="3:3">
      <c r="C41033" s="1"/>
    </row>
    <row r="41034" spans="3:3">
      <c r="C41034" s="1"/>
    </row>
    <row r="41035" spans="3:3">
      <c r="C41035" s="1"/>
    </row>
    <row r="41036" spans="3:3">
      <c r="C41036" s="1"/>
    </row>
    <row r="41037" spans="3:3">
      <c r="C41037" s="1"/>
    </row>
    <row r="41038" spans="3:3">
      <c r="C41038" s="1"/>
    </row>
    <row r="41039" spans="3:3">
      <c r="C41039" s="1"/>
    </row>
    <row r="41040" spans="3:3">
      <c r="C41040" s="1"/>
    </row>
    <row r="41041" spans="3:3">
      <c r="C41041" s="1"/>
    </row>
    <row r="41042" spans="3:3">
      <c r="C41042" s="1"/>
    </row>
    <row r="41043" spans="3:3">
      <c r="C41043" s="1"/>
    </row>
    <row r="41044" spans="3:3">
      <c r="C41044" s="1"/>
    </row>
    <row r="41045" spans="3:3">
      <c r="C41045" s="1"/>
    </row>
    <row r="41046" spans="3:3">
      <c r="C41046" s="1"/>
    </row>
    <row r="41047" spans="3:3">
      <c r="C41047" s="1"/>
    </row>
    <row r="41048" spans="3:3">
      <c r="C41048" s="1"/>
    </row>
    <row r="41049" spans="3:3">
      <c r="C41049" s="1"/>
    </row>
    <row r="41050" spans="3:3">
      <c r="C41050" s="1"/>
    </row>
    <row r="41051" spans="3:3">
      <c r="C41051" s="1"/>
    </row>
    <row r="41052" spans="3:3">
      <c r="C41052" s="1"/>
    </row>
    <row r="41053" spans="3:3">
      <c r="C41053" s="1"/>
    </row>
    <row r="41054" spans="3:3">
      <c r="C41054" s="1"/>
    </row>
    <row r="41055" spans="3:3">
      <c r="C41055" s="1"/>
    </row>
    <row r="41056" spans="3:3">
      <c r="C41056" s="1"/>
    </row>
    <row r="41057" spans="3:3">
      <c r="C41057" s="1"/>
    </row>
    <row r="41058" spans="3:3">
      <c r="C41058" s="1"/>
    </row>
    <row r="41059" spans="3:3">
      <c r="C41059" s="1"/>
    </row>
    <row r="41060" spans="3:3">
      <c r="C41060" s="1"/>
    </row>
    <row r="41061" spans="3:3">
      <c r="C41061" s="1"/>
    </row>
    <row r="41062" spans="3:3">
      <c r="C41062" s="1"/>
    </row>
    <row r="41063" spans="3:3">
      <c r="C41063" s="1"/>
    </row>
    <row r="41064" spans="3:3">
      <c r="C41064" s="1"/>
    </row>
    <row r="41065" spans="3:3">
      <c r="C41065" s="1"/>
    </row>
    <row r="41066" spans="3:3">
      <c r="C41066" s="1"/>
    </row>
    <row r="41067" spans="3:3">
      <c r="C41067" s="1"/>
    </row>
    <row r="41068" spans="3:3">
      <c r="C41068" s="1"/>
    </row>
    <row r="41069" spans="3:3">
      <c r="C41069" s="1"/>
    </row>
    <row r="41070" spans="3:3">
      <c r="C41070" s="1"/>
    </row>
    <row r="41071" spans="3:3">
      <c r="C41071" s="1"/>
    </row>
    <row r="41072" spans="3:3">
      <c r="C41072" s="1"/>
    </row>
    <row r="41073" spans="3:3">
      <c r="C41073" s="1"/>
    </row>
    <row r="41074" spans="3:3">
      <c r="C41074" s="1"/>
    </row>
    <row r="41075" spans="3:3">
      <c r="C41075" s="1"/>
    </row>
    <row r="41076" spans="3:3">
      <c r="C41076" s="1"/>
    </row>
    <row r="41077" spans="3:3">
      <c r="C41077" s="1"/>
    </row>
    <row r="41078" spans="3:3">
      <c r="C41078" s="1"/>
    </row>
    <row r="41079" spans="3:3">
      <c r="C41079" s="1"/>
    </row>
    <row r="41080" spans="3:3">
      <c r="C41080" s="1"/>
    </row>
    <row r="41081" spans="3:3">
      <c r="C41081" s="1"/>
    </row>
    <row r="41082" spans="3:3">
      <c r="C41082" s="1"/>
    </row>
    <row r="41083" spans="3:3">
      <c r="C41083" s="1"/>
    </row>
    <row r="41084" spans="3:3">
      <c r="C41084" s="1"/>
    </row>
    <row r="41085" spans="3:3">
      <c r="C41085" s="1"/>
    </row>
    <row r="41086" spans="3:3">
      <c r="C41086" s="1"/>
    </row>
    <row r="41087" spans="3:3">
      <c r="C41087" s="1"/>
    </row>
    <row r="41088" spans="3:3">
      <c r="C41088" s="1"/>
    </row>
    <row r="41089" spans="3:3">
      <c r="C41089" s="1"/>
    </row>
    <row r="41090" spans="3:3">
      <c r="C41090" s="1"/>
    </row>
    <row r="41091" spans="3:3">
      <c r="C41091" s="1"/>
    </row>
    <row r="41092" spans="3:3">
      <c r="C41092" s="1"/>
    </row>
    <row r="41093" spans="3:3">
      <c r="C41093" s="1"/>
    </row>
    <row r="41094" spans="3:3">
      <c r="C41094" s="1"/>
    </row>
    <row r="41095" spans="3:3">
      <c r="C41095" s="1"/>
    </row>
    <row r="41096" spans="3:3">
      <c r="C41096" s="1"/>
    </row>
    <row r="41097" spans="3:3">
      <c r="C41097" s="1"/>
    </row>
    <row r="41098" spans="3:3">
      <c r="C41098" s="1"/>
    </row>
    <row r="41099" spans="3:3">
      <c r="C41099" s="1"/>
    </row>
    <row r="41100" spans="3:3">
      <c r="C41100" s="1"/>
    </row>
    <row r="41101" spans="3:3">
      <c r="C41101" s="1"/>
    </row>
    <row r="41102" spans="3:3">
      <c r="C41102" s="1"/>
    </row>
    <row r="41103" spans="3:3">
      <c r="C41103" s="1"/>
    </row>
    <row r="41104" spans="3:3">
      <c r="C41104" s="1"/>
    </row>
    <row r="41105" spans="3:3">
      <c r="C41105" s="1"/>
    </row>
    <row r="41106" spans="3:3">
      <c r="C41106" s="1"/>
    </row>
    <row r="41107" spans="3:3">
      <c r="C41107" s="1"/>
    </row>
    <row r="41108" spans="3:3">
      <c r="C41108" s="1"/>
    </row>
    <row r="41109" spans="3:3">
      <c r="C41109" s="1"/>
    </row>
    <row r="41110" spans="3:3">
      <c r="C41110" s="1"/>
    </row>
    <row r="41111" spans="3:3">
      <c r="C41111" s="1"/>
    </row>
    <row r="41112" spans="3:3">
      <c r="C41112" s="1"/>
    </row>
    <row r="41113" spans="3:3">
      <c r="C41113" s="1"/>
    </row>
    <row r="41114" spans="3:3">
      <c r="C41114" s="1"/>
    </row>
    <row r="41115" spans="3:3">
      <c r="C41115" s="1"/>
    </row>
    <row r="41116" spans="3:3">
      <c r="C41116" s="1"/>
    </row>
    <row r="41117" spans="3:3">
      <c r="C41117" s="1"/>
    </row>
    <row r="41118" spans="3:3">
      <c r="C41118" s="1"/>
    </row>
    <row r="41119" spans="3:3">
      <c r="C41119" s="1"/>
    </row>
    <row r="41120" spans="3:3">
      <c r="C41120" s="1"/>
    </row>
    <row r="41121" spans="3:3">
      <c r="C41121" s="1"/>
    </row>
    <row r="41122" spans="3:3">
      <c r="C41122" s="1"/>
    </row>
    <row r="41123" spans="3:3">
      <c r="C41123" s="1"/>
    </row>
    <row r="41124" spans="3:3">
      <c r="C41124" s="1"/>
    </row>
    <row r="41125" spans="3:3">
      <c r="C41125" s="1"/>
    </row>
    <row r="41126" spans="3:3">
      <c r="C41126" s="1"/>
    </row>
    <row r="41127" spans="3:3">
      <c r="C41127" s="1"/>
    </row>
    <row r="41128" spans="3:3">
      <c r="C41128" s="1"/>
    </row>
    <row r="41129" spans="3:3">
      <c r="C41129" s="1"/>
    </row>
    <row r="41130" spans="3:3">
      <c r="C41130" s="1"/>
    </row>
    <row r="41131" spans="3:3">
      <c r="C41131" s="1"/>
    </row>
    <row r="41132" spans="3:3">
      <c r="C41132" s="1"/>
    </row>
    <row r="41133" spans="3:3">
      <c r="C41133" s="1"/>
    </row>
    <row r="41134" spans="3:3">
      <c r="C41134" s="1"/>
    </row>
    <row r="41135" spans="3:3">
      <c r="C41135" s="1"/>
    </row>
    <row r="41136" spans="3:3">
      <c r="C41136" s="1"/>
    </row>
    <row r="41137" spans="3:3">
      <c r="C41137" s="1"/>
    </row>
    <row r="41138" spans="3:3">
      <c r="C41138" s="1"/>
    </row>
    <row r="41139" spans="3:3">
      <c r="C41139" s="1"/>
    </row>
    <row r="41140" spans="3:3">
      <c r="C41140" s="1"/>
    </row>
    <row r="41141" spans="3:3">
      <c r="C41141" s="1"/>
    </row>
    <row r="41142" spans="3:3">
      <c r="C41142" s="1"/>
    </row>
    <row r="41143" spans="3:3">
      <c r="C41143" s="1"/>
    </row>
    <row r="41144" spans="3:3">
      <c r="C41144" s="1"/>
    </row>
    <row r="41145" spans="3:3">
      <c r="C41145" s="1"/>
    </row>
    <row r="41146" spans="3:3">
      <c r="C41146" s="1"/>
    </row>
    <row r="41147" spans="3:3">
      <c r="C41147" s="1"/>
    </row>
    <row r="41148" spans="3:3">
      <c r="C41148" s="1"/>
    </row>
    <row r="41149" spans="3:3">
      <c r="C41149" s="1"/>
    </row>
    <row r="41150" spans="3:3">
      <c r="C41150" s="1"/>
    </row>
    <row r="41151" spans="3:3">
      <c r="C41151" s="1"/>
    </row>
    <row r="41152" spans="3:3">
      <c r="C41152" s="1"/>
    </row>
    <row r="41153" spans="3:3">
      <c r="C41153" s="1"/>
    </row>
    <row r="41154" spans="3:3">
      <c r="C41154" s="1"/>
    </row>
    <row r="41155" spans="3:3">
      <c r="C41155" s="1"/>
    </row>
    <row r="41156" spans="3:3">
      <c r="C41156" s="1"/>
    </row>
    <row r="41157" spans="3:3">
      <c r="C41157" s="1"/>
    </row>
    <row r="41158" spans="3:3">
      <c r="C41158" s="1"/>
    </row>
    <row r="41159" spans="3:3">
      <c r="C41159" s="1"/>
    </row>
    <row r="41160" spans="3:3">
      <c r="C41160" s="1"/>
    </row>
    <row r="41161" spans="3:3">
      <c r="C41161" s="1"/>
    </row>
    <row r="41162" spans="3:3">
      <c r="C41162" s="1"/>
    </row>
    <row r="41163" spans="3:3">
      <c r="C41163" s="1"/>
    </row>
    <row r="41164" spans="3:3">
      <c r="C41164" s="1"/>
    </row>
    <row r="41165" spans="3:3">
      <c r="C41165" s="1"/>
    </row>
    <row r="41166" spans="3:3">
      <c r="C41166" s="1"/>
    </row>
    <row r="41167" spans="3:3">
      <c r="C41167" s="1"/>
    </row>
    <row r="41168" spans="3:3">
      <c r="C41168" s="1"/>
    </row>
    <row r="41169" spans="3:3">
      <c r="C41169" s="1"/>
    </row>
    <row r="41170" spans="3:3">
      <c r="C41170" s="1"/>
    </row>
    <row r="41171" spans="3:3">
      <c r="C41171" s="1"/>
    </row>
    <row r="41172" spans="3:3">
      <c r="C41172" s="1"/>
    </row>
    <row r="41173" spans="3:3">
      <c r="C41173" s="1"/>
    </row>
    <row r="41174" spans="3:3">
      <c r="C41174" s="1"/>
    </row>
    <row r="41175" spans="3:3">
      <c r="C41175" s="1"/>
    </row>
    <row r="41176" spans="3:3">
      <c r="C41176" s="1"/>
    </row>
    <row r="41177" spans="3:3">
      <c r="C41177" s="1"/>
    </row>
    <row r="41178" spans="3:3">
      <c r="C41178" s="1"/>
    </row>
    <row r="41179" spans="3:3">
      <c r="C41179" s="1"/>
    </row>
    <row r="41180" spans="3:3">
      <c r="C41180" s="1"/>
    </row>
    <row r="41181" spans="3:3">
      <c r="C41181" s="1"/>
    </row>
    <row r="41182" spans="3:3">
      <c r="C41182" s="1"/>
    </row>
    <row r="41183" spans="3:3">
      <c r="C41183" s="1"/>
    </row>
    <row r="41184" spans="3:3">
      <c r="C41184" s="1"/>
    </row>
    <row r="41185" spans="3:3">
      <c r="C41185" s="1"/>
    </row>
    <row r="41186" spans="3:3">
      <c r="C41186" s="1"/>
    </row>
    <row r="41187" spans="3:3">
      <c r="C41187" s="1"/>
    </row>
    <row r="41188" spans="3:3">
      <c r="C41188" s="1"/>
    </row>
    <row r="41189" spans="3:3">
      <c r="C41189" s="1"/>
    </row>
    <row r="41190" spans="3:3">
      <c r="C41190" s="1"/>
    </row>
    <row r="41191" spans="3:3">
      <c r="C41191" s="1"/>
    </row>
    <row r="41192" spans="3:3">
      <c r="C41192" s="1"/>
    </row>
    <row r="41193" spans="3:3">
      <c r="C41193" s="1"/>
    </row>
    <row r="41194" spans="3:3">
      <c r="C41194" s="1"/>
    </row>
    <row r="41195" spans="3:3">
      <c r="C41195" s="1"/>
    </row>
    <row r="41196" spans="3:3">
      <c r="C41196" s="1"/>
    </row>
    <row r="41197" spans="3:3">
      <c r="C41197" s="1"/>
    </row>
    <row r="41198" spans="3:3">
      <c r="C41198" s="1"/>
    </row>
    <row r="41199" spans="3:3">
      <c r="C41199" s="1"/>
    </row>
    <row r="41200" spans="3:3">
      <c r="C41200" s="1"/>
    </row>
    <row r="41201" spans="3:3">
      <c r="C41201" s="1"/>
    </row>
    <row r="41202" spans="3:3">
      <c r="C41202" s="1"/>
    </row>
    <row r="41203" spans="3:3">
      <c r="C41203" s="1"/>
    </row>
    <row r="41204" spans="3:3">
      <c r="C41204" s="1"/>
    </row>
    <row r="41205" spans="3:3">
      <c r="C41205" s="1"/>
    </row>
    <row r="41206" spans="3:3">
      <c r="C41206" s="1"/>
    </row>
    <row r="41207" spans="3:3">
      <c r="C41207" s="1"/>
    </row>
    <row r="41208" spans="3:3">
      <c r="C41208" s="1"/>
    </row>
    <row r="41209" spans="3:3">
      <c r="C41209" s="1"/>
    </row>
    <row r="41210" spans="3:3">
      <c r="C41210" s="1"/>
    </row>
    <row r="41211" spans="3:3">
      <c r="C41211" s="1"/>
    </row>
    <row r="41212" spans="3:3">
      <c r="C41212" s="1"/>
    </row>
    <row r="41213" spans="3:3">
      <c r="C41213" s="1"/>
    </row>
    <row r="41214" spans="3:3">
      <c r="C41214" s="1"/>
    </row>
    <row r="41215" spans="3:3">
      <c r="C41215" s="1"/>
    </row>
    <row r="41216" spans="3:3">
      <c r="C41216" s="1"/>
    </row>
    <row r="41217" spans="3:3">
      <c r="C41217" s="1"/>
    </row>
    <row r="41218" spans="3:3">
      <c r="C41218" s="1"/>
    </row>
    <row r="41219" spans="3:3">
      <c r="C41219" s="1"/>
    </row>
    <row r="41220" spans="3:3">
      <c r="C41220" s="1"/>
    </row>
    <row r="41221" spans="3:3">
      <c r="C41221" s="1"/>
    </row>
    <row r="41222" spans="3:3">
      <c r="C41222" s="1"/>
    </row>
    <row r="41223" spans="3:3">
      <c r="C41223" s="1"/>
    </row>
    <row r="41224" spans="3:3">
      <c r="C41224" s="1"/>
    </row>
    <row r="41225" spans="3:3">
      <c r="C41225" s="1"/>
    </row>
    <row r="41226" spans="3:3">
      <c r="C41226" s="1"/>
    </row>
    <row r="41227" spans="3:3">
      <c r="C41227" s="1"/>
    </row>
    <row r="41228" spans="3:3">
      <c r="C41228" s="1"/>
    </row>
    <row r="41229" spans="3:3">
      <c r="C41229" s="1"/>
    </row>
    <row r="41230" spans="3:3">
      <c r="C41230" s="1"/>
    </row>
    <row r="41231" spans="3:3">
      <c r="C41231" s="1"/>
    </row>
    <row r="41232" spans="3:3">
      <c r="C41232" s="1"/>
    </row>
    <row r="41233" spans="3:3">
      <c r="C41233" s="1"/>
    </row>
    <row r="41234" spans="3:3">
      <c r="C41234" s="1"/>
    </row>
    <row r="41235" spans="3:3">
      <c r="C41235" s="1"/>
    </row>
    <row r="41236" spans="3:3">
      <c r="C41236" s="1"/>
    </row>
    <row r="41237" spans="3:3">
      <c r="C41237" s="1"/>
    </row>
    <row r="41238" spans="3:3">
      <c r="C41238" s="1"/>
    </row>
    <row r="41239" spans="3:3">
      <c r="C41239" s="1"/>
    </row>
    <row r="41240" spans="3:3">
      <c r="C41240" s="1"/>
    </row>
    <row r="41241" spans="3:3">
      <c r="C41241" s="1"/>
    </row>
    <row r="41242" spans="3:3">
      <c r="C41242" s="1"/>
    </row>
    <row r="41243" spans="3:3">
      <c r="C41243" s="1"/>
    </row>
    <row r="41244" spans="3:3">
      <c r="C41244" s="1"/>
    </row>
    <row r="41245" spans="3:3">
      <c r="C41245" s="1"/>
    </row>
    <row r="41246" spans="3:3">
      <c r="C41246" s="1"/>
    </row>
    <row r="41247" spans="3:3">
      <c r="C41247" s="1"/>
    </row>
    <row r="41248" spans="3:3">
      <c r="C41248" s="1"/>
    </row>
    <row r="41249" spans="3:3">
      <c r="C41249" s="1"/>
    </row>
    <row r="41250" spans="3:3">
      <c r="C41250" s="1"/>
    </row>
    <row r="41251" spans="3:3">
      <c r="C41251" s="1"/>
    </row>
    <row r="41252" spans="3:3">
      <c r="C41252" s="1"/>
    </row>
    <row r="41253" spans="3:3">
      <c r="C41253" s="1"/>
    </row>
    <row r="41254" spans="3:3">
      <c r="C41254" s="1"/>
    </row>
    <row r="41255" spans="3:3">
      <c r="C41255" s="1"/>
    </row>
    <row r="41256" spans="3:3">
      <c r="C41256" s="1"/>
    </row>
    <row r="41257" spans="3:3">
      <c r="C41257" s="1"/>
    </row>
    <row r="41258" spans="3:3">
      <c r="C41258" s="1"/>
    </row>
    <row r="41259" spans="3:3">
      <c r="C41259" s="1"/>
    </row>
    <row r="41260" spans="3:3">
      <c r="C41260" s="1"/>
    </row>
    <row r="41261" spans="3:3">
      <c r="C41261" s="1"/>
    </row>
    <row r="41262" spans="3:3">
      <c r="C41262" s="1"/>
    </row>
    <row r="41263" spans="3:3">
      <c r="C41263" s="1"/>
    </row>
    <row r="41264" spans="3:3">
      <c r="C41264" s="1"/>
    </row>
    <row r="41265" spans="3:3">
      <c r="C41265" s="1"/>
    </row>
    <row r="41266" spans="3:3">
      <c r="C41266" s="1"/>
    </row>
    <row r="41267" spans="3:3">
      <c r="C41267" s="1"/>
    </row>
    <row r="41268" spans="3:3">
      <c r="C41268" s="1"/>
    </row>
    <row r="41269" spans="3:3">
      <c r="C41269" s="1"/>
    </row>
    <row r="41270" spans="3:3">
      <c r="C41270" s="1"/>
    </row>
    <row r="41271" spans="3:3">
      <c r="C41271" s="1"/>
    </row>
    <row r="41272" spans="3:3">
      <c r="C41272" s="1"/>
    </row>
    <row r="41273" spans="3:3">
      <c r="C41273" s="1"/>
    </row>
    <row r="41274" spans="3:3">
      <c r="C41274" s="1"/>
    </row>
    <row r="41275" spans="3:3">
      <c r="C41275" s="1"/>
    </row>
    <row r="41276" spans="3:3">
      <c r="C41276" s="1"/>
    </row>
    <row r="41277" spans="3:3">
      <c r="C41277" s="1"/>
    </row>
    <row r="41278" spans="3:3">
      <c r="C41278" s="1"/>
    </row>
    <row r="41279" spans="3:3">
      <c r="C41279" s="1"/>
    </row>
    <row r="41280" spans="3:3">
      <c r="C41280" s="1"/>
    </row>
    <row r="41281" spans="3:3">
      <c r="C41281" s="1"/>
    </row>
    <row r="41282" spans="3:3">
      <c r="C41282" s="1"/>
    </row>
    <row r="41283" spans="3:3">
      <c r="C41283" s="1"/>
    </row>
    <row r="41284" spans="3:3">
      <c r="C41284" s="1"/>
    </row>
    <row r="41285" spans="3:3">
      <c r="C41285" s="1"/>
    </row>
    <row r="41286" spans="3:3">
      <c r="C41286" s="1"/>
    </row>
    <row r="41287" spans="3:3">
      <c r="C41287" s="1"/>
    </row>
    <row r="41288" spans="3:3">
      <c r="C41288" s="1"/>
    </row>
    <row r="41289" spans="3:3">
      <c r="C41289" s="1"/>
    </row>
    <row r="41290" spans="3:3">
      <c r="C41290" s="1"/>
    </row>
    <row r="41291" spans="3:3">
      <c r="C41291" s="1"/>
    </row>
    <row r="41292" spans="3:3">
      <c r="C41292" s="1"/>
    </row>
    <row r="41293" spans="3:3">
      <c r="C41293" s="1"/>
    </row>
    <row r="41294" spans="3:3">
      <c r="C41294" s="1"/>
    </row>
    <row r="41295" spans="3:3">
      <c r="C41295" s="1"/>
    </row>
    <row r="41296" spans="3:3">
      <c r="C41296" s="1"/>
    </row>
    <row r="41297" spans="3:3">
      <c r="C41297" s="1"/>
    </row>
    <row r="41298" spans="3:3">
      <c r="C41298" s="1"/>
    </row>
    <row r="41299" spans="3:3">
      <c r="C41299" s="1"/>
    </row>
    <row r="41300" spans="3:3">
      <c r="C41300" s="1"/>
    </row>
    <row r="41301" spans="3:3">
      <c r="C41301" s="1"/>
    </row>
    <row r="41302" spans="3:3">
      <c r="C41302" s="1"/>
    </row>
    <row r="41303" spans="3:3">
      <c r="C41303" s="1"/>
    </row>
    <row r="41304" spans="3:3">
      <c r="C41304" s="1"/>
    </row>
    <row r="41305" spans="3:3">
      <c r="C41305" s="1"/>
    </row>
    <row r="41306" spans="3:3">
      <c r="C41306" s="1"/>
    </row>
    <row r="41307" spans="3:3">
      <c r="C41307" s="1"/>
    </row>
    <row r="41308" spans="3:3">
      <c r="C41308" s="1"/>
    </row>
    <row r="41309" spans="3:3">
      <c r="C41309" s="1"/>
    </row>
    <row r="41310" spans="3:3">
      <c r="C41310" s="1"/>
    </row>
    <row r="41311" spans="3:3">
      <c r="C41311" s="1"/>
    </row>
    <row r="41312" spans="3:3">
      <c r="C41312" s="1"/>
    </row>
    <row r="41313" spans="3:3">
      <c r="C41313" s="1"/>
    </row>
    <row r="41314" spans="3:3">
      <c r="C41314" s="1"/>
    </row>
    <row r="41315" spans="3:3">
      <c r="C41315" s="1"/>
    </row>
    <row r="41316" spans="3:3">
      <c r="C41316" s="1"/>
    </row>
    <row r="41317" spans="3:3">
      <c r="C41317" s="1"/>
    </row>
    <row r="41318" spans="3:3">
      <c r="C41318" s="1"/>
    </row>
    <row r="41319" spans="3:3">
      <c r="C41319" s="1"/>
    </row>
    <row r="41320" spans="3:3">
      <c r="C41320" s="1"/>
    </row>
    <row r="41321" spans="3:3">
      <c r="C41321" s="1"/>
    </row>
    <row r="41322" spans="3:3">
      <c r="C41322" s="1"/>
    </row>
    <row r="41323" spans="3:3">
      <c r="C41323" s="1"/>
    </row>
    <row r="41324" spans="3:3">
      <c r="C41324" s="1"/>
    </row>
    <row r="41325" spans="3:3">
      <c r="C41325" s="1"/>
    </row>
    <row r="41326" spans="3:3">
      <c r="C41326" s="1"/>
    </row>
    <row r="41327" spans="3:3">
      <c r="C41327" s="1"/>
    </row>
    <row r="41328" spans="3:3">
      <c r="C41328" s="1"/>
    </row>
    <row r="41329" spans="3:3">
      <c r="C41329" s="1"/>
    </row>
    <row r="41330" spans="3:3">
      <c r="C41330" s="1"/>
    </row>
    <row r="41331" spans="3:3">
      <c r="C41331" s="1"/>
    </row>
    <row r="41332" spans="3:3">
      <c r="C41332" s="1"/>
    </row>
    <row r="41333" spans="3:3">
      <c r="C41333" s="1"/>
    </row>
    <row r="41334" spans="3:3">
      <c r="C41334" s="1"/>
    </row>
    <row r="41335" spans="3:3">
      <c r="C41335" s="1"/>
    </row>
    <row r="41336" spans="3:3">
      <c r="C41336" s="1"/>
    </row>
    <row r="41337" spans="3:3">
      <c r="C41337" s="1"/>
    </row>
    <row r="41338" spans="3:3">
      <c r="C41338" s="1"/>
    </row>
    <row r="41339" spans="3:3">
      <c r="C41339" s="1"/>
    </row>
    <row r="41340" spans="3:3">
      <c r="C41340" s="1"/>
    </row>
    <row r="41341" spans="3:3">
      <c r="C41341" s="1"/>
    </row>
    <row r="41342" spans="3:3">
      <c r="C41342" s="1"/>
    </row>
    <row r="41343" spans="3:3">
      <c r="C41343" s="1"/>
    </row>
    <row r="41344" spans="3:3">
      <c r="C41344" s="1"/>
    </row>
    <row r="41345" spans="3:3">
      <c r="C41345" s="1"/>
    </row>
    <row r="41346" spans="3:3">
      <c r="C41346" s="1"/>
    </row>
    <row r="41347" spans="3:3">
      <c r="C41347" s="1"/>
    </row>
    <row r="41348" spans="3:3">
      <c r="C41348" s="1"/>
    </row>
    <row r="41349" spans="3:3">
      <c r="C41349" s="1"/>
    </row>
    <row r="41350" spans="3:3">
      <c r="C41350" s="1"/>
    </row>
    <row r="41351" spans="3:3">
      <c r="C41351" s="1"/>
    </row>
    <row r="41352" spans="3:3">
      <c r="C41352" s="1"/>
    </row>
    <row r="41353" spans="3:3">
      <c r="C41353" s="1"/>
    </row>
    <row r="41354" spans="3:3">
      <c r="C41354" s="1"/>
    </row>
    <row r="41355" spans="3:3">
      <c r="C41355" s="1"/>
    </row>
    <row r="41356" spans="3:3">
      <c r="C41356" s="1"/>
    </row>
    <row r="41357" spans="3:3">
      <c r="C41357" s="1"/>
    </row>
    <row r="41358" spans="3:3">
      <c r="C41358" s="1"/>
    </row>
    <row r="41359" spans="3:3">
      <c r="C41359" s="1"/>
    </row>
    <row r="41360" spans="3:3">
      <c r="C41360" s="1"/>
    </row>
    <row r="41361" spans="3:3">
      <c r="C41361" s="1"/>
    </row>
    <row r="41362" spans="3:3">
      <c r="C41362" s="1"/>
    </row>
    <row r="41363" spans="3:3">
      <c r="C41363" s="1"/>
    </row>
    <row r="41364" spans="3:3">
      <c r="C41364" s="1"/>
    </row>
    <row r="41365" spans="3:3">
      <c r="C41365" s="1"/>
    </row>
    <row r="41366" spans="3:3">
      <c r="C41366" s="1"/>
    </row>
    <row r="41367" spans="3:3">
      <c r="C41367" s="1"/>
    </row>
    <row r="41368" spans="3:3">
      <c r="C41368" s="1"/>
    </row>
    <row r="41369" spans="3:3">
      <c r="C41369" s="1"/>
    </row>
    <row r="41370" spans="3:3">
      <c r="C41370" s="1"/>
    </row>
    <row r="41371" spans="3:3">
      <c r="C41371" s="1"/>
    </row>
    <row r="41372" spans="3:3">
      <c r="C41372" s="1"/>
    </row>
    <row r="41373" spans="3:3">
      <c r="C41373" s="1"/>
    </row>
    <row r="41374" spans="3:3">
      <c r="C41374" s="1"/>
    </row>
    <row r="41375" spans="3:3">
      <c r="C41375" s="1"/>
    </row>
    <row r="41376" spans="3:3">
      <c r="C41376" s="1"/>
    </row>
    <row r="41377" spans="3:3">
      <c r="C41377" s="1"/>
    </row>
    <row r="41378" spans="3:3">
      <c r="C41378" s="1"/>
    </row>
    <row r="41379" spans="3:3">
      <c r="C41379" s="1"/>
    </row>
    <row r="41380" spans="3:3">
      <c r="C41380" s="1"/>
    </row>
    <row r="41381" spans="3:3">
      <c r="C41381" s="1"/>
    </row>
    <row r="41382" spans="3:3">
      <c r="C41382" s="1"/>
    </row>
    <row r="41383" spans="3:3">
      <c r="C41383" s="1"/>
    </row>
    <row r="41384" spans="3:3">
      <c r="C41384" s="1"/>
    </row>
    <row r="41385" spans="3:3">
      <c r="C41385" s="1"/>
    </row>
    <row r="41386" spans="3:3">
      <c r="C41386" s="1"/>
    </row>
    <row r="41387" spans="3:3">
      <c r="C41387" s="1"/>
    </row>
    <row r="41388" spans="3:3">
      <c r="C41388" s="1"/>
    </row>
    <row r="41389" spans="3:3">
      <c r="C41389" s="1"/>
    </row>
    <row r="41390" spans="3:3">
      <c r="C41390" s="1"/>
    </row>
    <row r="41391" spans="3:3">
      <c r="C41391" s="1"/>
    </row>
    <row r="41392" spans="3:3">
      <c r="C41392" s="1"/>
    </row>
    <row r="41393" spans="3:3">
      <c r="C41393" s="1"/>
    </row>
    <row r="41394" spans="3:3">
      <c r="C41394" s="1"/>
    </row>
    <row r="41395" spans="3:3">
      <c r="C41395" s="1"/>
    </row>
    <row r="41396" spans="3:3">
      <c r="C41396" s="1"/>
    </row>
    <row r="41397" spans="3:3">
      <c r="C41397" s="1"/>
    </row>
    <row r="41398" spans="3:3">
      <c r="C41398" s="1"/>
    </row>
    <row r="41399" spans="3:3">
      <c r="C41399" s="1"/>
    </row>
    <row r="41400" spans="3:3">
      <c r="C41400" s="1"/>
    </row>
    <row r="41401" spans="3:3">
      <c r="C41401" s="1"/>
    </row>
    <row r="41402" spans="3:3">
      <c r="C41402" s="1"/>
    </row>
    <row r="41403" spans="3:3">
      <c r="C41403" s="1"/>
    </row>
    <row r="41404" spans="3:3">
      <c r="C41404" s="1"/>
    </row>
    <row r="41405" spans="3:3">
      <c r="C41405" s="1"/>
    </row>
    <row r="41406" spans="3:3">
      <c r="C41406" s="1"/>
    </row>
    <row r="41407" spans="3:3">
      <c r="C41407" s="1"/>
    </row>
    <row r="41408" spans="3:3">
      <c r="C41408" s="1"/>
    </row>
    <row r="41409" spans="3:3">
      <c r="C41409" s="1"/>
    </row>
    <row r="41410" spans="3:3">
      <c r="C41410" s="1"/>
    </row>
    <row r="41411" spans="3:3">
      <c r="C41411" s="1"/>
    </row>
    <row r="41412" spans="3:3">
      <c r="C41412" s="1"/>
    </row>
    <row r="41413" spans="3:3">
      <c r="C41413" s="1"/>
    </row>
    <row r="41414" spans="3:3">
      <c r="C41414" s="1"/>
    </row>
    <row r="41415" spans="3:3">
      <c r="C41415" s="1"/>
    </row>
    <row r="41416" spans="3:3">
      <c r="C41416" s="1"/>
    </row>
    <row r="41417" spans="3:3">
      <c r="C41417" s="1"/>
    </row>
    <row r="41418" spans="3:3">
      <c r="C41418" s="1"/>
    </row>
    <row r="41419" spans="3:3">
      <c r="C41419" s="1"/>
    </row>
    <row r="41420" spans="3:3">
      <c r="C41420" s="1"/>
    </row>
    <row r="41421" spans="3:3">
      <c r="C41421" s="1"/>
    </row>
    <row r="41422" spans="3:3">
      <c r="C41422" s="1"/>
    </row>
    <row r="41423" spans="3:3">
      <c r="C41423" s="1"/>
    </row>
    <row r="41424" spans="3:3">
      <c r="C41424" s="1"/>
    </row>
    <row r="41425" spans="3:3">
      <c r="C41425" s="1"/>
    </row>
    <row r="41426" spans="3:3">
      <c r="C41426" s="1"/>
    </row>
    <row r="41427" spans="3:3">
      <c r="C41427" s="1"/>
    </row>
    <row r="41428" spans="3:3">
      <c r="C41428" s="1"/>
    </row>
    <row r="41429" spans="3:3">
      <c r="C41429" s="1"/>
    </row>
    <row r="41430" spans="3:3">
      <c r="C41430" s="1"/>
    </row>
    <row r="41431" spans="3:3">
      <c r="C41431" s="1"/>
    </row>
    <row r="41432" spans="3:3">
      <c r="C41432" s="1"/>
    </row>
    <row r="41433" spans="3:3">
      <c r="C41433" s="1"/>
    </row>
    <row r="41434" spans="3:3">
      <c r="C41434" s="1"/>
    </row>
    <row r="41435" spans="3:3">
      <c r="C41435" s="1"/>
    </row>
    <row r="41436" spans="3:3">
      <c r="C41436" s="1"/>
    </row>
    <row r="41437" spans="3:3">
      <c r="C41437" s="1"/>
    </row>
    <row r="41438" spans="3:3">
      <c r="C41438" s="1"/>
    </row>
    <row r="41439" spans="3:3">
      <c r="C41439" s="1"/>
    </row>
    <row r="41440" spans="3:3">
      <c r="C41440" s="1"/>
    </row>
    <row r="41441" spans="3:3">
      <c r="C41441" s="1"/>
    </row>
    <row r="41442" spans="3:3">
      <c r="C41442" s="1"/>
    </row>
    <row r="41443" spans="3:3">
      <c r="C41443" s="1"/>
    </row>
    <row r="41444" spans="3:3">
      <c r="C41444" s="1"/>
    </row>
    <row r="41445" spans="3:3">
      <c r="C41445" s="1"/>
    </row>
    <row r="41446" spans="3:3">
      <c r="C41446" s="1"/>
    </row>
    <row r="41447" spans="3:3">
      <c r="C41447" s="1"/>
    </row>
    <row r="41448" spans="3:3">
      <c r="C41448" s="1"/>
    </row>
    <row r="41449" spans="3:3">
      <c r="C41449" s="1"/>
    </row>
    <row r="41450" spans="3:3">
      <c r="C41450" s="1"/>
    </row>
    <row r="41451" spans="3:3">
      <c r="C41451" s="1"/>
    </row>
    <row r="41452" spans="3:3">
      <c r="C41452" s="1"/>
    </row>
    <row r="41453" spans="3:3">
      <c r="C41453" s="1"/>
    </row>
    <row r="41454" spans="3:3">
      <c r="C41454" s="1"/>
    </row>
    <row r="41455" spans="3:3">
      <c r="C41455" s="1"/>
    </row>
    <row r="41456" spans="3:3">
      <c r="C41456" s="1"/>
    </row>
    <row r="41457" spans="3:3">
      <c r="C41457" s="1"/>
    </row>
    <row r="41458" spans="3:3">
      <c r="C41458" s="1"/>
    </row>
    <row r="41459" spans="3:3">
      <c r="C41459" s="1"/>
    </row>
    <row r="41460" spans="3:3">
      <c r="C41460" s="1"/>
    </row>
    <row r="41461" spans="3:3">
      <c r="C41461" s="1"/>
    </row>
    <row r="41462" spans="3:3">
      <c r="C41462" s="1"/>
    </row>
    <row r="41463" spans="3:3">
      <c r="C41463" s="1"/>
    </row>
    <row r="41464" spans="3:3">
      <c r="C41464" s="1"/>
    </row>
    <row r="41465" spans="3:3">
      <c r="C41465" s="1"/>
    </row>
    <row r="41466" spans="3:3">
      <c r="C41466" s="1"/>
    </row>
    <row r="41467" spans="3:3">
      <c r="C41467" s="1"/>
    </row>
    <row r="41468" spans="3:3">
      <c r="C41468" s="1"/>
    </row>
    <row r="41469" spans="3:3">
      <c r="C41469" s="1"/>
    </row>
    <row r="41470" spans="3:3">
      <c r="C41470" s="1"/>
    </row>
    <row r="41471" spans="3:3">
      <c r="C41471" s="1"/>
    </row>
    <row r="41472" spans="3:3">
      <c r="C41472" s="1"/>
    </row>
    <row r="41473" spans="3:3">
      <c r="C41473" s="1"/>
    </row>
    <row r="41474" spans="3:3">
      <c r="C41474" s="1"/>
    </row>
    <row r="41475" spans="3:3">
      <c r="C41475" s="1"/>
    </row>
    <row r="41476" spans="3:3">
      <c r="C41476" s="1"/>
    </row>
    <row r="41477" spans="3:3">
      <c r="C41477" s="1"/>
    </row>
    <row r="41478" spans="3:3">
      <c r="C41478" s="1"/>
    </row>
    <row r="41479" spans="3:3">
      <c r="C41479" s="1"/>
    </row>
    <row r="41480" spans="3:3">
      <c r="C41480" s="1"/>
    </row>
    <row r="41481" spans="3:3">
      <c r="C41481" s="1"/>
    </row>
    <row r="41482" spans="3:3">
      <c r="C41482" s="1"/>
    </row>
    <row r="41483" spans="3:3">
      <c r="C41483" s="1"/>
    </row>
    <row r="41484" spans="3:3">
      <c r="C41484" s="1"/>
    </row>
    <row r="41485" spans="3:3">
      <c r="C41485" s="1"/>
    </row>
    <row r="41486" spans="3:3">
      <c r="C41486" s="1"/>
    </row>
    <row r="41487" spans="3:3">
      <c r="C41487" s="1"/>
    </row>
    <row r="41488" spans="3:3">
      <c r="C41488" s="1"/>
    </row>
    <row r="41489" spans="3:3">
      <c r="C41489" s="1"/>
    </row>
    <row r="41490" spans="3:3">
      <c r="C41490" s="1"/>
    </row>
    <row r="41491" spans="3:3">
      <c r="C41491" s="1"/>
    </row>
    <row r="41492" spans="3:3">
      <c r="C41492" s="1"/>
    </row>
    <row r="41493" spans="3:3">
      <c r="C41493" s="1"/>
    </row>
    <row r="41494" spans="3:3">
      <c r="C41494" s="1"/>
    </row>
    <row r="41495" spans="3:3">
      <c r="C41495" s="1"/>
    </row>
    <row r="41496" spans="3:3">
      <c r="C41496" s="1"/>
    </row>
    <row r="41497" spans="3:3">
      <c r="C41497" s="1"/>
    </row>
    <row r="41498" spans="3:3">
      <c r="C41498" s="1"/>
    </row>
    <row r="41499" spans="3:3">
      <c r="C41499" s="1"/>
    </row>
    <row r="41500" spans="3:3">
      <c r="C41500" s="1"/>
    </row>
    <row r="41501" spans="3:3">
      <c r="C41501" s="1"/>
    </row>
    <row r="41502" spans="3:3">
      <c r="C41502" s="1"/>
    </row>
    <row r="41503" spans="3:3">
      <c r="C41503" s="1"/>
    </row>
    <row r="41504" spans="3:3">
      <c r="C41504" s="1"/>
    </row>
    <row r="41505" spans="3:3">
      <c r="C41505" s="1"/>
    </row>
    <row r="41506" spans="3:3">
      <c r="C41506" s="1"/>
    </row>
    <row r="41507" spans="3:3">
      <c r="C41507" s="1"/>
    </row>
    <row r="41508" spans="3:3">
      <c r="C41508" s="1"/>
    </row>
    <row r="41509" spans="3:3">
      <c r="C41509" s="1"/>
    </row>
    <row r="41510" spans="3:3">
      <c r="C41510" s="1"/>
    </row>
    <row r="41511" spans="3:3">
      <c r="C41511" s="1"/>
    </row>
    <row r="41512" spans="3:3">
      <c r="C41512" s="1"/>
    </row>
    <row r="41513" spans="3:3">
      <c r="C41513" s="1"/>
    </row>
    <row r="41514" spans="3:3">
      <c r="C41514" s="1"/>
    </row>
    <row r="41515" spans="3:3">
      <c r="C41515" s="1"/>
    </row>
    <row r="41516" spans="3:3">
      <c r="C41516" s="1"/>
    </row>
    <row r="41517" spans="3:3">
      <c r="C41517" s="1"/>
    </row>
    <row r="41518" spans="3:3">
      <c r="C41518" s="1"/>
    </row>
    <row r="41519" spans="3:3">
      <c r="C41519" s="1"/>
    </row>
    <row r="41520" spans="3:3">
      <c r="C41520" s="1"/>
    </row>
    <row r="41521" spans="3:3">
      <c r="C41521" s="1"/>
    </row>
    <row r="41522" spans="3:3">
      <c r="C41522" s="1"/>
    </row>
    <row r="41523" spans="3:3">
      <c r="C41523" s="1"/>
    </row>
    <row r="41524" spans="3:3">
      <c r="C41524" s="1"/>
    </row>
    <row r="41525" spans="3:3">
      <c r="C41525" s="1"/>
    </row>
    <row r="41526" spans="3:3">
      <c r="C41526" s="1"/>
    </row>
    <row r="41527" spans="3:3">
      <c r="C41527" s="1"/>
    </row>
    <row r="41528" spans="3:3">
      <c r="C41528" s="1"/>
    </row>
    <row r="41529" spans="3:3">
      <c r="C41529" s="1"/>
    </row>
    <row r="41530" spans="3:3">
      <c r="C41530" s="1"/>
    </row>
    <row r="41531" spans="3:3">
      <c r="C41531" s="1"/>
    </row>
    <row r="41532" spans="3:3">
      <c r="C41532" s="1"/>
    </row>
    <row r="41533" spans="3:3">
      <c r="C41533" s="1"/>
    </row>
    <row r="41534" spans="3:3">
      <c r="C41534" s="1"/>
    </row>
    <row r="41535" spans="3:3">
      <c r="C41535" s="1"/>
    </row>
    <row r="41536" spans="3:3">
      <c r="C41536" s="1"/>
    </row>
    <row r="41537" spans="3:3">
      <c r="C41537" s="1"/>
    </row>
    <row r="41538" spans="3:3">
      <c r="C41538" s="1"/>
    </row>
    <row r="41539" spans="3:3">
      <c r="C41539" s="1"/>
    </row>
    <row r="41540" spans="3:3">
      <c r="C41540" s="1"/>
    </row>
    <row r="41541" spans="3:3">
      <c r="C41541" s="1"/>
    </row>
    <row r="41542" spans="3:3">
      <c r="C41542" s="1"/>
    </row>
    <row r="41543" spans="3:3">
      <c r="C41543" s="1"/>
    </row>
    <row r="41544" spans="3:3">
      <c r="C41544" s="1"/>
    </row>
    <row r="41545" spans="3:3">
      <c r="C41545" s="1"/>
    </row>
    <row r="41546" spans="3:3">
      <c r="C41546" s="1"/>
    </row>
    <row r="41547" spans="3:3">
      <c r="C41547" s="1"/>
    </row>
    <row r="41548" spans="3:3">
      <c r="C41548" s="1"/>
    </row>
    <row r="41549" spans="3:3">
      <c r="C41549" s="1"/>
    </row>
    <row r="41550" spans="3:3">
      <c r="C41550" s="1"/>
    </row>
    <row r="41551" spans="3:3">
      <c r="C41551" s="1"/>
    </row>
    <row r="41552" spans="3:3">
      <c r="C41552" s="1"/>
    </row>
    <row r="41553" spans="3:3">
      <c r="C41553" s="1"/>
    </row>
    <row r="41554" spans="3:3">
      <c r="C41554" s="1"/>
    </row>
    <row r="41555" spans="3:3">
      <c r="C41555" s="1"/>
    </row>
    <row r="41556" spans="3:3">
      <c r="C41556" s="1"/>
    </row>
    <row r="41557" spans="3:3">
      <c r="C41557" s="1"/>
    </row>
    <row r="41558" spans="3:3">
      <c r="C41558" s="1"/>
    </row>
    <row r="41559" spans="3:3">
      <c r="C41559" s="1"/>
    </row>
    <row r="41560" spans="3:3">
      <c r="C41560" s="1"/>
    </row>
    <row r="41561" spans="3:3">
      <c r="C41561" s="1"/>
    </row>
    <row r="41562" spans="3:3">
      <c r="C41562" s="1"/>
    </row>
    <row r="41563" spans="3:3">
      <c r="C41563" s="1"/>
    </row>
    <row r="41564" spans="3:3">
      <c r="C41564" s="1"/>
    </row>
    <row r="41565" spans="3:3">
      <c r="C41565" s="1"/>
    </row>
    <row r="41566" spans="3:3">
      <c r="C41566" s="1"/>
    </row>
    <row r="41567" spans="3:3">
      <c r="C41567" s="1"/>
    </row>
    <row r="41568" spans="3:3">
      <c r="C41568" s="1"/>
    </row>
    <row r="41569" spans="3:3">
      <c r="C41569" s="1"/>
    </row>
    <row r="41570" spans="3:3">
      <c r="C41570" s="1"/>
    </row>
    <row r="41571" spans="3:3">
      <c r="C41571" s="1"/>
    </row>
    <row r="41572" spans="3:3">
      <c r="C41572" s="1"/>
    </row>
    <row r="41573" spans="3:3">
      <c r="C41573" s="1"/>
    </row>
    <row r="41574" spans="3:3">
      <c r="C41574" s="1"/>
    </row>
    <row r="41575" spans="3:3">
      <c r="C41575" s="1"/>
    </row>
    <row r="41576" spans="3:3">
      <c r="C41576" s="1"/>
    </row>
    <row r="41577" spans="3:3">
      <c r="C41577" s="1"/>
    </row>
    <row r="41578" spans="3:3">
      <c r="C41578" s="1"/>
    </row>
    <row r="41579" spans="3:3">
      <c r="C41579" s="1"/>
    </row>
    <row r="41580" spans="3:3">
      <c r="C41580" s="1"/>
    </row>
    <row r="41581" spans="3:3">
      <c r="C41581" s="1"/>
    </row>
    <row r="41582" spans="3:3">
      <c r="C41582" s="1"/>
    </row>
    <row r="41583" spans="3:3">
      <c r="C41583" s="1"/>
    </row>
    <row r="41584" spans="3:3">
      <c r="C41584" s="1"/>
    </row>
    <row r="41585" spans="3:3">
      <c r="C41585" s="1"/>
    </row>
    <row r="41586" spans="3:3">
      <c r="C41586" s="1"/>
    </row>
    <row r="41587" spans="3:3">
      <c r="C41587" s="1"/>
    </row>
    <row r="41588" spans="3:3">
      <c r="C41588" s="1"/>
    </row>
    <row r="41589" spans="3:3">
      <c r="C41589" s="1"/>
    </row>
    <row r="41590" spans="3:3">
      <c r="C41590" s="1"/>
    </row>
    <row r="41591" spans="3:3">
      <c r="C41591" s="1"/>
    </row>
    <row r="41592" spans="3:3">
      <c r="C41592" s="1"/>
    </row>
    <row r="41593" spans="3:3">
      <c r="C41593" s="1"/>
    </row>
    <row r="41594" spans="3:3">
      <c r="C41594" s="1"/>
    </row>
    <row r="41595" spans="3:3">
      <c r="C41595" s="1"/>
    </row>
    <row r="41596" spans="3:3">
      <c r="C41596" s="1"/>
    </row>
    <row r="41597" spans="3:3">
      <c r="C41597" s="1"/>
    </row>
    <row r="41598" spans="3:3">
      <c r="C41598" s="1"/>
    </row>
    <row r="41599" spans="3:3">
      <c r="C41599" s="1"/>
    </row>
    <row r="41600" spans="3:3">
      <c r="C41600" s="1"/>
    </row>
    <row r="41601" spans="3:3">
      <c r="C41601" s="1"/>
    </row>
    <row r="41602" spans="3:3">
      <c r="C41602" s="1"/>
    </row>
    <row r="41603" spans="3:3">
      <c r="C41603" s="1"/>
    </row>
    <row r="41604" spans="3:3">
      <c r="C41604" s="1"/>
    </row>
    <row r="41605" spans="3:3">
      <c r="C41605" s="1"/>
    </row>
    <row r="41606" spans="3:3">
      <c r="C41606" s="1"/>
    </row>
    <row r="41607" spans="3:3">
      <c r="C41607" s="1"/>
    </row>
    <row r="41608" spans="3:3">
      <c r="C41608" s="1"/>
    </row>
    <row r="41609" spans="3:3">
      <c r="C41609" s="1"/>
    </row>
    <row r="41610" spans="3:3">
      <c r="C41610" s="1"/>
    </row>
    <row r="41611" spans="3:3">
      <c r="C41611" s="1"/>
    </row>
    <row r="41612" spans="3:3">
      <c r="C41612" s="1"/>
    </row>
    <row r="41613" spans="3:3">
      <c r="C41613" s="1"/>
    </row>
    <row r="41614" spans="3:3">
      <c r="C41614" s="1"/>
    </row>
    <row r="41615" spans="3:3">
      <c r="C41615" s="1"/>
    </row>
    <row r="41616" spans="3:3">
      <c r="C41616" s="1"/>
    </row>
    <row r="41617" spans="3:3">
      <c r="C41617" s="1"/>
    </row>
    <row r="41618" spans="3:3">
      <c r="C41618" s="1"/>
    </row>
    <row r="41619" spans="3:3">
      <c r="C41619" s="1"/>
    </row>
    <row r="41620" spans="3:3">
      <c r="C41620" s="1"/>
    </row>
    <row r="41621" spans="3:3">
      <c r="C41621" s="1"/>
    </row>
    <row r="41622" spans="3:3">
      <c r="C41622" s="1"/>
    </row>
    <row r="41623" spans="3:3">
      <c r="C41623" s="1"/>
    </row>
    <row r="41624" spans="3:3">
      <c r="C41624" s="1"/>
    </row>
    <row r="41625" spans="3:3">
      <c r="C41625" s="1"/>
    </row>
    <row r="41626" spans="3:3">
      <c r="C41626" s="1"/>
    </row>
    <row r="41627" spans="3:3">
      <c r="C41627" s="1"/>
    </row>
    <row r="41628" spans="3:3">
      <c r="C41628" s="1"/>
    </row>
    <row r="41629" spans="3:3">
      <c r="C41629" s="1"/>
    </row>
    <row r="41630" spans="3:3">
      <c r="C41630" s="1"/>
    </row>
    <row r="41631" spans="3:3">
      <c r="C41631" s="1"/>
    </row>
    <row r="41632" spans="3:3">
      <c r="C41632" s="1"/>
    </row>
    <row r="41633" spans="3:3">
      <c r="C41633" s="1"/>
    </row>
    <row r="41634" spans="3:3">
      <c r="C41634" s="1"/>
    </row>
    <row r="41635" spans="3:3">
      <c r="C41635" s="1"/>
    </row>
    <row r="41636" spans="3:3">
      <c r="C41636" s="1"/>
    </row>
    <row r="41637" spans="3:3">
      <c r="C41637" s="1"/>
    </row>
    <row r="41638" spans="3:3">
      <c r="C41638" s="1"/>
    </row>
    <row r="41639" spans="3:3">
      <c r="C41639" s="1"/>
    </row>
    <row r="41640" spans="3:3">
      <c r="C41640" s="1"/>
    </row>
    <row r="41641" spans="3:3">
      <c r="C41641" s="1"/>
    </row>
    <row r="41642" spans="3:3">
      <c r="C41642" s="1"/>
    </row>
    <row r="41643" spans="3:3">
      <c r="C41643" s="1"/>
    </row>
    <row r="41644" spans="3:3">
      <c r="C41644" s="1"/>
    </row>
    <row r="41645" spans="3:3">
      <c r="C41645" s="1"/>
    </row>
    <row r="41646" spans="3:3">
      <c r="C41646" s="1"/>
    </row>
    <row r="41647" spans="3:3">
      <c r="C41647" s="1"/>
    </row>
    <row r="41648" spans="3:3">
      <c r="C41648" s="1"/>
    </row>
    <row r="41649" spans="3:3">
      <c r="C41649" s="1"/>
    </row>
    <row r="41650" spans="3:3">
      <c r="C41650" s="1"/>
    </row>
    <row r="41651" spans="3:3">
      <c r="C41651" s="1"/>
    </row>
    <row r="41652" spans="3:3">
      <c r="C41652" s="1"/>
    </row>
    <row r="41653" spans="3:3">
      <c r="C41653" s="1"/>
    </row>
    <row r="41654" spans="3:3">
      <c r="C41654" s="1"/>
    </row>
    <row r="41655" spans="3:3">
      <c r="C41655" s="1"/>
    </row>
    <row r="41656" spans="3:3">
      <c r="C41656" s="1"/>
    </row>
    <row r="41657" spans="3:3">
      <c r="C41657" s="1"/>
    </row>
    <row r="41658" spans="3:3">
      <c r="C41658" s="1"/>
    </row>
    <row r="41659" spans="3:3">
      <c r="C41659" s="1"/>
    </row>
    <row r="41660" spans="3:3">
      <c r="C41660" s="1"/>
    </row>
    <row r="41661" spans="3:3">
      <c r="C41661" s="1"/>
    </row>
    <row r="41662" spans="3:3">
      <c r="C41662" s="1"/>
    </row>
    <row r="41663" spans="3:3">
      <c r="C41663" s="1"/>
    </row>
    <row r="41664" spans="3:3">
      <c r="C41664" s="1"/>
    </row>
    <row r="41665" spans="3:3">
      <c r="C41665" s="1"/>
    </row>
    <row r="41666" spans="3:3">
      <c r="C41666" s="1"/>
    </row>
    <row r="41667" spans="3:3">
      <c r="C41667" s="1"/>
    </row>
    <row r="41668" spans="3:3">
      <c r="C41668" s="1"/>
    </row>
    <row r="41669" spans="3:3">
      <c r="C41669" s="1"/>
    </row>
    <row r="41670" spans="3:3">
      <c r="C41670" s="1"/>
    </row>
    <row r="41671" spans="3:3">
      <c r="C41671" s="1"/>
    </row>
    <row r="41672" spans="3:3">
      <c r="C41672" s="1"/>
    </row>
    <row r="41673" spans="3:3">
      <c r="C41673" s="1"/>
    </row>
    <row r="41674" spans="3:3">
      <c r="C41674" s="1"/>
    </row>
    <row r="41675" spans="3:3">
      <c r="C41675" s="1"/>
    </row>
    <row r="41676" spans="3:3">
      <c r="C41676" s="1"/>
    </row>
    <row r="41677" spans="3:3">
      <c r="C41677" s="1"/>
    </row>
    <row r="41678" spans="3:3">
      <c r="C41678" s="1"/>
    </row>
    <row r="41679" spans="3:3">
      <c r="C41679" s="1"/>
    </row>
    <row r="41680" spans="3:3">
      <c r="C41680" s="1"/>
    </row>
    <row r="41681" spans="3:3">
      <c r="C41681" s="1"/>
    </row>
    <row r="41682" spans="3:3">
      <c r="C41682" s="1"/>
    </row>
    <row r="41683" spans="3:3">
      <c r="C41683" s="1"/>
    </row>
    <row r="41684" spans="3:3">
      <c r="C41684" s="1"/>
    </row>
    <row r="41685" spans="3:3">
      <c r="C41685" s="1"/>
    </row>
    <row r="41686" spans="3:3">
      <c r="C41686" s="1"/>
    </row>
    <row r="41687" spans="3:3">
      <c r="C41687" s="1"/>
    </row>
    <row r="41688" spans="3:3">
      <c r="C41688" s="1"/>
    </row>
    <row r="41689" spans="3:3">
      <c r="C41689" s="1"/>
    </row>
    <row r="41690" spans="3:3">
      <c r="C41690" s="1"/>
    </row>
    <row r="41691" spans="3:3">
      <c r="C41691" s="1"/>
    </row>
    <row r="41692" spans="3:3">
      <c r="C41692" s="1"/>
    </row>
    <row r="41693" spans="3:3">
      <c r="C41693" s="1"/>
    </row>
    <row r="41694" spans="3:3">
      <c r="C41694" s="1"/>
    </row>
    <row r="41695" spans="3:3">
      <c r="C41695" s="1"/>
    </row>
    <row r="41696" spans="3:3">
      <c r="C41696" s="1"/>
    </row>
    <row r="41697" spans="3:3">
      <c r="C41697" s="1"/>
    </row>
    <row r="41698" spans="3:3">
      <c r="C41698" s="1"/>
    </row>
    <row r="41699" spans="3:3">
      <c r="C41699" s="1"/>
    </row>
    <row r="41700" spans="3:3">
      <c r="C41700" s="1"/>
    </row>
    <row r="41701" spans="3:3">
      <c r="C41701" s="1"/>
    </row>
    <row r="41702" spans="3:3">
      <c r="C41702" s="1"/>
    </row>
    <row r="41703" spans="3:3">
      <c r="C41703" s="1"/>
    </row>
    <row r="41704" spans="3:3">
      <c r="C41704" s="1"/>
    </row>
    <row r="41705" spans="3:3">
      <c r="C41705" s="1"/>
    </row>
    <row r="41706" spans="3:3">
      <c r="C41706" s="1"/>
    </row>
    <row r="41707" spans="3:3">
      <c r="C41707" s="1"/>
    </row>
    <row r="41708" spans="3:3">
      <c r="C41708" s="1"/>
    </row>
    <row r="41709" spans="3:3">
      <c r="C41709" s="1"/>
    </row>
    <row r="41710" spans="3:3">
      <c r="C41710" s="1"/>
    </row>
    <row r="41711" spans="3:3">
      <c r="C41711" s="1"/>
    </row>
    <row r="41712" spans="3:3">
      <c r="C41712" s="1"/>
    </row>
    <row r="41713" spans="3:3">
      <c r="C41713" s="1"/>
    </row>
    <row r="41714" spans="3:3">
      <c r="C41714" s="1"/>
    </row>
    <row r="41715" spans="3:3">
      <c r="C41715" s="1"/>
    </row>
    <row r="41716" spans="3:3">
      <c r="C41716" s="1"/>
    </row>
    <row r="41717" spans="3:3">
      <c r="C41717" s="1"/>
    </row>
    <row r="41718" spans="3:3">
      <c r="C41718" s="1"/>
    </row>
    <row r="41719" spans="3:3">
      <c r="C41719" s="1"/>
    </row>
    <row r="41720" spans="3:3">
      <c r="C41720" s="1"/>
    </row>
    <row r="41721" spans="3:3">
      <c r="C41721" s="1"/>
    </row>
    <row r="41722" spans="3:3">
      <c r="C41722" s="1"/>
    </row>
    <row r="41723" spans="3:3">
      <c r="C41723" s="1"/>
    </row>
    <row r="41724" spans="3:3">
      <c r="C41724" s="1"/>
    </row>
    <row r="41725" spans="3:3">
      <c r="C41725" s="1"/>
    </row>
    <row r="41726" spans="3:3">
      <c r="C41726" s="1"/>
    </row>
    <row r="41727" spans="3:3">
      <c r="C41727" s="1"/>
    </row>
    <row r="41728" spans="3:3">
      <c r="C41728" s="1"/>
    </row>
    <row r="41729" spans="3:3">
      <c r="C41729" s="1"/>
    </row>
    <row r="41730" spans="3:3">
      <c r="C41730" s="1"/>
    </row>
    <row r="41731" spans="3:3">
      <c r="C41731" s="1"/>
    </row>
    <row r="41732" spans="3:3">
      <c r="C41732" s="1"/>
    </row>
    <row r="41733" spans="3:3">
      <c r="C41733" s="1"/>
    </row>
    <row r="41734" spans="3:3">
      <c r="C41734" s="1"/>
    </row>
    <row r="41735" spans="3:3">
      <c r="C41735" s="1"/>
    </row>
    <row r="41736" spans="3:3">
      <c r="C41736" s="1"/>
    </row>
    <row r="41737" spans="3:3">
      <c r="C41737" s="1"/>
    </row>
    <row r="41738" spans="3:3">
      <c r="C41738" s="1"/>
    </row>
    <row r="41739" spans="3:3">
      <c r="C41739" s="1"/>
    </row>
    <row r="41740" spans="3:3">
      <c r="C41740" s="1"/>
    </row>
    <row r="41741" spans="3:3">
      <c r="C41741" s="1"/>
    </row>
    <row r="41742" spans="3:3">
      <c r="C41742" s="1"/>
    </row>
    <row r="41743" spans="3:3">
      <c r="C41743" s="1"/>
    </row>
    <row r="41744" spans="3:3">
      <c r="C41744" s="1"/>
    </row>
    <row r="41745" spans="3:3">
      <c r="C41745" s="1"/>
    </row>
    <row r="41746" spans="3:3">
      <c r="C41746" s="1"/>
    </row>
    <row r="41747" spans="3:3">
      <c r="C41747" s="1"/>
    </row>
    <row r="41748" spans="3:3">
      <c r="C41748" s="1"/>
    </row>
    <row r="41749" spans="3:3">
      <c r="C41749" s="1"/>
    </row>
    <row r="41750" spans="3:3">
      <c r="C41750" s="1"/>
    </row>
    <row r="41751" spans="3:3">
      <c r="C41751" s="1"/>
    </row>
    <row r="41752" spans="3:3">
      <c r="C41752" s="1"/>
    </row>
    <row r="41753" spans="3:3">
      <c r="C41753" s="1"/>
    </row>
    <row r="41754" spans="3:3">
      <c r="C41754" s="1"/>
    </row>
    <row r="41755" spans="3:3">
      <c r="C41755" s="1"/>
    </row>
    <row r="41756" spans="3:3">
      <c r="C41756" s="1"/>
    </row>
    <row r="41757" spans="3:3">
      <c r="C41757" s="1"/>
    </row>
    <row r="41758" spans="3:3">
      <c r="C41758" s="1"/>
    </row>
    <row r="41759" spans="3:3">
      <c r="C41759" s="1"/>
    </row>
    <row r="41760" spans="3:3">
      <c r="C41760" s="1"/>
    </row>
    <row r="41761" spans="3:3">
      <c r="C41761" s="1"/>
    </row>
    <row r="41762" spans="3:3">
      <c r="C41762" s="1"/>
    </row>
    <row r="41763" spans="3:3">
      <c r="C41763" s="1"/>
    </row>
    <row r="41764" spans="3:3">
      <c r="C41764" s="1"/>
    </row>
    <row r="41765" spans="3:3">
      <c r="C41765" s="1"/>
    </row>
    <row r="41766" spans="3:3">
      <c r="C41766" s="1"/>
    </row>
    <row r="41767" spans="3:3">
      <c r="C41767" s="1"/>
    </row>
    <row r="41768" spans="3:3">
      <c r="C41768" s="1"/>
    </row>
    <row r="41769" spans="3:3">
      <c r="C41769" s="1"/>
    </row>
    <row r="41770" spans="3:3">
      <c r="C41770" s="1"/>
    </row>
    <row r="41771" spans="3:3">
      <c r="C41771" s="1"/>
    </row>
    <row r="41772" spans="3:3">
      <c r="C41772" s="1"/>
    </row>
    <row r="41773" spans="3:3">
      <c r="C41773" s="1"/>
    </row>
    <row r="41774" spans="3:3">
      <c r="C41774" s="1"/>
    </row>
    <row r="41775" spans="3:3">
      <c r="C41775" s="1"/>
    </row>
    <row r="41776" spans="3:3">
      <c r="C41776" s="1"/>
    </row>
    <row r="41777" spans="3:3">
      <c r="C41777" s="1"/>
    </row>
    <row r="41778" spans="3:3">
      <c r="C41778" s="1"/>
    </row>
    <row r="41779" spans="3:3">
      <c r="C41779" s="1"/>
    </row>
    <row r="41780" spans="3:3">
      <c r="C41780" s="1"/>
    </row>
    <row r="41781" spans="3:3">
      <c r="C41781" s="1"/>
    </row>
    <row r="41782" spans="3:3">
      <c r="C41782" s="1"/>
    </row>
    <row r="41783" spans="3:3">
      <c r="C41783" s="1"/>
    </row>
    <row r="41784" spans="3:3">
      <c r="C41784" s="1"/>
    </row>
    <row r="41785" spans="3:3">
      <c r="C41785" s="1"/>
    </row>
    <row r="41786" spans="3:3">
      <c r="C41786" s="1"/>
    </row>
    <row r="41787" spans="3:3">
      <c r="C41787" s="1"/>
    </row>
    <row r="41788" spans="3:3">
      <c r="C41788" s="1"/>
    </row>
    <row r="41789" spans="3:3">
      <c r="C41789" s="1"/>
    </row>
    <row r="41790" spans="3:3">
      <c r="C41790" s="1"/>
    </row>
    <row r="41791" spans="3:3">
      <c r="C41791" s="1"/>
    </row>
    <row r="41792" spans="3:3">
      <c r="C41792" s="1"/>
    </row>
    <row r="41793" spans="3:3">
      <c r="C41793" s="1"/>
    </row>
    <row r="41794" spans="3:3">
      <c r="C41794" s="1"/>
    </row>
    <row r="41795" spans="3:3">
      <c r="C41795" s="1"/>
    </row>
    <row r="41796" spans="3:3">
      <c r="C41796" s="1"/>
    </row>
    <row r="41797" spans="3:3">
      <c r="C41797" s="1"/>
    </row>
    <row r="41798" spans="3:3">
      <c r="C41798" s="1"/>
    </row>
    <row r="41799" spans="3:3">
      <c r="C41799" s="1"/>
    </row>
    <row r="41800" spans="3:3">
      <c r="C41800" s="1"/>
    </row>
    <row r="41801" spans="3:3">
      <c r="C41801" s="1"/>
    </row>
    <row r="41802" spans="3:3">
      <c r="C41802" s="1"/>
    </row>
    <row r="41803" spans="3:3">
      <c r="C41803" s="1"/>
    </row>
    <row r="41804" spans="3:3">
      <c r="C41804" s="1"/>
    </row>
    <row r="41805" spans="3:3">
      <c r="C41805" s="1"/>
    </row>
    <row r="41806" spans="3:3">
      <c r="C41806" s="1"/>
    </row>
    <row r="41807" spans="3:3">
      <c r="C41807" s="1"/>
    </row>
    <row r="41808" spans="3:3">
      <c r="C41808" s="1"/>
    </row>
    <row r="41809" spans="3:3">
      <c r="C41809" s="1"/>
    </row>
    <row r="41810" spans="3:3">
      <c r="C41810" s="1"/>
    </row>
    <row r="41811" spans="3:3">
      <c r="C41811" s="1"/>
    </row>
    <row r="41812" spans="3:3">
      <c r="C41812" s="1"/>
    </row>
    <row r="41813" spans="3:3">
      <c r="C41813" s="1"/>
    </row>
    <row r="41814" spans="3:3">
      <c r="C41814" s="1"/>
    </row>
    <row r="41815" spans="3:3">
      <c r="C41815" s="1"/>
    </row>
    <row r="41816" spans="3:3">
      <c r="C41816" s="1"/>
    </row>
    <row r="41817" spans="3:3">
      <c r="C41817" s="1"/>
    </row>
    <row r="41818" spans="3:3">
      <c r="C41818" s="1"/>
    </row>
    <row r="41819" spans="3:3">
      <c r="C41819" s="1"/>
    </row>
    <row r="41820" spans="3:3">
      <c r="C41820" s="1"/>
    </row>
    <row r="41821" spans="3:3">
      <c r="C41821" s="1"/>
    </row>
    <row r="41822" spans="3:3">
      <c r="C41822" s="1"/>
    </row>
    <row r="41823" spans="3:3">
      <c r="C41823" s="1"/>
    </row>
    <row r="41824" spans="3:3">
      <c r="C41824" s="1"/>
    </row>
    <row r="41825" spans="3:3">
      <c r="C41825" s="1"/>
    </row>
    <row r="41826" spans="3:3">
      <c r="C41826" s="1"/>
    </row>
    <row r="41827" spans="3:3">
      <c r="C41827" s="1"/>
    </row>
    <row r="41828" spans="3:3">
      <c r="C41828" s="1"/>
    </row>
    <row r="41829" spans="3:3">
      <c r="C41829" s="1"/>
    </row>
    <row r="41830" spans="3:3">
      <c r="C41830" s="1"/>
    </row>
    <row r="41831" spans="3:3">
      <c r="C41831" s="1"/>
    </row>
    <row r="41832" spans="3:3">
      <c r="C41832" s="1"/>
    </row>
    <row r="41833" spans="3:3">
      <c r="C41833" s="1"/>
    </row>
    <row r="41834" spans="3:3">
      <c r="C41834" s="1"/>
    </row>
    <row r="41835" spans="3:3">
      <c r="C41835" s="1"/>
    </row>
    <row r="41836" spans="3:3">
      <c r="C41836" s="1"/>
    </row>
    <row r="41837" spans="3:3">
      <c r="C41837" s="1"/>
    </row>
    <row r="41838" spans="3:3">
      <c r="C41838" s="1"/>
    </row>
    <row r="41839" spans="3:3">
      <c r="C41839" s="1"/>
    </row>
    <row r="41840" spans="3:3">
      <c r="C41840" s="1"/>
    </row>
    <row r="41841" spans="3:3">
      <c r="C41841" s="1"/>
    </row>
    <row r="41842" spans="3:3">
      <c r="C41842" s="1"/>
    </row>
    <row r="41843" spans="3:3">
      <c r="C41843" s="1"/>
    </row>
    <row r="41844" spans="3:3">
      <c r="C41844" s="1"/>
    </row>
    <row r="41845" spans="3:3">
      <c r="C41845" s="1"/>
    </row>
    <row r="41846" spans="3:3">
      <c r="C41846" s="1"/>
    </row>
    <row r="41847" spans="3:3">
      <c r="C41847" s="1"/>
    </row>
    <row r="41848" spans="3:3">
      <c r="C41848" s="1"/>
    </row>
    <row r="41849" spans="3:3">
      <c r="C41849" s="1"/>
    </row>
    <row r="41850" spans="3:3">
      <c r="C41850" s="1"/>
    </row>
    <row r="41851" spans="3:3">
      <c r="C41851" s="1"/>
    </row>
    <row r="41852" spans="3:3">
      <c r="C41852" s="1"/>
    </row>
    <row r="41853" spans="3:3">
      <c r="C41853" s="1"/>
    </row>
    <row r="41854" spans="3:3">
      <c r="C41854" s="1"/>
    </row>
    <row r="41855" spans="3:3">
      <c r="C41855" s="1"/>
    </row>
    <row r="41856" spans="3:3">
      <c r="C41856" s="1"/>
    </row>
    <row r="41857" spans="3:3">
      <c r="C41857" s="1"/>
    </row>
    <row r="41858" spans="3:3">
      <c r="C41858" s="1"/>
    </row>
    <row r="41859" spans="3:3">
      <c r="C41859" s="1"/>
    </row>
    <row r="41860" spans="3:3">
      <c r="C41860" s="1"/>
    </row>
    <row r="41861" spans="3:3">
      <c r="C41861" s="1"/>
    </row>
    <row r="41862" spans="3:3">
      <c r="C41862" s="1"/>
    </row>
    <row r="41863" spans="3:3">
      <c r="C41863" s="1"/>
    </row>
    <row r="41864" spans="3:3">
      <c r="C41864" s="1"/>
    </row>
    <row r="41865" spans="3:3">
      <c r="C41865" s="1"/>
    </row>
    <row r="41866" spans="3:3">
      <c r="C41866" s="1"/>
    </row>
    <row r="41867" spans="3:3">
      <c r="C41867" s="1"/>
    </row>
    <row r="41868" spans="3:3">
      <c r="C41868" s="1"/>
    </row>
    <row r="41869" spans="3:3">
      <c r="C41869" s="1"/>
    </row>
    <row r="41870" spans="3:3">
      <c r="C41870" s="1"/>
    </row>
    <row r="41871" spans="3:3">
      <c r="C41871" s="1"/>
    </row>
    <row r="41872" spans="3:3">
      <c r="C41872" s="1"/>
    </row>
    <row r="41873" spans="3:3">
      <c r="C41873" s="1"/>
    </row>
    <row r="41874" spans="3:3">
      <c r="C41874" s="1"/>
    </row>
    <row r="41875" spans="3:3">
      <c r="C41875" s="1"/>
    </row>
    <row r="41876" spans="3:3">
      <c r="C41876" s="1"/>
    </row>
    <row r="41877" spans="3:3">
      <c r="C41877" s="1"/>
    </row>
    <row r="41878" spans="3:3">
      <c r="C41878" s="1"/>
    </row>
    <row r="41879" spans="3:3">
      <c r="C41879" s="1"/>
    </row>
    <row r="41880" spans="3:3">
      <c r="C41880" s="1"/>
    </row>
    <row r="41881" spans="3:3">
      <c r="C41881" s="1"/>
    </row>
    <row r="41882" spans="3:3">
      <c r="C41882" s="1"/>
    </row>
    <row r="41883" spans="3:3">
      <c r="C41883" s="1"/>
    </row>
    <row r="41884" spans="3:3">
      <c r="C41884" s="1"/>
    </row>
    <row r="41885" spans="3:3">
      <c r="C41885" s="1"/>
    </row>
    <row r="41886" spans="3:3">
      <c r="C41886" s="1"/>
    </row>
    <row r="41887" spans="3:3">
      <c r="C41887" s="1"/>
    </row>
    <row r="41888" spans="3:3">
      <c r="C41888" s="1"/>
    </row>
    <row r="41889" spans="3:3">
      <c r="C41889" s="1"/>
    </row>
    <row r="41890" spans="3:3">
      <c r="C41890" s="1"/>
    </row>
    <row r="41891" spans="3:3">
      <c r="C41891" s="1"/>
    </row>
    <row r="41892" spans="3:3">
      <c r="C41892" s="1"/>
    </row>
    <row r="41893" spans="3:3">
      <c r="C41893" s="1"/>
    </row>
    <row r="41894" spans="3:3">
      <c r="C41894" s="1"/>
    </row>
    <row r="41895" spans="3:3">
      <c r="C41895" s="1"/>
    </row>
    <row r="41896" spans="3:3">
      <c r="C41896" s="1"/>
    </row>
    <row r="41897" spans="3:3">
      <c r="C41897" s="1"/>
    </row>
    <row r="41898" spans="3:3">
      <c r="C41898" s="1"/>
    </row>
    <row r="41899" spans="3:3">
      <c r="C41899" s="1"/>
    </row>
    <row r="41900" spans="3:3">
      <c r="C41900" s="1"/>
    </row>
    <row r="41901" spans="3:3">
      <c r="C41901" s="1"/>
    </row>
    <row r="41902" spans="3:3">
      <c r="C41902" s="1"/>
    </row>
    <row r="41903" spans="3:3">
      <c r="C41903" s="1"/>
    </row>
    <row r="41904" spans="3:3">
      <c r="C41904" s="1"/>
    </row>
    <row r="41905" spans="3:3">
      <c r="C41905" s="1"/>
    </row>
    <row r="41906" spans="3:3">
      <c r="C41906" s="1"/>
    </row>
    <row r="41907" spans="3:3">
      <c r="C41907" s="1"/>
    </row>
    <row r="41908" spans="3:3">
      <c r="C41908" s="1"/>
    </row>
    <row r="41909" spans="3:3">
      <c r="C41909" s="1"/>
    </row>
    <row r="41910" spans="3:3">
      <c r="C41910" s="1"/>
    </row>
    <row r="41911" spans="3:3">
      <c r="C41911" s="1"/>
    </row>
    <row r="41912" spans="3:3">
      <c r="C41912" s="1"/>
    </row>
    <row r="41913" spans="3:3">
      <c r="C41913" s="1"/>
    </row>
    <row r="41914" spans="3:3">
      <c r="C41914" s="1"/>
    </row>
    <row r="41915" spans="3:3">
      <c r="C41915" s="1"/>
    </row>
    <row r="41916" spans="3:3">
      <c r="C41916" s="1"/>
    </row>
    <row r="41917" spans="3:3">
      <c r="C41917" s="1"/>
    </row>
    <row r="41918" spans="3:3">
      <c r="C41918" s="1"/>
    </row>
    <row r="41919" spans="3:3">
      <c r="C41919" s="1"/>
    </row>
    <row r="41920" spans="3:3">
      <c r="C41920" s="1"/>
    </row>
    <row r="41921" spans="3:3">
      <c r="C41921" s="1"/>
    </row>
    <row r="41922" spans="3:3">
      <c r="C41922" s="1"/>
    </row>
    <row r="41923" spans="3:3">
      <c r="C41923" s="1"/>
    </row>
    <row r="41924" spans="3:3">
      <c r="C41924" s="1"/>
    </row>
    <row r="41925" spans="3:3">
      <c r="C41925" s="1"/>
    </row>
    <row r="41926" spans="3:3">
      <c r="C41926" s="1"/>
    </row>
    <row r="41927" spans="3:3">
      <c r="C41927" s="1"/>
    </row>
    <row r="41928" spans="3:3">
      <c r="C41928" s="1"/>
    </row>
    <row r="41929" spans="3:3">
      <c r="C41929" s="1"/>
    </row>
    <row r="41930" spans="3:3">
      <c r="C41930" s="1"/>
    </row>
    <row r="41931" spans="3:3">
      <c r="C41931" s="1"/>
    </row>
    <row r="41932" spans="3:3">
      <c r="C41932" s="1"/>
    </row>
    <row r="41933" spans="3:3">
      <c r="C41933" s="1"/>
    </row>
    <row r="41934" spans="3:3">
      <c r="C41934" s="1"/>
    </row>
    <row r="41935" spans="3:3">
      <c r="C41935" s="1"/>
    </row>
    <row r="41936" spans="3:3">
      <c r="C41936" s="1"/>
    </row>
    <row r="41937" spans="3:3">
      <c r="C41937" s="1"/>
    </row>
    <row r="41938" spans="3:3">
      <c r="C41938" s="1"/>
    </row>
    <row r="41939" spans="3:3">
      <c r="C41939" s="1"/>
    </row>
    <row r="41940" spans="3:3">
      <c r="C41940" s="1"/>
    </row>
    <row r="41941" spans="3:3">
      <c r="C41941" s="1"/>
    </row>
    <row r="41942" spans="3:3">
      <c r="C41942" s="1"/>
    </row>
    <row r="41943" spans="3:3">
      <c r="C41943" s="1"/>
    </row>
    <row r="41944" spans="3:3">
      <c r="C41944" s="1"/>
    </row>
    <row r="41945" spans="3:3">
      <c r="C41945" s="1"/>
    </row>
    <row r="41946" spans="3:3">
      <c r="C41946" s="1"/>
    </row>
    <row r="41947" spans="3:3">
      <c r="C41947" s="1"/>
    </row>
    <row r="41948" spans="3:3">
      <c r="C41948" s="1"/>
    </row>
    <row r="41949" spans="3:3">
      <c r="C41949" s="1"/>
    </row>
    <row r="41950" spans="3:3">
      <c r="C41950" s="1"/>
    </row>
    <row r="41951" spans="3:3">
      <c r="C41951" s="1"/>
    </row>
    <row r="41952" spans="3:3">
      <c r="C41952" s="1"/>
    </row>
    <row r="41953" spans="3:3">
      <c r="C41953" s="1"/>
    </row>
    <row r="41954" spans="3:3">
      <c r="C41954" s="1"/>
    </row>
    <row r="41955" spans="3:3">
      <c r="C41955" s="1"/>
    </row>
    <row r="41956" spans="3:3">
      <c r="C41956" s="1"/>
    </row>
    <row r="41957" spans="3:3">
      <c r="C41957" s="1"/>
    </row>
    <row r="41958" spans="3:3">
      <c r="C41958" s="1"/>
    </row>
    <row r="41959" spans="3:3">
      <c r="C41959" s="1"/>
    </row>
    <row r="41960" spans="3:3">
      <c r="C41960" s="1"/>
    </row>
    <row r="41961" spans="3:3">
      <c r="C41961" s="1"/>
    </row>
    <row r="41962" spans="3:3">
      <c r="C41962" s="1"/>
    </row>
    <row r="41963" spans="3:3">
      <c r="C41963" s="1"/>
    </row>
    <row r="41964" spans="3:3">
      <c r="C41964" s="1"/>
    </row>
    <row r="41965" spans="3:3">
      <c r="C41965" s="1"/>
    </row>
    <row r="41966" spans="3:3">
      <c r="C41966" s="1"/>
    </row>
    <row r="41967" spans="3:3">
      <c r="C41967" s="1"/>
    </row>
    <row r="41968" spans="3:3">
      <c r="C41968" s="1"/>
    </row>
    <row r="41969" spans="3:3">
      <c r="C41969" s="1"/>
    </row>
    <row r="41970" spans="3:3">
      <c r="C41970" s="1"/>
    </row>
    <row r="41971" spans="3:3">
      <c r="C41971" s="1"/>
    </row>
    <row r="41972" spans="3:3">
      <c r="C41972" s="1"/>
    </row>
    <row r="41973" spans="3:3">
      <c r="C41973" s="1"/>
    </row>
    <row r="41974" spans="3:3">
      <c r="C41974" s="1"/>
    </row>
    <row r="41975" spans="3:3">
      <c r="C41975" s="1"/>
    </row>
    <row r="41976" spans="3:3">
      <c r="C41976" s="1"/>
    </row>
    <row r="41977" spans="3:3">
      <c r="C41977" s="1"/>
    </row>
    <row r="41978" spans="3:3">
      <c r="C41978" s="1"/>
    </row>
    <row r="41979" spans="3:3">
      <c r="C41979" s="1"/>
    </row>
    <row r="41980" spans="3:3">
      <c r="C41980" s="1"/>
    </row>
    <row r="41981" spans="3:3">
      <c r="C41981" s="1"/>
    </row>
    <row r="41982" spans="3:3">
      <c r="C41982" s="1"/>
    </row>
    <row r="41983" spans="3:3">
      <c r="C41983" s="1"/>
    </row>
    <row r="41984" spans="3:3">
      <c r="C41984" s="1"/>
    </row>
    <row r="41985" spans="3:3">
      <c r="C41985" s="1"/>
    </row>
    <row r="41986" spans="3:3">
      <c r="C41986" s="1"/>
    </row>
    <row r="41987" spans="3:3">
      <c r="C41987" s="1"/>
    </row>
    <row r="41988" spans="3:3">
      <c r="C41988" s="1"/>
    </row>
    <row r="41989" spans="3:3">
      <c r="C41989" s="1"/>
    </row>
    <row r="41990" spans="3:3">
      <c r="C41990" s="1"/>
    </row>
    <row r="41991" spans="3:3">
      <c r="C41991" s="1"/>
    </row>
    <row r="41992" spans="3:3">
      <c r="C41992" s="1"/>
    </row>
    <row r="41993" spans="3:3">
      <c r="C41993" s="1"/>
    </row>
    <row r="41994" spans="3:3">
      <c r="C41994" s="1"/>
    </row>
    <row r="41995" spans="3:3">
      <c r="C41995" s="1"/>
    </row>
    <row r="41996" spans="3:3">
      <c r="C41996" s="1"/>
    </row>
    <row r="41997" spans="3:3">
      <c r="C41997" s="1"/>
    </row>
    <row r="41998" spans="3:3">
      <c r="C41998" s="1"/>
    </row>
    <row r="41999" spans="3:3">
      <c r="C41999" s="1"/>
    </row>
    <row r="42000" spans="3:3">
      <c r="C42000" s="1"/>
    </row>
    <row r="42001" spans="3:3">
      <c r="C42001" s="1"/>
    </row>
    <row r="42002" spans="3:3">
      <c r="C42002" s="1"/>
    </row>
    <row r="42003" spans="3:3">
      <c r="C42003" s="1"/>
    </row>
    <row r="42004" spans="3:3">
      <c r="C42004" s="1"/>
    </row>
    <row r="42005" spans="3:3">
      <c r="C42005" s="1"/>
    </row>
    <row r="42006" spans="3:3">
      <c r="C42006" s="1"/>
    </row>
    <row r="42007" spans="3:3">
      <c r="C42007" s="1"/>
    </row>
    <row r="42008" spans="3:3">
      <c r="C42008" s="1"/>
    </row>
    <row r="42009" spans="3:3">
      <c r="C42009" s="1"/>
    </row>
    <row r="42010" spans="3:3">
      <c r="C42010" s="1"/>
    </row>
    <row r="42011" spans="3:3">
      <c r="C42011" s="1"/>
    </row>
    <row r="42012" spans="3:3">
      <c r="C42012" s="1"/>
    </row>
    <row r="42013" spans="3:3">
      <c r="C42013" s="1"/>
    </row>
    <row r="42014" spans="3:3">
      <c r="C42014" s="1"/>
    </row>
    <row r="42015" spans="3:3">
      <c r="C42015" s="1"/>
    </row>
    <row r="42016" spans="3:3">
      <c r="C42016" s="1"/>
    </row>
    <row r="42017" spans="3:3">
      <c r="C42017" s="1"/>
    </row>
    <row r="42018" spans="3:3">
      <c r="C42018" s="1"/>
    </row>
    <row r="42019" spans="3:3">
      <c r="C42019" s="1"/>
    </row>
    <row r="42020" spans="3:3">
      <c r="C42020" s="1"/>
    </row>
    <row r="42021" spans="3:3">
      <c r="C42021" s="1"/>
    </row>
    <row r="42022" spans="3:3">
      <c r="C42022" s="1"/>
    </row>
    <row r="42023" spans="3:3">
      <c r="C42023" s="1"/>
    </row>
    <row r="42024" spans="3:3">
      <c r="C42024" s="1"/>
    </row>
    <row r="42025" spans="3:3">
      <c r="C42025" s="1"/>
    </row>
    <row r="42026" spans="3:3">
      <c r="C42026" s="1"/>
    </row>
    <row r="42027" spans="3:3">
      <c r="C42027" s="1"/>
    </row>
    <row r="42028" spans="3:3">
      <c r="C42028" s="1"/>
    </row>
    <row r="42029" spans="3:3">
      <c r="C42029" s="1"/>
    </row>
    <row r="42030" spans="3:3">
      <c r="C42030" s="1"/>
    </row>
    <row r="42031" spans="3:3">
      <c r="C42031" s="1"/>
    </row>
    <row r="42032" spans="3:3">
      <c r="C42032" s="1"/>
    </row>
    <row r="42033" spans="3:3">
      <c r="C42033" s="1"/>
    </row>
    <row r="42034" spans="3:3">
      <c r="C42034" s="1"/>
    </row>
    <row r="42035" spans="3:3">
      <c r="C42035" s="1"/>
    </row>
    <row r="42036" spans="3:3">
      <c r="C42036" s="1"/>
    </row>
    <row r="42037" spans="3:3">
      <c r="C42037" s="1"/>
    </row>
    <row r="42038" spans="3:3">
      <c r="C42038" s="1"/>
    </row>
    <row r="42039" spans="3:3">
      <c r="C42039" s="1"/>
    </row>
    <row r="42040" spans="3:3">
      <c r="C42040" s="1"/>
    </row>
    <row r="42041" spans="3:3">
      <c r="C42041" s="1"/>
    </row>
    <row r="42042" spans="3:3">
      <c r="C42042" s="1"/>
    </row>
    <row r="42043" spans="3:3">
      <c r="C42043" s="1"/>
    </row>
    <row r="42044" spans="3:3">
      <c r="C42044" s="1"/>
    </row>
    <row r="42045" spans="3:3">
      <c r="C42045" s="1"/>
    </row>
    <row r="42046" spans="3:3">
      <c r="C42046" s="1"/>
    </row>
    <row r="42047" spans="3:3">
      <c r="C42047" s="1"/>
    </row>
    <row r="42048" spans="3:3">
      <c r="C42048" s="1"/>
    </row>
    <row r="42049" spans="3:3">
      <c r="C42049" s="1"/>
    </row>
    <row r="42050" spans="3:3">
      <c r="C42050" s="1"/>
    </row>
    <row r="42051" spans="3:3">
      <c r="C42051" s="1"/>
    </row>
    <row r="42052" spans="3:3">
      <c r="C42052" s="1"/>
    </row>
    <row r="42053" spans="3:3">
      <c r="C42053" s="1"/>
    </row>
    <row r="42054" spans="3:3">
      <c r="C42054" s="1"/>
    </row>
    <row r="42055" spans="3:3">
      <c r="C42055" s="1"/>
    </row>
    <row r="42056" spans="3:3">
      <c r="C42056" s="1"/>
    </row>
    <row r="42057" spans="3:3">
      <c r="C42057" s="1"/>
    </row>
    <row r="42058" spans="3:3">
      <c r="C42058" s="1"/>
    </row>
    <row r="42059" spans="3:3">
      <c r="C42059" s="1"/>
    </row>
    <row r="42060" spans="3:3">
      <c r="C42060" s="1"/>
    </row>
    <row r="42061" spans="3:3">
      <c r="C42061" s="1"/>
    </row>
    <row r="42062" spans="3:3">
      <c r="C42062" s="1"/>
    </row>
    <row r="42063" spans="3:3">
      <c r="C42063" s="1"/>
    </row>
    <row r="42064" spans="3:3">
      <c r="C42064" s="1"/>
    </row>
    <row r="42065" spans="3:3">
      <c r="C42065" s="1"/>
    </row>
    <row r="42066" spans="3:3">
      <c r="C42066" s="1"/>
    </row>
    <row r="42067" spans="3:3">
      <c r="C42067" s="1"/>
    </row>
    <row r="42068" spans="3:3">
      <c r="C42068" s="1"/>
    </row>
    <row r="42069" spans="3:3">
      <c r="C42069" s="1"/>
    </row>
    <row r="42070" spans="3:3">
      <c r="C42070" s="1"/>
    </row>
    <row r="42071" spans="3:3">
      <c r="C42071" s="1"/>
    </row>
    <row r="42072" spans="3:3">
      <c r="C42072" s="1"/>
    </row>
    <row r="42073" spans="3:3">
      <c r="C42073" s="1"/>
    </row>
    <row r="42074" spans="3:3">
      <c r="C42074" s="1"/>
    </row>
    <row r="42075" spans="3:3">
      <c r="C42075" s="1"/>
    </row>
    <row r="42076" spans="3:3">
      <c r="C42076" s="1"/>
    </row>
    <row r="42077" spans="3:3">
      <c r="C42077" s="1"/>
    </row>
    <row r="42078" spans="3:3">
      <c r="C42078" s="1"/>
    </row>
    <row r="42079" spans="3:3">
      <c r="C42079" s="1"/>
    </row>
    <row r="42080" spans="3:3">
      <c r="C42080" s="1"/>
    </row>
    <row r="42081" spans="3:3">
      <c r="C42081" s="1"/>
    </row>
    <row r="42082" spans="3:3">
      <c r="C42082" s="1"/>
    </row>
    <row r="42083" spans="3:3">
      <c r="C42083" s="1"/>
    </row>
    <row r="42084" spans="3:3">
      <c r="C42084" s="1"/>
    </row>
    <row r="42085" spans="3:3">
      <c r="C42085" s="1"/>
    </row>
    <row r="42086" spans="3:3">
      <c r="C42086" s="1"/>
    </row>
    <row r="42087" spans="3:3">
      <c r="C42087" s="1"/>
    </row>
    <row r="42088" spans="3:3">
      <c r="C42088" s="1"/>
    </row>
    <row r="42089" spans="3:3">
      <c r="C42089" s="1"/>
    </row>
    <row r="42090" spans="3:3">
      <c r="C42090" s="1"/>
    </row>
    <row r="42091" spans="3:3">
      <c r="C42091" s="1"/>
    </row>
    <row r="42092" spans="3:3">
      <c r="C42092" s="1"/>
    </row>
    <row r="42093" spans="3:3">
      <c r="C42093" s="1"/>
    </row>
    <row r="42094" spans="3:3">
      <c r="C42094" s="1"/>
    </row>
    <row r="42095" spans="3:3">
      <c r="C42095" s="1"/>
    </row>
    <row r="42096" spans="3:3">
      <c r="C42096" s="1"/>
    </row>
    <row r="42097" spans="3:3">
      <c r="C42097" s="1"/>
    </row>
    <row r="42098" spans="3:3">
      <c r="C42098" s="1"/>
    </row>
    <row r="42099" spans="3:3">
      <c r="C42099" s="1"/>
    </row>
    <row r="42100" spans="3:3">
      <c r="C42100" s="1"/>
    </row>
    <row r="42101" spans="3:3">
      <c r="C42101" s="1"/>
    </row>
    <row r="42102" spans="3:3">
      <c r="C42102" s="1"/>
    </row>
    <row r="42103" spans="3:3">
      <c r="C42103" s="1"/>
    </row>
    <row r="42104" spans="3:3">
      <c r="C42104" s="1"/>
    </row>
    <row r="42105" spans="3:3">
      <c r="C42105" s="1"/>
    </row>
    <row r="42106" spans="3:3">
      <c r="C42106" s="1"/>
    </row>
    <row r="42107" spans="3:3">
      <c r="C42107" s="1"/>
    </row>
    <row r="42108" spans="3:3">
      <c r="C42108" s="1"/>
    </row>
    <row r="42109" spans="3:3">
      <c r="C42109" s="1"/>
    </row>
    <row r="42110" spans="3:3">
      <c r="C42110" s="1"/>
    </row>
    <row r="42111" spans="3:3">
      <c r="C42111" s="1"/>
    </row>
    <row r="42112" spans="3:3">
      <c r="C42112" s="1"/>
    </row>
    <row r="42113" spans="3:3">
      <c r="C42113" s="1"/>
    </row>
    <row r="42114" spans="3:3">
      <c r="C42114" s="1"/>
    </row>
    <row r="42115" spans="3:3">
      <c r="C42115" s="1"/>
    </row>
    <row r="42116" spans="3:3">
      <c r="C42116" s="1"/>
    </row>
    <row r="42117" spans="3:3">
      <c r="C42117" s="1"/>
    </row>
    <row r="42118" spans="3:3">
      <c r="C42118" s="1"/>
    </row>
    <row r="42119" spans="3:3">
      <c r="C42119" s="1"/>
    </row>
    <row r="42120" spans="3:3">
      <c r="C42120" s="1"/>
    </row>
    <row r="42121" spans="3:3">
      <c r="C42121" s="1"/>
    </row>
    <row r="42122" spans="3:3">
      <c r="C42122" s="1"/>
    </row>
    <row r="42123" spans="3:3">
      <c r="C42123" s="1"/>
    </row>
    <row r="42124" spans="3:3">
      <c r="C42124" s="1"/>
    </row>
    <row r="42125" spans="3:3">
      <c r="C42125" s="1"/>
    </row>
    <row r="42126" spans="3:3">
      <c r="C42126" s="1"/>
    </row>
    <row r="42127" spans="3:3">
      <c r="C42127" s="1"/>
    </row>
    <row r="42128" spans="3:3">
      <c r="C42128" s="1"/>
    </row>
    <row r="42129" spans="3:3">
      <c r="C42129" s="1"/>
    </row>
    <row r="42130" spans="3:3">
      <c r="C42130" s="1"/>
    </row>
    <row r="42131" spans="3:3">
      <c r="C42131" s="1"/>
    </row>
    <row r="42132" spans="3:3">
      <c r="C42132" s="1"/>
    </row>
    <row r="42133" spans="3:3">
      <c r="C42133" s="1"/>
    </row>
    <row r="42134" spans="3:3">
      <c r="C42134" s="1"/>
    </row>
    <row r="42135" spans="3:3">
      <c r="C42135" s="1"/>
    </row>
    <row r="42136" spans="3:3">
      <c r="C42136" s="1"/>
    </row>
    <row r="42137" spans="3:3">
      <c r="C42137" s="1"/>
    </row>
    <row r="42138" spans="3:3">
      <c r="C42138" s="1"/>
    </row>
    <row r="42139" spans="3:3">
      <c r="C42139" s="1"/>
    </row>
    <row r="42140" spans="3:3">
      <c r="C42140" s="1"/>
    </row>
    <row r="42141" spans="3:3">
      <c r="C42141" s="1"/>
    </row>
    <row r="42142" spans="3:3">
      <c r="C42142" s="1"/>
    </row>
    <row r="42143" spans="3:3">
      <c r="C42143" s="1"/>
    </row>
    <row r="42144" spans="3:3">
      <c r="C42144" s="1"/>
    </row>
    <row r="42145" spans="3:3">
      <c r="C42145" s="1"/>
    </row>
    <row r="42146" spans="3:3">
      <c r="C42146" s="1"/>
    </row>
    <row r="42147" spans="3:3">
      <c r="C42147" s="1"/>
    </row>
    <row r="42148" spans="3:3">
      <c r="C42148" s="1"/>
    </row>
    <row r="42149" spans="3:3">
      <c r="C42149" s="1"/>
    </row>
    <row r="42150" spans="3:3">
      <c r="C42150" s="1"/>
    </row>
    <row r="42151" spans="3:3">
      <c r="C42151" s="1"/>
    </row>
    <row r="42152" spans="3:3">
      <c r="C42152" s="1"/>
    </row>
    <row r="42153" spans="3:3">
      <c r="C42153" s="1"/>
    </row>
    <row r="42154" spans="3:3">
      <c r="C42154" s="1"/>
    </row>
    <row r="42155" spans="3:3">
      <c r="C42155" s="1"/>
    </row>
    <row r="42156" spans="3:3">
      <c r="C42156" s="1"/>
    </row>
    <row r="42157" spans="3:3">
      <c r="C42157" s="1"/>
    </row>
    <row r="42158" spans="3:3">
      <c r="C42158" s="1"/>
    </row>
    <row r="42159" spans="3:3">
      <c r="C42159" s="1"/>
    </row>
    <row r="42160" spans="3:3">
      <c r="C42160" s="1"/>
    </row>
    <row r="42161" spans="3:3">
      <c r="C42161" s="1"/>
    </row>
    <row r="42162" spans="3:3">
      <c r="C42162" s="1"/>
    </row>
    <row r="42163" spans="3:3">
      <c r="C42163" s="1"/>
    </row>
    <row r="42164" spans="3:3">
      <c r="C42164" s="1"/>
    </row>
    <row r="42165" spans="3:3">
      <c r="C42165" s="1"/>
    </row>
    <row r="42166" spans="3:3">
      <c r="C42166" s="1"/>
    </row>
    <row r="42167" spans="3:3">
      <c r="C42167" s="1"/>
    </row>
    <row r="42168" spans="3:3">
      <c r="C42168" s="1"/>
    </row>
    <row r="42169" spans="3:3">
      <c r="C42169" s="1"/>
    </row>
    <row r="42170" spans="3:3">
      <c r="C42170" s="1"/>
    </row>
    <row r="42171" spans="3:3">
      <c r="C42171" s="1"/>
    </row>
    <row r="42172" spans="3:3">
      <c r="C42172" s="1"/>
    </row>
    <row r="42173" spans="3:3">
      <c r="C42173" s="1"/>
    </row>
    <row r="42174" spans="3:3">
      <c r="C42174" s="1"/>
    </row>
    <row r="42175" spans="3:3">
      <c r="C42175" s="1"/>
    </row>
    <row r="42176" spans="3:3">
      <c r="C42176" s="1"/>
    </row>
    <row r="42177" spans="3:3">
      <c r="C42177" s="1"/>
    </row>
    <row r="42178" spans="3:3">
      <c r="C42178" s="1"/>
    </row>
    <row r="42179" spans="3:3">
      <c r="C42179" s="1"/>
    </row>
    <row r="42180" spans="3:3">
      <c r="C42180" s="1"/>
    </row>
    <row r="42181" spans="3:3">
      <c r="C42181" s="1"/>
    </row>
    <row r="42182" spans="3:3">
      <c r="C42182" s="1"/>
    </row>
    <row r="42183" spans="3:3">
      <c r="C42183" s="1"/>
    </row>
    <row r="42184" spans="3:3">
      <c r="C42184" s="1"/>
    </row>
    <row r="42185" spans="3:3">
      <c r="C42185" s="1"/>
    </row>
    <row r="42186" spans="3:3">
      <c r="C42186" s="1"/>
    </row>
    <row r="42187" spans="3:3">
      <c r="C42187" s="1"/>
    </row>
    <row r="42188" spans="3:3">
      <c r="C42188" s="1"/>
    </row>
    <row r="42189" spans="3:3">
      <c r="C42189" s="1"/>
    </row>
    <row r="42190" spans="3:3">
      <c r="C42190" s="1"/>
    </row>
    <row r="42191" spans="3:3">
      <c r="C42191" s="1"/>
    </row>
    <row r="42192" spans="3:3">
      <c r="C42192" s="1"/>
    </row>
    <row r="42193" spans="3:3">
      <c r="C42193" s="1"/>
    </row>
    <row r="42194" spans="3:3">
      <c r="C42194" s="1"/>
    </row>
    <row r="42195" spans="3:3">
      <c r="C42195" s="1"/>
    </row>
    <row r="42196" spans="3:3">
      <c r="C42196" s="1"/>
    </row>
    <row r="42197" spans="3:3">
      <c r="C42197" s="1"/>
    </row>
    <row r="42198" spans="3:3">
      <c r="C42198" s="1"/>
    </row>
    <row r="42199" spans="3:3">
      <c r="C42199" s="1"/>
    </row>
    <row r="42200" spans="3:3">
      <c r="C42200" s="1"/>
    </row>
    <row r="42201" spans="3:3">
      <c r="C42201" s="1"/>
    </row>
    <row r="42202" spans="3:3">
      <c r="C42202" s="1"/>
    </row>
    <row r="42203" spans="3:3">
      <c r="C42203" s="1"/>
    </row>
    <row r="42204" spans="3:3">
      <c r="C42204" s="1"/>
    </row>
    <row r="42205" spans="3:3">
      <c r="C42205" s="1"/>
    </row>
    <row r="42206" spans="3:3">
      <c r="C42206" s="1"/>
    </row>
    <row r="42207" spans="3:3">
      <c r="C42207" s="1"/>
    </row>
    <row r="42208" spans="3:3">
      <c r="C42208" s="1"/>
    </row>
    <row r="42209" spans="3:3">
      <c r="C42209" s="1"/>
    </row>
    <row r="42210" spans="3:3">
      <c r="C42210" s="1"/>
    </row>
    <row r="42211" spans="3:3">
      <c r="C42211" s="1"/>
    </row>
    <row r="42212" spans="3:3">
      <c r="C42212" s="1"/>
    </row>
    <row r="42213" spans="3:3">
      <c r="C42213" s="1"/>
    </row>
    <row r="42214" spans="3:3">
      <c r="C42214" s="1"/>
    </row>
    <row r="42215" spans="3:3">
      <c r="C42215" s="1"/>
    </row>
    <row r="42216" spans="3:3">
      <c r="C42216" s="1"/>
    </row>
    <row r="42217" spans="3:3">
      <c r="C42217" s="1"/>
    </row>
    <row r="42218" spans="3:3">
      <c r="C42218" s="1"/>
    </row>
    <row r="42219" spans="3:3">
      <c r="C42219" s="1"/>
    </row>
    <row r="42220" spans="3:3">
      <c r="C42220" s="1"/>
    </row>
    <row r="42221" spans="3:3">
      <c r="C42221" s="1"/>
    </row>
    <row r="42222" spans="3:3">
      <c r="C42222" s="1"/>
    </row>
    <row r="42223" spans="3:3">
      <c r="C42223" s="1"/>
    </row>
    <row r="42224" spans="3:3">
      <c r="C42224" s="1"/>
    </row>
    <row r="42225" spans="3:3">
      <c r="C42225" s="1"/>
    </row>
    <row r="42226" spans="3:3">
      <c r="C42226" s="1"/>
    </row>
    <row r="42227" spans="3:3">
      <c r="C42227" s="1"/>
    </row>
    <row r="42228" spans="3:3">
      <c r="C42228" s="1"/>
    </row>
    <row r="42229" spans="3:3">
      <c r="C42229" s="1"/>
    </row>
    <row r="42230" spans="3:3">
      <c r="C42230" s="1"/>
    </row>
    <row r="42231" spans="3:3">
      <c r="C42231" s="1"/>
    </row>
    <row r="42232" spans="3:3">
      <c r="C42232" s="1"/>
    </row>
    <row r="42233" spans="3:3">
      <c r="C42233" s="1"/>
    </row>
    <row r="42234" spans="3:3">
      <c r="C42234" s="1"/>
    </row>
    <row r="42235" spans="3:3">
      <c r="C42235" s="1"/>
    </row>
    <row r="42236" spans="3:3">
      <c r="C42236" s="1"/>
    </row>
    <row r="42237" spans="3:3">
      <c r="C42237" s="1"/>
    </row>
    <row r="42238" spans="3:3">
      <c r="C42238" s="1"/>
    </row>
    <row r="42239" spans="3:3">
      <c r="C42239" s="1"/>
    </row>
    <row r="42240" spans="3:3">
      <c r="C42240" s="1"/>
    </row>
    <row r="42241" spans="3:3">
      <c r="C42241" s="1"/>
    </row>
    <row r="42242" spans="3:3">
      <c r="C42242" s="1"/>
    </row>
    <row r="42243" spans="3:3">
      <c r="C42243" s="1"/>
    </row>
    <row r="42244" spans="3:3">
      <c r="C42244" s="1"/>
    </row>
    <row r="42245" spans="3:3">
      <c r="C42245" s="1"/>
    </row>
    <row r="42246" spans="3:3">
      <c r="C42246" s="1"/>
    </row>
    <row r="42247" spans="3:3">
      <c r="C42247" s="1"/>
    </row>
    <row r="42248" spans="3:3">
      <c r="C42248" s="1"/>
    </row>
    <row r="42249" spans="3:3">
      <c r="C42249" s="1"/>
    </row>
    <row r="42250" spans="3:3">
      <c r="C42250" s="1"/>
    </row>
    <row r="42251" spans="3:3">
      <c r="C42251" s="1"/>
    </row>
    <row r="42252" spans="3:3">
      <c r="C42252" s="1"/>
    </row>
    <row r="42253" spans="3:3">
      <c r="C42253" s="1"/>
    </row>
    <row r="42254" spans="3:3">
      <c r="C42254" s="1"/>
    </row>
    <row r="42255" spans="3:3">
      <c r="C42255" s="1"/>
    </row>
    <row r="42256" spans="3:3">
      <c r="C42256" s="1"/>
    </row>
    <row r="42257" spans="3:3">
      <c r="C42257" s="1"/>
    </row>
    <row r="42258" spans="3:3">
      <c r="C42258" s="1"/>
    </row>
    <row r="42259" spans="3:3">
      <c r="C42259" s="1"/>
    </row>
    <row r="42260" spans="3:3">
      <c r="C42260" s="1"/>
    </row>
    <row r="42261" spans="3:3">
      <c r="C42261" s="1"/>
    </row>
    <row r="42262" spans="3:3">
      <c r="C42262" s="1"/>
    </row>
    <row r="42263" spans="3:3">
      <c r="C42263" s="1"/>
    </row>
    <row r="42264" spans="3:3">
      <c r="C42264" s="1"/>
    </row>
    <row r="42265" spans="3:3">
      <c r="C42265" s="1"/>
    </row>
    <row r="42266" spans="3:3">
      <c r="C42266" s="1"/>
    </row>
    <row r="42267" spans="3:3">
      <c r="C42267" s="1"/>
    </row>
    <row r="42268" spans="3:3">
      <c r="C42268" s="1"/>
    </row>
    <row r="42269" spans="3:3">
      <c r="C42269" s="1"/>
    </row>
    <row r="42270" spans="3:3">
      <c r="C42270" s="1"/>
    </row>
    <row r="42271" spans="3:3">
      <c r="C42271" s="1"/>
    </row>
    <row r="42272" spans="3:3">
      <c r="C42272" s="1"/>
    </row>
    <row r="42273" spans="3:3">
      <c r="C42273" s="1"/>
    </row>
    <row r="42274" spans="3:3">
      <c r="C42274" s="1"/>
    </row>
    <row r="42275" spans="3:3">
      <c r="C42275" s="1"/>
    </row>
    <row r="42276" spans="3:3">
      <c r="C42276" s="1"/>
    </row>
    <row r="42277" spans="3:3">
      <c r="C42277" s="1"/>
    </row>
    <row r="42278" spans="3:3">
      <c r="C42278" s="1"/>
    </row>
    <row r="42279" spans="3:3">
      <c r="C42279" s="1"/>
    </row>
    <row r="42280" spans="3:3">
      <c r="C42280" s="1"/>
    </row>
    <row r="42281" spans="3:3">
      <c r="C42281" s="1"/>
    </row>
    <row r="42282" spans="3:3">
      <c r="C42282" s="1"/>
    </row>
    <row r="42283" spans="3:3">
      <c r="C42283" s="1"/>
    </row>
    <row r="42284" spans="3:3">
      <c r="C42284" s="1"/>
    </row>
    <row r="42285" spans="3:3">
      <c r="C42285" s="1"/>
    </row>
    <row r="42286" spans="3:3">
      <c r="C42286" s="1"/>
    </row>
    <row r="42287" spans="3:3">
      <c r="C42287" s="1"/>
    </row>
    <row r="42288" spans="3:3">
      <c r="C42288" s="1"/>
    </row>
    <row r="42289" spans="3:3">
      <c r="C42289" s="1"/>
    </row>
    <row r="42290" spans="3:3">
      <c r="C42290" s="1"/>
    </row>
    <row r="42291" spans="3:3">
      <c r="C42291" s="1"/>
    </row>
    <row r="42292" spans="3:3">
      <c r="C42292" s="1"/>
    </row>
    <row r="42293" spans="3:3">
      <c r="C42293" s="1"/>
    </row>
    <row r="42294" spans="3:3">
      <c r="C42294" s="1"/>
    </row>
    <row r="42295" spans="3:3">
      <c r="C42295" s="1"/>
    </row>
    <row r="42296" spans="3:3">
      <c r="C42296" s="1"/>
    </row>
    <row r="42297" spans="3:3">
      <c r="C42297" s="1"/>
    </row>
    <row r="42298" spans="3:3">
      <c r="C42298" s="1"/>
    </row>
    <row r="42299" spans="3:3">
      <c r="C42299" s="1"/>
    </row>
    <row r="42300" spans="3:3">
      <c r="C42300" s="1"/>
    </row>
    <row r="42301" spans="3:3">
      <c r="C42301" s="1"/>
    </row>
    <row r="42302" spans="3:3">
      <c r="C42302" s="1"/>
    </row>
    <row r="42303" spans="3:3">
      <c r="C42303" s="1"/>
    </row>
    <row r="42304" spans="3:3">
      <c r="C42304" s="1"/>
    </row>
    <row r="42305" spans="3:3">
      <c r="C42305" s="1"/>
    </row>
    <row r="42306" spans="3:3">
      <c r="C42306" s="1"/>
    </row>
    <row r="42307" spans="3:3">
      <c r="C42307" s="1"/>
    </row>
    <row r="42308" spans="3:3">
      <c r="C42308" s="1"/>
    </row>
    <row r="42309" spans="3:3">
      <c r="C42309" s="1"/>
    </row>
    <row r="42310" spans="3:3">
      <c r="C42310" s="1"/>
    </row>
    <row r="42311" spans="3:3">
      <c r="C42311" s="1"/>
    </row>
    <row r="42312" spans="3:3">
      <c r="C42312" s="1"/>
    </row>
    <row r="42313" spans="3:3">
      <c r="C42313" s="1"/>
    </row>
    <row r="42314" spans="3:3">
      <c r="C42314" s="1"/>
    </row>
    <row r="42315" spans="3:3">
      <c r="C42315" s="1"/>
    </row>
    <row r="42316" spans="3:3">
      <c r="C42316" s="1"/>
    </row>
    <row r="42317" spans="3:3">
      <c r="C42317" s="1"/>
    </row>
    <row r="42318" spans="3:3">
      <c r="C42318" s="1"/>
    </row>
    <row r="42319" spans="3:3">
      <c r="C42319" s="1"/>
    </row>
    <row r="42320" spans="3:3">
      <c r="C42320" s="1"/>
    </row>
    <row r="42321" spans="3:3">
      <c r="C42321" s="1"/>
    </row>
    <row r="42322" spans="3:3">
      <c r="C42322" s="1"/>
    </row>
    <row r="42323" spans="3:3">
      <c r="C42323" s="1"/>
    </row>
    <row r="42324" spans="3:3">
      <c r="C42324" s="1"/>
    </row>
    <row r="42325" spans="3:3">
      <c r="C42325" s="1"/>
    </row>
    <row r="42326" spans="3:3">
      <c r="C42326" s="1"/>
    </row>
    <row r="42327" spans="3:3">
      <c r="C42327" s="1"/>
    </row>
    <row r="42328" spans="3:3">
      <c r="C42328" s="1"/>
    </row>
    <row r="42329" spans="3:3">
      <c r="C42329" s="1"/>
    </row>
    <row r="42330" spans="3:3">
      <c r="C42330" s="1"/>
    </row>
    <row r="42331" spans="3:3">
      <c r="C42331" s="1"/>
    </row>
    <row r="42332" spans="3:3">
      <c r="C42332" s="1"/>
    </row>
    <row r="42333" spans="3:3">
      <c r="C42333" s="1"/>
    </row>
    <row r="42334" spans="3:3">
      <c r="C42334" s="1"/>
    </row>
    <row r="42335" spans="3:3">
      <c r="C42335" s="1"/>
    </row>
    <row r="42336" spans="3:3">
      <c r="C42336" s="1"/>
    </row>
    <row r="42337" spans="3:3">
      <c r="C42337" s="1"/>
    </row>
    <row r="42338" spans="3:3">
      <c r="C42338" s="1"/>
    </row>
    <row r="42339" spans="3:3">
      <c r="C42339" s="1"/>
    </row>
    <row r="42340" spans="3:3">
      <c r="C42340" s="1"/>
    </row>
    <row r="42341" spans="3:3">
      <c r="C42341" s="1"/>
    </row>
    <row r="42342" spans="3:3">
      <c r="C42342" s="1"/>
    </row>
    <row r="42343" spans="3:3">
      <c r="C42343" s="1"/>
    </row>
    <row r="42344" spans="3:3">
      <c r="C42344" s="1"/>
    </row>
    <row r="42345" spans="3:3">
      <c r="C42345" s="1"/>
    </row>
    <row r="42346" spans="3:3">
      <c r="C42346" s="1"/>
    </row>
    <row r="42347" spans="3:3">
      <c r="C42347" s="1"/>
    </row>
    <row r="42348" spans="3:3">
      <c r="C42348" s="1"/>
    </row>
    <row r="42349" spans="3:3">
      <c r="C42349" s="1"/>
    </row>
    <row r="42350" spans="3:3">
      <c r="C42350" s="1"/>
    </row>
    <row r="42351" spans="3:3">
      <c r="C42351" s="1"/>
    </row>
    <row r="42352" spans="3:3">
      <c r="C42352" s="1"/>
    </row>
    <row r="42353" spans="3:3">
      <c r="C42353" s="1"/>
    </row>
    <row r="42354" spans="3:3">
      <c r="C42354" s="1"/>
    </row>
    <row r="42355" spans="3:3">
      <c r="C42355" s="1"/>
    </row>
    <row r="42356" spans="3:3">
      <c r="C42356" s="1"/>
    </row>
    <row r="42357" spans="3:3">
      <c r="C42357" s="1"/>
    </row>
    <row r="42358" spans="3:3">
      <c r="C42358" s="1"/>
    </row>
    <row r="42359" spans="3:3">
      <c r="C42359" s="1"/>
    </row>
    <row r="42360" spans="3:3">
      <c r="C42360" s="1"/>
    </row>
    <row r="42361" spans="3:3">
      <c r="C42361" s="1"/>
    </row>
    <row r="42362" spans="3:3">
      <c r="C42362" s="1"/>
    </row>
    <row r="42363" spans="3:3">
      <c r="C42363" s="1"/>
    </row>
    <row r="42364" spans="3:3">
      <c r="C42364" s="1"/>
    </row>
    <row r="42365" spans="3:3">
      <c r="C42365" s="1"/>
    </row>
    <row r="42366" spans="3:3">
      <c r="C42366" s="1"/>
    </row>
    <row r="42367" spans="3:3">
      <c r="C42367" s="1"/>
    </row>
    <row r="42368" spans="3:3">
      <c r="C42368" s="1"/>
    </row>
    <row r="42369" spans="3:3">
      <c r="C42369" s="1"/>
    </row>
    <row r="42370" spans="3:3">
      <c r="C42370" s="1"/>
    </row>
    <row r="42371" spans="3:3">
      <c r="C42371" s="1"/>
    </row>
    <row r="42372" spans="3:3">
      <c r="C42372" s="1"/>
    </row>
    <row r="42373" spans="3:3">
      <c r="C42373" s="1"/>
    </row>
    <row r="42374" spans="3:3">
      <c r="C42374" s="1"/>
    </row>
    <row r="42375" spans="3:3">
      <c r="C42375" s="1"/>
    </row>
    <row r="42376" spans="3:3">
      <c r="C42376" s="1"/>
    </row>
    <row r="42377" spans="3:3">
      <c r="C42377" s="1"/>
    </row>
    <row r="42378" spans="3:3">
      <c r="C42378" s="1"/>
    </row>
    <row r="42379" spans="3:3">
      <c r="C42379" s="1"/>
    </row>
    <row r="42380" spans="3:3">
      <c r="C42380" s="1"/>
    </row>
    <row r="42381" spans="3:3">
      <c r="C42381" s="1"/>
    </row>
    <row r="42382" spans="3:3">
      <c r="C42382" s="1"/>
    </row>
    <row r="42383" spans="3:3">
      <c r="C42383" s="1"/>
    </row>
    <row r="42384" spans="3:3">
      <c r="C42384" s="1"/>
    </row>
    <row r="42385" spans="3:3">
      <c r="C42385" s="1"/>
    </row>
    <row r="42386" spans="3:3">
      <c r="C42386" s="1"/>
    </row>
    <row r="42387" spans="3:3">
      <c r="C42387" s="1"/>
    </row>
    <row r="42388" spans="3:3">
      <c r="C42388" s="1"/>
    </row>
    <row r="42389" spans="3:3">
      <c r="C42389" s="1"/>
    </row>
    <row r="42390" spans="3:3">
      <c r="C42390" s="1"/>
    </row>
    <row r="42391" spans="3:3">
      <c r="C42391" s="1"/>
    </row>
    <row r="42392" spans="3:3">
      <c r="C42392" s="1"/>
    </row>
    <row r="42393" spans="3:3">
      <c r="C42393" s="1"/>
    </row>
    <row r="42394" spans="3:3">
      <c r="C42394" s="1"/>
    </row>
    <row r="42395" spans="3:3">
      <c r="C42395" s="1"/>
    </row>
    <row r="42396" spans="3:3">
      <c r="C42396" s="1"/>
    </row>
    <row r="42397" spans="3:3">
      <c r="C42397" s="1"/>
    </row>
    <row r="42398" spans="3:3">
      <c r="C42398" s="1"/>
    </row>
    <row r="42399" spans="3:3">
      <c r="C42399" s="1"/>
    </row>
    <row r="42400" spans="3:3">
      <c r="C42400" s="1"/>
    </row>
    <row r="42401" spans="3:3">
      <c r="C42401" s="1"/>
    </row>
    <row r="42402" spans="3:3">
      <c r="C42402" s="1"/>
    </row>
    <row r="42403" spans="3:3">
      <c r="C42403" s="1"/>
    </row>
    <row r="42404" spans="3:3">
      <c r="C42404" s="1"/>
    </row>
    <row r="42405" spans="3:3">
      <c r="C42405" s="1"/>
    </row>
    <row r="42406" spans="3:3">
      <c r="C42406" s="1"/>
    </row>
    <row r="42407" spans="3:3">
      <c r="C42407" s="1"/>
    </row>
    <row r="42408" spans="3:3">
      <c r="C42408" s="1"/>
    </row>
    <row r="42409" spans="3:3">
      <c r="C42409" s="1"/>
    </row>
    <row r="42410" spans="3:3">
      <c r="C42410" s="1"/>
    </row>
    <row r="42411" spans="3:3">
      <c r="C42411" s="1"/>
    </row>
    <row r="42412" spans="3:3">
      <c r="C42412" s="1"/>
    </row>
    <row r="42413" spans="3:3">
      <c r="C42413" s="1"/>
    </row>
    <row r="42414" spans="3:3">
      <c r="C42414" s="1"/>
    </row>
    <row r="42415" spans="3:3">
      <c r="C42415" s="1"/>
    </row>
    <row r="42416" spans="3:3">
      <c r="C42416" s="1"/>
    </row>
    <row r="42417" spans="3:3">
      <c r="C42417" s="1"/>
    </row>
    <row r="42418" spans="3:3">
      <c r="C42418" s="1"/>
    </row>
    <row r="42419" spans="3:3">
      <c r="C42419" s="1"/>
    </row>
    <row r="42420" spans="3:3">
      <c r="C42420" s="1"/>
    </row>
    <row r="42421" spans="3:3">
      <c r="C42421" s="1"/>
    </row>
    <row r="42422" spans="3:3">
      <c r="C42422" s="1"/>
    </row>
    <row r="42423" spans="3:3">
      <c r="C42423" s="1"/>
    </row>
    <row r="42424" spans="3:3">
      <c r="C42424" s="1"/>
    </row>
    <row r="42425" spans="3:3">
      <c r="C42425" s="1"/>
    </row>
    <row r="42426" spans="3:3">
      <c r="C42426" s="1"/>
    </row>
    <row r="42427" spans="3:3">
      <c r="C42427" s="1"/>
    </row>
    <row r="42428" spans="3:3">
      <c r="C42428" s="1"/>
    </row>
    <row r="42429" spans="3:3">
      <c r="C42429" s="1"/>
    </row>
    <row r="42430" spans="3:3">
      <c r="C42430" s="1"/>
    </row>
    <row r="42431" spans="3:3">
      <c r="C42431" s="1"/>
    </row>
    <row r="42432" spans="3:3">
      <c r="C42432" s="1"/>
    </row>
    <row r="42433" spans="3:3">
      <c r="C42433" s="1"/>
    </row>
    <row r="42434" spans="3:3">
      <c r="C42434" s="1"/>
    </row>
    <row r="42435" spans="3:3">
      <c r="C42435" s="1"/>
    </row>
    <row r="42436" spans="3:3">
      <c r="C42436" s="1"/>
    </row>
    <row r="42437" spans="3:3">
      <c r="C42437" s="1"/>
    </row>
    <row r="42438" spans="3:3">
      <c r="C42438" s="1"/>
    </row>
    <row r="42439" spans="3:3">
      <c r="C42439" s="1"/>
    </row>
    <row r="42440" spans="3:3">
      <c r="C42440" s="1"/>
    </row>
    <row r="42441" spans="3:3">
      <c r="C42441" s="1"/>
    </row>
    <row r="42442" spans="3:3">
      <c r="C42442" s="1"/>
    </row>
    <row r="42443" spans="3:3">
      <c r="C42443" s="1"/>
    </row>
    <row r="42444" spans="3:3">
      <c r="C42444" s="1"/>
    </row>
    <row r="42445" spans="3:3">
      <c r="C42445" s="1"/>
    </row>
    <row r="42446" spans="3:3">
      <c r="C42446" s="1"/>
    </row>
    <row r="42447" spans="3:3">
      <c r="C42447" s="1"/>
    </row>
    <row r="42448" spans="3:3">
      <c r="C42448" s="1"/>
    </row>
    <row r="42449" spans="3:3">
      <c r="C42449" s="1"/>
    </row>
    <row r="42450" spans="3:3">
      <c r="C42450" s="1"/>
    </row>
    <row r="42451" spans="3:3">
      <c r="C42451" s="1"/>
    </row>
    <row r="42452" spans="3:3">
      <c r="C42452" s="1"/>
    </row>
    <row r="42453" spans="3:3">
      <c r="C42453" s="1"/>
    </row>
    <row r="42454" spans="3:3">
      <c r="C42454" s="1"/>
    </row>
    <row r="42455" spans="3:3">
      <c r="C42455" s="1"/>
    </row>
    <row r="42456" spans="3:3">
      <c r="C42456" s="1"/>
    </row>
    <row r="42457" spans="3:3">
      <c r="C42457" s="1"/>
    </row>
    <row r="42458" spans="3:3">
      <c r="C42458" s="1"/>
    </row>
    <row r="42459" spans="3:3">
      <c r="C42459" s="1"/>
    </row>
    <row r="42460" spans="3:3">
      <c r="C42460" s="1"/>
    </row>
    <row r="42461" spans="3:3">
      <c r="C42461" s="1"/>
    </row>
    <row r="42462" spans="3:3">
      <c r="C42462" s="1"/>
    </row>
    <row r="42463" spans="3:3">
      <c r="C42463" s="1"/>
    </row>
    <row r="42464" spans="3:3">
      <c r="C42464" s="1"/>
    </row>
    <row r="42465" spans="3:3">
      <c r="C42465" s="1"/>
    </row>
    <row r="42466" spans="3:3">
      <c r="C42466" s="1"/>
    </row>
    <row r="42467" spans="3:3">
      <c r="C42467" s="1"/>
    </row>
    <row r="42468" spans="3:3">
      <c r="C42468" s="1"/>
    </row>
    <row r="42469" spans="3:3">
      <c r="C42469" s="1"/>
    </row>
    <row r="42470" spans="3:3">
      <c r="C42470" s="1"/>
    </row>
    <row r="42471" spans="3:3">
      <c r="C42471" s="1"/>
    </row>
    <row r="42472" spans="3:3">
      <c r="C42472" s="1"/>
    </row>
    <row r="42473" spans="3:3">
      <c r="C42473" s="1"/>
    </row>
    <row r="42474" spans="3:3">
      <c r="C42474" s="1"/>
    </row>
    <row r="42475" spans="3:3">
      <c r="C42475" s="1"/>
    </row>
    <row r="42476" spans="3:3">
      <c r="C42476" s="1"/>
    </row>
    <row r="42477" spans="3:3">
      <c r="C42477" s="1"/>
    </row>
    <row r="42478" spans="3:3">
      <c r="C42478" s="1"/>
    </row>
    <row r="42479" spans="3:3">
      <c r="C42479" s="1"/>
    </row>
    <row r="42480" spans="3:3">
      <c r="C42480" s="1"/>
    </row>
    <row r="42481" spans="3:3">
      <c r="C42481" s="1"/>
    </row>
    <row r="42482" spans="3:3">
      <c r="C42482" s="1"/>
    </row>
    <row r="42483" spans="3:3">
      <c r="C42483" s="1"/>
    </row>
    <row r="42484" spans="3:3">
      <c r="C42484" s="1"/>
    </row>
    <row r="42485" spans="3:3">
      <c r="C42485" s="1"/>
    </row>
    <row r="42486" spans="3:3">
      <c r="C42486" s="1"/>
    </row>
    <row r="42487" spans="3:3">
      <c r="C42487" s="1"/>
    </row>
    <row r="42488" spans="3:3">
      <c r="C42488" s="1"/>
    </row>
    <row r="42489" spans="3:3">
      <c r="C42489" s="1"/>
    </row>
    <row r="42490" spans="3:3">
      <c r="C42490" s="1"/>
    </row>
    <row r="42491" spans="3:3">
      <c r="C42491" s="1"/>
    </row>
    <row r="42492" spans="3:3">
      <c r="C42492" s="1"/>
    </row>
    <row r="42493" spans="3:3">
      <c r="C42493" s="1"/>
    </row>
    <row r="42494" spans="3:3">
      <c r="C42494" s="1"/>
    </row>
    <row r="42495" spans="3:3">
      <c r="C42495" s="1"/>
    </row>
    <row r="42496" spans="3:3">
      <c r="C42496" s="1"/>
    </row>
    <row r="42497" spans="3:3">
      <c r="C42497" s="1"/>
    </row>
    <row r="42498" spans="3:3">
      <c r="C42498" s="1"/>
    </row>
    <row r="42499" spans="3:3">
      <c r="C42499" s="1"/>
    </row>
    <row r="42500" spans="3:3">
      <c r="C42500" s="1"/>
    </row>
    <row r="42501" spans="3:3">
      <c r="C42501" s="1"/>
    </row>
    <row r="42502" spans="3:3">
      <c r="C42502" s="1"/>
    </row>
    <row r="42503" spans="3:3">
      <c r="C42503" s="1"/>
    </row>
    <row r="42504" spans="3:3">
      <c r="C42504" s="1"/>
    </row>
    <row r="42505" spans="3:3">
      <c r="C42505" s="1"/>
    </row>
    <row r="42506" spans="3:3">
      <c r="C42506" s="1"/>
    </row>
    <row r="42507" spans="3:3">
      <c r="C42507" s="1"/>
    </row>
    <row r="42508" spans="3:3">
      <c r="C42508" s="1"/>
    </row>
    <row r="42509" spans="3:3">
      <c r="C42509" s="1"/>
    </row>
    <row r="42510" spans="3:3">
      <c r="C42510" s="1"/>
    </row>
    <row r="42511" spans="3:3">
      <c r="C42511" s="1"/>
    </row>
    <row r="42512" spans="3:3">
      <c r="C42512" s="1"/>
    </row>
    <row r="42513" spans="3:3">
      <c r="C42513" s="1"/>
    </row>
    <row r="42514" spans="3:3">
      <c r="C42514" s="1"/>
    </row>
    <row r="42515" spans="3:3">
      <c r="C42515" s="1"/>
    </row>
    <row r="42516" spans="3:3">
      <c r="C42516" s="1"/>
    </row>
    <row r="42517" spans="3:3">
      <c r="C42517" s="1"/>
    </row>
    <row r="42518" spans="3:3">
      <c r="C42518" s="1"/>
    </row>
    <row r="42519" spans="3:3">
      <c r="C42519" s="1"/>
    </row>
    <row r="42520" spans="3:3">
      <c r="C42520" s="1"/>
    </row>
    <row r="42521" spans="3:3">
      <c r="C42521" s="1"/>
    </row>
    <row r="42522" spans="3:3">
      <c r="C42522" s="1"/>
    </row>
    <row r="42523" spans="3:3">
      <c r="C42523" s="1"/>
    </row>
    <row r="42524" spans="3:3">
      <c r="C42524" s="1"/>
    </row>
    <row r="42525" spans="3:3">
      <c r="C42525" s="1"/>
    </row>
    <row r="42526" spans="3:3">
      <c r="C42526" s="1"/>
    </row>
    <row r="42527" spans="3:3">
      <c r="C42527" s="1"/>
    </row>
    <row r="42528" spans="3:3">
      <c r="C42528" s="1"/>
    </row>
    <row r="42529" spans="3:3">
      <c r="C42529" s="1"/>
    </row>
    <row r="42530" spans="3:3">
      <c r="C42530" s="1"/>
    </row>
    <row r="42531" spans="3:3">
      <c r="C42531" s="1"/>
    </row>
    <row r="42532" spans="3:3">
      <c r="C42532" s="1"/>
    </row>
    <row r="42533" spans="3:3">
      <c r="C42533" s="1"/>
    </row>
    <row r="42534" spans="3:3">
      <c r="C42534" s="1"/>
    </row>
    <row r="42535" spans="3:3">
      <c r="C42535" s="1"/>
    </row>
    <row r="42536" spans="3:3">
      <c r="C42536" s="1"/>
    </row>
    <row r="42537" spans="3:3">
      <c r="C42537" s="1"/>
    </row>
    <row r="42538" spans="3:3">
      <c r="C42538" s="1"/>
    </row>
    <row r="42539" spans="3:3">
      <c r="C42539" s="1"/>
    </row>
    <row r="42540" spans="3:3">
      <c r="C42540" s="1"/>
    </row>
    <row r="42541" spans="3:3">
      <c r="C42541" s="1"/>
    </row>
    <row r="42542" spans="3:3">
      <c r="C42542" s="1"/>
    </row>
    <row r="42543" spans="3:3">
      <c r="C42543" s="1"/>
    </row>
    <row r="42544" spans="3:3">
      <c r="C42544" s="1"/>
    </row>
    <row r="42545" spans="3:3">
      <c r="C42545" s="1"/>
    </row>
    <row r="42546" spans="3:3">
      <c r="C42546" s="1"/>
    </row>
    <row r="42547" spans="3:3">
      <c r="C42547" s="1"/>
    </row>
    <row r="42548" spans="3:3">
      <c r="C42548" s="1"/>
    </row>
    <row r="42549" spans="3:3">
      <c r="C42549" s="1"/>
    </row>
    <row r="42550" spans="3:3">
      <c r="C42550" s="1"/>
    </row>
    <row r="42551" spans="3:3">
      <c r="C42551" s="1"/>
    </row>
    <row r="42552" spans="3:3">
      <c r="C42552" s="1"/>
    </row>
    <row r="42553" spans="3:3">
      <c r="C42553" s="1"/>
    </row>
    <row r="42554" spans="3:3">
      <c r="C42554" s="1"/>
    </row>
    <row r="42555" spans="3:3">
      <c r="C42555" s="1"/>
    </row>
    <row r="42556" spans="3:3">
      <c r="C42556" s="1"/>
    </row>
    <row r="42557" spans="3:3">
      <c r="C42557" s="1"/>
    </row>
    <row r="42558" spans="3:3">
      <c r="C42558" s="1"/>
    </row>
    <row r="42559" spans="3:3">
      <c r="C42559" s="1"/>
    </row>
    <row r="42560" spans="3:3">
      <c r="C42560" s="1"/>
    </row>
    <row r="42561" spans="3:3">
      <c r="C42561" s="1"/>
    </row>
    <row r="42562" spans="3:3">
      <c r="C42562" s="1"/>
    </row>
    <row r="42563" spans="3:3">
      <c r="C42563" s="1"/>
    </row>
    <row r="42564" spans="3:3">
      <c r="C42564" s="1"/>
    </row>
    <row r="42565" spans="3:3">
      <c r="C42565" s="1"/>
    </row>
    <row r="42566" spans="3:3">
      <c r="C42566" s="1"/>
    </row>
    <row r="42567" spans="3:3">
      <c r="C42567" s="1"/>
    </row>
    <row r="42568" spans="3:3">
      <c r="C42568" s="1"/>
    </row>
    <row r="42569" spans="3:3">
      <c r="C42569" s="1"/>
    </row>
    <row r="42570" spans="3:3">
      <c r="C42570" s="1"/>
    </row>
    <row r="42571" spans="3:3">
      <c r="C42571" s="1"/>
    </row>
    <row r="42572" spans="3:3">
      <c r="C42572" s="1"/>
    </row>
    <row r="42573" spans="3:3">
      <c r="C42573" s="1"/>
    </row>
    <row r="42574" spans="3:3">
      <c r="C42574" s="1"/>
    </row>
    <row r="42575" spans="3:3">
      <c r="C42575" s="1"/>
    </row>
    <row r="42576" spans="3:3">
      <c r="C42576" s="1"/>
    </row>
    <row r="42577" spans="3:3">
      <c r="C42577" s="1"/>
    </row>
    <row r="42578" spans="3:3">
      <c r="C42578" s="1"/>
    </row>
    <row r="42579" spans="3:3">
      <c r="C42579" s="1"/>
    </row>
    <row r="42580" spans="3:3">
      <c r="C42580" s="1"/>
    </row>
    <row r="42581" spans="3:3">
      <c r="C42581" s="1"/>
    </row>
    <row r="42582" spans="3:3">
      <c r="C42582" s="1"/>
    </row>
    <row r="42583" spans="3:3">
      <c r="C42583" s="1"/>
    </row>
    <row r="42584" spans="3:3">
      <c r="C42584" s="1"/>
    </row>
    <row r="42585" spans="3:3">
      <c r="C42585" s="1"/>
    </row>
    <row r="42586" spans="3:3">
      <c r="C42586" s="1"/>
    </row>
    <row r="42587" spans="3:3">
      <c r="C42587" s="1"/>
    </row>
    <row r="42588" spans="3:3">
      <c r="C42588" s="1"/>
    </row>
    <row r="42589" spans="3:3">
      <c r="C42589" s="1"/>
    </row>
    <row r="42590" spans="3:3">
      <c r="C42590" s="1"/>
    </row>
    <row r="42591" spans="3:3">
      <c r="C42591" s="1"/>
    </row>
    <row r="42592" spans="3:3">
      <c r="C42592" s="1"/>
    </row>
    <row r="42593" spans="3:3">
      <c r="C42593" s="1"/>
    </row>
    <row r="42594" spans="3:3">
      <c r="C42594" s="1"/>
    </row>
    <row r="42595" spans="3:3">
      <c r="C42595" s="1"/>
    </row>
    <row r="42596" spans="3:3">
      <c r="C42596" s="1"/>
    </row>
    <row r="42597" spans="3:3">
      <c r="C42597" s="1"/>
    </row>
    <row r="42598" spans="3:3">
      <c r="C42598" s="1"/>
    </row>
    <row r="42599" spans="3:3">
      <c r="C42599" s="1"/>
    </row>
    <row r="42600" spans="3:3">
      <c r="C42600" s="1"/>
    </row>
    <row r="42601" spans="3:3">
      <c r="C42601" s="1"/>
    </row>
    <row r="42602" spans="3:3">
      <c r="C42602" s="1"/>
    </row>
    <row r="42603" spans="3:3">
      <c r="C42603" s="1"/>
    </row>
    <row r="42604" spans="3:3">
      <c r="C42604" s="1"/>
    </row>
    <row r="42605" spans="3:3">
      <c r="C42605" s="1"/>
    </row>
    <row r="42606" spans="3:3">
      <c r="C42606" s="1"/>
    </row>
    <row r="42607" spans="3:3">
      <c r="C42607" s="1"/>
    </row>
    <row r="42608" spans="3:3">
      <c r="C42608" s="1"/>
    </row>
    <row r="42609" spans="3:3">
      <c r="C42609" s="1"/>
    </row>
    <row r="42610" spans="3:3">
      <c r="C42610" s="1"/>
    </row>
    <row r="42611" spans="3:3">
      <c r="C42611" s="1"/>
    </row>
    <row r="42612" spans="3:3">
      <c r="C42612" s="1"/>
    </row>
    <row r="42613" spans="3:3">
      <c r="C42613" s="1"/>
    </row>
    <row r="42614" spans="3:3">
      <c r="C42614" s="1"/>
    </row>
    <row r="42615" spans="3:3">
      <c r="C42615" s="1"/>
    </row>
    <row r="42616" spans="3:3">
      <c r="C42616" s="1"/>
    </row>
    <row r="42617" spans="3:3">
      <c r="C42617" s="1"/>
    </row>
    <row r="42618" spans="3:3">
      <c r="C42618" s="1"/>
    </row>
    <row r="42619" spans="3:3">
      <c r="C42619" s="1"/>
    </row>
    <row r="42620" spans="3:3">
      <c r="C42620" s="1"/>
    </row>
    <row r="42621" spans="3:3">
      <c r="C42621" s="1"/>
    </row>
    <row r="42622" spans="3:3">
      <c r="C42622" s="1"/>
    </row>
    <row r="42623" spans="3:3">
      <c r="C42623" s="1"/>
    </row>
    <row r="42624" spans="3:3">
      <c r="C42624" s="1"/>
    </row>
    <row r="42625" spans="3:3">
      <c r="C42625" s="1"/>
    </row>
    <row r="42626" spans="3:3">
      <c r="C42626" s="1"/>
    </row>
    <row r="42627" spans="3:3">
      <c r="C42627" s="1"/>
    </row>
    <row r="42628" spans="3:3">
      <c r="C42628" s="1"/>
    </row>
    <row r="42629" spans="3:3">
      <c r="C42629" s="1"/>
    </row>
    <row r="42630" spans="3:3">
      <c r="C42630" s="1"/>
    </row>
    <row r="42631" spans="3:3">
      <c r="C42631" s="1"/>
    </row>
    <row r="42632" spans="3:3">
      <c r="C42632" s="1"/>
    </row>
    <row r="42633" spans="3:3">
      <c r="C42633" s="1"/>
    </row>
    <row r="42634" spans="3:3">
      <c r="C42634" s="1"/>
    </row>
    <row r="42635" spans="3:3">
      <c r="C42635" s="1"/>
    </row>
    <row r="42636" spans="3:3">
      <c r="C42636" s="1"/>
    </row>
    <row r="42637" spans="3:3">
      <c r="C42637" s="1"/>
    </row>
    <row r="42638" spans="3:3">
      <c r="C42638" s="1"/>
    </row>
    <row r="42639" spans="3:3">
      <c r="C42639" s="1"/>
    </row>
    <row r="42640" spans="3:3">
      <c r="C42640" s="1"/>
    </row>
    <row r="42641" spans="3:3">
      <c r="C42641" s="1"/>
    </row>
    <row r="42642" spans="3:3">
      <c r="C42642" s="1"/>
    </row>
    <row r="42643" spans="3:3">
      <c r="C42643" s="1"/>
    </row>
    <row r="42644" spans="3:3">
      <c r="C42644" s="1"/>
    </row>
    <row r="42645" spans="3:3">
      <c r="C42645" s="1"/>
    </row>
    <row r="42646" spans="3:3">
      <c r="C42646" s="1"/>
    </row>
    <row r="42647" spans="3:3">
      <c r="C42647" s="1"/>
    </row>
    <row r="42648" spans="3:3">
      <c r="C42648" s="1"/>
    </row>
    <row r="42649" spans="3:3">
      <c r="C42649" s="1"/>
    </row>
    <row r="42650" spans="3:3">
      <c r="C42650" s="1"/>
    </row>
    <row r="42651" spans="3:3">
      <c r="C42651" s="1"/>
    </row>
    <row r="42652" spans="3:3">
      <c r="C42652" s="1"/>
    </row>
    <row r="42653" spans="3:3">
      <c r="C42653" s="1"/>
    </row>
    <row r="42654" spans="3:3">
      <c r="C42654" s="1"/>
    </row>
    <row r="42655" spans="3:3">
      <c r="C42655" s="1"/>
    </row>
    <row r="42656" spans="3:3">
      <c r="C42656" s="1"/>
    </row>
    <row r="42657" spans="3:3">
      <c r="C42657" s="1"/>
    </row>
    <row r="42658" spans="3:3">
      <c r="C42658" s="1"/>
    </row>
    <row r="42659" spans="3:3">
      <c r="C42659" s="1"/>
    </row>
    <row r="42660" spans="3:3">
      <c r="C42660" s="1"/>
    </row>
    <row r="42661" spans="3:3">
      <c r="C42661" s="1"/>
    </row>
    <row r="42662" spans="3:3">
      <c r="C42662" s="1"/>
    </row>
    <row r="42663" spans="3:3">
      <c r="C42663" s="1"/>
    </row>
    <row r="42664" spans="3:3">
      <c r="C42664" s="1"/>
    </row>
    <row r="42665" spans="3:3">
      <c r="C42665" s="1"/>
    </row>
    <row r="42666" spans="3:3">
      <c r="C42666" s="1"/>
    </row>
    <row r="42667" spans="3:3">
      <c r="C42667" s="1"/>
    </row>
    <row r="42668" spans="3:3">
      <c r="C42668" s="1"/>
    </row>
    <row r="42669" spans="3:3">
      <c r="C42669" s="1"/>
    </row>
    <row r="42670" spans="3:3">
      <c r="C42670" s="1"/>
    </row>
    <row r="42671" spans="3:3">
      <c r="C42671" s="1"/>
    </row>
    <row r="42672" spans="3:3">
      <c r="C42672" s="1"/>
    </row>
    <row r="42673" spans="3:3">
      <c r="C42673" s="1"/>
    </row>
    <row r="42674" spans="3:3">
      <c r="C42674" s="1"/>
    </row>
    <row r="42675" spans="3:3">
      <c r="C42675" s="1"/>
    </row>
    <row r="42676" spans="3:3">
      <c r="C42676" s="1"/>
    </row>
    <row r="42677" spans="3:3">
      <c r="C42677" s="1"/>
    </row>
    <row r="42678" spans="3:3">
      <c r="C42678" s="1"/>
    </row>
    <row r="42679" spans="3:3">
      <c r="C42679" s="1"/>
    </row>
    <row r="42680" spans="3:3">
      <c r="C42680" s="1"/>
    </row>
    <row r="42681" spans="3:3">
      <c r="C42681" s="1"/>
    </row>
    <row r="42682" spans="3:3">
      <c r="C42682" s="1"/>
    </row>
    <row r="42683" spans="3:3">
      <c r="C42683" s="1"/>
    </row>
    <row r="42684" spans="3:3">
      <c r="C42684" s="1"/>
    </row>
    <row r="42685" spans="3:3">
      <c r="C42685" s="1"/>
    </row>
    <row r="42686" spans="3:3">
      <c r="C42686" s="1"/>
    </row>
    <row r="42687" spans="3:3">
      <c r="C42687" s="1"/>
    </row>
    <row r="42688" spans="3:3">
      <c r="C42688" s="1"/>
    </row>
    <row r="42689" spans="3:3">
      <c r="C42689" s="1"/>
    </row>
    <row r="42690" spans="3:3">
      <c r="C42690" s="1"/>
    </row>
    <row r="42691" spans="3:3">
      <c r="C42691" s="1"/>
    </row>
    <row r="42692" spans="3:3">
      <c r="C42692" s="1"/>
    </row>
    <row r="42693" spans="3:3">
      <c r="C42693" s="1"/>
    </row>
    <row r="42694" spans="3:3">
      <c r="C42694" s="1"/>
    </row>
    <row r="42695" spans="3:3">
      <c r="C42695" s="1"/>
    </row>
    <row r="42696" spans="3:3">
      <c r="C42696" s="1"/>
    </row>
    <row r="42697" spans="3:3">
      <c r="C42697" s="1"/>
    </row>
    <row r="42698" spans="3:3">
      <c r="C42698" s="1"/>
    </row>
    <row r="42699" spans="3:3">
      <c r="C42699" s="1"/>
    </row>
    <row r="42700" spans="3:3">
      <c r="C42700" s="1"/>
    </row>
    <row r="42701" spans="3:3">
      <c r="C42701" s="1"/>
    </row>
    <row r="42702" spans="3:3">
      <c r="C42702" s="1"/>
    </row>
    <row r="42703" spans="3:3">
      <c r="C42703" s="1"/>
    </row>
    <row r="42704" spans="3:3">
      <c r="C42704" s="1"/>
    </row>
    <row r="42705" spans="3:3">
      <c r="C42705" s="1"/>
    </row>
    <row r="42706" spans="3:3">
      <c r="C42706" s="1"/>
    </row>
    <row r="42707" spans="3:3">
      <c r="C42707" s="1"/>
    </row>
    <row r="42708" spans="3:3">
      <c r="C42708" s="1"/>
    </row>
    <row r="42709" spans="3:3">
      <c r="C42709" s="1"/>
    </row>
    <row r="42710" spans="3:3">
      <c r="C42710" s="1"/>
    </row>
    <row r="42711" spans="3:3">
      <c r="C42711" s="1"/>
    </row>
    <row r="42712" spans="3:3">
      <c r="C42712" s="1"/>
    </row>
    <row r="42713" spans="3:3">
      <c r="C42713" s="1"/>
    </row>
    <row r="42714" spans="3:3">
      <c r="C42714" s="1"/>
    </row>
    <row r="42715" spans="3:3">
      <c r="C42715" s="1"/>
    </row>
    <row r="42716" spans="3:3">
      <c r="C42716" s="1"/>
    </row>
    <row r="42717" spans="3:3">
      <c r="C42717" s="1"/>
    </row>
    <row r="42718" spans="3:3">
      <c r="C42718" s="1"/>
    </row>
    <row r="42719" spans="3:3">
      <c r="C42719" s="1"/>
    </row>
    <row r="42720" spans="3:3">
      <c r="C42720" s="1"/>
    </row>
    <row r="42721" spans="3:3">
      <c r="C42721" s="1"/>
    </row>
    <row r="42722" spans="3:3">
      <c r="C42722" s="1"/>
    </row>
    <row r="42723" spans="3:3">
      <c r="C42723" s="1"/>
    </row>
    <row r="42724" spans="3:3">
      <c r="C42724" s="1"/>
    </row>
    <row r="42725" spans="3:3">
      <c r="C42725" s="1"/>
    </row>
    <row r="42726" spans="3:3">
      <c r="C42726" s="1"/>
    </row>
    <row r="42727" spans="3:3">
      <c r="C42727" s="1"/>
    </row>
    <row r="42728" spans="3:3">
      <c r="C42728" s="1"/>
    </row>
    <row r="42729" spans="3:3">
      <c r="C42729" s="1"/>
    </row>
    <row r="42730" spans="3:3">
      <c r="C42730" s="1"/>
    </row>
    <row r="42731" spans="3:3">
      <c r="C42731" s="1"/>
    </row>
    <row r="42732" spans="3:3">
      <c r="C42732" s="1"/>
    </row>
    <row r="42733" spans="3:3">
      <c r="C42733" s="1"/>
    </row>
    <row r="42734" spans="3:3">
      <c r="C42734" s="1"/>
    </row>
    <row r="42735" spans="3:3">
      <c r="C42735" s="1"/>
    </row>
    <row r="42736" spans="3:3">
      <c r="C42736" s="1"/>
    </row>
    <row r="42737" spans="3:3">
      <c r="C42737" s="1"/>
    </row>
    <row r="42738" spans="3:3">
      <c r="C42738" s="1"/>
    </row>
    <row r="42739" spans="3:3">
      <c r="C42739" s="1"/>
    </row>
    <row r="42740" spans="3:3">
      <c r="C42740" s="1"/>
    </row>
    <row r="42741" spans="3:3">
      <c r="C42741" s="1"/>
    </row>
    <row r="42742" spans="3:3">
      <c r="C42742" s="1"/>
    </row>
    <row r="42743" spans="3:3">
      <c r="C42743" s="1"/>
    </row>
    <row r="42744" spans="3:3">
      <c r="C42744" s="1"/>
    </row>
    <row r="42745" spans="3:3">
      <c r="C42745" s="1"/>
    </row>
    <row r="42746" spans="3:3">
      <c r="C42746" s="1"/>
    </row>
    <row r="42747" spans="3:3">
      <c r="C42747" s="1"/>
    </row>
    <row r="42748" spans="3:3">
      <c r="C42748" s="1"/>
    </row>
    <row r="42749" spans="3:3">
      <c r="C42749" s="1"/>
    </row>
    <row r="42750" spans="3:3">
      <c r="C42750" s="1"/>
    </row>
    <row r="42751" spans="3:3">
      <c r="C42751" s="1"/>
    </row>
    <row r="42752" spans="3:3">
      <c r="C42752" s="1"/>
    </row>
    <row r="42753" spans="3:3">
      <c r="C42753" s="1"/>
    </row>
    <row r="42754" spans="3:3">
      <c r="C42754" s="1"/>
    </row>
    <row r="42755" spans="3:3">
      <c r="C42755" s="1"/>
    </row>
    <row r="42756" spans="3:3">
      <c r="C42756" s="1"/>
    </row>
    <row r="42757" spans="3:3">
      <c r="C42757" s="1"/>
    </row>
    <row r="42758" spans="3:3">
      <c r="C42758" s="1"/>
    </row>
    <row r="42759" spans="3:3">
      <c r="C42759" s="1"/>
    </row>
    <row r="42760" spans="3:3">
      <c r="C42760" s="1"/>
    </row>
    <row r="42761" spans="3:3">
      <c r="C42761" s="1"/>
    </row>
    <row r="42762" spans="3:3">
      <c r="C42762" s="1"/>
    </row>
    <row r="42763" spans="3:3">
      <c r="C42763" s="1"/>
    </row>
    <row r="42764" spans="3:3">
      <c r="C42764" s="1"/>
    </row>
    <row r="42765" spans="3:3">
      <c r="C42765" s="1"/>
    </row>
    <row r="42766" spans="3:3">
      <c r="C42766" s="1"/>
    </row>
    <row r="42767" spans="3:3">
      <c r="C42767" s="1"/>
    </row>
    <row r="42768" spans="3:3">
      <c r="C42768" s="1"/>
    </row>
    <row r="42769" spans="3:3">
      <c r="C42769" s="1"/>
    </row>
    <row r="42770" spans="3:3">
      <c r="C42770" s="1"/>
    </row>
    <row r="42771" spans="3:3">
      <c r="C42771" s="1"/>
    </row>
    <row r="42772" spans="3:3">
      <c r="C42772" s="1"/>
    </row>
    <row r="42773" spans="3:3">
      <c r="C42773" s="1"/>
    </row>
    <row r="42774" spans="3:3">
      <c r="C42774" s="1"/>
    </row>
    <row r="42775" spans="3:3">
      <c r="C42775" s="1"/>
    </row>
    <row r="42776" spans="3:3">
      <c r="C42776" s="1"/>
    </row>
    <row r="42777" spans="3:3">
      <c r="C42777" s="1"/>
    </row>
    <row r="42778" spans="3:3">
      <c r="C42778" s="1"/>
    </row>
    <row r="42779" spans="3:3">
      <c r="C42779" s="1"/>
    </row>
    <row r="42780" spans="3:3">
      <c r="C42780" s="1"/>
    </row>
    <row r="42781" spans="3:3">
      <c r="C42781" s="1"/>
    </row>
    <row r="42782" spans="3:3">
      <c r="C42782" s="1"/>
    </row>
    <row r="42783" spans="3:3">
      <c r="C42783" s="1"/>
    </row>
    <row r="42784" spans="3:3">
      <c r="C42784" s="1"/>
    </row>
    <row r="42785" spans="3:3">
      <c r="C42785" s="1"/>
    </row>
    <row r="42786" spans="3:3">
      <c r="C42786" s="1"/>
    </row>
    <row r="42787" spans="3:3">
      <c r="C42787" s="1"/>
    </row>
    <row r="42788" spans="3:3">
      <c r="C42788" s="1"/>
    </row>
    <row r="42789" spans="3:3">
      <c r="C42789" s="1"/>
    </row>
    <row r="42790" spans="3:3">
      <c r="C42790" s="1"/>
    </row>
    <row r="42791" spans="3:3">
      <c r="C42791" s="1"/>
    </row>
    <row r="42792" spans="3:3">
      <c r="C42792" s="1"/>
    </row>
    <row r="42793" spans="3:3">
      <c r="C42793" s="1"/>
    </row>
    <row r="42794" spans="3:3">
      <c r="C42794" s="1"/>
    </row>
    <row r="42795" spans="3:3">
      <c r="C42795" s="1"/>
    </row>
    <row r="42796" spans="3:3">
      <c r="C42796" s="1"/>
    </row>
    <row r="42797" spans="3:3">
      <c r="C42797" s="1"/>
    </row>
    <row r="42798" spans="3:3">
      <c r="C42798" s="1"/>
    </row>
    <row r="42799" spans="3:3">
      <c r="C42799" s="1"/>
    </row>
    <row r="42800" spans="3:3">
      <c r="C42800" s="1"/>
    </row>
    <row r="42801" spans="3:3">
      <c r="C42801" s="1"/>
    </row>
    <row r="42802" spans="3:3">
      <c r="C42802" s="1"/>
    </row>
    <row r="42803" spans="3:3">
      <c r="C42803" s="1"/>
    </row>
    <row r="42804" spans="3:3">
      <c r="C42804" s="1"/>
    </row>
    <row r="42805" spans="3:3">
      <c r="C42805" s="1"/>
    </row>
    <row r="42806" spans="3:3">
      <c r="C42806" s="1"/>
    </row>
    <row r="42807" spans="3:3">
      <c r="C42807" s="1"/>
    </row>
    <row r="42808" spans="3:3">
      <c r="C42808" s="1"/>
    </row>
    <row r="42809" spans="3:3">
      <c r="C42809" s="1"/>
    </row>
    <row r="42810" spans="3:3">
      <c r="C42810" s="1"/>
    </row>
    <row r="42811" spans="3:3">
      <c r="C42811" s="1"/>
    </row>
    <row r="42812" spans="3:3">
      <c r="C42812" s="1"/>
    </row>
    <row r="42813" spans="3:3">
      <c r="C42813" s="1"/>
    </row>
    <row r="42814" spans="3:3">
      <c r="C42814" s="1"/>
    </row>
    <row r="42815" spans="3:3">
      <c r="C42815" s="1"/>
    </row>
    <row r="42816" spans="3:3">
      <c r="C42816" s="1"/>
    </row>
    <row r="42817" spans="3:3">
      <c r="C42817" s="1"/>
    </row>
    <row r="42818" spans="3:3">
      <c r="C42818" s="1"/>
    </row>
    <row r="42819" spans="3:3">
      <c r="C42819" s="1"/>
    </row>
    <row r="42820" spans="3:3">
      <c r="C42820" s="1"/>
    </row>
    <row r="42821" spans="3:3">
      <c r="C42821" s="1"/>
    </row>
    <row r="42822" spans="3:3">
      <c r="C42822" s="1"/>
    </row>
    <row r="42823" spans="3:3">
      <c r="C42823" s="1"/>
    </row>
    <row r="42824" spans="3:3">
      <c r="C42824" s="1"/>
    </row>
    <row r="42825" spans="3:3">
      <c r="C42825" s="1"/>
    </row>
    <row r="42826" spans="3:3">
      <c r="C42826" s="1"/>
    </row>
    <row r="42827" spans="3:3">
      <c r="C42827" s="1"/>
    </row>
    <row r="42828" spans="3:3">
      <c r="C42828" s="1"/>
    </row>
    <row r="42829" spans="3:3">
      <c r="C42829" s="1"/>
    </row>
    <row r="42830" spans="3:3">
      <c r="C42830" s="1"/>
    </row>
    <row r="42831" spans="3:3">
      <c r="C42831" s="1"/>
    </row>
    <row r="42832" spans="3:3">
      <c r="C42832" s="1"/>
    </row>
    <row r="42833" spans="3:3">
      <c r="C42833" s="1"/>
    </row>
    <row r="42834" spans="3:3">
      <c r="C42834" s="1"/>
    </row>
    <row r="42835" spans="3:3">
      <c r="C42835" s="1"/>
    </row>
    <row r="42836" spans="3:3">
      <c r="C42836" s="1"/>
    </row>
    <row r="42837" spans="3:3">
      <c r="C42837" s="1"/>
    </row>
    <row r="42838" spans="3:3">
      <c r="C42838" s="1"/>
    </row>
    <row r="42839" spans="3:3">
      <c r="C42839" s="1"/>
    </row>
    <row r="42840" spans="3:3">
      <c r="C42840" s="1"/>
    </row>
    <row r="42841" spans="3:3">
      <c r="C42841" s="1"/>
    </row>
    <row r="42842" spans="3:3">
      <c r="C42842" s="1"/>
    </row>
    <row r="42843" spans="3:3">
      <c r="C42843" s="1"/>
    </row>
    <row r="42844" spans="3:3">
      <c r="C42844" s="1"/>
    </row>
    <row r="42845" spans="3:3">
      <c r="C42845" s="1"/>
    </row>
    <row r="42846" spans="3:3">
      <c r="C42846" s="1"/>
    </row>
    <row r="42847" spans="3:3">
      <c r="C42847" s="1"/>
    </row>
    <row r="42848" spans="3:3">
      <c r="C42848" s="1"/>
    </row>
    <row r="42849" spans="3:3">
      <c r="C42849" s="1"/>
    </row>
    <row r="42850" spans="3:3">
      <c r="C42850" s="1"/>
    </row>
    <row r="42851" spans="3:3">
      <c r="C42851" s="1"/>
    </row>
    <row r="42852" spans="3:3">
      <c r="C42852" s="1"/>
    </row>
    <row r="42853" spans="3:3">
      <c r="C42853" s="1"/>
    </row>
    <row r="42854" spans="3:3">
      <c r="C42854" s="1"/>
    </row>
    <row r="42855" spans="3:3">
      <c r="C42855" s="1"/>
    </row>
    <row r="42856" spans="3:3">
      <c r="C42856" s="1"/>
    </row>
    <row r="42857" spans="3:3">
      <c r="C42857" s="1"/>
    </row>
    <row r="42858" spans="3:3">
      <c r="C42858" s="1"/>
    </row>
    <row r="42859" spans="3:3">
      <c r="C42859" s="1"/>
    </row>
    <row r="42860" spans="3:3">
      <c r="C42860" s="1"/>
    </row>
    <row r="42861" spans="3:3">
      <c r="C42861" s="1"/>
    </row>
    <row r="42862" spans="3:3">
      <c r="C42862" s="1"/>
    </row>
    <row r="42863" spans="3:3">
      <c r="C42863" s="1"/>
    </row>
    <row r="42864" spans="3:3">
      <c r="C42864" s="1"/>
    </row>
    <row r="42865" spans="3:3">
      <c r="C42865" s="1"/>
    </row>
    <row r="42866" spans="3:3">
      <c r="C42866" s="1"/>
    </row>
    <row r="42867" spans="3:3">
      <c r="C42867" s="1"/>
    </row>
    <row r="42868" spans="3:3">
      <c r="C42868" s="1"/>
    </row>
    <row r="42869" spans="3:3">
      <c r="C42869" s="1"/>
    </row>
    <row r="42870" spans="3:3">
      <c r="C42870" s="1"/>
    </row>
    <row r="42871" spans="3:3">
      <c r="C42871" s="1"/>
    </row>
    <row r="42872" spans="3:3">
      <c r="C42872" s="1"/>
    </row>
    <row r="42873" spans="3:3">
      <c r="C42873" s="1"/>
    </row>
    <row r="42874" spans="3:3">
      <c r="C42874" s="1"/>
    </row>
    <row r="42875" spans="3:3">
      <c r="C42875" s="1"/>
    </row>
    <row r="42876" spans="3:3">
      <c r="C42876" s="1"/>
    </row>
    <row r="42877" spans="3:3">
      <c r="C42877" s="1"/>
    </row>
    <row r="42878" spans="3:3">
      <c r="C42878" s="1"/>
    </row>
    <row r="42879" spans="3:3">
      <c r="C42879" s="1"/>
    </row>
    <row r="42880" spans="3:3">
      <c r="C42880" s="1"/>
    </row>
    <row r="42881" spans="3:3">
      <c r="C42881" s="1"/>
    </row>
    <row r="42882" spans="3:3">
      <c r="C42882" s="1"/>
    </row>
    <row r="42883" spans="3:3">
      <c r="C42883" s="1"/>
    </row>
    <row r="42884" spans="3:3">
      <c r="C42884" s="1"/>
    </row>
    <row r="42885" spans="3:3">
      <c r="C42885" s="1"/>
    </row>
    <row r="42886" spans="3:3">
      <c r="C42886" s="1"/>
    </row>
    <row r="42887" spans="3:3">
      <c r="C42887" s="1"/>
    </row>
    <row r="42888" spans="3:3">
      <c r="C42888" s="1"/>
    </row>
    <row r="42889" spans="3:3">
      <c r="C42889" s="1"/>
    </row>
    <row r="42890" spans="3:3">
      <c r="C42890" s="1"/>
    </row>
    <row r="42891" spans="3:3">
      <c r="C42891" s="1"/>
    </row>
    <row r="42892" spans="3:3">
      <c r="C42892" s="1"/>
    </row>
    <row r="42893" spans="3:3">
      <c r="C42893" s="1"/>
    </row>
    <row r="42894" spans="3:3">
      <c r="C42894" s="1"/>
    </row>
    <row r="42895" spans="3:3">
      <c r="C42895" s="1"/>
    </row>
    <row r="42896" spans="3:3">
      <c r="C42896" s="1"/>
    </row>
    <row r="42897" spans="3:3">
      <c r="C42897" s="1"/>
    </row>
    <row r="42898" spans="3:3">
      <c r="C42898" s="1"/>
    </row>
    <row r="42899" spans="3:3">
      <c r="C42899" s="1"/>
    </row>
    <row r="42900" spans="3:3">
      <c r="C42900" s="1"/>
    </row>
    <row r="42901" spans="3:3">
      <c r="C42901" s="1"/>
    </row>
    <row r="42902" spans="3:3">
      <c r="C42902" s="1"/>
    </row>
    <row r="42903" spans="3:3">
      <c r="C42903" s="1"/>
    </row>
    <row r="42904" spans="3:3">
      <c r="C42904" s="1"/>
    </row>
    <row r="42905" spans="3:3">
      <c r="C42905" s="1"/>
    </row>
    <row r="42906" spans="3:3">
      <c r="C42906" s="1"/>
    </row>
    <row r="42907" spans="3:3">
      <c r="C42907" s="1"/>
    </row>
    <row r="42908" spans="3:3">
      <c r="C42908" s="1"/>
    </row>
    <row r="42909" spans="3:3">
      <c r="C42909" s="1"/>
    </row>
    <row r="42910" spans="3:3">
      <c r="C42910" s="1"/>
    </row>
    <row r="42911" spans="3:3">
      <c r="C42911" s="1"/>
    </row>
    <row r="42912" spans="3:3">
      <c r="C42912" s="1"/>
    </row>
    <row r="42913" spans="3:3">
      <c r="C42913" s="1"/>
    </row>
    <row r="42914" spans="3:3">
      <c r="C42914" s="1"/>
    </row>
    <row r="42915" spans="3:3">
      <c r="C42915" s="1"/>
    </row>
    <row r="42916" spans="3:3">
      <c r="C42916" s="1"/>
    </row>
    <row r="42917" spans="3:3">
      <c r="C42917" s="1"/>
    </row>
    <row r="42918" spans="3:3">
      <c r="C42918" s="1"/>
    </row>
    <row r="42919" spans="3:3">
      <c r="C42919" s="1"/>
    </row>
    <row r="42920" spans="3:3">
      <c r="C42920" s="1"/>
    </row>
    <row r="42921" spans="3:3">
      <c r="C42921" s="1"/>
    </row>
    <row r="42922" spans="3:3">
      <c r="C42922" s="1"/>
    </row>
    <row r="42923" spans="3:3">
      <c r="C42923" s="1"/>
    </row>
    <row r="42924" spans="3:3">
      <c r="C42924" s="1"/>
    </row>
    <row r="42925" spans="3:3">
      <c r="C42925" s="1"/>
    </row>
    <row r="42926" spans="3:3">
      <c r="C42926" s="1"/>
    </row>
    <row r="42927" spans="3:3">
      <c r="C42927" s="1"/>
    </row>
    <row r="42928" spans="3:3">
      <c r="C42928" s="1"/>
    </row>
    <row r="42929" spans="3:3">
      <c r="C42929" s="1"/>
    </row>
    <row r="42930" spans="3:3">
      <c r="C42930" s="1"/>
    </row>
    <row r="42931" spans="3:3">
      <c r="C42931" s="1"/>
    </row>
    <row r="42932" spans="3:3">
      <c r="C42932" s="1"/>
    </row>
    <row r="42933" spans="3:3">
      <c r="C42933" s="1"/>
    </row>
    <row r="42934" spans="3:3">
      <c r="C42934" s="1"/>
    </row>
    <row r="42935" spans="3:3">
      <c r="C42935" s="1"/>
    </row>
    <row r="42936" spans="3:3">
      <c r="C42936" s="1"/>
    </row>
    <row r="42937" spans="3:3">
      <c r="C42937" s="1"/>
    </row>
    <row r="42938" spans="3:3">
      <c r="C42938" s="1"/>
    </row>
    <row r="42939" spans="3:3">
      <c r="C42939" s="1"/>
    </row>
    <row r="42940" spans="3:3">
      <c r="C42940" s="1"/>
    </row>
    <row r="42941" spans="3:3">
      <c r="C42941" s="1"/>
    </row>
    <row r="42942" spans="3:3">
      <c r="C42942" s="1"/>
    </row>
    <row r="42943" spans="3:3">
      <c r="C42943" s="1"/>
    </row>
    <row r="42944" spans="3:3">
      <c r="C42944" s="1"/>
    </row>
    <row r="42945" spans="3:3">
      <c r="C42945" s="1"/>
    </row>
    <row r="42946" spans="3:3">
      <c r="C42946" s="1"/>
    </row>
    <row r="42947" spans="3:3">
      <c r="C42947" s="1"/>
    </row>
    <row r="42948" spans="3:3">
      <c r="C42948" s="1"/>
    </row>
    <row r="42949" spans="3:3">
      <c r="C42949" s="1"/>
    </row>
    <row r="42950" spans="3:3">
      <c r="C42950" s="1"/>
    </row>
    <row r="42951" spans="3:3">
      <c r="C42951" s="1"/>
    </row>
    <row r="42952" spans="3:3">
      <c r="C42952" s="1"/>
    </row>
    <row r="42953" spans="3:3">
      <c r="C42953" s="1"/>
    </row>
    <row r="42954" spans="3:3">
      <c r="C42954" s="1"/>
    </row>
    <row r="42955" spans="3:3">
      <c r="C42955" s="1"/>
    </row>
    <row r="42956" spans="3:3">
      <c r="C42956" s="1"/>
    </row>
    <row r="42957" spans="3:3">
      <c r="C42957" s="1"/>
    </row>
    <row r="42958" spans="3:3">
      <c r="C42958" s="1"/>
    </row>
    <row r="42959" spans="3:3">
      <c r="C42959" s="1"/>
    </row>
    <row r="42960" spans="3:3">
      <c r="C42960" s="1"/>
    </row>
    <row r="42961" spans="3:3">
      <c r="C42961" s="1"/>
    </row>
    <row r="42962" spans="3:3">
      <c r="C42962" s="1"/>
    </row>
    <row r="42963" spans="3:3">
      <c r="C42963" s="1"/>
    </row>
    <row r="42964" spans="3:3">
      <c r="C42964" s="1"/>
    </row>
    <row r="42965" spans="3:3">
      <c r="C42965" s="1"/>
    </row>
    <row r="42966" spans="3:3">
      <c r="C42966" s="1"/>
    </row>
    <row r="42967" spans="3:3">
      <c r="C42967" s="1"/>
    </row>
    <row r="42968" spans="3:3">
      <c r="C42968" s="1"/>
    </row>
    <row r="42969" spans="3:3">
      <c r="C42969" s="1"/>
    </row>
    <row r="42970" spans="3:3">
      <c r="C42970" s="1"/>
    </row>
    <row r="42971" spans="3:3">
      <c r="C42971" s="1"/>
    </row>
    <row r="42972" spans="3:3">
      <c r="C42972" s="1"/>
    </row>
    <row r="42973" spans="3:3">
      <c r="C42973" s="1"/>
    </row>
    <row r="42974" spans="3:3">
      <c r="C42974" s="1"/>
    </row>
    <row r="42975" spans="3:3">
      <c r="C42975" s="1"/>
    </row>
    <row r="42976" spans="3:3">
      <c r="C42976" s="1"/>
    </row>
    <row r="42977" spans="3:3">
      <c r="C42977" s="1"/>
    </row>
    <row r="42978" spans="3:3">
      <c r="C42978" s="1"/>
    </row>
    <row r="42979" spans="3:3">
      <c r="C42979" s="1"/>
    </row>
    <row r="42980" spans="3:3">
      <c r="C42980" s="1"/>
    </row>
    <row r="42981" spans="3:3">
      <c r="C42981" s="1"/>
    </row>
    <row r="42982" spans="3:3">
      <c r="C42982" s="1"/>
    </row>
    <row r="42983" spans="3:3">
      <c r="C42983" s="1"/>
    </row>
    <row r="42984" spans="3:3">
      <c r="C42984" s="1"/>
    </row>
    <row r="42985" spans="3:3">
      <c r="C42985" s="1"/>
    </row>
    <row r="42986" spans="3:3">
      <c r="C42986" s="1"/>
    </row>
    <row r="42987" spans="3:3">
      <c r="C42987" s="1"/>
    </row>
    <row r="42988" spans="3:3">
      <c r="C42988" s="1"/>
    </row>
    <row r="42989" spans="3:3">
      <c r="C42989" s="1"/>
    </row>
    <row r="42990" spans="3:3">
      <c r="C42990" s="1"/>
    </row>
    <row r="42991" spans="3:3">
      <c r="C42991" s="1"/>
    </row>
    <row r="42992" spans="3:3">
      <c r="C42992" s="1"/>
    </row>
    <row r="42993" spans="3:3">
      <c r="C42993" s="1"/>
    </row>
    <row r="42994" spans="3:3">
      <c r="C42994" s="1"/>
    </row>
    <row r="42995" spans="3:3">
      <c r="C42995" s="1"/>
    </row>
    <row r="42996" spans="3:3">
      <c r="C42996" s="1"/>
    </row>
    <row r="42997" spans="3:3">
      <c r="C42997" s="1"/>
    </row>
    <row r="42998" spans="3:3">
      <c r="C42998" s="1"/>
    </row>
    <row r="42999" spans="3:3">
      <c r="C42999" s="1"/>
    </row>
    <row r="43000" spans="3:3">
      <c r="C43000" s="1"/>
    </row>
    <row r="43001" spans="3:3">
      <c r="C43001" s="1"/>
    </row>
    <row r="43002" spans="3:3">
      <c r="C43002" s="1"/>
    </row>
    <row r="43003" spans="3:3">
      <c r="C43003" s="1"/>
    </row>
    <row r="43004" spans="3:3">
      <c r="C43004" s="1"/>
    </row>
    <row r="43005" spans="3:3">
      <c r="C43005" s="1"/>
    </row>
    <row r="43006" spans="3:3">
      <c r="C43006" s="1"/>
    </row>
    <row r="43007" spans="3:3">
      <c r="C43007" s="1"/>
    </row>
    <row r="43008" spans="3:3">
      <c r="C43008" s="1"/>
    </row>
    <row r="43009" spans="3:3">
      <c r="C43009" s="1"/>
    </row>
    <row r="43010" spans="3:3">
      <c r="C43010" s="1"/>
    </row>
    <row r="43011" spans="3:3">
      <c r="C43011" s="1"/>
    </row>
    <row r="43012" spans="3:3">
      <c r="C43012" s="1"/>
    </row>
    <row r="43013" spans="3:3">
      <c r="C43013" s="1"/>
    </row>
    <row r="43014" spans="3:3">
      <c r="C43014" s="1"/>
    </row>
    <row r="43015" spans="3:3">
      <c r="C43015" s="1"/>
    </row>
    <row r="43016" spans="3:3">
      <c r="C43016" s="1"/>
    </row>
    <row r="43017" spans="3:3">
      <c r="C43017" s="1"/>
    </row>
    <row r="43018" spans="3:3">
      <c r="C43018" s="1"/>
    </row>
    <row r="43019" spans="3:3">
      <c r="C43019" s="1"/>
    </row>
    <row r="43020" spans="3:3">
      <c r="C43020" s="1"/>
    </row>
    <row r="43021" spans="3:3">
      <c r="C43021" s="1"/>
    </row>
    <row r="43022" spans="3:3">
      <c r="C43022" s="1"/>
    </row>
    <row r="43023" spans="3:3">
      <c r="C43023" s="1"/>
    </row>
    <row r="43024" spans="3:3">
      <c r="C43024" s="1"/>
    </row>
    <row r="43025" spans="3:3">
      <c r="C43025" s="1"/>
    </row>
    <row r="43026" spans="3:3">
      <c r="C43026" s="1"/>
    </row>
    <row r="43027" spans="3:3">
      <c r="C43027" s="1"/>
    </row>
    <row r="43028" spans="3:3">
      <c r="C43028" s="1"/>
    </row>
    <row r="43029" spans="3:3">
      <c r="C43029" s="1"/>
    </row>
    <row r="43030" spans="3:3">
      <c r="C43030" s="1"/>
    </row>
    <row r="43031" spans="3:3">
      <c r="C43031" s="1"/>
    </row>
    <row r="43032" spans="3:3">
      <c r="C43032" s="1"/>
    </row>
    <row r="43033" spans="3:3">
      <c r="C43033" s="1"/>
    </row>
    <row r="43034" spans="3:3">
      <c r="C43034" s="1"/>
    </row>
    <row r="43035" spans="3:3">
      <c r="C43035" s="1"/>
    </row>
    <row r="43036" spans="3:3">
      <c r="C43036" s="1"/>
    </row>
    <row r="43037" spans="3:3">
      <c r="C43037" s="1"/>
    </row>
    <row r="43038" spans="3:3">
      <c r="C43038" s="1"/>
    </row>
    <row r="43039" spans="3:3">
      <c r="C43039" s="1"/>
    </row>
    <row r="43040" spans="3:3">
      <c r="C43040" s="1"/>
    </row>
    <row r="43041" spans="3:3">
      <c r="C43041" s="1"/>
    </row>
    <row r="43042" spans="3:3">
      <c r="C43042" s="1"/>
    </row>
    <row r="43043" spans="3:3">
      <c r="C43043" s="1"/>
    </row>
    <row r="43044" spans="3:3">
      <c r="C43044" s="1"/>
    </row>
    <row r="43045" spans="3:3">
      <c r="C43045" s="1"/>
    </row>
    <row r="43046" spans="3:3">
      <c r="C43046" s="1"/>
    </row>
    <row r="43047" spans="3:3">
      <c r="C43047" s="1"/>
    </row>
    <row r="43048" spans="3:3">
      <c r="C43048" s="1"/>
    </row>
    <row r="43049" spans="3:3">
      <c r="C43049" s="1"/>
    </row>
    <row r="43050" spans="3:3">
      <c r="C43050" s="1"/>
    </row>
    <row r="43051" spans="3:3">
      <c r="C43051" s="1"/>
    </row>
    <row r="43052" spans="3:3">
      <c r="C43052" s="1"/>
    </row>
    <row r="43053" spans="3:3">
      <c r="C43053" s="1"/>
    </row>
    <row r="43054" spans="3:3">
      <c r="C43054" s="1"/>
    </row>
    <row r="43055" spans="3:3">
      <c r="C43055" s="1"/>
    </row>
    <row r="43056" spans="3:3">
      <c r="C43056" s="1"/>
    </row>
    <row r="43057" spans="3:3">
      <c r="C43057" s="1"/>
    </row>
    <row r="43058" spans="3:3">
      <c r="C43058" s="1"/>
    </row>
    <row r="43059" spans="3:3">
      <c r="C43059" s="1"/>
    </row>
    <row r="43060" spans="3:3">
      <c r="C43060" s="1"/>
    </row>
    <row r="43061" spans="3:3">
      <c r="C43061" s="1"/>
    </row>
    <row r="43062" spans="3:3">
      <c r="C43062" s="1"/>
    </row>
    <row r="43063" spans="3:3">
      <c r="C43063" s="1"/>
    </row>
    <row r="43064" spans="3:3">
      <c r="C43064" s="1"/>
    </row>
    <row r="43065" spans="3:3">
      <c r="C43065" s="1"/>
    </row>
    <row r="43066" spans="3:3">
      <c r="C43066" s="1"/>
    </row>
    <row r="43067" spans="3:3">
      <c r="C43067" s="1"/>
    </row>
    <row r="43068" spans="3:3">
      <c r="C43068" s="1"/>
    </row>
    <row r="43069" spans="3:3">
      <c r="C43069" s="1"/>
    </row>
    <row r="43070" spans="3:3">
      <c r="C43070" s="1"/>
    </row>
    <row r="43071" spans="3:3">
      <c r="C43071" s="1"/>
    </row>
    <row r="43072" spans="3:3">
      <c r="C43072" s="1"/>
    </row>
    <row r="43073" spans="3:3">
      <c r="C43073" s="1"/>
    </row>
    <row r="43074" spans="3:3">
      <c r="C43074" s="1"/>
    </row>
    <row r="43075" spans="3:3">
      <c r="C43075" s="1"/>
    </row>
    <row r="43076" spans="3:3">
      <c r="C43076" s="1"/>
    </row>
    <row r="43077" spans="3:3">
      <c r="C43077" s="1"/>
    </row>
    <row r="43078" spans="3:3">
      <c r="C43078" s="1"/>
    </row>
    <row r="43079" spans="3:3">
      <c r="C43079" s="1"/>
    </row>
    <row r="43080" spans="3:3">
      <c r="C43080" s="1"/>
    </row>
    <row r="43081" spans="3:3">
      <c r="C43081" s="1"/>
    </row>
    <row r="43082" spans="3:3">
      <c r="C43082" s="1"/>
    </row>
    <row r="43083" spans="3:3">
      <c r="C43083" s="1"/>
    </row>
    <row r="43084" spans="3:3">
      <c r="C43084" s="1"/>
    </row>
    <row r="43085" spans="3:3">
      <c r="C43085" s="1"/>
    </row>
    <row r="43086" spans="3:3">
      <c r="C43086" s="1"/>
    </row>
    <row r="43087" spans="3:3">
      <c r="C43087" s="1"/>
    </row>
    <row r="43088" spans="3:3">
      <c r="C43088" s="1"/>
    </row>
    <row r="43089" spans="3:3">
      <c r="C43089" s="1"/>
    </row>
    <row r="43090" spans="3:3">
      <c r="C43090" s="1"/>
    </row>
    <row r="43091" spans="3:3">
      <c r="C43091" s="1"/>
    </row>
    <row r="43092" spans="3:3">
      <c r="C43092" s="1"/>
    </row>
    <row r="43093" spans="3:3">
      <c r="C43093" s="1"/>
    </row>
    <row r="43094" spans="3:3">
      <c r="C43094" s="1"/>
    </row>
    <row r="43095" spans="3:3">
      <c r="C43095" s="1"/>
    </row>
    <row r="43096" spans="3:3">
      <c r="C43096" s="1"/>
    </row>
    <row r="43097" spans="3:3">
      <c r="C43097" s="1"/>
    </row>
    <row r="43098" spans="3:3">
      <c r="C43098" s="1"/>
    </row>
    <row r="43099" spans="3:3">
      <c r="C43099" s="1"/>
    </row>
    <row r="43100" spans="3:3">
      <c r="C43100" s="1"/>
    </row>
    <row r="43101" spans="3:3">
      <c r="C43101" s="1"/>
    </row>
    <row r="43102" spans="3:3">
      <c r="C43102" s="1"/>
    </row>
    <row r="43103" spans="3:3">
      <c r="C43103" s="1"/>
    </row>
    <row r="43104" spans="3:3">
      <c r="C43104" s="1"/>
    </row>
    <row r="43105" spans="3:3">
      <c r="C43105" s="1"/>
    </row>
    <row r="43106" spans="3:3">
      <c r="C43106" s="1"/>
    </row>
    <row r="43107" spans="3:3">
      <c r="C43107" s="1"/>
    </row>
    <row r="43108" spans="3:3">
      <c r="C43108" s="1"/>
    </row>
    <row r="43109" spans="3:3">
      <c r="C43109" s="1"/>
    </row>
    <row r="43110" spans="3:3">
      <c r="C43110" s="1"/>
    </row>
    <row r="43111" spans="3:3">
      <c r="C43111" s="1"/>
    </row>
    <row r="43112" spans="3:3">
      <c r="C43112" s="1"/>
    </row>
    <row r="43113" spans="3:3">
      <c r="C43113" s="1"/>
    </row>
    <row r="43114" spans="3:3">
      <c r="C43114" s="1"/>
    </row>
    <row r="43115" spans="3:3">
      <c r="C43115" s="1"/>
    </row>
    <row r="43116" spans="3:3">
      <c r="C43116" s="1"/>
    </row>
    <row r="43117" spans="3:3">
      <c r="C43117" s="1"/>
    </row>
    <row r="43118" spans="3:3">
      <c r="C43118" s="1"/>
    </row>
    <row r="43119" spans="3:3">
      <c r="C43119" s="1"/>
    </row>
    <row r="43120" spans="3:3">
      <c r="C43120" s="1"/>
    </row>
    <row r="43121" spans="3:3">
      <c r="C43121" s="1"/>
    </row>
    <row r="43122" spans="3:3">
      <c r="C43122" s="1"/>
    </row>
    <row r="43123" spans="3:3">
      <c r="C43123" s="1"/>
    </row>
    <row r="43124" spans="3:3">
      <c r="C43124" s="1"/>
    </row>
    <row r="43125" spans="3:3">
      <c r="C43125" s="1"/>
    </row>
    <row r="43126" spans="3:3">
      <c r="C43126" s="1"/>
    </row>
    <row r="43127" spans="3:3">
      <c r="C43127" s="1"/>
    </row>
    <row r="43128" spans="3:3">
      <c r="C43128" s="1"/>
    </row>
    <row r="43129" spans="3:3">
      <c r="C43129" s="1"/>
    </row>
    <row r="43130" spans="3:3">
      <c r="C43130" s="1"/>
    </row>
    <row r="43131" spans="3:3">
      <c r="C43131" s="1"/>
    </row>
    <row r="43132" spans="3:3">
      <c r="C43132" s="1"/>
    </row>
    <row r="43133" spans="3:3">
      <c r="C43133" s="1"/>
    </row>
    <row r="43134" spans="3:3">
      <c r="C43134" s="1"/>
    </row>
    <row r="43135" spans="3:3">
      <c r="C43135" s="1"/>
    </row>
    <row r="43136" spans="3:3">
      <c r="C43136" s="1"/>
    </row>
    <row r="43137" spans="3:3">
      <c r="C43137" s="1"/>
    </row>
    <row r="43138" spans="3:3">
      <c r="C43138" s="1"/>
    </row>
    <row r="43139" spans="3:3">
      <c r="C43139" s="1"/>
    </row>
    <row r="43140" spans="3:3">
      <c r="C43140" s="1"/>
    </row>
    <row r="43141" spans="3:3">
      <c r="C43141" s="1"/>
    </row>
    <row r="43142" spans="3:3">
      <c r="C43142" s="1"/>
    </row>
    <row r="43143" spans="3:3">
      <c r="C43143" s="1"/>
    </row>
    <row r="43144" spans="3:3">
      <c r="C43144" s="1"/>
    </row>
    <row r="43145" spans="3:3">
      <c r="C43145" s="1"/>
    </row>
    <row r="43146" spans="3:3">
      <c r="C43146" s="1"/>
    </row>
    <row r="43147" spans="3:3">
      <c r="C43147" s="1"/>
    </row>
    <row r="43148" spans="3:3">
      <c r="C43148" s="1"/>
    </row>
    <row r="43149" spans="3:3">
      <c r="C43149" s="1"/>
    </row>
    <row r="43150" spans="3:3">
      <c r="C43150" s="1"/>
    </row>
    <row r="43151" spans="3:3">
      <c r="C43151" s="1"/>
    </row>
    <row r="43152" spans="3:3">
      <c r="C43152" s="1"/>
    </row>
    <row r="43153" spans="3:3">
      <c r="C43153" s="1"/>
    </row>
    <row r="43154" spans="3:3">
      <c r="C43154" s="1"/>
    </row>
    <row r="43155" spans="3:3">
      <c r="C43155" s="1"/>
    </row>
    <row r="43156" spans="3:3">
      <c r="C43156" s="1"/>
    </row>
    <row r="43157" spans="3:3">
      <c r="C43157" s="1"/>
    </row>
    <row r="43158" spans="3:3">
      <c r="C43158" s="1"/>
    </row>
    <row r="43159" spans="3:3">
      <c r="C43159" s="1"/>
    </row>
    <row r="43160" spans="3:3">
      <c r="C43160" s="1"/>
    </row>
    <row r="43161" spans="3:3">
      <c r="C43161" s="1"/>
    </row>
    <row r="43162" spans="3:3">
      <c r="C43162" s="1"/>
    </row>
    <row r="43163" spans="3:3">
      <c r="C43163" s="1"/>
    </row>
    <row r="43164" spans="3:3">
      <c r="C43164" s="1"/>
    </row>
    <row r="43165" spans="3:3">
      <c r="C43165" s="1"/>
    </row>
    <row r="43166" spans="3:3">
      <c r="C43166" s="1"/>
    </row>
    <row r="43167" spans="3:3">
      <c r="C43167" s="1"/>
    </row>
    <row r="43168" spans="3:3">
      <c r="C43168" s="1"/>
    </row>
    <row r="43169" spans="3:3">
      <c r="C43169" s="1"/>
    </row>
    <row r="43170" spans="3:3">
      <c r="C43170" s="1"/>
    </row>
    <row r="43171" spans="3:3">
      <c r="C43171" s="1"/>
    </row>
    <row r="43172" spans="3:3">
      <c r="C43172" s="1"/>
    </row>
    <row r="43173" spans="3:3">
      <c r="C43173" s="1"/>
    </row>
    <row r="43174" spans="3:3">
      <c r="C43174" s="1"/>
    </row>
    <row r="43175" spans="3:3">
      <c r="C43175" s="1"/>
    </row>
    <row r="43176" spans="3:3">
      <c r="C43176" s="1"/>
    </row>
    <row r="43177" spans="3:3">
      <c r="C43177" s="1"/>
    </row>
    <row r="43178" spans="3:3">
      <c r="C43178" s="1"/>
    </row>
    <row r="43179" spans="3:3">
      <c r="C43179" s="1"/>
    </row>
    <row r="43180" spans="3:3">
      <c r="C43180" s="1"/>
    </row>
    <row r="43181" spans="3:3">
      <c r="C43181" s="1"/>
    </row>
    <row r="43182" spans="3:3">
      <c r="C43182" s="1"/>
    </row>
    <row r="43183" spans="3:3">
      <c r="C43183" s="1"/>
    </row>
    <row r="43184" spans="3:3">
      <c r="C43184" s="1"/>
    </row>
    <row r="43185" spans="3:3">
      <c r="C43185" s="1"/>
    </row>
    <row r="43186" spans="3:3">
      <c r="C43186" s="1"/>
    </row>
    <row r="43187" spans="3:3">
      <c r="C43187" s="1"/>
    </row>
    <row r="43188" spans="3:3">
      <c r="C43188" s="1"/>
    </row>
    <row r="43189" spans="3:3">
      <c r="C43189" s="1"/>
    </row>
    <row r="43190" spans="3:3">
      <c r="C43190" s="1"/>
    </row>
    <row r="43191" spans="3:3">
      <c r="C43191" s="1"/>
    </row>
    <row r="43192" spans="3:3">
      <c r="C43192" s="1"/>
    </row>
    <row r="43193" spans="3:3">
      <c r="C43193" s="1"/>
    </row>
    <row r="43194" spans="3:3">
      <c r="C43194" s="1"/>
    </row>
    <row r="43195" spans="3:3">
      <c r="C43195" s="1"/>
    </row>
    <row r="43196" spans="3:3">
      <c r="C43196" s="1"/>
    </row>
    <row r="43197" spans="3:3">
      <c r="C43197" s="1"/>
    </row>
    <row r="43198" spans="3:3">
      <c r="C43198" s="1"/>
    </row>
    <row r="43199" spans="3:3">
      <c r="C43199" s="1"/>
    </row>
    <row r="43200" spans="3:3">
      <c r="C43200" s="1"/>
    </row>
    <row r="43201" spans="3:3">
      <c r="C43201" s="1"/>
    </row>
    <row r="43202" spans="3:3">
      <c r="C43202" s="1"/>
    </row>
    <row r="43203" spans="3:3">
      <c r="C43203" s="1"/>
    </row>
    <row r="43204" spans="3:3">
      <c r="C43204" s="1"/>
    </row>
    <row r="43205" spans="3:3">
      <c r="C43205" s="1"/>
    </row>
    <row r="43206" spans="3:3">
      <c r="C43206" s="1"/>
    </row>
    <row r="43207" spans="3:3">
      <c r="C43207" s="1"/>
    </row>
    <row r="43208" spans="3:3">
      <c r="C43208" s="1"/>
    </row>
    <row r="43209" spans="3:3">
      <c r="C43209" s="1"/>
    </row>
    <row r="43210" spans="3:3">
      <c r="C43210" s="1"/>
    </row>
    <row r="43211" spans="3:3">
      <c r="C43211" s="1"/>
    </row>
    <row r="43212" spans="3:3">
      <c r="C43212" s="1"/>
    </row>
    <row r="43213" spans="3:3">
      <c r="C43213" s="1"/>
    </row>
    <row r="43214" spans="3:3">
      <c r="C43214" s="1"/>
    </row>
    <row r="43215" spans="3:3">
      <c r="C43215" s="1"/>
    </row>
    <row r="43216" spans="3:3">
      <c r="C43216" s="1"/>
    </row>
    <row r="43217" spans="3:3">
      <c r="C43217" s="1"/>
    </row>
    <row r="43218" spans="3:3">
      <c r="C43218" s="1"/>
    </row>
    <row r="43219" spans="3:3">
      <c r="C43219" s="1"/>
    </row>
    <row r="43220" spans="3:3">
      <c r="C43220" s="1"/>
    </row>
    <row r="43221" spans="3:3">
      <c r="C43221" s="1"/>
    </row>
    <row r="43222" spans="3:3">
      <c r="C43222" s="1"/>
    </row>
    <row r="43223" spans="3:3">
      <c r="C43223" s="1"/>
    </row>
    <row r="43224" spans="3:3">
      <c r="C43224" s="1"/>
    </row>
    <row r="43225" spans="3:3">
      <c r="C43225" s="1"/>
    </row>
    <row r="43226" spans="3:3">
      <c r="C43226" s="1"/>
    </row>
    <row r="43227" spans="3:3">
      <c r="C43227" s="1"/>
    </row>
    <row r="43228" spans="3:3">
      <c r="C43228" s="1"/>
    </row>
    <row r="43229" spans="3:3">
      <c r="C43229" s="1"/>
    </row>
    <row r="43230" spans="3:3">
      <c r="C43230" s="1"/>
    </row>
    <row r="43231" spans="3:3">
      <c r="C43231" s="1"/>
    </row>
    <row r="43232" spans="3:3">
      <c r="C43232" s="1"/>
    </row>
    <row r="43233" spans="3:3">
      <c r="C43233" s="1"/>
    </row>
    <row r="43234" spans="3:3">
      <c r="C43234" s="1"/>
    </row>
    <row r="43235" spans="3:3">
      <c r="C43235" s="1"/>
    </row>
    <row r="43236" spans="3:3">
      <c r="C43236" s="1"/>
    </row>
    <row r="43237" spans="3:3">
      <c r="C43237" s="1"/>
    </row>
    <row r="43238" spans="3:3">
      <c r="C43238" s="1"/>
    </row>
    <row r="43239" spans="3:3">
      <c r="C43239" s="1"/>
    </row>
    <row r="43240" spans="3:3">
      <c r="C43240" s="1"/>
    </row>
    <row r="43241" spans="3:3">
      <c r="C43241" s="1"/>
    </row>
    <row r="43242" spans="3:3">
      <c r="C43242" s="1"/>
    </row>
    <row r="43243" spans="3:3">
      <c r="C43243" s="1"/>
    </row>
    <row r="43244" spans="3:3">
      <c r="C43244" s="1"/>
    </row>
    <row r="43245" spans="3:3">
      <c r="C43245" s="1"/>
    </row>
    <row r="43246" spans="3:3">
      <c r="C43246" s="1"/>
    </row>
    <row r="43247" spans="3:3">
      <c r="C43247" s="1"/>
    </row>
    <row r="43248" spans="3:3">
      <c r="C43248" s="1"/>
    </row>
    <row r="43249" spans="3:3">
      <c r="C43249" s="1"/>
    </row>
    <row r="43250" spans="3:3">
      <c r="C43250" s="1"/>
    </row>
    <row r="43251" spans="3:3">
      <c r="C43251" s="1"/>
    </row>
    <row r="43252" spans="3:3">
      <c r="C43252" s="1"/>
    </row>
    <row r="43253" spans="3:3">
      <c r="C43253" s="1"/>
    </row>
    <row r="43254" spans="3:3">
      <c r="C43254" s="1"/>
    </row>
    <row r="43255" spans="3:3">
      <c r="C43255" s="1"/>
    </row>
    <row r="43256" spans="3:3">
      <c r="C43256" s="1"/>
    </row>
    <row r="43257" spans="3:3">
      <c r="C43257" s="1"/>
    </row>
    <row r="43258" spans="3:3">
      <c r="C43258" s="1"/>
    </row>
    <row r="43259" spans="3:3">
      <c r="C43259" s="1"/>
    </row>
    <row r="43260" spans="3:3">
      <c r="C43260" s="1"/>
    </row>
    <row r="43261" spans="3:3">
      <c r="C43261" s="1"/>
    </row>
    <row r="43262" spans="3:3">
      <c r="C43262" s="1"/>
    </row>
    <row r="43263" spans="3:3">
      <c r="C43263" s="1"/>
    </row>
    <row r="43264" spans="3:3">
      <c r="C43264" s="1"/>
    </row>
    <row r="43265" spans="3:3">
      <c r="C43265" s="1"/>
    </row>
    <row r="43266" spans="3:3">
      <c r="C43266" s="1"/>
    </row>
    <row r="43267" spans="3:3">
      <c r="C43267" s="1"/>
    </row>
    <row r="43268" spans="3:3">
      <c r="C43268" s="1"/>
    </row>
    <row r="43269" spans="3:3">
      <c r="C43269" s="1"/>
    </row>
    <row r="43270" spans="3:3">
      <c r="C43270" s="1"/>
    </row>
    <row r="43271" spans="3:3">
      <c r="C43271" s="1"/>
    </row>
    <row r="43272" spans="3:3">
      <c r="C43272" s="1"/>
    </row>
    <row r="43273" spans="3:3">
      <c r="C43273" s="1"/>
    </row>
    <row r="43274" spans="3:3">
      <c r="C43274" s="1"/>
    </row>
    <row r="43275" spans="3:3">
      <c r="C43275" s="1"/>
    </row>
    <row r="43276" spans="3:3">
      <c r="C43276" s="1"/>
    </row>
    <row r="43277" spans="3:3">
      <c r="C43277" s="1"/>
    </row>
    <row r="43278" spans="3:3">
      <c r="C43278" s="1"/>
    </row>
    <row r="43279" spans="3:3">
      <c r="C43279" s="1"/>
    </row>
    <row r="43280" spans="3:3">
      <c r="C43280" s="1"/>
    </row>
    <row r="43281" spans="3:3">
      <c r="C43281" s="1"/>
    </row>
    <row r="43282" spans="3:3">
      <c r="C43282" s="1"/>
    </row>
    <row r="43283" spans="3:3">
      <c r="C43283" s="1"/>
    </row>
    <row r="43284" spans="3:3">
      <c r="C43284" s="1"/>
    </row>
    <row r="43285" spans="3:3">
      <c r="C43285" s="1"/>
    </row>
    <row r="43286" spans="3:3">
      <c r="C43286" s="1"/>
    </row>
    <row r="43287" spans="3:3">
      <c r="C43287" s="1"/>
    </row>
    <row r="43288" spans="3:3">
      <c r="C43288" s="1"/>
    </row>
    <row r="43289" spans="3:3">
      <c r="C43289" s="1"/>
    </row>
    <row r="43290" spans="3:3">
      <c r="C43290" s="1"/>
    </row>
    <row r="43291" spans="3:3">
      <c r="C43291" s="1"/>
    </row>
    <row r="43292" spans="3:3">
      <c r="C43292" s="1"/>
    </row>
    <row r="43293" spans="3:3">
      <c r="C43293" s="1"/>
    </row>
    <row r="43294" spans="3:3">
      <c r="C43294" s="1"/>
    </row>
    <row r="43295" spans="3:3">
      <c r="C43295" s="1"/>
    </row>
    <row r="43296" spans="3:3">
      <c r="C43296" s="1"/>
    </row>
    <row r="43297" spans="3:3">
      <c r="C43297" s="1"/>
    </row>
    <row r="43298" spans="3:3">
      <c r="C43298" s="1"/>
    </row>
    <row r="43299" spans="3:3">
      <c r="C43299" s="1"/>
    </row>
    <row r="43300" spans="3:3">
      <c r="C43300" s="1"/>
    </row>
    <row r="43301" spans="3:3">
      <c r="C43301" s="1"/>
    </row>
    <row r="43302" spans="3:3">
      <c r="C43302" s="1"/>
    </row>
    <row r="43303" spans="3:3">
      <c r="C43303" s="1"/>
    </row>
    <row r="43304" spans="3:3">
      <c r="C43304" s="1"/>
    </row>
    <row r="43305" spans="3:3">
      <c r="C43305" s="1"/>
    </row>
    <row r="43306" spans="3:3">
      <c r="C43306" s="1"/>
    </row>
    <row r="43307" spans="3:3">
      <c r="C43307" s="1"/>
    </row>
    <row r="43308" spans="3:3">
      <c r="C43308" s="1"/>
    </row>
    <row r="43309" spans="3:3">
      <c r="C43309" s="1"/>
    </row>
    <row r="43310" spans="3:3">
      <c r="C43310" s="1"/>
    </row>
    <row r="43311" spans="3:3">
      <c r="C43311" s="1"/>
    </row>
    <row r="43312" spans="3:3">
      <c r="C43312" s="1"/>
    </row>
    <row r="43313" spans="3:3">
      <c r="C43313" s="1"/>
    </row>
    <row r="43314" spans="3:3">
      <c r="C43314" s="1"/>
    </row>
    <row r="43315" spans="3:3">
      <c r="C43315" s="1"/>
    </row>
    <row r="43316" spans="3:3">
      <c r="C43316" s="1"/>
    </row>
    <row r="43317" spans="3:3">
      <c r="C43317" s="1"/>
    </row>
    <row r="43318" spans="3:3">
      <c r="C43318" s="1"/>
    </row>
    <row r="43319" spans="3:3">
      <c r="C43319" s="1"/>
    </row>
    <row r="43320" spans="3:3">
      <c r="C43320" s="1"/>
    </row>
    <row r="43321" spans="3:3">
      <c r="C43321" s="1"/>
    </row>
    <row r="43322" spans="3:3">
      <c r="C43322" s="1"/>
    </row>
    <row r="43323" spans="3:3">
      <c r="C43323" s="1"/>
    </row>
    <row r="43324" spans="3:3">
      <c r="C43324" s="1"/>
    </row>
    <row r="43325" spans="3:3">
      <c r="C43325" s="1"/>
    </row>
    <row r="43326" spans="3:3">
      <c r="C43326" s="1"/>
    </row>
    <row r="43327" spans="3:3">
      <c r="C43327" s="1"/>
    </row>
    <row r="43328" spans="3:3">
      <c r="C43328" s="1"/>
    </row>
    <row r="43329" spans="3:3">
      <c r="C43329" s="1"/>
    </row>
    <row r="43330" spans="3:3">
      <c r="C43330" s="1"/>
    </row>
    <row r="43331" spans="3:3">
      <c r="C43331" s="1"/>
    </row>
    <row r="43332" spans="3:3">
      <c r="C43332" s="1"/>
    </row>
    <row r="43333" spans="3:3">
      <c r="C43333" s="1"/>
    </row>
    <row r="43334" spans="3:3">
      <c r="C43334" s="1"/>
    </row>
    <row r="43335" spans="3:3">
      <c r="C43335" s="1"/>
    </row>
    <row r="43336" spans="3:3">
      <c r="C43336" s="1"/>
    </row>
    <row r="43337" spans="3:3">
      <c r="C43337" s="1"/>
    </row>
    <row r="43338" spans="3:3">
      <c r="C43338" s="1"/>
    </row>
    <row r="43339" spans="3:3">
      <c r="C43339" s="1"/>
    </row>
    <row r="43340" spans="3:3">
      <c r="C43340" s="1"/>
    </row>
    <row r="43341" spans="3:3">
      <c r="C43341" s="1"/>
    </row>
    <row r="43342" spans="3:3">
      <c r="C43342" s="1"/>
    </row>
    <row r="43343" spans="3:3">
      <c r="C43343" s="1"/>
    </row>
    <row r="43344" spans="3:3">
      <c r="C43344" s="1"/>
    </row>
    <row r="43345" spans="3:3">
      <c r="C43345" s="1"/>
    </row>
    <row r="43346" spans="3:3">
      <c r="C43346" s="1"/>
    </row>
    <row r="43347" spans="3:3">
      <c r="C43347" s="1"/>
    </row>
    <row r="43348" spans="3:3">
      <c r="C43348" s="1"/>
    </row>
    <row r="43349" spans="3:3">
      <c r="C43349" s="1"/>
    </row>
    <row r="43350" spans="3:3">
      <c r="C43350" s="1"/>
    </row>
    <row r="43351" spans="3:3">
      <c r="C43351" s="1"/>
    </row>
    <row r="43352" spans="3:3">
      <c r="C43352" s="1"/>
    </row>
    <row r="43353" spans="3:3">
      <c r="C43353" s="1"/>
    </row>
    <row r="43354" spans="3:3">
      <c r="C43354" s="1"/>
    </row>
    <row r="43355" spans="3:3">
      <c r="C43355" s="1"/>
    </row>
    <row r="43356" spans="3:3">
      <c r="C43356" s="1"/>
    </row>
    <row r="43357" spans="3:3">
      <c r="C43357" s="1"/>
    </row>
    <row r="43358" spans="3:3">
      <c r="C43358" s="1"/>
    </row>
    <row r="43359" spans="3:3">
      <c r="C43359" s="1"/>
    </row>
    <row r="43360" spans="3:3">
      <c r="C43360" s="1"/>
    </row>
    <row r="43361" spans="3:3">
      <c r="C43361" s="1"/>
    </row>
    <row r="43362" spans="3:3">
      <c r="C43362" s="1"/>
    </row>
    <row r="43363" spans="3:3">
      <c r="C43363" s="1"/>
    </row>
    <row r="43364" spans="3:3">
      <c r="C43364" s="1"/>
    </row>
    <row r="43365" spans="3:3">
      <c r="C43365" s="1"/>
    </row>
    <row r="43366" spans="3:3">
      <c r="C43366" s="1"/>
    </row>
    <row r="43367" spans="3:3">
      <c r="C43367" s="1"/>
    </row>
    <row r="43368" spans="3:3">
      <c r="C43368" s="1"/>
    </row>
    <row r="43369" spans="3:3">
      <c r="C43369" s="1"/>
    </row>
    <row r="43370" spans="3:3">
      <c r="C43370" s="1"/>
    </row>
    <row r="43371" spans="3:3">
      <c r="C43371" s="1"/>
    </row>
    <row r="43372" spans="3:3">
      <c r="C43372" s="1"/>
    </row>
    <row r="43373" spans="3:3">
      <c r="C43373" s="1"/>
    </row>
    <row r="43374" spans="3:3">
      <c r="C43374" s="1"/>
    </row>
    <row r="43375" spans="3:3">
      <c r="C43375" s="1"/>
    </row>
    <row r="43376" spans="3:3">
      <c r="C43376" s="1"/>
    </row>
    <row r="43377" spans="3:3">
      <c r="C43377" s="1"/>
    </row>
    <row r="43378" spans="3:3">
      <c r="C43378" s="1"/>
    </row>
    <row r="43379" spans="3:3">
      <c r="C43379" s="1"/>
    </row>
    <row r="43380" spans="3:3">
      <c r="C43380" s="1"/>
    </row>
    <row r="43381" spans="3:3">
      <c r="C43381" s="1"/>
    </row>
    <row r="43382" spans="3:3">
      <c r="C43382" s="1"/>
    </row>
    <row r="43383" spans="3:3">
      <c r="C43383" s="1"/>
    </row>
    <row r="43384" spans="3:3">
      <c r="C43384" s="1"/>
    </row>
    <row r="43385" spans="3:3">
      <c r="C43385" s="1"/>
    </row>
    <row r="43386" spans="3:3">
      <c r="C43386" s="1"/>
    </row>
    <row r="43387" spans="3:3">
      <c r="C43387" s="1"/>
    </row>
    <row r="43388" spans="3:3">
      <c r="C43388" s="1"/>
    </row>
    <row r="43389" spans="3:3">
      <c r="C43389" s="1"/>
    </row>
    <row r="43390" spans="3:3">
      <c r="C43390" s="1"/>
    </row>
    <row r="43391" spans="3:3">
      <c r="C43391" s="1"/>
    </row>
    <row r="43392" spans="3:3">
      <c r="C43392" s="1"/>
    </row>
    <row r="43393" spans="3:3">
      <c r="C43393" s="1"/>
    </row>
    <row r="43394" spans="3:3">
      <c r="C43394" s="1"/>
    </row>
    <row r="43395" spans="3:3">
      <c r="C43395" s="1"/>
    </row>
    <row r="43396" spans="3:3">
      <c r="C43396" s="1"/>
    </row>
    <row r="43397" spans="3:3">
      <c r="C43397" s="1"/>
    </row>
    <row r="43398" spans="3:3">
      <c r="C43398" s="1"/>
    </row>
    <row r="43399" spans="3:3">
      <c r="C43399" s="1"/>
    </row>
    <row r="43400" spans="3:3">
      <c r="C43400" s="1"/>
    </row>
    <row r="43401" spans="3:3">
      <c r="C43401" s="1"/>
    </row>
    <row r="43402" spans="3:3">
      <c r="C43402" s="1"/>
    </row>
    <row r="43403" spans="3:3">
      <c r="C43403" s="1"/>
    </row>
    <row r="43404" spans="3:3">
      <c r="C43404" s="1"/>
    </row>
    <row r="43405" spans="3:3">
      <c r="C43405" s="1"/>
    </row>
    <row r="43406" spans="3:3">
      <c r="C43406" s="1"/>
    </row>
    <row r="43407" spans="3:3">
      <c r="C43407" s="1"/>
    </row>
    <row r="43408" spans="3:3">
      <c r="C43408" s="1"/>
    </row>
    <row r="43409" spans="3:3">
      <c r="C43409" s="1"/>
    </row>
    <row r="43410" spans="3:3">
      <c r="C43410" s="1"/>
    </row>
    <row r="43411" spans="3:3">
      <c r="C43411" s="1"/>
    </row>
    <row r="43412" spans="3:3">
      <c r="C43412" s="1"/>
    </row>
    <row r="43413" spans="3:3">
      <c r="C43413" s="1"/>
    </row>
    <row r="43414" spans="3:3">
      <c r="C43414" s="1"/>
    </row>
    <row r="43415" spans="3:3">
      <c r="C43415" s="1"/>
    </row>
    <row r="43416" spans="3:3">
      <c r="C43416" s="1"/>
    </row>
    <row r="43417" spans="3:3">
      <c r="C43417" s="1"/>
    </row>
    <row r="43418" spans="3:3">
      <c r="C43418" s="1"/>
    </row>
    <row r="43419" spans="3:3">
      <c r="C43419" s="1"/>
    </row>
    <row r="43420" spans="3:3">
      <c r="C43420" s="1"/>
    </row>
    <row r="43421" spans="3:3">
      <c r="C43421" s="1"/>
    </row>
    <row r="43422" spans="3:3">
      <c r="C43422" s="1"/>
    </row>
    <row r="43423" spans="3:3">
      <c r="C43423" s="1"/>
    </row>
    <row r="43424" spans="3:3">
      <c r="C43424" s="1"/>
    </row>
    <row r="43425" spans="3:3">
      <c r="C43425" s="1"/>
    </row>
    <row r="43426" spans="3:3">
      <c r="C43426" s="1"/>
    </row>
    <row r="43427" spans="3:3">
      <c r="C43427" s="1"/>
    </row>
    <row r="43428" spans="3:3">
      <c r="C43428" s="1"/>
    </row>
    <row r="43429" spans="3:3">
      <c r="C43429" s="1"/>
    </row>
    <row r="43430" spans="3:3">
      <c r="C43430" s="1"/>
    </row>
    <row r="43431" spans="3:3">
      <c r="C43431" s="1"/>
    </row>
    <row r="43432" spans="3:3">
      <c r="C43432" s="1"/>
    </row>
    <row r="43433" spans="3:3">
      <c r="C43433" s="1"/>
    </row>
    <row r="43434" spans="3:3">
      <c r="C43434" s="1"/>
    </row>
    <row r="43435" spans="3:3">
      <c r="C43435" s="1"/>
    </row>
    <row r="43436" spans="3:3">
      <c r="C43436" s="1"/>
    </row>
    <row r="43437" spans="3:3">
      <c r="C43437" s="1"/>
    </row>
    <row r="43438" spans="3:3">
      <c r="C43438" s="1"/>
    </row>
    <row r="43439" spans="3:3">
      <c r="C43439" s="1"/>
    </row>
    <row r="43440" spans="3:3">
      <c r="C43440" s="1"/>
    </row>
    <row r="43441" spans="3:3">
      <c r="C43441" s="1"/>
    </row>
    <row r="43442" spans="3:3">
      <c r="C43442" s="1"/>
    </row>
    <row r="43443" spans="3:3">
      <c r="C43443" s="1"/>
    </row>
    <row r="43444" spans="3:3">
      <c r="C43444" s="1"/>
    </row>
    <row r="43445" spans="3:3">
      <c r="C43445" s="1"/>
    </row>
    <row r="43446" spans="3:3">
      <c r="C43446" s="1"/>
    </row>
    <row r="43447" spans="3:3">
      <c r="C43447" s="1"/>
    </row>
    <row r="43448" spans="3:3">
      <c r="C43448" s="1"/>
    </row>
    <row r="43449" spans="3:3">
      <c r="C43449" s="1"/>
    </row>
    <row r="43450" spans="3:3">
      <c r="C43450" s="1"/>
    </row>
    <row r="43451" spans="3:3">
      <c r="C43451" s="1"/>
    </row>
    <row r="43452" spans="3:3">
      <c r="C43452" s="1"/>
    </row>
    <row r="43453" spans="3:3">
      <c r="C43453" s="1"/>
    </row>
    <row r="43454" spans="3:3">
      <c r="C43454" s="1"/>
    </row>
    <row r="43455" spans="3:3">
      <c r="C43455" s="1"/>
    </row>
    <row r="43456" spans="3:3">
      <c r="C43456" s="1"/>
    </row>
    <row r="43457" spans="3:3">
      <c r="C43457" s="1"/>
    </row>
    <row r="43458" spans="3:3">
      <c r="C43458" s="1"/>
    </row>
    <row r="43459" spans="3:3">
      <c r="C43459" s="1"/>
    </row>
    <row r="43460" spans="3:3">
      <c r="C43460" s="1"/>
    </row>
    <row r="43461" spans="3:3">
      <c r="C43461" s="1"/>
    </row>
    <row r="43462" spans="3:3">
      <c r="C43462" s="1"/>
    </row>
    <row r="43463" spans="3:3">
      <c r="C43463" s="1"/>
    </row>
    <row r="43464" spans="3:3">
      <c r="C43464" s="1"/>
    </row>
    <row r="43465" spans="3:3">
      <c r="C43465" s="1"/>
    </row>
    <row r="43466" spans="3:3">
      <c r="C43466" s="1"/>
    </row>
    <row r="43467" spans="3:3">
      <c r="C43467" s="1"/>
    </row>
    <row r="43468" spans="3:3">
      <c r="C43468" s="1"/>
    </row>
    <row r="43469" spans="3:3">
      <c r="C43469" s="1"/>
    </row>
    <row r="43470" spans="3:3">
      <c r="C43470" s="1"/>
    </row>
    <row r="43471" spans="3:3">
      <c r="C43471" s="1"/>
    </row>
    <row r="43472" spans="3:3">
      <c r="C43472" s="1"/>
    </row>
    <row r="43473" spans="3:3">
      <c r="C43473" s="1"/>
    </row>
    <row r="43474" spans="3:3">
      <c r="C43474" s="1"/>
    </row>
    <row r="43475" spans="3:3">
      <c r="C43475" s="1"/>
    </row>
    <row r="43476" spans="3:3">
      <c r="C43476" s="1"/>
    </row>
    <row r="43477" spans="3:3">
      <c r="C43477" s="1"/>
    </row>
    <row r="43478" spans="3:3">
      <c r="C43478" s="1"/>
    </row>
    <row r="43479" spans="3:3">
      <c r="C43479" s="1"/>
    </row>
    <row r="43480" spans="3:3">
      <c r="C43480" s="1"/>
    </row>
    <row r="43481" spans="3:3">
      <c r="C43481" s="1"/>
    </row>
    <row r="43482" spans="3:3">
      <c r="C43482" s="1"/>
    </row>
    <row r="43483" spans="3:3">
      <c r="C43483" s="1"/>
    </row>
    <row r="43484" spans="3:3">
      <c r="C43484" s="1"/>
    </row>
    <row r="43485" spans="3:3">
      <c r="C43485" s="1"/>
    </row>
    <row r="43486" spans="3:3">
      <c r="C43486" s="1"/>
    </row>
    <row r="43487" spans="3:3">
      <c r="C43487" s="1"/>
    </row>
    <row r="43488" spans="3:3">
      <c r="C43488" s="1"/>
    </row>
    <row r="43489" spans="3:3">
      <c r="C43489" s="1"/>
    </row>
    <row r="43490" spans="3:3">
      <c r="C43490" s="1"/>
    </row>
    <row r="43491" spans="3:3">
      <c r="C43491" s="1"/>
    </row>
    <row r="43492" spans="3:3">
      <c r="C43492" s="1"/>
    </row>
    <row r="43493" spans="3:3">
      <c r="C43493" s="1"/>
    </row>
    <row r="43494" spans="3:3">
      <c r="C43494" s="1"/>
    </row>
    <row r="43495" spans="3:3">
      <c r="C43495" s="1"/>
    </row>
    <row r="43496" spans="3:3">
      <c r="C43496" s="1"/>
    </row>
    <row r="43497" spans="3:3">
      <c r="C43497" s="1"/>
    </row>
    <row r="43498" spans="3:3">
      <c r="C43498" s="1"/>
    </row>
    <row r="43499" spans="3:3">
      <c r="C43499" s="1"/>
    </row>
    <row r="43500" spans="3:3">
      <c r="C43500" s="1"/>
    </row>
    <row r="43501" spans="3:3">
      <c r="C43501" s="1"/>
    </row>
    <row r="43502" spans="3:3">
      <c r="C43502" s="1"/>
    </row>
    <row r="43503" spans="3:3">
      <c r="C43503" s="1"/>
    </row>
    <row r="43504" spans="3:3">
      <c r="C43504" s="1"/>
    </row>
    <row r="43505" spans="3:3">
      <c r="C43505" s="1"/>
    </row>
    <row r="43506" spans="3:3">
      <c r="C43506" s="1"/>
    </row>
    <row r="43507" spans="3:3">
      <c r="C43507" s="1"/>
    </row>
    <row r="43508" spans="3:3">
      <c r="C43508" s="1"/>
    </row>
    <row r="43509" spans="3:3">
      <c r="C43509" s="1"/>
    </row>
    <row r="43510" spans="3:3">
      <c r="C43510" s="1"/>
    </row>
    <row r="43511" spans="3:3">
      <c r="C43511" s="1"/>
    </row>
    <row r="43512" spans="3:3">
      <c r="C43512" s="1"/>
    </row>
    <row r="43513" spans="3:3">
      <c r="C43513" s="1"/>
    </row>
    <row r="43514" spans="3:3">
      <c r="C43514" s="1"/>
    </row>
    <row r="43515" spans="3:3">
      <c r="C43515" s="1"/>
    </row>
    <row r="43516" spans="3:3">
      <c r="C43516" s="1"/>
    </row>
    <row r="43517" spans="3:3">
      <c r="C43517" s="1"/>
    </row>
    <row r="43518" spans="3:3">
      <c r="C43518" s="1"/>
    </row>
    <row r="43519" spans="3:3">
      <c r="C43519" s="1"/>
    </row>
    <row r="43520" spans="3:3">
      <c r="C43520" s="1"/>
    </row>
    <row r="43521" spans="3:3">
      <c r="C43521" s="1"/>
    </row>
    <row r="43522" spans="3:3">
      <c r="C43522" s="1"/>
    </row>
    <row r="43523" spans="3:3">
      <c r="C43523" s="1"/>
    </row>
    <row r="43524" spans="3:3">
      <c r="C43524" s="1"/>
    </row>
    <row r="43525" spans="3:3">
      <c r="C43525" s="1"/>
    </row>
    <row r="43526" spans="3:3">
      <c r="C43526" s="1"/>
    </row>
    <row r="43527" spans="3:3">
      <c r="C43527" s="1"/>
    </row>
    <row r="43528" spans="3:3">
      <c r="C43528" s="1"/>
    </row>
    <row r="43529" spans="3:3">
      <c r="C43529" s="1"/>
    </row>
    <row r="43530" spans="3:3">
      <c r="C43530" s="1"/>
    </row>
    <row r="43531" spans="3:3">
      <c r="C43531" s="1"/>
    </row>
    <row r="43532" spans="3:3">
      <c r="C43532" s="1"/>
    </row>
    <row r="43533" spans="3:3">
      <c r="C43533" s="1"/>
    </row>
    <row r="43534" spans="3:3">
      <c r="C43534" s="1"/>
    </row>
    <row r="43535" spans="3:3">
      <c r="C43535" s="1"/>
    </row>
    <row r="43536" spans="3:3">
      <c r="C43536" s="1"/>
    </row>
    <row r="43537" spans="3:3">
      <c r="C43537" s="1"/>
    </row>
    <row r="43538" spans="3:3">
      <c r="C43538" s="1"/>
    </row>
    <row r="43539" spans="3:3">
      <c r="C43539" s="1"/>
    </row>
    <row r="43540" spans="3:3">
      <c r="C43540" s="1"/>
    </row>
    <row r="43541" spans="3:3">
      <c r="C43541" s="1"/>
    </row>
    <row r="43542" spans="3:3">
      <c r="C43542" s="1"/>
    </row>
    <row r="43543" spans="3:3">
      <c r="C43543" s="1"/>
    </row>
    <row r="43544" spans="3:3">
      <c r="C43544" s="1"/>
    </row>
    <row r="43545" spans="3:3">
      <c r="C43545" s="1"/>
    </row>
    <row r="43546" spans="3:3">
      <c r="C43546" s="1"/>
    </row>
    <row r="43547" spans="3:3">
      <c r="C43547" s="1"/>
    </row>
    <row r="43548" spans="3:3">
      <c r="C43548" s="1"/>
    </row>
    <row r="43549" spans="3:3">
      <c r="C43549" s="1"/>
    </row>
    <row r="43550" spans="3:3">
      <c r="C43550" s="1"/>
    </row>
    <row r="43551" spans="3:3">
      <c r="C43551" s="1"/>
    </row>
    <row r="43552" spans="3:3">
      <c r="C43552" s="1"/>
    </row>
    <row r="43553" spans="3:3">
      <c r="C43553" s="1"/>
    </row>
    <row r="43554" spans="3:3">
      <c r="C43554" s="1"/>
    </row>
    <row r="43555" spans="3:3">
      <c r="C43555" s="1"/>
    </row>
    <row r="43556" spans="3:3">
      <c r="C43556" s="1"/>
    </row>
    <row r="43557" spans="3:3">
      <c r="C43557" s="1"/>
    </row>
    <row r="43558" spans="3:3">
      <c r="C43558" s="1"/>
    </row>
    <row r="43559" spans="3:3">
      <c r="C43559" s="1"/>
    </row>
    <row r="43560" spans="3:3">
      <c r="C43560" s="1"/>
    </row>
    <row r="43561" spans="3:3">
      <c r="C43561" s="1"/>
    </row>
    <row r="43562" spans="3:3">
      <c r="C43562" s="1"/>
    </row>
    <row r="43563" spans="3:3">
      <c r="C43563" s="1"/>
    </row>
    <row r="43564" spans="3:3">
      <c r="C43564" s="1"/>
    </row>
    <row r="43565" spans="3:3">
      <c r="C43565" s="1"/>
    </row>
    <row r="43566" spans="3:3">
      <c r="C43566" s="1"/>
    </row>
    <row r="43567" spans="3:3">
      <c r="C43567" s="1"/>
    </row>
    <row r="43568" spans="3:3">
      <c r="C43568" s="1"/>
    </row>
    <row r="43569" spans="3:3">
      <c r="C43569" s="1"/>
    </row>
    <row r="43570" spans="3:3">
      <c r="C43570" s="1"/>
    </row>
    <row r="43571" spans="3:3">
      <c r="C43571" s="1"/>
    </row>
    <row r="43572" spans="3:3">
      <c r="C43572" s="1"/>
    </row>
    <row r="43573" spans="3:3">
      <c r="C43573" s="1"/>
    </row>
    <row r="43574" spans="3:3">
      <c r="C43574" s="1"/>
    </row>
    <row r="43575" spans="3:3">
      <c r="C43575" s="1"/>
    </row>
    <row r="43576" spans="3:3">
      <c r="C43576" s="1"/>
    </row>
    <row r="43577" spans="3:3">
      <c r="C43577" s="1"/>
    </row>
    <row r="43578" spans="3:3">
      <c r="C43578" s="1"/>
    </row>
    <row r="43579" spans="3:3">
      <c r="C43579" s="1"/>
    </row>
    <row r="43580" spans="3:3">
      <c r="C43580" s="1"/>
    </row>
    <row r="43581" spans="3:3">
      <c r="C43581" s="1"/>
    </row>
    <row r="43582" spans="3:3">
      <c r="C43582" s="1"/>
    </row>
    <row r="43583" spans="3:3">
      <c r="C43583" s="1"/>
    </row>
    <row r="43584" spans="3:3">
      <c r="C43584" s="1"/>
    </row>
    <row r="43585" spans="3:3">
      <c r="C43585" s="1"/>
    </row>
    <row r="43586" spans="3:3">
      <c r="C43586" s="1"/>
    </row>
    <row r="43587" spans="3:3">
      <c r="C43587" s="1"/>
    </row>
    <row r="43588" spans="3:3">
      <c r="C43588" s="1"/>
    </row>
    <row r="43589" spans="3:3">
      <c r="C43589" s="1"/>
    </row>
    <row r="43590" spans="3:3">
      <c r="C43590" s="1"/>
    </row>
    <row r="43591" spans="3:3">
      <c r="C43591" s="1"/>
    </row>
    <row r="43592" spans="3:3">
      <c r="C43592" s="1"/>
    </row>
    <row r="43593" spans="3:3">
      <c r="C43593" s="1"/>
    </row>
    <row r="43594" spans="3:3">
      <c r="C43594" s="1"/>
    </row>
    <row r="43595" spans="3:3">
      <c r="C43595" s="1"/>
    </row>
    <row r="43596" spans="3:3">
      <c r="C43596" s="1"/>
    </row>
    <row r="43597" spans="3:3">
      <c r="C43597" s="1"/>
    </row>
    <row r="43598" spans="3:3">
      <c r="C43598" s="1"/>
    </row>
    <row r="43599" spans="3:3">
      <c r="C43599" s="1"/>
    </row>
    <row r="43600" spans="3:3">
      <c r="C43600" s="1"/>
    </row>
    <row r="43601" spans="3:3">
      <c r="C43601" s="1"/>
    </row>
    <row r="43602" spans="3:3">
      <c r="C43602" s="1"/>
    </row>
    <row r="43603" spans="3:3">
      <c r="C43603" s="1"/>
    </row>
    <row r="43604" spans="3:3">
      <c r="C43604" s="1"/>
    </row>
    <row r="43605" spans="3:3">
      <c r="C43605" s="1"/>
    </row>
    <row r="43606" spans="3:3">
      <c r="C43606" s="1"/>
    </row>
    <row r="43607" spans="3:3">
      <c r="C43607" s="1"/>
    </row>
    <row r="43608" spans="3:3">
      <c r="C43608" s="1"/>
    </row>
    <row r="43609" spans="3:3">
      <c r="C43609" s="1"/>
    </row>
    <row r="43610" spans="3:3">
      <c r="C43610" s="1"/>
    </row>
    <row r="43611" spans="3:3">
      <c r="C43611" s="1"/>
    </row>
    <row r="43612" spans="3:3">
      <c r="C43612" s="1"/>
    </row>
    <row r="43613" spans="3:3">
      <c r="C43613" s="1"/>
    </row>
    <row r="43614" spans="3:3">
      <c r="C43614" s="1"/>
    </row>
    <row r="43615" spans="3:3">
      <c r="C43615" s="1"/>
    </row>
    <row r="43616" spans="3:3">
      <c r="C43616" s="1"/>
    </row>
    <row r="43617" spans="3:3">
      <c r="C43617" s="1"/>
    </row>
    <row r="43618" spans="3:3">
      <c r="C43618" s="1"/>
    </row>
    <row r="43619" spans="3:3">
      <c r="C43619" s="1"/>
    </row>
    <row r="43620" spans="3:3">
      <c r="C43620" s="1"/>
    </row>
    <row r="43621" spans="3:3">
      <c r="C43621" s="1"/>
    </row>
    <row r="43622" spans="3:3">
      <c r="C43622" s="1"/>
    </row>
    <row r="43623" spans="3:3">
      <c r="C43623" s="1"/>
    </row>
    <row r="43624" spans="3:3">
      <c r="C43624" s="1"/>
    </row>
    <row r="43625" spans="3:3">
      <c r="C43625" s="1"/>
    </row>
    <row r="43626" spans="3:3">
      <c r="C43626" s="1"/>
    </row>
    <row r="43627" spans="3:3">
      <c r="C43627" s="1"/>
    </row>
    <row r="43628" spans="3:3">
      <c r="C43628" s="1"/>
    </row>
    <row r="43629" spans="3:3">
      <c r="C43629" s="1"/>
    </row>
    <row r="43630" spans="3:3">
      <c r="C43630" s="1"/>
    </row>
    <row r="43631" spans="3:3">
      <c r="C43631" s="1"/>
    </row>
    <row r="43632" spans="3:3">
      <c r="C43632" s="1"/>
    </row>
    <row r="43633" spans="3:3">
      <c r="C43633" s="1"/>
    </row>
    <row r="43634" spans="3:3">
      <c r="C43634" s="1"/>
    </row>
    <row r="43635" spans="3:3">
      <c r="C43635" s="1"/>
    </row>
    <row r="43636" spans="3:3">
      <c r="C43636" s="1"/>
    </row>
    <row r="43637" spans="3:3">
      <c r="C43637" s="1"/>
    </row>
    <row r="43638" spans="3:3">
      <c r="C43638" s="1"/>
    </row>
    <row r="43639" spans="3:3">
      <c r="C43639" s="1"/>
    </row>
    <row r="43640" spans="3:3">
      <c r="C43640" s="1"/>
    </row>
    <row r="43641" spans="3:3">
      <c r="C43641" s="1"/>
    </row>
    <row r="43642" spans="3:3">
      <c r="C43642" s="1"/>
    </row>
    <row r="43643" spans="3:3">
      <c r="C43643" s="1"/>
    </row>
    <row r="43644" spans="3:3">
      <c r="C43644" s="1"/>
    </row>
    <row r="43645" spans="3:3">
      <c r="C43645" s="1"/>
    </row>
    <row r="43646" spans="3:3">
      <c r="C43646" s="1"/>
    </row>
    <row r="43647" spans="3:3">
      <c r="C43647" s="1"/>
    </row>
    <row r="43648" spans="3:3">
      <c r="C43648" s="1"/>
    </row>
    <row r="43649" spans="3:3">
      <c r="C43649" s="1"/>
    </row>
    <row r="43650" spans="3:3">
      <c r="C43650" s="1"/>
    </row>
    <row r="43651" spans="3:3">
      <c r="C43651" s="1"/>
    </row>
    <row r="43652" spans="3:3">
      <c r="C43652" s="1"/>
    </row>
    <row r="43653" spans="3:3">
      <c r="C43653" s="1"/>
    </row>
    <row r="43654" spans="3:3">
      <c r="C43654" s="1"/>
    </row>
    <row r="43655" spans="3:3">
      <c r="C43655" s="1"/>
    </row>
    <row r="43656" spans="3:3">
      <c r="C43656" s="1"/>
    </row>
    <row r="43657" spans="3:3">
      <c r="C43657" s="1"/>
    </row>
    <row r="43658" spans="3:3">
      <c r="C43658" s="1"/>
    </row>
    <row r="43659" spans="3:3">
      <c r="C43659" s="1"/>
    </row>
    <row r="43660" spans="3:3">
      <c r="C43660" s="1"/>
    </row>
    <row r="43661" spans="3:3">
      <c r="C43661" s="1"/>
    </row>
    <row r="43662" spans="3:3">
      <c r="C43662" s="1"/>
    </row>
    <row r="43663" spans="3:3">
      <c r="C43663" s="1"/>
    </row>
    <row r="43664" spans="3:3">
      <c r="C43664" s="1"/>
    </row>
    <row r="43665" spans="3:3">
      <c r="C43665" s="1"/>
    </row>
    <row r="43666" spans="3:3">
      <c r="C43666" s="1"/>
    </row>
    <row r="43667" spans="3:3">
      <c r="C43667" s="1"/>
    </row>
    <row r="43668" spans="3:3">
      <c r="C43668" s="1"/>
    </row>
    <row r="43669" spans="3:3">
      <c r="C43669" s="1"/>
    </row>
    <row r="43670" spans="3:3">
      <c r="C43670" s="1"/>
    </row>
    <row r="43671" spans="3:3">
      <c r="C43671" s="1"/>
    </row>
    <row r="43672" spans="3:3">
      <c r="C43672" s="1"/>
    </row>
    <row r="43673" spans="3:3">
      <c r="C43673" s="1"/>
    </row>
    <row r="43674" spans="3:3">
      <c r="C43674" s="1"/>
    </row>
    <row r="43675" spans="3:3">
      <c r="C43675" s="1"/>
    </row>
    <row r="43676" spans="3:3">
      <c r="C43676" s="1"/>
    </row>
    <row r="43677" spans="3:3">
      <c r="C43677" s="1"/>
    </row>
    <row r="43678" spans="3:3">
      <c r="C43678" s="1"/>
    </row>
    <row r="43679" spans="3:3">
      <c r="C43679" s="1"/>
    </row>
    <row r="43680" spans="3:3">
      <c r="C43680" s="1"/>
    </row>
    <row r="43681" spans="3:3">
      <c r="C43681" s="1"/>
    </row>
    <row r="43682" spans="3:3">
      <c r="C43682" s="1"/>
    </row>
    <row r="43683" spans="3:3">
      <c r="C43683" s="1"/>
    </row>
    <row r="43684" spans="3:3">
      <c r="C43684" s="1"/>
    </row>
    <row r="43685" spans="3:3">
      <c r="C43685" s="1"/>
    </row>
    <row r="43686" spans="3:3">
      <c r="C43686" s="1"/>
    </row>
    <row r="43687" spans="3:3">
      <c r="C43687" s="1"/>
    </row>
    <row r="43688" spans="3:3">
      <c r="C43688" s="1"/>
    </row>
    <row r="43689" spans="3:3">
      <c r="C43689" s="1"/>
    </row>
    <row r="43690" spans="3:3">
      <c r="C43690" s="1"/>
    </row>
    <row r="43691" spans="3:3">
      <c r="C43691" s="1"/>
    </row>
    <row r="43692" spans="3:3">
      <c r="C43692" s="1"/>
    </row>
    <row r="43693" spans="3:3">
      <c r="C43693" s="1"/>
    </row>
    <row r="43694" spans="3:3">
      <c r="C43694" s="1"/>
    </row>
    <row r="43695" spans="3:3">
      <c r="C43695" s="1"/>
    </row>
    <row r="43696" spans="3:3">
      <c r="C43696" s="1"/>
    </row>
    <row r="43697" spans="3:3">
      <c r="C43697" s="1"/>
    </row>
    <row r="43698" spans="3:3">
      <c r="C43698" s="1"/>
    </row>
    <row r="43699" spans="3:3">
      <c r="C43699" s="1"/>
    </row>
    <row r="43700" spans="3:3">
      <c r="C43700" s="1"/>
    </row>
    <row r="43701" spans="3:3">
      <c r="C43701" s="1"/>
    </row>
    <row r="43702" spans="3:3">
      <c r="C43702" s="1"/>
    </row>
    <row r="43703" spans="3:3">
      <c r="C43703" s="1"/>
    </row>
    <row r="43704" spans="3:3">
      <c r="C43704" s="1"/>
    </row>
    <row r="43705" spans="3:3">
      <c r="C43705" s="1"/>
    </row>
    <row r="43706" spans="3:3">
      <c r="C43706" s="1"/>
    </row>
    <row r="43707" spans="3:3">
      <c r="C43707" s="1"/>
    </row>
    <row r="43708" spans="3:3">
      <c r="C43708" s="1"/>
    </row>
    <row r="43709" spans="3:3">
      <c r="C43709" s="1"/>
    </row>
    <row r="43710" spans="3:3">
      <c r="C43710" s="1"/>
    </row>
    <row r="43711" spans="3:3">
      <c r="C43711" s="1"/>
    </row>
    <row r="43712" spans="3:3">
      <c r="C43712" s="1"/>
    </row>
    <row r="43713" spans="3:3">
      <c r="C43713" s="1"/>
    </row>
    <row r="43714" spans="3:3">
      <c r="C43714" s="1"/>
    </row>
    <row r="43715" spans="3:3">
      <c r="C43715" s="1"/>
    </row>
    <row r="43716" spans="3:3">
      <c r="C43716" s="1"/>
    </row>
    <row r="43717" spans="3:3">
      <c r="C43717" s="1"/>
    </row>
    <row r="43718" spans="3:3">
      <c r="C43718" s="1"/>
    </row>
    <row r="43719" spans="3:3">
      <c r="C43719" s="1"/>
    </row>
    <row r="43720" spans="3:3">
      <c r="C43720" s="1"/>
    </row>
    <row r="43721" spans="3:3">
      <c r="C43721" s="1"/>
    </row>
    <row r="43722" spans="3:3">
      <c r="C43722" s="1"/>
    </row>
    <row r="43723" spans="3:3">
      <c r="C43723" s="1"/>
    </row>
    <row r="43724" spans="3:3">
      <c r="C43724" s="1"/>
    </row>
    <row r="43725" spans="3:3">
      <c r="C43725" s="1"/>
    </row>
    <row r="43726" spans="3:3">
      <c r="C43726" s="1"/>
    </row>
    <row r="43727" spans="3:3">
      <c r="C43727" s="1"/>
    </row>
    <row r="43728" spans="3:3">
      <c r="C43728" s="1"/>
    </row>
    <row r="43729" spans="3:3">
      <c r="C43729" s="1"/>
    </row>
    <row r="43730" spans="3:3">
      <c r="C43730" s="1"/>
    </row>
    <row r="43731" spans="3:3">
      <c r="C43731" s="1"/>
    </row>
    <row r="43732" spans="3:3">
      <c r="C43732" s="1"/>
    </row>
    <row r="43733" spans="3:3">
      <c r="C43733" s="1"/>
    </row>
    <row r="43734" spans="3:3">
      <c r="C43734" s="1"/>
    </row>
    <row r="43735" spans="3:3">
      <c r="C43735" s="1"/>
    </row>
    <row r="43736" spans="3:3">
      <c r="C43736" s="1"/>
    </row>
    <row r="43737" spans="3:3">
      <c r="C43737" s="1"/>
    </row>
    <row r="43738" spans="3:3">
      <c r="C43738" s="1"/>
    </row>
    <row r="43739" spans="3:3">
      <c r="C43739" s="1"/>
    </row>
    <row r="43740" spans="3:3">
      <c r="C43740" s="1"/>
    </row>
    <row r="43741" spans="3:3">
      <c r="C43741" s="1"/>
    </row>
    <row r="43742" spans="3:3">
      <c r="C43742" s="1"/>
    </row>
    <row r="43743" spans="3:3">
      <c r="C43743" s="1"/>
    </row>
    <row r="43744" spans="3:3">
      <c r="C43744" s="1"/>
    </row>
    <row r="43745" spans="3:3">
      <c r="C43745" s="1"/>
    </row>
    <row r="43746" spans="3:3">
      <c r="C43746" s="1"/>
    </row>
    <row r="43747" spans="3:3">
      <c r="C43747" s="1"/>
    </row>
    <row r="43748" spans="3:3">
      <c r="C43748" s="1"/>
    </row>
    <row r="43749" spans="3:3">
      <c r="C43749" s="1"/>
    </row>
    <row r="43750" spans="3:3">
      <c r="C43750" s="1"/>
    </row>
    <row r="43751" spans="3:3">
      <c r="C43751" s="1"/>
    </row>
    <row r="43752" spans="3:3">
      <c r="C43752" s="1"/>
    </row>
    <row r="43753" spans="3:3">
      <c r="C43753" s="1"/>
    </row>
    <row r="43754" spans="3:3">
      <c r="C43754" s="1"/>
    </row>
    <row r="43755" spans="3:3">
      <c r="C43755" s="1"/>
    </row>
    <row r="43756" spans="3:3">
      <c r="C43756" s="1"/>
    </row>
    <row r="43757" spans="3:3">
      <c r="C43757" s="1"/>
    </row>
    <row r="43758" spans="3:3">
      <c r="C43758" s="1"/>
    </row>
    <row r="43759" spans="3:3">
      <c r="C43759" s="1"/>
    </row>
    <row r="43760" spans="3:3">
      <c r="C43760" s="1"/>
    </row>
    <row r="43761" spans="3:3">
      <c r="C43761" s="1"/>
    </row>
    <row r="43762" spans="3:3">
      <c r="C43762" s="1"/>
    </row>
    <row r="43763" spans="3:3">
      <c r="C43763" s="1"/>
    </row>
    <row r="43764" spans="3:3">
      <c r="C43764" s="1"/>
    </row>
    <row r="43765" spans="3:3">
      <c r="C43765" s="1"/>
    </row>
    <row r="43766" spans="3:3">
      <c r="C43766" s="1"/>
    </row>
    <row r="43767" spans="3:3">
      <c r="C43767" s="1"/>
    </row>
    <row r="43768" spans="3:3">
      <c r="C43768" s="1"/>
    </row>
    <row r="43769" spans="3:3">
      <c r="C43769" s="1"/>
    </row>
    <row r="43770" spans="3:3">
      <c r="C43770" s="1"/>
    </row>
    <row r="43771" spans="3:3">
      <c r="C43771" s="1"/>
    </row>
    <row r="43772" spans="3:3">
      <c r="C43772" s="1"/>
    </row>
    <row r="43773" spans="3:3">
      <c r="C43773" s="1"/>
    </row>
    <row r="43774" spans="3:3">
      <c r="C43774" s="1"/>
    </row>
    <row r="43775" spans="3:3">
      <c r="C43775" s="1"/>
    </row>
    <row r="43776" spans="3:3">
      <c r="C43776" s="1"/>
    </row>
    <row r="43777" spans="3:3">
      <c r="C43777" s="1"/>
    </row>
    <row r="43778" spans="3:3">
      <c r="C43778" s="1"/>
    </row>
    <row r="43779" spans="3:3">
      <c r="C43779" s="1"/>
    </row>
    <row r="43780" spans="3:3">
      <c r="C43780" s="1"/>
    </row>
    <row r="43781" spans="3:3">
      <c r="C43781" s="1"/>
    </row>
    <row r="43782" spans="3:3">
      <c r="C43782" s="1"/>
    </row>
    <row r="43783" spans="3:3">
      <c r="C43783" s="1"/>
    </row>
    <row r="43784" spans="3:3">
      <c r="C43784" s="1"/>
    </row>
    <row r="43785" spans="3:3">
      <c r="C43785" s="1"/>
    </row>
    <row r="43786" spans="3:3">
      <c r="C43786" s="1"/>
    </row>
    <row r="43787" spans="3:3">
      <c r="C43787" s="1"/>
    </row>
    <row r="43788" spans="3:3">
      <c r="C43788" s="1"/>
    </row>
    <row r="43789" spans="3:3">
      <c r="C43789" s="1"/>
    </row>
    <row r="43790" spans="3:3">
      <c r="C43790" s="1"/>
    </row>
    <row r="43791" spans="3:3">
      <c r="C43791" s="1"/>
    </row>
    <row r="43792" spans="3:3">
      <c r="C43792" s="1"/>
    </row>
    <row r="43793" spans="3:3">
      <c r="C43793" s="1"/>
    </row>
    <row r="43794" spans="3:3">
      <c r="C43794" s="1"/>
    </row>
    <row r="43795" spans="3:3">
      <c r="C43795" s="1"/>
    </row>
    <row r="43796" spans="3:3">
      <c r="C43796" s="1"/>
    </row>
    <row r="43797" spans="3:3">
      <c r="C43797" s="1"/>
    </row>
    <row r="43798" spans="3:3">
      <c r="C43798" s="1"/>
    </row>
    <row r="43799" spans="3:3">
      <c r="C43799" s="1"/>
    </row>
    <row r="43800" spans="3:3">
      <c r="C43800" s="1"/>
    </row>
    <row r="43801" spans="3:3">
      <c r="C43801" s="1"/>
    </row>
    <row r="43802" spans="3:3">
      <c r="C43802" s="1"/>
    </row>
    <row r="43803" spans="3:3">
      <c r="C43803" s="1"/>
    </row>
    <row r="43804" spans="3:3">
      <c r="C43804" s="1"/>
    </row>
    <row r="43805" spans="3:3">
      <c r="C43805" s="1"/>
    </row>
    <row r="43806" spans="3:3">
      <c r="C43806" s="1"/>
    </row>
    <row r="43807" spans="3:3">
      <c r="C43807" s="1"/>
    </row>
    <row r="43808" spans="3:3">
      <c r="C43808" s="1"/>
    </row>
    <row r="43809" spans="3:3">
      <c r="C43809" s="1"/>
    </row>
    <row r="43810" spans="3:3">
      <c r="C43810" s="1"/>
    </row>
    <row r="43811" spans="3:3">
      <c r="C43811" s="1"/>
    </row>
    <row r="43812" spans="3:3">
      <c r="C43812" s="1"/>
    </row>
    <row r="43813" spans="3:3">
      <c r="C43813" s="1"/>
    </row>
    <row r="43814" spans="3:3">
      <c r="C43814" s="1"/>
    </row>
    <row r="43815" spans="3:3">
      <c r="C43815" s="1"/>
    </row>
    <row r="43816" spans="3:3">
      <c r="C43816" s="1"/>
    </row>
    <row r="43817" spans="3:3">
      <c r="C43817" s="1"/>
    </row>
    <row r="43818" spans="3:3">
      <c r="C43818" s="1"/>
    </row>
    <row r="43819" spans="3:3">
      <c r="C43819" s="1"/>
    </row>
    <row r="43820" spans="3:3">
      <c r="C43820" s="1"/>
    </row>
    <row r="43821" spans="3:3">
      <c r="C43821" s="1"/>
    </row>
    <row r="43822" spans="3:3">
      <c r="C43822" s="1"/>
    </row>
    <row r="43823" spans="3:3">
      <c r="C43823" s="1"/>
    </row>
    <row r="43824" spans="3:3">
      <c r="C43824" s="1"/>
    </row>
    <row r="43825" spans="3:3">
      <c r="C43825" s="1"/>
    </row>
    <row r="43826" spans="3:3">
      <c r="C43826" s="1"/>
    </row>
    <row r="43827" spans="3:3">
      <c r="C43827" s="1"/>
    </row>
    <row r="43828" spans="3:3">
      <c r="C43828" s="1"/>
    </row>
    <row r="43829" spans="3:3">
      <c r="C43829" s="1"/>
    </row>
    <row r="43830" spans="3:3">
      <c r="C43830" s="1"/>
    </row>
    <row r="43831" spans="3:3">
      <c r="C43831" s="1"/>
    </row>
    <row r="43832" spans="3:3">
      <c r="C43832" s="1"/>
    </row>
    <row r="43833" spans="3:3">
      <c r="C43833" s="1"/>
    </row>
    <row r="43834" spans="3:3">
      <c r="C43834" s="1"/>
    </row>
    <row r="43835" spans="3:3">
      <c r="C43835" s="1"/>
    </row>
    <row r="43836" spans="3:3">
      <c r="C43836" s="1"/>
    </row>
    <row r="43837" spans="3:3">
      <c r="C43837" s="1"/>
    </row>
    <row r="43838" spans="3:3">
      <c r="C43838" s="1"/>
    </row>
    <row r="43839" spans="3:3">
      <c r="C43839" s="1"/>
    </row>
    <row r="43840" spans="3:3">
      <c r="C43840" s="1"/>
    </row>
    <row r="43841" spans="3:3">
      <c r="C43841" s="1"/>
    </row>
    <row r="43842" spans="3:3">
      <c r="C43842" s="1"/>
    </row>
    <row r="43843" spans="3:3">
      <c r="C43843" s="1"/>
    </row>
    <row r="43844" spans="3:3">
      <c r="C43844" s="1"/>
    </row>
    <row r="43845" spans="3:3">
      <c r="C43845" s="1"/>
    </row>
    <row r="43846" spans="3:3">
      <c r="C43846" s="1"/>
    </row>
    <row r="43847" spans="3:3">
      <c r="C43847" s="1"/>
    </row>
    <row r="43848" spans="3:3">
      <c r="C43848" s="1"/>
    </row>
    <row r="43849" spans="3:3">
      <c r="C43849" s="1"/>
    </row>
    <row r="43850" spans="3:3">
      <c r="C43850" s="1"/>
    </row>
    <row r="43851" spans="3:3">
      <c r="C43851" s="1"/>
    </row>
    <row r="43852" spans="3:3">
      <c r="C43852" s="1"/>
    </row>
    <row r="43853" spans="3:3">
      <c r="C43853" s="1"/>
    </row>
    <row r="43854" spans="3:3">
      <c r="C43854" s="1"/>
    </row>
    <row r="43855" spans="3:3">
      <c r="C43855" s="1"/>
    </row>
    <row r="43856" spans="3:3">
      <c r="C43856" s="1"/>
    </row>
    <row r="43857" spans="3:3">
      <c r="C43857" s="1"/>
    </row>
    <row r="43858" spans="3:3">
      <c r="C43858" s="1"/>
    </row>
    <row r="43859" spans="3:3">
      <c r="C43859" s="1"/>
    </row>
    <row r="43860" spans="3:3">
      <c r="C43860" s="1"/>
    </row>
    <row r="43861" spans="3:3">
      <c r="C43861" s="1"/>
    </row>
    <row r="43862" spans="3:3">
      <c r="C43862" s="1"/>
    </row>
    <row r="43863" spans="3:3">
      <c r="C43863" s="1"/>
    </row>
    <row r="43864" spans="3:3">
      <c r="C43864" s="1"/>
    </row>
    <row r="43865" spans="3:3">
      <c r="C43865" s="1"/>
    </row>
    <row r="43866" spans="3:3">
      <c r="C43866" s="1"/>
    </row>
    <row r="43867" spans="3:3">
      <c r="C43867" s="1"/>
    </row>
    <row r="43868" spans="3:3">
      <c r="C43868" s="1"/>
    </row>
    <row r="43869" spans="3:3">
      <c r="C43869" s="1"/>
    </row>
    <row r="43870" spans="3:3">
      <c r="C43870" s="1"/>
    </row>
    <row r="43871" spans="3:3">
      <c r="C43871" s="1"/>
    </row>
    <row r="43872" spans="3:3">
      <c r="C43872" s="1"/>
    </row>
    <row r="43873" spans="3:3">
      <c r="C43873" s="1"/>
    </row>
    <row r="43874" spans="3:3">
      <c r="C43874" s="1"/>
    </row>
    <row r="43875" spans="3:3">
      <c r="C43875" s="1"/>
    </row>
    <row r="43876" spans="3:3">
      <c r="C43876" s="1"/>
    </row>
    <row r="43877" spans="3:3">
      <c r="C43877" s="1"/>
    </row>
    <row r="43878" spans="3:3">
      <c r="C43878" s="1"/>
    </row>
    <row r="43879" spans="3:3">
      <c r="C43879" s="1"/>
    </row>
    <row r="43880" spans="3:3">
      <c r="C43880" s="1"/>
    </row>
    <row r="43881" spans="3:3">
      <c r="C43881" s="1"/>
    </row>
    <row r="43882" spans="3:3">
      <c r="C43882" s="1"/>
    </row>
    <row r="43883" spans="3:3">
      <c r="C43883" s="1"/>
    </row>
    <row r="43884" spans="3:3">
      <c r="C43884" s="1"/>
    </row>
    <row r="43885" spans="3:3">
      <c r="C43885" s="1"/>
    </row>
    <row r="43886" spans="3:3">
      <c r="C43886" s="1"/>
    </row>
    <row r="43887" spans="3:3">
      <c r="C43887" s="1"/>
    </row>
    <row r="43888" spans="3:3">
      <c r="C43888" s="1"/>
    </row>
    <row r="43889" spans="3:3">
      <c r="C43889" s="1"/>
    </row>
    <row r="43890" spans="3:3">
      <c r="C43890" s="1"/>
    </row>
    <row r="43891" spans="3:3">
      <c r="C43891" s="1"/>
    </row>
    <row r="43892" spans="3:3">
      <c r="C43892" s="1"/>
    </row>
    <row r="43893" spans="3:3">
      <c r="C43893" s="1"/>
    </row>
    <row r="43894" spans="3:3">
      <c r="C43894" s="1"/>
    </row>
    <row r="43895" spans="3:3">
      <c r="C43895" s="1"/>
    </row>
    <row r="43896" spans="3:3">
      <c r="C43896" s="1"/>
    </row>
    <row r="43897" spans="3:3">
      <c r="C43897" s="1"/>
    </row>
    <row r="43898" spans="3:3">
      <c r="C43898" s="1"/>
    </row>
    <row r="43899" spans="3:3">
      <c r="C43899" s="1"/>
    </row>
    <row r="43900" spans="3:3">
      <c r="C43900" s="1"/>
    </row>
    <row r="43901" spans="3:3">
      <c r="C43901" s="1"/>
    </row>
    <row r="43902" spans="3:3">
      <c r="C43902" s="1"/>
    </row>
    <row r="43903" spans="3:3">
      <c r="C43903" s="1"/>
    </row>
    <row r="43904" spans="3:3">
      <c r="C43904" s="1"/>
    </row>
    <row r="43905" spans="3:3">
      <c r="C43905" s="1"/>
    </row>
    <row r="43906" spans="3:3">
      <c r="C43906" s="1"/>
    </row>
    <row r="43907" spans="3:3">
      <c r="C43907" s="1"/>
    </row>
    <row r="43908" spans="3:3">
      <c r="C43908" s="1"/>
    </row>
    <row r="43909" spans="3:3">
      <c r="C43909" s="1"/>
    </row>
    <row r="43910" spans="3:3">
      <c r="C43910" s="1"/>
    </row>
    <row r="43911" spans="3:3">
      <c r="C43911" s="1"/>
    </row>
    <row r="43912" spans="3:3">
      <c r="C43912" s="1"/>
    </row>
    <row r="43913" spans="3:3">
      <c r="C43913" s="1"/>
    </row>
    <row r="43914" spans="3:3">
      <c r="C43914" s="1"/>
    </row>
    <row r="43915" spans="3:3">
      <c r="C43915" s="1"/>
    </row>
    <row r="43916" spans="3:3">
      <c r="C43916" s="1"/>
    </row>
    <row r="43917" spans="3:3">
      <c r="C43917" s="1"/>
    </row>
    <row r="43918" spans="3:3">
      <c r="C43918" s="1"/>
    </row>
    <row r="43919" spans="3:3">
      <c r="C43919" s="1"/>
    </row>
    <row r="43920" spans="3:3">
      <c r="C43920" s="1"/>
    </row>
    <row r="43921" spans="3:3">
      <c r="C43921" s="1"/>
    </row>
    <row r="43922" spans="3:3">
      <c r="C43922" s="1"/>
    </row>
    <row r="43923" spans="3:3">
      <c r="C43923" s="1"/>
    </row>
    <row r="43924" spans="3:3">
      <c r="C43924" s="1"/>
    </row>
    <row r="43925" spans="3:3">
      <c r="C43925" s="1"/>
    </row>
    <row r="43926" spans="3:3">
      <c r="C43926" s="1"/>
    </row>
    <row r="43927" spans="3:3">
      <c r="C43927" s="1"/>
    </row>
    <row r="43928" spans="3:3">
      <c r="C43928" s="1"/>
    </row>
    <row r="43929" spans="3:3">
      <c r="C43929" s="1"/>
    </row>
    <row r="43930" spans="3:3">
      <c r="C43930" s="1"/>
    </row>
    <row r="43931" spans="3:3">
      <c r="C43931" s="1"/>
    </row>
    <row r="43932" spans="3:3">
      <c r="C43932" s="1"/>
    </row>
    <row r="43933" spans="3:3">
      <c r="C43933" s="1"/>
    </row>
    <row r="43934" spans="3:3">
      <c r="C43934" s="1"/>
    </row>
    <row r="43935" spans="3:3">
      <c r="C43935" s="1"/>
    </row>
    <row r="43936" spans="3:3">
      <c r="C43936" s="1"/>
    </row>
    <row r="43937" spans="3:3">
      <c r="C43937" s="1"/>
    </row>
    <row r="43938" spans="3:3">
      <c r="C43938" s="1"/>
    </row>
    <row r="43939" spans="3:3">
      <c r="C43939" s="1"/>
    </row>
    <row r="43940" spans="3:3">
      <c r="C43940" s="1"/>
    </row>
    <row r="43941" spans="3:3">
      <c r="C43941" s="1"/>
    </row>
    <row r="43942" spans="3:3">
      <c r="C43942" s="1"/>
    </row>
    <row r="43943" spans="3:3">
      <c r="C43943" s="1"/>
    </row>
    <row r="43944" spans="3:3">
      <c r="C43944" s="1"/>
    </row>
    <row r="43945" spans="3:3">
      <c r="C43945" s="1"/>
    </row>
    <row r="43946" spans="3:3">
      <c r="C43946" s="1"/>
    </row>
    <row r="43947" spans="3:3">
      <c r="C43947" s="1"/>
    </row>
    <row r="43948" spans="3:3">
      <c r="C43948" s="1"/>
    </row>
    <row r="43949" spans="3:3">
      <c r="C43949" s="1"/>
    </row>
    <row r="43950" spans="3:3">
      <c r="C43950" s="1"/>
    </row>
    <row r="43951" spans="3:3">
      <c r="C43951" s="1"/>
    </row>
    <row r="43952" spans="3:3">
      <c r="C43952" s="1"/>
    </row>
    <row r="43953" spans="3:3">
      <c r="C43953" s="1"/>
    </row>
    <row r="43954" spans="3:3">
      <c r="C43954" s="1"/>
    </row>
    <row r="43955" spans="3:3">
      <c r="C43955" s="1"/>
    </row>
    <row r="43956" spans="3:3">
      <c r="C43956" s="1"/>
    </row>
    <row r="43957" spans="3:3">
      <c r="C43957" s="1"/>
    </row>
    <row r="43958" spans="3:3">
      <c r="C43958" s="1"/>
    </row>
    <row r="43959" spans="3:3">
      <c r="C43959" s="1"/>
    </row>
    <row r="43960" spans="3:3">
      <c r="C43960" s="1"/>
    </row>
    <row r="43961" spans="3:3">
      <c r="C43961" s="1"/>
    </row>
    <row r="43962" spans="3:3">
      <c r="C43962" s="1"/>
    </row>
    <row r="43963" spans="3:3">
      <c r="C43963" s="1"/>
    </row>
    <row r="43964" spans="3:3">
      <c r="C43964" s="1"/>
    </row>
    <row r="43965" spans="3:3">
      <c r="C43965" s="1"/>
    </row>
    <row r="43966" spans="3:3">
      <c r="C43966" s="1"/>
    </row>
    <row r="43967" spans="3:3">
      <c r="C43967" s="1"/>
    </row>
    <row r="43968" spans="3:3">
      <c r="C43968" s="1"/>
    </row>
    <row r="43969" spans="3:3">
      <c r="C43969" s="1"/>
    </row>
    <row r="43970" spans="3:3">
      <c r="C43970" s="1"/>
    </row>
    <row r="43971" spans="3:3">
      <c r="C43971" s="1"/>
    </row>
    <row r="43972" spans="3:3">
      <c r="C43972" s="1"/>
    </row>
    <row r="43973" spans="3:3">
      <c r="C43973" s="1"/>
    </row>
    <row r="43974" spans="3:3">
      <c r="C43974" s="1"/>
    </row>
    <row r="43975" spans="3:3">
      <c r="C43975" s="1"/>
    </row>
    <row r="43976" spans="3:3">
      <c r="C43976" s="1"/>
    </row>
    <row r="43977" spans="3:3">
      <c r="C43977" s="1"/>
    </row>
    <row r="43978" spans="3:3">
      <c r="C43978" s="1"/>
    </row>
    <row r="43979" spans="3:3">
      <c r="C43979" s="1"/>
    </row>
    <row r="43980" spans="3:3">
      <c r="C43980" s="1"/>
    </row>
    <row r="43981" spans="3:3">
      <c r="C43981" s="1"/>
    </row>
    <row r="43982" spans="3:3">
      <c r="C43982" s="1"/>
    </row>
    <row r="43983" spans="3:3">
      <c r="C43983" s="1"/>
    </row>
    <row r="43984" spans="3:3">
      <c r="C43984" s="1"/>
    </row>
    <row r="43985" spans="3:3">
      <c r="C43985" s="1"/>
    </row>
    <row r="43986" spans="3:3">
      <c r="C43986" s="1"/>
    </row>
    <row r="43987" spans="3:3">
      <c r="C43987" s="1"/>
    </row>
    <row r="43988" spans="3:3">
      <c r="C43988" s="1"/>
    </row>
    <row r="43989" spans="3:3">
      <c r="C43989" s="1"/>
    </row>
    <row r="43990" spans="3:3">
      <c r="C43990" s="1"/>
    </row>
    <row r="43991" spans="3:3">
      <c r="C43991" s="1"/>
    </row>
    <row r="43992" spans="3:3">
      <c r="C43992" s="1"/>
    </row>
    <row r="43993" spans="3:3">
      <c r="C43993" s="1"/>
    </row>
    <row r="43994" spans="3:3">
      <c r="C43994" s="1"/>
    </row>
    <row r="43995" spans="3:3">
      <c r="C43995" s="1"/>
    </row>
    <row r="43996" spans="3:3">
      <c r="C43996" s="1"/>
    </row>
    <row r="43997" spans="3:3">
      <c r="C43997" s="1"/>
    </row>
    <row r="43998" spans="3:3">
      <c r="C43998" s="1"/>
    </row>
    <row r="43999" spans="3:3">
      <c r="C43999" s="1"/>
    </row>
    <row r="44000" spans="3:3">
      <c r="C44000" s="1"/>
    </row>
    <row r="44001" spans="3:3">
      <c r="C44001" s="1"/>
    </row>
    <row r="44002" spans="3:3">
      <c r="C44002" s="1"/>
    </row>
    <row r="44003" spans="3:3">
      <c r="C44003" s="1"/>
    </row>
    <row r="44004" spans="3:3">
      <c r="C44004" s="1"/>
    </row>
    <row r="44005" spans="3:3">
      <c r="C44005" s="1"/>
    </row>
    <row r="44006" spans="3:3">
      <c r="C44006" s="1"/>
    </row>
    <row r="44007" spans="3:3">
      <c r="C44007" s="1"/>
    </row>
    <row r="44008" spans="3:3">
      <c r="C44008" s="1"/>
    </row>
    <row r="44009" spans="3:3">
      <c r="C44009" s="1"/>
    </row>
    <row r="44010" spans="3:3">
      <c r="C44010" s="1"/>
    </row>
    <row r="44011" spans="3:3">
      <c r="C44011" s="1"/>
    </row>
    <row r="44012" spans="3:3">
      <c r="C44012" s="1"/>
    </row>
    <row r="44013" spans="3:3">
      <c r="C44013" s="1"/>
    </row>
    <row r="44014" spans="3:3">
      <c r="C44014" s="1"/>
    </row>
    <row r="44015" spans="3:3">
      <c r="C44015" s="1"/>
    </row>
    <row r="44016" spans="3:3">
      <c r="C44016" s="1"/>
    </row>
    <row r="44017" spans="3:3">
      <c r="C44017" s="1"/>
    </row>
    <row r="44018" spans="3:3">
      <c r="C44018" s="1"/>
    </row>
    <row r="44019" spans="3:3">
      <c r="C44019" s="1"/>
    </row>
    <row r="44020" spans="3:3">
      <c r="C44020" s="1"/>
    </row>
    <row r="44021" spans="3:3">
      <c r="C44021" s="1"/>
    </row>
    <row r="44022" spans="3:3">
      <c r="C44022" s="1"/>
    </row>
    <row r="44023" spans="3:3">
      <c r="C44023" s="1"/>
    </row>
    <row r="44024" spans="3:3">
      <c r="C44024" s="1"/>
    </row>
    <row r="44025" spans="3:3">
      <c r="C44025" s="1"/>
    </row>
    <row r="44026" spans="3:3">
      <c r="C44026" s="1"/>
    </row>
    <row r="44027" spans="3:3">
      <c r="C44027" s="1"/>
    </row>
    <row r="44028" spans="3:3">
      <c r="C44028" s="1"/>
    </row>
    <row r="44029" spans="3:3">
      <c r="C44029" s="1"/>
    </row>
    <row r="44030" spans="3:3">
      <c r="C44030" s="1"/>
    </row>
    <row r="44031" spans="3:3">
      <c r="C44031" s="1"/>
    </row>
    <row r="44032" spans="3:3">
      <c r="C44032" s="1"/>
    </row>
    <row r="44033" spans="3:3">
      <c r="C44033" s="1"/>
    </row>
    <row r="44034" spans="3:3">
      <c r="C44034" s="1"/>
    </row>
    <row r="44035" spans="3:3">
      <c r="C44035" s="1"/>
    </row>
    <row r="44036" spans="3:3">
      <c r="C44036" s="1"/>
    </row>
    <row r="44037" spans="3:3">
      <c r="C44037" s="1"/>
    </row>
    <row r="44038" spans="3:3">
      <c r="C44038" s="1"/>
    </row>
    <row r="44039" spans="3:3">
      <c r="C44039" s="1"/>
    </row>
    <row r="44040" spans="3:3">
      <c r="C44040" s="1"/>
    </row>
    <row r="44041" spans="3:3">
      <c r="C44041" s="1"/>
    </row>
    <row r="44042" spans="3:3">
      <c r="C44042" s="1"/>
    </row>
    <row r="44043" spans="3:3">
      <c r="C44043" s="1"/>
    </row>
    <row r="44044" spans="3:3">
      <c r="C44044" s="1"/>
    </row>
    <row r="44045" spans="3:3">
      <c r="C44045" s="1"/>
    </row>
    <row r="44046" spans="3:3">
      <c r="C44046" s="1"/>
    </row>
    <row r="44047" spans="3:3">
      <c r="C44047" s="1"/>
    </row>
    <row r="44048" spans="3:3">
      <c r="C44048" s="1"/>
    </row>
    <row r="44049" spans="3:3">
      <c r="C44049" s="1"/>
    </row>
    <row r="44050" spans="3:3">
      <c r="C44050" s="1"/>
    </row>
    <row r="44051" spans="3:3">
      <c r="C44051" s="1"/>
    </row>
    <row r="44052" spans="3:3">
      <c r="C44052" s="1"/>
    </row>
    <row r="44053" spans="3:3">
      <c r="C44053" s="1"/>
    </row>
    <row r="44054" spans="3:3">
      <c r="C44054" s="1"/>
    </row>
    <row r="44055" spans="3:3">
      <c r="C44055" s="1"/>
    </row>
    <row r="44056" spans="3:3">
      <c r="C44056" s="1"/>
    </row>
    <row r="44057" spans="3:3">
      <c r="C44057" s="1"/>
    </row>
    <row r="44058" spans="3:3">
      <c r="C44058" s="1"/>
    </row>
    <row r="44059" spans="3:3">
      <c r="C44059" s="1"/>
    </row>
    <row r="44060" spans="3:3">
      <c r="C44060" s="1"/>
    </row>
    <row r="44061" spans="3:3">
      <c r="C44061" s="1"/>
    </row>
    <row r="44062" spans="3:3">
      <c r="C44062" s="1"/>
    </row>
    <row r="44063" spans="3:3">
      <c r="C44063" s="1"/>
    </row>
    <row r="44064" spans="3:3">
      <c r="C44064" s="1"/>
    </row>
    <row r="44065" spans="3:3">
      <c r="C44065" s="1"/>
    </row>
    <row r="44066" spans="3:3">
      <c r="C44066" s="1"/>
    </row>
    <row r="44067" spans="3:3">
      <c r="C44067" s="1"/>
    </row>
    <row r="44068" spans="3:3">
      <c r="C44068" s="1"/>
    </row>
    <row r="44069" spans="3:3">
      <c r="C44069" s="1"/>
    </row>
    <row r="44070" spans="3:3">
      <c r="C44070" s="1"/>
    </row>
    <row r="44071" spans="3:3">
      <c r="C44071" s="1"/>
    </row>
    <row r="44072" spans="3:3">
      <c r="C44072" s="1"/>
    </row>
    <row r="44073" spans="3:3">
      <c r="C44073" s="1"/>
    </row>
    <row r="44074" spans="3:3">
      <c r="C44074" s="1"/>
    </row>
    <row r="44075" spans="3:3">
      <c r="C44075" s="1"/>
    </row>
    <row r="44076" spans="3:3">
      <c r="C44076" s="1"/>
    </row>
    <row r="44077" spans="3:3">
      <c r="C44077" s="1"/>
    </row>
    <row r="44078" spans="3:3">
      <c r="C44078" s="1"/>
    </row>
    <row r="44079" spans="3:3">
      <c r="C44079" s="1"/>
    </row>
    <row r="44080" spans="3:3">
      <c r="C44080" s="1"/>
    </row>
    <row r="44081" spans="3:3">
      <c r="C44081" s="1"/>
    </row>
    <row r="44082" spans="3:3">
      <c r="C44082" s="1"/>
    </row>
    <row r="44083" spans="3:3">
      <c r="C44083" s="1"/>
    </row>
    <row r="44084" spans="3:3">
      <c r="C44084" s="1"/>
    </row>
    <row r="44085" spans="3:3">
      <c r="C44085" s="1"/>
    </row>
    <row r="44086" spans="3:3">
      <c r="C44086" s="1"/>
    </row>
    <row r="44087" spans="3:3">
      <c r="C44087" s="1"/>
    </row>
    <row r="44088" spans="3:3">
      <c r="C44088" s="1"/>
    </row>
    <row r="44089" spans="3:3">
      <c r="C44089" s="1"/>
    </row>
    <row r="44090" spans="3:3">
      <c r="C44090" s="1"/>
    </row>
    <row r="44091" spans="3:3">
      <c r="C44091" s="1"/>
    </row>
    <row r="44092" spans="3:3">
      <c r="C44092" s="1"/>
    </row>
    <row r="44093" spans="3:3">
      <c r="C44093" s="1"/>
    </row>
    <row r="44094" spans="3:3">
      <c r="C44094" s="1"/>
    </row>
    <row r="44095" spans="3:3">
      <c r="C44095" s="1"/>
    </row>
    <row r="44096" spans="3:3">
      <c r="C44096" s="1"/>
    </row>
    <row r="44097" spans="3:3">
      <c r="C44097" s="1"/>
    </row>
    <row r="44098" spans="3:3">
      <c r="C44098" s="1"/>
    </row>
    <row r="44099" spans="3:3">
      <c r="C44099" s="1"/>
    </row>
    <row r="44100" spans="3:3">
      <c r="C44100" s="1"/>
    </row>
    <row r="44101" spans="3:3">
      <c r="C44101" s="1"/>
    </row>
    <row r="44102" spans="3:3">
      <c r="C44102" s="1"/>
    </row>
    <row r="44103" spans="3:3">
      <c r="C44103" s="1"/>
    </row>
    <row r="44104" spans="3:3">
      <c r="C44104" s="1"/>
    </row>
    <row r="44105" spans="3:3">
      <c r="C44105" s="1"/>
    </row>
    <row r="44106" spans="3:3">
      <c r="C44106" s="1"/>
    </row>
    <row r="44107" spans="3:3">
      <c r="C44107" s="1"/>
    </row>
    <row r="44108" spans="3:3">
      <c r="C44108" s="1"/>
    </row>
    <row r="44109" spans="3:3">
      <c r="C44109" s="1"/>
    </row>
    <row r="44110" spans="3:3">
      <c r="C44110" s="1"/>
    </row>
    <row r="44111" spans="3:3">
      <c r="C44111" s="1"/>
    </row>
    <row r="44112" spans="3:3">
      <c r="C44112" s="1"/>
    </row>
    <row r="44113" spans="3:3">
      <c r="C44113" s="1"/>
    </row>
    <row r="44114" spans="3:3">
      <c r="C44114" s="1"/>
    </row>
    <row r="44115" spans="3:3">
      <c r="C44115" s="1"/>
    </row>
    <row r="44116" spans="3:3">
      <c r="C44116" s="1"/>
    </row>
    <row r="44117" spans="3:3">
      <c r="C44117" s="1"/>
    </row>
    <row r="44118" spans="3:3">
      <c r="C44118" s="1"/>
    </row>
    <row r="44119" spans="3:3">
      <c r="C44119" s="1"/>
    </row>
    <row r="44120" spans="3:3">
      <c r="C44120" s="1"/>
    </row>
    <row r="44121" spans="3:3">
      <c r="C44121" s="1"/>
    </row>
    <row r="44122" spans="3:3">
      <c r="C44122" s="1"/>
    </row>
    <row r="44123" spans="3:3">
      <c r="C44123" s="1"/>
    </row>
    <row r="44124" spans="3:3">
      <c r="C44124" s="1"/>
    </row>
    <row r="44125" spans="3:3">
      <c r="C44125" s="1"/>
    </row>
    <row r="44126" spans="3:3">
      <c r="C44126" s="1"/>
    </row>
    <row r="44127" spans="3:3">
      <c r="C44127" s="1"/>
    </row>
    <row r="44128" spans="3:3">
      <c r="C44128" s="1"/>
    </row>
    <row r="44129" spans="3:3">
      <c r="C44129" s="1"/>
    </row>
    <row r="44130" spans="3:3">
      <c r="C44130" s="1"/>
    </row>
    <row r="44131" spans="3:3">
      <c r="C44131" s="1"/>
    </row>
    <row r="44132" spans="3:3">
      <c r="C44132" s="1"/>
    </row>
    <row r="44133" spans="3:3">
      <c r="C44133" s="1"/>
    </row>
    <row r="44134" spans="3:3">
      <c r="C44134" s="1"/>
    </row>
    <row r="44135" spans="3:3">
      <c r="C44135" s="1"/>
    </row>
    <row r="44136" spans="3:3">
      <c r="C44136" s="1"/>
    </row>
    <row r="44137" spans="3:3">
      <c r="C44137" s="1"/>
    </row>
    <row r="44138" spans="3:3">
      <c r="C44138" s="1"/>
    </row>
    <row r="44139" spans="3:3">
      <c r="C44139" s="1"/>
    </row>
    <row r="44140" spans="3:3">
      <c r="C44140" s="1"/>
    </row>
    <row r="44141" spans="3:3">
      <c r="C44141" s="1"/>
    </row>
    <row r="44142" spans="3:3">
      <c r="C44142" s="1"/>
    </row>
    <row r="44143" spans="3:3">
      <c r="C44143" s="1"/>
    </row>
    <row r="44144" spans="3:3">
      <c r="C44144" s="1"/>
    </row>
    <row r="44145" spans="3:3">
      <c r="C44145" s="1"/>
    </row>
    <row r="44146" spans="3:3">
      <c r="C44146" s="1"/>
    </row>
    <row r="44147" spans="3:3">
      <c r="C44147" s="1"/>
    </row>
    <row r="44148" spans="3:3">
      <c r="C44148" s="1"/>
    </row>
    <row r="44149" spans="3:3">
      <c r="C44149" s="1"/>
    </row>
    <row r="44150" spans="3:3">
      <c r="C44150" s="1"/>
    </row>
    <row r="44151" spans="3:3">
      <c r="C44151" s="1"/>
    </row>
    <row r="44152" spans="3:3">
      <c r="C44152" s="1"/>
    </row>
    <row r="44153" spans="3:3">
      <c r="C44153" s="1"/>
    </row>
    <row r="44154" spans="3:3">
      <c r="C44154" s="1"/>
    </row>
    <row r="44155" spans="3:3">
      <c r="C44155" s="1"/>
    </row>
    <row r="44156" spans="3:3">
      <c r="C44156" s="1"/>
    </row>
    <row r="44157" spans="3:3">
      <c r="C44157" s="1"/>
    </row>
    <row r="44158" spans="3:3">
      <c r="C44158" s="1"/>
    </row>
    <row r="44159" spans="3:3">
      <c r="C44159" s="1"/>
    </row>
    <row r="44160" spans="3:3">
      <c r="C44160" s="1"/>
    </row>
    <row r="44161" spans="3:3">
      <c r="C44161" s="1"/>
    </row>
    <row r="44162" spans="3:3">
      <c r="C44162" s="1"/>
    </row>
    <row r="44163" spans="3:3">
      <c r="C44163" s="1"/>
    </row>
    <row r="44164" spans="3:3">
      <c r="C44164" s="1"/>
    </row>
    <row r="44165" spans="3:3">
      <c r="C44165" s="1"/>
    </row>
    <row r="44166" spans="3:3">
      <c r="C44166" s="1"/>
    </row>
    <row r="44167" spans="3:3">
      <c r="C44167" s="1"/>
    </row>
    <row r="44168" spans="3:3">
      <c r="C44168" s="1"/>
    </row>
    <row r="44169" spans="3:3">
      <c r="C44169" s="1"/>
    </row>
    <row r="44170" spans="3:3">
      <c r="C44170" s="1"/>
    </row>
    <row r="44171" spans="3:3">
      <c r="C44171" s="1"/>
    </row>
    <row r="44172" spans="3:3">
      <c r="C44172" s="1"/>
    </row>
    <row r="44173" spans="3:3">
      <c r="C44173" s="1"/>
    </row>
    <row r="44174" spans="3:3">
      <c r="C44174" s="1"/>
    </row>
    <row r="44175" spans="3:3">
      <c r="C44175" s="1"/>
    </row>
    <row r="44176" spans="3:3">
      <c r="C44176" s="1"/>
    </row>
    <row r="44177" spans="3:3">
      <c r="C44177" s="1"/>
    </row>
    <row r="44178" spans="3:3">
      <c r="C44178" s="1"/>
    </row>
    <row r="44179" spans="3:3">
      <c r="C44179" s="1"/>
    </row>
    <row r="44180" spans="3:3">
      <c r="C44180" s="1"/>
    </row>
    <row r="44181" spans="3:3">
      <c r="C44181" s="1"/>
    </row>
    <row r="44182" spans="3:3">
      <c r="C44182" s="1"/>
    </row>
    <row r="44183" spans="3:3">
      <c r="C44183" s="1"/>
    </row>
    <row r="44184" spans="3:3">
      <c r="C44184" s="1"/>
    </row>
    <row r="44185" spans="3:3">
      <c r="C44185" s="1"/>
    </row>
    <row r="44186" spans="3:3">
      <c r="C44186" s="1"/>
    </row>
    <row r="44187" spans="3:3">
      <c r="C44187" s="1"/>
    </row>
    <row r="44188" spans="3:3">
      <c r="C44188" s="1"/>
    </row>
    <row r="44189" spans="3:3">
      <c r="C44189" s="1"/>
    </row>
    <row r="44190" spans="3:3">
      <c r="C44190" s="1"/>
    </row>
    <row r="44191" spans="3:3">
      <c r="C44191" s="1"/>
    </row>
    <row r="44192" spans="3:3">
      <c r="C44192" s="1"/>
    </row>
    <row r="44193" spans="3:3">
      <c r="C44193" s="1"/>
    </row>
    <row r="44194" spans="3:3">
      <c r="C44194" s="1"/>
    </row>
    <row r="44195" spans="3:3">
      <c r="C44195" s="1"/>
    </row>
    <row r="44196" spans="3:3">
      <c r="C44196" s="1"/>
    </row>
    <row r="44197" spans="3:3">
      <c r="C44197" s="1"/>
    </row>
    <row r="44198" spans="3:3">
      <c r="C44198" s="1"/>
    </row>
    <row r="44199" spans="3:3">
      <c r="C44199" s="1"/>
    </row>
    <row r="44200" spans="3:3">
      <c r="C44200" s="1"/>
    </row>
    <row r="44201" spans="3:3">
      <c r="C44201" s="1"/>
    </row>
    <row r="44202" spans="3:3">
      <c r="C44202" s="1"/>
    </row>
    <row r="44203" spans="3:3">
      <c r="C44203" s="1"/>
    </row>
    <row r="44204" spans="3:3">
      <c r="C44204" s="1"/>
    </row>
    <row r="44205" spans="3:3">
      <c r="C44205" s="1"/>
    </row>
    <row r="44206" spans="3:3">
      <c r="C44206" s="1"/>
    </row>
    <row r="44207" spans="3:3">
      <c r="C44207" s="1"/>
    </row>
    <row r="44208" spans="3:3">
      <c r="C44208" s="1"/>
    </row>
    <row r="44209" spans="3:3">
      <c r="C44209" s="1"/>
    </row>
    <row r="44210" spans="3:3">
      <c r="C44210" s="1"/>
    </row>
    <row r="44211" spans="3:3">
      <c r="C44211" s="1"/>
    </row>
    <row r="44212" spans="3:3">
      <c r="C44212" s="1"/>
    </row>
    <row r="44213" spans="3:3">
      <c r="C44213" s="1"/>
    </row>
    <row r="44214" spans="3:3">
      <c r="C44214" s="1"/>
    </row>
    <row r="44215" spans="3:3">
      <c r="C44215" s="1"/>
    </row>
    <row r="44216" spans="3:3">
      <c r="C44216" s="1"/>
    </row>
    <row r="44217" spans="3:3">
      <c r="C44217" s="1"/>
    </row>
    <row r="44218" spans="3:3">
      <c r="C44218" s="1"/>
    </row>
    <row r="44219" spans="3:3">
      <c r="C44219" s="1"/>
    </row>
    <row r="44220" spans="3:3">
      <c r="C44220" s="1"/>
    </row>
    <row r="44221" spans="3:3">
      <c r="C44221" s="1"/>
    </row>
    <row r="44222" spans="3:3">
      <c r="C44222" s="1"/>
    </row>
    <row r="44223" spans="3:3">
      <c r="C44223" s="1"/>
    </row>
    <row r="44224" spans="3:3">
      <c r="C44224" s="1"/>
    </row>
    <row r="44225" spans="3:3">
      <c r="C44225" s="1"/>
    </row>
    <row r="44226" spans="3:3">
      <c r="C44226" s="1"/>
    </row>
    <row r="44227" spans="3:3">
      <c r="C44227" s="1"/>
    </row>
    <row r="44228" spans="3:3">
      <c r="C44228" s="1"/>
    </row>
    <row r="44229" spans="3:3">
      <c r="C44229" s="1"/>
    </row>
    <row r="44230" spans="3:3">
      <c r="C44230" s="1"/>
    </row>
    <row r="44231" spans="3:3">
      <c r="C44231" s="1"/>
    </row>
    <row r="44232" spans="3:3">
      <c r="C44232" s="1"/>
    </row>
    <row r="44233" spans="3:3">
      <c r="C44233" s="1"/>
    </row>
    <row r="44234" spans="3:3">
      <c r="C44234" s="1"/>
    </row>
    <row r="44235" spans="3:3">
      <c r="C44235" s="1"/>
    </row>
    <row r="44236" spans="3:3">
      <c r="C44236" s="1"/>
    </row>
    <row r="44237" spans="3:3">
      <c r="C44237" s="1"/>
    </row>
    <row r="44238" spans="3:3">
      <c r="C44238" s="1"/>
    </row>
    <row r="44239" spans="3:3">
      <c r="C44239" s="1"/>
    </row>
    <row r="44240" spans="3:3">
      <c r="C44240" s="1"/>
    </row>
    <row r="44241" spans="3:3">
      <c r="C44241" s="1"/>
    </row>
    <row r="44242" spans="3:3">
      <c r="C44242" s="1"/>
    </row>
    <row r="44243" spans="3:3">
      <c r="C44243" s="1"/>
    </row>
    <row r="44244" spans="3:3">
      <c r="C44244" s="1"/>
    </row>
    <row r="44245" spans="3:3">
      <c r="C44245" s="1"/>
    </row>
    <row r="44246" spans="3:3">
      <c r="C44246" s="1"/>
    </row>
    <row r="44247" spans="3:3">
      <c r="C44247" s="1"/>
    </row>
    <row r="44248" spans="3:3">
      <c r="C44248" s="1"/>
    </row>
    <row r="44249" spans="3:3">
      <c r="C44249" s="1"/>
    </row>
    <row r="44250" spans="3:3">
      <c r="C44250" s="1"/>
    </row>
    <row r="44251" spans="3:3">
      <c r="C44251" s="1"/>
    </row>
    <row r="44252" spans="3:3">
      <c r="C44252" s="1"/>
    </row>
    <row r="44253" spans="3:3">
      <c r="C44253" s="1"/>
    </row>
    <row r="44254" spans="3:3">
      <c r="C44254" s="1"/>
    </row>
    <row r="44255" spans="3:3">
      <c r="C44255" s="1"/>
    </row>
    <row r="44256" spans="3:3">
      <c r="C44256" s="1"/>
    </row>
    <row r="44257" spans="3:3">
      <c r="C44257" s="1"/>
    </row>
    <row r="44258" spans="3:3">
      <c r="C44258" s="1"/>
    </row>
    <row r="44259" spans="3:3">
      <c r="C44259" s="1"/>
    </row>
    <row r="44260" spans="3:3">
      <c r="C44260" s="1"/>
    </row>
    <row r="44261" spans="3:3">
      <c r="C44261" s="1"/>
    </row>
    <row r="44262" spans="3:3">
      <c r="C44262" s="1"/>
    </row>
    <row r="44263" spans="3:3">
      <c r="C44263" s="1"/>
    </row>
    <row r="44264" spans="3:3">
      <c r="C44264" s="1"/>
    </row>
    <row r="44265" spans="3:3">
      <c r="C44265" s="1"/>
    </row>
    <row r="44266" spans="3:3">
      <c r="C44266" s="1"/>
    </row>
    <row r="44267" spans="3:3">
      <c r="C44267" s="1"/>
    </row>
    <row r="44268" spans="3:3">
      <c r="C44268" s="1"/>
    </row>
    <row r="44269" spans="3:3">
      <c r="C44269" s="1"/>
    </row>
    <row r="44270" spans="3:3">
      <c r="C44270" s="1"/>
    </row>
    <row r="44271" spans="3:3">
      <c r="C44271" s="1"/>
    </row>
    <row r="44272" spans="3:3">
      <c r="C44272" s="1"/>
    </row>
    <row r="44273" spans="3:3">
      <c r="C44273" s="1"/>
    </row>
    <row r="44274" spans="3:3">
      <c r="C44274" s="1"/>
    </row>
    <row r="44275" spans="3:3">
      <c r="C44275" s="1"/>
    </row>
    <row r="44276" spans="3:3">
      <c r="C44276" s="1"/>
    </row>
    <row r="44277" spans="3:3">
      <c r="C44277" s="1"/>
    </row>
    <row r="44278" spans="3:3">
      <c r="C44278" s="1"/>
    </row>
    <row r="44279" spans="3:3">
      <c r="C44279" s="1"/>
    </row>
    <row r="44280" spans="3:3">
      <c r="C44280" s="1"/>
    </row>
    <row r="44281" spans="3:3">
      <c r="C44281" s="1"/>
    </row>
    <row r="44282" spans="3:3">
      <c r="C44282" s="1"/>
    </row>
    <row r="44283" spans="3:3">
      <c r="C44283" s="1"/>
    </row>
    <row r="44284" spans="3:3">
      <c r="C44284" s="1"/>
    </row>
    <row r="44285" spans="3:3">
      <c r="C44285" s="1"/>
    </row>
    <row r="44286" spans="3:3">
      <c r="C44286" s="1"/>
    </row>
    <row r="44287" spans="3:3">
      <c r="C44287" s="1"/>
    </row>
    <row r="44288" spans="3:3">
      <c r="C44288" s="1"/>
    </row>
    <row r="44289" spans="3:3">
      <c r="C44289" s="1"/>
    </row>
    <row r="44290" spans="3:3">
      <c r="C44290" s="1"/>
    </row>
    <row r="44291" spans="3:3">
      <c r="C44291" s="1"/>
    </row>
    <row r="44292" spans="3:3">
      <c r="C44292" s="1"/>
    </row>
    <row r="44293" spans="3:3">
      <c r="C44293" s="1"/>
    </row>
    <row r="44294" spans="3:3">
      <c r="C44294" s="1"/>
    </row>
    <row r="44295" spans="3:3">
      <c r="C44295" s="1"/>
    </row>
    <row r="44296" spans="3:3">
      <c r="C44296" s="1"/>
    </row>
    <row r="44297" spans="3:3">
      <c r="C44297" s="1"/>
    </row>
    <row r="44298" spans="3:3">
      <c r="C44298" s="1"/>
    </row>
    <row r="44299" spans="3:3">
      <c r="C44299" s="1"/>
    </row>
    <row r="44300" spans="3:3">
      <c r="C44300" s="1"/>
    </row>
    <row r="44301" spans="3:3">
      <c r="C44301" s="1"/>
    </row>
    <row r="44302" spans="3:3">
      <c r="C44302" s="1"/>
    </row>
    <row r="44303" spans="3:3">
      <c r="C44303" s="1"/>
    </row>
    <row r="44304" spans="3:3">
      <c r="C44304" s="1"/>
    </row>
    <row r="44305" spans="3:3">
      <c r="C44305" s="1"/>
    </row>
    <row r="44306" spans="3:3">
      <c r="C44306" s="1"/>
    </row>
    <row r="44307" spans="3:3">
      <c r="C44307" s="1"/>
    </row>
    <row r="44308" spans="3:3">
      <c r="C44308" s="1"/>
    </row>
    <row r="44309" spans="3:3">
      <c r="C44309" s="1"/>
    </row>
    <row r="44310" spans="3:3">
      <c r="C44310" s="1"/>
    </row>
    <row r="44311" spans="3:3">
      <c r="C44311" s="1"/>
    </row>
    <row r="44312" spans="3:3">
      <c r="C44312" s="1"/>
    </row>
    <row r="44313" spans="3:3">
      <c r="C44313" s="1"/>
    </row>
    <row r="44314" spans="3:3">
      <c r="C44314" s="1"/>
    </row>
    <row r="44315" spans="3:3">
      <c r="C44315" s="1"/>
    </row>
    <row r="44316" spans="3:3">
      <c r="C44316" s="1"/>
    </row>
    <row r="44317" spans="3:3">
      <c r="C44317" s="1"/>
    </row>
    <row r="44318" spans="3:3">
      <c r="C44318" s="1"/>
    </row>
    <row r="44319" spans="3:3">
      <c r="C44319" s="1"/>
    </row>
    <row r="44320" spans="3:3">
      <c r="C44320" s="1"/>
    </row>
    <row r="44321" spans="3:3">
      <c r="C44321" s="1"/>
    </row>
    <row r="44322" spans="3:3">
      <c r="C44322" s="1"/>
    </row>
    <row r="44323" spans="3:3">
      <c r="C44323" s="1"/>
    </row>
    <row r="44324" spans="3:3">
      <c r="C44324" s="1"/>
    </row>
    <row r="44325" spans="3:3">
      <c r="C44325" s="1"/>
    </row>
    <row r="44326" spans="3:3">
      <c r="C44326" s="1"/>
    </row>
    <row r="44327" spans="3:3">
      <c r="C44327" s="1"/>
    </row>
    <row r="44328" spans="3:3">
      <c r="C44328" s="1"/>
    </row>
    <row r="44329" spans="3:3">
      <c r="C44329" s="1"/>
    </row>
    <row r="44330" spans="3:3">
      <c r="C44330" s="1"/>
    </row>
    <row r="44331" spans="3:3">
      <c r="C44331" s="1"/>
    </row>
    <row r="44332" spans="3:3">
      <c r="C44332" s="1"/>
    </row>
    <row r="44333" spans="3:3">
      <c r="C44333" s="1"/>
    </row>
    <row r="44334" spans="3:3">
      <c r="C44334" s="1"/>
    </row>
    <row r="44335" spans="3:3">
      <c r="C44335" s="1"/>
    </row>
    <row r="44336" spans="3:3">
      <c r="C44336" s="1"/>
    </row>
    <row r="44337" spans="3:3">
      <c r="C44337" s="1"/>
    </row>
    <row r="44338" spans="3:3">
      <c r="C44338" s="1"/>
    </row>
    <row r="44339" spans="3:3">
      <c r="C44339" s="1"/>
    </row>
    <row r="44340" spans="3:3">
      <c r="C44340" s="1"/>
    </row>
    <row r="44341" spans="3:3">
      <c r="C44341" s="1"/>
    </row>
    <row r="44342" spans="3:3">
      <c r="C44342" s="1"/>
    </row>
    <row r="44343" spans="3:3">
      <c r="C44343" s="1"/>
    </row>
    <row r="44344" spans="3:3">
      <c r="C44344" s="1"/>
    </row>
    <row r="44345" spans="3:3">
      <c r="C44345" s="1"/>
    </row>
    <row r="44346" spans="3:3">
      <c r="C44346" s="1"/>
    </row>
    <row r="44347" spans="3:3">
      <c r="C44347" s="1"/>
    </row>
    <row r="44348" spans="3:3">
      <c r="C44348" s="1"/>
    </row>
    <row r="44349" spans="3:3">
      <c r="C44349" s="1"/>
    </row>
    <row r="44350" spans="3:3">
      <c r="C44350" s="1"/>
    </row>
    <row r="44351" spans="3:3">
      <c r="C44351" s="1"/>
    </row>
    <row r="44352" spans="3:3">
      <c r="C44352" s="1"/>
    </row>
    <row r="44353" spans="3:3">
      <c r="C44353" s="1"/>
    </row>
    <row r="44354" spans="3:3">
      <c r="C44354" s="1"/>
    </row>
    <row r="44355" spans="3:3">
      <c r="C44355" s="1"/>
    </row>
    <row r="44356" spans="3:3">
      <c r="C44356" s="1"/>
    </row>
    <row r="44357" spans="3:3">
      <c r="C44357" s="1"/>
    </row>
    <row r="44358" spans="3:3">
      <c r="C44358" s="1"/>
    </row>
    <row r="44359" spans="3:3">
      <c r="C44359" s="1"/>
    </row>
    <row r="44360" spans="3:3">
      <c r="C44360" s="1"/>
    </row>
    <row r="44361" spans="3:3">
      <c r="C44361" s="1"/>
    </row>
    <row r="44362" spans="3:3">
      <c r="C44362" s="1"/>
    </row>
    <row r="44363" spans="3:3">
      <c r="C44363" s="1"/>
    </row>
    <row r="44364" spans="3:3">
      <c r="C44364" s="1"/>
    </row>
    <row r="44365" spans="3:3">
      <c r="C44365" s="1"/>
    </row>
    <row r="44366" spans="3:3">
      <c r="C44366" s="1"/>
    </row>
    <row r="44367" spans="3:3">
      <c r="C44367" s="1"/>
    </row>
    <row r="44368" spans="3:3">
      <c r="C44368" s="1"/>
    </row>
    <row r="44369" spans="3:3">
      <c r="C44369" s="1"/>
    </row>
    <row r="44370" spans="3:3">
      <c r="C44370" s="1"/>
    </row>
    <row r="44371" spans="3:3">
      <c r="C44371" s="1"/>
    </row>
    <row r="44372" spans="3:3">
      <c r="C44372" s="1"/>
    </row>
    <row r="44373" spans="3:3">
      <c r="C44373" s="1"/>
    </row>
    <row r="44374" spans="3:3">
      <c r="C44374" s="1"/>
    </row>
    <row r="44375" spans="3:3">
      <c r="C44375" s="1"/>
    </row>
    <row r="44376" spans="3:3">
      <c r="C44376" s="1"/>
    </row>
    <row r="44377" spans="3:3">
      <c r="C44377" s="1"/>
    </row>
    <row r="44378" spans="3:3">
      <c r="C44378" s="1"/>
    </row>
    <row r="44379" spans="3:3">
      <c r="C44379" s="1"/>
    </row>
    <row r="44380" spans="3:3">
      <c r="C44380" s="1"/>
    </row>
    <row r="44381" spans="3:3">
      <c r="C44381" s="1"/>
    </row>
    <row r="44382" spans="3:3">
      <c r="C44382" s="1"/>
    </row>
    <row r="44383" spans="3:3">
      <c r="C44383" s="1"/>
    </row>
    <row r="44384" spans="3:3">
      <c r="C44384" s="1"/>
    </row>
    <row r="44385" spans="3:3">
      <c r="C44385" s="1"/>
    </row>
    <row r="44386" spans="3:3">
      <c r="C44386" s="1"/>
    </row>
    <row r="44387" spans="3:3">
      <c r="C44387" s="1"/>
    </row>
    <row r="44388" spans="3:3">
      <c r="C44388" s="1"/>
    </row>
    <row r="44389" spans="3:3">
      <c r="C44389" s="1"/>
    </row>
    <row r="44390" spans="3:3">
      <c r="C44390" s="1"/>
    </row>
    <row r="44391" spans="3:3">
      <c r="C44391" s="1"/>
    </row>
    <row r="44392" spans="3:3">
      <c r="C44392" s="1"/>
    </row>
    <row r="44393" spans="3:3">
      <c r="C44393" s="1"/>
    </row>
    <row r="44394" spans="3:3">
      <c r="C44394" s="1"/>
    </row>
    <row r="44395" spans="3:3">
      <c r="C44395" s="1"/>
    </row>
    <row r="44396" spans="3:3">
      <c r="C44396" s="1"/>
    </row>
    <row r="44397" spans="3:3">
      <c r="C44397" s="1"/>
    </row>
    <row r="44398" spans="3:3">
      <c r="C44398" s="1"/>
    </row>
    <row r="44399" spans="3:3">
      <c r="C44399" s="1"/>
    </row>
    <row r="44400" spans="3:3">
      <c r="C44400" s="1"/>
    </row>
    <row r="44401" spans="3:3">
      <c r="C44401" s="1"/>
    </row>
    <row r="44402" spans="3:3">
      <c r="C44402" s="1"/>
    </row>
    <row r="44403" spans="3:3">
      <c r="C44403" s="1"/>
    </row>
    <row r="44404" spans="3:3">
      <c r="C44404" s="1"/>
    </row>
    <row r="44405" spans="3:3">
      <c r="C44405" s="1"/>
    </row>
    <row r="44406" spans="3:3">
      <c r="C44406" s="1"/>
    </row>
    <row r="44407" spans="3:3">
      <c r="C44407" s="1"/>
    </row>
    <row r="44408" spans="3:3">
      <c r="C44408" s="1"/>
    </row>
    <row r="44409" spans="3:3">
      <c r="C44409" s="1"/>
    </row>
    <row r="44410" spans="3:3">
      <c r="C44410" s="1"/>
    </row>
    <row r="44411" spans="3:3">
      <c r="C44411" s="1"/>
    </row>
    <row r="44412" spans="3:3">
      <c r="C44412" s="1"/>
    </row>
    <row r="44413" spans="3:3">
      <c r="C44413" s="1"/>
    </row>
    <row r="44414" spans="3:3">
      <c r="C44414" s="1"/>
    </row>
    <row r="44415" spans="3:3">
      <c r="C44415" s="1"/>
    </row>
    <row r="44416" spans="3:3">
      <c r="C44416" s="1"/>
    </row>
    <row r="44417" spans="3:3">
      <c r="C44417" s="1"/>
    </row>
    <row r="44418" spans="3:3">
      <c r="C44418" s="1"/>
    </row>
    <row r="44419" spans="3:3">
      <c r="C44419" s="1"/>
    </row>
    <row r="44420" spans="3:3">
      <c r="C44420" s="1"/>
    </row>
    <row r="44421" spans="3:3">
      <c r="C44421" s="1"/>
    </row>
    <row r="44422" spans="3:3">
      <c r="C44422" s="1"/>
    </row>
    <row r="44423" spans="3:3">
      <c r="C44423" s="1"/>
    </row>
    <row r="44424" spans="3:3">
      <c r="C44424" s="1"/>
    </row>
    <row r="44425" spans="3:3">
      <c r="C44425" s="1"/>
    </row>
    <row r="44426" spans="3:3">
      <c r="C44426" s="1"/>
    </row>
    <row r="44427" spans="3:3">
      <c r="C44427" s="1"/>
    </row>
    <row r="44428" spans="3:3">
      <c r="C44428" s="1"/>
    </row>
    <row r="44429" spans="3:3">
      <c r="C44429" s="1"/>
    </row>
    <row r="44430" spans="3:3">
      <c r="C44430" s="1"/>
    </row>
    <row r="44431" spans="3:3">
      <c r="C44431" s="1"/>
    </row>
    <row r="44432" spans="3:3">
      <c r="C44432" s="1"/>
    </row>
    <row r="44433" spans="3:3">
      <c r="C44433" s="1"/>
    </row>
    <row r="44434" spans="3:3">
      <c r="C44434" s="1"/>
    </row>
    <row r="44435" spans="3:3">
      <c r="C44435" s="1"/>
    </row>
    <row r="44436" spans="3:3">
      <c r="C44436" s="1"/>
    </row>
    <row r="44437" spans="3:3">
      <c r="C44437" s="1"/>
    </row>
    <row r="44438" spans="3:3">
      <c r="C44438" s="1"/>
    </row>
    <row r="44439" spans="3:3">
      <c r="C44439" s="1"/>
    </row>
    <row r="44440" spans="3:3">
      <c r="C44440" s="1"/>
    </row>
    <row r="44441" spans="3:3">
      <c r="C44441" s="1"/>
    </row>
    <row r="44442" spans="3:3">
      <c r="C44442" s="1"/>
    </row>
    <row r="44443" spans="3:3">
      <c r="C44443" s="1"/>
    </row>
    <row r="44444" spans="3:3">
      <c r="C44444" s="1"/>
    </row>
    <row r="44445" spans="3:3">
      <c r="C44445" s="1"/>
    </row>
    <row r="44446" spans="3:3">
      <c r="C44446" s="1"/>
    </row>
    <row r="44447" spans="3:3">
      <c r="C44447" s="1"/>
    </row>
    <row r="44448" spans="3:3">
      <c r="C44448" s="1"/>
    </row>
    <row r="44449" spans="3:3">
      <c r="C44449" s="1"/>
    </row>
    <row r="44450" spans="3:3">
      <c r="C44450" s="1"/>
    </row>
    <row r="44451" spans="3:3">
      <c r="C44451" s="1"/>
    </row>
    <row r="44452" spans="3:3">
      <c r="C44452" s="1"/>
    </row>
    <row r="44453" spans="3:3">
      <c r="C44453" s="1"/>
    </row>
    <row r="44454" spans="3:3">
      <c r="C44454" s="1"/>
    </row>
    <row r="44455" spans="3:3">
      <c r="C44455" s="1"/>
    </row>
    <row r="44456" spans="3:3">
      <c r="C44456" s="1"/>
    </row>
    <row r="44457" spans="3:3">
      <c r="C44457" s="1"/>
    </row>
    <row r="44458" spans="3:3">
      <c r="C44458" s="1"/>
    </row>
    <row r="44459" spans="3:3">
      <c r="C44459" s="1"/>
    </row>
    <row r="44460" spans="3:3">
      <c r="C44460" s="1"/>
    </row>
    <row r="44461" spans="3:3">
      <c r="C44461" s="1"/>
    </row>
    <row r="44462" spans="3:3">
      <c r="C44462" s="1"/>
    </row>
    <row r="44463" spans="3:3">
      <c r="C44463" s="1"/>
    </row>
    <row r="44464" spans="3:3">
      <c r="C44464" s="1"/>
    </row>
    <row r="44465" spans="3:3">
      <c r="C44465" s="1"/>
    </row>
    <row r="44466" spans="3:3">
      <c r="C44466" s="1"/>
    </row>
    <row r="44467" spans="3:3">
      <c r="C44467" s="1"/>
    </row>
    <row r="44468" spans="3:3">
      <c r="C44468" s="1"/>
    </row>
    <row r="44469" spans="3:3">
      <c r="C44469" s="1"/>
    </row>
    <row r="44470" spans="3:3">
      <c r="C44470" s="1"/>
    </row>
    <row r="44471" spans="3:3">
      <c r="C44471" s="1"/>
    </row>
    <row r="44472" spans="3:3">
      <c r="C44472" s="1"/>
    </row>
    <row r="44473" spans="3:3">
      <c r="C44473" s="1"/>
    </row>
    <row r="44474" spans="3:3">
      <c r="C44474" s="1"/>
    </row>
    <row r="44475" spans="3:3">
      <c r="C44475" s="1"/>
    </row>
    <row r="44476" spans="3:3">
      <c r="C44476" s="1"/>
    </row>
    <row r="44477" spans="3:3">
      <c r="C44477" s="1"/>
    </row>
    <row r="44478" spans="3:3">
      <c r="C44478" s="1"/>
    </row>
    <row r="44479" spans="3:3">
      <c r="C44479" s="1"/>
    </row>
    <row r="44480" spans="3:3">
      <c r="C44480" s="1"/>
    </row>
    <row r="44481" spans="3:3">
      <c r="C44481" s="1"/>
    </row>
    <row r="44482" spans="3:3">
      <c r="C44482" s="1"/>
    </row>
    <row r="44483" spans="3:3">
      <c r="C44483" s="1"/>
    </row>
    <row r="44484" spans="3:3">
      <c r="C44484" s="1"/>
    </row>
    <row r="44485" spans="3:3">
      <c r="C44485" s="1"/>
    </row>
    <row r="44486" spans="3:3">
      <c r="C44486" s="1"/>
    </row>
    <row r="44487" spans="3:3">
      <c r="C44487" s="1"/>
    </row>
    <row r="44488" spans="3:3">
      <c r="C44488" s="1"/>
    </row>
    <row r="44489" spans="3:3">
      <c r="C44489" s="1"/>
    </row>
    <row r="44490" spans="3:3">
      <c r="C44490" s="1"/>
    </row>
    <row r="44491" spans="3:3">
      <c r="C44491" s="1"/>
    </row>
    <row r="44492" spans="3:3">
      <c r="C44492" s="1"/>
    </row>
    <row r="44493" spans="3:3">
      <c r="C44493" s="1"/>
    </row>
    <row r="44494" spans="3:3">
      <c r="C44494" s="1"/>
    </row>
    <row r="44495" spans="3:3">
      <c r="C44495" s="1"/>
    </row>
    <row r="44496" spans="3:3">
      <c r="C44496" s="1"/>
    </row>
    <row r="44497" spans="3:3">
      <c r="C44497" s="1"/>
    </row>
    <row r="44498" spans="3:3">
      <c r="C44498" s="1"/>
    </row>
    <row r="44499" spans="3:3">
      <c r="C44499" s="1"/>
    </row>
    <row r="44500" spans="3:3">
      <c r="C44500" s="1"/>
    </row>
    <row r="44501" spans="3:3">
      <c r="C44501" s="1"/>
    </row>
    <row r="44502" spans="3:3">
      <c r="C44502" s="1"/>
    </row>
    <row r="44503" spans="3:3">
      <c r="C44503" s="1"/>
    </row>
    <row r="44504" spans="3:3">
      <c r="C44504" s="1"/>
    </row>
    <row r="44505" spans="3:3">
      <c r="C44505" s="1"/>
    </row>
    <row r="44506" spans="3:3">
      <c r="C44506" s="1"/>
    </row>
    <row r="44507" spans="3:3">
      <c r="C44507" s="1"/>
    </row>
    <row r="44508" spans="3:3">
      <c r="C44508" s="1"/>
    </row>
    <row r="44509" spans="3:3">
      <c r="C44509" s="1"/>
    </row>
    <row r="44510" spans="3:3">
      <c r="C44510" s="1"/>
    </row>
    <row r="44511" spans="3:3">
      <c r="C44511" s="1"/>
    </row>
    <row r="44512" spans="3:3">
      <c r="C44512" s="1"/>
    </row>
    <row r="44513" spans="3:3">
      <c r="C44513" s="1"/>
    </row>
    <row r="44514" spans="3:3">
      <c r="C44514" s="1"/>
    </row>
    <row r="44515" spans="3:3">
      <c r="C44515" s="1"/>
    </row>
    <row r="44516" spans="3:3">
      <c r="C44516" s="1"/>
    </row>
    <row r="44517" spans="3:3">
      <c r="C44517" s="1"/>
    </row>
    <row r="44518" spans="3:3">
      <c r="C44518" s="1"/>
    </row>
    <row r="44519" spans="3:3">
      <c r="C44519" s="1"/>
    </row>
    <row r="44520" spans="3:3">
      <c r="C44520" s="1"/>
    </row>
    <row r="44521" spans="3:3">
      <c r="C44521" s="1"/>
    </row>
    <row r="44522" spans="3:3">
      <c r="C44522" s="1"/>
    </row>
    <row r="44523" spans="3:3">
      <c r="C44523" s="1"/>
    </row>
    <row r="44524" spans="3:3">
      <c r="C44524" s="1"/>
    </row>
    <row r="44525" spans="3:3">
      <c r="C44525" s="1"/>
    </row>
    <row r="44526" spans="3:3">
      <c r="C44526" s="1"/>
    </row>
    <row r="44527" spans="3:3">
      <c r="C44527" s="1"/>
    </row>
    <row r="44528" spans="3:3">
      <c r="C44528" s="1"/>
    </row>
    <row r="44529" spans="3:3">
      <c r="C44529" s="1"/>
    </row>
    <row r="44530" spans="3:3">
      <c r="C44530" s="1"/>
    </row>
    <row r="44531" spans="3:3">
      <c r="C44531" s="1"/>
    </row>
    <row r="44532" spans="3:3">
      <c r="C44532" s="1"/>
    </row>
    <row r="44533" spans="3:3">
      <c r="C44533" s="1"/>
    </row>
    <row r="44534" spans="3:3">
      <c r="C44534" s="1"/>
    </row>
    <row r="44535" spans="3:3">
      <c r="C44535" s="1"/>
    </row>
    <row r="44536" spans="3:3">
      <c r="C44536" s="1"/>
    </row>
    <row r="44537" spans="3:3">
      <c r="C44537" s="1"/>
    </row>
    <row r="44538" spans="3:3">
      <c r="C44538" s="1"/>
    </row>
    <row r="44539" spans="3:3">
      <c r="C44539" s="1"/>
    </row>
    <row r="44540" spans="3:3">
      <c r="C44540" s="1"/>
    </row>
    <row r="44541" spans="3:3">
      <c r="C44541" s="1"/>
    </row>
    <row r="44542" spans="3:3">
      <c r="C44542" s="1"/>
    </row>
    <row r="44543" spans="3:3">
      <c r="C44543" s="1"/>
    </row>
    <row r="44544" spans="3:3">
      <c r="C44544" s="1"/>
    </row>
    <row r="44545" spans="3:3">
      <c r="C44545" s="1"/>
    </row>
    <row r="44546" spans="3:3">
      <c r="C44546" s="1"/>
    </row>
    <row r="44547" spans="3:3">
      <c r="C44547" s="1"/>
    </row>
    <row r="44548" spans="3:3">
      <c r="C44548" s="1"/>
    </row>
    <row r="44549" spans="3:3">
      <c r="C44549" s="1"/>
    </row>
    <row r="44550" spans="3:3">
      <c r="C44550" s="1"/>
    </row>
    <row r="44551" spans="3:3">
      <c r="C44551" s="1"/>
    </row>
    <row r="44552" spans="3:3">
      <c r="C44552" s="1"/>
    </row>
    <row r="44553" spans="3:3">
      <c r="C44553" s="1"/>
    </row>
    <row r="44554" spans="3:3">
      <c r="C44554" s="1"/>
    </row>
    <row r="44555" spans="3:3">
      <c r="C44555" s="1"/>
    </row>
    <row r="44556" spans="3:3">
      <c r="C44556" s="1"/>
    </row>
    <row r="44557" spans="3:3">
      <c r="C44557" s="1"/>
    </row>
    <row r="44558" spans="3:3">
      <c r="C44558" s="1"/>
    </row>
    <row r="44559" spans="3:3">
      <c r="C44559" s="1"/>
    </row>
    <row r="44560" spans="3:3">
      <c r="C44560" s="1"/>
    </row>
    <row r="44561" spans="3:3">
      <c r="C44561" s="1"/>
    </row>
    <row r="44562" spans="3:3">
      <c r="C44562" s="1"/>
    </row>
    <row r="44563" spans="3:3">
      <c r="C44563" s="1"/>
    </row>
    <row r="44564" spans="3:3">
      <c r="C44564" s="1"/>
    </row>
    <row r="44565" spans="3:3">
      <c r="C44565" s="1"/>
    </row>
    <row r="44566" spans="3:3">
      <c r="C44566" s="1"/>
    </row>
    <row r="44567" spans="3:3">
      <c r="C44567" s="1"/>
    </row>
    <row r="44568" spans="3:3">
      <c r="C44568" s="1"/>
    </row>
    <row r="44569" spans="3:3">
      <c r="C44569" s="1"/>
    </row>
    <row r="44570" spans="3:3">
      <c r="C44570" s="1"/>
    </row>
    <row r="44571" spans="3:3">
      <c r="C44571" s="1"/>
    </row>
    <row r="44572" spans="3:3">
      <c r="C44572" s="1"/>
    </row>
    <row r="44573" spans="3:3">
      <c r="C44573" s="1"/>
    </row>
    <row r="44574" spans="3:3">
      <c r="C44574" s="1"/>
    </row>
    <row r="44575" spans="3:3">
      <c r="C44575" s="1"/>
    </row>
    <row r="44576" spans="3:3">
      <c r="C44576" s="1"/>
    </row>
    <row r="44577" spans="3:3">
      <c r="C44577" s="1"/>
    </row>
    <row r="44578" spans="3:3">
      <c r="C44578" s="1"/>
    </row>
    <row r="44579" spans="3:3">
      <c r="C44579" s="1"/>
    </row>
    <row r="44580" spans="3:3">
      <c r="C44580" s="1"/>
    </row>
    <row r="44581" spans="3:3">
      <c r="C44581" s="1"/>
    </row>
    <row r="44582" spans="3:3">
      <c r="C44582" s="1"/>
    </row>
    <row r="44583" spans="3:3">
      <c r="C44583" s="1"/>
    </row>
    <row r="44584" spans="3:3">
      <c r="C44584" s="1"/>
    </row>
    <row r="44585" spans="3:3">
      <c r="C44585" s="1"/>
    </row>
    <row r="44586" spans="3:3">
      <c r="C44586" s="1"/>
    </row>
    <row r="44587" spans="3:3">
      <c r="C44587" s="1"/>
    </row>
    <row r="44588" spans="3:3">
      <c r="C44588" s="1"/>
    </row>
    <row r="44589" spans="3:3">
      <c r="C44589" s="1"/>
    </row>
    <row r="44590" spans="3:3">
      <c r="C44590" s="1"/>
    </row>
    <row r="44591" spans="3:3">
      <c r="C44591" s="1"/>
    </row>
    <row r="44592" spans="3:3">
      <c r="C44592" s="1"/>
    </row>
    <row r="44593" spans="3:3">
      <c r="C44593" s="1"/>
    </row>
    <row r="44594" spans="3:3">
      <c r="C44594" s="1"/>
    </row>
    <row r="44595" spans="3:3">
      <c r="C44595" s="1"/>
    </row>
    <row r="44596" spans="3:3">
      <c r="C44596" s="1"/>
    </row>
    <row r="44597" spans="3:3">
      <c r="C44597" s="1"/>
    </row>
    <row r="44598" spans="3:3">
      <c r="C44598" s="1"/>
    </row>
    <row r="44599" spans="3:3">
      <c r="C44599" s="1"/>
    </row>
    <row r="44600" spans="3:3">
      <c r="C44600" s="1"/>
    </row>
    <row r="44601" spans="3:3">
      <c r="C44601" s="1"/>
    </row>
    <row r="44602" spans="3:3">
      <c r="C44602" s="1"/>
    </row>
    <row r="44603" spans="3:3">
      <c r="C44603" s="1"/>
    </row>
    <row r="44604" spans="3:3">
      <c r="C44604" s="1"/>
    </row>
    <row r="44605" spans="3:3">
      <c r="C44605" s="1"/>
    </row>
    <row r="44606" spans="3:3">
      <c r="C44606" s="1"/>
    </row>
    <row r="44607" spans="3:3">
      <c r="C44607" s="1"/>
    </row>
    <row r="44608" spans="3:3">
      <c r="C44608" s="1"/>
    </row>
    <row r="44609" spans="3:3">
      <c r="C44609" s="1"/>
    </row>
    <row r="44610" spans="3:3">
      <c r="C44610" s="1"/>
    </row>
    <row r="44611" spans="3:3">
      <c r="C44611" s="1"/>
    </row>
    <row r="44612" spans="3:3">
      <c r="C44612" s="1"/>
    </row>
    <row r="44613" spans="3:3">
      <c r="C44613" s="1"/>
    </row>
    <row r="44614" spans="3:3">
      <c r="C44614" s="1"/>
    </row>
    <row r="44615" spans="3:3">
      <c r="C44615" s="1"/>
    </row>
    <row r="44616" spans="3:3">
      <c r="C44616" s="1"/>
    </row>
    <row r="44617" spans="3:3">
      <c r="C44617" s="1"/>
    </row>
    <row r="44618" spans="3:3">
      <c r="C44618" s="1"/>
    </row>
    <row r="44619" spans="3:3">
      <c r="C44619" s="1"/>
    </row>
    <row r="44620" spans="3:3">
      <c r="C44620" s="1"/>
    </row>
    <row r="44621" spans="3:3">
      <c r="C44621" s="1"/>
    </row>
    <row r="44622" spans="3:3">
      <c r="C44622" s="1"/>
    </row>
    <row r="44623" spans="3:3">
      <c r="C44623" s="1"/>
    </row>
    <row r="44624" spans="3:3">
      <c r="C44624" s="1"/>
    </row>
    <row r="44625" spans="3:3">
      <c r="C44625" s="1"/>
    </row>
    <row r="44626" spans="3:3">
      <c r="C44626" s="1"/>
    </row>
    <row r="44627" spans="3:3">
      <c r="C44627" s="1"/>
    </row>
    <row r="44628" spans="3:3">
      <c r="C44628" s="1"/>
    </row>
    <row r="44629" spans="3:3">
      <c r="C44629" s="1"/>
    </row>
    <row r="44630" spans="3:3">
      <c r="C44630" s="1"/>
    </row>
    <row r="44631" spans="3:3">
      <c r="C44631" s="1"/>
    </row>
    <row r="44632" spans="3:3">
      <c r="C44632" s="1"/>
    </row>
    <row r="44633" spans="3:3">
      <c r="C44633" s="1"/>
    </row>
    <row r="44634" spans="3:3">
      <c r="C44634" s="1"/>
    </row>
    <row r="44635" spans="3:3">
      <c r="C44635" s="1"/>
    </row>
    <row r="44636" spans="3:3">
      <c r="C44636" s="1"/>
    </row>
    <row r="44637" spans="3:3">
      <c r="C44637" s="1"/>
    </row>
    <row r="44638" spans="3:3">
      <c r="C44638" s="1"/>
    </row>
    <row r="44639" spans="3:3">
      <c r="C44639" s="1"/>
    </row>
    <row r="44640" spans="3:3">
      <c r="C44640" s="1"/>
    </row>
    <row r="44641" spans="3:3">
      <c r="C44641" s="1"/>
    </row>
    <row r="44642" spans="3:3">
      <c r="C44642" s="1"/>
    </row>
    <row r="44643" spans="3:3">
      <c r="C44643" s="1"/>
    </row>
    <row r="44644" spans="3:3">
      <c r="C44644" s="1"/>
    </row>
    <row r="44645" spans="3:3">
      <c r="C44645" s="1"/>
    </row>
    <row r="44646" spans="3:3">
      <c r="C44646" s="1"/>
    </row>
    <row r="44647" spans="3:3">
      <c r="C44647" s="1"/>
    </row>
    <row r="44648" spans="3:3">
      <c r="C44648" s="1"/>
    </row>
    <row r="44649" spans="3:3">
      <c r="C44649" s="1"/>
    </row>
    <row r="44650" spans="3:3">
      <c r="C44650" s="1"/>
    </row>
    <row r="44651" spans="3:3">
      <c r="C44651" s="1"/>
    </row>
    <row r="44652" spans="3:3">
      <c r="C44652" s="1"/>
    </row>
    <row r="44653" spans="3:3">
      <c r="C44653" s="1"/>
    </row>
    <row r="44654" spans="3:3">
      <c r="C44654" s="1"/>
    </row>
    <row r="44655" spans="3:3">
      <c r="C44655" s="1"/>
    </row>
    <row r="44656" spans="3:3">
      <c r="C44656" s="1"/>
    </row>
    <row r="44657" spans="3:3">
      <c r="C44657" s="1"/>
    </row>
    <row r="44658" spans="3:3">
      <c r="C44658" s="1"/>
    </row>
    <row r="44659" spans="3:3">
      <c r="C44659" s="1"/>
    </row>
    <row r="44660" spans="3:3">
      <c r="C44660" s="1"/>
    </row>
    <row r="44661" spans="3:3">
      <c r="C44661" s="1"/>
    </row>
    <row r="44662" spans="3:3">
      <c r="C44662" s="1"/>
    </row>
    <row r="44663" spans="3:3">
      <c r="C44663" s="1"/>
    </row>
    <row r="44664" spans="3:3">
      <c r="C44664" s="1"/>
    </row>
    <row r="44665" spans="3:3">
      <c r="C44665" s="1"/>
    </row>
    <row r="44666" spans="3:3">
      <c r="C44666" s="1"/>
    </row>
    <row r="44667" spans="3:3">
      <c r="C44667" s="1"/>
    </row>
    <row r="44668" spans="3:3">
      <c r="C44668" s="1"/>
    </row>
    <row r="44669" spans="3:3">
      <c r="C44669" s="1"/>
    </row>
    <row r="44670" spans="3:3">
      <c r="C44670" s="1"/>
    </row>
    <row r="44671" spans="3:3">
      <c r="C44671" s="1"/>
    </row>
    <row r="44672" spans="3:3">
      <c r="C44672" s="1"/>
    </row>
    <row r="44673" spans="3:3">
      <c r="C44673" s="1"/>
    </row>
    <row r="44674" spans="3:3">
      <c r="C44674" s="1"/>
    </row>
    <row r="44675" spans="3:3">
      <c r="C44675" s="1"/>
    </row>
    <row r="44676" spans="3:3">
      <c r="C44676" s="1"/>
    </row>
    <row r="44677" spans="3:3">
      <c r="C44677" s="1"/>
    </row>
    <row r="44678" spans="3:3">
      <c r="C44678" s="1"/>
    </row>
    <row r="44679" spans="3:3">
      <c r="C44679" s="1"/>
    </row>
    <row r="44680" spans="3:3">
      <c r="C44680" s="1"/>
    </row>
    <row r="44681" spans="3:3">
      <c r="C44681" s="1"/>
    </row>
    <row r="44682" spans="3:3">
      <c r="C44682" s="1"/>
    </row>
    <row r="44683" spans="3:3">
      <c r="C44683" s="1"/>
    </row>
    <row r="44684" spans="3:3">
      <c r="C44684" s="1"/>
    </row>
    <row r="44685" spans="3:3">
      <c r="C44685" s="1"/>
    </row>
    <row r="44686" spans="3:3">
      <c r="C44686" s="1"/>
    </row>
    <row r="44687" spans="3:3">
      <c r="C44687" s="1"/>
    </row>
    <row r="44688" spans="3:3">
      <c r="C44688" s="1"/>
    </row>
    <row r="44689" spans="3:3">
      <c r="C44689" s="1"/>
    </row>
    <row r="44690" spans="3:3">
      <c r="C44690" s="1"/>
    </row>
    <row r="44691" spans="3:3">
      <c r="C44691" s="1"/>
    </row>
    <row r="44692" spans="3:3">
      <c r="C44692" s="1"/>
    </row>
    <row r="44693" spans="3:3">
      <c r="C44693" s="1"/>
    </row>
    <row r="44694" spans="3:3">
      <c r="C44694" s="1"/>
    </row>
    <row r="44695" spans="3:3">
      <c r="C44695" s="1"/>
    </row>
    <row r="44696" spans="3:3">
      <c r="C44696" s="1"/>
    </row>
    <row r="44697" spans="3:3">
      <c r="C44697" s="1"/>
    </row>
    <row r="44698" spans="3:3">
      <c r="C44698" s="1"/>
    </row>
    <row r="44699" spans="3:3">
      <c r="C44699" s="1"/>
    </row>
    <row r="44700" spans="3:3">
      <c r="C44700" s="1"/>
    </row>
    <row r="44701" spans="3:3">
      <c r="C44701" s="1"/>
    </row>
    <row r="44702" spans="3:3">
      <c r="C44702" s="1"/>
    </row>
    <row r="44703" spans="3:3">
      <c r="C44703" s="1"/>
    </row>
    <row r="44704" spans="3:3">
      <c r="C44704" s="1"/>
    </row>
    <row r="44705" spans="3:3">
      <c r="C44705" s="1"/>
    </row>
    <row r="44706" spans="3:3">
      <c r="C44706" s="1"/>
    </row>
    <row r="44707" spans="3:3">
      <c r="C44707" s="1"/>
    </row>
    <row r="44708" spans="3:3">
      <c r="C44708" s="1"/>
    </row>
    <row r="44709" spans="3:3">
      <c r="C44709" s="1"/>
    </row>
    <row r="44710" spans="3:3">
      <c r="C44710" s="1"/>
    </row>
    <row r="44711" spans="3:3">
      <c r="C44711" s="1"/>
    </row>
    <row r="44712" spans="3:3">
      <c r="C44712" s="1"/>
    </row>
    <row r="44713" spans="3:3">
      <c r="C44713" s="1"/>
    </row>
    <row r="44714" spans="3:3">
      <c r="C44714" s="1"/>
    </row>
    <row r="44715" spans="3:3">
      <c r="C44715" s="1"/>
    </row>
    <row r="44716" spans="3:3">
      <c r="C44716" s="1"/>
    </row>
    <row r="44717" spans="3:3">
      <c r="C44717" s="1"/>
    </row>
    <row r="44718" spans="3:3">
      <c r="C44718" s="1"/>
    </row>
    <row r="44719" spans="3:3">
      <c r="C44719" s="1"/>
    </row>
    <row r="44720" spans="3:3">
      <c r="C44720" s="1"/>
    </row>
    <row r="44721" spans="3:3">
      <c r="C44721" s="1"/>
    </row>
    <row r="44722" spans="3:3">
      <c r="C44722" s="1"/>
    </row>
    <row r="44723" spans="3:3">
      <c r="C44723" s="1"/>
    </row>
    <row r="44724" spans="3:3">
      <c r="C44724" s="1"/>
    </row>
    <row r="44725" spans="3:3">
      <c r="C44725" s="1"/>
    </row>
    <row r="44726" spans="3:3">
      <c r="C44726" s="1"/>
    </row>
    <row r="44727" spans="3:3">
      <c r="C44727" s="1"/>
    </row>
    <row r="44728" spans="3:3">
      <c r="C44728" s="1"/>
    </row>
    <row r="44729" spans="3:3">
      <c r="C44729" s="1"/>
    </row>
    <row r="44730" spans="3:3">
      <c r="C44730" s="1"/>
    </row>
    <row r="44731" spans="3:3">
      <c r="C44731" s="1"/>
    </row>
    <row r="44732" spans="3:3">
      <c r="C44732" s="1"/>
    </row>
    <row r="44733" spans="3:3">
      <c r="C44733" s="1"/>
    </row>
    <row r="44734" spans="3:3">
      <c r="C44734" s="1"/>
    </row>
    <row r="44735" spans="3:3">
      <c r="C44735" s="1"/>
    </row>
    <row r="44736" spans="3:3">
      <c r="C44736" s="1"/>
    </row>
    <row r="44737" spans="3:3">
      <c r="C44737" s="1"/>
    </row>
    <row r="44738" spans="3:3">
      <c r="C44738" s="1"/>
    </row>
    <row r="44739" spans="3:3">
      <c r="C44739" s="1"/>
    </row>
    <row r="44740" spans="3:3">
      <c r="C44740" s="1"/>
    </row>
    <row r="44741" spans="3:3">
      <c r="C44741" s="1"/>
    </row>
    <row r="44742" spans="3:3">
      <c r="C44742" s="1"/>
    </row>
    <row r="44743" spans="3:3">
      <c r="C44743" s="1"/>
    </row>
    <row r="44744" spans="3:3">
      <c r="C44744" s="1"/>
    </row>
    <row r="44745" spans="3:3">
      <c r="C44745" s="1"/>
    </row>
    <row r="44746" spans="3:3">
      <c r="C44746" s="1"/>
    </row>
    <row r="44747" spans="3:3">
      <c r="C44747" s="1"/>
    </row>
    <row r="44748" spans="3:3">
      <c r="C44748" s="1"/>
    </row>
    <row r="44749" spans="3:3">
      <c r="C44749" s="1"/>
    </row>
    <row r="44750" spans="3:3">
      <c r="C44750" s="1"/>
    </row>
    <row r="44751" spans="3:3">
      <c r="C44751" s="1"/>
    </row>
    <row r="44752" spans="3:3">
      <c r="C44752" s="1"/>
    </row>
    <row r="44753" spans="3:3">
      <c r="C44753" s="1"/>
    </row>
    <row r="44754" spans="3:3">
      <c r="C44754" s="1"/>
    </row>
    <row r="44755" spans="3:3">
      <c r="C44755" s="1"/>
    </row>
    <row r="44756" spans="3:3">
      <c r="C44756" s="1"/>
    </row>
    <row r="44757" spans="3:3">
      <c r="C44757" s="1"/>
    </row>
    <row r="44758" spans="3:3">
      <c r="C44758" s="1"/>
    </row>
    <row r="44759" spans="3:3">
      <c r="C44759" s="1"/>
    </row>
    <row r="44760" spans="3:3">
      <c r="C44760" s="1"/>
    </row>
    <row r="44761" spans="3:3">
      <c r="C44761" s="1"/>
    </row>
    <row r="44762" spans="3:3">
      <c r="C44762" s="1"/>
    </row>
    <row r="44763" spans="3:3">
      <c r="C44763" s="1"/>
    </row>
    <row r="44764" spans="3:3">
      <c r="C44764" s="1"/>
    </row>
    <row r="44765" spans="3:3">
      <c r="C44765" s="1"/>
    </row>
    <row r="44766" spans="3:3">
      <c r="C44766" s="1"/>
    </row>
    <row r="44767" spans="3:3">
      <c r="C44767" s="1"/>
    </row>
    <row r="44768" spans="3:3">
      <c r="C44768" s="1"/>
    </row>
    <row r="44769" spans="3:3">
      <c r="C44769" s="1"/>
    </row>
    <row r="44770" spans="3:3">
      <c r="C44770" s="1"/>
    </row>
    <row r="44771" spans="3:3">
      <c r="C44771" s="1"/>
    </row>
    <row r="44772" spans="3:3">
      <c r="C44772" s="1"/>
    </row>
    <row r="44773" spans="3:3">
      <c r="C44773" s="1"/>
    </row>
    <row r="44774" spans="3:3">
      <c r="C44774" s="1"/>
    </row>
    <row r="44775" spans="3:3">
      <c r="C44775" s="1"/>
    </row>
    <row r="44776" spans="3:3">
      <c r="C44776" s="1"/>
    </row>
    <row r="44777" spans="3:3">
      <c r="C44777" s="1"/>
    </row>
    <row r="44778" spans="3:3">
      <c r="C44778" s="1"/>
    </row>
    <row r="44779" spans="3:3">
      <c r="C44779" s="1"/>
    </row>
    <row r="44780" spans="3:3">
      <c r="C44780" s="1"/>
    </row>
    <row r="44781" spans="3:3">
      <c r="C44781" s="1"/>
    </row>
    <row r="44782" spans="3:3">
      <c r="C44782" s="1"/>
    </row>
    <row r="44783" spans="3:3">
      <c r="C44783" s="1"/>
    </row>
    <row r="44784" spans="3:3">
      <c r="C44784" s="1"/>
    </row>
    <row r="44785" spans="3:3">
      <c r="C44785" s="1"/>
    </row>
    <row r="44786" spans="3:3">
      <c r="C44786" s="1"/>
    </row>
    <row r="44787" spans="3:3">
      <c r="C44787" s="1"/>
    </row>
    <row r="44788" spans="3:3">
      <c r="C44788" s="1"/>
    </row>
    <row r="44789" spans="3:3">
      <c r="C44789" s="1"/>
    </row>
    <row r="44790" spans="3:3">
      <c r="C44790" s="1"/>
    </row>
    <row r="44791" spans="3:3">
      <c r="C44791" s="1"/>
    </row>
    <row r="44792" spans="3:3">
      <c r="C44792" s="1"/>
    </row>
    <row r="44793" spans="3:3">
      <c r="C44793" s="1"/>
    </row>
    <row r="44794" spans="3:3">
      <c r="C44794" s="1"/>
    </row>
    <row r="44795" spans="3:3">
      <c r="C44795" s="1"/>
    </row>
    <row r="44796" spans="3:3">
      <c r="C44796" s="1"/>
    </row>
    <row r="44797" spans="3:3">
      <c r="C44797" s="1"/>
    </row>
    <row r="44798" spans="3:3">
      <c r="C44798" s="1"/>
    </row>
    <row r="44799" spans="3:3">
      <c r="C44799" s="1"/>
    </row>
    <row r="44800" spans="3:3">
      <c r="C44800" s="1"/>
    </row>
    <row r="44801" spans="3:3">
      <c r="C44801" s="1"/>
    </row>
    <row r="44802" spans="3:3">
      <c r="C44802" s="1"/>
    </row>
    <row r="44803" spans="3:3">
      <c r="C44803" s="1"/>
    </row>
    <row r="44804" spans="3:3">
      <c r="C44804" s="1"/>
    </row>
    <row r="44805" spans="3:3">
      <c r="C44805" s="1"/>
    </row>
    <row r="44806" spans="3:3">
      <c r="C44806" s="1"/>
    </row>
    <row r="44807" spans="3:3">
      <c r="C44807" s="1"/>
    </row>
    <row r="44808" spans="3:3">
      <c r="C44808" s="1"/>
    </row>
    <row r="44809" spans="3:3">
      <c r="C44809" s="1"/>
    </row>
    <row r="44810" spans="3:3">
      <c r="C44810" s="1"/>
    </row>
    <row r="44811" spans="3:3">
      <c r="C44811" s="1"/>
    </row>
    <row r="44812" spans="3:3">
      <c r="C44812" s="1"/>
    </row>
    <row r="44813" spans="3:3">
      <c r="C44813" s="1"/>
    </row>
    <row r="44814" spans="3:3">
      <c r="C44814" s="1"/>
    </row>
    <row r="44815" spans="3:3">
      <c r="C44815" s="1"/>
    </row>
    <row r="44816" spans="3:3">
      <c r="C44816" s="1"/>
    </row>
    <row r="44817" spans="3:3">
      <c r="C44817" s="1"/>
    </row>
    <row r="44818" spans="3:3">
      <c r="C44818" s="1"/>
    </row>
    <row r="44819" spans="3:3">
      <c r="C44819" s="1"/>
    </row>
    <row r="44820" spans="3:3">
      <c r="C44820" s="1"/>
    </row>
    <row r="44821" spans="3:3">
      <c r="C44821" s="1"/>
    </row>
    <row r="44822" spans="3:3">
      <c r="C44822" s="1"/>
    </row>
    <row r="44823" spans="3:3">
      <c r="C44823" s="1"/>
    </row>
    <row r="44824" spans="3:3">
      <c r="C44824" s="1"/>
    </row>
    <row r="44825" spans="3:3">
      <c r="C44825" s="1"/>
    </row>
    <row r="44826" spans="3:3">
      <c r="C44826" s="1"/>
    </row>
    <row r="44827" spans="3:3">
      <c r="C44827" s="1"/>
    </row>
    <row r="44828" spans="3:3">
      <c r="C44828" s="1"/>
    </row>
    <row r="44829" spans="3:3">
      <c r="C44829" s="1"/>
    </row>
    <row r="44830" spans="3:3">
      <c r="C44830" s="1"/>
    </row>
    <row r="44831" spans="3:3">
      <c r="C44831" s="1"/>
    </row>
    <row r="44832" spans="3:3">
      <c r="C44832" s="1"/>
    </row>
    <row r="44833" spans="3:3">
      <c r="C44833" s="1"/>
    </row>
    <row r="44834" spans="3:3">
      <c r="C44834" s="1"/>
    </row>
    <row r="44835" spans="3:3">
      <c r="C44835" s="1"/>
    </row>
    <row r="44836" spans="3:3">
      <c r="C44836" s="1"/>
    </row>
    <row r="44837" spans="3:3">
      <c r="C44837" s="1"/>
    </row>
    <row r="44838" spans="3:3">
      <c r="C44838" s="1"/>
    </row>
    <row r="44839" spans="3:3">
      <c r="C44839" s="1"/>
    </row>
    <row r="44840" spans="3:3">
      <c r="C44840" s="1"/>
    </row>
    <row r="44841" spans="3:3">
      <c r="C44841" s="1"/>
    </row>
    <row r="44842" spans="3:3">
      <c r="C44842" s="1"/>
    </row>
    <row r="44843" spans="3:3">
      <c r="C44843" s="1"/>
    </row>
    <row r="44844" spans="3:3">
      <c r="C44844" s="1"/>
    </row>
    <row r="44845" spans="3:3">
      <c r="C44845" s="1"/>
    </row>
    <row r="44846" spans="3:3">
      <c r="C44846" s="1"/>
    </row>
    <row r="44847" spans="3:3">
      <c r="C44847" s="1"/>
    </row>
    <row r="44848" spans="3:3">
      <c r="C44848" s="1"/>
    </row>
    <row r="44849" spans="3:3">
      <c r="C44849" s="1"/>
    </row>
    <row r="44850" spans="3:3">
      <c r="C44850" s="1"/>
    </row>
    <row r="44851" spans="3:3">
      <c r="C44851" s="1"/>
    </row>
    <row r="44852" spans="3:3">
      <c r="C44852" s="1"/>
    </row>
    <row r="44853" spans="3:3">
      <c r="C44853" s="1"/>
    </row>
    <row r="44854" spans="3:3">
      <c r="C44854" s="1"/>
    </row>
    <row r="44855" spans="3:3">
      <c r="C44855" s="1"/>
    </row>
    <row r="44856" spans="3:3">
      <c r="C44856" s="1"/>
    </row>
    <row r="44857" spans="3:3">
      <c r="C44857" s="1"/>
    </row>
    <row r="44858" spans="3:3">
      <c r="C44858" s="1"/>
    </row>
    <row r="44859" spans="3:3">
      <c r="C44859" s="1"/>
    </row>
    <row r="44860" spans="3:3">
      <c r="C44860" s="1"/>
    </row>
    <row r="44861" spans="3:3">
      <c r="C44861" s="1"/>
    </row>
    <row r="44862" spans="3:3">
      <c r="C44862" s="1"/>
    </row>
    <row r="44863" spans="3:3">
      <c r="C44863" s="1"/>
    </row>
    <row r="44864" spans="3:3">
      <c r="C44864" s="1"/>
    </row>
    <row r="44865" spans="3:3">
      <c r="C44865" s="1"/>
    </row>
    <row r="44866" spans="3:3">
      <c r="C44866" s="1"/>
    </row>
    <row r="44867" spans="3:3">
      <c r="C44867" s="1"/>
    </row>
    <row r="44868" spans="3:3">
      <c r="C44868" s="1"/>
    </row>
    <row r="44869" spans="3:3">
      <c r="C44869" s="1"/>
    </row>
    <row r="44870" spans="3:3">
      <c r="C44870" s="1"/>
    </row>
    <row r="44871" spans="3:3">
      <c r="C44871" s="1"/>
    </row>
    <row r="44872" spans="3:3">
      <c r="C44872" s="1"/>
    </row>
    <row r="44873" spans="3:3">
      <c r="C44873" s="1"/>
    </row>
    <row r="44874" spans="3:3">
      <c r="C44874" s="1"/>
    </row>
    <row r="44875" spans="3:3">
      <c r="C44875" s="1"/>
    </row>
    <row r="44876" spans="3:3">
      <c r="C44876" s="1"/>
    </row>
    <row r="44877" spans="3:3">
      <c r="C44877" s="1"/>
    </row>
    <row r="44878" spans="3:3">
      <c r="C44878" s="1"/>
    </row>
    <row r="44879" spans="3:3">
      <c r="C44879" s="1"/>
    </row>
    <row r="44880" spans="3:3">
      <c r="C44880" s="1"/>
    </row>
    <row r="44881" spans="3:3">
      <c r="C44881" s="1"/>
    </row>
    <row r="44882" spans="3:3">
      <c r="C44882" s="1"/>
    </row>
    <row r="44883" spans="3:3">
      <c r="C44883" s="1"/>
    </row>
    <row r="44884" spans="3:3">
      <c r="C44884" s="1"/>
    </row>
    <row r="44885" spans="3:3">
      <c r="C44885" s="1"/>
    </row>
    <row r="44886" spans="3:3">
      <c r="C44886" s="1"/>
    </row>
    <row r="44887" spans="3:3">
      <c r="C44887" s="1"/>
    </row>
    <row r="44888" spans="3:3">
      <c r="C44888" s="1"/>
    </row>
    <row r="44889" spans="3:3">
      <c r="C44889" s="1"/>
    </row>
    <row r="44890" spans="3:3">
      <c r="C44890" s="1"/>
    </row>
    <row r="44891" spans="3:3">
      <c r="C44891" s="1"/>
    </row>
    <row r="44892" spans="3:3">
      <c r="C44892" s="1"/>
    </row>
    <row r="44893" spans="3:3">
      <c r="C44893" s="1"/>
    </row>
    <row r="44894" spans="3:3">
      <c r="C44894" s="1"/>
    </row>
    <row r="44895" spans="3:3">
      <c r="C44895" s="1"/>
    </row>
    <row r="44896" spans="3:3">
      <c r="C44896" s="1"/>
    </row>
    <row r="44897" spans="3:3">
      <c r="C44897" s="1"/>
    </row>
    <row r="44898" spans="3:3">
      <c r="C44898" s="1"/>
    </row>
    <row r="44899" spans="3:3">
      <c r="C44899" s="1"/>
    </row>
    <row r="44900" spans="3:3">
      <c r="C44900" s="1"/>
    </row>
    <row r="44901" spans="3:3">
      <c r="C44901" s="1"/>
    </row>
    <row r="44902" spans="3:3">
      <c r="C44902" s="1"/>
    </row>
    <row r="44903" spans="3:3">
      <c r="C44903" s="1"/>
    </row>
    <row r="44904" spans="3:3">
      <c r="C44904" s="1"/>
    </row>
    <row r="44905" spans="3:3">
      <c r="C44905" s="1"/>
    </row>
    <row r="44906" spans="3:3">
      <c r="C44906" s="1"/>
    </row>
    <row r="44907" spans="3:3">
      <c r="C44907" s="1"/>
    </row>
    <row r="44908" spans="3:3">
      <c r="C44908" s="1"/>
    </row>
    <row r="44909" spans="3:3">
      <c r="C44909" s="1"/>
    </row>
    <row r="44910" spans="3:3">
      <c r="C44910" s="1"/>
    </row>
    <row r="44911" spans="3:3">
      <c r="C44911" s="1"/>
    </row>
    <row r="44912" spans="3:3">
      <c r="C44912" s="1"/>
    </row>
    <row r="44913" spans="3:3">
      <c r="C44913" s="1"/>
    </row>
    <row r="44914" spans="3:3">
      <c r="C44914" s="1"/>
    </row>
    <row r="44915" spans="3:3">
      <c r="C44915" s="1"/>
    </row>
    <row r="44916" spans="3:3">
      <c r="C44916" s="1"/>
    </row>
    <row r="44917" spans="3:3">
      <c r="C44917" s="1"/>
    </row>
    <row r="44918" spans="3:3">
      <c r="C44918" s="1"/>
    </row>
    <row r="44919" spans="3:3">
      <c r="C44919" s="1"/>
    </row>
    <row r="44920" spans="3:3">
      <c r="C44920" s="1"/>
    </row>
    <row r="44921" spans="3:3">
      <c r="C44921" s="1"/>
    </row>
    <row r="44922" spans="3:3">
      <c r="C44922" s="1"/>
    </row>
    <row r="44923" spans="3:3">
      <c r="C44923" s="1"/>
    </row>
    <row r="44924" spans="3:3">
      <c r="C44924" s="1"/>
    </row>
    <row r="44925" spans="3:3">
      <c r="C44925" s="1"/>
    </row>
    <row r="44926" spans="3:3">
      <c r="C44926" s="1"/>
    </row>
    <row r="44927" spans="3:3">
      <c r="C44927" s="1"/>
    </row>
    <row r="44928" spans="3:3">
      <c r="C44928" s="1"/>
    </row>
    <row r="44929" spans="3:3">
      <c r="C44929" s="1"/>
    </row>
    <row r="44930" spans="3:3">
      <c r="C44930" s="1"/>
    </row>
    <row r="44931" spans="3:3">
      <c r="C44931" s="1"/>
    </row>
    <row r="44932" spans="3:3">
      <c r="C44932" s="1"/>
    </row>
    <row r="44933" spans="3:3">
      <c r="C44933" s="1"/>
    </row>
    <row r="44934" spans="3:3">
      <c r="C44934" s="1"/>
    </row>
    <row r="44935" spans="3:3">
      <c r="C44935" s="1"/>
    </row>
    <row r="44936" spans="3:3">
      <c r="C44936" s="1"/>
    </row>
    <row r="44937" spans="3:3">
      <c r="C44937" s="1"/>
    </row>
    <row r="44938" spans="3:3">
      <c r="C44938" s="1"/>
    </row>
    <row r="44939" spans="3:3">
      <c r="C44939" s="1"/>
    </row>
    <row r="44940" spans="3:3">
      <c r="C44940" s="1"/>
    </row>
    <row r="44941" spans="3:3">
      <c r="C44941" s="1"/>
    </row>
    <row r="44942" spans="3:3">
      <c r="C44942" s="1"/>
    </row>
    <row r="44943" spans="3:3">
      <c r="C44943" s="1"/>
    </row>
    <row r="44944" spans="3:3">
      <c r="C44944" s="1"/>
    </row>
    <row r="44945" spans="3:3">
      <c r="C44945" s="1"/>
    </row>
    <row r="44946" spans="3:3">
      <c r="C44946" s="1"/>
    </row>
    <row r="44947" spans="3:3">
      <c r="C44947" s="1"/>
    </row>
    <row r="44948" spans="3:3">
      <c r="C44948" s="1"/>
    </row>
    <row r="44949" spans="3:3">
      <c r="C44949" s="1"/>
    </row>
    <row r="44950" spans="3:3">
      <c r="C44950" s="1"/>
    </row>
    <row r="44951" spans="3:3">
      <c r="C44951" s="1"/>
    </row>
    <row r="44952" spans="3:3">
      <c r="C44952" s="1"/>
    </row>
    <row r="44953" spans="3:3">
      <c r="C44953" s="1"/>
    </row>
    <row r="44954" spans="3:3">
      <c r="C44954" s="1"/>
    </row>
    <row r="44955" spans="3:3">
      <c r="C44955" s="1"/>
    </row>
    <row r="44956" spans="3:3">
      <c r="C44956" s="1"/>
    </row>
    <row r="44957" spans="3:3">
      <c r="C44957" s="1"/>
    </row>
    <row r="44958" spans="3:3">
      <c r="C44958" s="1"/>
    </row>
    <row r="44959" spans="3:3">
      <c r="C44959" s="1"/>
    </row>
    <row r="44960" spans="3:3">
      <c r="C44960" s="1"/>
    </row>
    <row r="44961" spans="3:3">
      <c r="C44961" s="1"/>
    </row>
    <row r="44962" spans="3:3">
      <c r="C44962" s="1"/>
    </row>
    <row r="44963" spans="3:3">
      <c r="C44963" s="1"/>
    </row>
    <row r="44964" spans="3:3">
      <c r="C44964" s="1"/>
    </row>
    <row r="44965" spans="3:3">
      <c r="C44965" s="1"/>
    </row>
    <row r="44966" spans="3:3">
      <c r="C44966" s="1"/>
    </row>
    <row r="44967" spans="3:3">
      <c r="C44967" s="1"/>
    </row>
    <row r="44968" spans="3:3">
      <c r="C44968" s="1"/>
    </row>
    <row r="44969" spans="3:3">
      <c r="C44969" s="1"/>
    </row>
    <row r="44970" spans="3:3">
      <c r="C44970" s="1"/>
    </row>
    <row r="44971" spans="3:3">
      <c r="C44971" s="1"/>
    </row>
    <row r="44972" spans="3:3">
      <c r="C44972" s="1"/>
    </row>
    <row r="44973" spans="3:3">
      <c r="C44973" s="1"/>
    </row>
    <row r="44974" spans="3:3">
      <c r="C44974" s="1"/>
    </row>
    <row r="44975" spans="3:3">
      <c r="C44975" s="1"/>
    </row>
    <row r="44976" spans="3:3">
      <c r="C44976" s="1"/>
    </row>
    <row r="44977" spans="3:3">
      <c r="C44977" s="1"/>
    </row>
    <row r="44978" spans="3:3">
      <c r="C44978" s="1"/>
    </row>
    <row r="44979" spans="3:3">
      <c r="C44979" s="1"/>
    </row>
    <row r="44980" spans="3:3">
      <c r="C44980" s="1"/>
    </row>
    <row r="44981" spans="3:3">
      <c r="C44981" s="1"/>
    </row>
    <row r="44982" spans="3:3">
      <c r="C44982" s="1"/>
    </row>
    <row r="44983" spans="3:3">
      <c r="C44983" s="1"/>
    </row>
    <row r="44984" spans="3:3">
      <c r="C44984" s="1"/>
    </row>
    <row r="44985" spans="3:3">
      <c r="C44985" s="1"/>
    </row>
    <row r="44986" spans="3:3">
      <c r="C44986" s="1"/>
    </row>
    <row r="44987" spans="3:3">
      <c r="C44987" s="1"/>
    </row>
    <row r="44988" spans="3:3">
      <c r="C44988" s="1"/>
    </row>
    <row r="44989" spans="3:3">
      <c r="C44989" s="1"/>
    </row>
    <row r="44990" spans="3:3">
      <c r="C44990" s="1"/>
    </row>
    <row r="44991" spans="3:3">
      <c r="C44991" s="1"/>
    </row>
    <row r="44992" spans="3:3">
      <c r="C44992" s="1"/>
    </row>
    <row r="44993" spans="3:3">
      <c r="C44993" s="1"/>
    </row>
    <row r="44994" spans="3:3">
      <c r="C44994" s="1"/>
    </row>
    <row r="44995" spans="3:3">
      <c r="C44995" s="1"/>
    </row>
    <row r="44996" spans="3:3">
      <c r="C44996" s="1"/>
    </row>
    <row r="44997" spans="3:3">
      <c r="C44997" s="1"/>
    </row>
    <row r="44998" spans="3:3">
      <c r="C44998" s="1"/>
    </row>
    <row r="44999" spans="3:3">
      <c r="C44999" s="1"/>
    </row>
    <row r="45000" spans="3:3">
      <c r="C45000" s="1"/>
    </row>
    <row r="45001" spans="3:3">
      <c r="C45001" s="1"/>
    </row>
    <row r="45002" spans="3:3">
      <c r="C45002" s="1"/>
    </row>
    <row r="45003" spans="3:3">
      <c r="C45003" s="1"/>
    </row>
    <row r="45004" spans="3:3">
      <c r="C45004" s="1"/>
    </row>
    <row r="45005" spans="3:3">
      <c r="C45005" s="1"/>
    </row>
    <row r="45006" spans="3:3">
      <c r="C45006" s="1"/>
    </row>
    <row r="45007" spans="3:3">
      <c r="C45007" s="1"/>
    </row>
    <row r="45008" spans="3:3">
      <c r="C45008" s="1"/>
    </row>
    <row r="45009" spans="3:3">
      <c r="C45009" s="1"/>
    </row>
    <row r="45010" spans="3:3">
      <c r="C45010" s="1"/>
    </row>
    <row r="45011" spans="3:3">
      <c r="C45011" s="1"/>
    </row>
    <row r="45012" spans="3:3">
      <c r="C45012" s="1"/>
    </row>
    <row r="45013" spans="3:3">
      <c r="C45013" s="1"/>
    </row>
    <row r="45014" spans="3:3">
      <c r="C45014" s="1"/>
    </row>
    <row r="45015" spans="3:3">
      <c r="C45015" s="1"/>
    </row>
    <row r="45016" spans="3:3">
      <c r="C45016" s="1"/>
    </row>
    <row r="45017" spans="3:3">
      <c r="C45017" s="1"/>
    </row>
    <row r="45018" spans="3:3">
      <c r="C45018" s="1"/>
    </row>
    <row r="45019" spans="3:3">
      <c r="C45019" s="1"/>
    </row>
    <row r="45020" spans="3:3">
      <c r="C45020" s="1"/>
    </row>
    <row r="45021" spans="3:3">
      <c r="C45021" s="1"/>
    </row>
    <row r="45022" spans="3:3">
      <c r="C45022" s="1"/>
    </row>
    <row r="45023" spans="3:3">
      <c r="C45023" s="1"/>
    </row>
    <row r="45024" spans="3:3">
      <c r="C45024" s="1"/>
    </row>
    <row r="45025" spans="3:3">
      <c r="C45025" s="1"/>
    </row>
    <row r="45026" spans="3:3">
      <c r="C45026" s="1"/>
    </row>
    <row r="45027" spans="3:3">
      <c r="C45027" s="1"/>
    </row>
    <row r="45028" spans="3:3">
      <c r="C45028" s="1"/>
    </row>
    <row r="45029" spans="3:3">
      <c r="C45029" s="1"/>
    </row>
    <row r="45030" spans="3:3">
      <c r="C45030" s="1"/>
    </row>
    <row r="45031" spans="3:3">
      <c r="C45031" s="1"/>
    </row>
    <row r="45032" spans="3:3">
      <c r="C45032" s="1"/>
    </row>
    <row r="45033" spans="3:3">
      <c r="C45033" s="1"/>
    </row>
    <row r="45034" spans="3:3">
      <c r="C45034" s="1"/>
    </row>
    <row r="45035" spans="3:3">
      <c r="C45035" s="1"/>
    </row>
    <row r="45036" spans="3:3">
      <c r="C45036" s="1"/>
    </row>
    <row r="45037" spans="3:3">
      <c r="C45037" s="1"/>
    </row>
    <row r="45038" spans="3:3">
      <c r="C45038" s="1"/>
    </row>
    <row r="45039" spans="3:3">
      <c r="C45039" s="1"/>
    </row>
    <row r="45040" spans="3:3">
      <c r="C45040" s="1"/>
    </row>
    <row r="45041" spans="3:3">
      <c r="C45041" s="1"/>
    </row>
    <row r="45042" spans="3:3">
      <c r="C45042" s="1"/>
    </row>
    <row r="45043" spans="3:3">
      <c r="C45043" s="1"/>
    </row>
    <row r="45044" spans="3:3">
      <c r="C45044" s="1"/>
    </row>
    <row r="45045" spans="3:3">
      <c r="C45045" s="1"/>
    </row>
    <row r="45046" spans="3:3">
      <c r="C45046" s="1"/>
    </row>
    <row r="45047" spans="3:3">
      <c r="C45047" s="1"/>
    </row>
    <row r="45048" spans="3:3">
      <c r="C45048" s="1"/>
    </row>
    <row r="45049" spans="3:3">
      <c r="C45049" s="1"/>
    </row>
    <row r="45050" spans="3:3">
      <c r="C45050" s="1"/>
    </row>
    <row r="45051" spans="3:3">
      <c r="C45051" s="1"/>
    </row>
    <row r="45052" spans="3:3">
      <c r="C45052" s="1"/>
    </row>
    <row r="45053" spans="3:3">
      <c r="C45053" s="1"/>
    </row>
    <row r="45054" spans="3:3">
      <c r="C45054" s="1"/>
    </row>
    <row r="45055" spans="3:3">
      <c r="C45055" s="1"/>
    </row>
    <row r="45056" spans="3:3">
      <c r="C45056" s="1"/>
    </row>
    <row r="45057" spans="3:3">
      <c r="C45057" s="1"/>
    </row>
    <row r="45058" spans="3:3">
      <c r="C45058" s="1"/>
    </row>
    <row r="45059" spans="3:3">
      <c r="C45059" s="1"/>
    </row>
    <row r="45060" spans="3:3">
      <c r="C45060" s="1"/>
    </row>
    <row r="45061" spans="3:3">
      <c r="C45061" s="1"/>
    </row>
    <row r="45062" spans="3:3">
      <c r="C45062" s="1"/>
    </row>
    <row r="45063" spans="3:3">
      <c r="C45063" s="1"/>
    </row>
    <row r="45064" spans="3:3">
      <c r="C45064" s="1"/>
    </row>
    <row r="45065" spans="3:3">
      <c r="C45065" s="1"/>
    </row>
    <row r="45066" spans="3:3">
      <c r="C45066" s="1"/>
    </row>
    <row r="45067" spans="3:3">
      <c r="C45067" s="1"/>
    </row>
    <row r="45068" spans="3:3">
      <c r="C45068" s="1"/>
    </row>
    <row r="45069" spans="3:3">
      <c r="C45069" s="1"/>
    </row>
    <row r="45070" spans="3:3">
      <c r="C45070" s="1"/>
    </row>
    <row r="45071" spans="3:3">
      <c r="C45071" s="1"/>
    </row>
    <row r="45072" spans="3:3">
      <c r="C45072" s="1"/>
    </row>
    <row r="45073" spans="3:3">
      <c r="C45073" s="1"/>
    </row>
    <row r="45074" spans="3:3">
      <c r="C45074" s="1"/>
    </row>
    <row r="45075" spans="3:3">
      <c r="C45075" s="1"/>
    </row>
    <row r="45076" spans="3:3">
      <c r="C45076" s="1"/>
    </row>
    <row r="45077" spans="3:3">
      <c r="C45077" s="1"/>
    </row>
    <row r="45078" spans="3:3">
      <c r="C45078" s="1"/>
    </row>
    <row r="45079" spans="3:3">
      <c r="C45079" s="1"/>
    </row>
    <row r="45080" spans="3:3">
      <c r="C45080" s="1"/>
    </row>
    <row r="45081" spans="3:3">
      <c r="C45081" s="1"/>
    </row>
    <row r="45082" spans="3:3">
      <c r="C45082" s="1"/>
    </row>
    <row r="45083" spans="3:3">
      <c r="C45083" s="1"/>
    </row>
    <row r="45084" spans="3:3">
      <c r="C45084" s="1"/>
    </row>
    <row r="45085" spans="3:3">
      <c r="C45085" s="1"/>
    </row>
    <row r="45086" spans="3:3">
      <c r="C45086" s="1"/>
    </row>
    <row r="45087" spans="3:3">
      <c r="C45087" s="1"/>
    </row>
    <row r="45088" spans="3:3">
      <c r="C45088" s="1"/>
    </row>
    <row r="45089" spans="3:3">
      <c r="C45089" s="1"/>
    </row>
    <row r="45090" spans="3:3">
      <c r="C45090" s="1"/>
    </row>
    <row r="45091" spans="3:3">
      <c r="C45091" s="1"/>
    </row>
    <row r="45092" spans="3:3">
      <c r="C45092" s="1"/>
    </row>
    <row r="45093" spans="3:3">
      <c r="C45093" s="1"/>
    </row>
    <row r="45094" spans="3:3">
      <c r="C45094" s="1"/>
    </row>
    <row r="45095" spans="3:3">
      <c r="C45095" s="1"/>
    </row>
    <row r="45096" spans="3:3">
      <c r="C45096" s="1"/>
    </row>
    <row r="45097" spans="3:3">
      <c r="C45097" s="1"/>
    </row>
    <row r="45098" spans="3:3">
      <c r="C45098" s="1"/>
    </row>
    <row r="45099" spans="3:3">
      <c r="C45099" s="1"/>
    </row>
    <row r="45100" spans="3:3">
      <c r="C45100" s="1"/>
    </row>
    <row r="45101" spans="3:3">
      <c r="C45101" s="1"/>
    </row>
    <row r="45102" spans="3:3">
      <c r="C45102" s="1"/>
    </row>
    <row r="45103" spans="3:3">
      <c r="C45103" s="1"/>
    </row>
    <row r="45104" spans="3:3">
      <c r="C45104" s="1"/>
    </row>
    <row r="45105" spans="3:3">
      <c r="C45105" s="1"/>
    </row>
    <row r="45106" spans="3:3">
      <c r="C45106" s="1"/>
    </row>
    <row r="45107" spans="3:3">
      <c r="C45107" s="1"/>
    </row>
    <row r="45108" spans="3:3">
      <c r="C45108" s="1"/>
    </row>
    <row r="45109" spans="3:3">
      <c r="C45109" s="1"/>
    </row>
    <row r="45110" spans="3:3">
      <c r="C45110" s="1"/>
    </row>
    <row r="45111" spans="3:3">
      <c r="C45111" s="1"/>
    </row>
    <row r="45112" spans="3:3">
      <c r="C45112" s="1"/>
    </row>
    <row r="45113" spans="3:3">
      <c r="C45113" s="1"/>
    </row>
    <row r="45114" spans="3:3">
      <c r="C45114" s="1"/>
    </row>
    <row r="45115" spans="3:3">
      <c r="C45115" s="1"/>
    </row>
    <row r="45116" spans="3:3">
      <c r="C45116" s="1"/>
    </row>
    <row r="45117" spans="3:3">
      <c r="C45117" s="1"/>
    </row>
    <row r="45118" spans="3:3">
      <c r="C45118" s="1"/>
    </row>
    <row r="45119" spans="3:3">
      <c r="C45119" s="1"/>
    </row>
    <row r="45120" spans="3:3">
      <c r="C45120" s="1"/>
    </row>
    <row r="45121" spans="3:3">
      <c r="C45121" s="1"/>
    </row>
    <row r="45122" spans="3:3">
      <c r="C45122" s="1"/>
    </row>
    <row r="45123" spans="3:3">
      <c r="C45123" s="1"/>
    </row>
    <row r="45124" spans="3:3">
      <c r="C45124" s="1"/>
    </row>
    <row r="45125" spans="3:3">
      <c r="C45125" s="1"/>
    </row>
    <row r="45126" spans="3:3">
      <c r="C45126" s="1"/>
    </row>
    <row r="45127" spans="3:3">
      <c r="C45127" s="1"/>
    </row>
    <row r="45128" spans="3:3">
      <c r="C45128" s="1"/>
    </row>
    <row r="45129" spans="3:3">
      <c r="C45129" s="1"/>
    </row>
    <row r="45130" spans="3:3">
      <c r="C45130" s="1"/>
    </row>
    <row r="45131" spans="3:3">
      <c r="C45131" s="1"/>
    </row>
    <row r="45132" spans="3:3">
      <c r="C45132" s="1"/>
    </row>
    <row r="45133" spans="3:3">
      <c r="C45133" s="1"/>
    </row>
    <row r="45134" spans="3:3">
      <c r="C45134" s="1"/>
    </row>
    <row r="45135" spans="3:3">
      <c r="C45135" s="1"/>
    </row>
    <row r="45136" spans="3:3">
      <c r="C45136" s="1"/>
    </row>
    <row r="45137" spans="3:3">
      <c r="C45137" s="1"/>
    </row>
    <row r="45138" spans="3:3">
      <c r="C45138" s="1"/>
    </row>
    <row r="45139" spans="3:3">
      <c r="C45139" s="1"/>
    </row>
    <row r="45140" spans="3:3">
      <c r="C45140" s="1"/>
    </row>
    <row r="45141" spans="3:3">
      <c r="C45141" s="1"/>
    </row>
    <row r="45142" spans="3:3">
      <c r="C45142" s="1"/>
    </row>
    <row r="45143" spans="3:3">
      <c r="C45143" s="1"/>
    </row>
    <row r="45144" spans="3:3">
      <c r="C45144" s="1"/>
    </row>
    <row r="45145" spans="3:3">
      <c r="C45145" s="1"/>
    </row>
    <row r="45146" spans="3:3">
      <c r="C45146" s="1"/>
    </row>
    <row r="45147" spans="3:3">
      <c r="C45147" s="1"/>
    </row>
    <row r="45148" spans="3:3">
      <c r="C45148" s="1"/>
    </row>
    <row r="45149" spans="3:3">
      <c r="C45149" s="1"/>
    </row>
    <row r="45150" spans="3:3">
      <c r="C45150" s="1"/>
    </row>
    <row r="45151" spans="3:3">
      <c r="C45151" s="1"/>
    </row>
    <row r="45152" spans="3:3">
      <c r="C45152" s="1"/>
    </row>
    <row r="45153" spans="3:3">
      <c r="C45153" s="1"/>
    </row>
    <row r="45154" spans="3:3">
      <c r="C45154" s="1"/>
    </row>
    <row r="45155" spans="3:3">
      <c r="C45155" s="1"/>
    </row>
    <row r="45156" spans="3:3">
      <c r="C45156" s="1"/>
    </row>
    <row r="45157" spans="3:3">
      <c r="C45157" s="1"/>
    </row>
    <row r="45158" spans="3:3">
      <c r="C45158" s="1"/>
    </row>
    <row r="45159" spans="3:3">
      <c r="C45159" s="1"/>
    </row>
    <row r="45160" spans="3:3">
      <c r="C45160" s="1"/>
    </row>
    <row r="45161" spans="3:3">
      <c r="C45161" s="1"/>
    </row>
    <row r="45162" spans="3:3">
      <c r="C45162" s="1"/>
    </row>
    <row r="45163" spans="3:3">
      <c r="C45163" s="1"/>
    </row>
    <row r="45164" spans="3:3">
      <c r="C45164" s="1"/>
    </row>
    <row r="45165" spans="3:3">
      <c r="C45165" s="1"/>
    </row>
    <row r="45166" spans="3:3">
      <c r="C45166" s="1"/>
    </row>
    <row r="45167" spans="3:3">
      <c r="C45167" s="1"/>
    </row>
    <row r="45168" spans="3:3">
      <c r="C45168" s="1"/>
    </row>
    <row r="45169" spans="3:3">
      <c r="C45169" s="1"/>
    </row>
    <row r="45170" spans="3:3">
      <c r="C45170" s="1"/>
    </row>
    <row r="45171" spans="3:3">
      <c r="C45171" s="1"/>
    </row>
    <row r="45172" spans="3:3">
      <c r="C45172" s="1"/>
    </row>
    <row r="45173" spans="3:3">
      <c r="C45173" s="1"/>
    </row>
    <row r="45174" spans="3:3">
      <c r="C45174" s="1"/>
    </row>
    <row r="45175" spans="3:3">
      <c r="C45175" s="1"/>
    </row>
    <row r="45176" spans="3:3">
      <c r="C45176" s="1"/>
    </row>
    <row r="45177" spans="3:3">
      <c r="C45177" s="1"/>
    </row>
    <row r="45178" spans="3:3">
      <c r="C45178" s="1"/>
    </row>
    <row r="45179" spans="3:3">
      <c r="C45179" s="1"/>
    </row>
    <row r="45180" spans="3:3">
      <c r="C45180" s="1"/>
    </row>
    <row r="45181" spans="3:3">
      <c r="C45181" s="1"/>
    </row>
    <row r="45182" spans="3:3">
      <c r="C45182" s="1"/>
    </row>
    <row r="45183" spans="3:3">
      <c r="C45183" s="1"/>
    </row>
    <row r="45184" spans="3:3">
      <c r="C45184" s="1"/>
    </row>
    <row r="45185" spans="3:3">
      <c r="C45185" s="1"/>
    </row>
    <row r="45186" spans="3:3">
      <c r="C45186" s="1"/>
    </row>
    <row r="45187" spans="3:3">
      <c r="C45187" s="1"/>
    </row>
    <row r="45188" spans="3:3">
      <c r="C45188" s="1"/>
    </row>
    <row r="45189" spans="3:3">
      <c r="C45189" s="1"/>
    </row>
    <row r="45190" spans="3:3">
      <c r="C45190" s="1"/>
    </row>
    <row r="45191" spans="3:3">
      <c r="C45191" s="1"/>
    </row>
    <row r="45192" spans="3:3">
      <c r="C45192" s="1"/>
    </row>
    <row r="45193" spans="3:3">
      <c r="C45193" s="1"/>
    </row>
    <row r="45194" spans="3:3">
      <c r="C45194" s="1"/>
    </row>
    <row r="45195" spans="3:3">
      <c r="C45195" s="1"/>
    </row>
    <row r="45196" spans="3:3">
      <c r="C45196" s="1"/>
    </row>
    <row r="45197" spans="3:3">
      <c r="C45197" s="1"/>
    </row>
    <row r="45198" spans="3:3">
      <c r="C45198" s="1"/>
    </row>
    <row r="45199" spans="3:3">
      <c r="C45199" s="1"/>
    </row>
    <row r="45200" spans="3:3">
      <c r="C45200" s="1"/>
    </row>
    <row r="45201" spans="3:3">
      <c r="C45201" s="1"/>
    </row>
    <row r="45202" spans="3:3">
      <c r="C45202" s="1"/>
    </row>
    <row r="45203" spans="3:3">
      <c r="C45203" s="1"/>
    </row>
    <row r="45204" spans="3:3">
      <c r="C45204" s="1"/>
    </row>
    <row r="45205" spans="3:3">
      <c r="C45205" s="1"/>
    </row>
    <row r="45206" spans="3:3">
      <c r="C45206" s="1"/>
    </row>
    <row r="45207" spans="3:3">
      <c r="C45207" s="1"/>
    </row>
    <row r="45208" spans="3:3">
      <c r="C45208" s="1"/>
    </row>
    <row r="45209" spans="3:3">
      <c r="C45209" s="1"/>
    </row>
    <row r="45210" spans="3:3">
      <c r="C45210" s="1"/>
    </row>
    <row r="45211" spans="3:3">
      <c r="C45211" s="1"/>
    </row>
    <row r="45212" spans="3:3">
      <c r="C45212" s="1"/>
    </row>
    <row r="45213" spans="3:3">
      <c r="C45213" s="1"/>
    </row>
    <row r="45214" spans="3:3">
      <c r="C45214" s="1"/>
    </row>
    <row r="45215" spans="3:3">
      <c r="C45215" s="1"/>
    </row>
    <row r="45216" spans="3:3">
      <c r="C45216" s="1"/>
    </row>
    <row r="45217" spans="3:3">
      <c r="C45217" s="1"/>
    </row>
    <row r="45218" spans="3:3">
      <c r="C45218" s="1"/>
    </row>
    <row r="45219" spans="3:3">
      <c r="C45219" s="1"/>
    </row>
    <row r="45220" spans="3:3">
      <c r="C45220" s="1"/>
    </row>
    <row r="45221" spans="3:3">
      <c r="C45221" s="1"/>
    </row>
    <row r="45222" spans="3:3">
      <c r="C45222" s="1"/>
    </row>
    <row r="45223" spans="3:3">
      <c r="C45223" s="1"/>
    </row>
    <row r="45224" spans="3:3">
      <c r="C45224" s="1"/>
    </row>
    <row r="45225" spans="3:3">
      <c r="C45225" s="1"/>
    </row>
    <row r="45226" spans="3:3">
      <c r="C45226" s="1"/>
    </row>
    <row r="45227" spans="3:3">
      <c r="C45227" s="1"/>
    </row>
    <row r="45228" spans="3:3">
      <c r="C45228" s="1"/>
    </row>
    <row r="45229" spans="3:3">
      <c r="C45229" s="1"/>
    </row>
    <row r="45230" spans="3:3">
      <c r="C45230" s="1"/>
    </row>
    <row r="45231" spans="3:3">
      <c r="C45231" s="1"/>
    </row>
    <row r="45232" spans="3:3">
      <c r="C45232" s="1"/>
    </row>
    <row r="45233" spans="3:3">
      <c r="C45233" s="1"/>
    </row>
    <row r="45234" spans="3:3">
      <c r="C45234" s="1"/>
    </row>
    <row r="45235" spans="3:3">
      <c r="C45235" s="1"/>
    </row>
    <row r="45236" spans="3:3">
      <c r="C45236" s="1"/>
    </row>
    <row r="45237" spans="3:3">
      <c r="C45237" s="1"/>
    </row>
    <row r="45238" spans="3:3">
      <c r="C45238" s="1"/>
    </row>
    <row r="45239" spans="3:3">
      <c r="C45239" s="1"/>
    </row>
    <row r="45240" spans="3:3">
      <c r="C45240" s="1"/>
    </row>
    <row r="45241" spans="3:3">
      <c r="C45241" s="1"/>
    </row>
    <row r="45242" spans="3:3">
      <c r="C45242" s="1"/>
    </row>
    <row r="45243" spans="3:3">
      <c r="C45243" s="1"/>
    </row>
    <row r="45244" spans="3:3">
      <c r="C45244" s="1"/>
    </row>
    <row r="45245" spans="3:3">
      <c r="C45245" s="1"/>
    </row>
    <row r="45246" spans="3:3">
      <c r="C45246" s="1"/>
    </row>
    <row r="45247" spans="3:3">
      <c r="C45247" s="1"/>
    </row>
    <row r="45248" spans="3:3">
      <c r="C45248" s="1"/>
    </row>
    <row r="45249" spans="3:3">
      <c r="C45249" s="1"/>
    </row>
    <row r="45250" spans="3:3">
      <c r="C45250" s="1"/>
    </row>
    <row r="45251" spans="3:3">
      <c r="C45251" s="1"/>
    </row>
    <row r="45252" spans="3:3">
      <c r="C45252" s="1"/>
    </row>
    <row r="45253" spans="3:3">
      <c r="C45253" s="1"/>
    </row>
    <row r="45254" spans="3:3">
      <c r="C45254" s="1"/>
    </row>
    <row r="45255" spans="3:3">
      <c r="C45255" s="1"/>
    </row>
    <row r="45256" spans="3:3">
      <c r="C45256" s="1"/>
    </row>
    <row r="45257" spans="3:3">
      <c r="C45257" s="1"/>
    </row>
    <row r="45258" spans="3:3">
      <c r="C45258" s="1"/>
    </row>
    <row r="45259" spans="3:3">
      <c r="C45259" s="1"/>
    </row>
    <row r="45260" spans="3:3">
      <c r="C45260" s="1"/>
    </row>
    <row r="45261" spans="3:3">
      <c r="C45261" s="1"/>
    </row>
    <row r="45262" spans="3:3">
      <c r="C45262" s="1"/>
    </row>
    <row r="45263" spans="3:3">
      <c r="C45263" s="1"/>
    </row>
    <row r="45264" spans="3:3">
      <c r="C45264" s="1"/>
    </row>
    <row r="45265" spans="3:3">
      <c r="C45265" s="1"/>
    </row>
    <row r="45266" spans="3:3">
      <c r="C45266" s="1"/>
    </row>
    <row r="45267" spans="3:3">
      <c r="C45267" s="1"/>
    </row>
    <row r="45268" spans="3:3">
      <c r="C45268" s="1"/>
    </row>
    <row r="45269" spans="3:3">
      <c r="C45269" s="1"/>
    </row>
    <row r="45270" spans="3:3">
      <c r="C45270" s="1"/>
    </row>
    <row r="45271" spans="3:3">
      <c r="C45271" s="1"/>
    </row>
    <row r="45272" spans="3:3">
      <c r="C45272" s="1"/>
    </row>
    <row r="45273" spans="3:3">
      <c r="C45273" s="1"/>
    </row>
    <row r="45274" spans="3:3">
      <c r="C45274" s="1"/>
    </row>
    <row r="45275" spans="3:3">
      <c r="C45275" s="1"/>
    </row>
    <row r="45276" spans="3:3">
      <c r="C45276" s="1"/>
    </row>
    <row r="45277" spans="3:3">
      <c r="C45277" s="1"/>
    </row>
    <row r="45278" spans="3:3">
      <c r="C45278" s="1"/>
    </row>
    <row r="45279" spans="3:3">
      <c r="C45279" s="1"/>
    </row>
    <row r="45280" spans="3:3">
      <c r="C45280" s="1"/>
    </row>
    <row r="45281" spans="3:3">
      <c r="C45281" s="1"/>
    </row>
    <row r="45282" spans="3:3">
      <c r="C45282" s="1"/>
    </row>
    <row r="45283" spans="3:3">
      <c r="C45283" s="1"/>
    </row>
    <row r="45284" spans="3:3">
      <c r="C45284" s="1"/>
    </row>
    <row r="45285" spans="3:3">
      <c r="C45285" s="1"/>
    </row>
    <row r="45286" spans="3:3">
      <c r="C45286" s="1"/>
    </row>
    <row r="45287" spans="3:3">
      <c r="C45287" s="1"/>
    </row>
    <row r="45288" spans="3:3">
      <c r="C45288" s="1"/>
    </row>
    <row r="45289" spans="3:3">
      <c r="C45289" s="1"/>
    </row>
    <row r="45290" spans="3:3">
      <c r="C45290" s="1"/>
    </row>
    <row r="45291" spans="3:3">
      <c r="C45291" s="1"/>
    </row>
    <row r="45292" spans="3:3">
      <c r="C45292" s="1"/>
    </row>
    <row r="45293" spans="3:3">
      <c r="C45293" s="1"/>
    </row>
    <row r="45294" spans="3:3">
      <c r="C45294" s="1"/>
    </row>
    <row r="45295" spans="3:3">
      <c r="C45295" s="1"/>
    </row>
    <row r="45296" spans="3:3">
      <c r="C45296" s="1"/>
    </row>
    <row r="45297" spans="3:3">
      <c r="C45297" s="1"/>
    </row>
    <row r="45298" spans="3:3">
      <c r="C45298" s="1"/>
    </row>
    <row r="45299" spans="3:3">
      <c r="C45299" s="1"/>
    </row>
    <row r="45300" spans="3:3">
      <c r="C45300" s="1"/>
    </row>
    <row r="45301" spans="3:3">
      <c r="C45301" s="1"/>
    </row>
    <row r="45302" spans="3:3">
      <c r="C45302" s="1"/>
    </row>
    <row r="45303" spans="3:3">
      <c r="C45303" s="1"/>
    </row>
    <row r="45304" spans="3:3">
      <c r="C45304" s="1"/>
    </row>
    <row r="45305" spans="3:3">
      <c r="C45305" s="1"/>
    </row>
    <row r="45306" spans="3:3">
      <c r="C45306" s="1"/>
    </row>
    <row r="45307" spans="3:3">
      <c r="C45307" s="1"/>
    </row>
    <row r="45308" spans="3:3">
      <c r="C45308" s="1"/>
    </row>
    <row r="45309" spans="3:3">
      <c r="C45309" s="1"/>
    </row>
    <row r="45310" spans="3:3">
      <c r="C45310" s="1"/>
    </row>
    <row r="45311" spans="3:3">
      <c r="C45311" s="1"/>
    </row>
    <row r="45312" spans="3:3">
      <c r="C45312" s="1"/>
    </row>
    <row r="45313" spans="3:3">
      <c r="C45313" s="1"/>
    </row>
    <row r="45314" spans="3:3">
      <c r="C45314" s="1"/>
    </row>
    <row r="45315" spans="3:3">
      <c r="C45315" s="1"/>
    </row>
    <row r="45316" spans="3:3">
      <c r="C45316" s="1"/>
    </row>
    <row r="45317" spans="3:3">
      <c r="C45317" s="1"/>
    </row>
    <row r="45318" spans="3:3">
      <c r="C45318" s="1"/>
    </row>
    <row r="45319" spans="3:3">
      <c r="C45319" s="1"/>
    </row>
    <row r="45320" spans="3:3">
      <c r="C45320" s="1"/>
    </row>
    <row r="45321" spans="3:3">
      <c r="C45321" s="1"/>
    </row>
    <row r="45322" spans="3:3">
      <c r="C45322" s="1"/>
    </row>
    <row r="45323" spans="3:3">
      <c r="C45323" s="1"/>
    </row>
    <row r="45324" spans="3:3">
      <c r="C45324" s="1"/>
    </row>
    <row r="45325" spans="3:3">
      <c r="C45325" s="1"/>
    </row>
    <row r="45326" spans="3:3">
      <c r="C45326" s="1"/>
    </row>
    <row r="45327" spans="3:3">
      <c r="C45327" s="1"/>
    </row>
    <row r="45328" spans="3:3">
      <c r="C45328" s="1"/>
    </row>
    <row r="45329" spans="3:3">
      <c r="C45329" s="1"/>
    </row>
    <row r="45330" spans="3:3">
      <c r="C45330" s="1"/>
    </row>
    <row r="45331" spans="3:3">
      <c r="C45331" s="1"/>
    </row>
    <row r="45332" spans="3:3">
      <c r="C45332" s="1"/>
    </row>
    <row r="45333" spans="3:3">
      <c r="C45333" s="1"/>
    </row>
    <row r="45334" spans="3:3">
      <c r="C45334" s="1"/>
    </row>
    <row r="45335" spans="3:3">
      <c r="C45335" s="1"/>
    </row>
    <row r="45336" spans="3:3">
      <c r="C45336" s="1"/>
    </row>
    <row r="45337" spans="3:3">
      <c r="C45337" s="1"/>
    </row>
    <row r="45338" spans="3:3">
      <c r="C45338" s="1"/>
    </row>
    <row r="45339" spans="3:3">
      <c r="C45339" s="1"/>
    </row>
    <row r="45340" spans="3:3">
      <c r="C45340" s="1"/>
    </row>
    <row r="45341" spans="3:3">
      <c r="C45341" s="1"/>
    </row>
    <row r="45342" spans="3:3">
      <c r="C45342" s="1"/>
    </row>
    <row r="45343" spans="3:3">
      <c r="C45343" s="1"/>
    </row>
    <row r="45344" spans="3:3">
      <c r="C45344" s="1"/>
    </row>
    <row r="45345" spans="3:3">
      <c r="C45345" s="1"/>
    </row>
    <row r="45346" spans="3:3">
      <c r="C45346" s="1"/>
    </row>
    <row r="45347" spans="3:3">
      <c r="C45347" s="1"/>
    </row>
    <row r="45348" spans="3:3">
      <c r="C45348" s="1"/>
    </row>
    <row r="45349" spans="3:3">
      <c r="C45349" s="1"/>
    </row>
    <row r="45350" spans="3:3">
      <c r="C45350" s="1"/>
    </row>
    <row r="45351" spans="3:3">
      <c r="C45351" s="1"/>
    </row>
    <row r="45352" spans="3:3">
      <c r="C45352" s="1"/>
    </row>
    <row r="45353" spans="3:3">
      <c r="C45353" s="1"/>
    </row>
    <row r="45354" spans="3:3">
      <c r="C45354" s="1"/>
    </row>
    <row r="45355" spans="3:3">
      <c r="C45355" s="1"/>
    </row>
    <row r="45356" spans="3:3">
      <c r="C45356" s="1"/>
    </row>
    <row r="45357" spans="3:3">
      <c r="C45357" s="1"/>
    </row>
    <row r="45358" spans="3:3">
      <c r="C45358" s="1"/>
    </row>
    <row r="45359" spans="3:3">
      <c r="C45359" s="1"/>
    </row>
    <row r="45360" spans="3:3">
      <c r="C45360" s="1"/>
    </row>
    <row r="45361" spans="3:3">
      <c r="C45361" s="1"/>
    </row>
    <row r="45362" spans="3:3">
      <c r="C45362" s="1"/>
    </row>
    <row r="45363" spans="3:3">
      <c r="C45363" s="1"/>
    </row>
    <row r="45364" spans="3:3">
      <c r="C45364" s="1"/>
    </row>
    <row r="45365" spans="3:3">
      <c r="C45365" s="1"/>
    </row>
    <row r="45366" spans="3:3">
      <c r="C45366" s="1"/>
    </row>
    <row r="45367" spans="3:3">
      <c r="C45367" s="1"/>
    </row>
    <row r="45368" spans="3:3">
      <c r="C45368" s="1"/>
    </row>
    <row r="45369" spans="3:3">
      <c r="C45369" s="1"/>
    </row>
    <row r="45370" spans="3:3">
      <c r="C45370" s="1"/>
    </row>
    <row r="45371" spans="3:3">
      <c r="C45371" s="1"/>
    </row>
    <row r="45372" spans="3:3">
      <c r="C45372" s="1"/>
    </row>
    <row r="45373" spans="3:3">
      <c r="C45373" s="1"/>
    </row>
    <row r="45374" spans="3:3">
      <c r="C45374" s="1"/>
    </row>
    <row r="45375" spans="3:3">
      <c r="C45375" s="1"/>
    </row>
    <row r="45376" spans="3:3">
      <c r="C45376" s="1"/>
    </row>
    <row r="45377" spans="3:3">
      <c r="C45377" s="1"/>
    </row>
    <row r="45378" spans="3:3">
      <c r="C45378" s="1"/>
    </row>
    <row r="45379" spans="3:3">
      <c r="C45379" s="1"/>
    </row>
    <row r="45380" spans="3:3">
      <c r="C45380" s="1"/>
    </row>
    <row r="45381" spans="3:3">
      <c r="C45381" s="1"/>
    </row>
    <row r="45382" spans="3:3">
      <c r="C45382" s="1"/>
    </row>
    <row r="45383" spans="3:3">
      <c r="C45383" s="1"/>
    </row>
    <row r="45384" spans="3:3">
      <c r="C45384" s="1"/>
    </row>
    <row r="45385" spans="3:3">
      <c r="C45385" s="1"/>
    </row>
    <row r="45386" spans="3:3">
      <c r="C45386" s="1"/>
    </row>
    <row r="45387" spans="3:3">
      <c r="C45387" s="1"/>
    </row>
    <row r="45388" spans="3:3">
      <c r="C45388" s="1"/>
    </row>
    <row r="45389" spans="3:3">
      <c r="C45389" s="1"/>
    </row>
    <row r="45390" spans="3:3">
      <c r="C45390" s="1"/>
    </row>
    <row r="45391" spans="3:3">
      <c r="C45391" s="1"/>
    </row>
    <row r="45392" spans="3:3">
      <c r="C45392" s="1"/>
    </row>
    <row r="45393" spans="3:3">
      <c r="C45393" s="1"/>
    </row>
    <row r="45394" spans="3:3">
      <c r="C45394" s="1"/>
    </row>
    <row r="45395" spans="3:3">
      <c r="C45395" s="1"/>
    </row>
    <row r="45396" spans="3:3">
      <c r="C45396" s="1"/>
    </row>
    <row r="45397" spans="3:3">
      <c r="C45397" s="1"/>
    </row>
    <row r="45398" spans="3:3">
      <c r="C45398" s="1"/>
    </row>
    <row r="45399" spans="3:3">
      <c r="C45399" s="1"/>
    </row>
    <row r="45400" spans="3:3">
      <c r="C45400" s="1"/>
    </row>
    <row r="45401" spans="3:3">
      <c r="C45401" s="1"/>
    </row>
    <row r="45402" spans="3:3">
      <c r="C45402" s="1"/>
    </row>
    <row r="45403" spans="3:3">
      <c r="C45403" s="1"/>
    </row>
    <row r="45404" spans="3:3">
      <c r="C45404" s="1"/>
    </row>
    <row r="45405" spans="3:3">
      <c r="C45405" s="1"/>
    </row>
    <row r="45406" spans="3:3">
      <c r="C45406" s="1"/>
    </row>
    <row r="45407" spans="3:3">
      <c r="C45407" s="1"/>
    </row>
    <row r="45408" spans="3:3">
      <c r="C45408" s="1"/>
    </row>
    <row r="45409" spans="3:3">
      <c r="C45409" s="1"/>
    </row>
    <row r="45410" spans="3:3">
      <c r="C45410" s="1"/>
    </row>
    <row r="45411" spans="3:3">
      <c r="C45411" s="1"/>
    </row>
    <row r="45412" spans="3:3">
      <c r="C45412" s="1"/>
    </row>
    <row r="45413" spans="3:3">
      <c r="C45413" s="1"/>
    </row>
    <row r="45414" spans="3:3">
      <c r="C45414" s="1"/>
    </row>
    <row r="45415" spans="3:3">
      <c r="C45415" s="1"/>
    </row>
    <row r="45416" spans="3:3">
      <c r="C45416" s="1"/>
    </row>
    <row r="45417" spans="3:3">
      <c r="C45417" s="1"/>
    </row>
    <row r="45418" spans="3:3">
      <c r="C45418" s="1"/>
    </row>
    <row r="45419" spans="3:3">
      <c r="C45419" s="1"/>
    </row>
    <row r="45420" spans="3:3">
      <c r="C45420" s="1"/>
    </row>
    <row r="45421" spans="3:3">
      <c r="C45421" s="1"/>
    </row>
    <row r="45422" spans="3:3">
      <c r="C45422" s="1"/>
    </row>
    <row r="45423" spans="3:3">
      <c r="C45423" s="1"/>
    </row>
    <row r="45424" spans="3:3">
      <c r="C45424" s="1"/>
    </row>
    <row r="45425" spans="3:3">
      <c r="C45425" s="1"/>
    </row>
    <row r="45426" spans="3:3">
      <c r="C45426" s="1"/>
    </row>
    <row r="45427" spans="3:3">
      <c r="C45427" s="1"/>
    </row>
    <row r="45428" spans="3:3">
      <c r="C45428" s="1"/>
    </row>
    <row r="45429" spans="3:3">
      <c r="C45429" s="1"/>
    </row>
    <row r="45430" spans="3:3">
      <c r="C45430" s="1"/>
    </row>
    <row r="45431" spans="3:3">
      <c r="C45431" s="1"/>
    </row>
    <row r="45432" spans="3:3">
      <c r="C45432" s="1"/>
    </row>
    <row r="45433" spans="3:3">
      <c r="C45433" s="1"/>
    </row>
    <row r="45434" spans="3:3">
      <c r="C45434" s="1"/>
    </row>
    <row r="45435" spans="3:3">
      <c r="C45435" s="1"/>
    </row>
    <row r="45436" spans="3:3">
      <c r="C45436" s="1"/>
    </row>
    <row r="45437" spans="3:3">
      <c r="C45437" s="1"/>
    </row>
    <row r="45438" spans="3:3">
      <c r="C45438" s="1"/>
    </row>
    <row r="45439" spans="3:3">
      <c r="C45439" s="1"/>
    </row>
    <row r="45440" spans="3:3">
      <c r="C45440" s="1"/>
    </row>
    <row r="45441" spans="3:3">
      <c r="C45441" s="1"/>
    </row>
    <row r="45442" spans="3:3">
      <c r="C45442" s="1"/>
    </row>
    <row r="45443" spans="3:3">
      <c r="C45443" s="1"/>
    </row>
    <row r="45444" spans="3:3">
      <c r="C45444" s="1"/>
    </row>
    <row r="45445" spans="3:3">
      <c r="C45445" s="1"/>
    </row>
    <row r="45446" spans="3:3">
      <c r="C45446" s="1"/>
    </row>
    <row r="45447" spans="3:3">
      <c r="C45447" s="1"/>
    </row>
    <row r="45448" spans="3:3">
      <c r="C45448" s="1"/>
    </row>
    <row r="45449" spans="3:3">
      <c r="C45449" s="1"/>
    </row>
    <row r="45450" spans="3:3">
      <c r="C45450" s="1"/>
    </row>
    <row r="45451" spans="3:3">
      <c r="C45451" s="1"/>
    </row>
    <row r="45452" spans="3:3">
      <c r="C45452" s="1"/>
    </row>
    <row r="45453" spans="3:3">
      <c r="C45453" s="1"/>
    </row>
    <row r="45454" spans="3:3">
      <c r="C45454" s="1"/>
    </row>
    <row r="45455" spans="3:3">
      <c r="C45455" s="1"/>
    </row>
    <row r="45456" spans="3:3">
      <c r="C45456" s="1"/>
    </row>
    <row r="45457" spans="3:3">
      <c r="C45457" s="1"/>
    </row>
    <row r="45458" spans="3:3">
      <c r="C45458" s="1"/>
    </row>
    <row r="45459" spans="3:3">
      <c r="C45459" s="1"/>
    </row>
    <row r="45460" spans="3:3">
      <c r="C45460" s="1"/>
    </row>
    <row r="45461" spans="3:3">
      <c r="C45461" s="1"/>
    </row>
    <row r="45462" spans="3:3">
      <c r="C45462" s="1"/>
    </row>
    <row r="45463" spans="3:3">
      <c r="C45463" s="1"/>
    </row>
    <row r="45464" spans="3:3">
      <c r="C45464" s="1"/>
    </row>
    <row r="45465" spans="3:3">
      <c r="C45465" s="1"/>
    </row>
    <row r="45466" spans="3:3">
      <c r="C45466" s="1"/>
    </row>
    <row r="45467" spans="3:3">
      <c r="C45467" s="1"/>
    </row>
    <row r="45468" spans="3:3">
      <c r="C45468" s="1"/>
    </row>
    <row r="45469" spans="3:3">
      <c r="C45469" s="1"/>
    </row>
    <row r="45470" spans="3:3">
      <c r="C45470" s="1"/>
    </row>
    <row r="45471" spans="3:3">
      <c r="C45471" s="1"/>
    </row>
    <row r="45472" spans="3:3">
      <c r="C45472" s="1"/>
    </row>
    <row r="45473" spans="3:3">
      <c r="C45473" s="1"/>
    </row>
    <row r="45474" spans="3:3">
      <c r="C45474" s="1"/>
    </row>
    <row r="45475" spans="3:3">
      <c r="C45475" s="1"/>
    </row>
    <row r="45476" spans="3:3">
      <c r="C45476" s="1"/>
    </row>
    <row r="45477" spans="3:3">
      <c r="C45477" s="1"/>
    </row>
    <row r="45478" spans="3:3">
      <c r="C45478" s="1"/>
    </row>
    <row r="45479" spans="3:3">
      <c r="C45479" s="1"/>
    </row>
    <row r="45480" spans="3:3">
      <c r="C45480" s="1"/>
    </row>
    <row r="45481" spans="3:3">
      <c r="C45481" s="1"/>
    </row>
    <row r="45482" spans="3:3">
      <c r="C45482" s="1"/>
    </row>
    <row r="45483" spans="3:3">
      <c r="C45483" s="1"/>
    </row>
    <row r="45484" spans="3:3">
      <c r="C45484" s="1"/>
    </row>
    <row r="45485" spans="3:3">
      <c r="C45485" s="1"/>
    </row>
    <row r="45486" spans="3:3">
      <c r="C45486" s="1"/>
    </row>
    <row r="45487" spans="3:3">
      <c r="C45487" s="1"/>
    </row>
    <row r="45488" spans="3:3">
      <c r="C45488" s="1"/>
    </row>
    <row r="45489" spans="3:3">
      <c r="C45489" s="1"/>
    </row>
    <row r="45490" spans="3:3">
      <c r="C45490" s="1"/>
    </row>
    <row r="45491" spans="3:3">
      <c r="C45491" s="1"/>
    </row>
    <row r="45492" spans="3:3">
      <c r="C45492" s="1"/>
    </row>
    <row r="45493" spans="3:3">
      <c r="C45493" s="1"/>
    </row>
    <row r="45494" spans="3:3">
      <c r="C45494" s="1"/>
    </row>
    <row r="45495" spans="3:3">
      <c r="C45495" s="1"/>
    </row>
    <row r="45496" spans="3:3">
      <c r="C45496" s="1"/>
    </row>
    <row r="45497" spans="3:3">
      <c r="C45497" s="1"/>
    </row>
    <row r="45498" spans="3:3">
      <c r="C45498" s="1"/>
    </row>
    <row r="45499" spans="3:3">
      <c r="C45499" s="1"/>
    </row>
    <row r="45500" spans="3:3">
      <c r="C45500" s="1"/>
    </row>
    <row r="45501" spans="3:3">
      <c r="C45501" s="1"/>
    </row>
    <row r="45502" spans="3:3">
      <c r="C45502" s="1"/>
    </row>
    <row r="45503" spans="3:3">
      <c r="C45503" s="1"/>
    </row>
    <row r="45504" spans="3:3">
      <c r="C45504" s="1"/>
    </row>
    <row r="45505" spans="3:3">
      <c r="C45505" s="1"/>
    </row>
    <row r="45506" spans="3:3">
      <c r="C45506" s="1"/>
    </row>
    <row r="45507" spans="3:3">
      <c r="C45507" s="1"/>
    </row>
    <row r="45508" spans="3:3">
      <c r="C45508" s="1"/>
    </row>
    <row r="45509" spans="3:3">
      <c r="C45509" s="1"/>
    </row>
    <row r="45510" spans="3:3">
      <c r="C45510" s="1"/>
    </row>
    <row r="45511" spans="3:3">
      <c r="C45511" s="1"/>
    </row>
    <row r="45512" spans="3:3">
      <c r="C45512" s="1"/>
    </row>
    <row r="45513" spans="3:3">
      <c r="C45513" s="1"/>
    </row>
    <row r="45514" spans="3:3">
      <c r="C45514" s="1"/>
    </row>
    <row r="45515" spans="3:3">
      <c r="C45515" s="1"/>
    </row>
    <row r="45516" spans="3:3">
      <c r="C45516" s="1"/>
    </row>
    <row r="45517" spans="3:3">
      <c r="C45517" s="1"/>
    </row>
    <row r="45518" spans="3:3">
      <c r="C45518" s="1"/>
    </row>
    <row r="45519" spans="3:3">
      <c r="C45519" s="1"/>
    </row>
    <row r="45520" spans="3:3">
      <c r="C45520" s="1"/>
    </row>
    <row r="45521" spans="3:3">
      <c r="C45521" s="1"/>
    </row>
    <row r="45522" spans="3:3">
      <c r="C45522" s="1"/>
    </row>
    <row r="45523" spans="3:3">
      <c r="C45523" s="1"/>
    </row>
    <row r="45524" spans="3:3">
      <c r="C45524" s="1"/>
    </row>
    <row r="45525" spans="3:3">
      <c r="C45525" s="1"/>
    </row>
    <row r="45526" spans="3:3">
      <c r="C45526" s="1"/>
    </row>
    <row r="45527" spans="3:3">
      <c r="C45527" s="1"/>
    </row>
    <row r="45528" spans="3:3">
      <c r="C45528" s="1"/>
    </row>
    <row r="45529" spans="3:3">
      <c r="C45529" s="1"/>
    </row>
    <row r="45530" spans="3:3">
      <c r="C45530" s="1"/>
    </row>
    <row r="45531" spans="3:3">
      <c r="C45531" s="1"/>
    </row>
    <row r="45532" spans="3:3">
      <c r="C45532" s="1"/>
    </row>
    <row r="45533" spans="3:3">
      <c r="C45533" s="1"/>
    </row>
    <row r="45534" spans="3:3">
      <c r="C45534" s="1"/>
    </row>
    <row r="45535" spans="3:3">
      <c r="C45535" s="1"/>
    </row>
    <row r="45536" spans="3:3">
      <c r="C45536" s="1"/>
    </row>
    <row r="45537" spans="3:3">
      <c r="C45537" s="1"/>
    </row>
    <row r="45538" spans="3:3">
      <c r="C45538" s="1"/>
    </row>
    <row r="45539" spans="3:3">
      <c r="C45539" s="1"/>
    </row>
    <row r="45540" spans="3:3">
      <c r="C45540" s="1"/>
    </row>
    <row r="45541" spans="3:3">
      <c r="C45541" s="1"/>
    </row>
    <row r="45542" spans="3:3">
      <c r="C45542" s="1"/>
    </row>
    <row r="45543" spans="3:3">
      <c r="C45543" s="1"/>
    </row>
    <row r="45544" spans="3:3">
      <c r="C45544" s="1"/>
    </row>
    <row r="45545" spans="3:3">
      <c r="C45545" s="1"/>
    </row>
    <row r="45546" spans="3:3">
      <c r="C45546" s="1"/>
    </row>
    <row r="45547" spans="3:3">
      <c r="C45547" s="1"/>
    </row>
    <row r="45548" spans="3:3">
      <c r="C45548" s="1"/>
    </row>
    <row r="45549" spans="3:3">
      <c r="C45549" s="1"/>
    </row>
    <row r="45550" spans="3:3">
      <c r="C45550" s="1"/>
    </row>
    <row r="45551" spans="3:3">
      <c r="C45551" s="1"/>
    </row>
    <row r="45552" spans="3:3">
      <c r="C45552" s="1"/>
    </row>
    <row r="45553" spans="3:3">
      <c r="C45553" s="1"/>
    </row>
    <row r="45554" spans="3:3">
      <c r="C45554" s="1"/>
    </row>
    <row r="45555" spans="3:3">
      <c r="C45555" s="1"/>
    </row>
    <row r="45556" spans="3:3">
      <c r="C45556" s="1"/>
    </row>
    <row r="45557" spans="3:3">
      <c r="C45557" s="1"/>
    </row>
    <row r="45558" spans="3:3">
      <c r="C45558" s="1"/>
    </row>
    <row r="45559" spans="3:3">
      <c r="C45559" s="1"/>
    </row>
    <row r="45560" spans="3:3">
      <c r="C45560" s="1"/>
    </row>
    <row r="45561" spans="3:3">
      <c r="C45561" s="1"/>
    </row>
    <row r="45562" spans="3:3">
      <c r="C45562" s="1"/>
    </row>
    <row r="45563" spans="3:3">
      <c r="C45563" s="1"/>
    </row>
    <row r="45564" spans="3:3">
      <c r="C45564" s="1"/>
    </row>
    <row r="45565" spans="3:3">
      <c r="C45565" s="1"/>
    </row>
    <row r="45566" spans="3:3">
      <c r="C45566" s="1"/>
    </row>
    <row r="45567" spans="3:3">
      <c r="C45567" s="1"/>
    </row>
    <row r="45568" spans="3:3">
      <c r="C45568" s="1"/>
    </row>
    <row r="45569" spans="3:3">
      <c r="C45569" s="1"/>
    </row>
    <row r="45570" spans="3:3">
      <c r="C45570" s="1"/>
    </row>
    <row r="45571" spans="3:3">
      <c r="C45571" s="1"/>
    </row>
    <row r="45572" spans="3:3">
      <c r="C45572" s="1"/>
    </row>
    <row r="45573" spans="3:3">
      <c r="C45573" s="1"/>
    </row>
    <row r="45574" spans="3:3">
      <c r="C45574" s="1"/>
    </row>
    <row r="45575" spans="3:3">
      <c r="C45575" s="1"/>
    </row>
    <row r="45576" spans="3:3">
      <c r="C45576" s="1"/>
    </row>
    <row r="45577" spans="3:3">
      <c r="C45577" s="1"/>
    </row>
    <row r="45578" spans="3:3">
      <c r="C45578" s="1"/>
    </row>
    <row r="45579" spans="3:3">
      <c r="C45579" s="1"/>
    </row>
    <row r="45580" spans="3:3">
      <c r="C45580" s="1"/>
    </row>
    <row r="45581" spans="3:3">
      <c r="C45581" s="1"/>
    </row>
    <row r="45582" spans="3:3">
      <c r="C45582" s="1"/>
    </row>
    <row r="45583" spans="3:3">
      <c r="C45583" s="1"/>
    </row>
    <row r="45584" spans="3:3">
      <c r="C45584" s="1"/>
    </row>
    <row r="45585" spans="3:3">
      <c r="C45585" s="1"/>
    </row>
    <row r="45586" spans="3:3">
      <c r="C45586" s="1"/>
    </row>
    <row r="45587" spans="3:3">
      <c r="C45587" s="1"/>
    </row>
    <row r="45588" spans="3:3">
      <c r="C45588" s="1"/>
    </row>
    <row r="45589" spans="3:3">
      <c r="C45589" s="1"/>
    </row>
    <row r="45590" spans="3:3">
      <c r="C45590" s="1"/>
    </row>
    <row r="45591" spans="3:3">
      <c r="C45591" s="1"/>
    </row>
    <row r="45592" spans="3:3">
      <c r="C45592" s="1"/>
    </row>
    <row r="45593" spans="3:3">
      <c r="C45593" s="1"/>
    </row>
    <row r="45594" spans="3:3">
      <c r="C45594" s="1"/>
    </row>
    <row r="45595" spans="3:3">
      <c r="C45595" s="1"/>
    </row>
    <row r="45596" spans="3:3">
      <c r="C45596" s="1"/>
    </row>
    <row r="45597" spans="3:3">
      <c r="C45597" s="1"/>
    </row>
    <row r="45598" spans="3:3">
      <c r="C45598" s="1"/>
    </row>
    <row r="45599" spans="3:3">
      <c r="C45599" s="1"/>
    </row>
    <row r="45600" spans="3:3">
      <c r="C45600" s="1"/>
    </row>
    <row r="45601" spans="3:3">
      <c r="C45601" s="1"/>
    </row>
    <row r="45602" spans="3:3">
      <c r="C45602" s="1"/>
    </row>
    <row r="45603" spans="3:3">
      <c r="C45603" s="1"/>
    </row>
    <row r="45604" spans="3:3">
      <c r="C45604" s="1"/>
    </row>
    <row r="45605" spans="3:3">
      <c r="C45605" s="1"/>
    </row>
    <row r="45606" spans="3:3">
      <c r="C45606" s="1"/>
    </row>
    <row r="45607" spans="3:3">
      <c r="C45607" s="1"/>
    </row>
    <row r="45608" spans="3:3">
      <c r="C45608" s="1"/>
    </row>
    <row r="45609" spans="3:3">
      <c r="C45609" s="1"/>
    </row>
    <row r="45610" spans="3:3">
      <c r="C45610" s="1"/>
    </row>
    <row r="45611" spans="3:3">
      <c r="C45611" s="1"/>
    </row>
    <row r="45612" spans="3:3">
      <c r="C45612" s="1"/>
    </row>
    <row r="45613" spans="3:3">
      <c r="C45613" s="1"/>
    </row>
    <row r="45614" spans="3:3">
      <c r="C45614" s="1"/>
    </row>
    <row r="45615" spans="3:3">
      <c r="C45615" s="1"/>
    </row>
    <row r="45616" spans="3:3">
      <c r="C45616" s="1"/>
    </row>
    <row r="45617" spans="3:3">
      <c r="C45617" s="1"/>
    </row>
    <row r="45618" spans="3:3">
      <c r="C45618" s="1"/>
    </row>
    <row r="45619" spans="3:3">
      <c r="C45619" s="1"/>
    </row>
    <row r="45620" spans="3:3">
      <c r="C45620" s="1"/>
    </row>
    <row r="45621" spans="3:3">
      <c r="C45621" s="1"/>
    </row>
    <row r="45622" spans="3:3">
      <c r="C45622" s="1"/>
    </row>
    <row r="45623" spans="3:3">
      <c r="C45623" s="1"/>
    </row>
    <row r="45624" spans="3:3">
      <c r="C45624" s="1"/>
    </row>
    <row r="45625" spans="3:3">
      <c r="C45625" s="1"/>
    </row>
    <row r="45626" spans="3:3">
      <c r="C45626" s="1"/>
    </row>
    <row r="45627" spans="3:3">
      <c r="C45627" s="1"/>
    </row>
    <row r="45628" spans="3:3">
      <c r="C45628" s="1"/>
    </row>
    <row r="45629" spans="3:3">
      <c r="C45629" s="1"/>
    </row>
    <row r="45630" spans="3:3">
      <c r="C45630" s="1"/>
    </row>
    <row r="45631" spans="3:3">
      <c r="C45631" s="1"/>
    </row>
    <row r="45632" spans="3:3">
      <c r="C45632" s="1"/>
    </row>
    <row r="45633" spans="3:3">
      <c r="C45633" s="1"/>
    </row>
    <row r="45634" spans="3:3">
      <c r="C45634" s="1"/>
    </row>
    <row r="45635" spans="3:3">
      <c r="C45635" s="1"/>
    </row>
    <row r="45636" spans="3:3">
      <c r="C45636" s="1"/>
    </row>
    <row r="45637" spans="3:3">
      <c r="C45637" s="1"/>
    </row>
    <row r="45638" spans="3:3">
      <c r="C45638" s="1"/>
    </row>
    <row r="45639" spans="3:3">
      <c r="C45639" s="1"/>
    </row>
    <row r="45640" spans="3:3">
      <c r="C45640" s="1"/>
    </row>
    <row r="45641" spans="3:3">
      <c r="C45641" s="1"/>
    </row>
    <row r="45642" spans="3:3">
      <c r="C45642" s="1"/>
    </row>
    <row r="45643" spans="3:3">
      <c r="C45643" s="1"/>
    </row>
    <row r="45644" spans="3:3">
      <c r="C45644" s="1"/>
    </row>
    <row r="45645" spans="3:3">
      <c r="C45645" s="1"/>
    </row>
    <row r="45646" spans="3:3">
      <c r="C45646" s="1"/>
    </row>
    <row r="45647" spans="3:3">
      <c r="C45647" s="1"/>
    </row>
    <row r="45648" spans="3:3">
      <c r="C45648" s="1"/>
    </row>
    <row r="45649" spans="3:3">
      <c r="C45649" s="1"/>
    </row>
    <row r="45650" spans="3:3">
      <c r="C45650" s="1"/>
    </row>
    <row r="45651" spans="3:3">
      <c r="C45651" s="1"/>
    </row>
    <row r="45652" spans="3:3">
      <c r="C45652" s="1"/>
    </row>
    <row r="45653" spans="3:3">
      <c r="C45653" s="1"/>
    </row>
    <row r="45654" spans="3:3">
      <c r="C45654" s="1"/>
    </row>
    <row r="45655" spans="3:3">
      <c r="C45655" s="1"/>
    </row>
    <row r="45656" spans="3:3">
      <c r="C45656" s="1"/>
    </row>
    <row r="45657" spans="3:3">
      <c r="C45657" s="1"/>
    </row>
    <row r="45658" spans="3:3">
      <c r="C45658" s="1"/>
    </row>
    <row r="45659" spans="3:3">
      <c r="C45659" s="1"/>
    </row>
    <row r="45660" spans="3:3">
      <c r="C45660" s="1"/>
    </row>
    <row r="45661" spans="3:3">
      <c r="C45661" s="1"/>
    </row>
    <row r="45662" spans="3:3">
      <c r="C45662" s="1"/>
    </row>
    <row r="45663" spans="3:3">
      <c r="C45663" s="1"/>
    </row>
    <row r="45664" spans="3:3">
      <c r="C45664" s="1"/>
    </row>
    <row r="45665" spans="3:3">
      <c r="C45665" s="1"/>
    </row>
    <row r="45666" spans="3:3">
      <c r="C45666" s="1"/>
    </row>
    <row r="45667" spans="3:3">
      <c r="C45667" s="1"/>
    </row>
    <row r="45668" spans="3:3">
      <c r="C45668" s="1"/>
    </row>
    <row r="45669" spans="3:3">
      <c r="C45669" s="1"/>
    </row>
    <row r="45670" spans="3:3">
      <c r="C45670" s="1"/>
    </row>
    <row r="45671" spans="3:3">
      <c r="C45671" s="1"/>
    </row>
    <row r="45672" spans="3:3">
      <c r="C45672" s="1"/>
    </row>
    <row r="45673" spans="3:3">
      <c r="C45673" s="1"/>
    </row>
    <row r="45674" spans="3:3">
      <c r="C45674" s="1"/>
    </row>
    <row r="45675" spans="3:3">
      <c r="C45675" s="1"/>
    </row>
    <row r="45676" spans="3:3">
      <c r="C45676" s="1"/>
    </row>
    <row r="45677" spans="3:3">
      <c r="C45677" s="1"/>
    </row>
    <row r="45678" spans="3:3">
      <c r="C45678" s="1"/>
    </row>
    <row r="45679" spans="3:3">
      <c r="C45679" s="1"/>
    </row>
    <row r="45680" spans="3:3">
      <c r="C45680" s="1"/>
    </row>
    <row r="45681" spans="3:3">
      <c r="C45681" s="1"/>
    </row>
    <row r="45682" spans="3:3">
      <c r="C45682" s="1"/>
    </row>
    <row r="45683" spans="3:3">
      <c r="C45683" s="1"/>
    </row>
    <row r="45684" spans="3:3">
      <c r="C45684" s="1"/>
    </row>
    <row r="45685" spans="3:3">
      <c r="C45685" s="1"/>
    </row>
    <row r="45686" spans="3:3">
      <c r="C45686" s="1"/>
    </row>
    <row r="45687" spans="3:3">
      <c r="C45687" s="1"/>
    </row>
    <row r="45688" spans="3:3">
      <c r="C45688" s="1"/>
    </row>
    <row r="45689" spans="3:3">
      <c r="C45689" s="1"/>
    </row>
    <row r="45690" spans="3:3">
      <c r="C45690" s="1"/>
    </row>
    <row r="45691" spans="3:3">
      <c r="C45691" s="1"/>
    </row>
    <row r="45692" spans="3:3">
      <c r="C45692" s="1"/>
    </row>
    <row r="45693" spans="3:3">
      <c r="C45693" s="1"/>
    </row>
    <row r="45694" spans="3:3">
      <c r="C45694" s="1"/>
    </row>
    <row r="45695" spans="3:3">
      <c r="C45695" s="1"/>
    </row>
    <row r="45696" spans="3:3">
      <c r="C45696" s="1"/>
    </row>
    <row r="45697" spans="3:3">
      <c r="C45697" s="1"/>
    </row>
    <row r="45698" spans="3:3">
      <c r="C45698" s="1"/>
    </row>
    <row r="45699" spans="3:3">
      <c r="C45699" s="1"/>
    </row>
    <row r="45700" spans="3:3">
      <c r="C45700" s="1"/>
    </row>
    <row r="45701" spans="3:3">
      <c r="C45701" s="1"/>
    </row>
    <row r="45702" spans="3:3">
      <c r="C45702" s="1"/>
    </row>
    <row r="45703" spans="3:3">
      <c r="C45703" s="1"/>
    </row>
    <row r="45704" spans="3:3">
      <c r="C45704" s="1"/>
    </row>
    <row r="45705" spans="3:3">
      <c r="C45705" s="1"/>
    </row>
    <row r="45706" spans="3:3">
      <c r="C45706" s="1"/>
    </row>
    <row r="45707" spans="3:3">
      <c r="C45707" s="1"/>
    </row>
    <row r="45708" spans="3:3">
      <c r="C45708" s="1"/>
    </row>
    <row r="45709" spans="3:3">
      <c r="C45709" s="1"/>
    </row>
    <row r="45710" spans="3:3">
      <c r="C45710" s="1"/>
    </row>
    <row r="45711" spans="3:3">
      <c r="C45711" s="1"/>
    </row>
    <row r="45712" spans="3:3">
      <c r="C45712" s="1"/>
    </row>
    <row r="45713" spans="3:3">
      <c r="C45713" s="1"/>
    </row>
    <row r="45714" spans="3:3">
      <c r="C45714" s="1"/>
    </row>
    <row r="45715" spans="3:3">
      <c r="C45715" s="1"/>
    </row>
    <row r="45716" spans="3:3">
      <c r="C45716" s="1"/>
    </row>
    <row r="45717" spans="3:3">
      <c r="C45717" s="1"/>
    </row>
    <row r="45718" spans="3:3">
      <c r="C45718" s="1"/>
    </row>
    <row r="45719" spans="3:3">
      <c r="C45719" s="1"/>
    </row>
    <row r="45720" spans="3:3">
      <c r="C45720" s="1"/>
    </row>
    <row r="45721" spans="3:3">
      <c r="C45721" s="1"/>
    </row>
    <row r="45722" spans="3:3">
      <c r="C45722" s="1"/>
    </row>
    <row r="45723" spans="3:3">
      <c r="C45723" s="1"/>
    </row>
    <row r="45724" spans="3:3">
      <c r="C45724" s="1"/>
    </row>
    <row r="45725" spans="3:3">
      <c r="C45725" s="1"/>
    </row>
    <row r="45726" spans="3:3">
      <c r="C45726" s="1"/>
    </row>
    <row r="45727" spans="3:3">
      <c r="C45727" s="1"/>
    </row>
    <row r="45728" spans="3:3">
      <c r="C45728" s="1"/>
    </row>
    <row r="45729" spans="3:3">
      <c r="C45729" s="1"/>
    </row>
    <row r="45730" spans="3:3">
      <c r="C45730" s="1"/>
    </row>
    <row r="45731" spans="3:3">
      <c r="C45731" s="1"/>
    </row>
    <row r="45732" spans="3:3">
      <c r="C45732" s="1"/>
    </row>
    <row r="45733" spans="3:3">
      <c r="C45733" s="1"/>
    </row>
    <row r="45734" spans="3:3">
      <c r="C45734" s="1"/>
    </row>
    <row r="45735" spans="3:3">
      <c r="C45735" s="1"/>
    </row>
    <row r="45736" spans="3:3">
      <c r="C45736" s="1"/>
    </row>
    <row r="45737" spans="3:3">
      <c r="C45737" s="1"/>
    </row>
    <row r="45738" spans="3:3">
      <c r="C45738" s="1"/>
    </row>
    <row r="45739" spans="3:3">
      <c r="C45739" s="1"/>
    </row>
    <row r="45740" spans="3:3">
      <c r="C45740" s="1"/>
    </row>
    <row r="45741" spans="3:3">
      <c r="C45741" s="1"/>
    </row>
    <row r="45742" spans="3:3">
      <c r="C45742" s="1"/>
    </row>
    <row r="45743" spans="3:3">
      <c r="C45743" s="1"/>
    </row>
    <row r="45744" spans="3:3">
      <c r="C45744" s="1"/>
    </row>
    <row r="45745" spans="3:3">
      <c r="C45745" s="1"/>
    </row>
    <row r="45746" spans="3:3">
      <c r="C45746" s="1"/>
    </row>
    <row r="45747" spans="3:3">
      <c r="C45747" s="1"/>
    </row>
    <row r="45748" spans="3:3">
      <c r="C45748" s="1"/>
    </row>
    <row r="45749" spans="3:3">
      <c r="C45749" s="1"/>
    </row>
    <row r="45750" spans="3:3">
      <c r="C45750" s="1"/>
    </row>
    <row r="45751" spans="3:3">
      <c r="C45751" s="1"/>
    </row>
    <row r="45752" spans="3:3">
      <c r="C45752" s="1"/>
    </row>
    <row r="45753" spans="3:3">
      <c r="C45753" s="1"/>
    </row>
    <row r="45754" spans="3:3">
      <c r="C45754" s="1"/>
    </row>
    <row r="45755" spans="3:3">
      <c r="C45755" s="1"/>
    </row>
    <row r="45756" spans="3:3">
      <c r="C45756" s="1"/>
    </row>
    <row r="45757" spans="3:3">
      <c r="C45757" s="1"/>
    </row>
    <row r="45758" spans="3:3">
      <c r="C45758" s="1"/>
    </row>
    <row r="45759" spans="3:3">
      <c r="C45759" s="1"/>
    </row>
    <row r="45760" spans="3:3">
      <c r="C45760" s="1"/>
    </row>
    <row r="45761" spans="3:3">
      <c r="C45761" s="1"/>
    </row>
    <row r="45762" spans="3:3">
      <c r="C45762" s="1"/>
    </row>
    <row r="45763" spans="3:3">
      <c r="C45763" s="1"/>
    </row>
    <row r="45764" spans="3:3">
      <c r="C45764" s="1"/>
    </row>
    <row r="45765" spans="3:3">
      <c r="C45765" s="1"/>
    </row>
    <row r="45766" spans="3:3">
      <c r="C45766" s="1"/>
    </row>
    <row r="45767" spans="3:3">
      <c r="C45767" s="1"/>
    </row>
    <row r="45768" spans="3:3">
      <c r="C45768" s="1"/>
    </row>
    <row r="45769" spans="3:3">
      <c r="C45769" s="1"/>
    </row>
    <row r="45770" spans="3:3">
      <c r="C45770" s="1"/>
    </row>
    <row r="45771" spans="3:3">
      <c r="C45771" s="1"/>
    </row>
    <row r="45772" spans="3:3">
      <c r="C45772" s="1"/>
    </row>
    <row r="45773" spans="3:3">
      <c r="C45773" s="1"/>
    </row>
    <row r="45774" spans="3:3">
      <c r="C45774" s="1"/>
    </row>
    <row r="45775" spans="3:3">
      <c r="C45775" s="1"/>
    </row>
    <row r="45776" spans="3:3">
      <c r="C45776" s="1"/>
    </row>
    <row r="45777" spans="3:3">
      <c r="C45777" s="1"/>
    </row>
    <row r="45778" spans="3:3">
      <c r="C45778" s="1"/>
    </row>
    <row r="45779" spans="3:3">
      <c r="C45779" s="1"/>
    </row>
    <row r="45780" spans="3:3">
      <c r="C45780" s="1"/>
    </row>
    <row r="45781" spans="3:3">
      <c r="C45781" s="1"/>
    </row>
    <row r="45782" spans="3:3">
      <c r="C45782" s="1"/>
    </row>
    <row r="45783" spans="3:3">
      <c r="C45783" s="1"/>
    </row>
    <row r="45784" spans="3:3">
      <c r="C45784" s="1"/>
    </row>
    <row r="45785" spans="3:3">
      <c r="C45785" s="1"/>
    </row>
    <row r="45786" spans="3:3">
      <c r="C45786" s="1"/>
    </row>
    <row r="45787" spans="3:3">
      <c r="C45787" s="1"/>
    </row>
    <row r="45788" spans="3:3">
      <c r="C45788" s="1"/>
    </row>
    <row r="45789" spans="3:3">
      <c r="C45789" s="1"/>
    </row>
    <row r="45790" spans="3:3">
      <c r="C45790" s="1"/>
    </row>
    <row r="45791" spans="3:3">
      <c r="C45791" s="1"/>
    </row>
    <row r="45792" spans="3:3">
      <c r="C45792" s="1"/>
    </row>
    <row r="45793" spans="3:3">
      <c r="C45793" s="1"/>
    </row>
    <row r="45794" spans="3:3">
      <c r="C45794" s="1"/>
    </row>
    <row r="45795" spans="3:3">
      <c r="C45795" s="1"/>
    </row>
    <row r="45796" spans="3:3">
      <c r="C45796" s="1"/>
    </row>
    <row r="45797" spans="3:3">
      <c r="C45797" s="1"/>
    </row>
    <row r="45798" spans="3:3">
      <c r="C45798" s="1"/>
    </row>
    <row r="45799" spans="3:3">
      <c r="C45799" s="1"/>
    </row>
    <row r="45800" spans="3:3">
      <c r="C45800" s="1"/>
    </row>
    <row r="45801" spans="3:3">
      <c r="C45801" s="1"/>
    </row>
    <row r="45802" spans="3:3">
      <c r="C45802" s="1"/>
    </row>
    <row r="45803" spans="3:3">
      <c r="C45803" s="1"/>
    </row>
    <row r="45804" spans="3:3">
      <c r="C45804" s="1"/>
    </row>
    <row r="45805" spans="3:3">
      <c r="C45805" s="1"/>
    </row>
    <row r="45806" spans="3:3">
      <c r="C45806" s="1"/>
    </row>
    <row r="45807" spans="3:3">
      <c r="C45807" s="1"/>
    </row>
    <row r="45808" spans="3:3">
      <c r="C45808" s="1"/>
    </row>
    <row r="45809" spans="3:3">
      <c r="C45809" s="1"/>
    </row>
    <row r="45810" spans="3:3">
      <c r="C45810" s="1"/>
    </row>
    <row r="45811" spans="3:3">
      <c r="C45811" s="1"/>
    </row>
    <row r="45812" spans="3:3">
      <c r="C45812" s="1"/>
    </row>
    <row r="45813" spans="3:3">
      <c r="C45813" s="1"/>
    </row>
    <row r="45814" spans="3:3">
      <c r="C45814" s="1"/>
    </row>
    <row r="45815" spans="3:3">
      <c r="C45815" s="1"/>
    </row>
    <row r="45816" spans="3:3">
      <c r="C45816" s="1"/>
    </row>
    <row r="45817" spans="3:3">
      <c r="C45817" s="1"/>
    </row>
    <row r="45818" spans="3:3">
      <c r="C45818" s="1"/>
    </row>
    <row r="45819" spans="3:3">
      <c r="C45819" s="1"/>
    </row>
    <row r="45820" spans="3:3">
      <c r="C45820" s="1"/>
    </row>
    <row r="45821" spans="3:3">
      <c r="C45821" s="1"/>
    </row>
    <row r="45822" spans="3:3">
      <c r="C45822" s="1"/>
    </row>
    <row r="45823" spans="3:3">
      <c r="C45823" s="1"/>
    </row>
    <row r="45824" spans="3:3">
      <c r="C45824" s="1"/>
    </row>
    <row r="45825" spans="3:3">
      <c r="C45825" s="1"/>
    </row>
    <row r="45826" spans="3:3">
      <c r="C45826" s="1"/>
    </row>
    <row r="45827" spans="3:3">
      <c r="C45827" s="1"/>
    </row>
    <row r="45828" spans="3:3">
      <c r="C45828" s="1"/>
    </row>
    <row r="45829" spans="3:3">
      <c r="C45829" s="1"/>
    </row>
    <row r="45830" spans="3:3">
      <c r="C45830" s="1"/>
    </row>
    <row r="45831" spans="3:3">
      <c r="C45831" s="1"/>
    </row>
    <row r="45832" spans="3:3">
      <c r="C45832" s="1"/>
    </row>
    <row r="45833" spans="3:3">
      <c r="C45833" s="1"/>
    </row>
    <row r="45834" spans="3:3">
      <c r="C45834" s="1"/>
    </row>
    <row r="45835" spans="3:3">
      <c r="C45835" s="1"/>
    </row>
    <row r="45836" spans="3:3">
      <c r="C45836" s="1"/>
    </row>
    <row r="45837" spans="3:3">
      <c r="C45837" s="1"/>
    </row>
    <row r="45838" spans="3:3">
      <c r="C45838" s="1"/>
    </row>
    <row r="45839" spans="3:3">
      <c r="C45839" s="1"/>
    </row>
    <row r="45840" spans="3:3">
      <c r="C45840" s="1"/>
    </row>
    <row r="45841" spans="3:3">
      <c r="C45841" s="1"/>
    </row>
    <row r="45842" spans="3:3">
      <c r="C45842" s="1"/>
    </row>
    <row r="45843" spans="3:3">
      <c r="C45843" s="1"/>
    </row>
    <row r="45844" spans="3:3">
      <c r="C45844" s="1"/>
    </row>
    <row r="45845" spans="3:3">
      <c r="C45845" s="1"/>
    </row>
    <row r="45846" spans="3:3">
      <c r="C45846" s="1"/>
    </row>
    <row r="45847" spans="3:3">
      <c r="C45847" s="1"/>
    </row>
    <row r="45848" spans="3:3">
      <c r="C45848" s="1"/>
    </row>
    <row r="45849" spans="3:3">
      <c r="C45849" s="1"/>
    </row>
    <row r="45850" spans="3:3">
      <c r="C45850" s="1"/>
    </row>
    <row r="45851" spans="3:3">
      <c r="C45851" s="1"/>
    </row>
    <row r="45852" spans="3:3">
      <c r="C45852" s="1"/>
    </row>
    <row r="45853" spans="3:3">
      <c r="C45853" s="1"/>
    </row>
    <row r="45854" spans="3:3">
      <c r="C45854" s="1"/>
    </row>
    <row r="45855" spans="3:3">
      <c r="C45855" s="1"/>
    </row>
    <row r="45856" spans="3:3">
      <c r="C45856" s="1"/>
    </row>
    <row r="45857" spans="3:3">
      <c r="C45857" s="1"/>
    </row>
    <row r="45858" spans="3:3">
      <c r="C45858" s="1"/>
    </row>
    <row r="45859" spans="3:3">
      <c r="C45859" s="1"/>
    </row>
    <row r="45860" spans="3:3">
      <c r="C45860" s="1"/>
    </row>
    <row r="45861" spans="3:3">
      <c r="C45861" s="1"/>
    </row>
    <row r="45862" spans="3:3">
      <c r="C45862" s="1"/>
    </row>
    <row r="45863" spans="3:3">
      <c r="C45863" s="1"/>
    </row>
    <row r="45864" spans="3:3">
      <c r="C45864" s="1"/>
    </row>
    <row r="45865" spans="3:3">
      <c r="C45865" s="1"/>
    </row>
    <row r="45866" spans="3:3">
      <c r="C45866" s="1"/>
    </row>
    <row r="45867" spans="3:3">
      <c r="C45867" s="1"/>
    </row>
    <row r="45868" spans="3:3">
      <c r="C45868" s="1"/>
    </row>
    <row r="45869" spans="3:3">
      <c r="C45869" s="1"/>
    </row>
    <row r="45870" spans="3:3">
      <c r="C45870" s="1"/>
    </row>
    <row r="45871" spans="3:3">
      <c r="C45871" s="1"/>
    </row>
    <row r="45872" spans="3:3">
      <c r="C45872" s="1"/>
    </row>
    <row r="45873" spans="3:3">
      <c r="C45873" s="1"/>
    </row>
    <row r="45874" spans="3:3">
      <c r="C45874" s="1"/>
    </row>
    <row r="45875" spans="3:3">
      <c r="C45875" s="1"/>
    </row>
    <row r="45876" spans="3:3">
      <c r="C45876" s="1"/>
    </row>
    <row r="45877" spans="3:3">
      <c r="C45877" s="1"/>
    </row>
    <row r="45878" spans="3:3">
      <c r="C45878" s="1"/>
    </row>
    <row r="45879" spans="3:3">
      <c r="C45879" s="1"/>
    </row>
    <row r="45880" spans="3:3">
      <c r="C45880" s="1"/>
    </row>
    <row r="45881" spans="3:3">
      <c r="C45881" s="1"/>
    </row>
    <row r="45882" spans="3:3">
      <c r="C45882" s="1"/>
    </row>
    <row r="45883" spans="3:3">
      <c r="C45883" s="1"/>
    </row>
    <row r="45884" spans="3:3">
      <c r="C45884" s="1"/>
    </row>
    <row r="45885" spans="3:3">
      <c r="C45885" s="1"/>
    </row>
    <row r="45886" spans="3:3">
      <c r="C45886" s="1"/>
    </row>
    <row r="45887" spans="3:3">
      <c r="C45887" s="1"/>
    </row>
    <row r="45888" spans="3:3">
      <c r="C45888" s="1"/>
    </row>
    <row r="45889" spans="3:3">
      <c r="C45889" s="1"/>
    </row>
    <row r="45890" spans="3:3">
      <c r="C45890" s="1"/>
    </row>
    <row r="45891" spans="3:3">
      <c r="C45891" s="1"/>
    </row>
    <row r="45892" spans="3:3">
      <c r="C45892" s="1"/>
    </row>
    <row r="45893" spans="3:3">
      <c r="C45893" s="1"/>
    </row>
    <row r="45894" spans="3:3">
      <c r="C45894" s="1"/>
    </row>
    <row r="45895" spans="3:3">
      <c r="C45895" s="1"/>
    </row>
    <row r="45896" spans="3:3">
      <c r="C45896" s="1"/>
    </row>
    <row r="45897" spans="3:3">
      <c r="C45897" s="1"/>
    </row>
    <row r="45898" spans="3:3">
      <c r="C45898" s="1"/>
    </row>
    <row r="45899" spans="3:3">
      <c r="C45899" s="1"/>
    </row>
    <row r="45900" spans="3:3">
      <c r="C45900" s="1"/>
    </row>
    <row r="45901" spans="3:3">
      <c r="C45901" s="1"/>
    </row>
    <row r="45902" spans="3:3">
      <c r="C45902" s="1"/>
    </row>
    <row r="45903" spans="3:3">
      <c r="C45903" s="1"/>
    </row>
    <row r="45904" spans="3:3">
      <c r="C45904" s="1"/>
    </row>
    <row r="45905" spans="3:3">
      <c r="C45905" s="1"/>
    </row>
    <row r="45906" spans="3:3">
      <c r="C45906" s="1"/>
    </row>
    <row r="45907" spans="3:3">
      <c r="C45907" s="1"/>
    </row>
    <row r="45908" spans="3:3">
      <c r="C45908" s="1"/>
    </row>
    <row r="45909" spans="3:3">
      <c r="C45909" s="1"/>
    </row>
    <row r="45910" spans="3:3">
      <c r="C45910" s="1"/>
    </row>
    <row r="45911" spans="3:3">
      <c r="C45911" s="1"/>
    </row>
    <row r="45912" spans="3:3">
      <c r="C45912" s="1"/>
    </row>
    <row r="45913" spans="3:3">
      <c r="C45913" s="1"/>
    </row>
    <row r="45914" spans="3:3">
      <c r="C45914" s="1"/>
    </row>
    <row r="45915" spans="3:3">
      <c r="C45915" s="1"/>
    </row>
    <row r="45916" spans="3:3">
      <c r="C45916" s="1"/>
    </row>
    <row r="45917" spans="3:3">
      <c r="C45917" s="1"/>
    </row>
    <row r="45918" spans="3:3">
      <c r="C45918" s="1"/>
    </row>
    <row r="45919" spans="3:3">
      <c r="C45919" s="1"/>
    </row>
    <row r="45920" spans="3:3">
      <c r="C45920" s="1"/>
    </row>
    <row r="45921" spans="3:3">
      <c r="C45921" s="1"/>
    </row>
    <row r="45922" spans="3:3">
      <c r="C45922" s="1"/>
    </row>
    <row r="45923" spans="3:3">
      <c r="C45923" s="1"/>
    </row>
    <row r="45924" spans="3:3">
      <c r="C45924" s="1"/>
    </row>
    <row r="45925" spans="3:3">
      <c r="C45925" s="1"/>
    </row>
    <row r="45926" spans="3:3">
      <c r="C45926" s="1"/>
    </row>
    <row r="45927" spans="3:3">
      <c r="C45927" s="1"/>
    </row>
    <row r="45928" spans="3:3">
      <c r="C45928" s="1"/>
    </row>
    <row r="45929" spans="3:3">
      <c r="C45929" s="1"/>
    </row>
    <row r="45930" spans="3:3">
      <c r="C45930" s="1"/>
    </row>
    <row r="45931" spans="3:3">
      <c r="C45931" s="1"/>
    </row>
    <row r="45932" spans="3:3">
      <c r="C45932" s="1"/>
    </row>
    <row r="45933" spans="3:3">
      <c r="C45933" s="1"/>
    </row>
    <row r="45934" spans="3:3">
      <c r="C45934" s="1"/>
    </row>
    <row r="45935" spans="3:3">
      <c r="C45935" s="1"/>
    </row>
    <row r="45936" spans="3:3">
      <c r="C45936" s="1"/>
    </row>
    <row r="45937" spans="3:3">
      <c r="C45937" s="1"/>
    </row>
    <row r="45938" spans="3:3">
      <c r="C45938" s="1"/>
    </row>
    <row r="45939" spans="3:3">
      <c r="C45939" s="1"/>
    </row>
    <row r="45940" spans="3:3">
      <c r="C45940" s="1"/>
    </row>
    <row r="45941" spans="3:3">
      <c r="C45941" s="1"/>
    </row>
    <row r="45942" spans="3:3">
      <c r="C45942" s="1"/>
    </row>
    <row r="45943" spans="3:3">
      <c r="C45943" s="1"/>
    </row>
    <row r="45944" spans="3:3">
      <c r="C45944" s="1"/>
    </row>
    <row r="45945" spans="3:3">
      <c r="C45945" s="1"/>
    </row>
    <row r="45946" spans="3:3">
      <c r="C45946" s="1"/>
    </row>
    <row r="45947" spans="3:3">
      <c r="C45947" s="1"/>
    </row>
    <row r="45948" spans="3:3">
      <c r="C45948" s="1"/>
    </row>
    <row r="45949" spans="3:3">
      <c r="C45949" s="1"/>
    </row>
    <row r="45950" spans="3:3">
      <c r="C45950" s="1"/>
    </row>
    <row r="45951" spans="3:3">
      <c r="C45951" s="1"/>
    </row>
    <row r="45952" spans="3:3">
      <c r="C45952" s="1"/>
    </row>
    <row r="45953" spans="3:3">
      <c r="C45953" s="1"/>
    </row>
    <row r="45954" spans="3:3">
      <c r="C45954" s="1"/>
    </row>
    <row r="45955" spans="3:3">
      <c r="C45955" s="1"/>
    </row>
    <row r="45956" spans="3:3">
      <c r="C45956" s="1"/>
    </row>
    <row r="45957" spans="3:3">
      <c r="C45957" s="1"/>
    </row>
    <row r="45958" spans="3:3">
      <c r="C45958" s="1"/>
    </row>
    <row r="45959" spans="3:3">
      <c r="C45959" s="1"/>
    </row>
    <row r="45960" spans="3:3">
      <c r="C45960" s="1"/>
    </row>
    <row r="45961" spans="3:3">
      <c r="C45961" s="1"/>
    </row>
    <row r="45962" spans="3:3">
      <c r="C45962" s="1"/>
    </row>
    <row r="45963" spans="3:3">
      <c r="C45963" s="1"/>
    </row>
    <row r="45964" spans="3:3">
      <c r="C45964" s="1"/>
    </row>
    <row r="45965" spans="3:3">
      <c r="C45965" s="1"/>
    </row>
    <row r="45966" spans="3:3">
      <c r="C45966" s="1"/>
    </row>
    <row r="45967" spans="3:3">
      <c r="C45967" s="1"/>
    </row>
    <row r="45968" spans="3:3">
      <c r="C45968" s="1"/>
    </row>
    <row r="45969" spans="3:3">
      <c r="C45969" s="1"/>
    </row>
    <row r="45970" spans="3:3">
      <c r="C45970" s="1"/>
    </row>
    <row r="45971" spans="3:3">
      <c r="C45971" s="1"/>
    </row>
    <row r="45972" spans="3:3">
      <c r="C45972" s="1"/>
    </row>
    <row r="45973" spans="3:3">
      <c r="C45973" s="1"/>
    </row>
    <row r="45974" spans="3:3">
      <c r="C45974" s="1"/>
    </row>
    <row r="45975" spans="3:3">
      <c r="C45975" s="1"/>
    </row>
    <row r="45976" spans="3:3">
      <c r="C45976" s="1"/>
    </row>
    <row r="45977" spans="3:3">
      <c r="C45977" s="1"/>
    </row>
    <row r="45978" spans="3:3">
      <c r="C45978" s="1"/>
    </row>
    <row r="45979" spans="3:3">
      <c r="C45979" s="1"/>
    </row>
    <row r="45980" spans="3:3">
      <c r="C45980" s="1"/>
    </row>
    <row r="45981" spans="3:3">
      <c r="C45981" s="1"/>
    </row>
    <row r="45982" spans="3:3">
      <c r="C45982" s="1"/>
    </row>
    <row r="45983" spans="3:3">
      <c r="C45983" s="1"/>
    </row>
    <row r="45984" spans="3:3">
      <c r="C45984" s="1"/>
    </row>
    <row r="45985" spans="3:3">
      <c r="C45985" s="1"/>
    </row>
    <row r="45986" spans="3:3">
      <c r="C45986" s="1"/>
    </row>
    <row r="45987" spans="3:3">
      <c r="C45987" s="1"/>
    </row>
    <row r="45988" spans="3:3">
      <c r="C45988" s="1"/>
    </row>
    <row r="45989" spans="3:3">
      <c r="C45989" s="1"/>
    </row>
    <row r="45990" spans="3:3">
      <c r="C45990" s="1"/>
    </row>
    <row r="45991" spans="3:3">
      <c r="C45991" s="1"/>
    </row>
    <row r="45992" spans="3:3">
      <c r="C45992" s="1"/>
    </row>
    <row r="45993" spans="3:3">
      <c r="C45993" s="1"/>
    </row>
    <row r="45994" spans="3:3">
      <c r="C45994" s="1"/>
    </row>
    <row r="45995" spans="3:3">
      <c r="C45995" s="1"/>
    </row>
    <row r="45996" spans="3:3">
      <c r="C45996" s="1"/>
    </row>
    <row r="45997" spans="3:3">
      <c r="C45997" s="1"/>
    </row>
    <row r="45998" spans="3:3">
      <c r="C45998" s="1"/>
    </row>
    <row r="45999" spans="3:3">
      <c r="C45999" s="1"/>
    </row>
    <row r="46000" spans="3:3">
      <c r="C46000" s="1"/>
    </row>
    <row r="46001" spans="3:3">
      <c r="C46001" s="1"/>
    </row>
    <row r="46002" spans="3:3">
      <c r="C46002" s="1"/>
    </row>
    <row r="46003" spans="3:3">
      <c r="C46003" s="1"/>
    </row>
    <row r="46004" spans="3:3">
      <c r="C46004" s="1"/>
    </row>
    <row r="46005" spans="3:3">
      <c r="C46005" s="1"/>
    </row>
    <row r="46006" spans="3:3">
      <c r="C46006" s="1"/>
    </row>
    <row r="46007" spans="3:3">
      <c r="C46007" s="1"/>
    </row>
    <row r="46008" spans="3:3">
      <c r="C46008" s="1"/>
    </row>
    <row r="46009" spans="3:3">
      <c r="C46009" s="1"/>
    </row>
    <row r="46010" spans="3:3">
      <c r="C46010" s="1"/>
    </row>
    <row r="46011" spans="3:3">
      <c r="C46011" s="1"/>
    </row>
    <row r="46012" spans="3:3">
      <c r="C46012" s="1"/>
    </row>
    <row r="46013" spans="3:3">
      <c r="C46013" s="1"/>
    </row>
    <row r="46014" spans="3:3">
      <c r="C46014" s="1"/>
    </row>
    <row r="46015" spans="3:3">
      <c r="C46015" s="1"/>
    </row>
    <row r="46016" spans="3:3">
      <c r="C46016" s="1"/>
    </row>
    <row r="46017" spans="3:3">
      <c r="C46017" s="1"/>
    </row>
    <row r="46018" spans="3:3">
      <c r="C46018" s="1"/>
    </row>
    <row r="46019" spans="3:3">
      <c r="C46019" s="1"/>
    </row>
    <row r="46020" spans="3:3">
      <c r="C46020" s="1"/>
    </row>
    <row r="46021" spans="3:3">
      <c r="C46021" s="1"/>
    </row>
    <row r="46022" spans="3:3">
      <c r="C46022" s="1"/>
    </row>
    <row r="46023" spans="3:3">
      <c r="C46023" s="1"/>
    </row>
    <row r="46024" spans="3:3">
      <c r="C46024" s="1"/>
    </row>
    <row r="46025" spans="3:3">
      <c r="C46025" s="1"/>
    </row>
    <row r="46026" spans="3:3">
      <c r="C46026" s="1"/>
    </row>
    <row r="46027" spans="3:3">
      <c r="C46027" s="1"/>
    </row>
    <row r="46028" spans="3:3">
      <c r="C46028" s="1"/>
    </row>
    <row r="46029" spans="3:3">
      <c r="C46029" s="1"/>
    </row>
    <row r="46030" spans="3:3">
      <c r="C46030" s="1"/>
    </row>
    <row r="46031" spans="3:3">
      <c r="C46031" s="1"/>
    </row>
    <row r="46032" spans="3:3">
      <c r="C46032" s="1"/>
    </row>
    <row r="46033" spans="3:3">
      <c r="C46033" s="1"/>
    </row>
    <row r="46034" spans="3:3">
      <c r="C46034" s="1"/>
    </row>
    <row r="46035" spans="3:3">
      <c r="C46035" s="1"/>
    </row>
    <row r="46036" spans="3:3">
      <c r="C46036" s="1"/>
    </row>
    <row r="46037" spans="3:3">
      <c r="C46037" s="1"/>
    </row>
    <row r="46038" spans="3:3">
      <c r="C46038" s="1"/>
    </row>
    <row r="46039" spans="3:3">
      <c r="C46039" s="1"/>
    </row>
    <row r="46040" spans="3:3">
      <c r="C46040" s="1"/>
    </row>
    <row r="46041" spans="3:3">
      <c r="C46041" s="1"/>
    </row>
    <row r="46042" spans="3:3">
      <c r="C46042" s="1"/>
    </row>
    <row r="46043" spans="3:3">
      <c r="C46043" s="1"/>
    </row>
    <row r="46044" spans="3:3">
      <c r="C46044" s="1"/>
    </row>
    <row r="46045" spans="3:3">
      <c r="C46045" s="1"/>
    </row>
    <row r="46046" spans="3:3">
      <c r="C46046" s="1"/>
    </row>
    <row r="46047" spans="3:3">
      <c r="C46047" s="1"/>
    </row>
    <row r="46048" spans="3:3">
      <c r="C46048" s="1"/>
    </row>
    <row r="46049" spans="3:3">
      <c r="C46049" s="1"/>
    </row>
    <row r="46050" spans="3:3">
      <c r="C46050" s="1"/>
    </row>
    <row r="46051" spans="3:3">
      <c r="C46051" s="1"/>
    </row>
    <row r="46052" spans="3:3">
      <c r="C46052" s="1"/>
    </row>
    <row r="46053" spans="3:3">
      <c r="C46053" s="1"/>
    </row>
    <row r="46054" spans="3:3">
      <c r="C46054" s="1"/>
    </row>
    <row r="46055" spans="3:3">
      <c r="C46055" s="1"/>
    </row>
    <row r="46056" spans="3:3">
      <c r="C46056" s="1"/>
    </row>
    <row r="46057" spans="3:3">
      <c r="C46057" s="1"/>
    </row>
    <row r="46058" spans="3:3">
      <c r="C46058" s="1"/>
    </row>
    <row r="46059" spans="3:3">
      <c r="C46059" s="1"/>
    </row>
    <row r="46060" spans="3:3">
      <c r="C46060" s="1"/>
    </row>
    <row r="46061" spans="3:3">
      <c r="C46061" s="1"/>
    </row>
    <row r="46062" spans="3:3">
      <c r="C46062" s="1"/>
    </row>
    <row r="46063" spans="3:3">
      <c r="C46063" s="1"/>
    </row>
    <row r="46064" spans="3:3">
      <c r="C46064" s="1"/>
    </row>
    <row r="46065" spans="3:3">
      <c r="C46065" s="1"/>
    </row>
    <row r="46066" spans="3:3">
      <c r="C46066" s="1"/>
    </row>
    <row r="46067" spans="3:3">
      <c r="C46067" s="1"/>
    </row>
    <row r="46068" spans="3:3">
      <c r="C46068" s="1"/>
    </row>
    <row r="46069" spans="3:3">
      <c r="C46069" s="1"/>
    </row>
    <row r="46070" spans="3:3">
      <c r="C46070" s="1"/>
    </row>
    <row r="46071" spans="3:3">
      <c r="C46071" s="1"/>
    </row>
    <row r="46072" spans="3:3">
      <c r="C46072" s="1"/>
    </row>
    <row r="46073" spans="3:3">
      <c r="C46073" s="1"/>
    </row>
    <row r="46074" spans="3:3">
      <c r="C46074" s="1"/>
    </row>
    <row r="46075" spans="3:3">
      <c r="C46075" s="1"/>
    </row>
    <row r="46076" spans="3:3">
      <c r="C46076" s="1"/>
    </row>
    <row r="46077" spans="3:3">
      <c r="C46077" s="1"/>
    </row>
    <row r="46078" spans="3:3">
      <c r="C46078" s="1"/>
    </row>
    <row r="46079" spans="3:3">
      <c r="C46079" s="1"/>
    </row>
    <row r="46080" spans="3:3">
      <c r="C46080" s="1"/>
    </row>
    <row r="46081" spans="3:3">
      <c r="C46081" s="1"/>
    </row>
    <row r="46082" spans="3:3">
      <c r="C46082" s="1"/>
    </row>
    <row r="46083" spans="3:3">
      <c r="C46083" s="1"/>
    </row>
    <row r="46084" spans="3:3">
      <c r="C46084" s="1"/>
    </row>
    <row r="46085" spans="3:3">
      <c r="C46085" s="1"/>
    </row>
    <row r="46086" spans="3:3">
      <c r="C46086" s="1"/>
    </row>
    <row r="46087" spans="3:3">
      <c r="C46087" s="1"/>
    </row>
    <row r="46088" spans="3:3">
      <c r="C46088" s="1"/>
    </row>
    <row r="46089" spans="3:3">
      <c r="C46089" s="1"/>
    </row>
    <row r="46090" spans="3:3">
      <c r="C46090" s="1"/>
    </row>
    <row r="46091" spans="3:3">
      <c r="C46091" s="1"/>
    </row>
    <row r="46092" spans="3:3">
      <c r="C46092" s="1"/>
    </row>
    <row r="46093" spans="3:3">
      <c r="C46093" s="1"/>
    </row>
    <row r="46094" spans="3:3">
      <c r="C46094" s="1"/>
    </row>
    <row r="46095" spans="3:3">
      <c r="C46095" s="1"/>
    </row>
    <row r="46096" spans="3:3">
      <c r="C46096" s="1"/>
    </row>
    <row r="46097" spans="3:3">
      <c r="C46097" s="1"/>
    </row>
    <row r="46098" spans="3:3">
      <c r="C46098" s="1"/>
    </row>
    <row r="46099" spans="3:3">
      <c r="C46099" s="1"/>
    </row>
    <row r="46100" spans="3:3">
      <c r="C46100" s="1"/>
    </row>
    <row r="46101" spans="3:3">
      <c r="C46101" s="1"/>
    </row>
    <row r="46102" spans="3:3">
      <c r="C46102" s="1"/>
    </row>
    <row r="46103" spans="3:3">
      <c r="C46103" s="1"/>
    </row>
    <row r="46104" spans="3:3">
      <c r="C46104" s="1"/>
    </row>
    <row r="46105" spans="3:3">
      <c r="C46105" s="1"/>
    </row>
    <row r="46106" spans="3:3">
      <c r="C46106" s="1"/>
    </row>
    <row r="46107" spans="3:3">
      <c r="C46107" s="1"/>
    </row>
    <row r="46108" spans="3:3">
      <c r="C46108" s="1"/>
    </row>
    <row r="46109" spans="3:3">
      <c r="C46109" s="1"/>
    </row>
    <row r="46110" spans="3:3">
      <c r="C46110" s="1"/>
    </row>
    <row r="46111" spans="3:3">
      <c r="C46111" s="1"/>
    </row>
    <row r="46112" spans="3:3">
      <c r="C46112" s="1"/>
    </row>
    <row r="46113" spans="3:3">
      <c r="C46113" s="1"/>
    </row>
    <row r="46114" spans="3:3">
      <c r="C46114" s="1"/>
    </row>
    <row r="46115" spans="3:3">
      <c r="C46115" s="1"/>
    </row>
    <row r="46116" spans="3:3">
      <c r="C46116" s="1"/>
    </row>
    <row r="46117" spans="3:3">
      <c r="C46117" s="1"/>
    </row>
    <row r="46118" spans="3:3">
      <c r="C46118" s="1"/>
    </row>
    <row r="46119" spans="3:3">
      <c r="C46119" s="1"/>
    </row>
    <row r="46120" spans="3:3">
      <c r="C46120" s="1"/>
    </row>
    <row r="46121" spans="3:3">
      <c r="C46121" s="1"/>
    </row>
    <row r="46122" spans="3:3">
      <c r="C46122" s="1"/>
    </row>
    <row r="46123" spans="3:3">
      <c r="C46123" s="1"/>
    </row>
    <row r="46124" spans="3:3">
      <c r="C46124" s="1"/>
    </row>
    <row r="46125" spans="3:3">
      <c r="C46125" s="1"/>
    </row>
    <row r="46126" spans="3:3">
      <c r="C46126" s="1"/>
    </row>
    <row r="46127" spans="3:3">
      <c r="C46127" s="1"/>
    </row>
    <row r="46128" spans="3:3">
      <c r="C46128" s="1"/>
    </row>
    <row r="46129" spans="3:3">
      <c r="C46129" s="1"/>
    </row>
    <row r="46130" spans="3:3">
      <c r="C46130" s="1"/>
    </row>
    <row r="46131" spans="3:3">
      <c r="C46131" s="1"/>
    </row>
    <row r="46132" spans="3:3">
      <c r="C46132" s="1"/>
    </row>
    <row r="46133" spans="3:3">
      <c r="C46133" s="1"/>
    </row>
    <row r="46134" spans="3:3">
      <c r="C46134" s="1"/>
    </row>
    <row r="46135" spans="3:3">
      <c r="C46135" s="1"/>
    </row>
    <row r="46136" spans="3:3">
      <c r="C46136" s="1"/>
    </row>
    <row r="46137" spans="3:3">
      <c r="C46137" s="1"/>
    </row>
    <row r="46138" spans="3:3">
      <c r="C46138" s="1"/>
    </row>
    <row r="46139" spans="3:3">
      <c r="C46139" s="1"/>
    </row>
    <row r="46140" spans="3:3">
      <c r="C46140" s="1"/>
    </row>
    <row r="46141" spans="3:3">
      <c r="C46141" s="1"/>
    </row>
    <row r="46142" spans="3:3">
      <c r="C46142" s="1"/>
    </row>
    <row r="46143" spans="3:3">
      <c r="C46143" s="1"/>
    </row>
    <row r="46144" spans="3:3">
      <c r="C46144" s="1"/>
    </row>
    <row r="46145" spans="3:3">
      <c r="C46145" s="1"/>
    </row>
    <row r="46146" spans="3:3">
      <c r="C46146" s="1"/>
    </row>
    <row r="46147" spans="3:3">
      <c r="C46147" s="1"/>
    </row>
    <row r="46148" spans="3:3">
      <c r="C46148" s="1"/>
    </row>
    <row r="46149" spans="3:3">
      <c r="C46149" s="1"/>
    </row>
    <row r="46150" spans="3:3">
      <c r="C46150" s="1"/>
    </row>
    <row r="46151" spans="3:3">
      <c r="C46151" s="1"/>
    </row>
    <row r="46152" spans="3:3">
      <c r="C46152" s="1"/>
    </row>
    <row r="46153" spans="3:3">
      <c r="C46153" s="1"/>
    </row>
    <row r="46154" spans="3:3">
      <c r="C46154" s="1"/>
    </row>
    <row r="46155" spans="3:3">
      <c r="C46155" s="1"/>
    </row>
    <row r="46156" spans="3:3">
      <c r="C46156" s="1"/>
    </row>
    <row r="46157" spans="3:3">
      <c r="C46157" s="1"/>
    </row>
    <row r="46158" spans="3:3">
      <c r="C46158" s="1"/>
    </row>
    <row r="46159" spans="3:3">
      <c r="C46159" s="1"/>
    </row>
    <row r="46160" spans="3:3">
      <c r="C46160" s="1"/>
    </row>
    <row r="46161" spans="3:3">
      <c r="C46161" s="1"/>
    </row>
    <row r="46162" spans="3:3">
      <c r="C46162" s="1"/>
    </row>
    <row r="46163" spans="3:3">
      <c r="C46163" s="1"/>
    </row>
    <row r="46164" spans="3:3">
      <c r="C46164" s="1"/>
    </row>
    <row r="46165" spans="3:3">
      <c r="C46165" s="1"/>
    </row>
    <row r="46166" spans="3:3">
      <c r="C46166" s="1"/>
    </row>
    <row r="46167" spans="3:3">
      <c r="C46167" s="1"/>
    </row>
    <row r="46168" spans="3:3">
      <c r="C46168" s="1"/>
    </row>
    <row r="46169" spans="3:3">
      <c r="C46169" s="1"/>
    </row>
    <row r="46170" spans="3:3">
      <c r="C46170" s="1"/>
    </row>
    <row r="46171" spans="3:3">
      <c r="C46171" s="1"/>
    </row>
    <row r="46172" spans="3:3">
      <c r="C46172" s="1"/>
    </row>
    <row r="46173" spans="3:3">
      <c r="C46173" s="1"/>
    </row>
    <row r="46174" spans="3:3">
      <c r="C46174" s="1"/>
    </row>
    <row r="46175" spans="3:3">
      <c r="C46175" s="1"/>
    </row>
    <row r="46176" spans="3:3">
      <c r="C46176" s="1"/>
    </row>
    <row r="46177" spans="3:3">
      <c r="C46177" s="1"/>
    </row>
    <row r="46178" spans="3:3">
      <c r="C46178" s="1"/>
    </row>
    <row r="46179" spans="3:3">
      <c r="C46179" s="1"/>
    </row>
    <row r="46180" spans="3:3">
      <c r="C46180" s="1"/>
    </row>
    <row r="46181" spans="3:3">
      <c r="C46181" s="1"/>
    </row>
    <row r="46182" spans="3:3">
      <c r="C46182" s="1"/>
    </row>
    <row r="46183" spans="3:3">
      <c r="C46183" s="1"/>
    </row>
    <row r="46184" spans="3:3">
      <c r="C46184" s="1"/>
    </row>
    <row r="46185" spans="3:3">
      <c r="C46185" s="1"/>
    </row>
    <row r="46186" spans="3:3">
      <c r="C46186" s="1"/>
    </row>
    <row r="46187" spans="3:3">
      <c r="C46187" s="1"/>
    </row>
    <row r="46188" spans="3:3">
      <c r="C46188" s="1"/>
    </row>
    <row r="46189" spans="3:3">
      <c r="C46189" s="1"/>
    </row>
    <row r="46190" spans="3:3">
      <c r="C46190" s="1"/>
    </row>
    <row r="46191" spans="3:3">
      <c r="C46191" s="1"/>
    </row>
    <row r="46192" spans="3:3">
      <c r="C46192" s="1"/>
    </row>
    <row r="46193" spans="3:3">
      <c r="C46193" s="1"/>
    </row>
    <row r="46194" spans="3:3">
      <c r="C46194" s="1"/>
    </row>
    <row r="46195" spans="3:3">
      <c r="C46195" s="1"/>
    </row>
    <row r="46196" spans="3:3">
      <c r="C46196" s="1"/>
    </row>
    <row r="46197" spans="3:3">
      <c r="C46197" s="1"/>
    </row>
    <row r="46198" spans="3:3">
      <c r="C46198" s="1"/>
    </row>
    <row r="46199" spans="3:3">
      <c r="C46199" s="1"/>
    </row>
    <row r="46200" spans="3:3">
      <c r="C46200" s="1"/>
    </row>
    <row r="46201" spans="3:3">
      <c r="C46201" s="1"/>
    </row>
    <row r="46202" spans="3:3">
      <c r="C46202" s="1"/>
    </row>
    <row r="46203" spans="3:3">
      <c r="C46203" s="1"/>
    </row>
    <row r="46204" spans="3:3">
      <c r="C46204" s="1"/>
    </row>
    <row r="46205" spans="3:3">
      <c r="C46205" s="1"/>
    </row>
    <row r="46206" spans="3:3">
      <c r="C46206" s="1"/>
    </row>
    <row r="46207" spans="3:3">
      <c r="C46207" s="1"/>
    </row>
    <row r="46208" spans="3:3">
      <c r="C46208" s="1"/>
    </row>
    <row r="46209" spans="3:3">
      <c r="C46209" s="1"/>
    </row>
    <row r="46210" spans="3:3">
      <c r="C46210" s="1"/>
    </row>
    <row r="46211" spans="3:3">
      <c r="C46211" s="1"/>
    </row>
    <row r="46212" spans="3:3">
      <c r="C46212" s="1"/>
    </row>
    <row r="46213" spans="3:3">
      <c r="C46213" s="1"/>
    </row>
    <row r="46214" spans="3:3">
      <c r="C46214" s="1"/>
    </row>
    <row r="46215" spans="3:3">
      <c r="C46215" s="1"/>
    </row>
    <row r="46216" spans="3:3">
      <c r="C46216" s="1"/>
    </row>
    <row r="46217" spans="3:3">
      <c r="C46217" s="1"/>
    </row>
    <row r="46218" spans="3:3">
      <c r="C46218" s="1"/>
    </row>
    <row r="46219" spans="3:3">
      <c r="C46219" s="1"/>
    </row>
    <row r="46220" spans="3:3">
      <c r="C46220" s="1"/>
    </row>
    <row r="46221" spans="3:3">
      <c r="C46221" s="1"/>
    </row>
    <row r="46222" spans="3:3">
      <c r="C46222" s="1"/>
    </row>
    <row r="46223" spans="3:3">
      <c r="C46223" s="1"/>
    </row>
    <row r="46224" spans="3:3">
      <c r="C46224" s="1"/>
    </row>
    <row r="46225" spans="3:3">
      <c r="C46225" s="1"/>
    </row>
    <row r="46226" spans="3:3">
      <c r="C46226" s="1"/>
    </row>
    <row r="46227" spans="3:3">
      <c r="C46227" s="1"/>
    </row>
    <row r="46228" spans="3:3">
      <c r="C46228" s="1"/>
    </row>
    <row r="46229" spans="3:3">
      <c r="C46229" s="1"/>
    </row>
    <row r="46230" spans="3:3">
      <c r="C46230" s="1"/>
    </row>
    <row r="46231" spans="3:3">
      <c r="C46231" s="1"/>
    </row>
    <row r="46232" spans="3:3">
      <c r="C46232" s="1"/>
    </row>
    <row r="46233" spans="3:3">
      <c r="C46233" s="1"/>
    </row>
    <row r="46234" spans="3:3">
      <c r="C46234" s="1"/>
    </row>
    <row r="46235" spans="3:3">
      <c r="C46235" s="1"/>
    </row>
    <row r="46236" spans="3:3">
      <c r="C46236" s="1"/>
    </row>
    <row r="46237" spans="3:3">
      <c r="C46237" s="1"/>
    </row>
    <row r="46238" spans="3:3">
      <c r="C46238" s="1"/>
    </row>
    <row r="46239" spans="3:3">
      <c r="C46239" s="1"/>
    </row>
    <row r="46240" spans="3:3">
      <c r="C46240" s="1"/>
    </row>
    <row r="46241" spans="3:3">
      <c r="C46241" s="1"/>
    </row>
    <row r="46242" spans="3:3">
      <c r="C46242" s="1"/>
    </row>
    <row r="46243" spans="3:3">
      <c r="C46243" s="1"/>
    </row>
    <row r="46244" spans="3:3">
      <c r="C46244" s="1"/>
    </row>
    <row r="46245" spans="3:3">
      <c r="C46245" s="1"/>
    </row>
    <row r="46246" spans="3:3">
      <c r="C46246" s="1"/>
    </row>
    <row r="46247" spans="3:3">
      <c r="C46247" s="1"/>
    </row>
    <row r="46248" spans="3:3">
      <c r="C46248" s="1"/>
    </row>
    <row r="46249" spans="3:3">
      <c r="C46249" s="1"/>
    </row>
    <row r="46250" spans="3:3">
      <c r="C46250" s="1"/>
    </row>
    <row r="46251" spans="3:3">
      <c r="C46251" s="1"/>
    </row>
    <row r="46252" spans="3:3">
      <c r="C46252" s="1"/>
    </row>
    <row r="46253" spans="3:3">
      <c r="C46253" s="1"/>
    </row>
    <row r="46254" spans="3:3">
      <c r="C46254" s="1"/>
    </row>
    <row r="46255" spans="3:3">
      <c r="C46255" s="1"/>
    </row>
    <row r="46256" spans="3:3">
      <c r="C46256" s="1"/>
    </row>
    <row r="46257" spans="3:3">
      <c r="C46257" s="1"/>
    </row>
    <row r="46258" spans="3:3">
      <c r="C46258" s="1"/>
    </row>
    <row r="46259" spans="3:3">
      <c r="C46259" s="1"/>
    </row>
    <row r="46260" spans="3:3">
      <c r="C46260" s="1"/>
    </row>
    <row r="46261" spans="3:3">
      <c r="C46261" s="1"/>
    </row>
    <row r="46262" spans="3:3">
      <c r="C46262" s="1"/>
    </row>
    <row r="46263" spans="3:3">
      <c r="C46263" s="1"/>
    </row>
    <row r="46264" spans="3:3">
      <c r="C46264" s="1"/>
    </row>
    <row r="46265" spans="3:3">
      <c r="C46265" s="1"/>
    </row>
    <row r="46266" spans="3:3">
      <c r="C46266" s="1"/>
    </row>
    <row r="46267" spans="3:3">
      <c r="C46267" s="1"/>
    </row>
    <row r="46268" spans="3:3">
      <c r="C46268" s="1"/>
    </row>
    <row r="46269" spans="3:3">
      <c r="C46269" s="1"/>
    </row>
    <row r="46270" spans="3:3">
      <c r="C46270" s="1"/>
    </row>
    <row r="46271" spans="3:3">
      <c r="C46271" s="1"/>
    </row>
    <row r="46272" spans="3:3">
      <c r="C46272" s="1"/>
    </row>
    <row r="46273" spans="3:3">
      <c r="C46273" s="1"/>
    </row>
    <row r="46274" spans="3:3">
      <c r="C46274" s="1"/>
    </row>
    <row r="46275" spans="3:3">
      <c r="C46275" s="1"/>
    </row>
    <row r="46276" spans="3:3">
      <c r="C46276" s="1"/>
    </row>
    <row r="46277" spans="3:3">
      <c r="C46277" s="1"/>
    </row>
    <row r="46278" spans="3:3">
      <c r="C46278" s="1"/>
    </row>
    <row r="46279" spans="3:3">
      <c r="C46279" s="1"/>
    </row>
    <row r="46280" spans="3:3">
      <c r="C46280" s="1"/>
    </row>
    <row r="46281" spans="3:3">
      <c r="C46281" s="1"/>
    </row>
    <row r="46282" spans="3:3">
      <c r="C46282" s="1"/>
    </row>
    <row r="46283" spans="3:3">
      <c r="C46283" s="1"/>
    </row>
    <row r="46284" spans="3:3">
      <c r="C46284" s="1"/>
    </row>
    <row r="46285" spans="3:3">
      <c r="C46285" s="1"/>
    </row>
    <row r="46286" spans="3:3">
      <c r="C46286" s="1"/>
    </row>
    <row r="46287" spans="3:3">
      <c r="C46287" s="1"/>
    </row>
    <row r="46288" spans="3:3">
      <c r="C46288" s="1"/>
    </row>
    <row r="46289" spans="3:3">
      <c r="C46289" s="1"/>
    </row>
    <row r="46290" spans="3:3">
      <c r="C46290" s="1"/>
    </row>
    <row r="46291" spans="3:3">
      <c r="C46291" s="1"/>
    </row>
    <row r="46292" spans="3:3">
      <c r="C46292" s="1"/>
    </row>
    <row r="46293" spans="3:3">
      <c r="C46293" s="1"/>
    </row>
    <row r="46294" spans="3:3">
      <c r="C46294" s="1"/>
    </row>
    <row r="46295" spans="3:3">
      <c r="C46295" s="1"/>
    </row>
    <row r="46296" spans="3:3">
      <c r="C46296" s="1"/>
    </row>
    <row r="46297" spans="3:3">
      <c r="C46297" s="1"/>
    </row>
    <row r="46298" spans="3:3">
      <c r="C46298" s="1"/>
    </row>
    <row r="46299" spans="3:3">
      <c r="C46299" s="1"/>
    </row>
    <row r="46300" spans="3:3">
      <c r="C46300" s="1"/>
    </row>
    <row r="46301" spans="3:3">
      <c r="C46301" s="1"/>
    </row>
    <row r="46302" spans="3:3">
      <c r="C46302" s="1"/>
    </row>
    <row r="46303" spans="3:3">
      <c r="C46303" s="1"/>
    </row>
    <row r="46304" spans="3:3">
      <c r="C46304" s="1"/>
    </row>
    <row r="46305" spans="3:3">
      <c r="C46305" s="1"/>
    </row>
    <row r="46306" spans="3:3">
      <c r="C46306" s="1"/>
    </row>
    <row r="46307" spans="3:3">
      <c r="C46307" s="1"/>
    </row>
    <row r="46308" spans="3:3">
      <c r="C46308" s="1"/>
    </row>
    <row r="46309" spans="3:3">
      <c r="C46309" s="1"/>
    </row>
    <row r="46310" spans="3:3">
      <c r="C46310" s="1"/>
    </row>
    <row r="46311" spans="3:3">
      <c r="C46311" s="1"/>
    </row>
    <row r="46312" spans="3:3">
      <c r="C46312" s="1"/>
    </row>
    <row r="46313" spans="3:3">
      <c r="C46313" s="1"/>
    </row>
    <row r="46314" spans="3:3">
      <c r="C46314" s="1"/>
    </row>
    <row r="46315" spans="3:3">
      <c r="C46315" s="1"/>
    </row>
    <row r="46316" spans="3:3">
      <c r="C46316" s="1"/>
    </row>
    <row r="46317" spans="3:3">
      <c r="C46317" s="1"/>
    </row>
    <row r="46318" spans="3:3">
      <c r="C46318" s="1"/>
    </row>
    <row r="46319" spans="3:3">
      <c r="C46319" s="1"/>
    </row>
    <row r="46320" spans="3:3">
      <c r="C46320" s="1"/>
    </row>
    <row r="46321" spans="3:3">
      <c r="C46321" s="1"/>
    </row>
    <row r="46322" spans="3:3">
      <c r="C46322" s="1"/>
    </row>
    <row r="46323" spans="3:3">
      <c r="C46323" s="1"/>
    </row>
    <row r="46324" spans="3:3">
      <c r="C46324" s="1"/>
    </row>
    <row r="46325" spans="3:3">
      <c r="C46325" s="1"/>
    </row>
    <row r="46326" spans="3:3">
      <c r="C46326" s="1"/>
    </row>
    <row r="46327" spans="3:3">
      <c r="C46327" s="1"/>
    </row>
    <row r="46328" spans="3:3">
      <c r="C46328" s="1"/>
    </row>
    <row r="46329" spans="3:3">
      <c r="C46329" s="1"/>
    </row>
    <row r="46330" spans="3:3">
      <c r="C46330" s="1"/>
    </row>
    <row r="46331" spans="3:3">
      <c r="C46331" s="1"/>
    </row>
    <row r="46332" spans="3:3">
      <c r="C46332" s="1"/>
    </row>
    <row r="46333" spans="3:3">
      <c r="C46333" s="1"/>
    </row>
    <row r="46334" spans="3:3">
      <c r="C46334" s="1"/>
    </row>
    <row r="46335" spans="3:3">
      <c r="C46335" s="1"/>
    </row>
    <row r="46336" spans="3:3">
      <c r="C46336" s="1"/>
    </row>
    <row r="46337" spans="3:3">
      <c r="C46337" s="1"/>
    </row>
    <row r="46338" spans="3:3">
      <c r="C46338" s="1"/>
    </row>
    <row r="46339" spans="3:3">
      <c r="C46339" s="1"/>
    </row>
    <row r="46340" spans="3:3">
      <c r="C46340" s="1"/>
    </row>
    <row r="46341" spans="3:3">
      <c r="C46341" s="1"/>
    </row>
    <row r="46342" spans="3:3">
      <c r="C46342" s="1"/>
    </row>
    <row r="46343" spans="3:3">
      <c r="C46343" s="1"/>
    </row>
    <row r="46344" spans="3:3">
      <c r="C46344" s="1"/>
    </row>
    <row r="46345" spans="3:3">
      <c r="C46345" s="1"/>
    </row>
    <row r="46346" spans="3:3">
      <c r="C46346" s="1"/>
    </row>
    <row r="46347" spans="3:3">
      <c r="C46347" s="1"/>
    </row>
    <row r="46348" spans="3:3">
      <c r="C46348" s="1"/>
    </row>
    <row r="46349" spans="3:3">
      <c r="C46349" s="1"/>
    </row>
    <row r="46350" spans="3:3">
      <c r="C46350" s="1"/>
    </row>
    <row r="46351" spans="3:3">
      <c r="C46351" s="1"/>
    </row>
    <row r="46352" spans="3:3">
      <c r="C46352" s="1"/>
    </row>
    <row r="46353" spans="3:3">
      <c r="C46353" s="1"/>
    </row>
    <row r="46354" spans="3:3">
      <c r="C46354" s="1"/>
    </row>
    <row r="46355" spans="3:3">
      <c r="C46355" s="1"/>
    </row>
    <row r="46356" spans="3:3">
      <c r="C46356" s="1"/>
    </row>
    <row r="46357" spans="3:3">
      <c r="C46357" s="1"/>
    </row>
    <row r="46358" spans="3:3">
      <c r="C46358" s="1"/>
    </row>
    <row r="46359" spans="3:3">
      <c r="C46359" s="1"/>
    </row>
    <row r="46360" spans="3:3">
      <c r="C46360" s="1"/>
    </row>
    <row r="46361" spans="3:3">
      <c r="C46361" s="1"/>
    </row>
    <row r="46362" spans="3:3">
      <c r="C46362" s="1"/>
    </row>
    <row r="46363" spans="3:3">
      <c r="C46363" s="1"/>
    </row>
    <row r="46364" spans="3:3">
      <c r="C46364" s="1"/>
    </row>
    <row r="46365" spans="3:3">
      <c r="C46365" s="1"/>
    </row>
    <row r="46366" spans="3:3">
      <c r="C46366" s="1"/>
    </row>
    <row r="46367" spans="3:3">
      <c r="C46367" s="1"/>
    </row>
    <row r="46368" spans="3:3">
      <c r="C46368" s="1"/>
    </row>
    <row r="46369" spans="3:3">
      <c r="C46369" s="1"/>
    </row>
    <row r="46370" spans="3:3">
      <c r="C46370" s="1"/>
    </row>
    <row r="46371" spans="3:3">
      <c r="C46371" s="1"/>
    </row>
    <row r="46372" spans="3:3">
      <c r="C46372" s="1"/>
    </row>
    <row r="46373" spans="3:3">
      <c r="C46373" s="1"/>
    </row>
    <row r="46374" spans="3:3">
      <c r="C46374" s="1"/>
    </row>
    <row r="46375" spans="3:3">
      <c r="C46375" s="1"/>
    </row>
    <row r="46376" spans="3:3">
      <c r="C46376" s="1"/>
    </row>
    <row r="46377" spans="3:3">
      <c r="C46377" s="1"/>
    </row>
    <row r="46378" spans="3:3">
      <c r="C46378" s="1"/>
    </row>
    <row r="46379" spans="3:3">
      <c r="C46379" s="1"/>
    </row>
    <row r="46380" spans="3:3">
      <c r="C46380" s="1"/>
    </row>
    <row r="46381" spans="3:3">
      <c r="C46381" s="1"/>
    </row>
    <row r="46382" spans="3:3">
      <c r="C46382" s="1"/>
    </row>
    <row r="46383" spans="3:3">
      <c r="C46383" s="1"/>
    </row>
    <row r="46384" spans="3:3">
      <c r="C46384" s="1"/>
    </row>
    <row r="46385" spans="3:3">
      <c r="C46385" s="1"/>
    </row>
    <row r="46386" spans="3:3">
      <c r="C46386" s="1"/>
    </row>
    <row r="46387" spans="3:3">
      <c r="C46387" s="1"/>
    </row>
    <row r="46388" spans="3:3">
      <c r="C46388" s="1"/>
    </row>
    <row r="46389" spans="3:3">
      <c r="C46389" s="1"/>
    </row>
    <row r="46390" spans="3:3">
      <c r="C46390" s="1"/>
    </row>
    <row r="46391" spans="3:3">
      <c r="C46391" s="1"/>
    </row>
    <row r="46392" spans="3:3">
      <c r="C46392" s="1"/>
    </row>
    <row r="46393" spans="3:3">
      <c r="C46393" s="1"/>
    </row>
    <row r="46394" spans="3:3">
      <c r="C46394" s="1"/>
    </row>
    <row r="46395" spans="3:3">
      <c r="C46395" s="1"/>
    </row>
    <row r="46396" spans="3:3">
      <c r="C46396" s="1"/>
    </row>
    <row r="46397" spans="3:3">
      <c r="C46397" s="1"/>
    </row>
    <row r="46398" spans="3:3">
      <c r="C46398" s="1"/>
    </row>
    <row r="46399" spans="3:3">
      <c r="C46399" s="1"/>
    </row>
    <row r="46400" spans="3:3">
      <c r="C46400" s="1"/>
    </row>
    <row r="46401" spans="3:3">
      <c r="C46401" s="1"/>
    </row>
    <row r="46402" spans="3:3">
      <c r="C46402" s="1"/>
    </row>
    <row r="46403" spans="3:3">
      <c r="C46403" s="1"/>
    </row>
    <row r="46404" spans="3:3">
      <c r="C46404" s="1"/>
    </row>
    <row r="46405" spans="3:3">
      <c r="C46405" s="1"/>
    </row>
    <row r="46406" spans="3:3">
      <c r="C46406" s="1"/>
    </row>
    <row r="46407" spans="3:3">
      <c r="C46407" s="1"/>
    </row>
    <row r="46408" spans="3:3">
      <c r="C46408" s="1"/>
    </row>
    <row r="46409" spans="3:3">
      <c r="C46409" s="1"/>
    </row>
    <row r="46410" spans="3:3">
      <c r="C46410" s="1"/>
    </row>
    <row r="46411" spans="3:3">
      <c r="C46411" s="1"/>
    </row>
    <row r="46412" spans="3:3">
      <c r="C46412" s="1"/>
    </row>
    <row r="46413" spans="3:3">
      <c r="C46413" s="1"/>
    </row>
    <row r="46414" spans="3:3">
      <c r="C46414" s="1"/>
    </row>
    <row r="46415" spans="3:3">
      <c r="C46415" s="1"/>
    </row>
    <row r="46416" spans="3:3">
      <c r="C46416" s="1"/>
    </row>
    <row r="46417" spans="3:3">
      <c r="C46417" s="1"/>
    </row>
    <row r="46418" spans="3:3">
      <c r="C46418" s="1"/>
    </row>
    <row r="46419" spans="3:3">
      <c r="C46419" s="1"/>
    </row>
    <row r="46420" spans="3:3">
      <c r="C46420" s="1"/>
    </row>
    <row r="46421" spans="3:3">
      <c r="C46421" s="1"/>
    </row>
    <row r="46422" spans="3:3">
      <c r="C46422" s="1"/>
    </row>
    <row r="46423" spans="3:3">
      <c r="C46423" s="1"/>
    </row>
    <row r="46424" spans="3:3">
      <c r="C46424" s="1"/>
    </row>
    <row r="46425" spans="3:3">
      <c r="C46425" s="1"/>
    </row>
    <row r="46426" spans="3:3">
      <c r="C46426" s="1"/>
    </row>
    <row r="46427" spans="3:3">
      <c r="C46427" s="1"/>
    </row>
    <row r="46428" spans="3:3">
      <c r="C46428" s="1"/>
    </row>
    <row r="46429" spans="3:3">
      <c r="C46429" s="1"/>
    </row>
    <row r="46430" spans="3:3">
      <c r="C46430" s="1"/>
    </row>
    <row r="46431" spans="3:3">
      <c r="C46431" s="1"/>
    </row>
    <row r="46432" spans="3:3">
      <c r="C46432" s="1"/>
    </row>
    <row r="46433" spans="3:3">
      <c r="C46433" s="1"/>
    </row>
    <row r="46434" spans="3:3">
      <c r="C46434" s="1"/>
    </row>
    <row r="46435" spans="3:3">
      <c r="C46435" s="1"/>
    </row>
    <row r="46436" spans="3:3">
      <c r="C46436" s="1"/>
    </row>
    <row r="46437" spans="3:3">
      <c r="C46437" s="1"/>
    </row>
    <row r="46438" spans="3:3">
      <c r="C46438" s="1"/>
    </row>
    <row r="46439" spans="3:3">
      <c r="C46439" s="1"/>
    </row>
    <row r="46440" spans="3:3">
      <c r="C46440" s="1"/>
    </row>
    <row r="46441" spans="3:3">
      <c r="C46441" s="1"/>
    </row>
    <row r="46442" spans="3:3">
      <c r="C46442" s="1"/>
    </row>
    <row r="46443" spans="3:3">
      <c r="C46443" s="1"/>
    </row>
    <row r="46444" spans="3:3">
      <c r="C46444" s="1"/>
    </row>
    <row r="46445" spans="3:3">
      <c r="C46445" s="1"/>
    </row>
    <row r="46446" spans="3:3">
      <c r="C46446" s="1"/>
    </row>
    <row r="46447" spans="3:3">
      <c r="C46447" s="1"/>
    </row>
    <row r="46448" spans="3:3">
      <c r="C46448" s="1"/>
    </row>
    <row r="46449" spans="3:3">
      <c r="C46449" s="1"/>
    </row>
    <row r="46450" spans="3:3">
      <c r="C46450" s="1"/>
    </row>
    <row r="46451" spans="3:3">
      <c r="C46451" s="1"/>
    </row>
    <row r="46452" spans="3:3">
      <c r="C46452" s="1"/>
    </row>
    <row r="46453" spans="3:3">
      <c r="C46453" s="1"/>
    </row>
    <row r="46454" spans="3:3">
      <c r="C46454" s="1"/>
    </row>
    <row r="46455" spans="3:3">
      <c r="C46455" s="1"/>
    </row>
    <row r="46456" spans="3:3">
      <c r="C46456" s="1"/>
    </row>
    <row r="46457" spans="3:3">
      <c r="C46457" s="1"/>
    </row>
    <row r="46458" spans="3:3">
      <c r="C46458" s="1"/>
    </row>
    <row r="46459" spans="3:3">
      <c r="C46459" s="1"/>
    </row>
    <row r="46460" spans="3:3">
      <c r="C46460" s="1"/>
    </row>
    <row r="46461" spans="3:3">
      <c r="C46461" s="1"/>
    </row>
    <row r="46462" spans="3:3">
      <c r="C46462" s="1"/>
    </row>
    <row r="46463" spans="3:3">
      <c r="C46463" s="1"/>
    </row>
    <row r="46464" spans="3:3">
      <c r="C46464" s="1"/>
    </row>
    <row r="46465" spans="3:3">
      <c r="C46465" s="1"/>
    </row>
    <row r="46466" spans="3:3">
      <c r="C46466" s="1"/>
    </row>
    <row r="46467" spans="3:3">
      <c r="C46467" s="1"/>
    </row>
    <row r="46468" spans="3:3">
      <c r="C46468" s="1"/>
    </row>
    <row r="46469" spans="3:3">
      <c r="C46469" s="1"/>
    </row>
    <row r="46470" spans="3:3">
      <c r="C46470" s="1"/>
    </row>
    <row r="46471" spans="3:3">
      <c r="C46471" s="1"/>
    </row>
    <row r="46472" spans="3:3">
      <c r="C46472" s="1"/>
    </row>
    <row r="46473" spans="3:3">
      <c r="C46473" s="1"/>
    </row>
    <row r="46474" spans="3:3">
      <c r="C46474" s="1"/>
    </row>
    <row r="46475" spans="3:3">
      <c r="C46475" s="1"/>
    </row>
    <row r="46476" spans="3:3">
      <c r="C46476" s="1"/>
    </row>
    <row r="46477" spans="3:3">
      <c r="C46477" s="1"/>
    </row>
    <row r="46478" spans="3:3">
      <c r="C46478" s="1"/>
    </row>
    <row r="46479" spans="3:3">
      <c r="C46479" s="1"/>
    </row>
    <row r="46480" spans="3:3">
      <c r="C46480" s="1"/>
    </row>
    <row r="46481" spans="3:3">
      <c r="C46481" s="1"/>
    </row>
    <row r="46482" spans="3:3">
      <c r="C46482" s="1"/>
    </row>
    <row r="46483" spans="3:3">
      <c r="C46483" s="1"/>
    </row>
    <row r="46484" spans="3:3">
      <c r="C46484" s="1"/>
    </row>
    <row r="46485" spans="3:3">
      <c r="C46485" s="1"/>
    </row>
    <row r="46486" spans="3:3">
      <c r="C46486" s="1"/>
    </row>
    <row r="46487" spans="3:3">
      <c r="C46487" s="1"/>
    </row>
    <row r="46488" spans="3:3">
      <c r="C46488" s="1"/>
    </row>
    <row r="46489" spans="3:3">
      <c r="C46489" s="1"/>
    </row>
    <row r="46490" spans="3:3">
      <c r="C46490" s="1"/>
    </row>
    <row r="46491" spans="3:3">
      <c r="C46491" s="1"/>
    </row>
    <row r="46492" spans="3:3">
      <c r="C46492" s="1"/>
    </row>
    <row r="46493" spans="3:3">
      <c r="C46493" s="1"/>
    </row>
    <row r="46494" spans="3:3">
      <c r="C46494" s="1"/>
    </row>
    <row r="46495" spans="3:3">
      <c r="C46495" s="1"/>
    </row>
    <row r="46496" spans="3:3">
      <c r="C46496" s="1"/>
    </row>
    <row r="46497" spans="3:3">
      <c r="C46497" s="1"/>
    </row>
    <row r="46498" spans="3:3">
      <c r="C46498" s="1"/>
    </row>
    <row r="46499" spans="3:3">
      <c r="C46499" s="1"/>
    </row>
    <row r="46500" spans="3:3">
      <c r="C46500" s="1"/>
    </row>
    <row r="46501" spans="3:3">
      <c r="C46501" s="1"/>
    </row>
    <row r="46502" spans="3:3">
      <c r="C46502" s="1"/>
    </row>
    <row r="46503" spans="3:3">
      <c r="C46503" s="1"/>
    </row>
    <row r="46504" spans="3:3">
      <c r="C46504" s="1"/>
    </row>
    <row r="46505" spans="3:3">
      <c r="C46505" s="1"/>
    </row>
    <row r="46506" spans="3:3">
      <c r="C46506" s="1"/>
    </row>
    <row r="46507" spans="3:3">
      <c r="C46507" s="1"/>
    </row>
    <row r="46508" spans="3:3">
      <c r="C46508" s="1"/>
    </row>
    <row r="46509" spans="3:3">
      <c r="C46509" s="1"/>
    </row>
    <row r="46510" spans="3:3">
      <c r="C46510" s="1"/>
    </row>
    <row r="46511" spans="3:3">
      <c r="C46511" s="1"/>
    </row>
    <row r="46512" spans="3:3">
      <c r="C46512" s="1"/>
    </row>
    <row r="46513" spans="3:3">
      <c r="C46513" s="1"/>
    </row>
    <row r="46514" spans="3:3">
      <c r="C46514" s="1"/>
    </row>
    <row r="46515" spans="3:3">
      <c r="C46515" s="1"/>
    </row>
    <row r="46516" spans="3:3">
      <c r="C46516" s="1"/>
    </row>
    <row r="46517" spans="3:3">
      <c r="C46517" s="1"/>
    </row>
    <row r="46518" spans="3:3">
      <c r="C46518" s="1"/>
    </row>
    <row r="46519" spans="3:3">
      <c r="C46519" s="1"/>
    </row>
    <row r="46520" spans="3:3">
      <c r="C46520" s="1"/>
    </row>
    <row r="46521" spans="3:3">
      <c r="C46521" s="1"/>
    </row>
    <row r="46522" spans="3:3">
      <c r="C46522" s="1"/>
    </row>
    <row r="46523" spans="3:3">
      <c r="C46523" s="1"/>
    </row>
    <row r="46524" spans="3:3">
      <c r="C46524" s="1"/>
    </row>
    <row r="46525" spans="3:3">
      <c r="C46525" s="1"/>
    </row>
    <row r="46526" spans="3:3">
      <c r="C46526" s="1"/>
    </row>
    <row r="46527" spans="3:3">
      <c r="C46527" s="1"/>
    </row>
    <row r="46528" spans="3:3">
      <c r="C46528" s="1"/>
    </row>
    <row r="46529" spans="3:3">
      <c r="C46529" s="1"/>
    </row>
    <row r="46530" spans="3:3">
      <c r="C46530" s="1"/>
    </row>
    <row r="46531" spans="3:3">
      <c r="C46531" s="1"/>
    </row>
    <row r="46532" spans="3:3">
      <c r="C46532" s="1"/>
    </row>
    <row r="46533" spans="3:3">
      <c r="C46533" s="1"/>
    </row>
    <row r="46534" spans="3:3">
      <c r="C46534" s="1"/>
    </row>
    <row r="46535" spans="3:3">
      <c r="C46535" s="1"/>
    </row>
    <row r="46536" spans="3:3">
      <c r="C46536" s="1"/>
    </row>
    <row r="46537" spans="3:3">
      <c r="C46537" s="1"/>
    </row>
    <row r="46538" spans="3:3">
      <c r="C46538" s="1"/>
    </row>
    <row r="46539" spans="3:3">
      <c r="C46539" s="1"/>
    </row>
    <row r="46540" spans="3:3">
      <c r="C46540" s="1"/>
    </row>
    <row r="46541" spans="3:3">
      <c r="C46541" s="1"/>
    </row>
    <row r="46542" spans="3:3">
      <c r="C46542" s="1"/>
    </row>
    <row r="46543" spans="3:3">
      <c r="C46543" s="1"/>
    </row>
    <row r="46544" spans="3:3">
      <c r="C46544" s="1"/>
    </row>
    <row r="46545" spans="3:3">
      <c r="C46545" s="1"/>
    </row>
    <row r="46546" spans="3:3">
      <c r="C46546" s="1"/>
    </row>
    <row r="46547" spans="3:3">
      <c r="C46547" s="1"/>
    </row>
    <row r="46548" spans="3:3">
      <c r="C46548" s="1"/>
    </row>
    <row r="46549" spans="3:3">
      <c r="C46549" s="1"/>
    </row>
    <row r="46550" spans="3:3">
      <c r="C46550" s="1"/>
    </row>
    <row r="46551" spans="3:3">
      <c r="C46551" s="1"/>
    </row>
    <row r="46552" spans="3:3">
      <c r="C46552" s="1"/>
    </row>
    <row r="46553" spans="3:3">
      <c r="C46553" s="1"/>
    </row>
    <row r="46554" spans="3:3">
      <c r="C46554" s="1"/>
    </row>
    <row r="46555" spans="3:3">
      <c r="C46555" s="1"/>
    </row>
    <row r="46556" spans="3:3">
      <c r="C46556" s="1"/>
    </row>
    <row r="46557" spans="3:3">
      <c r="C46557" s="1"/>
    </row>
    <row r="46558" spans="3:3">
      <c r="C46558" s="1"/>
    </row>
    <row r="46559" spans="3:3">
      <c r="C46559" s="1"/>
    </row>
    <row r="46560" spans="3:3">
      <c r="C46560" s="1"/>
    </row>
    <row r="46561" spans="3:3">
      <c r="C46561" s="1"/>
    </row>
    <row r="46562" spans="3:3">
      <c r="C46562" s="1"/>
    </row>
    <row r="46563" spans="3:3">
      <c r="C46563" s="1"/>
    </row>
    <row r="46564" spans="3:3">
      <c r="C46564" s="1"/>
    </row>
    <row r="46565" spans="3:3">
      <c r="C46565" s="1"/>
    </row>
    <row r="46566" spans="3:3">
      <c r="C46566" s="1"/>
    </row>
    <row r="46567" spans="3:3">
      <c r="C46567" s="1"/>
    </row>
    <row r="46568" spans="3:3">
      <c r="C46568" s="1"/>
    </row>
    <row r="46569" spans="3:3">
      <c r="C46569" s="1"/>
    </row>
    <row r="46570" spans="3:3">
      <c r="C46570" s="1"/>
    </row>
    <row r="46571" spans="3:3">
      <c r="C46571" s="1"/>
    </row>
    <row r="46572" spans="3:3">
      <c r="C46572" s="1"/>
    </row>
    <row r="46573" spans="3:3">
      <c r="C46573" s="1"/>
    </row>
    <row r="46574" spans="3:3">
      <c r="C46574" s="1"/>
    </row>
    <row r="46575" spans="3:3">
      <c r="C46575" s="1"/>
    </row>
    <row r="46576" spans="3:3">
      <c r="C46576" s="1"/>
    </row>
    <row r="46577" spans="3:3">
      <c r="C46577" s="1"/>
    </row>
    <row r="46578" spans="3:3">
      <c r="C46578" s="1"/>
    </row>
    <row r="46579" spans="3:3">
      <c r="C46579" s="1"/>
    </row>
    <row r="46580" spans="3:3">
      <c r="C46580" s="1"/>
    </row>
    <row r="46581" spans="3:3">
      <c r="C46581" s="1"/>
    </row>
    <row r="46582" spans="3:3">
      <c r="C46582" s="1"/>
    </row>
    <row r="46583" spans="3:3">
      <c r="C46583" s="1"/>
    </row>
    <row r="46584" spans="3:3">
      <c r="C46584" s="1"/>
    </row>
    <row r="46585" spans="3:3">
      <c r="C46585" s="1"/>
    </row>
    <row r="46586" spans="3:3">
      <c r="C46586" s="1"/>
    </row>
    <row r="46587" spans="3:3">
      <c r="C46587" s="1"/>
    </row>
    <row r="46588" spans="3:3">
      <c r="C46588" s="1"/>
    </row>
    <row r="46589" spans="3:3">
      <c r="C46589" s="1"/>
    </row>
    <row r="46590" spans="3:3">
      <c r="C46590" s="1"/>
    </row>
    <row r="46591" spans="3:3">
      <c r="C46591" s="1"/>
    </row>
    <row r="46592" spans="3:3">
      <c r="C46592" s="1"/>
    </row>
    <row r="46593" spans="3:3">
      <c r="C46593" s="1"/>
    </row>
    <row r="46594" spans="3:3">
      <c r="C46594" s="1"/>
    </row>
    <row r="46595" spans="3:3">
      <c r="C46595" s="1"/>
    </row>
    <row r="46596" spans="3:3">
      <c r="C46596" s="1"/>
    </row>
    <row r="46597" spans="3:3">
      <c r="C46597" s="1"/>
    </row>
    <row r="46598" spans="3:3">
      <c r="C46598" s="1"/>
    </row>
    <row r="46599" spans="3:3">
      <c r="C46599" s="1"/>
    </row>
    <row r="46600" spans="3:3">
      <c r="C46600" s="1"/>
    </row>
    <row r="46601" spans="3:3">
      <c r="C46601" s="1"/>
    </row>
    <row r="46602" spans="3:3">
      <c r="C46602" s="1"/>
    </row>
    <row r="46603" spans="3:3">
      <c r="C46603" s="1"/>
    </row>
    <row r="46604" spans="3:3">
      <c r="C46604" s="1"/>
    </row>
    <row r="46605" spans="3:3">
      <c r="C46605" s="1"/>
    </row>
    <row r="46606" spans="3:3">
      <c r="C46606" s="1"/>
    </row>
    <row r="46607" spans="3:3">
      <c r="C46607" s="1"/>
    </row>
    <row r="46608" spans="3:3">
      <c r="C46608" s="1"/>
    </row>
    <row r="46609" spans="3:3">
      <c r="C46609" s="1"/>
    </row>
    <row r="46610" spans="3:3">
      <c r="C46610" s="1"/>
    </row>
    <row r="46611" spans="3:3">
      <c r="C46611" s="1"/>
    </row>
    <row r="46612" spans="3:3">
      <c r="C46612" s="1"/>
    </row>
    <row r="46613" spans="3:3">
      <c r="C46613" s="1"/>
    </row>
    <row r="46614" spans="3:3">
      <c r="C46614" s="1"/>
    </row>
    <row r="46615" spans="3:3">
      <c r="C46615" s="1"/>
    </row>
    <row r="46616" spans="3:3">
      <c r="C46616" s="1"/>
    </row>
    <row r="46617" spans="3:3">
      <c r="C46617" s="1"/>
    </row>
    <row r="46618" spans="3:3">
      <c r="C46618" s="1"/>
    </row>
    <row r="46619" spans="3:3">
      <c r="C46619" s="1"/>
    </row>
    <row r="46620" spans="3:3">
      <c r="C46620" s="1"/>
    </row>
    <row r="46621" spans="3:3">
      <c r="C46621" s="1"/>
    </row>
    <row r="46622" spans="3:3">
      <c r="C46622" s="1"/>
    </row>
    <row r="46623" spans="3:3">
      <c r="C46623" s="1"/>
    </row>
    <row r="46624" spans="3:3">
      <c r="C46624" s="1"/>
    </row>
    <row r="46625" spans="3:3">
      <c r="C46625" s="1"/>
    </row>
    <row r="46626" spans="3:3">
      <c r="C46626" s="1"/>
    </row>
    <row r="46627" spans="3:3">
      <c r="C46627" s="1"/>
    </row>
    <row r="46628" spans="3:3">
      <c r="C46628" s="1"/>
    </row>
    <row r="46629" spans="3:3">
      <c r="C46629" s="1"/>
    </row>
    <row r="46630" spans="3:3">
      <c r="C46630" s="1"/>
    </row>
    <row r="46631" spans="3:3">
      <c r="C46631" s="1"/>
    </row>
    <row r="46632" spans="3:3">
      <c r="C46632" s="1"/>
    </row>
    <row r="46633" spans="3:3">
      <c r="C46633" s="1"/>
    </row>
    <row r="46634" spans="3:3">
      <c r="C46634" s="1"/>
    </row>
    <row r="46635" spans="3:3">
      <c r="C46635" s="1"/>
    </row>
    <row r="46636" spans="3:3">
      <c r="C46636" s="1"/>
    </row>
    <row r="46637" spans="3:3">
      <c r="C46637" s="1"/>
    </row>
    <row r="46638" spans="3:3">
      <c r="C46638" s="1"/>
    </row>
    <row r="46639" spans="3:3">
      <c r="C46639" s="1"/>
    </row>
    <row r="46640" spans="3:3">
      <c r="C46640" s="1"/>
    </row>
    <row r="46641" spans="3:3">
      <c r="C46641" s="1"/>
    </row>
    <row r="46642" spans="3:3">
      <c r="C46642" s="1"/>
    </row>
    <row r="46643" spans="3:3">
      <c r="C46643" s="1"/>
    </row>
    <row r="46644" spans="3:3">
      <c r="C46644" s="1"/>
    </row>
    <row r="46645" spans="3:3">
      <c r="C46645" s="1"/>
    </row>
    <row r="46646" spans="3:3">
      <c r="C46646" s="1"/>
    </row>
    <row r="46647" spans="3:3">
      <c r="C46647" s="1"/>
    </row>
    <row r="46648" spans="3:3">
      <c r="C46648" s="1"/>
    </row>
    <row r="46649" spans="3:3">
      <c r="C46649" s="1"/>
    </row>
    <row r="46650" spans="3:3">
      <c r="C46650" s="1"/>
    </row>
    <row r="46651" spans="3:3">
      <c r="C46651" s="1"/>
    </row>
    <row r="46652" spans="3:3">
      <c r="C46652" s="1"/>
    </row>
    <row r="46653" spans="3:3">
      <c r="C46653" s="1"/>
    </row>
    <row r="46654" spans="3:3">
      <c r="C46654" s="1"/>
    </row>
    <row r="46655" spans="3:3">
      <c r="C46655" s="1"/>
    </row>
    <row r="46656" spans="3:3">
      <c r="C46656" s="1"/>
    </row>
    <row r="46657" spans="3:3">
      <c r="C46657" s="1"/>
    </row>
    <row r="46658" spans="3:3">
      <c r="C46658" s="1"/>
    </row>
    <row r="46659" spans="3:3">
      <c r="C46659" s="1"/>
    </row>
    <row r="46660" spans="3:3">
      <c r="C46660" s="1"/>
    </row>
    <row r="46661" spans="3:3">
      <c r="C46661" s="1"/>
    </row>
    <row r="46662" spans="3:3">
      <c r="C46662" s="1"/>
    </row>
    <row r="46663" spans="3:3">
      <c r="C46663" s="1"/>
    </row>
    <row r="46664" spans="3:3">
      <c r="C46664" s="1"/>
    </row>
    <row r="46665" spans="3:3">
      <c r="C46665" s="1"/>
    </row>
    <row r="46666" spans="3:3">
      <c r="C46666" s="1"/>
    </row>
    <row r="46667" spans="3:3">
      <c r="C46667" s="1"/>
    </row>
    <row r="46668" spans="3:3">
      <c r="C46668" s="1"/>
    </row>
    <row r="46669" spans="3:3">
      <c r="C46669" s="1"/>
    </row>
    <row r="46670" spans="3:3">
      <c r="C46670" s="1"/>
    </row>
    <row r="46671" spans="3:3">
      <c r="C46671" s="1"/>
    </row>
    <row r="46672" spans="3:3">
      <c r="C46672" s="1"/>
    </row>
    <row r="46673" spans="3:3">
      <c r="C46673" s="1"/>
    </row>
    <row r="46674" spans="3:3">
      <c r="C46674" s="1"/>
    </row>
    <row r="46675" spans="3:3">
      <c r="C46675" s="1"/>
    </row>
    <row r="46676" spans="3:3">
      <c r="C46676" s="1"/>
    </row>
    <row r="46677" spans="3:3">
      <c r="C46677" s="1"/>
    </row>
    <row r="46678" spans="3:3">
      <c r="C46678" s="1"/>
    </row>
    <row r="46679" spans="3:3">
      <c r="C46679" s="1"/>
    </row>
    <row r="46680" spans="3:3">
      <c r="C46680" s="1"/>
    </row>
    <row r="46681" spans="3:3">
      <c r="C46681" s="1"/>
    </row>
    <row r="46682" spans="3:3">
      <c r="C46682" s="1"/>
    </row>
    <row r="46683" spans="3:3">
      <c r="C46683" s="1"/>
    </row>
    <row r="46684" spans="3:3">
      <c r="C46684" s="1"/>
    </row>
    <row r="46685" spans="3:3">
      <c r="C46685" s="1"/>
    </row>
    <row r="46686" spans="3:3">
      <c r="C46686" s="1"/>
    </row>
    <row r="46687" spans="3:3">
      <c r="C46687" s="1"/>
    </row>
    <row r="46688" spans="3:3">
      <c r="C46688" s="1"/>
    </row>
    <row r="46689" spans="3:3">
      <c r="C46689" s="1"/>
    </row>
    <row r="46690" spans="3:3">
      <c r="C46690" s="1"/>
    </row>
    <row r="46691" spans="3:3">
      <c r="C46691" s="1"/>
    </row>
    <row r="46692" spans="3:3">
      <c r="C46692" s="1"/>
    </row>
    <row r="46693" spans="3:3">
      <c r="C46693" s="1"/>
    </row>
    <row r="46694" spans="3:3">
      <c r="C46694" s="1"/>
    </row>
    <row r="46695" spans="3:3">
      <c r="C46695" s="1"/>
    </row>
    <row r="46696" spans="3:3">
      <c r="C46696" s="1"/>
    </row>
    <row r="46697" spans="3:3">
      <c r="C46697" s="1"/>
    </row>
    <row r="46698" spans="3:3">
      <c r="C46698" s="1"/>
    </row>
    <row r="46699" spans="3:3">
      <c r="C46699" s="1"/>
    </row>
    <row r="46700" spans="3:3">
      <c r="C46700" s="1"/>
    </row>
    <row r="46701" spans="3:3">
      <c r="C46701" s="1"/>
    </row>
    <row r="46702" spans="3:3">
      <c r="C46702" s="1"/>
    </row>
    <row r="46703" spans="3:3">
      <c r="C46703" s="1"/>
    </row>
    <row r="46704" spans="3:3">
      <c r="C46704" s="1"/>
    </row>
    <row r="46705" spans="3:3">
      <c r="C46705" s="1"/>
    </row>
    <row r="46706" spans="3:3">
      <c r="C46706" s="1"/>
    </row>
    <row r="46707" spans="3:3">
      <c r="C46707" s="1"/>
    </row>
    <row r="46708" spans="3:3">
      <c r="C46708" s="1"/>
    </row>
    <row r="46709" spans="3:3">
      <c r="C46709" s="1"/>
    </row>
    <row r="46710" spans="3:3">
      <c r="C46710" s="1"/>
    </row>
    <row r="46711" spans="3:3">
      <c r="C46711" s="1"/>
    </row>
    <row r="46712" spans="3:3">
      <c r="C46712" s="1"/>
    </row>
    <row r="46713" spans="3:3">
      <c r="C46713" s="1"/>
    </row>
    <row r="46714" spans="3:3">
      <c r="C46714" s="1"/>
    </row>
    <row r="46715" spans="3:3">
      <c r="C46715" s="1"/>
    </row>
    <row r="46716" spans="3:3">
      <c r="C46716" s="1"/>
    </row>
    <row r="46717" spans="3:3">
      <c r="C46717" s="1"/>
    </row>
    <row r="46718" spans="3:3">
      <c r="C46718" s="1"/>
    </row>
    <row r="46719" spans="3:3">
      <c r="C46719" s="1"/>
    </row>
    <row r="46720" spans="3:3">
      <c r="C46720" s="1"/>
    </row>
    <row r="46721" spans="3:3">
      <c r="C46721" s="1"/>
    </row>
    <row r="46722" spans="3:3">
      <c r="C46722" s="1"/>
    </row>
    <row r="46723" spans="3:3">
      <c r="C46723" s="1"/>
    </row>
    <row r="46724" spans="3:3">
      <c r="C46724" s="1"/>
    </row>
    <row r="46725" spans="3:3">
      <c r="C46725" s="1"/>
    </row>
    <row r="46726" spans="3:3">
      <c r="C46726" s="1"/>
    </row>
    <row r="46727" spans="3:3">
      <c r="C46727" s="1"/>
    </row>
    <row r="46728" spans="3:3">
      <c r="C46728" s="1"/>
    </row>
    <row r="46729" spans="3:3">
      <c r="C46729" s="1"/>
    </row>
    <row r="46730" spans="3:3">
      <c r="C46730" s="1"/>
    </row>
    <row r="46731" spans="3:3">
      <c r="C46731" s="1"/>
    </row>
    <row r="46732" spans="3:3">
      <c r="C46732" s="1"/>
    </row>
    <row r="46733" spans="3:3">
      <c r="C46733" s="1"/>
    </row>
    <row r="46734" spans="3:3">
      <c r="C46734" s="1"/>
    </row>
    <row r="46735" spans="3:3">
      <c r="C46735" s="1"/>
    </row>
    <row r="46736" spans="3:3">
      <c r="C46736" s="1"/>
    </row>
    <row r="46737" spans="3:3">
      <c r="C46737" s="1"/>
    </row>
    <row r="46738" spans="3:3">
      <c r="C46738" s="1"/>
    </row>
    <row r="46739" spans="3:3">
      <c r="C46739" s="1"/>
    </row>
    <row r="46740" spans="3:3">
      <c r="C46740" s="1"/>
    </row>
    <row r="46741" spans="3:3">
      <c r="C46741" s="1"/>
    </row>
    <row r="46742" spans="3:3">
      <c r="C46742" s="1"/>
    </row>
    <row r="46743" spans="3:3">
      <c r="C46743" s="1"/>
    </row>
    <row r="46744" spans="3:3">
      <c r="C46744" s="1"/>
    </row>
    <row r="46745" spans="3:3">
      <c r="C46745" s="1"/>
    </row>
    <row r="46746" spans="3:3">
      <c r="C46746" s="1"/>
    </row>
    <row r="46747" spans="3:3">
      <c r="C46747" s="1"/>
    </row>
    <row r="46748" spans="3:3">
      <c r="C46748" s="1"/>
    </row>
    <row r="46749" spans="3:3">
      <c r="C46749" s="1"/>
    </row>
    <row r="46750" spans="3:3">
      <c r="C46750" s="1"/>
    </row>
    <row r="46751" spans="3:3">
      <c r="C46751" s="1"/>
    </row>
    <row r="46752" spans="3:3">
      <c r="C46752" s="1"/>
    </row>
    <row r="46753" spans="3:3">
      <c r="C46753" s="1"/>
    </row>
    <row r="46754" spans="3:3">
      <c r="C46754" s="1"/>
    </row>
    <row r="46755" spans="3:3">
      <c r="C46755" s="1"/>
    </row>
    <row r="46756" spans="3:3">
      <c r="C46756" s="1"/>
    </row>
    <row r="46757" spans="3:3">
      <c r="C46757" s="1"/>
    </row>
    <row r="46758" spans="3:3">
      <c r="C46758" s="1"/>
    </row>
    <row r="46759" spans="3:3">
      <c r="C46759" s="1"/>
    </row>
    <row r="46760" spans="3:3">
      <c r="C46760" s="1"/>
    </row>
    <row r="46761" spans="3:3">
      <c r="C46761" s="1"/>
    </row>
    <row r="46762" spans="3:3">
      <c r="C46762" s="1"/>
    </row>
    <row r="46763" spans="3:3">
      <c r="C46763" s="1"/>
    </row>
    <row r="46764" spans="3:3">
      <c r="C46764" s="1"/>
    </row>
    <row r="46765" spans="3:3">
      <c r="C46765" s="1"/>
    </row>
    <row r="46766" spans="3:3">
      <c r="C46766" s="1"/>
    </row>
    <row r="46767" spans="3:3">
      <c r="C46767" s="1"/>
    </row>
    <row r="46768" spans="3:3">
      <c r="C46768" s="1"/>
    </row>
    <row r="46769" spans="3:3">
      <c r="C46769" s="1"/>
    </row>
    <row r="46770" spans="3:3">
      <c r="C46770" s="1"/>
    </row>
    <row r="46771" spans="3:3">
      <c r="C46771" s="1"/>
    </row>
    <row r="46772" spans="3:3">
      <c r="C46772" s="1"/>
    </row>
    <row r="46773" spans="3:3">
      <c r="C46773" s="1"/>
    </row>
    <row r="46774" spans="3:3">
      <c r="C46774" s="1"/>
    </row>
    <row r="46775" spans="3:3">
      <c r="C46775" s="1"/>
    </row>
    <row r="46776" spans="3:3">
      <c r="C46776" s="1"/>
    </row>
    <row r="46777" spans="3:3">
      <c r="C46777" s="1"/>
    </row>
    <row r="46778" spans="3:3">
      <c r="C46778" s="1"/>
    </row>
    <row r="46779" spans="3:3">
      <c r="C46779" s="1"/>
    </row>
    <row r="46780" spans="3:3">
      <c r="C46780" s="1"/>
    </row>
    <row r="46781" spans="3:3">
      <c r="C46781" s="1"/>
    </row>
    <row r="46782" spans="3:3">
      <c r="C46782" s="1"/>
    </row>
    <row r="46783" spans="3:3">
      <c r="C46783" s="1"/>
    </row>
    <row r="46784" spans="3:3">
      <c r="C46784" s="1"/>
    </row>
    <row r="46785" spans="3:3">
      <c r="C46785" s="1"/>
    </row>
    <row r="46786" spans="3:3">
      <c r="C46786" s="1"/>
    </row>
    <row r="46787" spans="3:3">
      <c r="C46787" s="1"/>
    </row>
    <row r="46788" spans="3:3">
      <c r="C46788" s="1"/>
    </row>
    <row r="46789" spans="3:3">
      <c r="C46789" s="1"/>
    </row>
    <row r="46790" spans="3:3">
      <c r="C46790" s="1"/>
    </row>
    <row r="46791" spans="3:3">
      <c r="C46791" s="1"/>
    </row>
    <row r="46792" spans="3:3">
      <c r="C46792" s="1"/>
    </row>
    <row r="46793" spans="3:3">
      <c r="C46793" s="1"/>
    </row>
    <row r="46794" spans="3:3">
      <c r="C46794" s="1"/>
    </row>
    <row r="46795" spans="3:3">
      <c r="C46795" s="1"/>
    </row>
    <row r="46796" spans="3:3">
      <c r="C46796" s="1"/>
    </row>
    <row r="46797" spans="3:3">
      <c r="C46797" s="1"/>
    </row>
    <row r="46798" spans="3:3">
      <c r="C46798" s="1"/>
    </row>
    <row r="46799" spans="3:3">
      <c r="C46799" s="1"/>
    </row>
    <row r="46800" spans="3:3">
      <c r="C46800" s="1"/>
    </row>
    <row r="46801" spans="3:3">
      <c r="C46801" s="1"/>
    </row>
    <row r="46802" spans="3:3">
      <c r="C46802" s="1"/>
    </row>
    <row r="46803" spans="3:3">
      <c r="C46803" s="1"/>
    </row>
    <row r="46804" spans="3:3">
      <c r="C46804" s="1"/>
    </row>
    <row r="46805" spans="3:3">
      <c r="C46805" s="1"/>
    </row>
    <row r="46806" spans="3:3">
      <c r="C46806" s="1"/>
    </row>
    <row r="46807" spans="3:3">
      <c r="C46807" s="1"/>
    </row>
    <row r="46808" spans="3:3">
      <c r="C46808" s="1"/>
    </row>
    <row r="46809" spans="3:3">
      <c r="C46809" s="1"/>
    </row>
    <row r="46810" spans="3:3">
      <c r="C46810" s="1"/>
    </row>
    <row r="46811" spans="3:3">
      <c r="C46811" s="1"/>
    </row>
    <row r="46812" spans="3:3">
      <c r="C46812" s="1"/>
    </row>
    <row r="46813" spans="3:3">
      <c r="C46813" s="1"/>
    </row>
    <row r="46814" spans="3:3">
      <c r="C46814" s="1"/>
    </row>
    <row r="46815" spans="3:3">
      <c r="C46815" s="1"/>
    </row>
    <row r="46816" spans="3:3">
      <c r="C46816" s="1"/>
    </row>
    <row r="46817" spans="3:3">
      <c r="C46817" s="1"/>
    </row>
    <row r="46818" spans="3:3">
      <c r="C46818" s="1"/>
    </row>
    <row r="46819" spans="3:3">
      <c r="C46819" s="1"/>
    </row>
    <row r="46820" spans="3:3">
      <c r="C46820" s="1"/>
    </row>
    <row r="46821" spans="3:3">
      <c r="C46821" s="1"/>
    </row>
    <row r="46822" spans="3:3">
      <c r="C46822" s="1"/>
    </row>
    <row r="46823" spans="3:3">
      <c r="C46823" s="1"/>
    </row>
    <row r="46824" spans="3:3">
      <c r="C46824" s="1"/>
    </row>
    <row r="46825" spans="3:3">
      <c r="C46825" s="1"/>
    </row>
    <row r="46826" spans="3:3">
      <c r="C46826" s="1"/>
    </row>
    <row r="46827" spans="3:3">
      <c r="C46827" s="1"/>
    </row>
    <row r="46828" spans="3:3">
      <c r="C46828" s="1"/>
    </row>
    <row r="46829" spans="3:3">
      <c r="C46829" s="1"/>
    </row>
    <row r="46830" spans="3:3">
      <c r="C46830" s="1"/>
    </row>
    <row r="46831" spans="3:3">
      <c r="C46831" s="1"/>
    </row>
    <row r="46832" spans="3:3">
      <c r="C46832" s="1"/>
    </row>
    <row r="46833" spans="3:3">
      <c r="C46833" s="1"/>
    </row>
    <row r="46834" spans="3:3">
      <c r="C46834" s="1"/>
    </row>
    <row r="46835" spans="3:3">
      <c r="C46835" s="1"/>
    </row>
    <row r="46836" spans="3:3">
      <c r="C46836" s="1"/>
    </row>
    <row r="46837" spans="3:3">
      <c r="C46837" s="1"/>
    </row>
    <row r="46838" spans="3:3">
      <c r="C46838" s="1"/>
    </row>
    <row r="46839" spans="3:3">
      <c r="C46839" s="1"/>
    </row>
    <row r="46840" spans="3:3">
      <c r="C46840" s="1"/>
    </row>
    <row r="46841" spans="3:3">
      <c r="C46841" s="1"/>
    </row>
    <row r="46842" spans="3:3">
      <c r="C46842" s="1"/>
    </row>
    <row r="46843" spans="3:3">
      <c r="C46843" s="1"/>
    </row>
    <row r="46844" spans="3:3">
      <c r="C46844" s="1"/>
    </row>
    <row r="46845" spans="3:3">
      <c r="C46845" s="1"/>
    </row>
    <row r="46846" spans="3:3">
      <c r="C46846" s="1"/>
    </row>
    <row r="46847" spans="3:3">
      <c r="C46847" s="1"/>
    </row>
    <row r="46848" spans="3:3">
      <c r="C46848" s="1"/>
    </row>
    <row r="46849" spans="3:3">
      <c r="C46849" s="1"/>
    </row>
    <row r="46850" spans="3:3">
      <c r="C46850" s="1"/>
    </row>
    <row r="46851" spans="3:3">
      <c r="C46851" s="1"/>
    </row>
    <row r="46852" spans="3:3">
      <c r="C46852" s="1"/>
    </row>
    <row r="46853" spans="3:3">
      <c r="C46853" s="1"/>
    </row>
    <row r="46854" spans="3:3">
      <c r="C46854" s="1"/>
    </row>
    <row r="46855" spans="3:3">
      <c r="C46855" s="1"/>
    </row>
    <row r="46856" spans="3:3">
      <c r="C46856" s="1"/>
    </row>
    <row r="46857" spans="3:3">
      <c r="C46857" s="1"/>
    </row>
    <row r="46858" spans="3:3">
      <c r="C46858" s="1"/>
    </row>
    <row r="46859" spans="3:3">
      <c r="C46859" s="1"/>
    </row>
    <row r="46860" spans="3:3">
      <c r="C46860" s="1"/>
    </row>
    <row r="46861" spans="3:3">
      <c r="C46861" s="1"/>
    </row>
    <row r="46862" spans="3:3">
      <c r="C46862" s="1"/>
    </row>
    <row r="46863" spans="3:3">
      <c r="C46863" s="1"/>
    </row>
    <row r="46864" spans="3:3">
      <c r="C46864" s="1"/>
    </row>
    <row r="46865" spans="3:3">
      <c r="C46865" s="1"/>
    </row>
    <row r="46866" spans="3:3">
      <c r="C46866" s="1"/>
    </row>
    <row r="46867" spans="3:3">
      <c r="C46867" s="1"/>
    </row>
    <row r="46868" spans="3:3">
      <c r="C46868" s="1"/>
    </row>
    <row r="46869" spans="3:3">
      <c r="C46869" s="1"/>
    </row>
    <row r="46870" spans="3:3">
      <c r="C46870" s="1"/>
    </row>
    <row r="46871" spans="3:3">
      <c r="C46871" s="1"/>
    </row>
    <row r="46872" spans="3:3">
      <c r="C46872" s="1"/>
    </row>
    <row r="46873" spans="3:3">
      <c r="C46873" s="1"/>
    </row>
    <row r="46874" spans="3:3">
      <c r="C46874" s="1"/>
    </row>
    <row r="46875" spans="3:3">
      <c r="C46875" s="1"/>
    </row>
    <row r="46876" spans="3:3">
      <c r="C46876" s="1"/>
    </row>
    <row r="46877" spans="3:3">
      <c r="C46877" s="1"/>
    </row>
    <row r="46878" spans="3:3">
      <c r="C46878" s="1"/>
    </row>
    <row r="46879" spans="3:3">
      <c r="C46879" s="1"/>
    </row>
    <row r="46880" spans="3:3">
      <c r="C46880" s="1"/>
    </row>
    <row r="46881" spans="3:3">
      <c r="C46881" s="1"/>
    </row>
    <row r="46882" spans="3:3">
      <c r="C46882" s="1"/>
    </row>
    <row r="46883" spans="3:3">
      <c r="C46883" s="1"/>
    </row>
    <row r="46884" spans="3:3">
      <c r="C46884" s="1"/>
    </row>
    <row r="46885" spans="3:3">
      <c r="C46885" s="1"/>
    </row>
    <row r="46886" spans="3:3">
      <c r="C46886" s="1"/>
    </row>
    <row r="46887" spans="3:3">
      <c r="C46887" s="1"/>
    </row>
    <row r="46888" spans="3:3">
      <c r="C46888" s="1"/>
    </row>
    <row r="46889" spans="3:3">
      <c r="C46889" s="1"/>
    </row>
    <row r="46890" spans="3:3">
      <c r="C46890" s="1"/>
    </row>
    <row r="46891" spans="3:3">
      <c r="C46891" s="1"/>
    </row>
    <row r="46892" spans="3:3">
      <c r="C46892" s="1"/>
    </row>
    <row r="46893" spans="3:3">
      <c r="C46893" s="1"/>
    </row>
    <row r="46894" spans="3:3">
      <c r="C46894" s="1"/>
    </row>
    <row r="46895" spans="3:3">
      <c r="C46895" s="1"/>
    </row>
    <row r="46896" spans="3:3">
      <c r="C46896" s="1"/>
    </row>
    <row r="46897" spans="3:3">
      <c r="C46897" s="1"/>
    </row>
    <row r="46898" spans="3:3">
      <c r="C46898" s="1"/>
    </row>
    <row r="46899" spans="3:3">
      <c r="C46899" s="1"/>
    </row>
    <row r="46900" spans="3:3">
      <c r="C46900" s="1"/>
    </row>
    <row r="46901" spans="3:3">
      <c r="C46901" s="1"/>
    </row>
    <row r="46902" spans="3:3">
      <c r="C46902" s="1"/>
    </row>
    <row r="46903" spans="3:3">
      <c r="C46903" s="1"/>
    </row>
    <row r="46904" spans="3:3">
      <c r="C46904" s="1"/>
    </row>
    <row r="46905" spans="3:3">
      <c r="C46905" s="1"/>
    </row>
    <row r="46906" spans="3:3">
      <c r="C46906" s="1"/>
    </row>
    <row r="46907" spans="3:3">
      <c r="C46907" s="1"/>
    </row>
    <row r="46908" spans="3:3">
      <c r="C46908" s="1"/>
    </row>
    <row r="46909" spans="3:3">
      <c r="C46909" s="1"/>
    </row>
    <row r="46910" spans="3:3">
      <c r="C46910" s="1"/>
    </row>
    <row r="46911" spans="3:3">
      <c r="C46911" s="1"/>
    </row>
    <row r="46912" spans="3:3">
      <c r="C46912" s="1"/>
    </row>
    <row r="46913" spans="3:3">
      <c r="C46913" s="1"/>
    </row>
    <row r="46914" spans="3:3">
      <c r="C46914" s="1"/>
    </row>
    <row r="46915" spans="3:3">
      <c r="C46915" s="1"/>
    </row>
    <row r="46916" spans="3:3">
      <c r="C46916" s="1"/>
    </row>
    <row r="46917" spans="3:3">
      <c r="C46917" s="1"/>
    </row>
    <row r="46918" spans="3:3">
      <c r="C46918" s="1"/>
    </row>
    <row r="46919" spans="3:3">
      <c r="C46919" s="1"/>
    </row>
    <row r="46920" spans="3:3">
      <c r="C46920" s="1"/>
    </row>
    <row r="46921" spans="3:3">
      <c r="C46921" s="1"/>
    </row>
    <row r="46922" spans="3:3">
      <c r="C46922" s="1"/>
    </row>
    <row r="46923" spans="3:3">
      <c r="C46923" s="1"/>
    </row>
    <row r="46924" spans="3:3">
      <c r="C46924" s="1"/>
    </row>
    <row r="46925" spans="3:3">
      <c r="C46925" s="1"/>
    </row>
    <row r="46926" spans="3:3">
      <c r="C46926" s="1"/>
    </row>
    <row r="46927" spans="3:3">
      <c r="C46927" s="1"/>
    </row>
    <row r="46928" spans="3:3">
      <c r="C46928" s="1"/>
    </row>
    <row r="46929" spans="3:3">
      <c r="C46929" s="1"/>
    </row>
    <row r="46930" spans="3:3">
      <c r="C46930" s="1"/>
    </row>
    <row r="46931" spans="3:3">
      <c r="C46931" s="1"/>
    </row>
    <row r="46932" spans="3:3">
      <c r="C46932" s="1"/>
    </row>
    <row r="46933" spans="3:3">
      <c r="C46933" s="1"/>
    </row>
    <row r="46934" spans="3:3">
      <c r="C46934" s="1"/>
    </row>
    <row r="46935" spans="3:3">
      <c r="C46935" s="1"/>
    </row>
    <row r="46936" spans="3:3">
      <c r="C46936" s="1"/>
    </row>
    <row r="46937" spans="3:3">
      <c r="C46937" s="1"/>
    </row>
    <row r="46938" spans="3:3">
      <c r="C46938" s="1"/>
    </row>
    <row r="46939" spans="3:3">
      <c r="C46939" s="1"/>
    </row>
    <row r="46940" spans="3:3">
      <c r="C46940" s="1"/>
    </row>
    <row r="46941" spans="3:3">
      <c r="C46941" s="1"/>
    </row>
    <row r="46942" spans="3:3">
      <c r="C46942" s="1"/>
    </row>
    <row r="46943" spans="3:3">
      <c r="C46943" s="1"/>
    </row>
    <row r="46944" spans="3:3">
      <c r="C46944" s="1"/>
    </row>
    <row r="46945" spans="3:3">
      <c r="C46945" s="1"/>
    </row>
    <row r="46946" spans="3:3">
      <c r="C46946" s="1"/>
    </row>
    <row r="46947" spans="3:3">
      <c r="C46947" s="1"/>
    </row>
    <row r="46948" spans="3:3">
      <c r="C46948" s="1"/>
    </row>
    <row r="46949" spans="3:3">
      <c r="C46949" s="1"/>
    </row>
    <row r="46950" spans="3:3">
      <c r="C46950" s="1"/>
    </row>
    <row r="46951" spans="3:3">
      <c r="C46951" s="1"/>
    </row>
    <row r="46952" spans="3:3">
      <c r="C46952" s="1"/>
    </row>
    <row r="46953" spans="3:3">
      <c r="C46953" s="1"/>
    </row>
    <row r="46954" spans="3:3">
      <c r="C46954" s="1"/>
    </row>
    <row r="46955" spans="3:3">
      <c r="C46955" s="1"/>
    </row>
    <row r="46956" spans="3:3">
      <c r="C46956" s="1"/>
    </row>
    <row r="46957" spans="3:3">
      <c r="C46957" s="1"/>
    </row>
    <row r="46958" spans="3:3">
      <c r="C46958" s="1"/>
    </row>
    <row r="46959" spans="3:3">
      <c r="C46959" s="1"/>
    </row>
    <row r="46960" spans="3:3">
      <c r="C46960" s="1"/>
    </row>
    <row r="46961" spans="3:3">
      <c r="C46961" s="1"/>
    </row>
    <row r="46962" spans="3:3">
      <c r="C46962" s="1"/>
    </row>
    <row r="46963" spans="3:3">
      <c r="C46963" s="1"/>
    </row>
    <row r="46964" spans="3:3">
      <c r="C46964" s="1"/>
    </row>
    <row r="46965" spans="3:3">
      <c r="C46965" s="1"/>
    </row>
    <row r="46966" spans="3:3">
      <c r="C46966" s="1"/>
    </row>
    <row r="46967" spans="3:3">
      <c r="C46967" s="1"/>
    </row>
    <row r="46968" spans="3:3">
      <c r="C46968" s="1"/>
    </row>
    <row r="46969" spans="3:3">
      <c r="C46969" s="1"/>
    </row>
    <row r="46970" spans="3:3">
      <c r="C46970" s="1"/>
    </row>
    <row r="46971" spans="3:3">
      <c r="C46971" s="1"/>
    </row>
    <row r="46972" spans="3:3">
      <c r="C46972" s="1"/>
    </row>
    <row r="46973" spans="3:3">
      <c r="C46973" s="1"/>
    </row>
    <row r="46974" spans="3:3">
      <c r="C46974" s="1"/>
    </row>
    <row r="46975" spans="3:3">
      <c r="C46975" s="1"/>
    </row>
    <row r="46976" spans="3:3">
      <c r="C46976" s="1"/>
    </row>
    <row r="46977" spans="3:3">
      <c r="C46977" s="1"/>
    </row>
    <row r="46978" spans="3:3">
      <c r="C46978" s="1"/>
    </row>
    <row r="46979" spans="3:3">
      <c r="C46979" s="1"/>
    </row>
    <row r="46980" spans="3:3">
      <c r="C46980" s="1"/>
    </row>
    <row r="46981" spans="3:3">
      <c r="C46981" s="1"/>
    </row>
    <row r="46982" spans="3:3">
      <c r="C46982" s="1"/>
    </row>
    <row r="46983" spans="3:3">
      <c r="C46983" s="1"/>
    </row>
    <row r="46984" spans="3:3">
      <c r="C46984" s="1"/>
    </row>
    <row r="46985" spans="3:3">
      <c r="C46985" s="1"/>
    </row>
    <row r="46986" spans="3:3">
      <c r="C46986" s="1"/>
    </row>
    <row r="46987" spans="3:3">
      <c r="C46987" s="1"/>
    </row>
    <row r="46988" spans="3:3">
      <c r="C46988" s="1"/>
    </row>
    <row r="46989" spans="3:3">
      <c r="C46989" s="1"/>
    </row>
    <row r="46990" spans="3:3">
      <c r="C46990" s="1"/>
    </row>
    <row r="46991" spans="3:3">
      <c r="C46991" s="1"/>
    </row>
    <row r="46992" spans="3:3">
      <c r="C46992" s="1"/>
    </row>
    <row r="46993" spans="3:3">
      <c r="C46993" s="1"/>
    </row>
    <row r="46994" spans="3:3">
      <c r="C46994" s="1"/>
    </row>
    <row r="46995" spans="3:3">
      <c r="C46995" s="1"/>
    </row>
    <row r="46996" spans="3:3">
      <c r="C46996" s="1"/>
    </row>
    <row r="46997" spans="3:3">
      <c r="C46997" s="1"/>
    </row>
    <row r="46998" spans="3:3">
      <c r="C46998" s="1"/>
    </row>
    <row r="46999" spans="3:3">
      <c r="C46999" s="1"/>
    </row>
    <row r="47000" spans="3:3">
      <c r="C47000" s="1"/>
    </row>
    <row r="47001" spans="3:3">
      <c r="C47001" s="1"/>
    </row>
    <row r="47002" spans="3:3">
      <c r="C47002" s="1"/>
    </row>
    <row r="47003" spans="3:3">
      <c r="C47003" s="1"/>
    </row>
    <row r="47004" spans="3:3">
      <c r="C47004" s="1"/>
    </row>
    <row r="47005" spans="3:3">
      <c r="C47005" s="1"/>
    </row>
    <row r="47006" spans="3:3">
      <c r="C47006" s="1"/>
    </row>
    <row r="47007" spans="3:3">
      <c r="C47007" s="1"/>
    </row>
    <row r="47008" spans="3:3">
      <c r="C47008" s="1"/>
    </row>
    <row r="47009" spans="3:3">
      <c r="C47009" s="1"/>
    </row>
    <row r="47010" spans="3:3">
      <c r="C47010" s="1"/>
    </row>
    <row r="47011" spans="3:3">
      <c r="C47011" s="1"/>
    </row>
    <row r="47012" spans="3:3">
      <c r="C47012" s="1"/>
    </row>
    <row r="47013" spans="3:3">
      <c r="C47013" s="1"/>
    </row>
    <row r="47014" spans="3:3">
      <c r="C47014" s="1"/>
    </row>
    <row r="47015" spans="3:3">
      <c r="C47015" s="1"/>
    </row>
    <row r="47016" spans="3:3">
      <c r="C47016" s="1"/>
    </row>
    <row r="47017" spans="3:3">
      <c r="C47017" s="1"/>
    </row>
    <row r="47018" spans="3:3">
      <c r="C47018" s="1"/>
    </row>
    <row r="47019" spans="3:3">
      <c r="C47019" s="1"/>
    </row>
    <row r="47020" spans="3:3">
      <c r="C47020" s="1"/>
    </row>
    <row r="47021" spans="3:3">
      <c r="C47021" s="1"/>
    </row>
    <row r="47022" spans="3:3">
      <c r="C47022" s="1"/>
    </row>
    <row r="47023" spans="3:3">
      <c r="C47023" s="1"/>
    </row>
    <row r="47024" spans="3:3">
      <c r="C47024" s="1"/>
    </row>
    <row r="47025" spans="3:3">
      <c r="C47025" s="1"/>
    </row>
    <row r="47026" spans="3:3">
      <c r="C47026" s="1"/>
    </row>
    <row r="47027" spans="3:3">
      <c r="C47027" s="1"/>
    </row>
    <row r="47028" spans="3:3">
      <c r="C47028" s="1"/>
    </row>
    <row r="47029" spans="3:3">
      <c r="C47029" s="1"/>
    </row>
    <row r="47030" spans="3:3">
      <c r="C47030" s="1"/>
    </row>
    <row r="47031" spans="3:3">
      <c r="C47031" s="1"/>
    </row>
    <row r="47032" spans="3:3">
      <c r="C47032" s="1"/>
    </row>
    <row r="47033" spans="3:3">
      <c r="C47033" s="1"/>
    </row>
    <row r="47034" spans="3:3">
      <c r="C47034" s="1"/>
    </row>
    <row r="47035" spans="3:3">
      <c r="C47035" s="1"/>
    </row>
    <row r="47036" spans="3:3">
      <c r="C47036" s="1"/>
    </row>
    <row r="47037" spans="3:3">
      <c r="C47037" s="1"/>
    </row>
    <row r="47038" spans="3:3">
      <c r="C47038" s="1"/>
    </row>
    <row r="47039" spans="3:3">
      <c r="C47039" s="1"/>
    </row>
    <row r="47040" spans="3:3">
      <c r="C47040" s="1"/>
    </row>
    <row r="47041" spans="3:3">
      <c r="C47041" s="1"/>
    </row>
    <row r="47042" spans="3:3">
      <c r="C47042" s="1"/>
    </row>
    <row r="47043" spans="3:3">
      <c r="C47043" s="1"/>
    </row>
    <row r="47044" spans="3:3">
      <c r="C47044" s="1"/>
    </row>
    <row r="47045" spans="3:3">
      <c r="C47045" s="1"/>
    </row>
    <row r="47046" spans="3:3">
      <c r="C47046" s="1"/>
    </row>
    <row r="47047" spans="3:3">
      <c r="C47047" s="1"/>
    </row>
    <row r="47048" spans="3:3">
      <c r="C47048" s="1"/>
    </row>
    <row r="47049" spans="3:3">
      <c r="C47049" s="1"/>
    </row>
    <row r="47050" spans="3:3">
      <c r="C47050" s="1"/>
    </row>
    <row r="47051" spans="3:3">
      <c r="C47051" s="1"/>
    </row>
    <row r="47052" spans="3:3">
      <c r="C47052" s="1"/>
    </row>
    <row r="47053" spans="3:3">
      <c r="C47053" s="1"/>
    </row>
    <row r="47054" spans="3:3">
      <c r="C47054" s="1"/>
    </row>
    <row r="47055" spans="3:3">
      <c r="C47055" s="1"/>
    </row>
    <row r="47056" spans="3:3">
      <c r="C47056" s="1"/>
    </row>
    <row r="47057" spans="3:3">
      <c r="C47057" s="1"/>
    </row>
    <row r="47058" spans="3:3">
      <c r="C47058" s="1"/>
    </row>
    <row r="47059" spans="3:3">
      <c r="C47059" s="1"/>
    </row>
    <row r="47060" spans="3:3">
      <c r="C47060" s="1"/>
    </row>
    <row r="47061" spans="3:3">
      <c r="C47061" s="1"/>
    </row>
    <row r="47062" spans="3:3">
      <c r="C47062" s="1"/>
    </row>
    <row r="47063" spans="3:3">
      <c r="C47063" s="1"/>
    </row>
    <row r="47064" spans="3:3">
      <c r="C47064" s="1"/>
    </row>
    <row r="47065" spans="3:3">
      <c r="C47065" s="1"/>
    </row>
    <row r="47066" spans="3:3">
      <c r="C47066" s="1"/>
    </row>
    <row r="47067" spans="3:3">
      <c r="C47067" s="1"/>
    </row>
    <row r="47068" spans="3:3">
      <c r="C47068" s="1"/>
    </row>
    <row r="47069" spans="3:3">
      <c r="C47069" s="1"/>
    </row>
    <row r="47070" spans="3:3">
      <c r="C47070" s="1"/>
    </row>
    <row r="47071" spans="3:3">
      <c r="C47071" s="1"/>
    </row>
    <row r="47072" spans="3:3">
      <c r="C47072" s="1"/>
    </row>
    <row r="47073" spans="3:3">
      <c r="C47073" s="1"/>
    </row>
    <row r="47074" spans="3:3">
      <c r="C47074" s="1"/>
    </row>
    <row r="47075" spans="3:3">
      <c r="C47075" s="1"/>
    </row>
    <row r="47076" spans="3:3">
      <c r="C47076" s="1"/>
    </row>
    <row r="47077" spans="3:3">
      <c r="C47077" s="1"/>
    </row>
    <row r="47078" spans="3:3">
      <c r="C47078" s="1"/>
    </row>
    <row r="47079" spans="3:3">
      <c r="C47079" s="1"/>
    </row>
    <row r="47080" spans="3:3">
      <c r="C47080" s="1"/>
    </row>
    <row r="47081" spans="3:3">
      <c r="C47081" s="1"/>
    </row>
    <row r="47082" spans="3:3">
      <c r="C47082" s="1"/>
    </row>
    <row r="47083" spans="3:3">
      <c r="C47083" s="1"/>
    </row>
    <row r="47084" spans="3:3">
      <c r="C47084" s="1"/>
    </row>
    <row r="47085" spans="3:3">
      <c r="C47085" s="1"/>
    </row>
    <row r="47086" spans="3:3">
      <c r="C47086" s="1"/>
    </row>
    <row r="47087" spans="3:3">
      <c r="C47087" s="1"/>
    </row>
    <row r="47088" spans="3:3">
      <c r="C47088" s="1"/>
    </row>
    <row r="47089" spans="3:3">
      <c r="C47089" s="1"/>
    </row>
    <row r="47090" spans="3:3">
      <c r="C47090" s="1"/>
    </row>
    <row r="47091" spans="3:3">
      <c r="C47091" s="1"/>
    </row>
    <row r="47092" spans="3:3">
      <c r="C47092" s="1"/>
    </row>
    <row r="47093" spans="3:3">
      <c r="C47093" s="1"/>
    </row>
    <row r="47094" spans="3:3">
      <c r="C47094" s="1"/>
    </row>
    <row r="47095" spans="3:3">
      <c r="C47095" s="1"/>
    </row>
    <row r="47096" spans="3:3">
      <c r="C47096" s="1"/>
    </row>
    <row r="47097" spans="3:3">
      <c r="C47097" s="1"/>
    </row>
    <row r="47098" spans="3:3">
      <c r="C47098" s="1"/>
    </row>
    <row r="47099" spans="3:3">
      <c r="C47099" s="1"/>
    </row>
    <row r="47100" spans="3:3">
      <c r="C47100" s="1"/>
    </row>
    <row r="47101" spans="3:3">
      <c r="C47101" s="1"/>
    </row>
    <row r="47102" spans="3:3">
      <c r="C47102" s="1"/>
    </row>
    <row r="47103" spans="3:3">
      <c r="C47103" s="1"/>
    </row>
    <row r="47104" spans="3:3">
      <c r="C47104" s="1"/>
    </row>
    <row r="47105" spans="3:3">
      <c r="C47105" s="1"/>
    </row>
    <row r="47106" spans="3:3">
      <c r="C47106" s="1"/>
    </row>
    <row r="47107" spans="3:3">
      <c r="C47107" s="1"/>
    </row>
    <row r="47108" spans="3:3">
      <c r="C47108" s="1"/>
    </row>
    <row r="47109" spans="3:3">
      <c r="C47109" s="1"/>
    </row>
    <row r="47110" spans="3:3">
      <c r="C47110" s="1"/>
    </row>
    <row r="47111" spans="3:3">
      <c r="C47111" s="1"/>
    </row>
    <row r="47112" spans="3:3">
      <c r="C47112" s="1"/>
    </row>
    <row r="47113" spans="3:3">
      <c r="C47113" s="1"/>
    </row>
    <row r="47114" spans="3:3">
      <c r="C47114" s="1"/>
    </row>
    <row r="47115" spans="3:3">
      <c r="C47115" s="1"/>
    </row>
    <row r="47116" spans="3:3">
      <c r="C47116" s="1"/>
    </row>
    <row r="47117" spans="3:3">
      <c r="C47117" s="1"/>
    </row>
    <row r="47118" spans="3:3">
      <c r="C47118" s="1"/>
    </row>
    <row r="47119" spans="3:3">
      <c r="C47119" s="1"/>
    </row>
    <row r="47120" spans="3:3">
      <c r="C47120" s="1"/>
    </row>
    <row r="47121" spans="3:3">
      <c r="C47121" s="1"/>
    </row>
    <row r="47122" spans="3:3">
      <c r="C47122" s="1"/>
    </row>
    <row r="47123" spans="3:3">
      <c r="C47123" s="1"/>
    </row>
    <row r="47124" spans="3:3">
      <c r="C47124" s="1"/>
    </row>
    <row r="47125" spans="3:3">
      <c r="C47125" s="1"/>
    </row>
    <row r="47126" spans="3:3">
      <c r="C47126" s="1"/>
    </row>
    <row r="47127" spans="3:3">
      <c r="C47127" s="1"/>
    </row>
    <row r="47128" spans="3:3">
      <c r="C47128" s="1"/>
    </row>
    <row r="47129" spans="3:3">
      <c r="C47129" s="1"/>
    </row>
    <row r="47130" spans="3:3">
      <c r="C47130" s="1"/>
    </row>
    <row r="47131" spans="3:3">
      <c r="C47131" s="1"/>
    </row>
    <row r="47132" spans="3:3">
      <c r="C47132" s="1"/>
    </row>
    <row r="47133" spans="3:3">
      <c r="C47133" s="1"/>
    </row>
    <row r="47134" spans="3:3">
      <c r="C47134" s="1"/>
    </row>
    <row r="47135" spans="3:3">
      <c r="C47135" s="1"/>
    </row>
    <row r="47136" spans="3:3">
      <c r="C47136" s="1"/>
    </row>
    <row r="47137" spans="3:3">
      <c r="C47137" s="1"/>
    </row>
    <row r="47138" spans="3:3">
      <c r="C47138" s="1"/>
    </row>
    <row r="47139" spans="3:3">
      <c r="C47139" s="1"/>
    </row>
    <row r="47140" spans="3:3">
      <c r="C47140" s="1"/>
    </row>
    <row r="47141" spans="3:3">
      <c r="C47141" s="1"/>
    </row>
    <row r="47142" spans="3:3">
      <c r="C47142" s="1"/>
    </row>
    <row r="47143" spans="3:3">
      <c r="C47143" s="1"/>
    </row>
    <row r="47144" spans="3:3">
      <c r="C47144" s="1"/>
    </row>
    <row r="47145" spans="3:3">
      <c r="C47145" s="1"/>
    </row>
    <row r="47146" spans="3:3">
      <c r="C47146" s="1"/>
    </row>
    <row r="47147" spans="3:3">
      <c r="C47147" s="1"/>
    </row>
    <row r="47148" spans="3:3">
      <c r="C47148" s="1"/>
    </row>
    <row r="47149" spans="3:3">
      <c r="C47149" s="1"/>
    </row>
    <row r="47150" spans="3:3">
      <c r="C47150" s="1"/>
    </row>
    <row r="47151" spans="3:3">
      <c r="C47151" s="1"/>
    </row>
    <row r="47152" spans="3:3">
      <c r="C47152" s="1"/>
    </row>
    <row r="47153" spans="3:3">
      <c r="C47153" s="1"/>
    </row>
    <row r="47154" spans="3:3">
      <c r="C47154" s="1"/>
    </row>
    <row r="47155" spans="3:3">
      <c r="C47155" s="1"/>
    </row>
    <row r="47156" spans="3:3">
      <c r="C47156" s="1"/>
    </row>
    <row r="47157" spans="3:3">
      <c r="C47157" s="1"/>
    </row>
    <row r="47158" spans="3:3">
      <c r="C47158" s="1"/>
    </row>
    <row r="47159" spans="3:3">
      <c r="C47159" s="1"/>
    </row>
    <row r="47160" spans="3:3">
      <c r="C47160" s="1"/>
    </row>
    <row r="47161" spans="3:3">
      <c r="C47161" s="1"/>
    </row>
    <row r="47162" spans="3:3">
      <c r="C47162" s="1"/>
    </row>
    <row r="47163" spans="3:3">
      <c r="C47163" s="1"/>
    </row>
    <row r="47164" spans="3:3">
      <c r="C47164" s="1"/>
    </row>
    <row r="47165" spans="3:3">
      <c r="C47165" s="1"/>
    </row>
    <row r="47166" spans="3:3">
      <c r="C47166" s="1"/>
    </row>
    <row r="47167" spans="3:3">
      <c r="C47167" s="1"/>
    </row>
    <row r="47168" spans="3:3">
      <c r="C47168" s="1"/>
    </row>
    <row r="47169" spans="3:3">
      <c r="C47169" s="1"/>
    </row>
    <row r="47170" spans="3:3">
      <c r="C47170" s="1"/>
    </row>
    <row r="47171" spans="3:3">
      <c r="C47171" s="1"/>
    </row>
    <row r="47172" spans="3:3">
      <c r="C47172" s="1"/>
    </row>
    <row r="47173" spans="3:3">
      <c r="C47173" s="1"/>
    </row>
    <row r="47174" spans="3:3">
      <c r="C47174" s="1"/>
    </row>
    <row r="47175" spans="3:3">
      <c r="C47175" s="1"/>
    </row>
    <row r="47176" spans="3:3">
      <c r="C47176" s="1"/>
    </row>
    <row r="47177" spans="3:3">
      <c r="C47177" s="1"/>
    </row>
    <row r="47178" spans="3:3">
      <c r="C47178" s="1"/>
    </row>
    <row r="47179" spans="3:3">
      <c r="C47179" s="1"/>
    </row>
    <row r="47180" spans="3:3">
      <c r="C47180" s="1"/>
    </row>
    <row r="47181" spans="3:3">
      <c r="C47181" s="1"/>
    </row>
    <row r="47182" spans="3:3">
      <c r="C47182" s="1"/>
    </row>
    <row r="47183" spans="3:3">
      <c r="C47183" s="1"/>
    </row>
    <row r="47184" spans="3:3">
      <c r="C47184" s="1"/>
    </row>
    <row r="47185" spans="3:3">
      <c r="C47185" s="1"/>
    </row>
    <row r="47186" spans="3:3">
      <c r="C47186" s="1"/>
    </row>
    <row r="47187" spans="3:3">
      <c r="C47187" s="1"/>
    </row>
    <row r="47188" spans="3:3">
      <c r="C47188" s="1"/>
    </row>
    <row r="47189" spans="3:3">
      <c r="C47189" s="1"/>
    </row>
    <row r="47190" spans="3:3">
      <c r="C47190" s="1"/>
    </row>
    <row r="47191" spans="3:3">
      <c r="C47191" s="1"/>
    </row>
    <row r="47192" spans="3:3">
      <c r="C47192" s="1"/>
    </row>
    <row r="47193" spans="3:3">
      <c r="C47193" s="1"/>
    </row>
    <row r="47194" spans="3:3">
      <c r="C47194" s="1"/>
    </row>
    <row r="47195" spans="3:3">
      <c r="C47195" s="1"/>
    </row>
    <row r="47196" spans="3:3">
      <c r="C47196" s="1"/>
    </row>
    <row r="47197" spans="3:3">
      <c r="C47197" s="1"/>
    </row>
    <row r="47198" spans="3:3">
      <c r="C47198" s="1"/>
    </row>
    <row r="47199" spans="3:3">
      <c r="C47199" s="1"/>
    </row>
    <row r="47200" spans="3:3">
      <c r="C47200" s="1"/>
    </row>
    <row r="47201" spans="3:3">
      <c r="C47201" s="1"/>
    </row>
    <row r="47202" spans="3:3">
      <c r="C47202" s="1"/>
    </row>
    <row r="47203" spans="3:3">
      <c r="C47203" s="1"/>
    </row>
    <row r="47204" spans="3:3">
      <c r="C47204" s="1"/>
    </row>
    <row r="47205" spans="3:3">
      <c r="C47205" s="1"/>
    </row>
    <row r="47206" spans="3:3">
      <c r="C47206" s="1"/>
    </row>
    <row r="47207" spans="3:3">
      <c r="C47207" s="1"/>
    </row>
    <row r="47208" spans="3:3">
      <c r="C47208" s="1"/>
    </row>
    <row r="47209" spans="3:3">
      <c r="C47209" s="1"/>
    </row>
    <row r="47210" spans="3:3">
      <c r="C47210" s="1"/>
    </row>
    <row r="47211" spans="3:3">
      <c r="C47211" s="1"/>
    </row>
    <row r="47212" spans="3:3">
      <c r="C47212" s="1"/>
    </row>
    <row r="47213" spans="3:3">
      <c r="C47213" s="1"/>
    </row>
    <row r="47214" spans="3:3">
      <c r="C47214" s="1"/>
    </row>
    <row r="47215" spans="3:3">
      <c r="C47215" s="1"/>
    </row>
    <row r="47216" spans="3:3">
      <c r="C47216" s="1"/>
    </row>
    <row r="47217" spans="3:3">
      <c r="C47217" s="1"/>
    </row>
    <row r="47218" spans="3:3">
      <c r="C47218" s="1"/>
    </row>
    <row r="47219" spans="3:3">
      <c r="C47219" s="1"/>
    </row>
    <row r="47220" spans="3:3">
      <c r="C47220" s="1"/>
    </row>
    <row r="47221" spans="3:3">
      <c r="C47221" s="1"/>
    </row>
    <row r="47222" spans="3:3">
      <c r="C47222" s="1"/>
    </row>
    <row r="47223" spans="3:3">
      <c r="C47223" s="1"/>
    </row>
    <row r="47224" spans="3:3">
      <c r="C47224" s="1"/>
    </row>
    <row r="47225" spans="3:3">
      <c r="C47225" s="1"/>
    </row>
    <row r="47226" spans="3:3">
      <c r="C47226" s="1"/>
    </row>
    <row r="47227" spans="3:3">
      <c r="C47227" s="1"/>
    </row>
    <row r="47228" spans="3:3">
      <c r="C47228" s="1"/>
    </row>
    <row r="47229" spans="3:3">
      <c r="C47229" s="1"/>
    </row>
    <row r="47230" spans="3:3">
      <c r="C47230" s="1"/>
    </row>
    <row r="47231" spans="3:3">
      <c r="C47231" s="1"/>
    </row>
    <row r="47232" spans="3:3">
      <c r="C47232" s="1"/>
    </row>
    <row r="47233" spans="3:3">
      <c r="C47233" s="1"/>
    </row>
    <row r="47234" spans="3:3">
      <c r="C47234" s="1"/>
    </row>
    <row r="47235" spans="3:3">
      <c r="C47235" s="1"/>
    </row>
    <row r="47236" spans="3:3">
      <c r="C47236" s="1"/>
    </row>
    <row r="47237" spans="3:3">
      <c r="C47237" s="1"/>
    </row>
    <row r="47238" spans="3:3">
      <c r="C47238" s="1"/>
    </row>
    <row r="47239" spans="3:3">
      <c r="C47239" s="1"/>
    </row>
    <row r="47240" spans="3:3">
      <c r="C47240" s="1"/>
    </row>
    <row r="47241" spans="3:3">
      <c r="C47241" s="1"/>
    </row>
    <row r="47242" spans="3:3">
      <c r="C47242" s="1"/>
    </row>
    <row r="47243" spans="3:3">
      <c r="C47243" s="1"/>
    </row>
    <row r="47244" spans="3:3">
      <c r="C47244" s="1"/>
    </row>
    <row r="47245" spans="3:3">
      <c r="C47245" s="1"/>
    </row>
    <row r="47246" spans="3:3">
      <c r="C47246" s="1"/>
    </row>
    <row r="47247" spans="3:3">
      <c r="C47247" s="1"/>
    </row>
    <row r="47248" spans="3:3">
      <c r="C47248" s="1"/>
    </row>
    <row r="47249" spans="3:3">
      <c r="C47249" s="1"/>
    </row>
    <row r="47250" spans="3:3">
      <c r="C47250" s="1"/>
    </row>
    <row r="47251" spans="3:3">
      <c r="C47251" s="1"/>
    </row>
    <row r="47252" spans="3:3">
      <c r="C47252" s="1"/>
    </row>
    <row r="47253" spans="3:3">
      <c r="C47253" s="1"/>
    </row>
    <row r="47254" spans="3:3">
      <c r="C47254" s="1"/>
    </row>
    <row r="47255" spans="3:3">
      <c r="C47255" s="1"/>
    </row>
    <row r="47256" spans="3:3">
      <c r="C47256" s="1"/>
    </row>
    <row r="47257" spans="3:3">
      <c r="C47257" s="1"/>
    </row>
    <row r="47258" spans="3:3">
      <c r="C47258" s="1"/>
    </row>
    <row r="47259" spans="3:3">
      <c r="C47259" s="1"/>
    </row>
    <row r="47260" spans="3:3">
      <c r="C47260" s="1"/>
    </row>
    <row r="47261" spans="3:3">
      <c r="C47261" s="1"/>
    </row>
    <row r="47262" spans="3:3">
      <c r="C47262" s="1"/>
    </row>
    <row r="47263" spans="3:3">
      <c r="C47263" s="1"/>
    </row>
    <row r="47264" spans="3:3">
      <c r="C47264" s="1"/>
    </row>
    <row r="47265" spans="3:3">
      <c r="C47265" s="1"/>
    </row>
    <row r="47266" spans="3:3">
      <c r="C47266" s="1"/>
    </row>
    <row r="47267" spans="3:3">
      <c r="C47267" s="1"/>
    </row>
    <row r="47268" spans="3:3">
      <c r="C47268" s="1"/>
    </row>
    <row r="47269" spans="3:3">
      <c r="C47269" s="1"/>
    </row>
    <row r="47270" spans="3:3">
      <c r="C47270" s="1"/>
    </row>
    <row r="47271" spans="3:3">
      <c r="C47271" s="1"/>
    </row>
    <row r="47272" spans="3:3">
      <c r="C47272" s="1"/>
    </row>
    <row r="47273" spans="3:3">
      <c r="C47273" s="1"/>
    </row>
    <row r="47274" spans="3:3">
      <c r="C47274" s="1"/>
    </row>
    <row r="47275" spans="3:3">
      <c r="C47275" s="1"/>
    </row>
    <row r="47276" spans="3:3">
      <c r="C47276" s="1"/>
    </row>
    <row r="47277" spans="3:3">
      <c r="C47277" s="1"/>
    </row>
    <row r="47278" spans="3:3">
      <c r="C47278" s="1"/>
    </row>
    <row r="47279" spans="3:3">
      <c r="C47279" s="1"/>
    </row>
    <row r="47280" spans="3:3">
      <c r="C47280" s="1"/>
    </row>
    <row r="47281" spans="3:3">
      <c r="C47281" s="1"/>
    </row>
    <row r="47282" spans="3:3">
      <c r="C47282" s="1"/>
    </row>
    <row r="47283" spans="3:3">
      <c r="C47283" s="1"/>
    </row>
    <row r="47284" spans="3:3">
      <c r="C47284" s="1"/>
    </row>
    <row r="47285" spans="3:3">
      <c r="C47285" s="1"/>
    </row>
    <row r="47286" spans="3:3">
      <c r="C47286" s="1"/>
    </row>
    <row r="47287" spans="3:3">
      <c r="C47287" s="1"/>
    </row>
    <row r="47288" spans="3:3">
      <c r="C47288" s="1"/>
    </row>
    <row r="47289" spans="3:3">
      <c r="C47289" s="1"/>
    </row>
    <row r="47290" spans="3:3">
      <c r="C47290" s="1"/>
    </row>
    <row r="47291" spans="3:3">
      <c r="C47291" s="1"/>
    </row>
    <row r="47292" spans="3:3">
      <c r="C47292" s="1"/>
    </row>
    <row r="47293" spans="3:3">
      <c r="C47293" s="1"/>
    </row>
    <row r="47294" spans="3:3">
      <c r="C47294" s="1"/>
    </row>
    <row r="47295" spans="3:3">
      <c r="C47295" s="1"/>
    </row>
    <row r="47296" spans="3:3">
      <c r="C47296" s="1"/>
    </row>
    <row r="47297" spans="3:3">
      <c r="C47297" s="1"/>
    </row>
    <row r="47298" spans="3:3">
      <c r="C47298" s="1"/>
    </row>
    <row r="47299" spans="3:3">
      <c r="C47299" s="1"/>
    </row>
    <row r="47300" spans="3:3">
      <c r="C47300" s="1"/>
    </row>
    <row r="47301" spans="3:3">
      <c r="C47301" s="1"/>
    </row>
    <row r="47302" spans="3:3">
      <c r="C47302" s="1"/>
    </row>
    <row r="47303" spans="3:3">
      <c r="C47303" s="1"/>
    </row>
    <row r="47304" spans="3:3">
      <c r="C47304" s="1"/>
    </row>
    <row r="47305" spans="3:3">
      <c r="C47305" s="1"/>
    </row>
    <row r="47306" spans="3:3">
      <c r="C47306" s="1"/>
    </row>
    <row r="47307" spans="3:3">
      <c r="C47307" s="1"/>
    </row>
    <row r="47308" spans="3:3">
      <c r="C47308" s="1"/>
    </row>
    <row r="47309" spans="3:3">
      <c r="C47309" s="1"/>
    </row>
    <row r="47310" spans="3:3">
      <c r="C47310" s="1"/>
    </row>
    <row r="47311" spans="3:3">
      <c r="C47311" s="1"/>
    </row>
    <row r="47312" spans="3:3">
      <c r="C47312" s="1"/>
    </row>
    <row r="47313" spans="3:3">
      <c r="C47313" s="1"/>
    </row>
    <row r="47314" spans="3:3">
      <c r="C47314" s="1"/>
    </row>
    <row r="47315" spans="3:3">
      <c r="C47315" s="1"/>
    </row>
    <row r="47316" spans="3:3">
      <c r="C47316" s="1"/>
    </row>
    <row r="47317" spans="3:3">
      <c r="C47317" s="1"/>
    </row>
    <row r="47318" spans="3:3">
      <c r="C47318" s="1"/>
    </row>
    <row r="47319" spans="3:3">
      <c r="C47319" s="1"/>
    </row>
    <row r="47320" spans="3:3">
      <c r="C47320" s="1"/>
    </row>
    <row r="47321" spans="3:3">
      <c r="C47321" s="1"/>
    </row>
    <row r="47322" spans="3:3">
      <c r="C47322" s="1"/>
    </row>
    <row r="47323" spans="3:3">
      <c r="C47323" s="1"/>
    </row>
    <row r="47324" spans="3:3">
      <c r="C47324" s="1"/>
    </row>
    <row r="47325" spans="3:3">
      <c r="C47325" s="1"/>
    </row>
    <row r="47326" spans="3:3">
      <c r="C47326" s="1"/>
    </row>
    <row r="47327" spans="3:3">
      <c r="C47327" s="1"/>
    </row>
    <row r="47328" spans="3:3">
      <c r="C47328" s="1"/>
    </row>
    <row r="47329" spans="3:3">
      <c r="C47329" s="1"/>
    </row>
    <row r="47330" spans="3:3">
      <c r="C47330" s="1"/>
    </row>
    <row r="47331" spans="3:3">
      <c r="C47331" s="1"/>
    </row>
    <row r="47332" spans="3:3">
      <c r="C47332" s="1"/>
    </row>
    <row r="47333" spans="3:3">
      <c r="C47333" s="1"/>
    </row>
    <row r="47334" spans="3:3">
      <c r="C47334" s="1"/>
    </row>
    <row r="47335" spans="3:3">
      <c r="C47335" s="1"/>
    </row>
    <row r="47336" spans="3:3">
      <c r="C47336" s="1"/>
    </row>
    <row r="47337" spans="3:3">
      <c r="C47337" s="1"/>
    </row>
    <row r="47338" spans="3:3">
      <c r="C47338" s="1"/>
    </row>
    <row r="47339" spans="3:3">
      <c r="C47339" s="1"/>
    </row>
    <row r="47340" spans="3:3">
      <c r="C47340" s="1"/>
    </row>
    <row r="47341" spans="3:3">
      <c r="C47341" s="1"/>
    </row>
    <row r="47342" spans="3:3">
      <c r="C47342" s="1"/>
    </row>
    <row r="47343" spans="3:3">
      <c r="C47343" s="1"/>
    </row>
    <row r="47344" spans="3:3">
      <c r="C47344" s="1"/>
    </row>
    <row r="47345" spans="3:3">
      <c r="C47345" s="1"/>
    </row>
    <row r="47346" spans="3:3">
      <c r="C47346" s="1"/>
    </row>
    <row r="47347" spans="3:3">
      <c r="C47347" s="1"/>
    </row>
    <row r="47348" spans="3:3">
      <c r="C47348" s="1"/>
    </row>
    <row r="47349" spans="3:3">
      <c r="C47349" s="1"/>
    </row>
    <row r="47350" spans="3:3">
      <c r="C47350" s="1"/>
    </row>
    <row r="47351" spans="3:3">
      <c r="C47351" s="1"/>
    </row>
    <row r="47352" spans="3:3">
      <c r="C47352" s="1"/>
    </row>
    <row r="47353" spans="3:3">
      <c r="C47353" s="1"/>
    </row>
    <row r="47354" spans="3:3">
      <c r="C47354" s="1"/>
    </row>
    <row r="47355" spans="3:3">
      <c r="C47355" s="1"/>
    </row>
    <row r="47356" spans="3:3">
      <c r="C47356" s="1"/>
    </row>
    <row r="47357" spans="3:3">
      <c r="C47357" s="1"/>
    </row>
    <row r="47358" spans="3:3">
      <c r="C47358" s="1"/>
    </row>
    <row r="47359" spans="3:3">
      <c r="C47359" s="1"/>
    </row>
    <row r="47360" spans="3:3">
      <c r="C47360" s="1"/>
    </row>
    <row r="47361" spans="3:3">
      <c r="C47361" s="1"/>
    </row>
    <row r="47362" spans="3:3">
      <c r="C47362" s="1"/>
    </row>
    <row r="47363" spans="3:3">
      <c r="C47363" s="1"/>
    </row>
    <row r="47364" spans="3:3">
      <c r="C47364" s="1"/>
    </row>
    <row r="47365" spans="3:3">
      <c r="C47365" s="1"/>
    </row>
    <row r="47366" spans="3:3">
      <c r="C47366" s="1"/>
    </row>
    <row r="47367" spans="3:3">
      <c r="C47367" s="1"/>
    </row>
    <row r="47368" spans="3:3">
      <c r="C47368" s="1"/>
    </row>
    <row r="47369" spans="3:3">
      <c r="C47369" s="1"/>
    </row>
    <row r="47370" spans="3:3">
      <c r="C47370" s="1"/>
    </row>
    <row r="47371" spans="3:3">
      <c r="C47371" s="1"/>
    </row>
    <row r="47372" spans="3:3">
      <c r="C47372" s="1"/>
    </row>
    <row r="47373" spans="3:3">
      <c r="C47373" s="1"/>
    </row>
    <row r="47374" spans="3:3">
      <c r="C47374" s="1"/>
    </row>
    <row r="47375" spans="3:3">
      <c r="C47375" s="1"/>
    </row>
    <row r="47376" spans="3:3">
      <c r="C47376" s="1"/>
    </row>
    <row r="47377" spans="3:3">
      <c r="C47377" s="1"/>
    </row>
    <row r="47378" spans="3:3">
      <c r="C47378" s="1"/>
    </row>
    <row r="47379" spans="3:3">
      <c r="C47379" s="1"/>
    </row>
    <row r="47380" spans="3:3">
      <c r="C47380" s="1"/>
    </row>
    <row r="47381" spans="3:3">
      <c r="C47381" s="1"/>
    </row>
    <row r="47382" spans="3:3">
      <c r="C47382" s="1"/>
    </row>
    <row r="47383" spans="3:3">
      <c r="C47383" s="1"/>
    </row>
    <row r="47384" spans="3:3">
      <c r="C47384" s="1"/>
    </row>
    <row r="47385" spans="3:3">
      <c r="C47385" s="1"/>
    </row>
    <row r="47386" spans="3:3">
      <c r="C47386" s="1"/>
    </row>
    <row r="47387" spans="3:3">
      <c r="C47387" s="1"/>
    </row>
    <row r="47388" spans="3:3">
      <c r="C47388" s="1"/>
    </row>
    <row r="47389" spans="3:3">
      <c r="C47389" s="1"/>
    </row>
    <row r="47390" spans="3:3">
      <c r="C47390" s="1"/>
    </row>
    <row r="47391" spans="3:3">
      <c r="C47391" s="1"/>
    </row>
    <row r="47392" spans="3:3">
      <c r="C47392" s="1"/>
    </row>
    <row r="47393" spans="3:3">
      <c r="C47393" s="1"/>
    </row>
    <row r="47394" spans="3:3">
      <c r="C47394" s="1"/>
    </row>
    <row r="47395" spans="3:3">
      <c r="C47395" s="1"/>
    </row>
    <row r="47396" spans="3:3">
      <c r="C47396" s="1"/>
    </row>
    <row r="47397" spans="3:3">
      <c r="C47397" s="1"/>
    </row>
    <row r="47398" spans="3:3">
      <c r="C47398" s="1"/>
    </row>
    <row r="47399" spans="3:3">
      <c r="C47399" s="1"/>
    </row>
    <row r="47400" spans="3:3">
      <c r="C47400" s="1"/>
    </row>
    <row r="47401" spans="3:3">
      <c r="C47401" s="1"/>
    </row>
    <row r="47402" spans="3:3">
      <c r="C47402" s="1"/>
    </row>
    <row r="47403" spans="3:3">
      <c r="C47403" s="1"/>
    </row>
    <row r="47404" spans="3:3">
      <c r="C47404" s="1"/>
    </row>
    <row r="47405" spans="3:3">
      <c r="C47405" s="1"/>
    </row>
    <row r="47406" spans="3:3">
      <c r="C47406" s="1"/>
    </row>
    <row r="47407" spans="3:3">
      <c r="C47407" s="1"/>
    </row>
    <row r="47408" spans="3:3">
      <c r="C47408" s="1"/>
    </row>
    <row r="47409" spans="3:3">
      <c r="C47409" s="1"/>
    </row>
    <row r="47410" spans="3:3">
      <c r="C47410" s="1"/>
    </row>
    <row r="47411" spans="3:3">
      <c r="C47411" s="1"/>
    </row>
    <row r="47412" spans="3:3">
      <c r="C47412" s="1"/>
    </row>
    <row r="47413" spans="3:3">
      <c r="C47413" s="1"/>
    </row>
    <row r="47414" spans="3:3">
      <c r="C47414" s="1"/>
    </row>
    <row r="47415" spans="3:3">
      <c r="C47415" s="1"/>
    </row>
    <row r="47416" spans="3:3">
      <c r="C47416" s="1"/>
    </row>
    <row r="47417" spans="3:3">
      <c r="C47417" s="1"/>
    </row>
    <row r="47418" spans="3:3">
      <c r="C47418" s="1"/>
    </row>
    <row r="47419" spans="3:3">
      <c r="C47419" s="1"/>
    </row>
    <row r="47420" spans="3:3">
      <c r="C47420" s="1"/>
    </row>
    <row r="47421" spans="3:3">
      <c r="C47421" s="1"/>
    </row>
    <row r="47422" spans="3:3">
      <c r="C47422" s="1"/>
    </row>
    <row r="47423" spans="3:3">
      <c r="C47423" s="1"/>
    </row>
    <row r="47424" spans="3:3">
      <c r="C47424" s="1"/>
    </row>
    <row r="47425" spans="3:3">
      <c r="C47425" s="1"/>
    </row>
    <row r="47426" spans="3:3">
      <c r="C47426" s="1"/>
    </row>
    <row r="47427" spans="3:3">
      <c r="C47427" s="1"/>
    </row>
    <row r="47428" spans="3:3">
      <c r="C47428" s="1"/>
    </row>
    <row r="47429" spans="3:3">
      <c r="C47429" s="1"/>
    </row>
    <row r="47430" spans="3:3">
      <c r="C47430" s="1"/>
    </row>
    <row r="47431" spans="3:3">
      <c r="C47431" s="1"/>
    </row>
    <row r="47432" spans="3:3">
      <c r="C47432" s="1"/>
    </row>
    <row r="47433" spans="3:3">
      <c r="C47433" s="1"/>
    </row>
    <row r="47434" spans="3:3">
      <c r="C47434" s="1"/>
    </row>
    <row r="47435" spans="3:3">
      <c r="C47435" s="1"/>
    </row>
    <row r="47436" spans="3:3">
      <c r="C47436" s="1"/>
    </row>
    <row r="47437" spans="3:3">
      <c r="C47437" s="1"/>
    </row>
    <row r="47438" spans="3:3">
      <c r="C47438" s="1"/>
    </row>
    <row r="47439" spans="3:3">
      <c r="C47439" s="1"/>
    </row>
    <row r="47440" spans="3:3">
      <c r="C47440" s="1"/>
    </row>
    <row r="47441" spans="3:3">
      <c r="C47441" s="1"/>
    </row>
    <row r="47442" spans="3:3">
      <c r="C47442" s="1"/>
    </row>
    <row r="47443" spans="3:3">
      <c r="C47443" s="1"/>
    </row>
    <row r="47444" spans="3:3">
      <c r="C47444" s="1"/>
    </row>
    <row r="47445" spans="3:3">
      <c r="C47445" s="1"/>
    </row>
    <row r="47446" spans="3:3">
      <c r="C47446" s="1"/>
    </row>
    <row r="47447" spans="3:3">
      <c r="C47447" s="1"/>
    </row>
    <row r="47448" spans="3:3">
      <c r="C47448" s="1"/>
    </row>
    <row r="47449" spans="3:3">
      <c r="C47449" s="1"/>
    </row>
    <row r="47450" spans="3:3">
      <c r="C47450" s="1"/>
    </row>
    <row r="47451" spans="3:3">
      <c r="C47451" s="1"/>
    </row>
    <row r="47452" spans="3:3">
      <c r="C47452" s="1"/>
    </row>
    <row r="47453" spans="3:3">
      <c r="C47453" s="1"/>
    </row>
    <row r="47454" spans="3:3">
      <c r="C47454" s="1"/>
    </row>
    <row r="47455" spans="3:3">
      <c r="C47455" s="1"/>
    </row>
    <row r="47456" spans="3:3">
      <c r="C47456" s="1"/>
    </row>
    <row r="47457" spans="3:3">
      <c r="C47457" s="1"/>
    </row>
    <row r="47458" spans="3:3">
      <c r="C47458" s="1"/>
    </row>
    <row r="47459" spans="3:3">
      <c r="C47459" s="1"/>
    </row>
    <row r="47460" spans="3:3">
      <c r="C47460" s="1"/>
    </row>
    <row r="47461" spans="3:3">
      <c r="C47461" s="1"/>
    </row>
    <row r="47462" spans="3:3">
      <c r="C47462" s="1"/>
    </row>
    <row r="47463" spans="3:3">
      <c r="C47463" s="1"/>
    </row>
    <row r="47464" spans="3:3">
      <c r="C47464" s="1"/>
    </row>
    <row r="47465" spans="3:3">
      <c r="C47465" s="1"/>
    </row>
    <row r="47466" spans="3:3">
      <c r="C47466" s="1"/>
    </row>
    <row r="47467" spans="3:3">
      <c r="C47467" s="1"/>
    </row>
    <row r="47468" spans="3:3">
      <c r="C47468" s="1"/>
    </row>
    <row r="47469" spans="3:3">
      <c r="C47469" s="1"/>
    </row>
    <row r="47470" spans="3:3">
      <c r="C47470" s="1"/>
    </row>
    <row r="47471" spans="3:3">
      <c r="C47471" s="1"/>
    </row>
    <row r="47472" spans="3:3">
      <c r="C47472" s="1"/>
    </row>
    <row r="47473" spans="3:3">
      <c r="C47473" s="1"/>
    </row>
    <row r="47474" spans="3:3">
      <c r="C47474" s="1"/>
    </row>
    <row r="47475" spans="3:3">
      <c r="C47475" s="1"/>
    </row>
    <row r="47476" spans="3:3">
      <c r="C47476" s="1"/>
    </row>
    <row r="47477" spans="3:3">
      <c r="C47477" s="1"/>
    </row>
    <row r="47478" spans="3:3">
      <c r="C47478" s="1"/>
    </row>
    <row r="47479" spans="3:3">
      <c r="C47479" s="1"/>
    </row>
    <row r="47480" spans="3:3">
      <c r="C47480" s="1"/>
    </row>
    <row r="47481" spans="3:3">
      <c r="C47481" s="1"/>
    </row>
    <row r="47482" spans="3:3">
      <c r="C47482" s="1"/>
    </row>
    <row r="47483" spans="3:3">
      <c r="C47483" s="1"/>
    </row>
    <row r="47484" spans="3:3">
      <c r="C47484" s="1"/>
    </row>
    <row r="47485" spans="3:3">
      <c r="C47485" s="1"/>
    </row>
    <row r="47486" spans="3:3">
      <c r="C47486" s="1"/>
    </row>
    <row r="47487" spans="3:3">
      <c r="C47487" s="1"/>
    </row>
    <row r="47488" spans="3:3">
      <c r="C47488" s="1"/>
    </row>
    <row r="47489" spans="3:3">
      <c r="C47489" s="1"/>
    </row>
    <row r="47490" spans="3:3">
      <c r="C47490" s="1"/>
    </row>
    <row r="47491" spans="3:3">
      <c r="C47491" s="1"/>
    </row>
    <row r="47492" spans="3:3">
      <c r="C47492" s="1"/>
    </row>
    <row r="47493" spans="3:3">
      <c r="C47493" s="1"/>
    </row>
    <row r="47494" spans="3:3">
      <c r="C47494" s="1"/>
    </row>
    <row r="47495" spans="3:3">
      <c r="C47495" s="1"/>
    </row>
    <row r="47496" spans="3:3">
      <c r="C47496" s="1"/>
    </row>
    <row r="47497" spans="3:3">
      <c r="C47497" s="1"/>
    </row>
    <row r="47498" spans="3:3">
      <c r="C47498" s="1"/>
    </row>
    <row r="47499" spans="3:3">
      <c r="C47499" s="1"/>
    </row>
    <row r="47500" spans="3:3">
      <c r="C47500" s="1"/>
    </row>
    <row r="47501" spans="3:3">
      <c r="C47501" s="1"/>
    </row>
    <row r="47502" spans="3:3">
      <c r="C47502" s="1"/>
    </row>
    <row r="47503" spans="3:3">
      <c r="C47503" s="1"/>
    </row>
    <row r="47504" spans="3:3">
      <c r="C47504" s="1"/>
    </row>
    <row r="47505" spans="3:3">
      <c r="C47505" s="1"/>
    </row>
    <row r="47506" spans="3:3">
      <c r="C47506" s="1"/>
    </row>
    <row r="47507" spans="3:3">
      <c r="C47507" s="1"/>
    </row>
    <row r="47508" spans="3:3">
      <c r="C47508" s="1"/>
    </row>
    <row r="47509" spans="3:3">
      <c r="C47509" s="1"/>
    </row>
    <row r="47510" spans="3:3">
      <c r="C47510" s="1"/>
    </row>
    <row r="47511" spans="3:3">
      <c r="C47511" s="1"/>
    </row>
    <row r="47512" spans="3:3">
      <c r="C47512" s="1"/>
    </row>
    <row r="47513" spans="3:3">
      <c r="C47513" s="1"/>
    </row>
    <row r="47514" spans="3:3">
      <c r="C47514" s="1"/>
    </row>
    <row r="47515" spans="3:3">
      <c r="C47515" s="1"/>
    </row>
    <row r="47516" spans="3:3">
      <c r="C47516" s="1"/>
    </row>
    <row r="47517" spans="3:3">
      <c r="C47517" s="1"/>
    </row>
    <row r="47518" spans="3:3">
      <c r="C47518" s="1"/>
    </row>
    <row r="47519" spans="3:3">
      <c r="C47519" s="1"/>
    </row>
    <row r="47520" spans="3:3">
      <c r="C47520" s="1"/>
    </row>
    <row r="47521" spans="3:3">
      <c r="C47521" s="1"/>
    </row>
    <row r="47522" spans="3:3">
      <c r="C47522" s="1"/>
    </row>
    <row r="47523" spans="3:3">
      <c r="C47523" s="1"/>
    </row>
    <row r="47524" spans="3:3">
      <c r="C47524" s="1"/>
    </row>
    <row r="47525" spans="3:3">
      <c r="C47525" s="1"/>
    </row>
    <row r="47526" spans="3:3">
      <c r="C47526" s="1"/>
    </row>
    <row r="47527" spans="3:3">
      <c r="C47527" s="1"/>
    </row>
    <row r="47528" spans="3:3">
      <c r="C47528" s="1"/>
    </row>
    <row r="47529" spans="3:3">
      <c r="C47529" s="1"/>
    </row>
    <row r="47530" spans="3:3">
      <c r="C47530" s="1"/>
    </row>
    <row r="47531" spans="3:3">
      <c r="C47531" s="1"/>
    </row>
    <row r="47532" spans="3:3">
      <c r="C47532" s="1"/>
    </row>
    <row r="47533" spans="3:3">
      <c r="C47533" s="1"/>
    </row>
    <row r="47534" spans="3:3">
      <c r="C47534" s="1"/>
    </row>
    <row r="47535" spans="3:3">
      <c r="C47535" s="1"/>
    </row>
    <row r="47536" spans="3:3">
      <c r="C47536" s="1"/>
    </row>
    <row r="47537" spans="3:3">
      <c r="C47537" s="1"/>
    </row>
    <row r="47538" spans="3:3">
      <c r="C47538" s="1"/>
    </row>
    <row r="47539" spans="3:3">
      <c r="C47539" s="1"/>
    </row>
    <row r="47540" spans="3:3">
      <c r="C47540" s="1"/>
    </row>
    <row r="47541" spans="3:3">
      <c r="C47541" s="1"/>
    </row>
    <row r="47542" spans="3:3">
      <c r="C47542" s="1"/>
    </row>
    <row r="47543" spans="3:3">
      <c r="C47543" s="1"/>
    </row>
    <row r="47544" spans="3:3">
      <c r="C47544" s="1"/>
    </row>
    <row r="47545" spans="3:3">
      <c r="C47545" s="1"/>
    </row>
    <row r="47546" spans="3:3">
      <c r="C47546" s="1"/>
    </row>
    <row r="47547" spans="3:3">
      <c r="C47547" s="1"/>
    </row>
    <row r="47548" spans="3:3">
      <c r="C47548" s="1"/>
    </row>
    <row r="47549" spans="3:3">
      <c r="C47549" s="1"/>
    </row>
    <row r="47550" spans="3:3">
      <c r="C47550" s="1"/>
    </row>
    <row r="47551" spans="3:3">
      <c r="C47551" s="1"/>
    </row>
    <row r="47552" spans="3:3">
      <c r="C47552" s="1"/>
    </row>
    <row r="47553" spans="3:3">
      <c r="C47553" s="1"/>
    </row>
    <row r="47554" spans="3:3">
      <c r="C47554" s="1"/>
    </row>
    <row r="47555" spans="3:3">
      <c r="C47555" s="1"/>
    </row>
    <row r="47556" spans="3:3">
      <c r="C47556" s="1"/>
    </row>
    <row r="47557" spans="3:3">
      <c r="C47557" s="1"/>
    </row>
    <row r="47558" spans="3:3">
      <c r="C47558" s="1"/>
    </row>
    <row r="47559" spans="3:3">
      <c r="C47559" s="1"/>
    </row>
    <row r="47560" spans="3:3">
      <c r="C47560" s="1"/>
    </row>
    <row r="47561" spans="3:3">
      <c r="C47561" s="1"/>
    </row>
    <row r="47562" spans="3:3">
      <c r="C47562" s="1"/>
    </row>
    <row r="47563" spans="3:3">
      <c r="C47563" s="1"/>
    </row>
    <row r="47564" spans="3:3">
      <c r="C47564" s="1"/>
    </row>
    <row r="47565" spans="3:3">
      <c r="C47565" s="1"/>
    </row>
    <row r="47566" spans="3:3">
      <c r="C47566" s="1"/>
    </row>
    <row r="47567" spans="3:3">
      <c r="C47567" s="1"/>
    </row>
    <row r="47568" spans="3:3">
      <c r="C47568" s="1"/>
    </row>
    <row r="47569" spans="3:3">
      <c r="C47569" s="1"/>
    </row>
    <row r="47570" spans="3:3">
      <c r="C47570" s="1"/>
    </row>
    <row r="47571" spans="3:3">
      <c r="C47571" s="1"/>
    </row>
    <row r="47572" spans="3:3">
      <c r="C47572" s="1"/>
    </row>
    <row r="47573" spans="3:3">
      <c r="C47573" s="1"/>
    </row>
    <row r="47574" spans="3:3">
      <c r="C47574" s="1"/>
    </row>
    <row r="47575" spans="3:3">
      <c r="C47575" s="1"/>
    </row>
    <row r="47576" spans="3:3">
      <c r="C47576" s="1"/>
    </row>
    <row r="47577" spans="3:3">
      <c r="C47577" s="1"/>
    </row>
    <row r="47578" spans="3:3">
      <c r="C47578" s="1"/>
    </row>
    <row r="47579" spans="3:3">
      <c r="C47579" s="1"/>
    </row>
    <row r="47580" spans="3:3">
      <c r="C47580" s="1"/>
    </row>
    <row r="47581" spans="3:3">
      <c r="C47581" s="1"/>
    </row>
    <row r="47582" spans="3:3">
      <c r="C47582" s="1"/>
    </row>
    <row r="47583" spans="3:3">
      <c r="C47583" s="1"/>
    </row>
    <row r="47584" spans="3:3">
      <c r="C47584" s="1"/>
    </row>
    <row r="47585" spans="3:3">
      <c r="C47585" s="1"/>
    </row>
    <row r="47586" spans="3:3">
      <c r="C47586" s="1"/>
    </row>
    <row r="47587" spans="3:3">
      <c r="C47587" s="1"/>
    </row>
    <row r="47588" spans="3:3">
      <c r="C47588" s="1"/>
    </row>
    <row r="47589" spans="3:3">
      <c r="C47589" s="1"/>
    </row>
    <row r="47590" spans="3:3">
      <c r="C47590" s="1"/>
    </row>
    <row r="47591" spans="3:3">
      <c r="C47591" s="1"/>
    </row>
    <row r="47592" spans="3:3">
      <c r="C47592" s="1"/>
    </row>
    <row r="47593" spans="3:3">
      <c r="C47593" s="1"/>
    </row>
    <row r="47594" spans="3:3">
      <c r="C47594" s="1"/>
    </row>
    <row r="47595" spans="3:3">
      <c r="C47595" s="1"/>
    </row>
    <row r="47596" spans="3:3">
      <c r="C47596" s="1"/>
    </row>
    <row r="47597" spans="3:3">
      <c r="C47597" s="1"/>
    </row>
    <row r="47598" spans="3:3">
      <c r="C47598" s="1"/>
    </row>
    <row r="47599" spans="3:3">
      <c r="C47599" s="1"/>
    </row>
    <row r="47600" spans="3:3">
      <c r="C47600" s="1"/>
    </row>
    <row r="47601" spans="3:3">
      <c r="C47601" s="1"/>
    </row>
    <row r="47602" spans="3:3">
      <c r="C47602" s="1"/>
    </row>
    <row r="47603" spans="3:3">
      <c r="C47603" s="1"/>
    </row>
    <row r="47604" spans="3:3">
      <c r="C47604" s="1"/>
    </row>
    <row r="47605" spans="3:3">
      <c r="C47605" s="1"/>
    </row>
    <row r="47606" spans="3:3">
      <c r="C47606" s="1"/>
    </row>
    <row r="47607" spans="3:3">
      <c r="C47607" s="1"/>
    </row>
    <row r="47608" spans="3:3">
      <c r="C47608" s="1"/>
    </row>
    <row r="47609" spans="3:3">
      <c r="C47609" s="1"/>
    </row>
    <row r="47610" spans="3:3">
      <c r="C47610" s="1"/>
    </row>
    <row r="47611" spans="3:3">
      <c r="C47611" s="1"/>
    </row>
    <row r="47612" spans="3:3">
      <c r="C47612" s="1"/>
    </row>
    <row r="47613" spans="3:3">
      <c r="C47613" s="1"/>
    </row>
    <row r="47614" spans="3:3">
      <c r="C47614" s="1"/>
    </row>
    <row r="47615" spans="3:3">
      <c r="C47615" s="1"/>
    </row>
    <row r="47616" spans="3:3">
      <c r="C47616" s="1"/>
    </row>
    <row r="47617" spans="3:3">
      <c r="C47617" s="1"/>
    </row>
    <row r="47618" spans="3:3">
      <c r="C47618" s="1"/>
    </row>
    <row r="47619" spans="3:3">
      <c r="C47619" s="1"/>
    </row>
    <row r="47620" spans="3:3">
      <c r="C47620" s="1"/>
    </row>
    <row r="47621" spans="3:3">
      <c r="C47621" s="1"/>
    </row>
    <row r="47622" spans="3:3">
      <c r="C47622" s="1"/>
    </row>
    <row r="47623" spans="3:3">
      <c r="C47623" s="1"/>
    </row>
    <row r="47624" spans="3:3">
      <c r="C47624" s="1"/>
    </row>
    <row r="47625" spans="3:3">
      <c r="C47625" s="1"/>
    </row>
    <row r="47626" spans="3:3">
      <c r="C47626" s="1"/>
    </row>
    <row r="47627" spans="3:3">
      <c r="C47627" s="1"/>
    </row>
    <row r="47628" spans="3:3">
      <c r="C47628" s="1"/>
    </row>
    <row r="47629" spans="3:3">
      <c r="C47629" s="1"/>
    </row>
    <row r="47630" spans="3:3">
      <c r="C47630" s="1"/>
    </row>
    <row r="47631" spans="3:3">
      <c r="C47631" s="1"/>
    </row>
    <row r="47632" spans="3:3">
      <c r="C47632" s="1"/>
    </row>
    <row r="47633" spans="3:3">
      <c r="C47633" s="1"/>
    </row>
    <row r="47634" spans="3:3">
      <c r="C47634" s="1"/>
    </row>
    <row r="47635" spans="3:3">
      <c r="C47635" s="1"/>
    </row>
    <row r="47636" spans="3:3">
      <c r="C47636" s="1"/>
    </row>
    <row r="47637" spans="3:3">
      <c r="C47637" s="1"/>
    </row>
    <row r="47638" spans="3:3">
      <c r="C47638" s="1"/>
    </row>
    <row r="47639" spans="3:3">
      <c r="C47639" s="1"/>
    </row>
    <row r="47640" spans="3:3">
      <c r="C47640" s="1"/>
    </row>
    <row r="47641" spans="3:3">
      <c r="C47641" s="1"/>
    </row>
    <row r="47642" spans="3:3">
      <c r="C47642" s="1"/>
    </row>
    <row r="47643" spans="3:3">
      <c r="C47643" s="1"/>
    </row>
    <row r="47644" spans="3:3">
      <c r="C47644" s="1"/>
    </row>
    <row r="47645" spans="3:3">
      <c r="C47645" s="1"/>
    </row>
    <row r="47646" spans="3:3">
      <c r="C47646" s="1"/>
    </row>
    <row r="47647" spans="3:3">
      <c r="C47647" s="1"/>
    </row>
    <row r="47648" spans="3:3">
      <c r="C47648" s="1"/>
    </row>
    <row r="47649" spans="3:3">
      <c r="C47649" s="1"/>
    </row>
    <row r="47650" spans="3:3">
      <c r="C47650" s="1"/>
    </row>
    <row r="47651" spans="3:3">
      <c r="C47651" s="1"/>
    </row>
    <row r="47652" spans="3:3">
      <c r="C47652" s="1"/>
    </row>
    <row r="47653" spans="3:3">
      <c r="C47653" s="1"/>
    </row>
    <row r="47654" spans="3:3">
      <c r="C47654" s="1"/>
    </row>
    <row r="47655" spans="3:3">
      <c r="C47655" s="1"/>
    </row>
    <row r="47656" spans="3:3">
      <c r="C47656" s="1"/>
    </row>
    <row r="47657" spans="3:3">
      <c r="C47657" s="1"/>
    </row>
    <row r="47658" spans="3:3">
      <c r="C47658" s="1"/>
    </row>
    <row r="47659" spans="3:3">
      <c r="C47659" s="1"/>
    </row>
    <row r="47660" spans="3:3">
      <c r="C47660" s="1"/>
    </row>
    <row r="47661" spans="3:3">
      <c r="C47661" s="1"/>
    </row>
    <row r="47662" spans="3:3">
      <c r="C47662" s="1"/>
    </row>
    <row r="47663" spans="3:3">
      <c r="C47663" s="1"/>
    </row>
    <row r="47664" spans="3:3">
      <c r="C47664" s="1"/>
    </row>
    <row r="47665" spans="3:3">
      <c r="C47665" s="1"/>
    </row>
    <row r="47666" spans="3:3">
      <c r="C47666" s="1"/>
    </row>
    <row r="47667" spans="3:3">
      <c r="C47667" s="1"/>
    </row>
    <row r="47668" spans="3:3">
      <c r="C47668" s="1"/>
    </row>
    <row r="47669" spans="3:3">
      <c r="C47669" s="1"/>
    </row>
    <row r="47670" spans="3:3">
      <c r="C47670" s="1"/>
    </row>
    <row r="47671" spans="3:3">
      <c r="C47671" s="1"/>
    </row>
    <row r="47672" spans="3:3">
      <c r="C47672" s="1"/>
    </row>
    <row r="47673" spans="3:3">
      <c r="C47673" s="1"/>
    </row>
    <row r="47674" spans="3:3">
      <c r="C47674" s="1"/>
    </row>
    <row r="47675" spans="3:3">
      <c r="C47675" s="1"/>
    </row>
    <row r="47676" spans="3:3">
      <c r="C47676" s="1"/>
    </row>
    <row r="47677" spans="3:3">
      <c r="C47677" s="1"/>
    </row>
    <row r="47678" spans="3:3">
      <c r="C47678" s="1"/>
    </row>
    <row r="47679" spans="3:3">
      <c r="C47679" s="1"/>
    </row>
    <row r="47680" spans="3:3">
      <c r="C47680" s="1"/>
    </row>
    <row r="47681" spans="3:3">
      <c r="C47681" s="1"/>
    </row>
    <row r="47682" spans="3:3">
      <c r="C47682" s="1"/>
    </row>
    <row r="47683" spans="3:3">
      <c r="C47683" s="1"/>
    </row>
    <row r="47684" spans="3:3">
      <c r="C47684" s="1"/>
    </row>
    <row r="47685" spans="3:3">
      <c r="C47685" s="1"/>
    </row>
    <row r="47686" spans="3:3">
      <c r="C47686" s="1"/>
    </row>
    <row r="47687" spans="3:3">
      <c r="C47687" s="1"/>
    </row>
    <row r="47688" spans="3:3">
      <c r="C47688" s="1"/>
    </row>
    <row r="47689" spans="3:3">
      <c r="C47689" s="1"/>
    </row>
    <row r="47690" spans="3:3">
      <c r="C47690" s="1"/>
    </row>
    <row r="47691" spans="3:3">
      <c r="C47691" s="1"/>
    </row>
    <row r="47692" spans="3:3">
      <c r="C47692" s="1"/>
    </row>
    <row r="47693" spans="3:3">
      <c r="C47693" s="1"/>
    </row>
    <row r="47694" spans="3:3">
      <c r="C47694" s="1"/>
    </row>
    <row r="47695" spans="3:3">
      <c r="C47695" s="1"/>
    </row>
    <row r="47696" spans="3:3">
      <c r="C47696" s="1"/>
    </row>
    <row r="47697" spans="3:3">
      <c r="C47697" s="1"/>
    </row>
    <row r="47698" spans="3:3">
      <c r="C47698" s="1"/>
    </row>
    <row r="47699" spans="3:3">
      <c r="C47699" s="1"/>
    </row>
    <row r="47700" spans="3:3">
      <c r="C47700" s="1"/>
    </row>
    <row r="47701" spans="3:3">
      <c r="C47701" s="1"/>
    </row>
    <row r="47702" spans="3:3">
      <c r="C47702" s="1"/>
    </row>
    <row r="47703" spans="3:3">
      <c r="C47703" s="1"/>
    </row>
    <row r="47704" spans="3:3">
      <c r="C47704" s="1"/>
    </row>
    <row r="47705" spans="3:3">
      <c r="C47705" s="1"/>
    </row>
    <row r="47706" spans="3:3">
      <c r="C47706" s="1"/>
    </row>
    <row r="47707" spans="3:3">
      <c r="C47707" s="1"/>
    </row>
    <row r="47708" spans="3:3">
      <c r="C47708" s="1"/>
    </row>
    <row r="47709" spans="3:3">
      <c r="C47709" s="1"/>
    </row>
    <row r="47710" spans="3:3">
      <c r="C47710" s="1"/>
    </row>
    <row r="47711" spans="3:3">
      <c r="C47711" s="1"/>
    </row>
    <row r="47712" spans="3:3">
      <c r="C47712" s="1"/>
    </row>
    <row r="47713" spans="3:3">
      <c r="C47713" s="1"/>
    </row>
    <row r="47714" spans="3:3">
      <c r="C47714" s="1"/>
    </row>
    <row r="47715" spans="3:3">
      <c r="C47715" s="1"/>
    </row>
    <row r="47716" spans="3:3">
      <c r="C47716" s="1"/>
    </row>
    <row r="47717" spans="3:3">
      <c r="C47717" s="1"/>
    </row>
    <row r="47718" spans="3:3">
      <c r="C47718" s="1"/>
    </row>
    <row r="47719" spans="3:3">
      <c r="C47719" s="1"/>
    </row>
    <row r="47720" spans="3:3">
      <c r="C47720" s="1"/>
    </row>
    <row r="47721" spans="3:3">
      <c r="C47721" s="1"/>
    </row>
    <row r="47722" spans="3:3">
      <c r="C47722" s="1"/>
    </row>
    <row r="47723" spans="3:3">
      <c r="C47723" s="1"/>
    </row>
    <row r="47724" spans="3:3">
      <c r="C47724" s="1"/>
    </row>
    <row r="47725" spans="3:3">
      <c r="C47725" s="1"/>
    </row>
    <row r="47726" spans="3:3">
      <c r="C47726" s="1"/>
    </row>
    <row r="47727" spans="3:3">
      <c r="C47727" s="1"/>
    </row>
    <row r="47728" spans="3:3">
      <c r="C47728" s="1"/>
    </row>
    <row r="47729" spans="3:3">
      <c r="C47729" s="1"/>
    </row>
    <row r="47730" spans="3:3">
      <c r="C47730" s="1"/>
    </row>
    <row r="47731" spans="3:3">
      <c r="C47731" s="1"/>
    </row>
    <row r="47732" spans="3:3">
      <c r="C47732" s="1"/>
    </row>
    <row r="47733" spans="3:3">
      <c r="C47733" s="1"/>
    </row>
    <row r="47734" spans="3:3">
      <c r="C47734" s="1"/>
    </row>
    <row r="47735" spans="3:3">
      <c r="C47735" s="1"/>
    </row>
    <row r="47736" spans="3:3">
      <c r="C47736" s="1"/>
    </row>
    <row r="47737" spans="3:3">
      <c r="C47737" s="1"/>
    </row>
    <row r="47738" spans="3:3">
      <c r="C47738" s="1"/>
    </row>
    <row r="47739" spans="3:3">
      <c r="C47739" s="1"/>
    </row>
    <row r="47740" spans="3:3">
      <c r="C47740" s="1"/>
    </row>
    <row r="47741" spans="3:3">
      <c r="C47741" s="1"/>
    </row>
    <row r="47742" spans="3:3">
      <c r="C47742" s="1"/>
    </row>
    <row r="47743" spans="3:3">
      <c r="C47743" s="1"/>
    </row>
    <row r="47744" spans="3:3">
      <c r="C47744" s="1"/>
    </row>
    <row r="47745" spans="3:3">
      <c r="C47745" s="1"/>
    </row>
    <row r="47746" spans="3:3">
      <c r="C47746" s="1"/>
    </row>
    <row r="47747" spans="3:3">
      <c r="C47747" s="1"/>
    </row>
    <row r="47748" spans="3:3">
      <c r="C47748" s="1"/>
    </row>
    <row r="47749" spans="3:3">
      <c r="C47749" s="1"/>
    </row>
    <row r="47750" spans="3:3">
      <c r="C47750" s="1"/>
    </row>
    <row r="47751" spans="3:3">
      <c r="C47751" s="1"/>
    </row>
    <row r="47752" spans="3:3">
      <c r="C47752" s="1"/>
    </row>
    <row r="47753" spans="3:3">
      <c r="C47753" s="1"/>
    </row>
    <row r="47754" spans="3:3">
      <c r="C47754" s="1"/>
    </row>
    <row r="47755" spans="3:3">
      <c r="C47755" s="1"/>
    </row>
    <row r="47756" spans="3:3">
      <c r="C47756" s="1"/>
    </row>
    <row r="47757" spans="3:3">
      <c r="C47757" s="1"/>
    </row>
    <row r="47758" spans="3:3">
      <c r="C47758" s="1"/>
    </row>
    <row r="47759" spans="3:3">
      <c r="C47759" s="1"/>
    </row>
    <row r="47760" spans="3:3">
      <c r="C47760" s="1"/>
    </row>
    <row r="47761" spans="3:3">
      <c r="C47761" s="1"/>
    </row>
    <row r="47762" spans="3:3">
      <c r="C47762" s="1"/>
    </row>
    <row r="47763" spans="3:3">
      <c r="C47763" s="1"/>
    </row>
    <row r="47764" spans="3:3">
      <c r="C47764" s="1"/>
    </row>
    <row r="47765" spans="3:3">
      <c r="C47765" s="1"/>
    </row>
    <row r="47766" spans="3:3">
      <c r="C47766" s="1"/>
    </row>
    <row r="47767" spans="3:3">
      <c r="C47767" s="1"/>
    </row>
    <row r="47768" spans="3:3">
      <c r="C47768" s="1"/>
    </row>
    <row r="47769" spans="3:3">
      <c r="C47769" s="1"/>
    </row>
    <row r="47770" spans="3:3">
      <c r="C47770" s="1"/>
    </row>
    <row r="47771" spans="3:3">
      <c r="C47771" s="1"/>
    </row>
    <row r="47772" spans="3:3">
      <c r="C47772" s="1"/>
    </row>
    <row r="47773" spans="3:3">
      <c r="C47773" s="1"/>
    </row>
    <row r="47774" spans="3:3">
      <c r="C47774" s="1"/>
    </row>
    <row r="47775" spans="3:3">
      <c r="C47775" s="1"/>
    </row>
    <row r="47776" spans="3:3">
      <c r="C47776" s="1"/>
    </row>
    <row r="47777" spans="3:3">
      <c r="C47777" s="1"/>
    </row>
    <row r="47778" spans="3:3">
      <c r="C47778" s="1"/>
    </row>
    <row r="47779" spans="3:3">
      <c r="C47779" s="1"/>
    </row>
    <row r="47780" spans="3:3">
      <c r="C47780" s="1"/>
    </row>
    <row r="47781" spans="3:3">
      <c r="C47781" s="1"/>
    </row>
    <row r="47782" spans="3:3">
      <c r="C47782" s="1"/>
    </row>
    <row r="47783" spans="3:3">
      <c r="C47783" s="1"/>
    </row>
    <row r="47784" spans="3:3">
      <c r="C47784" s="1"/>
    </row>
    <row r="47785" spans="3:3">
      <c r="C47785" s="1"/>
    </row>
    <row r="47786" spans="3:3">
      <c r="C47786" s="1"/>
    </row>
    <row r="47787" spans="3:3">
      <c r="C47787" s="1"/>
    </row>
    <row r="47788" spans="3:3">
      <c r="C47788" s="1"/>
    </row>
    <row r="47789" spans="3:3">
      <c r="C47789" s="1"/>
    </row>
    <row r="47790" spans="3:3">
      <c r="C47790" s="1"/>
    </row>
    <row r="47791" spans="3:3">
      <c r="C47791" s="1"/>
    </row>
    <row r="47792" spans="3:3">
      <c r="C47792" s="1"/>
    </row>
    <row r="47793" spans="3:3">
      <c r="C47793" s="1"/>
    </row>
    <row r="47794" spans="3:3">
      <c r="C47794" s="1"/>
    </row>
    <row r="47795" spans="3:3">
      <c r="C47795" s="1"/>
    </row>
    <row r="47796" spans="3:3">
      <c r="C47796" s="1"/>
    </row>
    <row r="47797" spans="3:3">
      <c r="C47797" s="1"/>
    </row>
    <row r="47798" spans="3:3">
      <c r="C47798" s="1"/>
    </row>
    <row r="47799" spans="3:3">
      <c r="C47799" s="1"/>
    </row>
    <row r="47800" spans="3:3">
      <c r="C47800" s="1"/>
    </row>
    <row r="47801" spans="3:3">
      <c r="C47801" s="1"/>
    </row>
    <row r="47802" spans="3:3">
      <c r="C47802" s="1"/>
    </row>
    <row r="47803" spans="3:3">
      <c r="C47803" s="1"/>
    </row>
    <row r="47804" spans="3:3">
      <c r="C47804" s="1"/>
    </row>
    <row r="47805" spans="3:3">
      <c r="C47805" s="1"/>
    </row>
    <row r="47806" spans="3:3">
      <c r="C47806" s="1"/>
    </row>
    <row r="47807" spans="3:3">
      <c r="C47807" s="1"/>
    </row>
    <row r="47808" spans="3:3">
      <c r="C47808" s="1"/>
    </row>
    <row r="47809" spans="3:3">
      <c r="C47809" s="1"/>
    </row>
    <row r="47810" spans="3:3">
      <c r="C47810" s="1"/>
    </row>
    <row r="47811" spans="3:3">
      <c r="C47811" s="1"/>
    </row>
    <row r="47812" spans="3:3">
      <c r="C47812" s="1"/>
    </row>
    <row r="47813" spans="3:3">
      <c r="C47813" s="1"/>
    </row>
    <row r="47814" spans="3:3">
      <c r="C47814" s="1"/>
    </row>
    <row r="47815" spans="3:3">
      <c r="C47815" s="1"/>
    </row>
    <row r="47816" spans="3:3">
      <c r="C47816" s="1"/>
    </row>
    <row r="47817" spans="3:3">
      <c r="C47817" s="1"/>
    </row>
    <row r="47818" spans="3:3">
      <c r="C47818" s="1"/>
    </row>
    <row r="47819" spans="3:3">
      <c r="C47819" s="1"/>
    </row>
    <row r="47820" spans="3:3">
      <c r="C47820" s="1"/>
    </row>
    <row r="47821" spans="3:3">
      <c r="C47821" s="1"/>
    </row>
    <row r="47822" spans="3:3">
      <c r="C47822" s="1"/>
    </row>
    <row r="47823" spans="3:3">
      <c r="C47823" s="1"/>
    </row>
    <row r="47824" spans="3:3">
      <c r="C47824" s="1"/>
    </row>
    <row r="47825" spans="3:3">
      <c r="C47825" s="1"/>
    </row>
    <row r="47826" spans="3:3">
      <c r="C47826" s="1"/>
    </row>
    <row r="47827" spans="3:3">
      <c r="C47827" s="1"/>
    </row>
    <row r="47828" spans="3:3">
      <c r="C47828" s="1"/>
    </row>
    <row r="47829" spans="3:3">
      <c r="C47829" s="1"/>
    </row>
    <row r="47830" spans="3:3">
      <c r="C47830" s="1"/>
    </row>
    <row r="47831" spans="3:3">
      <c r="C47831" s="1"/>
    </row>
    <row r="47832" spans="3:3">
      <c r="C47832" s="1"/>
    </row>
    <row r="47833" spans="3:3">
      <c r="C47833" s="1"/>
    </row>
    <row r="47834" spans="3:3">
      <c r="C47834" s="1"/>
    </row>
    <row r="47835" spans="3:3">
      <c r="C47835" s="1"/>
    </row>
    <row r="47836" spans="3:3">
      <c r="C47836" s="1"/>
    </row>
    <row r="47837" spans="3:3">
      <c r="C47837" s="1"/>
    </row>
    <row r="47838" spans="3:3">
      <c r="C47838" s="1"/>
    </row>
    <row r="47839" spans="3:3">
      <c r="C47839" s="1"/>
    </row>
    <row r="47840" spans="3:3">
      <c r="C47840" s="1"/>
    </row>
    <row r="47841" spans="3:3">
      <c r="C47841" s="1"/>
    </row>
    <row r="47842" spans="3:3">
      <c r="C47842" s="1"/>
    </row>
    <row r="47843" spans="3:3">
      <c r="C47843" s="1"/>
    </row>
    <row r="47844" spans="3:3">
      <c r="C47844" s="1"/>
    </row>
    <row r="47845" spans="3:3">
      <c r="C47845" s="1"/>
    </row>
    <row r="47846" spans="3:3">
      <c r="C47846" s="1"/>
    </row>
    <row r="47847" spans="3:3">
      <c r="C47847" s="1"/>
    </row>
    <row r="47848" spans="3:3">
      <c r="C47848" s="1"/>
    </row>
    <row r="47849" spans="3:3">
      <c r="C47849" s="1"/>
    </row>
    <row r="47850" spans="3:3">
      <c r="C47850" s="1"/>
    </row>
    <row r="47851" spans="3:3">
      <c r="C47851" s="1"/>
    </row>
    <row r="47852" spans="3:3">
      <c r="C47852" s="1"/>
    </row>
    <row r="47853" spans="3:3">
      <c r="C47853" s="1"/>
    </row>
    <row r="47854" spans="3:3">
      <c r="C47854" s="1"/>
    </row>
    <row r="47855" spans="3:3">
      <c r="C47855" s="1"/>
    </row>
    <row r="47856" spans="3:3">
      <c r="C47856" s="1"/>
    </row>
    <row r="47857" spans="3:3">
      <c r="C47857" s="1"/>
    </row>
    <row r="47858" spans="3:3">
      <c r="C47858" s="1"/>
    </row>
    <row r="47859" spans="3:3">
      <c r="C47859" s="1"/>
    </row>
    <row r="47860" spans="3:3">
      <c r="C47860" s="1"/>
    </row>
    <row r="47861" spans="3:3">
      <c r="C47861" s="1"/>
    </row>
    <row r="47862" spans="3:3">
      <c r="C47862" s="1"/>
    </row>
    <row r="47863" spans="3:3">
      <c r="C47863" s="1"/>
    </row>
    <row r="47864" spans="3:3">
      <c r="C47864" s="1"/>
    </row>
    <row r="47865" spans="3:3">
      <c r="C47865" s="1"/>
    </row>
    <row r="47866" spans="3:3">
      <c r="C47866" s="1"/>
    </row>
    <row r="47867" spans="3:3">
      <c r="C47867" s="1"/>
    </row>
    <row r="47868" spans="3:3">
      <c r="C47868" s="1"/>
    </row>
    <row r="47869" spans="3:3">
      <c r="C47869" s="1"/>
    </row>
    <row r="47870" spans="3:3">
      <c r="C47870" s="1"/>
    </row>
    <row r="47871" spans="3:3">
      <c r="C47871" s="1"/>
    </row>
    <row r="47872" spans="3:3">
      <c r="C47872" s="1"/>
    </row>
    <row r="47873" spans="3:3">
      <c r="C47873" s="1"/>
    </row>
    <row r="47874" spans="3:3">
      <c r="C47874" s="1"/>
    </row>
    <row r="47875" spans="3:3">
      <c r="C47875" s="1"/>
    </row>
    <row r="47876" spans="3:3">
      <c r="C47876" s="1"/>
    </row>
    <row r="47877" spans="3:3">
      <c r="C47877" s="1"/>
    </row>
    <row r="47878" spans="3:3">
      <c r="C47878" s="1"/>
    </row>
    <row r="47879" spans="3:3">
      <c r="C47879" s="1"/>
    </row>
    <row r="47880" spans="3:3">
      <c r="C47880" s="1"/>
    </row>
    <row r="47881" spans="3:3">
      <c r="C47881" s="1"/>
    </row>
    <row r="47882" spans="3:3">
      <c r="C47882" s="1"/>
    </row>
    <row r="47883" spans="3:3">
      <c r="C47883" s="1"/>
    </row>
    <row r="47884" spans="3:3">
      <c r="C47884" s="1"/>
    </row>
    <row r="47885" spans="3:3">
      <c r="C47885" s="1"/>
    </row>
    <row r="47886" spans="3:3">
      <c r="C47886" s="1"/>
    </row>
    <row r="47887" spans="3:3">
      <c r="C47887" s="1"/>
    </row>
    <row r="47888" spans="3:3">
      <c r="C47888" s="1"/>
    </row>
    <row r="47889" spans="3:3">
      <c r="C47889" s="1"/>
    </row>
    <row r="47890" spans="3:3">
      <c r="C47890" s="1"/>
    </row>
    <row r="47891" spans="3:3">
      <c r="C47891" s="1"/>
    </row>
    <row r="47892" spans="3:3">
      <c r="C47892" s="1"/>
    </row>
    <row r="47893" spans="3:3">
      <c r="C47893" s="1"/>
    </row>
    <row r="47894" spans="3:3">
      <c r="C47894" s="1"/>
    </row>
    <row r="47895" spans="3:3">
      <c r="C47895" s="1"/>
    </row>
    <row r="47896" spans="3:3">
      <c r="C47896" s="1"/>
    </row>
    <row r="47897" spans="3:3">
      <c r="C47897" s="1"/>
    </row>
    <row r="47898" spans="3:3">
      <c r="C47898" s="1"/>
    </row>
    <row r="47899" spans="3:3">
      <c r="C47899" s="1"/>
    </row>
    <row r="47900" spans="3:3">
      <c r="C47900" s="1"/>
    </row>
    <row r="47901" spans="3:3">
      <c r="C47901" s="1"/>
    </row>
    <row r="47902" spans="3:3">
      <c r="C47902" s="1"/>
    </row>
    <row r="47903" spans="3:3">
      <c r="C47903" s="1"/>
    </row>
    <row r="47904" spans="3:3">
      <c r="C47904" s="1"/>
    </row>
    <row r="47905" spans="3:3">
      <c r="C47905" s="1"/>
    </row>
    <row r="47906" spans="3:3">
      <c r="C47906" s="1"/>
    </row>
    <row r="47907" spans="3:3">
      <c r="C47907" s="1"/>
    </row>
    <row r="47908" spans="3:3">
      <c r="C47908" s="1"/>
    </row>
    <row r="47909" spans="3:3">
      <c r="C47909" s="1"/>
    </row>
    <row r="47910" spans="3:3">
      <c r="C47910" s="1"/>
    </row>
    <row r="47911" spans="3:3">
      <c r="C47911" s="1"/>
    </row>
    <row r="47912" spans="3:3">
      <c r="C47912" s="1"/>
    </row>
    <row r="47913" spans="3:3">
      <c r="C47913" s="1"/>
    </row>
    <row r="47914" spans="3:3">
      <c r="C47914" s="1"/>
    </row>
    <row r="47915" spans="3:3">
      <c r="C47915" s="1"/>
    </row>
    <row r="47916" spans="3:3">
      <c r="C47916" s="1"/>
    </row>
    <row r="47917" spans="3:3">
      <c r="C47917" s="1"/>
    </row>
    <row r="47918" spans="3:3">
      <c r="C47918" s="1"/>
    </row>
    <row r="47919" spans="3:3">
      <c r="C47919" s="1"/>
    </row>
    <row r="47920" spans="3:3">
      <c r="C47920" s="1"/>
    </row>
    <row r="47921" spans="3:3">
      <c r="C47921" s="1"/>
    </row>
    <row r="47922" spans="3:3">
      <c r="C47922" s="1"/>
    </row>
    <row r="47923" spans="3:3">
      <c r="C47923" s="1"/>
    </row>
    <row r="47924" spans="3:3">
      <c r="C47924" s="1"/>
    </row>
    <row r="47925" spans="3:3">
      <c r="C47925" s="1"/>
    </row>
    <row r="47926" spans="3:3">
      <c r="C47926" s="1"/>
    </row>
    <row r="47927" spans="3:3">
      <c r="C47927" s="1"/>
    </row>
    <row r="47928" spans="3:3">
      <c r="C47928" s="1"/>
    </row>
    <row r="47929" spans="3:3">
      <c r="C47929" s="1"/>
    </row>
    <row r="47930" spans="3:3">
      <c r="C47930" s="1"/>
    </row>
    <row r="47931" spans="3:3">
      <c r="C47931" s="1"/>
    </row>
    <row r="47932" spans="3:3">
      <c r="C47932" s="1"/>
    </row>
    <row r="47933" spans="3:3">
      <c r="C47933" s="1"/>
    </row>
    <row r="47934" spans="3:3">
      <c r="C47934" s="1"/>
    </row>
    <row r="47935" spans="3:3">
      <c r="C47935" s="1"/>
    </row>
    <row r="47936" spans="3:3">
      <c r="C47936" s="1"/>
    </row>
    <row r="47937" spans="3:3">
      <c r="C47937" s="1"/>
    </row>
    <row r="47938" spans="3:3">
      <c r="C47938" s="1"/>
    </row>
    <row r="47939" spans="3:3">
      <c r="C47939" s="1"/>
    </row>
    <row r="47940" spans="3:3">
      <c r="C47940" s="1"/>
    </row>
    <row r="47941" spans="3:3">
      <c r="C47941" s="1"/>
    </row>
    <row r="47942" spans="3:3">
      <c r="C47942" s="1"/>
    </row>
    <row r="47943" spans="3:3">
      <c r="C47943" s="1"/>
    </row>
    <row r="47944" spans="3:3">
      <c r="C47944" s="1"/>
    </row>
    <row r="47945" spans="3:3">
      <c r="C47945" s="1"/>
    </row>
    <row r="47946" spans="3:3">
      <c r="C47946" s="1"/>
    </row>
    <row r="47947" spans="3:3">
      <c r="C47947" s="1"/>
    </row>
    <row r="47948" spans="3:3">
      <c r="C47948" s="1"/>
    </row>
    <row r="47949" spans="3:3">
      <c r="C47949" s="1"/>
    </row>
    <row r="47950" spans="3:3">
      <c r="C47950" s="1"/>
    </row>
    <row r="47951" spans="3:3">
      <c r="C47951" s="1"/>
    </row>
    <row r="47952" spans="3:3">
      <c r="C47952" s="1"/>
    </row>
    <row r="47953" spans="3:3">
      <c r="C47953" s="1"/>
    </row>
    <row r="47954" spans="3:3">
      <c r="C47954" s="1"/>
    </row>
    <row r="47955" spans="3:3">
      <c r="C47955" s="1"/>
    </row>
    <row r="47956" spans="3:3">
      <c r="C47956" s="1"/>
    </row>
    <row r="47957" spans="3:3">
      <c r="C47957" s="1"/>
    </row>
    <row r="47958" spans="3:3">
      <c r="C47958" s="1"/>
    </row>
    <row r="47959" spans="3:3">
      <c r="C47959" s="1"/>
    </row>
    <row r="47960" spans="3:3">
      <c r="C47960" s="1"/>
    </row>
    <row r="47961" spans="3:3">
      <c r="C47961" s="1"/>
    </row>
    <row r="47962" spans="3:3">
      <c r="C47962" s="1"/>
    </row>
    <row r="47963" spans="3:3">
      <c r="C47963" s="1"/>
    </row>
    <row r="47964" spans="3:3">
      <c r="C47964" s="1"/>
    </row>
    <row r="47965" spans="3:3">
      <c r="C47965" s="1"/>
    </row>
    <row r="47966" spans="3:3">
      <c r="C47966" s="1"/>
    </row>
    <row r="47967" spans="3:3">
      <c r="C47967" s="1"/>
    </row>
    <row r="47968" spans="3:3">
      <c r="C47968" s="1"/>
    </row>
    <row r="47969" spans="3:3">
      <c r="C47969" s="1"/>
    </row>
    <row r="47970" spans="3:3">
      <c r="C47970" s="1"/>
    </row>
    <row r="47971" spans="3:3">
      <c r="C47971" s="1"/>
    </row>
    <row r="47972" spans="3:3">
      <c r="C47972" s="1"/>
    </row>
    <row r="47973" spans="3:3">
      <c r="C47973" s="1"/>
    </row>
    <row r="47974" spans="3:3">
      <c r="C47974" s="1"/>
    </row>
    <row r="47975" spans="3:3">
      <c r="C47975" s="1"/>
    </row>
    <row r="47976" spans="3:3">
      <c r="C47976" s="1"/>
    </row>
    <row r="47977" spans="3:3">
      <c r="C47977" s="1"/>
    </row>
    <row r="47978" spans="3:3">
      <c r="C47978" s="1"/>
    </row>
    <row r="47979" spans="3:3">
      <c r="C47979" s="1"/>
    </row>
    <row r="47980" spans="3:3">
      <c r="C47980" s="1"/>
    </row>
    <row r="47981" spans="3:3">
      <c r="C47981" s="1"/>
    </row>
    <row r="47982" spans="3:3">
      <c r="C47982" s="1"/>
    </row>
    <row r="47983" spans="3:3">
      <c r="C47983" s="1"/>
    </row>
    <row r="47984" spans="3:3">
      <c r="C47984" s="1"/>
    </row>
    <row r="47985" spans="3:3">
      <c r="C47985" s="1"/>
    </row>
    <row r="47986" spans="3:3">
      <c r="C47986" s="1"/>
    </row>
    <row r="47987" spans="3:3">
      <c r="C47987" s="1"/>
    </row>
    <row r="47988" spans="3:3">
      <c r="C47988" s="1"/>
    </row>
    <row r="47989" spans="3:3">
      <c r="C47989" s="1"/>
    </row>
    <row r="47990" spans="3:3">
      <c r="C47990" s="1"/>
    </row>
    <row r="47991" spans="3:3">
      <c r="C47991" s="1"/>
    </row>
    <row r="47992" spans="3:3">
      <c r="C47992" s="1"/>
    </row>
    <row r="47993" spans="3:3">
      <c r="C47993" s="1"/>
    </row>
    <row r="47994" spans="3:3">
      <c r="C47994" s="1"/>
    </row>
    <row r="47995" spans="3:3">
      <c r="C47995" s="1"/>
    </row>
    <row r="47996" spans="3:3">
      <c r="C47996" s="1"/>
    </row>
    <row r="47997" spans="3:3">
      <c r="C47997" s="1"/>
    </row>
    <row r="47998" spans="3:3">
      <c r="C47998" s="1"/>
    </row>
    <row r="47999" spans="3:3">
      <c r="C47999" s="1"/>
    </row>
    <row r="48000" spans="3:3">
      <c r="C48000" s="1"/>
    </row>
    <row r="48001" spans="3:3">
      <c r="C48001" s="1"/>
    </row>
    <row r="48002" spans="3:3">
      <c r="C48002" s="1"/>
    </row>
    <row r="48003" spans="3:3">
      <c r="C48003" s="1"/>
    </row>
    <row r="48004" spans="3:3">
      <c r="C48004" s="1"/>
    </row>
    <row r="48005" spans="3:3">
      <c r="C48005" s="1"/>
    </row>
    <row r="48006" spans="3:3">
      <c r="C48006" s="1"/>
    </row>
    <row r="48007" spans="3:3">
      <c r="C48007" s="1"/>
    </row>
    <row r="48008" spans="3:3">
      <c r="C48008" s="1"/>
    </row>
    <row r="48009" spans="3:3">
      <c r="C48009" s="1"/>
    </row>
    <row r="48010" spans="3:3">
      <c r="C48010" s="1"/>
    </row>
    <row r="48011" spans="3:3">
      <c r="C48011" s="1"/>
    </row>
    <row r="48012" spans="3:3">
      <c r="C48012" s="1"/>
    </row>
    <row r="48013" spans="3:3">
      <c r="C48013" s="1"/>
    </row>
    <row r="48014" spans="3:3">
      <c r="C48014" s="1"/>
    </row>
    <row r="48015" spans="3:3">
      <c r="C48015" s="1"/>
    </row>
    <row r="48016" spans="3:3">
      <c r="C48016" s="1"/>
    </row>
    <row r="48017" spans="3:3">
      <c r="C48017" s="1"/>
    </row>
    <row r="48018" spans="3:3">
      <c r="C48018" s="1"/>
    </row>
    <row r="48019" spans="3:3">
      <c r="C48019" s="1"/>
    </row>
    <row r="48020" spans="3:3">
      <c r="C48020" s="1"/>
    </row>
    <row r="48021" spans="3:3">
      <c r="C48021" s="1"/>
    </row>
    <row r="48022" spans="3:3">
      <c r="C48022" s="1"/>
    </row>
    <row r="48023" spans="3:3">
      <c r="C48023" s="1"/>
    </row>
    <row r="48024" spans="3:3">
      <c r="C48024" s="1"/>
    </row>
    <row r="48025" spans="3:3">
      <c r="C48025" s="1"/>
    </row>
    <row r="48026" spans="3:3">
      <c r="C48026" s="1"/>
    </row>
    <row r="48027" spans="3:3">
      <c r="C48027" s="1"/>
    </row>
    <row r="48028" spans="3:3">
      <c r="C48028" s="1"/>
    </row>
    <row r="48029" spans="3:3">
      <c r="C48029" s="1"/>
    </row>
    <row r="48030" spans="3:3">
      <c r="C48030" s="1"/>
    </row>
    <row r="48031" spans="3:3">
      <c r="C48031" s="1"/>
    </row>
    <row r="48032" spans="3:3">
      <c r="C48032" s="1"/>
    </row>
    <row r="48033" spans="3:3">
      <c r="C48033" s="1"/>
    </row>
    <row r="48034" spans="3:3">
      <c r="C48034" s="1"/>
    </row>
    <row r="48035" spans="3:3">
      <c r="C48035" s="1"/>
    </row>
    <row r="48036" spans="3:3">
      <c r="C48036" s="1"/>
    </row>
    <row r="48037" spans="3:3">
      <c r="C48037" s="1"/>
    </row>
    <row r="48038" spans="3:3">
      <c r="C48038" s="1"/>
    </row>
    <row r="48039" spans="3:3">
      <c r="C48039" s="1"/>
    </row>
    <row r="48040" spans="3:3">
      <c r="C48040" s="1"/>
    </row>
    <row r="48041" spans="3:3">
      <c r="C48041" s="1"/>
    </row>
    <row r="48042" spans="3:3">
      <c r="C48042" s="1"/>
    </row>
    <row r="48043" spans="3:3">
      <c r="C48043" s="1"/>
    </row>
    <row r="48044" spans="3:3">
      <c r="C48044" s="1"/>
    </row>
    <row r="48045" spans="3:3">
      <c r="C48045" s="1"/>
    </row>
    <row r="48046" spans="3:3">
      <c r="C48046" s="1"/>
    </row>
    <row r="48047" spans="3:3">
      <c r="C48047" s="1"/>
    </row>
    <row r="48048" spans="3:3">
      <c r="C48048" s="1"/>
    </row>
    <row r="48049" spans="3:3">
      <c r="C48049" s="1"/>
    </row>
    <row r="48050" spans="3:3">
      <c r="C48050" s="1"/>
    </row>
    <row r="48051" spans="3:3">
      <c r="C48051" s="1"/>
    </row>
    <row r="48052" spans="3:3">
      <c r="C48052" s="1"/>
    </row>
    <row r="48053" spans="3:3">
      <c r="C48053" s="1"/>
    </row>
    <row r="48054" spans="3:3">
      <c r="C48054" s="1"/>
    </row>
    <row r="48055" spans="3:3">
      <c r="C48055" s="1"/>
    </row>
    <row r="48056" spans="3:3">
      <c r="C48056" s="1"/>
    </row>
    <row r="48057" spans="3:3">
      <c r="C48057" s="1"/>
    </row>
    <row r="48058" spans="3:3">
      <c r="C48058" s="1"/>
    </row>
    <row r="48059" spans="3:3">
      <c r="C48059" s="1"/>
    </row>
    <row r="48060" spans="3:3">
      <c r="C48060" s="1"/>
    </row>
    <row r="48061" spans="3:3">
      <c r="C48061" s="1"/>
    </row>
    <row r="48062" spans="3:3">
      <c r="C48062" s="1"/>
    </row>
    <row r="48063" spans="3:3">
      <c r="C48063" s="1"/>
    </row>
    <row r="48064" spans="3:3">
      <c r="C48064" s="1"/>
    </row>
    <row r="48065" spans="3:3">
      <c r="C48065" s="1"/>
    </row>
    <row r="48066" spans="3:3">
      <c r="C48066" s="1"/>
    </row>
    <row r="48067" spans="3:3">
      <c r="C48067" s="1"/>
    </row>
    <row r="48068" spans="3:3">
      <c r="C48068" s="1"/>
    </row>
    <row r="48069" spans="3:3">
      <c r="C48069" s="1"/>
    </row>
    <row r="48070" spans="3:3">
      <c r="C48070" s="1"/>
    </row>
    <row r="48071" spans="3:3">
      <c r="C48071" s="1"/>
    </row>
    <row r="48072" spans="3:3">
      <c r="C48072" s="1"/>
    </row>
    <row r="48073" spans="3:3">
      <c r="C48073" s="1"/>
    </row>
    <row r="48074" spans="3:3">
      <c r="C48074" s="1"/>
    </row>
    <row r="48075" spans="3:3">
      <c r="C48075" s="1"/>
    </row>
    <row r="48076" spans="3:3">
      <c r="C48076" s="1"/>
    </row>
    <row r="48077" spans="3:3">
      <c r="C48077" s="1"/>
    </row>
    <row r="48078" spans="3:3">
      <c r="C48078" s="1"/>
    </row>
    <row r="48079" spans="3:3">
      <c r="C48079" s="1"/>
    </row>
    <row r="48080" spans="3:3">
      <c r="C48080" s="1"/>
    </row>
    <row r="48081" spans="3:3">
      <c r="C48081" s="1"/>
    </row>
    <row r="48082" spans="3:3">
      <c r="C48082" s="1"/>
    </row>
    <row r="48083" spans="3:3">
      <c r="C48083" s="1"/>
    </row>
    <row r="48084" spans="3:3">
      <c r="C48084" s="1"/>
    </row>
    <row r="48085" spans="3:3">
      <c r="C48085" s="1"/>
    </row>
    <row r="48086" spans="3:3">
      <c r="C48086" s="1"/>
    </row>
    <row r="48087" spans="3:3">
      <c r="C48087" s="1"/>
    </row>
    <row r="48088" spans="3:3">
      <c r="C48088" s="1"/>
    </row>
    <row r="48089" spans="3:3">
      <c r="C48089" s="1"/>
    </row>
    <row r="48090" spans="3:3">
      <c r="C48090" s="1"/>
    </row>
    <row r="48091" spans="3:3">
      <c r="C48091" s="1"/>
    </row>
    <row r="48092" spans="3:3">
      <c r="C48092" s="1"/>
    </row>
    <row r="48093" spans="3:3">
      <c r="C48093" s="1"/>
    </row>
    <row r="48094" spans="3:3">
      <c r="C48094" s="1"/>
    </row>
    <row r="48095" spans="3:3">
      <c r="C48095" s="1"/>
    </row>
    <row r="48096" spans="3:3">
      <c r="C48096" s="1"/>
    </row>
    <row r="48097" spans="3:3">
      <c r="C48097" s="1"/>
    </row>
    <row r="48098" spans="3:3">
      <c r="C48098" s="1"/>
    </row>
    <row r="48099" spans="3:3">
      <c r="C48099" s="1"/>
    </row>
    <row r="48100" spans="3:3">
      <c r="C48100" s="1"/>
    </row>
    <row r="48101" spans="3:3">
      <c r="C48101" s="1"/>
    </row>
    <row r="48102" spans="3:3">
      <c r="C48102" s="1"/>
    </row>
    <row r="48103" spans="3:3">
      <c r="C48103" s="1"/>
    </row>
    <row r="48104" spans="3:3">
      <c r="C48104" s="1"/>
    </row>
    <row r="48105" spans="3:3">
      <c r="C48105" s="1"/>
    </row>
    <row r="48106" spans="3:3">
      <c r="C48106" s="1"/>
    </row>
    <row r="48107" spans="3:3">
      <c r="C48107" s="1"/>
    </row>
    <row r="48108" spans="3:3">
      <c r="C48108" s="1"/>
    </row>
    <row r="48109" spans="3:3">
      <c r="C48109" s="1"/>
    </row>
    <row r="48110" spans="3:3">
      <c r="C48110" s="1"/>
    </row>
    <row r="48111" spans="3:3">
      <c r="C48111" s="1"/>
    </row>
    <row r="48112" spans="3:3">
      <c r="C48112" s="1"/>
    </row>
    <row r="48113" spans="3:3">
      <c r="C48113" s="1"/>
    </row>
    <row r="48114" spans="3:3">
      <c r="C48114" s="1"/>
    </row>
    <row r="48115" spans="3:3">
      <c r="C48115" s="1"/>
    </row>
    <row r="48116" spans="3:3">
      <c r="C48116" s="1"/>
    </row>
    <row r="48117" spans="3:3">
      <c r="C48117" s="1"/>
    </row>
    <row r="48118" spans="3:3">
      <c r="C48118" s="1"/>
    </row>
    <row r="48119" spans="3:3">
      <c r="C48119" s="1"/>
    </row>
    <row r="48120" spans="3:3">
      <c r="C48120" s="1"/>
    </row>
    <row r="48121" spans="3:3">
      <c r="C48121" s="1"/>
    </row>
    <row r="48122" spans="3:3">
      <c r="C48122" s="1"/>
    </row>
    <row r="48123" spans="3:3">
      <c r="C48123" s="1"/>
    </row>
    <row r="48124" spans="3:3">
      <c r="C48124" s="1"/>
    </row>
    <row r="48125" spans="3:3">
      <c r="C48125" s="1"/>
    </row>
    <row r="48126" spans="3:3">
      <c r="C48126" s="1"/>
    </row>
    <row r="48127" spans="3:3">
      <c r="C48127" s="1"/>
    </row>
    <row r="48128" spans="3:3">
      <c r="C48128" s="1"/>
    </row>
    <row r="48129" spans="3:3">
      <c r="C48129" s="1"/>
    </row>
    <row r="48130" spans="3:3">
      <c r="C48130" s="1"/>
    </row>
    <row r="48131" spans="3:3">
      <c r="C48131" s="1"/>
    </row>
    <row r="48132" spans="3:3">
      <c r="C48132" s="1"/>
    </row>
    <row r="48133" spans="3:3">
      <c r="C48133" s="1"/>
    </row>
    <row r="48134" spans="3:3">
      <c r="C48134" s="1"/>
    </row>
    <row r="48135" spans="3:3">
      <c r="C48135" s="1"/>
    </row>
    <row r="48136" spans="3:3">
      <c r="C48136" s="1"/>
    </row>
    <row r="48137" spans="3:3">
      <c r="C48137" s="1"/>
    </row>
    <row r="48138" spans="3:3">
      <c r="C48138" s="1"/>
    </row>
    <row r="48139" spans="3:3">
      <c r="C48139" s="1"/>
    </row>
    <row r="48140" spans="3:3">
      <c r="C48140" s="1"/>
    </row>
    <row r="48141" spans="3:3">
      <c r="C48141" s="1"/>
    </row>
    <row r="48142" spans="3:3">
      <c r="C48142" s="1"/>
    </row>
    <row r="48143" spans="3:3">
      <c r="C48143" s="1"/>
    </row>
    <row r="48144" spans="3:3">
      <c r="C48144" s="1"/>
    </row>
    <row r="48145" spans="3:3">
      <c r="C48145" s="1"/>
    </row>
    <row r="48146" spans="3:3">
      <c r="C48146" s="1"/>
    </row>
    <row r="48147" spans="3:3">
      <c r="C48147" s="1"/>
    </row>
    <row r="48148" spans="3:3">
      <c r="C48148" s="1"/>
    </row>
    <row r="48149" spans="3:3">
      <c r="C48149" s="1"/>
    </row>
    <row r="48150" spans="3:3">
      <c r="C48150" s="1"/>
    </row>
    <row r="48151" spans="3:3">
      <c r="C48151" s="1"/>
    </row>
    <row r="48152" spans="3:3">
      <c r="C48152" s="1"/>
    </row>
    <row r="48153" spans="3:3">
      <c r="C48153" s="1"/>
    </row>
    <row r="48154" spans="3:3">
      <c r="C48154" s="1"/>
    </row>
    <row r="48155" spans="3:3">
      <c r="C48155" s="1"/>
    </row>
    <row r="48156" spans="3:3">
      <c r="C48156" s="1"/>
    </row>
    <row r="48157" spans="3:3">
      <c r="C48157" s="1"/>
    </row>
    <row r="48158" spans="3:3">
      <c r="C48158" s="1"/>
    </row>
    <row r="48159" spans="3:3">
      <c r="C48159" s="1"/>
    </row>
    <row r="48160" spans="3:3">
      <c r="C48160" s="1"/>
    </row>
    <row r="48161" spans="3:3">
      <c r="C48161" s="1"/>
    </row>
    <row r="48162" spans="3:3">
      <c r="C48162" s="1"/>
    </row>
    <row r="48163" spans="3:3">
      <c r="C48163" s="1"/>
    </row>
    <row r="48164" spans="3:3">
      <c r="C48164" s="1"/>
    </row>
    <row r="48165" spans="3:3">
      <c r="C48165" s="1"/>
    </row>
    <row r="48166" spans="3:3">
      <c r="C48166" s="1"/>
    </row>
    <row r="48167" spans="3:3">
      <c r="C48167" s="1"/>
    </row>
    <row r="48168" spans="3:3">
      <c r="C48168" s="1"/>
    </row>
    <row r="48169" spans="3:3">
      <c r="C48169" s="1"/>
    </row>
    <row r="48170" spans="3:3">
      <c r="C48170" s="1"/>
    </row>
    <row r="48171" spans="3:3">
      <c r="C48171" s="1"/>
    </row>
    <row r="48172" spans="3:3">
      <c r="C48172" s="1"/>
    </row>
    <row r="48173" spans="3:3">
      <c r="C48173" s="1"/>
    </row>
    <row r="48174" spans="3:3">
      <c r="C48174" s="1"/>
    </row>
    <row r="48175" spans="3:3">
      <c r="C48175" s="1"/>
    </row>
    <row r="48176" spans="3:3">
      <c r="C48176" s="1"/>
    </row>
    <row r="48177" spans="3:3">
      <c r="C48177" s="1"/>
    </row>
    <row r="48178" spans="3:3">
      <c r="C48178" s="1"/>
    </row>
    <row r="48179" spans="3:3">
      <c r="C48179" s="1"/>
    </row>
    <row r="48180" spans="3:3">
      <c r="C48180" s="1"/>
    </row>
    <row r="48181" spans="3:3">
      <c r="C48181" s="1"/>
    </row>
    <row r="48182" spans="3:3">
      <c r="C48182" s="1"/>
    </row>
    <row r="48183" spans="3:3">
      <c r="C48183" s="1"/>
    </row>
    <row r="48184" spans="3:3">
      <c r="C48184" s="1"/>
    </row>
    <row r="48185" spans="3:3">
      <c r="C48185" s="1"/>
    </row>
    <row r="48186" spans="3:3">
      <c r="C48186" s="1"/>
    </row>
    <row r="48187" spans="3:3">
      <c r="C48187" s="1"/>
    </row>
    <row r="48188" spans="3:3">
      <c r="C48188" s="1"/>
    </row>
    <row r="48189" spans="3:3">
      <c r="C48189" s="1"/>
    </row>
    <row r="48190" spans="3:3">
      <c r="C48190" s="1"/>
    </row>
    <row r="48191" spans="3:3">
      <c r="C48191" s="1"/>
    </row>
    <row r="48192" spans="3:3">
      <c r="C48192" s="1"/>
    </row>
    <row r="48193" spans="3:3">
      <c r="C48193" s="1"/>
    </row>
    <row r="48194" spans="3:3">
      <c r="C48194" s="1"/>
    </row>
    <row r="48195" spans="3:3">
      <c r="C48195" s="1"/>
    </row>
    <row r="48196" spans="3:3">
      <c r="C48196" s="1"/>
    </row>
    <row r="48197" spans="3:3">
      <c r="C48197" s="1"/>
    </row>
    <row r="48198" spans="3:3">
      <c r="C48198" s="1"/>
    </row>
    <row r="48199" spans="3:3">
      <c r="C48199" s="1"/>
    </row>
    <row r="48200" spans="3:3">
      <c r="C48200" s="1"/>
    </row>
    <row r="48201" spans="3:3">
      <c r="C48201" s="1"/>
    </row>
    <row r="48202" spans="3:3">
      <c r="C48202" s="1"/>
    </row>
    <row r="48203" spans="3:3">
      <c r="C48203" s="1"/>
    </row>
    <row r="48204" spans="3:3">
      <c r="C48204" s="1"/>
    </row>
    <row r="48205" spans="3:3">
      <c r="C48205" s="1"/>
    </row>
    <row r="48206" spans="3:3">
      <c r="C48206" s="1"/>
    </row>
    <row r="48207" spans="3:3">
      <c r="C48207" s="1"/>
    </row>
    <row r="48208" spans="3:3">
      <c r="C48208" s="1"/>
    </row>
    <row r="48209" spans="3:3">
      <c r="C48209" s="1"/>
    </row>
    <row r="48210" spans="3:3">
      <c r="C48210" s="1"/>
    </row>
    <row r="48211" spans="3:3">
      <c r="C48211" s="1"/>
    </row>
    <row r="48212" spans="3:3">
      <c r="C48212" s="1"/>
    </row>
    <row r="48213" spans="3:3">
      <c r="C48213" s="1"/>
    </row>
    <row r="48214" spans="3:3">
      <c r="C48214" s="1"/>
    </row>
    <row r="48215" spans="3:3">
      <c r="C48215" s="1"/>
    </row>
    <row r="48216" spans="3:3">
      <c r="C48216" s="1"/>
    </row>
    <row r="48217" spans="3:3">
      <c r="C48217" s="1"/>
    </row>
    <row r="48218" spans="3:3">
      <c r="C48218" s="1"/>
    </row>
    <row r="48219" spans="3:3">
      <c r="C48219" s="1"/>
    </row>
    <row r="48220" spans="3:3">
      <c r="C48220" s="1"/>
    </row>
    <row r="48221" spans="3:3">
      <c r="C48221" s="1"/>
    </row>
    <row r="48222" spans="3:3">
      <c r="C48222" s="1"/>
    </row>
    <row r="48223" spans="3:3">
      <c r="C48223" s="1"/>
    </row>
    <row r="48224" spans="3:3">
      <c r="C48224" s="1"/>
    </row>
    <row r="48225" spans="3:3">
      <c r="C48225" s="1"/>
    </row>
    <row r="48226" spans="3:3">
      <c r="C48226" s="1"/>
    </row>
    <row r="48227" spans="3:3">
      <c r="C48227" s="1"/>
    </row>
    <row r="48228" spans="3:3">
      <c r="C48228" s="1"/>
    </row>
    <row r="48229" spans="3:3">
      <c r="C48229" s="1"/>
    </row>
    <row r="48230" spans="3:3">
      <c r="C48230" s="1"/>
    </row>
    <row r="48231" spans="3:3">
      <c r="C48231" s="1"/>
    </row>
    <row r="48232" spans="3:3">
      <c r="C48232" s="1"/>
    </row>
    <row r="48233" spans="3:3">
      <c r="C48233" s="1"/>
    </row>
    <row r="48234" spans="3:3">
      <c r="C48234" s="1"/>
    </row>
    <row r="48235" spans="3:3">
      <c r="C48235" s="1"/>
    </row>
    <row r="48236" spans="3:3">
      <c r="C48236" s="1"/>
    </row>
    <row r="48237" spans="3:3">
      <c r="C48237" s="1"/>
    </row>
    <row r="48238" spans="3:3">
      <c r="C48238" s="1"/>
    </row>
    <row r="48239" spans="3:3">
      <c r="C48239" s="1"/>
    </row>
    <row r="48240" spans="3:3">
      <c r="C48240" s="1"/>
    </row>
    <row r="48241" spans="3:3">
      <c r="C48241" s="1"/>
    </row>
    <row r="48242" spans="3:3">
      <c r="C48242" s="1"/>
    </row>
    <row r="48243" spans="3:3">
      <c r="C48243" s="1"/>
    </row>
    <row r="48244" spans="3:3">
      <c r="C48244" s="1"/>
    </row>
    <row r="48245" spans="3:3">
      <c r="C48245" s="1"/>
    </row>
    <row r="48246" spans="3:3">
      <c r="C48246" s="1"/>
    </row>
    <row r="48247" spans="3:3">
      <c r="C48247" s="1"/>
    </row>
    <row r="48248" spans="3:3">
      <c r="C48248" s="1"/>
    </row>
    <row r="48249" spans="3:3">
      <c r="C48249" s="1"/>
    </row>
    <row r="48250" spans="3:3">
      <c r="C48250" s="1"/>
    </row>
    <row r="48251" spans="3:3">
      <c r="C48251" s="1"/>
    </row>
    <row r="48252" spans="3:3">
      <c r="C48252" s="1"/>
    </row>
    <row r="48253" spans="3:3">
      <c r="C48253" s="1"/>
    </row>
    <row r="48254" spans="3:3">
      <c r="C48254" s="1"/>
    </row>
    <row r="48255" spans="3:3">
      <c r="C48255" s="1"/>
    </row>
    <row r="48256" spans="3:3">
      <c r="C48256" s="1"/>
    </row>
    <row r="48257" spans="3:3">
      <c r="C48257" s="1"/>
    </row>
    <row r="48258" spans="3:3">
      <c r="C48258" s="1"/>
    </row>
    <row r="48259" spans="3:3">
      <c r="C48259" s="1"/>
    </row>
    <row r="48260" spans="3:3">
      <c r="C48260" s="1"/>
    </row>
    <row r="48261" spans="3:3">
      <c r="C48261" s="1"/>
    </row>
    <row r="48262" spans="3:3">
      <c r="C48262" s="1"/>
    </row>
    <row r="48263" spans="3:3">
      <c r="C48263" s="1"/>
    </row>
    <row r="48264" spans="3:3">
      <c r="C48264" s="1"/>
    </row>
    <row r="48265" spans="3:3">
      <c r="C48265" s="1"/>
    </row>
    <row r="48266" spans="3:3">
      <c r="C48266" s="1"/>
    </row>
    <row r="48267" spans="3:3">
      <c r="C48267" s="1"/>
    </row>
    <row r="48268" spans="3:3">
      <c r="C48268" s="1"/>
    </row>
    <row r="48269" spans="3:3">
      <c r="C48269" s="1"/>
    </row>
    <row r="48270" spans="3:3">
      <c r="C48270" s="1"/>
    </row>
    <row r="48271" spans="3:3">
      <c r="C48271" s="1"/>
    </row>
    <row r="48272" spans="3:3">
      <c r="C48272" s="1"/>
    </row>
    <row r="48273" spans="3:3">
      <c r="C48273" s="1"/>
    </row>
    <row r="48274" spans="3:3">
      <c r="C48274" s="1"/>
    </row>
    <row r="48275" spans="3:3">
      <c r="C48275" s="1"/>
    </row>
    <row r="48276" spans="3:3">
      <c r="C48276" s="1"/>
    </row>
    <row r="48277" spans="3:3">
      <c r="C48277" s="1"/>
    </row>
    <row r="48278" spans="3:3">
      <c r="C48278" s="1"/>
    </row>
    <row r="48279" spans="3:3">
      <c r="C48279" s="1"/>
    </row>
    <row r="48280" spans="3:3">
      <c r="C48280" s="1"/>
    </row>
    <row r="48281" spans="3:3">
      <c r="C48281" s="1"/>
    </row>
    <row r="48282" spans="3:3">
      <c r="C48282" s="1"/>
    </row>
    <row r="48283" spans="3:3">
      <c r="C48283" s="1"/>
    </row>
    <row r="48284" spans="3:3">
      <c r="C48284" s="1"/>
    </row>
    <row r="48285" spans="3:3">
      <c r="C48285" s="1"/>
    </row>
    <row r="48286" spans="3:3">
      <c r="C48286" s="1"/>
    </row>
    <row r="48287" spans="3:3">
      <c r="C48287" s="1"/>
    </row>
    <row r="48288" spans="3:3">
      <c r="C48288" s="1"/>
    </row>
    <row r="48289" spans="3:3">
      <c r="C48289" s="1"/>
    </row>
    <row r="48290" spans="3:3">
      <c r="C48290" s="1"/>
    </row>
    <row r="48291" spans="3:3">
      <c r="C48291" s="1"/>
    </row>
    <row r="48292" spans="3:3">
      <c r="C48292" s="1"/>
    </row>
    <row r="48293" spans="3:3">
      <c r="C48293" s="1"/>
    </row>
    <row r="48294" spans="3:3">
      <c r="C48294" s="1"/>
    </row>
    <row r="48295" spans="3:3">
      <c r="C48295" s="1"/>
    </row>
    <row r="48296" spans="3:3">
      <c r="C48296" s="1"/>
    </row>
    <row r="48297" spans="3:3">
      <c r="C48297" s="1"/>
    </row>
    <row r="48298" spans="3:3">
      <c r="C48298" s="1"/>
    </row>
    <row r="48299" spans="3:3">
      <c r="C48299" s="1"/>
    </row>
    <row r="48300" spans="3:3">
      <c r="C48300" s="1"/>
    </row>
    <row r="48301" spans="3:3">
      <c r="C48301" s="1"/>
    </row>
    <row r="48302" spans="3:3">
      <c r="C48302" s="1"/>
    </row>
    <row r="48303" spans="3:3">
      <c r="C48303" s="1"/>
    </row>
    <row r="48304" spans="3:3">
      <c r="C48304" s="1"/>
    </row>
    <row r="48305" spans="3:3">
      <c r="C48305" s="1"/>
    </row>
    <row r="48306" spans="3:3">
      <c r="C48306" s="1"/>
    </row>
    <row r="48307" spans="3:3">
      <c r="C48307" s="1"/>
    </row>
    <row r="48308" spans="3:3">
      <c r="C48308" s="1"/>
    </row>
    <row r="48309" spans="3:3">
      <c r="C48309" s="1"/>
    </row>
    <row r="48310" spans="3:3">
      <c r="C48310" s="1"/>
    </row>
    <row r="48311" spans="3:3">
      <c r="C48311" s="1"/>
    </row>
    <row r="48312" spans="3:3">
      <c r="C48312" s="1"/>
    </row>
    <row r="48313" spans="3:3">
      <c r="C48313" s="1"/>
    </row>
    <row r="48314" spans="3:3">
      <c r="C48314" s="1"/>
    </row>
    <row r="48315" spans="3:3">
      <c r="C48315" s="1"/>
    </row>
    <row r="48316" spans="3:3">
      <c r="C48316" s="1"/>
    </row>
    <row r="48317" spans="3:3">
      <c r="C48317" s="1"/>
    </row>
    <row r="48318" spans="3:3">
      <c r="C48318" s="1"/>
    </row>
    <row r="48319" spans="3:3">
      <c r="C48319" s="1"/>
    </row>
    <row r="48320" spans="3:3">
      <c r="C48320" s="1"/>
    </row>
    <row r="48321" spans="3:3">
      <c r="C48321" s="1"/>
    </row>
    <row r="48322" spans="3:3">
      <c r="C48322" s="1"/>
    </row>
    <row r="48323" spans="3:3">
      <c r="C48323" s="1"/>
    </row>
    <row r="48324" spans="3:3">
      <c r="C48324" s="1"/>
    </row>
    <row r="48325" spans="3:3">
      <c r="C48325" s="1"/>
    </row>
    <row r="48326" spans="3:3">
      <c r="C48326" s="1"/>
    </row>
    <row r="48327" spans="3:3">
      <c r="C48327" s="1"/>
    </row>
    <row r="48328" spans="3:3">
      <c r="C48328" s="1"/>
    </row>
    <row r="48329" spans="3:3">
      <c r="C48329" s="1"/>
    </row>
    <row r="48330" spans="3:3">
      <c r="C48330" s="1"/>
    </row>
    <row r="48331" spans="3:3">
      <c r="C48331" s="1"/>
    </row>
    <row r="48332" spans="3:3">
      <c r="C48332" s="1"/>
    </row>
    <row r="48333" spans="3:3">
      <c r="C48333" s="1"/>
    </row>
    <row r="48334" spans="3:3">
      <c r="C48334" s="1"/>
    </row>
    <row r="48335" spans="3:3">
      <c r="C48335" s="1"/>
    </row>
    <row r="48336" spans="3:3">
      <c r="C48336" s="1"/>
    </row>
    <row r="48337" spans="3:3">
      <c r="C48337" s="1"/>
    </row>
    <row r="48338" spans="3:3">
      <c r="C48338" s="1"/>
    </row>
    <row r="48339" spans="3:3">
      <c r="C48339" s="1"/>
    </row>
    <row r="48340" spans="3:3">
      <c r="C48340" s="1"/>
    </row>
    <row r="48341" spans="3:3">
      <c r="C48341" s="1"/>
    </row>
    <row r="48342" spans="3:3">
      <c r="C48342" s="1"/>
    </row>
    <row r="48343" spans="3:3">
      <c r="C48343" s="1"/>
    </row>
    <row r="48344" spans="3:3">
      <c r="C48344" s="1"/>
    </row>
    <row r="48345" spans="3:3">
      <c r="C48345" s="1"/>
    </row>
    <row r="48346" spans="3:3">
      <c r="C48346" s="1"/>
    </row>
    <row r="48347" spans="3:3">
      <c r="C48347" s="1"/>
    </row>
    <row r="48348" spans="3:3">
      <c r="C48348" s="1"/>
    </row>
    <row r="48349" spans="3:3">
      <c r="C48349" s="1"/>
    </row>
    <row r="48350" spans="3:3">
      <c r="C48350" s="1"/>
    </row>
    <row r="48351" spans="3:3">
      <c r="C48351" s="1"/>
    </row>
    <row r="48352" spans="3:3">
      <c r="C48352" s="1"/>
    </row>
    <row r="48353" spans="3:3">
      <c r="C48353" s="1"/>
    </row>
    <row r="48354" spans="3:3">
      <c r="C48354" s="1"/>
    </row>
    <row r="48355" spans="3:3">
      <c r="C48355" s="1"/>
    </row>
    <row r="48356" spans="3:3">
      <c r="C48356" s="1"/>
    </row>
    <row r="48357" spans="3:3">
      <c r="C48357" s="1"/>
    </row>
    <row r="48358" spans="3:3">
      <c r="C48358" s="1"/>
    </row>
    <row r="48359" spans="3:3">
      <c r="C48359" s="1"/>
    </row>
    <row r="48360" spans="3:3">
      <c r="C48360" s="1"/>
    </row>
    <row r="48361" spans="3:3">
      <c r="C48361" s="1"/>
    </row>
    <row r="48362" spans="3:3">
      <c r="C48362" s="1"/>
    </row>
    <row r="48363" spans="3:3">
      <c r="C48363" s="1"/>
    </row>
    <row r="48364" spans="3:3">
      <c r="C48364" s="1"/>
    </row>
    <row r="48365" spans="3:3">
      <c r="C48365" s="1"/>
    </row>
    <row r="48366" spans="3:3">
      <c r="C48366" s="1"/>
    </row>
    <row r="48367" spans="3:3">
      <c r="C48367" s="1"/>
    </row>
    <row r="48368" spans="3:3">
      <c r="C48368" s="1"/>
    </row>
    <row r="48369" spans="3:3">
      <c r="C48369" s="1"/>
    </row>
    <row r="48370" spans="3:3">
      <c r="C48370" s="1"/>
    </row>
    <row r="48371" spans="3:3">
      <c r="C48371" s="1"/>
    </row>
    <row r="48372" spans="3:3">
      <c r="C48372" s="1"/>
    </row>
    <row r="48373" spans="3:3">
      <c r="C48373" s="1"/>
    </row>
    <row r="48374" spans="3:3">
      <c r="C48374" s="1"/>
    </row>
    <row r="48375" spans="3:3">
      <c r="C48375" s="1"/>
    </row>
    <row r="48376" spans="3:3">
      <c r="C48376" s="1"/>
    </row>
    <row r="48377" spans="3:3">
      <c r="C48377" s="1"/>
    </row>
    <row r="48378" spans="3:3">
      <c r="C48378" s="1"/>
    </row>
    <row r="48379" spans="3:3">
      <c r="C48379" s="1"/>
    </row>
    <row r="48380" spans="3:3">
      <c r="C48380" s="1"/>
    </row>
    <row r="48381" spans="3:3">
      <c r="C48381" s="1"/>
    </row>
    <row r="48382" spans="3:3">
      <c r="C48382" s="1"/>
    </row>
    <row r="48383" spans="3:3">
      <c r="C48383" s="1"/>
    </row>
    <row r="48384" spans="3:3">
      <c r="C48384" s="1"/>
    </row>
    <row r="48385" spans="3:3">
      <c r="C48385" s="1"/>
    </row>
    <row r="48386" spans="3:3">
      <c r="C48386" s="1"/>
    </row>
    <row r="48387" spans="3:3">
      <c r="C48387" s="1"/>
    </row>
    <row r="48388" spans="3:3">
      <c r="C48388" s="1"/>
    </row>
    <row r="48389" spans="3:3">
      <c r="C48389" s="1"/>
    </row>
    <row r="48390" spans="3:3">
      <c r="C48390" s="1"/>
    </row>
    <row r="48391" spans="3:3">
      <c r="C48391" s="1"/>
    </row>
    <row r="48392" spans="3:3">
      <c r="C48392" s="1"/>
    </row>
    <row r="48393" spans="3:3">
      <c r="C48393" s="1"/>
    </row>
    <row r="48394" spans="3:3">
      <c r="C48394" s="1"/>
    </row>
    <row r="48395" spans="3:3">
      <c r="C48395" s="1"/>
    </row>
    <row r="48396" spans="3:3">
      <c r="C48396" s="1"/>
    </row>
    <row r="48397" spans="3:3">
      <c r="C48397" s="1"/>
    </row>
    <row r="48398" spans="3:3">
      <c r="C48398" s="1"/>
    </row>
    <row r="48399" spans="3:3">
      <c r="C48399" s="1"/>
    </row>
    <row r="48400" spans="3:3">
      <c r="C48400" s="1"/>
    </row>
    <row r="48401" spans="3:3">
      <c r="C48401" s="1"/>
    </row>
    <row r="48402" spans="3:3">
      <c r="C48402" s="1"/>
    </row>
    <row r="48403" spans="3:3">
      <c r="C48403" s="1"/>
    </row>
    <row r="48404" spans="3:3">
      <c r="C48404" s="1"/>
    </row>
    <row r="48405" spans="3:3">
      <c r="C48405" s="1"/>
    </row>
    <row r="48406" spans="3:3">
      <c r="C48406" s="1"/>
    </row>
    <row r="48407" spans="3:3">
      <c r="C48407" s="1"/>
    </row>
    <row r="48408" spans="3:3">
      <c r="C48408" s="1"/>
    </row>
    <row r="48409" spans="3:3">
      <c r="C48409" s="1"/>
    </row>
    <row r="48410" spans="3:3">
      <c r="C48410" s="1"/>
    </row>
    <row r="48411" spans="3:3">
      <c r="C48411" s="1"/>
    </row>
    <row r="48412" spans="3:3">
      <c r="C48412" s="1"/>
    </row>
    <row r="48413" spans="3:3">
      <c r="C48413" s="1"/>
    </row>
    <row r="48414" spans="3:3">
      <c r="C48414" s="1"/>
    </row>
    <row r="48415" spans="3:3">
      <c r="C48415" s="1"/>
    </row>
    <row r="48416" spans="3:3">
      <c r="C48416" s="1"/>
    </row>
    <row r="48417" spans="3:3">
      <c r="C48417" s="1"/>
    </row>
    <row r="48418" spans="3:3">
      <c r="C48418" s="1"/>
    </row>
    <row r="48419" spans="3:3">
      <c r="C48419" s="1"/>
    </row>
    <row r="48420" spans="3:3">
      <c r="C48420" s="1"/>
    </row>
    <row r="48421" spans="3:3">
      <c r="C48421" s="1"/>
    </row>
    <row r="48422" spans="3:3">
      <c r="C48422" s="1"/>
    </row>
    <row r="48423" spans="3:3">
      <c r="C48423" s="1"/>
    </row>
    <row r="48424" spans="3:3">
      <c r="C48424" s="1"/>
    </row>
    <row r="48425" spans="3:3">
      <c r="C48425" s="1"/>
    </row>
    <row r="48426" spans="3:3">
      <c r="C48426" s="1"/>
    </row>
    <row r="48427" spans="3:3">
      <c r="C48427" s="1"/>
    </row>
    <row r="48428" spans="3:3">
      <c r="C48428" s="1"/>
    </row>
    <row r="48429" spans="3:3">
      <c r="C48429" s="1"/>
    </row>
    <row r="48430" spans="3:3">
      <c r="C48430" s="1"/>
    </row>
    <row r="48431" spans="3:3">
      <c r="C48431" s="1"/>
    </row>
    <row r="48432" spans="3:3">
      <c r="C48432" s="1"/>
    </row>
    <row r="48433" spans="3:3">
      <c r="C48433" s="1"/>
    </row>
    <row r="48434" spans="3:3">
      <c r="C48434" s="1"/>
    </row>
    <row r="48435" spans="3:3">
      <c r="C48435" s="1"/>
    </row>
    <row r="48436" spans="3:3">
      <c r="C48436" s="1"/>
    </row>
    <row r="48437" spans="3:3">
      <c r="C48437" s="1"/>
    </row>
    <row r="48438" spans="3:3">
      <c r="C48438" s="1"/>
    </row>
    <row r="48439" spans="3:3">
      <c r="C48439" s="1"/>
    </row>
    <row r="48440" spans="3:3">
      <c r="C48440" s="1"/>
    </row>
    <row r="48441" spans="3:3">
      <c r="C48441" s="1"/>
    </row>
    <row r="48442" spans="3:3">
      <c r="C48442" s="1"/>
    </row>
    <row r="48443" spans="3:3">
      <c r="C48443" s="1"/>
    </row>
    <row r="48444" spans="3:3">
      <c r="C48444" s="1"/>
    </row>
    <row r="48445" spans="3:3">
      <c r="C48445" s="1"/>
    </row>
    <row r="48446" spans="3:3">
      <c r="C48446" s="1"/>
    </row>
    <row r="48447" spans="3:3">
      <c r="C48447" s="1"/>
    </row>
    <row r="48448" spans="3:3">
      <c r="C48448" s="1"/>
    </row>
    <row r="48449" spans="3:3">
      <c r="C48449" s="1"/>
    </row>
    <row r="48450" spans="3:3">
      <c r="C48450" s="1"/>
    </row>
    <row r="48451" spans="3:3">
      <c r="C48451" s="1"/>
    </row>
    <row r="48452" spans="3:3">
      <c r="C48452" s="1"/>
    </row>
    <row r="48453" spans="3:3">
      <c r="C48453" s="1"/>
    </row>
    <row r="48454" spans="3:3">
      <c r="C48454" s="1"/>
    </row>
    <row r="48455" spans="3:3">
      <c r="C48455" s="1"/>
    </row>
    <row r="48456" spans="3:3">
      <c r="C48456" s="1"/>
    </row>
    <row r="48457" spans="3:3">
      <c r="C48457" s="1"/>
    </row>
    <row r="48458" spans="3:3">
      <c r="C48458" s="1"/>
    </row>
    <row r="48459" spans="3:3">
      <c r="C48459" s="1"/>
    </row>
    <row r="48460" spans="3:3">
      <c r="C48460" s="1"/>
    </row>
    <row r="48461" spans="3:3">
      <c r="C48461" s="1"/>
    </row>
    <row r="48462" spans="3:3">
      <c r="C48462" s="1"/>
    </row>
    <row r="48463" spans="3:3">
      <c r="C48463" s="1"/>
    </row>
    <row r="48464" spans="3:3">
      <c r="C48464" s="1"/>
    </row>
    <row r="48465" spans="3:3">
      <c r="C48465" s="1"/>
    </row>
    <row r="48466" spans="3:3">
      <c r="C48466" s="1"/>
    </row>
    <row r="48467" spans="3:3">
      <c r="C48467" s="1"/>
    </row>
    <row r="48468" spans="3:3">
      <c r="C48468" s="1"/>
    </row>
    <row r="48469" spans="3:3">
      <c r="C48469" s="1"/>
    </row>
    <row r="48470" spans="3:3">
      <c r="C48470" s="1"/>
    </row>
    <row r="48471" spans="3:3">
      <c r="C48471" s="1"/>
    </row>
    <row r="48472" spans="3:3">
      <c r="C48472" s="1"/>
    </row>
    <row r="48473" spans="3:3">
      <c r="C48473" s="1"/>
    </row>
    <row r="48474" spans="3:3">
      <c r="C48474" s="1"/>
    </row>
    <row r="48475" spans="3:3">
      <c r="C48475" s="1"/>
    </row>
    <row r="48476" spans="3:3">
      <c r="C48476" s="1"/>
    </row>
    <row r="48477" spans="3:3">
      <c r="C48477" s="1"/>
    </row>
    <row r="48478" spans="3:3">
      <c r="C48478" s="1"/>
    </row>
    <row r="48479" spans="3:3">
      <c r="C48479" s="1"/>
    </row>
    <row r="48480" spans="3:3">
      <c r="C48480" s="1"/>
    </row>
    <row r="48481" spans="3:3">
      <c r="C48481" s="1"/>
    </row>
    <row r="48482" spans="3:3">
      <c r="C48482" s="1"/>
    </row>
    <row r="48483" spans="3:3">
      <c r="C48483" s="1"/>
    </row>
    <row r="48484" spans="3:3">
      <c r="C48484" s="1"/>
    </row>
    <row r="48485" spans="3:3">
      <c r="C48485" s="1"/>
    </row>
    <row r="48486" spans="3:3">
      <c r="C48486" s="1"/>
    </row>
    <row r="48487" spans="3:3">
      <c r="C48487" s="1"/>
    </row>
    <row r="48488" spans="3:3">
      <c r="C48488" s="1"/>
    </row>
    <row r="48489" spans="3:3">
      <c r="C48489" s="1"/>
    </row>
    <row r="48490" spans="3:3">
      <c r="C48490" s="1"/>
    </row>
    <row r="48491" spans="3:3">
      <c r="C48491" s="1"/>
    </row>
    <row r="48492" spans="3:3">
      <c r="C48492" s="1"/>
    </row>
    <row r="48493" spans="3:3">
      <c r="C48493" s="1"/>
    </row>
    <row r="48494" spans="3:3">
      <c r="C48494" s="1"/>
    </row>
    <row r="48495" spans="3:3">
      <c r="C48495" s="1"/>
    </row>
    <row r="48496" spans="3:3">
      <c r="C48496" s="1"/>
    </row>
    <row r="48497" spans="3:3">
      <c r="C48497" s="1"/>
    </row>
    <row r="48498" spans="3:3">
      <c r="C48498" s="1"/>
    </row>
    <row r="48499" spans="3:3">
      <c r="C48499" s="1"/>
    </row>
    <row r="48500" spans="3:3">
      <c r="C48500" s="1"/>
    </row>
    <row r="48501" spans="3:3">
      <c r="C48501" s="1"/>
    </row>
    <row r="48502" spans="3:3">
      <c r="C48502" s="1"/>
    </row>
    <row r="48503" spans="3:3">
      <c r="C48503" s="1"/>
    </row>
    <row r="48504" spans="3:3">
      <c r="C48504" s="1"/>
    </row>
    <row r="48505" spans="3:3">
      <c r="C48505" s="1"/>
    </row>
    <row r="48506" spans="3:3">
      <c r="C48506" s="1"/>
    </row>
    <row r="48507" spans="3:3">
      <c r="C48507" s="1"/>
    </row>
    <row r="48508" spans="3:3">
      <c r="C48508" s="1"/>
    </row>
    <row r="48509" spans="3:3">
      <c r="C48509" s="1"/>
    </row>
    <row r="48510" spans="3:3">
      <c r="C48510" s="1"/>
    </row>
    <row r="48511" spans="3:3">
      <c r="C48511" s="1"/>
    </row>
    <row r="48512" spans="3:3">
      <c r="C48512" s="1"/>
    </row>
    <row r="48513" spans="3:3">
      <c r="C48513" s="1"/>
    </row>
    <row r="48514" spans="3:3">
      <c r="C48514" s="1"/>
    </row>
    <row r="48515" spans="3:3">
      <c r="C48515" s="1"/>
    </row>
    <row r="48516" spans="3:3">
      <c r="C48516" s="1"/>
    </row>
    <row r="48517" spans="3:3">
      <c r="C48517" s="1"/>
    </row>
    <row r="48518" spans="3:3">
      <c r="C48518" s="1"/>
    </row>
    <row r="48519" spans="3:3">
      <c r="C48519" s="1"/>
    </row>
    <row r="48520" spans="3:3">
      <c r="C48520" s="1"/>
    </row>
    <row r="48521" spans="3:3">
      <c r="C48521" s="1"/>
    </row>
    <row r="48522" spans="3:3">
      <c r="C48522" s="1"/>
    </row>
    <row r="48523" spans="3:3">
      <c r="C48523" s="1"/>
    </row>
    <row r="48524" spans="3:3">
      <c r="C48524" s="1"/>
    </row>
    <row r="48525" spans="3:3">
      <c r="C48525" s="1"/>
    </row>
    <row r="48526" spans="3:3">
      <c r="C48526" s="1"/>
    </row>
    <row r="48527" spans="3:3">
      <c r="C48527" s="1"/>
    </row>
    <row r="48528" spans="3:3">
      <c r="C48528" s="1"/>
    </row>
    <row r="48529" spans="3:3">
      <c r="C48529" s="1"/>
    </row>
    <row r="48530" spans="3:3">
      <c r="C48530" s="1"/>
    </row>
    <row r="48531" spans="3:3">
      <c r="C48531" s="1"/>
    </row>
    <row r="48532" spans="3:3">
      <c r="C48532" s="1"/>
    </row>
    <row r="48533" spans="3:3">
      <c r="C48533" s="1"/>
    </row>
    <row r="48534" spans="3:3">
      <c r="C48534" s="1"/>
    </row>
    <row r="48535" spans="3:3">
      <c r="C48535" s="1"/>
    </row>
    <row r="48536" spans="3:3">
      <c r="C48536" s="1"/>
    </row>
    <row r="48537" spans="3:3">
      <c r="C48537" s="1"/>
    </row>
    <row r="48538" spans="3:3">
      <c r="C48538" s="1"/>
    </row>
    <row r="48539" spans="3:3">
      <c r="C48539" s="1"/>
    </row>
    <row r="48540" spans="3:3">
      <c r="C48540" s="1"/>
    </row>
    <row r="48541" spans="3:3">
      <c r="C48541" s="1"/>
    </row>
    <row r="48542" spans="3:3">
      <c r="C48542" s="1"/>
    </row>
    <row r="48543" spans="3:3">
      <c r="C48543" s="1"/>
    </row>
    <row r="48544" spans="3:3">
      <c r="C48544" s="1"/>
    </row>
    <row r="48545" spans="3:3">
      <c r="C48545" s="1"/>
    </row>
    <row r="48546" spans="3:3">
      <c r="C48546" s="1"/>
    </row>
    <row r="48547" spans="3:3">
      <c r="C48547" s="1"/>
    </row>
    <row r="48548" spans="3:3">
      <c r="C48548" s="1"/>
    </row>
    <row r="48549" spans="3:3">
      <c r="C48549" s="1"/>
    </row>
    <row r="48550" spans="3:3">
      <c r="C48550" s="1"/>
    </row>
    <row r="48551" spans="3:3">
      <c r="C48551" s="1"/>
    </row>
    <row r="48552" spans="3:3">
      <c r="C48552" s="1"/>
    </row>
    <row r="48553" spans="3:3">
      <c r="C48553" s="1"/>
    </row>
    <row r="48554" spans="3:3">
      <c r="C48554" s="1"/>
    </row>
    <row r="48555" spans="3:3">
      <c r="C48555" s="1"/>
    </row>
    <row r="48556" spans="3:3">
      <c r="C48556" s="1"/>
    </row>
    <row r="48557" spans="3:3">
      <c r="C48557" s="1"/>
    </row>
    <row r="48558" spans="3:3">
      <c r="C48558" s="1"/>
    </row>
    <row r="48559" spans="3:3">
      <c r="C48559" s="1"/>
    </row>
    <row r="48560" spans="3:3">
      <c r="C48560" s="1"/>
    </row>
    <row r="48561" spans="3:3">
      <c r="C48561" s="1"/>
    </row>
    <row r="48562" spans="3:3">
      <c r="C48562" s="1"/>
    </row>
    <row r="48563" spans="3:3">
      <c r="C48563" s="1"/>
    </row>
    <row r="48564" spans="3:3">
      <c r="C48564" s="1"/>
    </row>
    <row r="48565" spans="3:3">
      <c r="C48565" s="1"/>
    </row>
    <row r="48566" spans="3:3">
      <c r="C48566" s="1"/>
    </row>
    <row r="48567" spans="3:3">
      <c r="C48567" s="1"/>
    </row>
    <row r="48568" spans="3:3">
      <c r="C48568" s="1"/>
    </row>
    <row r="48569" spans="3:3">
      <c r="C48569" s="1"/>
    </row>
    <row r="48570" spans="3:3">
      <c r="C48570" s="1"/>
    </row>
    <row r="48571" spans="3:3">
      <c r="C48571" s="1"/>
    </row>
    <row r="48572" spans="3:3">
      <c r="C48572" s="1"/>
    </row>
    <row r="48573" spans="3:3">
      <c r="C48573" s="1"/>
    </row>
    <row r="48574" spans="3:3">
      <c r="C48574" s="1"/>
    </row>
    <row r="48575" spans="3:3">
      <c r="C48575" s="1"/>
    </row>
    <row r="48576" spans="3:3">
      <c r="C48576" s="1"/>
    </row>
    <row r="48577" spans="3:3">
      <c r="C48577" s="1"/>
    </row>
    <row r="48578" spans="3:3">
      <c r="C48578" s="1"/>
    </row>
    <row r="48579" spans="3:3">
      <c r="C48579" s="1"/>
    </row>
    <row r="48580" spans="3:3">
      <c r="C48580" s="1"/>
    </row>
    <row r="48581" spans="3:3">
      <c r="C48581" s="1"/>
    </row>
    <row r="48582" spans="3:3">
      <c r="C48582" s="1"/>
    </row>
    <row r="48583" spans="3:3">
      <c r="C48583" s="1"/>
    </row>
    <row r="48584" spans="3:3">
      <c r="C48584" s="1"/>
    </row>
    <row r="48585" spans="3:3">
      <c r="C48585" s="1"/>
    </row>
    <row r="48586" spans="3:3">
      <c r="C48586" s="1"/>
    </row>
    <row r="48587" spans="3:3">
      <c r="C48587" s="1"/>
    </row>
    <row r="48588" spans="3:3">
      <c r="C48588" s="1"/>
    </row>
    <row r="48589" spans="3:3">
      <c r="C48589" s="1"/>
    </row>
    <row r="48590" spans="3:3">
      <c r="C48590" s="1"/>
    </row>
    <row r="48591" spans="3:3">
      <c r="C48591" s="1"/>
    </row>
    <row r="48592" spans="3:3">
      <c r="C48592" s="1"/>
    </row>
    <row r="48593" spans="3:3">
      <c r="C48593" s="1"/>
    </row>
    <row r="48594" spans="3:3">
      <c r="C48594" s="1"/>
    </row>
    <row r="48595" spans="3:3">
      <c r="C48595" s="1"/>
    </row>
    <row r="48596" spans="3:3">
      <c r="C48596" s="1"/>
    </row>
    <row r="48597" spans="3:3">
      <c r="C48597" s="1"/>
    </row>
    <row r="48598" spans="3:3">
      <c r="C48598" s="1"/>
    </row>
    <row r="48599" spans="3:3">
      <c r="C48599" s="1"/>
    </row>
    <row r="48600" spans="3:3">
      <c r="C48600" s="1"/>
    </row>
    <row r="48601" spans="3:3">
      <c r="C48601" s="1"/>
    </row>
    <row r="48602" spans="3:3">
      <c r="C48602" s="1"/>
    </row>
    <row r="48603" spans="3:3">
      <c r="C48603" s="1"/>
    </row>
    <row r="48604" spans="3:3">
      <c r="C48604" s="1"/>
    </row>
    <row r="48605" spans="3:3">
      <c r="C48605" s="1"/>
    </row>
    <row r="48606" spans="3:3">
      <c r="C48606" s="1"/>
    </row>
    <row r="48607" spans="3:3">
      <c r="C48607" s="1"/>
    </row>
    <row r="48608" spans="3:3">
      <c r="C48608" s="1"/>
    </row>
    <row r="48609" spans="3:3">
      <c r="C48609" s="1"/>
    </row>
    <row r="48610" spans="3:3">
      <c r="C48610" s="1"/>
    </row>
    <row r="48611" spans="3:3">
      <c r="C48611" s="1"/>
    </row>
    <row r="48612" spans="3:3">
      <c r="C48612" s="1"/>
    </row>
    <row r="48613" spans="3:3">
      <c r="C48613" s="1"/>
    </row>
    <row r="48614" spans="3:3">
      <c r="C48614" s="1"/>
    </row>
    <row r="48615" spans="3:3">
      <c r="C48615" s="1"/>
    </row>
    <row r="48616" spans="3:3">
      <c r="C48616" s="1"/>
    </row>
    <row r="48617" spans="3:3">
      <c r="C48617" s="1"/>
    </row>
    <row r="48618" spans="3:3">
      <c r="C48618" s="1"/>
    </row>
    <row r="48619" spans="3:3">
      <c r="C48619" s="1"/>
    </row>
    <row r="48620" spans="3:3">
      <c r="C48620" s="1"/>
    </row>
    <row r="48621" spans="3:3">
      <c r="C48621" s="1"/>
    </row>
    <row r="48622" spans="3:3">
      <c r="C48622" s="1"/>
    </row>
    <row r="48623" spans="3:3">
      <c r="C48623" s="1"/>
    </row>
    <row r="48624" spans="3:3">
      <c r="C48624" s="1"/>
    </row>
    <row r="48625" spans="3:3">
      <c r="C48625" s="1"/>
    </row>
    <row r="48626" spans="3:3">
      <c r="C48626" s="1"/>
    </row>
    <row r="48627" spans="3:3">
      <c r="C48627" s="1"/>
    </row>
    <row r="48628" spans="3:3">
      <c r="C48628" s="1"/>
    </row>
    <row r="48629" spans="3:3">
      <c r="C48629" s="1"/>
    </row>
    <row r="48630" spans="3:3">
      <c r="C48630" s="1"/>
    </row>
    <row r="48631" spans="3:3">
      <c r="C48631" s="1"/>
    </row>
    <row r="48632" spans="3:3">
      <c r="C48632" s="1"/>
    </row>
    <row r="48633" spans="3:3">
      <c r="C48633" s="1"/>
    </row>
    <row r="48634" spans="3:3">
      <c r="C48634" s="1"/>
    </row>
    <row r="48635" spans="3:3">
      <c r="C48635" s="1"/>
    </row>
    <row r="48636" spans="3:3">
      <c r="C48636" s="1"/>
    </row>
    <row r="48637" spans="3:3">
      <c r="C48637" s="1"/>
    </row>
    <row r="48638" spans="3:3">
      <c r="C48638" s="1"/>
    </row>
    <row r="48639" spans="3:3">
      <c r="C48639" s="1"/>
    </row>
    <row r="48640" spans="3:3">
      <c r="C48640" s="1"/>
    </row>
    <row r="48641" spans="3:3">
      <c r="C48641" s="1"/>
    </row>
    <row r="48642" spans="3:3">
      <c r="C48642" s="1"/>
    </row>
    <row r="48643" spans="3:3">
      <c r="C48643" s="1"/>
    </row>
    <row r="48644" spans="3:3">
      <c r="C48644" s="1"/>
    </row>
    <row r="48645" spans="3:3">
      <c r="C48645" s="1"/>
    </row>
    <row r="48646" spans="3:3">
      <c r="C48646" s="1"/>
    </row>
    <row r="48647" spans="3:3">
      <c r="C48647" s="1"/>
    </row>
    <row r="48648" spans="3:3">
      <c r="C48648" s="1"/>
    </row>
    <row r="48649" spans="3:3">
      <c r="C48649" s="1"/>
    </row>
    <row r="48650" spans="3:3">
      <c r="C48650" s="1"/>
    </row>
    <row r="48651" spans="3:3">
      <c r="C48651" s="1"/>
    </row>
    <row r="48652" spans="3:3">
      <c r="C48652" s="1"/>
    </row>
    <row r="48653" spans="3:3">
      <c r="C48653" s="1"/>
    </row>
    <row r="48654" spans="3:3">
      <c r="C48654" s="1"/>
    </row>
    <row r="48655" spans="3:3">
      <c r="C48655" s="1"/>
    </row>
    <row r="48656" spans="3:3">
      <c r="C48656" s="1"/>
    </row>
    <row r="48657" spans="3:3">
      <c r="C48657" s="1"/>
    </row>
    <row r="48658" spans="3:3">
      <c r="C48658" s="1"/>
    </row>
    <row r="48659" spans="3:3">
      <c r="C48659" s="1"/>
    </row>
    <row r="48660" spans="3:3">
      <c r="C48660" s="1"/>
    </row>
    <row r="48661" spans="3:3">
      <c r="C48661" s="1"/>
    </row>
    <row r="48662" spans="3:3">
      <c r="C48662" s="1"/>
    </row>
    <row r="48663" spans="3:3">
      <c r="C48663" s="1"/>
    </row>
    <row r="48664" spans="3:3">
      <c r="C48664" s="1"/>
    </row>
    <row r="48665" spans="3:3">
      <c r="C48665" s="1"/>
    </row>
    <row r="48666" spans="3:3">
      <c r="C48666" s="1"/>
    </row>
    <row r="48667" spans="3:3">
      <c r="C48667" s="1"/>
    </row>
    <row r="48668" spans="3:3">
      <c r="C48668" s="1"/>
    </row>
    <row r="48669" spans="3:3">
      <c r="C48669" s="1"/>
    </row>
    <row r="48670" spans="3:3">
      <c r="C48670" s="1"/>
    </row>
    <row r="48671" spans="3:3">
      <c r="C48671" s="1"/>
    </row>
    <row r="48672" spans="3:3">
      <c r="C48672" s="1"/>
    </row>
    <row r="48673" spans="3:3">
      <c r="C48673" s="1"/>
    </row>
    <row r="48674" spans="3:3">
      <c r="C48674" s="1"/>
    </row>
    <row r="48675" spans="3:3">
      <c r="C48675" s="1"/>
    </row>
    <row r="48676" spans="3:3">
      <c r="C48676" s="1"/>
    </row>
    <row r="48677" spans="3:3">
      <c r="C48677" s="1"/>
    </row>
    <row r="48678" spans="3:3">
      <c r="C48678" s="1"/>
    </row>
    <row r="48679" spans="3:3">
      <c r="C48679" s="1"/>
    </row>
    <row r="48680" spans="3:3">
      <c r="C48680" s="1"/>
    </row>
    <row r="48681" spans="3:3">
      <c r="C48681" s="1"/>
    </row>
    <row r="48682" spans="3:3">
      <c r="C48682" s="1"/>
    </row>
    <row r="48683" spans="3:3">
      <c r="C48683" s="1"/>
    </row>
    <row r="48684" spans="3:3">
      <c r="C48684" s="1"/>
    </row>
    <row r="48685" spans="3:3">
      <c r="C48685" s="1"/>
    </row>
    <row r="48686" spans="3:3">
      <c r="C48686" s="1"/>
    </row>
    <row r="48687" spans="3:3">
      <c r="C48687" s="1"/>
    </row>
    <row r="48688" spans="3:3">
      <c r="C48688" s="1"/>
    </row>
    <row r="48689" spans="3:3">
      <c r="C48689" s="1"/>
    </row>
    <row r="48690" spans="3:3">
      <c r="C48690" s="1"/>
    </row>
    <row r="48691" spans="3:3">
      <c r="C48691" s="1"/>
    </row>
    <row r="48692" spans="3:3">
      <c r="C48692" s="1"/>
    </row>
    <row r="48693" spans="3:3">
      <c r="C48693" s="1"/>
    </row>
    <row r="48694" spans="3:3">
      <c r="C48694" s="1"/>
    </row>
    <row r="48695" spans="3:3">
      <c r="C48695" s="1"/>
    </row>
    <row r="48696" spans="3:3">
      <c r="C48696" s="1"/>
    </row>
    <row r="48697" spans="3:3">
      <c r="C48697" s="1"/>
    </row>
    <row r="48698" spans="3:3">
      <c r="C48698" s="1"/>
    </row>
    <row r="48699" spans="3:3">
      <c r="C48699" s="1"/>
    </row>
    <row r="48700" spans="3:3">
      <c r="C48700" s="1"/>
    </row>
    <row r="48701" spans="3:3">
      <c r="C48701" s="1"/>
    </row>
    <row r="48702" spans="3:3">
      <c r="C48702" s="1"/>
    </row>
    <row r="48703" spans="3:3">
      <c r="C48703" s="1"/>
    </row>
    <row r="48704" spans="3:3">
      <c r="C48704" s="1"/>
    </row>
    <row r="48705" spans="3:3">
      <c r="C48705" s="1"/>
    </row>
    <row r="48706" spans="3:3">
      <c r="C48706" s="1"/>
    </row>
    <row r="48707" spans="3:3">
      <c r="C48707" s="1"/>
    </row>
    <row r="48708" spans="3:3">
      <c r="C48708" s="1"/>
    </row>
    <row r="48709" spans="3:3">
      <c r="C48709" s="1"/>
    </row>
    <row r="48710" spans="3:3">
      <c r="C48710" s="1"/>
    </row>
    <row r="48711" spans="3:3">
      <c r="C48711" s="1"/>
    </row>
    <row r="48712" spans="3:3">
      <c r="C48712" s="1"/>
    </row>
    <row r="48713" spans="3:3">
      <c r="C48713" s="1"/>
    </row>
    <row r="48714" spans="3:3">
      <c r="C48714" s="1"/>
    </row>
    <row r="48715" spans="3:3">
      <c r="C48715" s="1"/>
    </row>
    <row r="48716" spans="3:3">
      <c r="C48716" s="1"/>
    </row>
    <row r="48717" spans="3:3">
      <c r="C48717" s="1"/>
    </row>
    <row r="48718" spans="3:3">
      <c r="C48718" s="1"/>
    </row>
    <row r="48719" spans="3:3">
      <c r="C48719" s="1"/>
    </row>
    <row r="48720" spans="3:3">
      <c r="C48720" s="1"/>
    </row>
    <row r="48721" spans="3:3">
      <c r="C48721" s="1"/>
    </row>
    <row r="48722" spans="3:3">
      <c r="C48722" s="1"/>
    </row>
    <row r="48723" spans="3:3">
      <c r="C48723" s="1"/>
    </row>
    <row r="48724" spans="3:3">
      <c r="C48724" s="1"/>
    </row>
    <row r="48725" spans="3:3">
      <c r="C48725" s="1"/>
    </row>
    <row r="48726" spans="3:3">
      <c r="C48726" s="1"/>
    </row>
    <row r="48727" spans="3:3">
      <c r="C48727" s="1"/>
    </row>
    <row r="48728" spans="3:3">
      <c r="C48728" s="1"/>
    </row>
    <row r="48729" spans="3:3">
      <c r="C48729" s="1"/>
    </row>
    <row r="48730" spans="3:3">
      <c r="C48730" s="1"/>
    </row>
    <row r="48731" spans="3:3">
      <c r="C48731" s="1"/>
    </row>
    <row r="48732" spans="3:3">
      <c r="C48732" s="1"/>
    </row>
    <row r="48733" spans="3:3">
      <c r="C48733" s="1"/>
    </row>
    <row r="48734" spans="3:3">
      <c r="C48734" s="1"/>
    </row>
    <row r="48735" spans="3:3">
      <c r="C48735" s="1"/>
    </row>
    <row r="48736" spans="3:3">
      <c r="C48736" s="1"/>
    </row>
    <row r="48737" spans="3:3">
      <c r="C48737" s="1"/>
    </row>
    <row r="48738" spans="3:3">
      <c r="C48738" s="1"/>
    </row>
    <row r="48739" spans="3:3">
      <c r="C48739" s="1"/>
    </row>
    <row r="48740" spans="3:3">
      <c r="C48740" s="1"/>
    </row>
    <row r="48741" spans="3:3">
      <c r="C48741" s="1"/>
    </row>
    <row r="48742" spans="3:3">
      <c r="C48742" s="1"/>
    </row>
    <row r="48743" spans="3:3">
      <c r="C48743" s="1"/>
    </row>
    <row r="48744" spans="3:3">
      <c r="C48744" s="1"/>
    </row>
    <row r="48745" spans="3:3">
      <c r="C48745" s="1"/>
    </row>
    <row r="48746" spans="3:3">
      <c r="C48746" s="1"/>
    </row>
    <row r="48747" spans="3:3">
      <c r="C48747" s="1"/>
    </row>
    <row r="48748" spans="3:3">
      <c r="C48748" s="1"/>
    </row>
    <row r="48749" spans="3:3">
      <c r="C48749" s="1"/>
    </row>
    <row r="48750" spans="3:3">
      <c r="C48750" s="1"/>
    </row>
    <row r="48751" spans="3:3">
      <c r="C48751" s="1"/>
    </row>
    <row r="48752" spans="3:3">
      <c r="C48752" s="1"/>
    </row>
    <row r="48753" spans="3:3">
      <c r="C48753" s="1"/>
    </row>
    <row r="48754" spans="3:3">
      <c r="C48754" s="1"/>
    </row>
    <row r="48755" spans="3:3">
      <c r="C48755" s="1"/>
    </row>
    <row r="48756" spans="3:3">
      <c r="C48756" s="1"/>
    </row>
    <row r="48757" spans="3:3">
      <c r="C48757" s="1"/>
    </row>
    <row r="48758" spans="3:3">
      <c r="C48758" s="1"/>
    </row>
    <row r="48759" spans="3:3">
      <c r="C48759" s="1"/>
    </row>
    <row r="48760" spans="3:3">
      <c r="C48760" s="1"/>
    </row>
    <row r="48761" spans="3:3">
      <c r="C48761" s="1"/>
    </row>
    <row r="48762" spans="3:3">
      <c r="C48762" s="1"/>
    </row>
    <row r="48763" spans="3:3">
      <c r="C48763" s="1"/>
    </row>
    <row r="48764" spans="3:3">
      <c r="C48764" s="1"/>
    </row>
    <row r="48765" spans="3:3">
      <c r="C48765" s="1"/>
    </row>
    <row r="48766" spans="3:3">
      <c r="C48766" s="1"/>
    </row>
    <row r="48767" spans="3:3">
      <c r="C48767" s="1"/>
    </row>
    <row r="48768" spans="3:3">
      <c r="C48768" s="1"/>
    </row>
    <row r="48769" spans="3:3">
      <c r="C48769" s="1"/>
    </row>
    <row r="48770" spans="3:3">
      <c r="C48770" s="1"/>
    </row>
    <row r="48771" spans="3:3">
      <c r="C48771" s="1"/>
    </row>
    <row r="48772" spans="3:3">
      <c r="C48772" s="1"/>
    </row>
    <row r="48773" spans="3:3">
      <c r="C48773" s="1"/>
    </row>
    <row r="48774" spans="3:3">
      <c r="C48774" s="1"/>
    </row>
    <row r="48775" spans="3:3">
      <c r="C48775" s="1"/>
    </row>
    <row r="48776" spans="3:3">
      <c r="C48776" s="1"/>
    </row>
    <row r="48777" spans="3:3">
      <c r="C48777" s="1"/>
    </row>
    <row r="48778" spans="3:3">
      <c r="C48778" s="1"/>
    </row>
    <row r="48779" spans="3:3">
      <c r="C48779" s="1"/>
    </row>
    <row r="48780" spans="3:3">
      <c r="C48780" s="1"/>
    </row>
    <row r="48781" spans="3:3">
      <c r="C48781" s="1"/>
    </row>
    <row r="48782" spans="3:3">
      <c r="C48782" s="1"/>
    </row>
    <row r="48783" spans="3:3">
      <c r="C48783" s="1"/>
    </row>
    <row r="48784" spans="3:3">
      <c r="C48784" s="1"/>
    </row>
    <row r="48785" spans="3:3">
      <c r="C48785" s="1"/>
    </row>
    <row r="48786" spans="3:3">
      <c r="C48786" s="1"/>
    </row>
    <row r="48787" spans="3:3">
      <c r="C48787" s="1"/>
    </row>
    <row r="48788" spans="3:3">
      <c r="C48788" s="1"/>
    </row>
    <row r="48789" spans="3:3">
      <c r="C48789" s="1"/>
    </row>
    <row r="48790" spans="3:3">
      <c r="C48790" s="1"/>
    </row>
    <row r="48791" spans="3:3">
      <c r="C48791" s="1"/>
    </row>
    <row r="48792" spans="3:3">
      <c r="C48792" s="1"/>
    </row>
    <row r="48793" spans="3:3">
      <c r="C48793" s="1"/>
    </row>
    <row r="48794" spans="3:3">
      <c r="C48794" s="1"/>
    </row>
    <row r="48795" spans="3:3">
      <c r="C48795" s="1"/>
    </row>
    <row r="48796" spans="3:3">
      <c r="C48796" s="1"/>
    </row>
    <row r="48797" spans="3:3">
      <c r="C48797" s="1"/>
    </row>
    <row r="48798" spans="3:3">
      <c r="C48798" s="1"/>
    </row>
    <row r="48799" spans="3:3">
      <c r="C48799" s="1"/>
    </row>
    <row r="48800" spans="3:3">
      <c r="C48800" s="1"/>
    </row>
    <row r="48801" spans="3:3">
      <c r="C48801" s="1"/>
    </row>
    <row r="48802" spans="3:3">
      <c r="C48802" s="1"/>
    </row>
    <row r="48803" spans="3:3">
      <c r="C48803" s="1"/>
    </row>
    <row r="48804" spans="3:3">
      <c r="C48804" s="1"/>
    </row>
    <row r="48805" spans="3:3">
      <c r="C48805" s="1"/>
    </row>
    <row r="48806" spans="3:3">
      <c r="C48806" s="1"/>
    </row>
    <row r="48807" spans="3:3">
      <c r="C48807" s="1"/>
    </row>
    <row r="48808" spans="3:3">
      <c r="C48808" s="1"/>
    </row>
    <row r="48809" spans="3:3">
      <c r="C48809" s="1"/>
    </row>
    <row r="48810" spans="3:3">
      <c r="C48810" s="1"/>
    </row>
    <row r="48811" spans="3:3">
      <c r="C48811" s="1"/>
    </row>
    <row r="48812" spans="3:3">
      <c r="C48812" s="1"/>
    </row>
    <row r="48813" spans="3:3">
      <c r="C48813" s="1"/>
    </row>
    <row r="48814" spans="3:3">
      <c r="C48814" s="1"/>
    </row>
    <row r="48815" spans="3:3">
      <c r="C48815" s="1"/>
    </row>
    <row r="48816" spans="3:3">
      <c r="C48816" s="1"/>
    </row>
    <row r="48817" spans="3:3">
      <c r="C48817" s="1"/>
    </row>
    <row r="48818" spans="3:3">
      <c r="C48818" s="1"/>
    </row>
    <row r="48819" spans="3:3">
      <c r="C48819" s="1"/>
    </row>
    <row r="48820" spans="3:3">
      <c r="C48820" s="1"/>
    </row>
    <row r="48821" spans="3:3">
      <c r="C48821" s="1"/>
    </row>
    <row r="48822" spans="3:3">
      <c r="C48822" s="1"/>
    </row>
    <row r="48823" spans="3:3">
      <c r="C48823" s="1"/>
    </row>
    <row r="48824" spans="3:3">
      <c r="C48824" s="1"/>
    </row>
    <row r="48825" spans="3:3">
      <c r="C48825" s="1"/>
    </row>
    <row r="48826" spans="3:3">
      <c r="C48826" s="1"/>
    </row>
    <row r="48827" spans="3:3">
      <c r="C48827" s="1"/>
    </row>
    <row r="48828" spans="3:3">
      <c r="C48828" s="1"/>
    </row>
    <row r="48829" spans="3:3">
      <c r="C48829" s="1"/>
    </row>
    <row r="48830" spans="3:3">
      <c r="C48830" s="1"/>
    </row>
    <row r="48831" spans="3:3">
      <c r="C48831" s="1"/>
    </row>
    <row r="48832" spans="3:3">
      <c r="C48832" s="1"/>
    </row>
    <row r="48833" spans="3:3">
      <c r="C48833" s="1"/>
    </row>
    <row r="48834" spans="3:3">
      <c r="C48834" s="1"/>
    </row>
    <row r="48835" spans="3:3">
      <c r="C48835" s="1"/>
    </row>
    <row r="48836" spans="3:3">
      <c r="C48836" s="1"/>
    </row>
    <row r="48837" spans="3:3">
      <c r="C48837" s="1"/>
    </row>
    <row r="48838" spans="3:3">
      <c r="C48838" s="1"/>
    </row>
    <row r="48839" spans="3:3">
      <c r="C48839" s="1"/>
    </row>
    <row r="48840" spans="3:3">
      <c r="C48840" s="1"/>
    </row>
    <row r="48841" spans="3:3">
      <c r="C48841" s="1"/>
    </row>
    <row r="48842" spans="3:3">
      <c r="C48842" s="1"/>
    </row>
    <row r="48843" spans="3:3">
      <c r="C48843" s="1"/>
    </row>
    <row r="48844" spans="3:3">
      <c r="C48844" s="1"/>
    </row>
    <row r="48845" spans="3:3">
      <c r="C48845" s="1"/>
    </row>
    <row r="48846" spans="3:3">
      <c r="C48846" s="1"/>
    </row>
    <row r="48847" spans="3:3">
      <c r="C48847" s="1"/>
    </row>
    <row r="48848" spans="3:3">
      <c r="C48848" s="1"/>
    </row>
    <row r="48849" spans="3:3">
      <c r="C48849" s="1"/>
    </row>
    <row r="48850" spans="3:3">
      <c r="C48850" s="1"/>
    </row>
    <row r="48851" spans="3:3">
      <c r="C48851" s="1"/>
    </row>
    <row r="48852" spans="3:3">
      <c r="C48852" s="1"/>
    </row>
    <row r="48853" spans="3:3">
      <c r="C48853" s="1"/>
    </row>
    <row r="48854" spans="3:3">
      <c r="C48854" s="1"/>
    </row>
    <row r="48855" spans="3:3">
      <c r="C48855" s="1"/>
    </row>
    <row r="48856" spans="3:3">
      <c r="C48856" s="1"/>
    </row>
    <row r="48857" spans="3:3">
      <c r="C48857" s="1"/>
    </row>
    <row r="48858" spans="3:3">
      <c r="C48858" s="1"/>
    </row>
    <row r="48859" spans="3:3">
      <c r="C48859" s="1"/>
    </row>
    <row r="48860" spans="3:3">
      <c r="C48860" s="1"/>
    </row>
    <row r="48861" spans="3:3">
      <c r="C48861" s="1"/>
    </row>
    <row r="48862" spans="3:3">
      <c r="C48862" s="1"/>
    </row>
    <row r="48863" spans="3:3">
      <c r="C48863" s="1"/>
    </row>
    <row r="48864" spans="3:3">
      <c r="C48864" s="1"/>
    </row>
    <row r="48865" spans="3:3">
      <c r="C48865" s="1"/>
    </row>
    <row r="48866" spans="3:3">
      <c r="C48866" s="1"/>
    </row>
    <row r="48867" spans="3:3">
      <c r="C48867" s="1"/>
    </row>
    <row r="48868" spans="3:3">
      <c r="C48868" s="1"/>
    </row>
    <row r="48869" spans="3:3">
      <c r="C48869" s="1"/>
    </row>
    <row r="48870" spans="3:3">
      <c r="C48870" s="1"/>
    </row>
    <row r="48871" spans="3:3">
      <c r="C48871" s="1"/>
    </row>
    <row r="48872" spans="3:3">
      <c r="C48872" s="1"/>
    </row>
    <row r="48873" spans="3:3">
      <c r="C48873" s="1"/>
    </row>
    <row r="48874" spans="3:3">
      <c r="C48874" s="1"/>
    </row>
    <row r="48875" spans="3:3">
      <c r="C48875" s="1"/>
    </row>
    <row r="48876" spans="3:3">
      <c r="C48876" s="1"/>
    </row>
    <row r="48877" spans="3:3">
      <c r="C48877" s="1"/>
    </row>
    <row r="48878" spans="3:3">
      <c r="C48878" s="1"/>
    </row>
    <row r="48879" spans="3:3">
      <c r="C48879" s="1"/>
    </row>
    <row r="48880" spans="3:3">
      <c r="C48880" s="1"/>
    </row>
    <row r="48881" spans="3:3">
      <c r="C48881" s="1"/>
    </row>
    <row r="48882" spans="3:3">
      <c r="C48882" s="1"/>
    </row>
    <row r="48883" spans="3:3">
      <c r="C48883" s="1"/>
    </row>
    <row r="48884" spans="3:3">
      <c r="C48884" s="1"/>
    </row>
    <row r="48885" spans="3:3">
      <c r="C48885" s="1"/>
    </row>
    <row r="48886" spans="3:3">
      <c r="C48886" s="1"/>
    </row>
    <row r="48887" spans="3:3">
      <c r="C48887" s="1"/>
    </row>
    <row r="48888" spans="3:3">
      <c r="C48888" s="1"/>
    </row>
    <row r="48889" spans="3:3">
      <c r="C48889" s="1"/>
    </row>
    <row r="48890" spans="3:3">
      <c r="C48890" s="1"/>
    </row>
    <row r="48891" spans="3:3">
      <c r="C48891" s="1"/>
    </row>
    <row r="48892" spans="3:3">
      <c r="C48892" s="1"/>
    </row>
    <row r="48893" spans="3:3">
      <c r="C48893" s="1"/>
    </row>
    <row r="48894" spans="3:3">
      <c r="C48894" s="1"/>
    </row>
    <row r="48895" spans="3:3">
      <c r="C48895" s="1"/>
    </row>
    <row r="48896" spans="3:3">
      <c r="C48896" s="1"/>
    </row>
    <row r="48897" spans="3:3">
      <c r="C48897" s="1"/>
    </row>
    <row r="48898" spans="3:3">
      <c r="C48898" s="1"/>
    </row>
    <row r="48899" spans="3:3">
      <c r="C48899" s="1"/>
    </row>
    <row r="48900" spans="3:3">
      <c r="C48900" s="1"/>
    </row>
    <row r="48901" spans="3:3">
      <c r="C48901" s="1"/>
    </row>
    <row r="48902" spans="3:3">
      <c r="C48902" s="1"/>
    </row>
    <row r="48903" spans="3:3">
      <c r="C48903" s="1"/>
    </row>
    <row r="48904" spans="3:3">
      <c r="C48904" s="1"/>
    </row>
    <row r="48905" spans="3:3">
      <c r="C48905" s="1"/>
    </row>
    <row r="48906" spans="3:3">
      <c r="C48906" s="1"/>
    </row>
    <row r="48907" spans="3:3">
      <c r="C48907" s="1"/>
    </row>
    <row r="48908" spans="3:3">
      <c r="C48908" s="1"/>
    </row>
    <row r="48909" spans="3:3">
      <c r="C48909" s="1"/>
    </row>
    <row r="48910" spans="3:3">
      <c r="C48910" s="1"/>
    </row>
    <row r="48911" spans="3:3">
      <c r="C48911" s="1"/>
    </row>
    <row r="48912" spans="3:3">
      <c r="C48912" s="1"/>
    </row>
    <row r="48913" spans="3:3">
      <c r="C48913" s="1"/>
    </row>
    <row r="48914" spans="3:3">
      <c r="C48914" s="1"/>
    </row>
    <row r="48915" spans="3:3">
      <c r="C48915" s="1"/>
    </row>
    <row r="48916" spans="3:3">
      <c r="C48916" s="1"/>
    </row>
    <row r="48917" spans="3:3">
      <c r="C48917" s="1"/>
    </row>
    <row r="48918" spans="3:3">
      <c r="C48918" s="1"/>
    </row>
    <row r="48919" spans="3:3">
      <c r="C48919" s="1"/>
    </row>
    <row r="48920" spans="3:3">
      <c r="C48920" s="1"/>
    </row>
    <row r="48921" spans="3:3">
      <c r="C48921" s="1"/>
    </row>
    <row r="48922" spans="3:3">
      <c r="C48922" s="1"/>
    </row>
    <row r="48923" spans="3:3">
      <c r="C48923" s="1"/>
    </row>
    <row r="48924" spans="3:3">
      <c r="C48924" s="1"/>
    </row>
    <row r="48925" spans="3:3">
      <c r="C48925" s="1"/>
    </row>
    <row r="48926" spans="3:3">
      <c r="C48926" s="1"/>
    </row>
    <row r="48927" spans="3:3">
      <c r="C48927" s="1"/>
    </row>
    <row r="48928" spans="3:3">
      <c r="C48928" s="1"/>
    </row>
    <row r="48929" spans="3:3">
      <c r="C48929" s="1"/>
    </row>
    <row r="48930" spans="3:3">
      <c r="C48930" s="1"/>
    </row>
    <row r="48931" spans="3:3">
      <c r="C48931" s="1"/>
    </row>
    <row r="48932" spans="3:3">
      <c r="C48932" s="1"/>
    </row>
    <row r="48933" spans="3:3">
      <c r="C48933" s="1"/>
    </row>
    <row r="48934" spans="3:3">
      <c r="C48934" s="1"/>
    </row>
    <row r="48935" spans="3:3">
      <c r="C48935" s="1"/>
    </row>
    <row r="48936" spans="3:3">
      <c r="C48936" s="1"/>
    </row>
    <row r="48937" spans="3:3">
      <c r="C48937" s="1"/>
    </row>
    <row r="48938" spans="3:3">
      <c r="C48938" s="1"/>
    </row>
    <row r="48939" spans="3:3">
      <c r="C48939" s="1"/>
    </row>
    <row r="48940" spans="3:3">
      <c r="C48940" s="1"/>
    </row>
    <row r="48941" spans="3:3">
      <c r="C48941" s="1"/>
    </row>
    <row r="48942" spans="3:3">
      <c r="C48942" s="1"/>
    </row>
    <row r="48943" spans="3:3">
      <c r="C48943" s="1"/>
    </row>
    <row r="48944" spans="3:3">
      <c r="C48944" s="1"/>
    </row>
    <row r="48945" spans="3:3">
      <c r="C48945" s="1"/>
    </row>
    <row r="48946" spans="3:3">
      <c r="C48946" s="1"/>
    </row>
    <row r="48947" spans="3:3">
      <c r="C48947" s="1"/>
    </row>
    <row r="48948" spans="3:3">
      <c r="C48948" s="1"/>
    </row>
    <row r="48949" spans="3:3">
      <c r="C48949" s="1"/>
    </row>
    <row r="48950" spans="3:3">
      <c r="C48950" s="1"/>
    </row>
    <row r="48951" spans="3:3">
      <c r="C48951" s="1"/>
    </row>
    <row r="48952" spans="3:3">
      <c r="C48952" s="1"/>
    </row>
    <row r="48953" spans="3:3">
      <c r="C48953" s="1"/>
    </row>
    <row r="48954" spans="3:3">
      <c r="C48954" s="1"/>
    </row>
    <row r="48955" spans="3:3">
      <c r="C48955" s="1"/>
    </row>
    <row r="48956" spans="3:3">
      <c r="C48956" s="1"/>
    </row>
    <row r="48957" spans="3:3">
      <c r="C48957" s="1"/>
    </row>
    <row r="48958" spans="3:3">
      <c r="C48958" s="1"/>
    </row>
    <row r="48959" spans="3:3">
      <c r="C48959" s="1"/>
    </row>
    <row r="48960" spans="3:3">
      <c r="C48960" s="1"/>
    </row>
    <row r="48961" spans="3:3">
      <c r="C48961" s="1"/>
    </row>
    <row r="48962" spans="3:3">
      <c r="C48962" s="1"/>
    </row>
    <row r="48963" spans="3:3">
      <c r="C48963" s="1"/>
    </row>
    <row r="48964" spans="3:3">
      <c r="C48964" s="1"/>
    </row>
    <row r="48965" spans="3:3">
      <c r="C48965" s="1"/>
    </row>
    <row r="48966" spans="3:3">
      <c r="C48966" s="1"/>
    </row>
    <row r="48967" spans="3:3">
      <c r="C48967" s="1"/>
    </row>
    <row r="48968" spans="3:3">
      <c r="C48968" s="1"/>
    </row>
    <row r="48969" spans="3:3">
      <c r="C48969" s="1"/>
    </row>
    <row r="48970" spans="3:3">
      <c r="C48970" s="1"/>
    </row>
    <row r="48971" spans="3:3">
      <c r="C48971" s="1"/>
    </row>
    <row r="48972" spans="3:3">
      <c r="C48972" s="1"/>
    </row>
    <row r="48973" spans="3:3">
      <c r="C48973" s="1"/>
    </row>
    <row r="48974" spans="3:3">
      <c r="C48974" s="1"/>
    </row>
    <row r="48975" spans="3:3">
      <c r="C48975" s="1"/>
    </row>
    <row r="48976" spans="3:3">
      <c r="C48976" s="1"/>
    </row>
    <row r="48977" spans="3:3">
      <c r="C48977" s="1"/>
    </row>
    <row r="48978" spans="3:3">
      <c r="C48978" s="1"/>
    </row>
    <row r="48979" spans="3:3">
      <c r="C48979" s="1"/>
    </row>
    <row r="48980" spans="3:3">
      <c r="C48980" s="1"/>
    </row>
    <row r="48981" spans="3:3">
      <c r="C48981" s="1"/>
    </row>
    <row r="48982" spans="3:3">
      <c r="C48982" s="1"/>
    </row>
    <row r="48983" spans="3:3">
      <c r="C48983" s="1"/>
    </row>
    <row r="48984" spans="3:3">
      <c r="C48984" s="1"/>
    </row>
    <row r="48985" spans="3:3">
      <c r="C48985" s="1"/>
    </row>
    <row r="48986" spans="3:3">
      <c r="C48986" s="1"/>
    </row>
    <row r="48987" spans="3:3">
      <c r="C48987" s="1"/>
    </row>
    <row r="48988" spans="3:3">
      <c r="C48988" s="1"/>
    </row>
    <row r="48989" spans="3:3">
      <c r="C48989" s="1"/>
    </row>
    <row r="48990" spans="3:3">
      <c r="C48990" s="1"/>
    </row>
    <row r="48991" spans="3:3">
      <c r="C48991" s="1"/>
    </row>
    <row r="48992" spans="3:3">
      <c r="C48992" s="1"/>
    </row>
    <row r="48993" spans="3:3">
      <c r="C48993" s="1"/>
    </row>
    <row r="48994" spans="3:3">
      <c r="C48994" s="1"/>
    </row>
    <row r="48995" spans="3:3">
      <c r="C48995" s="1"/>
    </row>
    <row r="48996" spans="3:3">
      <c r="C48996" s="1"/>
    </row>
    <row r="48997" spans="3:3">
      <c r="C48997" s="1"/>
    </row>
    <row r="48998" spans="3:3">
      <c r="C48998" s="1"/>
    </row>
    <row r="48999" spans="3:3">
      <c r="C48999" s="1"/>
    </row>
    <row r="49000" spans="3:3">
      <c r="C49000" s="1"/>
    </row>
    <row r="49001" spans="3:3">
      <c r="C49001" s="1"/>
    </row>
    <row r="49002" spans="3:3">
      <c r="C49002" s="1"/>
    </row>
    <row r="49003" spans="3:3">
      <c r="C49003" s="1"/>
    </row>
    <row r="49004" spans="3:3">
      <c r="C49004" s="1"/>
    </row>
    <row r="49005" spans="3:3">
      <c r="C49005" s="1"/>
    </row>
    <row r="49006" spans="3:3">
      <c r="C49006" s="1"/>
    </row>
    <row r="49007" spans="3:3">
      <c r="C49007" s="1"/>
    </row>
    <row r="49008" spans="3:3">
      <c r="C49008" s="1"/>
    </row>
    <row r="49009" spans="3:3">
      <c r="C49009" s="1"/>
    </row>
    <row r="49010" spans="3:3">
      <c r="C49010" s="1"/>
    </row>
    <row r="49011" spans="3:3">
      <c r="C49011" s="1"/>
    </row>
    <row r="49012" spans="3:3">
      <c r="C49012" s="1"/>
    </row>
    <row r="49013" spans="3:3">
      <c r="C49013" s="1"/>
    </row>
    <row r="49014" spans="3:3">
      <c r="C49014" s="1"/>
    </row>
    <row r="49015" spans="3:3">
      <c r="C49015" s="1"/>
    </row>
    <row r="49016" spans="3:3">
      <c r="C49016" s="1"/>
    </row>
    <row r="49017" spans="3:3">
      <c r="C49017" s="1"/>
    </row>
    <row r="49018" spans="3:3">
      <c r="C49018" s="1"/>
    </row>
    <row r="49019" spans="3:3">
      <c r="C49019" s="1"/>
    </row>
    <row r="49020" spans="3:3">
      <c r="C49020" s="1"/>
    </row>
    <row r="49021" spans="3:3">
      <c r="C49021" s="1"/>
    </row>
    <row r="49022" spans="3:3">
      <c r="C49022" s="1"/>
    </row>
    <row r="49023" spans="3:3">
      <c r="C49023" s="1"/>
    </row>
    <row r="49024" spans="3:3">
      <c r="C49024" s="1"/>
    </row>
    <row r="49025" spans="3:3">
      <c r="C49025" s="1"/>
    </row>
    <row r="49026" spans="3:3">
      <c r="C49026" s="1"/>
    </row>
    <row r="49027" spans="3:3">
      <c r="C49027" s="1"/>
    </row>
    <row r="49028" spans="3:3">
      <c r="C49028" s="1"/>
    </row>
    <row r="49029" spans="3:3">
      <c r="C49029" s="1"/>
    </row>
    <row r="49030" spans="3:3">
      <c r="C49030" s="1"/>
    </row>
    <row r="49031" spans="3:3">
      <c r="C49031" s="1"/>
    </row>
    <row r="49032" spans="3:3">
      <c r="C49032" s="1"/>
    </row>
    <row r="49033" spans="3:3">
      <c r="C49033" s="1"/>
    </row>
    <row r="49034" spans="3:3">
      <c r="C49034" s="1"/>
    </row>
    <row r="49035" spans="3:3">
      <c r="C49035" s="1"/>
    </row>
    <row r="49036" spans="3:3">
      <c r="C49036" s="1"/>
    </row>
    <row r="49037" spans="3:3">
      <c r="C49037" s="1"/>
    </row>
    <row r="49038" spans="3:3">
      <c r="C49038" s="1"/>
    </row>
    <row r="49039" spans="3:3">
      <c r="C49039" s="1"/>
    </row>
    <row r="49040" spans="3:3">
      <c r="C49040" s="1"/>
    </row>
    <row r="49041" spans="3:3">
      <c r="C49041" s="1"/>
    </row>
    <row r="49042" spans="3:3">
      <c r="C49042" s="1"/>
    </row>
    <row r="49043" spans="3:3">
      <c r="C49043" s="1"/>
    </row>
    <row r="49044" spans="3:3">
      <c r="C49044" s="1"/>
    </row>
    <row r="49045" spans="3:3">
      <c r="C49045" s="1"/>
    </row>
    <row r="49046" spans="3:3">
      <c r="C49046" s="1"/>
    </row>
    <row r="49047" spans="3:3">
      <c r="C49047" s="1"/>
    </row>
    <row r="49048" spans="3:3">
      <c r="C49048" s="1"/>
    </row>
    <row r="49049" spans="3:3">
      <c r="C49049" s="1"/>
    </row>
    <row r="49050" spans="3:3">
      <c r="C49050" s="1"/>
    </row>
    <row r="49051" spans="3:3">
      <c r="C49051" s="1"/>
    </row>
    <row r="49052" spans="3:3">
      <c r="C49052" s="1"/>
    </row>
    <row r="49053" spans="3:3">
      <c r="C49053" s="1"/>
    </row>
    <row r="49054" spans="3:3">
      <c r="C49054" s="1"/>
    </row>
    <row r="49055" spans="3:3">
      <c r="C49055" s="1"/>
    </row>
    <row r="49056" spans="3:3">
      <c r="C49056" s="1"/>
    </row>
    <row r="49057" spans="3:3">
      <c r="C49057" s="1"/>
    </row>
    <row r="49058" spans="3:3">
      <c r="C49058" s="1"/>
    </row>
    <row r="49059" spans="3:3">
      <c r="C49059" s="1"/>
    </row>
    <row r="49060" spans="3:3">
      <c r="C49060" s="1"/>
    </row>
    <row r="49061" spans="3:3">
      <c r="C49061" s="1"/>
    </row>
    <row r="49062" spans="3:3">
      <c r="C49062" s="1"/>
    </row>
    <row r="49063" spans="3:3">
      <c r="C49063" s="1"/>
    </row>
    <row r="49064" spans="3:3">
      <c r="C49064" s="1"/>
    </row>
    <row r="49065" spans="3:3">
      <c r="C49065" s="1"/>
    </row>
    <row r="49066" spans="3:3">
      <c r="C49066" s="1"/>
    </row>
    <row r="49067" spans="3:3">
      <c r="C49067" s="1"/>
    </row>
    <row r="49068" spans="3:3">
      <c r="C49068" s="1"/>
    </row>
    <row r="49069" spans="3:3">
      <c r="C49069" s="1"/>
    </row>
    <row r="49070" spans="3:3">
      <c r="C49070" s="1"/>
    </row>
    <row r="49071" spans="3:3">
      <c r="C49071" s="1"/>
    </row>
    <row r="49072" spans="3:3">
      <c r="C49072" s="1"/>
    </row>
    <row r="49073" spans="3:3">
      <c r="C49073" s="1"/>
    </row>
    <row r="49074" spans="3:3">
      <c r="C49074" s="1"/>
    </row>
    <row r="49075" spans="3:3">
      <c r="C49075" s="1"/>
    </row>
    <row r="49076" spans="3:3">
      <c r="C49076" s="1"/>
    </row>
    <row r="49077" spans="3:3">
      <c r="C49077" s="1"/>
    </row>
    <row r="49078" spans="3:3">
      <c r="C49078" s="1"/>
    </row>
    <row r="49079" spans="3:3">
      <c r="C49079" s="1"/>
    </row>
    <row r="49080" spans="3:3">
      <c r="C49080" s="1"/>
    </row>
    <row r="49081" spans="3:3">
      <c r="C49081" s="1"/>
    </row>
    <row r="49082" spans="3:3">
      <c r="C49082" s="1"/>
    </row>
    <row r="49083" spans="3:3">
      <c r="C49083" s="1"/>
    </row>
    <row r="49084" spans="3:3">
      <c r="C49084" s="1"/>
    </row>
    <row r="49085" spans="3:3">
      <c r="C49085" s="1"/>
    </row>
    <row r="49086" spans="3:3">
      <c r="C49086" s="1"/>
    </row>
    <row r="49087" spans="3:3">
      <c r="C49087" s="1"/>
    </row>
    <row r="49088" spans="3:3">
      <c r="C49088" s="1"/>
    </row>
    <row r="49089" spans="3:3">
      <c r="C49089" s="1"/>
    </row>
    <row r="49090" spans="3:3">
      <c r="C49090" s="1"/>
    </row>
    <row r="49091" spans="3:3">
      <c r="C49091" s="1"/>
    </row>
    <row r="49092" spans="3:3">
      <c r="C49092" s="1"/>
    </row>
    <row r="49093" spans="3:3">
      <c r="C49093" s="1"/>
    </row>
    <row r="49094" spans="3:3">
      <c r="C49094" s="1"/>
    </row>
    <row r="49095" spans="3:3">
      <c r="C49095" s="1"/>
    </row>
    <row r="49096" spans="3:3">
      <c r="C49096" s="1"/>
    </row>
    <row r="49097" spans="3:3">
      <c r="C49097" s="1"/>
    </row>
    <row r="49098" spans="3:3">
      <c r="C49098" s="1"/>
    </row>
    <row r="49099" spans="3:3">
      <c r="C49099" s="1"/>
    </row>
    <row r="49100" spans="3:3">
      <c r="C49100" s="1"/>
    </row>
    <row r="49101" spans="3:3">
      <c r="C49101" s="1"/>
    </row>
    <row r="49102" spans="3:3">
      <c r="C49102" s="1"/>
    </row>
    <row r="49103" spans="3:3">
      <c r="C49103" s="1"/>
    </row>
    <row r="49104" spans="3:3">
      <c r="C49104" s="1"/>
    </row>
    <row r="49105" spans="3:3">
      <c r="C49105" s="1"/>
    </row>
    <row r="49106" spans="3:3">
      <c r="C49106" s="1"/>
    </row>
    <row r="49107" spans="3:3">
      <c r="C49107" s="1"/>
    </row>
    <row r="49108" spans="3:3">
      <c r="C49108" s="1"/>
    </row>
    <row r="49109" spans="3:3">
      <c r="C49109" s="1"/>
    </row>
    <row r="49110" spans="3:3">
      <c r="C49110" s="1"/>
    </row>
    <row r="49111" spans="3:3">
      <c r="C49111" s="1"/>
    </row>
    <row r="49112" spans="3:3">
      <c r="C49112" s="1"/>
    </row>
    <row r="49113" spans="3:3">
      <c r="C49113" s="1"/>
    </row>
    <row r="49114" spans="3:3">
      <c r="C49114" s="1"/>
    </row>
    <row r="49115" spans="3:3">
      <c r="C49115" s="1"/>
    </row>
    <row r="49116" spans="3:3">
      <c r="C49116" s="1"/>
    </row>
    <row r="49117" spans="3:3">
      <c r="C49117" s="1"/>
    </row>
    <row r="49118" spans="3:3">
      <c r="C49118" s="1"/>
    </row>
    <row r="49119" spans="3:3">
      <c r="C49119" s="1"/>
    </row>
    <row r="49120" spans="3:3">
      <c r="C49120" s="1"/>
    </row>
    <row r="49121" spans="3:3">
      <c r="C49121" s="1"/>
    </row>
    <row r="49122" spans="3:3">
      <c r="C49122" s="1"/>
    </row>
    <row r="49123" spans="3:3">
      <c r="C49123" s="1"/>
    </row>
    <row r="49124" spans="3:3">
      <c r="C49124" s="1"/>
    </row>
    <row r="49125" spans="3:3">
      <c r="C49125" s="1"/>
    </row>
    <row r="49126" spans="3:3">
      <c r="C49126" s="1"/>
    </row>
    <row r="49127" spans="3:3">
      <c r="C49127" s="1"/>
    </row>
    <row r="49128" spans="3:3">
      <c r="C49128" s="1"/>
    </row>
    <row r="49129" spans="3:3">
      <c r="C49129" s="1"/>
    </row>
    <row r="49130" spans="3:3">
      <c r="C49130" s="1"/>
    </row>
    <row r="49131" spans="3:3">
      <c r="C49131" s="1"/>
    </row>
    <row r="49132" spans="3:3">
      <c r="C49132" s="1"/>
    </row>
    <row r="49133" spans="3:3">
      <c r="C49133" s="1"/>
    </row>
    <row r="49134" spans="3:3">
      <c r="C49134" s="1"/>
    </row>
    <row r="49135" spans="3:3">
      <c r="C49135" s="1"/>
    </row>
    <row r="49136" spans="3:3">
      <c r="C49136" s="1"/>
    </row>
    <row r="49137" spans="3:3">
      <c r="C49137" s="1"/>
    </row>
    <row r="49138" spans="3:3">
      <c r="C49138" s="1"/>
    </row>
    <row r="49139" spans="3:3">
      <c r="C49139" s="1"/>
    </row>
    <row r="49140" spans="3:3">
      <c r="C49140" s="1"/>
    </row>
    <row r="49141" spans="3:3">
      <c r="C49141" s="1"/>
    </row>
    <row r="49142" spans="3:3">
      <c r="C49142" s="1"/>
    </row>
    <row r="49143" spans="3:3">
      <c r="C49143" s="1"/>
    </row>
    <row r="49144" spans="3:3">
      <c r="C49144" s="1"/>
    </row>
    <row r="49145" spans="3:3">
      <c r="C49145" s="1"/>
    </row>
    <row r="49146" spans="3:3">
      <c r="C49146" s="1"/>
    </row>
    <row r="49147" spans="3:3">
      <c r="C49147" s="1"/>
    </row>
    <row r="49148" spans="3:3">
      <c r="C49148" s="1"/>
    </row>
    <row r="49149" spans="3:3">
      <c r="C49149" s="1"/>
    </row>
    <row r="49150" spans="3:3">
      <c r="C49150" s="1"/>
    </row>
    <row r="49151" spans="3:3">
      <c r="C49151" s="1"/>
    </row>
    <row r="49152" spans="3:3">
      <c r="C49152" s="1"/>
    </row>
    <row r="49153" spans="3:3">
      <c r="C49153" s="1"/>
    </row>
    <row r="49154" spans="3:3">
      <c r="C49154" s="1"/>
    </row>
    <row r="49155" spans="3:3">
      <c r="C49155" s="1"/>
    </row>
    <row r="49156" spans="3:3">
      <c r="C49156" s="1"/>
    </row>
    <row r="49157" spans="3:3">
      <c r="C49157" s="1"/>
    </row>
    <row r="49158" spans="3:3">
      <c r="C49158" s="1"/>
    </row>
    <row r="49159" spans="3:3">
      <c r="C49159" s="1"/>
    </row>
    <row r="49160" spans="3:3">
      <c r="C49160" s="1"/>
    </row>
    <row r="49161" spans="3:3">
      <c r="C49161" s="1"/>
    </row>
    <row r="49162" spans="3:3">
      <c r="C49162" s="1"/>
    </row>
    <row r="49163" spans="3:3">
      <c r="C49163" s="1"/>
    </row>
    <row r="49164" spans="3:3">
      <c r="C49164" s="1"/>
    </row>
    <row r="49165" spans="3:3">
      <c r="C49165" s="1"/>
    </row>
    <row r="49166" spans="3:3">
      <c r="C49166" s="1"/>
    </row>
    <row r="49167" spans="3:3">
      <c r="C49167" s="1"/>
    </row>
    <row r="49168" spans="3:3">
      <c r="C49168" s="1"/>
    </row>
    <row r="49169" spans="3:3">
      <c r="C49169" s="1"/>
    </row>
    <row r="49170" spans="3:3">
      <c r="C49170" s="1"/>
    </row>
    <row r="49171" spans="3:3">
      <c r="C49171" s="1"/>
    </row>
    <row r="49172" spans="3:3">
      <c r="C49172" s="1"/>
    </row>
    <row r="49173" spans="3:3">
      <c r="C49173" s="1"/>
    </row>
    <row r="49174" spans="3:3">
      <c r="C49174" s="1"/>
    </row>
    <row r="49175" spans="3:3">
      <c r="C49175" s="1"/>
    </row>
    <row r="49176" spans="3:3">
      <c r="C49176" s="1"/>
    </row>
    <row r="49177" spans="3:3">
      <c r="C49177" s="1"/>
    </row>
    <row r="49178" spans="3:3">
      <c r="C49178" s="1"/>
    </row>
    <row r="49179" spans="3:3">
      <c r="C49179" s="1"/>
    </row>
    <row r="49180" spans="3:3">
      <c r="C49180" s="1"/>
    </row>
    <row r="49181" spans="3:3">
      <c r="C49181" s="1"/>
    </row>
    <row r="49182" spans="3:3">
      <c r="C49182" s="1"/>
    </row>
    <row r="49183" spans="3:3">
      <c r="C49183" s="1"/>
    </row>
    <row r="49184" spans="3:3">
      <c r="C49184" s="1"/>
    </row>
    <row r="49185" spans="3:3">
      <c r="C49185" s="1"/>
    </row>
    <row r="49186" spans="3:3">
      <c r="C49186" s="1"/>
    </row>
    <row r="49187" spans="3:3">
      <c r="C49187" s="1"/>
    </row>
    <row r="49188" spans="3:3">
      <c r="C49188" s="1"/>
    </row>
    <row r="49189" spans="3:3">
      <c r="C49189" s="1"/>
    </row>
    <row r="49190" spans="3:3">
      <c r="C49190" s="1"/>
    </row>
    <row r="49191" spans="3:3">
      <c r="C49191" s="1"/>
    </row>
    <row r="49192" spans="3:3">
      <c r="C49192" s="1"/>
    </row>
    <row r="49193" spans="3:3">
      <c r="C49193" s="1"/>
    </row>
    <row r="49194" spans="3:3">
      <c r="C49194" s="1"/>
    </row>
    <row r="49195" spans="3:3">
      <c r="C49195" s="1"/>
    </row>
    <row r="49196" spans="3:3">
      <c r="C49196" s="1"/>
    </row>
    <row r="49197" spans="3:3">
      <c r="C49197" s="1"/>
    </row>
    <row r="49198" spans="3:3">
      <c r="C49198" s="1"/>
    </row>
    <row r="49199" spans="3:3">
      <c r="C49199" s="1"/>
    </row>
    <row r="49200" spans="3:3">
      <c r="C49200" s="1"/>
    </row>
    <row r="49201" spans="3:3">
      <c r="C49201" s="1"/>
    </row>
    <row r="49202" spans="3:3">
      <c r="C49202" s="1"/>
    </row>
    <row r="49203" spans="3:3">
      <c r="C49203" s="1"/>
    </row>
    <row r="49204" spans="3:3">
      <c r="C49204" s="1"/>
    </row>
    <row r="49205" spans="3:3">
      <c r="C49205" s="1"/>
    </row>
    <row r="49206" spans="3:3">
      <c r="C49206" s="1"/>
    </row>
    <row r="49207" spans="3:3">
      <c r="C49207" s="1"/>
    </row>
    <row r="49208" spans="3:3">
      <c r="C49208" s="1"/>
    </row>
    <row r="49209" spans="3:3">
      <c r="C49209" s="1"/>
    </row>
    <row r="49210" spans="3:3">
      <c r="C49210" s="1"/>
    </row>
    <row r="49211" spans="3:3">
      <c r="C49211" s="1"/>
    </row>
    <row r="49212" spans="3:3">
      <c r="C49212" s="1"/>
    </row>
    <row r="49213" spans="3:3">
      <c r="C49213" s="1"/>
    </row>
    <row r="49214" spans="3:3">
      <c r="C49214" s="1"/>
    </row>
    <row r="49215" spans="3:3">
      <c r="C49215" s="1"/>
    </row>
    <row r="49216" spans="3:3">
      <c r="C49216" s="1"/>
    </row>
    <row r="49217" spans="3:3">
      <c r="C49217" s="1"/>
    </row>
    <row r="49218" spans="3:3">
      <c r="C49218" s="1"/>
    </row>
    <row r="49219" spans="3:3">
      <c r="C49219" s="1"/>
    </row>
    <row r="49220" spans="3:3">
      <c r="C49220" s="1"/>
    </row>
    <row r="49221" spans="3:3">
      <c r="C49221" s="1"/>
    </row>
    <row r="49222" spans="3:3">
      <c r="C49222" s="1"/>
    </row>
    <row r="49223" spans="3:3">
      <c r="C49223" s="1"/>
    </row>
    <row r="49224" spans="3:3">
      <c r="C49224" s="1"/>
    </row>
    <row r="49225" spans="3:3">
      <c r="C49225" s="1"/>
    </row>
    <row r="49226" spans="3:3">
      <c r="C49226" s="1"/>
    </row>
    <row r="49227" spans="3:3">
      <c r="C49227" s="1"/>
    </row>
    <row r="49228" spans="3:3">
      <c r="C49228" s="1"/>
    </row>
    <row r="49229" spans="3:3">
      <c r="C49229" s="1"/>
    </row>
    <row r="49230" spans="3:3">
      <c r="C49230" s="1"/>
    </row>
    <row r="49231" spans="3:3">
      <c r="C49231" s="1"/>
    </row>
    <row r="49232" spans="3:3">
      <c r="C49232" s="1"/>
    </row>
    <row r="49233" spans="3:3">
      <c r="C49233" s="1"/>
    </row>
    <row r="49234" spans="3:3">
      <c r="C49234" s="1"/>
    </row>
    <row r="49235" spans="3:3">
      <c r="C49235" s="1"/>
    </row>
    <row r="49236" spans="3:3">
      <c r="C49236" s="1"/>
    </row>
    <row r="49237" spans="3:3">
      <c r="C49237" s="1"/>
    </row>
    <row r="49238" spans="3:3">
      <c r="C49238" s="1"/>
    </row>
    <row r="49239" spans="3:3">
      <c r="C49239" s="1"/>
    </row>
    <row r="49240" spans="3:3">
      <c r="C49240" s="1"/>
    </row>
    <row r="49241" spans="3:3">
      <c r="C49241" s="1"/>
    </row>
    <row r="49242" spans="3:3">
      <c r="C49242" s="1"/>
    </row>
    <row r="49243" spans="3:3">
      <c r="C49243" s="1"/>
    </row>
    <row r="49244" spans="3:3">
      <c r="C49244" s="1"/>
    </row>
    <row r="49245" spans="3:3">
      <c r="C49245" s="1"/>
    </row>
    <row r="49246" spans="3:3">
      <c r="C49246" s="1"/>
    </row>
    <row r="49247" spans="3:3">
      <c r="C49247" s="1"/>
    </row>
    <row r="49248" spans="3:3">
      <c r="C49248" s="1"/>
    </row>
    <row r="49249" spans="3:3">
      <c r="C49249" s="1"/>
    </row>
    <row r="49250" spans="3:3">
      <c r="C49250" s="1"/>
    </row>
    <row r="49251" spans="3:3">
      <c r="C49251" s="1"/>
    </row>
    <row r="49252" spans="3:3">
      <c r="C49252" s="1"/>
    </row>
    <row r="49253" spans="3:3">
      <c r="C49253" s="1"/>
    </row>
    <row r="49254" spans="3:3">
      <c r="C49254" s="1"/>
    </row>
    <row r="49255" spans="3:3">
      <c r="C49255" s="1"/>
    </row>
    <row r="49256" spans="3:3">
      <c r="C49256" s="1"/>
    </row>
    <row r="49257" spans="3:3">
      <c r="C49257" s="1"/>
    </row>
    <row r="49258" spans="3:3">
      <c r="C49258" s="1"/>
    </row>
    <row r="49259" spans="3:3">
      <c r="C49259" s="1"/>
    </row>
    <row r="49260" spans="3:3">
      <c r="C49260" s="1"/>
    </row>
    <row r="49261" spans="3:3">
      <c r="C49261" s="1"/>
    </row>
    <row r="49262" spans="3:3">
      <c r="C49262" s="1"/>
    </row>
    <row r="49263" spans="3:3">
      <c r="C49263" s="1"/>
    </row>
    <row r="49264" spans="3:3">
      <c r="C49264" s="1"/>
    </row>
    <row r="49265" spans="3:3">
      <c r="C49265" s="1"/>
    </row>
    <row r="49266" spans="3:3">
      <c r="C49266" s="1"/>
    </row>
    <row r="49267" spans="3:3">
      <c r="C49267" s="1"/>
    </row>
    <row r="49268" spans="3:3">
      <c r="C49268" s="1"/>
    </row>
    <row r="49269" spans="3:3">
      <c r="C49269" s="1"/>
    </row>
    <row r="49270" spans="3:3">
      <c r="C49270" s="1"/>
    </row>
    <row r="49271" spans="3:3">
      <c r="C49271" s="1"/>
    </row>
    <row r="49272" spans="3:3">
      <c r="C49272" s="1"/>
    </row>
    <row r="49273" spans="3:3">
      <c r="C49273" s="1"/>
    </row>
    <row r="49274" spans="3:3">
      <c r="C49274" s="1"/>
    </row>
    <row r="49275" spans="3:3">
      <c r="C49275" s="1"/>
    </row>
    <row r="49276" spans="3:3">
      <c r="C49276" s="1"/>
    </row>
    <row r="49277" spans="3:3">
      <c r="C49277" s="1"/>
    </row>
    <row r="49278" spans="3:3">
      <c r="C49278" s="1"/>
    </row>
    <row r="49279" spans="3:3">
      <c r="C49279" s="1"/>
    </row>
    <row r="49280" spans="3:3">
      <c r="C49280" s="1"/>
    </row>
    <row r="49281" spans="3:3">
      <c r="C49281" s="1"/>
    </row>
    <row r="49282" spans="3:3">
      <c r="C49282" s="1"/>
    </row>
    <row r="49283" spans="3:3">
      <c r="C49283" s="1"/>
    </row>
    <row r="49284" spans="3:3">
      <c r="C49284" s="1"/>
    </row>
    <row r="49285" spans="3:3">
      <c r="C49285" s="1"/>
    </row>
    <row r="49286" spans="3:3">
      <c r="C49286" s="1"/>
    </row>
    <row r="49287" spans="3:3">
      <c r="C49287" s="1"/>
    </row>
    <row r="49288" spans="3:3">
      <c r="C49288" s="1"/>
    </row>
    <row r="49289" spans="3:3">
      <c r="C49289" s="1"/>
    </row>
    <row r="49290" spans="3:3">
      <c r="C49290" s="1"/>
    </row>
    <row r="49291" spans="3:3">
      <c r="C49291" s="1"/>
    </row>
    <row r="49292" spans="3:3">
      <c r="C49292" s="1"/>
    </row>
    <row r="49293" spans="3:3">
      <c r="C49293" s="1"/>
    </row>
    <row r="49294" spans="3:3">
      <c r="C49294" s="1"/>
    </row>
    <row r="49295" spans="3:3">
      <c r="C49295" s="1"/>
    </row>
    <row r="49296" spans="3:3">
      <c r="C49296" s="1"/>
    </row>
    <row r="49297" spans="3:3">
      <c r="C49297" s="1"/>
    </row>
    <row r="49298" spans="3:3">
      <c r="C49298" s="1"/>
    </row>
    <row r="49299" spans="3:3">
      <c r="C49299" s="1"/>
    </row>
    <row r="49300" spans="3:3">
      <c r="C49300" s="1"/>
    </row>
    <row r="49301" spans="3:3">
      <c r="C49301" s="1"/>
    </row>
    <row r="49302" spans="3:3">
      <c r="C49302" s="1"/>
    </row>
    <row r="49303" spans="3:3">
      <c r="C49303" s="1"/>
    </row>
    <row r="49304" spans="3:3">
      <c r="C49304" s="1"/>
    </row>
    <row r="49305" spans="3:3">
      <c r="C49305" s="1"/>
    </row>
    <row r="49306" spans="3:3">
      <c r="C49306" s="1"/>
    </row>
    <row r="49307" spans="3:3">
      <c r="C49307" s="1"/>
    </row>
    <row r="49308" spans="3:3">
      <c r="C49308" s="1"/>
    </row>
    <row r="49309" spans="3:3">
      <c r="C49309" s="1"/>
    </row>
    <row r="49310" spans="3:3">
      <c r="C49310" s="1"/>
    </row>
    <row r="49311" spans="3:3">
      <c r="C49311" s="1"/>
    </row>
    <row r="49312" spans="3:3">
      <c r="C49312" s="1"/>
    </row>
    <row r="49313" spans="3:3">
      <c r="C49313" s="1"/>
    </row>
    <row r="49314" spans="3:3">
      <c r="C49314" s="1"/>
    </row>
    <row r="49315" spans="3:3">
      <c r="C49315" s="1"/>
    </row>
    <row r="49316" spans="3:3">
      <c r="C49316" s="1"/>
    </row>
    <row r="49317" spans="3:3">
      <c r="C49317" s="1"/>
    </row>
    <row r="49318" spans="3:3">
      <c r="C49318" s="1"/>
    </row>
    <row r="49319" spans="3:3">
      <c r="C49319" s="1"/>
    </row>
    <row r="49320" spans="3:3">
      <c r="C49320" s="1"/>
    </row>
    <row r="49321" spans="3:3">
      <c r="C49321" s="1"/>
    </row>
    <row r="49322" spans="3:3">
      <c r="C49322" s="1"/>
    </row>
    <row r="49323" spans="3:3">
      <c r="C49323" s="1"/>
    </row>
    <row r="49324" spans="3:3">
      <c r="C49324" s="1"/>
    </row>
    <row r="49325" spans="3:3">
      <c r="C49325" s="1"/>
    </row>
    <row r="49326" spans="3:3">
      <c r="C49326" s="1"/>
    </row>
    <row r="49327" spans="3:3">
      <c r="C49327" s="1"/>
    </row>
    <row r="49328" spans="3:3">
      <c r="C49328" s="1"/>
    </row>
    <row r="49329" spans="3:3">
      <c r="C49329" s="1"/>
    </row>
    <row r="49330" spans="3:3">
      <c r="C49330" s="1"/>
    </row>
    <row r="49331" spans="3:3">
      <c r="C49331" s="1"/>
    </row>
    <row r="49332" spans="3:3">
      <c r="C49332" s="1"/>
    </row>
    <row r="49333" spans="3:3">
      <c r="C49333" s="1"/>
    </row>
    <row r="49334" spans="3:3">
      <c r="C49334" s="1"/>
    </row>
    <row r="49335" spans="3:3">
      <c r="C49335" s="1"/>
    </row>
    <row r="49336" spans="3:3">
      <c r="C49336" s="1"/>
    </row>
    <row r="49337" spans="3:3">
      <c r="C49337" s="1"/>
    </row>
    <row r="49338" spans="3:3">
      <c r="C49338" s="1"/>
    </row>
    <row r="49339" spans="3:3">
      <c r="C49339" s="1"/>
    </row>
    <row r="49340" spans="3:3">
      <c r="C49340" s="1"/>
    </row>
    <row r="49341" spans="3:3">
      <c r="C49341" s="1"/>
    </row>
    <row r="49342" spans="3:3">
      <c r="C49342" s="1"/>
    </row>
    <row r="49343" spans="3:3">
      <c r="C49343" s="1"/>
    </row>
    <row r="49344" spans="3:3">
      <c r="C49344" s="1"/>
    </row>
    <row r="49345" spans="3:3">
      <c r="C49345" s="1"/>
    </row>
    <row r="49346" spans="3:3">
      <c r="C49346" s="1"/>
    </row>
    <row r="49347" spans="3:3">
      <c r="C49347" s="1"/>
    </row>
    <row r="49348" spans="3:3">
      <c r="C49348" s="1"/>
    </row>
    <row r="49349" spans="3:3">
      <c r="C49349" s="1"/>
    </row>
    <row r="49350" spans="3:3">
      <c r="C49350" s="1"/>
    </row>
    <row r="49351" spans="3:3">
      <c r="C49351" s="1"/>
    </row>
    <row r="49352" spans="3:3">
      <c r="C49352" s="1"/>
    </row>
    <row r="49353" spans="3:3">
      <c r="C49353" s="1"/>
    </row>
    <row r="49354" spans="3:3">
      <c r="C49354" s="1"/>
    </row>
    <row r="49355" spans="3:3">
      <c r="C49355" s="1"/>
    </row>
    <row r="49356" spans="3:3">
      <c r="C49356" s="1"/>
    </row>
    <row r="49357" spans="3:3">
      <c r="C49357" s="1"/>
    </row>
    <row r="49358" spans="3:3">
      <c r="C49358" s="1"/>
    </row>
    <row r="49359" spans="3:3">
      <c r="C49359" s="1"/>
    </row>
    <row r="49360" spans="3:3">
      <c r="C49360" s="1"/>
    </row>
    <row r="49361" spans="3:3">
      <c r="C49361" s="1"/>
    </row>
    <row r="49362" spans="3:3">
      <c r="C49362" s="1"/>
    </row>
    <row r="49363" spans="3:3">
      <c r="C49363" s="1"/>
    </row>
    <row r="49364" spans="3:3">
      <c r="C49364" s="1"/>
    </row>
    <row r="49365" spans="3:3">
      <c r="C49365" s="1"/>
    </row>
    <row r="49366" spans="3:3">
      <c r="C49366" s="1"/>
    </row>
    <row r="49367" spans="3:3">
      <c r="C49367" s="1"/>
    </row>
    <row r="49368" spans="3:3">
      <c r="C49368" s="1"/>
    </row>
    <row r="49369" spans="3:3">
      <c r="C49369" s="1"/>
    </row>
    <row r="49370" spans="3:3">
      <c r="C49370" s="1"/>
    </row>
    <row r="49371" spans="3:3">
      <c r="C49371" s="1"/>
    </row>
    <row r="49372" spans="3:3">
      <c r="C49372" s="1"/>
    </row>
    <row r="49373" spans="3:3">
      <c r="C49373" s="1"/>
    </row>
    <row r="49374" spans="3:3">
      <c r="C49374" s="1"/>
    </row>
    <row r="49375" spans="3:3">
      <c r="C49375" s="1"/>
    </row>
    <row r="49376" spans="3:3">
      <c r="C49376" s="1"/>
    </row>
    <row r="49377" spans="3:3">
      <c r="C49377" s="1"/>
    </row>
    <row r="49378" spans="3:3">
      <c r="C49378" s="1"/>
    </row>
    <row r="49379" spans="3:3">
      <c r="C49379" s="1"/>
    </row>
    <row r="49380" spans="3:3">
      <c r="C49380" s="1"/>
    </row>
    <row r="49381" spans="3:3">
      <c r="C49381" s="1"/>
    </row>
    <row r="49382" spans="3:3">
      <c r="C49382" s="1"/>
    </row>
    <row r="49383" spans="3:3">
      <c r="C49383" s="1"/>
    </row>
    <row r="49384" spans="3:3">
      <c r="C49384" s="1"/>
    </row>
    <row r="49385" spans="3:3">
      <c r="C49385" s="1"/>
    </row>
    <row r="49386" spans="3:3">
      <c r="C49386" s="1"/>
    </row>
    <row r="49387" spans="3:3">
      <c r="C49387" s="1"/>
    </row>
    <row r="49388" spans="3:3">
      <c r="C49388" s="1"/>
    </row>
    <row r="49389" spans="3:3">
      <c r="C49389" s="1"/>
    </row>
    <row r="49390" spans="3:3">
      <c r="C49390" s="1"/>
    </row>
    <row r="49391" spans="3:3">
      <c r="C49391" s="1"/>
    </row>
    <row r="49392" spans="3:3">
      <c r="C49392" s="1"/>
    </row>
    <row r="49393" spans="3:3">
      <c r="C49393" s="1"/>
    </row>
    <row r="49394" spans="3:3">
      <c r="C49394" s="1"/>
    </row>
    <row r="49395" spans="3:3">
      <c r="C49395" s="1"/>
    </row>
    <row r="49396" spans="3:3">
      <c r="C49396" s="1"/>
    </row>
    <row r="49397" spans="3:3">
      <c r="C49397" s="1"/>
    </row>
    <row r="49398" spans="3:3">
      <c r="C49398" s="1"/>
    </row>
    <row r="49399" spans="3:3">
      <c r="C49399" s="1"/>
    </row>
    <row r="49400" spans="3:3">
      <c r="C49400" s="1"/>
    </row>
    <row r="49401" spans="3:3">
      <c r="C49401" s="1"/>
    </row>
    <row r="49402" spans="3:3">
      <c r="C49402" s="1"/>
    </row>
    <row r="49403" spans="3:3">
      <c r="C49403" s="1"/>
    </row>
    <row r="49404" spans="3:3">
      <c r="C49404" s="1"/>
    </row>
    <row r="49405" spans="3:3">
      <c r="C49405" s="1"/>
    </row>
    <row r="49406" spans="3:3">
      <c r="C49406" s="1"/>
    </row>
    <row r="49407" spans="3:3">
      <c r="C49407" s="1"/>
    </row>
    <row r="49408" spans="3:3">
      <c r="C49408" s="1"/>
    </row>
    <row r="49409" spans="3:3">
      <c r="C49409" s="1"/>
    </row>
    <row r="49410" spans="3:3">
      <c r="C49410" s="1"/>
    </row>
    <row r="49411" spans="3:3">
      <c r="C49411" s="1"/>
    </row>
    <row r="49412" spans="3:3">
      <c r="C49412" s="1"/>
    </row>
    <row r="49413" spans="3:3">
      <c r="C49413" s="1"/>
    </row>
    <row r="49414" spans="3:3">
      <c r="C49414" s="1"/>
    </row>
    <row r="49415" spans="3:3">
      <c r="C49415" s="1"/>
    </row>
    <row r="49416" spans="3:3">
      <c r="C49416" s="1"/>
    </row>
    <row r="49417" spans="3:3">
      <c r="C49417" s="1"/>
    </row>
    <row r="49418" spans="3:3">
      <c r="C49418" s="1"/>
    </row>
    <row r="49419" spans="3:3">
      <c r="C49419" s="1"/>
    </row>
    <row r="49420" spans="3:3">
      <c r="C49420" s="1"/>
    </row>
    <row r="49421" spans="3:3">
      <c r="C49421" s="1"/>
    </row>
    <row r="49422" spans="3:3">
      <c r="C49422" s="1"/>
    </row>
    <row r="49423" spans="3:3">
      <c r="C49423" s="1"/>
    </row>
    <row r="49424" spans="3:3">
      <c r="C49424" s="1"/>
    </row>
    <row r="49425" spans="3:3">
      <c r="C49425" s="1"/>
    </row>
    <row r="49426" spans="3:3">
      <c r="C49426" s="1"/>
    </row>
    <row r="49427" spans="3:3">
      <c r="C49427" s="1"/>
    </row>
    <row r="49428" spans="3:3">
      <c r="C49428" s="1"/>
    </row>
    <row r="49429" spans="3:3">
      <c r="C49429" s="1"/>
    </row>
    <row r="49430" spans="3:3">
      <c r="C49430" s="1"/>
    </row>
    <row r="49431" spans="3:3">
      <c r="C49431" s="1"/>
    </row>
    <row r="49432" spans="3:3">
      <c r="C49432" s="1"/>
    </row>
    <row r="49433" spans="3:3">
      <c r="C49433" s="1"/>
    </row>
    <row r="49434" spans="3:3">
      <c r="C49434" s="1"/>
    </row>
    <row r="49435" spans="3:3">
      <c r="C49435" s="1"/>
    </row>
    <row r="49436" spans="3:3">
      <c r="C49436" s="1"/>
    </row>
    <row r="49437" spans="3:3">
      <c r="C49437" s="1"/>
    </row>
    <row r="49438" spans="3:3">
      <c r="C49438" s="1"/>
    </row>
    <row r="49439" spans="3:3">
      <c r="C49439" s="1"/>
    </row>
    <row r="49440" spans="3:3">
      <c r="C49440" s="1"/>
    </row>
    <row r="49441" spans="3:3">
      <c r="C49441" s="1"/>
    </row>
    <row r="49442" spans="3:3">
      <c r="C49442" s="1"/>
    </row>
    <row r="49443" spans="3:3">
      <c r="C49443" s="1"/>
    </row>
    <row r="49444" spans="3:3">
      <c r="C49444" s="1"/>
    </row>
    <row r="49445" spans="3:3">
      <c r="C49445" s="1"/>
    </row>
    <row r="49446" spans="3:3">
      <c r="C49446" s="1"/>
    </row>
    <row r="49447" spans="3:3">
      <c r="C49447" s="1"/>
    </row>
    <row r="49448" spans="3:3">
      <c r="C49448" s="1"/>
    </row>
    <row r="49449" spans="3:3">
      <c r="C49449" s="1"/>
    </row>
    <row r="49450" spans="3:3">
      <c r="C49450" s="1"/>
    </row>
    <row r="49451" spans="3:3">
      <c r="C49451" s="1"/>
    </row>
    <row r="49452" spans="3:3">
      <c r="C49452" s="1"/>
    </row>
    <row r="49453" spans="3:3">
      <c r="C49453" s="1"/>
    </row>
    <row r="49454" spans="3:3">
      <c r="C49454" s="1"/>
    </row>
    <row r="49455" spans="3:3">
      <c r="C49455" s="1"/>
    </row>
    <row r="49456" spans="3:3">
      <c r="C49456" s="1"/>
    </row>
    <row r="49457" spans="3:3">
      <c r="C49457" s="1"/>
    </row>
    <row r="49458" spans="3:3">
      <c r="C49458" s="1"/>
    </row>
    <row r="49459" spans="3:3">
      <c r="C49459" s="1"/>
    </row>
    <row r="49460" spans="3:3">
      <c r="C49460" s="1"/>
    </row>
    <row r="49461" spans="3:3">
      <c r="C49461" s="1"/>
    </row>
    <row r="49462" spans="3:3">
      <c r="C49462" s="1"/>
    </row>
    <row r="49463" spans="3:3">
      <c r="C49463" s="1"/>
    </row>
    <row r="49464" spans="3:3">
      <c r="C49464" s="1"/>
    </row>
    <row r="49465" spans="3:3">
      <c r="C49465" s="1"/>
    </row>
    <row r="49466" spans="3:3">
      <c r="C49466" s="1"/>
    </row>
    <row r="49467" spans="3:3">
      <c r="C49467" s="1"/>
    </row>
    <row r="49468" spans="3:3">
      <c r="C49468" s="1"/>
    </row>
    <row r="49469" spans="3:3">
      <c r="C49469" s="1"/>
    </row>
    <row r="49470" spans="3:3">
      <c r="C49470" s="1"/>
    </row>
    <row r="49471" spans="3:3">
      <c r="C49471" s="1"/>
    </row>
    <row r="49472" spans="3:3">
      <c r="C49472" s="1"/>
    </row>
    <row r="49473" spans="3:3">
      <c r="C49473" s="1"/>
    </row>
    <row r="49474" spans="3:3">
      <c r="C49474" s="1"/>
    </row>
    <row r="49475" spans="3:3">
      <c r="C49475" s="1"/>
    </row>
    <row r="49476" spans="3:3">
      <c r="C49476" s="1"/>
    </row>
    <row r="49477" spans="3:3">
      <c r="C49477" s="1"/>
    </row>
    <row r="49478" spans="3:3">
      <c r="C49478" s="1"/>
    </row>
    <row r="49479" spans="3:3">
      <c r="C49479" s="1"/>
    </row>
    <row r="49480" spans="3:3">
      <c r="C49480" s="1"/>
    </row>
    <row r="49481" spans="3:3">
      <c r="C49481" s="1"/>
    </row>
    <row r="49482" spans="3:3">
      <c r="C49482" s="1"/>
    </row>
    <row r="49483" spans="3:3">
      <c r="C49483" s="1"/>
    </row>
    <row r="49484" spans="3:3">
      <c r="C49484" s="1"/>
    </row>
    <row r="49485" spans="3:3">
      <c r="C49485" s="1"/>
    </row>
    <row r="49486" spans="3:3">
      <c r="C49486" s="1"/>
    </row>
    <row r="49487" spans="3:3">
      <c r="C49487" s="1"/>
    </row>
    <row r="49488" spans="3:3">
      <c r="C49488" s="1"/>
    </row>
    <row r="49489" spans="3:3">
      <c r="C49489" s="1"/>
    </row>
    <row r="49490" spans="3:3">
      <c r="C49490" s="1"/>
    </row>
    <row r="49491" spans="3:3">
      <c r="C49491" s="1"/>
    </row>
    <row r="49492" spans="3:3">
      <c r="C49492" s="1"/>
    </row>
    <row r="49493" spans="3:3">
      <c r="C49493" s="1"/>
    </row>
    <row r="49494" spans="3:3">
      <c r="C49494" s="1"/>
    </row>
    <row r="49495" spans="3:3">
      <c r="C49495" s="1"/>
    </row>
    <row r="49496" spans="3:3">
      <c r="C49496" s="1"/>
    </row>
    <row r="49497" spans="3:3">
      <c r="C49497" s="1"/>
    </row>
    <row r="49498" spans="3:3">
      <c r="C49498" s="1"/>
    </row>
    <row r="49499" spans="3:3">
      <c r="C49499" s="1"/>
    </row>
    <row r="49500" spans="3:3">
      <c r="C49500" s="1"/>
    </row>
    <row r="49501" spans="3:3">
      <c r="C49501" s="1"/>
    </row>
    <row r="49502" spans="3:3">
      <c r="C49502" s="1"/>
    </row>
    <row r="49503" spans="3:3">
      <c r="C49503" s="1"/>
    </row>
    <row r="49504" spans="3:3">
      <c r="C49504" s="1"/>
    </row>
    <row r="49505" spans="3:3">
      <c r="C49505" s="1"/>
    </row>
    <row r="49506" spans="3:3">
      <c r="C49506" s="1"/>
    </row>
    <row r="49507" spans="3:3">
      <c r="C49507" s="1"/>
    </row>
    <row r="49508" spans="3:3">
      <c r="C49508" s="1"/>
    </row>
    <row r="49509" spans="3:3">
      <c r="C49509" s="1"/>
    </row>
    <row r="49510" spans="3:3">
      <c r="C49510" s="1"/>
    </row>
    <row r="49511" spans="3:3">
      <c r="C49511" s="1"/>
    </row>
    <row r="49512" spans="3:3">
      <c r="C49512" s="1"/>
    </row>
    <row r="49513" spans="3:3">
      <c r="C49513" s="1"/>
    </row>
    <row r="49514" spans="3:3">
      <c r="C49514" s="1"/>
    </row>
    <row r="49515" spans="3:3">
      <c r="C49515" s="1"/>
    </row>
    <row r="49516" spans="3:3">
      <c r="C49516" s="1"/>
    </row>
    <row r="49517" spans="3:3">
      <c r="C49517" s="1"/>
    </row>
    <row r="49518" spans="3:3">
      <c r="C49518" s="1"/>
    </row>
    <row r="49519" spans="3:3">
      <c r="C49519" s="1"/>
    </row>
    <row r="49520" spans="3:3">
      <c r="C49520" s="1"/>
    </row>
    <row r="49521" spans="3:3">
      <c r="C49521" s="1"/>
    </row>
    <row r="49522" spans="3:3">
      <c r="C49522" s="1"/>
    </row>
    <row r="49523" spans="3:3">
      <c r="C49523" s="1"/>
    </row>
    <row r="49524" spans="3:3">
      <c r="C49524" s="1"/>
    </row>
    <row r="49525" spans="3:3">
      <c r="C49525" s="1"/>
    </row>
    <row r="49526" spans="3:3">
      <c r="C49526" s="1"/>
    </row>
    <row r="49527" spans="3:3">
      <c r="C49527" s="1"/>
    </row>
    <row r="49528" spans="3:3">
      <c r="C49528" s="1"/>
    </row>
    <row r="49529" spans="3:3">
      <c r="C49529" s="1"/>
    </row>
    <row r="49530" spans="3:3">
      <c r="C49530" s="1"/>
    </row>
    <row r="49531" spans="3:3">
      <c r="C49531" s="1"/>
    </row>
    <row r="49532" spans="3:3">
      <c r="C49532" s="1"/>
    </row>
    <row r="49533" spans="3:3">
      <c r="C49533" s="1"/>
    </row>
    <row r="49534" spans="3:3">
      <c r="C49534" s="1"/>
    </row>
    <row r="49535" spans="3:3">
      <c r="C49535" s="1"/>
    </row>
    <row r="49536" spans="3:3">
      <c r="C49536" s="1"/>
    </row>
    <row r="49537" spans="3:3">
      <c r="C49537" s="1"/>
    </row>
    <row r="49538" spans="3:3">
      <c r="C49538" s="1"/>
    </row>
    <row r="49539" spans="3:3">
      <c r="C49539" s="1"/>
    </row>
    <row r="49540" spans="3:3">
      <c r="C49540" s="1"/>
    </row>
    <row r="49541" spans="3:3">
      <c r="C49541" s="1"/>
    </row>
    <row r="49542" spans="3:3">
      <c r="C49542" s="1"/>
    </row>
    <row r="49543" spans="3:3">
      <c r="C49543" s="1"/>
    </row>
    <row r="49544" spans="3:3">
      <c r="C49544" s="1"/>
    </row>
    <row r="49545" spans="3:3">
      <c r="C49545" s="1"/>
    </row>
    <row r="49546" spans="3:3">
      <c r="C49546" s="1"/>
    </row>
    <row r="49547" spans="3:3">
      <c r="C49547" s="1"/>
    </row>
    <row r="49548" spans="3:3">
      <c r="C49548" s="1"/>
    </row>
    <row r="49549" spans="3:3">
      <c r="C49549" s="1"/>
    </row>
    <row r="49550" spans="3:3">
      <c r="C49550" s="1"/>
    </row>
    <row r="49551" spans="3:3">
      <c r="C49551" s="1"/>
    </row>
    <row r="49552" spans="3:3">
      <c r="C49552" s="1"/>
    </row>
    <row r="49553" spans="3:3">
      <c r="C49553" s="1"/>
    </row>
    <row r="49554" spans="3:3">
      <c r="C49554" s="1"/>
    </row>
    <row r="49555" spans="3:3">
      <c r="C49555" s="1"/>
    </row>
    <row r="49556" spans="3:3">
      <c r="C49556" s="1"/>
    </row>
    <row r="49557" spans="3:3">
      <c r="C49557" s="1"/>
    </row>
    <row r="49558" spans="3:3">
      <c r="C49558" s="1"/>
    </row>
    <row r="49559" spans="3:3">
      <c r="C49559" s="1"/>
    </row>
    <row r="49560" spans="3:3">
      <c r="C49560" s="1"/>
    </row>
    <row r="49561" spans="3:3">
      <c r="C49561" s="1"/>
    </row>
    <row r="49562" spans="3:3">
      <c r="C49562" s="1"/>
    </row>
    <row r="49563" spans="3:3">
      <c r="C49563" s="1"/>
    </row>
    <row r="49564" spans="3:3">
      <c r="C49564" s="1"/>
    </row>
    <row r="49565" spans="3:3">
      <c r="C49565" s="1"/>
    </row>
    <row r="49566" spans="3:3">
      <c r="C49566" s="1"/>
    </row>
    <row r="49567" spans="3:3">
      <c r="C49567" s="1"/>
    </row>
    <row r="49568" spans="3:3">
      <c r="C49568" s="1"/>
    </row>
    <row r="49569" spans="3:3">
      <c r="C49569" s="1"/>
    </row>
    <row r="49570" spans="3:3">
      <c r="C49570" s="1"/>
    </row>
    <row r="49571" spans="3:3">
      <c r="C49571" s="1"/>
    </row>
    <row r="49572" spans="3:3">
      <c r="C49572" s="1"/>
    </row>
    <row r="49573" spans="3:3">
      <c r="C49573" s="1"/>
    </row>
    <row r="49574" spans="3:3">
      <c r="C49574" s="1"/>
    </row>
    <row r="49575" spans="3:3">
      <c r="C49575" s="1"/>
    </row>
    <row r="49576" spans="3:3">
      <c r="C49576" s="1"/>
    </row>
    <row r="49577" spans="3:3">
      <c r="C49577" s="1"/>
    </row>
    <row r="49578" spans="3:3">
      <c r="C49578" s="1"/>
    </row>
    <row r="49579" spans="3:3">
      <c r="C49579" s="1"/>
    </row>
    <row r="49580" spans="3:3">
      <c r="C49580" s="1"/>
    </row>
    <row r="49581" spans="3:3">
      <c r="C49581" s="1"/>
    </row>
    <row r="49582" spans="3:3">
      <c r="C49582" s="1"/>
    </row>
    <row r="49583" spans="3:3">
      <c r="C49583" s="1"/>
    </row>
    <row r="49584" spans="3:3">
      <c r="C49584" s="1"/>
    </row>
    <row r="49585" spans="3:3">
      <c r="C49585" s="1"/>
    </row>
    <row r="49586" spans="3:3">
      <c r="C49586" s="1"/>
    </row>
    <row r="49587" spans="3:3">
      <c r="C49587" s="1"/>
    </row>
    <row r="49588" spans="3:3">
      <c r="C49588" s="1"/>
    </row>
    <row r="49589" spans="3:3">
      <c r="C49589" s="1"/>
    </row>
    <row r="49590" spans="3:3">
      <c r="C49590" s="1"/>
    </row>
    <row r="49591" spans="3:3">
      <c r="C49591" s="1"/>
    </row>
    <row r="49592" spans="3:3">
      <c r="C49592" s="1"/>
    </row>
    <row r="49593" spans="3:3">
      <c r="C49593" s="1"/>
    </row>
    <row r="49594" spans="3:3">
      <c r="C49594" s="1"/>
    </row>
    <row r="49595" spans="3:3">
      <c r="C49595" s="1"/>
    </row>
    <row r="49596" spans="3:3">
      <c r="C49596" s="1"/>
    </row>
    <row r="49597" spans="3:3">
      <c r="C49597" s="1"/>
    </row>
    <row r="49598" spans="3:3">
      <c r="C49598" s="1"/>
    </row>
    <row r="49599" spans="3:3">
      <c r="C49599" s="1"/>
    </row>
    <row r="49600" spans="3:3">
      <c r="C49600" s="1"/>
    </row>
    <row r="49601" spans="3:3">
      <c r="C49601" s="1"/>
    </row>
    <row r="49602" spans="3:3">
      <c r="C49602" s="1"/>
    </row>
    <row r="49603" spans="3:3">
      <c r="C49603" s="1"/>
    </row>
    <row r="49604" spans="3:3">
      <c r="C49604" s="1"/>
    </row>
    <row r="49605" spans="3:3">
      <c r="C49605" s="1"/>
    </row>
    <row r="49606" spans="3:3">
      <c r="C49606" s="1"/>
    </row>
    <row r="49607" spans="3:3">
      <c r="C49607" s="1"/>
    </row>
    <row r="49608" spans="3:3">
      <c r="C49608" s="1"/>
    </row>
    <row r="49609" spans="3:3">
      <c r="C49609" s="1"/>
    </row>
    <row r="49610" spans="3:3">
      <c r="C49610" s="1"/>
    </row>
    <row r="49611" spans="3:3">
      <c r="C49611" s="1"/>
    </row>
    <row r="49612" spans="3:3">
      <c r="C49612" s="1"/>
    </row>
    <row r="49613" spans="3:3">
      <c r="C49613" s="1"/>
    </row>
    <row r="49614" spans="3:3">
      <c r="C49614" s="1"/>
    </row>
    <row r="49615" spans="3:3">
      <c r="C49615" s="1"/>
    </row>
    <row r="49616" spans="3:3">
      <c r="C49616" s="1"/>
    </row>
    <row r="49617" spans="3:3">
      <c r="C49617" s="1"/>
    </row>
    <row r="49618" spans="3:3">
      <c r="C49618" s="1"/>
    </row>
    <row r="49619" spans="3:3">
      <c r="C49619" s="1"/>
    </row>
    <row r="49620" spans="3:3">
      <c r="C49620" s="1"/>
    </row>
    <row r="49621" spans="3:3">
      <c r="C49621" s="1"/>
    </row>
    <row r="49622" spans="3:3">
      <c r="C49622" s="1"/>
    </row>
    <row r="49623" spans="3:3">
      <c r="C49623" s="1"/>
    </row>
    <row r="49624" spans="3:3">
      <c r="C49624" s="1"/>
    </row>
    <row r="49625" spans="3:3">
      <c r="C49625" s="1"/>
    </row>
    <row r="49626" spans="3:3">
      <c r="C49626" s="1"/>
    </row>
    <row r="49627" spans="3:3">
      <c r="C49627" s="1"/>
    </row>
    <row r="49628" spans="3:3">
      <c r="C49628" s="1"/>
    </row>
    <row r="49629" spans="3:3">
      <c r="C49629" s="1"/>
    </row>
    <row r="49630" spans="3:3">
      <c r="C49630" s="1"/>
    </row>
    <row r="49631" spans="3:3">
      <c r="C49631" s="1"/>
    </row>
    <row r="49632" spans="3:3">
      <c r="C49632" s="1"/>
    </row>
    <row r="49633" spans="3:3">
      <c r="C49633" s="1"/>
    </row>
    <row r="49634" spans="3:3">
      <c r="C49634" s="1"/>
    </row>
    <row r="49635" spans="3:3">
      <c r="C49635" s="1"/>
    </row>
    <row r="49636" spans="3:3">
      <c r="C49636" s="1"/>
    </row>
    <row r="49637" spans="3:3">
      <c r="C49637" s="1"/>
    </row>
    <row r="49638" spans="3:3">
      <c r="C49638" s="1"/>
    </row>
    <row r="49639" spans="3:3">
      <c r="C49639" s="1"/>
    </row>
    <row r="49640" spans="3:3">
      <c r="C49640" s="1"/>
    </row>
    <row r="49641" spans="3:3">
      <c r="C49641" s="1"/>
    </row>
    <row r="49642" spans="3:3">
      <c r="C49642" s="1"/>
    </row>
    <row r="49643" spans="3:3">
      <c r="C49643" s="1"/>
    </row>
    <row r="49644" spans="3:3">
      <c r="C49644" s="1"/>
    </row>
    <row r="49645" spans="3:3">
      <c r="C49645" s="1"/>
    </row>
    <row r="49646" spans="3:3">
      <c r="C49646" s="1"/>
    </row>
    <row r="49647" spans="3:3">
      <c r="C49647" s="1"/>
    </row>
    <row r="49648" spans="3:3">
      <c r="C49648" s="1"/>
    </row>
    <row r="49649" spans="3:3">
      <c r="C49649" s="1"/>
    </row>
    <row r="49650" spans="3:3">
      <c r="C49650" s="1"/>
    </row>
    <row r="49651" spans="3:3">
      <c r="C49651" s="1"/>
    </row>
    <row r="49652" spans="3:3">
      <c r="C49652" s="1"/>
    </row>
    <row r="49653" spans="3:3">
      <c r="C49653" s="1"/>
    </row>
    <row r="49654" spans="3:3">
      <c r="C49654" s="1"/>
    </row>
    <row r="49655" spans="3:3">
      <c r="C49655" s="1"/>
    </row>
    <row r="49656" spans="3:3">
      <c r="C49656" s="1"/>
    </row>
    <row r="49657" spans="3:3">
      <c r="C49657" s="1"/>
    </row>
    <row r="49658" spans="3:3">
      <c r="C49658" s="1"/>
    </row>
    <row r="49659" spans="3:3">
      <c r="C49659" s="1"/>
    </row>
    <row r="49660" spans="3:3">
      <c r="C49660" s="1"/>
    </row>
    <row r="49661" spans="3:3">
      <c r="C49661" s="1"/>
    </row>
    <row r="49662" spans="3:3">
      <c r="C49662" s="1"/>
    </row>
    <row r="49663" spans="3:3">
      <c r="C49663" s="1"/>
    </row>
    <row r="49664" spans="3:3">
      <c r="C49664" s="1"/>
    </row>
    <row r="49665" spans="3:3">
      <c r="C49665" s="1"/>
    </row>
    <row r="49666" spans="3:3">
      <c r="C49666" s="1"/>
    </row>
    <row r="49667" spans="3:3">
      <c r="C49667" s="1"/>
    </row>
    <row r="49668" spans="3:3">
      <c r="C49668" s="1"/>
    </row>
    <row r="49669" spans="3:3">
      <c r="C49669" s="1"/>
    </row>
    <row r="49670" spans="3:3">
      <c r="C49670" s="1"/>
    </row>
    <row r="49671" spans="3:3">
      <c r="C49671" s="1"/>
    </row>
    <row r="49672" spans="3:3">
      <c r="C49672" s="1"/>
    </row>
    <row r="49673" spans="3:3">
      <c r="C49673" s="1"/>
    </row>
    <row r="49674" spans="3:3">
      <c r="C49674" s="1"/>
    </row>
    <row r="49675" spans="3:3">
      <c r="C49675" s="1"/>
    </row>
    <row r="49676" spans="3:3">
      <c r="C49676" s="1"/>
    </row>
    <row r="49677" spans="3:3">
      <c r="C49677" s="1"/>
    </row>
    <row r="49678" spans="3:3">
      <c r="C49678" s="1"/>
    </row>
    <row r="49679" spans="3:3">
      <c r="C49679" s="1"/>
    </row>
    <row r="49680" spans="3:3">
      <c r="C49680" s="1"/>
    </row>
    <row r="49681" spans="3:3">
      <c r="C49681" s="1"/>
    </row>
    <row r="49682" spans="3:3">
      <c r="C49682" s="1"/>
    </row>
    <row r="49683" spans="3:3">
      <c r="C49683" s="1"/>
    </row>
    <row r="49684" spans="3:3">
      <c r="C49684" s="1"/>
    </row>
    <row r="49685" spans="3:3">
      <c r="C49685" s="1"/>
    </row>
    <row r="49686" spans="3:3">
      <c r="C49686" s="1"/>
    </row>
    <row r="49687" spans="3:3">
      <c r="C49687" s="1"/>
    </row>
    <row r="49688" spans="3:3">
      <c r="C49688" s="1"/>
    </row>
    <row r="49689" spans="3:3">
      <c r="C49689" s="1"/>
    </row>
    <row r="49690" spans="3:3">
      <c r="C49690" s="1"/>
    </row>
    <row r="49691" spans="3:3">
      <c r="C49691" s="1"/>
    </row>
    <row r="49692" spans="3:3">
      <c r="C49692" s="1"/>
    </row>
    <row r="49693" spans="3:3">
      <c r="C49693" s="1"/>
    </row>
    <row r="49694" spans="3:3">
      <c r="C49694" s="1"/>
    </row>
    <row r="49695" spans="3:3">
      <c r="C49695" s="1"/>
    </row>
    <row r="49696" spans="3:3">
      <c r="C49696" s="1"/>
    </row>
    <row r="49697" spans="3:3">
      <c r="C49697" s="1"/>
    </row>
    <row r="49698" spans="3:3">
      <c r="C49698" s="1"/>
    </row>
    <row r="49699" spans="3:3">
      <c r="C49699" s="1"/>
    </row>
    <row r="49700" spans="3:3">
      <c r="C49700" s="1"/>
    </row>
    <row r="49701" spans="3:3">
      <c r="C49701" s="1"/>
    </row>
    <row r="49702" spans="3:3">
      <c r="C49702" s="1"/>
    </row>
    <row r="49703" spans="3:3">
      <c r="C49703" s="1"/>
    </row>
    <row r="49704" spans="3:3">
      <c r="C49704" s="1"/>
    </row>
    <row r="49705" spans="3:3">
      <c r="C49705" s="1"/>
    </row>
    <row r="49706" spans="3:3">
      <c r="C49706" s="1"/>
    </row>
    <row r="49707" spans="3:3">
      <c r="C49707" s="1"/>
    </row>
    <row r="49708" spans="3:3">
      <c r="C49708" s="1"/>
    </row>
    <row r="49709" spans="3:3">
      <c r="C49709" s="1"/>
    </row>
    <row r="49710" spans="3:3">
      <c r="C49710" s="1"/>
    </row>
    <row r="49711" spans="3:3">
      <c r="C49711" s="1"/>
    </row>
    <row r="49712" spans="3:3">
      <c r="C49712" s="1"/>
    </row>
    <row r="49713" spans="3:3">
      <c r="C49713" s="1"/>
    </row>
    <row r="49714" spans="3:3">
      <c r="C49714" s="1"/>
    </row>
    <row r="49715" spans="3:3">
      <c r="C49715" s="1"/>
    </row>
    <row r="49716" spans="3:3">
      <c r="C49716" s="1"/>
    </row>
    <row r="49717" spans="3:3">
      <c r="C49717" s="1"/>
    </row>
    <row r="49718" spans="3:3">
      <c r="C49718" s="1"/>
    </row>
    <row r="49719" spans="3:3">
      <c r="C49719" s="1"/>
    </row>
    <row r="49720" spans="3:3">
      <c r="C49720" s="1"/>
    </row>
    <row r="49721" spans="3:3">
      <c r="C49721" s="1"/>
    </row>
    <row r="49722" spans="3:3">
      <c r="C49722" s="1"/>
    </row>
    <row r="49723" spans="3:3">
      <c r="C49723" s="1"/>
    </row>
    <row r="49724" spans="3:3">
      <c r="C49724" s="1"/>
    </row>
    <row r="49725" spans="3:3">
      <c r="C49725" s="1"/>
    </row>
    <row r="49726" spans="3:3">
      <c r="C49726" s="1"/>
    </row>
    <row r="49727" spans="3:3">
      <c r="C49727" s="1"/>
    </row>
    <row r="49728" spans="3:3">
      <c r="C49728" s="1"/>
    </row>
    <row r="49729" spans="3:3">
      <c r="C49729" s="1"/>
    </row>
    <row r="49730" spans="3:3">
      <c r="C49730" s="1"/>
    </row>
    <row r="49731" spans="3:3">
      <c r="C49731" s="1"/>
    </row>
    <row r="49732" spans="3:3">
      <c r="C49732" s="1"/>
    </row>
    <row r="49733" spans="3:3">
      <c r="C49733" s="1"/>
    </row>
    <row r="49734" spans="3:3">
      <c r="C49734" s="1"/>
    </row>
    <row r="49735" spans="3:3">
      <c r="C49735" s="1"/>
    </row>
    <row r="49736" spans="3:3">
      <c r="C49736" s="1"/>
    </row>
    <row r="49737" spans="3:3">
      <c r="C49737" s="1"/>
    </row>
    <row r="49738" spans="3:3">
      <c r="C49738" s="1"/>
    </row>
    <row r="49739" spans="3:3">
      <c r="C49739" s="1"/>
    </row>
    <row r="49740" spans="3:3">
      <c r="C49740" s="1"/>
    </row>
    <row r="49741" spans="3:3">
      <c r="C49741" s="1"/>
    </row>
    <row r="49742" spans="3:3">
      <c r="C49742" s="1"/>
    </row>
    <row r="49743" spans="3:3">
      <c r="C49743" s="1"/>
    </row>
    <row r="49744" spans="3:3">
      <c r="C49744" s="1"/>
    </row>
    <row r="49745" spans="3:3">
      <c r="C49745" s="1"/>
    </row>
    <row r="49746" spans="3:3">
      <c r="C49746" s="1"/>
    </row>
    <row r="49747" spans="3:3">
      <c r="C49747" s="1"/>
    </row>
    <row r="49748" spans="3:3">
      <c r="C49748" s="1"/>
    </row>
    <row r="49749" spans="3:3">
      <c r="C49749" s="1"/>
    </row>
    <row r="49750" spans="3:3">
      <c r="C49750" s="1"/>
    </row>
    <row r="49751" spans="3:3">
      <c r="C49751" s="1"/>
    </row>
    <row r="49752" spans="3:3">
      <c r="C49752" s="1"/>
    </row>
    <row r="49753" spans="3:3">
      <c r="C49753" s="1"/>
    </row>
    <row r="49754" spans="3:3">
      <c r="C49754" s="1"/>
    </row>
    <row r="49755" spans="3:3">
      <c r="C49755" s="1"/>
    </row>
    <row r="49756" spans="3:3">
      <c r="C49756" s="1"/>
    </row>
    <row r="49757" spans="3:3">
      <c r="C49757" s="1"/>
    </row>
    <row r="49758" spans="3:3">
      <c r="C49758" s="1"/>
    </row>
    <row r="49759" spans="3:3">
      <c r="C49759" s="1"/>
    </row>
    <row r="49760" spans="3:3">
      <c r="C49760" s="1"/>
    </row>
    <row r="49761" spans="3:3">
      <c r="C49761" s="1"/>
    </row>
    <row r="49762" spans="3:3">
      <c r="C49762" s="1"/>
    </row>
    <row r="49763" spans="3:3">
      <c r="C49763" s="1"/>
    </row>
    <row r="49764" spans="3:3">
      <c r="C49764" s="1"/>
    </row>
    <row r="49765" spans="3:3">
      <c r="C49765" s="1"/>
    </row>
    <row r="49766" spans="3:3">
      <c r="C49766" s="1"/>
    </row>
    <row r="49767" spans="3:3">
      <c r="C49767" s="1"/>
    </row>
    <row r="49768" spans="3:3">
      <c r="C49768" s="1"/>
    </row>
    <row r="49769" spans="3:3">
      <c r="C49769" s="1"/>
    </row>
    <row r="49770" spans="3:3">
      <c r="C49770" s="1"/>
    </row>
    <row r="49771" spans="3:3">
      <c r="C49771" s="1"/>
    </row>
    <row r="49772" spans="3:3">
      <c r="C49772" s="1"/>
    </row>
    <row r="49773" spans="3:3">
      <c r="C49773" s="1"/>
    </row>
    <row r="49774" spans="3:3">
      <c r="C49774" s="1"/>
    </row>
    <row r="49775" spans="3:3">
      <c r="C49775" s="1"/>
    </row>
    <row r="49776" spans="3:3">
      <c r="C49776" s="1"/>
    </row>
    <row r="49777" spans="3:3">
      <c r="C49777" s="1"/>
    </row>
    <row r="49778" spans="3:3">
      <c r="C49778" s="1"/>
    </row>
    <row r="49779" spans="3:3">
      <c r="C49779" s="1"/>
    </row>
    <row r="49780" spans="3:3">
      <c r="C49780" s="1"/>
    </row>
    <row r="49781" spans="3:3">
      <c r="C49781" s="1"/>
    </row>
    <row r="49782" spans="3:3">
      <c r="C49782" s="1"/>
    </row>
    <row r="49783" spans="3:3">
      <c r="C49783" s="1"/>
    </row>
    <row r="49784" spans="3:3">
      <c r="C49784" s="1"/>
    </row>
    <row r="49785" spans="3:3">
      <c r="C49785" s="1"/>
    </row>
    <row r="49786" spans="3:3">
      <c r="C49786" s="1"/>
    </row>
    <row r="49787" spans="3:3">
      <c r="C49787" s="1"/>
    </row>
    <row r="49788" spans="3:3">
      <c r="C49788" s="1"/>
    </row>
    <row r="49789" spans="3:3">
      <c r="C49789" s="1"/>
    </row>
    <row r="49790" spans="3:3">
      <c r="C49790" s="1"/>
    </row>
    <row r="49791" spans="3:3">
      <c r="C49791" s="1"/>
    </row>
    <row r="49792" spans="3:3">
      <c r="C49792" s="1"/>
    </row>
    <row r="49793" spans="3:3">
      <c r="C49793" s="1"/>
    </row>
    <row r="49794" spans="3:3">
      <c r="C49794" s="1"/>
    </row>
    <row r="49795" spans="3:3">
      <c r="C49795" s="1"/>
    </row>
    <row r="49796" spans="3:3">
      <c r="C49796" s="1"/>
    </row>
    <row r="49797" spans="3:3">
      <c r="C49797" s="1"/>
    </row>
    <row r="49798" spans="3:3">
      <c r="C49798" s="1"/>
    </row>
    <row r="49799" spans="3:3">
      <c r="C49799" s="1"/>
    </row>
    <row r="49800" spans="3:3">
      <c r="C49800" s="1"/>
    </row>
    <row r="49801" spans="3:3">
      <c r="C49801" s="1"/>
    </row>
    <row r="49802" spans="3:3">
      <c r="C49802" s="1"/>
    </row>
    <row r="49803" spans="3:3">
      <c r="C49803" s="1"/>
    </row>
    <row r="49804" spans="3:3">
      <c r="C49804" s="1"/>
    </row>
    <row r="49805" spans="3:3">
      <c r="C49805" s="1"/>
    </row>
    <row r="49806" spans="3:3">
      <c r="C49806" s="1"/>
    </row>
    <row r="49807" spans="3:3">
      <c r="C49807" s="1"/>
    </row>
    <row r="49808" spans="3:3">
      <c r="C49808" s="1"/>
    </row>
    <row r="49809" spans="3:3">
      <c r="C49809" s="1"/>
    </row>
    <row r="49810" spans="3:3">
      <c r="C49810" s="1"/>
    </row>
    <row r="49811" spans="3:3">
      <c r="C49811" s="1"/>
    </row>
    <row r="49812" spans="3:3">
      <c r="C49812" s="1"/>
    </row>
    <row r="49813" spans="3:3">
      <c r="C49813" s="1"/>
    </row>
    <row r="49814" spans="3:3">
      <c r="C49814" s="1"/>
    </row>
    <row r="49815" spans="3:3">
      <c r="C49815" s="1"/>
    </row>
    <row r="49816" spans="3:3">
      <c r="C49816" s="1"/>
    </row>
    <row r="49817" spans="3:3">
      <c r="C49817" s="1"/>
    </row>
    <row r="49818" spans="3:3">
      <c r="C49818" s="1"/>
    </row>
    <row r="49819" spans="3:3">
      <c r="C49819" s="1"/>
    </row>
    <row r="49820" spans="3:3">
      <c r="C49820" s="1"/>
    </row>
    <row r="49821" spans="3:3">
      <c r="C49821" s="1"/>
    </row>
    <row r="49822" spans="3:3">
      <c r="C49822" s="1"/>
    </row>
    <row r="49823" spans="3:3">
      <c r="C49823" s="1"/>
    </row>
    <row r="49824" spans="3:3">
      <c r="C49824" s="1"/>
    </row>
    <row r="49825" spans="3:3">
      <c r="C49825" s="1"/>
    </row>
    <row r="49826" spans="3:3">
      <c r="C49826" s="1"/>
    </row>
    <row r="49827" spans="3:3">
      <c r="C49827" s="1"/>
    </row>
    <row r="49828" spans="3:3">
      <c r="C49828" s="1"/>
    </row>
    <row r="49829" spans="3:3">
      <c r="C49829" s="1"/>
    </row>
    <row r="49830" spans="3:3">
      <c r="C49830" s="1"/>
    </row>
    <row r="49831" spans="3:3">
      <c r="C49831" s="1"/>
    </row>
    <row r="49832" spans="3:3">
      <c r="C49832" s="1"/>
    </row>
    <row r="49833" spans="3:3">
      <c r="C49833" s="1"/>
    </row>
    <row r="49834" spans="3:3">
      <c r="C49834" s="1"/>
    </row>
    <row r="49835" spans="3:3">
      <c r="C49835" s="1"/>
    </row>
    <row r="49836" spans="3:3">
      <c r="C49836" s="1"/>
    </row>
    <row r="49837" spans="3:3">
      <c r="C49837" s="1"/>
    </row>
    <row r="49838" spans="3:3">
      <c r="C49838" s="1"/>
    </row>
    <row r="49839" spans="3:3">
      <c r="C49839" s="1"/>
    </row>
    <row r="49840" spans="3:3">
      <c r="C49840" s="1"/>
    </row>
    <row r="49841" spans="3:3">
      <c r="C49841" s="1"/>
    </row>
    <row r="49842" spans="3:3">
      <c r="C49842" s="1"/>
    </row>
    <row r="49843" spans="3:3">
      <c r="C49843" s="1"/>
    </row>
    <row r="49844" spans="3:3">
      <c r="C49844" s="1"/>
    </row>
    <row r="49845" spans="3:3">
      <c r="C49845" s="1"/>
    </row>
    <row r="49846" spans="3:3">
      <c r="C49846" s="1"/>
    </row>
    <row r="49847" spans="3:3">
      <c r="C49847" s="1"/>
    </row>
    <row r="49848" spans="3:3">
      <c r="C49848" s="1"/>
    </row>
    <row r="49849" spans="3:3">
      <c r="C49849" s="1"/>
    </row>
    <row r="49850" spans="3:3">
      <c r="C49850" s="1"/>
    </row>
    <row r="49851" spans="3:3">
      <c r="C49851" s="1"/>
    </row>
    <row r="49852" spans="3:3">
      <c r="C49852" s="1"/>
    </row>
    <row r="49853" spans="3:3">
      <c r="C49853" s="1"/>
    </row>
    <row r="49854" spans="3:3">
      <c r="C49854" s="1"/>
    </row>
    <row r="49855" spans="3:3">
      <c r="C49855" s="1"/>
    </row>
    <row r="49856" spans="3:3">
      <c r="C49856" s="1"/>
    </row>
    <row r="49857" spans="3:3">
      <c r="C49857" s="1"/>
    </row>
    <row r="49858" spans="3:3">
      <c r="C49858" s="1"/>
    </row>
    <row r="49859" spans="3:3">
      <c r="C49859" s="1"/>
    </row>
    <row r="49860" spans="3:3">
      <c r="C49860" s="1"/>
    </row>
    <row r="49861" spans="3:3">
      <c r="C49861" s="1"/>
    </row>
    <row r="49862" spans="3:3">
      <c r="C49862" s="1"/>
    </row>
    <row r="49863" spans="3:3">
      <c r="C49863" s="1"/>
    </row>
    <row r="49864" spans="3:3">
      <c r="C49864" s="1"/>
    </row>
    <row r="49865" spans="3:3">
      <c r="C49865" s="1"/>
    </row>
    <row r="49866" spans="3:3">
      <c r="C49866" s="1"/>
    </row>
    <row r="49867" spans="3:3">
      <c r="C49867" s="1"/>
    </row>
    <row r="49868" spans="3:3">
      <c r="C49868" s="1"/>
    </row>
    <row r="49869" spans="3:3">
      <c r="C49869" s="1"/>
    </row>
    <row r="49870" spans="3:3">
      <c r="C49870" s="1"/>
    </row>
    <row r="49871" spans="3:3">
      <c r="C49871" s="1"/>
    </row>
    <row r="49872" spans="3:3">
      <c r="C49872" s="1"/>
    </row>
    <row r="49873" spans="3:3">
      <c r="C49873" s="1"/>
    </row>
    <row r="49874" spans="3:3">
      <c r="C49874" s="1"/>
    </row>
    <row r="49875" spans="3:3">
      <c r="C49875" s="1"/>
    </row>
    <row r="49876" spans="3:3">
      <c r="C49876" s="1"/>
    </row>
    <row r="49877" spans="3:3">
      <c r="C49877" s="1"/>
    </row>
    <row r="49878" spans="3:3">
      <c r="C49878" s="1"/>
    </row>
    <row r="49879" spans="3:3">
      <c r="C49879" s="1"/>
    </row>
    <row r="49880" spans="3:3">
      <c r="C49880" s="1"/>
    </row>
    <row r="49881" spans="3:3">
      <c r="C49881" s="1"/>
    </row>
    <row r="49882" spans="3:3">
      <c r="C49882" s="1"/>
    </row>
    <row r="49883" spans="3:3">
      <c r="C49883" s="1"/>
    </row>
    <row r="49884" spans="3:3">
      <c r="C49884" s="1"/>
    </row>
    <row r="49885" spans="3:3">
      <c r="C49885" s="1"/>
    </row>
    <row r="49886" spans="3:3">
      <c r="C49886" s="1"/>
    </row>
    <row r="49887" spans="3:3">
      <c r="C49887" s="1"/>
    </row>
    <row r="49888" spans="3:3">
      <c r="C49888" s="1"/>
    </row>
    <row r="49889" spans="3:3">
      <c r="C49889" s="1"/>
    </row>
    <row r="49890" spans="3:3">
      <c r="C49890" s="1"/>
    </row>
    <row r="49891" spans="3:3">
      <c r="C49891" s="1"/>
    </row>
    <row r="49892" spans="3:3">
      <c r="C49892" s="1"/>
    </row>
    <row r="49893" spans="3:3">
      <c r="C49893" s="1"/>
    </row>
    <row r="49894" spans="3:3">
      <c r="C49894" s="1"/>
    </row>
    <row r="49895" spans="3:3">
      <c r="C49895" s="1"/>
    </row>
    <row r="49896" spans="3:3">
      <c r="C49896" s="1"/>
    </row>
    <row r="49897" spans="3:3">
      <c r="C49897" s="1"/>
    </row>
    <row r="49898" spans="3:3">
      <c r="C49898" s="1"/>
    </row>
    <row r="49899" spans="3:3">
      <c r="C49899" s="1"/>
    </row>
    <row r="49900" spans="3:3">
      <c r="C49900" s="1"/>
    </row>
    <row r="49901" spans="3:3">
      <c r="C49901" s="1"/>
    </row>
    <row r="49902" spans="3:3">
      <c r="C49902" s="1"/>
    </row>
    <row r="49903" spans="3:3">
      <c r="C49903" s="1"/>
    </row>
    <row r="49904" spans="3:3">
      <c r="C49904" s="1"/>
    </row>
    <row r="49905" spans="3:3">
      <c r="C49905" s="1"/>
    </row>
    <row r="49906" spans="3:3">
      <c r="C49906" s="1"/>
    </row>
    <row r="49907" spans="3:3">
      <c r="C49907" s="1"/>
    </row>
    <row r="49908" spans="3:3">
      <c r="C49908" s="1"/>
    </row>
    <row r="49909" spans="3:3">
      <c r="C49909" s="1"/>
    </row>
    <row r="49910" spans="3:3">
      <c r="C49910" s="1"/>
    </row>
    <row r="49911" spans="3:3">
      <c r="C49911" s="1"/>
    </row>
    <row r="49912" spans="3:3">
      <c r="C49912" s="1"/>
    </row>
    <row r="49913" spans="3:3">
      <c r="C49913" s="1"/>
    </row>
    <row r="49914" spans="3:3">
      <c r="C49914" s="1"/>
    </row>
    <row r="49915" spans="3:3">
      <c r="C49915" s="1"/>
    </row>
    <row r="49916" spans="3:3">
      <c r="C49916" s="1"/>
    </row>
    <row r="49917" spans="3:3">
      <c r="C49917" s="1"/>
    </row>
    <row r="49918" spans="3:3">
      <c r="C49918" s="1"/>
    </row>
    <row r="49919" spans="3:3">
      <c r="C49919" s="1"/>
    </row>
    <row r="49920" spans="3:3">
      <c r="C49920" s="1"/>
    </row>
    <row r="49921" spans="3:3">
      <c r="C49921" s="1"/>
    </row>
    <row r="49922" spans="3:3">
      <c r="C49922" s="1"/>
    </row>
    <row r="49923" spans="3:3">
      <c r="C49923" s="1"/>
    </row>
    <row r="49924" spans="3:3">
      <c r="C49924" s="1"/>
    </row>
    <row r="49925" spans="3:3">
      <c r="C49925" s="1"/>
    </row>
    <row r="49926" spans="3:3">
      <c r="C49926" s="1"/>
    </row>
    <row r="49927" spans="3:3">
      <c r="C49927" s="1"/>
    </row>
    <row r="49928" spans="3:3">
      <c r="C49928" s="1"/>
    </row>
    <row r="49929" spans="3:3">
      <c r="C49929" s="1"/>
    </row>
    <row r="49930" spans="3:3">
      <c r="C49930" s="1"/>
    </row>
    <row r="49931" spans="3:3">
      <c r="C49931" s="1"/>
    </row>
    <row r="49932" spans="3:3">
      <c r="C49932" s="1"/>
    </row>
    <row r="49933" spans="3:3">
      <c r="C49933" s="1"/>
    </row>
    <row r="49934" spans="3:3">
      <c r="C49934" s="1"/>
    </row>
    <row r="49935" spans="3:3">
      <c r="C49935" s="1"/>
    </row>
    <row r="49936" spans="3:3">
      <c r="C49936" s="1"/>
    </row>
    <row r="49937" spans="3:3">
      <c r="C49937" s="1"/>
    </row>
    <row r="49938" spans="3:3">
      <c r="C49938" s="1"/>
    </row>
    <row r="49939" spans="3:3">
      <c r="C49939" s="1"/>
    </row>
    <row r="49940" spans="3:3">
      <c r="C49940" s="1"/>
    </row>
    <row r="49941" spans="3:3">
      <c r="C49941" s="1"/>
    </row>
    <row r="49942" spans="3:3">
      <c r="C49942" s="1"/>
    </row>
    <row r="49943" spans="3:3">
      <c r="C49943" s="1"/>
    </row>
    <row r="49944" spans="3:3">
      <c r="C49944" s="1"/>
    </row>
    <row r="49945" spans="3:3">
      <c r="C49945" s="1"/>
    </row>
    <row r="49946" spans="3:3">
      <c r="C49946" s="1"/>
    </row>
    <row r="49947" spans="3:3">
      <c r="C49947" s="1"/>
    </row>
    <row r="49948" spans="3:3">
      <c r="C49948" s="1"/>
    </row>
    <row r="49949" spans="3:3">
      <c r="C49949" s="1"/>
    </row>
    <row r="49950" spans="3:3">
      <c r="C49950" s="1"/>
    </row>
    <row r="49951" spans="3:3">
      <c r="C49951" s="1"/>
    </row>
    <row r="49952" spans="3:3">
      <c r="C49952" s="1"/>
    </row>
    <row r="49953" spans="3:3">
      <c r="C49953" s="1"/>
    </row>
    <row r="49954" spans="3:3">
      <c r="C49954" s="1"/>
    </row>
    <row r="49955" spans="3:3">
      <c r="C49955" s="1"/>
    </row>
    <row r="49956" spans="3:3">
      <c r="C49956" s="1"/>
    </row>
    <row r="49957" spans="3:3">
      <c r="C49957" s="1"/>
    </row>
    <row r="49958" spans="3:3">
      <c r="C49958" s="1"/>
    </row>
    <row r="49959" spans="3:3">
      <c r="C49959" s="1"/>
    </row>
    <row r="49960" spans="3:3">
      <c r="C49960" s="1"/>
    </row>
    <row r="49961" spans="3:3">
      <c r="C49961" s="1"/>
    </row>
    <row r="49962" spans="3:3">
      <c r="C49962" s="1"/>
    </row>
    <row r="49963" spans="3:3">
      <c r="C49963" s="1"/>
    </row>
    <row r="49964" spans="3:3">
      <c r="C49964" s="1"/>
    </row>
    <row r="49965" spans="3:3">
      <c r="C49965" s="1"/>
    </row>
    <row r="49966" spans="3:3">
      <c r="C49966" s="1"/>
    </row>
    <row r="49967" spans="3:3">
      <c r="C49967" s="1"/>
    </row>
    <row r="49968" spans="3:3">
      <c r="C49968" s="1"/>
    </row>
    <row r="49969" spans="3:3">
      <c r="C49969" s="1"/>
    </row>
    <row r="49970" spans="3:3">
      <c r="C49970" s="1"/>
    </row>
    <row r="49971" spans="3:3">
      <c r="C49971" s="1"/>
    </row>
    <row r="49972" spans="3:3">
      <c r="C49972" s="1"/>
    </row>
    <row r="49973" spans="3:3">
      <c r="C49973" s="1"/>
    </row>
    <row r="49974" spans="3:3">
      <c r="C49974" s="1"/>
    </row>
    <row r="49975" spans="3:3">
      <c r="C49975" s="1"/>
    </row>
    <row r="49976" spans="3:3">
      <c r="C49976" s="1"/>
    </row>
    <row r="49977" spans="3:3">
      <c r="C49977" s="1"/>
    </row>
    <row r="49978" spans="3:3">
      <c r="C49978" s="1"/>
    </row>
    <row r="49979" spans="3:3">
      <c r="C49979" s="1"/>
    </row>
    <row r="49980" spans="3:3">
      <c r="C49980" s="1"/>
    </row>
    <row r="49981" spans="3:3">
      <c r="C49981" s="1"/>
    </row>
    <row r="49982" spans="3:3">
      <c r="C49982" s="1"/>
    </row>
    <row r="49983" spans="3:3">
      <c r="C49983" s="1"/>
    </row>
    <row r="49984" spans="3:3">
      <c r="C49984" s="1"/>
    </row>
    <row r="49985" spans="3:3">
      <c r="C49985" s="1"/>
    </row>
    <row r="49986" spans="3:3">
      <c r="C49986" s="1"/>
    </row>
    <row r="49987" spans="3:3">
      <c r="C49987" s="1"/>
    </row>
    <row r="49988" spans="3:3">
      <c r="C49988" s="1"/>
    </row>
    <row r="49989" spans="3:3">
      <c r="C49989" s="1"/>
    </row>
    <row r="49990" spans="3:3">
      <c r="C49990" s="1"/>
    </row>
    <row r="49991" spans="3:3">
      <c r="C49991" s="1"/>
    </row>
    <row r="49992" spans="3:3">
      <c r="C49992" s="1"/>
    </row>
    <row r="49993" spans="3:3">
      <c r="C49993" s="1"/>
    </row>
    <row r="49994" spans="3:3">
      <c r="C49994" s="1"/>
    </row>
    <row r="49995" spans="3:3">
      <c r="C49995" s="1"/>
    </row>
    <row r="49996" spans="3:3">
      <c r="C49996" s="1"/>
    </row>
    <row r="49997" spans="3:3">
      <c r="C49997" s="1"/>
    </row>
    <row r="49998" spans="3:3">
      <c r="C49998" s="1"/>
    </row>
    <row r="49999" spans="3:3">
      <c r="C49999" s="1"/>
    </row>
    <row r="50000" spans="3:3">
      <c r="C50000" s="1"/>
    </row>
    <row r="50001" spans="3:3">
      <c r="C50001" s="1"/>
    </row>
    <row r="50002" spans="3:3">
      <c r="C50002" s="1"/>
    </row>
    <row r="50003" spans="3:3">
      <c r="C50003" s="1"/>
    </row>
    <row r="50004" spans="3:3">
      <c r="C50004" s="1"/>
    </row>
    <row r="50005" spans="3:3">
      <c r="C50005" s="1"/>
    </row>
    <row r="50006" spans="3:3">
      <c r="C50006" s="1"/>
    </row>
    <row r="50007" spans="3:3">
      <c r="C50007" s="1"/>
    </row>
    <row r="50008" spans="3:3">
      <c r="C50008" s="1"/>
    </row>
    <row r="50009" spans="3:3">
      <c r="C50009" s="1"/>
    </row>
    <row r="50010" spans="3:3">
      <c r="C50010" s="1"/>
    </row>
    <row r="50011" spans="3:3">
      <c r="C50011" s="1"/>
    </row>
    <row r="50012" spans="3:3">
      <c r="C50012" s="1"/>
    </row>
    <row r="50013" spans="3:3">
      <c r="C50013" s="1"/>
    </row>
    <row r="50014" spans="3:3">
      <c r="C50014" s="1"/>
    </row>
    <row r="50015" spans="3:3">
      <c r="C50015" s="1"/>
    </row>
    <row r="50016" spans="3:3">
      <c r="C50016" s="1"/>
    </row>
    <row r="50017" spans="3:3">
      <c r="C50017" s="1"/>
    </row>
    <row r="50018" spans="3:3">
      <c r="C50018" s="1"/>
    </row>
    <row r="50019" spans="3:3">
      <c r="C50019" s="1"/>
    </row>
    <row r="50020" spans="3:3">
      <c r="C50020" s="1"/>
    </row>
    <row r="50021" spans="3:3">
      <c r="C50021" s="1"/>
    </row>
    <row r="50022" spans="3:3">
      <c r="C50022" s="1"/>
    </row>
    <row r="50023" spans="3:3">
      <c r="C50023" s="1"/>
    </row>
    <row r="50024" spans="3:3">
      <c r="C50024" s="1"/>
    </row>
    <row r="50025" spans="3:3">
      <c r="C50025" s="1"/>
    </row>
    <row r="50026" spans="3:3">
      <c r="C50026" s="1"/>
    </row>
    <row r="50027" spans="3:3">
      <c r="C50027" s="1"/>
    </row>
    <row r="50028" spans="3:3">
      <c r="C50028" s="1"/>
    </row>
    <row r="50029" spans="3:3">
      <c r="C50029" s="1"/>
    </row>
    <row r="50030" spans="3:3">
      <c r="C50030" s="1"/>
    </row>
    <row r="50031" spans="3:3">
      <c r="C50031" s="1"/>
    </row>
    <row r="50032" spans="3:3">
      <c r="C50032" s="1"/>
    </row>
    <row r="50033" spans="3:3">
      <c r="C50033" s="1"/>
    </row>
    <row r="50034" spans="3:3">
      <c r="C50034" s="1"/>
    </row>
    <row r="50035" spans="3:3">
      <c r="C50035" s="1"/>
    </row>
    <row r="50036" spans="3:3">
      <c r="C50036" s="1"/>
    </row>
    <row r="50037" spans="3:3">
      <c r="C50037" s="1"/>
    </row>
    <row r="50038" spans="3:3">
      <c r="C50038" s="1"/>
    </row>
    <row r="50039" spans="3:3">
      <c r="C50039" s="1"/>
    </row>
    <row r="50040" spans="3:3">
      <c r="C50040" s="1"/>
    </row>
    <row r="50041" spans="3:3">
      <c r="C50041" s="1"/>
    </row>
    <row r="50042" spans="3:3">
      <c r="C50042" s="1"/>
    </row>
    <row r="50043" spans="3:3">
      <c r="C50043" s="1"/>
    </row>
    <row r="50044" spans="3:3">
      <c r="C50044" s="1"/>
    </row>
    <row r="50045" spans="3:3">
      <c r="C50045" s="1"/>
    </row>
    <row r="50046" spans="3:3">
      <c r="C50046" s="1"/>
    </row>
    <row r="50047" spans="3:3">
      <c r="C50047" s="1"/>
    </row>
    <row r="50048" spans="3:3">
      <c r="C50048" s="1"/>
    </row>
    <row r="50049" spans="3:3">
      <c r="C50049" s="1"/>
    </row>
    <row r="50050" spans="3:3">
      <c r="C50050" s="1"/>
    </row>
    <row r="50051" spans="3:3">
      <c r="C50051" s="1"/>
    </row>
    <row r="50052" spans="3:3">
      <c r="C50052" s="1"/>
    </row>
    <row r="50053" spans="3:3">
      <c r="C50053" s="1"/>
    </row>
    <row r="50054" spans="3:3">
      <c r="C50054" s="1"/>
    </row>
    <row r="50055" spans="3:3">
      <c r="C50055" s="1"/>
    </row>
    <row r="50056" spans="3:3">
      <c r="C50056" s="1"/>
    </row>
    <row r="50057" spans="3:3">
      <c r="C50057" s="1"/>
    </row>
    <row r="50058" spans="3:3">
      <c r="C50058" s="1"/>
    </row>
    <row r="50059" spans="3:3">
      <c r="C50059" s="1"/>
    </row>
    <row r="50060" spans="3:3">
      <c r="C50060" s="1"/>
    </row>
    <row r="50061" spans="3:3">
      <c r="C50061" s="1"/>
    </row>
    <row r="50062" spans="3:3">
      <c r="C50062" s="1"/>
    </row>
    <row r="50063" spans="3:3">
      <c r="C50063" s="1"/>
    </row>
    <row r="50064" spans="3:3">
      <c r="C50064" s="1"/>
    </row>
    <row r="50065" spans="3:3">
      <c r="C50065" s="1"/>
    </row>
    <row r="50066" spans="3:3">
      <c r="C50066" s="1"/>
    </row>
    <row r="50067" spans="3:3">
      <c r="C50067" s="1"/>
    </row>
    <row r="50068" spans="3:3">
      <c r="C50068" s="1"/>
    </row>
    <row r="50069" spans="3:3">
      <c r="C50069" s="1"/>
    </row>
    <row r="50070" spans="3:3">
      <c r="C50070" s="1"/>
    </row>
    <row r="50071" spans="3:3">
      <c r="C50071" s="1"/>
    </row>
    <row r="50072" spans="3:3">
      <c r="C50072" s="1"/>
    </row>
    <row r="50073" spans="3:3">
      <c r="C50073" s="1"/>
    </row>
    <row r="50074" spans="3:3">
      <c r="C50074" s="1"/>
    </row>
    <row r="50075" spans="3:3">
      <c r="C50075" s="1"/>
    </row>
    <row r="50076" spans="3:3">
      <c r="C50076" s="1"/>
    </row>
    <row r="50077" spans="3:3">
      <c r="C50077" s="1"/>
    </row>
    <row r="50078" spans="3:3">
      <c r="C50078" s="1"/>
    </row>
    <row r="50079" spans="3:3">
      <c r="C50079" s="1"/>
    </row>
    <row r="50080" spans="3:3">
      <c r="C50080" s="1"/>
    </row>
    <row r="50081" spans="3:3">
      <c r="C50081" s="1"/>
    </row>
    <row r="50082" spans="3:3">
      <c r="C50082" s="1"/>
    </row>
    <row r="50083" spans="3:3">
      <c r="C50083" s="1"/>
    </row>
    <row r="50084" spans="3:3">
      <c r="C50084" s="1"/>
    </row>
    <row r="50085" spans="3:3">
      <c r="C50085" s="1"/>
    </row>
    <row r="50086" spans="3:3">
      <c r="C50086" s="1"/>
    </row>
    <row r="50087" spans="3:3">
      <c r="C50087" s="1"/>
    </row>
    <row r="50088" spans="3:3">
      <c r="C50088" s="1"/>
    </row>
    <row r="50089" spans="3:3">
      <c r="C50089" s="1"/>
    </row>
    <row r="50090" spans="3:3">
      <c r="C50090" s="1"/>
    </row>
    <row r="50091" spans="3:3">
      <c r="C50091" s="1"/>
    </row>
    <row r="50092" spans="3:3">
      <c r="C50092" s="1"/>
    </row>
    <row r="50093" spans="3:3">
      <c r="C50093" s="1"/>
    </row>
    <row r="50094" spans="3:3">
      <c r="C50094" s="1"/>
    </row>
    <row r="50095" spans="3:3">
      <c r="C50095" s="1"/>
    </row>
    <row r="50096" spans="3:3">
      <c r="C50096" s="1"/>
    </row>
    <row r="50097" spans="3:3">
      <c r="C50097" s="1"/>
    </row>
    <row r="50098" spans="3:3">
      <c r="C50098" s="1"/>
    </row>
    <row r="50099" spans="3:3">
      <c r="C50099" s="1"/>
    </row>
    <row r="50100" spans="3:3">
      <c r="C50100" s="1"/>
    </row>
    <row r="50101" spans="3:3">
      <c r="C50101" s="1"/>
    </row>
    <row r="50102" spans="3:3">
      <c r="C50102" s="1"/>
    </row>
    <row r="50103" spans="3:3">
      <c r="C50103" s="1"/>
    </row>
    <row r="50104" spans="3:3">
      <c r="C50104" s="1"/>
    </row>
    <row r="50105" spans="3:3">
      <c r="C50105" s="1"/>
    </row>
    <row r="50106" spans="3:3">
      <c r="C50106" s="1"/>
    </row>
    <row r="50107" spans="3:3">
      <c r="C50107" s="1"/>
    </row>
    <row r="50108" spans="3:3">
      <c r="C50108" s="1"/>
    </row>
    <row r="50109" spans="3:3">
      <c r="C50109" s="1"/>
    </row>
    <row r="50110" spans="3:3">
      <c r="C50110" s="1"/>
    </row>
    <row r="50111" spans="3:3">
      <c r="C50111" s="1"/>
    </row>
    <row r="50112" spans="3:3">
      <c r="C50112" s="1"/>
    </row>
    <row r="50113" spans="3:3">
      <c r="C50113" s="1"/>
    </row>
    <row r="50114" spans="3:3">
      <c r="C50114" s="1"/>
    </row>
    <row r="50115" spans="3:3">
      <c r="C50115" s="1"/>
    </row>
    <row r="50116" spans="3:3">
      <c r="C50116" s="1"/>
    </row>
    <row r="50117" spans="3:3">
      <c r="C50117" s="1"/>
    </row>
    <row r="50118" spans="3:3">
      <c r="C50118" s="1"/>
    </row>
    <row r="50119" spans="3:3">
      <c r="C50119" s="1"/>
    </row>
    <row r="50120" spans="3:3">
      <c r="C50120" s="1"/>
    </row>
    <row r="50121" spans="3:3">
      <c r="C50121" s="1"/>
    </row>
    <row r="50122" spans="3:3">
      <c r="C50122" s="1"/>
    </row>
    <row r="50123" spans="3:3">
      <c r="C50123" s="1"/>
    </row>
    <row r="50124" spans="3:3">
      <c r="C50124" s="1"/>
    </row>
    <row r="50125" spans="3:3">
      <c r="C50125" s="1"/>
    </row>
    <row r="50126" spans="3:3">
      <c r="C50126" s="1"/>
    </row>
    <row r="50127" spans="3:3">
      <c r="C50127" s="1"/>
    </row>
    <row r="50128" spans="3:3">
      <c r="C50128" s="1"/>
    </row>
    <row r="50129" spans="3:3">
      <c r="C50129" s="1"/>
    </row>
    <row r="50130" spans="3:3">
      <c r="C50130" s="1"/>
    </row>
    <row r="50131" spans="3:3">
      <c r="C50131" s="1"/>
    </row>
    <row r="50132" spans="3:3">
      <c r="C50132" s="1"/>
    </row>
    <row r="50133" spans="3:3">
      <c r="C50133" s="1"/>
    </row>
    <row r="50134" spans="3:3">
      <c r="C50134" s="1"/>
    </row>
    <row r="50135" spans="3:3">
      <c r="C50135" s="1"/>
    </row>
    <row r="50136" spans="3:3">
      <c r="C50136" s="1"/>
    </row>
    <row r="50137" spans="3:3">
      <c r="C50137" s="1"/>
    </row>
    <row r="50138" spans="3:3">
      <c r="C50138" s="1"/>
    </row>
    <row r="50139" spans="3:3">
      <c r="C50139" s="1"/>
    </row>
    <row r="50140" spans="3:3">
      <c r="C50140" s="1"/>
    </row>
    <row r="50141" spans="3:3">
      <c r="C50141" s="1"/>
    </row>
    <row r="50142" spans="3:3">
      <c r="C50142" s="1"/>
    </row>
    <row r="50143" spans="3:3">
      <c r="C50143" s="1"/>
    </row>
    <row r="50144" spans="3:3">
      <c r="C50144" s="1"/>
    </row>
    <row r="50145" spans="3:3">
      <c r="C50145" s="1"/>
    </row>
    <row r="50146" spans="3:3">
      <c r="C50146" s="1"/>
    </row>
    <row r="50147" spans="3:3">
      <c r="C50147" s="1"/>
    </row>
    <row r="50148" spans="3:3">
      <c r="C50148" s="1"/>
    </row>
    <row r="50149" spans="3:3">
      <c r="C50149" s="1"/>
    </row>
    <row r="50150" spans="3:3">
      <c r="C50150" s="1"/>
    </row>
    <row r="50151" spans="3:3">
      <c r="C50151" s="1"/>
    </row>
    <row r="50152" spans="3:3">
      <c r="C50152" s="1"/>
    </row>
    <row r="50153" spans="3:3">
      <c r="C50153" s="1"/>
    </row>
    <row r="50154" spans="3:3">
      <c r="C50154" s="1"/>
    </row>
    <row r="50155" spans="3:3">
      <c r="C50155" s="1"/>
    </row>
    <row r="50156" spans="3:3">
      <c r="C50156" s="1"/>
    </row>
    <row r="50157" spans="3:3">
      <c r="C50157" s="1"/>
    </row>
    <row r="50158" spans="3:3">
      <c r="C50158" s="1"/>
    </row>
    <row r="50159" spans="3:3">
      <c r="C50159" s="1"/>
    </row>
    <row r="50160" spans="3:3">
      <c r="C50160" s="1"/>
    </row>
    <row r="50161" spans="3:3">
      <c r="C50161" s="1"/>
    </row>
    <row r="50162" spans="3:3">
      <c r="C50162" s="1"/>
    </row>
    <row r="50163" spans="3:3">
      <c r="C50163" s="1"/>
    </row>
    <row r="50164" spans="3:3">
      <c r="C50164" s="1"/>
    </row>
    <row r="50165" spans="3:3">
      <c r="C50165" s="1"/>
    </row>
    <row r="50166" spans="3:3">
      <c r="C50166" s="1"/>
    </row>
    <row r="50167" spans="3:3">
      <c r="C50167" s="1"/>
    </row>
    <row r="50168" spans="3:3">
      <c r="C50168" s="1"/>
    </row>
    <row r="50169" spans="3:3">
      <c r="C50169" s="1"/>
    </row>
    <row r="50170" spans="3:3">
      <c r="C50170" s="1"/>
    </row>
    <row r="50171" spans="3:3">
      <c r="C50171" s="1"/>
    </row>
    <row r="50172" spans="3:3">
      <c r="C50172" s="1"/>
    </row>
    <row r="50173" spans="3:3">
      <c r="C50173" s="1"/>
    </row>
    <row r="50174" spans="3:3">
      <c r="C50174" s="1"/>
    </row>
    <row r="50175" spans="3:3">
      <c r="C50175" s="1"/>
    </row>
    <row r="50176" spans="3:3">
      <c r="C50176" s="1"/>
    </row>
    <row r="50177" spans="3:3">
      <c r="C50177" s="1"/>
    </row>
    <row r="50178" spans="3:3">
      <c r="C50178" s="1"/>
    </row>
    <row r="50179" spans="3:3">
      <c r="C50179" s="1"/>
    </row>
    <row r="50180" spans="3:3">
      <c r="C50180" s="1"/>
    </row>
    <row r="50181" spans="3:3">
      <c r="C50181" s="1"/>
    </row>
    <row r="50182" spans="3:3">
      <c r="C50182" s="1"/>
    </row>
    <row r="50183" spans="3:3">
      <c r="C50183" s="1"/>
    </row>
    <row r="50184" spans="3:3">
      <c r="C50184" s="1"/>
    </row>
    <row r="50185" spans="3:3">
      <c r="C50185" s="1"/>
    </row>
    <row r="50186" spans="3:3">
      <c r="C50186" s="1"/>
    </row>
    <row r="50187" spans="3:3">
      <c r="C50187" s="1"/>
    </row>
    <row r="50188" spans="3:3">
      <c r="C50188" s="1"/>
    </row>
    <row r="50189" spans="3:3">
      <c r="C50189" s="1"/>
    </row>
    <row r="50190" spans="3:3">
      <c r="C50190" s="1"/>
    </row>
    <row r="50191" spans="3:3">
      <c r="C50191" s="1"/>
    </row>
    <row r="50192" spans="3:3">
      <c r="C50192" s="1"/>
    </row>
    <row r="50193" spans="3:3">
      <c r="C50193" s="1"/>
    </row>
    <row r="50194" spans="3:3">
      <c r="C50194" s="1"/>
    </row>
    <row r="50195" spans="3:3">
      <c r="C50195" s="1"/>
    </row>
    <row r="50196" spans="3:3">
      <c r="C50196" s="1"/>
    </row>
    <row r="50197" spans="3:3">
      <c r="C50197" s="1"/>
    </row>
    <row r="50198" spans="3:3">
      <c r="C50198" s="1"/>
    </row>
    <row r="50199" spans="3:3">
      <c r="C50199" s="1"/>
    </row>
    <row r="50200" spans="3:3">
      <c r="C50200" s="1"/>
    </row>
    <row r="50201" spans="3:3">
      <c r="C50201" s="1"/>
    </row>
    <row r="50202" spans="3:3">
      <c r="C50202" s="1"/>
    </row>
    <row r="50203" spans="3:3">
      <c r="C50203" s="1"/>
    </row>
    <row r="50204" spans="3:3">
      <c r="C50204" s="1"/>
    </row>
    <row r="50205" spans="3:3">
      <c r="C50205" s="1"/>
    </row>
    <row r="50206" spans="3:3">
      <c r="C50206" s="1"/>
    </row>
    <row r="50207" spans="3:3">
      <c r="C50207" s="1"/>
    </row>
    <row r="50208" spans="3:3">
      <c r="C50208" s="1"/>
    </row>
    <row r="50209" spans="3:3">
      <c r="C50209" s="1"/>
    </row>
    <row r="50210" spans="3:3">
      <c r="C50210" s="1"/>
    </row>
    <row r="50211" spans="3:3">
      <c r="C50211" s="1"/>
    </row>
    <row r="50212" spans="3:3">
      <c r="C50212" s="1"/>
    </row>
    <row r="50213" spans="3:3">
      <c r="C50213" s="1"/>
    </row>
    <row r="50214" spans="3:3">
      <c r="C50214" s="1"/>
    </row>
    <row r="50215" spans="3:3">
      <c r="C50215" s="1"/>
    </row>
    <row r="50216" spans="3:3">
      <c r="C50216" s="1"/>
    </row>
    <row r="50217" spans="3:3">
      <c r="C50217" s="1"/>
    </row>
    <row r="50218" spans="3:3">
      <c r="C50218" s="1"/>
    </row>
    <row r="50219" spans="3:3">
      <c r="C50219" s="1"/>
    </row>
    <row r="50220" spans="3:3">
      <c r="C50220" s="1"/>
    </row>
    <row r="50221" spans="3:3">
      <c r="C50221" s="1"/>
    </row>
    <row r="50222" spans="3:3">
      <c r="C50222" s="1"/>
    </row>
    <row r="50223" spans="3:3">
      <c r="C50223" s="1"/>
    </row>
    <row r="50224" spans="3:3">
      <c r="C50224" s="1"/>
    </row>
    <row r="50225" spans="3:3">
      <c r="C50225" s="1"/>
    </row>
    <row r="50226" spans="3:3">
      <c r="C50226" s="1"/>
    </row>
    <row r="50227" spans="3:3">
      <c r="C50227" s="1"/>
    </row>
    <row r="50228" spans="3:3">
      <c r="C50228" s="1"/>
    </row>
    <row r="50229" spans="3:3">
      <c r="C50229" s="1"/>
    </row>
    <row r="50230" spans="3:3">
      <c r="C50230" s="1"/>
    </row>
    <row r="50231" spans="3:3">
      <c r="C50231" s="1"/>
    </row>
    <row r="50232" spans="3:3">
      <c r="C50232" s="1"/>
    </row>
    <row r="50233" spans="3:3">
      <c r="C50233" s="1"/>
    </row>
    <row r="50234" spans="3:3">
      <c r="C50234" s="1"/>
    </row>
    <row r="50235" spans="3:3">
      <c r="C50235" s="1"/>
    </row>
    <row r="50236" spans="3:3">
      <c r="C50236" s="1"/>
    </row>
    <row r="50237" spans="3:3">
      <c r="C50237" s="1"/>
    </row>
    <row r="50238" spans="3:3">
      <c r="C50238" s="1"/>
    </row>
    <row r="50239" spans="3:3">
      <c r="C50239" s="1"/>
    </row>
    <row r="50240" spans="3:3">
      <c r="C50240" s="1"/>
    </row>
    <row r="50241" spans="3:3">
      <c r="C50241" s="1"/>
    </row>
    <row r="50242" spans="3:3">
      <c r="C50242" s="1"/>
    </row>
    <row r="50243" spans="3:3">
      <c r="C50243" s="1"/>
    </row>
    <row r="50244" spans="3:3">
      <c r="C50244" s="1"/>
    </row>
    <row r="50245" spans="3:3">
      <c r="C50245" s="1"/>
    </row>
    <row r="50246" spans="3:3">
      <c r="C50246" s="1"/>
    </row>
    <row r="50247" spans="3:3">
      <c r="C50247" s="1"/>
    </row>
    <row r="50248" spans="3:3">
      <c r="C50248" s="1"/>
    </row>
    <row r="50249" spans="3:3">
      <c r="C50249" s="1"/>
    </row>
    <row r="50250" spans="3:3">
      <c r="C50250" s="1"/>
    </row>
    <row r="50251" spans="3:3">
      <c r="C50251" s="1"/>
    </row>
    <row r="50252" spans="3:3">
      <c r="C50252" s="1"/>
    </row>
    <row r="50253" spans="3:3">
      <c r="C50253" s="1"/>
    </row>
    <row r="50254" spans="3:3">
      <c r="C50254" s="1"/>
    </row>
    <row r="50255" spans="3:3">
      <c r="C50255" s="1"/>
    </row>
    <row r="50256" spans="3:3">
      <c r="C50256" s="1"/>
    </row>
    <row r="50257" spans="3:3">
      <c r="C50257" s="1"/>
    </row>
    <row r="50258" spans="3:3">
      <c r="C50258" s="1"/>
    </row>
    <row r="50259" spans="3:3">
      <c r="C50259" s="1"/>
    </row>
    <row r="50260" spans="3:3">
      <c r="C50260" s="1"/>
    </row>
    <row r="50261" spans="3:3">
      <c r="C50261" s="1"/>
    </row>
    <row r="50262" spans="3:3">
      <c r="C50262" s="1"/>
    </row>
    <row r="50263" spans="3:3">
      <c r="C50263" s="1"/>
    </row>
    <row r="50264" spans="3:3">
      <c r="C50264" s="1"/>
    </row>
    <row r="50265" spans="3:3">
      <c r="C50265" s="1"/>
    </row>
    <row r="50266" spans="3:3">
      <c r="C50266" s="1"/>
    </row>
    <row r="50267" spans="3:3">
      <c r="C50267" s="1"/>
    </row>
    <row r="50268" spans="3:3">
      <c r="C50268" s="1"/>
    </row>
    <row r="50269" spans="3:3">
      <c r="C50269" s="1"/>
    </row>
    <row r="50270" spans="3:3">
      <c r="C50270" s="1"/>
    </row>
    <row r="50271" spans="3:3">
      <c r="C50271" s="1"/>
    </row>
    <row r="50272" spans="3:3">
      <c r="C50272" s="1"/>
    </row>
    <row r="50273" spans="3:3">
      <c r="C50273" s="1"/>
    </row>
    <row r="50274" spans="3:3">
      <c r="C50274" s="1"/>
    </row>
    <row r="50275" spans="3:3">
      <c r="C50275" s="1"/>
    </row>
    <row r="50276" spans="3:3">
      <c r="C50276" s="1"/>
    </row>
    <row r="50277" spans="3:3">
      <c r="C50277" s="1"/>
    </row>
    <row r="50278" spans="3:3">
      <c r="C50278" s="1"/>
    </row>
    <row r="50279" spans="3:3">
      <c r="C50279" s="1"/>
    </row>
    <row r="50280" spans="3:3">
      <c r="C50280" s="1"/>
    </row>
    <row r="50281" spans="3:3">
      <c r="C50281" s="1"/>
    </row>
    <row r="50282" spans="3:3">
      <c r="C50282" s="1"/>
    </row>
    <row r="50283" spans="3:3">
      <c r="C50283" s="1"/>
    </row>
    <row r="50284" spans="3:3">
      <c r="C50284" s="1"/>
    </row>
    <row r="50285" spans="3:3">
      <c r="C50285" s="1"/>
    </row>
    <row r="50286" spans="3:3">
      <c r="C50286" s="1"/>
    </row>
    <row r="50287" spans="3:3">
      <c r="C50287" s="1"/>
    </row>
    <row r="50288" spans="3:3">
      <c r="C50288" s="1"/>
    </row>
    <row r="50289" spans="3:3">
      <c r="C50289" s="1"/>
    </row>
    <row r="50290" spans="3:3">
      <c r="C50290" s="1"/>
    </row>
    <row r="50291" spans="3:3">
      <c r="C50291" s="1"/>
    </row>
    <row r="50292" spans="3:3">
      <c r="C50292" s="1"/>
    </row>
    <row r="50293" spans="3:3">
      <c r="C50293" s="1"/>
    </row>
    <row r="50294" spans="3:3">
      <c r="C50294" s="1"/>
    </row>
    <row r="50295" spans="3:3">
      <c r="C50295" s="1"/>
    </row>
    <row r="50296" spans="3:3">
      <c r="C50296" s="1"/>
    </row>
    <row r="50297" spans="3:3">
      <c r="C50297" s="1"/>
    </row>
    <row r="50298" spans="3:3">
      <c r="C50298" s="1"/>
    </row>
    <row r="50299" spans="3:3">
      <c r="C50299" s="1"/>
    </row>
    <row r="50300" spans="3:3">
      <c r="C50300" s="1"/>
    </row>
    <row r="50301" spans="3:3">
      <c r="C50301" s="1"/>
    </row>
    <row r="50302" spans="3:3">
      <c r="C50302" s="1"/>
    </row>
    <row r="50303" spans="3:3">
      <c r="C50303" s="1"/>
    </row>
    <row r="50304" spans="3:3">
      <c r="C50304" s="1"/>
    </row>
    <row r="50305" spans="3:3">
      <c r="C50305" s="1"/>
    </row>
    <row r="50306" spans="3:3">
      <c r="C50306" s="1"/>
    </row>
    <row r="50307" spans="3:3">
      <c r="C50307" s="1"/>
    </row>
    <row r="50308" spans="3:3">
      <c r="C50308" s="1"/>
    </row>
    <row r="50309" spans="3:3">
      <c r="C50309" s="1"/>
    </row>
    <row r="50310" spans="3:3">
      <c r="C50310" s="1"/>
    </row>
    <row r="50311" spans="3:3">
      <c r="C50311" s="1"/>
    </row>
    <row r="50312" spans="3:3">
      <c r="C50312" s="1"/>
    </row>
    <row r="50313" spans="3:3">
      <c r="C50313" s="1"/>
    </row>
    <row r="50314" spans="3:3">
      <c r="C50314" s="1"/>
    </row>
    <row r="50315" spans="3:3">
      <c r="C50315" s="1"/>
    </row>
    <row r="50316" spans="3:3">
      <c r="C50316" s="1"/>
    </row>
    <row r="50317" spans="3:3">
      <c r="C50317" s="1"/>
    </row>
    <row r="50318" spans="3:3">
      <c r="C50318" s="1"/>
    </row>
    <row r="50319" spans="3:3">
      <c r="C50319" s="1"/>
    </row>
    <row r="50320" spans="3:3">
      <c r="C50320" s="1"/>
    </row>
    <row r="50321" spans="3:3">
      <c r="C50321" s="1"/>
    </row>
    <row r="50322" spans="3:3">
      <c r="C50322" s="1"/>
    </row>
    <row r="50323" spans="3:3">
      <c r="C50323" s="1"/>
    </row>
    <row r="50324" spans="3:3">
      <c r="C50324" s="1"/>
    </row>
    <row r="50325" spans="3:3">
      <c r="C50325" s="1"/>
    </row>
    <row r="50326" spans="3:3">
      <c r="C50326" s="1"/>
    </row>
    <row r="50327" spans="3:3">
      <c r="C50327" s="1"/>
    </row>
    <row r="50328" spans="3:3">
      <c r="C50328" s="1"/>
    </row>
    <row r="50329" spans="3:3">
      <c r="C50329" s="1"/>
    </row>
    <row r="50330" spans="3:3">
      <c r="C50330" s="1"/>
    </row>
    <row r="50331" spans="3:3">
      <c r="C50331" s="1"/>
    </row>
    <row r="50332" spans="3:3">
      <c r="C50332" s="1"/>
    </row>
    <row r="50333" spans="3:3">
      <c r="C50333" s="1"/>
    </row>
    <row r="50334" spans="3:3">
      <c r="C50334" s="1"/>
    </row>
    <row r="50335" spans="3:3">
      <c r="C50335" s="1"/>
    </row>
    <row r="50336" spans="3:3">
      <c r="C50336" s="1"/>
    </row>
    <row r="50337" spans="3:3">
      <c r="C50337" s="1"/>
    </row>
    <row r="50338" spans="3:3">
      <c r="C50338" s="1"/>
    </row>
    <row r="50339" spans="3:3">
      <c r="C50339" s="1"/>
    </row>
    <row r="50340" spans="3:3">
      <c r="C50340" s="1"/>
    </row>
    <row r="50341" spans="3:3">
      <c r="C50341" s="1"/>
    </row>
    <row r="50342" spans="3:3">
      <c r="C50342" s="1"/>
    </row>
    <row r="50343" spans="3:3">
      <c r="C50343" s="1"/>
    </row>
    <row r="50344" spans="3:3">
      <c r="C50344" s="1"/>
    </row>
    <row r="50345" spans="3:3">
      <c r="C50345" s="1"/>
    </row>
    <row r="50346" spans="3:3">
      <c r="C50346" s="1"/>
    </row>
    <row r="50347" spans="3:3">
      <c r="C50347" s="1"/>
    </row>
    <row r="50348" spans="3:3">
      <c r="C50348" s="1"/>
    </row>
    <row r="50349" spans="3:3">
      <c r="C50349" s="1"/>
    </row>
    <row r="50350" spans="3:3">
      <c r="C50350" s="1"/>
    </row>
    <row r="50351" spans="3:3">
      <c r="C50351" s="1"/>
    </row>
    <row r="50352" spans="3:3">
      <c r="C50352" s="1"/>
    </row>
    <row r="50353" spans="3:3">
      <c r="C50353" s="1"/>
    </row>
    <row r="50354" spans="3:3">
      <c r="C50354" s="1"/>
    </row>
    <row r="50355" spans="3:3">
      <c r="C50355" s="1"/>
    </row>
    <row r="50356" spans="3:3">
      <c r="C50356" s="1"/>
    </row>
    <row r="50357" spans="3:3">
      <c r="C50357" s="1"/>
    </row>
    <row r="50358" spans="3:3">
      <c r="C50358" s="1"/>
    </row>
    <row r="50359" spans="3:3">
      <c r="C50359" s="1"/>
    </row>
    <row r="50360" spans="3:3">
      <c r="C50360" s="1"/>
    </row>
    <row r="50361" spans="3:3">
      <c r="C50361" s="1"/>
    </row>
    <row r="50362" spans="3:3">
      <c r="C50362" s="1"/>
    </row>
    <row r="50363" spans="3:3">
      <c r="C50363" s="1"/>
    </row>
    <row r="50364" spans="3:3">
      <c r="C50364" s="1"/>
    </row>
    <row r="50365" spans="3:3">
      <c r="C50365" s="1"/>
    </row>
    <row r="50366" spans="3:3">
      <c r="C50366" s="1"/>
    </row>
    <row r="50367" spans="3:3">
      <c r="C50367" s="1"/>
    </row>
    <row r="50368" spans="3:3">
      <c r="C50368" s="1"/>
    </row>
    <row r="50369" spans="3:3">
      <c r="C50369" s="1"/>
    </row>
    <row r="50370" spans="3:3">
      <c r="C50370" s="1"/>
    </row>
    <row r="50371" spans="3:3">
      <c r="C50371" s="1"/>
    </row>
    <row r="50372" spans="3:3">
      <c r="C50372" s="1"/>
    </row>
    <row r="50373" spans="3:3">
      <c r="C50373" s="1"/>
    </row>
    <row r="50374" spans="3:3">
      <c r="C50374" s="1"/>
    </row>
    <row r="50375" spans="3:3">
      <c r="C50375" s="1"/>
    </row>
    <row r="50376" spans="3:3">
      <c r="C50376" s="1"/>
    </row>
    <row r="50377" spans="3:3">
      <c r="C50377" s="1"/>
    </row>
    <row r="50378" spans="3:3">
      <c r="C50378" s="1"/>
    </row>
    <row r="50379" spans="3:3">
      <c r="C50379" s="1"/>
    </row>
    <row r="50380" spans="3:3">
      <c r="C50380" s="1"/>
    </row>
    <row r="50381" spans="3:3">
      <c r="C50381" s="1"/>
    </row>
    <row r="50382" spans="3:3">
      <c r="C50382" s="1"/>
    </row>
    <row r="50383" spans="3:3">
      <c r="C50383" s="1"/>
    </row>
    <row r="50384" spans="3:3">
      <c r="C50384" s="1"/>
    </row>
    <row r="50385" spans="3:3">
      <c r="C50385" s="1"/>
    </row>
    <row r="50386" spans="3:3">
      <c r="C50386" s="1"/>
    </row>
    <row r="50387" spans="3:3">
      <c r="C50387" s="1"/>
    </row>
    <row r="50388" spans="3:3">
      <c r="C50388" s="1"/>
    </row>
    <row r="50389" spans="3:3">
      <c r="C50389" s="1"/>
    </row>
    <row r="50390" spans="3:3">
      <c r="C50390" s="1"/>
    </row>
    <row r="50391" spans="3:3">
      <c r="C50391" s="1"/>
    </row>
    <row r="50392" spans="3:3">
      <c r="C50392" s="1"/>
    </row>
    <row r="50393" spans="3:3">
      <c r="C50393" s="1"/>
    </row>
    <row r="50394" spans="3:3">
      <c r="C50394" s="1"/>
    </row>
    <row r="50395" spans="3:3">
      <c r="C50395" s="1"/>
    </row>
    <row r="50396" spans="3:3">
      <c r="C50396" s="1"/>
    </row>
    <row r="50397" spans="3:3">
      <c r="C50397" s="1"/>
    </row>
    <row r="50398" spans="3:3">
      <c r="C50398" s="1"/>
    </row>
    <row r="50399" spans="3:3">
      <c r="C50399" s="1"/>
    </row>
    <row r="50400" spans="3:3">
      <c r="C50400" s="1"/>
    </row>
    <row r="50401" spans="3:3">
      <c r="C50401" s="1"/>
    </row>
    <row r="50402" spans="3:3">
      <c r="C50402" s="1"/>
    </row>
    <row r="50403" spans="3:3">
      <c r="C50403" s="1"/>
    </row>
    <row r="50404" spans="3:3">
      <c r="C50404" s="1"/>
    </row>
    <row r="50405" spans="3:3">
      <c r="C50405" s="1"/>
    </row>
    <row r="50406" spans="3:3">
      <c r="C50406" s="1"/>
    </row>
    <row r="50407" spans="3:3">
      <c r="C50407" s="1"/>
    </row>
    <row r="50408" spans="3:3">
      <c r="C50408" s="1"/>
    </row>
    <row r="50409" spans="3:3">
      <c r="C50409" s="1"/>
    </row>
    <row r="50410" spans="3:3">
      <c r="C50410" s="1"/>
    </row>
    <row r="50411" spans="3:3">
      <c r="C50411" s="1"/>
    </row>
    <row r="50412" spans="3:3">
      <c r="C50412" s="1"/>
    </row>
    <row r="50413" spans="3:3">
      <c r="C50413" s="1"/>
    </row>
    <row r="50414" spans="3:3">
      <c r="C50414" s="1"/>
    </row>
    <row r="50415" spans="3:3">
      <c r="C50415" s="1"/>
    </row>
    <row r="50416" spans="3:3">
      <c r="C50416" s="1"/>
    </row>
    <row r="50417" spans="3:3">
      <c r="C50417" s="1"/>
    </row>
    <row r="50418" spans="3:3">
      <c r="C50418" s="1"/>
    </row>
    <row r="50419" spans="3:3">
      <c r="C50419" s="1"/>
    </row>
    <row r="50420" spans="3:3">
      <c r="C50420" s="1"/>
    </row>
    <row r="50421" spans="3:3">
      <c r="C50421" s="1"/>
    </row>
    <row r="50422" spans="3:3">
      <c r="C50422" s="1"/>
    </row>
    <row r="50423" spans="3:3">
      <c r="C50423" s="1"/>
    </row>
    <row r="50424" spans="3:3">
      <c r="C50424" s="1"/>
    </row>
    <row r="50425" spans="3:3">
      <c r="C50425" s="1"/>
    </row>
    <row r="50426" spans="3:3">
      <c r="C50426" s="1"/>
    </row>
    <row r="50427" spans="3:3">
      <c r="C50427" s="1"/>
    </row>
    <row r="50428" spans="3:3">
      <c r="C50428" s="1"/>
    </row>
    <row r="50429" spans="3:3">
      <c r="C50429" s="1"/>
    </row>
    <row r="50430" spans="3:3">
      <c r="C50430" s="1"/>
    </row>
    <row r="50431" spans="3:3">
      <c r="C50431" s="1"/>
    </row>
    <row r="50432" spans="3:3">
      <c r="C50432" s="1"/>
    </row>
    <row r="50433" spans="3:3">
      <c r="C50433" s="1"/>
    </row>
    <row r="50434" spans="3:3">
      <c r="C50434" s="1"/>
    </row>
    <row r="50435" spans="3:3">
      <c r="C50435" s="1"/>
    </row>
    <row r="50436" spans="3:3">
      <c r="C50436" s="1"/>
    </row>
    <row r="50437" spans="3:3">
      <c r="C50437" s="1"/>
    </row>
    <row r="50438" spans="3:3">
      <c r="C50438" s="1"/>
    </row>
    <row r="50439" spans="3:3">
      <c r="C50439" s="1"/>
    </row>
    <row r="50440" spans="3:3">
      <c r="C50440" s="1"/>
    </row>
    <row r="50441" spans="3:3">
      <c r="C50441" s="1"/>
    </row>
    <row r="50442" spans="3:3">
      <c r="C50442" s="1"/>
    </row>
    <row r="50443" spans="3:3">
      <c r="C50443" s="1"/>
    </row>
    <row r="50444" spans="3:3">
      <c r="C50444" s="1"/>
    </row>
    <row r="50445" spans="3:3">
      <c r="C50445" s="1"/>
    </row>
    <row r="50446" spans="3:3">
      <c r="C50446" s="1"/>
    </row>
    <row r="50447" spans="3:3">
      <c r="C50447" s="1"/>
    </row>
    <row r="50448" spans="3:3">
      <c r="C50448" s="1"/>
    </row>
    <row r="50449" spans="3:3">
      <c r="C50449" s="1"/>
    </row>
    <row r="50450" spans="3:3">
      <c r="C50450" s="1"/>
    </row>
    <row r="50451" spans="3:3">
      <c r="C50451" s="1"/>
    </row>
    <row r="50452" spans="3:3">
      <c r="C50452" s="1"/>
    </row>
    <row r="50453" spans="3:3">
      <c r="C50453" s="1"/>
    </row>
    <row r="50454" spans="3:3">
      <c r="C50454" s="1"/>
    </row>
    <row r="50455" spans="3:3">
      <c r="C50455" s="1"/>
    </row>
    <row r="50456" spans="3:3">
      <c r="C50456" s="1"/>
    </row>
    <row r="50457" spans="3:3">
      <c r="C50457" s="1"/>
    </row>
    <row r="50458" spans="3:3">
      <c r="C50458" s="1"/>
    </row>
    <row r="50459" spans="3:3">
      <c r="C50459" s="1"/>
    </row>
    <row r="50460" spans="3:3">
      <c r="C50460" s="1"/>
    </row>
    <row r="50461" spans="3:3">
      <c r="C50461" s="1"/>
    </row>
    <row r="50462" spans="3:3">
      <c r="C50462" s="1"/>
    </row>
    <row r="50463" spans="3:3">
      <c r="C50463" s="1"/>
    </row>
    <row r="50464" spans="3:3">
      <c r="C50464" s="1"/>
    </row>
    <row r="50465" spans="3:3">
      <c r="C50465" s="1"/>
    </row>
    <row r="50466" spans="3:3">
      <c r="C50466" s="1"/>
    </row>
    <row r="50467" spans="3:3">
      <c r="C50467" s="1"/>
    </row>
    <row r="50468" spans="3:3">
      <c r="C50468" s="1"/>
    </row>
    <row r="50469" spans="3:3">
      <c r="C50469" s="1"/>
    </row>
    <row r="50470" spans="3:3">
      <c r="C50470" s="1"/>
    </row>
    <row r="50471" spans="3:3">
      <c r="C50471" s="1"/>
    </row>
    <row r="50472" spans="3:3">
      <c r="C50472" s="1"/>
    </row>
    <row r="50473" spans="3:3">
      <c r="C50473" s="1"/>
    </row>
    <row r="50474" spans="3:3">
      <c r="C50474" s="1"/>
    </row>
    <row r="50475" spans="3:3">
      <c r="C50475" s="1"/>
    </row>
    <row r="50476" spans="3:3">
      <c r="C50476" s="1"/>
    </row>
    <row r="50477" spans="3:3">
      <c r="C50477" s="1"/>
    </row>
    <row r="50478" spans="3:3">
      <c r="C50478" s="1"/>
    </row>
    <row r="50479" spans="3:3">
      <c r="C50479" s="1"/>
    </row>
    <row r="50480" spans="3:3">
      <c r="C50480" s="1"/>
    </row>
    <row r="50481" spans="3:3">
      <c r="C50481" s="1"/>
    </row>
    <row r="50482" spans="3:3">
      <c r="C50482" s="1"/>
    </row>
    <row r="50483" spans="3:3">
      <c r="C50483" s="1"/>
    </row>
    <row r="50484" spans="3:3">
      <c r="C50484" s="1"/>
    </row>
    <row r="50485" spans="3:3">
      <c r="C50485" s="1"/>
    </row>
    <row r="50486" spans="3:3">
      <c r="C50486" s="1"/>
    </row>
    <row r="50487" spans="3:3">
      <c r="C50487" s="1"/>
    </row>
    <row r="50488" spans="3:3">
      <c r="C50488" s="1"/>
    </row>
    <row r="50489" spans="3:3">
      <c r="C50489" s="1"/>
    </row>
    <row r="50490" spans="3:3">
      <c r="C50490" s="1"/>
    </row>
    <row r="50491" spans="3:3">
      <c r="C50491" s="1"/>
    </row>
    <row r="50492" spans="3:3">
      <c r="C50492" s="1"/>
    </row>
    <row r="50493" spans="3:3">
      <c r="C50493" s="1"/>
    </row>
    <row r="50494" spans="3:3">
      <c r="C50494" s="1"/>
    </row>
    <row r="50495" spans="3:3">
      <c r="C50495" s="1"/>
    </row>
    <row r="50496" spans="3:3">
      <c r="C50496" s="1"/>
    </row>
    <row r="50497" spans="3:3">
      <c r="C50497" s="1"/>
    </row>
    <row r="50498" spans="3:3">
      <c r="C50498" s="1"/>
    </row>
    <row r="50499" spans="3:3">
      <c r="C50499" s="1"/>
    </row>
    <row r="50500" spans="3:3">
      <c r="C50500" s="1"/>
    </row>
    <row r="50501" spans="3:3">
      <c r="C50501" s="1"/>
    </row>
    <row r="50502" spans="3:3">
      <c r="C50502" s="1"/>
    </row>
    <row r="50503" spans="3:3">
      <c r="C50503" s="1"/>
    </row>
    <row r="50504" spans="3:3">
      <c r="C50504" s="1"/>
    </row>
    <row r="50505" spans="3:3">
      <c r="C50505" s="1"/>
    </row>
    <row r="50506" spans="3:3">
      <c r="C50506" s="1"/>
    </row>
    <row r="50507" spans="3:3">
      <c r="C50507" s="1"/>
    </row>
    <row r="50508" spans="3:3">
      <c r="C50508" s="1"/>
    </row>
    <row r="50509" spans="3:3">
      <c r="C50509" s="1"/>
    </row>
    <row r="50510" spans="3:3">
      <c r="C50510" s="1"/>
    </row>
    <row r="50511" spans="3:3">
      <c r="C50511" s="1"/>
    </row>
    <row r="50512" spans="3:3">
      <c r="C50512" s="1"/>
    </row>
    <row r="50513" spans="3:3">
      <c r="C50513" s="1"/>
    </row>
    <row r="50514" spans="3:3">
      <c r="C50514" s="1"/>
    </row>
    <row r="50515" spans="3:3">
      <c r="C50515" s="1"/>
    </row>
    <row r="50516" spans="3:3">
      <c r="C50516" s="1"/>
    </row>
    <row r="50517" spans="3:3">
      <c r="C50517" s="1"/>
    </row>
    <row r="50518" spans="3:3">
      <c r="C50518" s="1"/>
    </row>
    <row r="50519" spans="3:3">
      <c r="C50519" s="1"/>
    </row>
    <row r="50520" spans="3:3">
      <c r="C50520" s="1"/>
    </row>
    <row r="50521" spans="3:3">
      <c r="C50521" s="1"/>
    </row>
    <row r="50522" spans="3:3">
      <c r="C50522" s="1"/>
    </row>
    <row r="50523" spans="3:3">
      <c r="C50523" s="1"/>
    </row>
    <row r="50524" spans="3:3">
      <c r="C50524" s="1"/>
    </row>
    <row r="50525" spans="3:3">
      <c r="C50525" s="1"/>
    </row>
    <row r="50526" spans="3:3">
      <c r="C50526" s="1"/>
    </row>
    <row r="50527" spans="3:3">
      <c r="C50527" s="1"/>
    </row>
    <row r="50528" spans="3:3">
      <c r="C50528" s="1"/>
    </row>
    <row r="50529" spans="3:3">
      <c r="C50529" s="1"/>
    </row>
    <row r="50530" spans="3:3">
      <c r="C50530" s="1"/>
    </row>
    <row r="50531" spans="3:3">
      <c r="C50531" s="1"/>
    </row>
    <row r="50532" spans="3:3">
      <c r="C50532" s="1"/>
    </row>
    <row r="50533" spans="3:3">
      <c r="C50533" s="1"/>
    </row>
    <row r="50534" spans="3:3">
      <c r="C50534" s="1"/>
    </row>
    <row r="50535" spans="3:3">
      <c r="C50535" s="1"/>
    </row>
    <row r="50536" spans="3:3">
      <c r="C50536" s="1"/>
    </row>
    <row r="50537" spans="3:3">
      <c r="C50537" s="1"/>
    </row>
    <row r="50538" spans="3:3">
      <c r="C50538" s="1"/>
    </row>
    <row r="50539" spans="3:3">
      <c r="C50539" s="1"/>
    </row>
    <row r="50540" spans="3:3">
      <c r="C50540" s="1"/>
    </row>
    <row r="50541" spans="3:3">
      <c r="C50541" s="1"/>
    </row>
    <row r="50542" spans="3:3">
      <c r="C50542" s="1"/>
    </row>
    <row r="50543" spans="3:3">
      <c r="C50543" s="1"/>
    </row>
    <row r="50544" spans="3:3">
      <c r="C50544" s="1"/>
    </row>
    <row r="50545" spans="3:3">
      <c r="C50545" s="1"/>
    </row>
    <row r="50546" spans="3:3">
      <c r="C50546" s="1"/>
    </row>
    <row r="50547" spans="3:3">
      <c r="C50547" s="1"/>
    </row>
    <row r="50548" spans="3:3">
      <c r="C50548" s="1"/>
    </row>
    <row r="50549" spans="3:3">
      <c r="C50549" s="1"/>
    </row>
    <row r="50550" spans="3:3">
      <c r="C50550" s="1"/>
    </row>
    <row r="50551" spans="3:3">
      <c r="C50551" s="1"/>
    </row>
    <row r="50552" spans="3:3">
      <c r="C50552" s="1"/>
    </row>
    <row r="50553" spans="3:3">
      <c r="C50553" s="1"/>
    </row>
    <row r="50554" spans="3:3">
      <c r="C50554" s="1"/>
    </row>
    <row r="50555" spans="3:3">
      <c r="C50555" s="1"/>
    </row>
    <row r="50556" spans="3:3">
      <c r="C50556" s="1"/>
    </row>
    <row r="50557" spans="3:3">
      <c r="C50557" s="1"/>
    </row>
    <row r="50558" spans="3:3">
      <c r="C50558" s="1"/>
    </row>
    <row r="50559" spans="3:3">
      <c r="C50559" s="1"/>
    </row>
    <row r="50560" spans="3:3">
      <c r="C50560" s="1"/>
    </row>
    <row r="50561" spans="3:3">
      <c r="C50561" s="1"/>
    </row>
    <row r="50562" spans="3:3">
      <c r="C50562" s="1"/>
    </row>
    <row r="50563" spans="3:3">
      <c r="C50563" s="1"/>
    </row>
    <row r="50564" spans="3:3">
      <c r="C50564" s="1"/>
    </row>
    <row r="50565" spans="3:3">
      <c r="C50565" s="1"/>
    </row>
    <row r="50566" spans="3:3">
      <c r="C50566" s="1"/>
    </row>
    <row r="50567" spans="3:3">
      <c r="C50567" s="1"/>
    </row>
    <row r="50568" spans="3:3">
      <c r="C50568" s="1"/>
    </row>
    <row r="50569" spans="3:3">
      <c r="C50569" s="1"/>
    </row>
    <row r="50570" spans="3:3">
      <c r="C50570" s="1"/>
    </row>
    <row r="50571" spans="3:3">
      <c r="C50571" s="1"/>
    </row>
    <row r="50572" spans="3:3">
      <c r="C50572" s="1"/>
    </row>
    <row r="50573" spans="3:3">
      <c r="C50573" s="1"/>
    </row>
    <row r="50574" spans="3:3">
      <c r="C50574" s="1"/>
    </row>
    <row r="50575" spans="3:3">
      <c r="C50575" s="1"/>
    </row>
    <row r="50576" spans="3:3">
      <c r="C50576" s="1"/>
    </row>
    <row r="50577" spans="3:3">
      <c r="C50577" s="1"/>
    </row>
    <row r="50578" spans="3:3">
      <c r="C50578" s="1"/>
    </row>
    <row r="50579" spans="3:3">
      <c r="C50579" s="1"/>
    </row>
    <row r="50580" spans="3:3">
      <c r="C50580" s="1"/>
    </row>
    <row r="50581" spans="3:3">
      <c r="C50581" s="1"/>
    </row>
    <row r="50582" spans="3:3">
      <c r="C50582" s="1"/>
    </row>
    <row r="50583" spans="3:3">
      <c r="C50583" s="1"/>
    </row>
    <row r="50584" spans="3:3">
      <c r="C50584" s="1"/>
    </row>
    <row r="50585" spans="3:3">
      <c r="C50585" s="1"/>
    </row>
    <row r="50586" spans="3:3">
      <c r="C50586" s="1"/>
    </row>
    <row r="50587" spans="3:3">
      <c r="C50587" s="1"/>
    </row>
    <row r="50588" spans="3:3">
      <c r="C50588" s="1"/>
    </row>
    <row r="50589" spans="3:3">
      <c r="C50589" s="1"/>
    </row>
    <row r="50590" spans="3:3">
      <c r="C50590" s="1"/>
    </row>
    <row r="50591" spans="3:3">
      <c r="C50591" s="1"/>
    </row>
    <row r="50592" spans="3:3">
      <c r="C50592" s="1"/>
    </row>
    <row r="50593" spans="3:3">
      <c r="C50593" s="1"/>
    </row>
    <row r="50594" spans="3:3">
      <c r="C50594" s="1"/>
    </row>
    <row r="50595" spans="3:3">
      <c r="C50595" s="1"/>
    </row>
    <row r="50596" spans="3:3">
      <c r="C50596" s="1"/>
    </row>
    <row r="50597" spans="3:3">
      <c r="C50597" s="1"/>
    </row>
    <row r="50598" spans="3:3">
      <c r="C50598" s="1"/>
    </row>
    <row r="50599" spans="3:3">
      <c r="C50599" s="1"/>
    </row>
    <row r="50600" spans="3:3">
      <c r="C50600" s="1"/>
    </row>
    <row r="50601" spans="3:3">
      <c r="C50601" s="1"/>
    </row>
    <row r="50602" spans="3:3">
      <c r="C50602" s="1"/>
    </row>
    <row r="50603" spans="3:3">
      <c r="C50603" s="1"/>
    </row>
    <row r="50604" spans="3:3">
      <c r="C50604" s="1"/>
    </row>
    <row r="50605" spans="3:3">
      <c r="C50605" s="1"/>
    </row>
    <row r="50606" spans="3:3">
      <c r="C50606" s="1"/>
    </row>
    <row r="50607" spans="3:3">
      <c r="C50607" s="1"/>
    </row>
    <row r="50608" spans="3:3">
      <c r="C50608" s="1"/>
    </row>
    <row r="50609" spans="3:3">
      <c r="C50609" s="1"/>
    </row>
    <row r="50610" spans="3:3">
      <c r="C50610" s="1"/>
    </row>
    <row r="50611" spans="3:3">
      <c r="C50611" s="1"/>
    </row>
    <row r="50612" spans="3:3">
      <c r="C50612" s="1"/>
    </row>
    <row r="50613" spans="3:3">
      <c r="C50613" s="1"/>
    </row>
    <row r="50614" spans="3:3">
      <c r="C50614" s="1"/>
    </row>
    <row r="50615" spans="3:3">
      <c r="C50615" s="1"/>
    </row>
    <row r="50616" spans="3:3">
      <c r="C50616" s="1"/>
    </row>
    <row r="50617" spans="3:3">
      <c r="C50617" s="1"/>
    </row>
    <row r="50618" spans="3:3">
      <c r="C50618" s="1"/>
    </row>
    <row r="50619" spans="3:3">
      <c r="C50619" s="1"/>
    </row>
    <row r="50620" spans="3:3">
      <c r="C50620" s="1"/>
    </row>
    <row r="50621" spans="3:3">
      <c r="C50621" s="1"/>
    </row>
    <row r="50622" spans="3:3">
      <c r="C50622" s="1"/>
    </row>
    <row r="50623" spans="3:3">
      <c r="C50623" s="1"/>
    </row>
    <row r="50624" spans="3:3">
      <c r="C50624" s="1"/>
    </row>
    <row r="50625" spans="3:3">
      <c r="C50625" s="1"/>
    </row>
    <row r="50626" spans="3:3">
      <c r="C50626" s="1"/>
    </row>
    <row r="50627" spans="3:3">
      <c r="C50627" s="1"/>
    </row>
    <row r="50628" spans="3:3">
      <c r="C50628" s="1"/>
    </row>
    <row r="50629" spans="3:3">
      <c r="C50629" s="1"/>
    </row>
    <row r="50630" spans="3:3">
      <c r="C50630" s="1"/>
    </row>
    <row r="50631" spans="3:3">
      <c r="C50631" s="1"/>
    </row>
    <row r="50632" spans="3:3">
      <c r="C50632" s="1"/>
    </row>
    <row r="50633" spans="3:3">
      <c r="C50633" s="1"/>
    </row>
    <row r="50634" spans="3:3">
      <c r="C50634" s="1"/>
    </row>
    <row r="50635" spans="3:3">
      <c r="C50635" s="1"/>
    </row>
    <row r="50636" spans="3:3">
      <c r="C50636" s="1"/>
    </row>
    <row r="50637" spans="3:3">
      <c r="C50637" s="1"/>
    </row>
    <row r="50638" spans="3:3">
      <c r="C50638" s="1"/>
    </row>
    <row r="50639" spans="3:3">
      <c r="C50639" s="1"/>
    </row>
    <row r="50640" spans="3:3">
      <c r="C50640" s="1"/>
    </row>
    <row r="50641" spans="3:3">
      <c r="C50641" s="1"/>
    </row>
    <row r="50642" spans="3:3">
      <c r="C50642" s="1"/>
    </row>
    <row r="50643" spans="3:3">
      <c r="C50643" s="1"/>
    </row>
    <row r="50644" spans="3:3">
      <c r="C50644" s="1"/>
    </row>
    <row r="50645" spans="3:3">
      <c r="C50645" s="1"/>
    </row>
    <row r="50646" spans="3:3">
      <c r="C50646" s="1"/>
    </row>
    <row r="50647" spans="3:3">
      <c r="C50647" s="1"/>
    </row>
    <row r="50648" spans="3:3">
      <c r="C50648" s="1"/>
    </row>
    <row r="50649" spans="3:3">
      <c r="C50649" s="1"/>
    </row>
    <row r="50650" spans="3:3">
      <c r="C50650" s="1"/>
    </row>
    <row r="50651" spans="3:3">
      <c r="C50651" s="1"/>
    </row>
    <row r="50652" spans="3:3">
      <c r="C50652" s="1"/>
    </row>
    <row r="50653" spans="3:3">
      <c r="C50653" s="1"/>
    </row>
    <row r="50654" spans="3:3">
      <c r="C50654" s="1"/>
    </row>
    <row r="50655" spans="3:3">
      <c r="C50655" s="1"/>
    </row>
    <row r="50656" spans="3:3">
      <c r="C50656" s="1"/>
    </row>
    <row r="50657" spans="3:3">
      <c r="C50657" s="1"/>
    </row>
    <row r="50658" spans="3:3">
      <c r="C50658" s="1"/>
    </row>
    <row r="50659" spans="3:3">
      <c r="C50659" s="1"/>
    </row>
    <row r="50660" spans="3:3">
      <c r="C50660" s="1"/>
    </row>
    <row r="50661" spans="3:3">
      <c r="C50661" s="1"/>
    </row>
    <row r="50662" spans="3:3">
      <c r="C50662" s="1"/>
    </row>
    <row r="50663" spans="3:3">
      <c r="C50663" s="1"/>
    </row>
    <row r="50664" spans="3:3">
      <c r="C50664" s="1"/>
    </row>
    <row r="50665" spans="3:3">
      <c r="C50665" s="1"/>
    </row>
    <row r="50666" spans="3:3">
      <c r="C50666" s="1"/>
    </row>
    <row r="50667" spans="3:3">
      <c r="C50667" s="1"/>
    </row>
    <row r="50668" spans="3:3">
      <c r="C50668" s="1"/>
    </row>
    <row r="50669" spans="3:3">
      <c r="C50669" s="1"/>
    </row>
    <row r="50670" spans="3:3">
      <c r="C50670" s="1"/>
    </row>
    <row r="50671" spans="3:3">
      <c r="C50671" s="1"/>
    </row>
    <row r="50672" spans="3:3">
      <c r="C50672" s="1"/>
    </row>
    <row r="50673" spans="3:3">
      <c r="C50673" s="1"/>
    </row>
    <row r="50674" spans="3:3">
      <c r="C50674" s="1"/>
    </row>
    <row r="50675" spans="3:3">
      <c r="C50675" s="1"/>
    </row>
    <row r="50676" spans="3:3">
      <c r="C50676" s="1"/>
    </row>
    <row r="50677" spans="3:3">
      <c r="C50677" s="1"/>
    </row>
    <row r="50678" spans="3:3">
      <c r="C50678" s="1"/>
    </row>
    <row r="50679" spans="3:3">
      <c r="C50679" s="1"/>
    </row>
    <row r="50680" spans="3:3">
      <c r="C50680" s="1"/>
    </row>
    <row r="50681" spans="3:3">
      <c r="C50681" s="1"/>
    </row>
    <row r="50682" spans="3:3">
      <c r="C50682" s="1"/>
    </row>
    <row r="50683" spans="3:3">
      <c r="C50683" s="1"/>
    </row>
    <row r="50684" spans="3:3">
      <c r="C50684" s="1"/>
    </row>
    <row r="50685" spans="3:3">
      <c r="C50685" s="1"/>
    </row>
    <row r="50686" spans="3:3">
      <c r="C50686" s="1"/>
    </row>
    <row r="50687" spans="3:3">
      <c r="C50687" s="1"/>
    </row>
    <row r="50688" spans="3:3">
      <c r="C50688" s="1"/>
    </row>
    <row r="50689" spans="3:3">
      <c r="C50689" s="1"/>
    </row>
    <row r="50690" spans="3:3">
      <c r="C50690" s="1"/>
    </row>
    <row r="50691" spans="3:3">
      <c r="C50691" s="1"/>
    </row>
    <row r="50692" spans="3:3">
      <c r="C50692" s="1"/>
    </row>
    <row r="50693" spans="3:3">
      <c r="C50693" s="1"/>
    </row>
    <row r="50694" spans="3:3">
      <c r="C50694" s="1"/>
    </row>
    <row r="50695" spans="3:3">
      <c r="C50695" s="1"/>
    </row>
    <row r="50696" spans="3:3">
      <c r="C50696" s="1"/>
    </row>
    <row r="50697" spans="3:3">
      <c r="C50697" s="1"/>
    </row>
    <row r="50698" spans="3:3">
      <c r="C50698" s="1"/>
    </row>
    <row r="50699" spans="3:3">
      <c r="C50699" s="1"/>
    </row>
    <row r="50700" spans="3:3">
      <c r="C50700" s="1"/>
    </row>
    <row r="50701" spans="3:3">
      <c r="C50701" s="1"/>
    </row>
    <row r="50702" spans="3:3">
      <c r="C50702" s="1"/>
    </row>
    <row r="50703" spans="3:3">
      <c r="C50703" s="1"/>
    </row>
    <row r="50704" spans="3:3">
      <c r="C50704" s="1"/>
    </row>
    <row r="50705" spans="3:3">
      <c r="C50705" s="1"/>
    </row>
    <row r="50706" spans="3:3">
      <c r="C50706" s="1"/>
    </row>
    <row r="50707" spans="3:3">
      <c r="C50707" s="1"/>
    </row>
    <row r="50708" spans="3:3">
      <c r="C50708" s="1"/>
    </row>
    <row r="50709" spans="3:3">
      <c r="C50709" s="1"/>
    </row>
    <row r="50710" spans="3:3">
      <c r="C50710" s="1"/>
    </row>
    <row r="50711" spans="3:3">
      <c r="C50711" s="1"/>
    </row>
    <row r="50712" spans="3:3">
      <c r="C50712" s="1"/>
    </row>
    <row r="50713" spans="3:3">
      <c r="C50713" s="1"/>
    </row>
    <row r="50714" spans="3:3">
      <c r="C50714" s="1"/>
    </row>
    <row r="50715" spans="3:3">
      <c r="C50715" s="1"/>
    </row>
    <row r="50716" spans="3:3">
      <c r="C50716" s="1"/>
    </row>
    <row r="50717" spans="3:3">
      <c r="C50717" s="1"/>
    </row>
    <row r="50718" spans="3:3">
      <c r="C50718" s="1"/>
    </row>
    <row r="50719" spans="3:3">
      <c r="C50719" s="1"/>
    </row>
    <row r="50720" spans="3:3">
      <c r="C50720" s="1"/>
    </row>
    <row r="50721" spans="3:3">
      <c r="C50721" s="1"/>
    </row>
    <row r="50722" spans="3:3">
      <c r="C50722" s="1"/>
    </row>
    <row r="50723" spans="3:3">
      <c r="C50723" s="1"/>
    </row>
    <row r="50724" spans="3:3">
      <c r="C50724" s="1"/>
    </row>
    <row r="50725" spans="3:3">
      <c r="C50725" s="1"/>
    </row>
    <row r="50726" spans="3:3">
      <c r="C50726" s="1"/>
    </row>
    <row r="50727" spans="3:3">
      <c r="C50727" s="1"/>
    </row>
    <row r="50728" spans="3:3">
      <c r="C50728" s="1"/>
    </row>
    <row r="50729" spans="3:3">
      <c r="C50729" s="1"/>
    </row>
    <row r="50730" spans="3:3">
      <c r="C50730" s="1"/>
    </row>
    <row r="50731" spans="3:3">
      <c r="C50731" s="1"/>
    </row>
    <row r="50732" spans="3:3">
      <c r="C50732" s="1"/>
    </row>
    <row r="50733" spans="3:3">
      <c r="C50733" s="1"/>
    </row>
    <row r="50734" spans="3:3">
      <c r="C50734" s="1"/>
    </row>
    <row r="50735" spans="3:3">
      <c r="C50735" s="1"/>
    </row>
    <row r="50736" spans="3:3">
      <c r="C50736" s="1"/>
    </row>
    <row r="50737" spans="3:3">
      <c r="C50737" s="1"/>
    </row>
    <row r="50738" spans="3:3">
      <c r="C50738" s="1"/>
    </row>
    <row r="50739" spans="3:3">
      <c r="C50739" s="1"/>
    </row>
    <row r="50740" spans="3:3">
      <c r="C50740" s="1"/>
    </row>
    <row r="50741" spans="3:3">
      <c r="C50741" s="1"/>
    </row>
    <row r="50742" spans="3:3">
      <c r="C50742" s="1"/>
    </row>
    <row r="50743" spans="3:3">
      <c r="C50743" s="1"/>
    </row>
    <row r="50744" spans="3:3">
      <c r="C50744" s="1"/>
    </row>
    <row r="50745" spans="3:3">
      <c r="C50745" s="1"/>
    </row>
    <row r="50746" spans="3:3">
      <c r="C50746" s="1"/>
    </row>
    <row r="50747" spans="3:3">
      <c r="C50747" s="1"/>
    </row>
    <row r="50748" spans="3:3">
      <c r="C50748" s="1"/>
    </row>
    <row r="50749" spans="3:3">
      <c r="C50749" s="1"/>
    </row>
    <row r="50750" spans="3:3">
      <c r="C50750" s="1"/>
    </row>
    <row r="50751" spans="3:3">
      <c r="C50751" s="1"/>
    </row>
    <row r="50752" spans="3:3">
      <c r="C50752" s="1"/>
    </row>
    <row r="50753" spans="3:3">
      <c r="C50753" s="1"/>
    </row>
    <row r="50754" spans="3:3">
      <c r="C50754" s="1"/>
    </row>
    <row r="50755" spans="3:3">
      <c r="C50755" s="1"/>
    </row>
    <row r="50756" spans="3:3">
      <c r="C50756" s="1"/>
    </row>
    <row r="50757" spans="3:3">
      <c r="C50757" s="1"/>
    </row>
    <row r="50758" spans="3:3">
      <c r="C50758" s="1"/>
    </row>
    <row r="50759" spans="3:3">
      <c r="C50759" s="1"/>
    </row>
    <row r="50760" spans="3:3">
      <c r="C50760" s="1"/>
    </row>
    <row r="50761" spans="3:3">
      <c r="C50761" s="1"/>
    </row>
    <row r="50762" spans="3:3">
      <c r="C50762" s="1"/>
    </row>
    <row r="50763" spans="3:3">
      <c r="C50763" s="1"/>
    </row>
    <row r="50764" spans="3:3">
      <c r="C50764" s="1"/>
    </row>
    <row r="50765" spans="3:3">
      <c r="C50765" s="1"/>
    </row>
    <row r="50766" spans="3:3">
      <c r="C50766" s="1"/>
    </row>
    <row r="50767" spans="3:3">
      <c r="C50767" s="1"/>
    </row>
    <row r="50768" spans="3:3">
      <c r="C50768" s="1"/>
    </row>
    <row r="50769" spans="3:3">
      <c r="C50769" s="1"/>
    </row>
    <row r="50770" spans="3:3">
      <c r="C50770" s="1"/>
    </row>
    <row r="50771" spans="3:3">
      <c r="C50771" s="1"/>
    </row>
    <row r="50772" spans="3:3">
      <c r="C50772" s="1"/>
    </row>
    <row r="50773" spans="3:3">
      <c r="C50773" s="1"/>
    </row>
    <row r="50774" spans="3:3">
      <c r="C50774" s="1"/>
    </row>
    <row r="50775" spans="3:3">
      <c r="C50775" s="1"/>
    </row>
    <row r="50776" spans="3:3">
      <c r="C50776" s="1"/>
    </row>
    <row r="50777" spans="3:3">
      <c r="C50777" s="1"/>
    </row>
    <row r="50778" spans="3:3">
      <c r="C50778" s="1"/>
    </row>
    <row r="50779" spans="3:3">
      <c r="C50779" s="1"/>
    </row>
    <row r="50780" spans="3:3">
      <c r="C50780" s="1"/>
    </row>
    <row r="50781" spans="3:3">
      <c r="C50781" s="1"/>
    </row>
    <row r="50782" spans="3:3">
      <c r="C50782" s="1"/>
    </row>
    <row r="50783" spans="3:3">
      <c r="C50783" s="1"/>
    </row>
    <row r="50784" spans="3:3">
      <c r="C50784" s="1"/>
    </row>
    <row r="50785" spans="3:3">
      <c r="C50785" s="1"/>
    </row>
    <row r="50786" spans="3:3">
      <c r="C50786" s="1"/>
    </row>
    <row r="50787" spans="3:3">
      <c r="C50787" s="1"/>
    </row>
    <row r="50788" spans="3:3">
      <c r="C50788" s="1"/>
    </row>
    <row r="50789" spans="3:3">
      <c r="C50789" s="1"/>
    </row>
    <row r="50790" spans="3:3">
      <c r="C50790" s="1"/>
    </row>
    <row r="50791" spans="3:3">
      <c r="C50791" s="1"/>
    </row>
    <row r="50792" spans="3:3">
      <c r="C50792" s="1"/>
    </row>
    <row r="50793" spans="3:3">
      <c r="C50793" s="1"/>
    </row>
    <row r="50794" spans="3:3">
      <c r="C50794" s="1"/>
    </row>
    <row r="50795" spans="3:3">
      <c r="C50795" s="1"/>
    </row>
    <row r="50796" spans="3:3">
      <c r="C50796" s="1"/>
    </row>
    <row r="50797" spans="3:3">
      <c r="C50797" s="1"/>
    </row>
    <row r="50798" spans="3:3">
      <c r="C50798" s="1"/>
    </row>
    <row r="50799" spans="3:3">
      <c r="C50799" s="1"/>
    </row>
    <row r="50800" spans="3:3">
      <c r="C50800" s="1"/>
    </row>
    <row r="50801" spans="3:3">
      <c r="C50801" s="1"/>
    </row>
    <row r="50802" spans="3:3">
      <c r="C50802" s="1"/>
    </row>
    <row r="50803" spans="3:3">
      <c r="C50803" s="1"/>
    </row>
    <row r="50804" spans="3:3">
      <c r="C50804" s="1"/>
    </row>
    <row r="50805" spans="3:3">
      <c r="C50805" s="1"/>
    </row>
    <row r="50806" spans="3:3">
      <c r="C50806" s="1"/>
    </row>
    <row r="50807" spans="3:3">
      <c r="C50807" s="1"/>
    </row>
    <row r="50808" spans="3:3">
      <c r="C50808" s="1"/>
    </row>
    <row r="50809" spans="3:3">
      <c r="C50809" s="1"/>
    </row>
    <row r="50810" spans="3:3">
      <c r="C50810" s="1"/>
    </row>
    <row r="50811" spans="3:3">
      <c r="C50811" s="1"/>
    </row>
    <row r="50812" spans="3:3">
      <c r="C50812" s="1"/>
    </row>
    <row r="50813" spans="3:3">
      <c r="C50813" s="1"/>
    </row>
    <row r="50814" spans="3:3">
      <c r="C50814" s="1"/>
    </row>
    <row r="50815" spans="3:3">
      <c r="C50815" s="1"/>
    </row>
    <row r="50816" spans="3:3">
      <c r="C50816" s="1"/>
    </row>
    <row r="50817" spans="3:3">
      <c r="C50817" s="1"/>
    </row>
    <row r="50818" spans="3:3">
      <c r="C50818" s="1"/>
    </row>
    <row r="50819" spans="3:3">
      <c r="C50819" s="1"/>
    </row>
    <row r="50820" spans="3:3">
      <c r="C50820" s="1"/>
    </row>
    <row r="50821" spans="3:3">
      <c r="C50821" s="1"/>
    </row>
    <row r="50822" spans="3:3">
      <c r="C50822" s="1"/>
    </row>
    <row r="50823" spans="3:3">
      <c r="C50823" s="1"/>
    </row>
    <row r="50824" spans="3:3">
      <c r="C50824" s="1"/>
    </row>
    <row r="50825" spans="3:3">
      <c r="C50825" s="1"/>
    </row>
    <row r="50826" spans="3:3">
      <c r="C50826" s="1"/>
    </row>
    <row r="50827" spans="3:3">
      <c r="C50827" s="1"/>
    </row>
    <row r="50828" spans="3:3">
      <c r="C50828" s="1"/>
    </row>
    <row r="50829" spans="3:3">
      <c r="C50829" s="1"/>
    </row>
    <row r="50830" spans="3:3">
      <c r="C50830" s="1"/>
    </row>
    <row r="50831" spans="3:3">
      <c r="C50831" s="1"/>
    </row>
    <row r="50832" spans="3:3">
      <c r="C50832" s="1"/>
    </row>
    <row r="50833" spans="3:3">
      <c r="C50833" s="1"/>
    </row>
    <row r="50834" spans="3:3">
      <c r="C50834" s="1"/>
    </row>
    <row r="50835" spans="3:3">
      <c r="C50835" s="1"/>
    </row>
    <row r="50836" spans="3:3">
      <c r="C50836" s="1"/>
    </row>
    <row r="50837" spans="3:3">
      <c r="C50837" s="1"/>
    </row>
    <row r="50838" spans="3:3">
      <c r="C50838" s="1"/>
    </row>
    <row r="50839" spans="3:3">
      <c r="C50839" s="1"/>
    </row>
    <row r="50840" spans="3:3">
      <c r="C50840" s="1"/>
    </row>
    <row r="50841" spans="3:3">
      <c r="C50841" s="1"/>
    </row>
    <row r="50842" spans="3:3">
      <c r="C50842" s="1"/>
    </row>
    <row r="50843" spans="3:3">
      <c r="C50843" s="1"/>
    </row>
    <row r="50844" spans="3:3">
      <c r="C50844" s="1"/>
    </row>
    <row r="50845" spans="3:3">
      <c r="C50845" s="1"/>
    </row>
    <row r="50846" spans="3:3">
      <c r="C50846" s="1"/>
    </row>
    <row r="50847" spans="3:3">
      <c r="C50847" s="1"/>
    </row>
    <row r="50848" spans="3:3">
      <c r="C50848" s="1"/>
    </row>
    <row r="50849" spans="3:3">
      <c r="C50849" s="1"/>
    </row>
    <row r="50850" spans="3:3">
      <c r="C50850" s="1"/>
    </row>
    <row r="50851" spans="3:3">
      <c r="C50851" s="1"/>
    </row>
    <row r="50852" spans="3:3">
      <c r="C50852" s="1"/>
    </row>
    <row r="50853" spans="3:3">
      <c r="C50853" s="1"/>
    </row>
    <row r="50854" spans="3:3">
      <c r="C50854" s="1"/>
    </row>
    <row r="50855" spans="3:3">
      <c r="C50855" s="1"/>
    </row>
    <row r="50856" spans="3:3">
      <c r="C50856" s="1"/>
    </row>
    <row r="50857" spans="3:3">
      <c r="C50857" s="1"/>
    </row>
    <row r="50858" spans="3:3">
      <c r="C50858" s="1"/>
    </row>
    <row r="50859" spans="3:3">
      <c r="C50859" s="1"/>
    </row>
    <row r="50860" spans="3:3">
      <c r="C50860" s="1"/>
    </row>
    <row r="50861" spans="3:3">
      <c r="C50861" s="1"/>
    </row>
    <row r="50862" spans="3:3">
      <c r="C50862" s="1"/>
    </row>
    <row r="50863" spans="3:3">
      <c r="C50863" s="1"/>
    </row>
    <row r="50864" spans="3:3">
      <c r="C50864" s="1"/>
    </row>
    <row r="50865" spans="3:3">
      <c r="C50865" s="1"/>
    </row>
    <row r="50866" spans="3:3">
      <c r="C50866" s="1"/>
    </row>
    <row r="50867" spans="3:3">
      <c r="C50867" s="1"/>
    </row>
    <row r="50868" spans="3:3">
      <c r="C50868" s="1"/>
    </row>
    <row r="50869" spans="3:3">
      <c r="C50869" s="1"/>
    </row>
    <row r="50870" spans="3:3">
      <c r="C50870" s="1"/>
    </row>
    <row r="50871" spans="3:3">
      <c r="C50871" s="1"/>
    </row>
    <row r="50872" spans="3:3">
      <c r="C50872" s="1"/>
    </row>
    <row r="50873" spans="3:3">
      <c r="C50873" s="1"/>
    </row>
    <row r="50874" spans="3:3">
      <c r="C50874" s="1"/>
    </row>
    <row r="50875" spans="3:3">
      <c r="C50875" s="1"/>
    </row>
    <row r="50876" spans="3:3">
      <c r="C50876" s="1"/>
    </row>
    <row r="50877" spans="3:3">
      <c r="C50877" s="1"/>
    </row>
    <row r="50878" spans="3:3">
      <c r="C50878" s="1"/>
    </row>
    <row r="50879" spans="3:3">
      <c r="C50879" s="1"/>
    </row>
    <row r="50880" spans="3:3">
      <c r="C50880" s="1"/>
    </row>
    <row r="50881" spans="3:3">
      <c r="C50881" s="1"/>
    </row>
    <row r="50882" spans="3:3">
      <c r="C50882" s="1"/>
    </row>
    <row r="50883" spans="3:3">
      <c r="C50883" s="1"/>
    </row>
    <row r="50884" spans="3:3">
      <c r="C50884" s="1"/>
    </row>
    <row r="50885" spans="3:3">
      <c r="C50885" s="1"/>
    </row>
    <row r="50886" spans="3:3">
      <c r="C50886" s="1"/>
    </row>
    <row r="50887" spans="3:3">
      <c r="C50887" s="1"/>
    </row>
    <row r="50888" spans="3:3">
      <c r="C50888" s="1"/>
    </row>
    <row r="50889" spans="3:3">
      <c r="C50889" s="1"/>
    </row>
    <row r="50890" spans="3:3">
      <c r="C50890" s="1"/>
    </row>
    <row r="50891" spans="3:3">
      <c r="C50891" s="1"/>
    </row>
    <row r="50892" spans="3:3">
      <c r="C50892" s="1"/>
    </row>
    <row r="50893" spans="3:3">
      <c r="C50893" s="1"/>
    </row>
    <row r="50894" spans="3:3">
      <c r="C50894" s="1"/>
    </row>
    <row r="50895" spans="3:3">
      <c r="C50895" s="1"/>
    </row>
    <row r="50896" spans="3:3">
      <c r="C50896" s="1"/>
    </row>
    <row r="50897" spans="3:3">
      <c r="C50897" s="1"/>
    </row>
    <row r="50898" spans="3:3">
      <c r="C50898" s="1"/>
    </row>
    <row r="50899" spans="3:3">
      <c r="C50899" s="1"/>
    </row>
    <row r="50900" spans="3:3">
      <c r="C50900" s="1"/>
    </row>
    <row r="50901" spans="3:3">
      <c r="C50901" s="1"/>
    </row>
    <row r="50902" spans="3:3">
      <c r="C50902" s="1"/>
    </row>
    <row r="50903" spans="3:3">
      <c r="C50903" s="1"/>
    </row>
    <row r="50904" spans="3:3">
      <c r="C50904" s="1"/>
    </row>
    <row r="50905" spans="3:3">
      <c r="C50905" s="1"/>
    </row>
    <row r="50906" spans="3:3">
      <c r="C50906" s="1"/>
    </row>
    <row r="50907" spans="3:3">
      <c r="C50907" s="1"/>
    </row>
    <row r="50908" spans="3:3">
      <c r="C50908" s="1"/>
    </row>
    <row r="50909" spans="3:3">
      <c r="C50909" s="1"/>
    </row>
    <row r="50910" spans="3:3">
      <c r="C50910" s="1"/>
    </row>
    <row r="50911" spans="3:3">
      <c r="C50911" s="1"/>
    </row>
    <row r="50912" spans="3:3">
      <c r="C50912" s="1"/>
    </row>
    <row r="50913" spans="3:3">
      <c r="C50913" s="1"/>
    </row>
    <row r="50914" spans="3:3">
      <c r="C50914" s="1"/>
    </row>
    <row r="50915" spans="3:3">
      <c r="C50915" s="1"/>
    </row>
    <row r="50916" spans="3:3">
      <c r="C50916" s="1"/>
    </row>
    <row r="50917" spans="3:3">
      <c r="C50917" s="1"/>
    </row>
    <row r="50918" spans="3:3">
      <c r="C50918" s="1"/>
    </row>
    <row r="50919" spans="3:3">
      <c r="C50919" s="1"/>
    </row>
    <row r="50920" spans="3:3">
      <c r="C50920" s="1"/>
    </row>
    <row r="50921" spans="3:3">
      <c r="C50921" s="1"/>
    </row>
    <row r="50922" spans="3:3">
      <c r="C50922" s="1"/>
    </row>
    <row r="50923" spans="3:3">
      <c r="C50923" s="1"/>
    </row>
    <row r="50924" spans="3:3">
      <c r="C50924" s="1"/>
    </row>
    <row r="50925" spans="3:3">
      <c r="C50925" s="1"/>
    </row>
    <row r="50926" spans="3:3">
      <c r="C50926" s="1"/>
    </row>
    <row r="50927" spans="3:3">
      <c r="C50927" s="1"/>
    </row>
    <row r="50928" spans="3:3">
      <c r="C50928" s="1"/>
    </row>
    <row r="50929" spans="3:3">
      <c r="C50929" s="1"/>
    </row>
    <row r="50930" spans="3:3">
      <c r="C50930" s="1"/>
    </row>
    <row r="50931" spans="3:3">
      <c r="C50931" s="1"/>
    </row>
    <row r="50932" spans="3:3">
      <c r="C50932" s="1"/>
    </row>
    <row r="50933" spans="3:3">
      <c r="C50933" s="1"/>
    </row>
    <row r="50934" spans="3:3">
      <c r="C50934" s="1"/>
    </row>
    <row r="50935" spans="3:3">
      <c r="C50935" s="1"/>
    </row>
    <row r="50936" spans="3:3">
      <c r="C50936" s="1"/>
    </row>
    <row r="50937" spans="3:3">
      <c r="C50937" s="1"/>
    </row>
    <row r="50938" spans="3:3">
      <c r="C50938" s="1"/>
    </row>
    <row r="50939" spans="3:3">
      <c r="C50939" s="1"/>
    </row>
    <row r="50940" spans="3:3">
      <c r="C50940" s="1"/>
    </row>
    <row r="50941" spans="3:3">
      <c r="C50941" s="1"/>
    </row>
    <row r="50942" spans="3:3">
      <c r="C50942" s="1"/>
    </row>
    <row r="50943" spans="3:3">
      <c r="C50943" s="1"/>
    </row>
    <row r="50944" spans="3:3">
      <c r="C50944" s="1"/>
    </row>
    <row r="50945" spans="3:3">
      <c r="C50945" s="1"/>
    </row>
    <row r="50946" spans="3:3">
      <c r="C50946" s="1"/>
    </row>
    <row r="50947" spans="3:3">
      <c r="C50947" s="1"/>
    </row>
    <row r="50948" spans="3:3">
      <c r="C50948" s="1"/>
    </row>
    <row r="50949" spans="3:3">
      <c r="C50949" s="1"/>
    </row>
    <row r="50950" spans="3:3">
      <c r="C50950" s="1"/>
    </row>
    <row r="50951" spans="3:3">
      <c r="C50951" s="1"/>
    </row>
    <row r="50952" spans="3:3">
      <c r="C50952" s="1"/>
    </row>
    <row r="50953" spans="3:3">
      <c r="C50953" s="1"/>
    </row>
    <row r="50954" spans="3:3">
      <c r="C50954" s="1"/>
    </row>
    <row r="50955" spans="3:3">
      <c r="C50955" s="1"/>
    </row>
    <row r="50956" spans="3:3">
      <c r="C50956" s="1"/>
    </row>
    <row r="50957" spans="3:3">
      <c r="C50957" s="1"/>
    </row>
    <row r="50958" spans="3:3">
      <c r="C50958" s="1"/>
    </row>
    <row r="50959" spans="3:3">
      <c r="C50959" s="1"/>
    </row>
    <row r="50960" spans="3:3">
      <c r="C50960" s="1"/>
    </row>
    <row r="50961" spans="3:3">
      <c r="C50961" s="1"/>
    </row>
    <row r="50962" spans="3:3">
      <c r="C50962" s="1"/>
    </row>
    <row r="50963" spans="3:3">
      <c r="C50963" s="1"/>
    </row>
    <row r="50964" spans="3:3">
      <c r="C50964" s="1"/>
    </row>
    <row r="50965" spans="3:3">
      <c r="C50965" s="1"/>
    </row>
    <row r="50966" spans="3:3">
      <c r="C50966" s="1"/>
    </row>
    <row r="50967" spans="3:3">
      <c r="C50967" s="1"/>
    </row>
    <row r="50968" spans="3:3">
      <c r="C50968" s="1"/>
    </row>
    <row r="50969" spans="3:3">
      <c r="C50969" s="1"/>
    </row>
    <row r="50970" spans="3:3">
      <c r="C50970" s="1"/>
    </row>
    <row r="50971" spans="3:3">
      <c r="C50971" s="1"/>
    </row>
    <row r="50972" spans="3:3">
      <c r="C50972" s="1"/>
    </row>
    <row r="50973" spans="3:3">
      <c r="C50973" s="1"/>
    </row>
    <row r="50974" spans="3:3">
      <c r="C50974" s="1"/>
    </row>
    <row r="50975" spans="3:3">
      <c r="C50975" s="1"/>
    </row>
    <row r="50976" spans="3:3">
      <c r="C50976" s="1"/>
    </row>
    <row r="50977" spans="3:3">
      <c r="C50977" s="1"/>
    </row>
    <row r="50978" spans="3:3">
      <c r="C50978" s="1"/>
    </row>
    <row r="50979" spans="3:3">
      <c r="C50979" s="1"/>
    </row>
    <row r="50980" spans="3:3">
      <c r="C50980" s="1"/>
    </row>
    <row r="50981" spans="3:3">
      <c r="C50981" s="1"/>
    </row>
    <row r="50982" spans="3:3">
      <c r="C50982" s="1"/>
    </row>
    <row r="50983" spans="3:3">
      <c r="C50983" s="1"/>
    </row>
    <row r="50984" spans="3:3">
      <c r="C50984" s="1"/>
    </row>
    <row r="50985" spans="3:3">
      <c r="C50985" s="1"/>
    </row>
    <row r="50986" spans="3:3">
      <c r="C50986" s="1"/>
    </row>
    <row r="50987" spans="3:3">
      <c r="C50987" s="1"/>
    </row>
    <row r="50988" spans="3:3">
      <c r="C50988" s="1"/>
    </row>
    <row r="50989" spans="3:3">
      <c r="C50989" s="1"/>
    </row>
    <row r="50990" spans="3:3">
      <c r="C50990" s="1"/>
    </row>
    <row r="50991" spans="3:3">
      <c r="C50991" s="1"/>
    </row>
    <row r="50992" spans="3:3">
      <c r="C50992" s="1"/>
    </row>
    <row r="50993" spans="3:3">
      <c r="C50993" s="1"/>
    </row>
    <row r="50994" spans="3:3">
      <c r="C50994" s="1"/>
    </row>
    <row r="50995" spans="3:3">
      <c r="C50995" s="1"/>
    </row>
    <row r="50996" spans="3:3">
      <c r="C50996" s="1"/>
    </row>
    <row r="50997" spans="3:3">
      <c r="C50997" s="1"/>
    </row>
    <row r="50998" spans="3:3">
      <c r="C50998" s="1"/>
    </row>
    <row r="50999" spans="3:3">
      <c r="C50999" s="1"/>
    </row>
    <row r="51000" spans="3:3">
      <c r="C51000" s="1"/>
    </row>
    <row r="51001" spans="3:3">
      <c r="C51001" s="1"/>
    </row>
    <row r="51002" spans="3:3">
      <c r="C51002" s="1"/>
    </row>
    <row r="51003" spans="3:3">
      <c r="C51003" s="1"/>
    </row>
    <row r="51004" spans="3:3">
      <c r="C51004" s="1"/>
    </row>
    <row r="51005" spans="3:3">
      <c r="C51005" s="1"/>
    </row>
    <row r="51006" spans="3:3">
      <c r="C51006" s="1"/>
    </row>
    <row r="51007" spans="3:3">
      <c r="C51007" s="1"/>
    </row>
    <row r="51008" spans="3:3">
      <c r="C51008" s="1"/>
    </row>
    <row r="51009" spans="3:3">
      <c r="C51009" s="1"/>
    </row>
    <row r="51010" spans="3:3">
      <c r="C51010" s="1"/>
    </row>
    <row r="51011" spans="3:3">
      <c r="C51011" s="1"/>
    </row>
    <row r="51012" spans="3:3">
      <c r="C51012" s="1"/>
    </row>
    <row r="51013" spans="3:3">
      <c r="C51013" s="1"/>
    </row>
    <row r="51014" spans="3:3">
      <c r="C51014" s="1"/>
    </row>
    <row r="51015" spans="3:3">
      <c r="C51015" s="1"/>
    </row>
    <row r="51016" spans="3:3">
      <c r="C51016" s="1"/>
    </row>
    <row r="51017" spans="3:3">
      <c r="C51017" s="1"/>
    </row>
    <row r="51018" spans="3:3">
      <c r="C51018" s="1"/>
    </row>
    <row r="51019" spans="3:3">
      <c r="C51019" s="1"/>
    </row>
    <row r="51020" spans="3:3">
      <c r="C51020" s="1"/>
    </row>
    <row r="51021" spans="3:3">
      <c r="C51021" s="1"/>
    </row>
    <row r="51022" spans="3:3">
      <c r="C51022" s="1"/>
    </row>
    <row r="51023" spans="3:3">
      <c r="C51023" s="1"/>
    </row>
    <row r="51024" spans="3:3">
      <c r="C51024" s="1"/>
    </row>
    <row r="51025" spans="3:3">
      <c r="C51025" s="1"/>
    </row>
    <row r="51026" spans="3:3">
      <c r="C51026" s="1"/>
    </row>
    <row r="51027" spans="3:3">
      <c r="C51027" s="1"/>
    </row>
    <row r="51028" spans="3:3">
      <c r="C51028" s="1"/>
    </row>
    <row r="51029" spans="3:3">
      <c r="C51029" s="1"/>
    </row>
    <row r="51030" spans="3:3">
      <c r="C51030" s="1"/>
    </row>
    <row r="51031" spans="3:3">
      <c r="C51031" s="1"/>
    </row>
    <row r="51032" spans="3:3">
      <c r="C51032" s="1"/>
    </row>
    <row r="51033" spans="3:3">
      <c r="C51033" s="1"/>
    </row>
    <row r="51034" spans="3:3">
      <c r="C51034" s="1"/>
    </row>
    <row r="51035" spans="3:3">
      <c r="C51035" s="1"/>
    </row>
    <row r="51036" spans="3:3">
      <c r="C51036" s="1"/>
    </row>
    <row r="51037" spans="3:3">
      <c r="C51037" s="1"/>
    </row>
    <row r="51038" spans="3:3">
      <c r="C51038" s="1"/>
    </row>
    <row r="51039" spans="3:3">
      <c r="C51039" s="1"/>
    </row>
    <row r="51040" spans="3:3">
      <c r="C51040" s="1"/>
    </row>
    <row r="51041" spans="3:3">
      <c r="C51041" s="1"/>
    </row>
    <row r="51042" spans="3:3">
      <c r="C51042" s="1"/>
    </row>
    <row r="51043" spans="3:3">
      <c r="C51043" s="1"/>
    </row>
    <row r="51044" spans="3:3">
      <c r="C51044" s="1"/>
    </row>
    <row r="51045" spans="3:3">
      <c r="C51045" s="1"/>
    </row>
    <row r="51046" spans="3:3">
      <c r="C51046" s="1"/>
    </row>
    <row r="51047" spans="3:3">
      <c r="C51047" s="1"/>
    </row>
    <row r="51048" spans="3:3">
      <c r="C51048" s="1"/>
    </row>
    <row r="51049" spans="3:3">
      <c r="C51049" s="1"/>
    </row>
    <row r="51050" spans="3:3">
      <c r="C51050" s="1"/>
    </row>
    <row r="51051" spans="3:3">
      <c r="C51051" s="1"/>
    </row>
    <row r="51052" spans="3:3">
      <c r="C51052" s="1"/>
    </row>
    <row r="51053" spans="3:3">
      <c r="C51053" s="1"/>
    </row>
    <row r="51054" spans="3:3">
      <c r="C51054" s="1"/>
    </row>
    <row r="51055" spans="3:3">
      <c r="C51055" s="1"/>
    </row>
    <row r="51056" spans="3:3">
      <c r="C51056" s="1"/>
    </row>
    <row r="51057" spans="3:3">
      <c r="C51057" s="1"/>
    </row>
    <row r="51058" spans="3:3">
      <c r="C51058" s="1"/>
    </row>
    <row r="51059" spans="3:3">
      <c r="C51059" s="1"/>
    </row>
    <row r="51060" spans="3:3">
      <c r="C51060" s="1"/>
    </row>
    <row r="51061" spans="3:3">
      <c r="C51061" s="1"/>
    </row>
    <row r="51062" spans="3:3">
      <c r="C51062" s="1"/>
    </row>
    <row r="51063" spans="3:3">
      <c r="C51063" s="1"/>
    </row>
    <row r="51064" spans="3:3">
      <c r="C51064" s="1"/>
    </row>
    <row r="51065" spans="3:3">
      <c r="C51065" s="1"/>
    </row>
    <row r="51066" spans="3:3">
      <c r="C51066" s="1"/>
    </row>
    <row r="51067" spans="3:3">
      <c r="C51067" s="1"/>
    </row>
    <row r="51068" spans="3:3">
      <c r="C51068" s="1"/>
    </row>
    <row r="51069" spans="3:3">
      <c r="C51069" s="1"/>
    </row>
    <row r="51070" spans="3:3">
      <c r="C51070" s="1"/>
    </row>
    <row r="51071" spans="3:3">
      <c r="C51071" s="1"/>
    </row>
    <row r="51072" spans="3:3">
      <c r="C51072" s="1"/>
    </row>
    <row r="51073" spans="3:3">
      <c r="C51073" s="1"/>
    </row>
    <row r="51074" spans="3:3">
      <c r="C51074" s="1"/>
    </row>
    <row r="51075" spans="3:3">
      <c r="C51075" s="1"/>
    </row>
    <row r="51076" spans="3:3">
      <c r="C51076" s="1"/>
    </row>
    <row r="51077" spans="3:3">
      <c r="C51077" s="1"/>
    </row>
    <row r="51078" spans="3:3">
      <c r="C51078" s="1"/>
    </row>
    <row r="51079" spans="3:3">
      <c r="C51079" s="1"/>
    </row>
    <row r="51080" spans="3:3">
      <c r="C51080" s="1"/>
    </row>
    <row r="51081" spans="3:3">
      <c r="C51081" s="1"/>
    </row>
    <row r="51082" spans="3:3">
      <c r="C51082" s="1"/>
    </row>
    <row r="51083" spans="3:3">
      <c r="C51083" s="1"/>
    </row>
    <row r="51084" spans="3:3">
      <c r="C51084" s="1"/>
    </row>
    <row r="51085" spans="3:3">
      <c r="C51085" s="1"/>
    </row>
    <row r="51086" spans="3:3">
      <c r="C51086" s="1"/>
    </row>
    <row r="51087" spans="3:3">
      <c r="C51087" s="1"/>
    </row>
    <row r="51088" spans="3:3">
      <c r="C51088" s="1"/>
    </row>
    <row r="51089" spans="3:3">
      <c r="C51089" s="1"/>
    </row>
    <row r="51090" spans="3:3">
      <c r="C51090" s="1"/>
    </row>
    <row r="51091" spans="3:3">
      <c r="C51091" s="1"/>
    </row>
    <row r="51092" spans="3:3">
      <c r="C51092" s="1"/>
    </row>
    <row r="51093" spans="3:3">
      <c r="C51093" s="1"/>
    </row>
    <row r="51094" spans="3:3">
      <c r="C51094" s="1"/>
    </row>
    <row r="51095" spans="3:3">
      <c r="C51095" s="1"/>
    </row>
    <row r="51096" spans="3:3">
      <c r="C51096" s="1"/>
    </row>
    <row r="51097" spans="3:3">
      <c r="C51097" s="1"/>
    </row>
    <row r="51098" spans="3:3">
      <c r="C51098" s="1"/>
    </row>
    <row r="51099" spans="3:3">
      <c r="C51099" s="1"/>
    </row>
    <row r="51100" spans="3:3">
      <c r="C51100" s="1"/>
    </row>
    <row r="51101" spans="3:3">
      <c r="C51101" s="1"/>
    </row>
    <row r="51102" spans="3:3">
      <c r="C51102" s="1"/>
    </row>
    <row r="51103" spans="3:3">
      <c r="C51103" s="1"/>
    </row>
    <row r="51104" spans="3:3">
      <c r="C51104" s="1"/>
    </row>
    <row r="51105" spans="3:3">
      <c r="C51105" s="1"/>
    </row>
    <row r="51106" spans="3:3">
      <c r="C51106" s="1"/>
    </row>
    <row r="51107" spans="3:3">
      <c r="C51107" s="1"/>
    </row>
    <row r="51108" spans="3:3">
      <c r="C51108" s="1"/>
    </row>
    <row r="51109" spans="3:3">
      <c r="C51109" s="1"/>
    </row>
    <row r="51110" spans="3:3">
      <c r="C51110" s="1"/>
    </row>
    <row r="51111" spans="3:3">
      <c r="C51111" s="1"/>
    </row>
    <row r="51112" spans="3:3">
      <c r="C51112" s="1"/>
    </row>
    <row r="51113" spans="3:3">
      <c r="C51113" s="1"/>
    </row>
    <row r="51114" spans="3:3">
      <c r="C51114" s="1"/>
    </row>
    <row r="51115" spans="3:3">
      <c r="C51115" s="1"/>
    </row>
    <row r="51116" spans="3:3">
      <c r="C51116" s="1"/>
    </row>
    <row r="51117" spans="3:3">
      <c r="C51117" s="1"/>
    </row>
    <row r="51118" spans="3:3">
      <c r="C51118" s="1"/>
    </row>
    <row r="51119" spans="3:3">
      <c r="C51119" s="1"/>
    </row>
    <row r="51120" spans="3:3">
      <c r="C51120" s="1"/>
    </row>
    <row r="51121" spans="3:3">
      <c r="C51121" s="1"/>
    </row>
    <row r="51122" spans="3:3">
      <c r="C51122" s="1"/>
    </row>
    <row r="51123" spans="3:3">
      <c r="C51123" s="1"/>
    </row>
    <row r="51124" spans="3:3">
      <c r="C51124" s="1"/>
    </row>
    <row r="51125" spans="3:3">
      <c r="C51125" s="1"/>
    </row>
    <row r="51126" spans="3:3">
      <c r="C51126" s="1"/>
    </row>
    <row r="51127" spans="3:3">
      <c r="C51127" s="1"/>
    </row>
    <row r="51128" spans="3:3">
      <c r="C51128" s="1"/>
    </row>
    <row r="51129" spans="3:3">
      <c r="C51129" s="1"/>
    </row>
    <row r="51130" spans="3:3">
      <c r="C51130" s="1"/>
    </row>
    <row r="51131" spans="3:3">
      <c r="C51131" s="1"/>
    </row>
    <row r="51132" spans="3:3">
      <c r="C51132" s="1"/>
    </row>
    <row r="51133" spans="3:3">
      <c r="C51133" s="1"/>
    </row>
    <row r="51134" spans="3:3">
      <c r="C51134" s="1"/>
    </row>
    <row r="51135" spans="3:3">
      <c r="C51135" s="1"/>
    </row>
    <row r="51136" spans="3:3">
      <c r="C51136" s="1"/>
    </row>
    <row r="51137" spans="3:3">
      <c r="C51137" s="1"/>
    </row>
    <row r="51138" spans="3:3">
      <c r="C51138" s="1"/>
    </row>
    <row r="51139" spans="3:3">
      <c r="C51139" s="1"/>
    </row>
    <row r="51140" spans="3:3">
      <c r="C51140" s="1"/>
    </row>
    <row r="51141" spans="3:3">
      <c r="C51141" s="1"/>
    </row>
    <row r="51142" spans="3:3">
      <c r="C51142" s="1"/>
    </row>
    <row r="51143" spans="3:3">
      <c r="C51143" s="1"/>
    </row>
    <row r="51144" spans="3:3">
      <c r="C51144" s="1"/>
    </row>
    <row r="51145" spans="3:3">
      <c r="C51145" s="1"/>
    </row>
    <row r="51146" spans="3:3">
      <c r="C51146" s="1"/>
    </row>
    <row r="51147" spans="3:3">
      <c r="C51147" s="1"/>
    </row>
    <row r="51148" spans="3:3">
      <c r="C51148" s="1"/>
    </row>
    <row r="51149" spans="3:3">
      <c r="C51149" s="1"/>
    </row>
    <row r="51150" spans="3:3">
      <c r="C51150" s="1"/>
    </row>
    <row r="51151" spans="3:3">
      <c r="C51151" s="1"/>
    </row>
    <row r="51152" spans="3:3">
      <c r="C51152" s="1"/>
    </row>
    <row r="51153" spans="3:3">
      <c r="C51153" s="1"/>
    </row>
    <row r="51154" spans="3:3">
      <c r="C51154" s="1"/>
    </row>
    <row r="51155" spans="3:3">
      <c r="C51155" s="1"/>
    </row>
    <row r="51156" spans="3:3">
      <c r="C51156" s="1"/>
    </row>
    <row r="51157" spans="3:3">
      <c r="C51157" s="1"/>
    </row>
    <row r="51158" spans="3:3">
      <c r="C51158" s="1"/>
    </row>
    <row r="51159" spans="3:3">
      <c r="C51159" s="1"/>
    </row>
    <row r="51160" spans="3:3">
      <c r="C51160" s="1"/>
    </row>
    <row r="51161" spans="3:3">
      <c r="C51161" s="1"/>
    </row>
    <row r="51162" spans="3:3">
      <c r="C51162" s="1"/>
    </row>
    <row r="51163" spans="3:3">
      <c r="C51163" s="1"/>
    </row>
    <row r="51164" spans="3:3">
      <c r="C51164" s="1"/>
    </row>
    <row r="51165" spans="3:3">
      <c r="C51165" s="1"/>
    </row>
    <row r="51166" spans="3:3">
      <c r="C51166" s="1"/>
    </row>
    <row r="51167" spans="3:3">
      <c r="C51167" s="1"/>
    </row>
    <row r="51168" spans="3:3">
      <c r="C51168" s="1"/>
    </row>
    <row r="51169" spans="3:3">
      <c r="C51169" s="1"/>
    </row>
    <row r="51170" spans="3:3">
      <c r="C51170" s="1"/>
    </row>
    <row r="51171" spans="3:3">
      <c r="C51171" s="1"/>
    </row>
    <row r="51172" spans="3:3">
      <c r="C51172" s="1"/>
    </row>
    <row r="51173" spans="3:3">
      <c r="C51173" s="1"/>
    </row>
    <row r="51174" spans="3:3">
      <c r="C51174" s="1"/>
    </row>
    <row r="51175" spans="3:3">
      <c r="C51175" s="1"/>
    </row>
    <row r="51176" spans="3:3">
      <c r="C51176" s="1"/>
    </row>
    <row r="51177" spans="3:3">
      <c r="C51177" s="1"/>
    </row>
    <row r="51178" spans="3:3">
      <c r="C51178" s="1"/>
    </row>
    <row r="51179" spans="3:3">
      <c r="C51179" s="1"/>
    </row>
    <row r="51180" spans="3:3">
      <c r="C51180" s="1"/>
    </row>
    <row r="51181" spans="3:3">
      <c r="C51181" s="1"/>
    </row>
    <row r="51182" spans="3:3">
      <c r="C51182" s="1"/>
    </row>
    <row r="51183" spans="3:3">
      <c r="C51183" s="1"/>
    </row>
    <row r="51184" spans="3:3">
      <c r="C51184" s="1"/>
    </row>
    <row r="51185" spans="3:3">
      <c r="C51185" s="1"/>
    </row>
    <row r="51186" spans="3:3">
      <c r="C51186" s="1"/>
    </row>
    <row r="51187" spans="3:3">
      <c r="C51187" s="1"/>
    </row>
    <row r="51188" spans="3:3">
      <c r="C51188" s="1"/>
    </row>
    <row r="51189" spans="3:3">
      <c r="C51189" s="1"/>
    </row>
    <row r="51190" spans="3:3">
      <c r="C51190" s="1"/>
    </row>
    <row r="51191" spans="3:3">
      <c r="C51191" s="1"/>
    </row>
    <row r="51192" spans="3:3">
      <c r="C51192" s="1"/>
    </row>
    <row r="51193" spans="3:3">
      <c r="C51193" s="1"/>
    </row>
    <row r="51194" spans="3:3">
      <c r="C51194" s="1"/>
    </row>
    <row r="51195" spans="3:3">
      <c r="C51195" s="1"/>
    </row>
    <row r="51196" spans="3:3">
      <c r="C51196" s="1"/>
    </row>
    <row r="51197" spans="3:3">
      <c r="C51197" s="1"/>
    </row>
    <row r="51198" spans="3:3">
      <c r="C51198" s="1"/>
    </row>
    <row r="51199" spans="3:3">
      <c r="C51199" s="1"/>
    </row>
    <row r="51200" spans="3:3">
      <c r="C51200" s="1"/>
    </row>
    <row r="51201" spans="3:3">
      <c r="C51201" s="1"/>
    </row>
    <row r="51202" spans="3:3">
      <c r="C51202" s="1"/>
    </row>
    <row r="51203" spans="3:3">
      <c r="C51203" s="1"/>
    </row>
    <row r="51204" spans="3:3">
      <c r="C51204" s="1"/>
    </row>
    <row r="51205" spans="3:3">
      <c r="C51205" s="1"/>
    </row>
    <row r="51206" spans="3:3">
      <c r="C51206" s="1"/>
    </row>
    <row r="51207" spans="3:3">
      <c r="C51207" s="1"/>
    </row>
    <row r="51208" spans="3:3">
      <c r="C51208" s="1"/>
    </row>
    <row r="51209" spans="3:3">
      <c r="C51209" s="1"/>
    </row>
    <row r="51210" spans="3:3">
      <c r="C51210" s="1"/>
    </row>
    <row r="51211" spans="3:3">
      <c r="C51211" s="1"/>
    </row>
    <row r="51212" spans="3:3">
      <c r="C51212" s="1"/>
    </row>
    <row r="51213" spans="3:3">
      <c r="C51213" s="1"/>
    </row>
    <row r="51214" spans="3:3">
      <c r="C51214" s="1"/>
    </row>
    <row r="51215" spans="3:3">
      <c r="C51215" s="1"/>
    </row>
    <row r="51216" spans="3:3">
      <c r="C51216" s="1"/>
    </row>
    <row r="51217" spans="3:3">
      <c r="C51217" s="1"/>
    </row>
    <row r="51218" spans="3:3">
      <c r="C51218" s="1"/>
    </row>
    <row r="51219" spans="3:3">
      <c r="C51219" s="1"/>
    </row>
    <row r="51220" spans="3:3">
      <c r="C51220" s="1"/>
    </row>
    <row r="51221" spans="3:3">
      <c r="C51221" s="1"/>
    </row>
    <row r="51222" spans="3:3">
      <c r="C51222" s="1"/>
    </row>
    <row r="51223" spans="3:3">
      <c r="C51223" s="1"/>
    </row>
    <row r="51224" spans="3:3">
      <c r="C51224" s="1"/>
    </row>
    <row r="51225" spans="3:3">
      <c r="C51225" s="1"/>
    </row>
    <row r="51226" spans="3:3">
      <c r="C51226" s="1"/>
    </row>
    <row r="51227" spans="3:3">
      <c r="C51227" s="1"/>
    </row>
    <row r="51228" spans="3:3">
      <c r="C51228" s="1"/>
    </row>
    <row r="51229" spans="3:3">
      <c r="C51229" s="1"/>
    </row>
    <row r="51230" spans="3:3">
      <c r="C51230" s="1"/>
    </row>
    <row r="51231" spans="3:3">
      <c r="C51231" s="1"/>
    </row>
    <row r="51232" spans="3:3">
      <c r="C51232" s="1"/>
    </row>
    <row r="51233" spans="3:3">
      <c r="C51233" s="1"/>
    </row>
    <row r="51234" spans="3:3">
      <c r="C51234" s="1"/>
    </row>
    <row r="51235" spans="3:3">
      <c r="C51235" s="1"/>
    </row>
    <row r="51236" spans="3:3">
      <c r="C51236" s="1"/>
    </row>
    <row r="51237" spans="3:3">
      <c r="C51237" s="1"/>
    </row>
    <row r="51238" spans="3:3">
      <c r="C51238" s="1"/>
    </row>
    <row r="51239" spans="3:3">
      <c r="C51239" s="1"/>
    </row>
    <row r="51240" spans="3:3">
      <c r="C51240" s="1"/>
    </row>
    <row r="51241" spans="3:3">
      <c r="C51241" s="1"/>
    </row>
    <row r="51242" spans="3:3">
      <c r="C51242" s="1"/>
    </row>
    <row r="51243" spans="3:3">
      <c r="C51243" s="1"/>
    </row>
    <row r="51244" spans="3:3">
      <c r="C51244" s="1"/>
    </row>
    <row r="51245" spans="3:3">
      <c r="C51245" s="1"/>
    </row>
    <row r="51246" spans="3:3">
      <c r="C51246" s="1"/>
    </row>
    <row r="51247" spans="3:3">
      <c r="C51247" s="1"/>
    </row>
    <row r="51248" spans="3:3">
      <c r="C51248" s="1"/>
    </row>
    <row r="51249" spans="3:3">
      <c r="C51249" s="1"/>
    </row>
    <row r="51250" spans="3:3">
      <c r="C51250" s="1"/>
    </row>
    <row r="51251" spans="3:3">
      <c r="C51251" s="1"/>
    </row>
    <row r="51252" spans="3:3">
      <c r="C51252" s="1"/>
    </row>
    <row r="51253" spans="3:3">
      <c r="C51253" s="1"/>
    </row>
    <row r="51254" spans="3:3">
      <c r="C51254" s="1"/>
    </row>
    <row r="51255" spans="3:3">
      <c r="C51255" s="1"/>
    </row>
    <row r="51256" spans="3:3">
      <c r="C51256" s="1"/>
    </row>
    <row r="51257" spans="3:3">
      <c r="C51257" s="1"/>
    </row>
    <row r="51258" spans="3:3">
      <c r="C51258" s="1"/>
    </row>
    <row r="51259" spans="3:3">
      <c r="C51259" s="1"/>
    </row>
    <row r="51260" spans="3:3">
      <c r="C51260" s="1"/>
    </row>
    <row r="51261" spans="3:3">
      <c r="C51261" s="1"/>
    </row>
    <row r="51262" spans="3:3">
      <c r="C51262" s="1"/>
    </row>
    <row r="51263" spans="3:3">
      <c r="C51263" s="1"/>
    </row>
    <row r="51264" spans="3:3">
      <c r="C51264" s="1"/>
    </row>
    <row r="51265" spans="3:3">
      <c r="C51265" s="1"/>
    </row>
    <row r="51266" spans="3:3">
      <c r="C51266" s="1"/>
    </row>
    <row r="51267" spans="3:3">
      <c r="C51267" s="1"/>
    </row>
    <row r="51268" spans="3:3">
      <c r="C51268" s="1"/>
    </row>
    <row r="51269" spans="3:3">
      <c r="C51269" s="1"/>
    </row>
    <row r="51270" spans="3:3">
      <c r="C51270" s="1"/>
    </row>
    <row r="51271" spans="3:3">
      <c r="C51271" s="1"/>
    </row>
    <row r="51272" spans="3:3">
      <c r="C51272" s="1"/>
    </row>
    <row r="51273" spans="3:3">
      <c r="C51273" s="1"/>
    </row>
    <row r="51274" spans="3:3">
      <c r="C51274" s="1"/>
    </row>
    <row r="51275" spans="3:3">
      <c r="C51275" s="1"/>
    </row>
    <row r="51276" spans="3:3">
      <c r="C51276" s="1"/>
    </row>
    <row r="51277" spans="3:3">
      <c r="C51277" s="1"/>
    </row>
    <row r="51278" spans="3:3">
      <c r="C51278" s="1"/>
    </row>
    <row r="51279" spans="3:3">
      <c r="C51279" s="1"/>
    </row>
    <row r="51280" spans="3:3">
      <c r="C51280" s="1"/>
    </row>
    <row r="51281" spans="3:3">
      <c r="C51281" s="1"/>
    </row>
    <row r="51282" spans="3:3">
      <c r="C51282" s="1"/>
    </row>
    <row r="51283" spans="3:3">
      <c r="C51283" s="1"/>
    </row>
    <row r="51284" spans="3:3">
      <c r="C51284" s="1"/>
    </row>
    <row r="51285" spans="3:3">
      <c r="C51285" s="1"/>
    </row>
    <row r="51286" spans="3:3">
      <c r="C51286" s="1"/>
    </row>
    <row r="51287" spans="3:3">
      <c r="C51287" s="1"/>
    </row>
    <row r="51288" spans="3:3">
      <c r="C51288" s="1"/>
    </row>
    <row r="51289" spans="3:3">
      <c r="C51289" s="1"/>
    </row>
    <row r="51290" spans="3:3">
      <c r="C51290" s="1"/>
    </row>
    <row r="51291" spans="3:3">
      <c r="C51291" s="1"/>
    </row>
    <row r="51292" spans="3:3">
      <c r="C51292" s="1"/>
    </row>
    <row r="51293" spans="3:3">
      <c r="C51293" s="1"/>
    </row>
    <row r="51294" spans="3:3">
      <c r="C51294" s="1"/>
    </row>
    <row r="51295" spans="3:3">
      <c r="C51295" s="1"/>
    </row>
    <row r="51296" spans="3:3">
      <c r="C51296" s="1"/>
    </row>
    <row r="51297" spans="3:3">
      <c r="C51297" s="1"/>
    </row>
    <row r="51298" spans="3:3">
      <c r="C51298" s="1"/>
    </row>
    <row r="51299" spans="3:3">
      <c r="C51299" s="1"/>
    </row>
    <row r="51300" spans="3:3">
      <c r="C51300" s="1"/>
    </row>
    <row r="51301" spans="3:3">
      <c r="C51301" s="1"/>
    </row>
    <row r="51302" spans="3:3">
      <c r="C51302" s="1"/>
    </row>
    <row r="51303" spans="3:3">
      <c r="C51303" s="1"/>
    </row>
    <row r="51304" spans="3:3">
      <c r="C51304" s="1"/>
    </row>
    <row r="51305" spans="3:3">
      <c r="C51305" s="1"/>
    </row>
    <row r="51306" spans="3:3">
      <c r="C51306" s="1"/>
    </row>
    <row r="51307" spans="3:3">
      <c r="C51307" s="1"/>
    </row>
    <row r="51308" spans="3:3">
      <c r="C51308" s="1"/>
    </row>
    <row r="51309" spans="3:3">
      <c r="C51309" s="1"/>
    </row>
    <row r="51310" spans="3:3">
      <c r="C51310" s="1"/>
    </row>
    <row r="51311" spans="3:3">
      <c r="C51311" s="1"/>
    </row>
    <row r="51312" spans="3:3">
      <c r="C51312" s="1"/>
    </row>
    <row r="51313" spans="3:3">
      <c r="C51313" s="1"/>
    </row>
    <row r="51314" spans="3:3">
      <c r="C51314" s="1"/>
    </row>
    <row r="51315" spans="3:3">
      <c r="C51315" s="1"/>
    </row>
    <row r="51316" spans="3:3">
      <c r="C51316" s="1"/>
    </row>
    <row r="51317" spans="3:3">
      <c r="C51317" s="1"/>
    </row>
    <row r="51318" spans="3:3">
      <c r="C51318" s="1"/>
    </row>
    <row r="51319" spans="3:3">
      <c r="C51319" s="1"/>
    </row>
    <row r="51320" spans="3:3">
      <c r="C51320" s="1"/>
    </row>
    <row r="51321" spans="3:3">
      <c r="C51321" s="1"/>
    </row>
    <row r="51322" spans="3:3">
      <c r="C51322" s="1"/>
    </row>
    <row r="51323" spans="3:3">
      <c r="C51323" s="1"/>
    </row>
    <row r="51324" spans="3:3">
      <c r="C51324" s="1"/>
    </row>
    <row r="51325" spans="3:3">
      <c r="C51325" s="1"/>
    </row>
    <row r="51326" spans="3:3">
      <c r="C51326" s="1"/>
    </row>
    <row r="51327" spans="3:3">
      <c r="C51327" s="1"/>
    </row>
    <row r="51328" spans="3:3">
      <c r="C51328" s="1"/>
    </row>
    <row r="51329" spans="3:3">
      <c r="C51329" s="1"/>
    </row>
    <row r="51330" spans="3:3">
      <c r="C51330" s="1"/>
    </row>
    <row r="51331" spans="3:3">
      <c r="C51331" s="1"/>
    </row>
    <row r="51332" spans="3:3">
      <c r="C51332" s="1"/>
    </row>
    <row r="51333" spans="3:3">
      <c r="C51333" s="1"/>
    </row>
    <row r="51334" spans="3:3">
      <c r="C51334" s="1"/>
    </row>
    <row r="51335" spans="3:3">
      <c r="C51335" s="1"/>
    </row>
    <row r="51336" spans="3:3">
      <c r="C51336" s="1"/>
    </row>
    <row r="51337" spans="3:3">
      <c r="C51337" s="1"/>
    </row>
    <row r="51338" spans="3:3">
      <c r="C51338" s="1"/>
    </row>
    <row r="51339" spans="3:3">
      <c r="C51339" s="1"/>
    </row>
    <row r="51340" spans="3:3">
      <c r="C51340" s="1"/>
    </row>
    <row r="51341" spans="3:3">
      <c r="C51341" s="1"/>
    </row>
    <row r="51342" spans="3:3">
      <c r="C51342" s="1"/>
    </row>
    <row r="51343" spans="3:3">
      <c r="C51343" s="1"/>
    </row>
    <row r="51344" spans="3:3">
      <c r="C51344" s="1"/>
    </row>
    <row r="51345" spans="3:3">
      <c r="C51345" s="1"/>
    </row>
    <row r="51346" spans="3:3">
      <c r="C51346" s="1"/>
    </row>
    <row r="51347" spans="3:3">
      <c r="C51347" s="1"/>
    </row>
    <row r="51348" spans="3:3">
      <c r="C51348" s="1"/>
    </row>
    <row r="51349" spans="3:3">
      <c r="C51349" s="1"/>
    </row>
    <row r="51350" spans="3:3">
      <c r="C51350" s="1"/>
    </row>
    <row r="51351" spans="3:3">
      <c r="C51351" s="1"/>
    </row>
    <row r="51352" spans="3:3">
      <c r="C51352" s="1"/>
    </row>
    <row r="51353" spans="3:3">
      <c r="C51353" s="1"/>
    </row>
    <row r="51354" spans="3:3">
      <c r="C51354" s="1"/>
    </row>
    <row r="51355" spans="3:3">
      <c r="C51355" s="1"/>
    </row>
    <row r="51356" spans="3:3">
      <c r="C51356" s="1"/>
    </row>
    <row r="51357" spans="3:3">
      <c r="C51357" s="1"/>
    </row>
    <row r="51358" spans="3:3">
      <c r="C51358" s="1"/>
    </row>
    <row r="51359" spans="3:3">
      <c r="C51359" s="1"/>
    </row>
    <row r="51360" spans="3:3">
      <c r="C51360" s="1"/>
    </row>
    <row r="51361" spans="3:3">
      <c r="C51361" s="1"/>
    </row>
    <row r="51362" spans="3:3">
      <c r="C51362" s="1"/>
    </row>
    <row r="51363" spans="3:3">
      <c r="C51363" s="1"/>
    </row>
    <row r="51364" spans="3:3">
      <c r="C51364" s="1"/>
    </row>
    <row r="51365" spans="3:3">
      <c r="C51365" s="1"/>
    </row>
    <row r="51366" spans="3:3">
      <c r="C51366" s="1"/>
    </row>
    <row r="51367" spans="3:3">
      <c r="C51367" s="1"/>
    </row>
    <row r="51368" spans="3:3">
      <c r="C51368" s="1"/>
    </row>
    <row r="51369" spans="3:3">
      <c r="C51369" s="1"/>
    </row>
    <row r="51370" spans="3:3">
      <c r="C51370" s="1"/>
    </row>
    <row r="51371" spans="3:3">
      <c r="C51371" s="1"/>
    </row>
    <row r="51372" spans="3:3">
      <c r="C51372" s="1"/>
    </row>
    <row r="51373" spans="3:3">
      <c r="C51373" s="1"/>
    </row>
    <row r="51374" spans="3:3">
      <c r="C51374" s="1"/>
    </row>
    <row r="51375" spans="3:3">
      <c r="C51375" s="1"/>
    </row>
    <row r="51376" spans="3:3">
      <c r="C51376" s="1"/>
    </row>
    <row r="51377" spans="3:3">
      <c r="C51377" s="1"/>
    </row>
    <row r="51378" spans="3:3">
      <c r="C51378" s="1"/>
    </row>
    <row r="51379" spans="3:3">
      <c r="C51379" s="1"/>
    </row>
    <row r="51380" spans="3:3">
      <c r="C51380" s="1"/>
    </row>
    <row r="51381" spans="3:3">
      <c r="C51381" s="1"/>
    </row>
    <row r="51382" spans="3:3">
      <c r="C51382" s="1"/>
    </row>
    <row r="51383" spans="3:3">
      <c r="C51383" s="1"/>
    </row>
    <row r="51384" spans="3:3">
      <c r="C51384" s="1"/>
    </row>
    <row r="51385" spans="3:3">
      <c r="C51385" s="1"/>
    </row>
    <row r="51386" spans="3:3">
      <c r="C51386" s="1"/>
    </row>
    <row r="51387" spans="3:3">
      <c r="C51387" s="1"/>
    </row>
    <row r="51388" spans="3:3">
      <c r="C51388" s="1"/>
    </row>
    <row r="51389" spans="3:3">
      <c r="C51389" s="1"/>
    </row>
    <row r="51390" spans="3:3">
      <c r="C51390" s="1"/>
    </row>
    <row r="51391" spans="3:3">
      <c r="C51391" s="1"/>
    </row>
    <row r="51392" spans="3:3">
      <c r="C51392" s="1"/>
    </row>
    <row r="51393" spans="3:3">
      <c r="C51393" s="1"/>
    </row>
    <row r="51394" spans="3:3">
      <c r="C51394" s="1"/>
    </row>
    <row r="51395" spans="3:3">
      <c r="C51395" s="1"/>
    </row>
    <row r="51396" spans="3:3">
      <c r="C51396" s="1"/>
    </row>
    <row r="51397" spans="3:3">
      <c r="C51397" s="1"/>
    </row>
    <row r="51398" spans="3:3">
      <c r="C51398" s="1"/>
    </row>
    <row r="51399" spans="3:3">
      <c r="C51399" s="1"/>
    </row>
    <row r="51400" spans="3:3">
      <c r="C51400" s="1"/>
    </row>
    <row r="51401" spans="3:3">
      <c r="C51401" s="1"/>
    </row>
    <row r="51402" spans="3:3">
      <c r="C51402" s="1"/>
    </row>
    <row r="51403" spans="3:3">
      <c r="C51403" s="1"/>
    </row>
    <row r="51404" spans="3:3">
      <c r="C51404" s="1"/>
    </row>
    <row r="51405" spans="3:3">
      <c r="C51405" s="1"/>
    </row>
    <row r="51406" spans="3:3">
      <c r="C51406" s="1"/>
    </row>
    <row r="51407" spans="3:3">
      <c r="C51407" s="1"/>
    </row>
    <row r="51408" spans="3:3">
      <c r="C51408" s="1"/>
    </row>
    <row r="51409" spans="3:3">
      <c r="C51409" s="1"/>
    </row>
    <row r="51410" spans="3:3">
      <c r="C51410" s="1"/>
    </row>
    <row r="51411" spans="3:3">
      <c r="C51411" s="1"/>
    </row>
    <row r="51412" spans="3:3">
      <c r="C51412" s="1"/>
    </row>
    <row r="51413" spans="3:3">
      <c r="C51413" s="1"/>
    </row>
    <row r="51414" spans="3:3">
      <c r="C51414" s="1"/>
    </row>
    <row r="51415" spans="3:3">
      <c r="C51415" s="1"/>
    </row>
    <row r="51416" spans="3:3">
      <c r="C51416" s="1"/>
    </row>
    <row r="51417" spans="3:3">
      <c r="C51417" s="1"/>
    </row>
    <row r="51418" spans="3:3">
      <c r="C51418" s="1"/>
    </row>
    <row r="51419" spans="3:3">
      <c r="C51419" s="1"/>
    </row>
    <row r="51420" spans="3:3">
      <c r="C51420" s="1"/>
    </row>
    <row r="51421" spans="3:3">
      <c r="C51421" s="1"/>
    </row>
    <row r="51422" spans="3:3">
      <c r="C51422" s="1"/>
    </row>
    <row r="51423" spans="3:3">
      <c r="C51423" s="1"/>
    </row>
    <row r="51424" spans="3:3">
      <c r="C51424" s="1"/>
    </row>
    <row r="51425" spans="3:3">
      <c r="C51425" s="1"/>
    </row>
    <row r="51426" spans="3:3">
      <c r="C51426" s="1"/>
    </row>
    <row r="51427" spans="3:3">
      <c r="C51427" s="1"/>
    </row>
    <row r="51428" spans="3:3">
      <c r="C51428" s="1"/>
    </row>
    <row r="51429" spans="3:3">
      <c r="C51429" s="1"/>
    </row>
    <row r="51430" spans="3:3">
      <c r="C51430" s="1"/>
    </row>
    <row r="51431" spans="3:3">
      <c r="C51431" s="1"/>
    </row>
    <row r="51432" spans="3:3">
      <c r="C51432" s="1"/>
    </row>
    <row r="51433" spans="3:3">
      <c r="C51433" s="1"/>
    </row>
    <row r="51434" spans="3:3">
      <c r="C51434" s="1"/>
    </row>
    <row r="51435" spans="3:3">
      <c r="C51435" s="1"/>
    </row>
    <row r="51436" spans="3:3">
      <c r="C51436" s="1"/>
    </row>
    <row r="51437" spans="3:3">
      <c r="C51437" s="1"/>
    </row>
    <row r="51438" spans="3:3">
      <c r="C51438" s="1"/>
    </row>
    <row r="51439" spans="3:3">
      <c r="C51439" s="1"/>
    </row>
    <row r="51440" spans="3:3">
      <c r="C51440" s="1"/>
    </row>
    <row r="51441" spans="3:3">
      <c r="C51441" s="1"/>
    </row>
    <row r="51442" spans="3:3">
      <c r="C51442" s="1"/>
    </row>
    <row r="51443" spans="3:3">
      <c r="C51443" s="1"/>
    </row>
    <row r="51444" spans="3:3">
      <c r="C51444" s="1"/>
    </row>
    <row r="51445" spans="3:3">
      <c r="C51445" s="1"/>
    </row>
    <row r="51446" spans="3:3">
      <c r="C51446" s="1"/>
    </row>
    <row r="51447" spans="3:3">
      <c r="C51447" s="1"/>
    </row>
    <row r="51448" spans="3:3">
      <c r="C51448" s="1"/>
    </row>
    <row r="51449" spans="3:3">
      <c r="C51449" s="1"/>
    </row>
    <row r="51450" spans="3:3">
      <c r="C51450" s="1"/>
    </row>
    <row r="51451" spans="3:3">
      <c r="C51451" s="1"/>
    </row>
    <row r="51452" spans="3:3">
      <c r="C51452" s="1"/>
    </row>
    <row r="51453" spans="3:3">
      <c r="C51453" s="1"/>
    </row>
    <row r="51454" spans="3:3">
      <c r="C51454" s="1"/>
    </row>
    <row r="51455" spans="3:3">
      <c r="C51455" s="1"/>
    </row>
    <row r="51456" spans="3:3">
      <c r="C51456" s="1"/>
    </row>
    <row r="51457" spans="3:3">
      <c r="C51457" s="1"/>
    </row>
    <row r="51458" spans="3:3">
      <c r="C51458" s="1"/>
    </row>
    <row r="51459" spans="3:3">
      <c r="C51459" s="1"/>
    </row>
    <row r="51460" spans="3:3">
      <c r="C51460" s="1"/>
    </row>
    <row r="51461" spans="3:3">
      <c r="C51461" s="1"/>
    </row>
    <row r="51462" spans="3:3">
      <c r="C51462" s="1"/>
    </row>
    <row r="51463" spans="3:3">
      <c r="C51463" s="1"/>
    </row>
    <row r="51464" spans="3:3">
      <c r="C51464" s="1"/>
    </row>
    <row r="51465" spans="3:3">
      <c r="C51465" s="1"/>
    </row>
    <row r="51466" spans="3:3">
      <c r="C51466" s="1"/>
    </row>
    <row r="51467" spans="3:3">
      <c r="C51467" s="1"/>
    </row>
    <row r="51468" spans="3:3">
      <c r="C51468" s="1"/>
    </row>
    <row r="51469" spans="3:3">
      <c r="C51469" s="1"/>
    </row>
    <row r="51470" spans="3:3">
      <c r="C51470" s="1"/>
    </row>
    <row r="51471" spans="3:3">
      <c r="C51471" s="1"/>
    </row>
    <row r="51472" spans="3:3">
      <c r="C51472" s="1"/>
    </row>
    <row r="51473" spans="3:3">
      <c r="C51473" s="1"/>
    </row>
    <row r="51474" spans="3:3">
      <c r="C51474" s="1"/>
    </row>
    <row r="51475" spans="3:3">
      <c r="C51475" s="1"/>
    </row>
    <row r="51476" spans="3:3">
      <c r="C51476" s="1"/>
    </row>
    <row r="51477" spans="3:3">
      <c r="C51477" s="1"/>
    </row>
    <row r="51478" spans="3:3">
      <c r="C51478" s="1"/>
    </row>
    <row r="51479" spans="3:3">
      <c r="C51479" s="1"/>
    </row>
    <row r="51480" spans="3:3">
      <c r="C51480" s="1"/>
    </row>
    <row r="51481" spans="3:3">
      <c r="C51481" s="1"/>
    </row>
    <row r="51482" spans="3:3">
      <c r="C51482" s="1"/>
    </row>
    <row r="51483" spans="3:3">
      <c r="C51483" s="1"/>
    </row>
    <row r="51484" spans="3:3">
      <c r="C51484" s="1"/>
    </row>
    <row r="51485" spans="3:3">
      <c r="C51485" s="1"/>
    </row>
    <row r="51486" spans="3:3">
      <c r="C51486" s="1"/>
    </row>
    <row r="51487" spans="3:3">
      <c r="C51487" s="1"/>
    </row>
    <row r="51488" spans="3:3">
      <c r="C51488" s="1"/>
    </row>
    <row r="51489" spans="3:3">
      <c r="C51489" s="1"/>
    </row>
    <row r="51490" spans="3:3">
      <c r="C51490" s="1"/>
    </row>
    <row r="51491" spans="3:3">
      <c r="C51491" s="1"/>
    </row>
    <row r="51492" spans="3:3">
      <c r="C51492" s="1"/>
    </row>
    <row r="51493" spans="3:3">
      <c r="C51493" s="1"/>
    </row>
    <row r="51494" spans="3:3">
      <c r="C51494" s="1"/>
    </row>
    <row r="51495" spans="3:3">
      <c r="C51495" s="1"/>
    </row>
    <row r="51496" spans="3:3">
      <c r="C51496" s="1"/>
    </row>
    <row r="51497" spans="3:3">
      <c r="C51497" s="1"/>
    </row>
    <row r="51498" spans="3:3">
      <c r="C51498" s="1"/>
    </row>
    <row r="51499" spans="3:3">
      <c r="C51499" s="1"/>
    </row>
    <row r="51500" spans="3:3">
      <c r="C51500" s="1"/>
    </row>
    <row r="51501" spans="3:3">
      <c r="C51501" s="1"/>
    </row>
    <row r="51502" spans="3:3">
      <c r="C51502" s="1"/>
    </row>
    <row r="51503" spans="3:3">
      <c r="C51503" s="1"/>
    </row>
    <row r="51504" spans="3:3">
      <c r="C51504" s="1"/>
    </row>
    <row r="51505" spans="3:3">
      <c r="C51505" s="1"/>
    </row>
    <row r="51506" spans="3:3">
      <c r="C51506" s="1"/>
    </row>
    <row r="51507" spans="3:3">
      <c r="C51507" s="1"/>
    </row>
    <row r="51508" spans="3:3">
      <c r="C51508" s="1"/>
    </row>
    <row r="51509" spans="3:3">
      <c r="C51509" s="1"/>
    </row>
    <row r="51510" spans="3:3">
      <c r="C51510" s="1"/>
    </row>
    <row r="51511" spans="3:3">
      <c r="C51511" s="1"/>
    </row>
    <row r="51512" spans="3:3">
      <c r="C51512" s="1"/>
    </row>
    <row r="51513" spans="3:3">
      <c r="C51513" s="1"/>
    </row>
    <row r="51514" spans="3:3">
      <c r="C51514" s="1"/>
    </row>
    <row r="51515" spans="3:3">
      <c r="C51515" s="1"/>
    </row>
    <row r="51516" spans="3:3">
      <c r="C51516" s="1"/>
    </row>
    <row r="51517" spans="3:3">
      <c r="C51517" s="1"/>
    </row>
    <row r="51518" spans="3:3">
      <c r="C51518" s="1"/>
    </row>
    <row r="51519" spans="3:3">
      <c r="C51519" s="1"/>
    </row>
    <row r="51520" spans="3:3">
      <c r="C51520" s="1"/>
    </row>
    <row r="51521" spans="3:3">
      <c r="C51521" s="1"/>
    </row>
    <row r="51522" spans="3:3">
      <c r="C51522" s="1"/>
    </row>
    <row r="51523" spans="3:3">
      <c r="C51523" s="1"/>
    </row>
    <row r="51524" spans="3:3">
      <c r="C51524" s="1"/>
    </row>
    <row r="51525" spans="3:3">
      <c r="C51525" s="1"/>
    </row>
    <row r="51526" spans="3:3">
      <c r="C51526" s="1"/>
    </row>
    <row r="51527" spans="3:3">
      <c r="C51527" s="1"/>
    </row>
    <row r="51528" spans="3:3">
      <c r="C51528" s="1"/>
    </row>
    <row r="51529" spans="3:3">
      <c r="C51529" s="1"/>
    </row>
    <row r="51530" spans="3:3">
      <c r="C51530" s="1"/>
    </row>
    <row r="51531" spans="3:3">
      <c r="C51531" s="1"/>
    </row>
    <row r="51532" spans="3:3">
      <c r="C51532" s="1"/>
    </row>
    <row r="51533" spans="3:3">
      <c r="C51533" s="1"/>
    </row>
    <row r="51534" spans="3:3">
      <c r="C51534" s="1"/>
    </row>
    <row r="51535" spans="3:3">
      <c r="C51535" s="1"/>
    </row>
    <row r="51536" spans="3:3">
      <c r="C51536" s="1"/>
    </row>
    <row r="51537" spans="3:3">
      <c r="C51537" s="1"/>
    </row>
    <row r="51538" spans="3:3">
      <c r="C51538" s="1"/>
    </row>
    <row r="51539" spans="3:3">
      <c r="C51539" s="1"/>
    </row>
    <row r="51540" spans="3:3">
      <c r="C51540" s="1"/>
    </row>
    <row r="51541" spans="3:3">
      <c r="C51541" s="1"/>
    </row>
    <row r="51542" spans="3:3">
      <c r="C51542" s="1"/>
    </row>
    <row r="51543" spans="3:3">
      <c r="C51543" s="1"/>
    </row>
    <row r="51544" spans="3:3">
      <c r="C51544" s="1"/>
    </row>
    <row r="51545" spans="3:3">
      <c r="C51545" s="1"/>
    </row>
    <row r="51546" spans="3:3">
      <c r="C51546" s="1"/>
    </row>
    <row r="51547" spans="3:3">
      <c r="C51547" s="1"/>
    </row>
    <row r="51548" spans="3:3">
      <c r="C51548" s="1"/>
    </row>
    <row r="51549" spans="3:3">
      <c r="C51549" s="1"/>
    </row>
    <row r="51550" spans="3:3">
      <c r="C51550" s="1"/>
    </row>
    <row r="51551" spans="3:3">
      <c r="C51551" s="1"/>
    </row>
    <row r="51552" spans="3:3">
      <c r="C51552" s="1"/>
    </row>
    <row r="51553" spans="3:3">
      <c r="C51553" s="1"/>
    </row>
    <row r="51554" spans="3:3">
      <c r="C51554" s="1"/>
    </row>
    <row r="51555" spans="3:3">
      <c r="C51555" s="1"/>
    </row>
    <row r="51556" spans="3:3">
      <c r="C51556" s="1"/>
    </row>
    <row r="51557" spans="3:3">
      <c r="C51557" s="1"/>
    </row>
    <row r="51558" spans="3:3">
      <c r="C51558" s="1"/>
    </row>
    <row r="51559" spans="3:3">
      <c r="C51559" s="1"/>
    </row>
    <row r="51560" spans="3:3">
      <c r="C51560" s="1"/>
    </row>
    <row r="51561" spans="3:3">
      <c r="C51561" s="1"/>
    </row>
    <row r="51562" spans="3:3">
      <c r="C51562" s="1"/>
    </row>
    <row r="51563" spans="3:3">
      <c r="C51563" s="1"/>
    </row>
    <row r="51564" spans="3:3">
      <c r="C51564" s="1"/>
    </row>
    <row r="51565" spans="3:3">
      <c r="C51565" s="1"/>
    </row>
    <row r="51566" spans="3:3">
      <c r="C51566" s="1"/>
    </row>
    <row r="51567" spans="3:3">
      <c r="C51567" s="1"/>
    </row>
    <row r="51568" spans="3:3">
      <c r="C51568" s="1"/>
    </row>
    <row r="51569" spans="3:3">
      <c r="C51569" s="1"/>
    </row>
    <row r="51570" spans="3:3">
      <c r="C51570" s="1"/>
    </row>
    <row r="51571" spans="3:3">
      <c r="C51571" s="1"/>
    </row>
    <row r="51572" spans="3:3">
      <c r="C51572" s="1"/>
    </row>
    <row r="51573" spans="3:3">
      <c r="C51573" s="1"/>
    </row>
    <row r="51574" spans="3:3">
      <c r="C51574" s="1"/>
    </row>
    <row r="51575" spans="3:3">
      <c r="C51575" s="1"/>
    </row>
    <row r="51576" spans="3:3">
      <c r="C51576" s="1"/>
    </row>
    <row r="51577" spans="3:3">
      <c r="C51577" s="1"/>
    </row>
    <row r="51578" spans="3:3">
      <c r="C51578" s="1"/>
    </row>
    <row r="51579" spans="3:3">
      <c r="C51579" s="1"/>
    </row>
    <row r="51580" spans="3:3">
      <c r="C51580" s="1"/>
    </row>
    <row r="51581" spans="3:3">
      <c r="C51581" s="1"/>
    </row>
    <row r="51582" spans="3:3">
      <c r="C51582" s="1"/>
    </row>
    <row r="51583" spans="3:3">
      <c r="C51583" s="1"/>
    </row>
    <row r="51584" spans="3:3">
      <c r="C51584" s="1"/>
    </row>
    <row r="51585" spans="3:3">
      <c r="C51585" s="1"/>
    </row>
    <row r="51586" spans="3:3">
      <c r="C51586" s="1"/>
    </row>
    <row r="51587" spans="3:3">
      <c r="C51587" s="1"/>
    </row>
    <row r="51588" spans="3:3">
      <c r="C51588" s="1"/>
    </row>
    <row r="51589" spans="3:3">
      <c r="C51589" s="1"/>
    </row>
    <row r="51590" spans="3:3">
      <c r="C51590" s="1"/>
    </row>
    <row r="51591" spans="3:3">
      <c r="C51591" s="1"/>
    </row>
    <row r="51592" spans="3:3">
      <c r="C51592" s="1"/>
    </row>
    <row r="51593" spans="3:3">
      <c r="C51593" s="1"/>
    </row>
    <row r="51594" spans="3:3">
      <c r="C51594" s="1"/>
    </row>
    <row r="51595" spans="3:3">
      <c r="C51595" s="1"/>
    </row>
    <row r="51596" spans="3:3">
      <c r="C51596" s="1"/>
    </row>
    <row r="51597" spans="3:3">
      <c r="C51597" s="1"/>
    </row>
    <row r="51598" spans="3:3">
      <c r="C51598" s="1"/>
    </row>
    <row r="51599" spans="3:3">
      <c r="C51599" s="1"/>
    </row>
    <row r="51600" spans="3:3">
      <c r="C51600" s="1"/>
    </row>
    <row r="51601" spans="3:3">
      <c r="C51601" s="1"/>
    </row>
    <row r="51602" spans="3:3">
      <c r="C51602" s="1"/>
    </row>
    <row r="51603" spans="3:3">
      <c r="C51603" s="1"/>
    </row>
    <row r="51604" spans="3:3">
      <c r="C51604" s="1"/>
    </row>
    <row r="51605" spans="3:3">
      <c r="C51605" s="1"/>
    </row>
    <row r="51606" spans="3:3">
      <c r="C51606" s="1"/>
    </row>
    <row r="51607" spans="3:3">
      <c r="C51607" s="1"/>
    </row>
    <row r="51608" spans="3:3">
      <c r="C51608" s="1"/>
    </row>
    <row r="51609" spans="3:3">
      <c r="C51609" s="1"/>
    </row>
    <row r="51610" spans="3:3">
      <c r="C51610" s="1"/>
    </row>
    <row r="51611" spans="3:3">
      <c r="C51611" s="1"/>
    </row>
    <row r="51612" spans="3:3">
      <c r="C51612" s="1"/>
    </row>
    <row r="51613" spans="3:3">
      <c r="C51613" s="1"/>
    </row>
    <row r="51614" spans="3:3">
      <c r="C51614" s="1"/>
    </row>
    <row r="51615" spans="3:3">
      <c r="C51615" s="1"/>
    </row>
    <row r="51616" spans="3:3">
      <c r="C51616" s="1"/>
    </row>
    <row r="51617" spans="3:3">
      <c r="C51617" s="1"/>
    </row>
    <row r="51618" spans="3:3">
      <c r="C51618" s="1"/>
    </row>
    <row r="51619" spans="3:3">
      <c r="C51619" s="1"/>
    </row>
    <row r="51620" spans="3:3">
      <c r="C51620" s="1"/>
    </row>
    <row r="51621" spans="3:3">
      <c r="C51621" s="1"/>
    </row>
    <row r="51622" spans="3:3">
      <c r="C51622" s="1"/>
    </row>
    <row r="51623" spans="3:3">
      <c r="C51623" s="1"/>
    </row>
    <row r="51624" spans="3:3">
      <c r="C51624" s="1"/>
    </row>
    <row r="51625" spans="3:3">
      <c r="C51625" s="1"/>
    </row>
    <row r="51626" spans="3:3">
      <c r="C51626" s="1"/>
    </row>
    <row r="51627" spans="3:3">
      <c r="C51627" s="1"/>
    </row>
    <row r="51628" spans="3:3">
      <c r="C51628" s="1"/>
    </row>
    <row r="51629" spans="3:3">
      <c r="C51629" s="1"/>
    </row>
    <row r="51630" spans="3:3">
      <c r="C51630" s="1"/>
    </row>
    <row r="51631" spans="3:3">
      <c r="C51631" s="1"/>
    </row>
    <row r="51632" spans="3:3">
      <c r="C51632" s="1"/>
    </row>
    <row r="51633" spans="3:3">
      <c r="C51633" s="1"/>
    </row>
    <row r="51634" spans="3:3">
      <c r="C51634" s="1"/>
    </row>
    <row r="51635" spans="3:3">
      <c r="C51635" s="1"/>
    </row>
    <row r="51636" spans="3:3">
      <c r="C51636" s="1"/>
    </row>
    <row r="51637" spans="3:3">
      <c r="C51637" s="1"/>
    </row>
    <row r="51638" spans="3:3">
      <c r="C51638" s="1"/>
    </row>
    <row r="51639" spans="3:3">
      <c r="C51639" s="1"/>
    </row>
    <row r="51640" spans="3:3">
      <c r="C51640" s="1"/>
    </row>
    <row r="51641" spans="3:3">
      <c r="C51641" s="1"/>
    </row>
    <row r="51642" spans="3:3">
      <c r="C51642" s="1"/>
    </row>
    <row r="51643" spans="3:3">
      <c r="C51643" s="1"/>
    </row>
    <row r="51644" spans="3:3">
      <c r="C51644" s="1"/>
    </row>
    <row r="51645" spans="3:3">
      <c r="C51645" s="1"/>
    </row>
    <row r="51646" spans="3:3">
      <c r="C51646" s="1"/>
    </row>
    <row r="51647" spans="3:3">
      <c r="C51647" s="1"/>
    </row>
    <row r="51648" spans="3:3">
      <c r="C51648" s="1"/>
    </row>
    <row r="51649" spans="3:3">
      <c r="C51649" s="1"/>
    </row>
    <row r="51650" spans="3:3">
      <c r="C51650" s="1"/>
    </row>
    <row r="51651" spans="3:3">
      <c r="C51651" s="1"/>
    </row>
    <row r="51652" spans="3:3">
      <c r="C51652" s="1"/>
    </row>
    <row r="51653" spans="3:3">
      <c r="C51653" s="1"/>
    </row>
    <row r="51654" spans="3:3">
      <c r="C51654" s="1"/>
    </row>
    <row r="51655" spans="3:3">
      <c r="C51655" s="1"/>
    </row>
    <row r="51656" spans="3:3">
      <c r="C51656" s="1"/>
    </row>
    <row r="51657" spans="3:3">
      <c r="C51657" s="1"/>
    </row>
    <row r="51658" spans="3:3">
      <c r="C51658" s="1"/>
    </row>
    <row r="51659" spans="3:3">
      <c r="C51659" s="1"/>
    </row>
    <row r="51660" spans="3:3">
      <c r="C51660" s="1"/>
    </row>
    <row r="51661" spans="3:3">
      <c r="C51661" s="1"/>
    </row>
    <row r="51662" spans="3:3">
      <c r="C51662" s="1"/>
    </row>
    <row r="51663" spans="3:3">
      <c r="C51663" s="1"/>
    </row>
    <row r="51664" spans="3:3">
      <c r="C51664" s="1"/>
    </row>
    <row r="51665" spans="3:3">
      <c r="C51665" s="1"/>
    </row>
    <row r="51666" spans="3:3">
      <c r="C51666" s="1"/>
    </row>
    <row r="51667" spans="3:3">
      <c r="C51667" s="1"/>
    </row>
    <row r="51668" spans="3:3">
      <c r="C51668" s="1"/>
    </row>
    <row r="51669" spans="3:3">
      <c r="C51669" s="1"/>
    </row>
    <row r="51670" spans="3:3">
      <c r="C51670" s="1"/>
    </row>
    <row r="51671" spans="3:3">
      <c r="C51671" s="1"/>
    </row>
    <row r="51672" spans="3:3">
      <c r="C51672" s="1"/>
    </row>
    <row r="51673" spans="3:3">
      <c r="C51673" s="1"/>
    </row>
    <row r="51674" spans="3:3">
      <c r="C51674" s="1"/>
    </row>
    <row r="51675" spans="3:3">
      <c r="C51675" s="1"/>
    </row>
    <row r="51676" spans="3:3">
      <c r="C51676" s="1"/>
    </row>
    <row r="51677" spans="3:3">
      <c r="C51677" s="1"/>
    </row>
    <row r="51678" spans="3:3">
      <c r="C51678" s="1"/>
    </row>
    <row r="51679" spans="3:3">
      <c r="C51679" s="1"/>
    </row>
    <row r="51680" spans="3:3">
      <c r="C51680" s="1"/>
    </row>
    <row r="51681" spans="3:3">
      <c r="C51681" s="1"/>
    </row>
    <row r="51682" spans="3:3">
      <c r="C51682" s="1"/>
    </row>
    <row r="51683" spans="3:3">
      <c r="C51683" s="1"/>
    </row>
    <row r="51684" spans="3:3">
      <c r="C51684" s="1"/>
    </row>
    <row r="51685" spans="3:3">
      <c r="C51685" s="1"/>
    </row>
    <row r="51686" spans="3:3">
      <c r="C51686" s="1"/>
    </row>
    <row r="51687" spans="3:3">
      <c r="C51687" s="1"/>
    </row>
    <row r="51688" spans="3:3">
      <c r="C51688" s="1"/>
    </row>
    <row r="51689" spans="3:3">
      <c r="C51689" s="1"/>
    </row>
    <row r="51690" spans="3:3">
      <c r="C51690" s="1"/>
    </row>
    <row r="51691" spans="3:3">
      <c r="C51691" s="1"/>
    </row>
    <row r="51692" spans="3:3">
      <c r="C51692" s="1"/>
    </row>
    <row r="51693" spans="3:3">
      <c r="C51693" s="1"/>
    </row>
    <row r="51694" spans="3:3">
      <c r="C51694" s="1"/>
    </row>
    <row r="51695" spans="3:3">
      <c r="C51695" s="1"/>
    </row>
    <row r="51696" spans="3:3">
      <c r="C51696" s="1"/>
    </row>
    <row r="51697" spans="3:3">
      <c r="C51697" s="1"/>
    </row>
    <row r="51698" spans="3:3">
      <c r="C51698" s="1"/>
    </row>
    <row r="51699" spans="3:3">
      <c r="C51699" s="1"/>
    </row>
    <row r="51700" spans="3:3">
      <c r="C51700" s="1"/>
    </row>
    <row r="51701" spans="3:3">
      <c r="C51701" s="1"/>
    </row>
    <row r="51702" spans="3:3">
      <c r="C51702" s="1"/>
    </row>
    <row r="51703" spans="3:3">
      <c r="C51703" s="1"/>
    </row>
    <row r="51704" spans="3:3">
      <c r="C51704" s="1"/>
    </row>
    <row r="51705" spans="3:3">
      <c r="C51705" s="1"/>
    </row>
    <row r="51706" spans="3:3">
      <c r="C51706" s="1"/>
    </row>
    <row r="51707" spans="3:3">
      <c r="C51707" s="1"/>
    </row>
    <row r="51708" spans="3:3">
      <c r="C51708" s="1"/>
    </row>
    <row r="51709" spans="3:3">
      <c r="C51709" s="1"/>
    </row>
    <row r="51710" spans="3:3">
      <c r="C51710" s="1"/>
    </row>
    <row r="51711" spans="3:3">
      <c r="C51711" s="1"/>
    </row>
    <row r="51712" spans="3:3">
      <c r="C51712" s="1"/>
    </row>
    <row r="51713" spans="3:3">
      <c r="C51713" s="1"/>
    </row>
    <row r="51714" spans="3:3">
      <c r="C51714" s="1"/>
    </row>
    <row r="51715" spans="3:3">
      <c r="C51715" s="1"/>
    </row>
    <row r="51716" spans="3:3">
      <c r="C51716" s="1"/>
    </row>
    <row r="51717" spans="3:3">
      <c r="C51717" s="1"/>
    </row>
    <row r="51718" spans="3:3">
      <c r="C51718" s="1"/>
    </row>
    <row r="51719" spans="3:3">
      <c r="C51719" s="1"/>
    </row>
    <row r="51720" spans="3:3">
      <c r="C51720" s="1"/>
    </row>
    <row r="51721" spans="3:3">
      <c r="C51721" s="1"/>
    </row>
    <row r="51722" spans="3:3">
      <c r="C51722" s="1"/>
    </row>
    <row r="51723" spans="3:3">
      <c r="C51723" s="1"/>
    </row>
    <row r="51724" spans="3:3">
      <c r="C51724" s="1"/>
    </row>
    <row r="51725" spans="3:3">
      <c r="C51725" s="1"/>
    </row>
    <row r="51726" spans="3:3">
      <c r="C51726" s="1"/>
    </row>
    <row r="51727" spans="3:3">
      <c r="C51727" s="1"/>
    </row>
    <row r="51728" spans="3:3">
      <c r="C51728" s="1"/>
    </row>
    <row r="51729" spans="3:3">
      <c r="C51729" s="1"/>
    </row>
    <row r="51730" spans="3:3">
      <c r="C51730" s="1"/>
    </row>
    <row r="51731" spans="3:3">
      <c r="C51731" s="1"/>
    </row>
    <row r="51732" spans="3:3">
      <c r="C51732" s="1"/>
    </row>
    <row r="51733" spans="3:3">
      <c r="C51733" s="1"/>
    </row>
    <row r="51734" spans="3:3">
      <c r="C51734" s="1"/>
    </row>
    <row r="51735" spans="3:3">
      <c r="C51735" s="1"/>
    </row>
    <row r="51736" spans="3:3">
      <c r="C51736" s="1"/>
    </row>
    <row r="51737" spans="3:3">
      <c r="C51737" s="1"/>
    </row>
    <row r="51738" spans="3:3">
      <c r="C51738" s="1"/>
    </row>
    <row r="51739" spans="3:3">
      <c r="C51739" s="1"/>
    </row>
    <row r="51740" spans="3:3">
      <c r="C51740" s="1"/>
    </row>
    <row r="51741" spans="3:3">
      <c r="C51741" s="1"/>
    </row>
    <row r="51742" spans="3:3">
      <c r="C51742" s="1"/>
    </row>
    <row r="51743" spans="3:3">
      <c r="C51743" s="1"/>
    </row>
    <row r="51744" spans="3:3">
      <c r="C51744" s="1"/>
    </row>
    <row r="51745" spans="3:3">
      <c r="C51745" s="1"/>
    </row>
    <row r="51746" spans="3:3">
      <c r="C51746" s="1"/>
    </row>
    <row r="51747" spans="3:3">
      <c r="C51747" s="1"/>
    </row>
    <row r="51748" spans="3:3">
      <c r="C51748" s="1"/>
    </row>
    <row r="51749" spans="3:3">
      <c r="C51749" s="1"/>
    </row>
    <row r="51750" spans="3:3">
      <c r="C51750" s="1"/>
    </row>
    <row r="51751" spans="3:3">
      <c r="C51751" s="1"/>
    </row>
    <row r="51752" spans="3:3">
      <c r="C51752" s="1"/>
    </row>
    <row r="51753" spans="3:3">
      <c r="C51753" s="1"/>
    </row>
    <row r="51754" spans="3:3">
      <c r="C51754" s="1"/>
    </row>
    <row r="51755" spans="3:3">
      <c r="C51755" s="1"/>
    </row>
    <row r="51756" spans="3:3">
      <c r="C51756" s="1"/>
    </row>
    <row r="51757" spans="3:3">
      <c r="C51757" s="1"/>
    </row>
    <row r="51758" spans="3:3">
      <c r="C51758" s="1"/>
    </row>
    <row r="51759" spans="3:3">
      <c r="C51759" s="1"/>
    </row>
    <row r="51760" spans="3:3">
      <c r="C51760" s="1"/>
    </row>
    <row r="51761" spans="3:3">
      <c r="C51761" s="1"/>
    </row>
    <row r="51762" spans="3:3">
      <c r="C51762" s="1"/>
    </row>
    <row r="51763" spans="3:3">
      <c r="C51763" s="1"/>
    </row>
    <row r="51764" spans="3:3">
      <c r="C51764" s="1"/>
    </row>
    <row r="51765" spans="3:3">
      <c r="C51765" s="1"/>
    </row>
    <row r="51766" spans="3:3">
      <c r="C51766" s="1"/>
    </row>
    <row r="51767" spans="3:3">
      <c r="C51767" s="1"/>
    </row>
    <row r="51768" spans="3:3">
      <c r="C51768" s="1"/>
    </row>
    <row r="51769" spans="3:3">
      <c r="C51769" s="1"/>
    </row>
    <row r="51770" spans="3:3">
      <c r="C51770" s="1"/>
    </row>
    <row r="51771" spans="3:3">
      <c r="C51771" s="1"/>
    </row>
    <row r="51772" spans="3:3">
      <c r="C51772" s="1"/>
    </row>
    <row r="51773" spans="3:3">
      <c r="C51773" s="1"/>
    </row>
    <row r="51774" spans="3:3">
      <c r="C51774" s="1"/>
    </row>
    <row r="51775" spans="3:3">
      <c r="C51775" s="1"/>
    </row>
    <row r="51776" spans="3:3">
      <c r="C51776" s="1"/>
    </row>
    <row r="51777" spans="3:3">
      <c r="C51777" s="1"/>
    </row>
    <row r="51778" spans="3:3">
      <c r="C51778" s="1"/>
    </row>
    <row r="51779" spans="3:3">
      <c r="C51779" s="1"/>
    </row>
    <row r="51780" spans="3:3">
      <c r="C51780" s="1"/>
    </row>
    <row r="51781" spans="3:3">
      <c r="C51781" s="1"/>
    </row>
    <row r="51782" spans="3:3">
      <c r="C51782" s="1"/>
    </row>
    <row r="51783" spans="3:3">
      <c r="C51783" s="1"/>
    </row>
    <row r="51784" spans="3:3">
      <c r="C51784" s="1"/>
    </row>
    <row r="51785" spans="3:3">
      <c r="C51785" s="1"/>
    </row>
    <row r="51786" spans="3:3">
      <c r="C51786" s="1"/>
    </row>
    <row r="51787" spans="3:3">
      <c r="C51787" s="1"/>
    </row>
    <row r="51788" spans="3:3">
      <c r="C51788" s="1"/>
    </row>
    <row r="51789" spans="3:3">
      <c r="C51789" s="1"/>
    </row>
    <row r="51790" spans="3:3">
      <c r="C51790" s="1"/>
    </row>
    <row r="51791" spans="3:3">
      <c r="C51791" s="1"/>
    </row>
    <row r="51792" spans="3:3">
      <c r="C51792" s="1"/>
    </row>
    <row r="51793" spans="3:3">
      <c r="C51793" s="1"/>
    </row>
    <row r="51794" spans="3:3">
      <c r="C51794" s="1"/>
    </row>
    <row r="51795" spans="3:3">
      <c r="C51795" s="1"/>
    </row>
    <row r="51796" spans="3:3">
      <c r="C51796" s="1"/>
    </row>
    <row r="51797" spans="3:3">
      <c r="C51797" s="1"/>
    </row>
    <row r="51798" spans="3:3">
      <c r="C51798" s="1"/>
    </row>
    <row r="51799" spans="3:3">
      <c r="C51799" s="1"/>
    </row>
    <row r="51800" spans="3:3">
      <c r="C51800" s="1"/>
    </row>
    <row r="51801" spans="3:3">
      <c r="C51801" s="1"/>
    </row>
    <row r="51802" spans="3:3">
      <c r="C51802" s="1"/>
    </row>
    <row r="51803" spans="3:3">
      <c r="C51803" s="1"/>
    </row>
    <row r="51804" spans="3:3">
      <c r="C51804" s="1"/>
    </row>
    <row r="51805" spans="3:3">
      <c r="C51805" s="1"/>
    </row>
    <row r="51806" spans="3:3">
      <c r="C51806" s="1"/>
    </row>
    <row r="51807" spans="3:3">
      <c r="C51807" s="1"/>
    </row>
    <row r="51808" spans="3:3">
      <c r="C51808" s="1"/>
    </row>
    <row r="51809" spans="3:3">
      <c r="C51809" s="1"/>
    </row>
    <row r="51810" spans="3:3">
      <c r="C51810" s="1"/>
    </row>
    <row r="51811" spans="3:3">
      <c r="C51811" s="1"/>
    </row>
    <row r="51812" spans="3:3">
      <c r="C51812" s="1"/>
    </row>
    <row r="51813" spans="3:3">
      <c r="C51813" s="1"/>
    </row>
    <row r="51814" spans="3:3">
      <c r="C51814" s="1"/>
    </row>
    <row r="51815" spans="3:3">
      <c r="C51815" s="1"/>
    </row>
    <row r="51816" spans="3:3">
      <c r="C51816" s="1"/>
    </row>
    <row r="51817" spans="3:3">
      <c r="C51817" s="1"/>
    </row>
    <row r="51818" spans="3:3">
      <c r="C51818" s="1"/>
    </row>
    <row r="51819" spans="3:3">
      <c r="C51819" s="1"/>
    </row>
    <row r="51820" spans="3:3">
      <c r="C51820" s="1"/>
    </row>
    <row r="51821" spans="3:3">
      <c r="C51821" s="1"/>
    </row>
    <row r="51822" spans="3:3">
      <c r="C51822" s="1"/>
    </row>
    <row r="51823" spans="3:3">
      <c r="C51823" s="1"/>
    </row>
    <row r="51824" spans="3:3">
      <c r="C51824" s="1"/>
    </row>
    <row r="51825" spans="3:3">
      <c r="C51825" s="1"/>
    </row>
    <row r="51826" spans="3:3">
      <c r="C51826" s="1"/>
    </row>
    <row r="51827" spans="3:3">
      <c r="C51827" s="1"/>
    </row>
    <row r="51828" spans="3:3">
      <c r="C51828" s="1"/>
    </row>
    <row r="51829" spans="3:3">
      <c r="C51829" s="1"/>
    </row>
    <row r="51830" spans="3:3">
      <c r="C51830" s="1"/>
    </row>
    <row r="51831" spans="3:3">
      <c r="C51831" s="1"/>
    </row>
    <row r="51832" spans="3:3">
      <c r="C51832" s="1"/>
    </row>
    <row r="51833" spans="3:3">
      <c r="C51833" s="1"/>
    </row>
    <row r="51834" spans="3:3">
      <c r="C51834" s="1"/>
    </row>
    <row r="51835" spans="3:3">
      <c r="C51835" s="1"/>
    </row>
    <row r="51836" spans="3:3">
      <c r="C51836" s="1"/>
    </row>
    <row r="51837" spans="3:3">
      <c r="C51837" s="1"/>
    </row>
    <row r="51838" spans="3:3">
      <c r="C51838" s="1"/>
    </row>
    <row r="51839" spans="3:3">
      <c r="C51839" s="1"/>
    </row>
    <row r="51840" spans="3:3">
      <c r="C51840" s="1"/>
    </row>
    <row r="51841" spans="3:3">
      <c r="C51841" s="1"/>
    </row>
    <row r="51842" spans="3:3">
      <c r="C51842" s="1"/>
    </row>
    <row r="51843" spans="3:3">
      <c r="C51843" s="1"/>
    </row>
    <row r="51844" spans="3:3">
      <c r="C51844" s="1"/>
    </row>
    <row r="51845" spans="3:3">
      <c r="C51845" s="1"/>
    </row>
    <row r="51846" spans="3:3">
      <c r="C51846" s="1"/>
    </row>
    <row r="51847" spans="3:3">
      <c r="C51847" s="1"/>
    </row>
    <row r="51848" spans="3:3">
      <c r="C51848" s="1"/>
    </row>
    <row r="51849" spans="3:3">
      <c r="C51849" s="1"/>
    </row>
    <row r="51850" spans="3:3">
      <c r="C51850" s="1"/>
    </row>
    <row r="51851" spans="3:3">
      <c r="C51851" s="1"/>
    </row>
    <row r="51852" spans="3:3">
      <c r="C51852" s="1"/>
    </row>
    <row r="51853" spans="3:3">
      <c r="C51853" s="1"/>
    </row>
    <row r="51854" spans="3:3">
      <c r="C51854" s="1"/>
    </row>
    <row r="51855" spans="3:3">
      <c r="C51855" s="1"/>
    </row>
    <row r="51856" spans="3:3">
      <c r="C51856" s="1"/>
    </row>
    <row r="51857" spans="3:3">
      <c r="C51857" s="1"/>
    </row>
    <row r="51858" spans="3:3">
      <c r="C51858" s="1"/>
    </row>
    <row r="51859" spans="3:3">
      <c r="C51859" s="1"/>
    </row>
    <row r="51860" spans="3:3">
      <c r="C51860" s="1"/>
    </row>
    <row r="51861" spans="3:3">
      <c r="C51861" s="1"/>
    </row>
    <row r="51862" spans="3:3">
      <c r="C51862" s="1"/>
    </row>
    <row r="51863" spans="3:3">
      <c r="C51863" s="1"/>
    </row>
    <row r="51864" spans="3:3">
      <c r="C51864" s="1"/>
    </row>
    <row r="51865" spans="3:3">
      <c r="C51865" s="1"/>
    </row>
    <row r="51866" spans="3:3">
      <c r="C51866" s="1"/>
    </row>
    <row r="51867" spans="3:3">
      <c r="C51867" s="1"/>
    </row>
    <row r="51868" spans="3:3">
      <c r="C51868" s="1"/>
    </row>
    <row r="51869" spans="3:3">
      <c r="C51869" s="1"/>
    </row>
    <row r="51870" spans="3:3">
      <c r="C51870" s="1"/>
    </row>
    <row r="51871" spans="3:3">
      <c r="C51871" s="1"/>
    </row>
    <row r="51872" spans="3:3">
      <c r="C51872" s="1"/>
    </row>
    <row r="51873" spans="3:3">
      <c r="C51873" s="1"/>
    </row>
    <row r="51874" spans="3:3">
      <c r="C51874" s="1"/>
    </row>
    <row r="51875" spans="3:3">
      <c r="C51875" s="1"/>
    </row>
    <row r="51876" spans="3:3">
      <c r="C51876" s="1"/>
    </row>
    <row r="51877" spans="3:3">
      <c r="C51877" s="1"/>
    </row>
    <row r="51878" spans="3:3">
      <c r="C51878" s="1"/>
    </row>
    <row r="51879" spans="3:3">
      <c r="C51879" s="1"/>
    </row>
    <row r="51880" spans="3:3">
      <c r="C51880" s="1"/>
    </row>
    <row r="51881" spans="3:3">
      <c r="C51881" s="1"/>
    </row>
    <row r="51882" spans="3:3">
      <c r="C51882" s="1"/>
    </row>
    <row r="51883" spans="3:3">
      <c r="C51883" s="1"/>
    </row>
    <row r="51884" spans="3:3">
      <c r="C51884" s="1"/>
    </row>
    <row r="51885" spans="3:3">
      <c r="C51885" s="1"/>
    </row>
    <row r="51886" spans="3:3">
      <c r="C51886" s="1"/>
    </row>
    <row r="51887" spans="3:3">
      <c r="C51887" s="1"/>
    </row>
    <row r="51888" spans="3:3">
      <c r="C51888" s="1"/>
    </row>
    <row r="51889" spans="3:3">
      <c r="C51889" s="1"/>
    </row>
    <row r="51890" spans="3:3">
      <c r="C51890" s="1"/>
    </row>
    <row r="51891" spans="3:3">
      <c r="C51891" s="1"/>
    </row>
    <row r="51892" spans="3:3">
      <c r="C51892" s="1"/>
    </row>
    <row r="51893" spans="3:3">
      <c r="C51893" s="1"/>
    </row>
    <row r="51894" spans="3:3">
      <c r="C51894" s="1"/>
    </row>
    <row r="51895" spans="3:3">
      <c r="C51895" s="1"/>
    </row>
    <row r="51896" spans="3:3">
      <c r="C51896" s="1"/>
    </row>
    <row r="51897" spans="3:3">
      <c r="C51897" s="1"/>
    </row>
    <row r="51898" spans="3:3">
      <c r="C51898" s="1"/>
    </row>
    <row r="51899" spans="3:3">
      <c r="C51899" s="1"/>
    </row>
    <row r="51900" spans="3:3">
      <c r="C51900" s="1"/>
    </row>
    <row r="51901" spans="3:3">
      <c r="C51901" s="1"/>
    </row>
    <row r="51902" spans="3:3">
      <c r="C51902" s="1"/>
    </row>
    <row r="51903" spans="3:3">
      <c r="C51903" s="1"/>
    </row>
    <row r="51904" spans="3:3">
      <c r="C51904" s="1"/>
    </row>
    <row r="51905" spans="3:3">
      <c r="C51905" s="1"/>
    </row>
    <row r="51906" spans="3:3">
      <c r="C51906" s="1"/>
    </row>
    <row r="51907" spans="3:3">
      <c r="C51907" s="1"/>
    </row>
    <row r="51908" spans="3:3">
      <c r="C51908" s="1"/>
    </row>
    <row r="51909" spans="3:3">
      <c r="C51909" s="1"/>
    </row>
    <row r="51910" spans="3:3">
      <c r="C51910" s="1"/>
    </row>
    <row r="51911" spans="3:3">
      <c r="C51911" s="1"/>
    </row>
    <row r="51912" spans="3:3">
      <c r="C51912" s="1"/>
    </row>
    <row r="51913" spans="3:3">
      <c r="C51913" s="1"/>
    </row>
    <row r="51914" spans="3:3">
      <c r="C51914" s="1"/>
    </row>
    <row r="51915" spans="3:3">
      <c r="C51915" s="1"/>
    </row>
    <row r="51916" spans="3:3">
      <c r="C51916" s="1"/>
    </row>
    <row r="51917" spans="3:3">
      <c r="C51917" s="1"/>
    </row>
    <row r="51918" spans="3:3">
      <c r="C51918" s="1"/>
    </row>
    <row r="51919" spans="3:3">
      <c r="C51919" s="1"/>
    </row>
    <row r="51920" spans="3:3">
      <c r="C51920" s="1"/>
    </row>
    <row r="51921" spans="3:3">
      <c r="C51921" s="1"/>
    </row>
    <row r="51922" spans="3:3">
      <c r="C51922" s="1"/>
    </row>
    <row r="51923" spans="3:3">
      <c r="C51923" s="1"/>
    </row>
    <row r="51924" spans="3:3">
      <c r="C51924" s="1"/>
    </row>
    <row r="51925" spans="3:3">
      <c r="C51925" s="1"/>
    </row>
    <row r="51926" spans="3:3">
      <c r="C51926" s="1"/>
    </row>
    <row r="51927" spans="3:3">
      <c r="C51927" s="1"/>
    </row>
    <row r="51928" spans="3:3">
      <c r="C51928" s="1"/>
    </row>
    <row r="51929" spans="3:3">
      <c r="C51929" s="1"/>
    </row>
    <row r="51930" spans="3:3">
      <c r="C51930" s="1"/>
    </row>
    <row r="51931" spans="3:3">
      <c r="C51931" s="1"/>
    </row>
    <row r="51932" spans="3:3">
      <c r="C51932" s="1"/>
    </row>
    <row r="51933" spans="3:3">
      <c r="C51933" s="1"/>
    </row>
    <row r="51934" spans="3:3">
      <c r="C51934" s="1"/>
    </row>
    <row r="51935" spans="3:3">
      <c r="C51935" s="1"/>
    </row>
    <row r="51936" spans="3:3">
      <c r="C51936" s="1"/>
    </row>
    <row r="51937" spans="3:3">
      <c r="C51937" s="1"/>
    </row>
    <row r="51938" spans="3:3">
      <c r="C51938" s="1"/>
    </row>
    <row r="51939" spans="3:3">
      <c r="C51939" s="1"/>
    </row>
    <row r="51940" spans="3:3">
      <c r="C51940" s="1"/>
    </row>
    <row r="51941" spans="3:3">
      <c r="C51941" s="1"/>
    </row>
    <row r="51942" spans="3:3">
      <c r="C51942" s="1"/>
    </row>
    <row r="51943" spans="3:3">
      <c r="C51943" s="1"/>
    </row>
    <row r="51944" spans="3:3">
      <c r="C51944" s="1"/>
    </row>
    <row r="51945" spans="3:3">
      <c r="C51945" s="1"/>
    </row>
    <row r="51946" spans="3:3">
      <c r="C51946" s="1"/>
    </row>
    <row r="51947" spans="3:3">
      <c r="C51947" s="1"/>
    </row>
    <row r="51948" spans="3:3">
      <c r="C51948" s="1"/>
    </row>
    <row r="51949" spans="3:3">
      <c r="C51949" s="1"/>
    </row>
    <row r="51950" spans="3:3">
      <c r="C51950" s="1"/>
    </row>
    <row r="51951" spans="3:3">
      <c r="C51951" s="1"/>
    </row>
    <row r="51952" spans="3:3">
      <c r="C51952" s="1"/>
    </row>
    <row r="51953" spans="3:3">
      <c r="C51953" s="1"/>
    </row>
    <row r="51954" spans="3:3">
      <c r="C51954" s="1"/>
    </row>
    <row r="51955" spans="3:3">
      <c r="C51955" s="1"/>
    </row>
    <row r="51956" spans="3:3">
      <c r="C51956" s="1"/>
    </row>
    <row r="51957" spans="3:3">
      <c r="C51957" s="1"/>
    </row>
    <row r="51958" spans="3:3">
      <c r="C51958" s="1"/>
    </row>
    <row r="51959" spans="3:3">
      <c r="C51959" s="1"/>
    </row>
    <row r="51960" spans="3:3">
      <c r="C51960" s="1"/>
    </row>
    <row r="51961" spans="3:3">
      <c r="C51961" s="1"/>
    </row>
    <row r="51962" spans="3:3">
      <c r="C51962" s="1"/>
    </row>
    <row r="51963" spans="3:3">
      <c r="C51963" s="1"/>
    </row>
    <row r="51964" spans="3:3">
      <c r="C51964" s="1"/>
    </row>
    <row r="51965" spans="3:3">
      <c r="C51965" s="1"/>
    </row>
    <row r="51966" spans="3:3">
      <c r="C51966" s="1"/>
    </row>
    <row r="51967" spans="3:3">
      <c r="C51967" s="1"/>
    </row>
    <row r="51968" spans="3:3">
      <c r="C51968" s="1"/>
    </row>
    <row r="51969" spans="3:3">
      <c r="C51969" s="1"/>
    </row>
    <row r="51970" spans="3:3">
      <c r="C51970" s="1"/>
    </row>
    <row r="51971" spans="3:3">
      <c r="C51971" s="1"/>
    </row>
    <row r="51972" spans="3:3">
      <c r="C51972" s="1"/>
    </row>
    <row r="51973" spans="3:3">
      <c r="C51973" s="1"/>
    </row>
    <row r="51974" spans="3:3">
      <c r="C51974" s="1"/>
    </row>
    <row r="51975" spans="3:3">
      <c r="C51975" s="1"/>
    </row>
    <row r="51976" spans="3:3">
      <c r="C51976" s="1"/>
    </row>
    <row r="51977" spans="3:3">
      <c r="C51977" s="1"/>
    </row>
    <row r="51978" spans="3:3">
      <c r="C51978" s="1"/>
    </row>
    <row r="51979" spans="3:3">
      <c r="C51979" s="1"/>
    </row>
    <row r="51980" spans="3:3">
      <c r="C51980" s="1"/>
    </row>
    <row r="51981" spans="3:3">
      <c r="C51981" s="1"/>
    </row>
    <row r="51982" spans="3:3">
      <c r="C51982" s="1"/>
    </row>
    <row r="51983" spans="3:3">
      <c r="C51983" s="1"/>
    </row>
    <row r="51984" spans="3:3">
      <c r="C51984" s="1"/>
    </row>
    <row r="51985" spans="3:3">
      <c r="C51985" s="1"/>
    </row>
    <row r="51986" spans="3:3">
      <c r="C51986" s="1"/>
    </row>
    <row r="51987" spans="3:3">
      <c r="C51987" s="1"/>
    </row>
    <row r="51988" spans="3:3">
      <c r="C51988" s="1"/>
    </row>
    <row r="51989" spans="3:3">
      <c r="C51989" s="1"/>
    </row>
    <row r="51990" spans="3:3">
      <c r="C51990" s="1"/>
    </row>
    <row r="51991" spans="3:3">
      <c r="C51991" s="1"/>
    </row>
    <row r="51992" spans="3:3">
      <c r="C51992" s="1"/>
    </row>
    <row r="51993" spans="3:3">
      <c r="C51993" s="1"/>
    </row>
    <row r="51994" spans="3:3">
      <c r="C51994" s="1"/>
    </row>
    <row r="51995" spans="3:3">
      <c r="C51995" s="1"/>
    </row>
    <row r="51996" spans="3:3">
      <c r="C51996" s="1"/>
    </row>
    <row r="51997" spans="3:3">
      <c r="C51997" s="1"/>
    </row>
    <row r="51998" spans="3:3">
      <c r="C51998" s="1"/>
    </row>
    <row r="51999" spans="3:3">
      <c r="C51999" s="1"/>
    </row>
    <row r="52000" spans="3:3">
      <c r="C52000" s="1"/>
    </row>
    <row r="52001" spans="3:3">
      <c r="C52001" s="1"/>
    </row>
    <row r="52002" spans="3:3">
      <c r="C52002" s="1"/>
    </row>
    <row r="52003" spans="3:3">
      <c r="C52003" s="1"/>
    </row>
    <row r="52004" spans="3:3">
      <c r="C52004" s="1"/>
    </row>
    <row r="52005" spans="3:3">
      <c r="C52005" s="1"/>
    </row>
    <row r="52006" spans="3:3">
      <c r="C52006" s="1"/>
    </row>
    <row r="52007" spans="3:3">
      <c r="C52007" s="1"/>
    </row>
    <row r="52008" spans="3:3">
      <c r="C52008" s="1"/>
    </row>
    <row r="52009" spans="3:3">
      <c r="C52009" s="1"/>
    </row>
    <row r="52010" spans="3:3">
      <c r="C52010" s="1"/>
    </row>
    <row r="52011" spans="3:3">
      <c r="C52011" s="1"/>
    </row>
    <row r="52012" spans="3:3">
      <c r="C52012" s="1"/>
    </row>
    <row r="52013" spans="3:3">
      <c r="C52013" s="1"/>
    </row>
    <row r="52014" spans="3:3">
      <c r="C52014" s="1"/>
    </row>
    <row r="52015" spans="3:3">
      <c r="C52015" s="1"/>
    </row>
    <row r="52016" spans="3:3">
      <c r="C52016" s="1"/>
    </row>
    <row r="52017" spans="3:3">
      <c r="C52017" s="1"/>
    </row>
    <row r="52018" spans="3:3">
      <c r="C52018" s="1"/>
    </row>
    <row r="52019" spans="3:3">
      <c r="C52019" s="1"/>
    </row>
    <row r="52020" spans="3:3">
      <c r="C52020" s="1"/>
    </row>
    <row r="52021" spans="3:3">
      <c r="C52021" s="1"/>
    </row>
    <row r="52022" spans="3:3">
      <c r="C52022" s="1"/>
    </row>
    <row r="52023" spans="3:3">
      <c r="C52023" s="1"/>
    </row>
    <row r="52024" spans="3:3">
      <c r="C52024" s="1"/>
    </row>
    <row r="52025" spans="3:3">
      <c r="C52025" s="1"/>
    </row>
    <row r="52026" spans="3:3">
      <c r="C52026" s="1"/>
    </row>
    <row r="52027" spans="3:3">
      <c r="C52027" s="1"/>
    </row>
    <row r="52028" spans="3:3">
      <c r="C52028" s="1"/>
    </row>
    <row r="52029" spans="3:3">
      <c r="C52029" s="1"/>
    </row>
    <row r="52030" spans="3:3">
      <c r="C52030" s="1"/>
    </row>
    <row r="52031" spans="3:3">
      <c r="C52031" s="1"/>
    </row>
    <row r="52032" spans="3:3">
      <c r="C52032" s="1"/>
    </row>
    <row r="52033" spans="3:3">
      <c r="C52033" s="1"/>
    </row>
    <row r="52034" spans="3:3">
      <c r="C52034" s="1"/>
    </row>
    <row r="52035" spans="3:3">
      <c r="C52035" s="1"/>
    </row>
    <row r="52036" spans="3:3">
      <c r="C52036" s="1"/>
    </row>
    <row r="52037" spans="3:3">
      <c r="C52037" s="1"/>
    </row>
    <row r="52038" spans="3:3">
      <c r="C52038" s="1"/>
    </row>
    <row r="52039" spans="3:3">
      <c r="C52039" s="1"/>
    </row>
    <row r="52040" spans="3:3">
      <c r="C52040" s="1"/>
    </row>
    <row r="52041" spans="3:3">
      <c r="C52041" s="1"/>
    </row>
    <row r="52042" spans="3:3">
      <c r="C52042" s="1"/>
    </row>
    <row r="52043" spans="3:3">
      <c r="C52043" s="1"/>
    </row>
    <row r="52044" spans="3:3">
      <c r="C52044" s="1"/>
    </row>
    <row r="52045" spans="3:3">
      <c r="C52045" s="1"/>
    </row>
    <row r="52046" spans="3:3">
      <c r="C52046" s="1"/>
    </row>
    <row r="52047" spans="3:3">
      <c r="C52047" s="1"/>
    </row>
    <row r="52048" spans="3:3">
      <c r="C52048" s="1"/>
    </row>
    <row r="52049" spans="3:3">
      <c r="C52049" s="1"/>
    </row>
    <row r="52050" spans="3:3">
      <c r="C52050" s="1"/>
    </row>
    <row r="52051" spans="3:3">
      <c r="C52051" s="1"/>
    </row>
    <row r="52052" spans="3:3">
      <c r="C52052" s="1"/>
    </row>
    <row r="52053" spans="3:3">
      <c r="C52053" s="1"/>
    </row>
    <row r="52054" spans="3:3">
      <c r="C52054" s="1"/>
    </row>
    <row r="52055" spans="3:3">
      <c r="C52055" s="1"/>
    </row>
    <row r="52056" spans="3:3">
      <c r="C52056" s="1"/>
    </row>
    <row r="52057" spans="3:3">
      <c r="C52057" s="1"/>
    </row>
    <row r="52058" spans="3:3">
      <c r="C52058" s="1"/>
    </row>
    <row r="52059" spans="3:3">
      <c r="C52059" s="1"/>
    </row>
    <row r="52060" spans="3:3">
      <c r="C52060" s="1"/>
    </row>
    <row r="52061" spans="3:3">
      <c r="C52061" s="1"/>
    </row>
    <row r="52062" spans="3:3">
      <c r="C52062" s="1"/>
    </row>
    <row r="52063" spans="3:3">
      <c r="C52063" s="1"/>
    </row>
    <row r="52064" spans="3:3">
      <c r="C52064" s="1"/>
    </row>
    <row r="52065" spans="3:3">
      <c r="C52065" s="1"/>
    </row>
    <row r="52066" spans="3:3">
      <c r="C52066" s="1"/>
    </row>
    <row r="52067" spans="3:3">
      <c r="C52067" s="1"/>
    </row>
    <row r="52068" spans="3:3">
      <c r="C52068" s="1"/>
    </row>
    <row r="52069" spans="3:3">
      <c r="C52069" s="1"/>
    </row>
    <row r="52070" spans="3:3">
      <c r="C52070" s="1"/>
    </row>
    <row r="52071" spans="3:3">
      <c r="C52071" s="1"/>
    </row>
    <row r="52072" spans="3:3">
      <c r="C52072" s="1"/>
    </row>
    <row r="52073" spans="3:3">
      <c r="C52073" s="1"/>
    </row>
    <row r="52074" spans="3:3">
      <c r="C52074" s="1"/>
    </row>
    <row r="52075" spans="3:3">
      <c r="C52075" s="1"/>
    </row>
    <row r="52076" spans="3:3">
      <c r="C52076" s="1"/>
    </row>
    <row r="52077" spans="3:3">
      <c r="C52077" s="1"/>
    </row>
    <row r="52078" spans="3:3">
      <c r="C52078" s="1"/>
    </row>
    <row r="52079" spans="3:3">
      <c r="C52079" s="1"/>
    </row>
    <row r="52080" spans="3:3">
      <c r="C52080" s="1"/>
    </row>
    <row r="52081" spans="3:3">
      <c r="C52081" s="1"/>
    </row>
    <row r="52082" spans="3:3">
      <c r="C52082" s="1"/>
    </row>
    <row r="52083" spans="3:3">
      <c r="C52083" s="1"/>
    </row>
    <row r="52084" spans="3:3">
      <c r="C52084" s="1"/>
    </row>
    <row r="52085" spans="3:3">
      <c r="C52085" s="1"/>
    </row>
    <row r="52086" spans="3:3">
      <c r="C52086" s="1"/>
    </row>
    <row r="52087" spans="3:3">
      <c r="C52087" s="1"/>
    </row>
    <row r="52088" spans="3:3">
      <c r="C52088" s="1"/>
    </row>
    <row r="52089" spans="3:3">
      <c r="C52089" s="1"/>
    </row>
    <row r="52090" spans="3:3">
      <c r="C52090" s="1"/>
    </row>
    <row r="52091" spans="3:3">
      <c r="C52091" s="1"/>
    </row>
    <row r="52092" spans="3:3">
      <c r="C52092" s="1"/>
    </row>
    <row r="52093" spans="3:3">
      <c r="C52093" s="1"/>
    </row>
    <row r="52094" spans="3:3">
      <c r="C52094" s="1"/>
    </row>
    <row r="52095" spans="3:3">
      <c r="C52095" s="1"/>
    </row>
    <row r="52096" spans="3:3">
      <c r="C52096" s="1"/>
    </row>
    <row r="52097" spans="3:3">
      <c r="C52097" s="1"/>
    </row>
    <row r="52098" spans="3:3">
      <c r="C52098" s="1"/>
    </row>
    <row r="52099" spans="3:3">
      <c r="C52099" s="1"/>
    </row>
    <row r="52100" spans="3:3">
      <c r="C52100" s="1"/>
    </row>
    <row r="52101" spans="3:3">
      <c r="C52101" s="1"/>
    </row>
    <row r="52102" spans="3:3">
      <c r="C52102" s="1"/>
    </row>
    <row r="52103" spans="3:3">
      <c r="C52103" s="1"/>
    </row>
    <row r="52104" spans="3:3">
      <c r="C52104" s="1"/>
    </row>
    <row r="52105" spans="3:3">
      <c r="C52105" s="1"/>
    </row>
    <row r="52106" spans="3:3">
      <c r="C52106" s="1"/>
    </row>
    <row r="52107" spans="3:3">
      <c r="C52107" s="1"/>
    </row>
    <row r="52108" spans="3:3">
      <c r="C52108" s="1"/>
    </row>
    <row r="52109" spans="3:3">
      <c r="C52109" s="1"/>
    </row>
    <row r="52110" spans="3:3">
      <c r="C52110" s="1"/>
    </row>
    <row r="52111" spans="3:3">
      <c r="C52111" s="1"/>
    </row>
    <row r="52112" spans="3:3">
      <c r="C52112" s="1"/>
    </row>
    <row r="52113" spans="3:3">
      <c r="C52113" s="1"/>
    </row>
    <row r="52114" spans="3:3">
      <c r="C52114" s="1"/>
    </row>
    <row r="52115" spans="3:3">
      <c r="C52115" s="1"/>
    </row>
    <row r="52116" spans="3:3">
      <c r="C52116" s="1"/>
    </row>
    <row r="52117" spans="3:3">
      <c r="C52117" s="1"/>
    </row>
    <row r="52118" spans="3:3">
      <c r="C52118" s="1"/>
    </row>
    <row r="52119" spans="3:3">
      <c r="C52119" s="1"/>
    </row>
    <row r="52120" spans="3:3">
      <c r="C52120" s="1"/>
    </row>
    <row r="52121" spans="3:3">
      <c r="C52121" s="1"/>
    </row>
    <row r="52122" spans="3:3">
      <c r="C52122" s="1"/>
    </row>
    <row r="52123" spans="3:3">
      <c r="C52123" s="1"/>
    </row>
    <row r="52124" spans="3:3">
      <c r="C52124" s="1"/>
    </row>
    <row r="52125" spans="3:3">
      <c r="C52125" s="1"/>
    </row>
    <row r="52126" spans="3:3">
      <c r="C52126" s="1"/>
    </row>
    <row r="52127" spans="3:3">
      <c r="C52127" s="1"/>
    </row>
    <row r="52128" spans="3:3">
      <c r="C52128" s="1"/>
    </row>
    <row r="52129" spans="3:3">
      <c r="C52129" s="1"/>
    </row>
    <row r="52130" spans="3:3">
      <c r="C52130" s="1"/>
    </row>
    <row r="52131" spans="3:3">
      <c r="C52131" s="1"/>
    </row>
    <row r="52132" spans="3:3">
      <c r="C52132" s="1"/>
    </row>
    <row r="52133" spans="3:3">
      <c r="C52133" s="1"/>
    </row>
    <row r="52134" spans="3:3">
      <c r="C52134" s="1"/>
    </row>
    <row r="52135" spans="3:3">
      <c r="C52135" s="1"/>
    </row>
    <row r="52136" spans="3:3">
      <c r="C52136" s="1"/>
    </row>
    <row r="52137" spans="3:3">
      <c r="C52137" s="1"/>
    </row>
    <row r="52138" spans="3:3">
      <c r="C52138" s="1"/>
    </row>
    <row r="52139" spans="3:3">
      <c r="C52139" s="1"/>
    </row>
    <row r="52140" spans="3:3">
      <c r="C52140" s="1"/>
    </row>
    <row r="52141" spans="3:3">
      <c r="C52141" s="1"/>
    </row>
    <row r="52142" spans="3:3">
      <c r="C52142" s="1"/>
    </row>
    <row r="52143" spans="3:3">
      <c r="C52143" s="1"/>
    </row>
    <row r="52144" spans="3:3">
      <c r="C52144" s="1"/>
    </row>
    <row r="52145" spans="3:3">
      <c r="C52145" s="1"/>
    </row>
    <row r="52146" spans="3:3">
      <c r="C52146" s="1"/>
    </row>
    <row r="52147" spans="3:3">
      <c r="C52147" s="1"/>
    </row>
    <row r="52148" spans="3:3">
      <c r="C52148" s="1"/>
    </row>
    <row r="52149" spans="3:3">
      <c r="C52149" s="1"/>
    </row>
    <row r="52150" spans="3:3">
      <c r="C52150" s="1"/>
    </row>
    <row r="52151" spans="3:3">
      <c r="C52151" s="1"/>
    </row>
    <row r="52152" spans="3:3">
      <c r="C52152" s="1"/>
    </row>
    <row r="52153" spans="3:3">
      <c r="C52153" s="1"/>
    </row>
    <row r="52154" spans="3:3">
      <c r="C52154" s="1"/>
    </row>
    <row r="52155" spans="3:3">
      <c r="C52155" s="1"/>
    </row>
    <row r="52156" spans="3:3">
      <c r="C52156" s="1"/>
    </row>
    <row r="52157" spans="3:3">
      <c r="C52157" s="1"/>
    </row>
    <row r="52158" spans="3:3">
      <c r="C52158" s="1"/>
    </row>
    <row r="52159" spans="3:3">
      <c r="C52159" s="1"/>
    </row>
    <row r="52160" spans="3:3">
      <c r="C52160" s="1"/>
    </row>
    <row r="52161" spans="3:3">
      <c r="C52161" s="1"/>
    </row>
    <row r="52162" spans="3:3">
      <c r="C52162" s="1"/>
    </row>
    <row r="52163" spans="3:3">
      <c r="C52163" s="1"/>
    </row>
    <row r="52164" spans="3:3">
      <c r="C52164" s="1"/>
    </row>
    <row r="52165" spans="3:3">
      <c r="C52165" s="1"/>
    </row>
    <row r="52166" spans="3:3">
      <c r="C52166" s="1"/>
    </row>
    <row r="52167" spans="3:3">
      <c r="C52167" s="1"/>
    </row>
    <row r="52168" spans="3:3">
      <c r="C52168" s="1"/>
    </row>
    <row r="52169" spans="3:3">
      <c r="C52169" s="1"/>
    </row>
    <row r="52170" spans="3:3">
      <c r="C52170" s="1"/>
    </row>
    <row r="52171" spans="3:3">
      <c r="C52171" s="1"/>
    </row>
    <row r="52172" spans="3:3">
      <c r="C52172" s="1"/>
    </row>
    <row r="52173" spans="3:3">
      <c r="C52173" s="1"/>
    </row>
    <row r="52174" spans="3:3">
      <c r="C52174" s="1"/>
    </row>
    <row r="52175" spans="3:3">
      <c r="C52175" s="1"/>
    </row>
    <row r="52176" spans="3:3">
      <c r="C52176" s="1"/>
    </row>
    <row r="52177" spans="3:3">
      <c r="C52177" s="1"/>
    </row>
    <row r="52178" spans="3:3">
      <c r="C52178" s="1"/>
    </row>
    <row r="52179" spans="3:3">
      <c r="C52179" s="1"/>
    </row>
    <row r="52180" spans="3:3">
      <c r="C52180" s="1"/>
    </row>
    <row r="52181" spans="3:3">
      <c r="C52181" s="1"/>
    </row>
    <row r="52182" spans="3:3">
      <c r="C52182" s="1"/>
    </row>
    <row r="52183" spans="3:3">
      <c r="C52183" s="1"/>
    </row>
    <row r="52184" spans="3:3">
      <c r="C52184" s="1"/>
    </row>
    <row r="52185" spans="3:3">
      <c r="C52185" s="1"/>
    </row>
    <row r="52186" spans="3:3">
      <c r="C52186" s="1"/>
    </row>
    <row r="52187" spans="3:3">
      <c r="C52187" s="1"/>
    </row>
    <row r="52188" spans="3:3">
      <c r="C52188" s="1"/>
    </row>
    <row r="52189" spans="3:3">
      <c r="C52189" s="1"/>
    </row>
    <row r="52190" spans="3:3">
      <c r="C52190" s="1"/>
    </row>
    <row r="52191" spans="3:3">
      <c r="C52191" s="1"/>
    </row>
    <row r="52192" spans="3:3">
      <c r="C52192" s="1"/>
    </row>
    <row r="52193" spans="3:3">
      <c r="C52193" s="1"/>
    </row>
    <row r="52194" spans="3:3">
      <c r="C52194" s="1"/>
    </row>
    <row r="52195" spans="3:3">
      <c r="C52195" s="1"/>
    </row>
    <row r="52196" spans="3:3">
      <c r="C52196" s="1"/>
    </row>
    <row r="52197" spans="3:3">
      <c r="C52197" s="1"/>
    </row>
    <row r="52198" spans="3:3">
      <c r="C52198" s="1"/>
    </row>
    <row r="52199" spans="3:3">
      <c r="C52199" s="1"/>
    </row>
    <row r="52200" spans="3:3">
      <c r="C52200" s="1"/>
    </row>
    <row r="52201" spans="3:3">
      <c r="C52201" s="1"/>
    </row>
    <row r="52202" spans="3:3">
      <c r="C52202" s="1"/>
    </row>
    <row r="52203" spans="3:3">
      <c r="C52203" s="1"/>
    </row>
    <row r="52204" spans="3:3">
      <c r="C52204" s="1"/>
    </row>
    <row r="52205" spans="3:3">
      <c r="C52205" s="1"/>
    </row>
    <row r="52206" spans="3:3">
      <c r="C52206" s="1"/>
    </row>
    <row r="52207" spans="3:3">
      <c r="C52207" s="1"/>
    </row>
    <row r="52208" spans="3:3">
      <c r="C52208" s="1"/>
    </row>
    <row r="52209" spans="3:3">
      <c r="C52209" s="1"/>
    </row>
    <row r="52210" spans="3:3">
      <c r="C52210" s="1"/>
    </row>
    <row r="52211" spans="3:3">
      <c r="C52211" s="1"/>
    </row>
    <row r="52212" spans="3:3">
      <c r="C52212" s="1"/>
    </row>
    <row r="52213" spans="3:3">
      <c r="C52213" s="1"/>
    </row>
    <row r="52214" spans="3:3">
      <c r="C52214" s="1"/>
    </row>
    <row r="52215" spans="3:3">
      <c r="C52215" s="1"/>
    </row>
    <row r="52216" spans="3:3">
      <c r="C52216" s="1"/>
    </row>
    <row r="52217" spans="3:3">
      <c r="C52217" s="1"/>
    </row>
    <row r="52218" spans="3:3">
      <c r="C52218" s="1"/>
    </row>
    <row r="52219" spans="3:3">
      <c r="C52219" s="1"/>
    </row>
    <row r="52220" spans="3:3">
      <c r="C52220" s="1"/>
    </row>
    <row r="52221" spans="3:3">
      <c r="C52221" s="1"/>
    </row>
    <row r="52222" spans="3:3">
      <c r="C52222" s="1"/>
    </row>
    <row r="52223" spans="3:3">
      <c r="C52223" s="1"/>
    </row>
    <row r="52224" spans="3:3">
      <c r="C52224" s="1"/>
    </row>
    <row r="52225" spans="3:3">
      <c r="C52225" s="1"/>
    </row>
    <row r="52226" spans="3:3">
      <c r="C52226" s="1"/>
    </row>
    <row r="52227" spans="3:3">
      <c r="C52227" s="1"/>
    </row>
    <row r="52228" spans="3:3">
      <c r="C52228" s="1"/>
    </row>
    <row r="52229" spans="3:3">
      <c r="C52229" s="1"/>
    </row>
    <row r="52230" spans="3:3">
      <c r="C52230" s="1"/>
    </row>
    <row r="52231" spans="3:3">
      <c r="C52231" s="1"/>
    </row>
    <row r="52232" spans="3:3">
      <c r="C52232" s="1"/>
    </row>
    <row r="52233" spans="3:3">
      <c r="C52233" s="1"/>
    </row>
    <row r="52234" spans="3:3">
      <c r="C52234" s="1"/>
    </row>
    <row r="52235" spans="3:3">
      <c r="C52235" s="1"/>
    </row>
    <row r="52236" spans="3:3">
      <c r="C52236" s="1"/>
    </row>
    <row r="52237" spans="3:3">
      <c r="C52237" s="1"/>
    </row>
    <row r="52238" spans="3:3">
      <c r="C52238" s="1"/>
    </row>
    <row r="52239" spans="3:3">
      <c r="C52239" s="1"/>
    </row>
    <row r="52240" spans="3:3">
      <c r="C52240" s="1"/>
    </row>
    <row r="52241" spans="3:3">
      <c r="C52241" s="1"/>
    </row>
    <row r="52242" spans="3:3">
      <c r="C52242" s="1"/>
    </row>
    <row r="52243" spans="3:3">
      <c r="C52243" s="1"/>
    </row>
    <row r="52244" spans="3:3">
      <c r="C52244" s="1"/>
    </row>
    <row r="52245" spans="3:3">
      <c r="C52245" s="1"/>
    </row>
    <row r="52246" spans="3:3">
      <c r="C52246" s="1"/>
    </row>
    <row r="52247" spans="3:3">
      <c r="C52247" s="1"/>
    </row>
    <row r="52248" spans="3:3">
      <c r="C52248" s="1"/>
    </row>
    <row r="52249" spans="3:3">
      <c r="C52249" s="1"/>
    </row>
    <row r="52250" spans="3:3">
      <c r="C52250" s="1"/>
    </row>
    <row r="52251" spans="3:3">
      <c r="C52251" s="1"/>
    </row>
    <row r="52252" spans="3:3">
      <c r="C52252" s="1"/>
    </row>
    <row r="52253" spans="3:3">
      <c r="C52253" s="1"/>
    </row>
    <row r="52254" spans="3:3">
      <c r="C52254" s="1"/>
    </row>
    <row r="52255" spans="3:3">
      <c r="C52255" s="1"/>
    </row>
    <row r="52256" spans="3:3">
      <c r="C52256" s="1"/>
    </row>
    <row r="52257" spans="3:3">
      <c r="C52257" s="1"/>
    </row>
    <row r="52258" spans="3:3">
      <c r="C52258" s="1"/>
    </row>
    <row r="52259" spans="3:3">
      <c r="C52259" s="1"/>
    </row>
    <row r="52260" spans="3:3">
      <c r="C52260" s="1"/>
    </row>
    <row r="52261" spans="3:3">
      <c r="C52261" s="1"/>
    </row>
    <row r="52262" spans="3:3">
      <c r="C52262" s="1"/>
    </row>
    <row r="52263" spans="3:3">
      <c r="C52263" s="1"/>
    </row>
    <row r="52264" spans="3:3">
      <c r="C52264" s="1"/>
    </row>
    <row r="52265" spans="3:3">
      <c r="C52265" s="1"/>
    </row>
    <row r="52266" spans="3:3">
      <c r="C52266" s="1"/>
    </row>
    <row r="52267" spans="3:3">
      <c r="C52267" s="1"/>
    </row>
    <row r="52268" spans="3:3">
      <c r="C52268" s="1"/>
    </row>
    <row r="52269" spans="3:3">
      <c r="C52269" s="1"/>
    </row>
    <row r="52270" spans="3:3">
      <c r="C52270" s="1"/>
    </row>
    <row r="52271" spans="3:3">
      <c r="C52271" s="1"/>
    </row>
    <row r="52272" spans="3:3">
      <c r="C52272" s="1"/>
    </row>
    <row r="52273" spans="3:3">
      <c r="C52273" s="1"/>
    </row>
    <row r="52274" spans="3:3">
      <c r="C52274" s="1"/>
    </row>
    <row r="52275" spans="3:3">
      <c r="C52275" s="1"/>
    </row>
    <row r="52276" spans="3:3">
      <c r="C52276" s="1"/>
    </row>
    <row r="52277" spans="3:3">
      <c r="C52277" s="1"/>
    </row>
    <row r="52278" spans="3:3">
      <c r="C52278" s="1"/>
    </row>
    <row r="52279" spans="3:3">
      <c r="C52279" s="1"/>
    </row>
    <row r="52280" spans="3:3">
      <c r="C52280" s="1"/>
    </row>
    <row r="52281" spans="3:3">
      <c r="C52281" s="1"/>
    </row>
    <row r="52282" spans="3:3">
      <c r="C52282" s="1"/>
    </row>
    <row r="52283" spans="3:3">
      <c r="C52283" s="1"/>
    </row>
    <row r="52284" spans="3:3">
      <c r="C52284" s="1"/>
    </row>
    <row r="52285" spans="3:3">
      <c r="C52285" s="1"/>
    </row>
    <row r="52286" spans="3:3">
      <c r="C52286" s="1"/>
    </row>
    <row r="52287" spans="3:3">
      <c r="C52287" s="1"/>
    </row>
    <row r="52288" spans="3:3">
      <c r="C52288" s="1"/>
    </row>
    <row r="52289" spans="3:3">
      <c r="C52289" s="1"/>
    </row>
    <row r="52290" spans="3:3">
      <c r="C52290" s="1"/>
    </row>
    <row r="52291" spans="3:3">
      <c r="C52291" s="1"/>
    </row>
    <row r="52292" spans="3:3">
      <c r="C52292" s="1"/>
    </row>
    <row r="52293" spans="3:3">
      <c r="C52293" s="1"/>
    </row>
    <row r="52294" spans="3:3">
      <c r="C52294" s="1"/>
    </row>
    <row r="52295" spans="3:3">
      <c r="C52295" s="1"/>
    </row>
    <row r="52296" spans="3:3">
      <c r="C52296" s="1"/>
    </row>
    <row r="52297" spans="3:3">
      <c r="C52297" s="1"/>
    </row>
    <row r="52298" spans="3:3">
      <c r="C52298" s="1"/>
    </row>
    <row r="52299" spans="3:3">
      <c r="C52299" s="1"/>
    </row>
    <row r="52300" spans="3:3">
      <c r="C52300" s="1"/>
    </row>
    <row r="52301" spans="3:3">
      <c r="C52301" s="1"/>
    </row>
    <row r="52302" spans="3:3">
      <c r="C52302" s="1"/>
    </row>
    <row r="52303" spans="3:3">
      <c r="C52303" s="1"/>
    </row>
    <row r="52304" spans="3:3">
      <c r="C52304" s="1"/>
    </row>
    <row r="52305" spans="3:3">
      <c r="C52305" s="1"/>
    </row>
    <row r="52306" spans="3:3">
      <c r="C52306" s="1"/>
    </row>
    <row r="52307" spans="3:3">
      <c r="C52307" s="1"/>
    </row>
    <row r="52308" spans="3:3">
      <c r="C52308" s="1"/>
    </row>
    <row r="52309" spans="3:3">
      <c r="C52309" s="1"/>
    </row>
    <row r="52310" spans="3:3">
      <c r="C52310" s="1"/>
    </row>
    <row r="52311" spans="3:3">
      <c r="C52311" s="1"/>
    </row>
    <row r="52312" spans="3:3">
      <c r="C52312" s="1"/>
    </row>
    <row r="52313" spans="3:3">
      <c r="C52313" s="1"/>
    </row>
    <row r="52314" spans="3:3">
      <c r="C52314" s="1"/>
    </row>
    <row r="52315" spans="3:3">
      <c r="C52315" s="1"/>
    </row>
    <row r="52316" spans="3:3">
      <c r="C52316" s="1"/>
    </row>
    <row r="52317" spans="3:3">
      <c r="C52317" s="1"/>
    </row>
    <row r="52318" spans="3:3">
      <c r="C52318" s="1"/>
    </row>
    <row r="52319" spans="3:3">
      <c r="C52319" s="1"/>
    </row>
    <row r="52320" spans="3:3">
      <c r="C52320" s="1"/>
    </row>
    <row r="52321" spans="3:3">
      <c r="C52321" s="1"/>
    </row>
    <row r="52322" spans="3:3">
      <c r="C52322" s="1"/>
    </row>
    <row r="52323" spans="3:3">
      <c r="C52323" s="1"/>
    </row>
    <row r="52324" spans="3:3">
      <c r="C52324" s="1"/>
    </row>
    <row r="52325" spans="3:3">
      <c r="C52325" s="1"/>
    </row>
    <row r="52326" spans="3:3">
      <c r="C52326" s="1"/>
    </row>
    <row r="52327" spans="3:3">
      <c r="C52327" s="1"/>
    </row>
    <row r="52328" spans="3:3">
      <c r="C52328" s="1"/>
    </row>
    <row r="52329" spans="3:3">
      <c r="C52329" s="1"/>
    </row>
    <row r="52330" spans="3:3">
      <c r="C52330" s="1"/>
    </row>
    <row r="52331" spans="3:3">
      <c r="C52331" s="1"/>
    </row>
    <row r="52332" spans="3:3">
      <c r="C52332" s="1"/>
    </row>
    <row r="52333" spans="3:3">
      <c r="C52333" s="1"/>
    </row>
    <row r="52334" spans="3:3">
      <c r="C52334" s="1"/>
    </row>
    <row r="52335" spans="3:3">
      <c r="C52335" s="1"/>
    </row>
    <row r="52336" spans="3:3">
      <c r="C52336" s="1"/>
    </row>
    <row r="52337" spans="3:3">
      <c r="C52337" s="1"/>
    </row>
    <row r="52338" spans="3:3">
      <c r="C52338" s="1"/>
    </row>
    <row r="52339" spans="3:3">
      <c r="C52339" s="1"/>
    </row>
    <row r="52340" spans="3:3">
      <c r="C52340" s="1"/>
    </row>
    <row r="52341" spans="3:3">
      <c r="C52341" s="1"/>
    </row>
    <row r="52342" spans="3:3">
      <c r="C52342" s="1"/>
    </row>
    <row r="52343" spans="3:3">
      <c r="C52343" s="1"/>
    </row>
    <row r="52344" spans="3:3">
      <c r="C52344" s="1"/>
    </row>
    <row r="52345" spans="3:3">
      <c r="C52345" s="1"/>
    </row>
    <row r="52346" spans="3:3">
      <c r="C52346" s="1"/>
    </row>
    <row r="52347" spans="3:3">
      <c r="C52347" s="1"/>
    </row>
    <row r="52348" spans="3:3">
      <c r="C52348" s="1"/>
    </row>
    <row r="52349" spans="3:3">
      <c r="C52349" s="1"/>
    </row>
    <row r="52350" spans="3:3">
      <c r="C52350" s="1"/>
    </row>
    <row r="52351" spans="3:3">
      <c r="C52351" s="1"/>
    </row>
    <row r="52352" spans="3:3">
      <c r="C52352" s="1"/>
    </row>
    <row r="52353" spans="3:3">
      <c r="C52353" s="1"/>
    </row>
    <row r="52354" spans="3:3">
      <c r="C52354" s="1"/>
    </row>
    <row r="52355" spans="3:3">
      <c r="C52355" s="1"/>
    </row>
    <row r="52356" spans="3:3">
      <c r="C52356" s="1"/>
    </row>
    <row r="52357" spans="3:3">
      <c r="C52357" s="1"/>
    </row>
    <row r="52358" spans="3:3">
      <c r="C52358" s="1"/>
    </row>
    <row r="52359" spans="3:3">
      <c r="C52359" s="1"/>
    </row>
    <row r="52360" spans="3:3">
      <c r="C52360" s="1"/>
    </row>
    <row r="52361" spans="3:3">
      <c r="C52361" s="1"/>
    </row>
    <row r="52362" spans="3:3">
      <c r="C52362" s="1"/>
    </row>
    <row r="52363" spans="3:3">
      <c r="C52363" s="1"/>
    </row>
    <row r="52364" spans="3:3">
      <c r="C52364" s="1"/>
    </row>
    <row r="52365" spans="3:3">
      <c r="C52365" s="1"/>
    </row>
    <row r="52366" spans="3:3">
      <c r="C52366" s="1"/>
    </row>
    <row r="52367" spans="3:3">
      <c r="C52367" s="1"/>
    </row>
    <row r="52368" spans="3:3">
      <c r="C52368" s="1"/>
    </row>
    <row r="52369" spans="3:3">
      <c r="C52369" s="1"/>
    </row>
    <row r="52370" spans="3:3">
      <c r="C52370" s="1"/>
    </row>
    <row r="52371" spans="3:3">
      <c r="C52371" s="1"/>
    </row>
    <row r="52372" spans="3:3">
      <c r="C52372" s="1"/>
    </row>
    <row r="52373" spans="3:3">
      <c r="C52373" s="1"/>
    </row>
    <row r="52374" spans="3:3">
      <c r="C52374" s="1"/>
    </row>
    <row r="52375" spans="3:3">
      <c r="C52375" s="1"/>
    </row>
    <row r="52376" spans="3:3">
      <c r="C52376" s="1"/>
    </row>
    <row r="52377" spans="3:3">
      <c r="C52377" s="1"/>
    </row>
    <row r="52378" spans="3:3">
      <c r="C52378" s="1"/>
    </row>
    <row r="52379" spans="3:3">
      <c r="C52379" s="1"/>
    </row>
    <row r="52380" spans="3:3">
      <c r="C52380" s="1"/>
    </row>
    <row r="52381" spans="3:3">
      <c r="C52381" s="1"/>
    </row>
    <row r="52382" spans="3:3">
      <c r="C52382" s="1"/>
    </row>
    <row r="52383" spans="3:3">
      <c r="C52383" s="1"/>
    </row>
    <row r="52384" spans="3:3">
      <c r="C52384" s="1"/>
    </row>
    <row r="52385" spans="3:3">
      <c r="C52385" s="1"/>
    </row>
    <row r="52386" spans="3:3">
      <c r="C52386" s="1"/>
    </row>
    <row r="52387" spans="3:3">
      <c r="C52387" s="1"/>
    </row>
    <row r="52388" spans="3:3">
      <c r="C52388" s="1"/>
    </row>
    <row r="52389" spans="3:3">
      <c r="C52389" s="1"/>
    </row>
    <row r="52390" spans="3:3">
      <c r="C52390" s="1"/>
    </row>
    <row r="52391" spans="3:3">
      <c r="C52391" s="1"/>
    </row>
    <row r="52392" spans="3:3">
      <c r="C52392" s="1"/>
    </row>
    <row r="52393" spans="3:3">
      <c r="C52393" s="1"/>
    </row>
    <row r="52394" spans="3:3">
      <c r="C52394" s="1"/>
    </row>
    <row r="52395" spans="3:3">
      <c r="C52395" s="1"/>
    </row>
    <row r="52396" spans="3:3">
      <c r="C52396" s="1"/>
    </row>
    <row r="52397" spans="3:3">
      <c r="C52397" s="1"/>
    </row>
    <row r="52398" spans="3:3">
      <c r="C52398" s="1"/>
    </row>
    <row r="52399" spans="3:3">
      <c r="C52399" s="1"/>
    </row>
    <row r="52400" spans="3:3">
      <c r="C52400" s="1"/>
    </row>
    <row r="52401" spans="3:3">
      <c r="C52401" s="1"/>
    </row>
    <row r="52402" spans="3:3">
      <c r="C52402" s="1"/>
    </row>
    <row r="52403" spans="3:3">
      <c r="C52403" s="1"/>
    </row>
    <row r="52404" spans="3:3">
      <c r="C52404" s="1"/>
    </row>
    <row r="52405" spans="3:3">
      <c r="C52405" s="1"/>
    </row>
    <row r="52406" spans="3:3">
      <c r="C52406" s="1"/>
    </row>
    <row r="52407" spans="3:3">
      <c r="C52407" s="1"/>
    </row>
    <row r="52408" spans="3:3">
      <c r="C52408" s="1"/>
    </row>
    <row r="52409" spans="3:3">
      <c r="C52409" s="1"/>
    </row>
    <row r="52410" spans="3:3">
      <c r="C52410" s="1"/>
    </row>
    <row r="52411" spans="3:3">
      <c r="C52411" s="1"/>
    </row>
    <row r="52412" spans="3:3">
      <c r="C52412" s="1"/>
    </row>
    <row r="52413" spans="3:3">
      <c r="C52413" s="1"/>
    </row>
    <row r="52414" spans="3:3">
      <c r="C52414" s="1"/>
    </row>
    <row r="52415" spans="3:3">
      <c r="C52415" s="1"/>
    </row>
    <row r="52416" spans="3:3">
      <c r="C52416" s="1"/>
    </row>
    <row r="52417" spans="3:3">
      <c r="C52417" s="1"/>
    </row>
    <row r="52418" spans="3:3">
      <c r="C52418" s="1"/>
    </row>
    <row r="52419" spans="3:3">
      <c r="C52419" s="1"/>
    </row>
    <row r="52420" spans="3:3">
      <c r="C52420" s="1"/>
    </row>
    <row r="52421" spans="3:3">
      <c r="C52421" s="1"/>
    </row>
    <row r="52422" spans="3:3">
      <c r="C52422" s="1"/>
    </row>
    <row r="52423" spans="3:3">
      <c r="C52423" s="1"/>
    </row>
    <row r="52424" spans="3:3">
      <c r="C52424" s="1"/>
    </row>
    <row r="52425" spans="3:3">
      <c r="C52425" s="1"/>
    </row>
    <row r="52426" spans="3:3">
      <c r="C52426" s="1"/>
    </row>
    <row r="52427" spans="3:3">
      <c r="C52427" s="1"/>
    </row>
    <row r="52428" spans="3:3">
      <c r="C52428" s="1"/>
    </row>
    <row r="52429" spans="3:3">
      <c r="C52429" s="1"/>
    </row>
    <row r="52430" spans="3:3">
      <c r="C52430" s="1"/>
    </row>
    <row r="52431" spans="3:3">
      <c r="C52431" s="1"/>
    </row>
    <row r="52432" spans="3:3">
      <c r="C52432" s="1"/>
    </row>
    <row r="52433" spans="3:3">
      <c r="C52433" s="1"/>
    </row>
    <row r="52434" spans="3:3">
      <c r="C52434" s="1"/>
    </row>
    <row r="52435" spans="3:3">
      <c r="C52435" s="1"/>
    </row>
    <row r="52436" spans="3:3">
      <c r="C52436" s="1"/>
    </row>
    <row r="52437" spans="3:3">
      <c r="C52437" s="1"/>
    </row>
    <row r="52438" spans="3:3">
      <c r="C52438" s="1"/>
    </row>
    <row r="52439" spans="3:3">
      <c r="C52439" s="1"/>
    </row>
    <row r="52440" spans="3:3">
      <c r="C52440" s="1"/>
    </row>
    <row r="52441" spans="3:3">
      <c r="C52441" s="1"/>
    </row>
    <row r="52442" spans="3:3">
      <c r="C52442" s="1"/>
    </row>
    <row r="52443" spans="3:3">
      <c r="C52443" s="1"/>
    </row>
    <row r="52444" spans="3:3">
      <c r="C52444" s="1"/>
    </row>
    <row r="52445" spans="3:3">
      <c r="C52445" s="1"/>
    </row>
    <row r="52446" spans="3:3">
      <c r="C52446" s="1"/>
    </row>
    <row r="52447" spans="3:3">
      <c r="C52447" s="1"/>
    </row>
    <row r="52448" spans="3:3">
      <c r="C52448" s="1"/>
    </row>
    <row r="52449" spans="3:3">
      <c r="C52449" s="1"/>
    </row>
    <row r="52450" spans="3:3">
      <c r="C52450" s="1"/>
    </row>
    <row r="52451" spans="3:3">
      <c r="C52451" s="1"/>
    </row>
    <row r="52452" spans="3:3">
      <c r="C52452" s="1"/>
    </row>
    <row r="52453" spans="3:3">
      <c r="C52453" s="1"/>
    </row>
    <row r="52454" spans="3:3">
      <c r="C52454" s="1"/>
    </row>
    <row r="52455" spans="3:3">
      <c r="C52455" s="1"/>
    </row>
    <row r="52456" spans="3:3">
      <c r="C52456" s="1"/>
    </row>
    <row r="52457" spans="3:3">
      <c r="C52457" s="1"/>
    </row>
    <row r="52458" spans="3:3">
      <c r="C52458" s="1"/>
    </row>
    <row r="52459" spans="3:3">
      <c r="C52459" s="1"/>
    </row>
    <row r="52460" spans="3:3">
      <c r="C52460" s="1"/>
    </row>
    <row r="52461" spans="3:3">
      <c r="C52461" s="1"/>
    </row>
    <row r="52462" spans="3:3">
      <c r="C52462" s="1"/>
    </row>
    <row r="52463" spans="3:3">
      <c r="C52463" s="1"/>
    </row>
    <row r="52464" spans="3:3">
      <c r="C52464" s="1"/>
    </row>
    <row r="52465" spans="3:3">
      <c r="C52465" s="1"/>
    </row>
    <row r="52466" spans="3:3">
      <c r="C52466" s="1"/>
    </row>
    <row r="52467" spans="3:3">
      <c r="C52467" s="1"/>
    </row>
    <row r="52468" spans="3:3">
      <c r="C52468" s="1"/>
    </row>
    <row r="52469" spans="3:3">
      <c r="C52469" s="1"/>
    </row>
    <row r="52470" spans="3:3">
      <c r="C52470" s="1"/>
    </row>
    <row r="52471" spans="3:3">
      <c r="C52471" s="1"/>
    </row>
    <row r="52472" spans="3:3">
      <c r="C52472" s="1"/>
    </row>
    <row r="52473" spans="3:3">
      <c r="C52473" s="1"/>
    </row>
    <row r="52474" spans="3:3">
      <c r="C52474" s="1"/>
    </row>
    <row r="52475" spans="3:3">
      <c r="C52475" s="1"/>
    </row>
    <row r="52476" spans="3:3">
      <c r="C52476" s="1"/>
    </row>
    <row r="52477" spans="3:3">
      <c r="C52477" s="1"/>
    </row>
    <row r="52478" spans="3:3">
      <c r="C52478" s="1"/>
    </row>
    <row r="52479" spans="3:3">
      <c r="C52479" s="1"/>
    </row>
    <row r="52480" spans="3:3">
      <c r="C52480" s="1"/>
    </row>
    <row r="52481" spans="3:3">
      <c r="C52481" s="1"/>
    </row>
    <row r="52482" spans="3:3">
      <c r="C52482" s="1"/>
    </row>
    <row r="52483" spans="3:3">
      <c r="C52483" s="1"/>
    </row>
    <row r="52484" spans="3:3">
      <c r="C52484" s="1"/>
    </row>
    <row r="52485" spans="3:3">
      <c r="C52485" s="1"/>
    </row>
    <row r="52486" spans="3:3">
      <c r="C52486" s="1"/>
    </row>
    <row r="52487" spans="3:3">
      <c r="C52487" s="1"/>
    </row>
    <row r="52488" spans="3:3">
      <c r="C52488" s="1"/>
    </row>
    <row r="52489" spans="3:3">
      <c r="C52489" s="1"/>
    </row>
    <row r="52490" spans="3:3">
      <c r="C52490" s="1"/>
    </row>
    <row r="52491" spans="3:3">
      <c r="C52491" s="1"/>
    </row>
    <row r="52492" spans="3:3">
      <c r="C52492" s="1"/>
    </row>
    <row r="52493" spans="3:3">
      <c r="C52493" s="1"/>
    </row>
    <row r="52494" spans="3:3">
      <c r="C52494" s="1"/>
    </row>
    <row r="52495" spans="3:3">
      <c r="C52495" s="1"/>
    </row>
    <row r="52496" spans="3:3">
      <c r="C52496" s="1"/>
    </row>
    <row r="52497" spans="3:3">
      <c r="C52497" s="1"/>
    </row>
    <row r="52498" spans="3:3">
      <c r="C52498" s="1"/>
    </row>
    <row r="52499" spans="3:3">
      <c r="C52499" s="1"/>
    </row>
    <row r="52500" spans="3:3">
      <c r="C52500" s="1"/>
    </row>
    <row r="52501" spans="3:3">
      <c r="C52501" s="1"/>
    </row>
    <row r="52502" spans="3:3">
      <c r="C52502" s="1"/>
    </row>
    <row r="52503" spans="3:3">
      <c r="C52503" s="1"/>
    </row>
    <row r="52504" spans="3:3">
      <c r="C52504" s="1"/>
    </row>
    <row r="52505" spans="3:3">
      <c r="C52505" s="1"/>
    </row>
    <row r="52506" spans="3:3">
      <c r="C52506" s="1"/>
    </row>
    <row r="52507" spans="3:3">
      <c r="C52507" s="1"/>
    </row>
    <row r="52508" spans="3:3">
      <c r="C52508" s="1"/>
    </row>
    <row r="52509" spans="3:3">
      <c r="C52509" s="1"/>
    </row>
    <row r="52510" spans="3:3">
      <c r="C52510" s="1"/>
    </row>
    <row r="52511" spans="3:3">
      <c r="C52511" s="1"/>
    </row>
    <row r="52512" spans="3:3">
      <c r="C52512" s="1"/>
    </row>
    <row r="52513" spans="3:3">
      <c r="C52513" s="1"/>
    </row>
    <row r="52514" spans="3:3">
      <c r="C52514" s="1"/>
    </row>
    <row r="52515" spans="3:3">
      <c r="C52515" s="1"/>
    </row>
    <row r="52516" spans="3:3">
      <c r="C52516" s="1"/>
    </row>
    <row r="52517" spans="3:3">
      <c r="C52517" s="1"/>
    </row>
    <row r="52518" spans="3:3">
      <c r="C52518" s="1"/>
    </row>
    <row r="52519" spans="3:3">
      <c r="C52519" s="1"/>
    </row>
    <row r="52520" spans="3:3">
      <c r="C52520" s="1"/>
    </row>
    <row r="52521" spans="3:3">
      <c r="C52521" s="1"/>
    </row>
    <row r="52522" spans="3:3">
      <c r="C52522" s="1"/>
    </row>
    <row r="52523" spans="3:3">
      <c r="C52523" s="1"/>
    </row>
    <row r="52524" spans="3:3">
      <c r="C52524" s="1"/>
    </row>
    <row r="52525" spans="3:3">
      <c r="C52525" s="1"/>
    </row>
    <row r="52526" spans="3:3">
      <c r="C52526" s="1"/>
    </row>
    <row r="52527" spans="3:3">
      <c r="C52527" s="1"/>
    </row>
    <row r="52528" spans="3:3">
      <c r="C52528" s="1"/>
    </row>
    <row r="52529" spans="3:3">
      <c r="C52529" s="1"/>
    </row>
    <row r="52530" spans="3:3">
      <c r="C52530" s="1"/>
    </row>
    <row r="52531" spans="3:3">
      <c r="C52531" s="1"/>
    </row>
    <row r="52532" spans="3:3">
      <c r="C52532" s="1"/>
    </row>
    <row r="52533" spans="3:3">
      <c r="C52533" s="1"/>
    </row>
    <row r="52534" spans="3:3">
      <c r="C52534" s="1"/>
    </row>
    <row r="52535" spans="3:3">
      <c r="C52535" s="1"/>
    </row>
    <row r="52536" spans="3:3">
      <c r="C52536" s="1"/>
    </row>
    <row r="52537" spans="3:3">
      <c r="C52537" s="1"/>
    </row>
    <row r="52538" spans="3:3">
      <c r="C52538" s="1"/>
    </row>
    <row r="52539" spans="3:3">
      <c r="C52539" s="1"/>
    </row>
    <row r="52540" spans="3:3">
      <c r="C52540" s="1"/>
    </row>
    <row r="52541" spans="3:3">
      <c r="C52541" s="1"/>
    </row>
    <row r="52542" spans="3:3">
      <c r="C52542" s="1"/>
    </row>
    <row r="52543" spans="3:3">
      <c r="C52543" s="1"/>
    </row>
    <row r="52544" spans="3:3">
      <c r="C52544" s="1"/>
    </row>
    <row r="52545" spans="3:3">
      <c r="C52545" s="1"/>
    </row>
    <row r="52546" spans="3:3">
      <c r="C52546" s="1"/>
    </row>
    <row r="52547" spans="3:3">
      <c r="C52547" s="1"/>
    </row>
    <row r="52548" spans="3:3">
      <c r="C52548" s="1"/>
    </row>
    <row r="52549" spans="3:3">
      <c r="C52549" s="1"/>
    </row>
    <row r="52550" spans="3:3">
      <c r="C52550" s="1"/>
    </row>
    <row r="52551" spans="3:3">
      <c r="C52551" s="1"/>
    </row>
    <row r="52552" spans="3:3">
      <c r="C52552" s="1"/>
    </row>
    <row r="52553" spans="3:3">
      <c r="C52553" s="1"/>
    </row>
    <row r="52554" spans="3:3">
      <c r="C52554" s="1"/>
    </row>
    <row r="52555" spans="3:3">
      <c r="C52555" s="1"/>
    </row>
    <row r="52556" spans="3:3">
      <c r="C52556" s="1"/>
    </row>
    <row r="52557" spans="3:3">
      <c r="C52557" s="1"/>
    </row>
    <row r="52558" spans="3:3">
      <c r="C52558" s="1"/>
    </row>
    <row r="52559" spans="3:3">
      <c r="C52559" s="1"/>
    </row>
    <row r="52560" spans="3:3">
      <c r="C52560" s="1"/>
    </row>
    <row r="52561" spans="3:3">
      <c r="C52561" s="1"/>
    </row>
    <row r="52562" spans="3:3">
      <c r="C52562" s="1"/>
    </row>
    <row r="52563" spans="3:3">
      <c r="C52563" s="1"/>
    </row>
    <row r="52564" spans="3:3">
      <c r="C52564" s="1"/>
    </row>
    <row r="52565" spans="3:3">
      <c r="C52565" s="1"/>
    </row>
    <row r="52566" spans="3:3">
      <c r="C52566" s="1"/>
    </row>
    <row r="52567" spans="3:3">
      <c r="C52567" s="1"/>
    </row>
    <row r="52568" spans="3:3">
      <c r="C52568" s="1"/>
    </row>
    <row r="52569" spans="3:3">
      <c r="C52569" s="1"/>
    </row>
    <row r="52570" spans="3:3">
      <c r="C52570" s="1"/>
    </row>
    <row r="52571" spans="3:3">
      <c r="C52571" s="1"/>
    </row>
    <row r="52572" spans="3:3">
      <c r="C52572" s="1"/>
    </row>
    <row r="52573" spans="3:3">
      <c r="C52573" s="1"/>
    </row>
    <row r="52574" spans="3:3">
      <c r="C52574" s="1"/>
    </row>
    <row r="52575" spans="3:3">
      <c r="C52575" s="1"/>
    </row>
    <row r="52576" spans="3:3">
      <c r="C52576" s="1"/>
    </row>
    <row r="52577" spans="3:3">
      <c r="C52577" s="1"/>
    </row>
    <row r="52578" spans="3:3">
      <c r="C52578" s="1"/>
    </row>
    <row r="52579" spans="3:3">
      <c r="C52579" s="1"/>
    </row>
    <row r="52580" spans="3:3">
      <c r="C52580" s="1"/>
    </row>
    <row r="52581" spans="3:3">
      <c r="C52581" s="1"/>
    </row>
    <row r="52582" spans="3:3">
      <c r="C52582" s="1"/>
    </row>
    <row r="52583" spans="3:3">
      <c r="C52583" s="1"/>
    </row>
    <row r="52584" spans="3:3">
      <c r="C52584" s="1"/>
    </row>
    <row r="52585" spans="3:3">
      <c r="C52585" s="1"/>
    </row>
    <row r="52586" spans="3:3">
      <c r="C52586" s="1"/>
    </row>
    <row r="52587" spans="3:3">
      <c r="C52587" s="1"/>
    </row>
    <row r="52588" spans="3:3">
      <c r="C52588" s="1"/>
    </row>
    <row r="52589" spans="3:3">
      <c r="C52589" s="1"/>
    </row>
    <row r="52590" spans="3:3">
      <c r="C52590" s="1"/>
    </row>
    <row r="52591" spans="3:3">
      <c r="C52591" s="1"/>
    </row>
    <row r="52592" spans="3:3">
      <c r="C52592" s="1"/>
    </row>
    <row r="52593" spans="3:3">
      <c r="C52593" s="1"/>
    </row>
    <row r="52594" spans="3:3">
      <c r="C52594" s="1"/>
    </row>
    <row r="52595" spans="3:3">
      <c r="C52595" s="1"/>
    </row>
    <row r="52596" spans="3:3">
      <c r="C52596" s="1"/>
    </row>
    <row r="52597" spans="3:3">
      <c r="C52597" s="1"/>
    </row>
    <row r="52598" spans="3:3">
      <c r="C52598" s="1"/>
    </row>
    <row r="52599" spans="3:3">
      <c r="C52599" s="1"/>
    </row>
    <row r="52600" spans="3:3">
      <c r="C52600" s="1"/>
    </row>
    <row r="52601" spans="3:3">
      <c r="C52601" s="1"/>
    </row>
    <row r="52602" spans="3:3">
      <c r="C52602" s="1"/>
    </row>
    <row r="52603" spans="3:3">
      <c r="C52603" s="1"/>
    </row>
    <row r="52604" spans="3:3">
      <c r="C52604" s="1"/>
    </row>
    <row r="52605" spans="3:3">
      <c r="C52605" s="1"/>
    </row>
    <row r="52606" spans="3:3">
      <c r="C52606" s="1"/>
    </row>
    <row r="52607" spans="3:3">
      <c r="C52607" s="1"/>
    </row>
    <row r="52608" spans="3:3">
      <c r="C52608" s="1"/>
    </row>
    <row r="52609" spans="3:3">
      <c r="C52609" s="1"/>
    </row>
    <row r="52610" spans="3:3">
      <c r="C52610" s="1"/>
    </row>
    <row r="52611" spans="3:3">
      <c r="C52611" s="1"/>
    </row>
    <row r="52612" spans="3:3">
      <c r="C52612" s="1"/>
    </row>
    <row r="52613" spans="3:3">
      <c r="C52613" s="1"/>
    </row>
    <row r="52614" spans="3:3">
      <c r="C52614" s="1"/>
    </row>
    <row r="52615" spans="3:3">
      <c r="C52615" s="1"/>
    </row>
    <row r="52616" spans="3:3">
      <c r="C52616" s="1"/>
    </row>
    <row r="52617" spans="3:3">
      <c r="C52617" s="1"/>
    </row>
    <row r="52618" spans="3:3">
      <c r="C52618" s="1"/>
    </row>
    <row r="52619" spans="3:3">
      <c r="C52619" s="1"/>
    </row>
    <row r="52620" spans="3:3">
      <c r="C52620" s="1"/>
    </row>
    <row r="52621" spans="3:3">
      <c r="C52621" s="1"/>
    </row>
    <row r="52622" spans="3:3">
      <c r="C52622" s="1"/>
    </row>
    <row r="52623" spans="3:3">
      <c r="C52623" s="1"/>
    </row>
    <row r="52624" spans="3:3">
      <c r="C52624" s="1"/>
    </row>
    <row r="52625" spans="3:3">
      <c r="C52625" s="1"/>
    </row>
    <row r="52626" spans="3:3">
      <c r="C52626" s="1"/>
    </row>
    <row r="52627" spans="3:3">
      <c r="C52627" s="1"/>
    </row>
    <row r="52628" spans="3:3">
      <c r="C52628" s="1"/>
    </row>
    <row r="52629" spans="3:3">
      <c r="C52629" s="1"/>
    </row>
    <row r="52630" spans="3:3">
      <c r="C52630" s="1"/>
    </row>
    <row r="52631" spans="3:3">
      <c r="C52631" s="1"/>
    </row>
    <row r="52632" spans="3:3">
      <c r="C52632" s="1"/>
    </row>
    <row r="52633" spans="3:3">
      <c r="C52633" s="1"/>
    </row>
    <row r="52634" spans="3:3">
      <c r="C52634" s="1"/>
    </row>
    <row r="52635" spans="3:3">
      <c r="C52635" s="1"/>
    </row>
    <row r="52636" spans="3:3">
      <c r="C52636" s="1"/>
    </row>
    <row r="52637" spans="3:3">
      <c r="C52637" s="1"/>
    </row>
    <row r="52638" spans="3:3">
      <c r="C52638" s="1"/>
    </row>
    <row r="52639" spans="3:3">
      <c r="C52639" s="1"/>
    </row>
    <row r="52640" spans="3:3">
      <c r="C52640" s="1"/>
    </row>
    <row r="52641" spans="3:3">
      <c r="C52641" s="1"/>
    </row>
    <row r="52642" spans="3:3">
      <c r="C52642" s="1"/>
    </row>
    <row r="52643" spans="3:3">
      <c r="C52643" s="1"/>
    </row>
    <row r="52644" spans="3:3">
      <c r="C52644" s="1"/>
    </row>
    <row r="52645" spans="3:3">
      <c r="C52645" s="1"/>
    </row>
    <row r="52646" spans="3:3">
      <c r="C52646" s="1"/>
    </row>
    <row r="52647" spans="3:3">
      <c r="C52647" s="1"/>
    </row>
    <row r="52648" spans="3:3">
      <c r="C52648" s="1"/>
    </row>
    <row r="52649" spans="3:3">
      <c r="C52649" s="1"/>
    </row>
    <row r="52650" spans="3:3">
      <c r="C52650" s="1"/>
    </row>
    <row r="52651" spans="3:3">
      <c r="C52651" s="1"/>
    </row>
    <row r="52652" spans="3:3">
      <c r="C52652" s="1"/>
    </row>
    <row r="52653" spans="3:3">
      <c r="C52653" s="1"/>
    </row>
    <row r="52654" spans="3:3">
      <c r="C52654" s="1"/>
    </row>
    <row r="52655" spans="3:3">
      <c r="C52655" s="1"/>
    </row>
    <row r="52656" spans="3:3">
      <c r="C52656" s="1"/>
    </row>
    <row r="52657" spans="3:3">
      <c r="C52657" s="1"/>
    </row>
    <row r="52658" spans="3:3">
      <c r="C52658" s="1"/>
    </row>
    <row r="52659" spans="3:3">
      <c r="C52659" s="1"/>
    </row>
    <row r="52660" spans="3:3">
      <c r="C52660" s="1"/>
    </row>
    <row r="52661" spans="3:3">
      <c r="C52661" s="1"/>
    </row>
    <row r="52662" spans="3:3">
      <c r="C52662" s="1"/>
    </row>
    <row r="52663" spans="3:3">
      <c r="C52663" s="1"/>
    </row>
    <row r="52664" spans="3:3">
      <c r="C52664" s="1"/>
    </row>
    <row r="52665" spans="3:3">
      <c r="C52665" s="1"/>
    </row>
    <row r="52666" spans="3:3">
      <c r="C52666" s="1"/>
    </row>
    <row r="52667" spans="3:3">
      <c r="C52667" s="1"/>
    </row>
    <row r="52668" spans="3:3">
      <c r="C52668" s="1"/>
    </row>
    <row r="52669" spans="3:3">
      <c r="C52669" s="1"/>
    </row>
    <row r="52670" spans="3:3">
      <c r="C52670" s="1"/>
    </row>
    <row r="52671" spans="3:3">
      <c r="C52671" s="1"/>
    </row>
    <row r="52672" spans="3:3">
      <c r="C52672" s="1"/>
    </row>
    <row r="52673" spans="3:3">
      <c r="C52673" s="1"/>
    </row>
    <row r="52674" spans="3:3">
      <c r="C52674" s="1"/>
    </row>
    <row r="52675" spans="3:3">
      <c r="C52675" s="1"/>
    </row>
    <row r="52676" spans="3:3">
      <c r="C52676" s="1"/>
    </row>
    <row r="52677" spans="3:3">
      <c r="C52677" s="1"/>
    </row>
    <row r="52678" spans="3:3">
      <c r="C52678" s="1"/>
    </row>
    <row r="52679" spans="3:3">
      <c r="C52679" s="1"/>
    </row>
    <row r="52680" spans="3:3">
      <c r="C52680" s="1"/>
    </row>
    <row r="52681" spans="3:3">
      <c r="C52681" s="1"/>
    </row>
    <row r="52682" spans="3:3">
      <c r="C52682" s="1"/>
    </row>
    <row r="52683" spans="3:3">
      <c r="C52683" s="1"/>
    </row>
    <row r="52684" spans="3:3">
      <c r="C52684" s="1"/>
    </row>
    <row r="52685" spans="3:3">
      <c r="C52685" s="1"/>
    </row>
    <row r="52686" spans="3:3">
      <c r="C52686" s="1"/>
    </row>
    <row r="52687" spans="3:3">
      <c r="C52687" s="1"/>
    </row>
    <row r="52688" spans="3:3">
      <c r="C52688" s="1"/>
    </row>
    <row r="52689" spans="3:3">
      <c r="C52689" s="1"/>
    </row>
    <row r="52690" spans="3:3">
      <c r="C52690" s="1"/>
    </row>
    <row r="52691" spans="3:3">
      <c r="C52691" s="1"/>
    </row>
    <row r="52692" spans="3:3">
      <c r="C52692" s="1"/>
    </row>
    <row r="52693" spans="3:3">
      <c r="C52693" s="1"/>
    </row>
    <row r="52694" spans="3:3">
      <c r="C52694" s="1"/>
    </row>
    <row r="52695" spans="3:3">
      <c r="C52695" s="1"/>
    </row>
    <row r="52696" spans="3:3">
      <c r="C52696" s="1"/>
    </row>
    <row r="52697" spans="3:3">
      <c r="C52697" s="1"/>
    </row>
    <row r="52698" spans="3:3">
      <c r="C52698" s="1"/>
    </row>
    <row r="52699" spans="3:3">
      <c r="C52699" s="1"/>
    </row>
    <row r="52700" spans="3:3">
      <c r="C52700" s="1"/>
    </row>
    <row r="52701" spans="3:3">
      <c r="C52701" s="1"/>
    </row>
    <row r="52702" spans="3:3">
      <c r="C52702" s="1"/>
    </row>
    <row r="52703" spans="3:3">
      <c r="C52703" s="1"/>
    </row>
    <row r="52704" spans="3:3">
      <c r="C52704" s="1"/>
    </row>
    <row r="52705" spans="3:3">
      <c r="C52705" s="1"/>
    </row>
    <row r="52706" spans="3:3">
      <c r="C52706" s="1"/>
    </row>
    <row r="52707" spans="3:3">
      <c r="C52707" s="1"/>
    </row>
    <row r="52708" spans="3:3">
      <c r="C52708" s="1"/>
    </row>
    <row r="52709" spans="3:3">
      <c r="C52709" s="1"/>
    </row>
    <row r="52710" spans="3:3">
      <c r="C52710" s="1"/>
    </row>
    <row r="52711" spans="3:3">
      <c r="C52711" s="1"/>
    </row>
    <row r="52712" spans="3:3">
      <c r="C52712" s="1"/>
    </row>
    <row r="52713" spans="3:3">
      <c r="C52713" s="1"/>
    </row>
    <row r="52714" spans="3:3">
      <c r="C52714" s="1"/>
    </row>
    <row r="52715" spans="3:3">
      <c r="C52715" s="1"/>
    </row>
    <row r="52716" spans="3:3">
      <c r="C52716" s="1"/>
    </row>
    <row r="52717" spans="3:3">
      <c r="C52717" s="1"/>
    </row>
    <row r="52718" spans="3:3">
      <c r="C52718" s="1"/>
    </row>
    <row r="52719" spans="3:3">
      <c r="C52719" s="1"/>
    </row>
    <row r="52720" spans="3:3">
      <c r="C52720" s="1"/>
    </row>
    <row r="52721" spans="3:3">
      <c r="C52721" s="1"/>
    </row>
    <row r="52722" spans="3:3">
      <c r="C52722" s="1"/>
    </row>
    <row r="52723" spans="3:3">
      <c r="C52723" s="1"/>
    </row>
    <row r="52724" spans="3:3">
      <c r="C52724" s="1"/>
    </row>
    <row r="52725" spans="3:3">
      <c r="C52725" s="1"/>
    </row>
    <row r="52726" spans="3:3">
      <c r="C52726" s="1"/>
    </row>
    <row r="52727" spans="3:3">
      <c r="C52727" s="1"/>
    </row>
    <row r="52728" spans="3:3">
      <c r="C52728" s="1"/>
    </row>
    <row r="52729" spans="3:3">
      <c r="C52729" s="1"/>
    </row>
    <row r="52730" spans="3:3">
      <c r="C52730" s="1"/>
    </row>
    <row r="52731" spans="3:3">
      <c r="C52731" s="1"/>
    </row>
    <row r="52732" spans="3:3">
      <c r="C52732" s="1"/>
    </row>
    <row r="52733" spans="3:3">
      <c r="C52733" s="1"/>
    </row>
    <row r="52734" spans="3:3">
      <c r="C52734" s="1"/>
    </row>
    <row r="52735" spans="3:3">
      <c r="C52735" s="1"/>
    </row>
    <row r="52736" spans="3:3">
      <c r="C52736" s="1"/>
    </row>
    <row r="52737" spans="3:3">
      <c r="C52737" s="1"/>
    </row>
    <row r="52738" spans="3:3">
      <c r="C52738" s="1"/>
    </row>
    <row r="52739" spans="3:3">
      <c r="C52739" s="1"/>
    </row>
    <row r="52740" spans="3:3">
      <c r="C52740" s="1"/>
    </row>
    <row r="52741" spans="3:3">
      <c r="C52741" s="1"/>
    </row>
    <row r="52742" spans="3:3">
      <c r="C52742" s="1"/>
    </row>
    <row r="52743" spans="3:3">
      <c r="C52743" s="1"/>
    </row>
    <row r="52744" spans="3:3">
      <c r="C52744" s="1"/>
    </row>
    <row r="52745" spans="3:3">
      <c r="C52745" s="1"/>
    </row>
    <row r="52746" spans="3:3">
      <c r="C52746" s="1"/>
    </row>
    <row r="52747" spans="3:3">
      <c r="C52747" s="1"/>
    </row>
    <row r="52748" spans="3:3">
      <c r="C52748" s="1"/>
    </row>
    <row r="52749" spans="3:3">
      <c r="C52749" s="1"/>
    </row>
    <row r="52750" spans="3:3">
      <c r="C52750" s="1"/>
    </row>
    <row r="52751" spans="3:3">
      <c r="C52751" s="1"/>
    </row>
    <row r="52752" spans="3:3">
      <c r="C52752" s="1"/>
    </row>
    <row r="52753" spans="3:3">
      <c r="C52753" s="1"/>
    </row>
    <row r="52754" spans="3:3">
      <c r="C52754" s="1"/>
    </row>
    <row r="52755" spans="3:3">
      <c r="C52755" s="1"/>
    </row>
    <row r="52756" spans="3:3">
      <c r="C52756" s="1"/>
    </row>
    <row r="52757" spans="3:3">
      <c r="C52757" s="1"/>
    </row>
    <row r="52758" spans="3:3">
      <c r="C52758" s="1"/>
    </row>
    <row r="52759" spans="3:3">
      <c r="C52759" s="1"/>
    </row>
    <row r="52760" spans="3:3">
      <c r="C52760" s="1"/>
    </row>
    <row r="52761" spans="3:3">
      <c r="C52761" s="1"/>
    </row>
    <row r="52762" spans="3:3">
      <c r="C52762" s="1"/>
    </row>
    <row r="52763" spans="3:3">
      <c r="C52763" s="1"/>
    </row>
    <row r="52764" spans="3:3">
      <c r="C52764" s="1"/>
    </row>
    <row r="52765" spans="3:3">
      <c r="C52765" s="1"/>
    </row>
    <row r="52766" spans="3:3">
      <c r="C52766" s="1"/>
    </row>
    <row r="52767" spans="3:3">
      <c r="C52767" s="1"/>
    </row>
    <row r="52768" spans="3:3">
      <c r="C52768" s="1"/>
    </row>
    <row r="52769" spans="3:3">
      <c r="C52769" s="1"/>
    </row>
    <row r="52770" spans="3:3">
      <c r="C52770" s="1"/>
    </row>
    <row r="52771" spans="3:3">
      <c r="C52771" s="1"/>
    </row>
    <row r="52772" spans="3:3">
      <c r="C52772" s="1"/>
    </row>
    <row r="52773" spans="3:3">
      <c r="C52773" s="1"/>
    </row>
    <row r="52774" spans="3:3">
      <c r="C52774" s="1"/>
    </row>
    <row r="52775" spans="3:3">
      <c r="C52775" s="1"/>
    </row>
    <row r="52776" spans="3:3">
      <c r="C52776" s="1"/>
    </row>
    <row r="52777" spans="3:3">
      <c r="C52777" s="1"/>
    </row>
    <row r="52778" spans="3:3">
      <c r="C52778" s="1"/>
    </row>
    <row r="52779" spans="3:3">
      <c r="C52779" s="1"/>
    </row>
    <row r="52780" spans="3:3">
      <c r="C52780" s="1"/>
    </row>
    <row r="52781" spans="3:3">
      <c r="C52781" s="1"/>
    </row>
    <row r="52782" spans="3:3">
      <c r="C52782" s="1"/>
    </row>
    <row r="52783" spans="3:3">
      <c r="C52783" s="1"/>
    </row>
    <row r="52784" spans="3:3">
      <c r="C52784" s="1"/>
    </row>
    <row r="52785" spans="3:3">
      <c r="C52785" s="1"/>
    </row>
    <row r="52786" spans="3:3">
      <c r="C52786" s="1"/>
    </row>
    <row r="52787" spans="3:3">
      <c r="C52787" s="1"/>
    </row>
    <row r="52788" spans="3:3">
      <c r="C52788" s="1"/>
    </row>
    <row r="52789" spans="3:3">
      <c r="C52789" s="1"/>
    </row>
    <row r="52790" spans="3:3">
      <c r="C52790" s="1"/>
    </row>
    <row r="52791" spans="3:3">
      <c r="C52791" s="1"/>
    </row>
    <row r="52792" spans="3:3">
      <c r="C52792" s="1"/>
    </row>
    <row r="52793" spans="3:3">
      <c r="C52793" s="1"/>
    </row>
    <row r="52794" spans="3:3">
      <c r="C52794" s="1"/>
    </row>
    <row r="52795" spans="3:3">
      <c r="C52795" s="1"/>
    </row>
    <row r="52796" spans="3:3">
      <c r="C52796" s="1"/>
    </row>
    <row r="52797" spans="3:3">
      <c r="C52797" s="1"/>
    </row>
    <row r="52798" spans="3:3">
      <c r="C52798" s="1"/>
    </row>
    <row r="52799" spans="3:3">
      <c r="C52799" s="1"/>
    </row>
    <row r="52800" spans="3:3">
      <c r="C52800" s="1"/>
    </row>
    <row r="52801" spans="3:3">
      <c r="C52801" s="1"/>
    </row>
    <row r="52802" spans="3:3">
      <c r="C52802" s="1"/>
    </row>
    <row r="52803" spans="3:3">
      <c r="C52803" s="1"/>
    </row>
    <row r="52804" spans="3:3">
      <c r="C52804" s="1"/>
    </row>
    <row r="52805" spans="3:3">
      <c r="C52805" s="1"/>
    </row>
    <row r="52806" spans="3:3">
      <c r="C52806" s="1"/>
    </row>
    <row r="52807" spans="3:3">
      <c r="C52807" s="1"/>
    </row>
    <row r="52808" spans="3:3">
      <c r="C52808" s="1"/>
    </row>
    <row r="52809" spans="3:3">
      <c r="C52809" s="1"/>
    </row>
    <row r="52810" spans="3:3">
      <c r="C52810" s="1"/>
    </row>
    <row r="52811" spans="3:3">
      <c r="C52811" s="1"/>
    </row>
    <row r="52812" spans="3:3">
      <c r="C52812" s="1"/>
    </row>
    <row r="52813" spans="3:3">
      <c r="C52813" s="1"/>
    </row>
    <row r="52814" spans="3:3">
      <c r="C52814" s="1"/>
    </row>
    <row r="52815" spans="3:3">
      <c r="C52815" s="1"/>
    </row>
    <row r="52816" spans="3:3">
      <c r="C52816" s="1"/>
    </row>
    <row r="52817" spans="3:3">
      <c r="C52817" s="1"/>
    </row>
    <row r="52818" spans="3:3">
      <c r="C52818" s="1"/>
    </row>
    <row r="52819" spans="3:3">
      <c r="C52819" s="1"/>
    </row>
    <row r="52820" spans="3:3">
      <c r="C52820" s="1"/>
    </row>
    <row r="52821" spans="3:3">
      <c r="C52821" s="1"/>
    </row>
    <row r="52822" spans="3:3">
      <c r="C52822" s="1"/>
    </row>
    <row r="52823" spans="3:3">
      <c r="C52823" s="1"/>
    </row>
    <row r="52824" spans="3:3">
      <c r="C52824" s="1"/>
    </row>
    <row r="52825" spans="3:3">
      <c r="C52825" s="1"/>
    </row>
    <row r="52826" spans="3:3">
      <c r="C52826" s="1"/>
    </row>
    <row r="52827" spans="3:3">
      <c r="C52827" s="1"/>
    </row>
    <row r="52828" spans="3:3">
      <c r="C52828" s="1"/>
    </row>
    <row r="52829" spans="3:3">
      <c r="C52829" s="1"/>
    </row>
    <row r="52830" spans="3:3">
      <c r="C52830" s="1"/>
    </row>
    <row r="52831" spans="3:3">
      <c r="C52831" s="1"/>
    </row>
    <row r="52832" spans="3:3">
      <c r="C52832" s="1"/>
    </row>
    <row r="52833" spans="3:3">
      <c r="C52833" s="1"/>
    </row>
    <row r="52834" spans="3:3">
      <c r="C52834" s="1"/>
    </row>
    <row r="52835" spans="3:3">
      <c r="C52835" s="1"/>
    </row>
    <row r="52836" spans="3:3">
      <c r="C52836" s="1"/>
    </row>
    <row r="52837" spans="3:3">
      <c r="C52837" s="1"/>
    </row>
    <row r="52838" spans="3:3">
      <c r="C52838" s="1"/>
    </row>
    <row r="52839" spans="3:3">
      <c r="C52839" s="1"/>
    </row>
    <row r="52840" spans="3:3">
      <c r="C52840" s="1"/>
    </row>
    <row r="52841" spans="3:3">
      <c r="C52841" s="1"/>
    </row>
    <row r="52842" spans="3:3">
      <c r="C52842" s="1"/>
    </row>
    <row r="52843" spans="3:3">
      <c r="C52843" s="1"/>
    </row>
    <row r="52844" spans="3:3">
      <c r="C52844" s="1"/>
    </row>
    <row r="52845" spans="3:3">
      <c r="C52845" s="1"/>
    </row>
    <row r="52846" spans="3:3">
      <c r="C52846" s="1"/>
    </row>
    <row r="52847" spans="3:3">
      <c r="C52847" s="1"/>
    </row>
    <row r="52848" spans="3:3">
      <c r="C52848" s="1"/>
    </row>
    <row r="52849" spans="3:3">
      <c r="C52849" s="1"/>
    </row>
    <row r="52850" spans="3:3">
      <c r="C52850" s="1"/>
    </row>
    <row r="52851" spans="3:3">
      <c r="C52851" s="1"/>
    </row>
    <row r="52852" spans="3:3">
      <c r="C52852" s="1"/>
    </row>
    <row r="52853" spans="3:3">
      <c r="C52853" s="1"/>
    </row>
    <row r="52854" spans="3:3">
      <c r="C52854" s="1"/>
    </row>
    <row r="52855" spans="3:3">
      <c r="C52855" s="1"/>
    </row>
    <row r="52856" spans="3:3">
      <c r="C52856" s="1"/>
    </row>
    <row r="52857" spans="3:3">
      <c r="C52857" s="1"/>
    </row>
    <row r="52858" spans="3:3">
      <c r="C52858" s="1"/>
    </row>
    <row r="52859" spans="3:3">
      <c r="C52859" s="1"/>
    </row>
    <row r="52860" spans="3:3">
      <c r="C52860" s="1"/>
    </row>
    <row r="52861" spans="3:3">
      <c r="C52861" s="1"/>
    </row>
    <row r="52862" spans="3:3">
      <c r="C52862" s="1"/>
    </row>
    <row r="52863" spans="3:3">
      <c r="C52863" s="1"/>
    </row>
    <row r="52864" spans="3:3">
      <c r="C52864" s="1"/>
    </row>
    <row r="52865" spans="3:3">
      <c r="C52865" s="1"/>
    </row>
    <row r="52866" spans="3:3">
      <c r="C52866" s="1"/>
    </row>
    <row r="52867" spans="3:3">
      <c r="C52867" s="1"/>
    </row>
    <row r="52868" spans="3:3">
      <c r="C52868" s="1"/>
    </row>
    <row r="52869" spans="3:3">
      <c r="C52869" s="1"/>
    </row>
    <row r="52870" spans="3:3">
      <c r="C52870" s="1"/>
    </row>
    <row r="52871" spans="3:3">
      <c r="C52871" s="1"/>
    </row>
    <row r="52872" spans="3:3">
      <c r="C52872" s="1"/>
    </row>
    <row r="52873" spans="3:3">
      <c r="C52873" s="1"/>
    </row>
    <row r="52874" spans="3:3">
      <c r="C52874" s="1"/>
    </row>
    <row r="52875" spans="3:3">
      <c r="C52875" s="1"/>
    </row>
    <row r="52876" spans="3:3">
      <c r="C52876" s="1"/>
    </row>
    <row r="52877" spans="3:3">
      <c r="C52877" s="1"/>
    </row>
    <row r="52878" spans="3:3">
      <c r="C52878" s="1"/>
    </row>
    <row r="52879" spans="3:3">
      <c r="C52879" s="1"/>
    </row>
    <row r="52880" spans="3:3">
      <c r="C52880" s="1"/>
    </row>
    <row r="52881" spans="3:3">
      <c r="C52881" s="1"/>
    </row>
    <row r="52882" spans="3:3">
      <c r="C52882" s="1"/>
    </row>
    <row r="52883" spans="3:3">
      <c r="C52883" s="1"/>
    </row>
    <row r="52884" spans="3:3">
      <c r="C52884" s="1"/>
    </row>
    <row r="52885" spans="3:3">
      <c r="C52885" s="1"/>
    </row>
    <row r="52886" spans="3:3">
      <c r="C52886" s="1"/>
    </row>
    <row r="52887" spans="3:3">
      <c r="C52887" s="1"/>
    </row>
    <row r="52888" spans="3:3">
      <c r="C52888" s="1"/>
    </row>
    <row r="52889" spans="3:3">
      <c r="C52889" s="1"/>
    </row>
    <row r="52890" spans="3:3">
      <c r="C52890" s="1"/>
    </row>
    <row r="52891" spans="3:3">
      <c r="C52891" s="1"/>
    </row>
    <row r="52892" spans="3:3">
      <c r="C52892" s="1"/>
    </row>
    <row r="52893" spans="3:3">
      <c r="C52893" s="1"/>
    </row>
    <row r="52894" spans="3:3">
      <c r="C52894" s="1"/>
    </row>
    <row r="52895" spans="3:3">
      <c r="C52895" s="1"/>
    </row>
    <row r="52896" spans="3:3">
      <c r="C52896" s="1"/>
    </row>
    <row r="52897" spans="3:3">
      <c r="C52897" s="1"/>
    </row>
    <row r="52898" spans="3:3">
      <c r="C52898" s="1"/>
    </row>
    <row r="52899" spans="3:3">
      <c r="C52899" s="1"/>
    </row>
    <row r="52900" spans="3:3">
      <c r="C52900" s="1"/>
    </row>
    <row r="52901" spans="3:3">
      <c r="C52901" s="1"/>
    </row>
    <row r="52902" spans="3:3">
      <c r="C52902" s="1"/>
    </row>
    <row r="52903" spans="3:3">
      <c r="C52903" s="1"/>
    </row>
    <row r="52904" spans="3:3">
      <c r="C52904" s="1"/>
    </row>
    <row r="52905" spans="3:3">
      <c r="C52905" s="1"/>
    </row>
    <row r="52906" spans="3:3">
      <c r="C52906" s="1"/>
    </row>
    <row r="52907" spans="3:3">
      <c r="C52907" s="1"/>
    </row>
    <row r="52908" spans="3:3">
      <c r="C52908" s="1"/>
    </row>
    <row r="52909" spans="3:3">
      <c r="C52909" s="1"/>
    </row>
    <row r="52910" spans="3:3">
      <c r="C52910" s="1"/>
    </row>
    <row r="52911" spans="3:3">
      <c r="C52911" s="1"/>
    </row>
    <row r="52912" spans="3:3">
      <c r="C52912" s="1"/>
    </row>
    <row r="52913" spans="3:3">
      <c r="C52913" s="1"/>
    </row>
    <row r="52914" spans="3:3">
      <c r="C52914" s="1"/>
    </row>
    <row r="52915" spans="3:3">
      <c r="C52915" s="1"/>
    </row>
    <row r="52916" spans="3:3">
      <c r="C52916" s="1"/>
    </row>
    <row r="52917" spans="3:3">
      <c r="C52917" s="1"/>
    </row>
    <row r="52918" spans="3:3">
      <c r="C52918" s="1"/>
    </row>
    <row r="52919" spans="3:3">
      <c r="C52919" s="1"/>
    </row>
    <row r="52920" spans="3:3">
      <c r="C52920" s="1"/>
    </row>
    <row r="52921" spans="3:3">
      <c r="C52921" s="1"/>
    </row>
    <row r="52922" spans="3:3">
      <c r="C52922" s="1"/>
    </row>
    <row r="52923" spans="3:3">
      <c r="C52923" s="1"/>
    </row>
    <row r="52924" spans="3:3">
      <c r="C52924" s="1"/>
    </row>
    <row r="52925" spans="3:3">
      <c r="C52925" s="1"/>
    </row>
    <row r="52926" spans="3:3">
      <c r="C52926" s="1"/>
    </row>
    <row r="52927" spans="3:3">
      <c r="C52927" s="1"/>
    </row>
    <row r="52928" spans="3:3">
      <c r="C52928" s="1"/>
    </row>
    <row r="52929" spans="3:3">
      <c r="C52929" s="1"/>
    </row>
    <row r="52930" spans="3:3">
      <c r="C52930" s="1"/>
    </row>
    <row r="52931" spans="3:3">
      <c r="C52931" s="1"/>
    </row>
    <row r="52932" spans="3:3">
      <c r="C52932" s="1"/>
    </row>
    <row r="52933" spans="3:3">
      <c r="C52933" s="1"/>
    </row>
    <row r="52934" spans="3:3">
      <c r="C52934" s="1"/>
    </row>
    <row r="52935" spans="3:3">
      <c r="C52935" s="1"/>
    </row>
    <row r="52936" spans="3:3">
      <c r="C52936" s="1"/>
    </row>
    <row r="52937" spans="3:3">
      <c r="C52937" s="1"/>
    </row>
    <row r="52938" spans="3:3">
      <c r="C52938" s="1"/>
    </row>
    <row r="52939" spans="3:3">
      <c r="C52939" s="1"/>
    </row>
    <row r="52940" spans="3:3">
      <c r="C52940" s="1"/>
    </row>
    <row r="52941" spans="3:3">
      <c r="C52941" s="1"/>
    </row>
    <row r="52942" spans="3:3">
      <c r="C52942" s="1"/>
    </row>
    <row r="52943" spans="3:3">
      <c r="C52943" s="1"/>
    </row>
    <row r="52944" spans="3:3">
      <c r="C52944" s="1"/>
    </row>
    <row r="52945" spans="3:3">
      <c r="C52945" s="1"/>
    </row>
    <row r="52946" spans="3:3">
      <c r="C52946" s="1"/>
    </row>
    <row r="52947" spans="3:3">
      <c r="C52947" s="1"/>
    </row>
    <row r="52948" spans="3:3">
      <c r="C52948" s="1"/>
    </row>
    <row r="52949" spans="3:3">
      <c r="C52949" s="1"/>
    </row>
    <row r="52950" spans="3:3">
      <c r="C52950" s="1"/>
    </row>
    <row r="52951" spans="3:3">
      <c r="C52951" s="1"/>
    </row>
    <row r="52952" spans="3:3">
      <c r="C52952" s="1"/>
    </row>
    <row r="52953" spans="3:3">
      <c r="C52953" s="1"/>
    </row>
    <row r="52954" spans="3:3">
      <c r="C52954" s="1"/>
    </row>
    <row r="52955" spans="3:3">
      <c r="C52955" s="1"/>
    </row>
    <row r="52956" spans="3:3">
      <c r="C52956" s="1"/>
    </row>
    <row r="52957" spans="3:3">
      <c r="C52957" s="1"/>
    </row>
    <row r="52958" spans="3:3">
      <c r="C52958" s="1"/>
    </row>
    <row r="52959" spans="3:3">
      <c r="C52959" s="1"/>
    </row>
    <row r="52960" spans="3:3">
      <c r="C52960" s="1"/>
    </row>
    <row r="52961" spans="3:3">
      <c r="C52961" s="1"/>
    </row>
    <row r="52962" spans="3:3">
      <c r="C52962" s="1"/>
    </row>
    <row r="52963" spans="3:3">
      <c r="C52963" s="1"/>
    </row>
    <row r="52964" spans="3:3">
      <c r="C52964" s="1"/>
    </row>
    <row r="52965" spans="3:3">
      <c r="C52965" s="1"/>
    </row>
    <row r="52966" spans="3:3">
      <c r="C52966" s="1"/>
    </row>
    <row r="52967" spans="3:3">
      <c r="C52967" s="1"/>
    </row>
    <row r="52968" spans="3:3">
      <c r="C52968" s="1"/>
    </row>
    <row r="52969" spans="3:3">
      <c r="C52969" s="1"/>
    </row>
    <row r="52970" spans="3:3">
      <c r="C52970" s="1"/>
    </row>
    <row r="52971" spans="3:3">
      <c r="C52971" s="1"/>
    </row>
    <row r="52972" spans="3:3">
      <c r="C52972" s="1"/>
    </row>
    <row r="52973" spans="3:3">
      <c r="C52973" s="1"/>
    </row>
    <row r="52974" spans="3:3">
      <c r="C52974" s="1"/>
    </row>
    <row r="52975" spans="3:3">
      <c r="C52975" s="1"/>
    </row>
    <row r="52976" spans="3:3">
      <c r="C52976" s="1"/>
    </row>
    <row r="52977" spans="3:3">
      <c r="C52977" s="1"/>
    </row>
    <row r="52978" spans="3:3">
      <c r="C52978" s="1"/>
    </row>
    <row r="52979" spans="3:3">
      <c r="C52979" s="1"/>
    </row>
    <row r="52980" spans="3:3">
      <c r="C52980" s="1"/>
    </row>
    <row r="52981" spans="3:3">
      <c r="C52981" s="1"/>
    </row>
    <row r="52982" spans="3:3">
      <c r="C52982" s="1"/>
    </row>
    <row r="52983" spans="3:3">
      <c r="C52983" s="1"/>
    </row>
    <row r="52984" spans="3:3">
      <c r="C52984" s="1"/>
    </row>
    <row r="52985" spans="3:3">
      <c r="C52985" s="1"/>
    </row>
    <row r="52986" spans="3:3">
      <c r="C52986" s="1"/>
    </row>
    <row r="52987" spans="3:3">
      <c r="C52987" s="1"/>
    </row>
    <row r="52988" spans="3:3">
      <c r="C52988" s="1"/>
    </row>
    <row r="52989" spans="3:3">
      <c r="C52989" s="1"/>
    </row>
    <row r="52990" spans="3:3">
      <c r="C52990" s="1"/>
    </row>
    <row r="52991" spans="3:3">
      <c r="C52991" s="1"/>
    </row>
    <row r="52992" spans="3:3">
      <c r="C52992" s="1"/>
    </row>
    <row r="52993" spans="3:3">
      <c r="C52993" s="1"/>
    </row>
    <row r="52994" spans="3:3">
      <c r="C52994" s="1"/>
    </row>
    <row r="52995" spans="3:3">
      <c r="C52995" s="1"/>
    </row>
    <row r="52996" spans="3:3">
      <c r="C52996" s="1"/>
    </row>
    <row r="52997" spans="3:3">
      <c r="C52997" s="1"/>
    </row>
    <row r="52998" spans="3:3">
      <c r="C52998" s="1"/>
    </row>
    <row r="52999" spans="3:3">
      <c r="C52999" s="1"/>
    </row>
    <row r="53000" spans="3:3">
      <c r="C53000" s="1"/>
    </row>
    <row r="53001" spans="3:3">
      <c r="C53001" s="1"/>
    </row>
    <row r="53002" spans="3:3">
      <c r="C53002" s="1"/>
    </row>
    <row r="53003" spans="3:3">
      <c r="C53003" s="1"/>
    </row>
    <row r="53004" spans="3:3">
      <c r="C53004" s="1"/>
    </row>
    <row r="53005" spans="3:3">
      <c r="C53005" s="1"/>
    </row>
    <row r="53006" spans="3:3">
      <c r="C53006" s="1"/>
    </row>
    <row r="53007" spans="3:3">
      <c r="C53007" s="1"/>
    </row>
    <row r="53008" spans="3:3">
      <c r="C53008" s="1"/>
    </row>
    <row r="53009" spans="3:3">
      <c r="C53009" s="1"/>
    </row>
    <row r="53010" spans="3:3">
      <c r="C53010" s="1"/>
    </row>
    <row r="53011" spans="3:3">
      <c r="C53011" s="1"/>
    </row>
    <row r="53012" spans="3:3">
      <c r="C53012" s="1"/>
    </row>
    <row r="53013" spans="3:3">
      <c r="C53013" s="1"/>
    </row>
    <row r="53014" spans="3:3">
      <c r="C53014" s="1"/>
    </row>
    <row r="53015" spans="3:3">
      <c r="C53015" s="1"/>
    </row>
    <row r="53016" spans="3:3">
      <c r="C53016" s="1"/>
    </row>
    <row r="53017" spans="3:3">
      <c r="C53017" s="1"/>
    </row>
    <row r="53018" spans="3:3">
      <c r="C53018" s="1"/>
    </row>
    <row r="53019" spans="3:3">
      <c r="C53019" s="1"/>
    </row>
    <row r="53020" spans="3:3">
      <c r="C53020" s="1"/>
    </row>
    <row r="53021" spans="3:3">
      <c r="C53021" s="1"/>
    </row>
    <row r="53022" spans="3:3">
      <c r="C53022" s="1"/>
    </row>
    <row r="53023" spans="3:3">
      <c r="C53023" s="1"/>
    </row>
    <row r="53024" spans="3:3">
      <c r="C53024" s="1"/>
    </row>
    <row r="53025" spans="3:3">
      <c r="C53025" s="1"/>
    </row>
    <row r="53026" spans="3:3">
      <c r="C53026" s="1"/>
    </row>
    <row r="53027" spans="3:3">
      <c r="C53027" s="1"/>
    </row>
    <row r="53028" spans="3:3">
      <c r="C53028" s="1"/>
    </row>
    <row r="53029" spans="3:3">
      <c r="C53029" s="1"/>
    </row>
    <row r="53030" spans="3:3">
      <c r="C53030" s="1"/>
    </row>
    <row r="53031" spans="3:3">
      <c r="C53031" s="1"/>
    </row>
    <row r="53032" spans="3:3">
      <c r="C53032" s="1"/>
    </row>
    <row r="53033" spans="3:3">
      <c r="C53033" s="1"/>
    </row>
    <row r="53034" spans="3:3">
      <c r="C53034" s="1"/>
    </row>
    <row r="53035" spans="3:3">
      <c r="C53035" s="1"/>
    </row>
    <row r="53036" spans="3:3">
      <c r="C53036" s="1"/>
    </row>
    <row r="53037" spans="3:3">
      <c r="C53037" s="1"/>
    </row>
    <row r="53038" spans="3:3">
      <c r="C53038" s="1"/>
    </row>
    <row r="53039" spans="3:3">
      <c r="C53039" s="1"/>
    </row>
    <row r="53040" spans="3:3">
      <c r="C53040" s="1"/>
    </row>
    <row r="53041" spans="3:3">
      <c r="C53041" s="1"/>
    </row>
    <row r="53042" spans="3:3">
      <c r="C53042" s="1"/>
    </row>
    <row r="53043" spans="3:3">
      <c r="C53043" s="1"/>
    </row>
    <row r="53044" spans="3:3">
      <c r="C53044" s="1"/>
    </row>
    <row r="53045" spans="3:3">
      <c r="C53045" s="1"/>
    </row>
    <row r="53046" spans="3:3">
      <c r="C53046" s="1"/>
    </row>
    <row r="53047" spans="3:3">
      <c r="C53047" s="1"/>
    </row>
    <row r="53048" spans="3:3">
      <c r="C53048" s="1"/>
    </row>
    <row r="53049" spans="3:3">
      <c r="C53049" s="1"/>
    </row>
    <row r="53050" spans="3:3">
      <c r="C53050" s="1"/>
    </row>
    <row r="53051" spans="3:3">
      <c r="C53051" s="1"/>
    </row>
    <row r="53052" spans="3:3">
      <c r="C53052" s="1"/>
    </row>
    <row r="53053" spans="3:3">
      <c r="C53053" s="1"/>
    </row>
    <row r="53054" spans="3:3">
      <c r="C53054" s="1"/>
    </row>
    <row r="53055" spans="3:3">
      <c r="C53055" s="1"/>
    </row>
    <row r="53056" spans="3:3">
      <c r="C53056" s="1"/>
    </row>
    <row r="53057" spans="3:3">
      <c r="C53057" s="1"/>
    </row>
    <row r="53058" spans="3:3">
      <c r="C53058" s="1"/>
    </row>
    <row r="53059" spans="3:3">
      <c r="C53059" s="1"/>
    </row>
    <row r="53060" spans="3:3">
      <c r="C53060" s="1"/>
    </row>
    <row r="53061" spans="3:3">
      <c r="C53061" s="1"/>
    </row>
    <row r="53062" spans="3:3">
      <c r="C53062" s="1"/>
    </row>
    <row r="53063" spans="3:3">
      <c r="C53063" s="1"/>
    </row>
    <row r="53064" spans="3:3">
      <c r="C53064" s="1"/>
    </row>
    <row r="53065" spans="3:3">
      <c r="C53065" s="1"/>
    </row>
    <row r="53066" spans="3:3">
      <c r="C53066" s="1"/>
    </row>
    <row r="53067" spans="3:3">
      <c r="C53067" s="1"/>
    </row>
    <row r="53068" spans="3:3">
      <c r="C53068" s="1"/>
    </row>
    <row r="53069" spans="3:3">
      <c r="C53069" s="1"/>
    </row>
    <row r="53070" spans="3:3">
      <c r="C53070" s="1"/>
    </row>
    <row r="53071" spans="3:3">
      <c r="C53071" s="1"/>
    </row>
    <row r="53072" spans="3:3">
      <c r="C53072" s="1"/>
    </row>
    <row r="53073" spans="3:3">
      <c r="C53073" s="1"/>
    </row>
    <row r="53074" spans="3:3">
      <c r="C53074" s="1"/>
    </row>
    <row r="53075" spans="3:3">
      <c r="C53075" s="1"/>
    </row>
    <row r="53076" spans="3:3">
      <c r="C53076" s="1"/>
    </row>
    <row r="53077" spans="3:3">
      <c r="C53077" s="1"/>
    </row>
    <row r="53078" spans="3:3">
      <c r="C53078" s="1"/>
    </row>
    <row r="53079" spans="3:3">
      <c r="C53079" s="1"/>
    </row>
    <row r="53080" spans="3:3">
      <c r="C53080" s="1"/>
    </row>
    <row r="53081" spans="3:3">
      <c r="C53081" s="1"/>
    </row>
    <row r="53082" spans="3:3">
      <c r="C53082" s="1"/>
    </row>
    <row r="53083" spans="3:3">
      <c r="C53083" s="1"/>
    </row>
    <row r="53084" spans="3:3">
      <c r="C53084" s="1"/>
    </row>
    <row r="53085" spans="3:3">
      <c r="C53085" s="1"/>
    </row>
    <row r="53086" spans="3:3">
      <c r="C53086" s="1"/>
    </row>
    <row r="53087" spans="3:3">
      <c r="C53087" s="1"/>
    </row>
    <row r="53088" spans="3:3">
      <c r="C53088" s="1"/>
    </row>
    <row r="53089" spans="3:3">
      <c r="C53089" s="1"/>
    </row>
    <row r="53090" spans="3:3">
      <c r="C53090" s="1"/>
    </row>
    <row r="53091" spans="3:3">
      <c r="C53091" s="1"/>
    </row>
    <row r="53092" spans="3:3">
      <c r="C53092" s="1"/>
    </row>
    <row r="53093" spans="3:3">
      <c r="C53093" s="1"/>
    </row>
    <row r="53094" spans="3:3">
      <c r="C53094" s="1"/>
    </row>
    <row r="53095" spans="3:3">
      <c r="C53095" s="1"/>
    </row>
    <row r="53096" spans="3:3">
      <c r="C53096" s="1"/>
    </row>
    <row r="53097" spans="3:3">
      <c r="C53097" s="1"/>
    </row>
    <row r="53098" spans="3:3">
      <c r="C53098" s="1"/>
    </row>
    <row r="53099" spans="3:3">
      <c r="C53099" s="1"/>
    </row>
    <row r="53100" spans="3:3">
      <c r="C53100" s="1"/>
    </row>
    <row r="53101" spans="3:3">
      <c r="C53101" s="1"/>
    </row>
    <row r="53102" spans="3:3">
      <c r="C53102" s="1"/>
    </row>
    <row r="53103" spans="3:3">
      <c r="C53103" s="1"/>
    </row>
    <row r="53104" spans="3:3">
      <c r="C53104" s="1"/>
    </row>
    <row r="53105" spans="3:3">
      <c r="C53105" s="1"/>
    </row>
    <row r="53106" spans="3:3">
      <c r="C53106" s="1"/>
    </row>
    <row r="53107" spans="3:3">
      <c r="C53107" s="1"/>
    </row>
    <row r="53108" spans="3:3">
      <c r="C53108" s="1"/>
    </row>
    <row r="53109" spans="3:3">
      <c r="C53109" s="1"/>
    </row>
    <row r="53110" spans="3:3">
      <c r="C53110" s="1"/>
    </row>
    <row r="53111" spans="3:3">
      <c r="C53111" s="1"/>
    </row>
    <row r="53112" spans="3:3">
      <c r="C53112" s="1"/>
    </row>
    <row r="53113" spans="3:3">
      <c r="C53113" s="1"/>
    </row>
    <row r="53114" spans="3:3">
      <c r="C53114" s="1"/>
    </row>
    <row r="53115" spans="3:3">
      <c r="C53115" s="1"/>
    </row>
    <row r="53116" spans="3:3">
      <c r="C53116" s="1"/>
    </row>
    <row r="53117" spans="3:3">
      <c r="C53117" s="1"/>
    </row>
    <row r="53118" spans="3:3">
      <c r="C53118" s="1"/>
    </row>
    <row r="53119" spans="3:3">
      <c r="C53119" s="1"/>
    </row>
    <row r="53120" spans="3:3">
      <c r="C53120" s="1"/>
    </row>
    <row r="53121" spans="3:3">
      <c r="C53121" s="1"/>
    </row>
    <row r="53122" spans="3:3">
      <c r="C53122" s="1"/>
    </row>
    <row r="53123" spans="3:3">
      <c r="C53123" s="1"/>
    </row>
    <row r="53124" spans="3:3">
      <c r="C53124" s="1"/>
    </row>
    <row r="53125" spans="3:3">
      <c r="C53125" s="1"/>
    </row>
    <row r="53126" spans="3:3">
      <c r="C53126" s="1"/>
    </row>
    <row r="53127" spans="3:3">
      <c r="C53127" s="1"/>
    </row>
    <row r="53128" spans="3:3">
      <c r="C53128" s="1"/>
    </row>
    <row r="53129" spans="3:3">
      <c r="C53129" s="1"/>
    </row>
    <row r="53130" spans="3:3">
      <c r="C53130" s="1"/>
    </row>
    <row r="53131" spans="3:3">
      <c r="C53131" s="1"/>
    </row>
    <row r="53132" spans="3:3">
      <c r="C53132" s="1"/>
    </row>
    <row r="53133" spans="3:3">
      <c r="C53133" s="1"/>
    </row>
    <row r="53134" spans="3:3">
      <c r="C53134" s="1"/>
    </row>
    <row r="53135" spans="3:3">
      <c r="C53135" s="1"/>
    </row>
    <row r="53136" spans="3:3">
      <c r="C53136" s="1"/>
    </row>
    <row r="53137" spans="3:3">
      <c r="C53137" s="1"/>
    </row>
    <row r="53138" spans="3:3">
      <c r="C53138" s="1"/>
    </row>
    <row r="53139" spans="3:3">
      <c r="C53139" s="1"/>
    </row>
    <row r="53140" spans="3:3">
      <c r="C53140" s="1"/>
    </row>
    <row r="53141" spans="3:3">
      <c r="C53141" s="1"/>
    </row>
    <row r="53142" spans="3:3">
      <c r="C53142" s="1"/>
    </row>
    <row r="53143" spans="3:3">
      <c r="C53143" s="1"/>
    </row>
    <row r="53144" spans="3:3">
      <c r="C53144" s="1"/>
    </row>
    <row r="53145" spans="3:3">
      <c r="C53145" s="1"/>
    </row>
    <row r="53146" spans="3:3">
      <c r="C53146" s="1"/>
    </row>
    <row r="53147" spans="3:3">
      <c r="C53147" s="1"/>
    </row>
    <row r="53148" spans="3:3">
      <c r="C53148" s="1"/>
    </row>
    <row r="53149" spans="3:3">
      <c r="C53149" s="1"/>
    </row>
    <row r="53150" spans="3:3">
      <c r="C53150" s="1"/>
    </row>
    <row r="53151" spans="3:3">
      <c r="C53151" s="1"/>
    </row>
    <row r="53152" spans="3:3">
      <c r="C53152" s="1"/>
    </row>
    <row r="53153" spans="3:3">
      <c r="C53153" s="1"/>
    </row>
    <row r="53154" spans="3:3">
      <c r="C53154" s="1"/>
    </row>
    <row r="53155" spans="3:3">
      <c r="C53155" s="1"/>
    </row>
    <row r="53156" spans="3:3">
      <c r="C53156" s="1"/>
    </row>
    <row r="53157" spans="3:3">
      <c r="C53157" s="1"/>
    </row>
    <row r="53158" spans="3:3">
      <c r="C53158" s="1"/>
    </row>
    <row r="53159" spans="3:3">
      <c r="C53159" s="1"/>
    </row>
    <row r="53160" spans="3:3">
      <c r="C53160" s="1"/>
    </row>
    <row r="53161" spans="3:3">
      <c r="C53161" s="1"/>
    </row>
    <row r="53162" spans="3:3">
      <c r="C53162" s="1"/>
    </row>
    <row r="53163" spans="3:3">
      <c r="C53163" s="1"/>
    </row>
    <row r="53164" spans="3:3">
      <c r="C53164" s="1"/>
    </row>
    <row r="53165" spans="3:3">
      <c r="C53165" s="1"/>
    </row>
    <row r="53166" spans="3:3">
      <c r="C53166" s="1"/>
    </row>
    <row r="53167" spans="3:3">
      <c r="C53167" s="1"/>
    </row>
    <row r="53168" spans="3:3">
      <c r="C53168" s="1"/>
    </row>
    <row r="53169" spans="3:3">
      <c r="C53169" s="1"/>
    </row>
    <row r="53170" spans="3:3">
      <c r="C53170" s="1"/>
    </row>
    <row r="53171" spans="3:3">
      <c r="C53171" s="1"/>
    </row>
    <row r="53172" spans="3:3">
      <c r="C53172" s="1"/>
    </row>
    <row r="53173" spans="3:3">
      <c r="C53173" s="1"/>
    </row>
    <row r="53174" spans="3:3">
      <c r="C53174" s="1"/>
    </row>
    <row r="53175" spans="3:3">
      <c r="C53175" s="1"/>
    </row>
    <row r="53176" spans="3:3">
      <c r="C53176" s="1"/>
    </row>
    <row r="53177" spans="3:3">
      <c r="C53177" s="1"/>
    </row>
    <row r="53178" spans="3:3">
      <c r="C53178" s="1"/>
    </row>
    <row r="53179" spans="3:3">
      <c r="C53179" s="1"/>
    </row>
    <row r="53180" spans="3:3">
      <c r="C53180" s="1"/>
    </row>
    <row r="53181" spans="3:3">
      <c r="C53181" s="1"/>
    </row>
    <row r="53182" spans="3:3">
      <c r="C53182" s="1"/>
    </row>
    <row r="53183" spans="3:3">
      <c r="C53183" s="1"/>
    </row>
    <row r="53184" spans="3:3">
      <c r="C53184" s="1"/>
    </row>
    <row r="53185" spans="3:3">
      <c r="C53185" s="1"/>
    </row>
    <row r="53186" spans="3:3">
      <c r="C53186" s="1"/>
    </row>
    <row r="53187" spans="3:3">
      <c r="C53187" s="1"/>
    </row>
    <row r="53188" spans="3:3">
      <c r="C53188" s="1"/>
    </row>
    <row r="53189" spans="3:3">
      <c r="C53189" s="1"/>
    </row>
    <row r="53190" spans="3:3">
      <c r="C53190" s="1"/>
    </row>
    <row r="53191" spans="3:3">
      <c r="C53191" s="1"/>
    </row>
    <row r="53192" spans="3:3">
      <c r="C53192" s="1"/>
    </row>
    <row r="53193" spans="3:3">
      <c r="C53193" s="1"/>
    </row>
    <row r="53194" spans="3:3">
      <c r="C53194" s="1"/>
    </row>
    <row r="53195" spans="3:3">
      <c r="C53195" s="1"/>
    </row>
    <row r="53196" spans="3:3">
      <c r="C53196" s="1"/>
    </row>
    <row r="53197" spans="3:3">
      <c r="C53197" s="1"/>
    </row>
    <row r="53198" spans="3:3">
      <c r="C53198" s="1"/>
    </row>
    <row r="53199" spans="3:3">
      <c r="C53199" s="1"/>
    </row>
    <row r="53200" spans="3:3">
      <c r="C53200" s="1"/>
    </row>
    <row r="53201" spans="3:3">
      <c r="C53201" s="1"/>
    </row>
    <row r="53202" spans="3:3">
      <c r="C53202" s="1"/>
    </row>
    <row r="53203" spans="3:3">
      <c r="C53203" s="1"/>
    </row>
    <row r="53204" spans="3:3">
      <c r="C53204" s="1"/>
    </row>
    <row r="53205" spans="3:3">
      <c r="C53205" s="1"/>
    </row>
    <row r="53206" spans="3:3">
      <c r="C53206" s="1"/>
    </row>
    <row r="53207" spans="3:3">
      <c r="C53207" s="1"/>
    </row>
    <row r="53208" spans="3:3">
      <c r="C53208" s="1"/>
    </row>
    <row r="53209" spans="3:3">
      <c r="C53209" s="1"/>
    </row>
    <row r="53210" spans="3:3">
      <c r="C53210" s="1"/>
    </row>
    <row r="53211" spans="3:3">
      <c r="C53211" s="1"/>
    </row>
    <row r="53212" spans="3:3">
      <c r="C53212" s="1"/>
    </row>
    <row r="53213" spans="3:3">
      <c r="C53213" s="1"/>
    </row>
    <row r="53214" spans="3:3">
      <c r="C53214" s="1"/>
    </row>
    <row r="53215" spans="3:3">
      <c r="C53215" s="1"/>
    </row>
    <row r="53216" spans="3:3">
      <c r="C53216" s="1"/>
    </row>
    <row r="53217" spans="3:3">
      <c r="C53217" s="1"/>
    </row>
    <row r="53218" spans="3:3">
      <c r="C53218" s="1"/>
    </row>
    <row r="53219" spans="3:3">
      <c r="C53219" s="1"/>
    </row>
    <row r="53220" spans="3:3">
      <c r="C53220" s="1"/>
    </row>
    <row r="53221" spans="3:3">
      <c r="C53221" s="1"/>
    </row>
    <row r="53222" spans="3:3">
      <c r="C53222" s="1"/>
    </row>
    <row r="53223" spans="3:3">
      <c r="C53223" s="1"/>
    </row>
    <row r="53224" spans="3:3">
      <c r="C53224" s="1"/>
    </row>
    <row r="53225" spans="3:3">
      <c r="C53225" s="1"/>
    </row>
    <row r="53226" spans="3:3">
      <c r="C53226" s="1"/>
    </row>
    <row r="53227" spans="3:3">
      <c r="C53227" s="1"/>
    </row>
    <row r="53228" spans="3:3">
      <c r="C53228" s="1"/>
    </row>
    <row r="53229" spans="3:3">
      <c r="C53229" s="1"/>
    </row>
    <row r="53230" spans="3:3">
      <c r="C53230" s="1"/>
    </row>
    <row r="53231" spans="3:3">
      <c r="C53231" s="1"/>
    </row>
    <row r="53232" spans="3:3">
      <c r="C53232" s="1"/>
    </row>
    <row r="53233" spans="3:3">
      <c r="C53233" s="1"/>
    </row>
    <row r="53234" spans="3:3">
      <c r="C53234" s="1"/>
    </row>
    <row r="53235" spans="3:3">
      <c r="C53235" s="1"/>
    </row>
    <row r="53236" spans="3:3">
      <c r="C53236" s="1"/>
    </row>
    <row r="53237" spans="3:3">
      <c r="C53237" s="1"/>
    </row>
    <row r="53238" spans="3:3">
      <c r="C53238" s="1"/>
    </row>
    <row r="53239" spans="3:3">
      <c r="C53239" s="1"/>
    </row>
    <row r="53240" spans="3:3">
      <c r="C53240" s="1"/>
    </row>
    <row r="53241" spans="3:3">
      <c r="C53241" s="1"/>
    </row>
    <row r="53242" spans="3:3">
      <c r="C53242" s="1"/>
    </row>
    <row r="53243" spans="3:3">
      <c r="C53243" s="1"/>
    </row>
    <row r="53244" spans="3:3">
      <c r="C53244" s="1"/>
    </row>
    <row r="53245" spans="3:3">
      <c r="C53245" s="1"/>
    </row>
    <row r="53246" spans="3:3">
      <c r="C53246" s="1"/>
    </row>
    <row r="53247" spans="3:3">
      <c r="C53247" s="1"/>
    </row>
    <row r="53248" spans="3:3">
      <c r="C53248" s="1"/>
    </row>
    <row r="53249" spans="3:3">
      <c r="C53249" s="1"/>
    </row>
    <row r="53250" spans="3:3">
      <c r="C53250" s="1"/>
    </row>
    <row r="53251" spans="3:3">
      <c r="C53251" s="1"/>
    </row>
    <row r="53252" spans="3:3">
      <c r="C53252" s="1"/>
    </row>
    <row r="53253" spans="3:3">
      <c r="C53253" s="1"/>
    </row>
    <row r="53254" spans="3:3">
      <c r="C53254" s="1"/>
    </row>
    <row r="53255" spans="3:3">
      <c r="C53255" s="1"/>
    </row>
    <row r="53256" spans="3:3">
      <c r="C53256" s="1"/>
    </row>
    <row r="53257" spans="3:3">
      <c r="C53257" s="1"/>
    </row>
    <row r="53258" spans="3:3">
      <c r="C53258" s="1"/>
    </row>
    <row r="53259" spans="3:3">
      <c r="C53259" s="1"/>
    </row>
    <row r="53260" spans="3:3">
      <c r="C53260" s="1"/>
    </row>
    <row r="53261" spans="3:3">
      <c r="C53261" s="1"/>
    </row>
    <row r="53262" spans="3:3">
      <c r="C53262" s="1"/>
    </row>
    <row r="53263" spans="3:3">
      <c r="C53263" s="1"/>
    </row>
    <row r="53264" spans="3:3">
      <c r="C53264" s="1"/>
    </row>
    <row r="53265" spans="3:3">
      <c r="C53265" s="1"/>
    </row>
    <row r="53266" spans="3:3">
      <c r="C53266" s="1"/>
    </row>
    <row r="53267" spans="3:3">
      <c r="C53267" s="1"/>
    </row>
    <row r="53268" spans="3:3">
      <c r="C53268" s="1"/>
    </row>
    <row r="53269" spans="3:3">
      <c r="C53269" s="1"/>
    </row>
    <row r="53270" spans="3:3">
      <c r="C53270" s="1"/>
    </row>
    <row r="53271" spans="3:3">
      <c r="C53271" s="1"/>
    </row>
    <row r="53272" spans="3:3">
      <c r="C53272" s="1"/>
    </row>
    <row r="53273" spans="3:3">
      <c r="C53273" s="1"/>
    </row>
    <row r="53274" spans="3:3">
      <c r="C53274" s="1"/>
    </row>
    <row r="53275" spans="3:3">
      <c r="C53275" s="1"/>
    </row>
    <row r="53276" spans="3:3">
      <c r="C53276" s="1"/>
    </row>
    <row r="53277" spans="3:3">
      <c r="C53277" s="1"/>
    </row>
    <row r="53278" spans="3:3">
      <c r="C53278" s="1"/>
    </row>
    <row r="53279" spans="3:3">
      <c r="C53279" s="1"/>
    </row>
    <row r="53280" spans="3:3">
      <c r="C53280" s="1"/>
    </row>
    <row r="53281" spans="3:3">
      <c r="C53281" s="1"/>
    </row>
    <row r="53282" spans="3:3">
      <c r="C53282" s="1"/>
    </row>
    <row r="53283" spans="3:3">
      <c r="C53283" s="1"/>
    </row>
    <row r="53284" spans="3:3">
      <c r="C53284" s="1"/>
    </row>
    <row r="53285" spans="3:3">
      <c r="C53285" s="1"/>
    </row>
    <row r="53286" spans="3:3">
      <c r="C53286" s="1"/>
    </row>
    <row r="53287" spans="3:3">
      <c r="C53287" s="1"/>
    </row>
    <row r="53288" spans="3:3">
      <c r="C53288" s="1"/>
    </row>
    <row r="53289" spans="3:3">
      <c r="C53289" s="1"/>
    </row>
    <row r="53290" spans="3:3">
      <c r="C53290" s="1"/>
    </row>
    <row r="53291" spans="3:3">
      <c r="C53291" s="1"/>
    </row>
    <row r="53292" spans="3:3">
      <c r="C53292" s="1"/>
    </row>
    <row r="53293" spans="3:3">
      <c r="C53293" s="1"/>
    </row>
    <row r="53294" spans="3:3">
      <c r="C53294" s="1"/>
    </row>
    <row r="53295" spans="3:3">
      <c r="C53295" s="1"/>
    </row>
    <row r="53296" spans="3:3">
      <c r="C53296" s="1"/>
    </row>
    <row r="53297" spans="3:3">
      <c r="C53297" s="1"/>
    </row>
    <row r="53298" spans="3:3">
      <c r="C53298" s="1"/>
    </row>
    <row r="53299" spans="3:3">
      <c r="C53299" s="1"/>
    </row>
    <row r="53300" spans="3:3">
      <c r="C53300" s="1"/>
    </row>
    <row r="53301" spans="3:3">
      <c r="C53301" s="1"/>
    </row>
    <row r="53302" spans="3:3">
      <c r="C53302" s="1"/>
    </row>
    <row r="53303" spans="3:3">
      <c r="C53303" s="1"/>
    </row>
    <row r="53304" spans="3:3">
      <c r="C53304" s="1"/>
    </row>
    <row r="53305" spans="3:3">
      <c r="C53305" s="1"/>
    </row>
    <row r="53306" spans="3:3">
      <c r="C53306" s="1"/>
    </row>
    <row r="53307" spans="3:3">
      <c r="C53307" s="1"/>
    </row>
    <row r="53308" spans="3:3">
      <c r="C53308" s="1"/>
    </row>
    <row r="53309" spans="3:3">
      <c r="C53309" s="1"/>
    </row>
    <row r="53310" spans="3:3">
      <c r="C53310" s="1"/>
    </row>
    <row r="53311" spans="3:3">
      <c r="C53311" s="1"/>
    </row>
    <row r="53312" spans="3:3">
      <c r="C53312" s="1"/>
    </row>
    <row r="53313" spans="3:3">
      <c r="C53313" s="1"/>
    </row>
    <row r="53314" spans="3:3">
      <c r="C53314" s="1"/>
    </row>
    <row r="53315" spans="3:3">
      <c r="C53315" s="1"/>
    </row>
    <row r="53316" spans="3:3">
      <c r="C53316" s="1"/>
    </row>
    <row r="53317" spans="3:3">
      <c r="C53317" s="1"/>
    </row>
    <row r="53318" spans="3:3">
      <c r="C53318" s="1"/>
    </row>
    <row r="53319" spans="3:3">
      <c r="C53319" s="1"/>
    </row>
    <row r="53320" spans="3:3">
      <c r="C53320" s="1"/>
    </row>
    <row r="53321" spans="3:3">
      <c r="C53321" s="1"/>
    </row>
    <row r="53322" spans="3:3">
      <c r="C53322" s="1"/>
    </row>
    <row r="53323" spans="3:3">
      <c r="C53323" s="1"/>
    </row>
    <row r="53324" spans="3:3">
      <c r="C53324" s="1"/>
    </row>
    <row r="53325" spans="3:3">
      <c r="C53325" s="1"/>
    </row>
    <row r="53326" spans="3:3">
      <c r="C53326" s="1"/>
    </row>
    <row r="53327" spans="3:3">
      <c r="C53327" s="1"/>
    </row>
    <row r="53328" spans="3:3">
      <c r="C53328" s="1"/>
    </row>
    <row r="53329" spans="3:3">
      <c r="C53329" s="1"/>
    </row>
    <row r="53330" spans="3:3">
      <c r="C53330" s="1"/>
    </row>
    <row r="53331" spans="3:3">
      <c r="C53331" s="1"/>
    </row>
    <row r="53332" spans="3:3">
      <c r="C53332" s="1"/>
    </row>
    <row r="53333" spans="3:3">
      <c r="C53333" s="1"/>
    </row>
    <row r="53334" spans="3:3">
      <c r="C53334" s="1"/>
    </row>
    <row r="53335" spans="3:3">
      <c r="C53335" s="1"/>
    </row>
    <row r="53336" spans="3:3">
      <c r="C53336" s="1"/>
    </row>
    <row r="53337" spans="3:3">
      <c r="C53337" s="1"/>
    </row>
    <row r="53338" spans="3:3">
      <c r="C53338" s="1"/>
    </row>
    <row r="53339" spans="3:3">
      <c r="C53339" s="1"/>
    </row>
    <row r="53340" spans="3:3">
      <c r="C53340" s="1"/>
    </row>
    <row r="53341" spans="3:3">
      <c r="C53341" s="1"/>
    </row>
    <row r="53342" spans="3:3">
      <c r="C53342" s="1"/>
    </row>
    <row r="53343" spans="3:3">
      <c r="C53343" s="1"/>
    </row>
    <row r="53344" spans="3:3">
      <c r="C53344" s="1"/>
    </row>
    <row r="53345" spans="3:3">
      <c r="C53345" s="1"/>
    </row>
    <row r="53346" spans="3:3">
      <c r="C53346" s="1"/>
    </row>
    <row r="53347" spans="3:3">
      <c r="C53347" s="1"/>
    </row>
    <row r="53348" spans="3:3">
      <c r="C53348" s="1"/>
    </row>
    <row r="53349" spans="3:3">
      <c r="C53349" s="1"/>
    </row>
    <row r="53350" spans="3:3">
      <c r="C53350" s="1"/>
    </row>
    <row r="53351" spans="3:3">
      <c r="C53351" s="1"/>
    </row>
    <row r="53352" spans="3:3">
      <c r="C53352" s="1"/>
    </row>
    <row r="53353" spans="3:3">
      <c r="C53353" s="1"/>
    </row>
    <row r="53354" spans="3:3">
      <c r="C53354" s="1"/>
    </row>
    <row r="53355" spans="3:3">
      <c r="C53355" s="1"/>
    </row>
    <row r="53356" spans="3:3">
      <c r="C53356" s="1"/>
    </row>
    <row r="53357" spans="3:3">
      <c r="C53357" s="1"/>
    </row>
    <row r="53358" spans="3:3">
      <c r="C53358" s="1"/>
    </row>
    <row r="53359" spans="3:3">
      <c r="C53359" s="1"/>
    </row>
    <row r="53360" spans="3:3">
      <c r="C53360" s="1"/>
    </row>
    <row r="53361" spans="3:3">
      <c r="C53361" s="1"/>
    </row>
    <row r="53362" spans="3:3">
      <c r="C53362" s="1"/>
    </row>
    <row r="53363" spans="3:3">
      <c r="C53363" s="1"/>
    </row>
    <row r="53364" spans="3:3">
      <c r="C53364" s="1"/>
    </row>
    <row r="53365" spans="3:3">
      <c r="C53365" s="1"/>
    </row>
    <row r="53366" spans="3:3">
      <c r="C53366" s="1"/>
    </row>
    <row r="53367" spans="3:3">
      <c r="C53367" s="1"/>
    </row>
    <row r="53368" spans="3:3">
      <c r="C53368" s="1"/>
    </row>
    <row r="53369" spans="3:3">
      <c r="C53369" s="1"/>
    </row>
    <row r="53370" spans="3:3">
      <c r="C53370" s="1"/>
    </row>
    <row r="53371" spans="3:3">
      <c r="C53371" s="1"/>
    </row>
    <row r="53372" spans="3:3">
      <c r="C53372" s="1"/>
    </row>
    <row r="53373" spans="3:3">
      <c r="C53373" s="1"/>
    </row>
    <row r="53374" spans="3:3">
      <c r="C53374" s="1"/>
    </row>
    <row r="53375" spans="3:3">
      <c r="C53375" s="1"/>
    </row>
    <row r="53376" spans="3:3">
      <c r="C53376" s="1"/>
    </row>
    <row r="53377" spans="3:3">
      <c r="C53377" s="1"/>
    </row>
    <row r="53378" spans="3:3">
      <c r="C53378" s="1"/>
    </row>
    <row r="53379" spans="3:3">
      <c r="C53379" s="1"/>
    </row>
    <row r="53380" spans="3:3">
      <c r="C53380" s="1"/>
    </row>
    <row r="53381" spans="3:3">
      <c r="C53381" s="1"/>
    </row>
    <row r="53382" spans="3:3">
      <c r="C53382" s="1"/>
    </row>
    <row r="53383" spans="3:3">
      <c r="C53383" s="1"/>
    </row>
    <row r="53384" spans="3:3">
      <c r="C53384" s="1"/>
    </row>
    <row r="53385" spans="3:3">
      <c r="C53385" s="1"/>
    </row>
    <row r="53386" spans="3:3">
      <c r="C53386" s="1"/>
    </row>
    <row r="53387" spans="3:3">
      <c r="C53387" s="1"/>
    </row>
    <row r="53388" spans="3:3">
      <c r="C53388" s="1"/>
    </row>
    <row r="53389" spans="3:3">
      <c r="C53389" s="1"/>
    </row>
    <row r="53390" spans="3:3">
      <c r="C53390" s="1"/>
    </row>
    <row r="53391" spans="3:3">
      <c r="C53391" s="1"/>
    </row>
    <row r="53392" spans="3:3">
      <c r="C53392" s="1"/>
    </row>
    <row r="53393" spans="3:3">
      <c r="C53393" s="1"/>
    </row>
    <row r="53394" spans="3:3">
      <c r="C53394" s="1"/>
    </row>
    <row r="53395" spans="3:3">
      <c r="C53395" s="1"/>
    </row>
    <row r="53396" spans="3:3">
      <c r="C53396" s="1"/>
    </row>
    <row r="53397" spans="3:3">
      <c r="C53397" s="1"/>
    </row>
    <row r="53398" spans="3:3">
      <c r="C53398" s="1"/>
    </row>
    <row r="53399" spans="3:3">
      <c r="C53399" s="1"/>
    </row>
    <row r="53400" spans="3:3">
      <c r="C53400" s="1"/>
    </row>
    <row r="53401" spans="3:3">
      <c r="C53401" s="1"/>
    </row>
    <row r="53402" spans="3:3">
      <c r="C53402" s="1"/>
    </row>
    <row r="53403" spans="3:3">
      <c r="C53403" s="1"/>
    </row>
    <row r="53404" spans="3:3">
      <c r="C53404" s="1"/>
    </row>
    <row r="53405" spans="3:3">
      <c r="C53405" s="1"/>
    </row>
    <row r="53406" spans="3:3">
      <c r="C53406" s="1"/>
    </row>
    <row r="53407" spans="3:3">
      <c r="C53407" s="1"/>
    </row>
    <row r="53408" spans="3:3">
      <c r="C53408" s="1"/>
    </row>
    <row r="53409" spans="3:3">
      <c r="C53409" s="1"/>
    </row>
    <row r="53410" spans="3:3">
      <c r="C53410" s="1"/>
    </row>
    <row r="53411" spans="3:3">
      <c r="C53411" s="1"/>
    </row>
    <row r="53412" spans="3:3">
      <c r="C53412" s="1"/>
    </row>
    <row r="53413" spans="3:3">
      <c r="C53413" s="1"/>
    </row>
    <row r="53414" spans="3:3">
      <c r="C53414" s="1"/>
    </row>
    <row r="53415" spans="3:3">
      <c r="C53415" s="1"/>
    </row>
    <row r="53416" spans="3:3">
      <c r="C53416" s="1"/>
    </row>
    <row r="53417" spans="3:3">
      <c r="C53417" s="1"/>
    </row>
    <row r="53418" spans="3:3">
      <c r="C53418" s="1"/>
    </row>
    <row r="53419" spans="3:3">
      <c r="C53419" s="1"/>
    </row>
    <row r="53420" spans="3:3">
      <c r="C53420" s="1"/>
    </row>
    <row r="53421" spans="3:3">
      <c r="C53421" s="1"/>
    </row>
    <row r="53422" spans="3:3">
      <c r="C53422" s="1"/>
    </row>
    <row r="53423" spans="3:3">
      <c r="C53423" s="1"/>
    </row>
    <row r="53424" spans="3:3">
      <c r="C53424" s="1"/>
    </row>
    <row r="53425" spans="3:3">
      <c r="C53425" s="1"/>
    </row>
    <row r="53426" spans="3:3">
      <c r="C53426" s="1"/>
    </row>
    <row r="53427" spans="3:3">
      <c r="C53427" s="1"/>
    </row>
    <row r="53428" spans="3:3">
      <c r="C53428" s="1"/>
    </row>
    <row r="53429" spans="3:3">
      <c r="C53429" s="1"/>
    </row>
    <row r="53430" spans="3:3">
      <c r="C53430" s="1"/>
    </row>
    <row r="53431" spans="3:3">
      <c r="C53431" s="1"/>
    </row>
    <row r="53432" spans="3:3">
      <c r="C53432" s="1"/>
    </row>
    <row r="53433" spans="3:3">
      <c r="C53433" s="1"/>
    </row>
    <row r="53434" spans="3:3">
      <c r="C53434" s="1"/>
    </row>
    <row r="53435" spans="3:3">
      <c r="C53435" s="1"/>
    </row>
    <row r="53436" spans="3:3">
      <c r="C53436" s="1"/>
    </row>
    <row r="53437" spans="3:3">
      <c r="C53437" s="1"/>
    </row>
    <row r="53438" spans="3:3">
      <c r="C53438" s="1"/>
    </row>
    <row r="53439" spans="3:3">
      <c r="C53439" s="1"/>
    </row>
    <row r="53440" spans="3:3">
      <c r="C53440" s="1"/>
    </row>
    <row r="53441" spans="3:3">
      <c r="C53441" s="1"/>
    </row>
    <row r="53442" spans="3:3">
      <c r="C53442" s="1"/>
    </row>
    <row r="53443" spans="3:3">
      <c r="C53443" s="1"/>
    </row>
    <row r="53444" spans="3:3">
      <c r="C53444" s="1"/>
    </row>
    <row r="53445" spans="3:3">
      <c r="C53445" s="1"/>
    </row>
    <row r="53446" spans="3:3">
      <c r="C53446" s="1"/>
    </row>
    <row r="53447" spans="3:3">
      <c r="C53447" s="1"/>
    </row>
    <row r="53448" spans="3:3">
      <c r="C53448" s="1"/>
    </row>
    <row r="53449" spans="3:3">
      <c r="C53449" s="1"/>
    </row>
    <row r="53450" spans="3:3">
      <c r="C53450" s="1"/>
    </row>
    <row r="53451" spans="3:3">
      <c r="C53451" s="1"/>
    </row>
    <row r="53452" spans="3:3">
      <c r="C53452" s="1"/>
    </row>
    <row r="53453" spans="3:3">
      <c r="C53453" s="1"/>
    </row>
    <row r="53454" spans="3:3">
      <c r="C53454" s="1"/>
    </row>
    <row r="53455" spans="3:3">
      <c r="C53455" s="1"/>
    </row>
    <row r="53456" spans="3:3">
      <c r="C53456" s="1"/>
    </row>
    <row r="53457" spans="3:3">
      <c r="C53457" s="1"/>
    </row>
    <row r="53458" spans="3:3">
      <c r="C53458" s="1"/>
    </row>
    <row r="53459" spans="3:3">
      <c r="C53459" s="1"/>
    </row>
    <row r="53460" spans="3:3">
      <c r="C53460" s="1"/>
    </row>
    <row r="53461" spans="3:3">
      <c r="C53461" s="1"/>
    </row>
    <row r="53462" spans="3:3">
      <c r="C53462" s="1"/>
    </row>
    <row r="53463" spans="3:3">
      <c r="C53463" s="1"/>
    </row>
    <row r="53464" spans="3:3">
      <c r="C53464" s="1"/>
    </row>
    <row r="53465" spans="3:3">
      <c r="C53465" s="1"/>
    </row>
    <row r="53466" spans="3:3">
      <c r="C53466" s="1"/>
    </row>
    <row r="53467" spans="3:3">
      <c r="C53467" s="1"/>
    </row>
    <row r="53468" spans="3:3">
      <c r="C53468" s="1"/>
    </row>
    <row r="53469" spans="3:3">
      <c r="C53469" s="1"/>
    </row>
    <row r="53470" spans="3:3">
      <c r="C53470" s="1"/>
    </row>
    <row r="53471" spans="3:3">
      <c r="C53471" s="1"/>
    </row>
    <row r="53472" spans="3:3">
      <c r="C53472" s="1"/>
    </row>
    <row r="53473" spans="3:3">
      <c r="C53473" s="1"/>
    </row>
    <row r="53474" spans="3:3">
      <c r="C53474" s="1"/>
    </row>
    <row r="53475" spans="3:3">
      <c r="C53475" s="1"/>
    </row>
    <row r="53476" spans="3:3">
      <c r="C53476" s="1"/>
    </row>
    <row r="53477" spans="3:3">
      <c r="C53477" s="1"/>
    </row>
    <row r="53478" spans="3:3">
      <c r="C53478" s="1"/>
    </row>
    <row r="53479" spans="3:3">
      <c r="C53479" s="1"/>
    </row>
    <row r="53480" spans="3:3">
      <c r="C53480" s="1"/>
    </row>
    <row r="53481" spans="3:3">
      <c r="C53481" s="1"/>
    </row>
    <row r="53482" spans="3:3">
      <c r="C53482" s="1"/>
    </row>
    <row r="53483" spans="3:3">
      <c r="C53483" s="1"/>
    </row>
    <row r="53484" spans="3:3">
      <c r="C53484" s="1"/>
    </row>
    <row r="53485" spans="3:3">
      <c r="C53485" s="1"/>
    </row>
    <row r="53486" spans="3:3">
      <c r="C53486" s="1"/>
    </row>
    <row r="53487" spans="3:3">
      <c r="C53487" s="1"/>
    </row>
    <row r="53488" spans="3:3">
      <c r="C53488" s="1"/>
    </row>
    <row r="53489" spans="3:3">
      <c r="C53489" s="1"/>
    </row>
    <row r="53490" spans="3:3">
      <c r="C53490" s="1"/>
    </row>
    <row r="53491" spans="3:3">
      <c r="C53491" s="1"/>
    </row>
    <row r="53492" spans="3:3">
      <c r="C53492" s="1"/>
    </row>
    <row r="53493" spans="3:3">
      <c r="C53493" s="1"/>
    </row>
    <row r="53494" spans="3:3">
      <c r="C53494" s="1"/>
    </row>
    <row r="53495" spans="3:3">
      <c r="C53495" s="1"/>
    </row>
    <row r="53496" spans="3:3">
      <c r="C53496" s="1"/>
    </row>
    <row r="53497" spans="3:3">
      <c r="C53497" s="1"/>
    </row>
    <row r="53498" spans="3:3">
      <c r="C53498" s="1"/>
    </row>
    <row r="53499" spans="3:3">
      <c r="C53499" s="1"/>
    </row>
    <row r="53500" spans="3:3">
      <c r="C53500" s="1"/>
    </row>
    <row r="53501" spans="3:3">
      <c r="C53501" s="1"/>
    </row>
    <row r="53502" spans="3:3">
      <c r="C53502" s="1"/>
    </row>
    <row r="53503" spans="3:3">
      <c r="C53503" s="1"/>
    </row>
    <row r="53504" spans="3:3">
      <c r="C53504" s="1"/>
    </row>
    <row r="53505" spans="3:3">
      <c r="C53505" s="1"/>
    </row>
    <row r="53506" spans="3:3">
      <c r="C53506" s="1"/>
    </row>
    <row r="53507" spans="3:3">
      <c r="C53507" s="1"/>
    </row>
    <row r="53508" spans="3:3">
      <c r="C53508" s="1"/>
    </row>
    <row r="53509" spans="3:3">
      <c r="C53509" s="1"/>
    </row>
    <row r="53510" spans="3:3">
      <c r="C53510" s="1"/>
    </row>
    <row r="53511" spans="3:3">
      <c r="C53511" s="1"/>
    </row>
    <row r="53512" spans="3:3">
      <c r="C53512" s="1"/>
    </row>
    <row r="53513" spans="3:3">
      <c r="C53513" s="1"/>
    </row>
    <row r="53514" spans="3:3">
      <c r="C53514" s="1"/>
    </row>
    <row r="53515" spans="3:3">
      <c r="C53515" s="1"/>
    </row>
    <row r="53516" spans="3:3">
      <c r="C53516" s="1"/>
    </row>
    <row r="53517" spans="3:3">
      <c r="C53517" s="1"/>
    </row>
    <row r="53518" spans="3:3">
      <c r="C53518" s="1"/>
    </row>
    <row r="53519" spans="3:3">
      <c r="C53519" s="1"/>
    </row>
    <row r="53520" spans="3:3">
      <c r="C53520" s="1"/>
    </row>
    <row r="53521" spans="3:3">
      <c r="C53521" s="1"/>
    </row>
    <row r="53522" spans="3:3">
      <c r="C53522" s="1"/>
    </row>
    <row r="53523" spans="3:3">
      <c r="C53523" s="1"/>
    </row>
    <row r="53524" spans="3:3">
      <c r="C53524" s="1"/>
    </row>
    <row r="53525" spans="3:3">
      <c r="C53525" s="1"/>
    </row>
    <row r="53526" spans="3:3">
      <c r="C53526" s="1"/>
    </row>
    <row r="53527" spans="3:3">
      <c r="C53527" s="1"/>
    </row>
    <row r="53528" spans="3:3">
      <c r="C53528" s="1"/>
    </row>
    <row r="53529" spans="3:3">
      <c r="C53529" s="1"/>
    </row>
    <row r="53530" spans="3:3">
      <c r="C53530" s="1"/>
    </row>
    <row r="53531" spans="3:3">
      <c r="C53531" s="1"/>
    </row>
    <row r="53532" spans="3:3">
      <c r="C53532" s="1"/>
    </row>
    <row r="53533" spans="3:3">
      <c r="C53533" s="1"/>
    </row>
    <row r="53534" spans="3:3">
      <c r="C53534" s="1"/>
    </row>
    <row r="53535" spans="3:3">
      <c r="C53535" s="1"/>
    </row>
    <row r="53536" spans="3:3">
      <c r="C53536" s="1"/>
    </row>
    <row r="53537" spans="3:3">
      <c r="C53537" s="1"/>
    </row>
    <row r="53538" spans="3:3">
      <c r="C53538" s="1"/>
    </row>
    <row r="53539" spans="3:3">
      <c r="C53539" s="1"/>
    </row>
    <row r="53540" spans="3:3">
      <c r="C53540" s="1"/>
    </row>
    <row r="53541" spans="3:3">
      <c r="C53541" s="1"/>
    </row>
    <row r="53542" spans="3:3">
      <c r="C53542" s="1"/>
    </row>
    <row r="53543" spans="3:3">
      <c r="C53543" s="1"/>
    </row>
    <row r="53544" spans="3:3">
      <c r="C53544" s="1"/>
    </row>
    <row r="53545" spans="3:3">
      <c r="C53545" s="1"/>
    </row>
    <row r="53546" spans="3:3">
      <c r="C53546" s="1"/>
    </row>
    <row r="53547" spans="3:3">
      <c r="C53547" s="1"/>
    </row>
    <row r="53548" spans="3:3">
      <c r="C53548" s="1"/>
    </row>
    <row r="53549" spans="3:3">
      <c r="C53549" s="1"/>
    </row>
    <row r="53550" spans="3:3">
      <c r="C53550" s="1"/>
    </row>
    <row r="53551" spans="3:3">
      <c r="C53551" s="1"/>
    </row>
    <row r="53552" spans="3:3">
      <c r="C53552" s="1"/>
    </row>
    <row r="53553" spans="3:3">
      <c r="C53553" s="1"/>
    </row>
    <row r="53554" spans="3:3">
      <c r="C53554" s="1"/>
    </row>
    <row r="53555" spans="3:3">
      <c r="C53555" s="1"/>
    </row>
    <row r="53556" spans="3:3">
      <c r="C53556" s="1"/>
    </row>
    <row r="53557" spans="3:3">
      <c r="C53557" s="1"/>
    </row>
    <row r="53558" spans="3:3">
      <c r="C53558" s="1"/>
    </row>
    <row r="53559" spans="3:3">
      <c r="C53559" s="1"/>
    </row>
    <row r="53560" spans="3:3">
      <c r="C53560" s="1"/>
    </row>
    <row r="53561" spans="3:3">
      <c r="C53561" s="1"/>
    </row>
    <row r="53562" spans="3:3">
      <c r="C53562" s="1"/>
    </row>
    <row r="53563" spans="3:3">
      <c r="C53563" s="1"/>
    </row>
    <row r="53564" spans="3:3">
      <c r="C53564" s="1"/>
    </row>
    <row r="53565" spans="3:3">
      <c r="C53565" s="1"/>
    </row>
    <row r="53566" spans="3:3">
      <c r="C53566" s="1"/>
    </row>
    <row r="53567" spans="3:3">
      <c r="C53567" s="1"/>
    </row>
    <row r="53568" spans="3:3">
      <c r="C53568" s="1"/>
    </row>
    <row r="53569" spans="3:3">
      <c r="C53569" s="1"/>
    </row>
    <row r="53570" spans="3:3">
      <c r="C53570" s="1"/>
    </row>
    <row r="53571" spans="3:3">
      <c r="C53571" s="1"/>
    </row>
    <row r="53572" spans="3:3">
      <c r="C53572" s="1"/>
    </row>
    <row r="53573" spans="3:3">
      <c r="C53573" s="1"/>
    </row>
    <row r="53574" spans="3:3">
      <c r="C53574" s="1"/>
    </row>
    <row r="53575" spans="3:3">
      <c r="C53575" s="1"/>
    </row>
    <row r="53576" spans="3:3">
      <c r="C53576" s="1"/>
    </row>
    <row r="53577" spans="3:3">
      <c r="C53577" s="1"/>
    </row>
    <row r="53578" spans="3:3">
      <c r="C53578" s="1"/>
    </row>
    <row r="53579" spans="3:3">
      <c r="C53579" s="1"/>
    </row>
    <row r="53580" spans="3:3">
      <c r="C53580" s="1"/>
    </row>
    <row r="53581" spans="3:3">
      <c r="C53581" s="1"/>
    </row>
    <row r="53582" spans="3:3">
      <c r="C53582" s="1"/>
    </row>
    <row r="53583" spans="3:3">
      <c r="C53583" s="1"/>
    </row>
    <row r="53584" spans="3:3">
      <c r="C53584" s="1"/>
    </row>
    <row r="53585" spans="3:3">
      <c r="C53585" s="1"/>
    </row>
    <row r="53586" spans="3:3">
      <c r="C53586" s="1"/>
    </row>
    <row r="53587" spans="3:3">
      <c r="C53587" s="1"/>
    </row>
    <row r="53588" spans="3:3">
      <c r="C53588" s="1"/>
    </row>
    <row r="53589" spans="3:3">
      <c r="C53589" s="1"/>
    </row>
    <row r="53590" spans="3:3">
      <c r="C53590" s="1"/>
    </row>
    <row r="53591" spans="3:3">
      <c r="C53591" s="1"/>
    </row>
    <row r="53592" spans="3:3">
      <c r="C53592" s="1"/>
    </row>
    <row r="53593" spans="3:3">
      <c r="C53593" s="1"/>
    </row>
    <row r="53594" spans="3:3">
      <c r="C53594" s="1"/>
    </row>
    <row r="53595" spans="3:3">
      <c r="C53595" s="1"/>
    </row>
    <row r="53596" spans="3:3">
      <c r="C53596" s="1"/>
    </row>
    <row r="53597" spans="3:3">
      <c r="C53597" s="1"/>
    </row>
    <row r="53598" spans="3:3">
      <c r="C53598" s="1"/>
    </row>
    <row r="53599" spans="3:3">
      <c r="C53599" s="1"/>
    </row>
    <row r="53600" spans="3:3">
      <c r="C53600" s="1"/>
    </row>
    <row r="53601" spans="3:3">
      <c r="C53601" s="1"/>
    </row>
    <row r="53602" spans="3:3">
      <c r="C53602" s="1"/>
    </row>
    <row r="53603" spans="3:3">
      <c r="C53603" s="1"/>
    </row>
    <row r="53604" spans="3:3">
      <c r="C53604" s="1"/>
    </row>
    <row r="53605" spans="3:3">
      <c r="C53605" s="1"/>
    </row>
    <row r="53606" spans="3:3">
      <c r="C53606" s="1"/>
    </row>
    <row r="53607" spans="3:3">
      <c r="C53607" s="1"/>
    </row>
    <row r="53608" spans="3:3">
      <c r="C53608" s="1"/>
    </row>
    <row r="53609" spans="3:3">
      <c r="C53609" s="1"/>
    </row>
    <row r="53610" spans="3:3">
      <c r="C53610" s="1"/>
    </row>
    <row r="53611" spans="3:3">
      <c r="C53611" s="1"/>
    </row>
    <row r="53612" spans="3:3">
      <c r="C53612" s="1"/>
    </row>
    <row r="53613" spans="3:3">
      <c r="C53613" s="1"/>
    </row>
    <row r="53614" spans="3:3">
      <c r="C53614" s="1"/>
    </row>
    <row r="53615" spans="3:3">
      <c r="C53615" s="1"/>
    </row>
    <row r="53616" spans="3:3">
      <c r="C53616" s="1"/>
    </row>
    <row r="53617" spans="3:3">
      <c r="C53617" s="1"/>
    </row>
    <row r="53618" spans="3:3">
      <c r="C53618" s="1"/>
    </row>
    <row r="53619" spans="3:3">
      <c r="C53619" s="1"/>
    </row>
    <row r="53620" spans="3:3">
      <c r="C53620" s="1"/>
    </row>
    <row r="53621" spans="3:3">
      <c r="C53621" s="1"/>
    </row>
    <row r="53622" spans="3:3">
      <c r="C53622" s="1"/>
    </row>
    <row r="53623" spans="3:3">
      <c r="C53623" s="1"/>
    </row>
    <row r="53624" spans="3:3">
      <c r="C53624" s="1"/>
    </row>
    <row r="53625" spans="3:3">
      <c r="C53625" s="1"/>
    </row>
    <row r="53626" spans="3:3">
      <c r="C53626" s="1"/>
    </row>
    <row r="53627" spans="3:3">
      <c r="C53627" s="1"/>
    </row>
    <row r="53628" spans="3:3">
      <c r="C53628" s="1"/>
    </row>
    <row r="53629" spans="3:3">
      <c r="C53629" s="1"/>
    </row>
    <row r="53630" spans="3:3">
      <c r="C53630" s="1"/>
    </row>
    <row r="53631" spans="3:3">
      <c r="C53631" s="1"/>
    </row>
    <row r="53632" spans="3:3">
      <c r="C53632" s="1"/>
    </row>
    <row r="53633" spans="3:3">
      <c r="C53633" s="1"/>
    </row>
    <row r="53634" spans="3:3">
      <c r="C53634" s="1"/>
    </row>
    <row r="53635" spans="3:3">
      <c r="C53635" s="1"/>
    </row>
    <row r="53636" spans="3:3">
      <c r="C53636" s="1"/>
    </row>
    <row r="53637" spans="3:3">
      <c r="C53637" s="1"/>
    </row>
    <row r="53638" spans="3:3">
      <c r="C53638" s="1"/>
    </row>
    <row r="53639" spans="3:3">
      <c r="C53639" s="1"/>
    </row>
    <row r="53640" spans="3:3">
      <c r="C53640" s="1"/>
    </row>
    <row r="53641" spans="3:3">
      <c r="C53641" s="1"/>
    </row>
    <row r="53642" spans="3:3">
      <c r="C53642" s="1"/>
    </row>
    <row r="53643" spans="3:3">
      <c r="C53643" s="1"/>
    </row>
    <row r="53644" spans="3:3">
      <c r="C53644" s="1"/>
    </row>
    <row r="53645" spans="3:3">
      <c r="C53645" s="1"/>
    </row>
    <row r="53646" spans="3:3">
      <c r="C53646" s="1"/>
    </row>
    <row r="53647" spans="3:3">
      <c r="C53647" s="1"/>
    </row>
    <row r="53648" spans="3:3">
      <c r="C53648" s="1"/>
    </row>
    <row r="53649" spans="3:3">
      <c r="C53649" s="1"/>
    </row>
    <row r="53650" spans="3:3">
      <c r="C53650" s="1"/>
    </row>
    <row r="53651" spans="3:3">
      <c r="C53651" s="1"/>
    </row>
    <row r="53652" spans="3:3">
      <c r="C53652" s="1"/>
    </row>
    <row r="53653" spans="3:3">
      <c r="C53653" s="1"/>
    </row>
    <row r="53654" spans="3:3">
      <c r="C53654" s="1"/>
    </row>
    <row r="53655" spans="3:3">
      <c r="C53655" s="1"/>
    </row>
    <row r="53656" spans="3:3">
      <c r="C53656" s="1"/>
    </row>
    <row r="53657" spans="3:3">
      <c r="C53657" s="1"/>
    </row>
    <row r="53658" spans="3:3">
      <c r="C53658" s="1"/>
    </row>
    <row r="53659" spans="3:3">
      <c r="C53659" s="1"/>
    </row>
    <row r="53660" spans="3:3">
      <c r="C53660" s="1"/>
    </row>
    <row r="53661" spans="3:3">
      <c r="C53661" s="1"/>
    </row>
    <row r="53662" spans="3:3">
      <c r="C53662" s="1"/>
    </row>
    <row r="53663" spans="3:3">
      <c r="C53663" s="1"/>
    </row>
    <row r="53664" spans="3:3">
      <c r="C53664" s="1"/>
    </row>
    <row r="53665" spans="3:3">
      <c r="C53665" s="1"/>
    </row>
    <row r="53666" spans="3:3">
      <c r="C53666" s="1"/>
    </row>
    <row r="53667" spans="3:3">
      <c r="C53667" s="1"/>
    </row>
    <row r="53668" spans="3:3">
      <c r="C53668" s="1"/>
    </row>
    <row r="53669" spans="3:3">
      <c r="C53669" s="1"/>
    </row>
    <row r="53670" spans="3:3">
      <c r="C53670" s="1"/>
    </row>
    <row r="53671" spans="3:3">
      <c r="C53671" s="1"/>
    </row>
    <row r="53672" spans="3:3">
      <c r="C53672" s="1"/>
    </row>
    <row r="53673" spans="3:3">
      <c r="C53673" s="1"/>
    </row>
    <row r="53674" spans="3:3">
      <c r="C53674" s="1"/>
    </row>
    <row r="53675" spans="3:3">
      <c r="C53675" s="1"/>
    </row>
    <row r="53676" spans="3:3">
      <c r="C53676" s="1"/>
    </row>
    <row r="53677" spans="3:3">
      <c r="C53677" s="1"/>
    </row>
    <row r="53678" spans="3:3">
      <c r="C53678" s="1"/>
    </row>
    <row r="53679" spans="3:3">
      <c r="C53679" s="1"/>
    </row>
    <row r="53680" spans="3:3">
      <c r="C53680" s="1"/>
    </row>
    <row r="53681" spans="3:3">
      <c r="C53681" s="1"/>
    </row>
    <row r="53682" spans="3:3">
      <c r="C53682" s="1"/>
    </row>
    <row r="53683" spans="3:3">
      <c r="C53683" s="1"/>
    </row>
    <row r="53684" spans="3:3">
      <c r="C53684" s="1"/>
    </row>
    <row r="53685" spans="3:3">
      <c r="C53685" s="1"/>
    </row>
    <row r="53686" spans="3:3">
      <c r="C53686" s="1"/>
    </row>
    <row r="53687" spans="3:3">
      <c r="C53687" s="1"/>
    </row>
    <row r="53688" spans="3:3">
      <c r="C53688" s="1"/>
    </row>
    <row r="53689" spans="3:3">
      <c r="C53689" s="1"/>
    </row>
    <row r="53690" spans="3:3">
      <c r="C53690" s="1"/>
    </row>
    <row r="53691" spans="3:3">
      <c r="C53691" s="1"/>
    </row>
    <row r="53692" spans="3:3">
      <c r="C53692" s="1"/>
    </row>
    <row r="53693" spans="3:3">
      <c r="C53693" s="1"/>
    </row>
    <row r="53694" spans="3:3">
      <c r="C53694" s="1"/>
    </row>
    <row r="53695" spans="3:3">
      <c r="C53695" s="1"/>
    </row>
    <row r="53696" spans="3:3">
      <c r="C53696" s="1"/>
    </row>
    <row r="53697" spans="3:3">
      <c r="C53697" s="1"/>
    </row>
    <row r="53698" spans="3:3">
      <c r="C53698" s="1"/>
    </row>
    <row r="53699" spans="3:3">
      <c r="C53699" s="1"/>
    </row>
    <row r="53700" spans="3:3">
      <c r="C53700" s="1"/>
    </row>
    <row r="53701" spans="3:3">
      <c r="C53701" s="1"/>
    </row>
    <row r="53702" spans="3:3">
      <c r="C53702" s="1"/>
    </row>
    <row r="53703" spans="3:3">
      <c r="C53703" s="1"/>
    </row>
    <row r="53704" spans="3:3">
      <c r="C53704" s="1"/>
    </row>
    <row r="53705" spans="3:3">
      <c r="C53705" s="1"/>
    </row>
    <row r="53706" spans="3:3">
      <c r="C53706" s="1"/>
    </row>
    <row r="53707" spans="3:3">
      <c r="C53707" s="1"/>
    </row>
    <row r="53708" spans="3:3">
      <c r="C53708" s="1"/>
    </row>
    <row r="53709" spans="3:3">
      <c r="C53709" s="1"/>
    </row>
    <row r="53710" spans="3:3">
      <c r="C53710" s="1"/>
    </row>
    <row r="53711" spans="3:3">
      <c r="C53711" s="1"/>
    </row>
    <row r="53712" spans="3:3">
      <c r="C53712" s="1"/>
    </row>
    <row r="53713" spans="3:3">
      <c r="C53713" s="1"/>
    </row>
    <row r="53714" spans="3:3">
      <c r="C53714" s="1"/>
    </row>
    <row r="53715" spans="3:3">
      <c r="C53715" s="1"/>
    </row>
    <row r="53716" spans="3:3">
      <c r="C53716" s="1"/>
    </row>
    <row r="53717" spans="3:3">
      <c r="C53717" s="1"/>
    </row>
    <row r="53718" spans="3:3">
      <c r="C53718" s="1"/>
    </row>
    <row r="53719" spans="3:3">
      <c r="C53719" s="1"/>
    </row>
    <row r="53720" spans="3:3">
      <c r="C53720" s="1"/>
    </row>
    <row r="53721" spans="3:3">
      <c r="C53721" s="1"/>
    </row>
    <row r="53722" spans="3:3">
      <c r="C53722" s="1"/>
    </row>
    <row r="53723" spans="3:3">
      <c r="C53723" s="1"/>
    </row>
    <row r="53724" spans="3:3">
      <c r="C53724" s="1"/>
    </row>
    <row r="53725" spans="3:3">
      <c r="C53725" s="1"/>
    </row>
    <row r="53726" spans="3:3">
      <c r="C53726" s="1"/>
    </row>
    <row r="53727" spans="3:3">
      <c r="C53727" s="1"/>
    </row>
    <row r="53728" spans="3:3">
      <c r="C53728" s="1"/>
    </row>
    <row r="53729" spans="3:3">
      <c r="C53729" s="1"/>
    </row>
    <row r="53730" spans="3:3">
      <c r="C53730" s="1"/>
    </row>
    <row r="53731" spans="3:3">
      <c r="C53731" s="1"/>
    </row>
    <row r="53732" spans="3:3">
      <c r="C53732" s="1"/>
    </row>
    <row r="53733" spans="3:3">
      <c r="C53733" s="1"/>
    </row>
    <row r="53734" spans="3:3">
      <c r="C53734" s="1"/>
    </row>
    <row r="53735" spans="3:3">
      <c r="C53735" s="1"/>
    </row>
    <row r="53736" spans="3:3">
      <c r="C53736" s="1"/>
    </row>
    <row r="53737" spans="3:3">
      <c r="C53737" s="1"/>
    </row>
    <row r="53738" spans="3:3">
      <c r="C53738" s="1"/>
    </row>
    <row r="53739" spans="3:3">
      <c r="C53739" s="1"/>
    </row>
    <row r="53740" spans="3:3">
      <c r="C53740" s="1"/>
    </row>
    <row r="53741" spans="3:3">
      <c r="C53741" s="1"/>
    </row>
    <row r="53742" spans="3:3">
      <c r="C53742" s="1"/>
    </row>
    <row r="53743" spans="3:3">
      <c r="C53743" s="1"/>
    </row>
    <row r="53744" spans="3:3">
      <c r="C53744" s="1"/>
    </row>
    <row r="53745" spans="3:3">
      <c r="C53745" s="1"/>
    </row>
    <row r="53746" spans="3:3">
      <c r="C53746" s="1"/>
    </row>
    <row r="53747" spans="3:3">
      <c r="C53747" s="1"/>
    </row>
    <row r="53748" spans="3:3">
      <c r="C53748" s="1"/>
    </row>
    <row r="53749" spans="3:3">
      <c r="C53749" s="1"/>
    </row>
    <row r="53750" spans="3:3">
      <c r="C53750" s="1"/>
    </row>
    <row r="53751" spans="3:3">
      <c r="C53751" s="1"/>
    </row>
    <row r="53752" spans="3:3">
      <c r="C53752" s="1"/>
    </row>
    <row r="53753" spans="3:3">
      <c r="C53753" s="1"/>
    </row>
    <row r="53754" spans="3:3">
      <c r="C53754" s="1"/>
    </row>
    <row r="53755" spans="3:3">
      <c r="C53755" s="1"/>
    </row>
    <row r="53756" spans="3:3">
      <c r="C53756" s="1"/>
    </row>
    <row r="53757" spans="3:3">
      <c r="C53757" s="1"/>
    </row>
    <row r="53758" spans="3:3">
      <c r="C53758" s="1"/>
    </row>
    <row r="53759" spans="3:3">
      <c r="C53759" s="1"/>
    </row>
    <row r="53760" spans="3:3">
      <c r="C53760" s="1"/>
    </row>
    <row r="53761" spans="3:3">
      <c r="C53761" s="1"/>
    </row>
    <row r="53762" spans="3:3">
      <c r="C53762" s="1"/>
    </row>
    <row r="53763" spans="3:3">
      <c r="C53763" s="1"/>
    </row>
    <row r="53764" spans="3:3">
      <c r="C53764" s="1"/>
    </row>
    <row r="53765" spans="3:3">
      <c r="C53765" s="1"/>
    </row>
    <row r="53766" spans="3:3">
      <c r="C53766" s="1"/>
    </row>
    <row r="53767" spans="3:3">
      <c r="C53767" s="1"/>
    </row>
    <row r="53768" spans="3:3">
      <c r="C53768" s="1"/>
    </row>
    <row r="53769" spans="3:3">
      <c r="C53769" s="1"/>
    </row>
    <row r="53770" spans="3:3">
      <c r="C53770" s="1"/>
    </row>
    <row r="53771" spans="3:3">
      <c r="C53771" s="1"/>
    </row>
    <row r="53772" spans="3:3">
      <c r="C53772" s="1"/>
    </row>
    <row r="53773" spans="3:3">
      <c r="C53773" s="1"/>
    </row>
    <row r="53774" spans="3:3">
      <c r="C53774" s="1"/>
    </row>
    <row r="53775" spans="3:3">
      <c r="C53775" s="1"/>
    </row>
    <row r="53776" spans="3:3">
      <c r="C53776" s="1"/>
    </row>
    <row r="53777" spans="3:3">
      <c r="C53777" s="1"/>
    </row>
    <row r="53778" spans="3:3">
      <c r="C53778" s="1"/>
    </row>
    <row r="53779" spans="3:3">
      <c r="C53779" s="1"/>
    </row>
    <row r="53780" spans="3:3">
      <c r="C53780" s="1"/>
    </row>
    <row r="53781" spans="3:3">
      <c r="C53781" s="1"/>
    </row>
    <row r="53782" spans="3:3">
      <c r="C53782" s="1"/>
    </row>
    <row r="53783" spans="3:3">
      <c r="C53783" s="1"/>
    </row>
    <row r="53784" spans="3:3">
      <c r="C53784" s="1"/>
    </row>
    <row r="53785" spans="3:3">
      <c r="C53785" s="1"/>
    </row>
    <row r="53786" spans="3:3">
      <c r="C53786" s="1"/>
    </row>
    <row r="53787" spans="3:3">
      <c r="C53787" s="1"/>
    </row>
    <row r="53788" spans="3:3">
      <c r="C53788" s="1"/>
    </row>
    <row r="53789" spans="3:3">
      <c r="C53789" s="1"/>
    </row>
    <row r="53790" spans="3:3">
      <c r="C53790" s="1"/>
    </row>
    <row r="53791" spans="3:3">
      <c r="C53791" s="1"/>
    </row>
    <row r="53792" spans="3:3">
      <c r="C53792" s="1"/>
    </row>
    <row r="53793" spans="3:3">
      <c r="C53793" s="1"/>
    </row>
    <row r="53794" spans="3:3">
      <c r="C53794" s="1"/>
    </row>
    <row r="53795" spans="3:3">
      <c r="C53795" s="1"/>
    </row>
    <row r="53796" spans="3:3">
      <c r="C53796" s="1"/>
    </row>
    <row r="53797" spans="3:3">
      <c r="C53797" s="1"/>
    </row>
    <row r="53798" spans="3:3">
      <c r="C53798" s="1"/>
    </row>
    <row r="53799" spans="3:3">
      <c r="C53799" s="1"/>
    </row>
    <row r="53800" spans="3:3">
      <c r="C53800" s="1"/>
    </row>
    <row r="53801" spans="3:3">
      <c r="C53801" s="1"/>
    </row>
    <row r="53802" spans="3:3">
      <c r="C53802" s="1"/>
    </row>
    <row r="53803" spans="3:3">
      <c r="C53803" s="1"/>
    </row>
    <row r="53804" spans="3:3">
      <c r="C53804" s="1"/>
    </row>
    <row r="53805" spans="3:3">
      <c r="C53805" s="1"/>
    </row>
    <row r="53806" spans="3:3">
      <c r="C53806" s="1"/>
    </row>
    <row r="53807" spans="3:3">
      <c r="C53807" s="1"/>
    </row>
    <row r="53808" spans="3:3">
      <c r="C53808" s="1"/>
    </row>
    <row r="53809" spans="3:3">
      <c r="C53809" s="1"/>
    </row>
    <row r="53810" spans="3:3">
      <c r="C53810" s="1"/>
    </row>
    <row r="53811" spans="3:3">
      <c r="C53811" s="1"/>
    </row>
    <row r="53812" spans="3:3">
      <c r="C53812" s="1"/>
    </row>
    <row r="53813" spans="3:3">
      <c r="C53813" s="1"/>
    </row>
    <row r="53814" spans="3:3">
      <c r="C53814" s="1"/>
    </row>
    <row r="53815" spans="3:3">
      <c r="C53815" s="1"/>
    </row>
    <row r="53816" spans="3:3">
      <c r="C53816" s="1"/>
    </row>
    <row r="53817" spans="3:3">
      <c r="C53817" s="1"/>
    </row>
    <row r="53818" spans="3:3">
      <c r="C53818" s="1"/>
    </row>
    <row r="53819" spans="3:3">
      <c r="C53819" s="1"/>
    </row>
    <row r="53820" spans="3:3">
      <c r="C53820" s="1"/>
    </row>
    <row r="53821" spans="3:3">
      <c r="C53821" s="1"/>
    </row>
    <row r="53822" spans="3:3">
      <c r="C53822" s="1"/>
    </row>
    <row r="53823" spans="3:3">
      <c r="C53823" s="1"/>
    </row>
    <row r="53824" spans="3:3">
      <c r="C53824" s="1"/>
    </row>
    <row r="53825" spans="3:3">
      <c r="C53825" s="1"/>
    </row>
    <row r="53826" spans="3:3">
      <c r="C53826" s="1"/>
    </row>
    <row r="53827" spans="3:3">
      <c r="C53827" s="1"/>
    </row>
    <row r="53828" spans="3:3">
      <c r="C53828" s="1"/>
    </row>
    <row r="53829" spans="3:3">
      <c r="C53829" s="1"/>
    </row>
    <row r="53830" spans="3:3">
      <c r="C53830" s="1"/>
    </row>
    <row r="53831" spans="3:3">
      <c r="C53831" s="1"/>
    </row>
    <row r="53832" spans="3:3">
      <c r="C53832" s="1"/>
    </row>
    <row r="53833" spans="3:3">
      <c r="C53833" s="1"/>
    </row>
    <row r="53834" spans="3:3">
      <c r="C53834" s="1"/>
    </row>
    <row r="53835" spans="3:3">
      <c r="C53835" s="1"/>
    </row>
    <row r="53836" spans="3:3">
      <c r="C53836" s="1"/>
    </row>
    <row r="53837" spans="3:3">
      <c r="C53837" s="1"/>
    </row>
    <row r="53838" spans="3:3">
      <c r="C53838" s="1"/>
    </row>
    <row r="53839" spans="3:3">
      <c r="C53839" s="1"/>
    </row>
    <row r="53840" spans="3:3">
      <c r="C53840" s="1"/>
    </row>
    <row r="53841" spans="3:3">
      <c r="C53841" s="1"/>
    </row>
    <row r="53842" spans="3:3">
      <c r="C53842" s="1"/>
    </row>
    <row r="53843" spans="3:3">
      <c r="C53843" s="1"/>
    </row>
    <row r="53844" spans="3:3">
      <c r="C53844" s="1"/>
    </row>
    <row r="53845" spans="3:3">
      <c r="C53845" s="1"/>
    </row>
    <row r="53846" spans="3:3">
      <c r="C53846" s="1"/>
    </row>
    <row r="53847" spans="3:3">
      <c r="C53847" s="1"/>
    </row>
    <row r="53848" spans="3:3">
      <c r="C53848" s="1"/>
    </row>
    <row r="53849" spans="3:3">
      <c r="C53849" s="1"/>
    </row>
    <row r="53850" spans="3:3">
      <c r="C53850" s="1"/>
    </row>
    <row r="53851" spans="3:3">
      <c r="C53851" s="1"/>
    </row>
    <row r="53852" spans="3:3">
      <c r="C53852" s="1"/>
    </row>
    <row r="53853" spans="3:3">
      <c r="C53853" s="1"/>
    </row>
    <row r="53854" spans="3:3">
      <c r="C53854" s="1"/>
    </row>
    <row r="53855" spans="3:3">
      <c r="C53855" s="1"/>
    </row>
    <row r="53856" spans="3:3">
      <c r="C53856" s="1"/>
    </row>
    <row r="53857" spans="3:3">
      <c r="C53857" s="1"/>
    </row>
    <row r="53858" spans="3:3">
      <c r="C53858" s="1"/>
    </row>
    <row r="53859" spans="3:3">
      <c r="C53859" s="1"/>
    </row>
    <row r="53860" spans="3:3">
      <c r="C53860" s="1"/>
    </row>
    <row r="53861" spans="3:3">
      <c r="C53861" s="1"/>
    </row>
    <row r="53862" spans="3:3">
      <c r="C53862" s="1"/>
    </row>
    <row r="53863" spans="3:3">
      <c r="C53863" s="1"/>
    </row>
    <row r="53864" spans="3:3">
      <c r="C53864" s="1"/>
    </row>
    <row r="53865" spans="3:3">
      <c r="C53865" s="1"/>
    </row>
    <row r="53866" spans="3:3">
      <c r="C53866" s="1"/>
    </row>
    <row r="53867" spans="3:3">
      <c r="C53867" s="1"/>
    </row>
    <row r="53868" spans="3:3">
      <c r="C53868" s="1"/>
    </row>
    <row r="53869" spans="3:3">
      <c r="C53869" s="1"/>
    </row>
    <row r="53870" spans="3:3">
      <c r="C53870" s="1"/>
    </row>
    <row r="53871" spans="3:3">
      <c r="C53871" s="1"/>
    </row>
    <row r="53872" spans="3:3">
      <c r="C53872" s="1"/>
    </row>
    <row r="53873" spans="3:3">
      <c r="C53873" s="1"/>
    </row>
    <row r="53874" spans="3:3">
      <c r="C53874" s="1"/>
    </row>
    <row r="53875" spans="3:3">
      <c r="C53875" s="1"/>
    </row>
    <row r="53876" spans="3:3">
      <c r="C53876" s="1"/>
    </row>
    <row r="53877" spans="3:3">
      <c r="C53877" s="1"/>
    </row>
    <row r="53878" spans="3:3">
      <c r="C53878" s="1"/>
    </row>
    <row r="53879" spans="3:3">
      <c r="C53879" s="1"/>
    </row>
    <row r="53880" spans="3:3">
      <c r="C53880" s="1"/>
    </row>
    <row r="53881" spans="3:3">
      <c r="C53881" s="1"/>
    </row>
    <row r="53882" spans="3:3">
      <c r="C53882" s="1"/>
    </row>
    <row r="53883" spans="3:3">
      <c r="C53883" s="1"/>
    </row>
    <row r="53884" spans="3:3">
      <c r="C53884" s="1"/>
    </row>
    <row r="53885" spans="3:3">
      <c r="C53885" s="1"/>
    </row>
    <row r="53886" spans="3:3">
      <c r="C53886" s="1"/>
    </row>
    <row r="53887" spans="3:3">
      <c r="C53887" s="1"/>
    </row>
    <row r="53888" spans="3:3">
      <c r="C53888" s="1"/>
    </row>
    <row r="53889" spans="3:3">
      <c r="C53889" s="1"/>
    </row>
    <row r="53890" spans="3:3">
      <c r="C53890" s="1"/>
    </row>
    <row r="53891" spans="3:3">
      <c r="C53891" s="1"/>
    </row>
    <row r="53892" spans="3:3">
      <c r="C53892" s="1"/>
    </row>
    <row r="53893" spans="3:3">
      <c r="C53893" s="1"/>
    </row>
    <row r="53894" spans="3:3">
      <c r="C53894" s="1"/>
    </row>
    <row r="53895" spans="3:3">
      <c r="C53895" s="1"/>
    </row>
    <row r="53896" spans="3:3">
      <c r="C53896" s="1"/>
    </row>
    <row r="53897" spans="3:3">
      <c r="C53897" s="1"/>
    </row>
    <row r="53898" spans="3:3">
      <c r="C53898" s="1"/>
    </row>
    <row r="53899" spans="3:3">
      <c r="C53899" s="1"/>
    </row>
    <row r="53900" spans="3:3">
      <c r="C53900" s="1"/>
    </row>
    <row r="53901" spans="3:3">
      <c r="C53901" s="1"/>
    </row>
    <row r="53902" spans="3:3">
      <c r="C53902" s="1"/>
    </row>
    <row r="53903" spans="3:3">
      <c r="C53903" s="1"/>
    </row>
    <row r="53904" spans="3:3">
      <c r="C53904" s="1"/>
    </row>
    <row r="53905" spans="3:3">
      <c r="C53905" s="1"/>
    </row>
    <row r="53906" spans="3:3">
      <c r="C53906" s="1"/>
    </row>
    <row r="53907" spans="3:3">
      <c r="C53907" s="1"/>
    </row>
    <row r="53908" spans="3:3">
      <c r="C53908" s="1"/>
    </row>
    <row r="53909" spans="3:3">
      <c r="C53909" s="1"/>
    </row>
    <row r="53910" spans="3:3">
      <c r="C53910" s="1"/>
    </row>
    <row r="53911" spans="3:3">
      <c r="C53911" s="1"/>
    </row>
    <row r="53912" spans="3:3">
      <c r="C53912" s="1"/>
    </row>
    <row r="53913" spans="3:3">
      <c r="C53913" s="1"/>
    </row>
    <row r="53914" spans="3:3">
      <c r="C53914" s="1"/>
    </row>
    <row r="53915" spans="3:3">
      <c r="C53915" s="1"/>
    </row>
    <row r="53916" spans="3:3">
      <c r="C53916" s="1"/>
    </row>
    <row r="53917" spans="3:3">
      <c r="C53917" s="1"/>
    </row>
    <row r="53918" spans="3:3">
      <c r="C53918" s="1"/>
    </row>
    <row r="53919" spans="3:3">
      <c r="C53919" s="1"/>
    </row>
    <row r="53920" spans="3:3">
      <c r="C53920" s="1"/>
    </row>
    <row r="53921" spans="3:3">
      <c r="C53921" s="1"/>
    </row>
    <row r="53922" spans="3:3">
      <c r="C53922" s="1"/>
    </row>
    <row r="53923" spans="3:3">
      <c r="C53923" s="1"/>
    </row>
    <row r="53924" spans="3:3">
      <c r="C53924" s="1"/>
    </row>
    <row r="53925" spans="3:3">
      <c r="C53925" s="1"/>
    </row>
    <row r="53926" spans="3:3">
      <c r="C53926" s="1"/>
    </row>
    <row r="53927" spans="3:3">
      <c r="C53927" s="1"/>
    </row>
    <row r="53928" spans="3:3">
      <c r="C53928" s="1"/>
    </row>
    <row r="53929" spans="3:3">
      <c r="C53929" s="1"/>
    </row>
    <row r="53930" spans="3:3">
      <c r="C53930" s="1"/>
    </row>
    <row r="53931" spans="3:3">
      <c r="C53931" s="1"/>
    </row>
    <row r="53932" spans="3:3">
      <c r="C53932" s="1"/>
    </row>
    <row r="53933" spans="3:3">
      <c r="C53933" s="1"/>
    </row>
    <row r="53934" spans="3:3">
      <c r="C53934" s="1"/>
    </row>
    <row r="53935" spans="3:3">
      <c r="C53935" s="1"/>
    </row>
    <row r="53936" spans="3:3">
      <c r="C53936" s="1"/>
    </row>
    <row r="53937" spans="3:3">
      <c r="C53937" s="1"/>
    </row>
    <row r="53938" spans="3:3">
      <c r="C53938" s="1"/>
    </row>
    <row r="53939" spans="3:3">
      <c r="C53939" s="1"/>
    </row>
    <row r="53940" spans="3:3">
      <c r="C53940" s="1"/>
    </row>
    <row r="53941" spans="3:3">
      <c r="C53941" s="1"/>
    </row>
    <row r="53942" spans="3:3">
      <c r="C53942" s="1"/>
    </row>
    <row r="53943" spans="3:3">
      <c r="C53943" s="1"/>
    </row>
    <row r="53944" spans="3:3">
      <c r="C53944" s="1"/>
    </row>
    <row r="53945" spans="3:3">
      <c r="C53945" s="1"/>
    </row>
    <row r="53946" spans="3:3">
      <c r="C53946" s="1"/>
    </row>
    <row r="53947" spans="3:3">
      <c r="C53947" s="1"/>
    </row>
    <row r="53948" spans="3:3">
      <c r="C53948" s="1"/>
    </row>
    <row r="53949" spans="3:3">
      <c r="C53949" s="1"/>
    </row>
    <row r="53950" spans="3:3">
      <c r="C53950" s="1"/>
    </row>
    <row r="53951" spans="3:3">
      <c r="C53951" s="1"/>
    </row>
    <row r="53952" spans="3:3">
      <c r="C53952" s="1"/>
    </row>
    <row r="53953" spans="3:3">
      <c r="C53953" s="1"/>
    </row>
    <row r="53954" spans="3:3">
      <c r="C53954" s="1"/>
    </row>
    <row r="53955" spans="3:3">
      <c r="C53955" s="1"/>
    </row>
    <row r="53956" spans="3:3">
      <c r="C53956" s="1"/>
    </row>
    <row r="53957" spans="3:3">
      <c r="C53957" s="1"/>
    </row>
    <row r="53958" spans="3:3">
      <c r="C53958" s="1"/>
    </row>
    <row r="53959" spans="3:3">
      <c r="C53959" s="1"/>
    </row>
    <row r="53960" spans="3:3">
      <c r="C53960" s="1"/>
    </row>
    <row r="53961" spans="3:3">
      <c r="C53961" s="1"/>
    </row>
    <row r="53962" spans="3:3">
      <c r="C53962" s="1"/>
    </row>
    <row r="53963" spans="3:3">
      <c r="C53963" s="1"/>
    </row>
    <row r="53964" spans="3:3">
      <c r="C53964" s="1"/>
    </row>
    <row r="53965" spans="3:3">
      <c r="C53965" s="1"/>
    </row>
    <row r="53966" spans="3:3">
      <c r="C53966" s="1"/>
    </row>
    <row r="53967" spans="3:3">
      <c r="C53967" s="1"/>
    </row>
    <row r="53968" spans="3:3">
      <c r="C53968" s="1"/>
    </row>
    <row r="53969" spans="3:3">
      <c r="C53969" s="1"/>
    </row>
    <row r="53970" spans="3:3">
      <c r="C53970" s="1"/>
    </row>
    <row r="53971" spans="3:3">
      <c r="C53971" s="1"/>
    </row>
    <row r="53972" spans="3:3">
      <c r="C53972" s="1"/>
    </row>
    <row r="53973" spans="3:3">
      <c r="C53973" s="1"/>
    </row>
    <row r="53974" spans="3:3">
      <c r="C53974" s="1"/>
    </row>
    <row r="53975" spans="3:3">
      <c r="C53975" s="1"/>
    </row>
    <row r="53976" spans="3:3">
      <c r="C53976" s="1"/>
    </row>
    <row r="53977" spans="3:3">
      <c r="C53977" s="1"/>
    </row>
    <row r="53978" spans="3:3">
      <c r="C53978" s="1"/>
    </row>
    <row r="53979" spans="3:3">
      <c r="C53979" s="1"/>
    </row>
    <row r="53980" spans="3:3">
      <c r="C53980" s="1"/>
    </row>
    <row r="53981" spans="3:3">
      <c r="C53981" s="1"/>
    </row>
    <row r="53982" spans="3:3">
      <c r="C53982" s="1"/>
    </row>
    <row r="53983" spans="3:3">
      <c r="C53983" s="1"/>
    </row>
    <row r="53984" spans="3:3">
      <c r="C53984" s="1"/>
    </row>
    <row r="53985" spans="3:3">
      <c r="C53985" s="1"/>
    </row>
    <row r="53986" spans="3:3">
      <c r="C53986" s="1"/>
    </row>
    <row r="53987" spans="3:3">
      <c r="C53987" s="1"/>
    </row>
    <row r="53988" spans="3:3">
      <c r="C53988" s="1"/>
    </row>
    <row r="53989" spans="3:3">
      <c r="C53989" s="1"/>
    </row>
    <row r="53990" spans="3:3">
      <c r="C53990" s="1"/>
    </row>
    <row r="53991" spans="3:3">
      <c r="C53991" s="1"/>
    </row>
    <row r="53992" spans="3:3">
      <c r="C53992" s="1"/>
    </row>
    <row r="53993" spans="3:3">
      <c r="C53993" s="1"/>
    </row>
    <row r="53994" spans="3:3">
      <c r="C53994" s="1"/>
    </row>
    <row r="53995" spans="3:3">
      <c r="C53995" s="1"/>
    </row>
    <row r="53996" spans="3:3">
      <c r="C53996" s="1"/>
    </row>
    <row r="53997" spans="3:3">
      <c r="C53997" s="1"/>
    </row>
    <row r="53998" spans="3:3">
      <c r="C53998" s="1"/>
    </row>
    <row r="53999" spans="3:3">
      <c r="C53999" s="1"/>
    </row>
    <row r="54000" spans="3:3">
      <c r="C54000" s="1"/>
    </row>
    <row r="54001" spans="3:3">
      <c r="C54001" s="1"/>
    </row>
    <row r="54002" spans="3:3">
      <c r="C54002" s="1"/>
    </row>
    <row r="54003" spans="3:3">
      <c r="C54003" s="1"/>
    </row>
    <row r="54004" spans="3:3">
      <c r="C54004" s="1"/>
    </row>
    <row r="54005" spans="3:3">
      <c r="C54005" s="1"/>
    </row>
    <row r="54006" spans="3:3">
      <c r="C54006" s="1"/>
    </row>
    <row r="54007" spans="3:3">
      <c r="C54007" s="1"/>
    </row>
    <row r="54008" spans="3:3">
      <c r="C54008" s="1"/>
    </row>
    <row r="54009" spans="3:3">
      <c r="C54009" s="1"/>
    </row>
    <row r="54010" spans="3:3">
      <c r="C54010" s="1"/>
    </row>
    <row r="54011" spans="3:3">
      <c r="C54011" s="1"/>
    </row>
    <row r="54012" spans="3:3">
      <c r="C54012" s="1"/>
    </row>
    <row r="54013" spans="3:3">
      <c r="C54013" s="1"/>
    </row>
    <row r="54014" spans="3:3">
      <c r="C54014" s="1"/>
    </row>
    <row r="54015" spans="3:3">
      <c r="C54015" s="1"/>
    </row>
    <row r="54016" spans="3:3">
      <c r="C54016" s="1"/>
    </row>
    <row r="54017" spans="3:3">
      <c r="C54017" s="1"/>
    </row>
    <row r="54018" spans="3:3">
      <c r="C54018" s="1"/>
    </row>
    <row r="54019" spans="3:3">
      <c r="C54019" s="1"/>
    </row>
    <row r="54020" spans="3:3">
      <c r="C54020" s="1"/>
    </row>
    <row r="54021" spans="3:3">
      <c r="C54021" s="1"/>
    </row>
    <row r="54022" spans="3:3">
      <c r="C54022" s="1"/>
    </row>
    <row r="54023" spans="3:3">
      <c r="C54023" s="1"/>
    </row>
    <row r="54024" spans="3:3">
      <c r="C54024" s="1"/>
    </row>
    <row r="54025" spans="3:3">
      <c r="C54025" s="1"/>
    </row>
    <row r="54026" spans="3:3">
      <c r="C54026" s="1"/>
    </row>
    <row r="54027" spans="3:3">
      <c r="C54027" s="1"/>
    </row>
    <row r="54028" spans="3:3">
      <c r="C54028" s="1"/>
    </row>
    <row r="54029" spans="3:3">
      <c r="C54029" s="1"/>
    </row>
    <row r="54030" spans="3:3">
      <c r="C54030" s="1"/>
    </row>
    <row r="54031" spans="3:3">
      <c r="C54031" s="1"/>
    </row>
    <row r="54032" spans="3:3">
      <c r="C54032" s="1"/>
    </row>
    <row r="54033" spans="3:3">
      <c r="C54033" s="1"/>
    </row>
    <row r="54034" spans="3:3">
      <c r="C54034" s="1"/>
    </row>
    <row r="54035" spans="3:3">
      <c r="C54035" s="1"/>
    </row>
    <row r="54036" spans="3:3">
      <c r="C54036" s="1"/>
    </row>
    <row r="54037" spans="3:3">
      <c r="C54037" s="1"/>
    </row>
    <row r="54038" spans="3:3">
      <c r="C54038" s="1"/>
    </row>
    <row r="54039" spans="3:3">
      <c r="C54039" s="1"/>
    </row>
    <row r="54040" spans="3:3">
      <c r="C54040" s="1"/>
    </row>
    <row r="54041" spans="3:3">
      <c r="C54041" s="1"/>
    </row>
    <row r="54042" spans="3:3">
      <c r="C54042" s="1"/>
    </row>
    <row r="54043" spans="3:3">
      <c r="C54043" s="1"/>
    </row>
    <row r="54044" spans="3:3">
      <c r="C54044" s="1"/>
    </row>
    <row r="54045" spans="3:3">
      <c r="C54045" s="1"/>
    </row>
    <row r="54046" spans="3:3">
      <c r="C54046" s="1"/>
    </row>
    <row r="54047" spans="3:3">
      <c r="C54047" s="1"/>
    </row>
    <row r="54048" spans="3:3">
      <c r="C54048" s="1"/>
    </row>
    <row r="54049" spans="3:3">
      <c r="C54049" s="1"/>
    </row>
    <row r="54050" spans="3:3">
      <c r="C54050" s="1"/>
    </row>
    <row r="54051" spans="3:3">
      <c r="C54051" s="1"/>
    </row>
    <row r="54052" spans="3:3">
      <c r="C54052" s="1"/>
    </row>
    <row r="54053" spans="3:3">
      <c r="C54053" s="1"/>
    </row>
    <row r="54054" spans="3:3">
      <c r="C54054" s="1"/>
    </row>
    <row r="54055" spans="3:3">
      <c r="C54055" s="1"/>
    </row>
    <row r="54056" spans="3:3">
      <c r="C54056" s="1"/>
    </row>
    <row r="54057" spans="3:3">
      <c r="C54057" s="1"/>
    </row>
    <row r="54058" spans="3:3">
      <c r="C54058" s="1"/>
    </row>
    <row r="54059" spans="3:3">
      <c r="C54059" s="1"/>
    </row>
    <row r="54060" spans="3:3">
      <c r="C54060" s="1"/>
    </row>
    <row r="54061" spans="3:3">
      <c r="C54061" s="1"/>
    </row>
    <row r="54062" spans="3:3">
      <c r="C54062" s="1"/>
    </row>
    <row r="54063" spans="3:3">
      <c r="C54063" s="1"/>
    </row>
    <row r="54064" spans="3:3">
      <c r="C54064" s="1"/>
    </row>
    <row r="54065" spans="3:3">
      <c r="C54065" s="1"/>
    </row>
    <row r="54066" spans="3:3">
      <c r="C54066" s="1"/>
    </row>
    <row r="54067" spans="3:3">
      <c r="C54067" s="1"/>
    </row>
    <row r="54068" spans="3:3">
      <c r="C54068" s="1"/>
    </row>
    <row r="54069" spans="3:3">
      <c r="C54069" s="1"/>
    </row>
    <row r="54070" spans="3:3">
      <c r="C54070" s="1"/>
    </row>
    <row r="54071" spans="3:3">
      <c r="C54071" s="1"/>
    </row>
    <row r="54072" spans="3:3">
      <c r="C54072" s="1"/>
    </row>
    <row r="54073" spans="3:3">
      <c r="C54073" s="1"/>
    </row>
    <row r="54074" spans="3:3">
      <c r="C54074" s="1"/>
    </row>
    <row r="54075" spans="3:3">
      <c r="C54075" s="1"/>
    </row>
    <row r="54076" spans="3:3">
      <c r="C54076" s="1"/>
    </row>
    <row r="54077" spans="3:3">
      <c r="C54077" s="1"/>
    </row>
    <row r="54078" spans="3:3">
      <c r="C54078" s="1"/>
    </row>
    <row r="54079" spans="3:3">
      <c r="C54079" s="1"/>
    </row>
    <row r="54080" spans="3:3">
      <c r="C54080" s="1"/>
    </row>
    <row r="54081" spans="3:3">
      <c r="C54081" s="1"/>
    </row>
    <row r="54082" spans="3:3">
      <c r="C54082" s="1"/>
    </row>
    <row r="54083" spans="3:3">
      <c r="C54083" s="1"/>
    </row>
    <row r="54084" spans="3:3">
      <c r="C54084" s="1"/>
    </row>
    <row r="54085" spans="3:3">
      <c r="C54085" s="1"/>
    </row>
    <row r="54086" spans="3:3">
      <c r="C54086" s="1"/>
    </row>
    <row r="54087" spans="3:3">
      <c r="C54087" s="1"/>
    </row>
    <row r="54088" spans="3:3">
      <c r="C54088" s="1"/>
    </row>
    <row r="54089" spans="3:3">
      <c r="C54089" s="1"/>
    </row>
    <row r="54090" spans="3:3">
      <c r="C54090" s="1"/>
    </row>
    <row r="54091" spans="3:3">
      <c r="C54091" s="1"/>
    </row>
    <row r="54092" spans="3:3">
      <c r="C54092" s="1"/>
    </row>
    <row r="54093" spans="3:3">
      <c r="C54093" s="1"/>
    </row>
    <row r="54094" spans="3:3">
      <c r="C54094" s="1"/>
    </row>
    <row r="54095" spans="3:3">
      <c r="C54095" s="1"/>
    </row>
    <row r="54096" spans="3:3">
      <c r="C54096" s="1"/>
    </row>
    <row r="54097" spans="3:3">
      <c r="C54097" s="1"/>
    </row>
    <row r="54098" spans="3:3">
      <c r="C54098" s="1"/>
    </row>
    <row r="54099" spans="3:3">
      <c r="C54099" s="1"/>
    </row>
    <row r="54100" spans="3:3">
      <c r="C54100" s="1"/>
    </row>
    <row r="54101" spans="3:3">
      <c r="C54101" s="1"/>
    </row>
    <row r="54102" spans="3:3">
      <c r="C54102" s="1"/>
    </row>
    <row r="54103" spans="3:3">
      <c r="C54103" s="1"/>
    </row>
    <row r="54104" spans="3:3">
      <c r="C54104" s="1"/>
    </row>
    <row r="54105" spans="3:3">
      <c r="C54105" s="1"/>
    </row>
    <row r="54106" spans="3:3">
      <c r="C54106" s="1"/>
    </row>
    <row r="54107" spans="3:3">
      <c r="C54107" s="1"/>
    </row>
    <row r="54108" spans="3:3">
      <c r="C54108" s="1"/>
    </row>
    <row r="54109" spans="3:3">
      <c r="C54109" s="1"/>
    </row>
    <row r="54110" spans="3:3">
      <c r="C54110" s="1"/>
    </row>
    <row r="54111" spans="3:3">
      <c r="C54111" s="1"/>
    </row>
    <row r="54112" spans="3:3">
      <c r="C54112" s="1"/>
    </row>
    <row r="54113" spans="3:3">
      <c r="C54113" s="1"/>
    </row>
    <row r="54114" spans="3:3">
      <c r="C54114" s="1"/>
    </row>
    <row r="54115" spans="3:3">
      <c r="C54115" s="1"/>
    </row>
    <row r="54116" spans="3:3">
      <c r="C54116" s="1"/>
    </row>
    <row r="54117" spans="3:3">
      <c r="C54117" s="1"/>
    </row>
    <row r="54118" spans="3:3">
      <c r="C54118" s="1"/>
    </row>
    <row r="54119" spans="3:3">
      <c r="C54119" s="1"/>
    </row>
    <row r="54120" spans="3:3">
      <c r="C54120" s="1"/>
    </row>
    <row r="54121" spans="3:3">
      <c r="C54121" s="1"/>
    </row>
    <row r="54122" spans="3:3">
      <c r="C54122" s="1"/>
    </row>
    <row r="54123" spans="3:3">
      <c r="C54123" s="1"/>
    </row>
    <row r="54124" spans="3:3">
      <c r="C54124" s="1"/>
    </row>
    <row r="54125" spans="3:3">
      <c r="C54125" s="1"/>
    </row>
    <row r="54126" spans="3:3">
      <c r="C54126" s="1"/>
    </row>
    <row r="54127" spans="3:3">
      <c r="C54127" s="1"/>
    </row>
    <row r="54128" spans="3:3">
      <c r="C54128" s="1"/>
    </row>
    <row r="54129" spans="3:3">
      <c r="C54129" s="1"/>
    </row>
    <row r="54130" spans="3:3">
      <c r="C54130" s="1"/>
    </row>
    <row r="54131" spans="3:3">
      <c r="C54131" s="1"/>
    </row>
    <row r="54132" spans="3:3">
      <c r="C54132" s="1"/>
    </row>
    <row r="54133" spans="3:3">
      <c r="C54133" s="1"/>
    </row>
    <row r="54134" spans="3:3">
      <c r="C54134" s="1"/>
    </row>
    <row r="54135" spans="3:3">
      <c r="C54135" s="1"/>
    </row>
    <row r="54136" spans="3:3">
      <c r="C54136" s="1"/>
    </row>
    <row r="54137" spans="3:3">
      <c r="C54137" s="1"/>
    </row>
    <row r="54138" spans="3:3">
      <c r="C54138" s="1"/>
    </row>
    <row r="54139" spans="3:3">
      <c r="C54139" s="1"/>
    </row>
    <row r="54140" spans="3:3">
      <c r="C54140" s="1"/>
    </row>
    <row r="54141" spans="3:3">
      <c r="C54141" s="1"/>
    </row>
    <row r="54142" spans="3:3">
      <c r="C54142" s="1"/>
    </row>
    <row r="54143" spans="3:3">
      <c r="C54143" s="1"/>
    </row>
    <row r="54144" spans="3:3">
      <c r="C54144" s="1"/>
    </row>
    <row r="54145" spans="3:3">
      <c r="C54145" s="1"/>
    </row>
    <row r="54146" spans="3:3">
      <c r="C54146" s="1"/>
    </row>
    <row r="54147" spans="3:3">
      <c r="C54147" s="1"/>
    </row>
    <row r="54148" spans="3:3">
      <c r="C54148" s="1"/>
    </row>
    <row r="54149" spans="3:3">
      <c r="C54149" s="1"/>
    </row>
    <row r="54150" spans="3:3">
      <c r="C54150" s="1"/>
    </row>
    <row r="54151" spans="3:3">
      <c r="C54151" s="1"/>
    </row>
    <row r="54152" spans="3:3">
      <c r="C54152" s="1"/>
    </row>
    <row r="54153" spans="3:3">
      <c r="C54153" s="1"/>
    </row>
    <row r="54154" spans="3:3">
      <c r="C54154" s="1"/>
    </row>
    <row r="54155" spans="3:3">
      <c r="C54155" s="1"/>
    </row>
    <row r="54156" spans="3:3">
      <c r="C54156" s="1"/>
    </row>
    <row r="54157" spans="3:3">
      <c r="C54157" s="1"/>
    </row>
    <row r="54158" spans="3:3">
      <c r="C54158" s="1"/>
    </row>
    <row r="54159" spans="3:3">
      <c r="C54159" s="1"/>
    </row>
    <row r="54160" spans="3:3">
      <c r="C54160" s="1"/>
    </row>
    <row r="54161" spans="3:3">
      <c r="C54161" s="1"/>
    </row>
    <row r="54162" spans="3:3">
      <c r="C54162" s="1"/>
    </row>
    <row r="54163" spans="3:3">
      <c r="C54163" s="1"/>
    </row>
    <row r="54164" spans="3:3">
      <c r="C54164" s="1"/>
    </row>
    <row r="54165" spans="3:3">
      <c r="C54165" s="1"/>
    </row>
    <row r="54166" spans="3:3">
      <c r="C54166" s="1"/>
    </row>
    <row r="54167" spans="3:3">
      <c r="C54167" s="1"/>
    </row>
    <row r="54168" spans="3:3">
      <c r="C54168" s="1"/>
    </row>
    <row r="54169" spans="3:3">
      <c r="C54169" s="1"/>
    </row>
    <row r="54170" spans="3:3">
      <c r="C54170" s="1"/>
    </row>
    <row r="54171" spans="3:3">
      <c r="C54171" s="1"/>
    </row>
    <row r="54172" spans="3:3">
      <c r="C54172" s="1"/>
    </row>
    <row r="54173" spans="3:3">
      <c r="C54173" s="1"/>
    </row>
    <row r="54174" spans="3:3">
      <c r="C54174" s="1"/>
    </row>
    <row r="54175" spans="3:3">
      <c r="C54175" s="1"/>
    </row>
    <row r="54176" spans="3:3">
      <c r="C54176" s="1"/>
    </row>
    <row r="54177" spans="3:3">
      <c r="C54177" s="1"/>
    </row>
    <row r="54178" spans="3:3">
      <c r="C54178" s="1"/>
    </row>
    <row r="54179" spans="3:3">
      <c r="C54179" s="1"/>
    </row>
    <row r="54180" spans="3:3">
      <c r="C54180" s="1"/>
    </row>
    <row r="54181" spans="3:3">
      <c r="C54181" s="1"/>
    </row>
    <row r="54182" spans="3:3">
      <c r="C54182" s="1"/>
    </row>
    <row r="54183" spans="3:3">
      <c r="C54183" s="1"/>
    </row>
    <row r="54184" spans="3:3">
      <c r="C54184" s="1"/>
    </row>
    <row r="54185" spans="3:3">
      <c r="C54185" s="1"/>
    </row>
    <row r="54186" spans="3:3">
      <c r="C54186" s="1"/>
    </row>
    <row r="54187" spans="3:3">
      <c r="C54187" s="1"/>
    </row>
    <row r="54188" spans="3:3">
      <c r="C54188" s="1"/>
    </row>
    <row r="54189" spans="3:3">
      <c r="C54189" s="1"/>
    </row>
    <row r="54190" spans="3:3">
      <c r="C54190" s="1"/>
    </row>
    <row r="54191" spans="3:3">
      <c r="C54191" s="1"/>
    </row>
    <row r="54192" spans="3:3">
      <c r="C54192" s="1"/>
    </row>
    <row r="54193" spans="3:3">
      <c r="C54193" s="1"/>
    </row>
    <row r="54194" spans="3:3">
      <c r="C54194" s="1"/>
    </row>
    <row r="54195" spans="3:3">
      <c r="C54195" s="1"/>
    </row>
    <row r="54196" spans="3:3">
      <c r="C54196" s="1"/>
    </row>
    <row r="54197" spans="3:3">
      <c r="C54197" s="1"/>
    </row>
    <row r="54198" spans="3:3">
      <c r="C54198" s="1"/>
    </row>
    <row r="54199" spans="3:3">
      <c r="C54199" s="1"/>
    </row>
    <row r="54200" spans="3:3">
      <c r="C54200" s="1"/>
    </row>
    <row r="54201" spans="3:3">
      <c r="C54201" s="1"/>
    </row>
    <row r="54202" spans="3:3">
      <c r="C54202" s="1"/>
    </row>
    <row r="54203" spans="3:3">
      <c r="C54203" s="1"/>
    </row>
    <row r="54204" spans="3:3">
      <c r="C54204" s="1"/>
    </row>
    <row r="54205" spans="3:3">
      <c r="C54205" s="1"/>
    </row>
    <row r="54206" spans="3:3">
      <c r="C54206" s="1"/>
    </row>
    <row r="54207" spans="3:3">
      <c r="C54207" s="1"/>
    </row>
    <row r="54208" spans="3:3">
      <c r="C54208" s="1"/>
    </row>
    <row r="54209" spans="3:3">
      <c r="C54209" s="1"/>
    </row>
    <row r="54210" spans="3:3">
      <c r="C54210" s="1"/>
    </row>
    <row r="54211" spans="3:3">
      <c r="C54211" s="1"/>
    </row>
    <row r="54212" spans="3:3">
      <c r="C54212" s="1"/>
    </row>
    <row r="54213" spans="3:3">
      <c r="C54213" s="1"/>
    </row>
    <row r="54214" spans="3:3">
      <c r="C54214" s="1"/>
    </row>
    <row r="54215" spans="3:3">
      <c r="C54215" s="1"/>
    </row>
    <row r="54216" spans="3:3">
      <c r="C54216" s="1"/>
    </row>
    <row r="54217" spans="3:3">
      <c r="C54217" s="1"/>
    </row>
    <row r="54218" spans="3:3">
      <c r="C54218" s="1"/>
    </row>
    <row r="54219" spans="3:3">
      <c r="C54219" s="1"/>
    </row>
    <row r="54220" spans="3:3">
      <c r="C54220" s="1"/>
    </row>
    <row r="54221" spans="3:3">
      <c r="C54221" s="1"/>
    </row>
    <row r="54222" spans="3:3">
      <c r="C54222" s="1"/>
    </row>
    <row r="54223" spans="3:3">
      <c r="C54223" s="1"/>
    </row>
    <row r="54224" spans="3:3">
      <c r="C54224" s="1"/>
    </row>
    <row r="54225" spans="3:3">
      <c r="C54225" s="1"/>
    </row>
    <row r="54226" spans="3:3">
      <c r="C54226" s="1"/>
    </row>
    <row r="54227" spans="3:3">
      <c r="C54227" s="1"/>
    </row>
    <row r="54228" spans="3:3">
      <c r="C54228" s="1"/>
    </row>
    <row r="54229" spans="3:3">
      <c r="C54229" s="1"/>
    </row>
    <row r="54230" spans="3:3">
      <c r="C54230" s="1"/>
    </row>
    <row r="54231" spans="3:3">
      <c r="C54231" s="1"/>
    </row>
    <row r="54232" spans="3:3">
      <c r="C54232" s="1"/>
    </row>
    <row r="54233" spans="3:3">
      <c r="C54233" s="1"/>
    </row>
    <row r="54234" spans="3:3">
      <c r="C54234" s="1"/>
    </row>
    <row r="54235" spans="3:3">
      <c r="C54235" s="1"/>
    </row>
    <row r="54236" spans="3:3">
      <c r="C54236" s="1"/>
    </row>
    <row r="54237" spans="3:3">
      <c r="C54237" s="1"/>
    </row>
    <row r="54238" spans="3:3">
      <c r="C54238" s="1"/>
    </row>
    <row r="54239" spans="3:3">
      <c r="C54239" s="1"/>
    </row>
    <row r="54240" spans="3:3">
      <c r="C54240" s="1"/>
    </row>
    <row r="54241" spans="3:3">
      <c r="C54241" s="1"/>
    </row>
    <row r="54242" spans="3:3">
      <c r="C54242" s="1"/>
    </row>
    <row r="54243" spans="3:3">
      <c r="C54243" s="1"/>
    </row>
    <row r="54244" spans="3:3">
      <c r="C54244" s="1"/>
    </row>
    <row r="54245" spans="3:3">
      <c r="C54245" s="1"/>
    </row>
    <row r="54246" spans="3:3">
      <c r="C54246" s="1"/>
    </row>
    <row r="54247" spans="3:3">
      <c r="C54247" s="1"/>
    </row>
    <row r="54248" spans="3:3">
      <c r="C54248" s="1"/>
    </row>
    <row r="54249" spans="3:3">
      <c r="C54249" s="1"/>
    </row>
    <row r="54250" spans="3:3">
      <c r="C54250" s="1"/>
    </row>
    <row r="54251" spans="3:3">
      <c r="C54251" s="1"/>
    </row>
    <row r="54252" spans="3:3">
      <c r="C54252" s="1"/>
    </row>
    <row r="54253" spans="3:3">
      <c r="C54253" s="1"/>
    </row>
    <row r="54254" spans="3:3">
      <c r="C54254" s="1"/>
    </row>
    <row r="54255" spans="3:3">
      <c r="C54255" s="1"/>
    </row>
    <row r="54256" spans="3:3">
      <c r="C54256" s="1"/>
    </row>
    <row r="54257" spans="3:3">
      <c r="C54257" s="1"/>
    </row>
    <row r="54258" spans="3:3">
      <c r="C54258" s="1"/>
    </row>
    <row r="54259" spans="3:3">
      <c r="C54259" s="1"/>
    </row>
    <row r="54260" spans="3:3">
      <c r="C54260" s="1"/>
    </row>
    <row r="54261" spans="3:3">
      <c r="C54261" s="1"/>
    </row>
    <row r="54262" spans="3:3">
      <c r="C54262" s="1"/>
    </row>
    <row r="54263" spans="3:3">
      <c r="C54263" s="1"/>
    </row>
    <row r="54264" spans="3:3">
      <c r="C54264" s="1"/>
    </row>
    <row r="54265" spans="3:3">
      <c r="C54265" s="1"/>
    </row>
    <row r="54266" spans="3:3">
      <c r="C54266" s="1"/>
    </row>
    <row r="54267" spans="3:3">
      <c r="C54267" s="1"/>
    </row>
    <row r="54268" spans="3:3">
      <c r="C54268" s="1"/>
    </row>
    <row r="54269" spans="3:3">
      <c r="C54269" s="1"/>
    </row>
    <row r="54270" spans="3:3">
      <c r="C54270" s="1"/>
    </row>
    <row r="54271" spans="3:3">
      <c r="C54271" s="1"/>
    </row>
    <row r="54272" spans="3:3">
      <c r="C54272" s="1"/>
    </row>
    <row r="54273" spans="3:3">
      <c r="C54273" s="1"/>
    </row>
    <row r="54274" spans="3:3">
      <c r="C54274" s="1"/>
    </row>
    <row r="54275" spans="3:3">
      <c r="C54275" s="1"/>
    </row>
    <row r="54276" spans="3:3">
      <c r="C54276" s="1"/>
    </row>
    <row r="54277" spans="3:3">
      <c r="C54277" s="1"/>
    </row>
    <row r="54278" spans="3:3">
      <c r="C54278" s="1"/>
    </row>
    <row r="54279" spans="3:3">
      <c r="C54279" s="1"/>
    </row>
    <row r="54280" spans="3:3">
      <c r="C54280" s="1"/>
    </row>
    <row r="54281" spans="3:3">
      <c r="C54281" s="1"/>
    </row>
    <row r="54282" spans="3:3">
      <c r="C54282" s="1"/>
    </row>
    <row r="54283" spans="3:3">
      <c r="C54283" s="1"/>
    </row>
    <row r="54284" spans="3:3">
      <c r="C54284" s="1"/>
    </row>
    <row r="54285" spans="3:3">
      <c r="C54285" s="1"/>
    </row>
    <row r="54286" spans="3:3">
      <c r="C54286" s="1"/>
    </row>
    <row r="54287" spans="3:3">
      <c r="C54287" s="1"/>
    </row>
    <row r="54288" spans="3:3">
      <c r="C54288" s="1"/>
    </row>
    <row r="54289" spans="3:3">
      <c r="C54289" s="1"/>
    </row>
    <row r="54290" spans="3:3">
      <c r="C54290" s="1"/>
    </row>
    <row r="54291" spans="3:3">
      <c r="C54291" s="1"/>
    </row>
    <row r="54292" spans="3:3">
      <c r="C54292" s="1"/>
    </row>
    <row r="54293" spans="3:3">
      <c r="C54293" s="1"/>
    </row>
    <row r="54294" spans="3:3">
      <c r="C54294" s="1"/>
    </row>
    <row r="54295" spans="3:3">
      <c r="C54295" s="1"/>
    </row>
    <row r="54296" spans="3:3">
      <c r="C54296" s="1"/>
    </row>
    <row r="54297" spans="3:3">
      <c r="C54297" s="1"/>
    </row>
    <row r="54298" spans="3:3">
      <c r="C54298" s="1"/>
    </row>
    <row r="54299" spans="3:3">
      <c r="C54299" s="1"/>
    </row>
    <row r="54300" spans="3:3">
      <c r="C54300" s="1"/>
    </row>
    <row r="54301" spans="3:3">
      <c r="C54301" s="1"/>
    </row>
    <row r="54302" spans="3:3">
      <c r="C54302" s="1"/>
    </row>
    <row r="54303" spans="3:3">
      <c r="C54303" s="1"/>
    </row>
    <row r="54304" spans="3:3">
      <c r="C54304" s="1"/>
    </row>
    <row r="54305" spans="3:3">
      <c r="C54305" s="1"/>
    </row>
    <row r="54306" spans="3:3">
      <c r="C54306" s="1"/>
    </row>
    <row r="54307" spans="3:3">
      <c r="C54307" s="1"/>
    </row>
    <row r="54308" spans="3:3">
      <c r="C54308" s="1"/>
    </row>
    <row r="54309" spans="3:3">
      <c r="C54309" s="1"/>
    </row>
    <row r="54310" spans="3:3">
      <c r="C54310" s="1"/>
    </row>
    <row r="54311" spans="3:3">
      <c r="C54311" s="1"/>
    </row>
    <row r="54312" spans="3:3">
      <c r="C54312" s="1"/>
    </row>
    <row r="54313" spans="3:3">
      <c r="C54313" s="1"/>
    </row>
    <row r="54314" spans="3:3">
      <c r="C54314" s="1"/>
    </row>
    <row r="54315" spans="3:3">
      <c r="C54315" s="1"/>
    </row>
    <row r="54316" spans="3:3">
      <c r="C54316" s="1"/>
    </row>
    <row r="54317" spans="3:3">
      <c r="C54317" s="1"/>
    </row>
    <row r="54318" spans="3:3">
      <c r="C54318" s="1"/>
    </row>
    <row r="54319" spans="3:3">
      <c r="C54319" s="1"/>
    </row>
    <row r="54320" spans="3:3">
      <c r="C54320" s="1"/>
    </row>
    <row r="54321" spans="3:3">
      <c r="C54321" s="1"/>
    </row>
    <row r="54322" spans="3:3">
      <c r="C54322" s="1"/>
    </row>
    <row r="54323" spans="3:3">
      <c r="C54323" s="1"/>
    </row>
    <row r="54324" spans="3:3">
      <c r="C54324" s="1"/>
    </row>
    <row r="54325" spans="3:3">
      <c r="C54325" s="1"/>
    </row>
    <row r="54326" spans="3:3">
      <c r="C54326" s="1"/>
    </row>
    <row r="54327" spans="3:3">
      <c r="C54327" s="1"/>
    </row>
    <row r="54328" spans="3:3">
      <c r="C54328" s="1"/>
    </row>
    <row r="54329" spans="3:3">
      <c r="C54329" s="1"/>
    </row>
    <row r="54330" spans="3:3">
      <c r="C54330" s="1"/>
    </row>
    <row r="54331" spans="3:3">
      <c r="C54331" s="1"/>
    </row>
    <row r="54332" spans="3:3">
      <c r="C54332" s="1"/>
    </row>
    <row r="54333" spans="3:3">
      <c r="C54333" s="1"/>
    </row>
    <row r="54334" spans="3:3">
      <c r="C54334" s="1"/>
    </row>
    <row r="54335" spans="3:3">
      <c r="C54335" s="1"/>
    </row>
    <row r="54336" spans="3:3">
      <c r="C54336" s="1"/>
    </row>
    <row r="54337" spans="3:3">
      <c r="C54337" s="1"/>
    </row>
    <row r="54338" spans="3:3">
      <c r="C54338" s="1"/>
    </row>
    <row r="54339" spans="3:3">
      <c r="C54339" s="1"/>
    </row>
    <row r="54340" spans="3:3">
      <c r="C54340" s="1"/>
    </row>
    <row r="54341" spans="3:3">
      <c r="C54341" s="1"/>
    </row>
    <row r="54342" spans="3:3">
      <c r="C54342" s="1"/>
    </row>
    <row r="54343" spans="3:3">
      <c r="C54343" s="1"/>
    </row>
    <row r="54344" spans="3:3">
      <c r="C54344" s="1"/>
    </row>
    <row r="54345" spans="3:3">
      <c r="C54345" s="1"/>
    </row>
    <row r="54346" spans="3:3">
      <c r="C54346" s="1"/>
    </row>
    <row r="54347" spans="3:3">
      <c r="C54347" s="1"/>
    </row>
    <row r="54348" spans="3:3">
      <c r="C54348" s="1"/>
    </row>
    <row r="54349" spans="3:3">
      <c r="C54349" s="1"/>
    </row>
    <row r="54350" spans="3:3">
      <c r="C54350" s="1"/>
    </row>
    <row r="54351" spans="3:3">
      <c r="C54351" s="1"/>
    </row>
    <row r="54352" spans="3:3">
      <c r="C54352" s="1"/>
    </row>
    <row r="54353" spans="3:3">
      <c r="C54353" s="1"/>
    </row>
    <row r="54354" spans="3:3">
      <c r="C54354" s="1"/>
    </row>
    <row r="54355" spans="3:3">
      <c r="C54355" s="1"/>
    </row>
    <row r="54356" spans="3:3">
      <c r="C54356" s="1"/>
    </row>
    <row r="54357" spans="3:3">
      <c r="C54357" s="1"/>
    </row>
    <row r="54358" spans="3:3">
      <c r="C54358" s="1"/>
    </row>
    <row r="54359" spans="3:3">
      <c r="C54359" s="1"/>
    </row>
    <row r="54360" spans="3:3">
      <c r="C54360" s="1"/>
    </row>
    <row r="54361" spans="3:3">
      <c r="C54361" s="1"/>
    </row>
    <row r="54362" spans="3:3">
      <c r="C54362" s="1"/>
    </row>
    <row r="54363" spans="3:3">
      <c r="C54363" s="1"/>
    </row>
    <row r="54364" spans="3:3">
      <c r="C54364" s="1"/>
    </row>
    <row r="54365" spans="3:3">
      <c r="C54365" s="1"/>
    </row>
    <row r="54366" spans="3:3">
      <c r="C54366" s="1"/>
    </row>
    <row r="54367" spans="3:3">
      <c r="C54367" s="1"/>
    </row>
    <row r="54368" spans="3:3">
      <c r="C54368" s="1"/>
    </row>
    <row r="54369" spans="3:3">
      <c r="C54369" s="1"/>
    </row>
    <row r="54370" spans="3:3">
      <c r="C54370" s="1"/>
    </row>
    <row r="54371" spans="3:3">
      <c r="C54371" s="1"/>
    </row>
    <row r="54372" spans="3:3">
      <c r="C54372" s="1"/>
    </row>
    <row r="54373" spans="3:3">
      <c r="C54373" s="1"/>
    </row>
    <row r="54374" spans="3:3">
      <c r="C54374" s="1"/>
    </row>
    <row r="54375" spans="3:3">
      <c r="C54375" s="1"/>
    </row>
    <row r="54376" spans="3:3">
      <c r="C54376" s="1"/>
    </row>
    <row r="54377" spans="3:3">
      <c r="C54377" s="1"/>
    </row>
    <row r="54378" spans="3:3">
      <c r="C54378" s="1"/>
    </row>
    <row r="54379" spans="3:3">
      <c r="C54379" s="1"/>
    </row>
    <row r="54380" spans="3:3">
      <c r="C54380" s="1"/>
    </row>
    <row r="54381" spans="3:3">
      <c r="C54381" s="1"/>
    </row>
    <row r="54382" spans="3:3">
      <c r="C54382" s="1"/>
    </row>
    <row r="54383" spans="3:3">
      <c r="C54383" s="1"/>
    </row>
    <row r="54384" spans="3:3">
      <c r="C54384" s="1"/>
    </row>
    <row r="54385" spans="3:3">
      <c r="C54385" s="1"/>
    </row>
    <row r="54386" spans="3:3">
      <c r="C54386" s="1"/>
    </row>
    <row r="54387" spans="3:3">
      <c r="C54387" s="1"/>
    </row>
    <row r="54388" spans="3:3">
      <c r="C54388" s="1"/>
    </row>
    <row r="54389" spans="3:3">
      <c r="C54389" s="1"/>
    </row>
    <row r="54390" spans="3:3">
      <c r="C54390" s="1"/>
    </row>
    <row r="54391" spans="3:3">
      <c r="C54391" s="1"/>
    </row>
    <row r="54392" spans="3:3">
      <c r="C54392" s="1"/>
    </row>
    <row r="54393" spans="3:3">
      <c r="C54393" s="1"/>
    </row>
    <row r="54394" spans="3:3">
      <c r="C54394" s="1"/>
    </row>
    <row r="54395" spans="3:3">
      <c r="C54395" s="1"/>
    </row>
    <row r="54396" spans="3:3">
      <c r="C54396" s="1"/>
    </row>
    <row r="54397" spans="3:3">
      <c r="C54397" s="1"/>
    </row>
    <row r="54398" spans="3:3">
      <c r="C54398" s="1"/>
    </row>
    <row r="54399" spans="3:3">
      <c r="C54399" s="1"/>
    </row>
    <row r="54400" spans="3:3">
      <c r="C54400" s="1"/>
    </row>
    <row r="54401" spans="3:3">
      <c r="C54401" s="1"/>
    </row>
    <row r="54402" spans="3:3">
      <c r="C54402" s="1"/>
    </row>
    <row r="54403" spans="3:3">
      <c r="C54403" s="1"/>
    </row>
    <row r="54404" spans="3:3">
      <c r="C54404" s="1"/>
    </row>
    <row r="54405" spans="3:3">
      <c r="C54405" s="1"/>
    </row>
    <row r="54406" spans="3:3">
      <c r="C54406" s="1"/>
    </row>
    <row r="54407" spans="3:3">
      <c r="C54407" s="1"/>
    </row>
    <row r="54408" spans="3:3">
      <c r="C54408" s="1"/>
    </row>
    <row r="54409" spans="3:3">
      <c r="C54409" s="1"/>
    </row>
    <row r="54410" spans="3:3">
      <c r="C54410" s="1"/>
    </row>
    <row r="54411" spans="3:3">
      <c r="C54411" s="1"/>
    </row>
    <row r="54412" spans="3:3">
      <c r="C54412" s="1"/>
    </row>
    <row r="54413" spans="3:3">
      <c r="C54413" s="1"/>
    </row>
    <row r="54414" spans="3:3">
      <c r="C54414" s="1"/>
    </row>
    <row r="54415" spans="3:3">
      <c r="C54415" s="1"/>
    </row>
    <row r="54416" spans="3:3">
      <c r="C54416" s="1"/>
    </row>
    <row r="54417" spans="3:3">
      <c r="C54417" s="1"/>
    </row>
    <row r="54418" spans="3:3">
      <c r="C54418" s="1"/>
    </row>
    <row r="54419" spans="3:3">
      <c r="C54419" s="1"/>
    </row>
    <row r="54420" spans="3:3">
      <c r="C54420" s="1"/>
    </row>
    <row r="54421" spans="3:3">
      <c r="C54421" s="1"/>
    </row>
    <row r="54422" spans="3:3">
      <c r="C54422" s="1"/>
    </row>
    <row r="54423" spans="3:3">
      <c r="C54423" s="1"/>
    </row>
    <row r="54424" spans="3:3">
      <c r="C54424" s="1"/>
    </row>
    <row r="54425" spans="3:3">
      <c r="C54425" s="1"/>
    </row>
    <row r="54426" spans="3:3">
      <c r="C54426" s="1"/>
    </row>
    <row r="54427" spans="3:3">
      <c r="C54427" s="1"/>
    </row>
    <row r="54428" spans="3:3">
      <c r="C54428" s="1"/>
    </row>
    <row r="54429" spans="3:3">
      <c r="C54429" s="1"/>
    </row>
    <row r="54430" spans="3:3">
      <c r="C54430" s="1"/>
    </row>
    <row r="54431" spans="3:3">
      <c r="C54431" s="1"/>
    </row>
    <row r="54432" spans="3:3">
      <c r="C54432" s="1"/>
    </row>
    <row r="54433" spans="3:3">
      <c r="C54433" s="1"/>
    </row>
    <row r="54434" spans="3:3">
      <c r="C54434" s="1"/>
    </row>
    <row r="54435" spans="3:3">
      <c r="C54435" s="1"/>
    </row>
    <row r="54436" spans="3:3">
      <c r="C54436" s="1"/>
    </row>
    <row r="54437" spans="3:3">
      <c r="C54437" s="1"/>
    </row>
    <row r="54438" spans="3:3">
      <c r="C54438" s="1"/>
    </row>
    <row r="54439" spans="3:3">
      <c r="C54439" s="1"/>
    </row>
    <row r="54440" spans="3:3">
      <c r="C54440" s="1"/>
    </row>
    <row r="54441" spans="3:3">
      <c r="C54441" s="1"/>
    </row>
    <row r="54442" spans="3:3">
      <c r="C54442" s="1"/>
    </row>
    <row r="54443" spans="3:3">
      <c r="C54443" s="1"/>
    </row>
    <row r="54444" spans="3:3">
      <c r="C54444" s="1"/>
    </row>
    <row r="54445" spans="3:3">
      <c r="C54445" s="1"/>
    </row>
    <row r="54446" spans="3:3">
      <c r="C54446" s="1"/>
    </row>
    <row r="54447" spans="3:3">
      <c r="C54447" s="1"/>
    </row>
    <row r="54448" spans="3:3">
      <c r="C54448" s="1"/>
    </row>
    <row r="54449" spans="3:3">
      <c r="C54449" s="1"/>
    </row>
    <row r="54450" spans="3:3">
      <c r="C54450" s="1"/>
    </row>
    <row r="54451" spans="3:3">
      <c r="C54451" s="1"/>
    </row>
    <row r="54452" spans="3:3">
      <c r="C54452" s="1"/>
    </row>
    <row r="54453" spans="3:3">
      <c r="C54453" s="1"/>
    </row>
    <row r="54454" spans="3:3">
      <c r="C54454" s="1"/>
    </row>
    <row r="54455" spans="3:3">
      <c r="C54455" s="1"/>
    </row>
    <row r="54456" spans="3:3">
      <c r="C54456" s="1"/>
    </row>
    <row r="54457" spans="3:3">
      <c r="C54457" s="1"/>
    </row>
    <row r="54458" spans="3:3">
      <c r="C54458" s="1"/>
    </row>
    <row r="54459" spans="3:3">
      <c r="C54459" s="1"/>
    </row>
    <row r="54460" spans="3:3">
      <c r="C54460" s="1"/>
    </row>
    <row r="54461" spans="3:3">
      <c r="C54461" s="1"/>
    </row>
    <row r="54462" spans="3:3">
      <c r="C54462" s="1"/>
    </row>
    <row r="54463" spans="3:3">
      <c r="C54463" s="1"/>
    </row>
    <row r="54464" spans="3:3">
      <c r="C54464" s="1"/>
    </row>
    <row r="54465" spans="3:3">
      <c r="C54465" s="1"/>
    </row>
    <row r="54466" spans="3:3">
      <c r="C54466" s="1"/>
    </row>
    <row r="54467" spans="3:3">
      <c r="C54467" s="1"/>
    </row>
    <row r="54468" spans="3:3">
      <c r="C54468" s="1"/>
    </row>
    <row r="54469" spans="3:3">
      <c r="C54469" s="1"/>
    </row>
    <row r="54470" spans="3:3">
      <c r="C54470" s="1"/>
    </row>
    <row r="54471" spans="3:3">
      <c r="C54471" s="1"/>
    </row>
    <row r="54472" spans="3:3">
      <c r="C54472" s="1"/>
    </row>
    <row r="54473" spans="3:3">
      <c r="C54473" s="1"/>
    </row>
    <row r="54474" spans="3:3">
      <c r="C54474" s="1"/>
    </row>
    <row r="54475" spans="3:3">
      <c r="C54475" s="1"/>
    </row>
    <row r="54476" spans="3:3">
      <c r="C54476" s="1"/>
    </row>
    <row r="54477" spans="3:3">
      <c r="C54477" s="1"/>
    </row>
    <row r="54478" spans="3:3">
      <c r="C54478" s="1"/>
    </row>
    <row r="54479" spans="3:3">
      <c r="C54479" s="1"/>
    </row>
    <row r="54480" spans="3:3">
      <c r="C54480" s="1"/>
    </row>
    <row r="54481" spans="3:3">
      <c r="C54481" s="1"/>
    </row>
    <row r="54482" spans="3:3">
      <c r="C54482" s="1"/>
    </row>
    <row r="54483" spans="3:3">
      <c r="C54483" s="1"/>
    </row>
    <row r="54484" spans="3:3">
      <c r="C54484" s="1"/>
    </row>
    <row r="54485" spans="3:3">
      <c r="C54485" s="1"/>
    </row>
    <row r="54486" spans="3:3">
      <c r="C54486" s="1"/>
    </row>
    <row r="54487" spans="3:3">
      <c r="C54487" s="1"/>
    </row>
    <row r="54488" spans="3:3">
      <c r="C54488" s="1"/>
    </row>
    <row r="54489" spans="3:3">
      <c r="C54489" s="1"/>
    </row>
    <row r="54490" spans="3:3">
      <c r="C54490" s="1"/>
    </row>
    <row r="54491" spans="3:3">
      <c r="C54491" s="1"/>
    </row>
    <row r="54492" spans="3:3">
      <c r="C54492" s="1"/>
    </row>
    <row r="54493" spans="3:3">
      <c r="C54493" s="1"/>
    </row>
    <row r="54494" spans="3:3">
      <c r="C54494" s="1"/>
    </row>
    <row r="54495" spans="3:3">
      <c r="C54495" s="1"/>
    </row>
    <row r="54496" spans="3:3">
      <c r="C54496" s="1"/>
    </row>
    <row r="54497" spans="3:3">
      <c r="C54497" s="1"/>
    </row>
    <row r="54498" spans="3:3">
      <c r="C54498" s="1"/>
    </row>
    <row r="54499" spans="3:3">
      <c r="C54499" s="1"/>
    </row>
    <row r="54500" spans="3:3">
      <c r="C54500" s="1"/>
    </row>
    <row r="54501" spans="3:3">
      <c r="C54501" s="1"/>
    </row>
    <row r="54502" spans="3:3">
      <c r="C54502" s="1"/>
    </row>
    <row r="54503" spans="3:3">
      <c r="C54503" s="1"/>
    </row>
    <row r="54504" spans="3:3">
      <c r="C54504" s="1"/>
    </row>
    <row r="54505" spans="3:3">
      <c r="C54505" s="1"/>
    </row>
    <row r="54506" spans="3:3">
      <c r="C54506" s="1"/>
    </row>
    <row r="54507" spans="3:3">
      <c r="C54507" s="1"/>
    </row>
    <row r="54508" spans="3:3">
      <c r="C54508" s="1"/>
    </row>
    <row r="54509" spans="3:3">
      <c r="C54509" s="1"/>
    </row>
    <row r="54510" spans="3:3">
      <c r="C54510" s="1"/>
    </row>
    <row r="54511" spans="3:3">
      <c r="C54511" s="1"/>
    </row>
    <row r="54512" spans="3:3">
      <c r="C54512" s="1"/>
    </row>
    <row r="54513" spans="3:3">
      <c r="C54513" s="1"/>
    </row>
    <row r="54514" spans="3:3">
      <c r="C54514" s="1"/>
    </row>
    <row r="54515" spans="3:3">
      <c r="C54515" s="1"/>
    </row>
    <row r="54516" spans="3:3">
      <c r="C54516" s="1"/>
    </row>
    <row r="54517" spans="3:3">
      <c r="C54517" s="1"/>
    </row>
    <row r="54518" spans="3:3">
      <c r="C54518" s="1"/>
    </row>
    <row r="54519" spans="3:3">
      <c r="C54519" s="1"/>
    </row>
    <row r="54520" spans="3:3">
      <c r="C54520" s="1"/>
    </row>
    <row r="54521" spans="3:3">
      <c r="C54521" s="1"/>
    </row>
    <row r="54522" spans="3:3">
      <c r="C54522" s="1"/>
    </row>
    <row r="54523" spans="3:3">
      <c r="C54523" s="1"/>
    </row>
    <row r="54524" spans="3:3">
      <c r="C54524" s="1"/>
    </row>
    <row r="54525" spans="3:3">
      <c r="C54525" s="1"/>
    </row>
    <row r="54526" spans="3:3">
      <c r="C54526" s="1"/>
    </row>
    <row r="54527" spans="3:3">
      <c r="C54527" s="1"/>
    </row>
    <row r="54528" spans="3:3">
      <c r="C54528" s="1"/>
    </row>
    <row r="54529" spans="3:3">
      <c r="C54529" s="1"/>
    </row>
    <row r="54530" spans="3:3">
      <c r="C54530" s="1"/>
    </row>
    <row r="54531" spans="3:3">
      <c r="C54531" s="1"/>
    </row>
    <row r="54532" spans="3:3">
      <c r="C54532" s="1"/>
    </row>
    <row r="54533" spans="3:3">
      <c r="C54533" s="1"/>
    </row>
    <row r="54534" spans="3:3">
      <c r="C54534" s="1"/>
    </row>
    <row r="54535" spans="3:3">
      <c r="C54535" s="1"/>
    </row>
    <row r="54536" spans="3:3">
      <c r="C54536" s="1"/>
    </row>
    <row r="54537" spans="3:3">
      <c r="C54537" s="1"/>
    </row>
    <row r="54538" spans="3:3">
      <c r="C54538" s="1"/>
    </row>
    <row r="54539" spans="3:3">
      <c r="C54539" s="1"/>
    </row>
    <row r="54540" spans="3:3">
      <c r="C54540" s="1"/>
    </row>
    <row r="54541" spans="3:3">
      <c r="C54541" s="1"/>
    </row>
    <row r="54542" spans="3:3">
      <c r="C54542" s="1"/>
    </row>
    <row r="54543" spans="3:3">
      <c r="C54543" s="1"/>
    </row>
    <row r="54544" spans="3:3">
      <c r="C54544" s="1"/>
    </row>
    <row r="54545" spans="3:3">
      <c r="C54545" s="1"/>
    </row>
    <row r="54546" spans="3:3">
      <c r="C54546" s="1"/>
    </row>
    <row r="54547" spans="3:3">
      <c r="C54547" s="1"/>
    </row>
    <row r="54548" spans="3:3">
      <c r="C54548" s="1"/>
    </row>
    <row r="54549" spans="3:3">
      <c r="C54549" s="1"/>
    </row>
    <row r="54550" spans="3:3">
      <c r="C54550" s="1"/>
    </row>
    <row r="54551" spans="3:3">
      <c r="C54551" s="1"/>
    </row>
    <row r="54552" spans="3:3">
      <c r="C54552" s="1"/>
    </row>
    <row r="54553" spans="3:3">
      <c r="C54553" s="1"/>
    </row>
    <row r="54554" spans="3:3">
      <c r="C54554" s="1"/>
    </row>
    <row r="54555" spans="3:3">
      <c r="C54555" s="1"/>
    </row>
    <row r="54556" spans="3:3">
      <c r="C54556" s="1"/>
    </row>
    <row r="54557" spans="3:3">
      <c r="C54557" s="1"/>
    </row>
    <row r="54558" spans="3:3">
      <c r="C54558" s="1"/>
    </row>
    <row r="54559" spans="3:3">
      <c r="C54559" s="1"/>
    </row>
    <row r="54560" spans="3:3">
      <c r="C54560" s="1"/>
    </row>
    <row r="54561" spans="3:3">
      <c r="C54561" s="1"/>
    </row>
    <row r="54562" spans="3:3">
      <c r="C54562" s="1"/>
    </row>
    <row r="54563" spans="3:3">
      <c r="C54563" s="1"/>
    </row>
    <row r="54564" spans="3:3">
      <c r="C54564" s="1"/>
    </row>
    <row r="54565" spans="3:3">
      <c r="C54565" s="1"/>
    </row>
    <row r="54566" spans="3:3">
      <c r="C54566" s="1"/>
    </row>
    <row r="54567" spans="3:3">
      <c r="C54567" s="1"/>
    </row>
    <row r="54568" spans="3:3">
      <c r="C54568" s="1"/>
    </row>
    <row r="54569" spans="3:3">
      <c r="C54569" s="1"/>
    </row>
    <row r="54570" spans="3:3">
      <c r="C54570" s="1"/>
    </row>
    <row r="54571" spans="3:3">
      <c r="C54571" s="1"/>
    </row>
    <row r="54572" spans="3:3">
      <c r="C54572" s="1"/>
    </row>
    <row r="54573" spans="3:3">
      <c r="C54573" s="1"/>
    </row>
    <row r="54574" spans="3:3">
      <c r="C54574" s="1"/>
    </row>
    <row r="54575" spans="3:3">
      <c r="C54575" s="1"/>
    </row>
    <row r="54576" spans="3:3">
      <c r="C54576" s="1"/>
    </row>
    <row r="54577" spans="3:3">
      <c r="C54577" s="1"/>
    </row>
    <row r="54578" spans="3:3">
      <c r="C54578" s="1"/>
    </row>
    <row r="54579" spans="3:3">
      <c r="C54579" s="1"/>
    </row>
    <row r="54580" spans="3:3">
      <c r="C54580" s="1"/>
    </row>
    <row r="54581" spans="3:3">
      <c r="C54581" s="1"/>
    </row>
    <row r="54582" spans="3:3">
      <c r="C54582" s="1"/>
    </row>
    <row r="54583" spans="3:3">
      <c r="C54583" s="1"/>
    </row>
    <row r="54584" spans="3:3">
      <c r="C54584" s="1"/>
    </row>
    <row r="54585" spans="3:3">
      <c r="C54585" s="1"/>
    </row>
    <row r="54586" spans="3:3">
      <c r="C54586" s="1"/>
    </row>
    <row r="54587" spans="3:3">
      <c r="C54587" s="1"/>
    </row>
    <row r="54588" spans="3:3">
      <c r="C54588" s="1"/>
    </row>
    <row r="54589" spans="3:3">
      <c r="C54589" s="1"/>
    </row>
    <row r="54590" spans="3:3">
      <c r="C54590" s="1"/>
    </row>
    <row r="54591" spans="3:3">
      <c r="C54591" s="1"/>
    </row>
    <row r="54592" spans="3:3">
      <c r="C54592" s="1"/>
    </row>
    <row r="54593" spans="3:3">
      <c r="C54593" s="1"/>
    </row>
    <row r="54594" spans="3:3">
      <c r="C54594" s="1"/>
    </row>
    <row r="54595" spans="3:3">
      <c r="C54595" s="1"/>
    </row>
    <row r="54596" spans="3:3">
      <c r="C54596" s="1"/>
    </row>
    <row r="54597" spans="3:3">
      <c r="C54597" s="1"/>
    </row>
    <row r="54598" spans="3:3">
      <c r="C54598" s="1"/>
    </row>
    <row r="54599" spans="3:3">
      <c r="C54599" s="1"/>
    </row>
    <row r="54600" spans="3:3">
      <c r="C54600" s="1"/>
    </row>
    <row r="54601" spans="3:3">
      <c r="C54601" s="1"/>
    </row>
    <row r="54602" spans="3:3">
      <c r="C54602" s="1"/>
    </row>
    <row r="54603" spans="3:3">
      <c r="C54603" s="1"/>
    </row>
    <row r="54604" spans="3:3">
      <c r="C54604" s="1"/>
    </row>
    <row r="54605" spans="3:3">
      <c r="C54605" s="1"/>
    </row>
    <row r="54606" spans="3:3">
      <c r="C54606" s="1"/>
    </row>
    <row r="54607" spans="3:3">
      <c r="C54607" s="1"/>
    </row>
    <row r="54608" spans="3:3">
      <c r="C54608" s="1"/>
    </row>
    <row r="54609" spans="3:3">
      <c r="C54609" s="1"/>
    </row>
    <row r="54610" spans="3:3">
      <c r="C54610" s="1"/>
    </row>
    <row r="54611" spans="3:3">
      <c r="C54611" s="1"/>
    </row>
    <row r="54612" spans="3:3">
      <c r="C54612" s="1"/>
    </row>
    <row r="54613" spans="3:3">
      <c r="C54613" s="1"/>
    </row>
    <row r="54614" spans="3:3">
      <c r="C54614" s="1"/>
    </row>
    <row r="54615" spans="3:3">
      <c r="C54615" s="1"/>
    </row>
    <row r="54616" spans="3:3">
      <c r="C54616" s="1"/>
    </row>
    <row r="54617" spans="3:3">
      <c r="C54617" s="1"/>
    </row>
    <row r="54618" spans="3:3">
      <c r="C54618" s="1"/>
    </row>
    <row r="54619" spans="3:3">
      <c r="C54619" s="1"/>
    </row>
    <row r="54620" spans="3:3">
      <c r="C54620" s="1"/>
    </row>
    <row r="54621" spans="3:3">
      <c r="C54621" s="1"/>
    </row>
    <row r="54622" spans="3:3">
      <c r="C54622" s="1"/>
    </row>
    <row r="54623" spans="3:3">
      <c r="C54623" s="1"/>
    </row>
    <row r="54624" spans="3:3">
      <c r="C54624" s="1"/>
    </row>
    <row r="54625" spans="3:3">
      <c r="C54625" s="1"/>
    </row>
    <row r="54626" spans="3:3">
      <c r="C54626" s="1"/>
    </row>
    <row r="54627" spans="3:3">
      <c r="C54627" s="1"/>
    </row>
    <row r="54628" spans="3:3">
      <c r="C54628" s="1"/>
    </row>
    <row r="54629" spans="3:3">
      <c r="C54629" s="1"/>
    </row>
    <row r="54630" spans="3:3">
      <c r="C54630" s="1"/>
    </row>
    <row r="54631" spans="3:3">
      <c r="C54631" s="1"/>
    </row>
    <row r="54632" spans="3:3">
      <c r="C54632" s="1"/>
    </row>
    <row r="54633" spans="3:3">
      <c r="C54633" s="1"/>
    </row>
    <row r="54634" spans="3:3">
      <c r="C54634" s="1"/>
    </row>
    <row r="54635" spans="3:3">
      <c r="C54635" s="1"/>
    </row>
    <row r="54636" spans="3:3">
      <c r="C54636" s="1"/>
    </row>
    <row r="54637" spans="3:3">
      <c r="C54637" s="1"/>
    </row>
    <row r="54638" spans="3:3">
      <c r="C54638" s="1"/>
    </row>
    <row r="54639" spans="3:3">
      <c r="C54639" s="1"/>
    </row>
    <row r="54640" spans="3:3">
      <c r="C54640" s="1"/>
    </row>
    <row r="54641" spans="3:3">
      <c r="C54641" s="1"/>
    </row>
    <row r="54642" spans="3:3">
      <c r="C54642" s="1"/>
    </row>
    <row r="54643" spans="3:3">
      <c r="C54643" s="1"/>
    </row>
    <row r="54644" spans="3:3">
      <c r="C54644" s="1"/>
    </row>
    <row r="54645" spans="3:3">
      <c r="C54645" s="1"/>
    </row>
    <row r="54646" spans="3:3">
      <c r="C54646" s="1"/>
    </row>
    <row r="54647" spans="3:3">
      <c r="C54647" s="1"/>
    </row>
    <row r="54648" spans="3:3">
      <c r="C54648" s="1"/>
    </row>
    <row r="54649" spans="3:3">
      <c r="C54649" s="1"/>
    </row>
    <row r="54650" spans="3:3">
      <c r="C54650" s="1"/>
    </row>
    <row r="54651" spans="3:3">
      <c r="C54651" s="1"/>
    </row>
    <row r="54652" spans="3:3">
      <c r="C54652" s="1"/>
    </row>
    <row r="54653" spans="3:3">
      <c r="C54653" s="1"/>
    </row>
    <row r="54654" spans="3:3">
      <c r="C54654" s="1"/>
    </row>
    <row r="54655" spans="3:3">
      <c r="C54655" s="1"/>
    </row>
    <row r="54656" spans="3:3">
      <c r="C54656" s="1"/>
    </row>
    <row r="54657" spans="3:3">
      <c r="C54657" s="1"/>
    </row>
    <row r="54658" spans="3:3">
      <c r="C54658" s="1"/>
    </row>
    <row r="54659" spans="3:3">
      <c r="C54659" s="1"/>
    </row>
    <row r="54660" spans="3:3">
      <c r="C54660" s="1"/>
    </row>
    <row r="54661" spans="3:3">
      <c r="C54661" s="1"/>
    </row>
    <row r="54662" spans="3:3">
      <c r="C54662" s="1"/>
    </row>
    <row r="54663" spans="3:3">
      <c r="C54663" s="1"/>
    </row>
    <row r="54664" spans="3:3">
      <c r="C54664" s="1"/>
    </row>
    <row r="54665" spans="3:3">
      <c r="C54665" s="1"/>
    </row>
    <row r="54666" spans="3:3">
      <c r="C54666" s="1"/>
    </row>
    <row r="54667" spans="3:3">
      <c r="C54667" s="1"/>
    </row>
    <row r="54668" spans="3:3">
      <c r="C54668" s="1"/>
    </row>
    <row r="54669" spans="3:3">
      <c r="C54669" s="1"/>
    </row>
    <row r="54670" spans="3:3">
      <c r="C54670" s="1"/>
    </row>
    <row r="54671" spans="3:3">
      <c r="C54671" s="1"/>
    </row>
    <row r="54672" spans="3:3">
      <c r="C54672" s="1"/>
    </row>
    <row r="54673" spans="3:3">
      <c r="C54673" s="1"/>
    </row>
    <row r="54674" spans="3:3">
      <c r="C54674" s="1"/>
    </row>
    <row r="54675" spans="3:3">
      <c r="C54675" s="1"/>
    </row>
    <row r="54676" spans="3:3">
      <c r="C54676" s="1"/>
    </row>
    <row r="54677" spans="3:3">
      <c r="C54677" s="1"/>
    </row>
    <row r="54678" spans="3:3">
      <c r="C54678" s="1"/>
    </row>
    <row r="54679" spans="3:3">
      <c r="C54679" s="1"/>
    </row>
    <row r="54680" spans="3:3">
      <c r="C54680" s="1"/>
    </row>
    <row r="54681" spans="3:3">
      <c r="C54681" s="1"/>
    </row>
    <row r="54682" spans="3:3">
      <c r="C54682" s="1"/>
    </row>
    <row r="54683" spans="3:3">
      <c r="C54683" s="1"/>
    </row>
    <row r="54684" spans="3:3">
      <c r="C54684" s="1"/>
    </row>
    <row r="54685" spans="3:3">
      <c r="C54685" s="1"/>
    </row>
    <row r="54686" spans="3:3">
      <c r="C54686" s="1"/>
    </row>
    <row r="54687" spans="3:3">
      <c r="C54687" s="1"/>
    </row>
    <row r="54688" spans="3:3">
      <c r="C54688" s="1"/>
    </row>
    <row r="54689" spans="3:3">
      <c r="C54689" s="1"/>
    </row>
    <row r="54690" spans="3:3">
      <c r="C54690" s="1"/>
    </row>
    <row r="54691" spans="3:3">
      <c r="C54691" s="1"/>
    </row>
    <row r="54692" spans="3:3">
      <c r="C54692" s="1"/>
    </row>
    <row r="54693" spans="3:3">
      <c r="C54693" s="1"/>
    </row>
    <row r="54694" spans="3:3">
      <c r="C54694" s="1"/>
    </row>
    <row r="54695" spans="3:3">
      <c r="C54695" s="1"/>
    </row>
    <row r="54696" spans="3:3">
      <c r="C54696" s="1"/>
    </row>
    <row r="54697" spans="3:3">
      <c r="C54697" s="1"/>
    </row>
    <row r="54698" spans="3:3">
      <c r="C54698" s="1"/>
    </row>
    <row r="54699" spans="3:3">
      <c r="C54699" s="1"/>
    </row>
    <row r="54700" spans="3:3">
      <c r="C54700" s="1"/>
    </row>
    <row r="54701" spans="3:3">
      <c r="C54701" s="1"/>
    </row>
    <row r="54702" spans="3:3">
      <c r="C54702" s="1"/>
    </row>
    <row r="54703" spans="3:3">
      <c r="C54703" s="1"/>
    </row>
    <row r="54704" spans="3:3">
      <c r="C54704" s="1"/>
    </row>
    <row r="54705" spans="3:3">
      <c r="C54705" s="1"/>
    </row>
    <row r="54706" spans="3:3">
      <c r="C54706" s="1"/>
    </row>
    <row r="54707" spans="3:3">
      <c r="C54707" s="1"/>
    </row>
    <row r="54708" spans="3:3">
      <c r="C54708" s="1"/>
    </row>
    <row r="54709" spans="3:3">
      <c r="C54709" s="1"/>
    </row>
    <row r="54710" spans="3:3">
      <c r="C54710" s="1"/>
    </row>
    <row r="54711" spans="3:3">
      <c r="C54711" s="1"/>
    </row>
    <row r="54712" spans="3:3">
      <c r="C54712" s="1"/>
    </row>
    <row r="54713" spans="3:3">
      <c r="C54713" s="1"/>
    </row>
    <row r="54714" spans="3:3">
      <c r="C54714" s="1"/>
    </row>
    <row r="54715" spans="3:3">
      <c r="C54715" s="1"/>
    </row>
    <row r="54716" spans="3:3">
      <c r="C54716" s="1"/>
    </row>
    <row r="54717" spans="3:3">
      <c r="C54717" s="1"/>
    </row>
    <row r="54718" spans="3:3">
      <c r="C54718" s="1"/>
    </row>
    <row r="54719" spans="3:3">
      <c r="C54719" s="1"/>
    </row>
    <row r="54720" spans="3:3">
      <c r="C54720" s="1"/>
    </row>
    <row r="54721" spans="3:3">
      <c r="C54721" s="1"/>
    </row>
    <row r="54722" spans="3:3">
      <c r="C54722" s="1"/>
    </row>
    <row r="54723" spans="3:3">
      <c r="C54723" s="1"/>
    </row>
    <row r="54724" spans="3:3">
      <c r="C54724" s="1"/>
    </row>
    <row r="54725" spans="3:3">
      <c r="C54725" s="1"/>
    </row>
    <row r="54726" spans="3:3">
      <c r="C54726" s="1"/>
    </row>
    <row r="54727" spans="3:3">
      <c r="C54727" s="1"/>
    </row>
    <row r="54728" spans="3:3">
      <c r="C54728" s="1"/>
    </row>
    <row r="54729" spans="3:3">
      <c r="C54729" s="1"/>
    </row>
    <row r="54730" spans="3:3">
      <c r="C54730" s="1"/>
    </row>
    <row r="54731" spans="3:3">
      <c r="C54731" s="1"/>
    </row>
    <row r="54732" spans="3:3">
      <c r="C54732" s="1"/>
    </row>
    <row r="54733" spans="3:3">
      <c r="C54733" s="1"/>
    </row>
    <row r="54734" spans="3:3">
      <c r="C54734" s="1"/>
    </row>
    <row r="54735" spans="3:3">
      <c r="C54735" s="1"/>
    </row>
    <row r="54736" spans="3:3">
      <c r="C54736" s="1"/>
    </row>
    <row r="54737" spans="3:3">
      <c r="C54737" s="1"/>
    </row>
    <row r="54738" spans="3:3">
      <c r="C54738" s="1"/>
    </row>
    <row r="54739" spans="3:3">
      <c r="C54739" s="1"/>
    </row>
    <row r="54740" spans="3:3">
      <c r="C54740" s="1"/>
    </row>
    <row r="54741" spans="3:3">
      <c r="C54741" s="1"/>
    </row>
    <row r="54742" spans="3:3">
      <c r="C54742" s="1"/>
    </row>
    <row r="54743" spans="3:3">
      <c r="C54743" s="1"/>
    </row>
    <row r="54744" spans="3:3">
      <c r="C54744" s="1"/>
    </row>
    <row r="54745" spans="3:3">
      <c r="C54745" s="1"/>
    </row>
    <row r="54746" spans="3:3">
      <c r="C54746" s="1"/>
    </row>
    <row r="54747" spans="3:3">
      <c r="C54747" s="1"/>
    </row>
    <row r="54748" spans="3:3">
      <c r="C54748" s="1"/>
    </row>
    <row r="54749" spans="3:3">
      <c r="C54749" s="1"/>
    </row>
    <row r="54750" spans="3:3">
      <c r="C54750" s="1"/>
    </row>
    <row r="54751" spans="3:3">
      <c r="C54751" s="1"/>
    </row>
    <row r="54752" spans="3:3">
      <c r="C54752" s="1"/>
    </row>
    <row r="54753" spans="3:3">
      <c r="C54753" s="1"/>
    </row>
    <row r="54754" spans="3:3">
      <c r="C54754" s="1"/>
    </row>
    <row r="54755" spans="3:3">
      <c r="C54755" s="1"/>
    </row>
    <row r="54756" spans="3:3">
      <c r="C54756" s="1"/>
    </row>
    <row r="54757" spans="3:3">
      <c r="C54757" s="1"/>
    </row>
    <row r="54758" spans="3:3">
      <c r="C54758" s="1"/>
    </row>
    <row r="54759" spans="3:3">
      <c r="C54759" s="1"/>
    </row>
    <row r="54760" spans="3:3">
      <c r="C54760" s="1"/>
    </row>
    <row r="54761" spans="3:3">
      <c r="C54761" s="1"/>
    </row>
    <row r="54762" spans="3:3">
      <c r="C54762" s="1"/>
    </row>
    <row r="54763" spans="3:3">
      <c r="C54763" s="1"/>
    </row>
    <row r="54764" spans="3:3">
      <c r="C54764" s="1"/>
    </row>
    <row r="54765" spans="3:3">
      <c r="C54765" s="1"/>
    </row>
    <row r="54766" spans="3:3">
      <c r="C54766" s="1"/>
    </row>
    <row r="54767" spans="3:3">
      <c r="C54767" s="1"/>
    </row>
    <row r="54768" spans="3:3">
      <c r="C54768" s="1"/>
    </row>
    <row r="54769" spans="3:3">
      <c r="C54769" s="1"/>
    </row>
    <row r="54770" spans="3:3">
      <c r="C54770" s="1"/>
    </row>
    <row r="54771" spans="3:3">
      <c r="C54771" s="1"/>
    </row>
    <row r="54772" spans="3:3">
      <c r="C54772" s="1"/>
    </row>
    <row r="54773" spans="3:3">
      <c r="C54773" s="1"/>
    </row>
    <row r="54774" spans="3:3">
      <c r="C54774" s="1"/>
    </row>
    <row r="54775" spans="3:3">
      <c r="C54775" s="1"/>
    </row>
    <row r="54776" spans="3:3">
      <c r="C54776" s="1"/>
    </row>
    <row r="54777" spans="3:3">
      <c r="C54777" s="1"/>
    </row>
    <row r="54778" spans="3:3">
      <c r="C54778" s="1"/>
    </row>
    <row r="54779" spans="3:3">
      <c r="C54779" s="1"/>
    </row>
    <row r="54780" spans="3:3">
      <c r="C54780" s="1"/>
    </row>
    <row r="54781" spans="3:3">
      <c r="C54781" s="1"/>
    </row>
    <row r="54782" spans="3:3">
      <c r="C54782" s="1"/>
    </row>
    <row r="54783" spans="3:3">
      <c r="C54783" s="1"/>
    </row>
    <row r="54784" spans="3:3">
      <c r="C54784" s="1"/>
    </row>
    <row r="54785" spans="3:3">
      <c r="C54785" s="1"/>
    </row>
    <row r="54786" spans="3:3">
      <c r="C54786" s="1"/>
    </row>
    <row r="54787" spans="3:3">
      <c r="C54787" s="1"/>
    </row>
    <row r="54788" spans="3:3">
      <c r="C54788" s="1"/>
    </row>
    <row r="54789" spans="3:3">
      <c r="C54789" s="1"/>
    </row>
    <row r="54790" spans="3:3">
      <c r="C54790" s="1"/>
    </row>
    <row r="54791" spans="3:3">
      <c r="C54791" s="1"/>
    </row>
    <row r="54792" spans="3:3">
      <c r="C54792" s="1"/>
    </row>
    <row r="54793" spans="3:3">
      <c r="C54793" s="1"/>
    </row>
    <row r="54794" spans="3:3">
      <c r="C54794" s="1"/>
    </row>
    <row r="54795" spans="3:3">
      <c r="C54795" s="1"/>
    </row>
    <row r="54796" spans="3:3">
      <c r="C54796" s="1"/>
    </row>
    <row r="54797" spans="3:3">
      <c r="C54797" s="1"/>
    </row>
    <row r="54798" spans="3:3">
      <c r="C54798" s="1"/>
    </row>
    <row r="54799" spans="3:3">
      <c r="C54799" s="1"/>
    </row>
    <row r="54800" spans="3:3">
      <c r="C54800" s="1"/>
    </row>
    <row r="54801" spans="3:3">
      <c r="C54801" s="1"/>
    </row>
    <row r="54802" spans="3:3">
      <c r="C54802" s="1"/>
    </row>
    <row r="54803" spans="3:3">
      <c r="C54803" s="1"/>
    </row>
    <row r="54804" spans="3:3">
      <c r="C54804" s="1"/>
    </row>
    <row r="54805" spans="3:3">
      <c r="C54805" s="1"/>
    </row>
    <row r="54806" spans="3:3">
      <c r="C54806" s="1"/>
    </row>
    <row r="54807" spans="3:3">
      <c r="C54807" s="1"/>
    </row>
    <row r="54808" spans="3:3">
      <c r="C54808" s="1"/>
    </row>
    <row r="54809" spans="3:3">
      <c r="C54809" s="1"/>
    </row>
    <row r="54810" spans="3:3">
      <c r="C54810" s="1"/>
    </row>
    <row r="54811" spans="3:3">
      <c r="C54811" s="1"/>
    </row>
    <row r="54812" spans="3:3">
      <c r="C54812" s="1"/>
    </row>
    <row r="54813" spans="3:3">
      <c r="C54813" s="1"/>
    </row>
    <row r="54814" spans="3:3">
      <c r="C54814" s="1"/>
    </row>
    <row r="54815" spans="3:3">
      <c r="C54815" s="1"/>
    </row>
    <row r="54816" spans="3:3">
      <c r="C54816" s="1"/>
    </row>
    <row r="54817" spans="3:3">
      <c r="C54817" s="1"/>
    </row>
    <row r="54818" spans="3:3">
      <c r="C54818" s="1"/>
    </row>
    <row r="54819" spans="3:3">
      <c r="C54819" s="1"/>
    </row>
    <row r="54820" spans="3:3">
      <c r="C54820" s="1"/>
    </row>
    <row r="54821" spans="3:3">
      <c r="C54821" s="1"/>
    </row>
    <row r="54822" spans="3:3">
      <c r="C54822" s="1"/>
    </row>
    <row r="54823" spans="3:3">
      <c r="C54823" s="1"/>
    </row>
    <row r="54824" spans="3:3">
      <c r="C54824" s="1"/>
    </row>
    <row r="54825" spans="3:3">
      <c r="C54825" s="1"/>
    </row>
    <row r="54826" spans="3:3">
      <c r="C54826" s="1"/>
    </row>
    <row r="54827" spans="3:3">
      <c r="C54827" s="1"/>
    </row>
    <row r="54828" spans="3:3">
      <c r="C54828" s="1"/>
    </row>
    <row r="54829" spans="3:3">
      <c r="C54829" s="1"/>
    </row>
    <row r="54830" spans="3:3">
      <c r="C54830" s="1"/>
    </row>
    <row r="54831" spans="3:3">
      <c r="C54831" s="1"/>
    </row>
    <row r="54832" spans="3:3">
      <c r="C54832" s="1"/>
    </row>
    <row r="54833" spans="3:3">
      <c r="C54833" s="1"/>
    </row>
    <row r="54834" spans="3:3">
      <c r="C54834" s="1"/>
    </row>
    <row r="54835" spans="3:3">
      <c r="C54835" s="1"/>
    </row>
    <row r="54836" spans="3:3">
      <c r="C54836" s="1"/>
    </row>
    <row r="54837" spans="3:3">
      <c r="C54837" s="1"/>
    </row>
    <row r="54838" spans="3:3">
      <c r="C54838" s="1"/>
    </row>
    <row r="54839" spans="3:3">
      <c r="C54839" s="1"/>
    </row>
    <row r="54840" spans="3:3">
      <c r="C54840" s="1"/>
    </row>
    <row r="54841" spans="3:3">
      <c r="C54841" s="1"/>
    </row>
    <row r="54842" spans="3:3">
      <c r="C54842" s="1"/>
    </row>
    <row r="54843" spans="3:3">
      <c r="C54843" s="1"/>
    </row>
    <row r="54844" spans="3:3">
      <c r="C54844" s="1"/>
    </row>
    <row r="54845" spans="3:3">
      <c r="C54845" s="1"/>
    </row>
    <row r="54846" spans="3:3">
      <c r="C54846" s="1"/>
    </row>
    <row r="54847" spans="3:3">
      <c r="C54847" s="1"/>
    </row>
    <row r="54848" spans="3:3">
      <c r="C54848" s="1"/>
    </row>
    <row r="54849" spans="3:3">
      <c r="C54849" s="1"/>
    </row>
    <row r="54850" spans="3:3">
      <c r="C54850" s="1"/>
    </row>
    <row r="54851" spans="3:3">
      <c r="C54851" s="1"/>
    </row>
    <row r="54852" spans="3:3">
      <c r="C54852" s="1"/>
    </row>
    <row r="54853" spans="3:3">
      <c r="C54853" s="1"/>
    </row>
    <row r="54854" spans="3:3">
      <c r="C54854" s="1"/>
    </row>
    <row r="54855" spans="3:3">
      <c r="C54855" s="1"/>
    </row>
    <row r="54856" spans="3:3">
      <c r="C54856" s="1"/>
    </row>
    <row r="54857" spans="3:3">
      <c r="C54857" s="1"/>
    </row>
    <row r="54858" spans="3:3">
      <c r="C54858" s="1"/>
    </row>
    <row r="54859" spans="3:3">
      <c r="C54859" s="1"/>
    </row>
    <row r="54860" spans="3:3">
      <c r="C54860" s="1"/>
    </row>
    <row r="54861" spans="3:3">
      <c r="C54861" s="1"/>
    </row>
    <row r="54862" spans="3:3">
      <c r="C54862" s="1"/>
    </row>
    <row r="54863" spans="3:3">
      <c r="C54863" s="1"/>
    </row>
    <row r="54864" spans="3:3">
      <c r="C54864" s="1"/>
    </row>
    <row r="54865" spans="3:3">
      <c r="C54865" s="1"/>
    </row>
    <row r="54866" spans="3:3">
      <c r="C54866" s="1"/>
    </row>
    <row r="54867" spans="3:3">
      <c r="C54867" s="1"/>
    </row>
    <row r="54868" spans="3:3">
      <c r="C54868" s="1"/>
    </row>
    <row r="54869" spans="3:3">
      <c r="C54869" s="1"/>
    </row>
    <row r="54870" spans="3:3">
      <c r="C54870" s="1"/>
    </row>
    <row r="54871" spans="3:3">
      <c r="C54871" s="1"/>
    </row>
    <row r="54872" spans="3:3">
      <c r="C54872" s="1"/>
    </row>
    <row r="54873" spans="3:3">
      <c r="C54873" s="1"/>
    </row>
    <row r="54874" spans="3:3">
      <c r="C54874" s="1"/>
    </row>
    <row r="54875" spans="3:3">
      <c r="C54875" s="1"/>
    </row>
    <row r="54876" spans="3:3">
      <c r="C54876" s="1"/>
    </row>
    <row r="54877" spans="3:3">
      <c r="C54877" s="1"/>
    </row>
    <row r="54878" spans="3:3">
      <c r="C54878" s="1"/>
    </row>
    <row r="54879" spans="3:3">
      <c r="C54879" s="1"/>
    </row>
    <row r="54880" spans="3:3">
      <c r="C54880" s="1"/>
    </row>
    <row r="54881" spans="3:3">
      <c r="C54881" s="1"/>
    </row>
    <row r="54882" spans="3:3">
      <c r="C54882" s="1"/>
    </row>
    <row r="54883" spans="3:3">
      <c r="C54883" s="1"/>
    </row>
    <row r="54884" spans="3:3">
      <c r="C54884" s="1"/>
    </row>
    <row r="54885" spans="3:3">
      <c r="C54885" s="1"/>
    </row>
    <row r="54886" spans="3:3">
      <c r="C54886" s="1"/>
    </row>
    <row r="54887" spans="3:3">
      <c r="C54887" s="1"/>
    </row>
    <row r="54888" spans="3:3">
      <c r="C54888" s="1"/>
    </row>
    <row r="54889" spans="3:3">
      <c r="C54889" s="1"/>
    </row>
    <row r="54890" spans="3:3">
      <c r="C54890" s="1"/>
    </row>
    <row r="54891" spans="3:3">
      <c r="C54891" s="1"/>
    </row>
    <row r="54892" spans="3:3">
      <c r="C54892" s="1"/>
    </row>
    <row r="54893" spans="3:3">
      <c r="C54893" s="1"/>
    </row>
    <row r="54894" spans="3:3">
      <c r="C54894" s="1"/>
    </row>
    <row r="54895" spans="3:3">
      <c r="C54895" s="1"/>
    </row>
    <row r="54896" spans="3:3">
      <c r="C54896" s="1"/>
    </row>
    <row r="54897" spans="3:3">
      <c r="C54897" s="1"/>
    </row>
    <row r="54898" spans="3:3">
      <c r="C54898" s="1"/>
    </row>
    <row r="54899" spans="3:3">
      <c r="C54899" s="1"/>
    </row>
    <row r="54900" spans="3:3">
      <c r="C54900" s="1"/>
    </row>
    <row r="54901" spans="3:3">
      <c r="C54901" s="1"/>
    </row>
    <row r="54902" spans="3:3">
      <c r="C54902" s="1"/>
    </row>
    <row r="54903" spans="3:3">
      <c r="C54903" s="1"/>
    </row>
    <row r="54904" spans="3:3">
      <c r="C54904" s="1"/>
    </row>
    <row r="54905" spans="3:3">
      <c r="C54905" s="1"/>
    </row>
    <row r="54906" spans="3:3">
      <c r="C54906" s="1"/>
    </row>
    <row r="54907" spans="3:3">
      <c r="C54907" s="1"/>
    </row>
    <row r="54908" spans="3:3">
      <c r="C54908" s="1"/>
    </row>
    <row r="54909" spans="3:3">
      <c r="C54909" s="1"/>
    </row>
    <row r="54910" spans="3:3">
      <c r="C54910" s="1"/>
    </row>
    <row r="54911" spans="3:3">
      <c r="C54911" s="1"/>
    </row>
    <row r="54912" spans="3:3">
      <c r="C54912" s="1"/>
    </row>
    <row r="54913" spans="3:3">
      <c r="C54913" s="1"/>
    </row>
    <row r="54914" spans="3:3">
      <c r="C54914" s="1"/>
    </row>
    <row r="54915" spans="3:3">
      <c r="C54915" s="1"/>
    </row>
    <row r="54916" spans="3:3">
      <c r="C54916" s="1"/>
    </row>
    <row r="54917" spans="3:3">
      <c r="C54917" s="1"/>
    </row>
    <row r="54918" spans="3:3">
      <c r="C54918" s="1"/>
    </row>
    <row r="54919" spans="3:3">
      <c r="C54919" s="1"/>
    </row>
    <row r="54920" spans="3:3">
      <c r="C54920" s="1"/>
    </row>
    <row r="54921" spans="3:3">
      <c r="C54921" s="1"/>
    </row>
    <row r="54922" spans="3:3">
      <c r="C54922" s="1"/>
    </row>
    <row r="54923" spans="3:3">
      <c r="C54923" s="1"/>
    </row>
    <row r="54924" spans="3:3">
      <c r="C54924" s="1"/>
    </row>
    <row r="54925" spans="3:3">
      <c r="C54925" s="1"/>
    </row>
    <row r="54926" spans="3:3">
      <c r="C54926" s="1"/>
    </row>
    <row r="54927" spans="3:3">
      <c r="C54927" s="1"/>
    </row>
    <row r="54928" spans="3:3">
      <c r="C54928" s="1"/>
    </row>
    <row r="54929" spans="3:3">
      <c r="C54929" s="1"/>
    </row>
    <row r="54930" spans="3:3">
      <c r="C54930" s="1"/>
    </row>
    <row r="54931" spans="3:3">
      <c r="C54931" s="1"/>
    </row>
    <row r="54932" spans="3:3">
      <c r="C54932" s="1"/>
    </row>
    <row r="54933" spans="3:3">
      <c r="C54933" s="1"/>
    </row>
    <row r="54934" spans="3:3">
      <c r="C54934" s="1"/>
    </row>
    <row r="54935" spans="3:3">
      <c r="C54935" s="1"/>
    </row>
    <row r="54936" spans="3:3">
      <c r="C54936" s="1"/>
    </row>
    <row r="54937" spans="3:3">
      <c r="C54937" s="1"/>
    </row>
    <row r="54938" spans="3:3">
      <c r="C54938" s="1"/>
    </row>
    <row r="54939" spans="3:3">
      <c r="C54939" s="1"/>
    </row>
    <row r="54940" spans="3:3">
      <c r="C54940" s="1"/>
    </row>
    <row r="54941" spans="3:3">
      <c r="C54941" s="1"/>
    </row>
    <row r="54942" spans="3:3">
      <c r="C54942" s="1"/>
    </row>
    <row r="54943" spans="3:3">
      <c r="C54943" s="1"/>
    </row>
    <row r="54944" spans="3:3">
      <c r="C54944" s="1"/>
    </row>
    <row r="54945" spans="3:3">
      <c r="C54945" s="1"/>
    </row>
    <row r="54946" spans="3:3">
      <c r="C54946" s="1"/>
    </row>
    <row r="54947" spans="3:3">
      <c r="C54947" s="1"/>
    </row>
    <row r="54948" spans="3:3">
      <c r="C54948" s="1"/>
    </row>
    <row r="54949" spans="3:3">
      <c r="C54949" s="1"/>
    </row>
    <row r="54950" spans="3:3">
      <c r="C54950" s="1"/>
    </row>
    <row r="54951" spans="3:3">
      <c r="C54951" s="1"/>
    </row>
    <row r="54952" spans="3:3">
      <c r="C54952" s="1"/>
    </row>
    <row r="54953" spans="3:3">
      <c r="C54953" s="1"/>
    </row>
    <row r="54954" spans="3:3">
      <c r="C54954" s="1"/>
    </row>
    <row r="54955" spans="3:3">
      <c r="C54955" s="1"/>
    </row>
    <row r="54956" spans="3:3">
      <c r="C54956" s="1"/>
    </row>
    <row r="54957" spans="3:3">
      <c r="C54957" s="1"/>
    </row>
    <row r="54958" spans="3:3">
      <c r="C54958" s="1"/>
    </row>
    <row r="54959" spans="3:3">
      <c r="C54959" s="1"/>
    </row>
    <row r="54960" spans="3:3">
      <c r="C54960" s="1"/>
    </row>
    <row r="54961" spans="3:3">
      <c r="C54961" s="1"/>
    </row>
    <row r="54962" spans="3:3">
      <c r="C54962" s="1"/>
    </row>
    <row r="54963" spans="3:3">
      <c r="C54963" s="1"/>
    </row>
    <row r="54964" spans="3:3">
      <c r="C54964" s="1"/>
    </row>
    <row r="54965" spans="3:3">
      <c r="C54965" s="1"/>
    </row>
    <row r="54966" spans="3:3">
      <c r="C54966" s="1"/>
    </row>
    <row r="54967" spans="3:3">
      <c r="C54967" s="1"/>
    </row>
    <row r="54968" spans="3:3">
      <c r="C54968" s="1"/>
    </row>
    <row r="54969" spans="3:3">
      <c r="C54969" s="1"/>
    </row>
    <row r="54970" spans="3:3">
      <c r="C54970" s="1"/>
    </row>
    <row r="54971" spans="3:3">
      <c r="C54971" s="1"/>
    </row>
    <row r="54972" spans="3:3">
      <c r="C54972" s="1"/>
    </row>
    <row r="54973" spans="3:3">
      <c r="C54973" s="1"/>
    </row>
    <row r="54974" spans="3:3">
      <c r="C54974" s="1"/>
    </row>
    <row r="54975" spans="3:3">
      <c r="C54975" s="1"/>
    </row>
    <row r="54976" spans="3:3">
      <c r="C54976" s="1"/>
    </row>
    <row r="54977" spans="3:3">
      <c r="C54977" s="1"/>
    </row>
    <row r="54978" spans="3:3">
      <c r="C54978" s="1"/>
    </row>
    <row r="54979" spans="3:3">
      <c r="C54979" s="1"/>
    </row>
    <row r="54980" spans="3:3">
      <c r="C54980" s="1"/>
    </row>
    <row r="54981" spans="3:3">
      <c r="C54981" s="1"/>
    </row>
    <row r="54982" spans="3:3">
      <c r="C54982" s="1"/>
    </row>
    <row r="54983" spans="3:3">
      <c r="C54983" s="1"/>
    </row>
    <row r="54984" spans="3:3">
      <c r="C54984" s="1"/>
    </row>
    <row r="54985" spans="3:3">
      <c r="C54985" s="1"/>
    </row>
    <row r="54986" spans="3:3">
      <c r="C54986" s="1"/>
    </row>
    <row r="54987" spans="3:3">
      <c r="C54987" s="1"/>
    </row>
    <row r="54988" spans="3:3">
      <c r="C54988" s="1"/>
    </row>
    <row r="54989" spans="3:3">
      <c r="C54989" s="1"/>
    </row>
    <row r="54990" spans="3:3">
      <c r="C54990" s="1"/>
    </row>
    <row r="54991" spans="3:3">
      <c r="C54991" s="1"/>
    </row>
    <row r="54992" spans="3:3">
      <c r="C54992" s="1"/>
    </row>
    <row r="54993" spans="3:3">
      <c r="C54993" s="1"/>
    </row>
    <row r="54994" spans="3:3">
      <c r="C54994" s="1"/>
    </row>
    <row r="54995" spans="3:3">
      <c r="C54995" s="1"/>
    </row>
    <row r="54996" spans="3:3">
      <c r="C54996" s="1"/>
    </row>
    <row r="54997" spans="3:3">
      <c r="C54997" s="1"/>
    </row>
    <row r="54998" spans="3:3">
      <c r="C54998" s="1"/>
    </row>
    <row r="54999" spans="3:3">
      <c r="C54999" s="1"/>
    </row>
    <row r="55000" spans="3:3">
      <c r="C55000" s="1"/>
    </row>
    <row r="55001" spans="3:3">
      <c r="C55001" s="1"/>
    </row>
    <row r="55002" spans="3:3">
      <c r="C55002" s="1"/>
    </row>
    <row r="55003" spans="3:3">
      <c r="C55003" s="1"/>
    </row>
    <row r="55004" spans="3:3">
      <c r="C55004" s="1"/>
    </row>
    <row r="55005" spans="3:3">
      <c r="C55005" s="1"/>
    </row>
    <row r="55006" spans="3:3">
      <c r="C55006" s="1"/>
    </row>
    <row r="55007" spans="3:3">
      <c r="C55007" s="1"/>
    </row>
    <row r="55008" spans="3:3">
      <c r="C55008" s="1"/>
    </row>
    <row r="55009" spans="3:3">
      <c r="C55009" s="1"/>
    </row>
    <row r="55010" spans="3:3">
      <c r="C55010" s="1"/>
    </row>
    <row r="55011" spans="3:3">
      <c r="C55011" s="1"/>
    </row>
    <row r="55012" spans="3:3">
      <c r="C55012" s="1"/>
    </row>
    <row r="55013" spans="3:3">
      <c r="C55013" s="1"/>
    </row>
    <row r="55014" spans="3:3">
      <c r="C55014" s="1"/>
    </row>
    <row r="55015" spans="3:3">
      <c r="C55015" s="1"/>
    </row>
    <row r="55016" spans="3:3">
      <c r="C55016" s="1"/>
    </row>
    <row r="55017" spans="3:3">
      <c r="C55017" s="1"/>
    </row>
    <row r="55018" spans="3:3">
      <c r="C55018" s="1"/>
    </row>
    <row r="55019" spans="3:3">
      <c r="C55019" s="1"/>
    </row>
    <row r="55020" spans="3:3">
      <c r="C55020" s="1"/>
    </row>
    <row r="55021" spans="3:3">
      <c r="C55021" s="1"/>
    </row>
    <row r="55022" spans="3:3">
      <c r="C55022" s="1"/>
    </row>
    <row r="55023" spans="3:3">
      <c r="C55023" s="1"/>
    </row>
    <row r="55024" spans="3:3">
      <c r="C55024" s="1"/>
    </row>
    <row r="55025" spans="3:3">
      <c r="C55025" s="1"/>
    </row>
    <row r="55026" spans="3:3">
      <c r="C55026" s="1"/>
    </row>
    <row r="55027" spans="3:3">
      <c r="C55027" s="1"/>
    </row>
    <row r="55028" spans="3:3">
      <c r="C55028" s="1"/>
    </row>
    <row r="55029" spans="3:3">
      <c r="C55029" s="1"/>
    </row>
    <row r="55030" spans="3:3">
      <c r="C55030" s="1"/>
    </row>
    <row r="55031" spans="3:3">
      <c r="C55031" s="1"/>
    </row>
    <row r="55032" spans="3:3">
      <c r="C55032" s="1"/>
    </row>
    <row r="55033" spans="3:3">
      <c r="C55033" s="1"/>
    </row>
    <row r="55034" spans="3:3">
      <c r="C55034" s="1"/>
    </row>
    <row r="55035" spans="3:3">
      <c r="C55035" s="1"/>
    </row>
    <row r="55036" spans="3:3">
      <c r="C55036" s="1"/>
    </row>
    <row r="55037" spans="3:3">
      <c r="C55037" s="1"/>
    </row>
    <row r="55038" spans="3:3">
      <c r="C55038" s="1"/>
    </row>
    <row r="55039" spans="3:3">
      <c r="C55039" s="1"/>
    </row>
    <row r="55040" spans="3:3">
      <c r="C55040" s="1"/>
    </row>
    <row r="55041" spans="3:3">
      <c r="C55041" s="1"/>
    </row>
    <row r="55042" spans="3:3">
      <c r="C55042" s="1"/>
    </row>
    <row r="55043" spans="3:3">
      <c r="C55043" s="1"/>
    </row>
    <row r="55044" spans="3:3">
      <c r="C55044" s="1"/>
    </row>
    <row r="55045" spans="3:3">
      <c r="C55045" s="1"/>
    </row>
    <row r="55046" spans="3:3">
      <c r="C55046" s="1"/>
    </row>
    <row r="55047" spans="3:3">
      <c r="C55047" s="1"/>
    </row>
    <row r="55048" spans="3:3">
      <c r="C55048" s="1"/>
    </row>
    <row r="55049" spans="3:3">
      <c r="C55049" s="1"/>
    </row>
    <row r="55050" spans="3:3">
      <c r="C55050" s="1"/>
    </row>
    <row r="55051" spans="3:3">
      <c r="C55051" s="1"/>
    </row>
    <row r="55052" spans="3:3">
      <c r="C55052" s="1"/>
    </row>
    <row r="55053" spans="3:3">
      <c r="C55053" s="1"/>
    </row>
    <row r="55054" spans="3:3">
      <c r="C55054" s="1"/>
    </row>
    <row r="55055" spans="3:3">
      <c r="C55055" s="1"/>
    </row>
    <row r="55056" spans="3:3">
      <c r="C55056" s="1"/>
    </row>
    <row r="55057" spans="3:3">
      <c r="C55057" s="1"/>
    </row>
    <row r="55058" spans="3:3">
      <c r="C55058" s="1"/>
    </row>
    <row r="55059" spans="3:3">
      <c r="C55059" s="1"/>
    </row>
    <row r="55060" spans="3:3">
      <c r="C55060" s="1"/>
    </row>
    <row r="55061" spans="3:3">
      <c r="C55061" s="1"/>
    </row>
    <row r="55062" spans="3:3">
      <c r="C55062" s="1"/>
    </row>
    <row r="55063" spans="3:3">
      <c r="C55063" s="1"/>
    </row>
    <row r="55064" spans="3:3">
      <c r="C55064" s="1"/>
    </row>
    <row r="55065" spans="3:3">
      <c r="C55065" s="1"/>
    </row>
    <row r="55066" spans="3:3">
      <c r="C55066" s="1"/>
    </row>
    <row r="55067" spans="3:3">
      <c r="C55067" s="1"/>
    </row>
    <row r="55068" spans="3:3">
      <c r="C55068" s="1"/>
    </row>
    <row r="55069" spans="3:3">
      <c r="C55069" s="1"/>
    </row>
    <row r="55070" spans="3:3">
      <c r="C55070" s="1"/>
    </row>
    <row r="55071" spans="3:3">
      <c r="C55071" s="1"/>
    </row>
    <row r="55072" spans="3:3">
      <c r="C55072" s="1"/>
    </row>
    <row r="55073" spans="3:3">
      <c r="C55073" s="1"/>
    </row>
    <row r="55074" spans="3:3">
      <c r="C55074" s="1"/>
    </row>
    <row r="55075" spans="3:3">
      <c r="C55075" s="1"/>
    </row>
    <row r="55076" spans="3:3">
      <c r="C55076" s="1"/>
    </row>
    <row r="55077" spans="3:3">
      <c r="C55077" s="1"/>
    </row>
    <row r="55078" spans="3:3">
      <c r="C55078" s="1"/>
    </row>
    <row r="55079" spans="3:3">
      <c r="C55079" s="1"/>
    </row>
    <row r="55080" spans="3:3">
      <c r="C55080" s="1"/>
    </row>
    <row r="55081" spans="3:3">
      <c r="C55081" s="1"/>
    </row>
    <row r="55082" spans="3:3">
      <c r="C55082" s="1"/>
    </row>
    <row r="55083" spans="3:3">
      <c r="C55083" s="1"/>
    </row>
    <row r="55084" spans="3:3">
      <c r="C55084" s="1"/>
    </row>
    <row r="55085" spans="3:3">
      <c r="C55085" s="1"/>
    </row>
    <row r="55086" spans="3:3">
      <c r="C55086" s="1"/>
    </row>
    <row r="55087" spans="3:3">
      <c r="C55087" s="1"/>
    </row>
    <row r="55088" spans="3:3">
      <c r="C55088" s="1"/>
    </row>
    <row r="55089" spans="3:3">
      <c r="C55089" s="1"/>
    </row>
    <row r="55090" spans="3:3">
      <c r="C55090" s="1"/>
    </row>
    <row r="55091" spans="3:3">
      <c r="C55091" s="1"/>
    </row>
    <row r="55092" spans="3:3">
      <c r="C55092" s="1"/>
    </row>
    <row r="55093" spans="3:3">
      <c r="C55093" s="1"/>
    </row>
    <row r="55094" spans="3:3">
      <c r="C55094" s="1"/>
    </row>
    <row r="55095" spans="3:3">
      <c r="C55095" s="1"/>
    </row>
    <row r="55096" spans="3:3">
      <c r="C55096" s="1"/>
    </row>
    <row r="55097" spans="3:3">
      <c r="C55097" s="1"/>
    </row>
    <row r="55098" spans="3:3">
      <c r="C55098" s="1"/>
    </row>
    <row r="55099" spans="3:3">
      <c r="C55099" s="1"/>
    </row>
    <row r="55100" spans="3:3">
      <c r="C55100" s="1"/>
    </row>
    <row r="55101" spans="3:3">
      <c r="C55101" s="1"/>
    </row>
    <row r="55102" spans="3:3">
      <c r="C55102" s="1"/>
    </row>
    <row r="55103" spans="3:3">
      <c r="C55103" s="1"/>
    </row>
    <row r="55104" spans="3:3">
      <c r="C55104" s="1"/>
    </row>
    <row r="55105" spans="3:3">
      <c r="C55105" s="1"/>
    </row>
    <row r="55106" spans="3:3">
      <c r="C55106" s="1"/>
    </row>
    <row r="55107" spans="3:3">
      <c r="C55107" s="1"/>
    </row>
    <row r="55108" spans="3:3">
      <c r="C55108" s="1"/>
    </row>
    <row r="55109" spans="3:3">
      <c r="C55109" s="1"/>
    </row>
    <row r="55110" spans="3:3">
      <c r="C55110" s="1"/>
    </row>
    <row r="55111" spans="3:3">
      <c r="C55111" s="1"/>
    </row>
    <row r="55112" spans="3:3">
      <c r="C55112" s="1"/>
    </row>
    <row r="55113" spans="3:3">
      <c r="C55113" s="1"/>
    </row>
    <row r="55114" spans="3:3">
      <c r="C55114" s="1"/>
    </row>
    <row r="55115" spans="3:3">
      <c r="C55115" s="1"/>
    </row>
    <row r="55116" spans="3:3">
      <c r="C55116" s="1"/>
    </row>
    <row r="55117" spans="3:3">
      <c r="C55117" s="1"/>
    </row>
    <row r="55118" spans="3:3">
      <c r="C55118" s="1"/>
    </row>
    <row r="55119" spans="3:3">
      <c r="C55119" s="1"/>
    </row>
    <row r="55120" spans="3:3">
      <c r="C55120" s="1"/>
    </row>
    <row r="55121" spans="3:3">
      <c r="C55121" s="1"/>
    </row>
    <row r="55122" spans="3:3">
      <c r="C55122" s="1"/>
    </row>
    <row r="55123" spans="3:3">
      <c r="C55123" s="1"/>
    </row>
    <row r="55124" spans="3:3">
      <c r="C55124" s="1"/>
    </row>
    <row r="55125" spans="3:3">
      <c r="C55125" s="1"/>
    </row>
    <row r="55126" spans="3:3">
      <c r="C55126" s="1"/>
    </row>
    <row r="55127" spans="3:3">
      <c r="C55127" s="1"/>
    </row>
    <row r="55128" spans="3:3">
      <c r="C55128" s="1"/>
    </row>
    <row r="55129" spans="3:3">
      <c r="C55129" s="1"/>
    </row>
    <row r="55130" spans="3:3">
      <c r="C55130" s="1"/>
    </row>
    <row r="55131" spans="3:3">
      <c r="C55131" s="1"/>
    </row>
    <row r="55132" spans="3:3">
      <c r="C55132" s="1"/>
    </row>
    <row r="55133" spans="3:3">
      <c r="C55133" s="1"/>
    </row>
    <row r="55134" spans="3:3">
      <c r="C55134" s="1"/>
    </row>
    <row r="55135" spans="3:3">
      <c r="C55135" s="1"/>
    </row>
    <row r="55136" spans="3:3">
      <c r="C55136" s="1"/>
    </row>
    <row r="55137" spans="3:3">
      <c r="C55137" s="1"/>
    </row>
    <row r="55138" spans="3:3">
      <c r="C55138" s="1"/>
    </row>
    <row r="55139" spans="3:3">
      <c r="C55139" s="1"/>
    </row>
    <row r="55140" spans="3:3">
      <c r="C55140" s="1"/>
    </row>
    <row r="55141" spans="3:3">
      <c r="C55141" s="1"/>
    </row>
    <row r="55142" spans="3:3">
      <c r="C55142" s="1"/>
    </row>
    <row r="55143" spans="3:3">
      <c r="C55143" s="1"/>
    </row>
    <row r="55144" spans="3:3">
      <c r="C55144" s="1"/>
    </row>
    <row r="55145" spans="3:3">
      <c r="C55145" s="1"/>
    </row>
    <row r="55146" spans="3:3">
      <c r="C55146" s="1"/>
    </row>
    <row r="55147" spans="3:3">
      <c r="C55147" s="1"/>
    </row>
    <row r="55148" spans="3:3">
      <c r="C55148" s="1"/>
    </row>
    <row r="55149" spans="3:3">
      <c r="C55149" s="1"/>
    </row>
    <row r="55150" spans="3:3">
      <c r="C55150" s="1"/>
    </row>
    <row r="55151" spans="3:3">
      <c r="C55151" s="1"/>
    </row>
    <row r="55152" spans="3:3">
      <c r="C55152" s="1"/>
    </row>
    <row r="55153" spans="3:3">
      <c r="C55153" s="1"/>
    </row>
    <row r="55154" spans="3:3">
      <c r="C55154" s="1"/>
    </row>
    <row r="55155" spans="3:3">
      <c r="C55155" s="1"/>
    </row>
    <row r="55156" spans="3:3">
      <c r="C55156" s="1"/>
    </row>
    <row r="55157" spans="3:3">
      <c r="C55157" s="1"/>
    </row>
    <row r="55158" spans="3:3">
      <c r="C55158" s="1"/>
    </row>
    <row r="55159" spans="3:3">
      <c r="C55159" s="1"/>
    </row>
    <row r="55160" spans="3:3">
      <c r="C55160" s="1"/>
    </row>
    <row r="55161" spans="3:3">
      <c r="C55161" s="1"/>
    </row>
    <row r="55162" spans="3:3">
      <c r="C55162" s="1"/>
    </row>
    <row r="55163" spans="3:3">
      <c r="C55163" s="1"/>
    </row>
    <row r="55164" spans="3:3">
      <c r="C55164" s="1"/>
    </row>
    <row r="55165" spans="3:3">
      <c r="C55165" s="1"/>
    </row>
    <row r="55166" spans="3:3">
      <c r="C55166" s="1"/>
    </row>
    <row r="55167" spans="3:3">
      <c r="C55167" s="1"/>
    </row>
    <row r="55168" spans="3:3">
      <c r="C55168" s="1"/>
    </row>
    <row r="55169" spans="3:3">
      <c r="C55169" s="1"/>
    </row>
    <row r="55170" spans="3:3">
      <c r="C55170" s="1"/>
    </row>
    <row r="55171" spans="3:3">
      <c r="C55171" s="1"/>
    </row>
    <row r="55172" spans="3:3">
      <c r="C55172" s="1"/>
    </row>
    <row r="55173" spans="3:3">
      <c r="C55173" s="1"/>
    </row>
    <row r="55174" spans="3:3">
      <c r="C55174" s="1"/>
    </row>
    <row r="55175" spans="3:3">
      <c r="C55175" s="1"/>
    </row>
    <row r="55176" spans="3:3">
      <c r="C55176" s="1"/>
    </row>
    <row r="55177" spans="3:3">
      <c r="C55177" s="1"/>
    </row>
    <row r="55178" spans="3:3">
      <c r="C55178" s="1"/>
    </row>
    <row r="55179" spans="3:3">
      <c r="C55179" s="1"/>
    </row>
    <row r="55180" spans="3:3">
      <c r="C55180" s="1"/>
    </row>
    <row r="55181" spans="3:3">
      <c r="C55181" s="1"/>
    </row>
    <row r="55182" spans="3:3">
      <c r="C55182" s="1"/>
    </row>
    <row r="55183" spans="3:3">
      <c r="C55183" s="1"/>
    </row>
    <row r="55184" spans="3:3">
      <c r="C55184" s="1"/>
    </row>
    <row r="55185" spans="3:3">
      <c r="C55185" s="1"/>
    </row>
    <row r="55186" spans="3:3">
      <c r="C55186" s="1"/>
    </row>
    <row r="55187" spans="3:3">
      <c r="C55187" s="1"/>
    </row>
    <row r="55188" spans="3:3">
      <c r="C55188" s="1"/>
    </row>
    <row r="55189" spans="3:3">
      <c r="C55189" s="1"/>
    </row>
    <row r="55190" spans="3:3">
      <c r="C55190" s="1"/>
    </row>
    <row r="55191" spans="3:3">
      <c r="C55191" s="1"/>
    </row>
    <row r="55192" spans="3:3">
      <c r="C55192" s="1"/>
    </row>
    <row r="55193" spans="3:3">
      <c r="C55193" s="1"/>
    </row>
    <row r="55194" spans="3:3">
      <c r="C55194" s="1"/>
    </row>
    <row r="55195" spans="3:3">
      <c r="C55195" s="1"/>
    </row>
    <row r="55196" spans="3:3">
      <c r="C55196" s="1"/>
    </row>
    <row r="55197" spans="3:3">
      <c r="C55197" s="1"/>
    </row>
    <row r="55198" spans="3:3">
      <c r="C55198" s="1"/>
    </row>
    <row r="55199" spans="3:3">
      <c r="C55199" s="1"/>
    </row>
    <row r="55200" spans="3:3">
      <c r="C55200" s="1"/>
    </row>
    <row r="55201" spans="3:3">
      <c r="C55201" s="1"/>
    </row>
    <row r="55202" spans="3:3">
      <c r="C55202" s="1"/>
    </row>
    <row r="55203" spans="3:3">
      <c r="C55203" s="1"/>
    </row>
    <row r="55204" spans="3:3">
      <c r="C55204" s="1"/>
    </row>
    <row r="55205" spans="3:3">
      <c r="C55205" s="1"/>
    </row>
    <row r="55206" spans="3:3">
      <c r="C55206" s="1"/>
    </row>
    <row r="55207" spans="3:3">
      <c r="C55207" s="1"/>
    </row>
    <row r="55208" spans="3:3">
      <c r="C55208" s="1"/>
    </row>
    <row r="55209" spans="3:3">
      <c r="C55209" s="1"/>
    </row>
    <row r="55210" spans="3:3">
      <c r="C55210" s="1"/>
    </row>
    <row r="55211" spans="3:3">
      <c r="C55211" s="1"/>
    </row>
    <row r="55212" spans="3:3">
      <c r="C55212" s="1"/>
    </row>
    <row r="55213" spans="3:3">
      <c r="C55213" s="1"/>
    </row>
    <row r="55214" spans="3:3">
      <c r="C55214" s="1"/>
    </row>
    <row r="55215" spans="3:3">
      <c r="C55215" s="1"/>
    </row>
    <row r="55216" spans="3:3">
      <c r="C55216" s="1"/>
    </row>
    <row r="55217" spans="3:3">
      <c r="C55217" s="1"/>
    </row>
    <row r="55218" spans="3:3">
      <c r="C55218" s="1"/>
    </row>
    <row r="55219" spans="3:3">
      <c r="C55219" s="1"/>
    </row>
    <row r="55220" spans="3:3">
      <c r="C55220" s="1"/>
    </row>
    <row r="55221" spans="3:3">
      <c r="C55221" s="1"/>
    </row>
    <row r="55222" spans="3:3">
      <c r="C55222" s="1"/>
    </row>
    <row r="55223" spans="3:3">
      <c r="C55223" s="1"/>
    </row>
    <row r="55224" spans="3:3">
      <c r="C55224" s="1"/>
    </row>
    <row r="55225" spans="3:3">
      <c r="C55225" s="1"/>
    </row>
    <row r="55226" spans="3:3">
      <c r="C55226" s="1"/>
    </row>
    <row r="55227" spans="3:3">
      <c r="C55227" s="1"/>
    </row>
    <row r="55228" spans="3:3">
      <c r="C55228" s="1"/>
    </row>
    <row r="55229" spans="3:3">
      <c r="C55229" s="1"/>
    </row>
    <row r="55230" spans="3:3">
      <c r="C55230" s="1"/>
    </row>
    <row r="55231" spans="3:3">
      <c r="C55231" s="1"/>
    </row>
    <row r="55232" spans="3:3">
      <c r="C55232" s="1"/>
    </row>
    <row r="55233" spans="3:3">
      <c r="C55233" s="1"/>
    </row>
    <row r="55234" spans="3:3">
      <c r="C55234" s="1"/>
    </row>
    <row r="55235" spans="3:3">
      <c r="C55235" s="1"/>
    </row>
    <row r="55236" spans="3:3">
      <c r="C55236" s="1"/>
    </row>
    <row r="55237" spans="3:3">
      <c r="C55237" s="1"/>
    </row>
    <row r="55238" spans="3:3">
      <c r="C55238" s="1"/>
    </row>
    <row r="55239" spans="3:3">
      <c r="C55239" s="1"/>
    </row>
    <row r="55240" spans="3:3">
      <c r="C55240" s="1"/>
    </row>
    <row r="55241" spans="3:3">
      <c r="C55241" s="1"/>
    </row>
    <row r="55242" spans="3:3">
      <c r="C55242" s="1"/>
    </row>
    <row r="55243" spans="3:3">
      <c r="C55243" s="1"/>
    </row>
    <row r="55244" spans="3:3">
      <c r="C55244" s="1"/>
    </row>
    <row r="55245" spans="3:3">
      <c r="C55245" s="1"/>
    </row>
    <row r="55246" spans="3:3">
      <c r="C55246" s="1"/>
    </row>
    <row r="55247" spans="3:3">
      <c r="C55247" s="1"/>
    </row>
    <row r="55248" spans="3:3">
      <c r="C55248" s="1"/>
    </row>
    <row r="55249" spans="3:3">
      <c r="C55249" s="1"/>
    </row>
    <row r="55250" spans="3:3">
      <c r="C55250" s="1"/>
    </row>
    <row r="55251" spans="3:3">
      <c r="C55251" s="1"/>
    </row>
    <row r="55252" spans="3:3">
      <c r="C55252" s="1"/>
    </row>
    <row r="55253" spans="3:3">
      <c r="C55253" s="1"/>
    </row>
    <row r="55254" spans="3:3">
      <c r="C55254" s="1"/>
    </row>
    <row r="55255" spans="3:3">
      <c r="C55255" s="1"/>
    </row>
    <row r="55256" spans="3:3">
      <c r="C55256" s="1"/>
    </row>
    <row r="55257" spans="3:3">
      <c r="C55257" s="1"/>
    </row>
    <row r="55258" spans="3:3">
      <c r="C55258" s="1"/>
    </row>
    <row r="55259" spans="3:3">
      <c r="C55259" s="1"/>
    </row>
    <row r="55260" spans="3:3">
      <c r="C55260" s="1"/>
    </row>
    <row r="55261" spans="3:3">
      <c r="C55261" s="1"/>
    </row>
    <row r="55262" spans="3:3">
      <c r="C55262" s="1"/>
    </row>
    <row r="55263" spans="3:3">
      <c r="C55263" s="1"/>
    </row>
    <row r="55264" spans="3:3">
      <c r="C55264" s="1"/>
    </row>
    <row r="55265" spans="3:3">
      <c r="C55265" s="1"/>
    </row>
    <row r="55266" spans="3:3">
      <c r="C55266" s="1"/>
    </row>
    <row r="55267" spans="3:3">
      <c r="C55267" s="1"/>
    </row>
    <row r="55268" spans="3:3">
      <c r="C55268" s="1"/>
    </row>
    <row r="55269" spans="3:3">
      <c r="C55269" s="1"/>
    </row>
    <row r="55270" spans="3:3">
      <c r="C55270" s="1"/>
    </row>
    <row r="55271" spans="3:3">
      <c r="C55271" s="1"/>
    </row>
    <row r="55272" spans="3:3">
      <c r="C55272" s="1"/>
    </row>
    <row r="55273" spans="3:3">
      <c r="C55273" s="1"/>
    </row>
    <row r="55274" spans="3:3">
      <c r="C55274" s="1"/>
    </row>
    <row r="55275" spans="3:3">
      <c r="C55275" s="1"/>
    </row>
    <row r="55276" spans="3:3">
      <c r="C55276" s="1"/>
    </row>
    <row r="55277" spans="3:3">
      <c r="C55277" s="1"/>
    </row>
    <row r="55278" spans="3:3">
      <c r="C55278" s="1"/>
    </row>
    <row r="55279" spans="3:3">
      <c r="C55279" s="1"/>
    </row>
    <row r="55280" spans="3:3">
      <c r="C55280" s="1"/>
    </row>
    <row r="55281" spans="3:3">
      <c r="C55281" s="1"/>
    </row>
    <row r="55282" spans="3:3">
      <c r="C55282" s="1"/>
    </row>
    <row r="55283" spans="3:3">
      <c r="C55283" s="1"/>
    </row>
    <row r="55284" spans="3:3">
      <c r="C55284" s="1"/>
    </row>
    <row r="55285" spans="3:3">
      <c r="C55285" s="1"/>
    </row>
    <row r="55286" spans="3:3">
      <c r="C55286" s="1"/>
    </row>
    <row r="55287" spans="3:3">
      <c r="C55287" s="1"/>
    </row>
    <row r="55288" spans="3:3">
      <c r="C55288" s="1"/>
    </row>
    <row r="55289" spans="3:3">
      <c r="C55289" s="1"/>
    </row>
    <row r="55290" spans="3:3">
      <c r="C55290" s="1"/>
    </row>
    <row r="55291" spans="3:3">
      <c r="C55291" s="1"/>
    </row>
    <row r="55292" spans="3:3">
      <c r="C55292" s="1"/>
    </row>
    <row r="55293" spans="3:3">
      <c r="C55293" s="1"/>
    </row>
    <row r="55294" spans="3:3">
      <c r="C55294" s="1"/>
    </row>
    <row r="55295" spans="3:3">
      <c r="C55295" s="1"/>
    </row>
    <row r="55296" spans="3:3">
      <c r="C55296" s="1"/>
    </row>
    <row r="55297" spans="3:3">
      <c r="C55297" s="1"/>
    </row>
    <row r="55298" spans="3:3">
      <c r="C55298" s="1"/>
    </row>
    <row r="55299" spans="3:3">
      <c r="C55299" s="1"/>
    </row>
    <row r="55300" spans="3:3">
      <c r="C55300" s="1"/>
    </row>
    <row r="55301" spans="3:3">
      <c r="C55301" s="1"/>
    </row>
    <row r="55302" spans="3:3">
      <c r="C55302" s="1"/>
    </row>
    <row r="55303" spans="3:3">
      <c r="C55303" s="1"/>
    </row>
    <row r="55304" spans="3:3">
      <c r="C55304" s="1"/>
    </row>
    <row r="55305" spans="3:3">
      <c r="C55305" s="1"/>
    </row>
    <row r="55306" spans="3:3">
      <c r="C55306" s="1"/>
    </row>
    <row r="55307" spans="3:3">
      <c r="C55307" s="1"/>
    </row>
    <row r="55308" spans="3:3">
      <c r="C55308" s="1"/>
    </row>
    <row r="55309" spans="3:3">
      <c r="C55309" s="1"/>
    </row>
    <row r="55310" spans="3:3">
      <c r="C55310" s="1"/>
    </row>
    <row r="55311" spans="3:3">
      <c r="C55311" s="1"/>
    </row>
    <row r="55312" spans="3:3">
      <c r="C55312" s="1"/>
    </row>
    <row r="55313" spans="3:3">
      <c r="C55313" s="1"/>
    </row>
    <row r="55314" spans="3:3">
      <c r="C55314" s="1"/>
    </row>
    <row r="55315" spans="3:3">
      <c r="C55315" s="1"/>
    </row>
    <row r="55316" spans="3:3">
      <c r="C55316" s="1"/>
    </row>
    <row r="55317" spans="3:3">
      <c r="C55317" s="1"/>
    </row>
    <row r="55318" spans="3:3">
      <c r="C55318" s="1"/>
    </row>
    <row r="55319" spans="3:3">
      <c r="C55319" s="1"/>
    </row>
    <row r="55320" spans="3:3">
      <c r="C55320" s="1"/>
    </row>
    <row r="55321" spans="3:3">
      <c r="C55321" s="1"/>
    </row>
    <row r="55322" spans="3:3">
      <c r="C55322" s="1"/>
    </row>
    <row r="55323" spans="3:3">
      <c r="C55323" s="1"/>
    </row>
    <row r="55324" spans="3:3">
      <c r="C55324" s="1"/>
    </row>
    <row r="55325" spans="3:3">
      <c r="C55325" s="1"/>
    </row>
    <row r="55326" spans="3:3">
      <c r="C55326" s="1"/>
    </row>
    <row r="55327" spans="3:3">
      <c r="C55327" s="1"/>
    </row>
    <row r="55328" spans="3:3">
      <c r="C55328" s="1"/>
    </row>
    <row r="55329" spans="3:3">
      <c r="C55329" s="1"/>
    </row>
    <row r="55330" spans="3:3">
      <c r="C55330" s="1"/>
    </row>
    <row r="55331" spans="3:3">
      <c r="C55331" s="1"/>
    </row>
    <row r="55332" spans="3:3">
      <c r="C55332" s="1"/>
    </row>
    <row r="55333" spans="3:3">
      <c r="C55333" s="1"/>
    </row>
    <row r="55334" spans="3:3">
      <c r="C55334" s="1"/>
    </row>
    <row r="55335" spans="3:3">
      <c r="C55335" s="1"/>
    </row>
    <row r="55336" spans="3:3">
      <c r="C55336" s="1"/>
    </row>
    <row r="55337" spans="3:3">
      <c r="C55337" s="1"/>
    </row>
    <row r="55338" spans="3:3">
      <c r="C55338" s="1"/>
    </row>
    <row r="55339" spans="3:3">
      <c r="C55339" s="1"/>
    </row>
    <row r="55340" spans="3:3">
      <c r="C55340" s="1"/>
    </row>
    <row r="55341" spans="3:3">
      <c r="C55341" s="1"/>
    </row>
    <row r="55342" spans="3:3">
      <c r="C55342" s="1"/>
    </row>
    <row r="55343" spans="3:3">
      <c r="C55343" s="1"/>
    </row>
    <row r="55344" spans="3:3">
      <c r="C55344" s="1"/>
    </row>
    <row r="55345" spans="3:3">
      <c r="C55345" s="1"/>
    </row>
    <row r="55346" spans="3:3">
      <c r="C55346" s="1"/>
    </row>
    <row r="55347" spans="3:3">
      <c r="C55347" s="1"/>
    </row>
    <row r="55348" spans="3:3">
      <c r="C55348" s="1"/>
    </row>
    <row r="55349" spans="3:3">
      <c r="C55349" s="1"/>
    </row>
    <row r="55350" spans="3:3">
      <c r="C55350" s="1"/>
    </row>
    <row r="55351" spans="3:3">
      <c r="C55351" s="1"/>
    </row>
    <row r="55352" spans="3:3">
      <c r="C55352" s="1"/>
    </row>
    <row r="55353" spans="3:3">
      <c r="C55353" s="1"/>
    </row>
    <row r="55354" spans="3:3">
      <c r="C55354" s="1"/>
    </row>
    <row r="55355" spans="3:3">
      <c r="C55355" s="1"/>
    </row>
    <row r="55356" spans="3:3">
      <c r="C55356" s="1"/>
    </row>
    <row r="55357" spans="3:3">
      <c r="C55357" s="1"/>
    </row>
    <row r="55358" spans="3:3">
      <c r="C55358" s="1"/>
    </row>
    <row r="55359" spans="3:3">
      <c r="C55359" s="1"/>
    </row>
    <row r="55360" spans="3:3">
      <c r="C55360" s="1"/>
    </row>
    <row r="55361" spans="3:3">
      <c r="C55361" s="1"/>
    </row>
    <row r="55362" spans="3:3">
      <c r="C55362" s="1"/>
    </row>
    <row r="55363" spans="3:3">
      <c r="C55363" s="1"/>
    </row>
    <row r="55364" spans="3:3">
      <c r="C55364" s="1"/>
    </row>
    <row r="55365" spans="3:3">
      <c r="C55365" s="1"/>
    </row>
    <row r="55366" spans="3:3">
      <c r="C55366" s="1"/>
    </row>
    <row r="55367" spans="3:3">
      <c r="C55367" s="1"/>
    </row>
    <row r="55368" spans="3:3">
      <c r="C55368" s="1"/>
    </row>
    <row r="55369" spans="3:3">
      <c r="C55369" s="1"/>
    </row>
    <row r="55370" spans="3:3">
      <c r="C55370" s="1"/>
    </row>
    <row r="55371" spans="3:3">
      <c r="C55371" s="1"/>
    </row>
    <row r="55372" spans="3:3">
      <c r="C55372" s="1"/>
    </row>
    <row r="55373" spans="3:3">
      <c r="C55373" s="1"/>
    </row>
    <row r="55374" spans="3:3">
      <c r="C55374" s="1"/>
    </row>
    <row r="55375" spans="3:3">
      <c r="C55375" s="1"/>
    </row>
    <row r="55376" spans="3:3">
      <c r="C55376" s="1"/>
    </row>
    <row r="55377" spans="3:3">
      <c r="C55377" s="1"/>
    </row>
    <row r="55378" spans="3:3">
      <c r="C55378" s="1"/>
    </row>
    <row r="55379" spans="3:3">
      <c r="C55379" s="1"/>
    </row>
    <row r="55380" spans="3:3">
      <c r="C55380" s="1"/>
    </row>
    <row r="55381" spans="3:3">
      <c r="C55381" s="1"/>
    </row>
    <row r="55382" spans="3:3">
      <c r="C55382" s="1"/>
    </row>
    <row r="55383" spans="3:3">
      <c r="C55383" s="1"/>
    </row>
    <row r="55384" spans="3:3">
      <c r="C55384" s="1"/>
    </row>
    <row r="55385" spans="3:3">
      <c r="C55385" s="1"/>
    </row>
    <row r="55386" spans="3:3">
      <c r="C55386" s="1"/>
    </row>
    <row r="55387" spans="3:3">
      <c r="C55387" s="1"/>
    </row>
    <row r="55388" spans="3:3">
      <c r="C55388" s="1"/>
    </row>
    <row r="55389" spans="3:3">
      <c r="C55389" s="1"/>
    </row>
    <row r="55390" spans="3:3">
      <c r="C55390" s="1"/>
    </row>
    <row r="55391" spans="3:3">
      <c r="C55391" s="1"/>
    </row>
    <row r="55392" spans="3:3">
      <c r="C55392" s="1"/>
    </row>
    <row r="55393" spans="3:3">
      <c r="C55393" s="1"/>
    </row>
    <row r="55394" spans="3:3">
      <c r="C55394" s="1"/>
    </row>
    <row r="55395" spans="3:3">
      <c r="C55395" s="1"/>
    </row>
    <row r="55396" spans="3:3">
      <c r="C55396" s="1"/>
    </row>
    <row r="55397" spans="3:3">
      <c r="C55397" s="1"/>
    </row>
    <row r="55398" spans="3:3">
      <c r="C55398" s="1"/>
    </row>
    <row r="55399" spans="3:3">
      <c r="C55399" s="1"/>
    </row>
    <row r="55400" spans="3:3">
      <c r="C55400" s="1"/>
    </row>
    <row r="55401" spans="3:3">
      <c r="C55401" s="1"/>
    </row>
    <row r="55402" spans="3:3">
      <c r="C55402" s="1"/>
    </row>
    <row r="55403" spans="3:3">
      <c r="C55403" s="1"/>
    </row>
    <row r="55404" spans="3:3">
      <c r="C55404" s="1"/>
    </row>
    <row r="55405" spans="3:3">
      <c r="C55405" s="1"/>
    </row>
    <row r="55406" spans="3:3">
      <c r="C55406" s="1"/>
    </row>
    <row r="55407" spans="3:3">
      <c r="C55407" s="1"/>
    </row>
    <row r="55408" spans="3:3">
      <c r="C55408" s="1"/>
    </row>
    <row r="55409" spans="3:3">
      <c r="C55409" s="1"/>
    </row>
    <row r="55410" spans="3:3">
      <c r="C55410" s="1"/>
    </row>
    <row r="55411" spans="3:3">
      <c r="C55411" s="1"/>
    </row>
    <row r="55412" spans="3:3">
      <c r="C55412" s="1"/>
    </row>
    <row r="55413" spans="3:3">
      <c r="C55413" s="1"/>
    </row>
    <row r="55414" spans="3:3">
      <c r="C55414" s="1"/>
    </row>
    <row r="55415" spans="3:3">
      <c r="C55415" s="1"/>
    </row>
    <row r="55416" spans="3:3">
      <c r="C55416" s="1"/>
    </row>
    <row r="55417" spans="3:3">
      <c r="C55417" s="1"/>
    </row>
    <row r="55418" spans="3:3">
      <c r="C55418" s="1"/>
    </row>
    <row r="55419" spans="3:3">
      <c r="C55419" s="1"/>
    </row>
    <row r="55420" spans="3:3">
      <c r="C55420" s="1"/>
    </row>
    <row r="55421" spans="3:3">
      <c r="C55421" s="1"/>
    </row>
    <row r="55422" spans="3:3">
      <c r="C55422" s="1"/>
    </row>
    <row r="55423" spans="3:3">
      <c r="C55423" s="1"/>
    </row>
    <row r="55424" spans="3:3">
      <c r="C55424" s="1"/>
    </row>
    <row r="55425" spans="3:3">
      <c r="C55425" s="1"/>
    </row>
    <row r="55426" spans="3:3">
      <c r="C55426" s="1"/>
    </row>
    <row r="55427" spans="3:3">
      <c r="C55427" s="1"/>
    </row>
    <row r="55428" spans="3:3">
      <c r="C55428" s="1"/>
    </row>
    <row r="55429" spans="3:3">
      <c r="C55429" s="1"/>
    </row>
    <row r="55430" spans="3:3">
      <c r="C55430" s="1"/>
    </row>
    <row r="55431" spans="3:3">
      <c r="C55431" s="1"/>
    </row>
    <row r="55432" spans="3:3">
      <c r="C55432" s="1"/>
    </row>
    <row r="55433" spans="3:3">
      <c r="C55433" s="1"/>
    </row>
    <row r="55434" spans="3:3">
      <c r="C55434" s="1"/>
    </row>
    <row r="55435" spans="3:3">
      <c r="C55435" s="1"/>
    </row>
    <row r="55436" spans="3:3">
      <c r="C55436" s="1"/>
    </row>
    <row r="55437" spans="3:3">
      <c r="C55437" s="1"/>
    </row>
    <row r="55438" spans="3:3">
      <c r="C55438" s="1"/>
    </row>
    <row r="55439" spans="3:3">
      <c r="C55439" s="1"/>
    </row>
    <row r="55440" spans="3:3">
      <c r="C55440" s="1"/>
    </row>
    <row r="55441" spans="3:3">
      <c r="C55441" s="1"/>
    </row>
    <row r="55442" spans="3:3">
      <c r="C55442" s="1"/>
    </row>
    <row r="55443" spans="3:3">
      <c r="C55443" s="1"/>
    </row>
    <row r="55444" spans="3:3">
      <c r="C55444" s="1"/>
    </row>
    <row r="55445" spans="3:3">
      <c r="C55445" s="1"/>
    </row>
    <row r="55446" spans="3:3">
      <c r="C55446" s="1"/>
    </row>
    <row r="55447" spans="3:3">
      <c r="C55447" s="1"/>
    </row>
    <row r="55448" spans="3:3">
      <c r="C55448" s="1"/>
    </row>
    <row r="55449" spans="3:3">
      <c r="C55449" s="1"/>
    </row>
    <row r="55450" spans="3:3">
      <c r="C55450" s="1"/>
    </row>
    <row r="55451" spans="3:3">
      <c r="C55451" s="1"/>
    </row>
    <row r="55452" spans="3:3">
      <c r="C55452" s="1"/>
    </row>
    <row r="55453" spans="3:3">
      <c r="C55453" s="1"/>
    </row>
    <row r="55454" spans="3:3">
      <c r="C55454" s="1"/>
    </row>
    <row r="55455" spans="3:3">
      <c r="C55455" s="1"/>
    </row>
    <row r="55456" spans="3:3">
      <c r="C55456" s="1"/>
    </row>
    <row r="55457" spans="3:3">
      <c r="C55457" s="1"/>
    </row>
    <row r="55458" spans="3:3">
      <c r="C55458" s="1"/>
    </row>
    <row r="55459" spans="3:3">
      <c r="C55459" s="1"/>
    </row>
    <row r="55460" spans="3:3">
      <c r="C55460" s="1"/>
    </row>
    <row r="55461" spans="3:3">
      <c r="C55461" s="1"/>
    </row>
    <row r="55462" spans="3:3">
      <c r="C55462" s="1"/>
    </row>
    <row r="55463" spans="3:3">
      <c r="C55463" s="1"/>
    </row>
    <row r="55464" spans="3:3">
      <c r="C55464" s="1"/>
    </row>
    <row r="55465" spans="3:3">
      <c r="C55465" s="1"/>
    </row>
    <row r="55466" spans="3:3">
      <c r="C55466" s="1"/>
    </row>
    <row r="55467" spans="3:3">
      <c r="C55467" s="1"/>
    </row>
    <row r="55468" spans="3:3">
      <c r="C55468" s="1"/>
    </row>
    <row r="55469" spans="3:3">
      <c r="C55469" s="1"/>
    </row>
    <row r="55470" spans="3:3">
      <c r="C55470" s="1"/>
    </row>
    <row r="55471" spans="3:3">
      <c r="C55471" s="1"/>
    </row>
    <row r="55472" spans="3:3">
      <c r="C55472" s="1"/>
    </row>
    <row r="55473" spans="3:3">
      <c r="C55473" s="1"/>
    </row>
    <row r="55474" spans="3:3">
      <c r="C55474" s="1"/>
    </row>
    <row r="55475" spans="3:3">
      <c r="C55475" s="1"/>
    </row>
    <row r="55476" spans="3:3">
      <c r="C55476" s="1"/>
    </row>
    <row r="55477" spans="3:3">
      <c r="C55477" s="1"/>
    </row>
    <row r="55478" spans="3:3">
      <c r="C55478" s="1"/>
    </row>
    <row r="55479" spans="3:3">
      <c r="C55479" s="1"/>
    </row>
    <row r="55480" spans="3:3">
      <c r="C55480" s="1"/>
    </row>
    <row r="55481" spans="3:3">
      <c r="C55481" s="1"/>
    </row>
    <row r="55482" spans="3:3">
      <c r="C55482" s="1"/>
    </row>
    <row r="55483" spans="3:3">
      <c r="C55483" s="1"/>
    </row>
    <row r="55484" spans="3:3">
      <c r="C55484" s="1"/>
    </row>
    <row r="55485" spans="3:3">
      <c r="C55485" s="1"/>
    </row>
    <row r="55486" spans="3:3">
      <c r="C55486" s="1"/>
    </row>
    <row r="55487" spans="3:3">
      <c r="C55487" s="1"/>
    </row>
    <row r="55488" spans="3:3">
      <c r="C55488" s="1"/>
    </row>
    <row r="55489" spans="3:3">
      <c r="C55489" s="1"/>
    </row>
    <row r="55490" spans="3:3">
      <c r="C55490" s="1"/>
    </row>
    <row r="55491" spans="3:3">
      <c r="C55491" s="1"/>
    </row>
    <row r="55492" spans="3:3">
      <c r="C55492" s="1"/>
    </row>
    <row r="55493" spans="3:3">
      <c r="C55493" s="1"/>
    </row>
    <row r="55494" spans="3:3">
      <c r="C55494" s="1"/>
    </row>
    <row r="55495" spans="3:3">
      <c r="C55495" s="1"/>
    </row>
    <row r="55496" spans="3:3">
      <c r="C55496" s="1"/>
    </row>
    <row r="55497" spans="3:3">
      <c r="C55497" s="1"/>
    </row>
    <row r="55498" spans="3:3">
      <c r="C55498" s="1"/>
    </row>
    <row r="55499" spans="3:3">
      <c r="C55499" s="1"/>
    </row>
    <row r="55500" spans="3:3">
      <c r="C55500" s="1"/>
    </row>
    <row r="55501" spans="3:3">
      <c r="C55501" s="1"/>
    </row>
    <row r="55502" spans="3:3">
      <c r="C55502" s="1"/>
    </row>
    <row r="55503" spans="3:3">
      <c r="C55503" s="1"/>
    </row>
    <row r="55504" spans="3:3">
      <c r="C55504" s="1"/>
    </row>
    <row r="55505" spans="3:3">
      <c r="C55505" s="1"/>
    </row>
    <row r="55506" spans="3:3">
      <c r="C55506" s="1"/>
    </row>
    <row r="55507" spans="3:3">
      <c r="C55507" s="1"/>
    </row>
    <row r="55508" spans="3:3">
      <c r="C55508" s="1"/>
    </row>
    <row r="55509" spans="3:3">
      <c r="C55509" s="1"/>
    </row>
    <row r="55510" spans="3:3">
      <c r="C55510" s="1"/>
    </row>
    <row r="55511" spans="3:3">
      <c r="C55511" s="1"/>
    </row>
    <row r="55512" spans="3:3">
      <c r="C55512" s="1"/>
    </row>
    <row r="55513" spans="3:3">
      <c r="C55513" s="1"/>
    </row>
    <row r="55514" spans="3:3">
      <c r="C55514" s="1"/>
    </row>
    <row r="55515" spans="3:3">
      <c r="C55515" s="1"/>
    </row>
    <row r="55516" spans="3:3">
      <c r="C55516" s="1"/>
    </row>
    <row r="55517" spans="3:3">
      <c r="C55517" s="1"/>
    </row>
    <row r="55518" spans="3:3">
      <c r="C55518" s="1"/>
    </row>
    <row r="55519" spans="3:3">
      <c r="C55519" s="1"/>
    </row>
    <row r="55520" spans="3:3">
      <c r="C55520" s="1"/>
    </row>
    <row r="55521" spans="3:3">
      <c r="C55521" s="1"/>
    </row>
    <row r="55522" spans="3:3">
      <c r="C55522" s="1"/>
    </row>
    <row r="55523" spans="3:3">
      <c r="C55523" s="1"/>
    </row>
    <row r="55524" spans="3:3">
      <c r="C55524" s="1"/>
    </row>
    <row r="55525" spans="3:3">
      <c r="C55525" s="1"/>
    </row>
    <row r="55526" spans="3:3">
      <c r="C55526" s="1"/>
    </row>
    <row r="55527" spans="3:3">
      <c r="C55527" s="1"/>
    </row>
    <row r="55528" spans="3:3">
      <c r="C55528" s="1"/>
    </row>
    <row r="55529" spans="3:3">
      <c r="C55529" s="1"/>
    </row>
    <row r="55530" spans="3:3">
      <c r="C55530" s="1"/>
    </row>
    <row r="55531" spans="3:3">
      <c r="C55531" s="1"/>
    </row>
    <row r="55532" spans="3:3">
      <c r="C55532" s="1"/>
    </row>
    <row r="55533" spans="3:3">
      <c r="C55533" s="1"/>
    </row>
    <row r="55534" spans="3:3">
      <c r="C55534" s="1"/>
    </row>
    <row r="55535" spans="3:3">
      <c r="C55535" s="1"/>
    </row>
    <row r="55536" spans="3:3">
      <c r="C55536" s="1"/>
    </row>
    <row r="55537" spans="3:3">
      <c r="C55537" s="1"/>
    </row>
    <row r="55538" spans="3:3">
      <c r="C55538" s="1"/>
    </row>
    <row r="55539" spans="3:3">
      <c r="C55539" s="1"/>
    </row>
    <row r="55540" spans="3:3">
      <c r="C55540" s="1"/>
    </row>
    <row r="55541" spans="3:3">
      <c r="C55541" s="1"/>
    </row>
    <row r="55542" spans="3:3">
      <c r="C55542" s="1"/>
    </row>
    <row r="55543" spans="3:3">
      <c r="C55543" s="1"/>
    </row>
    <row r="55544" spans="3:3">
      <c r="C55544" s="1"/>
    </row>
    <row r="55545" spans="3:3">
      <c r="C55545" s="1"/>
    </row>
    <row r="55546" spans="3:3">
      <c r="C55546" s="1"/>
    </row>
    <row r="55547" spans="3:3">
      <c r="C55547" s="1"/>
    </row>
    <row r="55548" spans="3:3">
      <c r="C55548" s="1"/>
    </row>
    <row r="55549" spans="3:3">
      <c r="C55549" s="1"/>
    </row>
    <row r="55550" spans="3:3">
      <c r="C55550" s="1"/>
    </row>
    <row r="55551" spans="3:3">
      <c r="C55551" s="1"/>
    </row>
    <row r="55552" spans="3:3">
      <c r="C55552" s="1"/>
    </row>
    <row r="55553" spans="3:3">
      <c r="C55553" s="1"/>
    </row>
    <row r="55554" spans="3:3">
      <c r="C55554" s="1"/>
    </row>
    <row r="55555" spans="3:3">
      <c r="C55555" s="1"/>
    </row>
    <row r="55556" spans="3:3">
      <c r="C55556" s="1"/>
    </row>
    <row r="55557" spans="3:3">
      <c r="C55557" s="1"/>
    </row>
    <row r="55558" spans="3:3">
      <c r="C55558" s="1"/>
    </row>
    <row r="55559" spans="3:3">
      <c r="C55559" s="1"/>
    </row>
    <row r="55560" spans="3:3">
      <c r="C55560" s="1"/>
    </row>
    <row r="55561" spans="3:3">
      <c r="C55561" s="1"/>
    </row>
    <row r="55562" spans="3:3">
      <c r="C55562" s="1"/>
    </row>
    <row r="55563" spans="3:3">
      <c r="C55563" s="1"/>
    </row>
    <row r="55564" spans="3:3">
      <c r="C55564" s="1"/>
    </row>
    <row r="55565" spans="3:3">
      <c r="C55565" s="1"/>
    </row>
    <row r="55566" spans="3:3">
      <c r="C55566" s="1"/>
    </row>
    <row r="55567" spans="3:3">
      <c r="C55567" s="1"/>
    </row>
    <row r="55568" spans="3:3">
      <c r="C55568" s="1"/>
    </row>
    <row r="55569" spans="3:3">
      <c r="C55569" s="1"/>
    </row>
    <row r="55570" spans="3:3">
      <c r="C55570" s="1"/>
    </row>
    <row r="55571" spans="3:3">
      <c r="C55571" s="1"/>
    </row>
    <row r="55572" spans="3:3">
      <c r="C55572" s="1"/>
    </row>
    <row r="55573" spans="3:3">
      <c r="C55573" s="1"/>
    </row>
    <row r="55574" spans="3:3">
      <c r="C55574" s="1"/>
    </row>
    <row r="55575" spans="3:3">
      <c r="C55575" s="1"/>
    </row>
    <row r="55576" spans="3:3">
      <c r="C55576" s="1"/>
    </row>
    <row r="55577" spans="3:3">
      <c r="C55577" s="1"/>
    </row>
    <row r="55578" spans="3:3">
      <c r="C55578" s="1"/>
    </row>
    <row r="55579" spans="3:3">
      <c r="C55579" s="1"/>
    </row>
    <row r="55580" spans="3:3">
      <c r="C55580" s="1"/>
    </row>
    <row r="55581" spans="3:3">
      <c r="C55581" s="1"/>
    </row>
    <row r="55582" spans="3:3">
      <c r="C55582" s="1"/>
    </row>
    <row r="55583" spans="3:3">
      <c r="C55583" s="1"/>
    </row>
    <row r="55584" spans="3:3">
      <c r="C55584" s="1"/>
    </row>
    <row r="55585" spans="3:3">
      <c r="C55585" s="1"/>
    </row>
    <row r="55586" spans="3:3">
      <c r="C55586" s="1"/>
    </row>
    <row r="55587" spans="3:3">
      <c r="C55587" s="1"/>
    </row>
    <row r="55588" spans="3:3">
      <c r="C55588" s="1"/>
    </row>
    <row r="55589" spans="3:3">
      <c r="C55589" s="1"/>
    </row>
    <row r="55590" spans="3:3">
      <c r="C55590" s="1"/>
    </row>
    <row r="55591" spans="3:3">
      <c r="C55591" s="1"/>
    </row>
    <row r="55592" spans="3:3">
      <c r="C55592" s="1"/>
    </row>
    <row r="55593" spans="3:3">
      <c r="C55593" s="1"/>
    </row>
    <row r="55594" spans="3:3">
      <c r="C55594" s="1"/>
    </row>
    <row r="55595" spans="3:3">
      <c r="C55595" s="1"/>
    </row>
    <row r="55596" spans="3:3">
      <c r="C55596" s="1"/>
    </row>
    <row r="55597" spans="3:3">
      <c r="C55597" s="1"/>
    </row>
    <row r="55598" spans="3:3">
      <c r="C55598" s="1"/>
    </row>
    <row r="55599" spans="3:3">
      <c r="C55599" s="1"/>
    </row>
    <row r="55600" spans="3:3">
      <c r="C55600" s="1"/>
    </row>
    <row r="55601" spans="3:3">
      <c r="C55601" s="1"/>
    </row>
    <row r="55602" spans="3:3">
      <c r="C55602" s="1"/>
    </row>
    <row r="55603" spans="3:3">
      <c r="C55603" s="1"/>
    </row>
    <row r="55604" spans="3:3">
      <c r="C55604" s="1"/>
    </row>
    <row r="55605" spans="3:3">
      <c r="C55605" s="1"/>
    </row>
    <row r="55606" spans="3:3">
      <c r="C55606" s="1"/>
    </row>
    <row r="55607" spans="3:3">
      <c r="C55607" s="1"/>
    </row>
    <row r="55608" spans="3:3">
      <c r="C55608" s="1"/>
    </row>
    <row r="55609" spans="3:3">
      <c r="C55609" s="1"/>
    </row>
    <row r="55610" spans="3:3">
      <c r="C55610" s="1"/>
    </row>
    <row r="55611" spans="3:3">
      <c r="C55611" s="1"/>
    </row>
    <row r="55612" spans="3:3">
      <c r="C55612" s="1"/>
    </row>
    <row r="55613" spans="3:3">
      <c r="C55613" s="1"/>
    </row>
    <row r="55614" spans="3:3">
      <c r="C55614" s="1"/>
    </row>
    <row r="55615" spans="3:3">
      <c r="C55615" s="1"/>
    </row>
    <row r="55616" spans="3:3">
      <c r="C55616" s="1"/>
    </row>
    <row r="55617" spans="3:3">
      <c r="C55617" s="1"/>
    </row>
    <row r="55618" spans="3:3">
      <c r="C55618" s="1"/>
    </row>
    <row r="55619" spans="3:3">
      <c r="C55619" s="1"/>
    </row>
    <row r="55620" spans="3:3">
      <c r="C55620" s="1"/>
    </row>
    <row r="55621" spans="3:3">
      <c r="C55621" s="1"/>
    </row>
    <row r="55622" spans="3:3">
      <c r="C55622" s="1"/>
    </row>
    <row r="55623" spans="3:3">
      <c r="C55623" s="1"/>
    </row>
    <row r="55624" spans="3:3">
      <c r="C55624" s="1"/>
    </row>
    <row r="55625" spans="3:3">
      <c r="C55625" s="1"/>
    </row>
    <row r="55626" spans="3:3">
      <c r="C55626" s="1"/>
    </row>
    <row r="55627" spans="3:3">
      <c r="C55627" s="1"/>
    </row>
    <row r="55628" spans="3:3">
      <c r="C55628" s="1"/>
    </row>
    <row r="55629" spans="3:3">
      <c r="C55629" s="1"/>
    </row>
    <row r="55630" spans="3:3">
      <c r="C55630" s="1"/>
    </row>
    <row r="55631" spans="3:3">
      <c r="C55631" s="1"/>
    </row>
    <row r="55632" spans="3:3">
      <c r="C55632" s="1"/>
    </row>
    <row r="55633" spans="3:3">
      <c r="C55633" s="1"/>
    </row>
    <row r="55634" spans="3:3">
      <c r="C55634" s="1"/>
    </row>
    <row r="55635" spans="3:3">
      <c r="C55635" s="1"/>
    </row>
    <row r="55636" spans="3:3">
      <c r="C55636" s="1"/>
    </row>
    <row r="55637" spans="3:3">
      <c r="C55637" s="1"/>
    </row>
    <row r="55638" spans="3:3">
      <c r="C55638" s="1"/>
    </row>
    <row r="55639" spans="3:3">
      <c r="C55639" s="1"/>
    </row>
    <row r="55640" spans="3:3">
      <c r="C55640" s="1"/>
    </row>
    <row r="55641" spans="3:3">
      <c r="C55641" s="1"/>
    </row>
    <row r="55642" spans="3:3">
      <c r="C55642" s="1"/>
    </row>
    <row r="55643" spans="3:3">
      <c r="C55643" s="1"/>
    </row>
    <row r="55644" spans="3:3">
      <c r="C55644" s="1"/>
    </row>
    <row r="55645" spans="3:3">
      <c r="C55645" s="1"/>
    </row>
    <row r="55646" spans="3:3">
      <c r="C55646" s="1"/>
    </row>
    <row r="55647" spans="3:3">
      <c r="C55647" s="1"/>
    </row>
    <row r="55648" spans="3:3">
      <c r="C55648" s="1"/>
    </row>
    <row r="55649" spans="3:3">
      <c r="C55649" s="1"/>
    </row>
    <row r="55650" spans="3:3">
      <c r="C55650" s="1"/>
    </row>
    <row r="55651" spans="3:3">
      <c r="C55651" s="1"/>
    </row>
    <row r="55652" spans="3:3">
      <c r="C55652" s="1"/>
    </row>
    <row r="55653" spans="3:3">
      <c r="C55653" s="1"/>
    </row>
    <row r="55654" spans="3:3">
      <c r="C55654" s="1"/>
    </row>
    <row r="55655" spans="3:3">
      <c r="C55655" s="1"/>
    </row>
    <row r="55656" spans="3:3">
      <c r="C55656" s="1"/>
    </row>
    <row r="55657" spans="3:3">
      <c r="C55657" s="1"/>
    </row>
    <row r="55658" spans="3:3">
      <c r="C55658" s="1"/>
    </row>
    <row r="55659" spans="3:3">
      <c r="C55659" s="1"/>
    </row>
    <row r="55660" spans="3:3">
      <c r="C55660" s="1"/>
    </row>
    <row r="55661" spans="3:3">
      <c r="C55661" s="1"/>
    </row>
    <row r="55662" spans="3:3">
      <c r="C55662" s="1"/>
    </row>
    <row r="55663" spans="3:3">
      <c r="C55663" s="1"/>
    </row>
    <row r="55664" spans="3:3">
      <c r="C55664" s="1"/>
    </row>
    <row r="55665" spans="3:3">
      <c r="C55665" s="1"/>
    </row>
    <row r="55666" spans="3:3">
      <c r="C55666" s="1"/>
    </row>
    <row r="55667" spans="3:3">
      <c r="C55667" s="1"/>
    </row>
    <row r="55668" spans="3:3">
      <c r="C55668" s="1"/>
    </row>
    <row r="55669" spans="3:3">
      <c r="C55669" s="1"/>
    </row>
    <row r="55670" spans="3:3">
      <c r="C55670" s="1"/>
    </row>
    <row r="55671" spans="3:3">
      <c r="C55671" s="1"/>
    </row>
    <row r="55672" spans="3:3">
      <c r="C55672" s="1"/>
    </row>
    <row r="55673" spans="3:3">
      <c r="C55673" s="1"/>
    </row>
    <row r="55674" spans="3:3">
      <c r="C55674" s="1"/>
    </row>
    <row r="55675" spans="3:3">
      <c r="C55675" s="1"/>
    </row>
    <row r="55676" spans="3:3">
      <c r="C55676" s="1"/>
    </row>
    <row r="55677" spans="3:3">
      <c r="C55677" s="1"/>
    </row>
    <row r="55678" spans="3:3">
      <c r="C55678" s="1"/>
    </row>
    <row r="55679" spans="3:3">
      <c r="C55679" s="1"/>
    </row>
    <row r="55680" spans="3:3">
      <c r="C55680" s="1"/>
    </row>
    <row r="55681" spans="3:3">
      <c r="C55681" s="1"/>
    </row>
    <row r="55682" spans="3:3">
      <c r="C55682" s="1"/>
    </row>
    <row r="55683" spans="3:3">
      <c r="C55683" s="1"/>
    </row>
    <row r="55684" spans="3:3">
      <c r="C55684" s="1"/>
    </row>
    <row r="55685" spans="3:3">
      <c r="C55685" s="1"/>
    </row>
    <row r="55686" spans="3:3">
      <c r="C55686" s="1"/>
    </row>
    <row r="55687" spans="3:3">
      <c r="C55687" s="1"/>
    </row>
    <row r="55688" spans="3:3">
      <c r="C55688" s="1"/>
    </row>
    <row r="55689" spans="3:3">
      <c r="C55689" s="1"/>
    </row>
    <row r="55690" spans="3:3">
      <c r="C55690" s="1"/>
    </row>
    <row r="55691" spans="3:3">
      <c r="C55691" s="1"/>
    </row>
    <row r="55692" spans="3:3">
      <c r="C55692" s="1"/>
    </row>
    <row r="55693" spans="3:3">
      <c r="C55693" s="1"/>
    </row>
    <row r="55694" spans="3:3">
      <c r="C55694" s="1"/>
    </row>
    <row r="55695" spans="3:3">
      <c r="C55695" s="1"/>
    </row>
    <row r="55696" spans="3:3">
      <c r="C55696" s="1"/>
    </row>
    <row r="55697" spans="3:3">
      <c r="C55697" s="1"/>
    </row>
    <row r="55698" spans="3:3">
      <c r="C55698" s="1"/>
    </row>
    <row r="55699" spans="3:3">
      <c r="C55699" s="1"/>
    </row>
    <row r="55700" spans="3:3">
      <c r="C55700" s="1"/>
    </row>
    <row r="55701" spans="3:3">
      <c r="C55701" s="1"/>
    </row>
    <row r="55702" spans="3:3">
      <c r="C55702" s="1"/>
    </row>
    <row r="55703" spans="3:3">
      <c r="C55703" s="1"/>
    </row>
    <row r="55704" spans="3:3">
      <c r="C55704" s="1"/>
    </row>
    <row r="55705" spans="3:3">
      <c r="C55705" s="1"/>
    </row>
    <row r="55706" spans="3:3">
      <c r="C55706" s="1"/>
    </row>
    <row r="55707" spans="3:3">
      <c r="C55707" s="1"/>
    </row>
    <row r="55708" spans="3:3">
      <c r="C55708" s="1"/>
    </row>
    <row r="55709" spans="3:3">
      <c r="C55709" s="1"/>
    </row>
    <row r="55710" spans="3:3">
      <c r="C55710" s="1"/>
    </row>
    <row r="55711" spans="3:3">
      <c r="C55711" s="1"/>
    </row>
    <row r="55712" spans="3:3">
      <c r="C55712" s="1"/>
    </row>
    <row r="55713" spans="3:3">
      <c r="C55713" s="1"/>
    </row>
    <row r="55714" spans="3:3">
      <c r="C55714" s="1"/>
    </row>
    <row r="55715" spans="3:3">
      <c r="C55715" s="1"/>
    </row>
    <row r="55716" spans="3:3">
      <c r="C55716" s="1"/>
    </row>
    <row r="55717" spans="3:3">
      <c r="C55717" s="1"/>
    </row>
    <row r="55718" spans="3:3">
      <c r="C55718" s="1"/>
    </row>
    <row r="55719" spans="3:3">
      <c r="C55719" s="1"/>
    </row>
    <row r="55720" spans="3:3">
      <c r="C55720" s="1"/>
    </row>
    <row r="55721" spans="3:3">
      <c r="C55721" s="1"/>
    </row>
    <row r="55722" spans="3:3">
      <c r="C55722" s="1"/>
    </row>
    <row r="55723" spans="3:3">
      <c r="C55723" s="1"/>
    </row>
    <row r="55724" spans="3:3">
      <c r="C55724" s="1"/>
    </row>
    <row r="55725" spans="3:3">
      <c r="C55725" s="1"/>
    </row>
    <row r="55726" spans="3:3">
      <c r="C55726" s="1"/>
    </row>
    <row r="55727" spans="3:3">
      <c r="C55727" s="1"/>
    </row>
    <row r="55728" spans="3:3">
      <c r="C55728" s="1"/>
    </row>
    <row r="55729" spans="3:3">
      <c r="C55729" s="1"/>
    </row>
    <row r="55730" spans="3:3">
      <c r="C55730" s="1"/>
    </row>
    <row r="55731" spans="3:3">
      <c r="C55731" s="1"/>
    </row>
    <row r="55732" spans="3:3">
      <c r="C55732" s="1"/>
    </row>
    <row r="55733" spans="3:3">
      <c r="C55733" s="1"/>
    </row>
    <row r="55734" spans="3:3">
      <c r="C55734" s="1"/>
    </row>
    <row r="55735" spans="3:3">
      <c r="C55735" s="1"/>
    </row>
    <row r="55736" spans="3:3">
      <c r="C55736" s="1"/>
    </row>
    <row r="55737" spans="3:3">
      <c r="C55737" s="1"/>
    </row>
    <row r="55738" spans="3:3">
      <c r="C55738" s="1"/>
    </row>
    <row r="55739" spans="3:3">
      <c r="C55739" s="1"/>
    </row>
    <row r="55740" spans="3:3">
      <c r="C55740" s="1"/>
    </row>
    <row r="55741" spans="3:3">
      <c r="C55741" s="1"/>
    </row>
    <row r="55742" spans="3:3">
      <c r="C55742" s="1"/>
    </row>
    <row r="55743" spans="3:3">
      <c r="C55743" s="1"/>
    </row>
    <row r="55744" spans="3:3">
      <c r="C55744" s="1"/>
    </row>
    <row r="55745" spans="3:3">
      <c r="C55745" s="1"/>
    </row>
    <row r="55746" spans="3:3">
      <c r="C55746" s="1"/>
    </row>
    <row r="55747" spans="3:3">
      <c r="C55747" s="1"/>
    </row>
    <row r="55748" spans="3:3">
      <c r="C55748" s="1"/>
    </row>
    <row r="55749" spans="3:3">
      <c r="C55749" s="1"/>
    </row>
    <row r="55750" spans="3:3">
      <c r="C55750" s="1"/>
    </row>
    <row r="55751" spans="3:3">
      <c r="C55751" s="1"/>
    </row>
    <row r="55752" spans="3:3">
      <c r="C55752" s="1"/>
    </row>
    <row r="55753" spans="3:3">
      <c r="C55753" s="1"/>
    </row>
    <row r="55754" spans="3:3">
      <c r="C55754" s="1"/>
    </row>
    <row r="55755" spans="3:3">
      <c r="C55755" s="1"/>
    </row>
    <row r="55756" spans="3:3">
      <c r="C55756" s="1"/>
    </row>
    <row r="55757" spans="3:3">
      <c r="C55757" s="1"/>
    </row>
    <row r="55758" spans="3:3">
      <c r="C55758" s="1"/>
    </row>
    <row r="55759" spans="3:3">
      <c r="C55759" s="1"/>
    </row>
    <row r="55760" spans="3:3">
      <c r="C55760" s="1"/>
    </row>
    <row r="55761" spans="3:3">
      <c r="C55761" s="1"/>
    </row>
    <row r="55762" spans="3:3">
      <c r="C55762" s="1"/>
    </row>
    <row r="55763" spans="3:3">
      <c r="C55763" s="1"/>
    </row>
    <row r="55764" spans="3:3">
      <c r="C55764" s="1"/>
    </row>
    <row r="55765" spans="3:3">
      <c r="C55765" s="1"/>
    </row>
    <row r="55766" spans="3:3">
      <c r="C55766" s="1"/>
    </row>
    <row r="55767" spans="3:3">
      <c r="C55767" s="1"/>
    </row>
    <row r="55768" spans="3:3">
      <c r="C55768" s="1"/>
    </row>
    <row r="55769" spans="3:3">
      <c r="C55769" s="1"/>
    </row>
    <row r="55770" spans="3:3">
      <c r="C55770" s="1"/>
    </row>
    <row r="55771" spans="3:3">
      <c r="C55771" s="1"/>
    </row>
    <row r="55772" spans="3:3">
      <c r="C55772" s="1"/>
    </row>
    <row r="55773" spans="3:3">
      <c r="C55773" s="1"/>
    </row>
    <row r="55774" spans="3:3">
      <c r="C55774" s="1"/>
    </row>
    <row r="55775" spans="3:3">
      <c r="C55775" s="1"/>
    </row>
    <row r="55776" spans="3:3">
      <c r="C55776" s="1"/>
    </row>
    <row r="55777" spans="3:3">
      <c r="C55777" s="1"/>
    </row>
    <row r="55778" spans="3:3">
      <c r="C55778" s="1"/>
    </row>
    <row r="55779" spans="3:3">
      <c r="C55779" s="1"/>
    </row>
    <row r="55780" spans="3:3">
      <c r="C55780" s="1"/>
    </row>
    <row r="55781" spans="3:3">
      <c r="C55781" s="1"/>
    </row>
    <row r="55782" spans="3:3">
      <c r="C55782" s="1"/>
    </row>
    <row r="55783" spans="3:3">
      <c r="C55783" s="1"/>
    </row>
    <row r="55784" spans="3:3">
      <c r="C55784" s="1"/>
    </row>
    <row r="55785" spans="3:3">
      <c r="C55785" s="1"/>
    </row>
    <row r="55786" spans="3:3">
      <c r="C55786" s="1"/>
    </row>
    <row r="55787" spans="3:3">
      <c r="C55787" s="1"/>
    </row>
    <row r="55788" spans="3:3">
      <c r="C55788" s="1"/>
    </row>
    <row r="55789" spans="3:3">
      <c r="C55789" s="1"/>
    </row>
    <row r="55790" spans="3:3">
      <c r="C55790" s="1"/>
    </row>
    <row r="55791" spans="3:3">
      <c r="C55791" s="1"/>
    </row>
    <row r="55792" spans="3:3">
      <c r="C55792" s="1"/>
    </row>
    <row r="55793" spans="3:3">
      <c r="C55793" s="1"/>
    </row>
    <row r="55794" spans="3:3">
      <c r="C55794" s="1"/>
    </row>
    <row r="55795" spans="3:3">
      <c r="C55795" s="1"/>
    </row>
    <row r="55796" spans="3:3">
      <c r="C55796" s="1"/>
    </row>
    <row r="55797" spans="3:3">
      <c r="C55797" s="1"/>
    </row>
    <row r="55798" spans="3:3">
      <c r="C55798" s="1"/>
    </row>
    <row r="55799" spans="3:3">
      <c r="C55799" s="1"/>
    </row>
    <row r="55800" spans="3:3">
      <c r="C55800" s="1"/>
    </row>
    <row r="55801" spans="3:3">
      <c r="C55801" s="1"/>
    </row>
    <row r="55802" spans="3:3">
      <c r="C55802" s="1"/>
    </row>
    <row r="55803" spans="3:3">
      <c r="C55803" s="1"/>
    </row>
    <row r="55804" spans="3:3">
      <c r="C55804" s="1"/>
    </row>
    <row r="55805" spans="3:3">
      <c r="C55805" s="1"/>
    </row>
    <row r="55806" spans="3:3">
      <c r="C55806" s="1"/>
    </row>
    <row r="55807" spans="3:3">
      <c r="C55807" s="1"/>
    </row>
    <row r="55808" spans="3:3">
      <c r="C55808" s="1"/>
    </row>
    <row r="55809" spans="3:3">
      <c r="C55809" s="1"/>
    </row>
    <row r="55810" spans="3:3">
      <c r="C55810" s="1"/>
    </row>
    <row r="55811" spans="3:3">
      <c r="C55811" s="1"/>
    </row>
    <row r="55812" spans="3:3">
      <c r="C55812" s="1"/>
    </row>
    <row r="55813" spans="3:3">
      <c r="C55813" s="1"/>
    </row>
    <row r="55814" spans="3:3">
      <c r="C55814" s="1"/>
    </row>
    <row r="55815" spans="3:3">
      <c r="C55815" s="1"/>
    </row>
    <row r="55816" spans="3:3">
      <c r="C55816" s="1"/>
    </row>
    <row r="55817" spans="3:3">
      <c r="C55817" s="1"/>
    </row>
    <row r="55818" spans="3:3">
      <c r="C55818" s="1"/>
    </row>
    <row r="55819" spans="3:3">
      <c r="C55819" s="1"/>
    </row>
    <row r="55820" spans="3:3">
      <c r="C55820" s="1"/>
    </row>
    <row r="55821" spans="3:3">
      <c r="C55821" s="1"/>
    </row>
    <row r="55822" spans="3:3">
      <c r="C55822" s="1"/>
    </row>
    <row r="55823" spans="3:3">
      <c r="C55823" s="1"/>
    </row>
    <row r="55824" spans="3:3">
      <c r="C55824" s="1"/>
    </row>
    <row r="55825" spans="3:3">
      <c r="C55825" s="1"/>
    </row>
    <row r="55826" spans="3:3">
      <c r="C55826" s="1"/>
    </row>
    <row r="55827" spans="3:3">
      <c r="C55827" s="1"/>
    </row>
    <row r="55828" spans="3:3">
      <c r="C55828" s="1"/>
    </row>
    <row r="55829" spans="3:3">
      <c r="C55829" s="1"/>
    </row>
    <row r="55830" spans="3:3">
      <c r="C55830" s="1"/>
    </row>
    <row r="55831" spans="3:3">
      <c r="C55831" s="1"/>
    </row>
    <row r="55832" spans="3:3">
      <c r="C55832" s="1"/>
    </row>
    <row r="55833" spans="3:3">
      <c r="C55833" s="1"/>
    </row>
    <row r="55834" spans="3:3">
      <c r="C55834" s="1"/>
    </row>
    <row r="55835" spans="3:3">
      <c r="C55835" s="1"/>
    </row>
    <row r="55836" spans="3:3">
      <c r="C55836" s="1"/>
    </row>
    <row r="55837" spans="3:3">
      <c r="C55837" s="1"/>
    </row>
    <row r="55838" spans="3:3">
      <c r="C55838" s="1"/>
    </row>
    <row r="55839" spans="3:3">
      <c r="C55839" s="1"/>
    </row>
    <row r="55840" spans="3:3">
      <c r="C55840" s="1"/>
    </row>
    <row r="55841" spans="3:3">
      <c r="C55841" s="1"/>
    </row>
    <row r="55842" spans="3:3">
      <c r="C55842" s="1"/>
    </row>
    <row r="55843" spans="3:3">
      <c r="C55843" s="1"/>
    </row>
    <row r="55844" spans="3:3">
      <c r="C55844" s="1"/>
    </row>
    <row r="55845" spans="3:3">
      <c r="C55845" s="1"/>
    </row>
    <row r="55846" spans="3:3">
      <c r="C55846" s="1"/>
    </row>
    <row r="55847" spans="3:3">
      <c r="C55847" s="1"/>
    </row>
    <row r="55848" spans="3:3">
      <c r="C55848" s="1"/>
    </row>
    <row r="55849" spans="3:3">
      <c r="C55849" s="1"/>
    </row>
    <row r="55850" spans="3:3">
      <c r="C55850" s="1"/>
    </row>
    <row r="55851" spans="3:3">
      <c r="C55851" s="1"/>
    </row>
    <row r="55852" spans="3:3">
      <c r="C55852" s="1"/>
    </row>
    <row r="55853" spans="3:3">
      <c r="C55853" s="1"/>
    </row>
    <row r="55854" spans="3:3">
      <c r="C55854" s="1"/>
    </row>
    <row r="55855" spans="3:3">
      <c r="C55855" s="1"/>
    </row>
    <row r="55856" spans="3:3">
      <c r="C55856" s="1"/>
    </row>
    <row r="55857" spans="3:3">
      <c r="C55857" s="1"/>
    </row>
    <row r="55858" spans="3:3">
      <c r="C55858" s="1"/>
    </row>
    <row r="55859" spans="3:3">
      <c r="C55859" s="1"/>
    </row>
    <row r="55860" spans="3:3">
      <c r="C55860" s="1"/>
    </row>
    <row r="55861" spans="3:3">
      <c r="C55861" s="1"/>
    </row>
    <row r="55862" spans="3:3">
      <c r="C55862" s="1"/>
    </row>
    <row r="55863" spans="3:3">
      <c r="C55863" s="1"/>
    </row>
    <row r="55864" spans="3:3">
      <c r="C55864" s="1"/>
    </row>
    <row r="55865" spans="3:3">
      <c r="C55865" s="1"/>
    </row>
    <row r="55866" spans="3:3">
      <c r="C55866" s="1"/>
    </row>
    <row r="55867" spans="3:3">
      <c r="C55867" s="1"/>
    </row>
    <row r="55868" spans="3:3">
      <c r="C55868" s="1"/>
    </row>
    <row r="55869" spans="3:3">
      <c r="C55869" s="1"/>
    </row>
    <row r="55870" spans="3:3">
      <c r="C55870" s="1"/>
    </row>
    <row r="55871" spans="3:3">
      <c r="C55871" s="1"/>
    </row>
    <row r="55872" spans="3:3">
      <c r="C55872" s="1"/>
    </row>
    <row r="55873" spans="3:3">
      <c r="C55873" s="1"/>
    </row>
    <row r="55874" spans="3:3">
      <c r="C55874" s="1"/>
    </row>
    <row r="55875" spans="3:3">
      <c r="C55875" s="1"/>
    </row>
    <row r="55876" spans="3:3">
      <c r="C55876" s="1"/>
    </row>
    <row r="55877" spans="3:3">
      <c r="C55877" s="1"/>
    </row>
    <row r="55878" spans="3:3">
      <c r="C55878" s="1"/>
    </row>
    <row r="55879" spans="3:3">
      <c r="C55879" s="1"/>
    </row>
    <row r="55880" spans="3:3">
      <c r="C55880" s="1"/>
    </row>
    <row r="55881" spans="3:3">
      <c r="C55881" s="1"/>
    </row>
    <row r="55882" spans="3:3">
      <c r="C55882" s="1"/>
    </row>
    <row r="55883" spans="3:3">
      <c r="C55883" s="1"/>
    </row>
    <row r="55884" spans="3:3">
      <c r="C55884" s="1"/>
    </row>
    <row r="55885" spans="3:3">
      <c r="C55885" s="1"/>
    </row>
    <row r="55886" spans="3:3">
      <c r="C55886" s="1"/>
    </row>
    <row r="55887" spans="3:3">
      <c r="C55887" s="1"/>
    </row>
    <row r="55888" spans="3:3">
      <c r="C55888" s="1"/>
    </row>
    <row r="55889" spans="3:3">
      <c r="C55889" s="1"/>
    </row>
    <row r="55890" spans="3:3">
      <c r="C55890" s="1"/>
    </row>
    <row r="55891" spans="3:3">
      <c r="C55891" s="1"/>
    </row>
    <row r="55892" spans="3:3">
      <c r="C55892" s="1"/>
    </row>
    <row r="55893" spans="3:3">
      <c r="C55893" s="1"/>
    </row>
    <row r="55894" spans="3:3">
      <c r="C55894" s="1"/>
    </row>
    <row r="55895" spans="3:3">
      <c r="C55895" s="1"/>
    </row>
    <row r="55896" spans="3:3">
      <c r="C55896" s="1"/>
    </row>
    <row r="55897" spans="3:3">
      <c r="C55897" s="1"/>
    </row>
    <row r="55898" spans="3:3">
      <c r="C55898" s="1"/>
    </row>
    <row r="55899" spans="3:3">
      <c r="C55899" s="1"/>
    </row>
    <row r="55900" spans="3:3">
      <c r="C55900" s="1"/>
    </row>
    <row r="55901" spans="3:3">
      <c r="C55901" s="1"/>
    </row>
    <row r="55902" spans="3:3">
      <c r="C55902" s="1"/>
    </row>
    <row r="55903" spans="3:3">
      <c r="C55903" s="1"/>
    </row>
    <row r="55904" spans="3:3">
      <c r="C55904" s="1"/>
    </row>
    <row r="55905" spans="3:3">
      <c r="C55905" s="1"/>
    </row>
    <row r="55906" spans="3:3">
      <c r="C55906" s="1"/>
    </row>
    <row r="55907" spans="3:3">
      <c r="C55907" s="1"/>
    </row>
    <row r="55908" spans="3:3">
      <c r="C55908" s="1"/>
    </row>
    <row r="55909" spans="3:3">
      <c r="C55909" s="1"/>
    </row>
    <row r="55910" spans="3:3">
      <c r="C55910" s="1"/>
    </row>
    <row r="55911" spans="3:3">
      <c r="C55911" s="1"/>
    </row>
    <row r="55912" spans="3:3">
      <c r="C55912" s="1"/>
    </row>
    <row r="55913" spans="3:3">
      <c r="C55913" s="1"/>
    </row>
    <row r="55914" spans="3:3">
      <c r="C55914" s="1"/>
    </row>
    <row r="55915" spans="3:3">
      <c r="C55915" s="1"/>
    </row>
    <row r="55916" spans="3:3">
      <c r="C55916" s="1"/>
    </row>
    <row r="55917" spans="3:3">
      <c r="C55917" s="1"/>
    </row>
    <row r="55918" spans="3:3">
      <c r="C55918" s="1"/>
    </row>
    <row r="55919" spans="3:3">
      <c r="C55919" s="1"/>
    </row>
    <row r="55920" spans="3:3">
      <c r="C55920" s="1"/>
    </row>
    <row r="55921" spans="3:3">
      <c r="C55921" s="1"/>
    </row>
    <row r="55922" spans="3:3">
      <c r="C55922" s="1"/>
    </row>
    <row r="55923" spans="3:3">
      <c r="C55923" s="1"/>
    </row>
    <row r="55924" spans="3:3">
      <c r="C55924" s="1"/>
    </row>
    <row r="55925" spans="3:3">
      <c r="C55925" s="1"/>
    </row>
    <row r="55926" spans="3:3">
      <c r="C55926" s="1"/>
    </row>
    <row r="55927" spans="3:3">
      <c r="C55927" s="1"/>
    </row>
    <row r="55928" spans="3:3">
      <c r="C55928" s="1"/>
    </row>
    <row r="55929" spans="3:3">
      <c r="C55929" s="1"/>
    </row>
    <row r="55930" spans="3:3">
      <c r="C55930" s="1"/>
    </row>
    <row r="55931" spans="3:3">
      <c r="C55931" s="1"/>
    </row>
    <row r="55932" spans="3:3">
      <c r="C55932" s="1"/>
    </row>
    <row r="55933" spans="3:3">
      <c r="C55933" s="1"/>
    </row>
    <row r="55934" spans="3:3">
      <c r="C55934" s="1"/>
    </row>
    <row r="55935" spans="3:3">
      <c r="C55935" s="1"/>
    </row>
    <row r="55936" spans="3:3">
      <c r="C55936" s="1"/>
    </row>
    <row r="55937" spans="3:3">
      <c r="C55937" s="1"/>
    </row>
    <row r="55938" spans="3:3">
      <c r="C55938" s="1"/>
    </row>
    <row r="55939" spans="3:3">
      <c r="C55939" s="1"/>
    </row>
    <row r="55940" spans="3:3">
      <c r="C55940" s="1"/>
    </row>
    <row r="55941" spans="3:3">
      <c r="C55941" s="1"/>
    </row>
    <row r="55942" spans="3:3">
      <c r="C55942" s="1"/>
    </row>
    <row r="55943" spans="3:3">
      <c r="C55943" s="1"/>
    </row>
    <row r="55944" spans="3:3">
      <c r="C55944" s="1"/>
    </row>
    <row r="55945" spans="3:3">
      <c r="C55945" s="1"/>
    </row>
    <row r="55946" spans="3:3">
      <c r="C55946" s="1"/>
    </row>
    <row r="55947" spans="3:3">
      <c r="C55947" s="1"/>
    </row>
    <row r="55948" spans="3:3">
      <c r="C55948" s="1"/>
    </row>
    <row r="55949" spans="3:3">
      <c r="C55949" s="1"/>
    </row>
    <row r="55950" spans="3:3">
      <c r="C55950" s="1"/>
    </row>
    <row r="55951" spans="3:3">
      <c r="C55951" s="1"/>
    </row>
    <row r="55952" spans="3:3">
      <c r="C55952" s="1"/>
    </row>
    <row r="55953" spans="3:3">
      <c r="C55953" s="1"/>
    </row>
    <row r="55954" spans="3:3">
      <c r="C55954" s="1"/>
    </row>
    <row r="55955" spans="3:3">
      <c r="C55955" s="1"/>
    </row>
    <row r="55956" spans="3:3">
      <c r="C55956" s="1"/>
    </row>
    <row r="55957" spans="3:3">
      <c r="C55957" s="1"/>
    </row>
    <row r="55958" spans="3:3">
      <c r="C55958" s="1"/>
    </row>
    <row r="55959" spans="3:3">
      <c r="C55959" s="1"/>
    </row>
    <row r="55960" spans="3:3">
      <c r="C55960" s="1"/>
    </row>
    <row r="55961" spans="3:3">
      <c r="C55961" s="1"/>
    </row>
    <row r="55962" spans="3:3">
      <c r="C55962" s="1"/>
    </row>
    <row r="55963" spans="3:3">
      <c r="C55963" s="1"/>
    </row>
    <row r="55964" spans="3:3">
      <c r="C55964" s="1"/>
    </row>
    <row r="55965" spans="3:3">
      <c r="C55965" s="1"/>
    </row>
    <row r="55966" spans="3:3">
      <c r="C55966" s="1"/>
    </row>
    <row r="55967" spans="3:3">
      <c r="C55967" s="1"/>
    </row>
    <row r="55968" spans="3:3">
      <c r="C55968" s="1"/>
    </row>
    <row r="55969" spans="3:3">
      <c r="C55969" s="1"/>
    </row>
    <row r="55970" spans="3:3">
      <c r="C55970" s="1"/>
    </row>
    <row r="55971" spans="3:3">
      <c r="C55971" s="1"/>
    </row>
    <row r="55972" spans="3:3">
      <c r="C55972" s="1"/>
    </row>
    <row r="55973" spans="3:3">
      <c r="C55973" s="1"/>
    </row>
    <row r="55974" spans="3:3">
      <c r="C55974" s="1"/>
    </row>
    <row r="55975" spans="3:3">
      <c r="C55975" s="1"/>
    </row>
    <row r="55976" spans="3:3">
      <c r="C55976" s="1"/>
    </row>
    <row r="55977" spans="3:3">
      <c r="C55977" s="1"/>
    </row>
    <row r="55978" spans="3:3">
      <c r="C55978" s="1"/>
    </row>
    <row r="55979" spans="3:3">
      <c r="C55979" s="1"/>
    </row>
    <row r="55980" spans="3:3">
      <c r="C55980" s="1"/>
    </row>
    <row r="55981" spans="3:3">
      <c r="C55981" s="1"/>
    </row>
    <row r="55982" spans="3:3">
      <c r="C55982" s="1"/>
    </row>
    <row r="55983" spans="3:3">
      <c r="C55983" s="1"/>
    </row>
    <row r="55984" spans="3:3">
      <c r="C55984" s="1"/>
    </row>
    <row r="55985" spans="3:3">
      <c r="C55985" s="1"/>
    </row>
    <row r="55986" spans="3:3">
      <c r="C55986" s="1"/>
    </row>
    <row r="55987" spans="3:3">
      <c r="C55987" s="1"/>
    </row>
    <row r="55988" spans="3:3">
      <c r="C55988" s="1"/>
    </row>
    <row r="55989" spans="3:3">
      <c r="C55989" s="1"/>
    </row>
    <row r="55990" spans="3:3">
      <c r="C55990" s="1"/>
    </row>
    <row r="55991" spans="3:3">
      <c r="C55991" s="1"/>
    </row>
    <row r="55992" spans="3:3">
      <c r="C55992" s="1"/>
    </row>
    <row r="55993" spans="3:3">
      <c r="C55993" s="1"/>
    </row>
    <row r="55994" spans="3:3">
      <c r="C55994" s="1"/>
    </row>
    <row r="55995" spans="3:3">
      <c r="C55995" s="1"/>
    </row>
    <row r="55996" spans="3:3">
      <c r="C55996" s="1"/>
    </row>
    <row r="55997" spans="3:3">
      <c r="C55997" s="1"/>
    </row>
    <row r="55998" spans="3:3">
      <c r="C55998" s="1"/>
    </row>
    <row r="55999" spans="3:3">
      <c r="C55999" s="1"/>
    </row>
    <row r="56000" spans="3:3">
      <c r="C56000" s="1"/>
    </row>
    <row r="56001" spans="3:3">
      <c r="C56001" s="1"/>
    </row>
    <row r="56002" spans="3:3">
      <c r="C56002" s="1"/>
    </row>
    <row r="56003" spans="3:3">
      <c r="C56003" s="1"/>
    </row>
    <row r="56004" spans="3:3">
      <c r="C56004" s="1"/>
    </row>
    <row r="56005" spans="3:3">
      <c r="C56005" s="1"/>
    </row>
    <row r="56006" spans="3:3">
      <c r="C56006" s="1"/>
    </row>
    <row r="56007" spans="3:3">
      <c r="C56007" s="1"/>
    </row>
    <row r="56008" spans="3:3">
      <c r="C56008" s="1"/>
    </row>
    <row r="56009" spans="3:3">
      <c r="C56009" s="1"/>
    </row>
    <row r="56010" spans="3:3">
      <c r="C56010" s="1"/>
    </row>
    <row r="56011" spans="3:3">
      <c r="C56011" s="1"/>
    </row>
    <row r="56012" spans="3:3">
      <c r="C56012" s="1"/>
    </row>
    <row r="56013" spans="3:3">
      <c r="C56013" s="1"/>
    </row>
    <row r="56014" spans="3:3">
      <c r="C56014" s="1"/>
    </row>
    <row r="56015" spans="3:3">
      <c r="C56015" s="1"/>
    </row>
    <row r="56016" spans="3:3">
      <c r="C56016" s="1"/>
    </row>
    <row r="56017" spans="3:3">
      <c r="C56017" s="1"/>
    </row>
    <row r="56018" spans="3:3">
      <c r="C56018" s="1"/>
    </row>
    <row r="56019" spans="3:3">
      <c r="C56019" s="1"/>
    </row>
    <row r="56020" spans="3:3">
      <c r="C56020" s="1"/>
    </row>
    <row r="56021" spans="3:3">
      <c r="C56021" s="1"/>
    </row>
    <row r="56022" spans="3:3">
      <c r="C56022" s="1"/>
    </row>
    <row r="56023" spans="3:3">
      <c r="C56023" s="1"/>
    </row>
    <row r="56024" spans="3:3">
      <c r="C56024" s="1"/>
    </row>
    <row r="56025" spans="3:3">
      <c r="C56025" s="1"/>
    </row>
    <row r="56026" spans="3:3">
      <c r="C56026" s="1"/>
    </row>
    <row r="56027" spans="3:3">
      <c r="C56027" s="1"/>
    </row>
    <row r="56028" spans="3:3">
      <c r="C56028" s="1"/>
    </row>
    <row r="56029" spans="3:3">
      <c r="C56029" s="1"/>
    </row>
    <row r="56030" spans="3:3">
      <c r="C56030" s="1"/>
    </row>
    <row r="56031" spans="3:3">
      <c r="C56031" s="1"/>
    </row>
    <row r="56032" spans="3:3">
      <c r="C56032" s="1"/>
    </row>
    <row r="56033" spans="3:3">
      <c r="C56033" s="1"/>
    </row>
    <row r="56034" spans="3:3">
      <c r="C56034" s="1"/>
    </row>
    <row r="56035" spans="3:3">
      <c r="C56035" s="1"/>
    </row>
    <row r="56036" spans="3:3">
      <c r="C56036" s="1"/>
    </row>
    <row r="56037" spans="3:3">
      <c r="C56037" s="1"/>
    </row>
    <row r="56038" spans="3:3">
      <c r="C56038" s="1"/>
    </row>
    <row r="56039" spans="3:3">
      <c r="C56039" s="1"/>
    </row>
    <row r="56040" spans="3:3">
      <c r="C56040" s="1"/>
    </row>
    <row r="56041" spans="3:3">
      <c r="C56041" s="1"/>
    </row>
    <row r="56042" spans="3:3">
      <c r="C56042" s="1"/>
    </row>
    <row r="56043" spans="3:3">
      <c r="C56043" s="1"/>
    </row>
    <row r="56044" spans="3:3">
      <c r="C56044" s="1"/>
    </row>
    <row r="56045" spans="3:3">
      <c r="C56045" s="1"/>
    </row>
    <row r="56046" spans="3:3">
      <c r="C56046" s="1"/>
    </row>
    <row r="56047" spans="3:3">
      <c r="C56047" s="1"/>
    </row>
    <row r="56048" spans="3:3">
      <c r="C56048" s="1"/>
    </row>
    <row r="56049" spans="3:3">
      <c r="C56049" s="1"/>
    </row>
    <row r="56050" spans="3:3">
      <c r="C56050" s="1"/>
    </row>
    <row r="56051" spans="3:3">
      <c r="C56051" s="1"/>
    </row>
    <row r="56052" spans="3:3">
      <c r="C56052" s="1"/>
    </row>
    <row r="56053" spans="3:3">
      <c r="C56053" s="1"/>
    </row>
    <row r="56054" spans="3:3">
      <c r="C56054" s="1"/>
    </row>
    <row r="56055" spans="3:3">
      <c r="C56055" s="1"/>
    </row>
    <row r="56056" spans="3:3">
      <c r="C56056" s="1"/>
    </row>
    <row r="56057" spans="3:3">
      <c r="C56057" s="1"/>
    </row>
    <row r="56058" spans="3:3">
      <c r="C56058" s="1"/>
    </row>
    <row r="56059" spans="3:3">
      <c r="C56059" s="1"/>
    </row>
    <row r="56060" spans="3:3">
      <c r="C56060" s="1"/>
    </row>
    <row r="56061" spans="3:3">
      <c r="C56061" s="1"/>
    </row>
    <row r="56062" spans="3:3">
      <c r="C56062" s="1"/>
    </row>
    <row r="56063" spans="3:3">
      <c r="C56063" s="1"/>
    </row>
    <row r="56064" spans="3:3">
      <c r="C56064" s="1"/>
    </row>
    <row r="56065" spans="3:3">
      <c r="C56065" s="1"/>
    </row>
    <row r="56066" spans="3:3">
      <c r="C56066" s="1"/>
    </row>
    <row r="56067" spans="3:3">
      <c r="C56067" s="1"/>
    </row>
    <row r="56068" spans="3:3">
      <c r="C56068" s="1"/>
    </row>
    <row r="56069" spans="3:3">
      <c r="C56069" s="1"/>
    </row>
    <row r="56070" spans="3:3">
      <c r="C56070" s="1"/>
    </row>
    <row r="56071" spans="3:3">
      <c r="C56071" s="1"/>
    </row>
    <row r="56072" spans="3:3">
      <c r="C56072" s="1"/>
    </row>
    <row r="56073" spans="3:3">
      <c r="C56073" s="1"/>
    </row>
    <row r="56074" spans="3:3">
      <c r="C56074" s="1"/>
    </row>
    <row r="56075" spans="3:3">
      <c r="C56075" s="1"/>
    </row>
    <row r="56076" spans="3:3">
      <c r="C56076" s="1"/>
    </row>
    <row r="56077" spans="3:3">
      <c r="C56077" s="1"/>
    </row>
    <row r="56078" spans="3:3">
      <c r="C56078" s="1"/>
    </row>
    <row r="56079" spans="3:3">
      <c r="C56079" s="1"/>
    </row>
    <row r="56080" spans="3:3">
      <c r="C56080" s="1"/>
    </row>
    <row r="56081" spans="3:3">
      <c r="C56081" s="1"/>
    </row>
    <row r="56082" spans="3:3">
      <c r="C56082" s="1"/>
    </row>
    <row r="56083" spans="3:3">
      <c r="C56083" s="1"/>
    </row>
    <row r="56084" spans="3:3">
      <c r="C56084" s="1"/>
    </row>
    <row r="56085" spans="3:3">
      <c r="C56085" s="1"/>
    </row>
    <row r="56086" spans="3:3">
      <c r="C56086" s="1"/>
    </row>
    <row r="56087" spans="3:3">
      <c r="C56087" s="1"/>
    </row>
    <row r="56088" spans="3:3">
      <c r="C56088" s="1"/>
    </row>
    <row r="56089" spans="3:3">
      <c r="C56089" s="1"/>
    </row>
    <row r="56090" spans="3:3">
      <c r="C56090" s="1"/>
    </row>
    <row r="56091" spans="3:3">
      <c r="C56091" s="1"/>
    </row>
    <row r="56092" spans="3:3">
      <c r="C56092" s="1"/>
    </row>
    <row r="56093" spans="3:3">
      <c r="C56093" s="1"/>
    </row>
    <row r="56094" spans="3:3">
      <c r="C56094" s="1"/>
    </row>
    <row r="56095" spans="3:3">
      <c r="C56095" s="1"/>
    </row>
    <row r="56096" spans="3:3">
      <c r="C56096" s="1"/>
    </row>
    <row r="56097" spans="3:3">
      <c r="C56097" s="1"/>
    </row>
    <row r="56098" spans="3:3">
      <c r="C56098" s="1"/>
    </row>
    <row r="56099" spans="3:3">
      <c r="C56099" s="1"/>
    </row>
    <row r="56100" spans="3:3">
      <c r="C56100" s="1"/>
    </row>
    <row r="56101" spans="3:3">
      <c r="C56101" s="1"/>
    </row>
    <row r="56102" spans="3:3">
      <c r="C56102" s="1"/>
    </row>
    <row r="56103" spans="3:3">
      <c r="C56103" s="1"/>
    </row>
    <row r="56104" spans="3:3">
      <c r="C56104" s="1"/>
    </row>
    <row r="56105" spans="3:3">
      <c r="C56105" s="1"/>
    </row>
    <row r="56106" spans="3:3">
      <c r="C56106" s="1"/>
    </row>
    <row r="56107" spans="3:3">
      <c r="C56107" s="1"/>
    </row>
    <row r="56108" spans="3:3">
      <c r="C56108" s="1"/>
    </row>
    <row r="56109" spans="3:3">
      <c r="C56109" s="1"/>
    </row>
    <row r="56110" spans="3:3">
      <c r="C56110" s="1"/>
    </row>
    <row r="56111" spans="3:3">
      <c r="C56111" s="1"/>
    </row>
    <row r="56112" spans="3:3">
      <c r="C56112" s="1"/>
    </row>
    <row r="56113" spans="3:3">
      <c r="C56113" s="1"/>
    </row>
    <row r="56114" spans="3:3">
      <c r="C56114" s="1"/>
    </row>
    <row r="56115" spans="3:3">
      <c r="C56115" s="1"/>
    </row>
    <row r="56116" spans="3:3">
      <c r="C56116" s="1"/>
    </row>
    <row r="56117" spans="3:3">
      <c r="C56117" s="1"/>
    </row>
    <row r="56118" spans="3:3">
      <c r="C56118" s="1"/>
    </row>
    <row r="56119" spans="3:3">
      <c r="C56119" s="1"/>
    </row>
    <row r="56120" spans="3:3">
      <c r="C56120" s="1"/>
    </row>
    <row r="56121" spans="3:3">
      <c r="C56121" s="1"/>
    </row>
    <row r="56122" spans="3:3">
      <c r="C56122" s="1"/>
    </row>
    <row r="56123" spans="3:3">
      <c r="C56123" s="1"/>
    </row>
    <row r="56124" spans="3:3">
      <c r="C56124" s="1"/>
    </row>
    <row r="56125" spans="3:3">
      <c r="C56125" s="1"/>
    </row>
    <row r="56126" spans="3:3">
      <c r="C56126" s="1"/>
    </row>
    <row r="56127" spans="3:3">
      <c r="C56127" s="1"/>
    </row>
    <row r="56128" spans="3:3">
      <c r="C56128" s="1"/>
    </row>
    <row r="56129" spans="3:3">
      <c r="C56129" s="1"/>
    </row>
    <row r="56130" spans="3:3">
      <c r="C56130" s="1"/>
    </row>
    <row r="56131" spans="3:3">
      <c r="C56131" s="1"/>
    </row>
    <row r="56132" spans="3:3">
      <c r="C56132" s="1"/>
    </row>
    <row r="56133" spans="3:3">
      <c r="C56133" s="1"/>
    </row>
    <row r="56134" spans="3:3">
      <c r="C56134" s="1"/>
    </row>
    <row r="56135" spans="3:3">
      <c r="C56135" s="1"/>
    </row>
    <row r="56136" spans="3:3">
      <c r="C56136" s="1"/>
    </row>
    <row r="56137" spans="3:3">
      <c r="C56137" s="1"/>
    </row>
    <row r="56138" spans="3:3">
      <c r="C56138" s="1"/>
    </row>
    <row r="56139" spans="3:3">
      <c r="C56139" s="1"/>
    </row>
    <row r="56140" spans="3:3">
      <c r="C56140" s="1"/>
    </row>
    <row r="56141" spans="3:3">
      <c r="C56141" s="1"/>
    </row>
    <row r="56142" spans="3:3">
      <c r="C56142" s="1"/>
    </row>
    <row r="56143" spans="3:3">
      <c r="C56143" s="1"/>
    </row>
    <row r="56144" spans="3:3">
      <c r="C56144" s="1"/>
    </row>
    <row r="56145" spans="3:3">
      <c r="C56145" s="1"/>
    </row>
    <row r="56146" spans="3:3">
      <c r="C56146" s="1"/>
    </row>
    <row r="56147" spans="3:3">
      <c r="C56147" s="1"/>
    </row>
    <row r="56148" spans="3:3">
      <c r="C56148" s="1"/>
    </row>
    <row r="56149" spans="3:3">
      <c r="C56149" s="1"/>
    </row>
    <row r="56150" spans="3:3">
      <c r="C56150" s="1"/>
    </row>
    <row r="56151" spans="3:3">
      <c r="C56151" s="1"/>
    </row>
    <row r="56152" spans="3:3">
      <c r="C56152" s="1"/>
    </row>
    <row r="56153" spans="3:3">
      <c r="C56153" s="1"/>
    </row>
    <row r="56154" spans="3:3">
      <c r="C56154" s="1"/>
    </row>
    <row r="56155" spans="3:3">
      <c r="C56155" s="1"/>
    </row>
    <row r="56156" spans="3:3">
      <c r="C56156" s="1"/>
    </row>
    <row r="56157" spans="3:3">
      <c r="C56157" s="1"/>
    </row>
    <row r="56158" spans="3:3">
      <c r="C56158" s="1"/>
    </row>
    <row r="56159" spans="3:3">
      <c r="C56159" s="1"/>
    </row>
    <row r="56160" spans="3:3">
      <c r="C56160" s="1"/>
    </row>
    <row r="56161" spans="3:3">
      <c r="C56161" s="1"/>
    </row>
    <row r="56162" spans="3:3">
      <c r="C56162" s="1"/>
    </row>
    <row r="56163" spans="3:3">
      <c r="C56163" s="1"/>
    </row>
    <row r="56164" spans="3:3">
      <c r="C56164" s="1"/>
    </row>
    <row r="56165" spans="3:3">
      <c r="C56165" s="1"/>
    </row>
    <row r="56166" spans="3:3">
      <c r="C56166" s="1"/>
    </row>
    <row r="56167" spans="3:3">
      <c r="C56167" s="1"/>
    </row>
    <row r="56168" spans="3:3">
      <c r="C56168" s="1"/>
    </row>
    <row r="56169" spans="3:3">
      <c r="C56169" s="1"/>
    </row>
    <row r="56170" spans="3:3">
      <c r="C56170" s="1"/>
    </row>
    <row r="56171" spans="3:3">
      <c r="C56171" s="1"/>
    </row>
    <row r="56172" spans="3:3">
      <c r="C56172" s="1"/>
    </row>
    <row r="56173" spans="3:3">
      <c r="C56173" s="1"/>
    </row>
    <row r="56174" spans="3:3">
      <c r="C56174" s="1"/>
    </row>
    <row r="56175" spans="3:3">
      <c r="C56175" s="1"/>
    </row>
    <row r="56176" spans="3:3">
      <c r="C56176" s="1"/>
    </row>
    <row r="56177" spans="3:3">
      <c r="C56177" s="1"/>
    </row>
    <row r="56178" spans="3:3">
      <c r="C56178" s="1"/>
    </row>
    <row r="56179" spans="3:3">
      <c r="C56179" s="1"/>
    </row>
    <row r="56180" spans="3:3">
      <c r="C56180" s="1"/>
    </row>
    <row r="56181" spans="3:3">
      <c r="C56181" s="1"/>
    </row>
    <row r="56182" spans="3:3">
      <c r="C56182" s="1"/>
    </row>
    <row r="56183" spans="3:3">
      <c r="C56183" s="1"/>
    </row>
    <row r="56184" spans="3:3">
      <c r="C56184" s="1"/>
    </row>
    <row r="56185" spans="3:3">
      <c r="C56185" s="1"/>
    </row>
    <row r="56186" spans="3:3">
      <c r="C56186" s="1"/>
    </row>
    <row r="56187" spans="3:3">
      <c r="C56187" s="1"/>
    </row>
    <row r="56188" spans="3:3">
      <c r="C56188" s="1"/>
    </row>
    <row r="56189" spans="3:3">
      <c r="C56189" s="1"/>
    </row>
    <row r="56190" spans="3:3">
      <c r="C56190" s="1"/>
    </row>
    <row r="56191" spans="3:3">
      <c r="C56191" s="1"/>
    </row>
    <row r="56192" spans="3:3">
      <c r="C56192" s="1"/>
    </row>
    <row r="56193" spans="3:3">
      <c r="C56193" s="1"/>
    </row>
    <row r="56194" spans="3:3">
      <c r="C56194" s="1"/>
    </row>
    <row r="56195" spans="3:3">
      <c r="C56195" s="1"/>
    </row>
    <row r="56196" spans="3:3">
      <c r="C56196" s="1"/>
    </row>
    <row r="56197" spans="3:3">
      <c r="C56197" s="1"/>
    </row>
    <row r="56198" spans="3:3">
      <c r="C56198" s="1"/>
    </row>
    <row r="56199" spans="3:3">
      <c r="C56199" s="1"/>
    </row>
    <row r="56200" spans="3:3">
      <c r="C56200" s="1"/>
    </row>
    <row r="56201" spans="3:3">
      <c r="C56201" s="1"/>
    </row>
    <row r="56202" spans="3:3">
      <c r="C56202" s="1"/>
    </row>
    <row r="56203" spans="3:3">
      <c r="C56203" s="1"/>
    </row>
    <row r="56204" spans="3:3">
      <c r="C56204" s="1"/>
    </row>
    <row r="56205" spans="3:3">
      <c r="C56205" s="1"/>
    </row>
    <row r="56206" spans="3:3">
      <c r="C56206" s="1"/>
    </row>
    <row r="56207" spans="3:3">
      <c r="C56207" s="1"/>
    </row>
    <row r="56208" spans="3:3">
      <c r="C56208" s="1"/>
    </row>
    <row r="56209" spans="3:3">
      <c r="C56209" s="1"/>
    </row>
    <row r="56210" spans="3:3">
      <c r="C56210" s="1"/>
    </row>
    <row r="56211" spans="3:3">
      <c r="C56211" s="1"/>
    </row>
    <row r="56212" spans="3:3">
      <c r="C56212" s="1"/>
    </row>
    <row r="56213" spans="3:3">
      <c r="C56213" s="1"/>
    </row>
    <row r="56214" spans="3:3">
      <c r="C56214" s="1"/>
    </row>
    <row r="56215" spans="3:3">
      <c r="C56215" s="1"/>
    </row>
    <row r="56216" spans="3:3">
      <c r="C56216" s="1"/>
    </row>
    <row r="56217" spans="3:3">
      <c r="C56217" s="1"/>
    </row>
    <row r="56218" spans="3:3">
      <c r="C56218" s="1"/>
    </row>
    <row r="56219" spans="3:3">
      <c r="C56219" s="1"/>
    </row>
    <row r="56220" spans="3:3">
      <c r="C56220" s="1"/>
    </row>
    <row r="56221" spans="3:3">
      <c r="C56221" s="1"/>
    </row>
    <row r="56222" spans="3:3">
      <c r="C56222" s="1"/>
    </row>
    <row r="56223" spans="3:3">
      <c r="C56223" s="1"/>
    </row>
    <row r="56224" spans="3:3">
      <c r="C56224" s="1"/>
    </row>
    <row r="56225" spans="3:3">
      <c r="C56225" s="1"/>
    </row>
    <row r="56226" spans="3:3">
      <c r="C56226" s="1"/>
    </row>
    <row r="56227" spans="3:3">
      <c r="C56227" s="1"/>
    </row>
    <row r="56228" spans="3:3">
      <c r="C56228" s="1"/>
    </row>
    <row r="56229" spans="3:3">
      <c r="C56229" s="1"/>
    </row>
    <row r="56230" spans="3:3">
      <c r="C56230" s="1"/>
    </row>
    <row r="56231" spans="3:3">
      <c r="C56231" s="1"/>
    </row>
    <row r="56232" spans="3:3">
      <c r="C56232" s="1"/>
    </row>
    <row r="56233" spans="3:3">
      <c r="C56233" s="1"/>
    </row>
    <row r="56234" spans="3:3">
      <c r="C56234" s="1"/>
    </row>
    <row r="56235" spans="3:3">
      <c r="C56235" s="1"/>
    </row>
    <row r="56236" spans="3:3">
      <c r="C56236" s="1"/>
    </row>
    <row r="56237" spans="3:3">
      <c r="C56237" s="1"/>
    </row>
    <row r="56238" spans="3:3">
      <c r="C56238" s="1"/>
    </row>
    <row r="56239" spans="3:3">
      <c r="C56239" s="1"/>
    </row>
    <row r="56240" spans="3:3">
      <c r="C56240" s="1"/>
    </row>
    <row r="56241" spans="3:3">
      <c r="C56241" s="1"/>
    </row>
    <row r="56242" spans="3:3">
      <c r="C56242" s="1"/>
    </row>
    <row r="56243" spans="3:3">
      <c r="C56243" s="1"/>
    </row>
    <row r="56244" spans="3:3">
      <c r="C56244" s="1"/>
    </row>
    <row r="56245" spans="3:3">
      <c r="C56245" s="1"/>
    </row>
    <row r="56246" spans="3:3">
      <c r="C56246" s="1"/>
    </row>
    <row r="56247" spans="3:3">
      <c r="C56247" s="1"/>
    </row>
    <row r="56248" spans="3:3">
      <c r="C56248" s="1"/>
    </row>
    <row r="56249" spans="3:3">
      <c r="C56249" s="1"/>
    </row>
    <row r="56250" spans="3:3">
      <c r="C56250" s="1"/>
    </row>
    <row r="56251" spans="3:3">
      <c r="C56251" s="1"/>
    </row>
    <row r="56252" spans="3:3">
      <c r="C56252" s="1"/>
    </row>
    <row r="56253" spans="3:3">
      <c r="C56253" s="1"/>
    </row>
    <row r="56254" spans="3:3">
      <c r="C56254" s="1"/>
    </row>
    <row r="56255" spans="3:3">
      <c r="C56255" s="1"/>
    </row>
    <row r="56256" spans="3:3">
      <c r="C56256" s="1"/>
    </row>
    <row r="56257" spans="3:3">
      <c r="C56257" s="1"/>
    </row>
    <row r="56258" spans="3:3">
      <c r="C56258" s="1"/>
    </row>
    <row r="56259" spans="3:3">
      <c r="C56259" s="1"/>
    </row>
    <row r="56260" spans="3:3">
      <c r="C56260" s="1"/>
    </row>
    <row r="56261" spans="3:3">
      <c r="C56261" s="1"/>
    </row>
    <row r="56262" spans="3:3">
      <c r="C56262" s="1"/>
    </row>
    <row r="56263" spans="3:3">
      <c r="C56263" s="1"/>
    </row>
    <row r="56264" spans="3:3">
      <c r="C56264" s="1"/>
    </row>
    <row r="56265" spans="3:3">
      <c r="C56265" s="1"/>
    </row>
    <row r="56266" spans="3:3">
      <c r="C56266" s="1"/>
    </row>
    <row r="56267" spans="3:3">
      <c r="C56267" s="1"/>
    </row>
    <row r="56268" spans="3:3">
      <c r="C56268" s="1"/>
    </row>
    <row r="56269" spans="3:3">
      <c r="C56269" s="1"/>
    </row>
    <row r="56270" spans="3:3">
      <c r="C56270" s="1"/>
    </row>
    <row r="56271" spans="3:3">
      <c r="C56271" s="1"/>
    </row>
    <row r="56272" spans="3:3">
      <c r="C56272" s="1"/>
    </row>
    <row r="56273" spans="3:3">
      <c r="C56273" s="1"/>
    </row>
    <row r="56274" spans="3:3">
      <c r="C56274" s="1"/>
    </row>
    <row r="56275" spans="3:3">
      <c r="C56275" s="1"/>
    </row>
    <row r="56276" spans="3:3">
      <c r="C56276" s="1"/>
    </row>
    <row r="56277" spans="3:3">
      <c r="C56277" s="1"/>
    </row>
    <row r="56278" spans="3:3">
      <c r="C56278" s="1"/>
    </row>
    <row r="56279" spans="3:3">
      <c r="C56279" s="1"/>
    </row>
    <row r="56280" spans="3:3">
      <c r="C56280" s="1"/>
    </row>
    <row r="56281" spans="3:3">
      <c r="C56281" s="1"/>
    </row>
    <row r="56282" spans="3:3">
      <c r="C56282" s="1"/>
    </row>
    <row r="56283" spans="3:3">
      <c r="C56283" s="1"/>
    </row>
    <row r="56284" spans="3:3">
      <c r="C56284" s="1"/>
    </row>
    <row r="56285" spans="3:3">
      <c r="C56285" s="1"/>
    </row>
    <row r="56286" spans="3:3">
      <c r="C56286" s="1"/>
    </row>
    <row r="56287" spans="3:3">
      <c r="C56287" s="1"/>
    </row>
    <row r="56288" spans="3:3">
      <c r="C56288" s="1"/>
    </row>
    <row r="56289" spans="3:3">
      <c r="C56289" s="1"/>
    </row>
    <row r="56290" spans="3:3">
      <c r="C56290" s="1"/>
    </row>
    <row r="56291" spans="3:3">
      <c r="C56291" s="1"/>
    </row>
    <row r="56292" spans="3:3">
      <c r="C56292" s="1"/>
    </row>
    <row r="56293" spans="3:3">
      <c r="C56293" s="1"/>
    </row>
    <row r="56294" spans="3:3">
      <c r="C56294" s="1"/>
    </row>
    <row r="56295" spans="3:3">
      <c r="C56295" s="1"/>
    </row>
    <row r="56296" spans="3:3">
      <c r="C56296" s="1"/>
    </row>
    <row r="56297" spans="3:3">
      <c r="C56297" s="1"/>
    </row>
    <row r="56298" spans="3:3">
      <c r="C56298" s="1"/>
    </row>
    <row r="56299" spans="3:3">
      <c r="C56299" s="1"/>
    </row>
    <row r="56300" spans="3:3">
      <c r="C56300" s="1"/>
    </row>
    <row r="56301" spans="3:3">
      <c r="C56301" s="1"/>
    </row>
    <row r="56302" spans="3:3">
      <c r="C56302" s="1"/>
    </row>
    <row r="56303" spans="3:3">
      <c r="C56303" s="1"/>
    </row>
    <row r="56304" spans="3:3">
      <c r="C56304" s="1"/>
    </row>
    <row r="56305" spans="3:3">
      <c r="C56305" s="1"/>
    </row>
    <row r="56306" spans="3:3">
      <c r="C56306" s="1"/>
    </row>
    <row r="56307" spans="3:3">
      <c r="C56307" s="1"/>
    </row>
    <row r="56308" spans="3:3">
      <c r="C56308" s="1"/>
    </row>
    <row r="56309" spans="3:3">
      <c r="C56309" s="1"/>
    </row>
    <row r="56310" spans="3:3">
      <c r="C56310" s="1"/>
    </row>
    <row r="56311" spans="3:3">
      <c r="C56311" s="1"/>
    </row>
    <row r="56312" spans="3:3">
      <c r="C56312" s="1"/>
    </row>
    <row r="56313" spans="3:3">
      <c r="C56313" s="1"/>
    </row>
    <row r="56314" spans="3:3">
      <c r="C56314" s="1"/>
    </row>
    <row r="56315" spans="3:3">
      <c r="C56315" s="1"/>
    </row>
    <row r="56316" spans="3:3">
      <c r="C56316" s="1"/>
    </row>
    <row r="56317" spans="3:3">
      <c r="C56317" s="1"/>
    </row>
    <row r="56318" spans="3:3">
      <c r="C56318" s="1"/>
    </row>
    <row r="56319" spans="3:3">
      <c r="C56319" s="1"/>
    </row>
    <row r="56320" spans="3:3">
      <c r="C56320" s="1"/>
    </row>
    <row r="56321" spans="3:3">
      <c r="C56321" s="1"/>
    </row>
    <row r="56322" spans="3:3">
      <c r="C56322" s="1"/>
    </row>
    <row r="56323" spans="3:3">
      <c r="C56323" s="1"/>
    </row>
    <row r="56324" spans="3:3">
      <c r="C56324" s="1"/>
    </row>
    <row r="56325" spans="3:3">
      <c r="C56325" s="1"/>
    </row>
    <row r="56326" spans="3:3">
      <c r="C56326" s="1"/>
    </row>
    <row r="56327" spans="3:3">
      <c r="C56327" s="1"/>
    </row>
    <row r="56328" spans="3:3">
      <c r="C56328" s="1"/>
    </row>
    <row r="56329" spans="3:3">
      <c r="C56329" s="1"/>
    </row>
    <row r="56330" spans="3:3">
      <c r="C56330" s="1"/>
    </row>
    <row r="56331" spans="3:3">
      <c r="C56331" s="1"/>
    </row>
    <row r="56332" spans="3:3">
      <c r="C56332" s="1"/>
    </row>
    <row r="56333" spans="3:3">
      <c r="C56333" s="1"/>
    </row>
    <row r="56334" spans="3:3">
      <c r="C56334" s="1"/>
    </row>
    <row r="56335" spans="3:3">
      <c r="C56335" s="1"/>
    </row>
    <row r="56336" spans="3:3">
      <c r="C56336" s="1"/>
    </row>
    <row r="56337" spans="3:3">
      <c r="C56337" s="1"/>
    </row>
    <row r="56338" spans="3:3">
      <c r="C56338" s="1"/>
    </row>
    <row r="56339" spans="3:3">
      <c r="C56339" s="1"/>
    </row>
    <row r="56340" spans="3:3">
      <c r="C56340" s="1"/>
    </row>
    <row r="56341" spans="3:3">
      <c r="C56341" s="1"/>
    </row>
    <row r="56342" spans="3:3">
      <c r="C56342" s="1"/>
    </row>
    <row r="56343" spans="3:3">
      <c r="C56343" s="1"/>
    </row>
    <row r="56344" spans="3:3">
      <c r="C56344" s="1"/>
    </row>
    <row r="56345" spans="3:3">
      <c r="C56345" s="1"/>
    </row>
    <row r="56346" spans="3:3">
      <c r="C56346" s="1"/>
    </row>
    <row r="56347" spans="3:3">
      <c r="C56347" s="1"/>
    </row>
    <row r="56348" spans="3:3">
      <c r="C56348" s="1"/>
    </row>
    <row r="56349" spans="3:3">
      <c r="C56349" s="1"/>
    </row>
    <row r="56350" spans="3:3">
      <c r="C56350" s="1"/>
    </row>
    <row r="56351" spans="3:3">
      <c r="C56351" s="1"/>
    </row>
    <row r="56352" spans="3:3">
      <c r="C56352" s="1"/>
    </row>
    <row r="56353" spans="3:3">
      <c r="C56353" s="1"/>
    </row>
    <row r="56354" spans="3:3">
      <c r="C56354" s="1"/>
    </row>
    <row r="56355" spans="3:3">
      <c r="C56355" s="1"/>
    </row>
    <row r="56356" spans="3:3">
      <c r="C56356" s="1"/>
    </row>
    <row r="56357" spans="3:3">
      <c r="C56357" s="1"/>
    </row>
    <row r="56358" spans="3:3">
      <c r="C56358" s="1"/>
    </row>
    <row r="56359" spans="3:3">
      <c r="C56359" s="1"/>
    </row>
    <row r="56360" spans="3:3">
      <c r="C56360" s="1"/>
    </row>
    <row r="56361" spans="3:3">
      <c r="C56361" s="1"/>
    </row>
    <row r="56362" spans="3:3">
      <c r="C56362" s="1"/>
    </row>
    <row r="56363" spans="3:3">
      <c r="C56363" s="1"/>
    </row>
    <row r="56364" spans="3:3">
      <c r="C56364" s="1"/>
    </row>
    <row r="56365" spans="3:3">
      <c r="C56365" s="1"/>
    </row>
    <row r="56366" spans="3:3">
      <c r="C56366" s="1"/>
    </row>
    <row r="56367" spans="3:3">
      <c r="C56367" s="1"/>
    </row>
    <row r="56368" spans="3:3">
      <c r="C56368" s="1"/>
    </row>
    <row r="56369" spans="3:3">
      <c r="C56369" s="1"/>
    </row>
    <row r="56370" spans="3:3">
      <c r="C56370" s="1"/>
    </row>
    <row r="56371" spans="3:3">
      <c r="C56371" s="1"/>
    </row>
    <row r="56372" spans="3:3">
      <c r="C56372" s="1"/>
    </row>
    <row r="56373" spans="3:3">
      <c r="C56373" s="1"/>
    </row>
    <row r="56374" spans="3:3">
      <c r="C56374" s="1"/>
    </row>
    <row r="56375" spans="3:3">
      <c r="C56375" s="1"/>
    </row>
    <row r="56376" spans="3:3">
      <c r="C56376" s="1"/>
    </row>
    <row r="56377" spans="3:3">
      <c r="C56377" s="1"/>
    </row>
    <row r="56378" spans="3:3">
      <c r="C56378" s="1"/>
    </row>
    <row r="56379" spans="3:3">
      <c r="C56379" s="1"/>
    </row>
    <row r="56380" spans="3:3">
      <c r="C56380" s="1"/>
    </row>
    <row r="56381" spans="3:3">
      <c r="C56381" s="1"/>
    </row>
    <row r="56382" spans="3:3">
      <c r="C56382" s="1"/>
    </row>
    <row r="56383" spans="3:3">
      <c r="C56383" s="1"/>
    </row>
    <row r="56384" spans="3:3">
      <c r="C56384" s="1"/>
    </row>
    <row r="56385" spans="3:3">
      <c r="C56385" s="1"/>
    </row>
    <row r="56386" spans="3:3">
      <c r="C56386" s="1"/>
    </row>
    <row r="56387" spans="3:3">
      <c r="C56387" s="1"/>
    </row>
    <row r="56388" spans="3:3">
      <c r="C56388" s="1"/>
    </row>
    <row r="56389" spans="3:3">
      <c r="C56389" s="1"/>
    </row>
    <row r="56390" spans="3:3">
      <c r="C56390" s="1"/>
    </row>
    <row r="56391" spans="3:3">
      <c r="C56391" s="1"/>
    </row>
    <row r="56392" spans="3:3">
      <c r="C56392" s="1"/>
    </row>
    <row r="56393" spans="3:3">
      <c r="C56393" s="1"/>
    </row>
    <row r="56394" spans="3:3">
      <c r="C56394" s="1"/>
    </row>
    <row r="56395" spans="3:3">
      <c r="C56395" s="1"/>
    </row>
    <row r="56396" spans="3:3">
      <c r="C56396" s="1"/>
    </row>
    <row r="56397" spans="3:3">
      <c r="C56397" s="1"/>
    </row>
    <row r="56398" spans="3:3">
      <c r="C56398" s="1"/>
    </row>
    <row r="56399" spans="3:3">
      <c r="C56399" s="1"/>
    </row>
    <row r="56400" spans="3:3">
      <c r="C56400" s="1"/>
    </row>
    <row r="56401" spans="3:3">
      <c r="C56401" s="1"/>
    </row>
    <row r="56402" spans="3:3">
      <c r="C56402" s="1"/>
    </row>
    <row r="56403" spans="3:3">
      <c r="C56403" s="1"/>
    </row>
    <row r="56404" spans="3:3">
      <c r="C56404" s="1"/>
    </row>
    <row r="56405" spans="3:3">
      <c r="C56405" s="1"/>
    </row>
    <row r="56406" spans="3:3">
      <c r="C56406" s="1"/>
    </row>
    <row r="56407" spans="3:3">
      <c r="C56407" s="1"/>
    </row>
    <row r="56408" spans="3:3">
      <c r="C56408" s="1"/>
    </row>
    <row r="56409" spans="3:3">
      <c r="C56409" s="1"/>
    </row>
    <row r="56410" spans="3:3">
      <c r="C56410" s="1"/>
    </row>
    <row r="56411" spans="3:3">
      <c r="C56411" s="1"/>
    </row>
    <row r="56412" spans="3:3">
      <c r="C56412" s="1"/>
    </row>
    <row r="56413" spans="3:3">
      <c r="C56413" s="1"/>
    </row>
    <row r="56414" spans="3:3">
      <c r="C56414" s="1"/>
    </row>
    <row r="56415" spans="3:3">
      <c r="C56415" s="1"/>
    </row>
    <row r="56416" spans="3:3">
      <c r="C56416" s="1"/>
    </row>
    <row r="56417" spans="3:3">
      <c r="C56417" s="1"/>
    </row>
    <row r="56418" spans="3:3">
      <c r="C56418" s="1"/>
    </row>
    <row r="56419" spans="3:3">
      <c r="C56419" s="1"/>
    </row>
    <row r="56420" spans="3:3">
      <c r="C56420" s="1"/>
    </row>
    <row r="56421" spans="3:3">
      <c r="C56421" s="1"/>
    </row>
    <row r="56422" spans="3:3">
      <c r="C56422" s="1"/>
    </row>
    <row r="56423" spans="3:3">
      <c r="C56423" s="1"/>
    </row>
    <row r="56424" spans="3:3">
      <c r="C56424" s="1"/>
    </row>
    <row r="56425" spans="3:3">
      <c r="C56425" s="1"/>
    </row>
    <row r="56426" spans="3:3">
      <c r="C56426" s="1"/>
    </row>
    <row r="56427" spans="3:3">
      <c r="C56427" s="1"/>
    </row>
    <row r="56428" spans="3:3">
      <c r="C56428" s="1"/>
    </row>
    <row r="56429" spans="3:3">
      <c r="C56429" s="1"/>
    </row>
    <row r="56430" spans="3:3">
      <c r="C56430" s="1"/>
    </row>
    <row r="56431" spans="3:3">
      <c r="C56431" s="1"/>
    </row>
    <row r="56432" spans="3:3">
      <c r="C56432" s="1"/>
    </row>
    <row r="56433" spans="3:3">
      <c r="C56433" s="1"/>
    </row>
    <row r="56434" spans="3:3">
      <c r="C56434" s="1"/>
    </row>
    <row r="56435" spans="3:3">
      <c r="C56435" s="1"/>
    </row>
    <row r="56436" spans="3:3">
      <c r="C56436" s="1"/>
    </row>
    <row r="56437" spans="3:3">
      <c r="C56437" s="1"/>
    </row>
    <row r="56438" spans="3:3">
      <c r="C56438" s="1"/>
    </row>
    <row r="56439" spans="3:3">
      <c r="C56439" s="1"/>
    </row>
    <row r="56440" spans="3:3">
      <c r="C56440" s="1"/>
    </row>
    <row r="56441" spans="3:3">
      <c r="C56441" s="1"/>
    </row>
    <row r="56442" spans="3:3">
      <c r="C56442" s="1"/>
    </row>
    <row r="56443" spans="3:3">
      <c r="C56443" s="1"/>
    </row>
    <row r="56444" spans="3:3">
      <c r="C56444" s="1"/>
    </row>
    <row r="56445" spans="3:3">
      <c r="C56445" s="1"/>
    </row>
    <row r="56446" spans="3:3">
      <c r="C56446" s="1"/>
    </row>
    <row r="56447" spans="3:3">
      <c r="C56447" s="1"/>
    </row>
    <row r="56448" spans="3:3">
      <c r="C56448" s="1"/>
    </row>
    <row r="56449" spans="3:3">
      <c r="C56449" s="1"/>
    </row>
    <row r="56450" spans="3:3">
      <c r="C56450" s="1"/>
    </row>
    <row r="56451" spans="3:3">
      <c r="C56451" s="1"/>
    </row>
    <row r="56452" spans="3:3">
      <c r="C56452" s="1"/>
    </row>
    <row r="56453" spans="3:3">
      <c r="C56453" s="1"/>
    </row>
    <row r="56454" spans="3:3">
      <c r="C56454" s="1"/>
    </row>
    <row r="56455" spans="3:3">
      <c r="C56455" s="1"/>
    </row>
    <row r="56456" spans="3:3">
      <c r="C56456" s="1"/>
    </row>
    <row r="56457" spans="3:3">
      <c r="C56457" s="1"/>
    </row>
    <row r="56458" spans="3:3">
      <c r="C56458" s="1"/>
    </row>
    <row r="56459" spans="3:3">
      <c r="C56459" s="1"/>
    </row>
    <row r="56460" spans="3:3">
      <c r="C56460" s="1"/>
    </row>
    <row r="56461" spans="3:3">
      <c r="C56461" s="1"/>
    </row>
    <row r="56462" spans="3:3">
      <c r="C56462" s="1"/>
    </row>
    <row r="56463" spans="3:3">
      <c r="C56463" s="1"/>
    </row>
    <row r="56464" spans="3:3">
      <c r="C56464" s="1"/>
    </row>
    <row r="56465" spans="3:3">
      <c r="C56465" s="1"/>
    </row>
    <row r="56466" spans="3:3">
      <c r="C56466" s="1"/>
    </row>
    <row r="56467" spans="3:3">
      <c r="C56467" s="1"/>
    </row>
    <row r="56468" spans="3:3">
      <c r="C56468" s="1"/>
    </row>
    <row r="56469" spans="3:3">
      <c r="C56469" s="1"/>
    </row>
    <row r="56470" spans="3:3">
      <c r="C56470" s="1"/>
    </row>
    <row r="56471" spans="3:3">
      <c r="C56471" s="1"/>
    </row>
    <row r="56472" spans="3:3">
      <c r="C56472" s="1"/>
    </row>
    <row r="56473" spans="3:3">
      <c r="C56473" s="1"/>
    </row>
    <row r="56474" spans="3:3">
      <c r="C56474" s="1"/>
    </row>
    <row r="56475" spans="3:3">
      <c r="C56475" s="1"/>
    </row>
    <row r="56476" spans="3:3">
      <c r="C56476" s="1"/>
    </row>
    <row r="56477" spans="3:3">
      <c r="C56477" s="1"/>
    </row>
    <row r="56478" spans="3:3">
      <c r="C56478" s="1"/>
    </row>
    <row r="56479" spans="3:3">
      <c r="C56479" s="1"/>
    </row>
    <row r="56480" spans="3:3">
      <c r="C56480" s="1"/>
    </row>
    <row r="56481" spans="3:3">
      <c r="C56481" s="1"/>
    </row>
    <row r="56482" spans="3:3">
      <c r="C56482" s="1"/>
    </row>
    <row r="56483" spans="3:3">
      <c r="C56483" s="1"/>
    </row>
    <row r="56484" spans="3:3">
      <c r="C56484" s="1"/>
    </row>
    <row r="56485" spans="3:3">
      <c r="C56485" s="1"/>
    </row>
    <row r="56486" spans="3:3">
      <c r="C56486" s="1"/>
    </row>
    <row r="56487" spans="3:3">
      <c r="C56487" s="1"/>
    </row>
    <row r="56488" spans="3:3">
      <c r="C56488" s="1"/>
    </row>
    <row r="56489" spans="3:3">
      <c r="C56489" s="1"/>
    </row>
    <row r="56490" spans="3:3">
      <c r="C56490" s="1"/>
    </row>
    <row r="56491" spans="3:3">
      <c r="C56491" s="1"/>
    </row>
    <row r="56492" spans="3:3">
      <c r="C56492" s="1"/>
    </row>
    <row r="56493" spans="3:3">
      <c r="C56493" s="1"/>
    </row>
    <row r="56494" spans="3:3">
      <c r="C56494" s="1"/>
    </row>
    <row r="56495" spans="3:3">
      <c r="C56495" s="1"/>
    </row>
    <row r="56496" spans="3:3">
      <c r="C56496" s="1"/>
    </row>
    <row r="56497" spans="3:3">
      <c r="C56497" s="1"/>
    </row>
    <row r="56498" spans="3:3">
      <c r="C56498" s="1"/>
    </row>
    <row r="56499" spans="3:3">
      <c r="C56499" s="1"/>
    </row>
    <row r="56500" spans="3:3">
      <c r="C56500" s="1"/>
    </row>
    <row r="56501" spans="3:3">
      <c r="C56501" s="1"/>
    </row>
    <row r="56502" spans="3:3">
      <c r="C56502" s="1"/>
    </row>
    <row r="56503" spans="3:3">
      <c r="C56503" s="1"/>
    </row>
    <row r="56504" spans="3:3">
      <c r="C56504" s="1"/>
    </row>
    <row r="56505" spans="3:3">
      <c r="C56505" s="1"/>
    </row>
    <row r="56506" spans="3:3">
      <c r="C56506" s="1"/>
    </row>
    <row r="56507" spans="3:3">
      <c r="C56507" s="1"/>
    </row>
    <row r="56508" spans="3:3">
      <c r="C56508" s="1"/>
    </row>
    <row r="56509" spans="3:3">
      <c r="C56509" s="1"/>
    </row>
    <row r="56510" spans="3:3">
      <c r="C56510" s="1"/>
    </row>
    <row r="56511" spans="3:3">
      <c r="C56511" s="1"/>
    </row>
    <row r="56512" spans="3:3">
      <c r="C56512" s="1"/>
    </row>
    <row r="56513" spans="3:3">
      <c r="C56513" s="1"/>
    </row>
    <row r="56514" spans="3:3">
      <c r="C56514" s="1"/>
    </row>
    <row r="56515" spans="3:3">
      <c r="C56515" s="1"/>
    </row>
    <row r="56516" spans="3:3">
      <c r="C56516" s="1"/>
    </row>
    <row r="56517" spans="3:3">
      <c r="C56517" s="1"/>
    </row>
    <row r="56518" spans="3:3">
      <c r="C56518" s="1"/>
    </row>
    <row r="56519" spans="3:3">
      <c r="C56519" s="1"/>
    </row>
    <row r="56520" spans="3:3">
      <c r="C56520" s="1"/>
    </row>
    <row r="56521" spans="3:3">
      <c r="C56521" s="1"/>
    </row>
    <row r="56522" spans="3:3">
      <c r="C56522" s="1"/>
    </row>
    <row r="56523" spans="3:3">
      <c r="C56523" s="1"/>
    </row>
    <row r="56524" spans="3:3">
      <c r="C56524" s="1"/>
    </row>
    <row r="56525" spans="3:3">
      <c r="C56525" s="1"/>
    </row>
    <row r="56526" spans="3:3">
      <c r="C56526" s="1"/>
    </row>
    <row r="56527" spans="3:3">
      <c r="C56527" s="1"/>
    </row>
    <row r="56528" spans="3:3">
      <c r="C56528" s="1"/>
    </row>
    <row r="56529" spans="3:3">
      <c r="C56529" s="1"/>
    </row>
    <row r="56530" spans="3:3">
      <c r="C56530" s="1"/>
    </row>
    <row r="56531" spans="3:3">
      <c r="C56531" s="1"/>
    </row>
    <row r="56532" spans="3:3">
      <c r="C56532" s="1"/>
    </row>
    <row r="56533" spans="3:3">
      <c r="C56533" s="1"/>
    </row>
    <row r="56534" spans="3:3">
      <c r="C56534" s="1"/>
    </row>
    <row r="56535" spans="3:3">
      <c r="C56535" s="1"/>
    </row>
    <row r="56536" spans="3:3">
      <c r="C56536" s="1"/>
    </row>
    <row r="56537" spans="3:3">
      <c r="C56537" s="1"/>
    </row>
    <row r="56538" spans="3:3">
      <c r="C56538" s="1"/>
    </row>
    <row r="56539" spans="3:3">
      <c r="C56539" s="1"/>
    </row>
    <row r="56540" spans="3:3">
      <c r="C56540" s="1"/>
    </row>
    <row r="56541" spans="3:3">
      <c r="C56541" s="1"/>
    </row>
    <row r="56542" spans="3:3">
      <c r="C56542" s="1"/>
    </row>
    <row r="56543" spans="3:3">
      <c r="C56543" s="1"/>
    </row>
    <row r="56544" spans="3:3">
      <c r="C56544" s="1"/>
    </row>
    <row r="56545" spans="3:3">
      <c r="C56545" s="1"/>
    </row>
    <row r="56546" spans="3:3">
      <c r="C56546" s="1"/>
    </row>
    <row r="56547" spans="3:3">
      <c r="C56547" s="1"/>
    </row>
    <row r="56548" spans="3:3">
      <c r="C56548" s="1"/>
    </row>
    <row r="56549" spans="3:3">
      <c r="C56549" s="1"/>
    </row>
    <row r="56550" spans="3:3">
      <c r="C56550" s="1"/>
    </row>
    <row r="56551" spans="3:3">
      <c r="C56551" s="1"/>
    </row>
    <row r="56552" spans="3:3">
      <c r="C56552" s="1"/>
    </row>
    <row r="56553" spans="3:3">
      <c r="C56553" s="1"/>
    </row>
    <row r="56554" spans="3:3">
      <c r="C56554" s="1"/>
    </row>
    <row r="56555" spans="3:3">
      <c r="C56555" s="1"/>
    </row>
    <row r="56556" spans="3:3">
      <c r="C56556" s="1"/>
    </row>
    <row r="56557" spans="3:3">
      <c r="C56557" s="1"/>
    </row>
    <row r="56558" spans="3:3">
      <c r="C56558" s="1"/>
    </row>
    <row r="56559" spans="3:3">
      <c r="C56559" s="1"/>
    </row>
    <row r="56560" spans="3:3">
      <c r="C56560" s="1"/>
    </row>
    <row r="56561" spans="3:3">
      <c r="C56561" s="1"/>
    </row>
    <row r="56562" spans="3:3">
      <c r="C56562" s="1"/>
    </row>
    <row r="56563" spans="3:3">
      <c r="C56563" s="1"/>
    </row>
    <row r="56564" spans="3:3">
      <c r="C56564" s="1"/>
    </row>
    <row r="56565" spans="3:3">
      <c r="C56565" s="1"/>
    </row>
    <row r="56566" spans="3:3">
      <c r="C56566" s="1"/>
    </row>
    <row r="56567" spans="3:3">
      <c r="C56567" s="1"/>
    </row>
    <row r="56568" spans="3:3">
      <c r="C56568" s="1"/>
    </row>
    <row r="56569" spans="3:3">
      <c r="C56569" s="1"/>
    </row>
    <row r="56570" spans="3:3">
      <c r="C56570" s="1"/>
    </row>
    <row r="56571" spans="3:3">
      <c r="C56571" s="1"/>
    </row>
    <row r="56572" spans="3:3">
      <c r="C56572" s="1"/>
    </row>
    <row r="56573" spans="3:3">
      <c r="C56573" s="1"/>
    </row>
    <row r="56574" spans="3:3">
      <c r="C56574" s="1"/>
    </row>
    <row r="56575" spans="3:3">
      <c r="C56575" s="1"/>
    </row>
    <row r="56576" spans="3:3">
      <c r="C56576" s="1"/>
    </row>
    <row r="56577" spans="3:3">
      <c r="C56577" s="1"/>
    </row>
    <row r="56578" spans="3:3">
      <c r="C56578" s="1"/>
    </row>
    <row r="56579" spans="3:3">
      <c r="C56579" s="1"/>
    </row>
    <row r="56580" spans="3:3">
      <c r="C56580" s="1"/>
    </row>
    <row r="56581" spans="3:3">
      <c r="C56581" s="1"/>
    </row>
    <row r="56582" spans="3:3">
      <c r="C56582" s="1"/>
    </row>
    <row r="56583" spans="3:3">
      <c r="C56583" s="1"/>
    </row>
    <row r="56584" spans="3:3">
      <c r="C56584" s="1"/>
    </row>
    <row r="56585" spans="3:3">
      <c r="C56585" s="1"/>
    </row>
    <row r="56586" spans="3:3">
      <c r="C56586" s="1"/>
    </row>
    <row r="56587" spans="3:3">
      <c r="C56587" s="1"/>
    </row>
    <row r="56588" spans="3:3">
      <c r="C56588" s="1"/>
    </row>
    <row r="56589" spans="3:3">
      <c r="C56589" s="1"/>
    </row>
    <row r="56590" spans="3:3">
      <c r="C56590" s="1"/>
    </row>
    <row r="56591" spans="3:3">
      <c r="C56591" s="1"/>
    </row>
    <row r="56592" spans="3:3">
      <c r="C56592" s="1"/>
    </row>
    <row r="56593" spans="3:3">
      <c r="C56593" s="1"/>
    </row>
    <row r="56594" spans="3:3">
      <c r="C56594" s="1"/>
    </row>
    <row r="56595" spans="3:3">
      <c r="C56595" s="1"/>
    </row>
    <row r="56596" spans="3:3">
      <c r="C56596" s="1"/>
    </row>
    <row r="56597" spans="3:3">
      <c r="C56597" s="1"/>
    </row>
    <row r="56598" spans="3:3">
      <c r="C56598" s="1"/>
    </row>
    <row r="56599" spans="3:3">
      <c r="C56599" s="1"/>
    </row>
    <row r="56600" spans="3:3">
      <c r="C56600" s="1"/>
    </row>
    <row r="56601" spans="3:3">
      <c r="C56601" s="1"/>
    </row>
    <row r="56602" spans="3:3">
      <c r="C56602" s="1"/>
    </row>
    <row r="56603" spans="3:3">
      <c r="C56603" s="1"/>
    </row>
    <row r="56604" spans="3:3">
      <c r="C56604" s="1"/>
    </row>
    <row r="56605" spans="3:3">
      <c r="C56605" s="1"/>
    </row>
    <row r="56606" spans="3:3">
      <c r="C56606" s="1"/>
    </row>
    <row r="56607" spans="3:3">
      <c r="C56607" s="1"/>
    </row>
    <row r="56608" spans="3:3">
      <c r="C56608" s="1"/>
    </row>
    <row r="56609" spans="3:3">
      <c r="C56609" s="1"/>
    </row>
    <row r="56610" spans="3:3">
      <c r="C56610" s="1"/>
    </row>
    <row r="56611" spans="3:3">
      <c r="C56611" s="1"/>
    </row>
    <row r="56612" spans="3:3">
      <c r="C56612" s="1"/>
    </row>
    <row r="56613" spans="3:3">
      <c r="C56613" s="1"/>
    </row>
    <row r="56614" spans="3:3">
      <c r="C56614" s="1"/>
    </row>
    <row r="56615" spans="3:3">
      <c r="C56615" s="1"/>
    </row>
    <row r="56616" spans="3:3">
      <c r="C56616" s="1"/>
    </row>
    <row r="56617" spans="3:3">
      <c r="C56617" s="1"/>
    </row>
    <row r="56618" spans="3:3">
      <c r="C56618" s="1"/>
    </row>
    <row r="56619" spans="3:3">
      <c r="C56619" s="1"/>
    </row>
    <row r="56620" spans="3:3">
      <c r="C56620" s="1"/>
    </row>
    <row r="56621" spans="3:3">
      <c r="C56621" s="1"/>
    </row>
    <row r="56622" spans="3:3">
      <c r="C56622" s="1"/>
    </row>
    <row r="56623" spans="3:3">
      <c r="C56623" s="1"/>
    </row>
    <row r="56624" spans="3:3">
      <c r="C56624" s="1"/>
    </row>
    <row r="56625" spans="3:3">
      <c r="C56625" s="1"/>
    </row>
    <row r="56626" spans="3:3">
      <c r="C56626" s="1"/>
    </row>
    <row r="56627" spans="3:3">
      <c r="C56627" s="1"/>
    </row>
    <row r="56628" spans="3:3">
      <c r="C56628" s="1"/>
    </row>
    <row r="56629" spans="3:3">
      <c r="C56629" s="1"/>
    </row>
    <row r="56630" spans="3:3">
      <c r="C56630" s="1"/>
    </row>
    <row r="56631" spans="3:3">
      <c r="C56631" s="1"/>
    </row>
    <row r="56632" spans="3:3">
      <c r="C56632" s="1"/>
    </row>
    <row r="56633" spans="3:3">
      <c r="C56633" s="1"/>
    </row>
    <row r="56634" spans="3:3">
      <c r="C56634" s="1"/>
    </row>
    <row r="56635" spans="3:3">
      <c r="C56635" s="1"/>
    </row>
    <row r="56636" spans="3:3">
      <c r="C56636" s="1"/>
    </row>
    <row r="56637" spans="3:3">
      <c r="C56637" s="1"/>
    </row>
    <row r="56638" spans="3:3">
      <c r="C56638" s="1"/>
    </row>
    <row r="56639" spans="3:3">
      <c r="C56639" s="1"/>
    </row>
    <row r="56640" spans="3:3">
      <c r="C56640" s="1"/>
    </row>
    <row r="56641" spans="3:3">
      <c r="C56641" s="1"/>
    </row>
    <row r="56642" spans="3:3">
      <c r="C56642" s="1"/>
    </row>
    <row r="56643" spans="3:3">
      <c r="C56643" s="1"/>
    </row>
    <row r="56644" spans="3:3">
      <c r="C56644" s="1"/>
    </row>
    <row r="56645" spans="3:3">
      <c r="C56645" s="1"/>
    </row>
    <row r="56646" spans="3:3">
      <c r="C56646" s="1"/>
    </row>
    <row r="56647" spans="3:3">
      <c r="C56647" s="1"/>
    </row>
    <row r="56648" spans="3:3">
      <c r="C56648" s="1"/>
    </row>
    <row r="56649" spans="3:3">
      <c r="C56649" s="1"/>
    </row>
    <row r="56650" spans="3:3">
      <c r="C56650" s="1"/>
    </row>
    <row r="56651" spans="3:3">
      <c r="C56651" s="1"/>
    </row>
    <row r="56652" spans="3:3">
      <c r="C56652" s="1"/>
    </row>
    <row r="56653" spans="3:3">
      <c r="C56653" s="1"/>
    </row>
    <row r="56654" spans="3:3">
      <c r="C56654" s="1"/>
    </row>
    <row r="56655" spans="3:3">
      <c r="C56655" s="1"/>
    </row>
    <row r="56656" spans="3:3">
      <c r="C56656" s="1"/>
    </row>
    <row r="56657" spans="3:3">
      <c r="C56657" s="1"/>
    </row>
    <row r="56658" spans="3:3">
      <c r="C56658" s="1"/>
    </row>
    <row r="56659" spans="3:3">
      <c r="C56659" s="1"/>
    </row>
    <row r="56660" spans="3:3">
      <c r="C56660" s="1"/>
    </row>
    <row r="56661" spans="3:3">
      <c r="C56661" s="1"/>
    </row>
    <row r="56662" spans="3:3">
      <c r="C56662" s="1"/>
    </row>
    <row r="56663" spans="3:3">
      <c r="C56663" s="1"/>
    </row>
    <row r="56664" spans="3:3">
      <c r="C56664" s="1"/>
    </row>
    <row r="56665" spans="3:3">
      <c r="C56665" s="1"/>
    </row>
    <row r="56666" spans="3:3">
      <c r="C56666" s="1"/>
    </row>
    <row r="56667" spans="3:3">
      <c r="C56667" s="1"/>
    </row>
    <row r="56668" spans="3:3">
      <c r="C56668" s="1"/>
    </row>
    <row r="56669" spans="3:3">
      <c r="C56669" s="1"/>
    </row>
    <row r="56670" spans="3:3">
      <c r="C56670" s="1"/>
    </row>
    <row r="56671" spans="3:3">
      <c r="C56671" s="1"/>
    </row>
    <row r="56672" spans="3:3">
      <c r="C56672" s="1"/>
    </row>
    <row r="56673" spans="3:3">
      <c r="C56673" s="1"/>
    </row>
    <row r="56674" spans="3:3">
      <c r="C56674" s="1"/>
    </row>
    <row r="56675" spans="3:3">
      <c r="C56675" s="1"/>
    </row>
    <row r="56676" spans="3:3">
      <c r="C56676" s="1"/>
    </row>
    <row r="56677" spans="3:3">
      <c r="C56677" s="1"/>
    </row>
    <row r="56678" spans="3:3">
      <c r="C56678" s="1"/>
    </row>
    <row r="56679" spans="3:3">
      <c r="C56679" s="1"/>
    </row>
    <row r="56680" spans="3:3">
      <c r="C56680" s="1"/>
    </row>
    <row r="56681" spans="3:3">
      <c r="C56681" s="1"/>
    </row>
    <row r="56682" spans="3:3">
      <c r="C56682" s="1"/>
    </row>
    <row r="56683" spans="3:3">
      <c r="C56683" s="1"/>
    </row>
    <row r="56684" spans="3:3">
      <c r="C56684" s="1"/>
    </row>
    <row r="56685" spans="3:3">
      <c r="C56685" s="1"/>
    </row>
    <row r="56686" spans="3:3">
      <c r="C56686" s="1"/>
    </row>
    <row r="56687" spans="3:3">
      <c r="C56687" s="1"/>
    </row>
    <row r="56688" spans="3:3">
      <c r="C56688" s="1"/>
    </row>
    <row r="56689" spans="3:3">
      <c r="C56689" s="1"/>
    </row>
    <row r="56690" spans="3:3">
      <c r="C56690" s="1"/>
    </row>
    <row r="56691" spans="3:3">
      <c r="C56691" s="1"/>
    </row>
    <row r="56692" spans="3:3">
      <c r="C56692" s="1"/>
    </row>
    <row r="56693" spans="3:3">
      <c r="C56693" s="1"/>
    </row>
    <row r="56694" spans="3:3">
      <c r="C56694" s="1"/>
    </row>
    <row r="56695" spans="3:3">
      <c r="C56695" s="1"/>
    </row>
    <row r="56696" spans="3:3">
      <c r="C56696" s="1"/>
    </row>
    <row r="56697" spans="3:3">
      <c r="C56697" s="1"/>
    </row>
    <row r="56698" spans="3:3">
      <c r="C56698" s="1"/>
    </row>
    <row r="56699" spans="3:3">
      <c r="C56699" s="1"/>
    </row>
    <row r="56700" spans="3:3">
      <c r="C56700" s="1"/>
    </row>
    <row r="56701" spans="3:3">
      <c r="C56701" s="1"/>
    </row>
    <row r="56702" spans="3:3">
      <c r="C56702" s="1"/>
    </row>
    <row r="56703" spans="3:3">
      <c r="C56703" s="1"/>
    </row>
    <row r="56704" spans="3:3">
      <c r="C56704" s="1"/>
    </row>
    <row r="56705" spans="3:3">
      <c r="C56705" s="1"/>
    </row>
    <row r="56706" spans="3:3">
      <c r="C56706" s="1"/>
    </row>
    <row r="56707" spans="3:3">
      <c r="C56707" s="1"/>
    </row>
    <row r="56708" spans="3:3">
      <c r="C56708" s="1"/>
    </row>
    <row r="56709" spans="3:3">
      <c r="C56709" s="1"/>
    </row>
    <row r="56710" spans="3:3">
      <c r="C56710" s="1"/>
    </row>
    <row r="56711" spans="3:3">
      <c r="C56711" s="1"/>
    </row>
    <row r="56712" spans="3:3">
      <c r="C56712" s="1"/>
    </row>
    <row r="56713" spans="3:3">
      <c r="C56713" s="1"/>
    </row>
    <row r="56714" spans="3:3">
      <c r="C56714" s="1"/>
    </row>
    <row r="56715" spans="3:3">
      <c r="C56715" s="1"/>
    </row>
    <row r="56716" spans="3:3">
      <c r="C56716" s="1"/>
    </row>
    <row r="56717" spans="3:3">
      <c r="C56717" s="1"/>
    </row>
    <row r="56718" spans="3:3">
      <c r="C56718" s="1"/>
    </row>
    <row r="56719" spans="3:3">
      <c r="C56719" s="1"/>
    </row>
    <row r="56720" spans="3:3">
      <c r="C56720" s="1"/>
    </row>
    <row r="56721" spans="3:3">
      <c r="C56721" s="1"/>
    </row>
    <row r="56722" spans="3:3">
      <c r="C56722" s="1"/>
    </row>
    <row r="56723" spans="3:3">
      <c r="C56723" s="1"/>
    </row>
    <row r="56724" spans="3:3">
      <c r="C56724" s="1"/>
    </row>
    <row r="56725" spans="3:3">
      <c r="C56725" s="1"/>
    </row>
    <row r="56726" spans="3:3">
      <c r="C56726" s="1"/>
    </row>
    <row r="56727" spans="3:3">
      <c r="C56727" s="1"/>
    </row>
    <row r="56728" spans="3:3">
      <c r="C56728" s="1"/>
    </row>
    <row r="56729" spans="3:3">
      <c r="C56729" s="1"/>
    </row>
    <row r="56730" spans="3:3">
      <c r="C56730" s="1"/>
    </row>
    <row r="56731" spans="3:3">
      <c r="C56731" s="1"/>
    </row>
    <row r="56732" spans="3:3">
      <c r="C56732" s="1"/>
    </row>
    <row r="56733" spans="3:3">
      <c r="C56733" s="1"/>
    </row>
    <row r="56734" spans="3:3">
      <c r="C56734" s="1"/>
    </row>
    <row r="56735" spans="3:3">
      <c r="C56735" s="1"/>
    </row>
    <row r="56736" spans="3:3">
      <c r="C56736" s="1"/>
    </row>
    <row r="56737" spans="3:3">
      <c r="C56737" s="1"/>
    </row>
    <row r="56738" spans="3:3">
      <c r="C56738" s="1"/>
    </row>
    <row r="56739" spans="3:3">
      <c r="C56739" s="1"/>
    </row>
    <row r="56740" spans="3:3">
      <c r="C56740" s="1"/>
    </row>
    <row r="56741" spans="3:3">
      <c r="C56741" s="1"/>
    </row>
    <row r="56742" spans="3:3">
      <c r="C56742" s="1"/>
    </row>
    <row r="56743" spans="3:3">
      <c r="C56743" s="1"/>
    </row>
    <row r="56744" spans="3:3">
      <c r="C56744" s="1"/>
    </row>
    <row r="56745" spans="3:3">
      <c r="C56745" s="1"/>
    </row>
    <row r="56746" spans="3:3">
      <c r="C56746" s="1"/>
    </row>
    <row r="56747" spans="3:3">
      <c r="C56747" s="1"/>
    </row>
    <row r="56748" spans="3:3">
      <c r="C56748" s="1"/>
    </row>
    <row r="56749" spans="3:3">
      <c r="C56749" s="1"/>
    </row>
    <row r="56750" spans="3:3">
      <c r="C56750" s="1"/>
    </row>
    <row r="56751" spans="3:3">
      <c r="C56751" s="1"/>
    </row>
    <row r="56752" spans="3:3">
      <c r="C56752" s="1"/>
    </row>
    <row r="56753" spans="3:3">
      <c r="C56753" s="1"/>
    </row>
    <row r="56754" spans="3:3">
      <c r="C56754" s="1"/>
    </row>
    <row r="56755" spans="3:3">
      <c r="C56755" s="1"/>
    </row>
    <row r="56756" spans="3:3">
      <c r="C56756" s="1"/>
    </row>
    <row r="56757" spans="3:3">
      <c r="C56757" s="1"/>
    </row>
    <row r="56758" spans="3:3">
      <c r="C56758" s="1"/>
    </row>
    <row r="56759" spans="3:3">
      <c r="C56759" s="1"/>
    </row>
    <row r="56760" spans="3:3">
      <c r="C56760" s="1"/>
    </row>
    <row r="56761" spans="3:3">
      <c r="C56761" s="1"/>
    </row>
    <row r="56762" spans="3:3">
      <c r="C56762" s="1"/>
    </row>
    <row r="56763" spans="3:3">
      <c r="C56763" s="1"/>
    </row>
    <row r="56764" spans="3:3">
      <c r="C56764" s="1"/>
    </row>
    <row r="56765" spans="3:3">
      <c r="C56765" s="1"/>
    </row>
    <row r="56766" spans="3:3">
      <c r="C56766" s="1"/>
    </row>
    <row r="56767" spans="3:3">
      <c r="C56767" s="1"/>
    </row>
    <row r="56768" spans="3:3">
      <c r="C56768" s="1"/>
    </row>
    <row r="56769" spans="3:3">
      <c r="C56769" s="1"/>
    </row>
    <row r="56770" spans="3:3">
      <c r="C56770" s="1"/>
    </row>
    <row r="56771" spans="3:3">
      <c r="C56771" s="1"/>
    </row>
    <row r="56772" spans="3:3">
      <c r="C56772" s="1"/>
    </row>
    <row r="56773" spans="3:3">
      <c r="C56773" s="1"/>
    </row>
    <row r="56774" spans="3:3">
      <c r="C56774" s="1"/>
    </row>
    <row r="56775" spans="3:3">
      <c r="C56775" s="1"/>
    </row>
    <row r="56776" spans="3:3">
      <c r="C56776" s="1"/>
    </row>
    <row r="56777" spans="3:3">
      <c r="C56777" s="1"/>
    </row>
    <row r="56778" spans="3:3">
      <c r="C56778" s="1"/>
    </row>
    <row r="56779" spans="3:3">
      <c r="C56779" s="1"/>
    </row>
    <row r="56780" spans="3:3">
      <c r="C56780" s="1"/>
    </row>
    <row r="56781" spans="3:3">
      <c r="C56781" s="1"/>
    </row>
    <row r="56782" spans="3:3">
      <c r="C56782" s="1"/>
    </row>
    <row r="56783" spans="3:3">
      <c r="C56783" s="1"/>
    </row>
    <row r="56784" spans="3:3">
      <c r="C56784" s="1"/>
    </row>
    <row r="56785" spans="3:3">
      <c r="C56785" s="1"/>
    </row>
    <row r="56786" spans="3:3">
      <c r="C56786" s="1"/>
    </row>
    <row r="56787" spans="3:3">
      <c r="C56787" s="1"/>
    </row>
    <row r="56788" spans="3:3">
      <c r="C56788" s="1"/>
    </row>
    <row r="56789" spans="3:3">
      <c r="C56789" s="1"/>
    </row>
    <row r="56790" spans="3:3">
      <c r="C56790" s="1"/>
    </row>
    <row r="56791" spans="3:3">
      <c r="C56791" s="1"/>
    </row>
    <row r="56792" spans="3:3">
      <c r="C56792" s="1"/>
    </row>
    <row r="56793" spans="3:3">
      <c r="C56793" s="1"/>
    </row>
    <row r="56794" spans="3:3">
      <c r="C56794" s="1"/>
    </row>
    <row r="56795" spans="3:3">
      <c r="C56795" s="1"/>
    </row>
    <row r="56796" spans="3:3">
      <c r="C56796" s="1"/>
    </row>
    <row r="56797" spans="3:3">
      <c r="C56797" s="1"/>
    </row>
    <row r="56798" spans="3:3">
      <c r="C56798" s="1"/>
    </row>
    <row r="56799" spans="3:3">
      <c r="C56799" s="1"/>
    </row>
    <row r="56800" spans="3:3">
      <c r="C56800" s="1"/>
    </row>
    <row r="56801" spans="3:3">
      <c r="C56801" s="1"/>
    </row>
    <row r="56802" spans="3:3">
      <c r="C56802" s="1"/>
    </row>
    <row r="56803" spans="3:3">
      <c r="C56803" s="1"/>
    </row>
    <row r="56804" spans="3:3">
      <c r="C56804" s="1"/>
    </row>
    <row r="56805" spans="3:3">
      <c r="C56805" s="1"/>
    </row>
    <row r="56806" spans="3:3">
      <c r="C56806" s="1"/>
    </row>
    <row r="56807" spans="3:3">
      <c r="C56807" s="1"/>
    </row>
    <row r="56808" spans="3:3">
      <c r="C56808" s="1"/>
    </row>
    <row r="56809" spans="3:3">
      <c r="C56809" s="1"/>
    </row>
    <row r="56810" spans="3:3">
      <c r="C56810" s="1"/>
    </row>
    <row r="56811" spans="3:3">
      <c r="C56811" s="1"/>
    </row>
    <row r="56812" spans="3:3">
      <c r="C56812" s="1"/>
    </row>
    <row r="56813" spans="3:3">
      <c r="C56813" s="1"/>
    </row>
    <row r="56814" spans="3:3">
      <c r="C56814" s="1"/>
    </row>
    <row r="56815" spans="3:3">
      <c r="C56815" s="1"/>
    </row>
    <row r="56816" spans="3:3">
      <c r="C56816" s="1"/>
    </row>
    <row r="56817" spans="3:3">
      <c r="C56817" s="1"/>
    </row>
    <row r="56818" spans="3:3">
      <c r="C56818" s="1"/>
    </row>
    <row r="56819" spans="3:3">
      <c r="C56819" s="1"/>
    </row>
    <row r="56820" spans="3:3">
      <c r="C56820" s="1"/>
    </row>
    <row r="56821" spans="3:3">
      <c r="C56821" s="1"/>
    </row>
    <row r="56822" spans="3:3">
      <c r="C56822" s="1"/>
    </row>
    <row r="56823" spans="3:3">
      <c r="C56823" s="1"/>
    </row>
    <row r="56824" spans="3:3">
      <c r="C56824" s="1"/>
    </row>
    <row r="56825" spans="3:3">
      <c r="C56825" s="1"/>
    </row>
    <row r="56826" spans="3:3">
      <c r="C56826" s="1"/>
    </row>
    <row r="56827" spans="3:3">
      <c r="C56827" s="1"/>
    </row>
    <row r="56828" spans="3:3">
      <c r="C56828" s="1"/>
    </row>
    <row r="56829" spans="3:3">
      <c r="C56829" s="1"/>
    </row>
    <row r="56830" spans="3:3">
      <c r="C56830" s="1"/>
    </row>
    <row r="56831" spans="3:3">
      <c r="C56831" s="1"/>
    </row>
    <row r="56832" spans="3:3">
      <c r="C56832" s="1"/>
    </row>
    <row r="56833" spans="3:3">
      <c r="C56833" s="1"/>
    </row>
    <row r="56834" spans="3:3">
      <c r="C56834" s="1"/>
    </row>
    <row r="56835" spans="3:3">
      <c r="C56835" s="1"/>
    </row>
    <row r="56836" spans="3:3">
      <c r="C56836" s="1"/>
    </row>
    <row r="56837" spans="3:3">
      <c r="C56837" s="1"/>
    </row>
    <row r="56838" spans="3:3">
      <c r="C56838" s="1"/>
    </row>
    <row r="56839" spans="3:3">
      <c r="C56839" s="1"/>
    </row>
    <row r="56840" spans="3:3">
      <c r="C56840" s="1"/>
    </row>
    <row r="56841" spans="3:3">
      <c r="C56841" s="1"/>
    </row>
    <row r="56842" spans="3:3">
      <c r="C56842" s="1"/>
    </row>
    <row r="56843" spans="3:3">
      <c r="C56843" s="1"/>
    </row>
    <row r="56844" spans="3:3">
      <c r="C56844" s="1"/>
    </row>
    <row r="56845" spans="3:3">
      <c r="C56845" s="1"/>
    </row>
    <row r="56846" spans="3:3">
      <c r="C56846" s="1"/>
    </row>
    <row r="56847" spans="3:3">
      <c r="C56847" s="1"/>
    </row>
    <row r="56848" spans="3:3">
      <c r="C56848" s="1"/>
    </row>
    <row r="56849" spans="3:3">
      <c r="C56849" s="1"/>
    </row>
    <row r="56850" spans="3:3">
      <c r="C56850" s="1"/>
    </row>
    <row r="56851" spans="3:3">
      <c r="C56851" s="1"/>
    </row>
    <row r="56852" spans="3:3">
      <c r="C56852" s="1"/>
    </row>
    <row r="56853" spans="3:3">
      <c r="C56853" s="1"/>
    </row>
    <row r="56854" spans="3:3">
      <c r="C56854" s="1"/>
    </row>
    <row r="56855" spans="3:3">
      <c r="C56855" s="1"/>
    </row>
    <row r="56856" spans="3:3">
      <c r="C56856" s="1"/>
    </row>
    <row r="56857" spans="3:3">
      <c r="C56857" s="1"/>
    </row>
    <row r="56858" spans="3:3">
      <c r="C56858" s="1"/>
    </row>
    <row r="56859" spans="3:3">
      <c r="C56859" s="1"/>
    </row>
    <row r="56860" spans="3:3">
      <c r="C56860" s="1"/>
    </row>
    <row r="56861" spans="3:3">
      <c r="C56861" s="1"/>
    </row>
    <row r="56862" spans="3:3">
      <c r="C56862" s="1"/>
    </row>
    <row r="56863" spans="3:3">
      <c r="C56863" s="1"/>
    </row>
    <row r="56864" spans="3:3">
      <c r="C56864" s="1"/>
    </row>
    <row r="56865" spans="3:3">
      <c r="C56865" s="1"/>
    </row>
    <row r="56866" spans="3:3">
      <c r="C56866" s="1"/>
    </row>
    <row r="56867" spans="3:3">
      <c r="C56867" s="1"/>
    </row>
    <row r="56868" spans="3:3">
      <c r="C56868" s="1"/>
    </row>
    <row r="56869" spans="3:3">
      <c r="C56869" s="1"/>
    </row>
    <row r="56870" spans="3:3">
      <c r="C56870" s="1"/>
    </row>
    <row r="56871" spans="3:3">
      <c r="C56871" s="1"/>
    </row>
    <row r="56872" spans="3:3">
      <c r="C56872" s="1"/>
    </row>
    <row r="56873" spans="3:3">
      <c r="C56873" s="1"/>
    </row>
    <row r="56874" spans="3:3">
      <c r="C56874" s="1"/>
    </row>
    <row r="56875" spans="3:3">
      <c r="C56875" s="1"/>
    </row>
    <row r="56876" spans="3:3">
      <c r="C56876" s="1"/>
    </row>
    <row r="56877" spans="3:3">
      <c r="C56877" s="1"/>
    </row>
    <row r="56878" spans="3:3">
      <c r="C56878" s="1"/>
    </row>
    <row r="56879" spans="3:3">
      <c r="C56879" s="1"/>
    </row>
    <row r="56880" spans="3:3">
      <c r="C56880" s="1"/>
    </row>
    <row r="56881" spans="3:3">
      <c r="C56881" s="1"/>
    </row>
    <row r="56882" spans="3:3">
      <c r="C56882" s="1"/>
    </row>
    <row r="56883" spans="3:3">
      <c r="C56883" s="1"/>
    </row>
    <row r="56884" spans="3:3">
      <c r="C56884" s="1"/>
    </row>
    <row r="56885" spans="3:3">
      <c r="C56885" s="1"/>
    </row>
    <row r="56886" spans="3:3">
      <c r="C56886" s="1"/>
    </row>
    <row r="56887" spans="3:3">
      <c r="C56887" s="1"/>
    </row>
    <row r="56888" spans="3:3">
      <c r="C56888" s="1"/>
    </row>
    <row r="56889" spans="3:3">
      <c r="C56889" s="1"/>
    </row>
    <row r="56890" spans="3:3">
      <c r="C56890" s="1"/>
    </row>
    <row r="56891" spans="3:3">
      <c r="C56891" s="1"/>
    </row>
    <row r="56892" spans="3:3">
      <c r="C56892" s="1"/>
    </row>
    <row r="56893" spans="3:3">
      <c r="C56893" s="1"/>
    </row>
    <row r="56894" spans="3:3">
      <c r="C56894" s="1"/>
    </row>
    <row r="56895" spans="3:3">
      <c r="C56895" s="1"/>
    </row>
    <row r="56896" spans="3:3">
      <c r="C56896" s="1"/>
    </row>
    <row r="56897" spans="3:3">
      <c r="C56897" s="1"/>
    </row>
    <row r="56898" spans="3:3">
      <c r="C56898" s="1"/>
    </row>
    <row r="56899" spans="3:3">
      <c r="C56899" s="1"/>
    </row>
    <row r="56900" spans="3:3">
      <c r="C56900" s="1"/>
    </row>
    <row r="56901" spans="3:3">
      <c r="C56901" s="1"/>
    </row>
    <row r="56902" spans="3:3">
      <c r="C56902" s="1"/>
    </row>
    <row r="56903" spans="3:3">
      <c r="C56903" s="1"/>
    </row>
    <row r="56904" spans="3:3">
      <c r="C56904" s="1"/>
    </row>
    <row r="56905" spans="3:3">
      <c r="C56905" s="1"/>
    </row>
    <row r="56906" spans="3:3">
      <c r="C56906" s="1"/>
    </row>
    <row r="56907" spans="3:3">
      <c r="C56907" s="1"/>
    </row>
    <row r="56908" spans="3:3">
      <c r="C56908" s="1"/>
    </row>
    <row r="56909" spans="3:3">
      <c r="C56909" s="1"/>
    </row>
    <row r="56910" spans="3:3">
      <c r="C56910" s="1"/>
    </row>
    <row r="56911" spans="3:3">
      <c r="C56911" s="1"/>
    </row>
    <row r="56912" spans="3:3">
      <c r="C56912" s="1"/>
    </row>
    <row r="56913" spans="3:3">
      <c r="C56913" s="1"/>
    </row>
    <row r="56914" spans="3:3">
      <c r="C56914" s="1"/>
    </row>
    <row r="56915" spans="3:3">
      <c r="C56915" s="1"/>
    </row>
    <row r="56916" spans="3:3">
      <c r="C56916" s="1"/>
    </row>
    <row r="56917" spans="3:3">
      <c r="C56917" s="1"/>
    </row>
    <row r="56918" spans="3:3">
      <c r="C56918" s="1"/>
    </row>
    <row r="56919" spans="3:3">
      <c r="C56919" s="1"/>
    </row>
    <row r="56920" spans="3:3">
      <c r="C56920" s="1"/>
    </row>
    <row r="56921" spans="3:3">
      <c r="C56921" s="1"/>
    </row>
    <row r="56922" spans="3:3">
      <c r="C56922" s="1"/>
    </row>
    <row r="56923" spans="3:3">
      <c r="C56923" s="1"/>
    </row>
    <row r="56924" spans="3:3">
      <c r="C56924" s="1"/>
    </row>
    <row r="56925" spans="3:3">
      <c r="C56925" s="1"/>
    </row>
    <row r="56926" spans="3:3">
      <c r="C56926" s="1"/>
    </row>
    <row r="56927" spans="3:3">
      <c r="C56927" s="1"/>
    </row>
    <row r="56928" spans="3:3">
      <c r="C56928" s="1"/>
    </row>
    <row r="56929" spans="3:3">
      <c r="C56929" s="1"/>
    </row>
    <row r="56930" spans="3:3">
      <c r="C56930" s="1"/>
    </row>
    <row r="56931" spans="3:3">
      <c r="C56931" s="1"/>
    </row>
    <row r="56932" spans="3:3">
      <c r="C56932" s="1"/>
    </row>
    <row r="56933" spans="3:3">
      <c r="C56933" s="1"/>
    </row>
    <row r="56934" spans="3:3">
      <c r="C56934" s="1"/>
    </row>
    <row r="56935" spans="3:3">
      <c r="C56935" s="1"/>
    </row>
    <row r="56936" spans="3:3">
      <c r="C56936" s="1"/>
    </row>
    <row r="56937" spans="3:3">
      <c r="C56937" s="1"/>
    </row>
    <row r="56938" spans="3:3">
      <c r="C56938" s="1"/>
    </row>
    <row r="56939" spans="3:3">
      <c r="C56939" s="1"/>
    </row>
    <row r="56940" spans="3:3">
      <c r="C56940" s="1"/>
    </row>
    <row r="56941" spans="3:3">
      <c r="C56941" s="1"/>
    </row>
    <row r="56942" spans="3:3">
      <c r="C56942" s="1"/>
    </row>
    <row r="56943" spans="3:3">
      <c r="C56943" s="1"/>
    </row>
    <row r="56944" spans="3:3">
      <c r="C56944" s="1"/>
    </row>
    <row r="56945" spans="3:3">
      <c r="C56945" s="1"/>
    </row>
    <row r="56946" spans="3:3">
      <c r="C56946" s="1"/>
    </row>
    <row r="56947" spans="3:3">
      <c r="C56947" s="1"/>
    </row>
    <row r="56948" spans="3:3">
      <c r="C56948" s="1"/>
    </row>
    <row r="56949" spans="3:3">
      <c r="C56949" s="1"/>
    </row>
    <row r="56950" spans="3:3">
      <c r="C56950" s="1"/>
    </row>
    <row r="56951" spans="3:3">
      <c r="C56951" s="1"/>
    </row>
    <row r="56952" spans="3:3">
      <c r="C56952" s="1"/>
    </row>
    <row r="56953" spans="3:3">
      <c r="C56953" s="1"/>
    </row>
    <row r="56954" spans="3:3">
      <c r="C56954" s="1"/>
    </row>
    <row r="56955" spans="3:3">
      <c r="C56955" s="1"/>
    </row>
    <row r="56956" spans="3:3">
      <c r="C56956" s="1"/>
    </row>
    <row r="56957" spans="3:3">
      <c r="C56957" s="1"/>
    </row>
    <row r="56958" spans="3:3">
      <c r="C56958" s="1"/>
    </row>
    <row r="56959" spans="3:3">
      <c r="C56959" s="1"/>
    </row>
    <row r="56960" spans="3:3">
      <c r="C56960" s="1"/>
    </row>
    <row r="56961" spans="3:3">
      <c r="C56961" s="1"/>
    </row>
    <row r="56962" spans="3:3">
      <c r="C56962" s="1"/>
    </row>
    <row r="56963" spans="3:3">
      <c r="C56963" s="1"/>
    </row>
    <row r="56964" spans="3:3">
      <c r="C56964" s="1"/>
    </row>
    <row r="56965" spans="3:3">
      <c r="C56965" s="1"/>
    </row>
    <row r="56966" spans="3:3">
      <c r="C56966" s="1"/>
    </row>
    <row r="56967" spans="3:3">
      <c r="C56967" s="1"/>
    </row>
    <row r="56968" spans="3:3">
      <c r="C56968" s="1"/>
    </row>
    <row r="56969" spans="3:3">
      <c r="C56969" s="1"/>
    </row>
    <row r="56970" spans="3:3">
      <c r="C56970" s="1"/>
    </row>
    <row r="56971" spans="3:3">
      <c r="C56971" s="1"/>
    </row>
    <row r="56972" spans="3:3">
      <c r="C56972" s="1"/>
    </row>
    <row r="56973" spans="3:3">
      <c r="C56973" s="1"/>
    </row>
    <row r="56974" spans="3:3">
      <c r="C56974" s="1"/>
    </row>
    <row r="56975" spans="3:3">
      <c r="C56975" s="1"/>
    </row>
    <row r="56976" spans="3:3">
      <c r="C56976" s="1"/>
    </row>
    <row r="56977" spans="3:3">
      <c r="C56977" s="1"/>
    </row>
    <row r="56978" spans="3:3">
      <c r="C56978" s="1"/>
    </row>
    <row r="56979" spans="3:3">
      <c r="C56979" s="1"/>
    </row>
    <row r="56980" spans="3:3">
      <c r="C56980" s="1"/>
    </row>
    <row r="56981" spans="3:3">
      <c r="C56981" s="1"/>
    </row>
    <row r="56982" spans="3:3">
      <c r="C56982" s="1"/>
    </row>
    <row r="56983" spans="3:3">
      <c r="C56983" s="1"/>
    </row>
    <row r="56984" spans="3:3">
      <c r="C56984" s="1"/>
    </row>
    <row r="56985" spans="3:3">
      <c r="C56985" s="1"/>
    </row>
    <row r="56986" spans="3:3">
      <c r="C56986" s="1"/>
    </row>
    <row r="56987" spans="3:3">
      <c r="C56987" s="1"/>
    </row>
    <row r="56988" spans="3:3">
      <c r="C56988" s="1"/>
    </row>
    <row r="56989" spans="3:3">
      <c r="C56989" s="1"/>
    </row>
    <row r="56990" spans="3:3">
      <c r="C56990" s="1"/>
    </row>
    <row r="56991" spans="3:3">
      <c r="C56991" s="1"/>
    </row>
    <row r="56992" spans="3:3">
      <c r="C56992" s="1"/>
    </row>
    <row r="56993" spans="3:3">
      <c r="C56993" s="1"/>
    </row>
    <row r="56994" spans="3:3">
      <c r="C56994" s="1"/>
    </row>
    <row r="56995" spans="3:3">
      <c r="C56995" s="1"/>
    </row>
    <row r="56996" spans="3:3">
      <c r="C56996" s="1"/>
    </row>
    <row r="56997" spans="3:3">
      <c r="C56997" s="1"/>
    </row>
    <row r="56998" spans="3:3">
      <c r="C56998" s="1"/>
    </row>
    <row r="56999" spans="3:3">
      <c r="C56999" s="1"/>
    </row>
    <row r="57000" spans="3:3">
      <c r="C57000" s="1"/>
    </row>
    <row r="57001" spans="3:3">
      <c r="C57001" s="1"/>
    </row>
    <row r="57002" spans="3:3">
      <c r="C57002" s="1"/>
    </row>
    <row r="57003" spans="3:3">
      <c r="C57003" s="1"/>
    </row>
    <row r="57004" spans="3:3">
      <c r="C57004" s="1"/>
    </row>
    <row r="57005" spans="3:3">
      <c r="C57005" s="1"/>
    </row>
    <row r="57006" spans="3:3">
      <c r="C57006" s="1"/>
    </row>
    <row r="57007" spans="3:3">
      <c r="C57007" s="1"/>
    </row>
    <row r="57008" spans="3:3">
      <c r="C57008" s="1"/>
    </row>
    <row r="57009" spans="3:3">
      <c r="C57009" s="1"/>
    </row>
    <row r="57010" spans="3:3">
      <c r="C57010" s="1"/>
    </row>
    <row r="57011" spans="3:3">
      <c r="C57011" s="1"/>
    </row>
    <row r="57012" spans="3:3">
      <c r="C57012" s="1"/>
    </row>
    <row r="57013" spans="3:3">
      <c r="C57013" s="1"/>
    </row>
    <row r="57014" spans="3:3">
      <c r="C57014" s="1"/>
    </row>
    <row r="57015" spans="3:3">
      <c r="C57015" s="1"/>
    </row>
    <row r="57016" spans="3:3">
      <c r="C57016" s="1"/>
    </row>
    <row r="57017" spans="3:3">
      <c r="C57017" s="1"/>
    </row>
    <row r="57018" spans="3:3">
      <c r="C57018" s="1"/>
    </row>
    <row r="57019" spans="3:3">
      <c r="C57019" s="1"/>
    </row>
    <row r="57020" spans="3:3">
      <c r="C57020" s="1"/>
    </row>
    <row r="57021" spans="3:3">
      <c r="C57021" s="1"/>
    </row>
    <row r="57022" spans="3:3">
      <c r="C57022" s="1"/>
    </row>
    <row r="57023" spans="3:3">
      <c r="C57023" s="1"/>
    </row>
    <row r="57024" spans="3:3">
      <c r="C57024" s="1"/>
    </row>
    <row r="57025" spans="3:3">
      <c r="C57025" s="1"/>
    </row>
    <row r="57026" spans="3:3">
      <c r="C57026" s="1"/>
    </row>
    <row r="57027" spans="3:3">
      <c r="C57027" s="1"/>
    </row>
    <row r="57028" spans="3:3">
      <c r="C57028" s="1"/>
    </row>
    <row r="57029" spans="3:3">
      <c r="C57029" s="1"/>
    </row>
    <row r="57030" spans="3:3">
      <c r="C57030" s="1"/>
    </row>
    <row r="57031" spans="3:3">
      <c r="C57031" s="1"/>
    </row>
    <row r="57032" spans="3:3">
      <c r="C57032" s="1"/>
    </row>
    <row r="57033" spans="3:3">
      <c r="C57033" s="1"/>
    </row>
    <row r="57034" spans="3:3">
      <c r="C57034" s="1"/>
    </row>
    <row r="57035" spans="3:3">
      <c r="C57035" s="1"/>
    </row>
    <row r="57036" spans="3:3">
      <c r="C57036" s="1"/>
    </row>
    <row r="57037" spans="3:3">
      <c r="C57037" s="1"/>
    </row>
    <row r="57038" spans="3:3">
      <c r="C57038" s="1"/>
    </row>
    <row r="57039" spans="3:3">
      <c r="C57039" s="1"/>
    </row>
    <row r="57040" spans="3:3">
      <c r="C57040" s="1"/>
    </row>
    <row r="57041" spans="3:3">
      <c r="C57041" s="1"/>
    </row>
    <row r="57042" spans="3:3">
      <c r="C57042" s="1"/>
    </row>
    <row r="57043" spans="3:3">
      <c r="C57043" s="1"/>
    </row>
    <row r="57044" spans="3:3">
      <c r="C57044" s="1"/>
    </row>
    <row r="57045" spans="3:3">
      <c r="C57045" s="1"/>
    </row>
    <row r="57046" spans="3:3">
      <c r="C57046" s="1"/>
    </row>
    <row r="57047" spans="3:3">
      <c r="C57047" s="1"/>
    </row>
    <row r="57048" spans="3:3">
      <c r="C57048" s="1"/>
    </row>
    <row r="57049" spans="3:3">
      <c r="C57049" s="1"/>
    </row>
    <row r="57050" spans="3:3">
      <c r="C57050" s="1"/>
    </row>
    <row r="57051" spans="3:3">
      <c r="C57051" s="1"/>
    </row>
    <row r="57052" spans="3:3">
      <c r="C57052" s="1"/>
    </row>
    <row r="57053" spans="3:3">
      <c r="C57053" s="1"/>
    </row>
    <row r="57054" spans="3:3">
      <c r="C57054" s="1"/>
    </row>
    <row r="57055" spans="3:3">
      <c r="C57055" s="1"/>
    </row>
    <row r="57056" spans="3:3">
      <c r="C57056" s="1"/>
    </row>
    <row r="57057" spans="3:3">
      <c r="C57057" s="1"/>
    </row>
    <row r="57058" spans="3:3">
      <c r="C57058" s="1"/>
    </row>
    <row r="57059" spans="3:3">
      <c r="C57059" s="1"/>
    </row>
    <row r="57060" spans="3:3">
      <c r="C57060" s="1"/>
    </row>
    <row r="57061" spans="3:3">
      <c r="C57061" s="1"/>
    </row>
    <row r="57062" spans="3:3">
      <c r="C57062" s="1"/>
    </row>
    <row r="57063" spans="3:3">
      <c r="C57063" s="1"/>
    </row>
    <row r="57064" spans="3:3">
      <c r="C57064" s="1"/>
    </row>
    <row r="57065" spans="3:3">
      <c r="C57065" s="1"/>
    </row>
    <row r="57066" spans="3:3">
      <c r="C57066" s="1"/>
    </row>
    <row r="57067" spans="3:3">
      <c r="C57067" s="1"/>
    </row>
    <row r="57068" spans="3:3">
      <c r="C57068" s="1"/>
    </row>
    <row r="57069" spans="3:3">
      <c r="C57069" s="1"/>
    </row>
    <row r="57070" spans="3:3">
      <c r="C57070" s="1"/>
    </row>
    <row r="57071" spans="3:3">
      <c r="C57071" s="1"/>
    </row>
    <row r="57072" spans="3:3">
      <c r="C57072" s="1"/>
    </row>
    <row r="57073" spans="3:3">
      <c r="C57073" s="1"/>
    </row>
    <row r="57074" spans="3:3">
      <c r="C57074" s="1"/>
    </row>
    <row r="57075" spans="3:3">
      <c r="C57075" s="1"/>
    </row>
    <row r="57076" spans="3:3">
      <c r="C57076" s="1"/>
    </row>
    <row r="57077" spans="3:3">
      <c r="C57077" s="1"/>
    </row>
    <row r="57078" spans="3:3">
      <c r="C57078" s="1"/>
    </row>
    <row r="57079" spans="3:3">
      <c r="C57079" s="1"/>
    </row>
    <row r="57080" spans="3:3">
      <c r="C57080" s="1"/>
    </row>
    <row r="57081" spans="3:3">
      <c r="C57081" s="1"/>
    </row>
    <row r="57082" spans="3:3">
      <c r="C57082" s="1"/>
    </row>
    <row r="57083" spans="3:3">
      <c r="C57083" s="1"/>
    </row>
    <row r="57084" spans="3:3">
      <c r="C57084" s="1"/>
    </row>
    <row r="57085" spans="3:3">
      <c r="C57085" s="1"/>
    </row>
    <row r="57086" spans="3:3">
      <c r="C57086" s="1"/>
    </row>
    <row r="57087" spans="3:3">
      <c r="C57087" s="1"/>
    </row>
    <row r="57088" spans="3:3">
      <c r="C57088" s="1"/>
    </row>
    <row r="57089" spans="3:3">
      <c r="C57089" s="1"/>
    </row>
    <row r="57090" spans="3:3">
      <c r="C57090" s="1"/>
    </row>
    <row r="57091" spans="3:3">
      <c r="C57091" s="1"/>
    </row>
    <row r="57092" spans="3:3">
      <c r="C57092" s="1"/>
    </row>
    <row r="57093" spans="3:3">
      <c r="C57093" s="1"/>
    </row>
    <row r="57094" spans="3:3">
      <c r="C57094" s="1"/>
    </row>
    <row r="57095" spans="3:3">
      <c r="C57095" s="1"/>
    </row>
    <row r="57096" spans="3:3">
      <c r="C57096" s="1"/>
    </row>
    <row r="57097" spans="3:3">
      <c r="C57097" s="1"/>
    </row>
    <row r="57098" spans="3:3">
      <c r="C57098" s="1"/>
    </row>
    <row r="57099" spans="3:3">
      <c r="C57099" s="1"/>
    </row>
    <row r="57100" spans="3:3">
      <c r="C57100" s="1"/>
    </row>
    <row r="57101" spans="3:3">
      <c r="C57101" s="1"/>
    </row>
    <row r="57102" spans="3:3">
      <c r="C57102" s="1"/>
    </row>
    <row r="57103" spans="3:3">
      <c r="C57103" s="1"/>
    </row>
    <row r="57104" spans="3:3">
      <c r="C57104" s="1"/>
    </row>
    <row r="57105" spans="3:3">
      <c r="C57105" s="1"/>
    </row>
    <row r="57106" spans="3:3">
      <c r="C57106" s="1"/>
    </row>
    <row r="57107" spans="3:3">
      <c r="C57107" s="1"/>
    </row>
    <row r="57108" spans="3:3">
      <c r="C57108" s="1"/>
    </row>
    <row r="57109" spans="3:3">
      <c r="C57109" s="1"/>
    </row>
    <row r="57110" spans="3:3">
      <c r="C57110" s="1"/>
    </row>
    <row r="57111" spans="3:3">
      <c r="C57111" s="1"/>
    </row>
    <row r="57112" spans="3:3">
      <c r="C57112" s="1"/>
    </row>
    <row r="57113" spans="3:3">
      <c r="C57113" s="1"/>
    </row>
    <row r="57114" spans="3:3">
      <c r="C57114" s="1"/>
    </row>
    <row r="57115" spans="3:3">
      <c r="C57115" s="1"/>
    </row>
    <row r="57116" spans="3:3">
      <c r="C57116" s="1"/>
    </row>
    <row r="57117" spans="3:3">
      <c r="C57117" s="1"/>
    </row>
    <row r="57118" spans="3:3">
      <c r="C57118" s="1"/>
    </row>
    <row r="57119" spans="3:3">
      <c r="C57119" s="1"/>
    </row>
    <row r="57120" spans="3:3">
      <c r="C57120" s="1"/>
    </row>
    <row r="57121" spans="3:3">
      <c r="C57121" s="1"/>
    </row>
    <row r="57122" spans="3:3">
      <c r="C57122" s="1"/>
    </row>
    <row r="57123" spans="3:3">
      <c r="C57123" s="1"/>
    </row>
    <row r="57124" spans="3:3">
      <c r="C57124" s="1"/>
    </row>
    <row r="57125" spans="3:3">
      <c r="C57125" s="1"/>
    </row>
    <row r="57126" spans="3:3">
      <c r="C57126" s="1"/>
    </row>
    <row r="57127" spans="3:3">
      <c r="C57127" s="1"/>
    </row>
    <row r="57128" spans="3:3">
      <c r="C57128" s="1"/>
    </row>
    <row r="57129" spans="3:3">
      <c r="C57129" s="1"/>
    </row>
    <row r="57130" spans="3:3">
      <c r="C57130" s="1"/>
    </row>
    <row r="57131" spans="3:3">
      <c r="C57131" s="1"/>
    </row>
    <row r="57132" spans="3:3">
      <c r="C57132" s="1"/>
    </row>
    <row r="57133" spans="3:3">
      <c r="C57133" s="1"/>
    </row>
    <row r="57134" spans="3:3">
      <c r="C57134" s="1"/>
    </row>
    <row r="57135" spans="3:3">
      <c r="C57135" s="1"/>
    </row>
    <row r="57136" spans="3:3">
      <c r="C57136" s="1"/>
    </row>
    <row r="57137" spans="3:3">
      <c r="C57137" s="1"/>
    </row>
    <row r="57138" spans="3:3">
      <c r="C57138" s="1"/>
    </row>
    <row r="57139" spans="3:3">
      <c r="C57139" s="1"/>
    </row>
    <row r="57140" spans="3:3">
      <c r="C57140" s="1"/>
    </row>
    <row r="57141" spans="3:3">
      <c r="C57141" s="1"/>
    </row>
    <row r="57142" spans="3:3">
      <c r="C57142" s="1"/>
    </row>
    <row r="57143" spans="3:3">
      <c r="C57143" s="1"/>
    </row>
    <row r="57144" spans="3:3">
      <c r="C57144" s="1"/>
    </row>
    <row r="57145" spans="3:3">
      <c r="C57145" s="1"/>
    </row>
    <row r="57146" spans="3:3">
      <c r="C57146" s="1"/>
    </row>
    <row r="57147" spans="3:3">
      <c r="C57147" s="1"/>
    </row>
    <row r="57148" spans="3:3">
      <c r="C57148" s="1"/>
    </row>
    <row r="57149" spans="3:3">
      <c r="C57149" s="1"/>
    </row>
    <row r="57150" spans="3:3">
      <c r="C57150" s="1"/>
    </row>
    <row r="57151" spans="3:3">
      <c r="C57151" s="1"/>
    </row>
    <row r="57152" spans="3:3">
      <c r="C57152" s="1"/>
    </row>
    <row r="57153" spans="3:3">
      <c r="C57153" s="1"/>
    </row>
    <row r="57154" spans="3:3">
      <c r="C57154" s="1"/>
    </row>
    <row r="57155" spans="3:3">
      <c r="C57155" s="1"/>
    </row>
    <row r="57156" spans="3:3">
      <c r="C57156" s="1"/>
    </row>
    <row r="57157" spans="3:3">
      <c r="C57157" s="1"/>
    </row>
    <row r="57158" spans="3:3">
      <c r="C57158" s="1"/>
    </row>
    <row r="57159" spans="3:3">
      <c r="C57159" s="1"/>
    </row>
    <row r="57160" spans="3:3">
      <c r="C57160" s="1"/>
    </row>
    <row r="57161" spans="3:3">
      <c r="C57161" s="1"/>
    </row>
    <row r="57162" spans="3:3">
      <c r="C57162" s="1"/>
    </row>
    <row r="57163" spans="3:3">
      <c r="C57163" s="1"/>
    </row>
    <row r="57164" spans="3:3">
      <c r="C57164" s="1"/>
    </row>
    <row r="57165" spans="3:3">
      <c r="C57165" s="1"/>
    </row>
    <row r="57166" spans="3:3">
      <c r="C57166" s="1"/>
    </row>
    <row r="57167" spans="3:3">
      <c r="C57167" s="1"/>
    </row>
    <row r="57168" spans="3:3">
      <c r="C57168" s="1"/>
    </row>
    <row r="57169" spans="3:3">
      <c r="C57169" s="1"/>
    </row>
    <row r="57170" spans="3:3">
      <c r="C57170" s="1"/>
    </row>
    <row r="57171" spans="3:3">
      <c r="C57171" s="1"/>
    </row>
    <row r="57172" spans="3:3">
      <c r="C57172" s="1"/>
    </row>
    <row r="57173" spans="3:3">
      <c r="C57173" s="1"/>
    </row>
    <row r="57174" spans="3:3">
      <c r="C57174" s="1"/>
    </row>
    <row r="57175" spans="3:3">
      <c r="C57175" s="1"/>
    </row>
    <row r="57176" spans="3:3">
      <c r="C57176" s="1"/>
    </row>
    <row r="57177" spans="3:3">
      <c r="C57177" s="1"/>
    </row>
    <row r="57178" spans="3:3">
      <c r="C57178" s="1"/>
    </row>
    <row r="57179" spans="3:3">
      <c r="C57179" s="1"/>
    </row>
    <row r="57180" spans="3:3">
      <c r="C57180" s="1"/>
    </row>
    <row r="57181" spans="3:3">
      <c r="C57181" s="1"/>
    </row>
    <row r="57182" spans="3:3">
      <c r="C57182" s="1"/>
    </row>
    <row r="57183" spans="3:3">
      <c r="C57183" s="1"/>
    </row>
    <row r="57184" spans="3:3">
      <c r="C57184" s="1"/>
    </row>
    <row r="57185" spans="3:3">
      <c r="C57185" s="1"/>
    </row>
    <row r="57186" spans="3:3">
      <c r="C57186" s="1"/>
    </row>
    <row r="57187" spans="3:3">
      <c r="C57187" s="1"/>
    </row>
    <row r="57188" spans="3:3">
      <c r="C57188" s="1"/>
    </row>
    <row r="57189" spans="3:3">
      <c r="C57189" s="1"/>
    </row>
    <row r="57190" spans="3:3">
      <c r="C57190" s="1"/>
    </row>
    <row r="57191" spans="3:3">
      <c r="C57191" s="1"/>
    </row>
    <row r="57192" spans="3:3">
      <c r="C57192" s="1"/>
    </row>
    <row r="57193" spans="3:3">
      <c r="C57193" s="1"/>
    </row>
    <row r="57194" spans="3:3">
      <c r="C57194" s="1"/>
    </row>
    <row r="57195" spans="3:3">
      <c r="C57195" s="1"/>
    </row>
    <row r="57196" spans="3:3">
      <c r="C57196" s="1"/>
    </row>
    <row r="57197" spans="3:3">
      <c r="C57197" s="1"/>
    </row>
    <row r="57198" spans="3:3">
      <c r="C57198" s="1"/>
    </row>
    <row r="57199" spans="3:3">
      <c r="C57199" s="1"/>
    </row>
    <row r="57200" spans="3:3">
      <c r="C57200" s="1"/>
    </row>
    <row r="57201" spans="3:3">
      <c r="C57201" s="1"/>
    </row>
    <row r="57202" spans="3:3">
      <c r="C57202" s="1"/>
    </row>
    <row r="57203" spans="3:3">
      <c r="C57203" s="1"/>
    </row>
    <row r="57204" spans="3:3">
      <c r="C57204" s="1"/>
    </row>
    <row r="57205" spans="3:3">
      <c r="C57205" s="1"/>
    </row>
    <row r="57206" spans="3:3">
      <c r="C57206" s="1"/>
    </row>
    <row r="57207" spans="3:3">
      <c r="C57207" s="1"/>
    </row>
    <row r="57208" spans="3:3">
      <c r="C57208" s="1"/>
    </row>
    <row r="57209" spans="3:3">
      <c r="C57209" s="1"/>
    </row>
    <row r="57210" spans="3:3">
      <c r="C57210" s="1"/>
    </row>
    <row r="57211" spans="3:3">
      <c r="C57211" s="1"/>
    </row>
    <row r="57212" spans="3:3">
      <c r="C57212" s="1"/>
    </row>
    <row r="57213" spans="3:3">
      <c r="C57213" s="1"/>
    </row>
    <row r="57214" spans="3:3">
      <c r="C57214" s="1"/>
    </row>
    <row r="57215" spans="3:3">
      <c r="C57215" s="1"/>
    </row>
    <row r="57216" spans="3:3">
      <c r="C57216" s="1"/>
    </row>
    <row r="57217" spans="3:3">
      <c r="C57217" s="1"/>
    </row>
    <row r="57218" spans="3:3">
      <c r="C57218" s="1"/>
    </row>
    <row r="57219" spans="3:3">
      <c r="C57219" s="1"/>
    </row>
    <row r="57220" spans="3:3">
      <c r="C57220" s="1"/>
    </row>
    <row r="57221" spans="3:3">
      <c r="C57221" s="1"/>
    </row>
    <row r="57222" spans="3:3">
      <c r="C57222" s="1"/>
    </row>
    <row r="57223" spans="3:3">
      <c r="C57223" s="1"/>
    </row>
    <row r="57224" spans="3:3">
      <c r="C57224" s="1"/>
    </row>
    <row r="57225" spans="3:3">
      <c r="C57225" s="1"/>
    </row>
    <row r="57226" spans="3:3">
      <c r="C57226" s="1"/>
    </row>
    <row r="57227" spans="3:3">
      <c r="C57227" s="1"/>
    </row>
    <row r="57228" spans="3:3">
      <c r="C57228" s="1"/>
    </row>
    <row r="57229" spans="3:3">
      <c r="C57229" s="1"/>
    </row>
    <row r="57230" spans="3:3">
      <c r="C57230" s="1"/>
    </row>
    <row r="57231" spans="3:3">
      <c r="C57231" s="1"/>
    </row>
    <row r="57232" spans="3:3">
      <c r="C57232" s="1"/>
    </row>
    <row r="57233" spans="3:3">
      <c r="C57233" s="1"/>
    </row>
    <row r="57234" spans="3:3">
      <c r="C57234" s="1"/>
    </row>
    <row r="57235" spans="3:3">
      <c r="C57235" s="1"/>
    </row>
    <row r="57236" spans="3:3">
      <c r="C57236" s="1"/>
    </row>
    <row r="57237" spans="3:3">
      <c r="C57237" s="1"/>
    </row>
    <row r="57238" spans="3:3">
      <c r="C57238" s="1"/>
    </row>
    <row r="57239" spans="3:3">
      <c r="C57239" s="1"/>
    </row>
    <row r="57240" spans="3:3">
      <c r="C57240" s="1"/>
    </row>
    <row r="57241" spans="3:3">
      <c r="C57241" s="1"/>
    </row>
    <row r="57242" spans="3:3">
      <c r="C57242" s="1"/>
    </row>
    <row r="57243" spans="3:3">
      <c r="C57243" s="1"/>
    </row>
    <row r="57244" spans="3:3">
      <c r="C57244" s="1"/>
    </row>
    <row r="57245" spans="3:3">
      <c r="C57245" s="1"/>
    </row>
    <row r="57246" spans="3:3">
      <c r="C57246" s="1"/>
    </row>
    <row r="57247" spans="3:3">
      <c r="C57247" s="1"/>
    </row>
    <row r="57248" spans="3:3">
      <c r="C57248" s="1"/>
    </row>
    <row r="57249" spans="3:3">
      <c r="C57249" s="1"/>
    </row>
    <row r="57250" spans="3:3">
      <c r="C57250" s="1"/>
    </row>
    <row r="57251" spans="3:3">
      <c r="C57251" s="1"/>
    </row>
    <row r="57252" spans="3:3">
      <c r="C57252" s="1"/>
    </row>
    <row r="57253" spans="3:3">
      <c r="C57253" s="1"/>
    </row>
    <row r="57254" spans="3:3">
      <c r="C57254" s="1"/>
    </row>
    <row r="57255" spans="3:3">
      <c r="C57255" s="1"/>
    </row>
    <row r="57256" spans="3:3">
      <c r="C57256" s="1"/>
    </row>
    <row r="57257" spans="3:3">
      <c r="C57257" s="1"/>
    </row>
    <row r="57258" spans="3:3">
      <c r="C57258" s="1"/>
    </row>
    <row r="57259" spans="3:3">
      <c r="C57259" s="1"/>
    </row>
    <row r="57260" spans="3:3">
      <c r="C57260" s="1"/>
    </row>
    <row r="57261" spans="3:3">
      <c r="C57261" s="1"/>
    </row>
    <row r="57262" spans="3:3">
      <c r="C57262" s="1"/>
    </row>
    <row r="57263" spans="3:3">
      <c r="C57263" s="1"/>
    </row>
    <row r="57264" spans="3:3">
      <c r="C57264" s="1"/>
    </row>
    <row r="57265" spans="3:3">
      <c r="C57265" s="1"/>
    </row>
    <row r="57266" spans="3:3">
      <c r="C57266" s="1"/>
    </row>
    <row r="57267" spans="3:3">
      <c r="C57267" s="1"/>
    </row>
    <row r="57268" spans="3:3">
      <c r="C57268" s="1"/>
    </row>
    <row r="57269" spans="3:3">
      <c r="C57269" s="1"/>
    </row>
    <row r="57270" spans="3:3">
      <c r="C57270" s="1"/>
    </row>
    <row r="57271" spans="3:3">
      <c r="C57271" s="1"/>
    </row>
    <row r="57272" spans="3:3">
      <c r="C57272" s="1"/>
    </row>
    <row r="57273" spans="3:3">
      <c r="C57273" s="1"/>
    </row>
    <row r="57274" spans="3:3">
      <c r="C57274" s="1"/>
    </row>
    <row r="57275" spans="3:3">
      <c r="C57275" s="1"/>
    </row>
    <row r="57276" spans="3:3">
      <c r="C57276" s="1"/>
    </row>
    <row r="57277" spans="3:3">
      <c r="C57277" s="1"/>
    </row>
    <row r="57278" spans="3:3">
      <c r="C57278" s="1"/>
    </row>
    <row r="57279" spans="3:3">
      <c r="C57279" s="1"/>
    </row>
    <row r="57280" spans="3:3">
      <c r="C57280" s="1"/>
    </row>
    <row r="57281" spans="3:3">
      <c r="C57281" s="1"/>
    </row>
    <row r="57282" spans="3:3">
      <c r="C57282" s="1"/>
    </row>
    <row r="57283" spans="3:3">
      <c r="C57283" s="1"/>
    </row>
    <row r="57284" spans="3:3">
      <c r="C57284" s="1"/>
    </row>
    <row r="57285" spans="3:3">
      <c r="C57285" s="1"/>
    </row>
    <row r="57286" spans="3:3">
      <c r="C57286" s="1"/>
    </row>
    <row r="57287" spans="3:3">
      <c r="C57287" s="1"/>
    </row>
    <row r="57288" spans="3:3">
      <c r="C57288" s="1"/>
    </row>
    <row r="57289" spans="3:3">
      <c r="C57289" s="1"/>
    </row>
    <row r="57290" spans="3:3">
      <c r="C57290" s="1"/>
    </row>
    <row r="57291" spans="3:3">
      <c r="C57291" s="1"/>
    </row>
    <row r="57292" spans="3:3">
      <c r="C57292" s="1"/>
    </row>
    <row r="57293" spans="3:3">
      <c r="C57293" s="1"/>
    </row>
    <row r="57294" spans="3:3">
      <c r="C57294" s="1"/>
    </row>
    <row r="57295" spans="3:3">
      <c r="C57295" s="1"/>
    </row>
    <row r="57296" spans="3:3">
      <c r="C57296" s="1"/>
    </row>
    <row r="57297" spans="3:3">
      <c r="C57297" s="1"/>
    </row>
    <row r="57298" spans="3:3">
      <c r="C57298" s="1"/>
    </row>
    <row r="57299" spans="3:3">
      <c r="C57299" s="1"/>
    </row>
    <row r="57300" spans="3:3">
      <c r="C57300" s="1"/>
    </row>
    <row r="57301" spans="3:3">
      <c r="C57301" s="1"/>
    </row>
    <row r="57302" spans="3:3">
      <c r="C57302" s="1"/>
    </row>
    <row r="57303" spans="3:3">
      <c r="C57303" s="1"/>
    </row>
    <row r="57304" spans="3:3">
      <c r="C57304" s="1"/>
    </row>
    <row r="57305" spans="3:3">
      <c r="C57305" s="1"/>
    </row>
    <row r="57306" spans="3:3">
      <c r="C57306" s="1"/>
    </row>
    <row r="57307" spans="3:3">
      <c r="C57307" s="1"/>
    </row>
    <row r="57308" spans="3:3">
      <c r="C57308" s="1"/>
    </row>
    <row r="57309" spans="3:3">
      <c r="C57309" s="1"/>
    </row>
    <row r="57310" spans="3:3">
      <c r="C57310" s="1"/>
    </row>
    <row r="57311" spans="3:3">
      <c r="C57311" s="1"/>
    </row>
    <row r="57312" spans="3:3">
      <c r="C57312" s="1"/>
    </row>
    <row r="57313" spans="3:3">
      <c r="C57313" s="1"/>
    </row>
    <row r="57314" spans="3:3">
      <c r="C57314" s="1"/>
    </row>
    <row r="57315" spans="3:3">
      <c r="C57315" s="1"/>
    </row>
    <row r="57316" spans="3:3">
      <c r="C57316" s="1"/>
    </row>
    <row r="57317" spans="3:3">
      <c r="C57317" s="1"/>
    </row>
    <row r="57318" spans="3:3">
      <c r="C57318" s="1"/>
    </row>
    <row r="57319" spans="3:3">
      <c r="C57319" s="1"/>
    </row>
    <row r="57320" spans="3:3">
      <c r="C57320" s="1"/>
    </row>
    <row r="57321" spans="3:3">
      <c r="C57321" s="1"/>
    </row>
    <row r="57322" spans="3:3">
      <c r="C57322" s="1"/>
    </row>
    <row r="57323" spans="3:3">
      <c r="C57323" s="1"/>
    </row>
    <row r="57324" spans="3:3">
      <c r="C57324" s="1"/>
    </row>
    <row r="57325" spans="3:3">
      <c r="C57325" s="1"/>
    </row>
    <row r="57326" spans="3:3">
      <c r="C57326" s="1"/>
    </row>
    <row r="57327" spans="3:3">
      <c r="C57327" s="1"/>
    </row>
    <row r="57328" spans="3:3">
      <c r="C57328" s="1"/>
    </row>
    <row r="57329" spans="3:3">
      <c r="C57329" s="1"/>
    </row>
    <row r="57330" spans="3:3">
      <c r="C57330" s="1"/>
    </row>
    <row r="57331" spans="3:3">
      <c r="C57331" s="1"/>
    </row>
    <row r="57332" spans="3:3">
      <c r="C57332" s="1"/>
    </row>
    <row r="57333" spans="3:3">
      <c r="C57333" s="1"/>
    </row>
    <row r="57334" spans="3:3">
      <c r="C57334" s="1"/>
    </row>
    <row r="57335" spans="3:3">
      <c r="C57335" s="1"/>
    </row>
    <row r="57336" spans="3:3">
      <c r="C57336" s="1"/>
    </row>
    <row r="57337" spans="3:3">
      <c r="C57337" s="1"/>
    </row>
    <row r="57338" spans="3:3">
      <c r="C57338" s="1"/>
    </row>
    <row r="57339" spans="3:3">
      <c r="C57339" s="1"/>
    </row>
    <row r="57340" spans="3:3">
      <c r="C57340" s="1"/>
    </row>
    <row r="57341" spans="3:3">
      <c r="C57341" s="1"/>
    </row>
    <row r="57342" spans="3:3">
      <c r="C57342" s="1"/>
    </row>
    <row r="57343" spans="3:3">
      <c r="C57343" s="1"/>
    </row>
    <row r="57344" spans="3:3">
      <c r="C57344" s="1"/>
    </row>
    <row r="57345" spans="3:3">
      <c r="C57345" s="1"/>
    </row>
    <row r="57346" spans="3:3">
      <c r="C57346" s="1"/>
    </row>
    <row r="57347" spans="3:3">
      <c r="C57347" s="1"/>
    </row>
    <row r="57348" spans="3:3">
      <c r="C57348" s="1"/>
    </row>
    <row r="57349" spans="3:3">
      <c r="C57349" s="1"/>
    </row>
    <row r="57350" spans="3:3">
      <c r="C57350" s="1"/>
    </row>
    <row r="57351" spans="3:3">
      <c r="C57351" s="1"/>
    </row>
    <row r="57352" spans="3:3">
      <c r="C57352" s="1"/>
    </row>
    <row r="57353" spans="3:3">
      <c r="C57353" s="1"/>
    </row>
    <row r="57354" spans="3:3">
      <c r="C57354" s="1"/>
    </row>
    <row r="57355" spans="3:3">
      <c r="C57355" s="1"/>
    </row>
    <row r="57356" spans="3:3">
      <c r="C57356" s="1"/>
    </row>
    <row r="57357" spans="3:3">
      <c r="C57357" s="1"/>
    </row>
    <row r="57358" spans="3:3">
      <c r="C57358" s="1"/>
    </row>
    <row r="57359" spans="3:3">
      <c r="C57359" s="1"/>
    </row>
    <row r="57360" spans="3:3">
      <c r="C57360" s="1"/>
    </row>
    <row r="57361" spans="3:3">
      <c r="C57361" s="1"/>
    </row>
    <row r="57362" spans="3:3">
      <c r="C57362" s="1"/>
    </row>
    <row r="57363" spans="3:3">
      <c r="C57363" s="1"/>
    </row>
    <row r="57364" spans="3:3">
      <c r="C57364" s="1"/>
    </row>
    <row r="57365" spans="3:3">
      <c r="C57365" s="1"/>
    </row>
    <row r="57366" spans="3:3">
      <c r="C57366" s="1"/>
    </row>
    <row r="57367" spans="3:3">
      <c r="C57367" s="1"/>
    </row>
    <row r="57368" spans="3:3">
      <c r="C57368" s="1"/>
    </row>
    <row r="57369" spans="3:3">
      <c r="C57369" s="1"/>
    </row>
    <row r="57370" spans="3:3">
      <c r="C57370" s="1"/>
    </row>
    <row r="57371" spans="3:3">
      <c r="C57371" s="1"/>
    </row>
    <row r="57372" spans="3:3">
      <c r="C57372" s="1"/>
    </row>
    <row r="57373" spans="3:3">
      <c r="C57373" s="1"/>
    </row>
    <row r="57374" spans="3:3">
      <c r="C57374" s="1"/>
    </row>
    <row r="57375" spans="3:3">
      <c r="C57375" s="1"/>
    </row>
    <row r="57376" spans="3:3">
      <c r="C57376" s="1"/>
    </row>
    <row r="57377" spans="3:3">
      <c r="C57377" s="1"/>
    </row>
    <row r="57378" spans="3:3">
      <c r="C57378" s="1"/>
    </row>
    <row r="57379" spans="3:3">
      <c r="C57379" s="1"/>
    </row>
    <row r="57380" spans="3:3">
      <c r="C57380" s="1"/>
    </row>
    <row r="57381" spans="3:3">
      <c r="C57381" s="1"/>
    </row>
    <row r="57382" spans="3:3">
      <c r="C57382" s="1"/>
    </row>
    <row r="57383" spans="3:3">
      <c r="C57383" s="1"/>
    </row>
    <row r="57384" spans="3:3">
      <c r="C57384" s="1"/>
    </row>
    <row r="57385" spans="3:3">
      <c r="C57385" s="1"/>
    </row>
    <row r="57386" spans="3:3">
      <c r="C57386" s="1"/>
    </row>
    <row r="57387" spans="3:3">
      <c r="C57387" s="1"/>
    </row>
    <row r="57388" spans="3:3">
      <c r="C57388" s="1"/>
    </row>
    <row r="57389" spans="3:3">
      <c r="C57389" s="1"/>
    </row>
    <row r="57390" spans="3:3">
      <c r="C57390" s="1"/>
    </row>
    <row r="57391" spans="3:3">
      <c r="C57391" s="1"/>
    </row>
    <row r="57392" spans="3:3">
      <c r="C57392" s="1"/>
    </row>
    <row r="57393" spans="3:3">
      <c r="C57393" s="1"/>
    </row>
    <row r="57394" spans="3:3">
      <c r="C57394" s="1"/>
    </row>
    <row r="57395" spans="3:3">
      <c r="C57395" s="1"/>
    </row>
    <row r="57396" spans="3:3">
      <c r="C57396" s="1"/>
    </row>
    <row r="57397" spans="3:3">
      <c r="C57397" s="1"/>
    </row>
    <row r="57398" spans="3:3">
      <c r="C57398" s="1"/>
    </row>
    <row r="57399" spans="3:3">
      <c r="C57399" s="1"/>
    </row>
    <row r="57400" spans="3:3">
      <c r="C57400" s="1"/>
    </row>
    <row r="57401" spans="3:3">
      <c r="C57401" s="1"/>
    </row>
    <row r="57402" spans="3:3">
      <c r="C57402" s="1"/>
    </row>
    <row r="57403" spans="3:3">
      <c r="C57403" s="1"/>
    </row>
    <row r="57404" spans="3:3">
      <c r="C57404" s="1"/>
    </row>
    <row r="57405" spans="3:3">
      <c r="C57405" s="1"/>
    </row>
    <row r="57406" spans="3:3">
      <c r="C57406" s="1"/>
    </row>
    <row r="57407" spans="3:3">
      <c r="C57407" s="1"/>
    </row>
    <row r="57408" spans="3:3">
      <c r="C57408" s="1"/>
    </row>
    <row r="57409" spans="3:3">
      <c r="C57409" s="1"/>
    </row>
    <row r="57410" spans="3:3">
      <c r="C57410" s="1"/>
    </row>
    <row r="57411" spans="3:3">
      <c r="C57411" s="1"/>
    </row>
    <row r="57412" spans="3:3">
      <c r="C57412" s="1"/>
    </row>
    <row r="57413" spans="3:3">
      <c r="C57413" s="1"/>
    </row>
    <row r="57414" spans="3:3">
      <c r="C57414" s="1"/>
    </row>
    <row r="57415" spans="3:3">
      <c r="C57415" s="1"/>
    </row>
    <row r="57416" spans="3:3">
      <c r="C57416" s="1"/>
    </row>
    <row r="57417" spans="3:3">
      <c r="C57417" s="1"/>
    </row>
    <row r="57418" spans="3:3">
      <c r="C57418" s="1"/>
    </row>
    <row r="57419" spans="3:3">
      <c r="C57419" s="1"/>
    </row>
    <row r="57420" spans="3:3">
      <c r="C57420" s="1"/>
    </row>
    <row r="57421" spans="3:3">
      <c r="C57421" s="1"/>
    </row>
    <row r="57422" spans="3:3">
      <c r="C57422" s="1"/>
    </row>
    <row r="57423" spans="3:3">
      <c r="C57423" s="1"/>
    </row>
    <row r="57424" spans="3:3">
      <c r="C57424" s="1"/>
    </row>
    <row r="57425" spans="3:3">
      <c r="C57425" s="1"/>
    </row>
    <row r="57426" spans="3:3">
      <c r="C57426" s="1"/>
    </row>
    <row r="57427" spans="3:3">
      <c r="C57427" s="1"/>
    </row>
    <row r="57428" spans="3:3">
      <c r="C57428" s="1"/>
    </row>
    <row r="57429" spans="3:3">
      <c r="C57429" s="1"/>
    </row>
    <row r="57430" spans="3:3">
      <c r="C57430" s="1"/>
    </row>
    <row r="57431" spans="3:3">
      <c r="C57431" s="1"/>
    </row>
    <row r="57432" spans="3:3">
      <c r="C57432" s="1"/>
    </row>
    <row r="57433" spans="3:3">
      <c r="C57433" s="1"/>
    </row>
    <row r="57434" spans="3:3">
      <c r="C57434" s="1"/>
    </row>
    <row r="57435" spans="3:3">
      <c r="C57435" s="1"/>
    </row>
    <row r="57436" spans="3:3">
      <c r="C57436" s="1"/>
    </row>
    <row r="57437" spans="3:3">
      <c r="C57437" s="1"/>
    </row>
    <row r="57438" spans="3:3">
      <c r="C57438" s="1"/>
    </row>
    <row r="57439" spans="3:3">
      <c r="C57439" s="1"/>
    </row>
    <row r="57440" spans="3:3">
      <c r="C57440" s="1"/>
    </row>
    <row r="57441" spans="3:3">
      <c r="C57441" s="1"/>
    </row>
    <row r="57442" spans="3:3">
      <c r="C57442" s="1"/>
    </row>
    <row r="57443" spans="3:3">
      <c r="C57443" s="1"/>
    </row>
    <row r="57444" spans="3:3">
      <c r="C57444" s="1"/>
    </row>
    <row r="57445" spans="3:3">
      <c r="C57445" s="1"/>
    </row>
    <row r="57446" spans="3:3">
      <c r="C57446" s="1"/>
    </row>
    <row r="57447" spans="3:3">
      <c r="C57447" s="1"/>
    </row>
    <row r="57448" spans="3:3">
      <c r="C57448" s="1"/>
    </row>
    <row r="57449" spans="3:3">
      <c r="C57449" s="1"/>
    </row>
    <row r="57450" spans="3:3">
      <c r="C57450" s="1"/>
    </row>
    <row r="57451" spans="3:3">
      <c r="C57451" s="1"/>
    </row>
    <row r="57452" spans="3:3">
      <c r="C57452" s="1"/>
    </row>
    <row r="57453" spans="3:3">
      <c r="C57453" s="1"/>
    </row>
    <row r="57454" spans="3:3">
      <c r="C57454" s="1"/>
    </row>
    <row r="57455" spans="3:3">
      <c r="C57455" s="1"/>
    </row>
    <row r="57456" spans="3:3">
      <c r="C57456" s="1"/>
    </row>
    <row r="57457" spans="3:3">
      <c r="C57457" s="1"/>
    </row>
    <row r="57458" spans="3:3">
      <c r="C57458" s="1"/>
    </row>
    <row r="57459" spans="3:3">
      <c r="C57459" s="1"/>
    </row>
    <row r="57460" spans="3:3">
      <c r="C57460" s="1"/>
    </row>
    <row r="57461" spans="3:3">
      <c r="C57461" s="1"/>
    </row>
    <row r="57462" spans="3:3">
      <c r="C57462" s="1"/>
    </row>
    <row r="57463" spans="3:3">
      <c r="C57463" s="1"/>
    </row>
    <row r="57464" spans="3:3">
      <c r="C57464" s="1"/>
    </row>
    <row r="57465" spans="3:3">
      <c r="C57465" s="1"/>
    </row>
    <row r="57466" spans="3:3">
      <c r="C57466" s="1"/>
    </row>
    <row r="57467" spans="3:3">
      <c r="C57467" s="1"/>
    </row>
    <row r="57468" spans="3:3">
      <c r="C57468" s="1"/>
    </row>
    <row r="57469" spans="3:3">
      <c r="C57469" s="1"/>
    </row>
    <row r="57470" spans="3:3">
      <c r="C57470" s="1"/>
    </row>
    <row r="57471" spans="3:3">
      <c r="C57471" s="1"/>
    </row>
    <row r="57472" spans="3:3">
      <c r="C57472" s="1"/>
    </row>
    <row r="57473" spans="3:3">
      <c r="C57473" s="1"/>
    </row>
    <row r="57474" spans="3:3">
      <c r="C57474" s="1"/>
    </row>
    <row r="57475" spans="3:3">
      <c r="C57475" s="1"/>
    </row>
    <row r="57476" spans="3:3">
      <c r="C57476" s="1"/>
    </row>
    <row r="57477" spans="3:3">
      <c r="C57477" s="1"/>
    </row>
    <row r="57478" spans="3:3">
      <c r="C57478" s="1"/>
    </row>
    <row r="57479" spans="3:3">
      <c r="C57479" s="1"/>
    </row>
    <row r="57480" spans="3:3">
      <c r="C57480" s="1"/>
    </row>
    <row r="57481" spans="3:3">
      <c r="C57481" s="1"/>
    </row>
    <row r="57482" spans="3:3">
      <c r="C57482" s="1"/>
    </row>
    <row r="57483" spans="3:3">
      <c r="C57483" s="1"/>
    </row>
    <row r="57484" spans="3:3">
      <c r="C57484" s="1"/>
    </row>
    <row r="57485" spans="3:3">
      <c r="C57485" s="1"/>
    </row>
    <row r="57486" spans="3:3">
      <c r="C57486" s="1"/>
    </row>
    <row r="57487" spans="3:3">
      <c r="C57487" s="1"/>
    </row>
    <row r="57488" spans="3:3">
      <c r="C57488" s="1"/>
    </row>
    <row r="57489" spans="3:3">
      <c r="C57489" s="1"/>
    </row>
    <row r="57490" spans="3:3">
      <c r="C57490" s="1"/>
    </row>
    <row r="57491" spans="3:3">
      <c r="C57491" s="1"/>
    </row>
    <row r="57492" spans="3:3">
      <c r="C57492" s="1"/>
    </row>
    <row r="57493" spans="3:3">
      <c r="C57493" s="1"/>
    </row>
    <row r="57494" spans="3:3">
      <c r="C57494" s="1"/>
    </row>
    <row r="57495" spans="3:3">
      <c r="C57495" s="1"/>
    </row>
    <row r="57496" spans="3:3">
      <c r="C57496" s="1"/>
    </row>
    <row r="57497" spans="3:3">
      <c r="C57497" s="1"/>
    </row>
    <row r="57498" spans="3:3">
      <c r="C57498" s="1"/>
    </row>
    <row r="57499" spans="3:3">
      <c r="C57499" s="1"/>
    </row>
    <row r="57500" spans="3:3">
      <c r="C57500" s="1"/>
    </row>
    <row r="57501" spans="3:3">
      <c r="C57501" s="1"/>
    </row>
    <row r="57502" spans="3:3">
      <c r="C57502" s="1"/>
    </row>
    <row r="57503" spans="3:3">
      <c r="C57503" s="1"/>
    </row>
    <row r="57504" spans="3:3">
      <c r="C57504" s="1"/>
    </row>
    <row r="57505" spans="3:3">
      <c r="C57505" s="1"/>
    </row>
    <row r="57506" spans="3:3">
      <c r="C57506" s="1"/>
    </row>
    <row r="57507" spans="3:3">
      <c r="C57507" s="1"/>
    </row>
    <row r="57508" spans="3:3">
      <c r="C57508" s="1"/>
    </row>
    <row r="57509" spans="3:3">
      <c r="C57509" s="1"/>
    </row>
    <row r="57510" spans="3:3">
      <c r="C57510" s="1"/>
    </row>
    <row r="57511" spans="3:3">
      <c r="C57511" s="1"/>
    </row>
    <row r="57512" spans="3:3">
      <c r="C57512" s="1"/>
    </row>
    <row r="57513" spans="3:3">
      <c r="C57513" s="1"/>
    </row>
    <row r="57514" spans="3:3">
      <c r="C57514" s="1"/>
    </row>
    <row r="57515" spans="3:3">
      <c r="C57515" s="1"/>
    </row>
    <row r="57516" spans="3:3">
      <c r="C57516" s="1"/>
    </row>
    <row r="57517" spans="3:3">
      <c r="C57517" s="1"/>
    </row>
    <row r="57518" spans="3:3">
      <c r="C57518" s="1"/>
    </row>
    <row r="57519" spans="3:3">
      <c r="C57519" s="1"/>
    </row>
    <row r="57520" spans="3:3">
      <c r="C57520" s="1"/>
    </row>
    <row r="57521" spans="3:3">
      <c r="C57521" s="1"/>
    </row>
    <row r="57522" spans="3:3">
      <c r="C57522" s="1"/>
    </row>
    <row r="57523" spans="3:3">
      <c r="C57523" s="1"/>
    </row>
    <row r="57524" spans="3:3">
      <c r="C57524" s="1"/>
    </row>
    <row r="57525" spans="3:3">
      <c r="C57525" s="1"/>
    </row>
    <row r="57526" spans="3:3">
      <c r="C57526" s="1"/>
    </row>
    <row r="57527" spans="3:3">
      <c r="C57527" s="1"/>
    </row>
    <row r="57528" spans="3:3">
      <c r="C57528" s="1"/>
    </row>
    <row r="57529" spans="3:3">
      <c r="C57529" s="1"/>
    </row>
    <row r="57530" spans="3:3">
      <c r="C57530" s="1"/>
    </row>
    <row r="57531" spans="3:3">
      <c r="C57531" s="1"/>
    </row>
    <row r="57532" spans="3:3">
      <c r="C57532" s="1"/>
    </row>
    <row r="57533" spans="3:3">
      <c r="C57533" s="1"/>
    </row>
    <row r="57534" spans="3:3">
      <c r="C57534" s="1"/>
    </row>
    <row r="57535" spans="3:3">
      <c r="C57535" s="1"/>
    </row>
    <row r="57536" spans="3:3">
      <c r="C57536" s="1"/>
    </row>
    <row r="57537" spans="3:3">
      <c r="C57537" s="1"/>
    </row>
    <row r="57538" spans="3:3">
      <c r="C57538" s="1"/>
    </row>
    <row r="57539" spans="3:3">
      <c r="C57539" s="1"/>
    </row>
    <row r="57540" spans="3:3">
      <c r="C57540" s="1"/>
    </row>
    <row r="57541" spans="3:3">
      <c r="C57541" s="1"/>
    </row>
    <row r="57542" spans="3:3">
      <c r="C57542" s="1"/>
    </row>
    <row r="57543" spans="3:3">
      <c r="C57543" s="1"/>
    </row>
    <row r="57544" spans="3:3">
      <c r="C57544" s="1"/>
    </row>
    <row r="57545" spans="3:3">
      <c r="C57545" s="1"/>
    </row>
    <row r="57546" spans="3:3">
      <c r="C57546" s="1"/>
    </row>
    <row r="57547" spans="3:3">
      <c r="C57547" s="1"/>
    </row>
    <row r="57548" spans="3:3">
      <c r="C57548" s="1"/>
    </row>
    <row r="57549" spans="3:3">
      <c r="C57549" s="1"/>
    </row>
    <row r="57550" spans="3:3">
      <c r="C57550" s="1"/>
    </row>
    <row r="57551" spans="3:3">
      <c r="C57551" s="1"/>
    </row>
    <row r="57552" spans="3:3">
      <c r="C57552" s="1"/>
    </row>
    <row r="57553" spans="3:3">
      <c r="C57553" s="1"/>
    </row>
    <row r="57554" spans="3:3">
      <c r="C57554" s="1"/>
    </row>
    <row r="57555" spans="3:3">
      <c r="C57555" s="1"/>
    </row>
    <row r="57556" spans="3:3">
      <c r="C57556" s="1"/>
    </row>
    <row r="57557" spans="3:3">
      <c r="C57557" s="1"/>
    </row>
    <row r="57558" spans="3:3">
      <c r="C57558" s="1"/>
    </row>
    <row r="57559" spans="3:3">
      <c r="C57559" s="1"/>
    </row>
    <row r="57560" spans="3:3">
      <c r="C57560" s="1"/>
    </row>
    <row r="57561" spans="3:3">
      <c r="C57561" s="1"/>
    </row>
    <row r="57562" spans="3:3">
      <c r="C57562" s="1"/>
    </row>
    <row r="57563" spans="3:3">
      <c r="C57563" s="1"/>
    </row>
    <row r="57564" spans="3:3">
      <c r="C57564" s="1"/>
    </row>
    <row r="57565" spans="3:3">
      <c r="C57565" s="1"/>
    </row>
    <row r="57566" spans="3:3">
      <c r="C57566" s="1"/>
    </row>
    <row r="57567" spans="3:3">
      <c r="C57567" s="1"/>
    </row>
    <row r="57568" spans="3:3">
      <c r="C57568" s="1"/>
    </row>
    <row r="57569" spans="3:3">
      <c r="C57569" s="1"/>
    </row>
    <row r="57570" spans="3:3">
      <c r="C57570" s="1"/>
    </row>
    <row r="57571" spans="3:3">
      <c r="C57571" s="1"/>
    </row>
    <row r="57572" spans="3:3">
      <c r="C57572" s="1"/>
    </row>
    <row r="57573" spans="3:3">
      <c r="C57573" s="1"/>
    </row>
    <row r="57574" spans="3:3">
      <c r="C57574" s="1"/>
    </row>
    <row r="57575" spans="3:3">
      <c r="C57575" s="1"/>
    </row>
    <row r="57576" spans="3:3">
      <c r="C57576" s="1"/>
    </row>
    <row r="57577" spans="3:3">
      <c r="C57577" s="1"/>
    </row>
    <row r="57578" spans="3:3">
      <c r="C57578" s="1"/>
    </row>
    <row r="57579" spans="3:3">
      <c r="C57579" s="1"/>
    </row>
    <row r="57580" spans="3:3">
      <c r="C57580" s="1"/>
    </row>
    <row r="57581" spans="3:3">
      <c r="C57581" s="1"/>
    </row>
    <row r="57582" spans="3:3">
      <c r="C57582" s="1"/>
    </row>
    <row r="57583" spans="3:3">
      <c r="C57583" s="1"/>
    </row>
    <row r="57584" spans="3:3">
      <c r="C57584" s="1"/>
    </row>
    <row r="57585" spans="3:3">
      <c r="C57585" s="1"/>
    </row>
    <row r="57586" spans="3:3">
      <c r="C57586" s="1"/>
    </row>
    <row r="57587" spans="3:3">
      <c r="C57587" s="1"/>
    </row>
    <row r="57588" spans="3:3">
      <c r="C57588" s="1"/>
    </row>
    <row r="57589" spans="3:3">
      <c r="C57589" s="1"/>
    </row>
    <row r="57590" spans="3:3">
      <c r="C57590" s="1"/>
    </row>
    <row r="57591" spans="3:3">
      <c r="C57591" s="1"/>
    </row>
    <row r="57592" spans="3:3">
      <c r="C57592" s="1"/>
    </row>
    <row r="57593" spans="3:3">
      <c r="C57593" s="1"/>
    </row>
    <row r="57594" spans="3:3">
      <c r="C57594" s="1"/>
    </row>
    <row r="57595" spans="3:3">
      <c r="C57595" s="1"/>
    </row>
    <row r="57596" spans="3:3">
      <c r="C57596" s="1"/>
    </row>
    <row r="57597" spans="3:3">
      <c r="C57597" s="1"/>
    </row>
    <row r="57598" spans="3:3">
      <c r="C57598" s="1"/>
    </row>
    <row r="57599" spans="3:3">
      <c r="C57599" s="1"/>
    </row>
    <row r="57600" spans="3:3">
      <c r="C57600" s="1"/>
    </row>
    <row r="57601" spans="3:3">
      <c r="C57601" s="1"/>
    </row>
    <row r="57602" spans="3:3">
      <c r="C57602" s="1"/>
    </row>
    <row r="57603" spans="3:3">
      <c r="C57603" s="1"/>
    </row>
    <row r="57604" spans="3:3">
      <c r="C57604" s="1"/>
    </row>
    <row r="57605" spans="3:3">
      <c r="C57605" s="1"/>
    </row>
    <row r="57606" spans="3:3">
      <c r="C57606" s="1"/>
    </row>
    <row r="57607" spans="3:3">
      <c r="C57607" s="1"/>
    </row>
    <row r="57608" spans="3:3">
      <c r="C57608" s="1"/>
    </row>
    <row r="57609" spans="3:3">
      <c r="C57609" s="1"/>
    </row>
    <row r="57610" spans="3:3">
      <c r="C57610" s="1"/>
    </row>
    <row r="57611" spans="3:3">
      <c r="C57611" s="1"/>
    </row>
    <row r="57612" spans="3:3">
      <c r="C57612" s="1"/>
    </row>
    <row r="57613" spans="3:3">
      <c r="C57613" s="1"/>
    </row>
    <row r="57614" spans="3:3">
      <c r="C57614" s="1"/>
    </row>
    <row r="57615" spans="3:3">
      <c r="C57615" s="1"/>
    </row>
    <row r="57616" spans="3:3">
      <c r="C57616" s="1"/>
    </row>
    <row r="57617" spans="3:3">
      <c r="C57617" s="1"/>
    </row>
    <row r="57618" spans="3:3">
      <c r="C57618" s="1"/>
    </row>
    <row r="57619" spans="3:3">
      <c r="C57619" s="1"/>
    </row>
    <row r="57620" spans="3:3">
      <c r="C57620" s="1"/>
    </row>
    <row r="57621" spans="3:3">
      <c r="C57621" s="1"/>
    </row>
    <row r="57622" spans="3:3">
      <c r="C57622" s="1"/>
    </row>
    <row r="57623" spans="3:3">
      <c r="C57623" s="1"/>
    </row>
    <row r="57624" spans="3:3">
      <c r="C57624" s="1"/>
    </row>
    <row r="57625" spans="3:3">
      <c r="C57625" s="1"/>
    </row>
    <row r="57626" spans="3:3">
      <c r="C57626" s="1"/>
    </row>
    <row r="57627" spans="3:3">
      <c r="C57627" s="1"/>
    </row>
    <row r="57628" spans="3:3">
      <c r="C57628" s="1"/>
    </row>
    <row r="57629" spans="3:3">
      <c r="C57629" s="1"/>
    </row>
    <row r="57630" spans="3:3">
      <c r="C57630" s="1"/>
    </row>
    <row r="57631" spans="3:3">
      <c r="C57631" s="1"/>
    </row>
    <row r="57632" spans="3:3">
      <c r="C57632" s="1"/>
    </row>
    <row r="57633" spans="3:3">
      <c r="C57633" s="1"/>
    </row>
    <row r="57634" spans="3:3">
      <c r="C57634" s="1"/>
    </row>
    <row r="57635" spans="3:3">
      <c r="C57635" s="1"/>
    </row>
    <row r="57636" spans="3:3">
      <c r="C57636" s="1"/>
    </row>
    <row r="57637" spans="3:3">
      <c r="C57637" s="1"/>
    </row>
    <row r="57638" spans="3:3">
      <c r="C57638" s="1"/>
    </row>
    <row r="57639" spans="3:3">
      <c r="C57639" s="1"/>
    </row>
    <row r="57640" spans="3:3">
      <c r="C57640" s="1"/>
    </row>
    <row r="57641" spans="3:3">
      <c r="C57641" s="1"/>
    </row>
    <row r="57642" spans="3:3">
      <c r="C57642" s="1"/>
    </row>
    <row r="57643" spans="3:3">
      <c r="C57643" s="1"/>
    </row>
    <row r="57644" spans="3:3">
      <c r="C57644" s="1"/>
    </row>
    <row r="57645" spans="3:3">
      <c r="C57645" s="1"/>
    </row>
    <row r="57646" spans="3:3">
      <c r="C57646" s="1"/>
    </row>
    <row r="57647" spans="3:3">
      <c r="C57647" s="1"/>
    </row>
    <row r="57648" spans="3:3">
      <c r="C57648" s="1"/>
    </row>
    <row r="57649" spans="3:3">
      <c r="C57649" s="1"/>
    </row>
    <row r="57650" spans="3:3">
      <c r="C57650" s="1"/>
    </row>
    <row r="57651" spans="3:3">
      <c r="C57651" s="1"/>
    </row>
    <row r="57652" spans="3:3">
      <c r="C57652" s="1"/>
    </row>
    <row r="57653" spans="3:3">
      <c r="C57653" s="1"/>
    </row>
    <row r="57654" spans="3:3">
      <c r="C57654" s="1"/>
    </row>
    <row r="57655" spans="3:3">
      <c r="C57655" s="1"/>
    </row>
    <row r="57656" spans="3:3">
      <c r="C57656" s="1"/>
    </row>
    <row r="57657" spans="3:3">
      <c r="C57657" s="1"/>
    </row>
    <row r="57658" spans="3:3">
      <c r="C57658" s="1"/>
    </row>
    <row r="57659" spans="3:3">
      <c r="C57659" s="1"/>
    </row>
    <row r="57660" spans="3:3">
      <c r="C57660" s="1"/>
    </row>
    <row r="57661" spans="3:3">
      <c r="C57661" s="1"/>
    </row>
    <row r="57662" spans="3:3">
      <c r="C57662" s="1"/>
    </row>
    <row r="57663" spans="3:3">
      <c r="C57663" s="1"/>
    </row>
    <row r="57664" spans="3:3">
      <c r="C57664" s="1"/>
    </row>
    <row r="57665" spans="3:3">
      <c r="C57665" s="1"/>
    </row>
    <row r="57666" spans="3:3">
      <c r="C57666" s="1"/>
    </row>
    <row r="57667" spans="3:3">
      <c r="C57667" s="1"/>
    </row>
    <row r="57668" spans="3:3">
      <c r="C57668" s="1"/>
    </row>
    <row r="57669" spans="3:3">
      <c r="C57669" s="1"/>
    </row>
    <row r="57670" spans="3:3">
      <c r="C57670" s="1"/>
    </row>
    <row r="57671" spans="3:3">
      <c r="C57671" s="1"/>
    </row>
    <row r="57672" spans="3:3">
      <c r="C57672" s="1"/>
    </row>
    <row r="57673" spans="3:3">
      <c r="C57673" s="1"/>
    </row>
    <row r="57674" spans="3:3">
      <c r="C57674" s="1"/>
    </row>
    <row r="57675" spans="3:3">
      <c r="C57675" s="1"/>
    </row>
    <row r="57676" spans="3:3">
      <c r="C57676" s="1"/>
    </row>
    <row r="57677" spans="3:3">
      <c r="C57677" s="1"/>
    </row>
    <row r="57678" spans="3:3">
      <c r="C57678" s="1"/>
    </row>
    <row r="57679" spans="3:3">
      <c r="C57679" s="1"/>
    </row>
    <row r="57680" spans="3:3">
      <c r="C57680" s="1"/>
    </row>
    <row r="57681" spans="3:3">
      <c r="C57681" s="1"/>
    </row>
    <row r="57682" spans="3:3">
      <c r="C57682" s="1"/>
    </row>
    <row r="57683" spans="3:3">
      <c r="C57683" s="1"/>
    </row>
    <row r="57684" spans="3:3">
      <c r="C57684" s="1"/>
    </row>
    <row r="57685" spans="3:3">
      <c r="C57685" s="1"/>
    </row>
    <row r="57686" spans="3:3">
      <c r="C57686" s="1"/>
    </row>
    <row r="57687" spans="3:3">
      <c r="C57687" s="1"/>
    </row>
    <row r="57688" spans="3:3">
      <c r="C57688" s="1"/>
    </row>
    <row r="57689" spans="3:3">
      <c r="C57689" s="1"/>
    </row>
    <row r="57690" spans="3:3">
      <c r="C57690" s="1"/>
    </row>
    <row r="57691" spans="3:3">
      <c r="C57691" s="1"/>
    </row>
    <row r="57692" spans="3:3">
      <c r="C57692" s="1"/>
    </row>
    <row r="57693" spans="3:3">
      <c r="C57693" s="1"/>
    </row>
    <row r="57694" spans="3:3">
      <c r="C57694" s="1"/>
    </row>
    <row r="57695" spans="3:3">
      <c r="C57695" s="1"/>
    </row>
    <row r="57696" spans="3:3">
      <c r="C57696" s="1"/>
    </row>
    <row r="57697" spans="3:3">
      <c r="C57697" s="1"/>
    </row>
    <row r="57698" spans="3:3">
      <c r="C57698" s="1"/>
    </row>
    <row r="57699" spans="3:3">
      <c r="C57699" s="1"/>
    </row>
    <row r="57700" spans="3:3">
      <c r="C57700" s="1"/>
    </row>
    <row r="57701" spans="3:3">
      <c r="C57701" s="1"/>
    </row>
    <row r="57702" spans="3:3">
      <c r="C57702" s="1"/>
    </row>
    <row r="57703" spans="3:3">
      <c r="C57703" s="1"/>
    </row>
    <row r="57704" spans="3:3">
      <c r="C57704" s="1"/>
    </row>
    <row r="57705" spans="3:3">
      <c r="C57705" s="1"/>
    </row>
    <row r="57706" spans="3:3">
      <c r="C57706" s="1"/>
    </row>
    <row r="57707" spans="3:3">
      <c r="C57707" s="1"/>
    </row>
    <row r="57708" spans="3:3">
      <c r="C57708" s="1"/>
    </row>
    <row r="57709" spans="3:3">
      <c r="C57709" s="1"/>
    </row>
    <row r="57710" spans="3:3">
      <c r="C57710" s="1"/>
    </row>
    <row r="57711" spans="3:3">
      <c r="C57711" s="1"/>
    </row>
    <row r="57712" spans="3:3">
      <c r="C57712" s="1"/>
    </row>
    <row r="57713" spans="3:3">
      <c r="C57713" s="1"/>
    </row>
    <row r="57714" spans="3:3">
      <c r="C57714" s="1"/>
    </row>
    <row r="57715" spans="3:3">
      <c r="C57715" s="1"/>
    </row>
    <row r="57716" spans="3:3">
      <c r="C57716" s="1"/>
    </row>
    <row r="57717" spans="3:3">
      <c r="C57717" s="1"/>
    </row>
    <row r="57718" spans="3:3">
      <c r="C57718" s="1"/>
    </row>
    <row r="57719" spans="3:3">
      <c r="C57719" s="1"/>
    </row>
    <row r="57720" spans="3:3">
      <c r="C57720" s="1"/>
    </row>
    <row r="57721" spans="3:3">
      <c r="C57721" s="1"/>
    </row>
    <row r="57722" spans="3:3">
      <c r="C57722" s="1"/>
    </row>
    <row r="57723" spans="3:3">
      <c r="C57723" s="1"/>
    </row>
    <row r="57724" spans="3:3">
      <c r="C57724" s="1"/>
    </row>
    <row r="57725" spans="3:3">
      <c r="C57725" s="1"/>
    </row>
    <row r="57726" spans="3:3">
      <c r="C57726" s="1"/>
    </row>
    <row r="57727" spans="3:3">
      <c r="C57727" s="1"/>
    </row>
    <row r="57728" spans="3:3">
      <c r="C57728" s="1"/>
    </row>
    <row r="57729" spans="3:3">
      <c r="C57729" s="1"/>
    </row>
    <row r="57730" spans="3:3">
      <c r="C57730" s="1"/>
    </row>
    <row r="57731" spans="3:3">
      <c r="C57731" s="1"/>
    </row>
    <row r="57732" spans="3:3">
      <c r="C57732" s="1"/>
    </row>
    <row r="57733" spans="3:3">
      <c r="C57733" s="1"/>
    </row>
    <row r="57734" spans="3:3">
      <c r="C57734" s="1"/>
    </row>
    <row r="57735" spans="3:3">
      <c r="C57735" s="1"/>
    </row>
    <row r="57736" spans="3:3">
      <c r="C57736" s="1"/>
    </row>
    <row r="57737" spans="3:3">
      <c r="C57737" s="1"/>
    </row>
    <row r="57738" spans="3:3">
      <c r="C57738" s="1"/>
    </row>
    <row r="57739" spans="3:3">
      <c r="C57739" s="1"/>
    </row>
    <row r="57740" spans="3:3">
      <c r="C57740" s="1"/>
    </row>
    <row r="57741" spans="3:3">
      <c r="C57741" s="1"/>
    </row>
    <row r="57742" spans="3:3">
      <c r="C57742" s="1"/>
    </row>
    <row r="57743" spans="3:3">
      <c r="C57743" s="1"/>
    </row>
    <row r="57744" spans="3:3">
      <c r="C57744" s="1"/>
    </row>
    <row r="57745" spans="3:3">
      <c r="C57745" s="1"/>
    </row>
    <row r="57746" spans="3:3">
      <c r="C57746" s="1"/>
    </row>
    <row r="57747" spans="3:3">
      <c r="C57747" s="1"/>
    </row>
    <row r="57748" spans="3:3">
      <c r="C57748" s="1"/>
    </row>
    <row r="57749" spans="3:3">
      <c r="C57749" s="1"/>
    </row>
    <row r="57750" spans="3:3">
      <c r="C57750" s="1"/>
    </row>
    <row r="57751" spans="3:3">
      <c r="C57751" s="1"/>
    </row>
    <row r="57752" spans="3:3">
      <c r="C57752" s="1"/>
    </row>
    <row r="57753" spans="3:3">
      <c r="C57753" s="1"/>
    </row>
    <row r="57754" spans="3:3">
      <c r="C57754" s="1"/>
    </row>
    <row r="57755" spans="3:3">
      <c r="C57755" s="1"/>
    </row>
    <row r="57756" spans="3:3">
      <c r="C57756" s="1"/>
    </row>
    <row r="57757" spans="3:3">
      <c r="C57757" s="1"/>
    </row>
    <row r="57758" spans="3:3">
      <c r="C57758" s="1"/>
    </row>
    <row r="57759" spans="3:3">
      <c r="C57759" s="1"/>
    </row>
    <row r="57760" spans="3:3">
      <c r="C57760" s="1"/>
    </row>
    <row r="57761" spans="3:3">
      <c r="C57761" s="1"/>
    </row>
    <row r="57762" spans="3:3">
      <c r="C57762" s="1"/>
    </row>
    <row r="57763" spans="3:3">
      <c r="C57763" s="1"/>
    </row>
    <row r="57764" spans="3:3">
      <c r="C57764" s="1"/>
    </row>
    <row r="57765" spans="3:3">
      <c r="C57765" s="1"/>
    </row>
    <row r="57766" spans="3:3">
      <c r="C57766" s="1"/>
    </row>
    <row r="57767" spans="3:3">
      <c r="C57767" s="1"/>
    </row>
    <row r="57768" spans="3:3">
      <c r="C57768" s="1"/>
    </row>
    <row r="57769" spans="3:3">
      <c r="C57769" s="1"/>
    </row>
    <row r="57770" spans="3:3">
      <c r="C57770" s="1"/>
    </row>
    <row r="57771" spans="3:3">
      <c r="C57771" s="1"/>
    </row>
    <row r="57772" spans="3:3">
      <c r="C57772" s="1"/>
    </row>
    <row r="57773" spans="3:3">
      <c r="C57773" s="1"/>
    </row>
    <row r="57774" spans="3:3">
      <c r="C57774" s="1"/>
    </row>
    <row r="57775" spans="3:3">
      <c r="C57775" s="1"/>
    </row>
    <row r="57776" spans="3:3">
      <c r="C57776" s="1"/>
    </row>
    <row r="57777" spans="3:3">
      <c r="C57777" s="1"/>
    </row>
    <row r="57778" spans="3:3">
      <c r="C57778" s="1"/>
    </row>
    <row r="57779" spans="3:3">
      <c r="C57779" s="1"/>
    </row>
    <row r="57780" spans="3:3">
      <c r="C57780" s="1"/>
    </row>
    <row r="57781" spans="3:3">
      <c r="C57781" s="1"/>
    </row>
    <row r="57782" spans="3:3">
      <c r="C57782" s="1"/>
    </row>
    <row r="57783" spans="3:3">
      <c r="C57783" s="1"/>
    </row>
    <row r="57784" spans="3:3">
      <c r="C57784" s="1"/>
    </row>
    <row r="57785" spans="3:3">
      <c r="C57785" s="1"/>
    </row>
    <row r="57786" spans="3:3">
      <c r="C57786" s="1"/>
    </row>
    <row r="57787" spans="3:3">
      <c r="C57787" s="1"/>
    </row>
    <row r="57788" spans="3:3">
      <c r="C57788" s="1"/>
    </row>
    <row r="57789" spans="3:3">
      <c r="C57789" s="1"/>
    </row>
    <row r="57790" spans="3:3">
      <c r="C57790" s="1"/>
    </row>
    <row r="57791" spans="3:3">
      <c r="C57791" s="1"/>
    </row>
    <row r="57792" spans="3:3">
      <c r="C57792" s="1"/>
    </row>
    <row r="57793" spans="3:3">
      <c r="C57793" s="1"/>
    </row>
    <row r="57794" spans="3:3">
      <c r="C57794" s="1"/>
    </row>
    <row r="57795" spans="3:3">
      <c r="C57795" s="1"/>
    </row>
    <row r="57796" spans="3:3">
      <c r="C57796" s="1"/>
    </row>
    <row r="57797" spans="3:3">
      <c r="C57797" s="1"/>
    </row>
    <row r="57798" spans="3:3">
      <c r="C57798" s="1"/>
    </row>
    <row r="57799" spans="3:3">
      <c r="C57799" s="1"/>
    </row>
    <row r="57800" spans="3:3">
      <c r="C57800" s="1"/>
    </row>
    <row r="57801" spans="3:3">
      <c r="C57801" s="1"/>
    </row>
    <row r="57802" spans="3:3">
      <c r="C57802" s="1"/>
    </row>
    <row r="57803" spans="3:3">
      <c r="C57803" s="1"/>
    </row>
    <row r="57804" spans="3:3">
      <c r="C57804" s="1"/>
    </row>
    <row r="57805" spans="3:3">
      <c r="C57805" s="1"/>
    </row>
    <row r="57806" spans="3:3">
      <c r="C57806" s="1"/>
    </row>
    <row r="57807" spans="3:3">
      <c r="C57807" s="1"/>
    </row>
    <row r="57808" spans="3:3">
      <c r="C57808" s="1"/>
    </row>
    <row r="57809" spans="3:3">
      <c r="C57809" s="1"/>
    </row>
    <row r="57810" spans="3:3">
      <c r="C57810" s="1"/>
    </row>
    <row r="57811" spans="3:3">
      <c r="C57811" s="1"/>
    </row>
    <row r="57812" spans="3:3">
      <c r="C57812" s="1"/>
    </row>
    <row r="57813" spans="3:3">
      <c r="C57813" s="1"/>
    </row>
    <row r="57814" spans="3:3">
      <c r="C57814" s="1"/>
    </row>
    <row r="57815" spans="3:3">
      <c r="C57815" s="1"/>
    </row>
    <row r="57816" spans="3:3">
      <c r="C57816" s="1"/>
    </row>
    <row r="57817" spans="3:3">
      <c r="C57817" s="1"/>
    </row>
    <row r="57818" spans="3:3">
      <c r="C57818" s="1"/>
    </row>
    <row r="57819" spans="3:3">
      <c r="C57819" s="1"/>
    </row>
    <row r="57820" spans="3:3">
      <c r="C57820" s="1"/>
    </row>
    <row r="57821" spans="3:3">
      <c r="C57821" s="1"/>
    </row>
    <row r="57822" spans="3:3">
      <c r="C57822" s="1"/>
    </row>
    <row r="57823" spans="3:3">
      <c r="C57823" s="1"/>
    </row>
    <row r="57824" spans="3:3">
      <c r="C57824" s="1"/>
    </row>
    <row r="57825" spans="3:3">
      <c r="C57825" s="1"/>
    </row>
    <row r="57826" spans="3:3">
      <c r="C57826" s="1"/>
    </row>
    <row r="57827" spans="3:3">
      <c r="C57827" s="1"/>
    </row>
    <row r="57828" spans="3:3">
      <c r="C57828" s="1"/>
    </row>
    <row r="57829" spans="3:3">
      <c r="C57829" s="1"/>
    </row>
    <row r="57830" spans="3:3">
      <c r="C57830" s="1"/>
    </row>
    <row r="57831" spans="3:3">
      <c r="C57831" s="1"/>
    </row>
    <row r="57832" spans="3:3">
      <c r="C57832" s="1"/>
    </row>
    <row r="57833" spans="3:3">
      <c r="C57833" s="1"/>
    </row>
    <row r="57834" spans="3:3">
      <c r="C57834" s="1"/>
    </row>
    <row r="57835" spans="3:3">
      <c r="C57835" s="1"/>
    </row>
    <row r="57836" spans="3:3">
      <c r="C57836" s="1"/>
    </row>
    <row r="57837" spans="3:3">
      <c r="C57837" s="1"/>
    </row>
    <row r="57838" spans="3:3">
      <c r="C57838" s="1"/>
    </row>
    <row r="57839" spans="3:3">
      <c r="C57839" s="1"/>
    </row>
    <row r="57840" spans="3:3">
      <c r="C57840" s="1"/>
    </row>
    <row r="57841" spans="3:3">
      <c r="C57841" s="1"/>
    </row>
    <row r="57842" spans="3:3">
      <c r="C57842" s="1"/>
    </row>
    <row r="57843" spans="3:3">
      <c r="C57843" s="1"/>
    </row>
    <row r="57844" spans="3:3">
      <c r="C57844" s="1"/>
    </row>
    <row r="57845" spans="3:3">
      <c r="C57845" s="1"/>
    </row>
    <row r="57846" spans="3:3">
      <c r="C57846" s="1"/>
    </row>
    <row r="57847" spans="3:3">
      <c r="C57847" s="1"/>
    </row>
    <row r="57848" spans="3:3">
      <c r="C57848" s="1"/>
    </row>
    <row r="57849" spans="3:3">
      <c r="C57849" s="1"/>
    </row>
    <row r="57850" spans="3:3">
      <c r="C57850" s="1"/>
    </row>
    <row r="57851" spans="3:3">
      <c r="C57851" s="1"/>
    </row>
    <row r="57852" spans="3:3">
      <c r="C57852" s="1"/>
    </row>
    <row r="57853" spans="3:3">
      <c r="C57853" s="1"/>
    </row>
    <row r="57854" spans="3:3">
      <c r="C57854" s="1"/>
    </row>
    <row r="57855" spans="3:3">
      <c r="C57855" s="1"/>
    </row>
    <row r="57856" spans="3:3">
      <c r="C57856" s="1"/>
    </row>
    <row r="57857" spans="3:3">
      <c r="C57857" s="1"/>
    </row>
    <row r="57858" spans="3:3">
      <c r="C57858" s="1"/>
    </row>
    <row r="57859" spans="3:3">
      <c r="C57859" s="1"/>
    </row>
    <row r="57860" spans="3:3">
      <c r="C57860" s="1"/>
    </row>
    <row r="57861" spans="3:3">
      <c r="C57861" s="1"/>
    </row>
    <row r="57862" spans="3:3">
      <c r="C57862" s="1"/>
    </row>
    <row r="57863" spans="3:3">
      <c r="C57863" s="1"/>
    </row>
    <row r="57864" spans="3:3">
      <c r="C57864" s="1"/>
    </row>
    <row r="57865" spans="3:3">
      <c r="C57865" s="1"/>
    </row>
    <row r="57866" spans="3:3">
      <c r="C57866" s="1"/>
    </row>
    <row r="57867" spans="3:3">
      <c r="C57867" s="1"/>
    </row>
    <row r="57868" spans="3:3">
      <c r="C57868" s="1"/>
    </row>
    <row r="57869" spans="3:3">
      <c r="C57869" s="1"/>
    </row>
    <row r="57870" spans="3:3">
      <c r="C57870" s="1"/>
    </row>
    <row r="57871" spans="3:3">
      <c r="C57871" s="1"/>
    </row>
    <row r="57872" spans="3:3">
      <c r="C57872" s="1"/>
    </row>
    <row r="57873" spans="3:3">
      <c r="C57873" s="1"/>
    </row>
    <row r="57874" spans="3:3">
      <c r="C57874" s="1"/>
    </row>
    <row r="57875" spans="3:3">
      <c r="C57875" s="1"/>
    </row>
    <row r="57876" spans="3:3">
      <c r="C57876" s="1"/>
    </row>
    <row r="57877" spans="3:3">
      <c r="C57877" s="1"/>
    </row>
    <row r="57878" spans="3:3">
      <c r="C57878" s="1"/>
    </row>
    <row r="57879" spans="3:3">
      <c r="C57879" s="1"/>
    </row>
    <row r="57880" spans="3:3">
      <c r="C57880" s="1"/>
    </row>
    <row r="57881" spans="3:3">
      <c r="C57881" s="1"/>
    </row>
    <row r="57882" spans="3:3">
      <c r="C57882" s="1"/>
    </row>
    <row r="57883" spans="3:3">
      <c r="C57883" s="1"/>
    </row>
    <row r="57884" spans="3:3">
      <c r="C57884" s="1"/>
    </row>
    <row r="57885" spans="3:3">
      <c r="C57885" s="1"/>
    </row>
    <row r="57886" spans="3:3">
      <c r="C57886" s="1"/>
    </row>
    <row r="57887" spans="3:3">
      <c r="C57887" s="1"/>
    </row>
    <row r="57888" spans="3:3">
      <c r="C57888" s="1"/>
    </row>
    <row r="57889" spans="3:3">
      <c r="C57889" s="1"/>
    </row>
    <row r="57890" spans="3:3">
      <c r="C57890" s="1"/>
    </row>
    <row r="57891" spans="3:3">
      <c r="C57891" s="1"/>
    </row>
    <row r="57892" spans="3:3">
      <c r="C57892" s="1"/>
    </row>
    <row r="57893" spans="3:3">
      <c r="C57893" s="1"/>
    </row>
    <row r="57894" spans="3:3">
      <c r="C57894" s="1"/>
    </row>
    <row r="57895" spans="3:3">
      <c r="C57895" s="1"/>
    </row>
    <row r="57896" spans="3:3">
      <c r="C57896" s="1"/>
    </row>
    <row r="57897" spans="3:3">
      <c r="C57897" s="1"/>
    </row>
    <row r="57898" spans="3:3">
      <c r="C57898" s="1"/>
    </row>
    <row r="57899" spans="3:3">
      <c r="C57899" s="1"/>
    </row>
    <row r="57900" spans="3:3">
      <c r="C57900" s="1"/>
    </row>
    <row r="57901" spans="3:3">
      <c r="C57901" s="1"/>
    </row>
    <row r="57902" spans="3:3">
      <c r="C57902" s="1"/>
    </row>
    <row r="57903" spans="3:3">
      <c r="C57903" s="1"/>
    </row>
    <row r="57904" spans="3:3">
      <c r="C57904" s="1"/>
    </row>
    <row r="57905" spans="3:3">
      <c r="C57905" s="1"/>
    </row>
    <row r="57906" spans="3:3">
      <c r="C57906" s="1"/>
    </row>
    <row r="57907" spans="3:3">
      <c r="C57907" s="1"/>
    </row>
    <row r="57908" spans="3:3">
      <c r="C57908" s="1"/>
    </row>
    <row r="57909" spans="3:3">
      <c r="C57909" s="1"/>
    </row>
    <row r="57910" spans="3:3">
      <c r="C57910" s="1"/>
    </row>
    <row r="57911" spans="3:3">
      <c r="C57911" s="1"/>
    </row>
    <row r="57912" spans="3:3">
      <c r="C57912" s="1"/>
    </row>
    <row r="57913" spans="3:3">
      <c r="C57913" s="1"/>
    </row>
    <row r="57914" spans="3:3">
      <c r="C57914" s="1"/>
    </row>
    <row r="57915" spans="3:3">
      <c r="C57915" s="1"/>
    </row>
    <row r="57916" spans="3:3">
      <c r="C57916" s="1"/>
    </row>
    <row r="57917" spans="3:3">
      <c r="C57917" s="1"/>
    </row>
    <row r="57918" spans="3:3">
      <c r="C57918" s="1"/>
    </row>
    <row r="57919" spans="3:3">
      <c r="C57919" s="1"/>
    </row>
    <row r="57920" spans="3:3">
      <c r="C57920" s="1"/>
    </row>
    <row r="57921" spans="3:3">
      <c r="C57921" s="1"/>
    </row>
    <row r="57922" spans="3:3">
      <c r="C57922" s="1"/>
    </row>
    <row r="57923" spans="3:3">
      <c r="C57923" s="1"/>
    </row>
    <row r="57924" spans="3:3">
      <c r="C57924" s="1"/>
    </row>
    <row r="57925" spans="3:3">
      <c r="C57925" s="1"/>
    </row>
    <row r="57926" spans="3:3">
      <c r="C57926" s="1"/>
    </row>
    <row r="57927" spans="3:3">
      <c r="C57927" s="1"/>
    </row>
    <row r="57928" spans="3:3">
      <c r="C57928" s="1"/>
    </row>
    <row r="57929" spans="3:3">
      <c r="C57929" s="1"/>
    </row>
    <row r="57930" spans="3:3">
      <c r="C57930" s="1"/>
    </row>
    <row r="57931" spans="3:3">
      <c r="C57931" s="1"/>
    </row>
    <row r="57932" spans="3:3">
      <c r="C57932" s="1"/>
    </row>
    <row r="57933" spans="3:3">
      <c r="C57933" s="1"/>
    </row>
    <row r="57934" spans="3:3">
      <c r="C57934" s="1"/>
    </row>
    <row r="57935" spans="3:3">
      <c r="C57935" s="1"/>
    </row>
    <row r="57936" spans="3:3">
      <c r="C57936" s="1"/>
    </row>
    <row r="57937" spans="3:3">
      <c r="C57937" s="1"/>
    </row>
    <row r="57938" spans="3:3">
      <c r="C57938" s="1"/>
    </row>
    <row r="57939" spans="3:3">
      <c r="C57939" s="1"/>
    </row>
    <row r="57940" spans="3:3">
      <c r="C57940" s="1"/>
    </row>
    <row r="57941" spans="3:3">
      <c r="C57941" s="1"/>
    </row>
    <row r="57942" spans="3:3">
      <c r="C57942" s="1"/>
    </row>
    <row r="57943" spans="3:3">
      <c r="C57943" s="1"/>
    </row>
    <row r="57944" spans="3:3">
      <c r="C57944" s="1"/>
    </row>
    <row r="57945" spans="3:3">
      <c r="C57945" s="1"/>
    </row>
    <row r="57946" spans="3:3">
      <c r="C57946" s="1"/>
    </row>
    <row r="57947" spans="3:3">
      <c r="C57947" s="1"/>
    </row>
    <row r="57948" spans="3:3">
      <c r="C57948" s="1"/>
    </row>
    <row r="57949" spans="3:3">
      <c r="C57949" s="1"/>
    </row>
    <row r="57950" spans="3:3">
      <c r="C57950" s="1"/>
    </row>
    <row r="57951" spans="3:3">
      <c r="C57951" s="1"/>
    </row>
    <row r="57952" spans="3:3">
      <c r="C57952" s="1"/>
    </row>
    <row r="57953" spans="3:3">
      <c r="C57953" s="1"/>
    </row>
    <row r="57954" spans="3:3">
      <c r="C57954" s="1"/>
    </row>
    <row r="57955" spans="3:3">
      <c r="C57955" s="1"/>
    </row>
    <row r="57956" spans="3:3">
      <c r="C57956" s="1"/>
    </row>
    <row r="57957" spans="3:3">
      <c r="C57957" s="1"/>
    </row>
    <row r="57958" spans="3:3">
      <c r="C57958" s="1"/>
    </row>
    <row r="57959" spans="3:3">
      <c r="C57959" s="1"/>
    </row>
    <row r="57960" spans="3:3">
      <c r="C57960" s="1"/>
    </row>
    <row r="57961" spans="3:3">
      <c r="C57961" s="1"/>
    </row>
    <row r="57962" spans="3:3">
      <c r="C57962" s="1"/>
    </row>
    <row r="57963" spans="3:3">
      <c r="C57963" s="1"/>
    </row>
    <row r="57964" spans="3:3">
      <c r="C57964" s="1"/>
    </row>
    <row r="57965" spans="3:3">
      <c r="C57965" s="1"/>
    </row>
    <row r="57966" spans="3:3">
      <c r="C57966" s="1"/>
    </row>
    <row r="57967" spans="3:3">
      <c r="C57967" s="1"/>
    </row>
    <row r="57968" spans="3:3">
      <c r="C57968" s="1"/>
    </row>
    <row r="57969" spans="3:3">
      <c r="C57969" s="1"/>
    </row>
    <row r="57970" spans="3:3">
      <c r="C57970" s="1"/>
    </row>
    <row r="57971" spans="3:3">
      <c r="C57971" s="1"/>
    </row>
    <row r="57972" spans="3:3">
      <c r="C57972" s="1"/>
    </row>
    <row r="57973" spans="3:3">
      <c r="C57973" s="1"/>
    </row>
    <row r="57974" spans="3:3">
      <c r="C57974" s="1"/>
    </row>
    <row r="57975" spans="3:3">
      <c r="C57975" s="1"/>
    </row>
    <row r="57976" spans="3:3">
      <c r="C57976" s="1"/>
    </row>
    <row r="57977" spans="3:3">
      <c r="C57977" s="1"/>
    </row>
    <row r="57978" spans="3:3">
      <c r="C57978" s="1"/>
    </row>
    <row r="57979" spans="3:3">
      <c r="C57979" s="1"/>
    </row>
    <row r="57980" spans="3:3">
      <c r="C57980" s="1"/>
    </row>
    <row r="57981" spans="3:3">
      <c r="C57981" s="1"/>
    </row>
    <row r="57982" spans="3:3">
      <c r="C57982" s="1"/>
    </row>
    <row r="57983" spans="3:3">
      <c r="C57983" s="1"/>
    </row>
    <row r="57984" spans="3:3">
      <c r="C57984" s="1"/>
    </row>
    <row r="57985" spans="3:3">
      <c r="C57985" s="1"/>
    </row>
    <row r="57986" spans="3:3">
      <c r="C57986" s="1"/>
    </row>
    <row r="57987" spans="3:3">
      <c r="C57987" s="1"/>
    </row>
    <row r="57988" spans="3:3">
      <c r="C57988" s="1"/>
    </row>
    <row r="57989" spans="3:3">
      <c r="C57989" s="1"/>
    </row>
    <row r="57990" spans="3:3">
      <c r="C57990" s="1"/>
    </row>
    <row r="57991" spans="3:3">
      <c r="C57991" s="1"/>
    </row>
    <row r="57992" spans="3:3">
      <c r="C57992" s="1"/>
    </row>
    <row r="57993" spans="3:3">
      <c r="C57993" s="1"/>
    </row>
    <row r="57994" spans="3:3">
      <c r="C57994" s="1"/>
    </row>
    <row r="57995" spans="3:3">
      <c r="C57995" s="1"/>
    </row>
    <row r="57996" spans="3:3">
      <c r="C57996" s="1"/>
    </row>
    <row r="57997" spans="3:3">
      <c r="C57997" s="1"/>
    </row>
    <row r="57998" spans="3:3">
      <c r="C57998" s="1"/>
    </row>
    <row r="57999" spans="3:3">
      <c r="C57999" s="1"/>
    </row>
    <row r="58000" spans="3:3">
      <c r="C58000" s="1"/>
    </row>
    <row r="58001" spans="3:3">
      <c r="C58001" s="1"/>
    </row>
    <row r="58002" spans="3:3">
      <c r="C58002" s="1"/>
    </row>
    <row r="58003" spans="3:3">
      <c r="C58003" s="1"/>
    </row>
    <row r="58004" spans="3:3">
      <c r="C58004" s="1"/>
    </row>
    <row r="58005" spans="3:3">
      <c r="C58005" s="1"/>
    </row>
    <row r="58006" spans="3:3">
      <c r="C58006" s="1"/>
    </row>
    <row r="58007" spans="3:3">
      <c r="C58007" s="1"/>
    </row>
    <row r="58008" spans="3:3">
      <c r="C58008" s="1"/>
    </row>
    <row r="58009" spans="3:3">
      <c r="C58009" s="1"/>
    </row>
    <row r="58010" spans="3:3">
      <c r="C58010" s="1"/>
    </row>
    <row r="58011" spans="3:3">
      <c r="C58011" s="1"/>
    </row>
    <row r="58012" spans="3:3">
      <c r="C58012" s="1"/>
    </row>
    <row r="58013" spans="3:3">
      <c r="C58013" s="1"/>
    </row>
    <row r="58014" spans="3:3">
      <c r="C58014" s="1"/>
    </row>
    <row r="58015" spans="3:3">
      <c r="C58015" s="1"/>
    </row>
    <row r="58016" spans="3:3">
      <c r="C58016" s="1"/>
    </row>
    <row r="58017" spans="3:3">
      <c r="C58017" s="1"/>
    </row>
    <row r="58018" spans="3:3">
      <c r="C58018" s="1"/>
    </row>
    <row r="58019" spans="3:3">
      <c r="C58019" s="1"/>
    </row>
    <row r="58020" spans="3:3">
      <c r="C58020" s="1"/>
    </row>
    <row r="58021" spans="3:3">
      <c r="C58021" s="1"/>
    </row>
    <row r="58022" spans="3:3">
      <c r="C58022" s="1"/>
    </row>
    <row r="58023" spans="3:3">
      <c r="C58023" s="1"/>
    </row>
    <row r="58024" spans="3:3">
      <c r="C58024" s="1"/>
    </row>
    <row r="58025" spans="3:3">
      <c r="C58025" s="1"/>
    </row>
    <row r="58026" spans="3:3">
      <c r="C58026" s="1"/>
    </row>
    <row r="58027" spans="3:3">
      <c r="C58027" s="1"/>
    </row>
    <row r="58028" spans="3:3">
      <c r="C58028" s="1"/>
    </row>
    <row r="58029" spans="3:3">
      <c r="C58029" s="1"/>
    </row>
    <row r="58030" spans="3:3">
      <c r="C58030" s="1"/>
    </row>
    <row r="58031" spans="3:3">
      <c r="C58031" s="1"/>
    </row>
    <row r="58032" spans="3:3">
      <c r="C58032" s="1"/>
    </row>
    <row r="58033" spans="3:3">
      <c r="C58033" s="1"/>
    </row>
    <row r="58034" spans="3:3">
      <c r="C58034" s="1"/>
    </row>
    <row r="58035" spans="3:3">
      <c r="C58035" s="1"/>
    </row>
    <row r="58036" spans="3:3">
      <c r="C58036" s="1"/>
    </row>
    <row r="58037" spans="3:3">
      <c r="C58037" s="1"/>
    </row>
    <row r="58038" spans="3:3">
      <c r="C58038" s="1"/>
    </row>
    <row r="58039" spans="3:3">
      <c r="C58039" s="1"/>
    </row>
    <row r="58040" spans="3:3">
      <c r="C58040" s="1"/>
    </row>
    <row r="58041" spans="3:3">
      <c r="C58041" s="1"/>
    </row>
    <row r="58042" spans="3:3">
      <c r="C58042" s="1"/>
    </row>
    <row r="58043" spans="3:3">
      <c r="C58043" s="1"/>
    </row>
    <row r="58044" spans="3:3">
      <c r="C58044" s="1"/>
    </row>
    <row r="58045" spans="3:3">
      <c r="C58045" s="1"/>
    </row>
    <row r="58046" spans="3:3">
      <c r="C58046" s="1"/>
    </row>
    <row r="58047" spans="3:3">
      <c r="C58047" s="1"/>
    </row>
    <row r="58048" spans="3:3">
      <c r="C58048" s="1"/>
    </row>
    <row r="58049" spans="3:3">
      <c r="C58049" s="1"/>
    </row>
    <row r="58050" spans="3:3">
      <c r="C58050" s="1"/>
    </row>
    <row r="58051" spans="3:3">
      <c r="C58051" s="1"/>
    </row>
    <row r="58052" spans="3:3">
      <c r="C58052" s="1"/>
    </row>
    <row r="58053" spans="3:3">
      <c r="C58053" s="1"/>
    </row>
    <row r="58054" spans="3:3">
      <c r="C58054" s="1"/>
    </row>
    <row r="58055" spans="3:3">
      <c r="C58055" s="1"/>
    </row>
    <row r="58056" spans="3:3">
      <c r="C58056" s="1"/>
    </row>
    <row r="58057" spans="3:3">
      <c r="C58057" s="1"/>
    </row>
    <row r="58058" spans="3:3">
      <c r="C58058" s="1"/>
    </row>
    <row r="58059" spans="3:3">
      <c r="C58059" s="1"/>
    </row>
    <row r="58060" spans="3:3">
      <c r="C58060" s="1"/>
    </row>
    <row r="58061" spans="3:3">
      <c r="C58061" s="1"/>
    </row>
    <row r="58062" spans="3:3">
      <c r="C58062" s="1"/>
    </row>
    <row r="58063" spans="3:3">
      <c r="C58063" s="1"/>
    </row>
    <row r="58064" spans="3:3">
      <c r="C58064" s="1"/>
    </row>
    <row r="58065" spans="3:3">
      <c r="C58065" s="1"/>
    </row>
    <row r="58066" spans="3:3">
      <c r="C58066" s="1"/>
    </row>
    <row r="58067" spans="3:3">
      <c r="C58067" s="1"/>
    </row>
    <row r="58068" spans="3:3">
      <c r="C58068" s="1"/>
    </row>
    <row r="58069" spans="3:3">
      <c r="C58069" s="1"/>
    </row>
    <row r="58070" spans="3:3">
      <c r="C58070" s="1"/>
    </row>
    <row r="58071" spans="3:3">
      <c r="C58071" s="1"/>
    </row>
    <row r="58072" spans="3:3">
      <c r="C58072" s="1"/>
    </row>
    <row r="58073" spans="3:3">
      <c r="C58073" s="1"/>
    </row>
    <row r="58074" spans="3:3">
      <c r="C58074" s="1"/>
    </row>
    <row r="58075" spans="3:3">
      <c r="C58075" s="1"/>
    </row>
    <row r="58076" spans="3:3">
      <c r="C58076" s="1"/>
    </row>
    <row r="58077" spans="3:3">
      <c r="C58077" s="1"/>
    </row>
    <row r="58078" spans="3:3">
      <c r="C58078" s="1"/>
    </row>
    <row r="58079" spans="3:3">
      <c r="C58079" s="1"/>
    </row>
    <row r="58080" spans="3:3">
      <c r="C58080" s="1"/>
    </row>
    <row r="58081" spans="3:3">
      <c r="C58081" s="1"/>
    </row>
    <row r="58082" spans="3:3">
      <c r="C58082" s="1"/>
    </row>
    <row r="58083" spans="3:3">
      <c r="C58083" s="1"/>
    </row>
    <row r="58084" spans="3:3">
      <c r="C58084" s="1"/>
    </row>
    <row r="58085" spans="3:3">
      <c r="C58085" s="1"/>
    </row>
    <row r="58086" spans="3:3">
      <c r="C58086" s="1"/>
    </row>
    <row r="58087" spans="3:3">
      <c r="C58087" s="1"/>
    </row>
    <row r="58088" spans="3:3">
      <c r="C58088" s="1"/>
    </row>
    <row r="58089" spans="3:3">
      <c r="C58089" s="1"/>
    </row>
    <row r="58090" spans="3:3">
      <c r="C58090" s="1"/>
    </row>
    <row r="58091" spans="3:3">
      <c r="C58091" s="1"/>
    </row>
    <row r="58092" spans="3:3">
      <c r="C58092" s="1"/>
    </row>
    <row r="58093" spans="3:3">
      <c r="C58093" s="1"/>
    </row>
    <row r="58094" spans="3:3">
      <c r="C58094" s="1"/>
    </row>
    <row r="58095" spans="3:3">
      <c r="C58095" s="1"/>
    </row>
    <row r="58096" spans="3:3">
      <c r="C58096" s="1"/>
    </row>
    <row r="58097" spans="3:3">
      <c r="C58097" s="1"/>
    </row>
    <row r="58098" spans="3:3">
      <c r="C58098" s="1"/>
    </row>
    <row r="58099" spans="3:3">
      <c r="C58099" s="1"/>
    </row>
    <row r="58100" spans="3:3">
      <c r="C58100" s="1"/>
    </row>
    <row r="58101" spans="3:3">
      <c r="C58101" s="1"/>
    </row>
    <row r="58102" spans="3:3">
      <c r="C58102" s="1"/>
    </row>
    <row r="58103" spans="3:3">
      <c r="C58103" s="1"/>
    </row>
    <row r="58104" spans="3:3">
      <c r="C58104" s="1"/>
    </row>
    <row r="58105" spans="3:3">
      <c r="C58105" s="1"/>
    </row>
    <row r="58106" spans="3:3">
      <c r="C58106" s="1"/>
    </row>
    <row r="58107" spans="3:3">
      <c r="C58107" s="1"/>
    </row>
    <row r="58108" spans="3:3">
      <c r="C58108" s="1"/>
    </row>
    <row r="58109" spans="3:3">
      <c r="C58109" s="1"/>
    </row>
    <row r="58110" spans="3:3">
      <c r="C58110" s="1"/>
    </row>
    <row r="58111" spans="3:3">
      <c r="C58111" s="1"/>
    </row>
    <row r="58112" spans="3:3">
      <c r="C58112" s="1"/>
    </row>
    <row r="58113" spans="3:3">
      <c r="C58113" s="1"/>
    </row>
    <row r="58114" spans="3:3">
      <c r="C58114" s="1"/>
    </row>
    <row r="58115" spans="3:3">
      <c r="C58115" s="1"/>
    </row>
    <row r="58116" spans="3:3">
      <c r="C58116" s="1"/>
    </row>
    <row r="58117" spans="3:3">
      <c r="C58117" s="1"/>
    </row>
    <row r="58118" spans="3:3">
      <c r="C58118" s="1"/>
    </row>
    <row r="58119" spans="3:3">
      <c r="C58119" s="1"/>
    </row>
    <row r="58120" spans="3:3">
      <c r="C58120" s="1"/>
    </row>
    <row r="58121" spans="3:3">
      <c r="C58121" s="1"/>
    </row>
    <row r="58122" spans="3:3">
      <c r="C58122" s="1"/>
    </row>
    <row r="58123" spans="3:3">
      <c r="C58123" s="1"/>
    </row>
    <row r="58124" spans="3:3">
      <c r="C58124" s="1"/>
    </row>
    <row r="58125" spans="3:3">
      <c r="C58125" s="1"/>
    </row>
    <row r="58126" spans="3:3">
      <c r="C58126" s="1"/>
    </row>
    <row r="58127" spans="3:3">
      <c r="C58127" s="1"/>
    </row>
    <row r="58128" spans="3:3">
      <c r="C58128" s="1"/>
    </row>
    <row r="58129" spans="3:3">
      <c r="C58129" s="1"/>
    </row>
    <row r="58130" spans="3:3">
      <c r="C58130" s="1"/>
    </row>
    <row r="58131" spans="3:3">
      <c r="C58131" s="1"/>
    </row>
    <row r="58132" spans="3:3">
      <c r="C58132" s="1"/>
    </row>
    <row r="58133" spans="3:3">
      <c r="C58133" s="1"/>
    </row>
    <row r="58134" spans="3:3">
      <c r="C58134" s="1"/>
    </row>
    <row r="58135" spans="3:3">
      <c r="C58135" s="1"/>
    </row>
    <row r="58136" spans="3:3">
      <c r="C58136" s="1"/>
    </row>
    <row r="58137" spans="3:3">
      <c r="C58137" s="1"/>
    </row>
    <row r="58138" spans="3:3">
      <c r="C58138" s="1"/>
    </row>
    <row r="58139" spans="3:3">
      <c r="C58139" s="1"/>
    </row>
    <row r="58140" spans="3:3">
      <c r="C58140" s="1"/>
    </row>
    <row r="58141" spans="3:3">
      <c r="C58141" s="1"/>
    </row>
    <row r="58142" spans="3:3">
      <c r="C58142" s="1"/>
    </row>
    <row r="58143" spans="3:3">
      <c r="C58143" s="1"/>
    </row>
    <row r="58144" spans="3:3">
      <c r="C58144" s="1"/>
    </row>
    <row r="58145" spans="3:3">
      <c r="C58145" s="1"/>
    </row>
    <row r="58146" spans="3:3">
      <c r="C58146" s="1"/>
    </row>
    <row r="58147" spans="3:3">
      <c r="C58147" s="1"/>
    </row>
    <row r="58148" spans="3:3">
      <c r="C58148" s="1"/>
    </row>
    <row r="58149" spans="3:3">
      <c r="C58149" s="1"/>
    </row>
    <row r="58150" spans="3:3">
      <c r="C58150" s="1"/>
    </row>
    <row r="58151" spans="3:3">
      <c r="C58151" s="1"/>
    </row>
    <row r="58152" spans="3:3">
      <c r="C58152" s="1"/>
    </row>
    <row r="58153" spans="3:3">
      <c r="C58153" s="1"/>
    </row>
    <row r="58154" spans="3:3">
      <c r="C58154" s="1"/>
    </row>
    <row r="58155" spans="3:3">
      <c r="C58155" s="1"/>
    </row>
    <row r="58156" spans="3:3">
      <c r="C58156" s="1"/>
    </row>
    <row r="58157" spans="3:3">
      <c r="C58157" s="1"/>
    </row>
    <row r="58158" spans="3:3">
      <c r="C58158" s="1"/>
    </row>
    <row r="58159" spans="3:3">
      <c r="C58159" s="1"/>
    </row>
    <row r="58160" spans="3:3">
      <c r="C58160" s="1"/>
    </row>
    <row r="58161" spans="3:3">
      <c r="C58161" s="1"/>
    </row>
    <row r="58162" spans="3:3">
      <c r="C58162" s="1"/>
    </row>
    <row r="58163" spans="3:3">
      <c r="C58163" s="1"/>
    </row>
    <row r="58164" spans="3:3">
      <c r="C58164" s="1"/>
    </row>
    <row r="58165" spans="3:3">
      <c r="C58165" s="1"/>
    </row>
    <row r="58166" spans="3:3">
      <c r="C58166" s="1"/>
    </row>
    <row r="58167" spans="3:3">
      <c r="C58167" s="1"/>
    </row>
    <row r="58168" spans="3:3">
      <c r="C58168" s="1"/>
    </row>
    <row r="58169" spans="3:3">
      <c r="C58169" s="1"/>
    </row>
    <row r="58170" spans="3:3">
      <c r="C58170" s="1"/>
    </row>
    <row r="58171" spans="3:3">
      <c r="C58171" s="1"/>
    </row>
    <row r="58172" spans="3:3">
      <c r="C58172" s="1"/>
    </row>
    <row r="58173" spans="3:3">
      <c r="C58173" s="1"/>
    </row>
    <row r="58174" spans="3:3">
      <c r="C58174" s="1"/>
    </row>
    <row r="58175" spans="3:3">
      <c r="C58175" s="1"/>
    </row>
    <row r="58176" spans="3:3">
      <c r="C58176" s="1"/>
    </row>
    <row r="58177" spans="3:3">
      <c r="C58177" s="1"/>
    </row>
    <row r="58178" spans="3:3">
      <c r="C58178" s="1"/>
    </row>
    <row r="58179" spans="3:3">
      <c r="C58179" s="1"/>
    </row>
    <row r="58180" spans="3:3">
      <c r="C58180" s="1"/>
    </row>
    <row r="58181" spans="3:3">
      <c r="C58181" s="1"/>
    </row>
    <row r="58182" spans="3:3">
      <c r="C58182" s="1"/>
    </row>
    <row r="58183" spans="3:3">
      <c r="C58183" s="1"/>
    </row>
    <row r="58184" spans="3:3">
      <c r="C58184" s="1"/>
    </row>
    <row r="58185" spans="3:3">
      <c r="C58185" s="1"/>
    </row>
    <row r="58186" spans="3:3">
      <c r="C58186" s="1"/>
    </row>
    <row r="58187" spans="3:3">
      <c r="C58187" s="1"/>
    </row>
    <row r="58188" spans="3:3">
      <c r="C58188" s="1"/>
    </row>
    <row r="58189" spans="3:3">
      <c r="C58189" s="1"/>
    </row>
    <row r="58190" spans="3:3">
      <c r="C58190" s="1"/>
    </row>
    <row r="58191" spans="3:3">
      <c r="C58191" s="1"/>
    </row>
    <row r="58192" spans="3:3">
      <c r="C58192" s="1"/>
    </row>
    <row r="58193" spans="3:3">
      <c r="C58193" s="1"/>
    </row>
    <row r="58194" spans="3:3">
      <c r="C58194" s="1"/>
    </row>
    <row r="58195" spans="3:3">
      <c r="C58195" s="1"/>
    </row>
    <row r="58196" spans="3:3">
      <c r="C58196" s="1"/>
    </row>
    <row r="58197" spans="3:3">
      <c r="C58197" s="1"/>
    </row>
    <row r="58198" spans="3:3">
      <c r="C58198" s="1"/>
    </row>
    <row r="58199" spans="3:3">
      <c r="C58199" s="1"/>
    </row>
    <row r="58200" spans="3:3">
      <c r="C58200" s="1"/>
    </row>
    <row r="58201" spans="3:3">
      <c r="C58201" s="1"/>
    </row>
    <row r="58202" spans="3:3">
      <c r="C58202" s="1"/>
    </row>
    <row r="58203" spans="3:3">
      <c r="C58203" s="1"/>
    </row>
    <row r="58204" spans="3:3">
      <c r="C58204" s="1"/>
    </row>
    <row r="58205" spans="3:3">
      <c r="C58205" s="1"/>
    </row>
    <row r="58206" spans="3:3">
      <c r="C58206" s="1"/>
    </row>
    <row r="58207" spans="3:3">
      <c r="C58207" s="1"/>
    </row>
    <row r="58208" spans="3:3">
      <c r="C58208" s="1"/>
    </row>
    <row r="58209" spans="3:3">
      <c r="C58209" s="1"/>
    </row>
    <row r="58210" spans="3:3">
      <c r="C58210" s="1"/>
    </row>
    <row r="58211" spans="3:3">
      <c r="C58211" s="1"/>
    </row>
    <row r="58212" spans="3:3">
      <c r="C58212" s="1"/>
    </row>
    <row r="58213" spans="3:3">
      <c r="C58213" s="1"/>
    </row>
    <row r="58214" spans="3:3">
      <c r="C58214" s="1"/>
    </row>
    <row r="58215" spans="3:3">
      <c r="C58215" s="1"/>
    </row>
    <row r="58216" spans="3:3">
      <c r="C58216" s="1"/>
    </row>
    <row r="58217" spans="3:3">
      <c r="C58217" s="1"/>
    </row>
    <row r="58218" spans="3:3">
      <c r="C58218" s="1"/>
    </row>
    <row r="58219" spans="3:3">
      <c r="C58219" s="1"/>
    </row>
    <row r="58220" spans="3:3">
      <c r="C58220" s="1"/>
    </row>
    <row r="58221" spans="3:3">
      <c r="C58221" s="1"/>
    </row>
    <row r="58222" spans="3:3">
      <c r="C58222" s="1"/>
    </row>
    <row r="58223" spans="3:3">
      <c r="C58223" s="1"/>
    </row>
    <row r="58224" spans="3:3">
      <c r="C58224" s="1"/>
    </row>
    <row r="58225" spans="3:3">
      <c r="C58225" s="1"/>
    </row>
    <row r="58226" spans="3:3">
      <c r="C58226" s="1"/>
    </row>
    <row r="58227" spans="3:3">
      <c r="C58227" s="1"/>
    </row>
    <row r="58228" spans="3:3">
      <c r="C58228" s="1"/>
    </row>
    <row r="58229" spans="3:3">
      <c r="C58229" s="1"/>
    </row>
    <row r="58230" spans="3:3">
      <c r="C58230" s="1"/>
    </row>
    <row r="58231" spans="3:3">
      <c r="C58231" s="1"/>
    </row>
    <row r="58232" spans="3:3">
      <c r="C58232" s="1"/>
    </row>
    <row r="58233" spans="3:3">
      <c r="C58233" s="1"/>
    </row>
    <row r="58234" spans="3:3">
      <c r="C58234" s="1"/>
    </row>
    <row r="58235" spans="3:3">
      <c r="C58235" s="1"/>
    </row>
    <row r="58236" spans="3:3">
      <c r="C58236" s="1"/>
    </row>
    <row r="58237" spans="3:3">
      <c r="C58237" s="1"/>
    </row>
    <row r="58238" spans="3:3">
      <c r="C58238" s="1"/>
    </row>
    <row r="58239" spans="3:3">
      <c r="C58239" s="1"/>
    </row>
    <row r="58240" spans="3:3">
      <c r="C58240" s="1"/>
    </row>
    <row r="58241" spans="3:3">
      <c r="C58241" s="1"/>
    </row>
    <row r="58242" spans="3:3">
      <c r="C58242" s="1"/>
    </row>
    <row r="58243" spans="3:3">
      <c r="C58243" s="1"/>
    </row>
    <row r="58244" spans="3:3">
      <c r="C58244" s="1"/>
    </row>
    <row r="58245" spans="3:3">
      <c r="C58245" s="1"/>
    </row>
    <row r="58246" spans="3:3">
      <c r="C58246" s="1"/>
    </row>
    <row r="58247" spans="3:3">
      <c r="C58247" s="1"/>
    </row>
    <row r="58248" spans="3:3">
      <c r="C58248" s="1"/>
    </row>
    <row r="58249" spans="3:3">
      <c r="C58249" s="1"/>
    </row>
    <row r="58250" spans="3:3">
      <c r="C58250" s="1"/>
    </row>
    <row r="58251" spans="3:3">
      <c r="C58251" s="1"/>
    </row>
    <row r="58252" spans="3:3">
      <c r="C58252" s="1"/>
    </row>
    <row r="58253" spans="3:3">
      <c r="C58253" s="1"/>
    </row>
    <row r="58254" spans="3:3">
      <c r="C58254" s="1"/>
    </row>
    <row r="58255" spans="3:3">
      <c r="C58255" s="1"/>
    </row>
    <row r="58256" spans="3:3">
      <c r="C58256" s="1"/>
    </row>
    <row r="58257" spans="3:3">
      <c r="C58257" s="1"/>
    </row>
    <row r="58258" spans="3:3">
      <c r="C58258" s="1"/>
    </row>
    <row r="58259" spans="3:3">
      <c r="C58259" s="1"/>
    </row>
    <row r="58260" spans="3:3">
      <c r="C58260" s="1"/>
    </row>
    <row r="58261" spans="3:3">
      <c r="C58261" s="1"/>
    </row>
    <row r="58262" spans="3:3">
      <c r="C58262" s="1"/>
    </row>
    <row r="58263" spans="3:3">
      <c r="C58263" s="1"/>
    </row>
    <row r="58264" spans="3:3">
      <c r="C58264" s="1"/>
    </row>
    <row r="58265" spans="3:3">
      <c r="C58265" s="1"/>
    </row>
    <row r="58266" spans="3:3">
      <c r="C58266" s="1"/>
    </row>
    <row r="58267" spans="3:3">
      <c r="C58267" s="1"/>
    </row>
    <row r="58268" spans="3:3">
      <c r="C58268" s="1"/>
    </row>
    <row r="58269" spans="3:3">
      <c r="C58269" s="1"/>
    </row>
    <row r="58270" spans="3:3">
      <c r="C58270" s="1"/>
    </row>
    <row r="58271" spans="3:3">
      <c r="C58271" s="1"/>
    </row>
    <row r="58272" spans="3:3">
      <c r="C58272" s="1"/>
    </row>
    <row r="58273" spans="3:3">
      <c r="C58273" s="1"/>
    </row>
    <row r="58274" spans="3:3">
      <c r="C58274" s="1"/>
    </row>
    <row r="58275" spans="3:3">
      <c r="C58275" s="1"/>
    </row>
    <row r="58276" spans="3:3">
      <c r="C58276" s="1"/>
    </row>
    <row r="58277" spans="3:3">
      <c r="C58277" s="1"/>
    </row>
    <row r="58278" spans="3:3">
      <c r="C58278" s="1"/>
    </row>
    <row r="58279" spans="3:3">
      <c r="C58279" s="1"/>
    </row>
    <row r="58280" spans="3:3">
      <c r="C58280" s="1"/>
    </row>
    <row r="58281" spans="3:3">
      <c r="C58281" s="1"/>
    </row>
    <row r="58282" spans="3:3">
      <c r="C58282" s="1"/>
    </row>
    <row r="58283" spans="3:3">
      <c r="C58283" s="1"/>
    </row>
    <row r="58284" spans="3:3">
      <c r="C58284" s="1"/>
    </row>
    <row r="58285" spans="3:3">
      <c r="C58285" s="1"/>
    </row>
    <row r="58286" spans="3:3">
      <c r="C58286" s="1"/>
    </row>
    <row r="58287" spans="3:3">
      <c r="C58287" s="1"/>
    </row>
    <row r="58288" spans="3:3">
      <c r="C58288" s="1"/>
    </row>
    <row r="58289" spans="3:3">
      <c r="C58289" s="1"/>
    </row>
    <row r="58290" spans="3:3">
      <c r="C58290" s="1"/>
    </row>
    <row r="58291" spans="3:3">
      <c r="C58291" s="1"/>
    </row>
    <row r="58292" spans="3:3">
      <c r="C58292" s="1"/>
    </row>
    <row r="58293" spans="3:3">
      <c r="C58293" s="1"/>
    </row>
    <row r="58294" spans="3:3">
      <c r="C58294" s="1"/>
    </row>
    <row r="58295" spans="3:3">
      <c r="C58295" s="1"/>
    </row>
    <row r="58296" spans="3:3">
      <c r="C58296" s="1"/>
    </row>
    <row r="58297" spans="3:3">
      <c r="C58297" s="1"/>
    </row>
    <row r="58298" spans="3:3">
      <c r="C58298" s="1"/>
    </row>
    <row r="58299" spans="3:3">
      <c r="C58299" s="1"/>
    </row>
    <row r="58300" spans="3:3">
      <c r="C58300" s="1"/>
    </row>
    <row r="58301" spans="3:3">
      <c r="C58301" s="1"/>
    </row>
    <row r="58302" spans="3:3">
      <c r="C58302" s="1"/>
    </row>
    <row r="58303" spans="3:3">
      <c r="C58303" s="1"/>
    </row>
    <row r="58304" spans="3:3">
      <c r="C58304" s="1"/>
    </row>
    <row r="58305" spans="3:3">
      <c r="C58305" s="1"/>
    </row>
    <row r="58306" spans="3:3">
      <c r="C58306" s="1"/>
    </row>
    <row r="58307" spans="3:3">
      <c r="C58307" s="1"/>
    </row>
    <row r="58308" spans="3:3">
      <c r="C58308" s="1"/>
    </row>
    <row r="58309" spans="3:3">
      <c r="C58309" s="1"/>
    </row>
    <row r="58310" spans="3:3">
      <c r="C58310" s="1"/>
    </row>
    <row r="58311" spans="3:3">
      <c r="C58311" s="1"/>
    </row>
    <row r="58312" spans="3:3">
      <c r="C58312" s="1"/>
    </row>
    <row r="58313" spans="3:3">
      <c r="C58313" s="1"/>
    </row>
    <row r="58314" spans="3:3">
      <c r="C58314" s="1"/>
    </row>
    <row r="58315" spans="3:3">
      <c r="C58315" s="1"/>
    </row>
    <row r="58316" spans="3:3">
      <c r="C58316" s="1"/>
    </row>
    <row r="58317" spans="3:3">
      <c r="C58317" s="1"/>
    </row>
    <row r="58318" spans="3:3">
      <c r="C58318" s="1"/>
    </row>
    <row r="58319" spans="3:3">
      <c r="C58319" s="1"/>
    </row>
    <row r="58320" spans="3:3">
      <c r="C58320" s="1"/>
    </row>
    <row r="58321" spans="3:3">
      <c r="C58321" s="1"/>
    </row>
    <row r="58322" spans="3:3">
      <c r="C58322" s="1"/>
    </row>
    <row r="58323" spans="3:3">
      <c r="C58323" s="1"/>
    </row>
    <row r="58324" spans="3:3">
      <c r="C58324" s="1"/>
    </row>
    <row r="58325" spans="3:3">
      <c r="C58325" s="1"/>
    </row>
    <row r="58326" spans="3:3">
      <c r="C58326" s="1"/>
    </row>
    <row r="58327" spans="3:3">
      <c r="C58327" s="1"/>
    </row>
    <row r="58328" spans="3:3">
      <c r="C58328" s="1"/>
    </row>
    <row r="58329" spans="3:3">
      <c r="C58329" s="1"/>
    </row>
    <row r="58330" spans="3:3">
      <c r="C58330" s="1"/>
    </row>
    <row r="58331" spans="3:3">
      <c r="C58331" s="1"/>
    </row>
    <row r="58332" spans="3:3">
      <c r="C58332" s="1"/>
    </row>
    <row r="58333" spans="3:3">
      <c r="C58333" s="1"/>
    </row>
    <row r="58334" spans="3:3">
      <c r="C58334" s="1"/>
    </row>
    <row r="58335" spans="3:3">
      <c r="C58335" s="1"/>
    </row>
    <row r="58336" spans="3:3">
      <c r="C58336" s="1"/>
    </row>
    <row r="58337" spans="3:3">
      <c r="C58337" s="1"/>
    </row>
    <row r="58338" spans="3:3">
      <c r="C58338" s="1"/>
    </row>
    <row r="58339" spans="3:3">
      <c r="C58339" s="1"/>
    </row>
    <row r="58340" spans="3:3">
      <c r="C58340" s="1"/>
    </row>
    <row r="58341" spans="3:3">
      <c r="C58341" s="1"/>
    </row>
    <row r="58342" spans="3:3">
      <c r="C58342" s="1"/>
    </row>
    <row r="58343" spans="3:3">
      <c r="C58343" s="1"/>
    </row>
    <row r="58344" spans="3:3">
      <c r="C58344" s="1"/>
    </row>
    <row r="58345" spans="3:3">
      <c r="C58345" s="1"/>
    </row>
    <row r="58346" spans="3:3">
      <c r="C58346" s="1"/>
    </row>
    <row r="58347" spans="3:3">
      <c r="C58347" s="1"/>
    </row>
    <row r="58348" spans="3:3">
      <c r="C58348" s="1"/>
    </row>
    <row r="58349" spans="3:3">
      <c r="C58349" s="1"/>
    </row>
    <row r="58350" spans="3:3">
      <c r="C58350" s="1"/>
    </row>
    <row r="58351" spans="3:3">
      <c r="C58351" s="1"/>
    </row>
    <row r="58352" spans="3:3">
      <c r="C58352" s="1"/>
    </row>
    <row r="58353" spans="3:3">
      <c r="C58353" s="1"/>
    </row>
    <row r="58354" spans="3:3">
      <c r="C58354" s="1"/>
    </row>
    <row r="58355" spans="3:3">
      <c r="C58355" s="1"/>
    </row>
    <row r="58356" spans="3:3">
      <c r="C58356" s="1"/>
    </row>
    <row r="58357" spans="3:3">
      <c r="C58357" s="1"/>
    </row>
    <row r="58358" spans="3:3">
      <c r="C58358" s="1"/>
    </row>
    <row r="58359" spans="3:3">
      <c r="C58359" s="1"/>
    </row>
    <row r="58360" spans="3:3">
      <c r="C58360" s="1"/>
    </row>
    <row r="58361" spans="3:3">
      <c r="C58361" s="1"/>
    </row>
    <row r="58362" spans="3:3">
      <c r="C58362" s="1"/>
    </row>
    <row r="58363" spans="3:3">
      <c r="C58363" s="1"/>
    </row>
    <row r="58364" spans="3:3">
      <c r="C58364" s="1"/>
    </row>
    <row r="58365" spans="3:3">
      <c r="C58365" s="1"/>
    </row>
    <row r="58366" spans="3:3">
      <c r="C58366" s="1"/>
    </row>
    <row r="58367" spans="3:3">
      <c r="C58367" s="1"/>
    </row>
    <row r="58368" spans="3:3">
      <c r="C58368" s="1"/>
    </row>
    <row r="58369" spans="3:3">
      <c r="C58369" s="1"/>
    </row>
    <row r="58370" spans="3:3">
      <c r="C58370" s="1"/>
    </row>
    <row r="58371" spans="3:3">
      <c r="C58371" s="1"/>
    </row>
    <row r="58372" spans="3:3">
      <c r="C58372" s="1"/>
    </row>
    <row r="58373" spans="3:3">
      <c r="C58373" s="1"/>
    </row>
    <row r="58374" spans="3:3">
      <c r="C58374" s="1"/>
    </row>
    <row r="58375" spans="3:3">
      <c r="C58375" s="1"/>
    </row>
    <row r="58376" spans="3:3">
      <c r="C58376" s="1"/>
    </row>
    <row r="58377" spans="3:3">
      <c r="C58377" s="1"/>
    </row>
    <row r="58378" spans="3:3">
      <c r="C58378" s="1"/>
    </row>
    <row r="58379" spans="3:3">
      <c r="C58379" s="1"/>
    </row>
    <row r="58380" spans="3:3">
      <c r="C58380" s="1"/>
    </row>
    <row r="58381" spans="3:3">
      <c r="C58381" s="1"/>
    </row>
    <row r="58382" spans="3:3">
      <c r="C58382" s="1"/>
    </row>
    <row r="58383" spans="3:3">
      <c r="C58383" s="1"/>
    </row>
    <row r="58384" spans="3:3">
      <c r="C58384" s="1"/>
    </row>
    <row r="58385" spans="3:3">
      <c r="C58385" s="1"/>
    </row>
    <row r="58386" spans="3:3">
      <c r="C58386" s="1"/>
    </row>
    <row r="58387" spans="3:3">
      <c r="C58387" s="1"/>
    </row>
    <row r="58388" spans="3:3">
      <c r="C58388" s="1"/>
    </row>
    <row r="58389" spans="3:3">
      <c r="C58389" s="1"/>
    </row>
    <row r="58390" spans="3:3">
      <c r="C58390" s="1"/>
    </row>
    <row r="58391" spans="3:3">
      <c r="C58391" s="1"/>
    </row>
    <row r="58392" spans="3:3">
      <c r="C58392" s="1"/>
    </row>
    <row r="58393" spans="3:3">
      <c r="C58393" s="1"/>
    </row>
    <row r="58394" spans="3:3">
      <c r="C58394" s="1"/>
    </row>
    <row r="58395" spans="3:3">
      <c r="C58395" s="1"/>
    </row>
    <row r="58396" spans="3:3">
      <c r="C58396" s="1"/>
    </row>
    <row r="58397" spans="3:3">
      <c r="C58397" s="1"/>
    </row>
    <row r="58398" spans="3:3">
      <c r="C58398" s="1"/>
    </row>
    <row r="58399" spans="3:3">
      <c r="C58399" s="1"/>
    </row>
    <row r="58400" spans="3:3">
      <c r="C58400" s="1"/>
    </row>
    <row r="58401" spans="3:3">
      <c r="C58401" s="1"/>
    </row>
    <row r="58402" spans="3:3">
      <c r="C58402" s="1"/>
    </row>
    <row r="58403" spans="3:3">
      <c r="C58403" s="1"/>
    </row>
    <row r="58404" spans="3:3">
      <c r="C58404" s="1"/>
    </row>
    <row r="58405" spans="3:3">
      <c r="C58405" s="1"/>
    </row>
    <row r="58406" spans="3:3">
      <c r="C58406" s="1"/>
    </row>
    <row r="58407" spans="3:3">
      <c r="C58407" s="1"/>
    </row>
    <row r="58408" spans="3:3">
      <c r="C58408" s="1"/>
    </row>
    <row r="58409" spans="3:3">
      <c r="C58409" s="1"/>
    </row>
    <row r="58410" spans="3:3">
      <c r="C58410" s="1"/>
    </row>
    <row r="58411" spans="3:3">
      <c r="C58411" s="1"/>
    </row>
    <row r="58412" spans="3:3">
      <c r="C58412" s="1"/>
    </row>
    <row r="58413" spans="3:3">
      <c r="C58413" s="1"/>
    </row>
    <row r="58414" spans="3:3">
      <c r="C58414" s="1"/>
    </row>
    <row r="58415" spans="3:3">
      <c r="C58415" s="1"/>
    </row>
    <row r="58416" spans="3:3">
      <c r="C58416" s="1"/>
    </row>
    <row r="58417" spans="3:3">
      <c r="C58417" s="1"/>
    </row>
    <row r="58418" spans="3:3">
      <c r="C58418" s="1"/>
    </row>
    <row r="58419" spans="3:3">
      <c r="C58419" s="1"/>
    </row>
    <row r="58420" spans="3:3">
      <c r="C58420" s="1"/>
    </row>
    <row r="58421" spans="3:3">
      <c r="C58421" s="1"/>
    </row>
    <row r="58422" spans="3:3">
      <c r="C58422" s="1"/>
    </row>
    <row r="58423" spans="3:3">
      <c r="C58423" s="1"/>
    </row>
    <row r="58424" spans="3:3">
      <c r="C58424" s="1"/>
    </row>
    <row r="58425" spans="3:3">
      <c r="C58425" s="1"/>
    </row>
    <row r="58426" spans="3:3">
      <c r="C58426" s="1"/>
    </row>
    <row r="58427" spans="3:3">
      <c r="C58427" s="1"/>
    </row>
    <row r="58428" spans="3:3">
      <c r="C58428" s="1"/>
    </row>
    <row r="58429" spans="3:3">
      <c r="C58429" s="1"/>
    </row>
    <row r="58430" spans="3:3">
      <c r="C58430" s="1"/>
    </row>
    <row r="58431" spans="3:3">
      <c r="C58431" s="1"/>
    </row>
    <row r="58432" spans="3:3">
      <c r="C58432" s="1"/>
    </row>
    <row r="58433" spans="3:3">
      <c r="C58433" s="1"/>
    </row>
    <row r="58434" spans="3:3">
      <c r="C58434" s="1"/>
    </row>
    <row r="58435" spans="3:3">
      <c r="C58435" s="1"/>
    </row>
    <row r="58436" spans="3:3">
      <c r="C58436" s="1"/>
    </row>
    <row r="58437" spans="3:3">
      <c r="C58437" s="1"/>
    </row>
    <row r="58438" spans="3:3">
      <c r="C58438" s="1"/>
    </row>
    <row r="58439" spans="3:3">
      <c r="C58439" s="1"/>
    </row>
    <row r="58440" spans="3:3">
      <c r="C58440" s="1"/>
    </row>
    <row r="58441" spans="3:3">
      <c r="C58441" s="1"/>
    </row>
    <row r="58442" spans="3:3">
      <c r="C58442" s="1"/>
    </row>
    <row r="58443" spans="3:3">
      <c r="C58443" s="1"/>
    </row>
    <row r="58444" spans="3:3">
      <c r="C58444" s="1"/>
    </row>
    <row r="58445" spans="3:3">
      <c r="C58445" s="1"/>
    </row>
    <row r="58446" spans="3:3">
      <c r="C58446" s="1"/>
    </row>
    <row r="58447" spans="3:3">
      <c r="C58447" s="1"/>
    </row>
    <row r="58448" spans="3:3">
      <c r="C58448" s="1"/>
    </row>
    <row r="58449" spans="3:3">
      <c r="C58449" s="1"/>
    </row>
    <row r="58450" spans="3:3">
      <c r="C58450" s="1"/>
    </row>
    <row r="58451" spans="3:3">
      <c r="C58451" s="1"/>
    </row>
    <row r="58452" spans="3:3">
      <c r="C58452" s="1"/>
    </row>
    <row r="58453" spans="3:3">
      <c r="C58453" s="1"/>
    </row>
    <row r="58454" spans="3:3">
      <c r="C58454" s="1"/>
    </row>
    <row r="58455" spans="3:3">
      <c r="C58455" s="1"/>
    </row>
    <row r="58456" spans="3:3">
      <c r="C58456" s="1"/>
    </row>
    <row r="58457" spans="3:3">
      <c r="C58457" s="1"/>
    </row>
    <row r="58458" spans="3:3">
      <c r="C58458" s="1"/>
    </row>
    <row r="58459" spans="3:3">
      <c r="C58459" s="1"/>
    </row>
    <row r="58460" spans="3:3">
      <c r="C58460" s="1"/>
    </row>
    <row r="58461" spans="3:3">
      <c r="C58461" s="1"/>
    </row>
    <row r="58462" spans="3:3">
      <c r="C58462" s="1"/>
    </row>
    <row r="58463" spans="3:3">
      <c r="C58463" s="1"/>
    </row>
    <row r="58464" spans="3:3">
      <c r="C58464" s="1"/>
    </row>
    <row r="58465" spans="3:3">
      <c r="C58465" s="1"/>
    </row>
    <row r="58466" spans="3:3">
      <c r="C58466" s="1"/>
    </row>
    <row r="58467" spans="3:3">
      <c r="C58467" s="1"/>
    </row>
    <row r="58468" spans="3:3">
      <c r="C58468" s="1"/>
    </row>
    <row r="58469" spans="3:3">
      <c r="C58469" s="1"/>
    </row>
    <row r="58470" spans="3:3">
      <c r="C58470" s="1"/>
    </row>
    <row r="58471" spans="3:3">
      <c r="C58471" s="1"/>
    </row>
    <row r="58472" spans="3:3">
      <c r="C58472" s="1"/>
    </row>
    <row r="58473" spans="3:3">
      <c r="C58473" s="1"/>
    </row>
    <row r="58474" spans="3:3">
      <c r="C58474" s="1"/>
    </row>
    <row r="58475" spans="3:3">
      <c r="C58475" s="1"/>
    </row>
    <row r="58476" spans="3:3">
      <c r="C58476" s="1"/>
    </row>
    <row r="58477" spans="3:3">
      <c r="C58477" s="1"/>
    </row>
    <row r="58478" spans="3:3">
      <c r="C58478" s="1"/>
    </row>
    <row r="58479" spans="3:3">
      <c r="C58479" s="1"/>
    </row>
    <row r="58480" spans="3:3">
      <c r="C58480" s="1"/>
    </row>
    <row r="58481" spans="3:3">
      <c r="C58481" s="1"/>
    </row>
    <row r="58482" spans="3:3">
      <c r="C58482" s="1"/>
    </row>
    <row r="58483" spans="3:3">
      <c r="C58483" s="1"/>
    </row>
    <row r="58484" spans="3:3">
      <c r="C58484" s="1"/>
    </row>
    <row r="58485" spans="3:3">
      <c r="C58485" s="1"/>
    </row>
    <row r="58486" spans="3:3">
      <c r="C58486" s="1"/>
    </row>
    <row r="58487" spans="3:3">
      <c r="C58487" s="1"/>
    </row>
    <row r="58488" spans="3:3">
      <c r="C58488" s="1"/>
    </row>
    <row r="58489" spans="3:3">
      <c r="C58489" s="1"/>
    </row>
    <row r="58490" spans="3:3">
      <c r="C58490" s="1"/>
    </row>
    <row r="58491" spans="3:3">
      <c r="C58491" s="1"/>
    </row>
    <row r="58492" spans="3:3">
      <c r="C58492" s="1"/>
    </row>
    <row r="58493" spans="3:3">
      <c r="C58493" s="1"/>
    </row>
    <row r="58494" spans="3:3">
      <c r="C58494" s="1"/>
    </row>
    <row r="58495" spans="3:3">
      <c r="C58495" s="1"/>
    </row>
    <row r="58496" spans="3:3">
      <c r="C58496" s="1"/>
    </row>
    <row r="58497" spans="3:3">
      <c r="C58497" s="1"/>
    </row>
    <row r="58498" spans="3:3">
      <c r="C58498" s="1"/>
    </row>
    <row r="58499" spans="3:3">
      <c r="C58499" s="1"/>
    </row>
    <row r="58500" spans="3:3">
      <c r="C58500" s="1"/>
    </row>
    <row r="58501" spans="3:3">
      <c r="C58501" s="1"/>
    </row>
    <row r="58502" spans="3:3">
      <c r="C58502" s="1"/>
    </row>
    <row r="58503" spans="3:3">
      <c r="C58503" s="1"/>
    </row>
    <row r="58504" spans="3:3">
      <c r="C58504" s="1"/>
    </row>
    <row r="58505" spans="3:3">
      <c r="C58505" s="1"/>
    </row>
    <row r="58506" spans="3:3">
      <c r="C58506" s="1"/>
    </row>
    <row r="58507" spans="3:3">
      <c r="C58507" s="1"/>
    </row>
    <row r="58508" spans="3:3">
      <c r="C58508" s="1"/>
    </row>
    <row r="58509" spans="3:3">
      <c r="C58509" s="1"/>
    </row>
    <row r="58510" spans="3:3">
      <c r="C58510" s="1"/>
    </row>
    <row r="58511" spans="3:3">
      <c r="C58511" s="1"/>
    </row>
    <row r="58512" spans="3:3">
      <c r="C58512" s="1"/>
    </row>
    <row r="58513" spans="3:3">
      <c r="C58513" s="1"/>
    </row>
    <row r="58514" spans="3:3">
      <c r="C58514" s="1"/>
    </row>
    <row r="58515" spans="3:3">
      <c r="C58515" s="1"/>
    </row>
    <row r="58516" spans="3:3">
      <c r="C58516" s="1"/>
    </row>
    <row r="58517" spans="3:3">
      <c r="C58517" s="1"/>
    </row>
    <row r="58518" spans="3:3">
      <c r="C58518" s="1"/>
    </row>
    <row r="58519" spans="3:3">
      <c r="C58519" s="1"/>
    </row>
    <row r="58520" spans="3:3">
      <c r="C58520" s="1"/>
    </row>
    <row r="58521" spans="3:3">
      <c r="C58521" s="1"/>
    </row>
    <row r="58522" spans="3:3">
      <c r="C58522" s="1"/>
    </row>
    <row r="58523" spans="3:3">
      <c r="C58523" s="1"/>
    </row>
    <row r="58524" spans="3:3">
      <c r="C58524" s="1"/>
    </row>
    <row r="58525" spans="3:3">
      <c r="C58525" s="1"/>
    </row>
    <row r="58526" spans="3:3">
      <c r="C58526" s="1"/>
    </row>
    <row r="58527" spans="3:3">
      <c r="C58527" s="1"/>
    </row>
    <row r="58528" spans="3:3">
      <c r="C58528" s="1"/>
    </row>
    <row r="58529" spans="3:3">
      <c r="C58529" s="1"/>
    </row>
    <row r="58530" spans="3:3">
      <c r="C58530" s="1"/>
    </row>
    <row r="58531" spans="3:3">
      <c r="C58531" s="1"/>
    </row>
    <row r="58532" spans="3:3">
      <c r="C58532" s="1"/>
    </row>
    <row r="58533" spans="3:3">
      <c r="C58533" s="1"/>
    </row>
    <row r="58534" spans="3:3">
      <c r="C58534" s="1"/>
    </row>
    <row r="58535" spans="3:3">
      <c r="C58535" s="1"/>
    </row>
    <row r="58536" spans="3:3">
      <c r="C58536" s="1"/>
    </row>
    <row r="58537" spans="3:3">
      <c r="C58537" s="1"/>
    </row>
    <row r="58538" spans="3:3">
      <c r="C58538" s="1"/>
    </row>
    <row r="58539" spans="3:3">
      <c r="C58539" s="1"/>
    </row>
    <row r="58540" spans="3:3">
      <c r="C58540" s="1"/>
    </row>
    <row r="58541" spans="3:3">
      <c r="C58541" s="1"/>
    </row>
    <row r="58542" spans="3:3">
      <c r="C58542" s="1"/>
    </row>
    <row r="58543" spans="3:3">
      <c r="C58543" s="1"/>
    </row>
    <row r="58544" spans="3:3">
      <c r="C58544" s="1"/>
    </row>
    <row r="58545" spans="3:3">
      <c r="C58545" s="1"/>
    </row>
    <row r="58546" spans="3:3">
      <c r="C58546" s="1"/>
    </row>
    <row r="58547" spans="3:3">
      <c r="C58547" s="1"/>
    </row>
    <row r="58548" spans="3:3">
      <c r="C58548" s="1"/>
    </row>
    <row r="58549" spans="3:3">
      <c r="C58549" s="1"/>
    </row>
    <row r="58550" spans="3:3">
      <c r="C58550" s="1"/>
    </row>
    <row r="58551" spans="3:3">
      <c r="C58551" s="1"/>
    </row>
    <row r="58552" spans="3:3">
      <c r="C58552" s="1"/>
    </row>
    <row r="58553" spans="3:3">
      <c r="C58553" s="1"/>
    </row>
    <row r="58554" spans="3:3">
      <c r="C58554" s="1"/>
    </row>
    <row r="58555" spans="3:3">
      <c r="C58555" s="1"/>
    </row>
    <row r="58556" spans="3:3">
      <c r="C58556" s="1"/>
    </row>
    <row r="58557" spans="3:3">
      <c r="C58557" s="1"/>
    </row>
    <row r="58558" spans="3:3">
      <c r="C58558" s="1"/>
    </row>
    <row r="58559" spans="3:3">
      <c r="C58559" s="1"/>
    </row>
    <row r="58560" spans="3:3">
      <c r="C58560" s="1"/>
    </row>
    <row r="58561" spans="3:3">
      <c r="C58561" s="1"/>
    </row>
    <row r="58562" spans="3:3">
      <c r="C58562" s="1"/>
    </row>
    <row r="58563" spans="3:3">
      <c r="C58563" s="1"/>
    </row>
    <row r="58564" spans="3:3">
      <c r="C58564" s="1"/>
    </row>
    <row r="58565" spans="3:3">
      <c r="C58565" s="1"/>
    </row>
    <row r="58566" spans="3:3">
      <c r="C58566" s="1"/>
    </row>
    <row r="58567" spans="3:3">
      <c r="C58567" s="1"/>
    </row>
    <row r="58568" spans="3:3">
      <c r="C58568" s="1"/>
    </row>
    <row r="58569" spans="3:3">
      <c r="C58569" s="1"/>
    </row>
    <row r="58570" spans="3:3">
      <c r="C58570" s="1"/>
    </row>
    <row r="58571" spans="3:3">
      <c r="C58571" s="1"/>
    </row>
    <row r="58572" spans="3:3">
      <c r="C58572" s="1"/>
    </row>
    <row r="58573" spans="3:3">
      <c r="C58573" s="1"/>
    </row>
    <row r="58574" spans="3:3">
      <c r="C58574" s="1"/>
    </row>
    <row r="58575" spans="3:3">
      <c r="C58575" s="1"/>
    </row>
    <row r="58576" spans="3:3">
      <c r="C58576" s="1"/>
    </row>
    <row r="58577" spans="3:3">
      <c r="C58577" s="1"/>
    </row>
    <row r="58578" spans="3:3">
      <c r="C58578" s="1"/>
    </row>
    <row r="58579" spans="3:3">
      <c r="C58579" s="1"/>
    </row>
    <row r="58580" spans="3:3">
      <c r="C58580" s="1"/>
    </row>
    <row r="58581" spans="3:3">
      <c r="C58581" s="1"/>
    </row>
    <row r="58582" spans="3:3">
      <c r="C58582" s="1"/>
    </row>
    <row r="58583" spans="3:3">
      <c r="C58583" s="1"/>
    </row>
    <row r="58584" spans="3:3">
      <c r="C58584" s="1"/>
    </row>
    <row r="58585" spans="3:3">
      <c r="C58585" s="1"/>
    </row>
    <row r="58586" spans="3:3">
      <c r="C58586" s="1"/>
    </row>
    <row r="58587" spans="3:3">
      <c r="C58587" s="1"/>
    </row>
    <row r="58588" spans="3:3">
      <c r="C58588" s="1"/>
    </row>
    <row r="58589" spans="3:3">
      <c r="C58589" s="1"/>
    </row>
    <row r="58590" spans="3:3">
      <c r="C58590" s="1"/>
    </row>
    <row r="58591" spans="3:3">
      <c r="C58591" s="1"/>
    </row>
    <row r="58592" spans="3:3">
      <c r="C58592" s="1"/>
    </row>
    <row r="58593" spans="3:3">
      <c r="C58593" s="1"/>
    </row>
    <row r="58594" spans="3:3">
      <c r="C58594" s="1"/>
    </row>
    <row r="58595" spans="3:3">
      <c r="C58595" s="1"/>
    </row>
    <row r="58596" spans="3:3">
      <c r="C58596" s="1"/>
    </row>
    <row r="58597" spans="3:3">
      <c r="C58597" s="1"/>
    </row>
    <row r="58598" spans="3:3">
      <c r="C58598" s="1"/>
    </row>
    <row r="58599" spans="3:3">
      <c r="C58599" s="1"/>
    </row>
    <row r="58600" spans="3:3">
      <c r="C58600" s="1"/>
    </row>
    <row r="58601" spans="3:3">
      <c r="C58601" s="1"/>
    </row>
    <row r="58602" spans="3:3">
      <c r="C58602" s="1"/>
    </row>
    <row r="58603" spans="3:3">
      <c r="C58603" s="1"/>
    </row>
    <row r="58604" spans="3:3">
      <c r="C58604" s="1"/>
    </row>
    <row r="58605" spans="3:3">
      <c r="C58605" s="1"/>
    </row>
    <row r="58606" spans="3:3">
      <c r="C58606" s="1"/>
    </row>
    <row r="58607" spans="3:3">
      <c r="C58607" s="1"/>
    </row>
    <row r="58608" spans="3:3">
      <c r="C58608" s="1"/>
    </row>
    <row r="58609" spans="3:3">
      <c r="C58609" s="1"/>
    </row>
    <row r="58610" spans="3:3">
      <c r="C58610" s="1"/>
    </row>
    <row r="58611" spans="3:3">
      <c r="C58611" s="1"/>
    </row>
    <row r="58612" spans="3:3">
      <c r="C58612" s="1"/>
    </row>
    <row r="58613" spans="3:3">
      <c r="C58613" s="1"/>
    </row>
    <row r="58614" spans="3:3">
      <c r="C58614" s="1"/>
    </row>
    <row r="58615" spans="3:3">
      <c r="C58615" s="1"/>
    </row>
    <row r="58616" spans="3:3">
      <c r="C58616" s="1"/>
    </row>
    <row r="58617" spans="3:3">
      <c r="C58617" s="1"/>
    </row>
    <row r="58618" spans="3:3">
      <c r="C58618" s="1"/>
    </row>
    <row r="58619" spans="3:3">
      <c r="C58619" s="1"/>
    </row>
    <row r="58620" spans="3:3">
      <c r="C58620" s="1"/>
    </row>
    <row r="58621" spans="3:3">
      <c r="C58621" s="1"/>
    </row>
    <row r="58622" spans="3:3">
      <c r="C58622" s="1"/>
    </row>
    <row r="58623" spans="3:3">
      <c r="C58623" s="1"/>
    </row>
    <row r="58624" spans="3:3">
      <c r="C58624" s="1"/>
    </row>
    <row r="58625" spans="3:3">
      <c r="C58625" s="1"/>
    </row>
    <row r="58626" spans="3:3">
      <c r="C58626" s="1"/>
    </row>
    <row r="58627" spans="3:3">
      <c r="C58627" s="1"/>
    </row>
    <row r="58628" spans="3:3">
      <c r="C58628" s="1"/>
    </row>
    <row r="58629" spans="3:3">
      <c r="C58629" s="1"/>
    </row>
    <row r="58630" spans="3:3">
      <c r="C58630" s="1"/>
    </row>
    <row r="58631" spans="3:3">
      <c r="C58631" s="1"/>
    </row>
    <row r="58632" spans="3:3">
      <c r="C58632" s="1"/>
    </row>
    <row r="58633" spans="3:3">
      <c r="C58633" s="1"/>
    </row>
    <row r="58634" spans="3:3">
      <c r="C58634" s="1"/>
    </row>
    <row r="58635" spans="3:3">
      <c r="C58635" s="1"/>
    </row>
    <row r="58636" spans="3:3">
      <c r="C58636" s="1"/>
    </row>
    <row r="58637" spans="3:3">
      <c r="C58637" s="1"/>
    </row>
    <row r="58638" spans="3:3">
      <c r="C58638" s="1"/>
    </row>
    <row r="58639" spans="3:3">
      <c r="C58639" s="1"/>
    </row>
    <row r="58640" spans="3:3">
      <c r="C58640" s="1"/>
    </row>
    <row r="58641" spans="3:3">
      <c r="C58641" s="1"/>
    </row>
    <row r="58642" spans="3:3">
      <c r="C58642" s="1"/>
    </row>
    <row r="58643" spans="3:3">
      <c r="C58643" s="1"/>
    </row>
    <row r="58644" spans="3:3">
      <c r="C58644" s="1"/>
    </row>
    <row r="58645" spans="3:3">
      <c r="C58645" s="1"/>
    </row>
    <row r="58646" spans="3:3">
      <c r="C58646" s="1"/>
    </row>
    <row r="58647" spans="3:3">
      <c r="C58647" s="1"/>
    </row>
    <row r="58648" spans="3:3">
      <c r="C58648" s="1"/>
    </row>
    <row r="58649" spans="3:3">
      <c r="C58649" s="1"/>
    </row>
    <row r="58650" spans="3:3">
      <c r="C58650" s="1"/>
    </row>
    <row r="58651" spans="3:3">
      <c r="C58651" s="1"/>
    </row>
    <row r="58652" spans="3:3">
      <c r="C58652" s="1"/>
    </row>
    <row r="58653" spans="3:3">
      <c r="C58653" s="1"/>
    </row>
    <row r="58654" spans="3:3">
      <c r="C58654" s="1"/>
    </row>
    <row r="58655" spans="3:3">
      <c r="C58655" s="1"/>
    </row>
    <row r="58656" spans="3:3">
      <c r="C58656" s="1"/>
    </row>
    <row r="58657" spans="3:3">
      <c r="C58657" s="1"/>
    </row>
    <row r="58658" spans="3:3">
      <c r="C58658" s="1"/>
    </row>
    <row r="58659" spans="3:3">
      <c r="C58659" s="1"/>
    </row>
    <row r="58660" spans="3:3">
      <c r="C58660" s="1"/>
    </row>
    <row r="58661" spans="3:3">
      <c r="C58661" s="1"/>
    </row>
    <row r="58662" spans="3:3">
      <c r="C58662" s="1"/>
    </row>
    <row r="58663" spans="3:3">
      <c r="C58663" s="1"/>
    </row>
    <row r="58664" spans="3:3">
      <c r="C58664" s="1"/>
    </row>
    <row r="58665" spans="3:3">
      <c r="C58665" s="1"/>
    </row>
    <row r="58666" spans="3:3">
      <c r="C58666" s="1"/>
    </row>
    <row r="58667" spans="3:3">
      <c r="C58667" s="1"/>
    </row>
    <row r="58668" spans="3:3">
      <c r="C58668" s="1"/>
    </row>
    <row r="58669" spans="3:3">
      <c r="C58669" s="1"/>
    </row>
    <row r="58670" spans="3:3">
      <c r="C58670" s="1"/>
    </row>
    <row r="58671" spans="3:3">
      <c r="C58671" s="1"/>
    </row>
    <row r="58672" spans="3:3">
      <c r="C58672" s="1"/>
    </row>
    <row r="58673" spans="3:3">
      <c r="C58673" s="1"/>
    </row>
    <row r="58674" spans="3:3">
      <c r="C58674" s="1"/>
    </row>
    <row r="58675" spans="3:3">
      <c r="C58675" s="1"/>
    </row>
    <row r="58676" spans="3:3">
      <c r="C58676" s="1"/>
    </row>
    <row r="58677" spans="3:3">
      <c r="C58677" s="1"/>
    </row>
    <row r="58678" spans="3:3">
      <c r="C58678" s="1"/>
    </row>
    <row r="58679" spans="3:3">
      <c r="C58679" s="1"/>
    </row>
    <row r="58680" spans="3:3">
      <c r="C58680" s="1"/>
    </row>
    <row r="58681" spans="3:3">
      <c r="C58681" s="1"/>
    </row>
    <row r="58682" spans="3:3">
      <c r="C58682" s="1"/>
    </row>
    <row r="58683" spans="3:3">
      <c r="C58683" s="1"/>
    </row>
    <row r="58684" spans="3:3">
      <c r="C58684" s="1"/>
    </row>
    <row r="58685" spans="3:3">
      <c r="C58685" s="1"/>
    </row>
    <row r="58686" spans="3:3">
      <c r="C58686" s="1"/>
    </row>
    <row r="58687" spans="3:3">
      <c r="C58687" s="1"/>
    </row>
    <row r="58688" spans="3:3">
      <c r="C58688" s="1"/>
    </row>
    <row r="58689" spans="3:3">
      <c r="C58689" s="1"/>
    </row>
    <row r="58690" spans="3:3">
      <c r="C58690" s="1"/>
    </row>
    <row r="58691" spans="3:3">
      <c r="C58691" s="1"/>
    </row>
    <row r="58692" spans="3:3">
      <c r="C58692" s="1"/>
    </row>
    <row r="58693" spans="3:3">
      <c r="C58693" s="1"/>
    </row>
    <row r="58694" spans="3:3">
      <c r="C58694" s="1"/>
    </row>
    <row r="58695" spans="3:3">
      <c r="C58695" s="1"/>
    </row>
    <row r="58696" spans="3:3">
      <c r="C58696" s="1"/>
    </row>
    <row r="58697" spans="3:3">
      <c r="C58697" s="1"/>
    </row>
    <row r="58698" spans="3:3">
      <c r="C58698" s="1"/>
    </row>
    <row r="58699" spans="3:3">
      <c r="C58699" s="1"/>
    </row>
    <row r="58700" spans="3:3">
      <c r="C58700" s="1"/>
    </row>
    <row r="58701" spans="3:3">
      <c r="C58701" s="1"/>
    </row>
    <row r="58702" spans="3:3">
      <c r="C58702" s="1"/>
    </row>
    <row r="58703" spans="3:3">
      <c r="C58703" s="1"/>
    </row>
    <row r="58704" spans="3:3">
      <c r="C58704" s="1"/>
    </row>
    <row r="58705" spans="3:3">
      <c r="C58705" s="1"/>
    </row>
    <row r="58706" spans="3:3">
      <c r="C58706" s="1"/>
    </row>
    <row r="58707" spans="3:3">
      <c r="C58707" s="1"/>
    </row>
    <row r="58708" spans="3:3">
      <c r="C58708" s="1"/>
    </row>
    <row r="58709" spans="3:3">
      <c r="C58709" s="1"/>
    </row>
    <row r="58710" spans="3:3">
      <c r="C58710" s="1"/>
    </row>
    <row r="58711" spans="3:3">
      <c r="C58711" s="1"/>
    </row>
    <row r="58712" spans="3:3">
      <c r="C58712" s="1"/>
    </row>
    <row r="58713" spans="3:3">
      <c r="C58713" s="1"/>
    </row>
    <row r="58714" spans="3:3">
      <c r="C58714" s="1"/>
    </row>
    <row r="58715" spans="3:3">
      <c r="C58715" s="1"/>
    </row>
    <row r="58716" spans="3:3">
      <c r="C58716" s="1"/>
    </row>
    <row r="58717" spans="3:3">
      <c r="C58717" s="1"/>
    </row>
    <row r="58718" spans="3:3">
      <c r="C58718" s="1"/>
    </row>
    <row r="58719" spans="3:3">
      <c r="C58719" s="1"/>
    </row>
    <row r="58720" spans="3:3">
      <c r="C58720" s="1"/>
    </row>
    <row r="58721" spans="3:3">
      <c r="C58721" s="1"/>
    </row>
    <row r="58722" spans="3:3">
      <c r="C58722" s="1"/>
    </row>
    <row r="58723" spans="3:3">
      <c r="C58723" s="1"/>
    </row>
    <row r="58724" spans="3:3">
      <c r="C58724" s="1"/>
    </row>
    <row r="58725" spans="3:3">
      <c r="C58725" s="1"/>
    </row>
    <row r="58726" spans="3:3">
      <c r="C58726" s="1"/>
    </row>
    <row r="58727" spans="3:3">
      <c r="C58727" s="1"/>
    </row>
    <row r="58728" spans="3:3">
      <c r="C58728" s="1"/>
    </row>
    <row r="58729" spans="3:3">
      <c r="C58729" s="1"/>
    </row>
    <row r="58730" spans="3:3">
      <c r="C58730" s="1"/>
    </row>
    <row r="58731" spans="3:3">
      <c r="C58731" s="1"/>
    </row>
    <row r="58732" spans="3:3">
      <c r="C58732" s="1"/>
    </row>
    <row r="58733" spans="3:3">
      <c r="C58733" s="1"/>
    </row>
    <row r="58734" spans="3:3">
      <c r="C58734" s="1"/>
    </row>
    <row r="58735" spans="3:3">
      <c r="C58735" s="1"/>
    </row>
    <row r="58736" spans="3:3">
      <c r="C58736" s="1"/>
    </row>
    <row r="58737" spans="3:3">
      <c r="C58737" s="1"/>
    </row>
    <row r="58738" spans="3:3">
      <c r="C58738" s="1"/>
    </row>
    <row r="58739" spans="3:3">
      <c r="C58739" s="1"/>
    </row>
    <row r="58740" spans="3:3">
      <c r="C58740" s="1"/>
    </row>
    <row r="58741" spans="3:3">
      <c r="C58741" s="1"/>
    </row>
    <row r="58742" spans="3:3">
      <c r="C58742" s="1"/>
    </row>
    <row r="58743" spans="3:3">
      <c r="C58743" s="1"/>
    </row>
    <row r="58744" spans="3:3">
      <c r="C58744" s="1"/>
    </row>
    <row r="58745" spans="3:3">
      <c r="C58745" s="1"/>
    </row>
    <row r="58746" spans="3:3">
      <c r="C58746" s="1"/>
    </row>
    <row r="58747" spans="3:3">
      <c r="C58747" s="1"/>
    </row>
    <row r="58748" spans="3:3">
      <c r="C58748" s="1"/>
    </row>
    <row r="58749" spans="3:3">
      <c r="C58749" s="1"/>
    </row>
    <row r="58750" spans="3:3">
      <c r="C58750" s="1"/>
    </row>
    <row r="58751" spans="3:3">
      <c r="C58751" s="1"/>
    </row>
    <row r="58752" spans="3:3">
      <c r="C58752" s="1"/>
    </row>
    <row r="58753" spans="3:3">
      <c r="C58753" s="1"/>
    </row>
    <row r="58754" spans="3:3">
      <c r="C58754" s="1"/>
    </row>
    <row r="58755" spans="3:3">
      <c r="C58755" s="1"/>
    </row>
    <row r="58756" spans="3:3">
      <c r="C58756" s="1"/>
    </row>
    <row r="58757" spans="3:3">
      <c r="C58757" s="1"/>
    </row>
    <row r="58758" spans="3:3">
      <c r="C58758" s="1"/>
    </row>
    <row r="58759" spans="3:3">
      <c r="C58759" s="1"/>
    </row>
    <row r="58760" spans="3:3">
      <c r="C58760" s="1"/>
    </row>
    <row r="58761" spans="3:3">
      <c r="C58761" s="1"/>
    </row>
    <row r="58762" spans="3:3">
      <c r="C58762" s="1"/>
    </row>
    <row r="58763" spans="3:3">
      <c r="C58763" s="1"/>
    </row>
    <row r="58764" spans="3:3">
      <c r="C58764" s="1"/>
    </row>
    <row r="58765" spans="3:3">
      <c r="C58765" s="1"/>
    </row>
    <row r="58766" spans="3:3">
      <c r="C58766" s="1"/>
    </row>
    <row r="58767" spans="3:3">
      <c r="C58767" s="1"/>
    </row>
    <row r="58768" spans="3:3">
      <c r="C58768" s="1"/>
    </row>
    <row r="58769" spans="3:3">
      <c r="C58769" s="1"/>
    </row>
    <row r="58770" spans="3:3">
      <c r="C58770" s="1"/>
    </row>
    <row r="58771" spans="3:3">
      <c r="C58771" s="1"/>
    </row>
    <row r="58772" spans="3:3">
      <c r="C58772" s="1"/>
    </row>
    <row r="58773" spans="3:3">
      <c r="C58773" s="1"/>
    </row>
    <row r="58774" spans="3:3">
      <c r="C58774" s="1"/>
    </row>
    <row r="58775" spans="3:3">
      <c r="C58775" s="1"/>
    </row>
    <row r="58776" spans="3:3">
      <c r="C58776" s="1"/>
    </row>
    <row r="58777" spans="3:3">
      <c r="C58777" s="1"/>
    </row>
    <row r="58778" spans="3:3">
      <c r="C58778" s="1"/>
    </row>
    <row r="58779" spans="3:3">
      <c r="C58779" s="1"/>
    </row>
    <row r="58780" spans="3:3">
      <c r="C58780" s="1"/>
    </row>
    <row r="58781" spans="3:3">
      <c r="C58781" s="1"/>
    </row>
    <row r="58782" spans="3:3">
      <c r="C58782" s="1"/>
    </row>
    <row r="58783" spans="3:3">
      <c r="C58783" s="1"/>
    </row>
    <row r="58784" spans="3:3">
      <c r="C58784" s="1"/>
    </row>
    <row r="58785" spans="3:3">
      <c r="C58785" s="1"/>
    </row>
    <row r="58786" spans="3:3">
      <c r="C58786" s="1"/>
    </row>
    <row r="58787" spans="3:3">
      <c r="C58787" s="1"/>
    </row>
    <row r="58788" spans="3:3">
      <c r="C58788" s="1"/>
    </row>
    <row r="58789" spans="3:3">
      <c r="C58789" s="1"/>
    </row>
    <row r="58790" spans="3:3">
      <c r="C58790" s="1"/>
    </row>
    <row r="58791" spans="3:3">
      <c r="C58791" s="1"/>
    </row>
    <row r="58792" spans="3:3">
      <c r="C58792" s="1"/>
    </row>
    <row r="58793" spans="3:3">
      <c r="C58793" s="1"/>
    </row>
    <row r="58794" spans="3:3">
      <c r="C58794" s="1"/>
    </row>
    <row r="58795" spans="3:3">
      <c r="C58795" s="1"/>
    </row>
    <row r="58796" spans="3:3">
      <c r="C58796" s="1"/>
    </row>
    <row r="58797" spans="3:3">
      <c r="C58797" s="1"/>
    </row>
    <row r="58798" spans="3:3">
      <c r="C58798" s="1"/>
    </row>
    <row r="58799" spans="3:3">
      <c r="C58799" s="1"/>
    </row>
    <row r="58800" spans="3:3">
      <c r="C58800" s="1"/>
    </row>
    <row r="58801" spans="3:3">
      <c r="C58801" s="1"/>
    </row>
    <row r="58802" spans="3:3">
      <c r="C58802" s="1"/>
    </row>
    <row r="58803" spans="3:3">
      <c r="C58803" s="1"/>
    </row>
    <row r="58804" spans="3:3">
      <c r="C58804" s="1"/>
    </row>
    <row r="58805" spans="3:3">
      <c r="C58805" s="1"/>
    </row>
    <row r="58806" spans="3:3">
      <c r="C58806" s="1"/>
    </row>
    <row r="58807" spans="3:3">
      <c r="C58807" s="1"/>
    </row>
    <row r="58808" spans="3:3">
      <c r="C58808" s="1"/>
    </row>
    <row r="58809" spans="3:3">
      <c r="C58809" s="1"/>
    </row>
    <row r="58810" spans="3:3">
      <c r="C58810" s="1"/>
    </row>
    <row r="58811" spans="3:3">
      <c r="C58811" s="1"/>
    </row>
    <row r="58812" spans="3:3">
      <c r="C58812" s="1"/>
    </row>
    <row r="58813" spans="3:3">
      <c r="C58813" s="1"/>
    </row>
    <row r="58814" spans="3:3">
      <c r="C58814" s="1"/>
    </row>
    <row r="58815" spans="3:3">
      <c r="C58815" s="1"/>
    </row>
    <row r="58816" spans="3:3">
      <c r="C58816" s="1"/>
    </row>
    <row r="58817" spans="3:3">
      <c r="C58817" s="1"/>
    </row>
    <row r="58818" spans="3:3">
      <c r="C58818" s="1"/>
    </row>
    <row r="58819" spans="3:3">
      <c r="C58819" s="1"/>
    </row>
    <row r="58820" spans="3:3">
      <c r="C58820" s="1"/>
    </row>
    <row r="58821" spans="3:3">
      <c r="C58821" s="1"/>
    </row>
    <row r="58822" spans="3:3">
      <c r="C58822" s="1"/>
    </row>
    <row r="58823" spans="3:3">
      <c r="C58823" s="1"/>
    </row>
    <row r="58824" spans="3:3">
      <c r="C58824" s="1"/>
    </row>
    <row r="58825" spans="3:3">
      <c r="C58825" s="1"/>
    </row>
    <row r="58826" spans="3:3">
      <c r="C58826" s="1"/>
    </row>
    <row r="58827" spans="3:3">
      <c r="C58827" s="1"/>
    </row>
    <row r="58828" spans="3:3">
      <c r="C58828" s="1"/>
    </row>
    <row r="58829" spans="3:3">
      <c r="C58829" s="1"/>
    </row>
    <row r="58830" spans="3:3">
      <c r="C58830" s="1"/>
    </row>
    <row r="58831" spans="3:3">
      <c r="C58831" s="1"/>
    </row>
    <row r="58832" spans="3:3">
      <c r="C58832" s="1"/>
    </row>
    <row r="58833" spans="3:3">
      <c r="C58833" s="1"/>
    </row>
    <row r="58834" spans="3:3">
      <c r="C58834" s="1"/>
    </row>
    <row r="58835" spans="3:3">
      <c r="C58835" s="1"/>
    </row>
    <row r="58836" spans="3:3">
      <c r="C58836" s="1"/>
    </row>
    <row r="58837" spans="3:3">
      <c r="C58837" s="1"/>
    </row>
    <row r="58838" spans="3:3">
      <c r="C58838" s="1"/>
    </row>
    <row r="58839" spans="3:3">
      <c r="C58839" s="1"/>
    </row>
    <row r="58840" spans="3:3">
      <c r="C58840" s="1"/>
    </row>
    <row r="58841" spans="3:3">
      <c r="C58841" s="1"/>
    </row>
    <row r="58842" spans="3:3">
      <c r="C58842" s="1"/>
    </row>
    <row r="58843" spans="3:3">
      <c r="C58843" s="1"/>
    </row>
    <row r="58844" spans="3:3">
      <c r="C58844" s="1"/>
    </row>
    <row r="58845" spans="3:3">
      <c r="C58845" s="1"/>
    </row>
    <row r="58846" spans="3:3">
      <c r="C58846" s="1"/>
    </row>
    <row r="58847" spans="3:3">
      <c r="C58847" s="1"/>
    </row>
    <row r="58848" spans="3:3">
      <c r="C58848" s="1"/>
    </row>
    <row r="58849" spans="3:3">
      <c r="C58849" s="1"/>
    </row>
    <row r="58850" spans="3:3">
      <c r="C58850" s="1"/>
    </row>
    <row r="58851" spans="3:3">
      <c r="C58851" s="1"/>
    </row>
    <row r="58852" spans="3:3">
      <c r="C58852" s="1"/>
    </row>
    <row r="58853" spans="3:3">
      <c r="C58853" s="1"/>
    </row>
    <row r="58854" spans="3:3">
      <c r="C58854" s="1"/>
    </row>
    <row r="58855" spans="3:3">
      <c r="C58855" s="1"/>
    </row>
    <row r="58856" spans="3:3">
      <c r="C58856" s="1"/>
    </row>
    <row r="58857" spans="3:3">
      <c r="C58857" s="1"/>
    </row>
    <row r="58858" spans="3:3">
      <c r="C58858" s="1"/>
    </row>
    <row r="58859" spans="3:3">
      <c r="C58859" s="1"/>
    </row>
    <row r="58860" spans="3:3">
      <c r="C58860" s="1"/>
    </row>
    <row r="58861" spans="3:3">
      <c r="C58861" s="1"/>
    </row>
    <row r="58862" spans="3:3">
      <c r="C58862" s="1"/>
    </row>
    <row r="58863" spans="3:3">
      <c r="C58863" s="1"/>
    </row>
    <row r="58864" spans="3:3">
      <c r="C58864" s="1"/>
    </row>
    <row r="58865" spans="3:3">
      <c r="C58865" s="1"/>
    </row>
    <row r="58866" spans="3:3">
      <c r="C58866" s="1"/>
    </row>
    <row r="58867" spans="3:3">
      <c r="C58867" s="1"/>
    </row>
    <row r="58868" spans="3:3">
      <c r="C58868" s="1"/>
    </row>
    <row r="58869" spans="3:3">
      <c r="C58869" s="1"/>
    </row>
    <row r="58870" spans="3:3">
      <c r="C58870" s="1"/>
    </row>
    <row r="58871" spans="3:3">
      <c r="C58871" s="1"/>
    </row>
    <row r="58872" spans="3:3">
      <c r="C58872" s="1"/>
    </row>
    <row r="58873" spans="3:3">
      <c r="C58873" s="1"/>
    </row>
    <row r="58874" spans="3:3">
      <c r="C58874" s="1"/>
    </row>
    <row r="58875" spans="3:3">
      <c r="C58875" s="1"/>
    </row>
    <row r="58876" spans="3:3">
      <c r="C58876" s="1"/>
    </row>
    <row r="58877" spans="3:3">
      <c r="C58877" s="1"/>
    </row>
    <row r="58878" spans="3:3">
      <c r="C58878" s="1"/>
    </row>
    <row r="58879" spans="3:3">
      <c r="C58879" s="1"/>
    </row>
    <row r="58880" spans="3:3">
      <c r="C58880" s="1"/>
    </row>
    <row r="58881" spans="3:3">
      <c r="C58881" s="1"/>
    </row>
    <row r="58882" spans="3:3">
      <c r="C58882" s="1"/>
    </row>
    <row r="58883" spans="3:3">
      <c r="C58883" s="1"/>
    </row>
    <row r="58884" spans="3:3">
      <c r="C58884" s="1"/>
    </row>
    <row r="58885" spans="3:3">
      <c r="C58885" s="1"/>
    </row>
    <row r="58886" spans="3:3">
      <c r="C58886" s="1"/>
    </row>
    <row r="58887" spans="3:3">
      <c r="C58887" s="1"/>
    </row>
    <row r="58888" spans="3:3">
      <c r="C58888" s="1"/>
    </row>
    <row r="58889" spans="3:3">
      <c r="C58889" s="1"/>
    </row>
    <row r="58890" spans="3:3">
      <c r="C58890" s="1"/>
    </row>
    <row r="58891" spans="3:3">
      <c r="C58891" s="1"/>
    </row>
    <row r="58892" spans="3:3">
      <c r="C58892" s="1"/>
    </row>
    <row r="58893" spans="3:3">
      <c r="C58893" s="1"/>
    </row>
    <row r="58894" spans="3:3">
      <c r="C58894" s="1"/>
    </row>
    <row r="58895" spans="3:3">
      <c r="C58895" s="1"/>
    </row>
    <row r="58896" spans="3:3">
      <c r="C58896" s="1"/>
    </row>
    <row r="58897" spans="3:3">
      <c r="C58897" s="1"/>
    </row>
    <row r="58898" spans="3:3">
      <c r="C58898" s="1"/>
    </row>
    <row r="58899" spans="3:3">
      <c r="C58899" s="1"/>
    </row>
    <row r="58900" spans="3:3">
      <c r="C58900" s="1"/>
    </row>
    <row r="58901" spans="3:3">
      <c r="C58901" s="1"/>
    </row>
    <row r="58902" spans="3:3">
      <c r="C58902" s="1"/>
    </row>
    <row r="58903" spans="3:3">
      <c r="C58903" s="1"/>
    </row>
    <row r="58904" spans="3:3">
      <c r="C58904" s="1"/>
    </row>
    <row r="58905" spans="3:3">
      <c r="C58905" s="1"/>
    </row>
    <row r="58906" spans="3:3">
      <c r="C58906" s="1"/>
    </row>
    <row r="58907" spans="3:3">
      <c r="C58907" s="1"/>
    </row>
    <row r="58908" spans="3:3">
      <c r="C58908" s="1"/>
    </row>
    <row r="58909" spans="3:3">
      <c r="C58909" s="1"/>
    </row>
    <row r="58910" spans="3:3">
      <c r="C58910" s="1"/>
    </row>
    <row r="58911" spans="3:3">
      <c r="C58911" s="1"/>
    </row>
    <row r="58912" spans="3:3">
      <c r="C58912" s="1"/>
    </row>
    <row r="58913" spans="3:3">
      <c r="C58913" s="1"/>
    </row>
    <row r="58914" spans="3:3">
      <c r="C58914" s="1"/>
    </row>
    <row r="58915" spans="3:3">
      <c r="C58915" s="1"/>
    </row>
    <row r="58916" spans="3:3">
      <c r="C58916" s="1"/>
    </row>
    <row r="58917" spans="3:3">
      <c r="C58917" s="1"/>
    </row>
    <row r="58918" spans="3:3">
      <c r="C58918" s="1"/>
    </row>
    <row r="58919" spans="3:3">
      <c r="C58919" s="1"/>
    </row>
    <row r="58920" spans="3:3">
      <c r="C58920" s="1"/>
    </row>
    <row r="58921" spans="3:3">
      <c r="C58921" s="1"/>
    </row>
    <row r="58922" spans="3:3">
      <c r="C58922" s="1"/>
    </row>
    <row r="58923" spans="3:3">
      <c r="C58923" s="1"/>
    </row>
    <row r="58924" spans="3:3">
      <c r="C58924" s="1"/>
    </row>
    <row r="58925" spans="3:3">
      <c r="C58925" s="1"/>
    </row>
    <row r="58926" spans="3:3">
      <c r="C58926" s="1"/>
    </row>
    <row r="58927" spans="3:3">
      <c r="C58927" s="1"/>
    </row>
    <row r="58928" spans="3:3">
      <c r="C58928" s="1"/>
    </row>
    <row r="58929" spans="3:3">
      <c r="C58929" s="1"/>
    </row>
    <row r="58930" spans="3:3">
      <c r="C58930" s="1"/>
    </row>
    <row r="58931" spans="3:3">
      <c r="C58931" s="1"/>
    </row>
    <row r="58932" spans="3:3">
      <c r="C58932" s="1"/>
    </row>
    <row r="58933" spans="3:3">
      <c r="C58933" s="1"/>
    </row>
    <row r="58934" spans="3:3">
      <c r="C58934" s="1"/>
    </row>
    <row r="58935" spans="3:3">
      <c r="C58935" s="1"/>
    </row>
    <row r="58936" spans="3:3">
      <c r="C58936" s="1"/>
    </row>
    <row r="58937" spans="3:3">
      <c r="C58937" s="1"/>
    </row>
    <row r="58938" spans="3:3">
      <c r="C58938" s="1"/>
    </row>
    <row r="58939" spans="3:3">
      <c r="C58939" s="1"/>
    </row>
    <row r="58940" spans="3:3">
      <c r="C58940" s="1"/>
    </row>
    <row r="58941" spans="3:3">
      <c r="C58941" s="1"/>
    </row>
    <row r="58942" spans="3:3">
      <c r="C58942" s="1"/>
    </row>
    <row r="58943" spans="3:3">
      <c r="C58943" s="1"/>
    </row>
    <row r="58944" spans="3:3">
      <c r="C58944" s="1"/>
    </row>
    <row r="58945" spans="3:3">
      <c r="C58945" s="1"/>
    </row>
    <row r="58946" spans="3:3">
      <c r="C58946" s="1"/>
    </row>
    <row r="58947" spans="3:3">
      <c r="C58947" s="1"/>
    </row>
    <row r="58948" spans="3:3">
      <c r="C58948" s="1"/>
    </row>
    <row r="58949" spans="3:3">
      <c r="C58949" s="1"/>
    </row>
    <row r="58950" spans="3:3">
      <c r="C58950" s="1"/>
    </row>
    <row r="58951" spans="3:3">
      <c r="C58951" s="1"/>
    </row>
    <row r="58952" spans="3:3">
      <c r="C58952" s="1"/>
    </row>
    <row r="58953" spans="3:3">
      <c r="C58953" s="1"/>
    </row>
    <row r="58954" spans="3:3">
      <c r="C58954" s="1"/>
    </row>
    <row r="58955" spans="3:3">
      <c r="C58955" s="1"/>
    </row>
    <row r="58956" spans="3:3">
      <c r="C58956" s="1"/>
    </row>
    <row r="58957" spans="3:3">
      <c r="C58957" s="1"/>
    </row>
    <row r="58958" spans="3:3">
      <c r="C58958" s="1"/>
    </row>
    <row r="58959" spans="3:3">
      <c r="C58959" s="1"/>
    </row>
    <row r="58960" spans="3:3">
      <c r="C58960" s="1"/>
    </row>
    <row r="58961" spans="3:3">
      <c r="C58961" s="1"/>
    </row>
    <row r="58962" spans="3:3">
      <c r="C58962" s="1"/>
    </row>
    <row r="58963" spans="3:3">
      <c r="C58963" s="1"/>
    </row>
    <row r="58964" spans="3:3">
      <c r="C58964" s="1"/>
    </row>
    <row r="58965" spans="3:3">
      <c r="C58965" s="1"/>
    </row>
    <row r="58966" spans="3:3">
      <c r="C58966" s="1"/>
    </row>
    <row r="58967" spans="3:3">
      <c r="C58967" s="1"/>
    </row>
    <row r="58968" spans="3:3">
      <c r="C58968" s="1"/>
    </row>
    <row r="58969" spans="3:3">
      <c r="C58969" s="1"/>
    </row>
    <row r="58970" spans="3:3">
      <c r="C58970" s="1"/>
    </row>
    <row r="58971" spans="3:3">
      <c r="C58971" s="1"/>
    </row>
    <row r="58972" spans="3:3">
      <c r="C58972" s="1"/>
    </row>
    <row r="58973" spans="3:3">
      <c r="C58973" s="1"/>
    </row>
    <row r="58974" spans="3:3">
      <c r="C58974" s="1"/>
    </row>
    <row r="58975" spans="3:3">
      <c r="C58975" s="1"/>
    </row>
    <row r="58976" spans="3:3">
      <c r="C58976" s="1"/>
    </row>
    <row r="58977" spans="3:3">
      <c r="C58977" s="1"/>
    </row>
    <row r="58978" spans="3:3">
      <c r="C58978" s="1"/>
    </row>
    <row r="58979" spans="3:3">
      <c r="C58979" s="1"/>
    </row>
    <row r="58980" spans="3:3">
      <c r="C58980" s="1"/>
    </row>
    <row r="58981" spans="3:3">
      <c r="C58981" s="1"/>
    </row>
    <row r="58982" spans="3:3">
      <c r="C58982" s="1"/>
    </row>
    <row r="58983" spans="3:3">
      <c r="C58983" s="1"/>
    </row>
    <row r="58984" spans="3:3">
      <c r="C58984" s="1"/>
    </row>
    <row r="58985" spans="3:3">
      <c r="C58985" s="1"/>
    </row>
    <row r="58986" spans="3:3">
      <c r="C58986" s="1"/>
    </row>
    <row r="58987" spans="3:3">
      <c r="C58987" s="1"/>
    </row>
    <row r="58988" spans="3:3">
      <c r="C58988" s="1"/>
    </row>
    <row r="58989" spans="3:3">
      <c r="C58989" s="1"/>
    </row>
    <row r="58990" spans="3:3">
      <c r="C58990" s="1"/>
    </row>
    <row r="58991" spans="3:3">
      <c r="C58991" s="1"/>
    </row>
    <row r="58992" spans="3:3">
      <c r="C58992" s="1"/>
    </row>
    <row r="58993" spans="3:3">
      <c r="C58993" s="1"/>
    </row>
    <row r="58994" spans="3:3">
      <c r="C58994" s="1"/>
    </row>
    <row r="58995" spans="3:3">
      <c r="C58995" s="1"/>
    </row>
    <row r="58996" spans="3:3">
      <c r="C58996" s="1"/>
    </row>
    <row r="58997" spans="3:3">
      <c r="C58997" s="1"/>
    </row>
    <row r="58998" spans="3:3">
      <c r="C58998" s="1"/>
    </row>
    <row r="58999" spans="3:3">
      <c r="C58999" s="1"/>
    </row>
    <row r="59000" spans="3:3">
      <c r="C59000" s="1"/>
    </row>
    <row r="59001" spans="3:3">
      <c r="C59001" s="1"/>
    </row>
    <row r="59002" spans="3:3">
      <c r="C59002" s="1"/>
    </row>
    <row r="59003" spans="3:3">
      <c r="C59003" s="1"/>
    </row>
    <row r="59004" spans="3:3">
      <c r="C59004" s="1"/>
    </row>
    <row r="59005" spans="3:3">
      <c r="C59005" s="1"/>
    </row>
    <row r="59006" spans="3:3">
      <c r="C59006" s="1"/>
    </row>
    <row r="59007" spans="3:3">
      <c r="C59007" s="1"/>
    </row>
    <row r="59008" spans="3:3">
      <c r="C59008" s="1"/>
    </row>
    <row r="59009" spans="3:3">
      <c r="C59009" s="1"/>
    </row>
    <row r="59010" spans="3:3">
      <c r="C59010" s="1"/>
    </row>
    <row r="59011" spans="3:3">
      <c r="C59011" s="1"/>
    </row>
    <row r="59012" spans="3:3">
      <c r="C59012" s="1"/>
    </row>
    <row r="59013" spans="3:3">
      <c r="C59013" s="1"/>
    </row>
    <row r="59014" spans="3:3">
      <c r="C59014" s="1"/>
    </row>
    <row r="59015" spans="3:3">
      <c r="C59015" s="1"/>
    </row>
    <row r="59016" spans="3:3">
      <c r="C59016" s="1"/>
    </row>
    <row r="59017" spans="3:3">
      <c r="C59017" s="1"/>
    </row>
    <row r="59018" spans="3:3">
      <c r="C59018" s="1"/>
    </row>
    <row r="59019" spans="3:3">
      <c r="C59019" s="1"/>
    </row>
    <row r="59020" spans="3:3">
      <c r="C59020" s="1"/>
    </row>
    <row r="59021" spans="3:3">
      <c r="C59021" s="1"/>
    </row>
    <row r="59022" spans="3:3">
      <c r="C59022" s="1"/>
    </row>
    <row r="59023" spans="3:3">
      <c r="C59023" s="1"/>
    </row>
    <row r="59024" spans="3:3">
      <c r="C59024" s="1"/>
    </row>
    <row r="59025" spans="3:3">
      <c r="C59025" s="1"/>
    </row>
    <row r="59026" spans="3:3">
      <c r="C59026" s="1"/>
    </row>
    <row r="59027" spans="3:3">
      <c r="C59027" s="1"/>
    </row>
    <row r="59028" spans="3:3">
      <c r="C59028" s="1"/>
    </row>
    <row r="59029" spans="3:3">
      <c r="C59029" s="1"/>
    </row>
    <row r="59030" spans="3:3">
      <c r="C59030" s="1"/>
    </row>
    <row r="59031" spans="3:3">
      <c r="C59031" s="1"/>
    </row>
    <row r="59032" spans="3:3">
      <c r="C59032" s="1"/>
    </row>
    <row r="59033" spans="3:3">
      <c r="C59033" s="1"/>
    </row>
    <row r="59034" spans="3:3">
      <c r="C59034" s="1"/>
    </row>
    <row r="59035" spans="3:3">
      <c r="C59035" s="1"/>
    </row>
    <row r="59036" spans="3:3">
      <c r="C59036" s="1"/>
    </row>
    <row r="59037" spans="3:3">
      <c r="C59037" s="1"/>
    </row>
    <row r="59038" spans="3:3">
      <c r="C59038" s="1"/>
    </row>
    <row r="59039" spans="3:3">
      <c r="C59039" s="1"/>
    </row>
    <row r="59040" spans="3:3">
      <c r="C59040" s="1"/>
    </row>
    <row r="59041" spans="3:3">
      <c r="C59041" s="1"/>
    </row>
    <row r="59042" spans="3:3">
      <c r="C59042" s="1"/>
    </row>
    <row r="59043" spans="3:3">
      <c r="C59043" s="1"/>
    </row>
    <row r="59044" spans="3:3">
      <c r="C59044" s="1"/>
    </row>
    <row r="59045" spans="3:3">
      <c r="C59045" s="1"/>
    </row>
    <row r="59046" spans="3:3">
      <c r="C59046" s="1"/>
    </row>
    <row r="59047" spans="3:3">
      <c r="C59047" s="1"/>
    </row>
    <row r="59048" spans="3:3">
      <c r="C59048" s="1"/>
    </row>
    <row r="59049" spans="3:3">
      <c r="C59049" s="1"/>
    </row>
    <row r="59050" spans="3:3">
      <c r="C59050" s="1"/>
    </row>
    <row r="59051" spans="3:3">
      <c r="C59051" s="1"/>
    </row>
    <row r="59052" spans="3:3">
      <c r="C59052" s="1"/>
    </row>
    <row r="59053" spans="3:3">
      <c r="C59053" s="1"/>
    </row>
    <row r="59054" spans="3:3">
      <c r="C59054" s="1"/>
    </row>
    <row r="59055" spans="3:3">
      <c r="C59055" s="1"/>
    </row>
    <row r="59056" spans="3:3">
      <c r="C59056" s="1"/>
    </row>
    <row r="59057" spans="3:3">
      <c r="C59057" s="1"/>
    </row>
    <row r="59058" spans="3:3">
      <c r="C59058" s="1"/>
    </row>
    <row r="59059" spans="3:3">
      <c r="C59059" s="1"/>
    </row>
    <row r="59060" spans="3:3">
      <c r="C59060" s="1"/>
    </row>
    <row r="59061" spans="3:3">
      <c r="C59061" s="1"/>
    </row>
    <row r="59062" spans="3:3">
      <c r="C59062" s="1"/>
    </row>
    <row r="59063" spans="3:3">
      <c r="C59063" s="1"/>
    </row>
    <row r="59064" spans="3:3">
      <c r="C59064" s="1"/>
    </row>
    <row r="59065" spans="3:3">
      <c r="C59065" s="1"/>
    </row>
    <row r="59066" spans="3:3">
      <c r="C59066" s="1"/>
    </row>
    <row r="59067" spans="3:3">
      <c r="C59067" s="1"/>
    </row>
    <row r="59068" spans="3:3">
      <c r="C59068" s="1"/>
    </row>
    <row r="59069" spans="3:3">
      <c r="C59069" s="1"/>
    </row>
    <row r="59070" spans="3:3">
      <c r="C59070" s="1"/>
    </row>
    <row r="59071" spans="3:3">
      <c r="C59071" s="1"/>
    </row>
    <row r="59072" spans="3:3">
      <c r="C59072" s="1"/>
    </row>
    <row r="59073" spans="3:3">
      <c r="C59073" s="1"/>
    </row>
    <row r="59074" spans="3:3">
      <c r="C59074" s="1"/>
    </row>
    <row r="59075" spans="3:3">
      <c r="C59075" s="1"/>
    </row>
    <row r="59076" spans="3:3">
      <c r="C59076" s="1"/>
    </row>
    <row r="59077" spans="3:3">
      <c r="C59077" s="1"/>
    </row>
    <row r="59078" spans="3:3">
      <c r="C59078" s="1"/>
    </row>
    <row r="59079" spans="3:3">
      <c r="C59079" s="1"/>
    </row>
    <row r="59080" spans="3:3">
      <c r="C59080" s="1"/>
    </row>
    <row r="59081" spans="3:3">
      <c r="C59081" s="1"/>
    </row>
    <row r="59082" spans="3:3">
      <c r="C59082" s="1"/>
    </row>
    <row r="59083" spans="3:3">
      <c r="C59083" s="1"/>
    </row>
    <row r="59084" spans="3:3">
      <c r="C59084" s="1"/>
    </row>
    <row r="59085" spans="3:3">
      <c r="C59085" s="1"/>
    </row>
    <row r="59086" spans="3:3">
      <c r="C59086" s="1"/>
    </row>
    <row r="59087" spans="3:3">
      <c r="C59087" s="1"/>
    </row>
    <row r="59088" spans="3:3">
      <c r="C59088" s="1"/>
    </row>
    <row r="59089" spans="3:3">
      <c r="C59089" s="1"/>
    </row>
    <row r="59090" spans="3:3">
      <c r="C59090" s="1"/>
    </row>
    <row r="59091" spans="3:3">
      <c r="C59091" s="1"/>
    </row>
    <row r="59092" spans="3:3">
      <c r="C59092" s="1"/>
    </row>
    <row r="59093" spans="3:3">
      <c r="C59093" s="1"/>
    </row>
    <row r="59094" spans="3:3">
      <c r="C59094" s="1"/>
    </row>
    <row r="59095" spans="3:3">
      <c r="C59095" s="1"/>
    </row>
    <row r="59096" spans="3:3">
      <c r="C59096" s="1"/>
    </row>
    <row r="59097" spans="3:3">
      <c r="C59097" s="1"/>
    </row>
    <row r="59098" spans="3:3">
      <c r="C59098" s="1"/>
    </row>
    <row r="59099" spans="3:3">
      <c r="C59099" s="1"/>
    </row>
    <row r="59100" spans="3:3">
      <c r="C59100" s="1"/>
    </row>
    <row r="59101" spans="3:3">
      <c r="C59101" s="1"/>
    </row>
    <row r="59102" spans="3:3">
      <c r="C59102" s="1"/>
    </row>
    <row r="59103" spans="3:3">
      <c r="C59103" s="1"/>
    </row>
    <row r="59104" spans="3:3">
      <c r="C59104" s="1"/>
    </row>
    <row r="59105" spans="3:3">
      <c r="C59105" s="1"/>
    </row>
    <row r="59106" spans="3:3">
      <c r="C59106" s="1"/>
    </row>
    <row r="59107" spans="3:3">
      <c r="C59107" s="1"/>
    </row>
    <row r="59108" spans="3:3">
      <c r="C59108" s="1"/>
    </row>
    <row r="59109" spans="3:3">
      <c r="C59109" s="1"/>
    </row>
    <row r="59110" spans="3:3">
      <c r="C59110" s="1"/>
    </row>
    <row r="59111" spans="3:3">
      <c r="C59111" s="1"/>
    </row>
    <row r="59112" spans="3:3">
      <c r="C59112" s="1"/>
    </row>
    <row r="59113" spans="3:3">
      <c r="C59113" s="1"/>
    </row>
    <row r="59114" spans="3:3">
      <c r="C59114" s="1"/>
    </row>
    <row r="59115" spans="3:3">
      <c r="C59115" s="1"/>
    </row>
    <row r="59116" spans="3:3">
      <c r="C59116" s="1"/>
    </row>
    <row r="59117" spans="3:3">
      <c r="C59117" s="1"/>
    </row>
    <row r="59118" spans="3:3">
      <c r="C59118" s="1"/>
    </row>
    <row r="59119" spans="3:3">
      <c r="C59119" s="1"/>
    </row>
    <row r="59120" spans="3:3">
      <c r="C59120" s="1"/>
    </row>
    <row r="59121" spans="3:3">
      <c r="C59121" s="1"/>
    </row>
    <row r="59122" spans="3:3">
      <c r="C59122" s="1"/>
    </row>
    <row r="59123" spans="3:3">
      <c r="C59123" s="1"/>
    </row>
    <row r="59124" spans="3:3">
      <c r="C59124" s="1"/>
    </row>
    <row r="59125" spans="3:3">
      <c r="C59125" s="1"/>
    </row>
    <row r="59126" spans="3:3">
      <c r="C59126" s="1"/>
    </row>
    <row r="59127" spans="3:3">
      <c r="C59127" s="1"/>
    </row>
    <row r="59128" spans="3:3">
      <c r="C59128" s="1"/>
    </row>
    <row r="59129" spans="3:3">
      <c r="C59129" s="1"/>
    </row>
    <row r="59130" spans="3:3">
      <c r="C59130" s="1"/>
    </row>
    <row r="59131" spans="3:3">
      <c r="C59131" s="1"/>
    </row>
    <row r="59132" spans="3:3">
      <c r="C59132" s="1"/>
    </row>
    <row r="59133" spans="3:3">
      <c r="C59133" s="1"/>
    </row>
    <row r="59134" spans="3:3">
      <c r="C59134" s="1"/>
    </row>
    <row r="59135" spans="3:3">
      <c r="C59135" s="1"/>
    </row>
    <row r="59136" spans="3:3">
      <c r="C59136" s="1"/>
    </row>
    <row r="59137" spans="3:3">
      <c r="C59137" s="1"/>
    </row>
    <row r="59138" spans="3:3">
      <c r="C59138" s="1"/>
    </row>
    <row r="59139" spans="3:3">
      <c r="C59139" s="1"/>
    </row>
    <row r="59140" spans="3:3">
      <c r="C59140" s="1"/>
    </row>
    <row r="59141" spans="3:3">
      <c r="C59141" s="1"/>
    </row>
    <row r="59142" spans="3:3">
      <c r="C59142" s="1"/>
    </row>
    <row r="59143" spans="3:3">
      <c r="C59143" s="1"/>
    </row>
    <row r="59144" spans="3:3">
      <c r="C59144" s="1"/>
    </row>
    <row r="59145" spans="3:3">
      <c r="C59145" s="1"/>
    </row>
    <row r="59146" spans="3:3">
      <c r="C59146" s="1"/>
    </row>
    <row r="59147" spans="3:3">
      <c r="C59147" s="1"/>
    </row>
    <row r="59148" spans="3:3">
      <c r="C59148" s="1"/>
    </row>
    <row r="59149" spans="3:3">
      <c r="C59149" s="1"/>
    </row>
    <row r="59150" spans="3:3">
      <c r="C59150" s="1"/>
    </row>
    <row r="59151" spans="3:3">
      <c r="C59151" s="1"/>
    </row>
    <row r="59152" spans="3:3">
      <c r="C59152" s="1"/>
    </row>
    <row r="59153" spans="3:3">
      <c r="C59153" s="1"/>
    </row>
    <row r="59154" spans="3:3">
      <c r="C59154" s="1"/>
    </row>
    <row r="59155" spans="3:3">
      <c r="C59155" s="1"/>
    </row>
    <row r="59156" spans="3:3">
      <c r="C59156" s="1"/>
    </row>
    <row r="59157" spans="3:3">
      <c r="C59157" s="1"/>
    </row>
    <row r="59158" spans="3:3">
      <c r="C59158" s="1"/>
    </row>
    <row r="59159" spans="3:3">
      <c r="C59159" s="1"/>
    </row>
    <row r="59160" spans="3:3">
      <c r="C59160" s="1"/>
    </row>
    <row r="59161" spans="3:3">
      <c r="C59161" s="1"/>
    </row>
    <row r="59162" spans="3:3">
      <c r="C59162" s="1"/>
    </row>
    <row r="59163" spans="3:3">
      <c r="C59163" s="1"/>
    </row>
    <row r="59164" spans="3:3">
      <c r="C59164" s="1"/>
    </row>
    <row r="59165" spans="3:3">
      <c r="C59165" s="1"/>
    </row>
    <row r="59166" spans="3:3">
      <c r="C59166" s="1"/>
    </row>
    <row r="59167" spans="3:3">
      <c r="C59167" s="1"/>
    </row>
    <row r="59168" spans="3:3">
      <c r="C59168" s="1"/>
    </row>
    <row r="59169" spans="3:3">
      <c r="C59169" s="1"/>
    </row>
    <row r="59170" spans="3:3">
      <c r="C59170" s="1"/>
    </row>
    <row r="59171" spans="3:3">
      <c r="C59171" s="1"/>
    </row>
    <row r="59172" spans="3:3">
      <c r="C59172" s="1"/>
    </row>
    <row r="59173" spans="3:3">
      <c r="C59173" s="1"/>
    </row>
    <row r="59174" spans="3:3">
      <c r="C59174" s="1"/>
    </row>
    <row r="59175" spans="3:3">
      <c r="C59175" s="1"/>
    </row>
    <row r="59176" spans="3:3">
      <c r="C59176" s="1"/>
    </row>
    <row r="59177" spans="3:3">
      <c r="C59177" s="1"/>
    </row>
    <row r="59178" spans="3:3">
      <c r="C59178" s="1"/>
    </row>
    <row r="59179" spans="3:3">
      <c r="C59179" s="1"/>
    </row>
    <row r="59180" spans="3:3">
      <c r="C59180" s="1"/>
    </row>
    <row r="59181" spans="3:3">
      <c r="C59181" s="1"/>
    </row>
    <row r="59182" spans="3:3">
      <c r="C59182" s="1"/>
    </row>
    <row r="59183" spans="3:3">
      <c r="C59183" s="1"/>
    </row>
    <row r="59184" spans="3:3">
      <c r="C59184" s="1"/>
    </row>
    <row r="59185" spans="3:3">
      <c r="C59185" s="1"/>
    </row>
    <row r="59186" spans="3:3">
      <c r="C59186" s="1"/>
    </row>
    <row r="59187" spans="3:3">
      <c r="C59187" s="1"/>
    </row>
    <row r="59188" spans="3:3">
      <c r="C59188" s="1"/>
    </row>
    <row r="59189" spans="3:3">
      <c r="C59189" s="1"/>
    </row>
    <row r="59190" spans="3:3">
      <c r="C59190" s="1"/>
    </row>
    <row r="59191" spans="3:3">
      <c r="C59191" s="1"/>
    </row>
    <row r="59192" spans="3:3">
      <c r="C59192" s="1"/>
    </row>
    <row r="59193" spans="3:3">
      <c r="C59193" s="1"/>
    </row>
    <row r="59194" spans="3:3">
      <c r="C59194" s="1"/>
    </row>
    <row r="59195" spans="3:3">
      <c r="C59195" s="1"/>
    </row>
    <row r="59196" spans="3:3">
      <c r="C59196" s="1"/>
    </row>
    <row r="59197" spans="3:3">
      <c r="C59197" s="1"/>
    </row>
    <row r="59198" spans="3:3">
      <c r="C59198" s="1"/>
    </row>
    <row r="59199" spans="3:3">
      <c r="C59199" s="1"/>
    </row>
    <row r="59200" spans="3:3">
      <c r="C59200" s="1"/>
    </row>
    <row r="59201" spans="3:3">
      <c r="C59201" s="1"/>
    </row>
    <row r="59202" spans="3:3">
      <c r="C59202" s="1"/>
    </row>
    <row r="59203" spans="3:3">
      <c r="C59203" s="1"/>
    </row>
    <row r="59204" spans="3:3">
      <c r="C59204" s="1"/>
    </row>
    <row r="59205" spans="3:3">
      <c r="C59205" s="1"/>
    </row>
    <row r="59206" spans="3:3">
      <c r="C59206" s="1"/>
    </row>
    <row r="59207" spans="3:3">
      <c r="C59207" s="1"/>
    </row>
    <row r="59208" spans="3:3">
      <c r="C59208" s="1"/>
    </row>
    <row r="59209" spans="3:3">
      <c r="C59209" s="1"/>
    </row>
    <row r="59210" spans="3:3">
      <c r="C59210" s="1"/>
    </row>
    <row r="59211" spans="3:3">
      <c r="C59211" s="1"/>
    </row>
    <row r="59212" spans="3:3">
      <c r="C59212" s="1"/>
    </row>
    <row r="59213" spans="3:3">
      <c r="C59213" s="1"/>
    </row>
    <row r="59214" spans="3:3">
      <c r="C59214" s="1"/>
    </row>
    <row r="59215" spans="3:3">
      <c r="C59215" s="1"/>
    </row>
    <row r="59216" spans="3:3">
      <c r="C59216" s="1"/>
    </row>
    <row r="59217" spans="3:3">
      <c r="C59217" s="1"/>
    </row>
    <row r="59218" spans="3:3">
      <c r="C59218" s="1"/>
    </row>
    <row r="59219" spans="3:3">
      <c r="C59219" s="1"/>
    </row>
    <row r="59220" spans="3:3">
      <c r="C59220" s="1"/>
    </row>
    <row r="59221" spans="3:3">
      <c r="C59221" s="1"/>
    </row>
    <row r="59222" spans="3:3">
      <c r="C59222" s="1"/>
    </row>
    <row r="59223" spans="3:3">
      <c r="C59223" s="1"/>
    </row>
    <row r="59224" spans="3:3">
      <c r="C59224" s="1"/>
    </row>
    <row r="59225" spans="3:3">
      <c r="C59225" s="1"/>
    </row>
    <row r="59226" spans="3:3">
      <c r="C59226" s="1"/>
    </row>
    <row r="59227" spans="3:3">
      <c r="C59227" s="1"/>
    </row>
    <row r="59228" spans="3:3">
      <c r="C59228" s="1"/>
    </row>
    <row r="59229" spans="3:3">
      <c r="C59229" s="1"/>
    </row>
    <row r="59230" spans="3:3">
      <c r="C59230" s="1"/>
    </row>
    <row r="59231" spans="3:3">
      <c r="C59231" s="1"/>
    </row>
    <row r="59232" spans="3:3">
      <c r="C59232" s="1"/>
    </row>
    <row r="59233" spans="3:3">
      <c r="C59233" s="1"/>
    </row>
    <row r="59234" spans="3:3">
      <c r="C59234" s="1"/>
    </row>
    <row r="59235" spans="3:3">
      <c r="C59235" s="1"/>
    </row>
    <row r="59236" spans="3:3">
      <c r="C59236" s="1"/>
    </row>
    <row r="59237" spans="3:3">
      <c r="C59237" s="1"/>
    </row>
    <row r="59238" spans="3:3">
      <c r="C59238" s="1"/>
    </row>
    <row r="59239" spans="3:3">
      <c r="C59239" s="1"/>
    </row>
    <row r="59240" spans="3:3">
      <c r="C59240" s="1"/>
    </row>
    <row r="59241" spans="3:3">
      <c r="C59241" s="1"/>
    </row>
    <row r="59242" spans="3:3">
      <c r="C59242" s="1"/>
    </row>
    <row r="59243" spans="3:3">
      <c r="C59243" s="1"/>
    </row>
    <row r="59244" spans="3:3">
      <c r="C59244" s="1"/>
    </row>
    <row r="59245" spans="3:3">
      <c r="C59245" s="1"/>
    </row>
    <row r="59246" spans="3:3">
      <c r="C59246" s="1"/>
    </row>
    <row r="59247" spans="3:3">
      <c r="C59247" s="1"/>
    </row>
    <row r="59248" spans="3:3">
      <c r="C59248" s="1"/>
    </row>
    <row r="59249" spans="3:3">
      <c r="C59249" s="1"/>
    </row>
    <row r="59250" spans="3:3">
      <c r="C59250" s="1"/>
    </row>
    <row r="59251" spans="3:3">
      <c r="C59251" s="1"/>
    </row>
    <row r="59252" spans="3:3">
      <c r="C59252" s="1"/>
    </row>
    <row r="59253" spans="3:3">
      <c r="C59253" s="1"/>
    </row>
    <row r="59254" spans="3:3">
      <c r="C59254" s="1"/>
    </row>
    <row r="59255" spans="3:3">
      <c r="C59255" s="1"/>
    </row>
    <row r="59256" spans="3:3">
      <c r="C59256" s="1"/>
    </row>
    <row r="59257" spans="3:3">
      <c r="C59257" s="1"/>
    </row>
    <row r="59258" spans="3:3">
      <c r="C59258" s="1"/>
    </row>
    <row r="59259" spans="3:3">
      <c r="C59259" s="1"/>
    </row>
    <row r="59260" spans="3:3">
      <c r="C59260" s="1"/>
    </row>
    <row r="59261" spans="3:3">
      <c r="C59261" s="1"/>
    </row>
    <row r="59262" spans="3:3">
      <c r="C59262" s="1"/>
    </row>
    <row r="59263" spans="3:3">
      <c r="C59263" s="1"/>
    </row>
    <row r="59264" spans="3:3">
      <c r="C59264" s="1"/>
    </row>
    <row r="59265" spans="3:3">
      <c r="C59265" s="1"/>
    </row>
    <row r="59266" spans="3:3">
      <c r="C59266" s="1"/>
    </row>
    <row r="59267" spans="3:3">
      <c r="C59267" s="1"/>
    </row>
    <row r="59268" spans="3:3">
      <c r="C59268" s="1"/>
    </row>
    <row r="59269" spans="3:3">
      <c r="C59269" s="1"/>
    </row>
    <row r="59270" spans="3:3">
      <c r="C59270" s="1"/>
    </row>
    <row r="59271" spans="3:3">
      <c r="C59271" s="1"/>
    </row>
    <row r="59272" spans="3:3">
      <c r="C59272" s="1"/>
    </row>
    <row r="59273" spans="3:3">
      <c r="C59273" s="1"/>
    </row>
    <row r="59274" spans="3:3">
      <c r="C59274" s="1"/>
    </row>
    <row r="59275" spans="3:3">
      <c r="C59275" s="1"/>
    </row>
    <row r="59276" spans="3:3">
      <c r="C59276" s="1"/>
    </row>
    <row r="59277" spans="3:3">
      <c r="C59277" s="1"/>
    </row>
    <row r="59278" spans="3:3">
      <c r="C59278" s="1"/>
    </row>
    <row r="59279" spans="3:3">
      <c r="C59279" s="1"/>
    </row>
    <row r="59280" spans="3:3">
      <c r="C59280" s="1"/>
    </row>
    <row r="59281" spans="3:3">
      <c r="C59281" s="1"/>
    </row>
    <row r="59282" spans="3:3">
      <c r="C59282" s="1"/>
    </row>
    <row r="59283" spans="3:3">
      <c r="C59283" s="1"/>
    </row>
    <row r="59284" spans="3:3">
      <c r="C59284" s="1"/>
    </row>
    <row r="59285" spans="3:3">
      <c r="C59285" s="1"/>
    </row>
    <row r="59286" spans="3:3">
      <c r="C59286" s="1"/>
    </row>
    <row r="59287" spans="3:3">
      <c r="C59287" s="1"/>
    </row>
    <row r="59288" spans="3:3">
      <c r="C59288" s="1"/>
    </row>
    <row r="59289" spans="3:3">
      <c r="C59289" s="1"/>
    </row>
    <row r="59290" spans="3:3">
      <c r="C59290" s="1"/>
    </row>
    <row r="59291" spans="3:3">
      <c r="C59291" s="1"/>
    </row>
    <row r="59292" spans="3:3">
      <c r="C59292" s="1"/>
    </row>
    <row r="59293" spans="3:3">
      <c r="C59293" s="1"/>
    </row>
    <row r="59294" spans="3:3">
      <c r="C59294" s="1"/>
    </row>
    <row r="59295" spans="3:3">
      <c r="C59295" s="1"/>
    </row>
    <row r="59296" spans="3:3">
      <c r="C59296" s="1"/>
    </row>
    <row r="59297" spans="3:3">
      <c r="C59297" s="1"/>
    </row>
    <row r="59298" spans="3:3">
      <c r="C59298" s="1"/>
    </row>
    <row r="59299" spans="3:3">
      <c r="C59299" s="1"/>
    </row>
    <row r="59300" spans="3:3">
      <c r="C59300" s="1"/>
    </row>
    <row r="59301" spans="3:3">
      <c r="C59301" s="1"/>
    </row>
    <row r="59302" spans="3:3">
      <c r="C59302" s="1"/>
    </row>
    <row r="59303" spans="3:3">
      <c r="C59303" s="1"/>
    </row>
    <row r="59304" spans="3:3">
      <c r="C59304" s="1"/>
    </row>
    <row r="59305" spans="3:3">
      <c r="C59305" s="1"/>
    </row>
    <row r="59306" spans="3:3">
      <c r="C59306" s="1"/>
    </row>
    <row r="59307" spans="3:3">
      <c r="C59307" s="1"/>
    </row>
    <row r="59308" spans="3:3">
      <c r="C59308" s="1"/>
    </row>
    <row r="59309" spans="3:3">
      <c r="C59309" s="1"/>
    </row>
    <row r="59310" spans="3:3">
      <c r="C59310" s="1"/>
    </row>
    <row r="59311" spans="3:3">
      <c r="C59311" s="1"/>
    </row>
    <row r="59312" spans="3:3">
      <c r="C59312" s="1"/>
    </row>
    <row r="59313" spans="3:3">
      <c r="C59313" s="1"/>
    </row>
    <row r="59314" spans="3:3">
      <c r="C59314" s="1"/>
    </row>
    <row r="59315" spans="3:3">
      <c r="C59315" s="1"/>
    </row>
    <row r="59316" spans="3:3">
      <c r="C59316" s="1"/>
    </row>
    <row r="59317" spans="3:3">
      <c r="C59317" s="1"/>
    </row>
    <row r="59318" spans="3:3">
      <c r="C59318" s="1"/>
    </row>
    <row r="59319" spans="3:3">
      <c r="C59319" s="1"/>
    </row>
    <row r="59320" spans="3:3">
      <c r="C59320" s="1"/>
    </row>
    <row r="59321" spans="3:3">
      <c r="C59321" s="1"/>
    </row>
    <row r="59322" spans="3:3">
      <c r="C59322" s="1"/>
    </row>
    <row r="59323" spans="3:3">
      <c r="C59323" s="1"/>
    </row>
    <row r="59324" spans="3:3">
      <c r="C59324" s="1"/>
    </row>
    <row r="59325" spans="3:3">
      <c r="C59325" s="1"/>
    </row>
    <row r="59326" spans="3:3">
      <c r="C59326" s="1"/>
    </row>
    <row r="59327" spans="3:3">
      <c r="C59327" s="1"/>
    </row>
    <row r="59328" spans="3:3">
      <c r="C59328" s="1"/>
    </row>
    <row r="59329" spans="3:3">
      <c r="C59329" s="1"/>
    </row>
    <row r="59330" spans="3:3">
      <c r="C59330" s="1"/>
    </row>
    <row r="59331" spans="3:3">
      <c r="C59331" s="1"/>
    </row>
    <row r="59332" spans="3:3">
      <c r="C59332" s="1"/>
    </row>
    <row r="59333" spans="3:3">
      <c r="C59333" s="1"/>
    </row>
    <row r="59334" spans="3:3">
      <c r="C59334" s="1"/>
    </row>
    <row r="59335" spans="3:3">
      <c r="C59335" s="1"/>
    </row>
    <row r="59336" spans="3:3">
      <c r="C59336" s="1"/>
    </row>
    <row r="59337" spans="3:3">
      <c r="C59337" s="1"/>
    </row>
    <row r="59338" spans="3:3">
      <c r="C59338" s="1"/>
    </row>
    <row r="59339" spans="3:3">
      <c r="C59339" s="1"/>
    </row>
    <row r="59340" spans="3:3">
      <c r="C59340" s="1"/>
    </row>
    <row r="59341" spans="3:3">
      <c r="C59341" s="1"/>
    </row>
    <row r="59342" spans="3:3">
      <c r="C59342" s="1"/>
    </row>
    <row r="59343" spans="3:3">
      <c r="C59343" s="1"/>
    </row>
    <row r="59344" spans="3:3">
      <c r="C59344" s="1"/>
    </row>
    <row r="59345" spans="3:3">
      <c r="C59345" s="1"/>
    </row>
    <row r="59346" spans="3:3">
      <c r="C59346" s="1"/>
    </row>
    <row r="59347" spans="3:3">
      <c r="C59347" s="1"/>
    </row>
    <row r="59348" spans="3:3">
      <c r="C59348" s="1"/>
    </row>
    <row r="59349" spans="3:3">
      <c r="C59349" s="1"/>
    </row>
    <row r="59350" spans="3:3">
      <c r="C59350" s="1"/>
    </row>
    <row r="59351" spans="3:3">
      <c r="C59351" s="1"/>
    </row>
    <row r="59352" spans="3:3">
      <c r="C59352" s="1"/>
    </row>
    <row r="59353" spans="3:3">
      <c r="C59353" s="1"/>
    </row>
    <row r="59354" spans="3:3">
      <c r="C59354" s="1"/>
    </row>
    <row r="59355" spans="3:3">
      <c r="C59355" s="1"/>
    </row>
    <row r="59356" spans="3:3">
      <c r="C59356" s="1"/>
    </row>
    <row r="59357" spans="3:3">
      <c r="C59357" s="1"/>
    </row>
    <row r="59358" spans="3:3">
      <c r="C59358" s="1"/>
    </row>
    <row r="59359" spans="3:3">
      <c r="C59359" s="1"/>
    </row>
    <row r="59360" spans="3:3">
      <c r="C59360" s="1"/>
    </row>
    <row r="59361" spans="3:3">
      <c r="C59361" s="1"/>
    </row>
    <row r="59362" spans="3:3">
      <c r="C59362" s="1"/>
    </row>
    <row r="59363" spans="3:3">
      <c r="C59363" s="1"/>
    </row>
    <row r="59364" spans="3:3">
      <c r="C59364" s="1"/>
    </row>
    <row r="59365" spans="3:3">
      <c r="C59365" s="1"/>
    </row>
    <row r="59366" spans="3:3">
      <c r="C59366" s="1"/>
    </row>
    <row r="59367" spans="3:3">
      <c r="C59367" s="1"/>
    </row>
    <row r="59368" spans="3:3">
      <c r="C59368" s="1"/>
    </row>
    <row r="59369" spans="3:3">
      <c r="C59369" s="1"/>
    </row>
    <row r="59370" spans="3:3">
      <c r="C59370" s="1"/>
    </row>
    <row r="59371" spans="3:3">
      <c r="C59371" s="1"/>
    </row>
    <row r="59372" spans="3:3">
      <c r="C59372" s="1"/>
    </row>
    <row r="59373" spans="3:3">
      <c r="C59373" s="1"/>
    </row>
    <row r="59374" spans="3:3">
      <c r="C59374" s="1"/>
    </row>
    <row r="59375" spans="3:3">
      <c r="C59375" s="1"/>
    </row>
    <row r="59376" spans="3:3">
      <c r="C59376" s="1"/>
    </row>
    <row r="59377" spans="3:3">
      <c r="C59377" s="1"/>
    </row>
    <row r="59378" spans="3:3">
      <c r="C59378" s="1"/>
    </row>
    <row r="59379" spans="3:3">
      <c r="C59379" s="1"/>
    </row>
    <row r="59380" spans="3:3">
      <c r="C59380" s="1"/>
    </row>
    <row r="59381" spans="3:3">
      <c r="C59381" s="1"/>
    </row>
    <row r="59382" spans="3:3">
      <c r="C59382" s="1"/>
    </row>
    <row r="59383" spans="3:3">
      <c r="C59383" s="1"/>
    </row>
    <row r="59384" spans="3:3">
      <c r="C59384" s="1"/>
    </row>
    <row r="59385" spans="3:3">
      <c r="C59385" s="1"/>
    </row>
    <row r="59386" spans="3:3">
      <c r="C59386" s="1"/>
    </row>
    <row r="59387" spans="3:3">
      <c r="C59387" s="1"/>
    </row>
    <row r="59388" spans="3:3">
      <c r="C59388" s="1"/>
    </row>
    <row r="59389" spans="3:3">
      <c r="C59389" s="1"/>
    </row>
    <row r="59390" spans="3:3">
      <c r="C59390" s="1"/>
    </row>
    <row r="59391" spans="3:3">
      <c r="C59391" s="1"/>
    </row>
    <row r="59392" spans="3:3">
      <c r="C59392" s="1"/>
    </row>
    <row r="59393" spans="3:3">
      <c r="C59393" s="1"/>
    </row>
    <row r="59394" spans="3:3">
      <c r="C59394" s="1"/>
    </row>
    <row r="59395" spans="3:3">
      <c r="C59395" s="1"/>
    </row>
    <row r="59396" spans="3:3">
      <c r="C59396" s="1"/>
    </row>
    <row r="59397" spans="3:3">
      <c r="C59397" s="1"/>
    </row>
    <row r="59398" spans="3:3">
      <c r="C59398" s="1"/>
    </row>
    <row r="59399" spans="3:3">
      <c r="C59399" s="1"/>
    </row>
    <row r="59400" spans="3:3">
      <c r="C59400" s="1"/>
    </row>
    <row r="59401" spans="3:3">
      <c r="C59401" s="1"/>
    </row>
    <row r="59402" spans="3:3">
      <c r="C59402" s="1"/>
    </row>
    <row r="59403" spans="3:3">
      <c r="C59403" s="1"/>
    </row>
    <row r="59404" spans="3:3">
      <c r="C59404" s="1"/>
    </row>
    <row r="59405" spans="3:3">
      <c r="C59405" s="1"/>
    </row>
    <row r="59406" spans="3:3">
      <c r="C59406" s="1"/>
    </row>
    <row r="59407" spans="3:3">
      <c r="C59407" s="1"/>
    </row>
    <row r="59408" spans="3:3">
      <c r="C59408" s="1"/>
    </row>
    <row r="59409" spans="3:3">
      <c r="C59409" s="1"/>
    </row>
    <row r="59410" spans="3:3">
      <c r="C59410" s="1"/>
    </row>
    <row r="59411" spans="3:3">
      <c r="C59411" s="1"/>
    </row>
    <row r="59412" spans="3:3">
      <c r="C59412" s="1"/>
    </row>
    <row r="59413" spans="3:3">
      <c r="C59413" s="1"/>
    </row>
    <row r="59414" spans="3:3">
      <c r="C59414" s="1"/>
    </row>
    <row r="59415" spans="3:3">
      <c r="C59415" s="1"/>
    </row>
    <row r="59416" spans="3:3">
      <c r="C59416" s="1"/>
    </row>
    <row r="59417" spans="3:3">
      <c r="C59417" s="1"/>
    </row>
    <row r="59418" spans="3:3">
      <c r="C59418" s="1"/>
    </row>
    <row r="59419" spans="3:3">
      <c r="C59419" s="1"/>
    </row>
    <row r="59420" spans="3:3">
      <c r="C59420" s="1"/>
    </row>
    <row r="59421" spans="3:3">
      <c r="C59421" s="1"/>
    </row>
    <row r="59422" spans="3:3">
      <c r="C59422" s="1"/>
    </row>
    <row r="59423" spans="3:3">
      <c r="C59423" s="1"/>
    </row>
    <row r="59424" spans="3:3">
      <c r="C59424" s="1"/>
    </row>
    <row r="59425" spans="3:3">
      <c r="C59425" s="1"/>
    </row>
    <row r="59426" spans="3:3">
      <c r="C59426" s="1"/>
    </row>
    <row r="59427" spans="3:3">
      <c r="C59427" s="1"/>
    </row>
    <row r="59428" spans="3:3">
      <c r="C59428" s="1"/>
    </row>
    <row r="59429" spans="3:3">
      <c r="C59429" s="1"/>
    </row>
    <row r="59430" spans="3:3">
      <c r="C59430" s="1"/>
    </row>
    <row r="59431" spans="3:3">
      <c r="C59431" s="1"/>
    </row>
    <row r="59432" spans="3:3">
      <c r="C59432" s="1"/>
    </row>
    <row r="59433" spans="3:3">
      <c r="C59433" s="1"/>
    </row>
    <row r="59434" spans="3:3">
      <c r="C59434" s="1"/>
    </row>
    <row r="59435" spans="3:3">
      <c r="C59435" s="1"/>
    </row>
    <row r="59436" spans="3:3">
      <c r="C59436" s="1"/>
    </row>
    <row r="59437" spans="3:3">
      <c r="C59437" s="1"/>
    </row>
    <row r="59438" spans="3:3">
      <c r="C59438" s="1"/>
    </row>
    <row r="59439" spans="3:3">
      <c r="C59439" s="1"/>
    </row>
    <row r="59440" spans="3:3">
      <c r="C59440" s="1"/>
    </row>
    <row r="59441" spans="3:3">
      <c r="C59441" s="1"/>
    </row>
    <row r="59442" spans="3:3">
      <c r="C59442" s="1"/>
    </row>
    <row r="59443" spans="3:3">
      <c r="C59443" s="1"/>
    </row>
    <row r="59444" spans="3:3">
      <c r="C59444" s="1"/>
    </row>
    <row r="59445" spans="3:3">
      <c r="C59445" s="1"/>
    </row>
    <row r="59446" spans="3:3">
      <c r="C59446" s="1"/>
    </row>
    <row r="59447" spans="3:3">
      <c r="C59447" s="1"/>
    </row>
    <row r="59448" spans="3:3">
      <c r="C59448" s="1"/>
    </row>
    <row r="59449" spans="3:3">
      <c r="C59449" s="1"/>
    </row>
    <row r="59450" spans="3:3">
      <c r="C59450" s="1"/>
    </row>
    <row r="59451" spans="3:3">
      <c r="C59451" s="1"/>
    </row>
    <row r="59452" spans="3:3">
      <c r="C59452" s="1"/>
    </row>
    <row r="59453" spans="3:3">
      <c r="C59453" s="1"/>
    </row>
    <row r="59454" spans="3:3">
      <c r="C59454" s="1"/>
    </row>
    <row r="59455" spans="3:3">
      <c r="C59455" s="1"/>
    </row>
    <row r="59456" spans="3:3">
      <c r="C59456" s="1"/>
    </row>
    <row r="59457" spans="3:3">
      <c r="C59457" s="1"/>
    </row>
    <row r="59458" spans="3:3">
      <c r="C59458" s="1"/>
    </row>
    <row r="59459" spans="3:3">
      <c r="C59459" s="1"/>
    </row>
    <row r="59460" spans="3:3">
      <c r="C59460" s="1"/>
    </row>
    <row r="59461" spans="3:3">
      <c r="C59461" s="1"/>
    </row>
    <row r="59462" spans="3:3">
      <c r="C59462" s="1"/>
    </row>
    <row r="59463" spans="3:3">
      <c r="C59463" s="1"/>
    </row>
    <row r="59464" spans="3:3">
      <c r="C59464" s="1"/>
    </row>
    <row r="59465" spans="3:3">
      <c r="C59465" s="1"/>
    </row>
    <row r="59466" spans="3:3">
      <c r="C59466" s="1"/>
    </row>
    <row r="59467" spans="3:3">
      <c r="C59467" s="1"/>
    </row>
    <row r="59468" spans="3:3">
      <c r="C59468" s="1"/>
    </row>
    <row r="59469" spans="3:3">
      <c r="C59469" s="1"/>
    </row>
    <row r="59470" spans="3:3">
      <c r="C59470" s="1"/>
    </row>
    <row r="59471" spans="3:3">
      <c r="C59471" s="1"/>
    </row>
    <row r="59472" spans="3:3">
      <c r="C59472" s="1"/>
    </row>
    <row r="59473" spans="3:3">
      <c r="C59473" s="1"/>
    </row>
    <row r="59474" spans="3:3">
      <c r="C59474" s="1"/>
    </row>
    <row r="59475" spans="3:3">
      <c r="C59475" s="1"/>
    </row>
    <row r="59476" spans="3:3">
      <c r="C59476" s="1"/>
    </row>
    <row r="59477" spans="3:3">
      <c r="C59477" s="1"/>
    </row>
    <row r="59478" spans="3:3">
      <c r="C59478" s="1"/>
    </row>
    <row r="59479" spans="3:3">
      <c r="C59479" s="1"/>
    </row>
    <row r="59480" spans="3:3">
      <c r="C59480" s="1"/>
    </row>
    <row r="59481" spans="3:3">
      <c r="C59481" s="1"/>
    </row>
    <row r="59482" spans="3:3">
      <c r="C59482" s="1"/>
    </row>
    <row r="59483" spans="3:3">
      <c r="C59483" s="1"/>
    </row>
    <row r="59484" spans="3:3">
      <c r="C59484" s="1"/>
    </row>
    <row r="59485" spans="3:3">
      <c r="C59485" s="1"/>
    </row>
    <row r="59486" spans="3:3">
      <c r="C59486" s="1"/>
    </row>
    <row r="59487" spans="3:3">
      <c r="C59487" s="1"/>
    </row>
    <row r="59488" spans="3:3">
      <c r="C59488" s="1"/>
    </row>
    <row r="59489" spans="3:3">
      <c r="C59489" s="1"/>
    </row>
    <row r="59490" spans="3:3">
      <c r="C59490" s="1"/>
    </row>
    <row r="59491" spans="3:3">
      <c r="C59491" s="1"/>
    </row>
    <row r="59492" spans="3:3">
      <c r="C59492" s="1"/>
    </row>
    <row r="59493" spans="3:3">
      <c r="C59493" s="1"/>
    </row>
    <row r="59494" spans="3:3">
      <c r="C59494" s="1"/>
    </row>
    <row r="59495" spans="3:3">
      <c r="C59495" s="1"/>
    </row>
    <row r="59496" spans="3:3">
      <c r="C59496" s="1"/>
    </row>
    <row r="59497" spans="3:3">
      <c r="C59497" s="1"/>
    </row>
    <row r="59498" spans="3:3">
      <c r="C59498" s="1"/>
    </row>
    <row r="59499" spans="3:3">
      <c r="C59499" s="1"/>
    </row>
    <row r="59500" spans="3:3">
      <c r="C59500" s="1"/>
    </row>
    <row r="59501" spans="3:3">
      <c r="C59501" s="1"/>
    </row>
    <row r="59502" spans="3:3">
      <c r="C59502" s="1"/>
    </row>
    <row r="59503" spans="3:3">
      <c r="C59503" s="1"/>
    </row>
    <row r="59504" spans="3:3">
      <c r="C59504" s="1"/>
    </row>
    <row r="59505" spans="3:3">
      <c r="C59505" s="1"/>
    </row>
    <row r="59506" spans="3:3">
      <c r="C59506" s="1"/>
    </row>
    <row r="59507" spans="3:3">
      <c r="C59507" s="1"/>
    </row>
    <row r="59508" spans="3:3">
      <c r="C59508" s="1"/>
    </row>
    <row r="59509" spans="3:3">
      <c r="C59509" s="1"/>
    </row>
    <row r="59510" spans="3:3">
      <c r="C59510" s="1"/>
    </row>
    <row r="59511" spans="3:3">
      <c r="C59511" s="1"/>
    </row>
    <row r="59512" spans="3:3">
      <c r="C59512" s="1"/>
    </row>
    <row r="59513" spans="3:3">
      <c r="C59513" s="1"/>
    </row>
    <row r="59514" spans="3:3">
      <c r="C59514" s="1"/>
    </row>
    <row r="59515" spans="3:3">
      <c r="C59515" s="1"/>
    </row>
    <row r="59516" spans="3:3">
      <c r="C59516" s="1"/>
    </row>
    <row r="59517" spans="3:3">
      <c r="C59517" s="1"/>
    </row>
    <row r="59518" spans="3:3">
      <c r="C59518" s="1"/>
    </row>
    <row r="59519" spans="3:3">
      <c r="C59519" s="1"/>
    </row>
    <row r="59520" spans="3:3">
      <c r="C59520" s="1"/>
    </row>
    <row r="59521" spans="3:3">
      <c r="C59521" s="1"/>
    </row>
    <row r="59522" spans="3:3">
      <c r="C59522" s="1"/>
    </row>
    <row r="59523" spans="3:3">
      <c r="C59523" s="1"/>
    </row>
    <row r="59524" spans="3:3">
      <c r="C59524" s="1"/>
    </row>
    <row r="59525" spans="3:3">
      <c r="C59525" s="1"/>
    </row>
    <row r="59526" spans="3:3">
      <c r="C59526" s="1"/>
    </row>
    <row r="59527" spans="3:3">
      <c r="C59527" s="1"/>
    </row>
    <row r="59528" spans="3:3">
      <c r="C59528" s="1"/>
    </row>
    <row r="59529" spans="3:3">
      <c r="C59529" s="1"/>
    </row>
    <row r="59530" spans="3:3">
      <c r="C59530" s="1"/>
    </row>
    <row r="59531" spans="3:3">
      <c r="C59531" s="1"/>
    </row>
    <row r="59532" spans="3:3">
      <c r="C59532" s="1"/>
    </row>
    <row r="59533" spans="3:3">
      <c r="C59533" s="1"/>
    </row>
    <row r="59534" spans="3:3">
      <c r="C59534" s="1"/>
    </row>
    <row r="59535" spans="3:3">
      <c r="C59535" s="1"/>
    </row>
    <row r="59536" spans="3:3">
      <c r="C59536" s="1"/>
    </row>
    <row r="59537" spans="3:3">
      <c r="C59537" s="1"/>
    </row>
    <row r="59538" spans="3:3">
      <c r="C59538" s="1"/>
    </row>
    <row r="59539" spans="3:3">
      <c r="C59539" s="1"/>
    </row>
    <row r="59540" spans="3:3">
      <c r="C59540" s="1"/>
    </row>
    <row r="59541" spans="3:3">
      <c r="C59541" s="1"/>
    </row>
    <row r="59542" spans="3:3">
      <c r="C59542" s="1"/>
    </row>
    <row r="59543" spans="3:3">
      <c r="C59543" s="1"/>
    </row>
    <row r="59544" spans="3:3">
      <c r="C59544" s="1"/>
    </row>
    <row r="59545" spans="3:3">
      <c r="C59545" s="1"/>
    </row>
    <row r="59546" spans="3:3">
      <c r="C59546" s="1"/>
    </row>
    <row r="59547" spans="3:3">
      <c r="C59547" s="1"/>
    </row>
    <row r="59548" spans="3:3">
      <c r="C59548" s="1"/>
    </row>
    <row r="59549" spans="3:3">
      <c r="C59549" s="1"/>
    </row>
    <row r="59550" spans="3:3">
      <c r="C59550" s="1"/>
    </row>
    <row r="59551" spans="3:3">
      <c r="C59551" s="1"/>
    </row>
    <row r="59552" spans="3:3">
      <c r="C59552" s="1"/>
    </row>
    <row r="59553" spans="3:3">
      <c r="C59553" s="1"/>
    </row>
    <row r="59554" spans="3:3">
      <c r="C59554" s="1"/>
    </row>
    <row r="59555" spans="3:3">
      <c r="C59555" s="1"/>
    </row>
    <row r="59556" spans="3:3">
      <c r="C59556" s="1"/>
    </row>
    <row r="59557" spans="3:3">
      <c r="C59557" s="1"/>
    </row>
    <row r="59558" spans="3:3">
      <c r="C59558" s="1"/>
    </row>
    <row r="59559" spans="3:3">
      <c r="C59559" s="1"/>
    </row>
    <row r="59560" spans="3:3">
      <c r="C59560" s="1"/>
    </row>
    <row r="59561" spans="3:3">
      <c r="C59561" s="1"/>
    </row>
    <row r="59562" spans="3:3">
      <c r="C59562" s="1"/>
    </row>
    <row r="59563" spans="3:3">
      <c r="C59563" s="1"/>
    </row>
    <row r="59564" spans="3:3">
      <c r="C59564" s="1"/>
    </row>
    <row r="59565" spans="3:3">
      <c r="C59565" s="1"/>
    </row>
    <row r="59566" spans="3:3">
      <c r="C59566" s="1"/>
    </row>
    <row r="59567" spans="3:3">
      <c r="C59567" s="1"/>
    </row>
    <row r="59568" spans="3:3">
      <c r="C59568" s="1"/>
    </row>
    <row r="59569" spans="3:3">
      <c r="C59569" s="1"/>
    </row>
    <row r="59570" spans="3:3">
      <c r="C59570" s="1"/>
    </row>
    <row r="59571" spans="3:3">
      <c r="C59571" s="1"/>
    </row>
    <row r="59572" spans="3:3">
      <c r="C59572" s="1"/>
    </row>
    <row r="59573" spans="3:3">
      <c r="C59573" s="1"/>
    </row>
    <row r="59574" spans="3:3">
      <c r="C59574" s="1"/>
    </row>
    <row r="59575" spans="3:3">
      <c r="C59575" s="1"/>
    </row>
    <row r="59576" spans="3:3">
      <c r="C59576" s="1"/>
    </row>
    <row r="59577" spans="3:3">
      <c r="C59577" s="1"/>
    </row>
    <row r="59578" spans="3:3">
      <c r="C59578" s="1"/>
    </row>
    <row r="59579" spans="3:3">
      <c r="C59579" s="1"/>
    </row>
    <row r="59580" spans="3:3">
      <c r="C59580" s="1"/>
    </row>
    <row r="59581" spans="3:3">
      <c r="C59581" s="1"/>
    </row>
    <row r="59582" spans="3:3">
      <c r="C59582" s="1"/>
    </row>
    <row r="59583" spans="3:3">
      <c r="C59583" s="1"/>
    </row>
    <row r="59584" spans="3:3">
      <c r="C59584" s="1"/>
    </row>
    <row r="59585" spans="3:3">
      <c r="C59585" s="1"/>
    </row>
    <row r="59586" spans="3:3">
      <c r="C59586" s="1"/>
    </row>
    <row r="59587" spans="3:3">
      <c r="C59587" s="1"/>
    </row>
    <row r="59588" spans="3:3">
      <c r="C59588" s="1"/>
    </row>
    <row r="59589" spans="3:3">
      <c r="C59589" s="1"/>
    </row>
    <row r="59590" spans="3:3">
      <c r="C59590" s="1"/>
    </row>
    <row r="59591" spans="3:3">
      <c r="C59591" s="1"/>
    </row>
    <row r="59592" spans="3:3">
      <c r="C59592" s="1"/>
    </row>
    <row r="59593" spans="3:3">
      <c r="C59593" s="1"/>
    </row>
    <row r="59594" spans="3:3">
      <c r="C59594" s="1"/>
    </row>
    <row r="59595" spans="3:3">
      <c r="C59595" s="1"/>
    </row>
    <row r="59596" spans="3:3">
      <c r="C59596" s="1"/>
    </row>
    <row r="59597" spans="3:3">
      <c r="C59597" s="1"/>
    </row>
    <row r="59598" spans="3:3">
      <c r="C59598" s="1"/>
    </row>
    <row r="59599" spans="3:3">
      <c r="C59599" s="1"/>
    </row>
    <row r="59600" spans="3:3">
      <c r="C59600" s="1"/>
    </row>
    <row r="59601" spans="3:3">
      <c r="C59601" s="1"/>
    </row>
    <row r="59602" spans="3:3">
      <c r="C59602" s="1"/>
    </row>
    <row r="59603" spans="3:3">
      <c r="C59603" s="1"/>
    </row>
    <row r="59604" spans="3:3">
      <c r="C59604" s="1"/>
    </row>
    <row r="59605" spans="3:3">
      <c r="C59605" s="1"/>
    </row>
    <row r="59606" spans="3:3">
      <c r="C59606" s="1"/>
    </row>
    <row r="59607" spans="3:3">
      <c r="C59607" s="1"/>
    </row>
    <row r="59608" spans="3:3">
      <c r="C59608" s="1"/>
    </row>
    <row r="59609" spans="3:3">
      <c r="C59609" s="1"/>
    </row>
    <row r="59610" spans="3:3">
      <c r="C59610" s="1"/>
    </row>
    <row r="59611" spans="3:3">
      <c r="C59611" s="1"/>
    </row>
    <row r="59612" spans="3:3">
      <c r="C59612" s="1"/>
    </row>
    <row r="59613" spans="3:3">
      <c r="C59613" s="1"/>
    </row>
    <row r="59614" spans="3:3">
      <c r="C59614" s="1"/>
    </row>
    <row r="59615" spans="3:3">
      <c r="C59615" s="1"/>
    </row>
    <row r="59616" spans="3:3">
      <c r="C59616" s="1"/>
    </row>
    <row r="59617" spans="3:3">
      <c r="C59617" s="1"/>
    </row>
    <row r="59618" spans="3:3">
      <c r="C59618" s="1"/>
    </row>
    <row r="59619" spans="3:3">
      <c r="C59619" s="1"/>
    </row>
    <row r="59620" spans="3:3">
      <c r="C59620" s="1"/>
    </row>
    <row r="59621" spans="3:3">
      <c r="C59621" s="1"/>
    </row>
    <row r="59622" spans="3:3">
      <c r="C59622" s="1"/>
    </row>
    <row r="59623" spans="3:3">
      <c r="C59623" s="1"/>
    </row>
    <row r="59624" spans="3:3">
      <c r="C59624" s="1"/>
    </row>
    <row r="59625" spans="3:3">
      <c r="C59625" s="1"/>
    </row>
    <row r="59626" spans="3:3">
      <c r="C59626" s="1"/>
    </row>
    <row r="59627" spans="3:3">
      <c r="C59627" s="1"/>
    </row>
    <row r="59628" spans="3:3">
      <c r="C59628" s="1"/>
    </row>
    <row r="59629" spans="3:3">
      <c r="C59629" s="1"/>
    </row>
    <row r="59630" spans="3:3">
      <c r="C59630" s="1"/>
    </row>
    <row r="59631" spans="3:3">
      <c r="C59631" s="1"/>
    </row>
    <row r="59632" spans="3:3">
      <c r="C59632" s="1"/>
    </row>
    <row r="59633" spans="3:3">
      <c r="C59633" s="1"/>
    </row>
    <row r="59634" spans="3:3">
      <c r="C59634" s="1"/>
    </row>
    <row r="59635" spans="3:3">
      <c r="C59635" s="1"/>
    </row>
    <row r="59636" spans="3:3">
      <c r="C59636" s="1"/>
    </row>
    <row r="59637" spans="3:3">
      <c r="C59637" s="1"/>
    </row>
    <row r="59638" spans="3:3">
      <c r="C59638" s="1"/>
    </row>
    <row r="59639" spans="3:3">
      <c r="C59639" s="1"/>
    </row>
    <row r="59640" spans="3:3">
      <c r="C59640" s="1"/>
    </row>
    <row r="59641" spans="3:3">
      <c r="C59641" s="1"/>
    </row>
    <row r="59642" spans="3:3">
      <c r="C59642" s="1"/>
    </row>
    <row r="59643" spans="3:3">
      <c r="C59643" s="1"/>
    </row>
    <row r="59644" spans="3:3">
      <c r="C59644" s="1"/>
    </row>
    <row r="59645" spans="3:3">
      <c r="C59645" s="1"/>
    </row>
    <row r="59646" spans="3:3">
      <c r="C59646" s="1"/>
    </row>
    <row r="59647" spans="3:3">
      <c r="C59647" s="1"/>
    </row>
    <row r="59648" spans="3:3">
      <c r="C59648" s="1"/>
    </row>
    <row r="59649" spans="3:3">
      <c r="C59649" s="1"/>
    </row>
    <row r="59650" spans="3:3">
      <c r="C59650" s="1"/>
    </row>
    <row r="59651" spans="3:3">
      <c r="C59651" s="1"/>
    </row>
    <row r="59652" spans="3:3">
      <c r="C59652" s="1"/>
    </row>
    <row r="59653" spans="3:3">
      <c r="C59653" s="1"/>
    </row>
    <row r="59654" spans="3:3">
      <c r="C59654" s="1"/>
    </row>
    <row r="59655" spans="3:3">
      <c r="C59655" s="1"/>
    </row>
    <row r="59656" spans="3:3">
      <c r="C59656" s="1"/>
    </row>
    <row r="59657" spans="3:3">
      <c r="C59657" s="1"/>
    </row>
    <row r="59658" spans="3:3">
      <c r="C59658" s="1"/>
    </row>
    <row r="59659" spans="3:3">
      <c r="C59659" s="1"/>
    </row>
    <row r="59660" spans="3:3">
      <c r="C59660" s="1"/>
    </row>
    <row r="59661" spans="3:3">
      <c r="C59661" s="1"/>
    </row>
    <row r="59662" spans="3:3">
      <c r="C59662" s="1"/>
    </row>
    <row r="59663" spans="3:3">
      <c r="C59663" s="1"/>
    </row>
    <row r="59664" spans="3:3">
      <c r="C59664" s="1"/>
    </row>
    <row r="59665" spans="3:3">
      <c r="C59665" s="1"/>
    </row>
    <row r="59666" spans="3:3">
      <c r="C59666" s="1"/>
    </row>
    <row r="59667" spans="3:3">
      <c r="C59667" s="1"/>
    </row>
    <row r="59668" spans="3:3">
      <c r="C59668" s="1"/>
    </row>
    <row r="59669" spans="3:3">
      <c r="C59669" s="1"/>
    </row>
    <row r="59670" spans="3:3">
      <c r="C59670" s="1"/>
    </row>
    <row r="59671" spans="3:3">
      <c r="C59671" s="1"/>
    </row>
    <row r="59672" spans="3:3">
      <c r="C59672" s="1"/>
    </row>
    <row r="59673" spans="3:3">
      <c r="C59673" s="1"/>
    </row>
    <row r="59674" spans="3:3">
      <c r="C59674" s="1"/>
    </row>
    <row r="59675" spans="3:3">
      <c r="C59675" s="1"/>
    </row>
    <row r="59676" spans="3:3">
      <c r="C59676" s="1"/>
    </row>
    <row r="59677" spans="3:3">
      <c r="C59677" s="1"/>
    </row>
    <row r="59678" spans="3:3">
      <c r="C59678" s="1"/>
    </row>
    <row r="59679" spans="3:3">
      <c r="C59679" s="1"/>
    </row>
    <row r="59680" spans="3:3">
      <c r="C59680" s="1"/>
    </row>
    <row r="59681" spans="3:3">
      <c r="C59681" s="1"/>
    </row>
    <row r="59682" spans="3:3">
      <c r="C59682" s="1"/>
    </row>
    <row r="59683" spans="3:3">
      <c r="C59683" s="1"/>
    </row>
    <row r="59684" spans="3:3">
      <c r="C59684" s="1"/>
    </row>
    <row r="59685" spans="3:3">
      <c r="C59685" s="1"/>
    </row>
    <row r="59686" spans="3:3">
      <c r="C59686" s="1"/>
    </row>
    <row r="59687" spans="3:3">
      <c r="C59687" s="1"/>
    </row>
    <row r="59688" spans="3:3">
      <c r="C59688" s="1"/>
    </row>
    <row r="59689" spans="3:3">
      <c r="C59689" s="1"/>
    </row>
    <row r="59690" spans="3:3">
      <c r="C59690" s="1"/>
    </row>
    <row r="59691" spans="3:3">
      <c r="C59691" s="1"/>
    </row>
    <row r="59692" spans="3:3">
      <c r="C59692" s="1"/>
    </row>
    <row r="59693" spans="3:3">
      <c r="C59693" s="1"/>
    </row>
    <row r="59694" spans="3:3">
      <c r="C59694" s="1"/>
    </row>
    <row r="59695" spans="3:3">
      <c r="C59695" s="1"/>
    </row>
    <row r="59696" spans="3:3">
      <c r="C59696" s="1"/>
    </row>
    <row r="59697" spans="3:3">
      <c r="C59697" s="1"/>
    </row>
    <row r="59698" spans="3:3">
      <c r="C59698" s="1"/>
    </row>
    <row r="59699" spans="3:3">
      <c r="C59699" s="1"/>
    </row>
    <row r="59700" spans="3:3">
      <c r="C59700" s="1"/>
    </row>
    <row r="59701" spans="3:3">
      <c r="C59701" s="1"/>
    </row>
    <row r="59702" spans="3:3">
      <c r="C59702" s="1"/>
    </row>
    <row r="59703" spans="3:3">
      <c r="C59703" s="1"/>
    </row>
    <row r="59704" spans="3:3">
      <c r="C59704" s="1"/>
    </row>
    <row r="59705" spans="3:3">
      <c r="C59705" s="1"/>
    </row>
    <row r="59706" spans="3:3">
      <c r="C59706" s="1"/>
    </row>
    <row r="59707" spans="3:3">
      <c r="C59707" s="1"/>
    </row>
    <row r="59708" spans="3:3">
      <c r="C59708" s="1"/>
    </row>
    <row r="59709" spans="3:3">
      <c r="C59709" s="1"/>
    </row>
    <row r="59710" spans="3:3">
      <c r="C59710" s="1"/>
    </row>
    <row r="59711" spans="3:3">
      <c r="C59711" s="1"/>
    </row>
    <row r="59712" spans="3:3">
      <c r="C59712" s="1"/>
    </row>
    <row r="59713" spans="3:3">
      <c r="C59713" s="1"/>
    </row>
    <row r="59714" spans="3:3">
      <c r="C59714" s="1"/>
    </row>
    <row r="59715" spans="3:3">
      <c r="C59715" s="1"/>
    </row>
    <row r="59716" spans="3:3">
      <c r="C59716" s="1"/>
    </row>
    <row r="59717" spans="3:3">
      <c r="C59717" s="1"/>
    </row>
    <row r="59718" spans="3:3">
      <c r="C59718" s="1"/>
    </row>
    <row r="59719" spans="3:3">
      <c r="C59719" s="1"/>
    </row>
    <row r="59720" spans="3:3">
      <c r="C59720" s="1"/>
    </row>
    <row r="59721" spans="3:3">
      <c r="C59721" s="1"/>
    </row>
    <row r="59722" spans="3:3">
      <c r="C59722" s="1"/>
    </row>
    <row r="59723" spans="3:3">
      <c r="C59723" s="1"/>
    </row>
    <row r="59724" spans="3:3">
      <c r="C59724" s="1"/>
    </row>
    <row r="59725" spans="3:3">
      <c r="C59725" s="1"/>
    </row>
    <row r="59726" spans="3:3">
      <c r="C59726" s="1"/>
    </row>
    <row r="59727" spans="3:3">
      <c r="C59727" s="1"/>
    </row>
    <row r="59728" spans="3:3">
      <c r="C59728" s="1"/>
    </row>
    <row r="59729" spans="3:3">
      <c r="C59729" s="1"/>
    </row>
    <row r="59730" spans="3:3">
      <c r="C59730" s="1"/>
    </row>
    <row r="59731" spans="3:3">
      <c r="C59731" s="1"/>
    </row>
    <row r="59732" spans="3:3">
      <c r="C59732" s="1"/>
    </row>
    <row r="59733" spans="3:3">
      <c r="C59733" s="1"/>
    </row>
    <row r="59734" spans="3:3">
      <c r="C59734" s="1"/>
    </row>
    <row r="59735" spans="3:3">
      <c r="C59735" s="1"/>
    </row>
    <row r="59736" spans="3:3">
      <c r="C59736" s="1"/>
    </row>
    <row r="59737" spans="3:3">
      <c r="C59737" s="1"/>
    </row>
    <row r="59738" spans="3:3">
      <c r="C59738" s="1"/>
    </row>
    <row r="59739" spans="3:3">
      <c r="C59739" s="1"/>
    </row>
    <row r="59740" spans="3:3">
      <c r="C59740" s="1"/>
    </row>
    <row r="59741" spans="3:3">
      <c r="C59741" s="1"/>
    </row>
    <row r="59742" spans="3:3">
      <c r="C59742" s="1"/>
    </row>
    <row r="59743" spans="3:3">
      <c r="C59743" s="1"/>
    </row>
    <row r="59744" spans="3:3">
      <c r="C59744" s="1"/>
    </row>
    <row r="59745" spans="3:3">
      <c r="C59745" s="1"/>
    </row>
    <row r="59746" spans="3:3">
      <c r="C59746" s="1"/>
    </row>
    <row r="59747" spans="3:3">
      <c r="C59747" s="1"/>
    </row>
    <row r="59748" spans="3:3">
      <c r="C59748" s="1"/>
    </row>
    <row r="59749" spans="3:3">
      <c r="C59749" s="1"/>
    </row>
    <row r="59750" spans="3:3">
      <c r="C59750" s="1"/>
    </row>
    <row r="59751" spans="3:3">
      <c r="C59751" s="1"/>
    </row>
    <row r="59752" spans="3:3">
      <c r="C59752" s="1"/>
    </row>
    <row r="59753" spans="3:3">
      <c r="C59753" s="1"/>
    </row>
    <row r="59754" spans="3:3">
      <c r="C59754" s="1"/>
    </row>
    <row r="59755" spans="3:3">
      <c r="C59755" s="1"/>
    </row>
    <row r="59756" spans="3:3">
      <c r="C59756" s="1"/>
    </row>
    <row r="59757" spans="3:3">
      <c r="C59757" s="1"/>
    </row>
    <row r="59758" spans="3:3">
      <c r="C59758" s="1"/>
    </row>
    <row r="59759" spans="3:3">
      <c r="C59759" s="1"/>
    </row>
    <row r="59760" spans="3:3">
      <c r="C59760" s="1"/>
    </row>
    <row r="59761" spans="3:3">
      <c r="C59761" s="1"/>
    </row>
    <row r="59762" spans="3:3">
      <c r="C59762" s="1"/>
    </row>
    <row r="59763" spans="3:3">
      <c r="C59763" s="1"/>
    </row>
    <row r="59764" spans="3:3">
      <c r="C59764" s="1"/>
    </row>
    <row r="59765" spans="3:3">
      <c r="C59765" s="1"/>
    </row>
    <row r="59766" spans="3:3">
      <c r="C59766" s="1"/>
    </row>
    <row r="59767" spans="3:3">
      <c r="C59767" s="1"/>
    </row>
    <row r="59768" spans="3:3">
      <c r="C59768" s="1"/>
    </row>
    <row r="59769" spans="3:3">
      <c r="C59769" s="1"/>
    </row>
    <row r="59770" spans="3:3">
      <c r="C59770" s="1"/>
    </row>
    <row r="59771" spans="3:3">
      <c r="C59771" s="1"/>
    </row>
    <row r="59772" spans="3:3">
      <c r="C59772" s="1"/>
    </row>
    <row r="59773" spans="3:3">
      <c r="C59773" s="1"/>
    </row>
    <row r="59774" spans="3:3">
      <c r="C59774" s="1"/>
    </row>
    <row r="59775" spans="3:3">
      <c r="C59775" s="1"/>
    </row>
    <row r="59776" spans="3:3">
      <c r="C59776" s="1"/>
    </row>
    <row r="59777" spans="3:3">
      <c r="C59777" s="1"/>
    </row>
    <row r="59778" spans="3:3">
      <c r="C59778" s="1"/>
    </row>
    <row r="59779" spans="3:3">
      <c r="C59779" s="1"/>
    </row>
    <row r="59780" spans="3:3">
      <c r="C59780" s="1"/>
    </row>
    <row r="59781" spans="3:3">
      <c r="C59781" s="1"/>
    </row>
    <row r="59782" spans="3:3">
      <c r="C59782" s="1"/>
    </row>
    <row r="59783" spans="3:3">
      <c r="C59783" s="1"/>
    </row>
    <row r="59784" spans="3:3">
      <c r="C59784" s="1"/>
    </row>
    <row r="59785" spans="3:3">
      <c r="C59785" s="1"/>
    </row>
    <row r="59786" spans="3:3">
      <c r="C59786" s="1"/>
    </row>
    <row r="59787" spans="3:3">
      <c r="C59787" s="1"/>
    </row>
    <row r="59788" spans="3:3">
      <c r="C59788" s="1"/>
    </row>
    <row r="59789" spans="3:3">
      <c r="C59789" s="1"/>
    </row>
    <row r="59790" spans="3:3">
      <c r="C59790" s="1"/>
    </row>
    <row r="59791" spans="3:3">
      <c r="C59791" s="1"/>
    </row>
    <row r="59792" spans="3:3">
      <c r="C59792" s="1"/>
    </row>
    <row r="59793" spans="3:3">
      <c r="C59793" s="1"/>
    </row>
    <row r="59794" spans="3:3">
      <c r="C59794" s="1"/>
    </row>
    <row r="59795" spans="3:3">
      <c r="C59795" s="1"/>
    </row>
    <row r="59796" spans="3:3">
      <c r="C59796" s="1"/>
    </row>
    <row r="59797" spans="3:3">
      <c r="C59797" s="1"/>
    </row>
    <row r="59798" spans="3:3">
      <c r="C59798" s="1"/>
    </row>
    <row r="59799" spans="3:3">
      <c r="C59799" s="1"/>
    </row>
    <row r="59800" spans="3:3">
      <c r="C59800" s="1"/>
    </row>
    <row r="59801" spans="3:3">
      <c r="C59801" s="1"/>
    </row>
    <row r="59802" spans="3:3">
      <c r="C59802" s="1"/>
    </row>
    <row r="59803" spans="3:3">
      <c r="C59803" s="1"/>
    </row>
    <row r="59804" spans="3:3">
      <c r="C59804" s="1"/>
    </row>
    <row r="59805" spans="3:3">
      <c r="C59805" s="1"/>
    </row>
    <row r="59806" spans="3:3">
      <c r="C59806" s="1"/>
    </row>
    <row r="59807" spans="3:3">
      <c r="C59807" s="1"/>
    </row>
    <row r="59808" spans="3:3">
      <c r="C59808" s="1"/>
    </row>
    <row r="59809" spans="3:3">
      <c r="C59809" s="1"/>
    </row>
    <row r="59810" spans="3:3">
      <c r="C59810" s="1"/>
    </row>
    <row r="59811" spans="3:3">
      <c r="C59811" s="1"/>
    </row>
    <row r="59812" spans="3:3">
      <c r="C59812" s="1"/>
    </row>
    <row r="59813" spans="3:3">
      <c r="C59813" s="1"/>
    </row>
    <row r="59814" spans="3:3">
      <c r="C59814" s="1"/>
    </row>
    <row r="59815" spans="3:3">
      <c r="C59815" s="1"/>
    </row>
    <row r="59816" spans="3:3">
      <c r="C59816" s="1"/>
    </row>
    <row r="59817" spans="3:3">
      <c r="C59817" s="1"/>
    </row>
    <row r="59818" spans="3:3">
      <c r="C59818" s="1"/>
    </row>
    <row r="59819" spans="3:3">
      <c r="C59819" s="1"/>
    </row>
    <row r="59820" spans="3:3">
      <c r="C59820" s="1"/>
    </row>
    <row r="59821" spans="3:3">
      <c r="C59821" s="1"/>
    </row>
    <row r="59822" spans="3:3">
      <c r="C59822" s="1"/>
    </row>
    <row r="59823" spans="3:3">
      <c r="C59823" s="1"/>
    </row>
    <row r="59824" spans="3:3">
      <c r="C59824" s="1"/>
    </row>
    <row r="59825" spans="3:3">
      <c r="C59825" s="1"/>
    </row>
    <row r="59826" spans="3:3">
      <c r="C59826" s="1"/>
    </row>
    <row r="59827" spans="3:3">
      <c r="C59827" s="1"/>
    </row>
    <row r="59828" spans="3:3">
      <c r="C59828" s="1"/>
    </row>
    <row r="59829" spans="3:3">
      <c r="C59829" s="1"/>
    </row>
    <row r="59830" spans="3:3">
      <c r="C59830" s="1"/>
    </row>
    <row r="59831" spans="3:3">
      <c r="C59831" s="1"/>
    </row>
    <row r="59832" spans="3:3">
      <c r="C59832" s="1"/>
    </row>
    <row r="59833" spans="3:3">
      <c r="C59833" s="1"/>
    </row>
    <row r="59834" spans="3:3">
      <c r="C59834" s="1"/>
    </row>
    <row r="59835" spans="3:3">
      <c r="C59835" s="1"/>
    </row>
    <row r="59836" spans="3:3">
      <c r="C59836" s="1"/>
    </row>
    <row r="59837" spans="3:3">
      <c r="C59837" s="1"/>
    </row>
    <row r="59838" spans="3:3">
      <c r="C59838" s="1"/>
    </row>
    <row r="59839" spans="3:3">
      <c r="C59839" s="1"/>
    </row>
    <row r="59840" spans="3:3">
      <c r="C59840" s="1"/>
    </row>
    <row r="59841" spans="3:3">
      <c r="C59841" s="1"/>
    </row>
    <row r="59842" spans="3:3">
      <c r="C59842" s="1"/>
    </row>
    <row r="59843" spans="3:3">
      <c r="C59843" s="1"/>
    </row>
    <row r="59844" spans="3:3">
      <c r="C59844" s="1"/>
    </row>
    <row r="59845" spans="3:3">
      <c r="C59845" s="1"/>
    </row>
    <row r="59846" spans="3:3">
      <c r="C59846" s="1"/>
    </row>
    <row r="59847" spans="3:3">
      <c r="C59847" s="1"/>
    </row>
    <row r="59848" spans="3:3">
      <c r="C59848" s="1"/>
    </row>
    <row r="59849" spans="3:3">
      <c r="C59849" s="1"/>
    </row>
    <row r="59850" spans="3:3">
      <c r="C59850" s="1"/>
    </row>
    <row r="59851" spans="3:3">
      <c r="C59851" s="1"/>
    </row>
    <row r="59852" spans="3:3">
      <c r="C59852" s="1"/>
    </row>
    <row r="59853" spans="3:3">
      <c r="C59853" s="1"/>
    </row>
    <row r="59854" spans="3:3">
      <c r="C59854" s="1"/>
    </row>
    <row r="59855" spans="3:3">
      <c r="C59855" s="1"/>
    </row>
    <row r="59856" spans="3:3">
      <c r="C59856" s="1"/>
    </row>
    <row r="59857" spans="3:3">
      <c r="C59857" s="1"/>
    </row>
    <row r="59858" spans="3:3">
      <c r="C59858" s="1"/>
    </row>
    <row r="59859" spans="3:3">
      <c r="C59859" s="1"/>
    </row>
    <row r="59860" spans="3:3">
      <c r="C59860" s="1"/>
    </row>
    <row r="59861" spans="3:3">
      <c r="C59861" s="1"/>
    </row>
    <row r="59862" spans="3:3">
      <c r="C59862" s="1"/>
    </row>
    <row r="59863" spans="3:3">
      <c r="C59863" s="1"/>
    </row>
    <row r="59864" spans="3:3">
      <c r="C59864" s="1"/>
    </row>
    <row r="59865" spans="3:3">
      <c r="C59865" s="1"/>
    </row>
    <row r="59866" spans="3:3">
      <c r="C59866" s="1"/>
    </row>
    <row r="59867" spans="3:3">
      <c r="C59867" s="1"/>
    </row>
    <row r="59868" spans="3:3">
      <c r="C59868" s="1"/>
    </row>
    <row r="59869" spans="3:3">
      <c r="C59869" s="1"/>
    </row>
    <row r="59870" spans="3:3">
      <c r="C59870" s="1"/>
    </row>
    <row r="59871" spans="3:3">
      <c r="C59871" s="1"/>
    </row>
    <row r="59872" spans="3:3">
      <c r="C59872" s="1"/>
    </row>
    <row r="59873" spans="3:3">
      <c r="C59873" s="1"/>
    </row>
    <row r="59874" spans="3:3">
      <c r="C59874" s="1"/>
    </row>
    <row r="59875" spans="3:3">
      <c r="C59875" s="1"/>
    </row>
    <row r="59876" spans="3:3">
      <c r="C59876" s="1"/>
    </row>
    <row r="59877" spans="3:3">
      <c r="C59877" s="1"/>
    </row>
    <row r="59878" spans="3:3">
      <c r="C59878" s="1"/>
    </row>
    <row r="59879" spans="3:3">
      <c r="C59879" s="1"/>
    </row>
    <row r="59880" spans="3:3">
      <c r="C59880" s="1"/>
    </row>
    <row r="59881" spans="3:3">
      <c r="C59881" s="1"/>
    </row>
    <row r="59882" spans="3:3">
      <c r="C59882" s="1"/>
    </row>
    <row r="59883" spans="3:3">
      <c r="C59883" s="1"/>
    </row>
    <row r="59884" spans="3:3">
      <c r="C59884" s="1"/>
    </row>
    <row r="59885" spans="3:3">
      <c r="C59885" s="1"/>
    </row>
    <row r="59886" spans="3:3">
      <c r="C59886" s="1"/>
    </row>
    <row r="59887" spans="3:3">
      <c r="C59887" s="1"/>
    </row>
    <row r="59888" spans="3:3">
      <c r="C59888" s="1"/>
    </row>
    <row r="59889" spans="3:3">
      <c r="C59889" s="1"/>
    </row>
    <row r="59890" spans="3:3">
      <c r="C59890" s="1"/>
    </row>
    <row r="59891" spans="3:3">
      <c r="C59891" s="1"/>
    </row>
    <row r="59892" spans="3:3">
      <c r="C59892" s="1"/>
    </row>
    <row r="59893" spans="3:3">
      <c r="C59893" s="1"/>
    </row>
    <row r="59894" spans="3:3">
      <c r="C59894" s="1"/>
    </row>
    <row r="59895" spans="3:3">
      <c r="C59895" s="1"/>
    </row>
    <row r="59896" spans="3:3">
      <c r="C59896" s="1"/>
    </row>
    <row r="59897" spans="3:3">
      <c r="C59897" s="1"/>
    </row>
    <row r="59898" spans="3:3">
      <c r="C59898" s="1"/>
    </row>
    <row r="59899" spans="3:3">
      <c r="C59899" s="1"/>
    </row>
    <row r="59900" spans="3:3">
      <c r="C59900" s="1"/>
    </row>
    <row r="59901" spans="3:3">
      <c r="C59901" s="1"/>
    </row>
    <row r="59902" spans="3:3">
      <c r="C59902" s="1"/>
    </row>
    <row r="59903" spans="3:3">
      <c r="C59903" s="1"/>
    </row>
    <row r="59904" spans="3:3">
      <c r="C59904" s="1"/>
    </row>
    <row r="59905" spans="3:3">
      <c r="C59905" s="1"/>
    </row>
    <row r="59906" spans="3:3">
      <c r="C59906" s="1"/>
    </row>
    <row r="59907" spans="3:3">
      <c r="C59907" s="1"/>
    </row>
    <row r="59908" spans="3:3">
      <c r="C59908" s="1"/>
    </row>
    <row r="59909" spans="3:3">
      <c r="C59909" s="1"/>
    </row>
    <row r="59910" spans="3:3">
      <c r="C59910" s="1"/>
    </row>
    <row r="59911" spans="3:3">
      <c r="C59911" s="1"/>
    </row>
    <row r="59912" spans="3:3">
      <c r="C59912" s="1"/>
    </row>
    <row r="59913" spans="3:3">
      <c r="C59913" s="1"/>
    </row>
    <row r="59914" spans="3:3">
      <c r="C59914" s="1"/>
    </row>
    <row r="59915" spans="3:3">
      <c r="C59915" s="1"/>
    </row>
    <row r="59916" spans="3:3">
      <c r="C59916" s="1"/>
    </row>
    <row r="59917" spans="3:3">
      <c r="C59917" s="1"/>
    </row>
    <row r="59918" spans="3:3">
      <c r="C59918" s="1"/>
    </row>
    <row r="59919" spans="3:3">
      <c r="C59919" s="1"/>
    </row>
    <row r="59920" spans="3:3">
      <c r="C59920" s="1"/>
    </row>
    <row r="59921" spans="3:3">
      <c r="C59921" s="1"/>
    </row>
    <row r="59922" spans="3:3">
      <c r="C59922" s="1"/>
    </row>
    <row r="59923" spans="3:3">
      <c r="C59923" s="1"/>
    </row>
    <row r="59924" spans="3:3">
      <c r="C59924" s="1"/>
    </row>
    <row r="59925" spans="3:3">
      <c r="C59925" s="1"/>
    </row>
    <row r="59926" spans="3:3">
      <c r="C59926" s="1"/>
    </row>
    <row r="59927" spans="3:3">
      <c r="C59927" s="1"/>
    </row>
    <row r="59928" spans="3:3">
      <c r="C59928" s="1"/>
    </row>
    <row r="59929" spans="3:3">
      <c r="C59929" s="1"/>
    </row>
    <row r="59930" spans="3:3">
      <c r="C59930" s="1"/>
    </row>
    <row r="59931" spans="3:3">
      <c r="C59931" s="1"/>
    </row>
    <row r="59932" spans="3:3">
      <c r="C59932" s="1"/>
    </row>
    <row r="59933" spans="3:3">
      <c r="C59933" s="1"/>
    </row>
    <row r="59934" spans="3:3">
      <c r="C59934" s="1"/>
    </row>
    <row r="59935" spans="3:3">
      <c r="C59935" s="1"/>
    </row>
    <row r="59936" spans="3:3">
      <c r="C59936" s="1"/>
    </row>
    <row r="59937" spans="3:3">
      <c r="C59937" s="1"/>
    </row>
    <row r="59938" spans="3:3">
      <c r="C59938" s="1"/>
    </row>
    <row r="59939" spans="3:3">
      <c r="C59939" s="1"/>
    </row>
    <row r="59940" spans="3:3">
      <c r="C59940" s="1"/>
    </row>
    <row r="59941" spans="3:3">
      <c r="C59941" s="1"/>
    </row>
    <row r="59942" spans="3:3">
      <c r="C59942" s="1"/>
    </row>
    <row r="59943" spans="3:3">
      <c r="C59943" s="1"/>
    </row>
    <row r="59944" spans="3:3">
      <c r="C59944" s="1"/>
    </row>
    <row r="59945" spans="3:3">
      <c r="C59945" s="1"/>
    </row>
    <row r="59946" spans="3:3">
      <c r="C59946" s="1"/>
    </row>
    <row r="59947" spans="3:3">
      <c r="C59947" s="1"/>
    </row>
    <row r="59948" spans="3:3">
      <c r="C59948" s="1"/>
    </row>
    <row r="59949" spans="3:3">
      <c r="C59949" s="1"/>
    </row>
    <row r="59950" spans="3:3">
      <c r="C59950" s="1"/>
    </row>
    <row r="59951" spans="3:3">
      <c r="C59951" s="1"/>
    </row>
    <row r="59952" spans="3:3">
      <c r="C59952" s="1"/>
    </row>
    <row r="59953" spans="3:3">
      <c r="C59953" s="1"/>
    </row>
    <row r="59954" spans="3:3">
      <c r="C59954" s="1"/>
    </row>
    <row r="59955" spans="3:3">
      <c r="C59955" s="1"/>
    </row>
    <row r="59956" spans="3:3">
      <c r="C59956" s="1"/>
    </row>
    <row r="59957" spans="3:3">
      <c r="C59957" s="1"/>
    </row>
    <row r="59958" spans="3:3">
      <c r="C59958" s="1"/>
    </row>
    <row r="59959" spans="3:3">
      <c r="C59959" s="1"/>
    </row>
    <row r="59960" spans="3:3">
      <c r="C59960" s="1"/>
    </row>
    <row r="59961" spans="3:3">
      <c r="C59961" s="1"/>
    </row>
    <row r="59962" spans="3:3">
      <c r="C59962" s="1"/>
    </row>
    <row r="59963" spans="3:3">
      <c r="C59963" s="1"/>
    </row>
    <row r="59964" spans="3:3">
      <c r="C59964" s="1"/>
    </row>
    <row r="59965" spans="3:3">
      <c r="C59965" s="1"/>
    </row>
    <row r="59966" spans="3:3">
      <c r="C59966" s="1"/>
    </row>
    <row r="59967" spans="3:3">
      <c r="C59967" s="1"/>
    </row>
    <row r="59968" spans="3:3">
      <c r="C59968" s="1"/>
    </row>
    <row r="59969" spans="3:3">
      <c r="C59969" s="1"/>
    </row>
    <row r="59970" spans="3:3">
      <c r="C59970" s="1"/>
    </row>
    <row r="59971" spans="3:3">
      <c r="C59971" s="1"/>
    </row>
    <row r="59972" spans="3:3">
      <c r="C59972" s="1"/>
    </row>
    <row r="59973" spans="3:3">
      <c r="C59973" s="1"/>
    </row>
    <row r="59974" spans="3:3">
      <c r="C59974" s="1"/>
    </row>
    <row r="59975" spans="3:3">
      <c r="C59975" s="1"/>
    </row>
    <row r="59976" spans="3:3">
      <c r="C59976" s="1"/>
    </row>
    <row r="59977" spans="3:3">
      <c r="C59977" s="1"/>
    </row>
    <row r="59978" spans="3:3">
      <c r="C59978" s="1"/>
    </row>
    <row r="59979" spans="3:3">
      <c r="C59979" s="1"/>
    </row>
    <row r="59980" spans="3:3">
      <c r="C59980" s="1"/>
    </row>
    <row r="59981" spans="3:3">
      <c r="C59981" s="1"/>
    </row>
    <row r="59982" spans="3:3">
      <c r="C59982" s="1"/>
    </row>
    <row r="59983" spans="3:3">
      <c r="C59983" s="1"/>
    </row>
    <row r="59984" spans="3:3">
      <c r="C59984" s="1"/>
    </row>
    <row r="59985" spans="3:3">
      <c r="C59985" s="1"/>
    </row>
    <row r="59986" spans="3:3">
      <c r="C59986" s="1"/>
    </row>
    <row r="59987" spans="3:3">
      <c r="C59987" s="1"/>
    </row>
    <row r="59988" spans="3:3">
      <c r="C59988" s="1"/>
    </row>
    <row r="59989" spans="3:3">
      <c r="C59989" s="1"/>
    </row>
    <row r="59990" spans="3:3">
      <c r="C59990" s="1"/>
    </row>
    <row r="59991" spans="3:3">
      <c r="C59991" s="1"/>
    </row>
    <row r="59992" spans="3:3">
      <c r="C59992" s="1"/>
    </row>
    <row r="59993" spans="3:3">
      <c r="C59993" s="1"/>
    </row>
    <row r="59994" spans="3:3">
      <c r="C59994" s="1"/>
    </row>
    <row r="59995" spans="3:3">
      <c r="C59995" s="1"/>
    </row>
    <row r="59996" spans="3:3">
      <c r="C59996" s="1"/>
    </row>
    <row r="59997" spans="3:3">
      <c r="C59997" s="1"/>
    </row>
    <row r="59998" spans="3:3">
      <c r="C59998" s="1"/>
    </row>
    <row r="59999" spans="3:3">
      <c r="C59999" s="1"/>
    </row>
    <row r="60000" spans="3:3">
      <c r="C60000" s="1"/>
    </row>
    <row r="60001" spans="3:3">
      <c r="C60001" s="1"/>
    </row>
    <row r="60002" spans="3:3">
      <c r="C60002" s="1"/>
    </row>
    <row r="60003" spans="3:3">
      <c r="C60003" s="1"/>
    </row>
    <row r="60004" spans="3:3">
      <c r="C60004" s="1"/>
    </row>
    <row r="60005" spans="3:3">
      <c r="C60005" s="1"/>
    </row>
    <row r="60006" spans="3:3">
      <c r="C60006" s="1"/>
    </row>
    <row r="60007" spans="3:3">
      <c r="C60007" s="1"/>
    </row>
    <row r="60008" spans="3:3">
      <c r="C60008" s="1"/>
    </row>
    <row r="60009" spans="3:3">
      <c r="C60009" s="1"/>
    </row>
    <row r="60010" spans="3:3">
      <c r="C60010" s="1"/>
    </row>
    <row r="60011" spans="3:3">
      <c r="C60011" s="1"/>
    </row>
    <row r="60012" spans="3:3">
      <c r="C60012" s="1"/>
    </row>
    <row r="60013" spans="3:3">
      <c r="C60013" s="1"/>
    </row>
    <row r="60014" spans="3:3">
      <c r="C60014" s="1"/>
    </row>
    <row r="60015" spans="3:3">
      <c r="C60015" s="1"/>
    </row>
    <row r="60016" spans="3:3">
      <c r="C60016" s="1"/>
    </row>
    <row r="60017" spans="3:3">
      <c r="C60017" s="1"/>
    </row>
    <row r="60018" spans="3:3">
      <c r="C60018" s="1"/>
    </row>
    <row r="60019" spans="3:3">
      <c r="C60019" s="1"/>
    </row>
    <row r="60020" spans="3:3">
      <c r="C60020" s="1"/>
    </row>
    <row r="60021" spans="3:3">
      <c r="C60021" s="1"/>
    </row>
    <row r="60022" spans="3:3">
      <c r="C60022" s="1"/>
    </row>
    <row r="60023" spans="3:3">
      <c r="C60023" s="1"/>
    </row>
    <row r="60024" spans="3:3">
      <c r="C60024" s="1"/>
    </row>
    <row r="60025" spans="3:3">
      <c r="C60025" s="1"/>
    </row>
    <row r="60026" spans="3:3">
      <c r="C60026" s="1"/>
    </row>
    <row r="60027" spans="3:3">
      <c r="C60027" s="1"/>
    </row>
    <row r="60028" spans="3:3">
      <c r="C60028" s="1"/>
    </row>
    <row r="60029" spans="3:3">
      <c r="C60029" s="1"/>
    </row>
    <row r="60030" spans="3:3">
      <c r="C60030" s="1"/>
    </row>
    <row r="60031" spans="3:3">
      <c r="C60031" s="1"/>
    </row>
    <row r="60032" spans="3:3">
      <c r="C60032" s="1"/>
    </row>
    <row r="60033" spans="3:3">
      <c r="C60033" s="1"/>
    </row>
    <row r="60034" spans="3:3">
      <c r="C60034" s="1"/>
    </row>
    <row r="60035" spans="3:3">
      <c r="C60035" s="1"/>
    </row>
    <row r="60036" spans="3:3">
      <c r="C60036" s="1"/>
    </row>
    <row r="60037" spans="3:3">
      <c r="C60037" s="1"/>
    </row>
    <row r="60038" spans="3:3">
      <c r="C60038" s="1"/>
    </row>
    <row r="60039" spans="3:3">
      <c r="C60039" s="1"/>
    </row>
    <row r="60040" spans="3:3">
      <c r="C60040" s="1"/>
    </row>
    <row r="60041" spans="3:3">
      <c r="C60041" s="1"/>
    </row>
    <row r="60042" spans="3:3">
      <c r="C60042" s="1"/>
    </row>
    <row r="60043" spans="3:3">
      <c r="C60043" s="1"/>
    </row>
    <row r="60044" spans="3:3">
      <c r="C60044" s="1"/>
    </row>
    <row r="60045" spans="3:3">
      <c r="C60045" s="1"/>
    </row>
    <row r="60046" spans="3:3">
      <c r="C60046" s="1"/>
    </row>
    <row r="60047" spans="3:3">
      <c r="C60047" s="1"/>
    </row>
    <row r="60048" spans="3:3">
      <c r="C60048" s="1"/>
    </row>
    <row r="60049" spans="3:3">
      <c r="C60049" s="1"/>
    </row>
    <row r="60050" spans="3:3">
      <c r="C60050" s="1"/>
    </row>
    <row r="60051" spans="3:3">
      <c r="C60051" s="1"/>
    </row>
    <row r="60052" spans="3:3">
      <c r="C60052" s="1"/>
    </row>
    <row r="60053" spans="3:3">
      <c r="C60053" s="1"/>
    </row>
    <row r="60054" spans="3:3">
      <c r="C60054" s="1"/>
    </row>
    <row r="60055" spans="3:3">
      <c r="C60055" s="1"/>
    </row>
    <row r="60056" spans="3:3">
      <c r="C60056" s="1"/>
    </row>
    <row r="60057" spans="3:3">
      <c r="C60057" s="1"/>
    </row>
    <row r="60058" spans="3:3">
      <c r="C60058" s="1"/>
    </row>
    <row r="60059" spans="3:3">
      <c r="C60059" s="1"/>
    </row>
    <row r="60060" spans="3:3">
      <c r="C60060" s="1"/>
    </row>
    <row r="60061" spans="3:3">
      <c r="C60061" s="1"/>
    </row>
    <row r="60062" spans="3:3">
      <c r="C60062" s="1"/>
    </row>
    <row r="60063" spans="3:3">
      <c r="C60063" s="1"/>
    </row>
    <row r="60064" spans="3:3">
      <c r="C60064" s="1"/>
    </row>
    <row r="60065" spans="3:3">
      <c r="C60065" s="1"/>
    </row>
    <row r="60066" spans="3:3">
      <c r="C60066" s="1"/>
    </row>
    <row r="60067" spans="3:3">
      <c r="C60067" s="1"/>
    </row>
    <row r="60068" spans="3:3">
      <c r="C60068" s="1"/>
    </row>
    <row r="60069" spans="3:3">
      <c r="C60069" s="1"/>
    </row>
    <row r="60070" spans="3:3">
      <c r="C60070" s="1"/>
    </row>
    <row r="60071" spans="3:3">
      <c r="C60071" s="1"/>
    </row>
    <row r="60072" spans="3:3">
      <c r="C60072" s="1"/>
    </row>
    <row r="60073" spans="3:3">
      <c r="C60073" s="1"/>
    </row>
    <row r="60074" spans="3:3">
      <c r="C60074" s="1"/>
    </row>
    <row r="60075" spans="3:3">
      <c r="C60075" s="1"/>
    </row>
    <row r="60076" spans="3:3">
      <c r="C60076" s="1"/>
    </row>
    <row r="60077" spans="3:3">
      <c r="C60077" s="1"/>
    </row>
    <row r="60078" spans="3:3">
      <c r="C60078" s="1"/>
    </row>
    <row r="60079" spans="3:3">
      <c r="C60079" s="1"/>
    </row>
    <row r="60080" spans="3:3">
      <c r="C60080" s="1"/>
    </row>
    <row r="60081" spans="3:3">
      <c r="C60081" s="1"/>
    </row>
    <row r="60082" spans="3:3">
      <c r="C60082" s="1"/>
    </row>
    <row r="60083" spans="3:3">
      <c r="C60083" s="1"/>
    </row>
    <row r="60084" spans="3:3">
      <c r="C60084" s="1"/>
    </row>
    <row r="60085" spans="3:3">
      <c r="C60085" s="1"/>
    </row>
    <row r="60086" spans="3:3">
      <c r="C60086" s="1"/>
    </row>
    <row r="60087" spans="3:3">
      <c r="C60087" s="1"/>
    </row>
    <row r="60088" spans="3:3">
      <c r="C60088" s="1"/>
    </row>
    <row r="60089" spans="3:3">
      <c r="C60089" s="1"/>
    </row>
    <row r="60090" spans="3:3">
      <c r="C60090" s="1"/>
    </row>
    <row r="60091" spans="3:3">
      <c r="C60091" s="1"/>
    </row>
    <row r="60092" spans="3:3">
      <c r="C60092" s="1"/>
    </row>
    <row r="60093" spans="3:3">
      <c r="C60093" s="1"/>
    </row>
    <row r="60094" spans="3:3">
      <c r="C60094" s="1"/>
    </row>
    <row r="60095" spans="3:3">
      <c r="C60095" s="1"/>
    </row>
    <row r="60096" spans="3:3">
      <c r="C60096" s="1"/>
    </row>
    <row r="60097" spans="3:3">
      <c r="C60097" s="1"/>
    </row>
    <row r="60098" spans="3:3">
      <c r="C60098" s="1"/>
    </row>
    <row r="60099" spans="3:3">
      <c r="C60099" s="1"/>
    </row>
    <row r="60100" spans="3:3">
      <c r="C60100" s="1"/>
    </row>
    <row r="60101" spans="3:3">
      <c r="C60101" s="1"/>
    </row>
    <row r="60102" spans="3:3">
      <c r="C60102" s="1"/>
    </row>
    <row r="60103" spans="3:3">
      <c r="C60103" s="1"/>
    </row>
    <row r="60104" spans="3:3">
      <c r="C60104" s="1"/>
    </row>
    <row r="60105" spans="3:3">
      <c r="C60105" s="1"/>
    </row>
    <row r="60106" spans="3:3">
      <c r="C60106" s="1"/>
    </row>
    <row r="60107" spans="3:3">
      <c r="C60107" s="1"/>
    </row>
    <row r="60108" spans="3:3">
      <c r="C60108" s="1"/>
    </row>
    <row r="60109" spans="3:3">
      <c r="C60109" s="1"/>
    </row>
    <row r="60110" spans="3:3">
      <c r="C60110" s="1"/>
    </row>
    <row r="60111" spans="3:3">
      <c r="C60111" s="1"/>
    </row>
    <row r="60112" spans="3:3">
      <c r="C60112" s="1"/>
    </row>
    <row r="60113" spans="3:3">
      <c r="C60113" s="1"/>
    </row>
    <row r="60114" spans="3:3">
      <c r="C60114" s="1"/>
    </row>
    <row r="60115" spans="3:3">
      <c r="C60115" s="1"/>
    </row>
    <row r="60116" spans="3:3">
      <c r="C60116" s="1"/>
    </row>
    <row r="60117" spans="3:3">
      <c r="C60117" s="1"/>
    </row>
    <row r="60118" spans="3:3">
      <c r="C60118" s="1"/>
    </row>
    <row r="60119" spans="3:3">
      <c r="C60119" s="1"/>
    </row>
    <row r="60120" spans="3:3">
      <c r="C60120" s="1"/>
    </row>
    <row r="60121" spans="3:3">
      <c r="C60121" s="1"/>
    </row>
    <row r="60122" spans="3:3">
      <c r="C60122" s="1"/>
    </row>
    <row r="60123" spans="3:3">
      <c r="C60123" s="1"/>
    </row>
    <row r="60124" spans="3:3">
      <c r="C60124" s="1"/>
    </row>
    <row r="60125" spans="3:3">
      <c r="C60125" s="1"/>
    </row>
    <row r="60126" spans="3:3">
      <c r="C60126" s="1"/>
    </row>
    <row r="60127" spans="3:3">
      <c r="C60127" s="1"/>
    </row>
    <row r="60128" spans="3:3">
      <c r="C60128" s="1"/>
    </row>
    <row r="60129" spans="3:3">
      <c r="C60129" s="1"/>
    </row>
    <row r="60130" spans="3:3">
      <c r="C60130" s="1"/>
    </row>
    <row r="60131" spans="3:3">
      <c r="C60131" s="1"/>
    </row>
    <row r="60132" spans="3:3">
      <c r="C60132" s="1"/>
    </row>
    <row r="60133" spans="3:3">
      <c r="C60133" s="1"/>
    </row>
    <row r="60134" spans="3:3">
      <c r="C60134" s="1"/>
    </row>
    <row r="60135" spans="3:3">
      <c r="C60135" s="1"/>
    </row>
    <row r="60136" spans="3:3">
      <c r="C60136" s="1"/>
    </row>
    <row r="60137" spans="3:3">
      <c r="C60137" s="1"/>
    </row>
    <row r="60138" spans="3:3">
      <c r="C60138" s="1"/>
    </row>
    <row r="60139" spans="3:3">
      <c r="C60139" s="1"/>
    </row>
    <row r="60140" spans="3:3">
      <c r="C60140" s="1"/>
    </row>
    <row r="60141" spans="3:3">
      <c r="C60141" s="1"/>
    </row>
    <row r="60142" spans="3:3">
      <c r="C60142" s="1"/>
    </row>
    <row r="60143" spans="3:3">
      <c r="C60143" s="1"/>
    </row>
    <row r="60144" spans="3:3">
      <c r="C60144" s="1"/>
    </row>
    <row r="60145" spans="3:3">
      <c r="C60145" s="1"/>
    </row>
    <row r="60146" spans="3:3">
      <c r="C60146" s="1"/>
    </row>
    <row r="60147" spans="3:3">
      <c r="C60147" s="1"/>
    </row>
    <row r="60148" spans="3:3">
      <c r="C60148" s="1"/>
    </row>
    <row r="60149" spans="3:3">
      <c r="C60149" s="1"/>
    </row>
    <row r="60150" spans="3:3">
      <c r="C60150" s="1"/>
    </row>
    <row r="60151" spans="3:3">
      <c r="C60151" s="1"/>
    </row>
    <row r="60152" spans="3:3">
      <c r="C60152" s="1"/>
    </row>
    <row r="60153" spans="3:3">
      <c r="C60153" s="1"/>
    </row>
    <row r="60154" spans="3:3">
      <c r="C60154" s="1"/>
    </row>
    <row r="60155" spans="3:3">
      <c r="C60155" s="1"/>
    </row>
    <row r="60156" spans="3:3">
      <c r="C60156" s="1"/>
    </row>
    <row r="60157" spans="3:3">
      <c r="C60157" s="1"/>
    </row>
    <row r="60158" spans="3:3">
      <c r="C60158" s="1"/>
    </row>
    <row r="60159" spans="3:3">
      <c r="C60159" s="1"/>
    </row>
    <row r="60160" spans="3:3">
      <c r="C60160" s="1"/>
    </row>
    <row r="60161" spans="3:3">
      <c r="C60161" s="1"/>
    </row>
    <row r="60162" spans="3:3">
      <c r="C60162" s="1"/>
    </row>
    <row r="60163" spans="3:3">
      <c r="C60163" s="1"/>
    </row>
    <row r="60164" spans="3:3">
      <c r="C60164" s="1"/>
    </row>
    <row r="60165" spans="3:3">
      <c r="C60165" s="1"/>
    </row>
    <row r="60166" spans="3:3">
      <c r="C60166" s="1"/>
    </row>
    <row r="60167" spans="3:3">
      <c r="C60167" s="1"/>
    </row>
    <row r="60168" spans="3:3">
      <c r="C60168" s="1"/>
    </row>
    <row r="60169" spans="3:3">
      <c r="C60169" s="1"/>
    </row>
    <row r="60170" spans="3:3">
      <c r="C60170" s="1"/>
    </row>
    <row r="60171" spans="3:3">
      <c r="C60171" s="1"/>
    </row>
    <row r="60172" spans="3:3">
      <c r="C60172" s="1"/>
    </row>
    <row r="60173" spans="3:3">
      <c r="C60173" s="1"/>
    </row>
    <row r="60174" spans="3:3">
      <c r="C60174" s="1"/>
    </row>
    <row r="60175" spans="3:3">
      <c r="C60175" s="1"/>
    </row>
    <row r="60176" spans="3:3">
      <c r="C60176" s="1"/>
    </row>
    <row r="60177" spans="3:3">
      <c r="C60177" s="1"/>
    </row>
    <row r="60178" spans="3:3">
      <c r="C60178" s="1"/>
    </row>
    <row r="60179" spans="3:3">
      <c r="C60179" s="1"/>
    </row>
    <row r="60180" spans="3:3">
      <c r="C60180" s="1"/>
    </row>
    <row r="60181" spans="3:3">
      <c r="C60181" s="1"/>
    </row>
    <row r="60182" spans="3:3">
      <c r="C60182" s="1"/>
    </row>
    <row r="60183" spans="3:3">
      <c r="C60183" s="1"/>
    </row>
    <row r="60184" spans="3:3">
      <c r="C60184" s="1"/>
    </row>
    <row r="60185" spans="3:3">
      <c r="C60185" s="1"/>
    </row>
    <row r="60186" spans="3:3">
      <c r="C60186" s="1"/>
    </row>
    <row r="60187" spans="3:3">
      <c r="C60187" s="1"/>
    </row>
    <row r="60188" spans="3:3">
      <c r="C60188" s="1"/>
    </row>
    <row r="60189" spans="3:3">
      <c r="C60189" s="1"/>
    </row>
    <row r="60190" spans="3:3">
      <c r="C60190" s="1"/>
    </row>
    <row r="60191" spans="3:3">
      <c r="C60191" s="1"/>
    </row>
    <row r="60192" spans="3:3">
      <c r="C60192" s="1"/>
    </row>
    <row r="60193" spans="3:3">
      <c r="C60193" s="1"/>
    </row>
    <row r="60194" spans="3:3">
      <c r="C60194" s="1"/>
    </row>
    <row r="60195" spans="3:3">
      <c r="C60195" s="1"/>
    </row>
    <row r="60196" spans="3:3">
      <c r="C60196" s="1"/>
    </row>
    <row r="60197" spans="3:3">
      <c r="C60197" s="1"/>
    </row>
    <row r="60198" spans="3:3">
      <c r="C60198" s="1"/>
    </row>
    <row r="60199" spans="3:3">
      <c r="C60199" s="1"/>
    </row>
    <row r="60200" spans="3:3">
      <c r="C60200" s="1"/>
    </row>
    <row r="60201" spans="3:3">
      <c r="C60201" s="1"/>
    </row>
    <row r="60202" spans="3:3">
      <c r="C60202" s="1"/>
    </row>
    <row r="60203" spans="3:3">
      <c r="C60203" s="1"/>
    </row>
    <row r="60204" spans="3:3">
      <c r="C60204" s="1"/>
    </row>
    <row r="60205" spans="3:3">
      <c r="C60205" s="1"/>
    </row>
    <row r="60206" spans="3:3">
      <c r="C60206" s="1"/>
    </row>
    <row r="60207" spans="3:3">
      <c r="C60207" s="1"/>
    </row>
    <row r="60208" spans="3:3">
      <c r="C60208" s="1"/>
    </row>
    <row r="60209" spans="3:3">
      <c r="C60209" s="1"/>
    </row>
    <row r="60210" spans="3:3">
      <c r="C60210" s="1"/>
    </row>
    <row r="60211" spans="3:3">
      <c r="C60211" s="1"/>
    </row>
    <row r="60212" spans="3:3">
      <c r="C60212" s="1"/>
    </row>
    <row r="60213" spans="3:3">
      <c r="C60213" s="1"/>
    </row>
    <row r="60214" spans="3:3">
      <c r="C60214" s="1"/>
    </row>
    <row r="60215" spans="3:3">
      <c r="C60215" s="1"/>
    </row>
    <row r="60216" spans="3:3">
      <c r="C60216" s="1"/>
    </row>
    <row r="60217" spans="3:3">
      <c r="C60217" s="1"/>
    </row>
    <row r="60218" spans="3:3">
      <c r="C60218" s="1"/>
    </row>
    <row r="60219" spans="3:3">
      <c r="C60219" s="1"/>
    </row>
    <row r="60220" spans="3:3">
      <c r="C60220" s="1"/>
    </row>
    <row r="60221" spans="3:3">
      <c r="C60221" s="1"/>
    </row>
    <row r="60222" spans="3:3">
      <c r="C60222" s="1"/>
    </row>
    <row r="60223" spans="3:3">
      <c r="C60223" s="1"/>
    </row>
    <row r="60224" spans="3:3">
      <c r="C60224" s="1"/>
    </row>
    <row r="60225" spans="3:3">
      <c r="C60225" s="1"/>
    </row>
    <row r="60226" spans="3:3">
      <c r="C60226" s="1"/>
    </row>
    <row r="60227" spans="3:3">
      <c r="C60227" s="1"/>
    </row>
    <row r="60228" spans="3:3">
      <c r="C60228" s="1"/>
    </row>
    <row r="60229" spans="3:3">
      <c r="C60229" s="1"/>
    </row>
    <row r="60230" spans="3:3">
      <c r="C60230" s="1"/>
    </row>
    <row r="60231" spans="3:3">
      <c r="C60231" s="1"/>
    </row>
    <row r="60232" spans="3:3">
      <c r="C60232" s="1"/>
    </row>
    <row r="60233" spans="3:3">
      <c r="C60233" s="1"/>
    </row>
    <row r="60234" spans="3:3">
      <c r="C60234" s="1"/>
    </row>
    <row r="60235" spans="3:3">
      <c r="C60235" s="1"/>
    </row>
    <row r="60236" spans="3:3">
      <c r="C60236" s="1"/>
    </row>
    <row r="60237" spans="3:3">
      <c r="C60237" s="1"/>
    </row>
    <row r="60238" spans="3:3">
      <c r="C60238" s="1"/>
    </row>
    <row r="60239" spans="3:3">
      <c r="C60239" s="1"/>
    </row>
    <row r="60240" spans="3:3">
      <c r="C60240" s="1"/>
    </row>
    <row r="60241" spans="3:3">
      <c r="C60241" s="1"/>
    </row>
    <row r="60242" spans="3:3">
      <c r="C60242" s="1"/>
    </row>
    <row r="60243" spans="3:3">
      <c r="C60243" s="1"/>
    </row>
    <row r="60244" spans="3:3">
      <c r="C60244" s="1"/>
    </row>
    <row r="60245" spans="3:3">
      <c r="C60245" s="1"/>
    </row>
    <row r="60246" spans="3:3">
      <c r="C60246" s="1"/>
    </row>
    <row r="60247" spans="3:3">
      <c r="C60247" s="1"/>
    </row>
    <row r="60248" spans="3:3">
      <c r="C60248" s="1"/>
    </row>
    <row r="60249" spans="3:3">
      <c r="C60249" s="1"/>
    </row>
    <row r="60250" spans="3:3">
      <c r="C60250" s="1"/>
    </row>
    <row r="60251" spans="3:3">
      <c r="C60251" s="1"/>
    </row>
    <row r="60252" spans="3:3">
      <c r="C60252" s="1"/>
    </row>
    <row r="60253" spans="3:3">
      <c r="C60253" s="1"/>
    </row>
    <row r="60254" spans="3:3">
      <c r="C60254" s="1"/>
    </row>
    <row r="60255" spans="3:3">
      <c r="C60255" s="1"/>
    </row>
    <row r="60256" spans="3:3">
      <c r="C60256" s="1"/>
    </row>
    <row r="60257" spans="3:3">
      <c r="C60257" s="1"/>
    </row>
    <row r="60258" spans="3:3">
      <c r="C60258" s="1"/>
    </row>
    <row r="60259" spans="3:3">
      <c r="C60259" s="1"/>
    </row>
    <row r="60260" spans="3:3">
      <c r="C60260" s="1"/>
    </row>
    <row r="60261" spans="3:3">
      <c r="C60261" s="1"/>
    </row>
    <row r="60262" spans="3:3">
      <c r="C60262" s="1"/>
    </row>
    <row r="60263" spans="3:3">
      <c r="C60263" s="1"/>
    </row>
    <row r="60264" spans="3:3">
      <c r="C60264" s="1"/>
    </row>
    <row r="60265" spans="3:3">
      <c r="C60265" s="1"/>
    </row>
    <row r="60266" spans="3:3">
      <c r="C60266" s="1"/>
    </row>
    <row r="60267" spans="3:3">
      <c r="C60267" s="1"/>
    </row>
    <row r="60268" spans="3:3">
      <c r="C60268" s="1"/>
    </row>
    <row r="60269" spans="3:3">
      <c r="C60269" s="1"/>
    </row>
    <row r="60270" spans="3:3">
      <c r="C60270" s="1"/>
    </row>
    <row r="60271" spans="3:3">
      <c r="C60271" s="1"/>
    </row>
    <row r="60272" spans="3:3">
      <c r="C60272" s="1"/>
    </row>
    <row r="60273" spans="3:3">
      <c r="C60273" s="1"/>
    </row>
    <row r="60274" spans="3:3">
      <c r="C60274" s="1"/>
    </row>
    <row r="60275" spans="3:3">
      <c r="C60275" s="1"/>
    </row>
    <row r="60276" spans="3:3">
      <c r="C60276" s="1"/>
    </row>
    <row r="60277" spans="3:3">
      <c r="C60277" s="1"/>
    </row>
    <row r="60278" spans="3:3">
      <c r="C60278" s="1"/>
    </row>
    <row r="60279" spans="3:3">
      <c r="C60279" s="1"/>
    </row>
    <row r="60280" spans="3:3">
      <c r="C60280" s="1"/>
    </row>
    <row r="60281" spans="3:3">
      <c r="C60281" s="1"/>
    </row>
    <row r="60282" spans="3:3">
      <c r="C60282" s="1"/>
    </row>
    <row r="60283" spans="3:3">
      <c r="C60283" s="1"/>
    </row>
    <row r="60284" spans="3:3">
      <c r="C60284" s="1"/>
    </row>
    <row r="60285" spans="3:3">
      <c r="C60285" s="1"/>
    </row>
    <row r="60286" spans="3:3">
      <c r="C60286" s="1"/>
    </row>
    <row r="60287" spans="3:3">
      <c r="C60287" s="1"/>
    </row>
    <row r="60288" spans="3:3">
      <c r="C60288" s="1"/>
    </row>
    <row r="60289" spans="3:3">
      <c r="C60289" s="1"/>
    </row>
    <row r="60290" spans="3:3">
      <c r="C60290" s="1"/>
    </row>
    <row r="60291" spans="3:3">
      <c r="C60291" s="1"/>
    </row>
    <row r="60292" spans="3:3">
      <c r="C60292" s="1"/>
    </row>
    <row r="60293" spans="3:3">
      <c r="C60293" s="1"/>
    </row>
    <row r="60294" spans="3:3">
      <c r="C60294" s="1"/>
    </row>
    <row r="60295" spans="3:3">
      <c r="C60295" s="1"/>
    </row>
    <row r="60296" spans="3:3">
      <c r="C60296" s="1"/>
    </row>
    <row r="60297" spans="3:3">
      <c r="C60297" s="1"/>
    </row>
    <row r="60298" spans="3:3">
      <c r="C60298" s="1"/>
    </row>
    <row r="60299" spans="3:3">
      <c r="C60299" s="1"/>
    </row>
    <row r="60300" spans="3:3">
      <c r="C60300" s="1"/>
    </row>
    <row r="60301" spans="3:3">
      <c r="C60301" s="1"/>
    </row>
    <row r="60302" spans="3:3">
      <c r="C60302" s="1"/>
    </row>
    <row r="60303" spans="3:3">
      <c r="C60303" s="1"/>
    </row>
    <row r="60304" spans="3:3">
      <c r="C60304" s="1"/>
    </row>
    <row r="60305" spans="3:3">
      <c r="C60305" s="1"/>
    </row>
    <row r="60306" spans="3:3">
      <c r="C60306" s="1"/>
    </row>
    <row r="60307" spans="3:3">
      <c r="C60307" s="1"/>
    </row>
    <row r="60308" spans="3:3">
      <c r="C60308" s="1"/>
    </row>
    <row r="60309" spans="3:3">
      <c r="C60309" s="1"/>
    </row>
    <row r="60310" spans="3:3">
      <c r="C60310" s="1"/>
    </row>
    <row r="60311" spans="3:3">
      <c r="C60311" s="1"/>
    </row>
    <row r="60312" spans="3:3">
      <c r="C60312" s="1"/>
    </row>
    <row r="60313" spans="3:3">
      <c r="C60313" s="1"/>
    </row>
    <row r="60314" spans="3:3">
      <c r="C60314" s="1"/>
    </row>
    <row r="60315" spans="3:3">
      <c r="C60315" s="1"/>
    </row>
    <row r="60316" spans="3:3">
      <c r="C60316" s="1"/>
    </row>
    <row r="60317" spans="3:3">
      <c r="C60317" s="1"/>
    </row>
    <row r="60318" spans="3:3">
      <c r="C60318" s="1"/>
    </row>
    <row r="60319" spans="3:3">
      <c r="C60319" s="1"/>
    </row>
    <row r="60320" spans="3:3">
      <c r="C60320" s="1"/>
    </row>
    <row r="60321" spans="3:3">
      <c r="C60321" s="1"/>
    </row>
    <row r="60322" spans="3:3">
      <c r="C60322" s="1"/>
    </row>
    <row r="60323" spans="3:3">
      <c r="C60323" s="1"/>
    </row>
    <row r="60324" spans="3:3">
      <c r="C60324" s="1"/>
    </row>
    <row r="60325" spans="3:3">
      <c r="C60325" s="1"/>
    </row>
    <row r="60326" spans="3:3">
      <c r="C60326" s="1"/>
    </row>
    <row r="60327" spans="3:3">
      <c r="C60327" s="1"/>
    </row>
    <row r="60328" spans="3:3">
      <c r="C60328" s="1"/>
    </row>
    <row r="60329" spans="3:3">
      <c r="C60329" s="1"/>
    </row>
    <row r="60330" spans="3:3">
      <c r="C60330" s="1"/>
    </row>
    <row r="60331" spans="3:3">
      <c r="C60331" s="1"/>
    </row>
    <row r="60332" spans="3:3">
      <c r="C60332" s="1"/>
    </row>
    <row r="60333" spans="3:3">
      <c r="C60333" s="1"/>
    </row>
    <row r="60334" spans="3:3">
      <c r="C60334" s="1"/>
    </row>
    <row r="60335" spans="3:3">
      <c r="C60335" s="1"/>
    </row>
    <row r="60336" spans="3:3">
      <c r="C60336" s="1"/>
    </row>
    <row r="60337" spans="3:3">
      <c r="C60337" s="1"/>
    </row>
    <row r="60338" spans="3:3">
      <c r="C60338" s="1"/>
    </row>
    <row r="60339" spans="3:3">
      <c r="C60339" s="1"/>
    </row>
    <row r="60340" spans="3:3">
      <c r="C60340" s="1"/>
    </row>
    <row r="60341" spans="3:3">
      <c r="C60341" s="1"/>
    </row>
    <row r="60342" spans="3:3">
      <c r="C60342" s="1"/>
    </row>
    <row r="60343" spans="3:3">
      <c r="C60343" s="1"/>
    </row>
    <row r="60344" spans="3:3">
      <c r="C60344" s="1"/>
    </row>
    <row r="60345" spans="3:3">
      <c r="C60345" s="1"/>
    </row>
    <row r="60346" spans="3:3">
      <c r="C60346" s="1"/>
    </row>
    <row r="60347" spans="3:3">
      <c r="C60347" s="1"/>
    </row>
    <row r="60348" spans="3:3">
      <c r="C60348" s="1"/>
    </row>
    <row r="60349" spans="3:3">
      <c r="C60349" s="1"/>
    </row>
    <row r="60350" spans="3:3">
      <c r="C60350" s="1"/>
    </row>
    <row r="60351" spans="3:3">
      <c r="C60351" s="1"/>
    </row>
    <row r="60352" spans="3:3">
      <c r="C60352" s="1"/>
    </row>
    <row r="60353" spans="3:3">
      <c r="C60353" s="1"/>
    </row>
    <row r="60354" spans="3:3">
      <c r="C60354" s="1"/>
    </row>
    <row r="60355" spans="3:3">
      <c r="C60355" s="1"/>
    </row>
    <row r="60356" spans="3:3">
      <c r="C60356" s="1"/>
    </row>
    <row r="60357" spans="3:3">
      <c r="C60357" s="1"/>
    </row>
    <row r="60358" spans="3:3">
      <c r="C60358" s="1"/>
    </row>
    <row r="60359" spans="3:3">
      <c r="C60359" s="1"/>
    </row>
    <row r="60360" spans="3:3">
      <c r="C60360" s="1"/>
    </row>
    <row r="60361" spans="3:3">
      <c r="C60361" s="1"/>
    </row>
    <row r="60362" spans="3:3">
      <c r="C60362" s="1"/>
    </row>
    <row r="60363" spans="3:3">
      <c r="C60363" s="1"/>
    </row>
    <row r="60364" spans="3:3">
      <c r="C60364" s="1"/>
    </row>
    <row r="60365" spans="3:3">
      <c r="C60365" s="1"/>
    </row>
    <row r="60366" spans="3:3">
      <c r="C60366" s="1"/>
    </row>
    <row r="60367" spans="3:3">
      <c r="C60367" s="1"/>
    </row>
    <row r="60368" spans="3:3">
      <c r="C60368" s="1"/>
    </row>
    <row r="60369" spans="3:3">
      <c r="C60369" s="1"/>
    </row>
    <row r="60370" spans="3:3">
      <c r="C60370" s="1"/>
    </row>
    <row r="60371" spans="3:3">
      <c r="C60371" s="1"/>
    </row>
    <row r="60372" spans="3:3">
      <c r="C60372" s="1"/>
    </row>
    <row r="60373" spans="3:3">
      <c r="C60373" s="1"/>
    </row>
    <row r="60374" spans="3:3">
      <c r="C60374" s="1"/>
    </row>
    <row r="60375" spans="3:3">
      <c r="C60375" s="1"/>
    </row>
    <row r="60376" spans="3:3">
      <c r="C60376" s="1"/>
    </row>
    <row r="60377" spans="3:3">
      <c r="C60377" s="1"/>
    </row>
    <row r="60378" spans="3:3">
      <c r="C60378" s="1"/>
    </row>
    <row r="60379" spans="3:3">
      <c r="C60379" s="1"/>
    </row>
    <row r="60380" spans="3:3">
      <c r="C60380" s="1"/>
    </row>
    <row r="60381" spans="3:3">
      <c r="C60381" s="1"/>
    </row>
    <row r="60382" spans="3:3">
      <c r="C60382" s="1"/>
    </row>
    <row r="60383" spans="3:3">
      <c r="C60383" s="1"/>
    </row>
    <row r="60384" spans="3:3">
      <c r="C60384" s="1"/>
    </row>
    <row r="60385" spans="3:3">
      <c r="C60385" s="1"/>
    </row>
    <row r="60386" spans="3:3">
      <c r="C60386" s="1"/>
    </row>
    <row r="60387" spans="3:3">
      <c r="C60387" s="1"/>
    </row>
    <row r="60388" spans="3:3">
      <c r="C60388" s="1"/>
    </row>
    <row r="60389" spans="3:3">
      <c r="C60389" s="1"/>
    </row>
    <row r="60390" spans="3:3">
      <c r="C60390" s="1"/>
    </row>
    <row r="60391" spans="3:3">
      <c r="C60391" s="1"/>
    </row>
    <row r="60392" spans="3:3">
      <c r="C60392" s="1"/>
    </row>
    <row r="60393" spans="3:3">
      <c r="C60393" s="1"/>
    </row>
    <row r="60394" spans="3:3">
      <c r="C60394" s="1"/>
    </row>
    <row r="60395" spans="3:3">
      <c r="C60395" s="1"/>
    </row>
    <row r="60396" spans="3:3">
      <c r="C60396" s="1"/>
    </row>
    <row r="60397" spans="3:3">
      <c r="C60397" s="1"/>
    </row>
    <row r="60398" spans="3:3">
      <c r="C60398" s="1"/>
    </row>
    <row r="60399" spans="3:3">
      <c r="C60399" s="1"/>
    </row>
    <row r="60400" spans="3:3">
      <c r="C60400" s="1"/>
    </row>
    <row r="60401" spans="3:3">
      <c r="C60401" s="1"/>
    </row>
    <row r="60402" spans="3:3">
      <c r="C60402" s="1"/>
    </row>
    <row r="60403" spans="3:3">
      <c r="C60403" s="1"/>
    </row>
    <row r="60404" spans="3:3">
      <c r="C60404" s="1"/>
    </row>
    <row r="60405" spans="3:3">
      <c r="C60405" s="1"/>
    </row>
    <row r="60406" spans="3:3">
      <c r="C60406" s="1"/>
    </row>
    <row r="60407" spans="3:3">
      <c r="C60407" s="1"/>
    </row>
    <row r="60408" spans="3:3">
      <c r="C60408" s="1"/>
    </row>
    <row r="60409" spans="3:3">
      <c r="C60409" s="1"/>
    </row>
    <row r="60410" spans="3:3">
      <c r="C60410" s="1"/>
    </row>
    <row r="60411" spans="3:3">
      <c r="C60411" s="1"/>
    </row>
    <row r="60412" spans="3:3">
      <c r="C60412" s="1"/>
    </row>
    <row r="60413" spans="3:3">
      <c r="C60413" s="1"/>
    </row>
    <row r="60414" spans="3:3">
      <c r="C60414" s="1"/>
    </row>
    <row r="60415" spans="3:3">
      <c r="C60415" s="1"/>
    </row>
    <row r="60416" spans="3:3">
      <c r="C60416" s="1"/>
    </row>
    <row r="60417" spans="3:3">
      <c r="C60417" s="1"/>
    </row>
    <row r="60418" spans="3:3">
      <c r="C60418" s="1"/>
    </row>
    <row r="60419" spans="3:3">
      <c r="C60419" s="1"/>
    </row>
    <row r="60420" spans="3:3">
      <c r="C60420" s="1"/>
    </row>
    <row r="60421" spans="3:3">
      <c r="C60421" s="1"/>
    </row>
    <row r="60422" spans="3:3">
      <c r="C60422" s="1"/>
    </row>
    <row r="60423" spans="3:3">
      <c r="C60423" s="1"/>
    </row>
    <row r="60424" spans="3:3">
      <c r="C60424" s="1"/>
    </row>
    <row r="60425" spans="3:3">
      <c r="C60425" s="1"/>
    </row>
    <row r="60426" spans="3:3">
      <c r="C60426" s="1"/>
    </row>
    <row r="60427" spans="3:3">
      <c r="C60427" s="1"/>
    </row>
    <row r="60428" spans="3:3">
      <c r="C60428" s="1"/>
    </row>
    <row r="60429" spans="3:3">
      <c r="C60429" s="1"/>
    </row>
    <row r="60430" spans="3:3">
      <c r="C60430" s="1"/>
    </row>
    <row r="60431" spans="3:3">
      <c r="C60431" s="1"/>
    </row>
    <row r="60432" spans="3:3">
      <c r="C60432" s="1"/>
    </row>
    <row r="60433" spans="3:3">
      <c r="C60433" s="1"/>
    </row>
    <row r="60434" spans="3:3">
      <c r="C60434" s="1"/>
    </row>
    <row r="60435" spans="3:3">
      <c r="C60435" s="1"/>
    </row>
    <row r="60436" spans="3:3">
      <c r="C60436" s="1"/>
    </row>
    <row r="60437" spans="3:3">
      <c r="C60437" s="1"/>
    </row>
    <row r="60438" spans="3:3">
      <c r="C60438" s="1"/>
    </row>
    <row r="60439" spans="3:3">
      <c r="C60439" s="1"/>
    </row>
    <row r="60440" spans="3:3">
      <c r="C60440" s="1"/>
    </row>
    <row r="60441" spans="3:3">
      <c r="C60441" s="1"/>
    </row>
    <row r="60442" spans="3:3">
      <c r="C60442" s="1"/>
    </row>
    <row r="60443" spans="3:3">
      <c r="C60443" s="1"/>
    </row>
    <row r="60444" spans="3:3">
      <c r="C60444" s="1"/>
    </row>
    <row r="60445" spans="3:3">
      <c r="C60445" s="1"/>
    </row>
    <row r="60446" spans="3:3">
      <c r="C60446" s="1"/>
    </row>
    <row r="60447" spans="3:3">
      <c r="C60447" s="1"/>
    </row>
    <row r="60448" spans="3:3">
      <c r="C60448" s="1"/>
    </row>
    <row r="60449" spans="3:3">
      <c r="C60449" s="1"/>
    </row>
    <row r="60450" spans="3:3">
      <c r="C60450" s="1"/>
    </row>
    <row r="60451" spans="3:3">
      <c r="C60451" s="1"/>
    </row>
    <row r="60452" spans="3:3">
      <c r="C60452" s="1"/>
    </row>
    <row r="60453" spans="3:3">
      <c r="C60453" s="1"/>
    </row>
    <row r="60454" spans="3:3">
      <c r="C60454" s="1"/>
    </row>
    <row r="60455" spans="3:3">
      <c r="C60455" s="1"/>
    </row>
    <row r="60456" spans="3:3">
      <c r="C60456" s="1"/>
    </row>
    <row r="60457" spans="3:3">
      <c r="C60457" s="1"/>
    </row>
    <row r="60458" spans="3:3">
      <c r="C60458" s="1"/>
    </row>
    <row r="60459" spans="3:3">
      <c r="C60459" s="1"/>
    </row>
    <row r="60460" spans="3:3">
      <c r="C60460" s="1"/>
    </row>
    <row r="60461" spans="3:3">
      <c r="C60461" s="1"/>
    </row>
    <row r="60462" spans="3:3">
      <c r="C60462" s="1"/>
    </row>
    <row r="60463" spans="3:3">
      <c r="C60463" s="1"/>
    </row>
    <row r="60464" spans="3:3">
      <c r="C60464" s="1"/>
    </row>
    <row r="60465" spans="3:3">
      <c r="C60465" s="1"/>
    </row>
    <row r="60466" spans="3:3">
      <c r="C60466" s="1"/>
    </row>
    <row r="60467" spans="3:3">
      <c r="C60467" s="1"/>
    </row>
    <row r="60468" spans="3:3">
      <c r="C60468" s="1"/>
    </row>
    <row r="60469" spans="3:3">
      <c r="C60469" s="1"/>
    </row>
    <row r="60470" spans="3:3">
      <c r="C60470" s="1"/>
    </row>
    <row r="60471" spans="3:3">
      <c r="C60471" s="1"/>
    </row>
    <row r="60472" spans="3:3">
      <c r="C60472" s="1"/>
    </row>
    <row r="60473" spans="3:3">
      <c r="C60473" s="1"/>
    </row>
    <row r="60474" spans="3:3">
      <c r="C60474" s="1"/>
    </row>
    <row r="60475" spans="3:3">
      <c r="C60475" s="1"/>
    </row>
    <row r="60476" spans="3:3">
      <c r="C60476" s="1"/>
    </row>
    <row r="60477" spans="3:3">
      <c r="C60477" s="1"/>
    </row>
    <row r="60478" spans="3:3">
      <c r="C60478" s="1"/>
    </row>
    <row r="60479" spans="3:3">
      <c r="C60479" s="1"/>
    </row>
    <row r="60480" spans="3:3">
      <c r="C60480" s="1"/>
    </row>
    <row r="60481" spans="3:3">
      <c r="C60481" s="1"/>
    </row>
    <row r="60482" spans="3:3">
      <c r="C60482" s="1"/>
    </row>
    <row r="60483" spans="3:3">
      <c r="C60483" s="1"/>
    </row>
    <row r="60484" spans="3:3">
      <c r="C60484" s="1"/>
    </row>
    <row r="60485" spans="3:3">
      <c r="C60485" s="1"/>
    </row>
    <row r="60486" spans="3:3">
      <c r="C60486" s="1"/>
    </row>
    <row r="60487" spans="3:3">
      <c r="C60487" s="1"/>
    </row>
    <row r="60488" spans="3:3">
      <c r="C60488" s="1"/>
    </row>
    <row r="60489" spans="3:3">
      <c r="C60489" s="1"/>
    </row>
    <row r="60490" spans="3:3">
      <c r="C60490" s="1"/>
    </row>
    <row r="60491" spans="3:3">
      <c r="C60491" s="1"/>
    </row>
    <row r="60492" spans="3:3">
      <c r="C60492" s="1"/>
    </row>
    <row r="60493" spans="3:3">
      <c r="C60493" s="1"/>
    </row>
    <row r="60494" spans="3:3">
      <c r="C60494" s="1"/>
    </row>
    <row r="60495" spans="3:3">
      <c r="C60495" s="1"/>
    </row>
    <row r="60496" spans="3:3">
      <c r="C60496" s="1"/>
    </row>
    <row r="60497" spans="3:3">
      <c r="C60497" s="1"/>
    </row>
    <row r="60498" spans="3:3">
      <c r="C60498" s="1"/>
    </row>
    <row r="60499" spans="3:3">
      <c r="C60499" s="1"/>
    </row>
    <row r="60500" spans="3:3">
      <c r="C60500" s="1"/>
    </row>
    <row r="60501" spans="3:3">
      <c r="C60501" s="1"/>
    </row>
    <row r="60502" spans="3:3">
      <c r="C60502" s="1"/>
    </row>
    <row r="60503" spans="3:3">
      <c r="C60503" s="1"/>
    </row>
    <row r="60504" spans="3:3">
      <c r="C60504" s="1"/>
    </row>
    <row r="60505" spans="3:3">
      <c r="C60505" s="1"/>
    </row>
    <row r="60506" spans="3:3">
      <c r="C60506" s="1"/>
    </row>
    <row r="60507" spans="3:3">
      <c r="C60507" s="1"/>
    </row>
    <row r="60508" spans="3:3">
      <c r="C60508" s="1"/>
    </row>
    <row r="60509" spans="3:3">
      <c r="C60509" s="1"/>
    </row>
    <row r="60510" spans="3:3">
      <c r="C60510" s="1"/>
    </row>
    <row r="60511" spans="3:3">
      <c r="C60511" s="1"/>
    </row>
    <row r="60512" spans="3:3">
      <c r="C60512" s="1"/>
    </row>
    <row r="60513" spans="3:3">
      <c r="C60513" s="1"/>
    </row>
    <row r="60514" spans="3:3">
      <c r="C60514" s="1"/>
    </row>
    <row r="60515" spans="3:3">
      <c r="C60515" s="1"/>
    </row>
    <row r="60516" spans="3:3">
      <c r="C60516" s="1"/>
    </row>
    <row r="60517" spans="3:3">
      <c r="C60517" s="1"/>
    </row>
    <row r="60518" spans="3:3">
      <c r="C60518" s="1"/>
    </row>
    <row r="60519" spans="3:3">
      <c r="C60519" s="1"/>
    </row>
    <row r="60520" spans="3:3">
      <c r="C60520" s="1"/>
    </row>
    <row r="60521" spans="3:3">
      <c r="C60521" s="1"/>
    </row>
    <row r="60522" spans="3:3">
      <c r="C60522" s="1"/>
    </row>
    <row r="60523" spans="3:3">
      <c r="C60523" s="1"/>
    </row>
    <row r="60524" spans="3:3">
      <c r="C60524" s="1"/>
    </row>
    <row r="60525" spans="3:3">
      <c r="C60525" s="1"/>
    </row>
    <row r="60526" spans="3:3">
      <c r="C60526" s="1"/>
    </row>
    <row r="60527" spans="3:3">
      <c r="C60527" s="1"/>
    </row>
    <row r="60528" spans="3:3">
      <c r="C60528" s="1"/>
    </row>
    <row r="60529" spans="3:3">
      <c r="C60529" s="1"/>
    </row>
    <row r="60530" spans="3:3">
      <c r="C60530" s="1"/>
    </row>
    <row r="60531" spans="3:3">
      <c r="C60531" s="1"/>
    </row>
    <row r="60532" spans="3:3">
      <c r="C60532" s="1"/>
    </row>
    <row r="60533" spans="3:3">
      <c r="C60533" s="1"/>
    </row>
    <row r="60534" spans="3:3">
      <c r="C60534" s="1"/>
    </row>
    <row r="60535" spans="3:3">
      <c r="C60535" s="1"/>
    </row>
    <row r="60536" spans="3:3">
      <c r="C60536" s="1"/>
    </row>
    <row r="60537" spans="3:3">
      <c r="C60537" s="1"/>
    </row>
    <row r="60538" spans="3:3">
      <c r="C60538" s="1"/>
    </row>
    <row r="60539" spans="3:3">
      <c r="C60539" s="1"/>
    </row>
    <row r="60540" spans="3:3">
      <c r="C60540" s="1"/>
    </row>
    <row r="60541" spans="3:3">
      <c r="C60541" s="1"/>
    </row>
    <row r="60542" spans="3:3">
      <c r="C60542" s="1"/>
    </row>
    <row r="60543" spans="3:3">
      <c r="C60543" s="1"/>
    </row>
    <row r="60544" spans="3:3">
      <c r="C60544" s="1"/>
    </row>
    <row r="60545" spans="3:3">
      <c r="C60545" s="1"/>
    </row>
    <row r="60546" spans="3:3">
      <c r="C60546" s="1"/>
    </row>
    <row r="60547" spans="3:3">
      <c r="C60547" s="1"/>
    </row>
    <row r="60548" spans="3:3">
      <c r="C60548" s="1"/>
    </row>
    <row r="60549" spans="3:3">
      <c r="C60549" s="1"/>
    </row>
    <row r="60550" spans="3:3">
      <c r="C60550" s="1"/>
    </row>
    <row r="60551" spans="3:3">
      <c r="C60551" s="1"/>
    </row>
    <row r="60552" spans="3:3">
      <c r="C60552" s="1"/>
    </row>
    <row r="60553" spans="3:3">
      <c r="C60553" s="1"/>
    </row>
    <row r="60554" spans="3:3">
      <c r="C60554" s="1"/>
    </row>
    <row r="60555" spans="3:3">
      <c r="C60555" s="1"/>
    </row>
    <row r="60556" spans="3:3">
      <c r="C60556" s="1"/>
    </row>
    <row r="60557" spans="3:3">
      <c r="C60557" s="1"/>
    </row>
    <row r="60558" spans="3:3">
      <c r="C60558" s="1"/>
    </row>
    <row r="60559" spans="3:3">
      <c r="C60559" s="1"/>
    </row>
    <row r="60560" spans="3:3">
      <c r="C60560" s="1"/>
    </row>
    <row r="60561" spans="3:3">
      <c r="C60561" s="1"/>
    </row>
    <row r="60562" spans="3:3">
      <c r="C60562" s="1"/>
    </row>
    <row r="60563" spans="3:3">
      <c r="C60563" s="1"/>
    </row>
    <row r="60564" spans="3:3">
      <c r="C60564" s="1"/>
    </row>
    <row r="60565" spans="3:3">
      <c r="C60565" s="1"/>
    </row>
    <row r="60566" spans="3:3">
      <c r="C60566" s="1"/>
    </row>
    <row r="60567" spans="3:3">
      <c r="C60567" s="1"/>
    </row>
    <row r="60568" spans="3:3">
      <c r="C60568" s="1"/>
    </row>
    <row r="60569" spans="3:3">
      <c r="C60569" s="1"/>
    </row>
    <row r="60570" spans="3:3">
      <c r="C60570" s="1"/>
    </row>
    <row r="60571" spans="3:3">
      <c r="C60571" s="1"/>
    </row>
    <row r="60572" spans="3:3">
      <c r="C60572" s="1"/>
    </row>
    <row r="60573" spans="3:3">
      <c r="C60573" s="1"/>
    </row>
    <row r="60574" spans="3:3">
      <c r="C60574" s="1"/>
    </row>
    <row r="60575" spans="3:3">
      <c r="C60575" s="1"/>
    </row>
    <row r="60576" spans="3:3">
      <c r="C60576" s="1"/>
    </row>
    <row r="60577" spans="3:3">
      <c r="C60577" s="1"/>
    </row>
    <row r="60578" spans="3:3">
      <c r="C60578" s="1"/>
    </row>
    <row r="60579" spans="3:3">
      <c r="C60579" s="1"/>
    </row>
    <row r="60580" spans="3:3">
      <c r="C60580" s="1"/>
    </row>
    <row r="60581" spans="3:3">
      <c r="C60581" s="1"/>
    </row>
    <row r="60582" spans="3:3">
      <c r="C60582" s="1"/>
    </row>
    <row r="60583" spans="3:3">
      <c r="C60583" s="1"/>
    </row>
    <row r="60584" spans="3:3">
      <c r="C60584" s="1"/>
    </row>
    <row r="60585" spans="3:3">
      <c r="C60585" s="1"/>
    </row>
    <row r="60586" spans="3:3">
      <c r="C60586" s="1"/>
    </row>
    <row r="60587" spans="3:3">
      <c r="C60587" s="1"/>
    </row>
    <row r="60588" spans="3:3">
      <c r="C60588" s="1"/>
    </row>
    <row r="60589" spans="3:3">
      <c r="C60589" s="1"/>
    </row>
    <row r="60590" spans="3:3">
      <c r="C60590" s="1"/>
    </row>
    <row r="60591" spans="3:3">
      <c r="C60591" s="1"/>
    </row>
    <row r="60592" spans="3:3">
      <c r="C60592" s="1"/>
    </row>
    <row r="60593" spans="3:3">
      <c r="C60593" s="1"/>
    </row>
    <row r="60594" spans="3:3">
      <c r="C60594" s="1"/>
    </row>
    <row r="60595" spans="3:3">
      <c r="C60595" s="1"/>
    </row>
    <row r="60596" spans="3:3">
      <c r="C60596" s="1"/>
    </row>
    <row r="60597" spans="3:3">
      <c r="C60597" s="1"/>
    </row>
    <row r="60598" spans="3:3">
      <c r="C60598" s="1"/>
    </row>
    <row r="60599" spans="3:3">
      <c r="C60599" s="1"/>
    </row>
    <row r="60600" spans="3:3">
      <c r="C60600" s="1"/>
    </row>
    <row r="60601" spans="3:3">
      <c r="C60601" s="1"/>
    </row>
    <row r="60602" spans="3:3">
      <c r="C60602" s="1"/>
    </row>
    <row r="60603" spans="3:3">
      <c r="C60603" s="1"/>
    </row>
    <row r="60604" spans="3:3">
      <c r="C60604" s="1"/>
    </row>
    <row r="60605" spans="3:3">
      <c r="C60605" s="1"/>
    </row>
    <row r="60606" spans="3:3">
      <c r="C60606" s="1"/>
    </row>
    <row r="60607" spans="3:3">
      <c r="C60607" s="1"/>
    </row>
    <row r="60608" spans="3:3">
      <c r="C60608" s="1"/>
    </row>
    <row r="60609" spans="3:3">
      <c r="C60609" s="1"/>
    </row>
    <row r="60610" spans="3:3">
      <c r="C60610" s="1"/>
    </row>
    <row r="60611" spans="3:3">
      <c r="C60611" s="1"/>
    </row>
    <row r="60612" spans="3:3">
      <c r="C60612" s="1"/>
    </row>
    <row r="60613" spans="3:3">
      <c r="C60613" s="1"/>
    </row>
    <row r="60614" spans="3:3">
      <c r="C60614" s="1"/>
    </row>
    <row r="60615" spans="3:3">
      <c r="C60615" s="1"/>
    </row>
    <row r="60616" spans="3:3">
      <c r="C60616" s="1"/>
    </row>
    <row r="60617" spans="3:3">
      <c r="C60617" s="1"/>
    </row>
    <row r="60618" spans="3:3">
      <c r="C60618" s="1"/>
    </row>
    <row r="60619" spans="3:3">
      <c r="C60619" s="1"/>
    </row>
    <row r="60620" spans="3:3">
      <c r="C60620" s="1"/>
    </row>
    <row r="60621" spans="3:3">
      <c r="C60621" s="1"/>
    </row>
    <row r="60622" spans="3:3">
      <c r="C60622" s="1"/>
    </row>
    <row r="60623" spans="3:3">
      <c r="C60623" s="1"/>
    </row>
    <row r="60624" spans="3:3">
      <c r="C60624" s="1"/>
    </row>
    <row r="60625" spans="3:3">
      <c r="C60625" s="1"/>
    </row>
    <row r="60626" spans="3:3">
      <c r="C60626" s="1"/>
    </row>
    <row r="60627" spans="3:3">
      <c r="C60627" s="1"/>
    </row>
    <row r="60628" spans="3:3">
      <c r="C60628" s="1"/>
    </row>
    <row r="60629" spans="3:3">
      <c r="C60629" s="1"/>
    </row>
    <row r="60630" spans="3:3">
      <c r="C60630" s="1"/>
    </row>
    <row r="60631" spans="3:3">
      <c r="C60631" s="1"/>
    </row>
    <row r="60632" spans="3:3">
      <c r="C60632" s="1"/>
    </row>
    <row r="60633" spans="3:3">
      <c r="C60633" s="1"/>
    </row>
    <row r="60634" spans="3:3">
      <c r="C60634" s="1"/>
    </row>
    <row r="60635" spans="3:3">
      <c r="C60635" s="1"/>
    </row>
    <row r="60636" spans="3:3">
      <c r="C60636" s="1"/>
    </row>
    <row r="60637" spans="3:3">
      <c r="C60637" s="1"/>
    </row>
    <row r="60638" spans="3:3">
      <c r="C60638" s="1"/>
    </row>
    <row r="60639" spans="3:3">
      <c r="C60639" s="1"/>
    </row>
    <row r="60640" spans="3:3">
      <c r="C60640" s="1"/>
    </row>
    <row r="60641" spans="3:3">
      <c r="C60641" s="1"/>
    </row>
    <row r="60642" spans="3:3">
      <c r="C60642" s="1"/>
    </row>
    <row r="60643" spans="3:3">
      <c r="C60643" s="1"/>
    </row>
    <row r="60644" spans="3:3">
      <c r="C60644" s="1"/>
    </row>
    <row r="60645" spans="3:3">
      <c r="C60645" s="1"/>
    </row>
    <row r="60646" spans="3:3">
      <c r="C60646" s="1"/>
    </row>
    <row r="60647" spans="3:3">
      <c r="C60647" s="1"/>
    </row>
    <row r="60648" spans="3:3">
      <c r="C60648" s="1"/>
    </row>
    <row r="60649" spans="3:3">
      <c r="C60649" s="1"/>
    </row>
    <row r="60650" spans="3:3">
      <c r="C60650" s="1"/>
    </row>
    <row r="60651" spans="3:3">
      <c r="C60651" s="1"/>
    </row>
    <row r="60652" spans="3:3">
      <c r="C60652" s="1"/>
    </row>
    <row r="60653" spans="3:3">
      <c r="C60653" s="1"/>
    </row>
    <row r="60654" spans="3:3">
      <c r="C60654" s="1"/>
    </row>
    <row r="60655" spans="3:3">
      <c r="C60655" s="1"/>
    </row>
    <row r="60656" spans="3:3">
      <c r="C60656" s="1"/>
    </row>
    <row r="60657" spans="3:3">
      <c r="C60657" s="1"/>
    </row>
    <row r="60658" spans="3:3">
      <c r="C60658" s="1"/>
    </row>
    <row r="60659" spans="3:3">
      <c r="C60659" s="1"/>
    </row>
    <row r="60660" spans="3:3">
      <c r="C60660" s="1"/>
    </row>
    <row r="60661" spans="3:3">
      <c r="C60661" s="1"/>
    </row>
    <row r="60662" spans="3:3">
      <c r="C60662" s="1"/>
    </row>
    <row r="60663" spans="3:3">
      <c r="C60663" s="1"/>
    </row>
    <row r="60664" spans="3:3">
      <c r="C60664" s="1"/>
    </row>
    <row r="60665" spans="3:3">
      <c r="C60665" s="1"/>
    </row>
    <row r="60666" spans="3:3">
      <c r="C60666" s="1"/>
    </row>
    <row r="60667" spans="3:3">
      <c r="C60667" s="1"/>
    </row>
    <row r="60668" spans="3:3">
      <c r="C60668" s="1"/>
    </row>
    <row r="60669" spans="3:3">
      <c r="C60669" s="1"/>
    </row>
    <row r="60670" spans="3:3">
      <c r="C60670" s="1"/>
    </row>
    <row r="60671" spans="3:3">
      <c r="C60671" s="1"/>
    </row>
    <row r="60672" spans="3:3">
      <c r="C60672" s="1"/>
    </row>
    <row r="60673" spans="3:3">
      <c r="C60673" s="1"/>
    </row>
    <row r="60674" spans="3:3">
      <c r="C60674" s="1"/>
    </row>
    <row r="60675" spans="3:3">
      <c r="C60675" s="1"/>
    </row>
    <row r="60676" spans="3:3">
      <c r="C60676" s="1"/>
    </row>
    <row r="60677" spans="3:3">
      <c r="C60677" s="1"/>
    </row>
    <row r="60678" spans="3:3">
      <c r="C60678" s="1"/>
    </row>
    <row r="60679" spans="3:3">
      <c r="C60679" s="1"/>
    </row>
    <row r="60680" spans="3:3">
      <c r="C60680" s="1"/>
    </row>
    <row r="60681" spans="3:3">
      <c r="C60681" s="1"/>
    </row>
    <row r="60682" spans="3:3">
      <c r="C60682" s="1"/>
    </row>
    <row r="60683" spans="3:3">
      <c r="C60683" s="1"/>
    </row>
    <row r="60684" spans="3:3">
      <c r="C60684" s="1"/>
    </row>
    <row r="60685" spans="3:3">
      <c r="C60685" s="1"/>
    </row>
    <row r="60686" spans="3:3">
      <c r="C60686" s="1"/>
    </row>
    <row r="60687" spans="3:3">
      <c r="C60687" s="1"/>
    </row>
    <row r="60688" spans="3:3">
      <c r="C60688" s="1"/>
    </row>
    <row r="60689" spans="3:3">
      <c r="C60689" s="1"/>
    </row>
    <row r="60690" spans="3:3">
      <c r="C60690" s="1"/>
    </row>
    <row r="60691" spans="3:3">
      <c r="C60691" s="1"/>
    </row>
    <row r="60692" spans="3:3">
      <c r="C60692" s="1"/>
    </row>
    <row r="60693" spans="3:3">
      <c r="C60693" s="1"/>
    </row>
    <row r="60694" spans="3:3">
      <c r="C60694" s="1"/>
    </row>
    <row r="60695" spans="3:3">
      <c r="C60695" s="1"/>
    </row>
    <row r="60696" spans="3:3">
      <c r="C60696" s="1"/>
    </row>
    <row r="60697" spans="3:3">
      <c r="C60697" s="1"/>
    </row>
    <row r="60698" spans="3:3">
      <c r="C60698" s="1"/>
    </row>
    <row r="60699" spans="3:3">
      <c r="C60699" s="1"/>
    </row>
    <row r="60700" spans="3:3">
      <c r="C60700" s="1"/>
    </row>
    <row r="60701" spans="3:3">
      <c r="C60701" s="1"/>
    </row>
    <row r="60702" spans="3:3">
      <c r="C60702" s="1"/>
    </row>
    <row r="60703" spans="3:3">
      <c r="C60703" s="1"/>
    </row>
    <row r="60704" spans="3:3">
      <c r="C60704" s="1"/>
    </row>
    <row r="60705" spans="3:3">
      <c r="C60705" s="1"/>
    </row>
    <row r="60706" spans="3:3">
      <c r="C60706" s="1"/>
    </row>
    <row r="60707" spans="3:3">
      <c r="C60707" s="1"/>
    </row>
    <row r="60708" spans="3:3">
      <c r="C60708" s="1"/>
    </row>
    <row r="60709" spans="3:3">
      <c r="C60709" s="1"/>
    </row>
    <row r="60710" spans="3:3">
      <c r="C60710" s="1"/>
    </row>
    <row r="60711" spans="3:3">
      <c r="C60711" s="1"/>
    </row>
    <row r="60712" spans="3:3">
      <c r="C60712" s="1"/>
    </row>
    <row r="60713" spans="3:3">
      <c r="C60713" s="1"/>
    </row>
    <row r="60714" spans="3:3">
      <c r="C60714" s="1"/>
    </row>
    <row r="60715" spans="3:3">
      <c r="C60715" s="1"/>
    </row>
    <row r="60716" spans="3:3">
      <c r="C60716" s="1"/>
    </row>
    <row r="60717" spans="3:3">
      <c r="C60717" s="1"/>
    </row>
    <row r="60718" spans="3:3">
      <c r="C60718" s="1"/>
    </row>
    <row r="60719" spans="3:3">
      <c r="C60719" s="1"/>
    </row>
    <row r="60720" spans="3:3">
      <c r="C60720" s="1"/>
    </row>
    <row r="60721" spans="3:3">
      <c r="C60721" s="1"/>
    </row>
    <row r="60722" spans="3:3">
      <c r="C60722" s="1"/>
    </row>
    <row r="60723" spans="3:3">
      <c r="C60723" s="1"/>
    </row>
    <row r="60724" spans="3:3">
      <c r="C60724" s="1"/>
    </row>
    <row r="60725" spans="3:3">
      <c r="C60725" s="1"/>
    </row>
    <row r="60726" spans="3:3">
      <c r="C60726" s="1"/>
    </row>
    <row r="60727" spans="3:3">
      <c r="C60727" s="1"/>
    </row>
    <row r="60728" spans="3:3">
      <c r="C60728" s="1"/>
    </row>
    <row r="60729" spans="3:3">
      <c r="C60729" s="1"/>
    </row>
    <row r="60730" spans="3:3">
      <c r="C60730" s="1"/>
    </row>
    <row r="60731" spans="3:3">
      <c r="C60731" s="1"/>
    </row>
    <row r="60732" spans="3:3">
      <c r="C60732" s="1"/>
    </row>
    <row r="60733" spans="3:3">
      <c r="C60733" s="1"/>
    </row>
    <row r="60734" spans="3:3">
      <c r="C60734" s="1"/>
    </row>
    <row r="60735" spans="3:3">
      <c r="C60735" s="1"/>
    </row>
    <row r="60736" spans="3:3">
      <c r="C60736" s="1"/>
    </row>
    <row r="60737" spans="3:3">
      <c r="C60737" s="1"/>
    </row>
    <row r="60738" spans="3:3">
      <c r="C60738" s="1"/>
    </row>
    <row r="60739" spans="3:3">
      <c r="C60739" s="1"/>
    </row>
    <row r="60740" spans="3:3">
      <c r="C60740" s="1"/>
    </row>
    <row r="60741" spans="3:3">
      <c r="C60741" s="1"/>
    </row>
    <row r="60742" spans="3:3">
      <c r="C60742" s="1"/>
    </row>
    <row r="60743" spans="3:3">
      <c r="C60743" s="1"/>
    </row>
    <row r="60744" spans="3:3">
      <c r="C60744" s="1"/>
    </row>
    <row r="60745" spans="3:3">
      <c r="C60745" s="1"/>
    </row>
    <row r="60746" spans="3:3">
      <c r="C60746" s="1"/>
    </row>
    <row r="60747" spans="3:3">
      <c r="C60747" s="1"/>
    </row>
    <row r="60748" spans="3:3">
      <c r="C60748" s="1"/>
    </row>
    <row r="60749" spans="3:3">
      <c r="C60749" s="1"/>
    </row>
    <row r="60750" spans="3:3">
      <c r="C60750" s="1"/>
    </row>
    <row r="60751" spans="3:3">
      <c r="C60751" s="1"/>
    </row>
    <row r="60752" spans="3:3">
      <c r="C60752" s="1"/>
    </row>
    <row r="60753" spans="3:3">
      <c r="C60753" s="1"/>
    </row>
    <row r="60754" spans="3:3">
      <c r="C60754" s="1"/>
    </row>
    <row r="60755" spans="3:3">
      <c r="C60755" s="1"/>
    </row>
    <row r="60756" spans="3:3">
      <c r="C60756" s="1"/>
    </row>
    <row r="60757" spans="3:3">
      <c r="C60757" s="1"/>
    </row>
    <row r="60758" spans="3:3">
      <c r="C60758" s="1"/>
    </row>
    <row r="60759" spans="3:3">
      <c r="C60759" s="1"/>
    </row>
    <row r="60760" spans="3:3">
      <c r="C60760" s="1"/>
    </row>
    <row r="60761" spans="3:3">
      <c r="C60761" s="1"/>
    </row>
    <row r="60762" spans="3:3">
      <c r="C60762" s="1"/>
    </row>
    <row r="60763" spans="3:3">
      <c r="C60763" s="1"/>
    </row>
    <row r="60764" spans="3:3">
      <c r="C60764" s="1"/>
    </row>
    <row r="60765" spans="3:3">
      <c r="C60765" s="1"/>
    </row>
    <row r="60766" spans="3:3">
      <c r="C60766" s="1"/>
    </row>
    <row r="60767" spans="3:3">
      <c r="C60767" s="1"/>
    </row>
    <row r="60768" spans="3:3">
      <c r="C60768" s="1"/>
    </row>
    <row r="60769" spans="3:3">
      <c r="C60769" s="1"/>
    </row>
    <row r="60770" spans="3:3">
      <c r="C60770" s="1"/>
    </row>
    <row r="60771" spans="3:3">
      <c r="C60771" s="1"/>
    </row>
    <row r="60772" spans="3:3">
      <c r="C60772" s="1"/>
    </row>
    <row r="60773" spans="3:3">
      <c r="C60773" s="1"/>
    </row>
    <row r="60774" spans="3:3">
      <c r="C60774" s="1"/>
    </row>
    <row r="60775" spans="3:3">
      <c r="C60775" s="1"/>
    </row>
    <row r="60776" spans="3:3">
      <c r="C60776" s="1"/>
    </row>
    <row r="60777" spans="3:3">
      <c r="C60777" s="1"/>
    </row>
    <row r="60778" spans="3:3">
      <c r="C60778" s="1"/>
    </row>
    <row r="60779" spans="3:3">
      <c r="C60779" s="1"/>
    </row>
    <row r="60780" spans="3:3">
      <c r="C60780" s="1"/>
    </row>
    <row r="60781" spans="3:3">
      <c r="C60781" s="1"/>
    </row>
    <row r="60782" spans="3:3">
      <c r="C60782" s="1"/>
    </row>
    <row r="60783" spans="3:3">
      <c r="C60783" s="1"/>
    </row>
    <row r="60784" spans="3:3">
      <c r="C60784" s="1"/>
    </row>
    <row r="60785" spans="3:3">
      <c r="C60785" s="1"/>
    </row>
    <row r="60786" spans="3:3">
      <c r="C60786" s="1"/>
    </row>
    <row r="60787" spans="3:3">
      <c r="C60787" s="1"/>
    </row>
    <row r="60788" spans="3:3">
      <c r="C60788" s="1"/>
    </row>
    <row r="60789" spans="3:3">
      <c r="C60789" s="1"/>
    </row>
    <row r="60790" spans="3:3">
      <c r="C60790" s="1"/>
    </row>
    <row r="60791" spans="3:3">
      <c r="C60791" s="1"/>
    </row>
    <row r="60792" spans="3:3">
      <c r="C60792" s="1"/>
    </row>
    <row r="60793" spans="3:3">
      <c r="C60793" s="1"/>
    </row>
    <row r="60794" spans="3:3">
      <c r="C60794" s="1"/>
    </row>
    <row r="60795" spans="3:3">
      <c r="C60795" s="1"/>
    </row>
    <row r="60796" spans="3:3">
      <c r="C60796" s="1"/>
    </row>
    <row r="60797" spans="3:3">
      <c r="C60797" s="1"/>
    </row>
    <row r="60798" spans="3:3">
      <c r="C60798" s="1"/>
    </row>
    <row r="60799" spans="3:3">
      <c r="C60799" s="1"/>
    </row>
    <row r="60800" spans="3:3">
      <c r="C60800" s="1"/>
    </row>
    <row r="60801" spans="3:3">
      <c r="C60801" s="1"/>
    </row>
    <row r="60802" spans="3:3">
      <c r="C60802" s="1"/>
    </row>
    <row r="60803" spans="3:3">
      <c r="C60803" s="1"/>
    </row>
    <row r="60804" spans="3:3">
      <c r="C60804" s="1"/>
    </row>
    <row r="60805" spans="3:3">
      <c r="C60805" s="1"/>
    </row>
    <row r="60806" spans="3:3">
      <c r="C60806" s="1"/>
    </row>
    <row r="60807" spans="3:3">
      <c r="C60807" s="1"/>
    </row>
    <row r="60808" spans="3:3">
      <c r="C60808" s="1"/>
    </row>
    <row r="60809" spans="3:3">
      <c r="C60809" s="1"/>
    </row>
    <row r="60810" spans="3:3">
      <c r="C60810" s="1"/>
    </row>
    <row r="60811" spans="3:3">
      <c r="C60811" s="1"/>
    </row>
    <row r="60812" spans="3:3">
      <c r="C60812" s="1"/>
    </row>
    <row r="60813" spans="3:3">
      <c r="C60813" s="1"/>
    </row>
    <row r="60814" spans="3:3">
      <c r="C60814" s="1"/>
    </row>
    <row r="60815" spans="3:3">
      <c r="C60815" s="1"/>
    </row>
    <row r="60816" spans="3:3">
      <c r="C60816" s="1"/>
    </row>
    <row r="60817" spans="3:3">
      <c r="C60817" s="1"/>
    </row>
    <row r="60818" spans="3:3">
      <c r="C60818" s="1"/>
    </row>
    <row r="60819" spans="3:3">
      <c r="C60819" s="1"/>
    </row>
    <row r="60820" spans="3:3">
      <c r="C60820" s="1"/>
    </row>
    <row r="60821" spans="3:3">
      <c r="C60821" s="1"/>
    </row>
    <row r="60822" spans="3:3">
      <c r="C60822" s="1"/>
    </row>
    <row r="60823" spans="3:3">
      <c r="C60823" s="1"/>
    </row>
    <row r="60824" spans="3:3">
      <c r="C60824" s="1"/>
    </row>
    <row r="60825" spans="3:3">
      <c r="C60825" s="1"/>
    </row>
    <row r="60826" spans="3:3">
      <c r="C60826" s="1"/>
    </row>
    <row r="60827" spans="3:3">
      <c r="C60827" s="1"/>
    </row>
    <row r="60828" spans="3:3">
      <c r="C60828" s="1"/>
    </row>
    <row r="60829" spans="3:3">
      <c r="C60829" s="1"/>
    </row>
    <row r="60830" spans="3:3">
      <c r="C60830" s="1"/>
    </row>
    <row r="60831" spans="3:3">
      <c r="C60831" s="1"/>
    </row>
    <row r="60832" spans="3:3">
      <c r="C60832" s="1"/>
    </row>
    <row r="60833" spans="3:3">
      <c r="C60833" s="1"/>
    </row>
    <row r="60834" spans="3:3">
      <c r="C60834" s="1"/>
    </row>
    <row r="60835" spans="3:3">
      <c r="C60835" s="1"/>
    </row>
    <row r="60836" spans="3:3">
      <c r="C60836" s="1"/>
    </row>
    <row r="60837" spans="3:3">
      <c r="C60837" s="1"/>
    </row>
    <row r="60838" spans="3:3">
      <c r="C60838" s="1"/>
    </row>
    <row r="60839" spans="3:3">
      <c r="C60839" s="1"/>
    </row>
    <row r="60840" spans="3:3">
      <c r="C60840" s="1"/>
    </row>
    <row r="60841" spans="3:3">
      <c r="C60841" s="1"/>
    </row>
    <row r="60842" spans="3:3">
      <c r="C60842" s="1"/>
    </row>
    <row r="60843" spans="3:3">
      <c r="C60843" s="1"/>
    </row>
    <row r="60844" spans="3:3">
      <c r="C60844" s="1"/>
    </row>
    <row r="60845" spans="3:3">
      <c r="C60845" s="1"/>
    </row>
    <row r="60846" spans="3:3">
      <c r="C60846" s="1"/>
    </row>
    <row r="60847" spans="3:3">
      <c r="C60847" s="1"/>
    </row>
    <row r="60848" spans="3:3">
      <c r="C60848" s="1"/>
    </row>
    <row r="60849" spans="3:3">
      <c r="C60849" s="1"/>
    </row>
    <row r="60850" spans="3:3">
      <c r="C60850" s="1"/>
    </row>
    <row r="60851" spans="3:3">
      <c r="C60851" s="1"/>
    </row>
    <row r="60852" spans="3:3">
      <c r="C60852" s="1"/>
    </row>
    <row r="60853" spans="3:3">
      <c r="C60853" s="1"/>
    </row>
    <row r="60854" spans="3:3">
      <c r="C60854" s="1"/>
    </row>
    <row r="60855" spans="3:3">
      <c r="C60855" s="1"/>
    </row>
    <row r="60856" spans="3:3">
      <c r="C60856" s="1"/>
    </row>
    <row r="60857" spans="3:3">
      <c r="C60857" s="1"/>
    </row>
    <row r="60858" spans="3:3">
      <c r="C60858" s="1"/>
    </row>
    <row r="60859" spans="3:3">
      <c r="C60859" s="1"/>
    </row>
    <row r="60860" spans="3:3">
      <c r="C60860" s="1"/>
    </row>
    <row r="60861" spans="3:3">
      <c r="C60861" s="1"/>
    </row>
    <row r="60862" spans="3:3">
      <c r="C60862" s="1"/>
    </row>
    <row r="60863" spans="3:3">
      <c r="C60863" s="1"/>
    </row>
    <row r="60864" spans="3:3">
      <c r="C60864" s="1"/>
    </row>
    <row r="60865" spans="3:3">
      <c r="C60865" s="1"/>
    </row>
    <row r="60866" spans="3:3">
      <c r="C60866" s="1"/>
    </row>
    <row r="60867" spans="3:3">
      <c r="C60867" s="1"/>
    </row>
    <row r="60868" spans="3:3">
      <c r="C60868" s="1"/>
    </row>
    <row r="60869" spans="3:3">
      <c r="C60869" s="1"/>
    </row>
    <row r="60870" spans="3:3">
      <c r="C60870" s="1"/>
    </row>
    <row r="60871" spans="3:3">
      <c r="C60871" s="1"/>
    </row>
    <row r="60872" spans="3:3">
      <c r="C60872" s="1"/>
    </row>
    <row r="60873" spans="3:3">
      <c r="C60873" s="1"/>
    </row>
    <row r="60874" spans="3:3">
      <c r="C60874" s="1"/>
    </row>
    <row r="60875" spans="3:3">
      <c r="C60875" s="1"/>
    </row>
    <row r="60876" spans="3:3">
      <c r="C60876" s="1"/>
    </row>
    <row r="60877" spans="3:3">
      <c r="C60877" s="1"/>
    </row>
    <row r="60878" spans="3:3">
      <c r="C60878" s="1"/>
    </row>
    <row r="60879" spans="3:3">
      <c r="C60879" s="1"/>
    </row>
    <row r="60880" spans="3:3">
      <c r="C60880" s="1"/>
    </row>
    <row r="60881" spans="3:3">
      <c r="C60881" s="1"/>
    </row>
    <row r="60882" spans="3:3">
      <c r="C60882" s="1"/>
    </row>
    <row r="60883" spans="3:3">
      <c r="C60883" s="1"/>
    </row>
    <row r="60884" spans="3:3">
      <c r="C60884" s="1"/>
    </row>
    <row r="60885" spans="3:3">
      <c r="C60885" s="1"/>
    </row>
    <row r="60886" spans="3:3">
      <c r="C60886" s="1"/>
    </row>
    <row r="60887" spans="3:3">
      <c r="C60887" s="1"/>
    </row>
    <row r="60888" spans="3:3">
      <c r="C60888" s="1"/>
    </row>
    <row r="60889" spans="3:3">
      <c r="C60889" s="1"/>
    </row>
    <row r="60890" spans="3:3">
      <c r="C60890" s="1"/>
    </row>
    <row r="60891" spans="3:3">
      <c r="C60891" s="1"/>
    </row>
    <row r="60892" spans="3:3">
      <c r="C60892" s="1"/>
    </row>
    <row r="60893" spans="3:3">
      <c r="C60893" s="1"/>
    </row>
    <row r="60894" spans="3:3">
      <c r="C60894" s="1"/>
    </row>
    <row r="60895" spans="3:3">
      <c r="C60895" s="1"/>
    </row>
    <row r="60896" spans="3:3">
      <c r="C60896" s="1"/>
    </row>
    <row r="60897" spans="3:3">
      <c r="C60897" s="1"/>
    </row>
    <row r="60898" spans="3:3">
      <c r="C60898" s="1"/>
    </row>
    <row r="60899" spans="3:3">
      <c r="C60899" s="1"/>
    </row>
    <row r="60900" spans="3:3">
      <c r="C60900" s="1"/>
    </row>
    <row r="60901" spans="3:3">
      <c r="C60901" s="1"/>
    </row>
    <row r="60902" spans="3:3">
      <c r="C60902" s="1"/>
    </row>
    <row r="60903" spans="3:3">
      <c r="C60903" s="1"/>
    </row>
    <row r="60904" spans="3:3">
      <c r="C60904" s="1"/>
    </row>
    <row r="60905" spans="3:3">
      <c r="C60905" s="1"/>
    </row>
    <row r="60906" spans="3:3">
      <c r="C60906" s="1"/>
    </row>
    <row r="60907" spans="3:3">
      <c r="C60907" s="1"/>
    </row>
    <row r="60908" spans="3:3">
      <c r="C60908" s="1"/>
    </row>
    <row r="60909" spans="3:3">
      <c r="C60909" s="1"/>
    </row>
    <row r="60910" spans="3:3">
      <c r="C60910" s="1"/>
    </row>
    <row r="60911" spans="3:3">
      <c r="C60911" s="1"/>
    </row>
    <row r="60912" spans="3:3">
      <c r="C60912" s="1"/>
    </row>
    <row r="60913" spans="3:3">
      <c r="C60913" s="1"/>
    </row>
    <row r="60914" spans="3:3">
      <c r="C60914" s="1"/>
    </row>
    <row r="60915" spans="3:3">
      <c r="C60915" s="1"/>
    </row>
    <row r="60916" spans="3:3">
      <c r="C60916" s="1"/>
    </row>
    <row r="60917" spans="3:3">
      <c r="C60917" s="1"/>
    </row>
    <row r="60918" spans="3:3">
      <c r="C60918" s="1"/>
    </row>
    <row r="60919" spans="3:3">
      <c r="C60919" s="1"/>
    </row>
    <row r="60920" spans="3:3">
      <c r="C60920" s="1"/>
    </row>
    <row r="60921" spans="3:3">
      <c r="C60921" s="1"/>
    </row>
    <row r="60922" spans="3:3">
      <c r="C60922" s="1"/>
    </row>
    <row r="60923" spans="3:3">
      <c r="C60923" s="1"/>
    </row>
    <row r="60924" spans="3:3">
      <c r="C60924" s="1"/>
    </row>
    <row r="60925" spans="3:3">
      <c r="C60925" s="1"/>
    </row>
    <row r="60926" spans="3:3">
      <c r="C60926" s="1"/>
    </row>
    <row r="60927" spans="3:3">
      <c r="C60927" s="1"/>
    </row>
    <row r="60928" spans="3:3">
      <c r="C60928" s="1"/>
    </row>
    <row r="60929" spans="3:3">
      <c r="C60929" s="1"/>
    </row>
    <row r="60930" spans="3:3">
      <c r="C60930" s="1"/>
    </row>
    <row r="60931" spans="3:3">
      <c r="C60931" s="1"/>
    </row>
    <row r="60932" spans="3:3">
      <c r="C60932" s="1"/>
    </row>
    <row r="60933" spans="3:3">
      <c r="C60933" s="1"/>
    </row>
    <row r="60934" spans="3:3">
      <c r="C60934" s="1"/>
    </row>
    <row r="60935" spans="3:3">
      <c r="C60935" s="1"/>
    </row>
    <row r="60936" spans="3:3">
      <c r="C60936" s="1"/>
    </row>
    <row r="60937" spans="3:3">
      <c r="C60937" s="1"/>
    </row>
    <row r="60938" spans="3:3">
      <c r="C60938" s="1"/>
    </row>
    <row r="60939" spans="3:3">
      <c r="C60939" s="1"/>
    </row>
    <row r="60940" spans="3:3">
      <c r="C60940" s="1"/>
    </row>
    <row r="60941" spans="3:3">
      <c r="C60941" s="1"/>
    </row>
    <row r="60942" spans="3:3">
      <c r="C60942" s="1"/>
    </row>
    <row r="60943" spans="3:3">
      <c r="C60943" s="1"/>
    </row>
    <row r="60944" spans="3:3">
      <c r="C60944" s="1"/>
    </row>
    <row r="60945" spans="3:3">
      <c r="C60945" s="1"/>
    </row>
    <row r="60946" spans="3:3">
      <c r="C60946" s="1"/>
    </row>
    <row r="60947" spans="3:3">
      <c r="C60947" s="1"/>
    </row>
    <row r="60948" spans="3:3">
      <c r="C60948" s="1"/>
    </row>
    <row r="60949" spans="3:3">
      <c r="C60949" s="1"/>
    </row>
    <row r="60950" spans="3:3">
      <c r="C60950" s="1"/>
    </row>
    <row r="60951" spans="3:3">
      <c r="C60951" s="1"/>
    </row>
    <row r="60952" spans="3:3">
      <c r="C60952" s="1"/>
    </row>
    <row r="60953" spans="3:3">
      <c r="C60953" s="1"/>
    </row>
    <row r="60954" spans="3:3">
      <c r="C60954" s="1"/>
    </row>
    <row r="60955" spans="3:3">
      <c r="C60955" s="1"/>
    </row>
    <row r="60956" spans="3:3">
      <c r="C60956" s="1"/>
    </row>
    <row r="60957" spans="3:3">
      <c r="C60957" s="1"/>
    </row>
    <row r="60958" spans="3:3">
      <c r="C60958" s="1"/>
    </row>
    <row r="60959" spans="3:3">
      <c r="C60959" s="1"/>
    </row>
    <row r="60960" spans="3:3">
      <c r="C60960" s="1"/>
    </row>
    <row r="60961" spans="3:3">
      <c r="C60961" s="1"/>
    </row>
    <row r="60962" spans="3:3">
      <c r="C60962" s="1"/>
    </row>
    <row r="60963" spans="3:3">
      <c r="C60963" s="1"/>
    </row>
    <row r="60964" spans="3:3">
      <c r="C60964" s="1"/>
    </row>
    <row r="60965" spans="3:3">
      <c r="C60965" s="1"/>
    </row>
    <row r="60966" spans="3:3">
      <c r="C60966" s="1"/>
    </row>
    <row r="60967" spans="3:3">
      <c r="C60967" s="1"/>
    </row>
    <row r="60968" spans="3:3">
      <c r="C60968" s="1"/>
    </row>
    <row r="60969" spans="3:3">
      <c r="C60969" s="1"/>
    </row>
    <row r="60970" spans="3:3">
      <c r="C60970" s="1"/>
    </row>
    <row r="60971" spans="3:3">
      <c r="C60971" s="1"/>
    </row>
    <row r="60972" spans="3:3">
      <c r="C60972" s="1"/>
    </row>
    <row r="60973" spans="3:3">
      <c r="C60973" s="1"/>
    </row>
    <row r="60974" spans="3:3">
      <c r="C60974" s="1"/>
    </row>
    <row r="60975" spans="3:3">
      <c r="C60975" s="1"/>
    </row>
    <row r="60976" spans="3:3">
      <c r="C60976" s="1"/>
    </row>
    <row r="60977" spans="3:3">
      <c r="C60977" s="1"/>
    </row>
    <row r="60978" spans="3:3">
      <c r="C60978" s="1"/>
    </row>
    <row r="60979" spans="3:3">
      <c r="C60979" s="1"/>
    </row>
    <row r="60980" spans="3:3">
      <c r="C60980" s="1"/>
    </row>
    <row r="60981" spans="3:3">
      <c r="C60981" s="1"/>
    </row>
    <row r="60982" spans="3:3">
      <c r="C60982" s="1"/>
    </row>
    <row r="60983" spans="3:3">
      <c r="C60983" s="1"/>
    </row>
    <row r="60984" spans="3:3">
      <c r="C60984" s="1"/>
    </row>
    <row r="60985" spans="3:3">
      <c r="C60985" s="1"/>
    </row>
    <row r="60986" spans="3:3">
      <c r="C60986" s="1"/>
    </row>
    <row r="60987" spans="3:3">
      <c r="C60987" s="1"/>
    </row>
    <row r="60988" spans="3:3">
      <c r="C60988" s="1"/>
    </row>
    <row r="60989" spans="3:3">
      <c r="C60989" s="1"/>
    </row>
    <row r="60990" spans="3:3">
      <c r="C60990" s="1"/>
    </row>
    <row r="60991" spans="3:3">
      <c r="C60991" s="1"/>
    </row>
    <row r="60992" spans="3:3">
      <c r="C60992" s="1"/>
    </row>
    <row r="60993" spans="3:3">
      <c r="C60993" s="1"/>
    </row>
    <row r="60994" spans="3:3">
      <c r="C60994" s="1"/>
    </row>
    <row r="60995" spans="3:3">
      <c r="C60995" s="1"/>
    </row>
    <row r="60996" spans="3:3">
      <c r="C60996" s="1"/>
    </row>
    <row r="60997" spans="3:3">
      <c r="C60997" s="1"/>
    </row>
    <row r="60998" spans="3:3">
      <c r="C60998" s="1"/>
    </row>
    <row r="60999" spans="3:3">
      <c r="C60999" s="1"/>
    </row>
    <row r="61000" spans="3:3">
      <c r="C61000" s="1"/>
    </row>
    <row r="61001" spans="3:3">
      <c r="C61001" s="1"/>
    </row>
    <row r="61002" spans="3:3">
      <c r="C61002" s="1"/>
    </row>
    <row r="61003" spans="3:3">
      <c r="C61003" s="1"/>
    </row>
    <row r="61004" spans="3:3">
      <c r="C61004" s="1"/>
    </row>
    <row r="61005" spans="3:3">
      <c r="C61005" s="1"/>
    </row>
    <row r="61006" spans="3:3">
      <c r="C61006" s="1"/>
    </row>
    <row r="61007" spans="3:3">
      <c r="C61007" s="1"/>
    </row>
    <row r="61008" spans="3:3">
      <c r="C61008" s="1"/>
    </row>
    <row r="61009" spans="3:3">
      <c r="C61009" s="1"/>
    </row>
    <row r="61010" spans="3:3">
      <c r="C61010" s="1"/>
    </row>
    <row r="61011" spans="3:3">
      <c r="C61011" s="1"/>
    </row>
    <row r="61012" spans="3:3">
      <c r="C61012" s="1"/>
    </row>
    <row r="61013" spans="3:3">
      <c r="C61013" s="1"/>
    </row>
    <row r="61014" spans="3:3">
      <c r="C61014" s="1"/>
    </row>
    <row r="61015" spans="3:3">
      <c r="C61015" s="1"/>
    </row>
    <row r="61016" spans="3:3">
      <c r="C61016" s="1"/>
    </row>
    <row r="61017" spans="3:3">
      <c r="C61017" s="1"/>
    </row>
    <row r="61018" spans="3:3">
      <c r="C61018" s="1"/>
    </row>
    <row r="61019" spans="3:3">
      <c r="C61019" s="1"/>
    </row>
    <row r="61020" spans="3:3">
      <c r="C61020" s="1"/>
    </row>
    <row r="61021" spans="3:3">
      <c r="C61021" s="1"/>
    </row>
    <row r="61022" spans="3:3">
      <c r="C61022" s="1"/>
    </row>
    <row r="61023" spans="3:3">
      <c r="C61023" s="1"/>
    </row>
    <row r="61024" spans="3:3">
      <c r="C61024" s="1"/>
    </row>
    <row r="61025" spans="3:3">
      <c r="C61025" s="1"/>
    </row>
    <row r="61026" spans="3:3">
      <c r="C61026" s="1"/>
    </row>
    <row r="61027" spans="3:3">
      <c r="C61027" s="1"/>
    </row>
    <row r="61028" spans="3:3">
      <c r="C61028" s="1"/>
    </row>
    <row r="61029" spans="3:3">
      <c r="C61029" s="1"/>
    </row>
    <row r="61030" spans="3:3">
      <c r="C61030" s="1"/>
    </row>
    <row r="61031" spans="3:3">
      <c r="C61031" s="1"/>
    </row>
    <row r="61032" spans="3:3">
      <c r="C61032" s="1"/>
    </row>
    <row r="61033" spans="3:3">
      <c r="C61033" s="1"/>
    </row>
    <row r="61034" spans="3:3">
      <c r="C61034" s="1"/>
    </row>
    <row r="61035" spans="3:3">
      <c r="C61035" s="1"/>
    </row>
    <row r="61036" spans="3:3">
      <c r="C61036" s="1"/>
    </row>
    <row r="61037" spans="3:3">
      <c r="C61037" s="1"/>
    </row>
    <row r="61038" spans="3:3">
      <c r="C61038" s="1"/>
    </row>
    <row r="61039" spans="3:3">
      <c r="C61039" s="1"/>
    </row>
    <row r="61040" spans="3:3">
      <c r="C61040" s="1"/>
    </row>
    <row r="61041" spans="3:3">
      <c r="C61041" s="1"/>
    </row>
    <row r="61042" spans="3:3">
      <c r="C61042" s="1"/>
    </row>
    <row r="61043" spans="3:3">
      <c r="C61043" s="1"/>
    </row>
    <row r="61044" spans="3:3">
      <c r="C61044" s="1"/>
    </row>
    <row r="61045" spans="3:3">
      <c r="C61045" s="1"/>
    </row>
    <row r="61046" spans="3:3">
      <c r="C61046" s="1"/>
    </row>
    <row r="61047" spans="3:3">
      <c r="C61047" s="1"/>
    </row>
    <row r="61048" spans="3:3">
      <c r="C61048" s="1"/>
    </row>
    <row r="61049" spans="3:3">
      <c r="C61049" s="1"/>
    </row>
    <row r="61050" spans="3:3">
      <c r="C61050" s="1"/>
    </row>
    <row r="61051" spans="3:3">
      <c r="C61051" s="1"/>
    </row>
    <row r="61052" spans="3:3">
      <c r="C61052" s="1"/>
    </row>
    <row r="61053" spans="3:3">
      <c r="C61053" s="1"/>
    </row>
    <row r="61054" spans="3:3">
      <c r="C61054" s="1"/>
    </row>
    <row r="61055" spans="3:3">
      <c r="C61055" s="1"/>
    </row>
    <row r="61056" spans="3:3">
      <c r="C61056" s="1"/>
    </row>
    <row r="61057" spans="3:3">
      <c r="C61057" s="1"/>
    </row>
    <row r="61058" spans="3:3">
      <c r="C61058" s="1"/>
    </row>
    <row r="61059" spans="3:3">
      <c r="C61059" s="1"/>
    </row>
    <row r="61060" spans="3:3">
      <c r="C61060" s="1"/>
    </row>
    <row r="61061" spans="3:3">
      <c r="C61061" s="1"/>
    </row>
    <row r="61062" spans="3:3">
      <c r="C61062" s="1"/>
    </row>
    <row r="61063" spans="3:3">
      <c r="C61063" s="1"/>
    </row>
    <row r="61064" spans="3:3">
      <c r="C61064" s="1"/>
    </row>
    <row r="61065" spans="3:3">
      <c r="C61065" s="1"/>
    </row>
    <row r="61066" spans="3:3">
      <c r="C61066" s="1"/>
    </row>
    <row r="61067" spans="3:3">
      <c r="C61067" s="1"/>
    </row>
    <row r="61068" spans="3:3">
      <c r="C61068" s="1"/>
    </row>
    <row r="61069" spans="3:3">
      <c r="C61069" s="1"/>
    </row>
    <row r="61070" spans="3:3">
      <c r="C61070" s="1"/>
    </row>
    <row r="61071" spans="3:3">
      <c r="C61071" s="1"/>
    </row>
    <row r="61072" spans="3:3">
      <c r="C61072" s="1"/>
    </row>
    <row r="61073" spans="3:3">
      <c r="C61073" s="1"/>
    </row>
    <row r="61074" spans="3:3">
      <c r="C61074" s="1"/>
    </row>
    <row r="61075" spans="3:3">
      <c r="C61075" s="1"/>
    </row>
    <row r="61076" spans="3:3">
      <c r="C61076" s="1"/>
    </row>
    <row r="61077" spans="3:3">
      <c r="C61077" s="1"/>
    </row>
    <row r="61078" spans="3:3">
      <c r="C61078" s="1"/>
    </row>
    <row r="61079" spans="3:3">
      <c r="C61079" s="1"/>
    </row>
    <row r="61080" spans="3:3">
      <c r="C61080" s="1"/>
    </row>
    <row r="61081" spans="3:3">
      <c r="C61081" s="1"/>
    </row>
    <row r="61082" spans="3:3">
      <c r="C61082" s="1"/>
    </row>
    <row r="61083" spans="3:3">
      <c r="C61083" s="1"/>
    </row>
    <row r="61084" spans="3:3">
      <c r="C61084" s="1"/>
    </row>
    <row r="61085" spans="3:3">
      <c r="C61085" s="1"/>
    </row>
    <row r="61086" spans="3:3">
      <c r="C61086" s="1"/>
    </row>
    <row r="61087" spans="3:3">
      <c r="C61087" s="1"/>
    </row>
    <row r="61088" spans="3:3">
      <c r="C61088" s="1"/>
    </row>
    <row r="61089" spans="3:3">
      <c r="C61089" s="1"/>
    </row>
    <row r="61090" spans="3:3">
      <c r="C61090" s="1"/>
    </row>
    <row r="61091" spans="3:3">
      <c r="C61091" s="1"/>
    </row>
    <row r="61092" spans="3:3">
      <c r="C61092" s="1"/>
    </row>
    <row r="61093" spans="3:3">
      <c r="C61093" s="1"/>
    </row>
    <row r="61094" spans="3:3">
      <c r="C61094" s="1"/>
    </row>
    <row r="61095" spans="3:3">
      <c r="C61095" s="1"/>
    </row>
    <row r="61096" spans="3:3">
      <c r="C61096" s="1"/>
    </row>
    <row r="61097" spans="3:3">
      <c r="C61097" s="1"/>
    </row>
    <row r="61098" spans="3:3">
      <c r="C61098" s="1"/>
    </row>
    <row r="61099" spans="3:3">
      <c r="C61099" s="1"/>
    </row>
    <row r="61100" spans="3:3">
      <c r="C61100" s="1"/>
    </row>
    <row r="61101" spans="3:3">
      <c r="C61101" s="1"/>
    </row>
    <row r="61102" spans="3:3">
      <c r="C61102" s="1"/>
    </row>
    <row r="61103" spans="3:3">
      <c r="C61103" s="1"/>
    </row>
    <row r="61104" spans="3:3">
      <c r="C61104" s="1"/>
    </row>
    <row r="61105" spans="3:3">
      <c r="C61105" s="1"/>
    </row>
    <row r="61106" spans="3:3">
      <c r="C61106" s="1"/>
    </row>
    <row r="61107" spans="3:3">
      <c r="C61107" s="1"/>
    </row>
    <row r="61108" spans="3:3">
      <c r="C61108" s="1"/>
    </row>
    <row r="61109" spans="3:3">
      <c r="C61109" s="1"/>
    </row>
    <row r="61110" spans="3:3">
      <c r="C61110" s="1"/>
    </row>
    <row r="61111" spans="3:3">
      <c r="C61111" s="1"/>
    </row>
    <row r="61112" spans="3:3">
      <c r="C61112" s="1"/>
    </row>
    <row r="61113" spans="3:3">
      <c r="C61113" s="1"/>
    </row>
    <row r="61114" spans="3:3">
      <c r="C61114" s="1"/>
    </row>
    <row r="61115" spans="3:3">
      <c r="C61115" s="1"/>
    </row>
    <row r="61116" spans="3:3">
      <c r="C61116" s="1"/>
    </row>
    <row r="61117" spans="3:3">
      <c r="C61117" s="1"/>
    </row>
    <row r="61118" spans="3:3">
      <c r="C61118" s="1"/>
    </row>
    <row r="61119" spans="3:3">
      <c r="C61119" s="1"/>
    </row>
    <row r="61120" spans="3:3">
      <c r="C61120" s="1"/>
    </row>
    <row r="61121" spans="3:3">
      <c r="C61121" s="1"/>
    </row>
    <row r="61122" spans="3:3">
      <c r="C61122" s="1"/>
    </row>
    <row r="61123" spans="3:3">
      <c r="C61123" s="1"/>
    </row>
    <row r="61124" spans="3:3">
      <c r="C61124" s="1"/>
    </row>
    <row r="61125" spans="3:3">
      <c r="C61125" s="1"/>
    </row>
    <row r="61126" spans="3:3">
      <c r="C61126" s="1"/>
    </row>
    <row r="61127" spans="3:3">
      <c r="C61127" s="1"/>
    </row>
    <row r="61128" spans="3:3">
      <c r="C61128" s="1"/>
    </row>
    <row r="61129" spans="3:3">
      <c r="C61129" s="1"/>
    </row>
    <row r="61130" spans="3:3">
      <c r="C61130" s="1"/>
    </row>
    <row r="61131" spans="3:3">
      <c r="C61131" s="1"/>
    </row>
    <row r="61132" spans="3:3">
      <c r="C61132" s="1"/>
    </row>
    <row r="61133" spans="3:3">
      <c r="C61133" s="1"/>
    </row>
    <row r="61134" spans="3:3">
      <c r="C61134" s="1"/>
    </row>
    <row r="61135" spans="3:3">
      <c r="C61135" s="1"/>
    </row>
    <row r="61136" spans="3:3">
      <c r="C61136" s="1"/>
    </row>
    <row r="61137" spans="3:3">
      <c r="C61137" s="1"/>
    </row>
    <row r="61138" spans="3:3">
      <c r="C61138" s="1"/>
    </row>
    <row r="61139" spans="3:3">
      <c r="C61139" s="1"/>
    </row>
    <row r="61140" spans="3:3">
      <c r="C61140" s="1"/>
    </row>
    <row r="61141" spans="3:3">
      <c r="C61141" s="1"/>
    </row>
    <row r="61142" spans="3:3">
      <c r="C61142" s="1"/>
    </row>
    <row r="61143" spans="3:3">
      <c r="C61143" s="1"/>
    </row>
    <row r="61144" spans="3:3">
      <c r="C61144" s="1"/>
    </row>
    <row r="61145" spans="3:3">
      <c r="C61145" s="1"/>
    </row>
    <row r="61146" spans="3:3">
      <c r="C61146" s="1"/>
    </row>
    <row r="61147" spans="3:3">
      <c r="C61147" s="1"/>
    </row>
    <row r="61148" spans="3:3">
      <c r="C61148" s="1"/>
    </row>
    <row r="61149" spans="3:3">
      <c r="C61149" s="1"/>
    </row>
    <row r="61150" spans="3:3">
      <c r="C61150" s="1"/>
    </row>
    <row r="61151" spans="3:3">
      <c r="C61151" s="1"/>
    </row>
    <row r="61152" spans="3:3">
      <c r="C61152" s="1"/>
    </row>
    <row r="61153" spans="3:3">
      <c r="C61153" s="1"/>
    </row>
    <row r="61154" spans="3:3">
      <c r="C61154" s="1"/>
    </row>
    <row r="61155" spans="3:3">
      <c r="C61155" s="1"/>
    </row>
    <row r="61156" spans="3:3">
      <c r="C61156" s="1"/>
    </row>
    <row r="61157" spans="3:3">
      <c r="C61157" s="1"/>
    </row>
    <row r="61158" spans="3:3">
      <c r="C61158" s="1"/>
    </row>
    <row r="61159" spans="3:3">
      <c r="C61159" s="1"/>
    </row>
    <row r="61160" spans="3:3">
      <c r="C61160" s="1"/>
    </row>
    <row r="61161" spans="3:3">
      <c r="C61161" s="1"/>
    </row>
    <row r="61162" spans="3:3">
      <c r="C61162" s="1"/>
    </row>
    <row r="61163" spans="3:3">
      <c r="C61163" s="1"/>
    </row>
    <row r="61164" spans="3:3">
      <c r="C61164" s="1"/>
    </row>
    <row r="61165" spans="3:3">
      <c r="C61165" s="1"/>
    </row>
    <row r="61166" spans="3:3">
      <c r="C61166" s="1"/>
    </row>
    <row r="61167" spans="3:3">
      <c r="C61167" s="1"/>
    </row>
    <row r="61168" spans="3:3">
      <c r="C61168" s="1"/>
    </row>
    <row r="61169" spans="3:3">
      <c r="C61169" s="1"/>
    </row>
    <row r="61170" spans="3:3">
      <c r="C61170" s="1"/>
    </row>
    <row r="61171" spans="3:3">
      <c r="C61171" s="1"/>
    </row>
    <row r="61172" spans="3:3">
      <c r="C61172" s="1"/>
    </row>
    <row r="61173" spans="3:3">
      <c r="C61173" s="1"/>
    </row>
    <row r="61174" spans="3:3">
      <c r="C61174" s="1"/>
    </row>
    <row r="61175" spans="3:3">
      <c r="C61175" s="1"/>
    </row>
    <row r="61176" spans="3:3">
      <c r="C61176" s="1"/>
    </row>
    <row r="61177" spans="3:3">
      <c r="C61177" s="1"/>
    </row>
    <row r="61178" spans="3:3">
      <c r="C61178" s="1"/>
    </row>
    <row r="61179" spans="3:3">
      <c r="C61179" s="1"/>
    </row>
    <row r="61180" spans="3:3">
      <c r="C61180" s="1"/>
    </row>
    <row r="61181" spans="3:3">
      <c r="C61181" s="1"/>
    </row>
    <row r="61182" spans="3:3">
      <c r="C61182" s="1"/>
    </row>
    <row r="61183" spans="3:3">
      <c r="C61183" s="1"/>
    </row>
    <row r="61184" spans="3:3">
      <c r="C61184" s="1"/>
    </row>
    <row r="61185" spans="3:3">
      <c r="C61185" s="1"/>
    </row>
    <row r="61186" spans="3:3">
      <c r="C61186" s="1"/>
    </row>
    <row r="61187" spans="3:3">
      <c r="C61187" s="1"/>
    </row>
    <row r="61188" spans="3:3">
      <c r="C61188" s="1"/>
    </row>
    <row r="61189" spans="3:3">
      <c r="C61189" s="1"/>
    </row>
    <row r="61190" spans="3:3">
      <c r="C61190" s="1"/>
    </row>
    <row r="61191" spans="3:3">
      <c r="C61191" s="1"/>
    </row>
    <row r="61192" spans="3:3">
      <c r="C61192" s="1"/>
    </row>
    <row r="61193" spans="3:3">
      <c r="C61193" s="1"/>
    </row>
    <row r="61194" spans="3:3">
      <c r="C61194" s="1"/>
    </row>
    <row r="61195" spans="3:3">
      <c r="C61195" s="1"/>
    </row>
    <row r="61196" spans="3:3">
      <c r="C61196" s="1"/>
    </row>
    <row r="61197" spans="3:3">
      <c r="C61197" s="1"/>
    </row>
    <row r="61198" spans="3:3">
      <c r="C61198" s="1"/>
    </row>
    <row r="61199" spans="3:3">
      <c r="C61199" s="1"/>
    </row>
    <row r="61200" spans="3:3">
      <c r="C61200" s="1"/>
    </row>
    <row r="61201" spans="3:3">
      <c r="C61201" s="1"/>
    </row>
    <row r="61202" spans="3:3">
      <c r="C61202" s="1"/>
    </row>
    <row r="61203" spans="3:3">
      <c r="C61203" s="1"/>
    </row>
    <row r="61204" spans="3:3">
      <c r="C61204" s="1"/>
    </row>
    <row r="61205" spans="3:3">
      <c r="C61205" s="1"/>
    </row>
    <row r="61206" spans="3:3">
      <c r="C61206" s="1"/>
    </row>
    <row r="61207" spans="3:3">
      <c r="C61207" s="1"/>
    </row>
    <row r="61208" spans="3:3">
      <c r="C61208" s="1"/>
    </row>
    <row r="61209" spans="3:3">
      <c r="C61209" s="1"/>
    </row>
    <row r="61210" spans="3:3">
      <c r="C61210" s="1"/>
    </row>
    <row r="61211" spans="3:3">
      <c r="C61211" s="1"/>
    </row>
    <row r="61212" spans="3:3">
      <c r="C61212" s="1"/>
    </row>
    <row r="61213" spans="3:3">
      <c r="C61213" s="1"/>
    </row>
    <row r="61214" spans="3:3">
      <c r="C61214" s="1"/>
    </row>
    <row r="61215" spans="3:3">
      <c r="C61215" s="1"/>
    </row>
    <row r="61216" spans="3:3">
      <c r="C61216" s="1"/>
    </row>
    <row r="61217" spans="3:3">
      <c r="C61217" s="1"/>
    </row>
    <row r="61218" spans="3:3">
      <c r="C61218" s="1"/>
    </row>
    <row r="61219" spans="3:3">
      <c r="C61219" s="1"/>
    </row>
    <row r="61220" spans="3:3">
      <c r="C61220" s="1"/>
    </row>
    <row r="61221" spans="3:3">
      <c r="C61221" s="1"/>
    </row>
    <row r="61222" spans="3:3">
      <c r="C61222" s="1"/>
    </row>
    <row r="61223" spans="3:3">
      <c r="C61223" s="1"/>
    </row>
    <row r="61224" spans="3:3">
      <c r="C61224" s="1"/>
    </row>
    <row r="61225" spans="3:3">
      <c r="C61225" s="1"/>
    </row>
    <row r="61226" spans="3:3">
      <c r="C61226" s="1"/>
    </row>
    <row r="61227" spans="3:3">
      <c r="C61227" s="1"/>
    </row>
    <row r="61228" spans="3:3">
      <c r="C61228" s="1"/>
    </row>
    <row r="61229" spans="3:3">
      <c r="C61229" s="1"/>
    </row>
    <row r="61230" spans="3:3">
      <c r="C61230" s="1"/>
    </row>
    <row r="61231" spans="3:3">
      <c r="C61231" s="1"/>
    </row>
    <row r="61232" spans="3:3">
      <c r="C61232" s="1"/>
    </row>
    <row r="61233" spans="3:3">
      <c r="C61233" s="1"/>
    </row>
    <row r="61234" spans="3:3">
      <c r="C61234" s="1"/>
    </row>
    <row r="61235" spans="3:3">
      <c r="C61235" s="1"/>
    </row>
    <row r="61236" spans="3:3">
      <c r="C61236" s="1"/>
    </row>
    <row r="61237" spans="3:3">
      <c r="C61237" s="1"/>
    </row>
    <row r="61238" spans="3:3">
      <c r="C61238" s="1"/>
    </row>
    <row r="61239" spans="3:3">
      <c r="C61239" s="1"/>
    </row>
    <row r="61240" spans="3:3">
      <c r="C61240" s="1"/>
    </row>
    <row r="61241" spans="3:3">
      <c r="C61241" s="1"/>
    </row>
    <row r="61242" spans="3:3">
      <c r="C61242" s="1"/>
    </row>
    <row r="61243" spans="3:3">
      <c r="C61243" s="1"/>
    </row>
    <row r="61244" spans="3:3">
      <c r="C61244" s="1"/>
    </row>
    <row r="61245" spans="3:3">
      <c r="C61245" s="1"/>
    </row>
    <row r="61246" spans="3:3">
      <c r="C61246" s="1"/>
    </row>
    <row r="61247" spans="3:3">
      <c r="C61247" s="1"/>
    </row>
    <row r="61248" spans="3:3">
      <c r="C61248" s="1"/>
    </row>
    <row r="61249" spans="3:3">
      <c r="C61249" s="1"/>
    </row>
    <row r="61250" spans="3:3">
      <c r="C61250" s="1"/>
    </row>
    <row r="61251" spans="3:3">
      <c r="C61251" s="1"/>
    </row>
    <row r="61252" spans="3:3">
      <c r="C61252" s="1"/>
    </row>
    <row r="61253" spans="3:3">
      <c r="C61253" s="1"/>
    </row>
    <row r="61254" spans="3:3">
      <c r="C61254" s="1"/>
    </row>
    <row r="61255" spans="3:3">
      <c r="C61255" s="1"/>
    </row>
    <row r="61256" spans="3:3">
      <c r="C61256" s="1"/>
    </row>
    <row r="61257" spans="3:3">
      <c r="C61257" s="1"/>
    </row>
    <row r="61258" spans="3:3">
      <c r="C61258" s="1"/>
    </row>
    <row r="61259" spans="3:3">
      <c r="C61259" s="1"/>
    </row>
    <row r="61260" spans="3:3">
      <c r="C61260" s="1"/>
    </row>
    <row r="61261" spans="3:3">
      <c r="C61261" s="1"/>
    </row>
    <row r="61262" spans="3:3">
      <c r="C61262" s="1"/>
    </row>
    <row r="61263" spans="3:3">
      <c r="C61263" s="1"/>
    </row>
    <row r="61264" spans="3:3">
      <c r="C61264" s="1"/>
    </row>
    <row r="61265" spans="3:3">
      <c r="C61265" s="1"/>
    </row>
    <row r="61266" spans="3:3">
      <c r="C61266" s="1"/>
    </row>
    <row r="61267" spans="3:3">
      <c r="C61267" s="1"/>
    </row>
    <row r="61268" spans="3:3">
      <c r="C61268" s="1"/>
    </row>
    <row r="61269" spans="3:3">
      <c r="C61269" s="1"/>
    </row>
    <row r="61270" spans="3:3">
      <c r="C61270" s="1"/>
    </row>
    <row r="61271" spans="3:3">
      <c r="C61271" s="1"/>
    </row>
    <row r="61272" spans="3:3">
      <c r="C61272" s="1"/>
    </row>
    <row r="61273" spans="3:3">
      <c r="C61273" s="1"/>
    </row>
    <row r="61274" spans="3:3">
      <c r="C61274" s="1"/>
    </row>
    <row r="61275" spans="3:3">
      <c r="C61275" s="1"/>
    </row>
    <row r="61276" spans="3:3">
      <c r="C61276" s="1"/>
    </row>
    <row r="61277" spans="3:3">
      <c r="C61277" s="1"/>
    </row>
    <row r="61278" spans="3:3">
      <c r="C61278" s="1"/>
    </row>
    <row r="61279" spans="3:3">
      <c r="C61279" s="1"/>
    </row>
    <row r="61280" spans="3:3">
      <c r="C61280" s="1"/>
    </row>
    <row r="61281" spans="3:3">
      <c r="C61281" s="1"/>
    </row>
    <row r="61282" spans="3:3">
      <c r="C61282" s="1"/>
    </row>
    <row r="61283" spans="3:3">
      <c r="C61283" s="1"/>
    </row>
    <row r="61284" spans="3:3">
      <c r="C61284" s="1"/>
    </row>
    <row r="61285" spans="3:3">
      <c r="C61285" s="1"/>
    </row>
    <row r="61286" spans="3:3">
      <c r="C61286" s="1"/>
    </row>
    <row r="61287" spans="3:3">
      <c r="C61287" s="1"/>
    </row>
    <row r="61288" spans="3:3">
      <c r="C61288" s="1"/>
    </row>
    <row r="61289" spans="3:3">
      <c r="C61289" s="1"/>
    </row>
    <row r="61290" spans="3:3">
      <c r="C61290" s="1"/>
    </row>
    <row r="61291" spans="3:3">
      <c r="C61291" s="1"/>
    </row>
    <row r="61292" spans="3:3">
      <c r="C61292" s="1"/>
    </row>
    <row r="61293" spans="3:3">
      <c r="C61293" s="1"/>
    </row>
    <row r="61294" spans="3:3">
      <c r="C61294" s="1"/>
    </row>
    <row r="61295" spans="3:3">
      <c r="C61295" s="1"/>
    </row>
    <row r="61296" spans="3:3">
      <c r="C61296" s="1"/>
    </row>
    <row r="61297" spans="3:3">
      <c r="C61297" s="1"/>
    </row>
    <row r="61298" spans="3:3">
      <c r="C61298" s="1"/>
    </row>
    <row r="61299" spans="3:3">
      <c r="C61299" s="1"/>
    </row>
    <row r="61300" spans="3:3">
      <c r="C61300" s="1"/>
    </row>
    <row r="61301" spans="3:3">
      <c r="C61301" s="1"/>
    </row>
    <row r="61302" spans="3:3">
      <c r="C61302" s="1"/>
    </row>
    <row r="61303" spans="3:3">
      <c r="C61303" s="1"/>
    </row>
    <row r="61304" spans="3:3">
      <c r="C61304" s="1"/>
    </row>
    <row r="61305" spans="3:3">
      <c r="C61305" s="1"/>
    </row>
    <row r="61306" spans="3:3">
      <c r="C61306" s="1"/>
    </row>
    <row r="61307" spans="3:3">
      <c r="C61307" s="1"/>
    </row>
    <row r="61308" spans="3:3">
      <c r="C61308" s="1"/>
    </row>
    <row r="61309" spans="3:3">
      <c r="C61309" s="1"/>
    </row>
    <row r="61310" spans="3:3">
      <c r="C61310" s="1"/>
    </row>
    <row r="61311" spans="3:3">
      <c r="C61311" s="1"/>
    </row>
    <row r="61312" spans="3:3">
      <c r="C61312" s="1"/>
    </row>
    <row r="61313" spans="3:3">
      <c r="C61313" s="1"/>
    </row>
    <row r="61314" spans="3:3">
      <c r="C61314" s="1"/>
    </row>
    <row r="61315" spans="3:3">
      <c r="C61315" s="1"/>
    </row>
    <row r="61316" spans="3:3">
      <c r="C61316" s="1"/>
    </row>
    <row r="61317" spans="3:3">
      <c r="C61317" s="1"/>
    </row>
    <row r="61318" spans="3:3">
      <c r="C61318" s="1"/>
    </row>
    <row r="61319" spans="3:3">
      <c r="C61319" s="1"/>
    </row>
    <row r="61320" spans="3:3">
      <c r="C61320" s="1"/>
    </row>
    <row r="61321" spans="3:3">
      <c r="C61321" s="1"/>
    </row>
    <row r="61322" spans="3:3">
      <c r="C61322" s="1"/>
    </row>
    <row r="61323" spans="3:3">
      <c r="C61323" s="1"/>
    </row>
    <row r="61324" spans="3:3">
      <c r="C61324" s="1"/>
    </row>
    <row r="61325" spans="3:3">
      <c r="C61325" s="1"/>
    </row>
    <row r="61326" spans="3:3">
      <c r="C61326" s="1"/>
    </row>
    <row r="61327" spans="3:3">
      <c r="C61327" s="1"/>
    </row>
    <row r="61328" spans="3:3">
      <c r="C61328" s="1"/>
    </row>
    <row r="61329" spans="3:3">
      <c r="C61329" s="1"/>
    </row>
    <row r="61330" spans="3:3">
      <c r="C61330" s="1"/>
    </row>
    <row r="61331" spans="3:3">
      <c r="C61331" s="1"/>
    </row>
    <row r="61332" spans="3:3">
      <c r="C61332" s="1"/>
    </row>
    <row r="61333" spans="3:3">
      <c r="C61333" s="1"/>
    </row>
    <row r="61334" spans="3:3">
      <c r="C61334" s="1"/>
    </row>
    <row r="61335" spans="3:3">
      <c r="C61335" s="1"/>
    </row>
    <row r="61336" spans="3:3">
      <c r="C61336" s="1"/>
    </row>
    <row r="61337" spans="3:3">
      <c r="C61337" s="1"/>
    </row>
    <row r="61338" spans="3:3">
      <c r="C61338" s="1"/>
    </row>
    <row r="61339" spans="3:3">
      <c r="C61339" s="1"/>
    </row>
    <row r="61340" spans="3:3">
      <c r="C61340" s="1"/>
    </row>
    <row r="61341" spans="3:3">
      <c r="C61341" s="1"/>
    </row>
    <row r="61342" spans="3:3">
      <c r="C61342" s="1"/>
    </row>
    <row r="61343" spans="3:3">
      <c r="C61343" s="1"/>
    </row>
    <row r="61344" spans="3:3">
      <c r="C61344" s="1"/>
    </row>
    <row r="61345" spans="3:3">
      <c r="C61345" s="1"/>
    </row>
    <row r="61346" spans="3:3">
      <c r="C61346" s="1"/>
    </row>
    <row r="61347" spans="3:3">
      <c r="C61347" s="1"/>
    </row>
    <row r="61348" spans="3:3">
      <c r="C61348" s="1"/>
    </row>
    <row r="61349" spans="3:3">
      <c r="C61349" s="1"/>
    </row>
    <row r="61350" spans="3:3">
      <c r="C61350" s="1"/>
    </row>
    <row r="61351" spans="3:3">
      <c r="C61351" s="1"/>
    </row>
    <row r="61352" spans="3:3">
      <c r="C61352" s="1"/>
    </row>
    <row r="61353" spans="3:3">
      <c r="C61353" s="1"/>
    </row>
    <row r="61354" spans="3:3">
      <c r="C61354" s="1"/>
    </row>
    <row r="61355" spans="3:3">
      <c r="C61355" s="1"/>
    </row>
    <row r="61356" spans="3:3">
      <c r="C61356" s="1"/>
    </row>
    <row r="61357" spans="3:3">
      <c r="C61357" s="1"/>
    </row>
    <row r="61358" spans="3:3">
      <c r="C61358" s="1"/>
    </row>
    <row r="61359" spans="3:3">
      <c r="C61359" s="1"/>
    </row>
    <row r="61360" spans="3:3">
      <c r="C61360" s="1"/>
    </row>
    <row r="61361" spans="3:3">
      <c r="C61361" s="1"/>
    </row>
    <row r="61362" spans="3:3">
      <c r="C61362" s="1"/>
    </row>
    <row r="61363" spans="3:3">
      <c r="C61363" s="1"/>
    </row>
    <row r="61364" spans="3:3">
      <c r="C61364" s="1"/>
    </row>
    <row r="61365" spans="3:3">
      <c r="C61365" s="1"/>
    </row>
    <row r="61366" spans="3:3">
      <c r="C61366" s="1"/>
    </row>
    <row r="61367" spans="3:3">
      <c r="C61367" s="1"/>
    </row>
    <row r="61368" spans="3:3">
      <c r="C61368" s="1"/>
    </row>
    <row r="61369" spans="3:3">
      <c r="C61369" s="1"/>
    </row>
    <row r="61370" spans="3:3">
      <c r="C61370" s="1"/>
    </row>
    <row r="61371" spans="3:3">
      <c r="C61371" s="1"/>
    </row>
    <row r="61372" spans="3:3">
      <c r="C61372" s="1"/>
    </row>
    <row r="61373" spans="3:3">
      <c r="C61373" s="1"/>
    </row>
    <row r="61374" spans="3:3">
      <c r="C61374" s="1"/>
    </row>
    <row r="61375" spans="3:3">
      <c r="C61375" s="1"/>
    </row>
    <row r="61376" spans="3:3">
      <c r="C61376" s="1"/>
    </row>
    <row r="61377" spans="3:3">
      <c r="C61377" s="1"/>
    </row>
    <row r="61378" spans="3:3">
      <c r="C61378" s="1"/>
    </row>
    <row r="61379" spans="3:3">
      <c r="C61379" s="1"/>
    </row>
    <row r="61380" spans="3:3">
      <c r="C61380" s="1"/>
    </row>
    <row r="61381" spans="3:3">
      <c r="C61381" s="1"/>
    </row>
    <row r="61382" spans="3:3">
      <c r="C61382" s="1"/>
    </row>
    <row r="61383" spans="3:3">
      <c r="C61383" s="1"/>
    </row>
    <row r="61384" spans="3:3">
      <c r="C61384" s="1"/>
    </row>
    <row r="61385" spans="3:3">
      <c r="C61385" s="1"/>
    </row>
    <row r="61386" spans="3:3">
      <c r="C61386" s="1"/>
    </row>
    <row r="61387" spans="3:3">
      <c r="C61387" s="1"/>
    </row>
    <row r="61388" spans="3:3">
      <c r="C61388" s="1"/>
    </row>
    <row r="61389" spans="3:3">
      <c r="C61389" s="1"/>
    </row>
    <row r="61390" spans="3:3">
      <c r="C61390" s="1"/>
    </row>
    <row r="61391" spans="3:3">
      <c r="C61391" s="1"/>
    </row>
    <row r="61392" spans="3:3">
      <c r="C61392" s="1"/>
    </row>
    <row r="61393" spans="3:3">
      <c r="C61393" s="1"/>
    </row>
    <row r="61394" spans="3:3">
      <c r="C61394" s="1"/>
    </row>
    <row r="61395" spans="3:3">
      <c r="C61395" s="1"/>
    </row>
    <row r="61396" spans="3:3">
      <c r="C61396" s="1"/>
    </row>
    <row r="61397" spans="3:3">
      <c r="C61397" s="1"/>
    </row>
    <row r="61398" spans="3:3">
      <c r="C61398" s="1"/>
    </row>
    <row r="61399" spans="3:3">
      <c r="C61399" s="1"/>
    </row>
    <row r="61400" spans="3:3">
      <c r="C61400" s="1"/>
    </row>
    <row r="61401" spans="3:3">
      <c r="C61401" s="1"/>
    </row>
    <row r="61402" spans="3:3">
      <c r="C61402" s="1"/>
    </row>
    <row r="61403" spans="3:3">
      <c r="C61403" s="1"/>
    </row>
    <row r="61404" spans="3:3">
      <c r="C61404" s="1"/>
    </row>
    <row r="61405" spans="3:3">
      <c r="C61405" s="1"/>
    </row>
    <row r="61406" spans="3:3">
      <c r="C61406" s="1"/>
    </row>
    <row r="61407" spans="3:3">
      <c r="C61407" s="1"/>
    </row>
    <row r="61408" spans="3:3">
      <c r="C61408" s="1"/>
    </row>
    <row r="61409" spans="3:3">
      <c r="C61409" s="1"/>
    </row>
    <row r="61410" spans="3:3">
      <c r="C61410" s="1"/>
    </row>
    <row r="61411" spans="3:3">
      <c r="C61411" s="1"/>
    </row>
    <row r="61412" spans="3:3">
      <c r="C61412" s="1"/>
    </row>
    <row r="61413" spans="3:3">
      <c r="C61413" s="1"/>
    </row>
    <row r="61414" spans="3:3">
      <c r="C61414" s="1"/>
    </row>
    <row r="61415" spans="3:3">
      <c r="C61415" s="1"/>
    </row>
    <row r="61416" spans="3:3">
      <c r="C61416" s="1"/>
    </row>
    <row r="61417" spans="3:3">
      <c r="C61417" s="1"/>
    </row>
    <row r="61418" spans="3:3">
      <c r="C61418" s="1"/>
    </row>
    <row r="61419" spans="3:3">
      <c r="C61419" s="1"/>
    </row>
    <row r="61420" spans="3:3">
      <c r="C61420" s="1"/>
    </row>
    <row r="61421" spans="3:3">
      <c r="C61421" s="1"/>
    </row>
    <row r="61422" spans="3:3">
      <c r="C61422" s="1"/>
    </row>
    <row r="61423" spans="3:3">
      <c r="C61423" s="1"/>
    </row>
    <row r="61424" spans="3:3">
      <c r="C61424" s="1"/>
    </row>
    <row r="61425" spans="3:3">
      <c r="C61425" s="1"/>
    </row>
    <row r="61426" spans="3:3">
      <c r="C61426" s="1"/>
    </row>
    <row r="61427" spans="3:3">
      <c r="C61427" s="1"/>
    </row>
    <row r="61428" spans="3:3">
      <c r="C61428" s="1"/>
    </row>
    <row r="61429" spans="3:3">
      <c r="C61429" s="1"/>
    </row>
    <row r="61430" spans="3:3">
      <c r="C61430" s="1"/>
    </row>
    <row r="61431" spans="3:3">
      <c r="C61431" s="1"/>
    </row>
    <row r="61432" spans="3:3">
      <c r="C61432" s="1"/>
    </row>
    <row r="61433" spans="3:3">
      <c r="C61433" s="1"/>
    </row>
    <row r="61434" spans="3:3">
      <c r="C61434" s="1"/>
    </row>
    <row r="61435" spans="3:3">
      <c r="C61435" s="1"/>
    </row>
    <row r="61436" spans="3:3">
      <c r="C61436" s="1"/>
    </row>
    <row r="61437" spans="3:3">
      <c r="C61437" s="1"/>
    </row>
    <row r="61438" spans="3:3">
      <c r="C61438" s="1"/>
    </row>
    <row r="61439" spans="3:3">
      <c r="C61439" s="1"/>
    </row>
    <row r="61440" spans="3:3">
      <c r="C61440" s="1"/>
    </row>
    <row r="61441" spans="3:3">
      <c r="C61441" s="1"/>
    </row>
    <row r="61442" spans="3:3">
      <c r="C61442" s="1"/>
    </row>
    <row r="61443" spans="3:3">
      <c r="C61443" s="1"/>
    </row>
    <row r="61444" spans="3:3">
      <c r="C61444" s="1"/>
    </row>
    <row r="61445" spans="3:3">
      <c r="C61445" s="1"/>
    </row>
    <row r="61446" spans="3:3">
      <c r="C61446" s="1"/>
    </row>
    <row r="61447" spans="3:3">
      <c r="C61447" s="1"/>
    </row>
    <row r="61448" spans="3:3">
      <c r="C61448" s="1"/>
    </row>
    <row r="61449" spans="3:3">
      <c r="C61449" s="1"/>
    </row>
    <row r="61450" spans="3:3">
      <c r="C61450" s="1"/>
    </row>
    <row r="61451" spans="3:3">
      <c r="C61451" s="1"/>
    </row>
    <row r="61452" spans="3:3">
      <c r="C61452" s="1"/>
    </row>
    <row r="61453" spans="3:3">
      <c r="C61453" s="1"/>
    </row>
    <row r="61454" spans="3:3">
      <c r="C61454" s="1"/>
    </row>
    <row r="61455" spans="3:3">
      <c r="C61455" s="1"/>
    </row>
    <row r="61456" spans="3:3">
      <c r="C61456" s="1"/>
    </row>
    <row r="61457" spans="3:3">
      <c r="C61457" s="1"/>
    </row>
    <row r="61458" spans="3:3">
      <c r="C61458" s="1"/>
    </row>
    <row r="61459" spans="3:3">
      <c r="C61459" s="1"/>
    </row>
    <row r="61460" spans="3:3">
      <c r="C61460" s="1"/>
    </row>
    <row r="61461" spans="3:3">
      <c r="C61461" s="1"/>
    </row>
    <row r="61462" spans="3:3">
      <c r="C61462" s="1"/>
    </row>
    <row r="61463" spans="3:3">
      <c r="C61463" s="1"/>
    </row>
    <row r="61464" spans="3:3">
      <c r="C61464" s="1"/>
    </row>
    <row r="61465" spans="3:3">
      <c r="C61465" s="1"/>
    </row>
    <row r="61466" spans="3:3">
      <c r="C61466" s="1"/>
    </row>
    <row r="61467" spans="3:3">
      <c r="C61467" s="1"/>
    </row>
    <row r="61468" spans="3:3">
      <c r="C61468" s="1"/>
    </row>
    <row r="61469" spans="3:3">
      <c r="C61469" s="1"/>
    </row>
    <row r="61470" spans="3:3">
      <c r="C61470" s="1"/>
    </row>
    <row r="61471" spans="3:3">
      <c r="C61471" s="1"/>
    </row>
    <row r="61472" spans="3:3">
      <c r="C61472" s="1"/>
    </row>
    <row r="61473" spans="3:3">
      <c r="C61473" s="1"/>
    </row>
    <row r="61474" spans="3:3">
      <c r="C61474" s="1"/>
    </row>
    <row r="61475" spans="3:3">
      <c r="C61475" s="1"/>
    </row>
    <row r="61476" spans="3:3">
      <c r="C61476" s="1"/>
    </row>
    <row r="61477" spans="3:3">
      <c r="C61477" s="1"/>
    </row>
    <row r="61478" spans="3:3">
      <c r="C61478" s="1"/>
    </row>
    <row r="61479" spans="3:3">
      <c r="C61479" s="1"/>
    </row>
    <row r="61480" spans="3:3">
      <c r="C61480" s="1"/>
    </row>
    <row r="61481" spans="3:3">
      <c r="C61481" s="1"/>
    </row>
    <row r="61482" spans="3:3">
      <c r="C61482" s="1"/>
    </row>
    <row r="61483" spans="3:3">
      <c r="C61483" s="1"/>
    </row>
    <row r="61484" spans="3:3">
      <c r="C61484" s="1"/>
    </row>
    <row r="61485" spans="3:3">
      <c r="C61485" s="1"/>
    </row>
    <row r="61486" spans="3:3">
      <c r="C61486" s="1"/>
    </row>
    <row r="61487" spans="3:3">
      <c r="C61487" s="1"/>
    </row>
    <row r="61488" spans="3:3">
      <c r="C61488" s="1"/>
    </row>
    <row r="61489" spans="3:3">
      <c r="C61489" s="1"/>
    </row>
    <row r="61490" spans="3:3">
      <c r="C61490" s="1"/>
    </row>
    <row r="61491" spans="3:3">
      <c r="C61491" s="1"/>
    </row>
    <row r="61492" spans="3:3">
      <c r="C61492" s="1"/>
    </row>
    <row r="61493" spans="3:3">
      <c r="C61493" s="1"/>
    </row>
    <row r="61494" spans="3:3">
      <c r="C61494" s="1"/>
    </row>
    <row r="61495" spans="3:3">
      <c r="C61495" s="1"/>
    </row>
    <row r="61496" spans="3:3">
      <c r="C61496" s="1"/>
    </row>
    <row r="61497" spans="3:3">
      <c r="C61497" s="1"/>
    </row>
    <row r="61498" spans="3:3">
      <c r="C61498" s="1"/>
    </row>
    <row r="61499" spans="3:3">
      <c r="C61499" s="1"/>
    </row>
    <row r="61500" spans="3:3">
      <c r="C61500" s="1"/>
    </row>
    <row r="61501" spans="3:3">
      <c r="C61501" s="1"/>
    </row>
    <row r="61502" spans="3:3">
      <c r="C61502" s="1"/>
    </row>
    <row r="61503" spans="3:3">
      <c r="C61503" s="1"/>
    </row>
    <row r="61504" spans="3:3">
      <c r="C61504" s="1"/>
    </row>
    <row r="61505" spans="3:3">
      <c r="C61505" s="1"/>
    </row>
    <row r="61506" spans="3:3">
      <c r="C61506" s="1"/>
    </row>
    <row r="61507" spans="3:3">
      <c r="C61507" s="1"/>
    </row>
    <row r="61508" spans="3:3">
      <c r="C61508" s="1"/>
    </row>
    <row r="61509" spans="3:3">
      <c r="C61509" s="1"/>
    </row>
    <row r="61510" spans="3:3">
      <c r="C61510" s="1"/>
    </row>
    <row r="61511" spans="3:3">
      <c r="C61511" s="1"/>
    </row>
    <row r="61512" spans="3:3">
      <c r="C61512" s="1"/>
    </row>
    <row r="61513" spans="3:3">
      <c r="C61513" s="1"/>
    </row>
    <row r="61514" spans="3:3">
      <c r="C61514" s="1"/>
    </row>
    <row r="61515" spans="3:3">
      <c r="C61515" s="1"/>
    </row>
    <row r="61516" spans="3:3">
      <c r="C61516" s="1"/>
    </row>
    <row r="61517" spans="3:3">
      <c r="C61517" s="1"/>
    </row>
    <row r="61518" spans="3:3">
      <c r="C61518" s="1"/>
    </row>
    <row r="61519" spans="3:3">
      <c r="C61519" s="1"/>
    </row>
    <row r="61520" spans="3:3">
      <c r="C61520" s="1"/>
    </row>
    <row r="61521" spans="3:3">
      <c r="C61521" s="1"/>
    </row>
    <row r="61522" spans="3:3">
      <c r="C61522" s="1"/>
    </row>
    <row r="61523" spans="3:3">
      <c r="C61523" s="1"/>
    </row>
    <row r="61524" spans="3:3">
      <c r="C61524" s="1"/>
    </row>
    <row r="61525" spans="3:3">
      <c r="C61525" s="1"/>
    </row>
    <row r="61526" spans="3:3">
      <c r="C61526" s="1"/>
    </row>
    <row r="61527" spans="3:3">
      <c r="C61527" s="1"/>
    </row>
    <row r="61528" spans="3:3">
      <c r="C61528" s="1"/>
    </row>
    <row r="61529" spans="3:3">
      <c r="C61529" s="1"/>
    </row>
    <row r="61530" spans="3:3">
      <c r="C61530" s="1"/>
    </row>
    <row r="61531" spans="3:3">
      <c r="C61531" s="1"/>
    </row>
    <row r="61532" spans="3:3">
      <c r="C61532" s="1"/>
    </row>
    <row r="61533" spans="3:3">
      <c r="C61533" s="1"/>
    </row>
    <row r="61534" spans="3:3">
      <c r="C61534" s="1"/>
    </row>
    <row r="61535" spans="3:3">
      <c r="C61535" s="1"/>
    </row>
    <row r="61536" spans="3:3">
      <c r="C61536" s="1"/>
    </row>
    <row r="61537" spans="3:3">
      <c r="C61537" s="1"/>
    </row>
    <row r="61538" spans="3:3">
      <c r="C61538" s="1"/>
    </row>
    <row r="61539" spans="3:3">
      <c r="C61539" s="1"/>
    </row>
    <row r="61540" spans="3:3">
      <c r="C61540" s="1"/>
    </row>
    <row r="61541" spans="3:3">
      <c r="C61541" s="1"/>
    </row>
    <row r="61542" spans="3:3">
      <c r="C61542" s="1"/>
    </row>
    <row r="61543" spans="3:3">
      <c r="C61543" s="1"/>
    </row>
    <row r="61544" spans="3:3">
      <c r="C61544" s="1"/>
    </row>
    <row r="61545" spans="3:3">
      <c r="C61545" s="1"/>
    </row>
    <row r="61546" spans="3:3">
      <c r="C61546" s="1"/>
    </row>
    <row r="61547" spans="3:3">
      <c r="C61547" s="1"/>
    </row>
    <row r="61548" spans="3:3">
      <c r="C61548" s="1"/>
    </row>
    <row r="61549" spans="3:3">
      <c r="C61549" s="1"/>
    </row>
    <row r="61550" spans="3:3">
      <c r="C61550" s="1"/>
    </row>
    <row r="61551" spans="3:3">
      <c r="C61551" s="1"/>
    </row>
    <row r="61552" spans="3:3">
      <c r="C61552" s="1"/>
    </row>
    <row r="61553" spans="3:3">
      <c r="C61553" s="1"/>
    </row>
    <row r="61554" spans="3:3">
      <c r="C61554" s="1"/>
    </row>
    <row r="61555" spans="3:3">
      <c r="C61555" s="1"/>
    </row>
    <row r="61556" spans="3:3">
      <c r="C61556" s="1"/>
    </row>
    <row r="61557" spans="3:3">
      <c r="C61557" s="1"/>
    </row>
    <row r="61558" spans="3:3">
      <c r="C61558" s="1"/>
    </row>
    <row r="61559" spans="3:3">
      <c r="C61559" s="1"/>
    </row>
    <row r="61560" spans="3:3">
      <c r="C61560" s="1"/>
    </row>
    <row r="61561" spans="3:3">
      <c r="C61561" s="1"/>
    </row>
    <row r="61562" spans="3:3">
      <c r="C61562" s="1"/>
    </row>
    <row r="61563" spans="3:3">
      <c r="C61563" s="1"/>
    </row>
    <row r="61564" spans="3:3">
      <c r="C61564" s="1"/>
    </row>
    <row r="61565" spans="3:3">
      <c r="C61565" s="1"/>
    </row>
    <row r="61566" spans="3:3">
      <c r="C61566" s="1"/>
    </row>
    <row r="61567" spans="3:3">
      <c r="C61567" s="1"/>
    </row>
    <row r="61568" spans="3:3">
      <c r="C61568" s="1"/>
    </row>
    <row r="61569" spans="3:3">
      <c r="C61569" s="1"/>
    </row>
    <row r="61570" spans="3:3">
      <c r="C61570" s="1"/>
    </row>
    <row r="61571" spans="3:3">
      <c r="C61571" s="1"/>
    </row>
    <row r="61572" spans="3:3">
      <c r="C61572" s="1"/>
    </row>
    <row r="61573" spans="3:3">
      <c r="C61573" s="1"/>
    </row>
    <row r="61574" spans="3:3">
      <c r="C61574" s="1"/>
    </row>
    <row r="61575" spans="3:3">
      <c r="C61575" s="1"/>
    </row>
    <row r="61576" spans="3:3">
      <c r="C61576" s="1"/>
    </row>
    <row r="61577" spans="3:3">
      <c r="C61577" s="1"/>
    </row>
    <row r="61578" spans="3:3">
      <c r="C61578" s="1"/>
    </row>
    <row r="61579" spans="3:3">
      <c r="C61579" s="1"/>
    </row>
    <row r="61580" spans="3:3">
      <c r="C61580" s="1"/>
    </row>
    <row r="61581" spans="3:3">
      <c r="C61581" s="1"/>
    </row>
    <row r="61582" spans="3:3">
      <c r="C61582" s="1"/>
    </row>
    <row r="61583" spans="3:3">
      <c r="C61583" s="1"/>
    </row>
    <row r="61584" spans="3:3">
      <c r="C61584" s="1"/>
    </row>
    <row r="61585" spans="3:3">
      <c r="C61585" s="1"/>
    </row>
    <row r="61586" spans="3:3">
      <c r="C61586" s="1"/>
    </row>
    <row r="61587" spans="3:3">
      <c r="C61587" s="1"/>
    </row>
    <row r="61588" spans="3:3">
      <c r="C61588" s="1"/>
    </row>
    <row r="61589" spans="3:3">
      <c r="C61589" s="1"/>
    </row>
    <row r="61590" spans="3:3">
      <c r="C61590" s="1"/>
    </row>
    <row r="61591" spans="3:3">
      <c r="C61591" s="1"/>
    </row>
    <row r="61592" spans="3:3">
      <c r="C61592" s="1"/>
    </row>
    <row r="61593" spans="3:3">
      <c r="C61593" s="1"/>
    </row>
    <row r="61594" spans="3:3">
      <c r="C61594" s="1"/>
    </row>
    <row r="61595" spans="3:3">
      <c r="C61595" s="1"/>
    </row>
    <row r="61596" spans="3:3">
      <c r="C61596" s="1"/>
    </row>
    <row r="61597" spans="3:3">
      <c r="C61597" s="1"/>
    </row>
    <row r="61598" spans="3:3">
      <c r="C61598" s="1"/>
    </row>
    <row r="61599" spans="3:3">
      <c r="C61599" s="1"/>
    </row>
    <row r="61600" spans="3:3">
      <c r="C61600" s="1"/>
    </row>
    <row r="61601" spans="3:3">
      <c r="C61601" s="1"/>
    </row>
    <row r="61602" spans="3:3">
      <c r="C61602" s="1"/>
    </row>
    <row r="61603" spans="3:3">
      <c r="C61603" s="1"/>
    </row>
    <row r="61604" spans="3:3">
      <c r="C61604" s="1"/>
    </row>
    <row r="61605" spans="3:3">
      <c r="C61605" s="1"/>
    </row>
    <row r="61606" spans="3:3">
      <c r="C61606" s="1"/>
    </row>
    <row r="61607" spans="3:3">
      <c r="C61607" s="1"/>
    </row>
    <row r="61608" spans="3:3">
      <c r="C61608" s="1"/>
    </row>
    <row r="61609" spans="3:3">
      <c r="C61609" s="1"/>
    </row>
    <row r="61610" spans="3:3">
      <c r="C61610" s="1"/>
    </row>
    <row r="61611" spans="3:3">
      <c r="C61611" s="1"/>
    </row>
    <row r="61612" spans="3:3">
      <c r="C61612" s="1"/>
    </row>
    <row r="61613" spans="3:3">
      <c r="C61613" s="1"/>
    </row>
    <row r="61614" spans="3:3">
      <c r="C61614" s="1"/>
    </row>
    <row r="61615" spans="3:3">
      <c r="C61615" s="1"/>
    </row>
    <row r="61616" spans="3:3">
      <c r="C61616" s="1"/>
    </row>
    <row r="61617" spans="3:3">
      <c r="C61617" s="1"/>
    </row>
    <row r="61618" spans="3:3">
      <c r="C61618" s="1"/>
    </row>
    <row r="61619" spans="3:3">
      <c r="C61619" s="1"/>
    </row>
    <row r="61620" spans="3:3">
      <c r="C61620" s="1"/>
    </row>
    <row r="61621" spans="3:3">
      <c r="C61621" s="1"/>
    </row>
    <row r="61622" spans="3:3">
      <c r="C61622" s="1"/>
    </row>
    <row r="61623" spans="3:3">
      <c r="C61623" s="1"/>
    </row>
    <row r="61624" spans="3:3">
      <c r="C61624" s="1"/>
    </row>
    <row r="61625" spans="3:3">
      <c r="C61625" s="1"/>
    </row>
    <row r="61626" spans="3:3">
      <c r="C61626" s="1"/>
    </row>
    <row r="61627" spans="3:3">
      <c r="C61627" s="1"/>
    </row>
    <row r="61628" spans="3:3">
      <c r="C61628" s="1"/>
    </row>
    <row r="61629" spans="3:3">
      <c r="C61629" s="1"/>
    </row>
    <row r="61630" spans="3:3">
      <c r="C61630" s="1"/>
    </row>
    <row r="61631" spans="3:3">
      <c r="C61631" s="1"/>
    </row>
    <row r="61632" spans="3:3">
      <c r="C61632" s="1"/>
    </row>
    <row r="61633" spans="3:3">
      <c r="C61633" s="1"/>
    </row>
    <row r="61634" spans="3:3">
      <c r="C61634" s="1"/>
    </row>
    <row r="61635" spans="3:3">
      <c r="C61635" s="1"/>
    </row>
    <row r="61636" spans="3:3">
      <c r="C61636" s="1"/>
    </row>
    <row r="61637" spans="3:3">
      <c r="C61637" s="1"/>
    </row>
    <row r="61638" spans="3:3">
      <c r="C61638" s="1"/>
    </row>
    <row r="61639" spans="3:3">
      <c r="C61639" s="1"/>
    </row>
    <row r="61640" spans="3:3">
      <c r="C61640" s="1"/>
    </row>
    <row r="61641" spans="3:3">
      <c r="C61641" s="1"/>
    </row>
    <row r="61642" spans="3:3">
      <c r="C61642" s="1"/>
    </row>
    <row r="61643" spans="3:3">
      <c r="C61643" s="1"/>
    </row>
    <row r="61644" spans="3:3">
      <c r="C61644" s="1"/>
    </row>
    <row r="61645" spans="3:3">
      <c r="C61645" s="1"/>
    </row>
    <row r="61646" spans="3:3">
      <c r="C61646" s="1"/>
    </row>
    <row r="61647" spans="3:3">
      <c r="C61647" s="1"/>
    </row>
    <row r="61648" spans="3:3">
      <c r="C61648" s="1"/>
    </row>
    <row r="61649" spans="3:3">
      <c r="C61649" s="1"/>
    </row>
    <row r="61650" spans="3:3">
      <c r="C61650" s="1"/>
    </row>
    <row r="61651" spans="3:3">
      <c r="C61651" s="1"/>
    </row>
    <row r="61652" spans="3:3">
      <c r="C61652" s="1"/>
    </row>
    <row r="61653" spans="3:3">
      <c r="C61653" s="1"/>
    </row>
    <row r="61654" spans="3:3">
      <c r="C61654" s="1"/>
    </row>
    <row r="61655" spans="3:3">
      <c r="C61655" s="1"/>
    </row>
    <row r="61656" spans="3:3">
      <c r="C61656" s="1"/>
    </row>
    <row r="61657" spans="3:3">
      <c r="C61657" s="1"/>
    </row>
    <row r="61658" spans="3:3">
      <c r="C61658" s="1"/>
    </row>
    <row r="61659" spans="3:3">
      <c r="C61659" s="1"/>
    </row>
    <row r="61660" spans="3:3">
      <c r="C61660" s="1"/>
    </row>
    <row r="61661" spans="3:3">
      <c r="C61661" s="1"/>
    </row>
    <row r="61662" spans="3:3">
      <c r="C61662" s="1"/>
    </row>
    <row r="61663" spans="3:3">
      <c r="C61663" s="1"/>
    </row>
    <row r="61664" spans="3:3">
      <c r="C61664" s="1"/>
    </row>
    <row r="61665" spans="3:3">
      <c r="C61665" s="1"/>
    </row>
    <row r="61666" spans="3:3">
      <c r="C61666" s="1"/>
    </row>
    <row r="61667" spans="3:3">
      <c r="C61667" s="1"/>
    </row>
    <row r="61668" spans="3:3">
      <c r="C61668" s="1"/>
    </row>
    <row r="61669" spans="3:3">
      <c r="C61669" s="1"/>
    </row>
    <row r="61670" spans="3:3">
      <c r="C61670" s="1"/>
    </row>
    <row r="61671" spans="3:3">
      <c r="C61671" s="1"/>
    </row>
    <row r="61672" spans="3:3">
      <c r="C61672" s="1"/>
    </row>
    <row r="61673" spans="3:3">
      <c r="C61673" s="1"/>
    </row>
    <row r="61674" spans="3:3">
      <c r="C61674" s="1"/>
    </row>
    <row r="61675" spans="3:3">
      <c r="C61675" s="1"/>
    </row>
    <row r="61676" spans="3:3">
      <c r="C61676" s="1"/>
    </row>
    <row r="61677" spans="3:3">
      <c r="C61677" s="1"/>
    </row>
    <row r="61678" spans="3:3">
      <c r="C61678" s="1"/>
    </row>
    <row r="61679" spans="3:3">
      <c r="C61679" s="1"/>
    </row>
    <row r="61680" spans="3:3">
      <c r="C61680" s="1"/>
    </row>
    <row r="61681" spans="3:3">
      <c r="C61681" s="1"/>
    </row>
    <row r="61682" spans="3:3">
      <c r="C61682" s="1"/>
    </row>
    <row r="61683" spans="3:3">
      <c r="C61683" s="1"/>
    </row>
    <row r="61684" spans="3:3">
      <c r="C61684" s="1"/>
    </row>
    <row r="61685" spans="3:3">
      <c r="C61685" s="1"/>
    </row>
    <row r="61686" spans="3:3">
      <c r="C61686" s="1"/>
    </row>
    <row r="61687" spans="3:3">
      <c r="C61687" s="1"/>
    </row>
    <row r="61688" spans="3:3">
      <c r="C61688" s="1"/>
    </row>
    <row r="61689" spans="3:3">
      <c r="C61689" s="1"/>
    </row>
    <row r="61690" spans="3:3">
      <c r="C61690" s="1"/>
    </row>
    <row r="61691" spans="3:3">
      <c r="C61691" s="1"/>
    </row>
    <row r="61692" spans="3:3">
      <c r="C61692" s="1"/>
    </row>
    <row r="61693" spans="3:3">
      <c r="C61693" s="1"/>
    </row>
    <row r="61694" spans="3:3">
      <c r="C61694" s="1"/>
    </row>
    <row r="61695" spans="3:3">
      <c r="C61695" s="1"/>
    </row>
    <row r="61696" spans="3:3">
      <c r="C61696" s="1"/>
    </row>
    <row r="61697" spans="3:3">
      <c r="C61697" s="1"/>
    </row>
    <row r="61698" spans="3:3">
      <c r="C61698" s="1"/>
    </row>
    <row r="61699" spans="3:3">
      <c r="C61699" s="1"/>
    </row>
    <row r="61700" spans="3:3">
      <c r="C61700" s="1"/>
    </row>
    <row r="61701" spans="3:3">
      <c r="C61701" s="1"/>
    </row>
    <row r="61702" spans="3:3">
      <c r="C61702" s="1"/>
    </row>
    <row r="61703" spans="3:3">
      <c r="C61703" s="1"/>
    </row>
    <row r="61704" spans="3:3">
      <c r="C61704" s="1"/>
    </row>
    <row r="61705" spans="3:3">
      <c r="C61705" s="1"/>
    </row>
    <row r="61706" spans="3:3">
      <c r="C61706" s="1"/>
    </row>
    <row r="61707" spans="3:3">
      <c r="C61707" s="1"/>
    </row>
    <row r="61708" spans="3:3">
      <c r="C61708" s="1"/>
    </row>
    <row r="61709" spans="3:3">
      <c r="C61709" s="1"/>
    </row>
    <row r="61710" spans="3:3">
      <c r="C61710" s="1"/>
    </row>
    <row r="61711" spans="3:3">
      <c r="C61711" s="1"/>
    </row>
    <row r="61712" spans="3:3">
      <c r="C61712" s="1"/>
    </row>
    <row r="61713" spans="3:3">
      <c r="C61713" s="1"/>
    </row>
    <row r="61714" spans="3:3">
      <c r="C61714" s="1"/>
    </row>
    <row r="61715" spans="3:3">
      <c r="C61715" s="1"/>
    </row>
    <row r="61716" spans="3:3">
      <c r="C61716" s="1"/>
    </row>
    <row r="61717" spans="3:3">
      <c r="C61717" s="1"/>
    </row>
    <row r="61718" spans="3:3">
      <c r="C61718" s="1"/>
    </row>
    <row r="61719" spans="3:3">
      <c r="C61719" s="1"/>
    </row>
    <row r="61720" spans="3:3">
      <c r="C61720" s="1"/>
    </row>
    <row r="61721" spans="3:3">
      <c r="C61721" s="1"/>
    </row>
    <row r="61722" spans="3:3">
      <c r="C61722" s="1"/>
    </row>
    <row r="61723" spans="3:3">
      <c r="C61723" s="1"/>
    </row>
    <row r="61724" spans="3:3">
      <c r="C61724" s="1"/>
    </row>
    <row r="61725" spans="3:3">
      <c r="C61725" s="1"/>
    </row>
    <row r="61726" spans="3:3">
      <c r="C61726" s="1"/>
    </row>
    <row r="61727" spans="3:3">
      <c r="C61727" s="1"/>
    </row>
    <row r="61728" spans="3:3">
      <c r="C61728" s="1"/>
    </row>
    <row r="61729" spans="3:3">
      <c r="C61729" s="1"/>
    </row>
    <row r="61730" spans="3:3">
      <c r="C61730" s="1"/>
    </row>
    <row r="61731" spans="3:3">
      <c r="C61731" s="1"/>
    </row>
    <row r="61732" spans="3:3">
      <c r="C61732" s="1"/>
    </row>
    <row r="61733" spans="3:3">
      <c r="C61733" s="1"/>
    </row>
    <row r="61734" spans="3:3">
      <c r="C61734" s="1"/>
    </row>
    <row r="61735" spans="3:3">
      <c r="C61735" s="1"/>
    </row>
    <row r="61736" spans="3:3">
      <c r="C61736" s="1"/>
    </row>
    <row r="61737" spans="3:3">
      <c r="C61737" s="1"/>
    </row>
    <row r="61738" spans="3:3">
      <c r="C61738" s="1"/>
    </row>
    <row r="61739" spans="3:3">
      <c r="C61739" s="1"/>
    </row>
    <row r="61740" spans="3:3">
      <c r="C61740" s="1"/>
    </row>
    <row r="61741" spans="3:3">
      <c r="C61741" s="1"/>
    </row>
    <row r="61742" spans="3:3">
      <c r="C61742" s="1"/>
    </row>
    <row r="61743" spans="3:3">
      <c r="C61743" s="1"/>
    </row>
    <row r="61744" spans="3:3">
      <c r="C61744" s="1"/>
    </row>
    <row r="61745" spans="3:3">
      <c r="C61745" s="1"/>
    </row>
    <row r="61746" spans="3:3">
      <c r="C61746" s="1"/>
    </row>
    <row r="61747" spans="3:3">
      <c r="C61747" s="1"/>
    </row>
    <row r="61748" spans="3:3">
      <c r="C61748" s="1"/>
    </row>
    <row r="61749" spans="3:3">
      <c r="C61749" s="1"/>
    </row>
    <row r="61750" spans="3:3">
      <c r="C61750" s="1"/>
    </row>
    <row r="61751" spans="3:3">
      <c r="C61751" s="1"/>
    </row>
    <row r="61752" spans="3:3">
      <c r="C61752" s="1"/>
    </row>
    <row r="61753" spans="3:3">
      <c r="C61753" s="1"/>
    </row>
    <row r="61754" spans="3:3">
      <c r="C61754" s="1"/>
    </row>
    <row r="61755" spans="3:3">
      <c r="C61755" s="1"/>
    </row>
    <row r="61756" spans="3:3">
      <c r="C61756" s="1"/>
    </row>
    <row r="61757" spans="3:3">
      <c r="C61757" s="1"/>
    </row>
    <row r="61758" spans="3:3">
      <c r="C61758" s="1"/>
    </row>
    <row r="61759" spans="3:3">
      <c r="C61759" s="1"/>
    </row>
    <row r="61760" spans="3:3">
      <c r="C61760" s="1"/>
    </row>
    <row r="61761" spans="3:3">
      <c r="C61761" s="1"/>
    </row>
    <row r="61762" spans="3:3">
      <c r="C61762" s="1"/>
    </row>
    <row r="61763" spans="3:3">
      <c r="C61763" s="1"/>
    </row>
    <row r="61764" spans="3:3">
      <c r="C61764" s="1"/>
    </row>
    <row r="61765" spans="3:3">
      <c r="C61765" s="1"/>
    </row>
    <row r="61766" spans="3:3">
      <c r="C61766" s="1"/>
    </row>
    <row r="61767" spans="3:3">
      <c r="C61767" s="1"/>
    </row>
    <row r="61768" spans="3:3">
      <c r="C61768" s="1"/>
    </row>
    <row r="61769" spans="3:3">
      <c r="C61769" s="1"/>
    </row>
    <row r="61770" spans="3:3">
      <c r="C61770" s="1"/>
    </row>
    <row r="61771" spans="3:3">
      <c r="C61771" s="1"/>
    </row>
    <row r="61772" spans="3:3">
      <c r="C61772" s="1"/>
    </row>
    <row r="61773" spans="3:3">
      <c r="C61773" s="1"/>
    </row>
    <row r="61774" spans="3:3">
      <c r="C61774" s="1"/>
    </row>
    <row r="61775" spans="3:3">
      <c r="C61775" s="1"/>
    </row>
    <row r="61776" spans="3:3">
      <c r="C61776" s="1"/>
    </row>
    <row r="61777" spans="3:3">
      <c r="C61777" s="1"/>
    </row>
    <row r="61778" spans="3:3">
      <c r="C61778" s="1"/>
    </row>
    <row r="61779" spans="3:3">
      <c r="C61779" s="1"/>
    </row>
    <row r="61780" spans="3:3">
      <c r="C61780" s="1"/>
    </row>
    <row r="61781" spans="3:3">
      <c r="C61781" s="1"/>
    </row>
    <row r="61782" spans="3:3">
      <c r="C61782" s="1"/>
    </row>
    <row r="61783" spans="3:3">
      <c r="C61783" s="1"/>
    </row>
    <row r="61784" spans="3:3">
      <c r="C61784" s="1"/>
    </row>
    <row r="61785" spans="3:3">
      <c r="C61785" s="1"/>
    </row>
    <row r="61786" spans="3:3">
      <c r="C61786" s="1"/>
    </row>
    <row r="61787" spans="3:3">
      <c r="C61787" s="1"/>
    </row>
    <row r="61788" spans="3:3">
      <c r="C61788" s="1"/>
    </row>
    <row r="61789" spans="3:3">
      <c r="C61789" s="1"/>
    </row>
    <row r="61790" spans="3:3">
      <c r="C61790" s="1"/>
    </row>
    <row r="61791" spans="3:3">
      <c r="C61791" s="1"/>
    </row>
    <row r="61792" spans="3:3">
      <c r="C61792" s="1"/>
    </row>
    <row r="61793" spans="3:3">
      <c r="C61793" s="1"/>
    </row>
    <row r="61794" spans="3:3">
      <c r="C61794" s="1"/>
    </row>
    <row r="61795" spans="3:3">
      <c r="C61795" s="1"/>
    </row>
    <row r="61796" spans="3:3">
      <c r="C61796" s="1"/>
    </row>
    <row r="61797" spans="3:3">
      <c r="C61797" s="1"/>
    </row>
    <row r="61798" spans="3:3">
      <c r="C61798" s="1"/>
    </row>
    <row r="61799" spans="3:3">
      <c r="C61799" s="1"/>
    </row>
    <row r="61800" spans="3:3">
      <c r="C61800" s="1"/>
    </row>
    <row r="61801" spans="3:3">
      <c r="C61801" s="1"/>
    </row>
    <row r="61802" spans="3:3">
      <c r="C61802" s="1"/>
    </row>
    <row r="61803" spans="3:3">
      <c r="C61803" s="1"/>
    </row>
    <row r="61804" spans="3:3">
      <c r="C61804" s="1"/>
    </row>
    <row r="61805" spans="3:3">
      <c r="C61805" s="1"/>
    </row>
    <row r="61806" spans="3:3">
      <c r="C61806" s="1"/>
    </row>
    <row r="61807" spans="3:3">
      <c r="C61807" s="1"/>
    </row>
    <row r="61808" spans="3:3">
      <c r="C61808" s="1"/>
    </row>
    <row r="61809" spans="3:3">
      <c r="C61809" s="1"/>
    </row>
    <row r="61810" spans="3:3">
      <c r="C61810" s="1"/>
    </row>
    <row r="61811" spans="3:3">
      <c r="C61811" s="1"/>
    </row>
    <row r="61812" spans="3:3">
      <c r="C61812" s="1"/>
    </row>
    <row r="61813" spans="3:3">
      <c r="C61813" s="1"/>
    </row>
    <row r="61814" spans="3:3">
      <c r="C61814" s="1"/>
    </row>
    <row r="61815" spans="3:3">
      <c r="C61815" s="1"/>
    </row>
    <row r="61816" spans="3:3">
      <c r="C61816" s="1"/>
    </row>
    <row r="61817" spans="3:3">
      <c r="C61817" s="1"/>
    </row>
    <row r="61818" spans="3:3">
      <c r="C61818" s="1"/>
    </row>
    <row r="61819" spans="3:3">
      <c r="C61819" s="1"/>
    </row>
    <row r="61820" spans="3:3">
      <c r="C61820" s="1"/>
    </row>
    <row r="61821" spans="3:3">
      <c r="C61821" s="1"/>
    </row>
    <row r="61822" spans="3:3">
      <c r="C61822" s="1"/>
    </row>
    <row r="61823" spans="3:3">
      <c r="C61823" s="1"/>
    </row>
    <row r="61824" spans="3:3">
      <c r="C61824" s="1"/>
    </row>
    <row r="61825" spans="3:3">
      <c r="C61825" s="1"/>
    </row>
    <row r="61826" spans="3:3">
      <c r="C61826" s="1"/>
    </row>
    <row r="61827" spans="3:3">
      <c r="C61827" s="1"/>
    </row>
    <row r="61828" spans="3:3">
      <c r="C61828" s="1"/>
    </row>
    <row r="61829" spans="3:3">
      <c r="C61829" s="1"/>
    </row>
    <row r="61830" spans="3:3">
      <c r="C61830" s="1"/>
    </row>
    <row r="61831" spans="3:3">
      <c r="C61831" s="1"/>
    </row>
    <row r="61832" spans="3:3">
      <c r="C61832" s="1"/>
    </row>
    <row r="61833" spans="3:3">
      <c r="C61833" s="1"/>
    </row>
    <row r="61834" spans="3:3">
      <c r="C61834" s="1"/>
    </row>
    <row r="61835" spans="3:3">
      <c r="C61835" s="1"/>
    </row>
    <row r="61836" spans="3:3">
      <c r="C61836" s="1"/>
    </row>
    <row r="61837" spans="3:3">
      <c r="C61837" s="1"/>
    </row>
    <row r="61838" spans="3:3">
      <c r="C61838" s="1"/>
    </row>
    <row r="61839" spans="3:3">
      <c r="C61839" s="1"/>
    </row>
    <row r="61840" spans="3:3">
      <c r="C61840" s="1"/>
    </row>
    <row r="61841" spans="3:3">
      <c r="C61841" s="1"/>
    </row>
    <row r="61842" spans="3:3">
      <c r="C61842" s="1"/>
    </row>
    <row r="61843" spans="3:3">
      <c r="C61843" s="1"/>
    </row>
    <row r="61844" spans="3:3">
      <c r="C61844" s="1"/>
    </row>
    <row r="61845" spans="3:3">
      <c r="C61845" s="1"/>
    </row>
    <row r="61846" spans="3:3">
      <c r="C61846" s="1"/>
    </row>
    <row r="61847" spans="3:3">
      <c r="C61847" s="1"/>
    </row>
    <row r="61848" spans="3:3">
      <c r="C61848" s="1"/>
    </row>
    <row r="61849" spans="3:3">
      <c r="C61849" s="1"/>
    </row>
    <row r="61850" spans="3:3">
      <c r="C61850" s="1"/>
    </row>
    <row r="61851" spans="3:3">
      <c r="C61851" s="1"/>
    </row>
    <row r="61852" spans="3:3">
      <c r="C61852" s="1"/>
    </row>
    <row r="61853" spans="3:3">
      <c r="C61853" s="1"/>
    </row>
    <row r="61854" spans="3:3">
      <c r="C61854" s="1"/>
    </row>
    <row r="61855" spans="3:3">
      <c r="C61855" s="1"/>
    </row>
    <row r="61856" spans="3:3">
      <c r="C61856" s="1"/>
    </row>
    <row r="61857" spans="3:3">
      <c r="C61857" s="1"/>
    </row>
    <row r="61858" spans="3:3">
      <c r="C61858" s="1"/>
    </row>
    <row r="61859" spans="3:3">
      <c r="C61859" s="1"/>
    </row>
    <row r="61860" spans="3:3">
      <c r="C61860" s="1"/>
    </row>
    <row r="61861" spans="3:3">
      <c r="C61861" s="1"/>
    </row>
    <row r="61862" spans="3:3">
      <c r="C61862" s="1"/>
    </row>
    <row r="61863" spans="3:3">
      <c r="C61863" s="1"/>
    </row>
    <row r="61864" spans="3:3">
      <c r="C61864" s="1"/>
    </row>
    <row r="61865" spans="3:3">
      <c r="C61865" s="1"/>
    </row>
    <row r="61866" spans="3:3">
      <c r="C61866" s="1"/>
    </row>
    <row r="61867" spans="3:3">
      <c r="C61867" s="1"/>
    </row>
    <row r="61868" spans="3:3">
      <c r="C61868" s="1"/>
    </row>
    <row r="61869" spans="3:3">
      <c r="C61869" s="1"/>
    </row>
    <row r="61870" spans="3:3">
      <c r="C61870" s="1"/>
    </row>
    <row r="61871" spans="3:3">
      <c r="C61871" s="1"/>
    </row>
    <row r="61872" spans="3:3">
      <c r="C61872" s="1"/>
    </row>
    <row r="61873" spans="3:3">
      <c r="C61873" s="1"/>
    </row>
    <row r="61874" spans="3:3">
      <c r="C61874" s="1"/>
    </row>
    <row r="61875" spans="3:3">
      <c r="C61875" s="1"/>
    </row>
    <row r="61876" spans="3:3">
      <c r="C61876" s="1"/>
    </row>
    <row r="61877" spans="3:3">
      <c r="C61877" s="1"/>
    </row>
    <row r="61878" spans="3:3">
      <c r="C61878" s="1"/>
    </row>
    <row r="61879" spans="3:3">
      <c r="C61879" s="1"/>
    </row>
    <row r="61880" spans="3:3">
      <c r="C61880" s="1"/>
    </row>
    <row r="61881" spans="3:3">
      <c r="C61881" s="1"/>
    </row>
    <row r="61882" spans="3:3">
      <c r="C61882" s="1"/>
    </row>
    <row r="61883" spans="3:3">
      <c r="C61883" s="1"/>
    </row>
    <row r="61884" spans="3:3">
      <c r="C61884" s="1"/>
    </row>
    <row r="61885" spans="3:3">
      <c r="C61885" s="1"/>
    </row>
    <row r="61886" spans="3:3">
      <c r="C61886" s="1"/>
    </row>
    <row r="61887" spans="3:3">
      <c r="C61887" s="1"/>
    </row>
    <row r="61888" spans="3:3">
      <c r="C61888" s="1"/>
    </row>
    <row r="61889" spans="3:3">
      <c r="C61889" s="1"/>
    </row>
    <row r="61890" spans="3:3">
      <c r="C61890" s="1"/>
    </row>
    <row r="61891" spans="3:3">
      <c r="C61891" s="1"/>
    </row>
    <row r="61892" spans="3:3">
      <c r="C61892" s="1"/>
    </row>
    <row r="61893" spans="3:3">
      <c r="C61893" s="1"/>
    </row>
    <row r="61894" spans="3:3">
      <c r="C61894" s="1"/>
    </row>
    <row r="61895" spans="3:3">
      <c r="C61895" s="1"/>
    </row>
    <row r="61896" spans="3:3">
      <c r="C61896" s="1"/>
    </row>
    <row r="61897" spans="3:3">
      <c r="C61897" s="1"/>
    </row>
    <row r="61898" spans="3:3">
      <c r="C61898" s="1"/>
    </row>
    <row r="61899" spans="3:3">
      <c r="C61899" s="1"/>
    </row>
    <row r="61900" spans="3:3">
      <c r="C61900" s="1"/>
    </row>
    <row r="61901" spans="3:3">
      <c r="C61901" s="1"/>
    </row>
    <row r="61902" spans="3:3">
      <c r="C61902" s="1"/>
    </row>
    <row r="61903" spans="3:3">
      <c r="C61903" s="1"/>
    </row>
    <row r="61904" spans="3:3">
      <c r="C61904" s="1"/>
    </row>
    <row r="61905" spans="3:3">
      <c r="C61905" s="1"/>
    </row>
    <row r="61906" spans="3:3">
      <c r="C61906" s="1"/>
    </row>
    <row r="61907" spans="3:3">
      <c r="C61907" s="1"/>
    </row>
    <row r="61908" spans="3:3">
      <c r="C61908" s="1"/>
    </row>
    <row r="61909" spans="3:3">
      <c r="C61909" s="1"/>
    </row>
    <row r="61910" spans="3:3">
      <c r="C61910" s="1"/>
    </row>
    <row r="61911" spans="3:3">
      <c r="C61911" s="1"/>
    </row>
    <row r="61912" spans="3:3">
      <c r="C61912" s="1"/>
    </row>
    <row r="61913" spans="3:3">
      <c r="C61913" s="1"/>
    </row>
    <row r="61914" spans="3:3">
      <c r="C61914" s="1"/>
    </row>
    <row r="61915" spans="3:3">
      <c r="C61915" s="1"/>
    </row>
    <row r="61916" spans="3:3">
      <c r="C61916" s="1"/>
    </row>
    <row r="61917" spans="3:3">
      <c r="C61917" s="1"/>
    </row>
    <row r="61918" spans="3:3">
      <c r="C61918" s="1"/>
    </row>
    <row r="61919" spans="3:3">
      <c r="C61919" s="1"/>
    </row>
    <row r="61920" spans="3:3">
      <c r="C61920" s="1"/>
    </row>
    <row r="61921" spans="3:3">
      <c r="C61921" s="1"/>
    </row>
    <row r="61922" spans="3:3">
      <c r="C61922" s="1"/>
    </row>
    <row r="61923" spans="3:3">
      <c r="C61923" s="1"/>
    </row>
    <row r="61924" spans="3:3">
      <c r="C61924" s="1"/>
    </row>
    <row r="61925" spans="3:3">
      <c r="C61925" s="1"/>
    </row>
    <row r="61926" spans="3:3">
      <c r="C61926" s="1"/>
    </row>
    <row r="61927" spans="3:3">
      <c r="C61927" s="1"/>
    </row>
    <row r="61928" spans="3:3">
      <c r="C61928" s="1"/>
    </row>
    <row r="61929" spans="3:3">
      <c r="C61929" s="1"/>
    </row>
    <row r="61930" spans="3:3">
      <c r="C61930" s="1"/>
    </row>
    <row r="61931" spans="3:3">
      <c r="C61931" s="1"/>
    </row>
    <row r="61932" spans="3:3">
      <c r="C61932" s="1"/>
    </row>
    <row r="61933" spans="3:3">
      <c r="C61933" s="1"/>
    </row>
    <row r="61934" spans="3:3">
      <c r="C61934" s="1"/>
    </row>
    <row r="61935" spans="3:3">
      <c r="C61935" s="1"/>
    </row>
    <row r="61936" spans="3:3">
      <c r="C61936" s="1"/>
    </row>
    <row r="61937" spans="3:3">
      <c r="C61937" s="1"/>
    </row>
    <row r="61938" spans="3:3">
      <c r="C61938" s="1"/>
    </row>
    <row r="61939" spans="3:3">
      <c r="C61939" s="1"/>
    </row>
    <row r="61940" spans="3:3">
      <c r="C61940" s="1"/>
    </row>
    <row r="61941" spans="3:3">
      <c r="C61941" s="1"/>
    </row>
    <row r="61942" spans="3:3">
      <c r="C61942" s="1"/>
    </row>
    <row r="61943" spans="3:3">
      <c r="C61943" s="1"/>
    </row>
    <row r="61944" spans="3:3">
      <c r="C61944" s="1"/>
    </row>
    <row r="61945" spans="3:3">
      <c r="C61945" s="1"/>
    </row>
    <row r="61946" spans="3:3">
      <c r="C61946" s="1"/>
    </row>
    <row r="61947" spans="3:3">
      <c r="C61947" s="1"/>
    </row>
    <row r="61948" spans="3:3">
      <c r="C61948" s="1"/>
    </row>
    <row r="61949" spans="3:3">
      <c r="C61949" s="1"/>
    </row>
    <row r="61950" spans="3:3">
      <c r="C61950" s="1"/>
    </row>
    <row r="61951" spans="3:3">
      <c r="C61951" s="1"/>
    </row>
    <row r="61952" spans="3:3">
      <c r="C61952" s="1"/>
    </row>
    <row r="61953" spans="3:3">
      <c r="C61953" s="1"/>
    </row>
    <row r="61954" spans="3:3">
      <c r="C61954" s="1"/>
    </row>
    <row r="61955" spans="3:3">
      <c r="C61955" s="1"/>
    </row>
    <row r="61956" spans="3:3">
      <c r="C61956" s="1"/>
    </row>
    <row r="61957" spans="3:3">
      <c r="C61957" s="1"/>
    </row>
    <row r="61958" spans="3:3">
      <c r="C61958" s="1"/>
    </row>
    <row r="61959" spans="3:3">
      <c r="C61959" s="1"/>
    </row>
    <row r="61960" spans="3:3">
      <c r="C61960" s="1"/>
    </row>
    <row r="61961" spans="3:3">
      <c r="C61961" s="1"/>
    </row>
    <row r="61962" spans="3:3">
      <c r="C61962" s="1"/>
    </row>
    <row r="61963" spans="3:3">
      <c r="C61963" s="1"/>
    </row>
    <row r="61964" spans="3:3">
      <c r="C61964" s="1"/>
    </row>
    <row r="61965" spans="3:3">
      <c r="C61965" s="1"/>
    </row>
    <row r="61966" spans="3:3">
      <c r="C61966" s="1"/>
    </row>
    <row r="61967" spans="3:3">
      <c r="C61967" s="1"/>
    </row>
    <row r="61968" spans="3:3">
      <c r="C61968" s="1"/>
    </row>
    <row r="61969" spans="3:3">
      <c r="C61969" s="1"/>
    </row>
    <row r="61970" spans="3:3">
      <c r="C61970" s="1"/>
    </row>
    <row r="61971" spans="3:3">
      <c r="C61971" s="1"/>
    </row>
    <row r="61972" spans="3:3">
      <c r="C61972" s="1"/>
    </row>
    <row r="61973" spans="3:3">
      <c r="C61973" s="1"/>
    </row>
    <row r="61974" spans="3:3">
      <c r="C61974" s="1"/>
    </row>
    <row r="61975" spans="3:3">
      <c r="C61975" s="1"/>
    </row>
    <row r="61976" spans="3:3">
      <c r="C61976" s="1"/>
    </row>
    <row r="61977" spans="3:3">
      <c r="C61977" s="1"/>
    </row>
    <row r="61978" spans="3:3">
      <c r="C61978" s="1"/>
    </row>
    <row r="61979" spans="3:3">
      <c r="C61979" s="1"/>
    </row>
    <row r="61980" spans="3:3">
      <c r="C61980" s="1"/>
    </row>
    <row r="61981" spans="3:3">
      <c r="C61981" s="1"/>
    </row>
    <row r="61982" spans="3:3">
      <c r="C61982" s="1"/>
    </row>
    <row r="61983" spans="3:3">
      <c r="C61983" s="1"/>
    </row>
    <row r="61984" spans="3:3">
      <c r="C61984" s="1"/>
    </row>
    <row r="61985" spans="3:3">
      <c r="C61985" s="1"/>
    </row>
    <row r="61986" spans="3:3">
      <c r="C61986" s="1"/>
    </row>
    <row r="61987" spans="3:3">
      <c r="C61987" s="1"/>
    </row>
    <row r="61988" spans="3:3">
      <c r="C61988" s="1"/>
    </row>
    <row r="61989" spans="3:3">
      <c r="C61989" s="1"/>
    </row>
    <row r="61990" spans="3:3">
      <c r="C61990" s="1"/>
    </row>
    <row r="61991" spans="3:3">
      <c r="C61991" s="1"/>
    </row>
    <row r="61992" spans="3:3">
      <c r="C61992" s="1"/>
    </row>
    <row r="61993" spans="3:3">
      <c r="C61993" s="1"/>
    </row>
    <row r="61994" spans="3:3">
      <c r="C61994" s="1"/>
    </row>
    <row r="61995" spans="3:3">
      <c r="C61995" s="1"/>
    </row>
    <row r="61996" spans="3:3">
      <c r="C61996" s="1"/>
    </row>
    <row r="61997" spans="3:3">
      <c r="C61997" s="1"/>
    </row>
    <row r="61998" spans="3:3">
      <c r="C61998" s="1"/>
    </row>
    <row r="61999" spans="3:3">
      <c r="C61999" s="1"/>
    </row>
    <row r="62000" spans="3:3">
      <c r="C62000" s="1"/>
    </row>
    <row r="62001" spans="3:3">
      <c r="C62001" s="1"/>
    </row>
    <row r="62002" spans="3:3">
      <c r="C62002" s="1"/>
    </row>
    <row r="62003" spans="3:3">
      <c r="C62003" s="1"/>
    </row>
    <row r="62004" spans="3:3">
      <c r="C62004" s="1"/>
    </row>
    <row r="62005" spans="3:3">
      <c r="C62005" s="1"/>
    </row>
    <row r="62006" spans="3:3">
      <c r="C62006" s="1"/>
    </row>
    <row r="62007" spans="3:3">
      <c r="C62007" s="1"/>
    </row>
    <row r="62008" spans="3:3">
      <c r="C62008" s="1"/>
    </row>
    <row r="62009" spans="3:3">
      <c r="C62009" s="1"/>
    </row>
    <row r="62010" spans="3:3">
      <c r="C62010" s="1"/>
    </row>
    <row r="62011" spans="3:3">
      <c r="C62011" s="1"/>
    </row>
    <row r="62012" spans="3:3">
      <c r="C62012" s="1"/>
    </row>
    <row r="62013" spans="3:3">
      <c r="C62013" s="1"/>
    </row>
    <row r="62014" spans="3:3">
      <c r="C62014" s="1"/>
    </row>
    <row r="62015" spans="3:3">
      <c r="C62015" s="1"/>
    </row>
    <row r="62016" spans="3:3">
      <c r="C62016" s="1"/>
    </row>
    <row r="62017" spans="3:3">
      <c r="C62017" s="1"/>
    </row>
    <row r="62018" spans="3:3">
      <c r="C62018" s="1"/>
    </row>
    <row r="62019" spans="3:3">
      <c r="C62019" s="1"/>
    </row>
    <row r="62020" spans="3:3">
      <c r="C62020" s="1"/>
    </row>
    <row r="62021" spans="3:3">
      <c r="C62021" s="1"/>
    </row>
    <row r="62022" spans="3:3">
      <c r="C62022" s="1"/>
    </row>
    <row r="62023" spans="3:3">
      <c r="C62023" s="1"/>
    </row>
    <row r="62024" spans="3:3">
      <c r="C62024" s="1"/>
    </row>
    <row r="62025" spans="3:3">
      <c r="C62025" s="1"/>
    </row>
    <row r="62026" spans="3:3">
      <c r="C62026" s="1"/>
    </row>
    <row r="62027" spans="3:3">
      <c r="C62027" s="1"/>
    </row>
    <row r="62028" spans="3:3">
      <c r="C62028" s="1"/>
    </row>
    <row r="62029" spans="3:3">
      <c r="C62029" s="1"/>
    </row>
    <row r="62030" spans="3:3">
      <c r="C62030" s="1"/>
    </row>
    <row r="62031" spans="3:3">
      <c r="C62031" s="1"/>
    </row>
    <row r="62032" spans="3:3">
      <c r="C62032" s="1"/>
    </row>
    <row r="62033" spans="3:3">
      <c r="C62033" s="1"/>
    </row>
    <row r="62034" spans="3:3">
      <c r="C62034" s="1"/>
    </row>
    <row r="62035" spans="3:3">
      <c r="C62035" s="1"/>
    </row>
    <row r="62036" spans="3:3">
      <c r="C62036" s="1"/>
    </row>
    <row r="62037" spans="3:3">
      <c r="C62037" s="1"/>
    </row>
    <row r="62038" spans="3:3">
      <c r="C62038" s="1"/>
    </row>
    <row r="62039" spans="3:3">
      <c r="C62039" s="1"/>
    </row>
    <row r="62040" spans="3:3">
      <c r="C62040" s="1"/>
    </row>
    <row r="62041" spans="3:3">
      <c r="C62041" s="1"/>
    </row>
    <row r="62042" spans="3:3">
      <c r="C62042" s="1"/>
    </row>
    <row r="62043" spans="3:3">
      <c r="C62043" s="1"/>
    </row>
    <row r="62044" spans="3:3">
      <c r="C62044" s="1"/>
    </row>
    <row r="62045" spans="3:3">
      <c r="C62045" s="1"/>
    </row>
    <row r="62046" spans="3:3">
      <c r="C62046" s="1"/>
    </row>
    <row r="62047" spans="3:3">
      <c r="C62047" s="1"/>
    </row>
    <row r="62048" spans="3:3">
      <c r="C62048" s="1"/>
    </row>
    <row r="62049" spans="3:3">
      <c r="C62049" s="1"/>
    </row>
    <row r="62050" spans="3:3">
      <c r="C62050" s="1"/>
    </row>
    <row r="62051" spans="3:3">
      <c r="C62051" s="1"/>
    </row>
    <row r="62052" spans="3:3">
      <c r="C62052" s="1"/>
    </row>
    <row r="62053" spans="3:3">
      <c r="C62053" s="1"/>
    </row>
    <row r="62054" spans="3:3">
      <c r="C62054" s="1"/>
    </row>
    <row r="62055" spans="3:3">
      <c r="C62055" s="1"/>
    </row>
    <row r="62056" spans="3:3">
      <c r="C62056" s="1"/>
    </row>
    <row r="62057" spans="3:3">
      <c r="C62057" s="1"/>
    </row>
    <row r="62058" spans="3:3">
      <c r="C62058" s="1"/>
    </row>
    <row r="62059" spans="3:3">
      <c r="C62059" s="1"/>
    </row>
    <row r="62060" spans="3:3">
      <c r="C62060" s="1"/>
    </row>
    <row r="62061" spans="3:3">
      <c r="C62061" s="1"/>
    </row>
    <row r="62062" spans="3:3">
      <c r="C62062" s="1"/>
    </row>
    <row r="62063" spans="3:3">
      <c r="C62063" s="1"/>
    </row>
    <row r="62064" spans="3:3">
      <c r="C62064" s="1"/>
    </row>
    <row r="62065" spans="3:3">
      <c r="C62065" s="1"/>
    </row>
    <row r="62066" spans="3:3">
      <c r="C62066" s="1"/>
    </row>
    <row r="62067" spans="3:3">
      <c r="C62067" s="1"/>
    </row>
    <row r="62068" spans="3:3">
      <c r="C62068" s="1"/>
    </row>
    <row r="62069" spans="3:3">
      <c r="C62069" s="1"/>
    </row>
    <row r="62070" spans="3:3">
      <c r="C62070" s="1"/>
    </row>
    <row r="62071" spans="3:3">
      <c r="C62071" s="1"/>
    </row>
    <row r="62072" spans="3:3">
      <c r="C62072" s="1"/>
    </row>
    <row r="62073" spans="3:3">
      <c r="C62073" s="1"/>
    </row>
    <row r="62074" spans="3:3">
      <c r="C62074" s="1"/>
    </row>
    <row r="62075" spans="3:3">
      <c r="C62075" s="1"/>
    </row>
    <row r="62076" spans="3:3">
      <c r="C62076" s="1"/>
    </row>
    <row r="62077" spans="3:3">
      <c r="C62077" s="1"/>
    </row>
    <row r="62078" spans="3:3">
      <c r="C62078" s="1"/>
    </row>
    <row r="62079" spans="3:3">
      <c r="C62079" s="1"/>
    </row>
    <row r="62080" spans="3:3">
      <c r="C62080" s="1"/>
    </row>
    <row r="62081" spans="3:3">
      <c r="C62081" s="1"/>
    </row>
    <row r="62082" spans="3:3">
      <c r="C62082" s="1"/>
    </row>
    <row r="62083" spans="3:3">
      <c r="C62083" s="1"/>
    </row>
    <row r="62084" spans="3:3">
      <c r="C62084" s="1"/>
    </row>
    <row r="62085" spans="3:3">
      <c r="C62085" s="1"/>
    </row>
    <row r="62086" spans="3:3">
      <c r="C62086" s="1"/>
    </row>
    <row r="62087" spans="3:3">
      <c r="C62087" s="1"/>
    </row>
    <row r="62088" spans="3:3">
      <c r="C62088" s="1"/>
    </row>
    <row r="62089" spans="3:3">
      <c r="C62089" s="1"/>
    </row>
    <row r="62090" spans="3:3">
      <c r="C62090" s="1"/>
    </row>
    <row r="62091" spans="3:3">
      <c r="C62091" s="1"/>
    </row>
    <row r="62092" spans="3:3">
      <c r="C62092" s="1"/>
    </row>
    <row r="62093" spans="3:3">
      <c r="C62093" s="1"/>
    </row>
    <row r="62094" spans="3:3">
      <c r="C62094" s="1"/>
    </row>
    <row r="62095" spans="3:3">
      <c r="C62095" s="1"/>
    </row>
    <row r="62096" spans="3:3">
      <c r="C62096" s="1"/>
    </row>
    <row r="62097" spans="3:3">
      <c r="C62097" s="1"/>
    </row>
    <row r="62098" spans="3:3">
      <c r="C62098" s="1"/>
    </row>
    <row r="62099" spans="3:3">
      <c r="C62099" s="1"/>
    </row>
    <row r="62100" spans="3:3">
      <c r="C62100" s="1"/>
    </row>
    <row r="62101" spans="3:3">
      <c r="C62101" s="1"/>
    </row>
    <row r="62102" spans="3:3">
      <c r="C62102" s="1"/>
    </row>
    <row r="62103" spans="3:3">
      <c r="C62103" s="1"/>
    </row>
    <row r="62104" spans="3:3">
      <c r="C62104" s="1"/>
    </row>
    <row r="62105" spans="3:3">
      <c r="C62105" s="1"/>
    </row>
    <row r="62106" spans="3:3">
      <c r="C62106" s="1"/>
    </row>
    <row r="62107" spans="3:3">
      <c r="C62107" s="1"/>
    </row>
    <row r="62108" spans="3:3">
      <c r="C62108" s="1"/>
    </row>
    <row r="62109" spans="3:3">
      <c r="C62109" s="1"/>
    </row>
    <row r="62110" spans="3:3">
      <c r="C62110" s="1"/>
    </row>
    <row r="62111" spans="3:3">
      <c r="C62111" s="1"/>
    </row>
    <row r="62112" spans="3:3">
      <c r="C62112" s="1"/>
    </row>
    <row r="62113" spans="3:3">
      <c r="C62113" s="1"/>
    </row>
    <row r="62114" spans="3:3">
      <c r="C62114" s="1"/>
    </row>
    <row r="62115" spans="3:3">
      <c r="C62115" s="1"/>
    </row>
    <row r="62116" spans="3:3">
      <c r="C62116" s="1"/>
    </row>
    <row r="62117" spans="3:3">
      <c r="C62117" s="1"/>
    </row>
    <row r="62118" spans="3:3">
      <c r="C62118" s="1"/>
    </row>
    <row r="62119" spans="3:3">
      <c r="C62119" s="1"/>
    </row>
    <row r="62120" spans="3:3">
      <c r="C62120" s="1"/>
    </row>
    <row r="62121" spans="3:3">
      <c r="C62121" s="1"/>
    </row>
    <row r="62122" spans="3:3">
      <c r="C62122" s="1"/>
    </row>
    <row r="62123" spans="3:3">
      <c r="C62123" s="1"/>
    </row>
    <row r="62124" spans="3:3">
      <c r="C62124" s="1"/>
    </row>
    <row r="62125" spans="3:3">
      <c r="C62125" s="1"/>
    </row>
    <row r="62126" spans="3:3">
      <c r="C62126" s="1"/>
    </row>
    <row r="62127" spans="3:3">
      <c r="C62127" s="1"/>
    </row>
    <row r="62128" spans="3:3">
      <c r="C62128" s="1"/>
    </row>
    <row r="62129" spans="3:3">
      <c r="C62129" s="1"/>
    </row>
    <row r="62130" spans="3:3">
      <c r="C62130" s="1"/>
    </row>
    <row r="62131" spans="3:3">
      <c r="C62131" s="1"/>
    </row>
    <row r="62132" spans="3:3">
      <c r="C62132" s="1"/>
    </row>
    <row r="62133" spans="3:3">
      <c r="C62133" s="1"/>
    </row>
    <row r="62134" spans="3:3">
      <c r="C62134" s="1"/>
    </row>
    <row r="62135" spans="3:3">
      <c r="C62135" s="1"/>
    </row>
    <row r="62136" spans="3:3">
      <c r="C62136" s="1"/>
    </row>
    <row r="62137" spans="3:3">
      <c r="C62137" s="1"/>
    </row>
    <row r="62138" spans="3:3">
      <c r="C62138" s="1"/>
    </row>
    <row r="62139" spans="3:3">
      <c r="C62139" s="1"/>
    </row>
    <row r="62140" spans="3:3">
      <c r="C62140" s="1"/>
    </row>
    <row r="62141" spans="3:3">
      <c r="C62141" s="1"/>
    </row>
    <row r="62142" spans="3:3">
      <c r="C62142" s="1"/>
    </row>
    <row r="62143" spans="3:3">
      <c r="C62143" s="1"/>
    </row>
    <row r="62144" spans="3:3">
      <c r="C62144" s="1"/>
    </row>
    <row r="62145" spans="3:3">
      <c r="C62145" s="1"/>
    </row>
    <row r="62146" spans="3:3">
      <c r="C62146" s="1"/>
    </row>
    <row r="62147" spans="3:3">
      <c r="C62147" s="1"/>
    </row>
    <row r="62148" spans="3:3">
      <c r="C62148" s="1"/>
    </row>
    <row r="62149" spans="3:3">
      <c r="C62149" s="1"/>
    </row>
    <row r="62150" spans="3:3">
      <c r="C62150" s="1"/>
    </row>
    <row r="62151" spans="3:3">
      <c r="C62151" s="1"/>
    </row>
    <row r="62152" spans="3:3">
      <c r="C62152" s="1"/>
    </row>
    <row r="62153" spans="3:3">
      <c r="C62153" s="1"/>
    </row>
    <row r="62154" spans="3:3">
      <c r="C62154" s="1"/>
    </row>
    <row r="62155" spans="3:3">
      <c r="C62155" s="1"/>
    </row>
    <row r="62156" spans="3:3">
      <c r="C62156" s="1"/>
    </row>
    <row r="62157" spans="3:3">
      <c r="C62157" s="1"/>
    </row>
    <row r="62158" spans="3:3">
      <c r="C62158" s="1"/>
    </row>
    <row r="62159" spans="3:3">
      <c r="C62159" s="1"/>
    </row>
    <row r="62160" spans="3:3">
      <c r="C62160" s="1"/>
    </row>
    <row r="62161" spans="3:3">
      <c r="C62161" s="1"/>
    </row>
    <row r="62162" spans="3:3">
      <c r="C62162" s="1"/>
    </row>
    <row r="62163" spans="3:3">
      <c r="C62163" s="1"/>
    </row>
    <row r="62164" spans="3:3">
      <c r="C62164" s="1"/>
    </row>
    <row r="62165" spans="3:3">
      <c r="C62165" s="1"/>
    </row>
    <row r="62166" spans="3:3">
      <c r="C62166" s="1"/>
    </row>
    <row r="62167" spans="3:3">
      <c r="C62167" s="1"/>
    </row>
    <row r="62168" spans="3:3">
      <c r="C62168" s="1"/>
    </row>
    <row r="62169" spans="3:3">
      <c r="C62169" s="1"/>
    </row>
    <row r="62170" spans="3:3">
      <c r="C62170" s="1"/>
    </row>
    <row r="62171" spans="3:3">
      <c r="C62171" s="1"/>
    </row>
    <row r="62172" spans="3:3">
      <c r="C62172" s="1"/>
    </row>
    <row r="62173" spans="3:3">
      <c r="C62173" s="1"/>
    </row>
    <row r="62174" spans="3:3">
      <c r="C62174" s="1"/>
    </row>
    <row r="62175" spans="3:3">
      <c r="C62175" s="1"/>
    </row>
    <row r="62176" spans="3:3">
      <c r="C62176" s="1"/>
    </row>
    <row r="62177" spans="3:3">
      <c r="C62177" s="1"/>
    </row>
    <row r="62178" spans="3:3">
      <c r="C62178" s="1"/>
    </row>
    <row r="62179" spans="3:3">
      <c r="C62179" s="1"/>
    </row>
    <row r="62180" spans="3:3">
      <c r="C62180" s="1"/>
    </row>
    <row r="62181" spans="3:3">
      <c r="C62181" s="1"/>
    </row>
    <row r="62182" spans="3:3">
      <c r="C62182" s="1"/>
    </row>
    <row r="62183" spans="3:3">
      <c r="C62183" s="1"/>
    </row>
    <row r="62184" spans="3:3">
      <c r="C62184" s="1"/>
    </row>
    <row r="62185" spans="3:3">
      <c r="C62185" s="1"/>
    </row>
    <row r="62186" spans="3:3">
      <c r="C62186" s="1"/>
    </row>
    <row r="62187" spans="3:3">
      <c r="C62187" s="1"/>
    </row>
    <row r="62188" spans="3:3">
      <c r="C62188" s="1"/>
    </row>
    <row r="62189" spans="3:3">
      <c r="C62189" s="1"/>
    </row>
    <row r="62190" spans="3:3">
      <c r="C62190" s="1"/>
    </row>
    <row r="62191" spans="3:3">
      <c r="C62191" s="1"/>
    </row>
    <row r="62192" spans="3:3">
      <c r="C62192" s="1"/>
    </row>
    <row r="62193" spans="3:3">
      <c r="C62193" s="1"/>
    </row>
    <row r="62194" spans="3:3">
      <c r="C62194" s="1"/>
    </row>
    <row r="62195" spans="3:3">
      <c r="C62195" s="1"/>
    </row>
    <row r="62196" spans="3:3">
      <c r="C62196" s="1"/>
    </row>
    <row r="62197" spans="3:3">
      <c r="C62197" s="1"/>
    </row>
    <row r="62198" spans="3:3">
      <c r="C62198" s="1"/>
    </row>
    <row r="62199" spans="3:3">
      <c r="C62199" s="1"/>
    </row>
    <row r="62200" spans="3:3">
      <c r="C62200" s="1"/>
    </row>
    <row r="62201" spans="3:3">
      <c r="C62201" s="1"/>
    </row>
    <row r="62202" spans="3:3">
      <c r="C62202" s="1"/>
    </row>
    <row r="62203" spans="3:3">
      <c r="C62203" s="1"/>
    </row>
    <row r="62204" spans="3:3">
      <c r="C62204" s="1"/>
    </row>
    <row r="62205" spans="3:3">
      <c r="C62205" s="1"/>
    </row>
    <row r="62206" spans="3:3">
      <c r="C62206" s="1"/>
    </row>
    <row r="62207" spans="3:3">
      <c r="C62207" s="1"/>
    </row>
    <row r="62208" spans="3:3">
      <c r="C62208" s="1"/>
    </row>
    <row r="62209" spans="3:3">
      <c r="C62209" s="1"/>
    </row>
    <row r="62210" spans="3:3">
      <c r="C62210" s="1"/>
    </row>
    <row r="62211" spans="3:3">
      <c r="C62211" s="1"/>
    </row>
    <row r="62212" spans="3:3">
      <c r="C62212" s="1"/>
    </row>
    <row r="62213" spans="3:3">
      <c r="C62213" s="1"/>
    </row>
    <row r="62214" spans="3:3">
      <c r="C62214" s="1"/>
    </row>
    <row r="62215" spans="3:3">
      <c r="C62215" s="1"/>
    </row>
    <row r="62216" spans="3:3">
      <c r="C62216" s="1"/>
    </row>
    <row r="62217" spans="3:3">
      <c r="C62217" s="1"/>
    </row>
    <row r="62218" spans="3:3">
      <c r="C62218" s="1"/>
    </row>
    <row r="62219" spans="3:3">
      <c r="C62219" s="1"/>
    </row>
    <row r="62220" spans="3:3">
      <c r="C62220" s="1"/>
    </row>
    <row r="62221" spans="3:3">
      <c r="C62221" s="1"/>
    </row>
    <row r="62222" spans="3:3">
      <c r="C62222" s="1"/>
    </row>
    <row r="62223" spans="3:3">
      <c r="C62223" s="1"/>
    </row>
    <row r="62224" spans="3:3">
      <c r="C62224" s="1"/>
    </row>
    <row r="62225" spans="3:3">
      <c r="C62225" s="1"/>
    </row>
    <row r="62226" spans="3:3">
      <c r="C62226" s="1"/>
    </row>
    <row r="62227" spans="3:3">
      <c r="C62227" s="1"/>
    </row>
    <row r="62228" spans="3:3">
      <c r="C62228" s="1"/>
    </row>
    <row r="62229" spans="3:3">
      <c r="C62229" s="1"/>
    </row>
    <row r="62230" spans="3:3">
      <c r="C62230" s="1"/>
    </row>
    <row r="62231" spans="3:3">
      <c r="C62231" s="1"/>
    </row>
    <row r="62232" spans="3:3">
      <c r="C62232" s="1"/>
    </row>
    <row r="62233" spans="3:3">
      <c r="C62233" s="1"/>
    </row>
    <row r="62234" spans="3:3">
      <c r="C62234" s="1"/>
    </row>
    <row r="62235" spans="3:3">
      <c r="C62235" s="1"/>
    </row>
    <row r="62236" spans="3:3">
      <c r="C62236" s="1"/>
    </row>
    <row r="62237" spans="3:3">
      <c r="C62237" s="1"/>
    </row>
    <row r="62238" spans="3:3">
      <c r="C62238" s="1"/>
    </row>
    <row r="62239" spans="3:3">
      <c r="C62239" s="1"/>
    </row>
    <row r="62240" spans="3:3">
      <c r="C62240" s="1"/>
    </row>
    <row r="62241" spans="3:3">
      <c r="C62241" s="1"/>
    </row>
    <row r="62242" spans="3:3">
      <c r="C62242" s="1"/>
    </row>
    <row r="62243" spans="3:3">
      <c r="C62243" s="1"/>
    </row>
    <row r="62244" spans="3:3">
      <c r="C62244" s="1"/>
    </row>
    <row r="62245" spans="3:3">
      <c r="C62245" s="1"/>
    </row>
    <row r="62246" spans="3:3">
      <c r="C62246" s="1"/>
    </row>
    <row r="62247" spans="3:3">
      <c r="C62247" s="1"/>
    </row>
    <row r="62248" spans="3:3">
      <c r="C62248" s="1"/>
    </row>
    <row r="62249" spans="3:3">
      <c r="C62249" s="1"/>
    </row>
    <row r="62250" spans="3:3">
      <c r="C62250" s="1"/>
    </row>
    <row r="62251" spans="3:3">
      <c r="C62251" s="1"/>
    </row>
    <row r="62252" spans="3:3">
      <c r="C62252" s="1"/>
    </row>
    <row r="62253" spans="3:3">
      <c r="C62253" s="1"/>
    </row>
    <row r="62254" spans="3:3">
      <c r="C62254" s="1"/>
    </row>
    <row r="62255" spans="3:3">
      <c r="C62255" s="1"/>
    </row>
    <row r="62256" spans="3:3">
      <c r="C62256" s="1"/>
    </row>
    <row r="62257" spans="3:3">
      <c r="C62257" s="1"/>
    </row>
    <row r="62258" spans="3:3">
      <c r="C62258" s="1"/>
    </row>
    <row r="62259" spans="3:3">
      <c r="C62259" s="1"/>
    </row>
    <row r="62260" spans="3:3">
      <c r="C62260" s="1"/>
    </row>
    <row r="62261" spans="3:3">
      <c r="C62261" s="1"/>
    </row>
    <row r="62262" spans="3:3">
      <c r="C62262" s="1"/>
    </row>
    <row r="62263" spans="3:3">
      <c r="C62263" s="1"/>
    </row>
    <row r="62264" spans="3:3">
      <c r="C62264" s="1"/>
    </row>
    <row r="62265" spans="3:3">
      <c r="C62265" s="1"/>
    </row>
    <row r="62266" spans="3:3">
      <c r="C62266" s="1"/>
    </row>
    <row r="62267" spans="3:3">
      <c r="C62267" s="1"/>
    </row>
    <row r="62268" spans="3:3">
      <c r="C62268" s="1"/>
    </row>
    <row r="62269" spans="3:3">
      <c r="C62269" s="1"/>
    </row>
    <row r="62270" spans="3:3">
      <c r="C62270" s="1"/>
    </row>
    <row r="62271" spans="3:3">
      <c r="C62271" s="1"/>
    </row>
    <row r="62272" spans="3:3">
      <c r="C62272" s="1"/>
    </row>
    <row r="62273" spans="3:3">
      <c r="C62273" s="1"/>
    </row>
    <row r="62274" spans="3:3">
      <c r="C62274" s="1"/>
    </row>
    <row r="62275" spans="3:3">
      <c r="C62275" s="1"/>
    </row>
    <row r="62276" spans="3:3">
      <c r="C62276" s="1"/>
    </row>
    <row r="62277" spans="3:3">
      <c r="C62277" s="1"/>
    </row>
    <row r="62278" spans="3:3">
      <c r="C62278" s="1"/>
    </row>
    <row r="62279" spans="3:3">
      <c r="C62279" s="1"/>
    </row>
    <row r="62280" spans="3:3">
      <c r="C62280" s="1"/>
    </row>
    <row r="62281" spans="3:3">
      <c r="C62281" s="1"/>
    </row>
    <row r="62282" spans="3:3">
      <c r="C62282" s="1"/>
    </row>
    <row r="62283" spans="3:3">
      <c r="C62283" s="1"/>
    </row>
    <row r="62284" spans="3:3">
      <c r="C62284" s="1"/>
    </row>
    <row r="62285" spans="3:3">
      <c r="C62285" s="1"/>
    </row>
    <row r="62286" spans="3:3">
      <c r="C62286" s="1"/>
    </row>
    <row r="62287" spans="3:3">
      <c r="C62287" s="1"/>
    </row>
    <row r="62288" spans="3:3">
      <c r="C62288" s="1"/>
    </row>
    <row r="62289" spans="3:3">
      <c r="C62289" s="1"/>
    </row>
    <row r="62290" spans="3:3">
      <c r="C62290" s="1"/>
    </row>
    <row r="62291" spans="3:3">
      <c r="C62291" s="1"/>
    </row>
    <row r="62292" spans="3:3">
      <c r="C62292" s="1"/>
    </row>
    <row r="62293" spans="3:3">
      <c r="C62293" s="1"/>
    </row>
    <row r="62294" spans="3:3">
      <c r="C62294" s="1"/>
    </row>
    <row r="62295" spans="3:3">
      <c r="C62295" s="1"/>
    </row>
    <row r="62296" spans="3:3">
      <c r="C62296" s="1"/>
    </row>
    <row r="62297" spans="3:3">
      <c r="C62297" s="1"/>
    </row>
    <row r="62298" spans="3:3">
      <c r="C62298" s="1"/>
    </row>
    <row r="62299" spans="3:3">
      <c r="C62299" s="1"/>
    </row>
    <row r="62300" spans="3:3">
      <c r="C62300" s="1"/>
    </row>
    <row r="62301" spans="3:3">
      <c r="C62301" s="1"/>
    </row>
    <row r="62302" spans="3:3">
      <c r="C62302" s="1"/>
    </row>
    <row r="62303" spans="3:3">
      <c r="C62303" s="1"/>
    </row>
    <row r="62304" spans="3:3">
      <c r="C62304" s="1"/>
    </row>
    <row r="62305" spans="3:3">
      <c r="C62305" s="1"/>
    </row>
    <row r="62306" spans="3:3">
      <c r="C62306" s="1"/>
    </row>
    <row r="62307" spans="3:3">
      <c r="C62307" s="1"/>
    </row>
    <row r="62308" spans="3:3">
      <c r="C62308" s="1"/>
    </row>
    <row r="62309" spans="3:3">
      <c r="C62309" s="1"/>
    </row>
    <row r="62310" spans="3:3">
      <c r="C62310" s="1"/>
    </row>
    <row r="62311" spans="3:3">
      <c r="C62311" s="1"/>
    </row>
    <row r="62312" spans="3:3">
      <c r="C62312" s="1"/>
    </row>
    <row r="62313" spans="3:3">
      <c r="C62313" s="1"/>
    </row>
    <row r="62314" spans="3:3">
      <c r="C62314" s="1"/>
    </row>
    <row r="62315" spans="3:3">
      <c r="C62315" s="1"/>
    </row>
    <row r="62316" spans="3:3">
      <c r="C62316" s="1"/>
    </row>
    <row r="62317" spans="3:3">
      <c r="C62317" s="1"/>
    </row>
    <row r="62318" spans="3:3">
      <c r="C62318" s="1"/>
    </row>
    <row r="62319" spans="3:3">
      <c r="C62319" s="1"/>
    </row>
    <row r="62320" spans="3:3">
      <c r="C62320" s="1"/>
    </row>
    <row r="62321" spans="3:3">
      <c r="C62321" s="1"/>
    </row>
    <row r="62322" spans="3:3">
      <c r="C62322" s="1"/>
    </row>
    <row r="62323" spans="3:3">
      <c r="C62323" s="1"/>
    </row>
    <row r="62324" spans="3:3">
      <c r="C62324" s="1"/>
    </row>
    <row r="62325" spans="3:3">
      <c r="C62325" s="1"/>
    </row>
    <row r="62326" spans="3:3">
      <c r="C62326" s="1"/>
    </row>
    <row r="62327" spans="3:3">
      <c r="C62327" s="1"/>
    </row>
    <row r="62328" spans="3:3">
      <c r="C62328" s="1"/>
    </row>
    <row r="62329" spans="3:3">
      <c r="C62329" s="1"/>
    </row>
    <row r="62330" spans="3:3">
      <c r="C62330" s="1"/>
    </row>
    <row r="62331" spans="3:3">
      <c r="C62331" s="1"/>
    </row>
    <row r="62332" spans="3:3">
      <c r="C62332" s="1"/>
    </row>
    <row r="62333" spans="3:3">
      <c r="C62333" s="1"/>
    </row>
    <row r="62334" spans="3:3">
      <c r="C62334" s="1"/>
    </row>
    <row r="62335" spans="3:3">
      <c r="C62335" s="1"/>
    </row>
    <row r="62336" spans="3:3">
      <c r="C62336" s="1"/>
    </row>
    <row r="62337" spans="3:3">
      <c r="C62337" s="1"/>
    </row>
    <row r="62338" spans="3:3">
      <c r="C62338" s="1"/>
    </row>
    <row r="62339" spans="3:3">
      <c r="C62339" s="1"/>
    </row>
    <row r="62340" spans="3:3">
      <c r="C62340" s="1"/>
    </row>
    <row r="62341" spans="3:3">
      <c r="C62341" s="1"/>
    </row>
    <row r="62342" spans="3:3">
      <c r="C62342" s="1"/>
    </row>
    <row r="62343" spans="3:3">
      <c r="C62343" s="1"/>
    </row>
    <row r="62344" spans="3:3">
      <c r="C62344" s="1"/>
    </row>
    <row r="62345" spans="3:3">
      <c r="C62345" s="1"/>
    </row>
    <row r="62346" spans="3:3">
      <c r="C62346" s="1"/>
    </row>
    <row r="62347" spans="3:3">
      <c r="C62347" s="1"/>
    </row>
    <row r="62348" spans="3:3">
      <c r="C62348" s="1"/>
    </row>
    <row r="62349" spans="3:3">
      <c r="C62349" s="1"/>
    </row>
    <row r="62350" spans="3:3">
      <c r="C62350" s="1"/>
    </row>
    <row r="62351" spans="3:3">
      <c r="C62351" s="1"/>
    </row>
    <row r="62352" spans="3:3">
      <c r="C62352" s="1"/>
    </row>
    <row r="62353" spans="3:3">
      <c r="C62353" s="1"/>
    </row>
    <row r="62354" spans="3:3">
      <c r="C62354" s="1"/>
    </row>
    <row r="62355" spans="3:3">
      <c r="C62355" s="1"/>
    </row>
    <row r="62356" spans="3:3">
      <c r="C62356" s="1"/>
    </row>
    <row r="62357" spans="3:3">
      <c r="C62357" s="1"/>
    </row>
    <row r="62358" spans="3:3">
      <c r="C62358" s="1"/>
    </row>
    <row r="62359" spans="3:3">
      <c r="C62359" s="1"/>
    </row>
    <row r="62360" spans="3:3">
      <c r="C62360" s="1"/>
    </row>
    <row r="62361" spans="3:3">
      <c r="C62361" s="1"/>
    </row>
    <row r="62362" spans="3:3">
      <c r="C62362" s="1"/>
    </row>
    <row r="62363" spans="3:3">
      <c r="C62363" s="1"/>
    </row>
    <row r="62364" spans="3:3">
      <c r="C62364" s="1"/>
    </row>
    <row r="62365" spans="3:3">
      <c r="C62365" s="1"/>
    </row>
    <row r="62366" spans="3:3">
      <c r="C62366" s="1"/>
    </row>
    <row r="62367" spans="3:3">
      <c r="C62367" s="1"/>
    </row>
    <row r="62368" spans="3:3">
      <c r="C62368" s="1"/>
    </row>
    <row r="62369" spans="3:3">
      <c r="C62369" s="1"/>
    </row>
    <row r="62370" spans="3:3">
      <c r="C62370" s="1"/>
    </row>
    <row r="62371" spans="3:3">
      <c r="C62371" s="1"/>
    </row>
    <row r="62372" spans="3:3">
      <c r="C62372" s="1"/>
    </row>
    <row r="62373" spans="3:3">
      <c r="C62373" s="1"/>
    </row>
    <row r="62374" spans="3:3">
      <c r="C62374" s="1"/>
    </row>
    <row r="62375" spans="3:3">
      <c r="C62375" s="1"/>
    </row>
    <row r="62376" spans="3:3">
      <c r="C62376" s="1"/>
    </row>
    <row r="62377" spans="3:3">
      <c r="C62377" s="1"/>
    </row>
    <row r="62378" spans="3:3">
      <c r="C62378" s="1"/>
    </row>
    <row r="62379" spans="3:3">
      <c r="C62379" s="1"/>
    </row>
    <row r="62380" spans="3:3">
      <c r="C62380" s="1"/>
    </row>
    <row r="62381" spans="3:3">
      <c r="C62381" s="1"/>
    </row>
    <row r="62382" spans="3:3">
      <c r="C62382" s="1"/>
    </row>
    <row r="62383" spans="3:3">
      <c r="C62383" s="1"/>
    </row>
    <row r="62384" spans="3:3">
      <c r="C62384" s="1"/>
    </row>
    <row r="62385" spans="3:3">
      <c r="C62385" s="1"/>
    </row>
    <row r="62386" spans="3:3">
      <c r="C62386" s="1"/>
    </row>
    <row r="62387" spans="3:3">
      <c r="C62387" s="1"/>
    </row>
    <row r="62388" spans="3:3">
      <c r="C62388" s="1"/>
    </row>
    <row r="62389" spans="3:3">
      <c r="C62389" s="1"/>
    </row>
    <row r="62390" spans="3:3">
      <c r="C62390" s="1"/>
    </row>
    <row r="62391" spans="3:3">
      <c r="C62391" s="1"/>
    </row>
    <row r="62392" spans="3:3">
      <c r="C62392" s="1"/>
    </row>
    <row r="62393" spans="3:3">
      <c r="C62393" s="1"/>
    </row>
    <row r="62394" spans="3:3">
      <c r="C62394" s="1"/>
    </row>
    <row r="62395" spans="3:3">
      <c r="C62395" s="1"/>
    </row>
    <row r="62396" spans="3:3">
      <c r="C62396" s="1"/>
    </row>
    <row r="62397" spans="3:3">
      <c r="C62397" s="1"/>
    </row>
    <row r="62398" spans="3:3">
      <c r="C62398" s="1"/>
    </row>
    <row r="62399" spans="3:3">
      <c r="C62399" s="1"/>
    </row>
    <row r="62400" spans="3:3">
      <c r="C62400" s="1"/>
    </row>
    <row r="62401" spans="3:3">
      <c r="C62401" s="1"/>
    </row>
    <row r="62402" spans="3:3">
      <c r="C62402" s="1"/>
    </row>
    <row r="62403" spans="3:3">
      <c r="C62403" s="1"/>
    </row>
    <row r="62404" spans="3:3">
      <c r="C62404" s="1"/>
    </row>
    <row r="62405" spans="3:3">
      <c r="C62405" s="1"/>
    </row>
    <row r="62406" spans="3:3">
      <c r="C62406" s="1"/>
    </row>
    <row r="62407" spans="3:3">
      <c r="C62407" s="1"/>
    </row>
    <row r="62408" spans="3:3">
      <c r="C62408" s="1"/>
    </row>
    <row r="62409" spans="3:3">
      <c r="C62409" s="1"/>
    </row>
    <row r="62410" spans="3:3">
      <c r="C62410" s="1"/>
    </row>
    <row r="62411" spans="3:3">
      <c r="C62411" s="1"/>
    </row>
    <row r="62412" spans="3:3">
      <c r="C62412" s="1"/>
    </row>
    <row r="62413" spans="3:3">
      <c r="C62413" s="1"/>
    </row>
    <row r="62414" spans="3:3">
      <c r="C62414" s="1"/>
    </row>
    <row r="62415" spans="3:3">
      <c r="C62415" s="1"/>
    </row>
    <row r="62416" spans="3:3">
      <c r="C62416" s="1"/>
    </row>
    <row r="62417" spans="3:3">
      <c r="C62417" s="1"/>
    </row>
    <row r="62418" spans="3:3">
      <c r="C62418" s="1"/>
    </row>
    <row r="62419" spans="3:3">
      <c r="C62419" s="1"/>
    </row>
    <row r="62420" spans="3:3">
      <c r="C62420" s="1"/>
    </row>
    <row r="62421" spans="3:3">
      <c r="C62421" s="1"/>
    </row>
    <row r="62422" spans="3:3">
      <c r="C62422" s="1"/>
    </row>
    <row r="62423" spans="3:3">
      <c r="C62423" s="1"/>
    </row>
    <row r="62424" spans="3:3">
      <c r="C62424" s="1"/>
    </row>
    <row r="62425" spans="3:3">
      <c r="C62425" s="1"/>
    </row>
    <row r="62426" spans="3:3">
      <c r="C62426" s="1"/>
    </row>
    <row r="62427" spans="3:3">
      <c r="C62427" s="1"/>
    </row>
    <row r="62428" spans="3:3">
      <c r="C62428" s="1"/>
    </row>
    <row r="62429" spans="3:3">
      <c r="C62429" s="1"/>
    </row>
    <row r="62430" spans="3:3">
      <c r="C62430" s="1"/>
    </row>
    <row r="62431" spans="3:3">
      <c r="C62431" s="1"/>
    </row>
    <row r="62432" spans="3:3">
      <c r="C62432" s="1"/>
    </row>
    <row r="62433" spans="3:3">
      <c r="C62433" s="1"/>
    </row>
    <row r="62434" spans="3:3">
      <c r="C62434" s="1"/>
    </row>
    <row r="62435" spans="3:3">
      <c r="C62435" s="1"/>
    </row>
    <row r="62436" spans="3:3">
      <c r="C62436" s="1"/>
    </row>
    <row r="62437" spans="3:3">
      <c r="C62437" s="1"/>
    </row>
    <row r="62438" spans="3:3">
      <c r="C62438" s="1"/>
    </row>
    <row r="62439" spans="3:3">
      <c r="C62439" s="1"/>
    </row>
    <row r="62440" spans="3:3">
      <c r="C62440" s="1"/>
    </row>
    <row r="62441" spans="3:3">
      <c r="C62441" s="1"/>
    </row>
    <row r="62442" spans="3:3">
      <c r="C62442" s="1"/>
    </row>
    <row r="62443" spans="3:3">
      <c r="C62443" s="1"/>
    </row>
    <row r="62444" spans="3:3">
      <c r="C62444" s="1"/>
    </row>
    <row r="62445" spans="3:3">
      <c r="C62445" s="1"/>
    </row>
    <row r="62446" spans="3:3">
      <c r="C62446" s="1"/>
    </row>
    <row r="62447" spans="3:3">
      <c r="C62447" s="1"/>
    </row>
    <row r="62448" spans="3:3">
      <c r="C62448" s="1"/>
    </row>
    <row r="62449" spans="3:3">
      <c r="C62449" s="1"/>
    </row>
    <row r="62450" spans="3:3">
      <c r="C62450" s="1"/>
    </row>
    <row r="62451" spans="3:3">
      <c r="C62451" s="1"/>
    </row>
    <row r="62452" spans="3:3">
      <c r="C62452" s="1"/>
    </row>
    <row r="62453" spans="3:3">
      <c r="C62453" s="1"/>
    </row>
    <row r="62454" spans="3:3">
      <c r="C62454" s="1"/>
    </row>
    <row r="62455" spans="3:3">
      <c r="C62455" s="1"/>
    </row>
    <row r="62456" spans="3:3">
      <c r="C62456" s="1"/>
    </row>
    <row r="62457" spans="3:3">
      <c r="C62457" s="1"/>
    </row>
    <row r="62458" spans="3:3">
      <c r="C62458" s="1"/>
    </row>
    <row r="62459" spans="3:3">
      <c r="C62459" s="1"/>
    </row>
    <row r="62460" spans="3:3">
      <c r="C62460" s="1"/>
    </row>
    <row r="62461" spans="3:3">
      <c r="C62461" s="1"/>
    </row>
    <row r="62462" spans="3:3">
      <c r="C62462" s="1"/>
    </row>
    <row r="62463" spans="3:3">
      <c r="C62463" s="1"/>
    </row>
    <row r="62464" spans="3:3">
      <c r="C62464" s="1"/>
    </row>
    <row r="62465" spans="3:3">
      <c r="C62465" s="1"/>
    </row>
    <row r="62466" spans="3:3">
      <c r="C62466" s="1"/>
    </row>
    <row r="62467" spans="3:3">
      <c r="C62467" s="1"/>
    </row>
    <row r="62468" spans="3:3">
      <c r="C62468" s="1"/>
    </row>
    <row r="62469" spans="3:3">
      <c r="C62469" s="1"/>
    </row>
    <row r="62470" spans="3:3">
      <c r="C62470" s="1"/>
    </row>
    <row r="62471" spans="3:3">
      <c r="C62471" s="1"/>
    </row>
    <row r="62472" spans="3:3">
      <c r="C62472" s="1"/>
    </row>
    <row r="62473" spans="3:3">
      <c r="C62473" s="1"/>
    </row>
    <row r="62474" spans="3:3">
      <c r="C62474" s="1"/>
    </row>
    <row r="62475" spans="3:3">
      <c r="C62475" s="1"/>
    </row>
    <row r="62476" spans="3:3">
      <c r="C62476" s="1"/>
    </row>
    <row r="62477" spans="3:3">
      <c r="C62477" s="1"/>
    </row>
    <row r="62478" spans="3:3">
      <c r="C62478" s="1"/>
    </row>
    <row r="62479" spans="3:3">
      <c r="C62479" s="1"/>
    </row>
    <row r="62480" spans="3:3">
      <c r="C62480" s="1"/>
    </row>
    <row r="62481" spans="3:3">
      <c r="C62481" s="1"/>
    </row>
    <row r="62482" spans="3:3">
      <c r="C62482" s="1"/>
    </row>
    <row r="62483" spans="3:3">
      <c r="C62483" s="1"/>
    </row>
    <row r="62484" spans="3:3">
      <c r="C62484" s="1"/>
    </row>
    <row r="62485" spans="3:3">
      <c r="C62485" s="1"/>
    </row>
    <row r="62486" spans="3:3">
      <c r="C62486" s="1"/>
    </row>
    <row r="62487" spans="3:3">
      <c r="C62487" s="1"/>
    </row>
    <row r="62488" spans="3:3">
      <c r="C62488" s="1"/>
    </row>
    <row r="62489" spans="3:3">
      <c r="C62489" s="1"/>
    </row>
    <row r="62490" spans="3:3">
      <c r="C62490" s="1"/>
    </row>
    <row r="62491" spans="3:3">
      <c r="C62491" s="1"/>
    </row>
    <row r="62492" spans="3:3">
      <c r="C62492" s="1"/>
    </row>
    <row r="62493" spans="3:3">
      <c r="C62493" s="1"/>
    </row>
    <row r="62494" spans="3:3">
      <c r="C62494" s="1"/>
    </row>
    <row r="62495" spans="3:3">
      <c r="C62495" s="1"/>
    </row>
    <row r="62496" spans="3:3">
      <c r="C62496" s="1"/>
    </row>
    <row r="62497" spans="3:3">
      <c r="C62497" s="1"/>
    </row>
    <row r="62498" spans="3:3">
      <c r="C62498" s="1"/>
    </row>
    <row r="62499" spans="3:3">
      <c r="C62499" s="1"/>
    </row>
    <row r="62500" spans="3:3">
      <c r="C62500" s="1"/>
    </row>
    <row r="62501" spans="3:3">
      <c r="C62501" s="1"/>
    </row>
    <row r="62502" spans="3:3">
      <c r="C62502" s="1"/>
    </row>
    <row r="62503" spans="3:3">
      <c r="C62503" s="1"/>
    </row>
    <row r="62504" spans="3:3">
      <c r="C62504" s="1"/>
    </row>
    <row r="62505" spans="3:3">
      <c r="C62505" s="1"/>
    </row>
    <row r="62506" spans="3:3">
      <c r="C62506" s="1"/>
    </row>
    <row r="62507" spans="3:3">
      <c r="C62507" s="1"/>
    </row>
    <row r="62508" spans="3:3">
      <c r="C62508" s="1"/>
    </row>
    <row r="62509" spans="3:3">
      <c r="C62509" s="1"/>
    </row>
    <row r="62510" spans="3:3">
      <c r="C62510" s="1"/>
    </row>
    <row r="62511" spans="3:3">
      <c r="C62511" s="1"/>
    </row>
    <row r="62512" spans="3:3">
      <c r="C62512" s="1"/>
    </row>
    <row r="62513" spans="3:3">
      <c r="C62513" s="1"/>
    </row>
    <row r="62514" spans="3:3">
      <c r="C62514" s="1"/>
    </row>
    <row r="62515" spans="3:3">
      <c r="C62515" s="1"/>
    </row>
    <row r="62516" spans="3:3">
      <c r="C62516" s="1"/>
    </row>
    <row r="62517" spans="3:3">
      <c r="C62517" s="1"/>
    </row>
    <row r="62518" spans="3:3">
      <c r="C62518" s="1"/>
    </row>
    <row r="62519" spans="3:3">
      <c r="C62519" s="1"/>
    </row>
    <row r="62520" spans="3:3">
      <c r="C62520" s="1"/>
    </row>
    <row r="62521" spans="3:3">
      <c r="C62521" s="1"/>
    </row>
    <row r="62522" spans="3:3">
      <c r="C62522" s="1"/>
    </row>
    <row r="62523" spans="3:3">
      <c r="C62523" s="1"/>
    </row>
    <row r="62524" spans="3:3">
      <c r="C62524" s="1"/>
    </row>
    <row r="62525" spans="3:3">
      <c r="C62525" s="1"/>
    </row>
    <row r="62526" spans="3:3">
      <c r="C62526" s="1"/>
    </row>
    <row r="62527" spans="3:3">
      <c r="C62527" s="1"/>
    </row>
    <row r="62528" spans="3:3">
      <c r="C62528" s="1"/>
    </row>
    <row r="62529" spans="3:3">
      <c r="C62529" s="1"/>
    </row>
    <row r="62530" spans="3:3">
      <c r="C62530" s="1"/>
    </row>
    <row r="62531" spans="3:3">
      <c r="C62531" s="1"/>
    </row>
    <row r="62532" spans="3:3">
      <c r="C62532" s="1"/>
    </row>
    <row r="62533" spans="3:3">
      <c r="C62533" s="1"/>
    </row>
    <row r="62534" spans="3:3">
      <c r="C62534" s="1"/>
    </row>
    <row r="62535" spans="3:3">
      <c r="C62535" s="1"/>
    </row>
    <row r="62536" spans="3:3">
      <c r="C62536" s="1"/>
    </row>
    <row r="62537" spans="3:3">
      <c r="C62537" s="1"/>
    </row>
    <row r="62538" spans="3:3">
      <c r="C62538" s="1"/>
    </row>
    <row r="62539" spans="3:3">
      <c r="C62539" s="1"/>
    </row>
    <row r="62540" spans="3:3">
      <c r="C62540" s="1"/>
    </row>
    <row r="62541" spans="3:3">
      <c r="C62541" s="1"/>
    </row>
    <row r="62542" spans="3:3">
      <c r="C62542" s="1"/>
    </row>
    <row r="62543" spans="3:3">
      <c r="C62543" s="1"/>
    </row>
    <row r="62544" spans="3:3">
      <c r="C62544" s="1"/>
    </row>
    <row r="62545" spans="3:3">
      <c r="C62545" s="1"/>
    </row>
    <row r="62546" spans="3:3">
      <c r="C62546" s="1"/>
    </row>
    <row r="62547" spans="3:3">
      <c r="C62547" s="1"/>
    </row>
    <row r="62548" spans="3:3">
      <c r="C62548" s="1"/>
    </row>
    <row r="62549" spans="3:3">
      <c r="C62549" s="1"/>
    </row>
    <row r="62550" spans="3:3">
      <c r="C62550" s="1"/>
    </row>
    <row r="62551" spans="3:3">
      <c r="C62551" s="1"/>
    </row>
    <row r="62552" spans="3:3">
      <c r="C62552" s="1"/>
    </row>
    <row r="62553" spans="3:3">
      <c r="C62553" s="1"/>
    </row>
    <row r="62554" spans="3:3">
      <c r="C62554" s="1"/>
    </row>
    <row r="62555" spans="3:3">
      <c r="C62555" s="1"/>
    </row>
    <row r="62556" spans="3:3">
      <c r="C62556" s="1"/>
    </row>
    <row r="62557" spans="3:3">
      <c r="C62557" s="1"/>
    </row>
    <row r="62558" spans="3:3">
      <c r="C62558" s="1"/>
    </row>
    <row r="62559" spans="3:3">
      <c r="C62559" s="1"/>
    </row>
    <row r="62560" spans="3:3">
      <c r="C62560" s="1"/>
    </row>
    <row r="62561" spans="3:3">
      <c r="C62561" s="1"/>
    </row>
    <row r="62562" spans="3:3">
      <c r="C62562" s="1"/>
    </row>
    <row r="62563" spans="3:3">
      <c r="C62563" s="1"/>
    </row>
    <row r="62564" spans="3:3">
      <c r="C62564" s="1"/>
    </row>
    <row r="62565" spans="3:3">
      <c r="C62565" s="1"/>
    </row>
    <row r="62566" spans="3:3">
      <c r="C62566" s="1"/>
    </row>
    <row r="62567" spans="3:3">
      <c r="C62567" s="1"/>
    </row>
    <row r="62568" spans="3:3">
      <c r="C62568" s="1"/>
    </row>
    <row r="62569" spans="3:3">
      <c r="C62569" s="1"/>
    </row>
    <row r="62570" spans="3:3">
      <c r="C62570" s="1"/>
    </row>
    <row r="62571" spans="3:3">
      <c r="C62571" s="1"/>
    </row>
    <row r="62572" spans="3:3">
      <c r="C62572" s="1"/>
    </row>
    <row r="62573" spans="3:3">
      <c r="C62573" s="1"/>
    </row>
    <row r="62574" spans="3:3">
      <c r="C62574" s="1"/>
    </row>
    <row r="62575" spans="3:3">
      <c r="C62575" s="1"/>
    </row>
    <row r="62576" spans="3:3">
      <c r="C62576" s="1"/>
    </row>
    <row r="62577" spans="3:3">
      <c r="C62577" s="1"/>
    </row>
    <row r="62578" spans="3:3">
      <c r="C62578" s="1"/>
    </row>
    <row r="62579" spans="3:3">
      <c r="C62579" s="1"/>
    </row>
    <row r="62580" spans="3:3">
      <c r="C62580" s="1"/>
    </row>
    <row r="62581" spans="3:3">
      <c r="C62581" s="1"/>
    </row>
    <row r="62582" spans="3:3">
      <c r="C62582" s="1"/>
    </row>
    <row r="62583" spans="3:3">
      <c r="C62583" s="1"/>
    </row>
    <row r="62584" spans="3:3">
      <c r="C62584" s="1"/>
    </row>
    <row r="62585" spans="3:3">
      <c r="C62585" s="1"/>
    </row>
    <row r="62586" spans="3:3">
      <c r="C62586" s="1"/>
    </row>
    <row r="62587" spans="3:3">
      <c r="C62587" s="1"/>
    </row>
    <row r="62588" spans="3:3">
      <c r="C62588" s="1"/>
    </row>
    <row r="62589" spans="3:3">
      <c r="C62589" s="1"/>
    </row>
    <row r="62590" spans="3:3">
      <c r="C62590" s="1"/>
    </row>
    <row r="62591" spans="3:3">
      <c r="C62591" s="1"/>
    </row>
    <row r="62592" spans="3:3">
      <c r="C62592" s="1"/>
    </row>
    <row r="62593" spans="3:3">
      <c r="C62593" s="1"/>
    </row>
    <row r="62594" spans="3:3">
      <c r="C62594" s="1"/>
    </row>
    <row r="62595" spans="3:3">
      <c r="C62595" s="1"/>
    </row>
    <row r="62596" spans="3:3">
      <c r="C62596" s="1"/>
    </row>
    <row r="62597" spans="3:3">
      <c r="C62597" s="1"/>
    </row>
    <row r="62598" spans="3:3">
      <c r="C62598" s="1"/>
    </row>
    <row r="62599" spans="3:3">
      <c r="C62599" s="1"/>
    </row>
    <row r="62600" spans="3:3">
      <c r="C62600" s="1"/>
    </row>
    <row r="62601" spans="3:3">
      <c r="C62601" s="1"/>
    </row>
    <row r="62602" spans="3:3">
      <c r="C62602" s="1"/>
    </row>
    <row r="62603" spans="3:3">
      <c r="C62603" s="1"/>
    </row>
    <row r="62604" spans="3:3">
      <c r="C62604" s="1"/>
    </row>
    <row r="62605" spans="3:3">
      <c r="C62605" s="1"/>
    </row>
    <row r="62606" spans="3:3">
      <c r="C62606" s="1"/>
    </row>
    <row r="62607" spans="3:3">
      <c r="C62607" s="1"/>
    </row>
    <row r="62608" spans="3:3">
      <c r="C62608" s="1"/>
    </row>
    <row r="62609" spans="3:3">
      <c r="C62609" s="1"/>
    </row>
    <row r="62610" spans="3:3">
      <c r="C62610" s="1"/>
    </row>
    <row r="62611" spans="3:3">
      <c r="C62611" s="1"/>
    </row>
    <row r="62612" spans="3:3">
      <c r="C62612" s="1"/>
    </row>
    <row r="62613" spans="3:3">
      <c r="C62613" s="1"/>
    </row>
    <row r="62614" spans="3:3">
      <c r="C62614" s="1"/>
    </row>
    <row r="62615" spans="3:3">
      <c r="C62615" s="1"/>
    </row>
    <row r="62616" spans="3:3">
      <c r="C62616" s="1"/>
    </row>
    <row r="62617" spans="3:3">
      <c r="C62617" s="1"/>
    </row>
    <row r="62618" spans="3:3">
      <c r="C62618" s="1"/>
    </row>
    <row r="62619" spans="3:3">
      <c r="C62619" s="1"/>
    </row>
    <row r="62620" spans="3:3">
      <c r="C62620" s="1"/>
    </row>
    <row r="62621" spans="3:3">
      <c r="C62621" s="1"/>
    </row>
    <row r="62622" spans="3:3">
      <c r="C62622" s="1"/>
    </row>
    <row r="62623" spans="3:3">
      <c r="C62623" s="1"/>
    </row>
    <row r="62624" spans="3:3">
      <c r="C62624" s="1"/>
    </row>
    <row r="62625" spans="3:3">
      <c r="C62625" s="1"/>
    </row>
    <row r="62626" spans="3:3">
      <c r="C62626" s="1"/>
    </row>
    <row r="62627" spans="3:3">
      <c r="C62627" s="1"/>
    </row>
    <row r="62628" spans="3:3">
      <c r="C62628" s="1"/>
    </row>
    <row r="62629" spans="3:3">
      <c r="C62629" s="1"/>
    </row>
    <row r="62630" spans="3:3">
      <c r="C62630" s="1"/>
    </row>
    <row r="62631" spans="3:3">
      <c r="C62631" s="1"/>
    </row>
    <row r="62632" spans="3:3">
      <c r="C62632" s="1"/>
    </row>
    <row r="62633" spans="3:3">
      <c r="C62633" s="1"/>
    </row>
    <row r="62634" spans="3:3">
      <c r="C62634" s="1"/>
    </row>
    <row r="62635" spans="3:3">
      <c r="C62635" s="1"/>
    </row>
    <row r="62636" spans="3:3">
      <c r="C62636" s="1"/>
    </row>
    <row r="62637" spans="3:3">
      <c r="C62637" s="1"/>
    </row>
    <row r="62638" spans="3:3">
      <c r="C62638" s="1"/>
    </row>
    <row r="62639" spans="3:3">
      <c r="C62639" s="1"/>
    </row>
    <row r="62640" spans="3:3">
      <c r="C62640" s="1"/>
    </row>
    <row r="62641" spans="3:3">
      <c r="C62641" s="1"/>
    </row>
    <row r="62642" spans="3:3">
      <c r="C62642" s="1"/>
    </row>
    <row r="62643" spans="3:3">
      <c r="C62643" s="1"/>
    </row>
    <row r="62644" spans="3:3">
      <c r="C62644" s="1"/>
    </row>
    <row r="62645" spans="3:3">
      <c r="C62645" s="1"/>
    </row>
    <row r="62646" spans="3:3">
      <c r="C62646" s="1"/>
    </row>
    <row r="62647" spans="3:3">
      <c r="C62647" s="1"/>
    </row>
    <row r="62648" spans="3:3">
      <c r="C62648" s="1"/>
    </row>
    <row r="62649" spans="3:3">
      <c r="C62649" s="1"/>
    </row>
    <row r="62650" spans="3:3">
      <c r="C62650" s="1"/>
    </row>
    <row r="62651" spans="3:3">
      <c r="C62651" s="1"/>
    </row>
    <row r="62652" spans="3:3">
      <c r="C62652" s="1"/>
    </row>
    <row r="62653" spans="3:3">
      <c r="C62653" s="1"/>
    </row>
    <row r="62654" spans="3:3">
      <c r="C62654" s="1"/>
    </row>
    <row r="62655" spans="3:3">
      <c r="C62655" s="1"/>
    </row>
    <row r="62656" spans="3:3">
      <c r="C62656" s="1"/>
    </row>
    <row r="62657" spans="3:3">
      <c r="C62657" s="1"/>
    </row>
    <row r="62658" spans="3:3">
      <c r="C62658" s="1"/>
    </row>
    <row r="62659" spans="3:3">
      <c r="C62659" s="1"/>
    </row>
    <row r="62660" spans="3:3">
      <c r="C62660" s="1"/>
    </row>
    <row r="62661" spans="3:3">
      <c r="C62661" s="1"/>
    </row>
    <row r="62662" spans="3:3">
      <c r="C62662" s="1"/>
    </row>
    <row r="62663" spans="3:3">
      <c r="C62663" s="1"/>
    </row>
    <row r="62664" spans="3:3">
      <c r="C62664" s="1"/>
    </row>
    <row r="62665" spans="3:3">
      <c r="C62665" s="1"/>
    </row>
    <row r="62666" spans="3:3">
      <c r="C62666" s="1"/>
    </row>
    <row r="62667" spans="3:3">
      <c r="C62667" s="1"/>
    </row>
    <row r="62668" spans="3:3">
      <c r="C62668" s="1"/>
    </row>
    <row r="62669" spans="3:3">
      <c r="C62669" s="1"/>
    </row>
    <row r="62670" spans="3:3">
      <c r="C62670" s="1"/>
    </row>
    <row r="62671" spans="3:3">
      <c r="C62671" s="1"/>
    </row>
    <row r="62672" spans="3:3">
      <c r="C62672" s="1"/>
    </row>
    <row r="62673" spans="3:3">
      <c r="C62673" s="1"/>
    </row>
    <row r="62674" spans="3:3">
      <c r="C62674" s="1"/>
    </row>
    <row r="62675" spans="3:3">
      <c r="C62675" s="1"/>
    </row>
    <row r="62676" spans="3:3">
      <c r="C62676" s="1"/>
    </row>
    <row r="62677" spans="3:3">
      <c r="C62677" s="1"/>
    </row>
    <row r="62678" spans="3:3">
      <c r="C62678" s="1"/>
    </row>
    <row r="62679" spans="3:3">
      <c r="C62679" s="1"/>
    </row>
    <row r="62680" spans="3:3">
      <c r="C62680" s="1"/>
    </row>
    <row r="62681" spans="3:3">
      <c r="C62681" s="1"/>
    </row>
    <row r="62682" spans="3:3">
      <c r="C62682" s="1"/>
    </row>
    <row r="62683" spans="3:3">
      <c r="C62683" s="1"/>
    </row>
    <row r="62684" spans="3:3">
      <c r="C62684" s="1"/>
    </row>
    <row r="62685" spans="3:3">
      <c r="C62685" s="1"/>
    </row>
    <row r="62686" spans="3:3">
      <c r="C62686" s="1"/>
    </row>
    <row r="62687" spans="3:3">
      <c r="C62687" s="1"/>
    </row>
    <row r="62688" spans="3:3">
      <c r="C62688" s="1"/>
    </row>
    <row r="62689" spans="3:3">
      <c r="C62689" s="1"/>
    </row>
    <row r="62690" spans="3:3">
      <c r="C62690" s="1"/>
    </row>
    <row r="62691" spans="3:3">
      <c r="C62691" s="1"/>
    </row>
    <row r="62692" spans="3:3">
      <c r="C62692" s="1"/>
    </row>
    <row r="62693" spans="3:3">
      <c r="C62693" s="1"/>
    </row>
    <row r="62694" spans="3:3">
      <c r="C62694" s="1"/>
    </row>
    <row r="62695" spans="3:3">
      <c r="C62695" s="1"/>
    </row>
    <row r="62696" spans="3:3">
      <c r="C62696" s="1"/>
    </row>
    <row r="62697" spans="3:3">
      <c r="C62697" s="1"/>
    </row>
    <row r="62698" spans="3:3">
      <c r="C62698" s="1"/>
    </row>
    <row r="62699" spans="3:3">
      <c r="C62699" s="1"/>
    </row>
    <row r="62700" spans="3:3">
      <c r="C62700" s="1"/>
    </row>
    <row r="62701" spans="3:3">
      <c r="C62701" s="1"/>
    </row>
    <row r="62702" spans="3:3">
      <c r="C62702" s="1"/>
    </row>
    <row r="62703" spans="3:3">
      <c r="C62703" s="1"/>
    </row>
    <row r="62704" spans="3:3">
      <c r="C62704" s="1"/>
    </row>
    <row r="62705" spans="3:3">
      <c r="C62705" s="1"/>
    </row>
    <row r="62706" spans="3:3">
      <c r="C62706" s="1"/>
    </row>
    <row r="62707" spans="3:3">
      <c r="C62707" s="1"/>
    </row>
    <row r="62708" spans="3:3">
      <c r="C62708" s="1"/>
    </row>
    <row r="62709" spans="3:3">
      <c r="C62709" s="1"/>
    </row>
    <row r="62710" spans="3:3">
      <c r="C62710" s="1"/>
    </row>
    <row r="62711" spans="3:3">
      <c r="C62711" s="1"/>
    </row>
    <row r="62712" spans="3:3">
      <c r="C62712" s="1"/>
    </row>
    <row r="62713" spans="3:3">
      <c r="C62713" s="1"/>
    </row>
    <row r="62714" spans="3:3">
      <c r="C62714" s="1"/>
    </row>
    <row r="62715" spans="3:3">
      <c r="C62715" s="1"/>
    </row>
    <row r="62716" spans="3:3">
      <c r="C62716" s="1"/>
    </row>
    <row r="62717" spans="3:3">
      <c r="C62717" s="1"/>
    </row>
    <row r="62718" spans="3:3">
      <c r="C62718" s="1"/>
    </row>
    <row r="62719" spans="3:3">
      <c r="C62719" s="1"/>
    </row>
    <row r="62720" spans="3:3">
      <c r="C62720" s="1"/>
    </row>
    <row r="62721" spans="3:3">
      <c r="C62721" s="1"/>
    </row>
    <row r="62722" spans="3:3">
      <c r="C62722" s="1"/>
    </row>
    <row r="62723" spans="3:3">
      <c r="C62723" s="1"/>
    </row>
    <row r="62724" spans="3:3">
      <c r="C62724" s="1"/>
    </row>
    <row r="62725" spans="3:3">
      <c r="C62725" s="1"/>
    </row>
    <row r="62726" spans="3:3">
      <c r="C62726" s="1"/>
    </row>
    <row r="62727" spans="3:3">
      <c r="C62727" s="1"/>
    </row>
    <row r="62728" spans="3:3">
      <c r="C62728" s="1"/>
    </row>
    <row r="62729" spans="3:3">
      <c r="C62729" s="1"/>
    </row>
    <row r="62730" spans="3:3">
      <c r="C62730" s="1"/>
    </row>
    <row r="62731" spans="3:3">
      <c r="C62731" s="1"/>
    </row>
    <row r="62732" spans="3:3">
      <c r="C62732" s="1"/>
    </row>
    <row r="62733" spans="3:3">
      <c r="C62733" s="1"/>
    </row>
    <row r="62734" spans="3:3">
      <c r="C62734" s="1"/>
    </row>
    <row r="62735" spans="3:3">
      <c r="C62735" s="1"/>
    </row>
    <row r="62736" spans="3:3">
      <c r="C62736" s="1"/>
    </row>
    <row r="62737" spans="3:3">
      <c r="C62737" s="1"/>
    </row>
    <row r="62738" spans="3:3">
      <c r="C62738" s="1"/>
    </row>
    <row r="62739" spans="3:3">
      <c r="C62739" s="1"/>
    </row>
    <row r="62740" spans="3:3">
      <c r="C62740" s="1"/>
    </row>
    <row r="62741" spans="3:3">
      <c r="C62741" s="1"/>
    </row>
    <row r="62742" spans="3:3">
      <c r="C62742" s="1"/>
    </row>
    <row r="62743" spans="3:3">
      <c r="C62743" s="1"/>
    </row>
    <row r="62744" spans="3:3">
      <c r="C62744" s="1"/>
    </row>
    <row r="62745" spans="3:3">
      <c r="C62745" s="1"/>
    </row>
    <row r="62746" spans="3:3">
      <c r="C62746" s="1"/>
    </row>
    <row r="62747" spans="3:3">
      <c r="C62747" s="1"/>
    </row>
    <row r="62748" spans="3:3">
      <c r="C62748" s="1"/>
    </row>
    <row r="62749" spans="3:3">
      <c r="C62749" s="1"/>
    </row>
    <row r="62750" spans="3:3">
      <c r="C62750" s="1"/>
    </row>
    <row r="62751" spans="3:3">
      <c r="C62751" s="1"/>
    </row>
    <row r="62752" spans="3:3">
      <c r="C62752" s="1"/>
    </row>
    <row r="62753" spans="3:3">
      <c r="C62753" s="1"/>
    </row>
    <row r="62754" spans="3:3">
      <c r="C62754" s="1"/>
    </row>
    <row r="62755" spans="3:3">
      <c r="C62755" s="1"/>
    </row>
    <row r="62756" spans="3:3">
      <c r="C62756" s="1"/>
    </row>
    <row r="62757" spans="3:3">
      <c r="C62757" s="1"/>
    </row>
    <row r="62758" spans="3:3">
      <c r="C62758" s="1"/>
    </row>
    <row r="62759" spans="3:3">
      <c r="C62759" s="1"/>
    </row>
    <row r="62760" spans="3:3">
      <c r="C62760" s="1"/>
    </row>
    <row r="62761" spans="3:3">
      <c r="C62761" s="1"/>
    </row>
    <row r="62762" spans="3:3">
      <c r="C62762" s="1"/>
    </row>
    <row r="62763" spans="3:3">
      <c r="C62763" s="1"/>
    </row>
    <row r="62764" spans="3:3">
      <c r="C62764" s="1"/>
    </row>
    <row r="62765" spans="3:3">
      <c r="C62765" s="1"/>
    </row>
    <row r="62766" spans="3:3">
      <c r="C62766" s="1"/>
    </row>
    <row r="62767" spans="3:3">
      <c r="C62767" s="1"/>
    </row>
    <row r="62768" spans="3:3">
      <c r="C62768" s="1"/>
    </row>
    <row r="62769" spans="3:3">
      <c r="C62769" s="1"/>
    </row>
    <row r="62770" spans="3:3">
      <c r="C62770" s="1"/>
    </row>
    <row r="62771" spans="3:3">
      <c r="C62771" s="1"/>
    </row>
    <row r="62772" spans="3:3">
      <c r="C62772" s="1"/>
    </row>
    <row r="62773" spans="3:3">
      <c r="C62773" s="1"/>
    </row>
    <row r="62774" spans="3:3">
      <c r="C62774" s="1"/>
    </row>
    <row r="62775" spans="3:3">
      <c r="C62775" s="1"/>
    </row>
    <row r="62776" spans="3:3">
      <c r="C62776" s="1"/>
    </row>
    <row r="62777" spans="3:3">
      <c r="C62777" s="1"/>
    </row>
    <row r="62778" spans="3:3">
      <c r="C62778" s="1"/>
    </row>
    <row r="62779" spans="3:3">
      <c r="C62779" s="1"/>
    </row>
    <row r="62780" spans="3:3">
      <c r="C62780" s="1"/>
    </row>
    <row r="62781" spans="3:3">
      <c r="C62781" s="1"/>
    </row>
    <row r="62782" spans="3:3">
      <c r="C62782" s="1"/>
    </row>
    <row r="62783" spans="3:3">
      <c r="C62783" s="1"/>
    </row>
    <row r="62784" spans="3:3">
      <c r="C62784" s="1"/>
    </row>
    <row r="62785" spans="3:3">
      <c r="C62785" s="1"/>
    </row>
    <row r="62786" spans="3:3">
      <c r="C62786" s="1"/>
    </row>
    <row r="62787" spans="3:3">
      <c r="C62787" s="1"/>
    </row>
    <row r="62788" spans="3:3">
      <c r="C62788" s="1"/>
    </row>
    <row r="62789" spans="3:3">
      <c r="C62789" s="1"/>
    </row>
    <row r="62790" spans="3:3">
      <c r="C62790" s="1"/>
    </row>
    <row r="62791" spans="3:3">
      <c r="C62791" s="1"/>
    </row>
    <row r="62792" spans="3:3">
      <c r="C62792" s="1"/>
    </row>
    <row r="62793" spans="3:3">
      <c r="C62793" s="1"/>
    </row>
    <row r="62794" spans="3:3">
      <c r="C62794" s="1"/>
    </row>
    <row r="62795" spans="3:3">
      <c r="C62795" s="1"/>
    </row>
    <row r="62796" spans="3:3">
      <c r="C62796" s="1"/>
    </row>
    <row r="62797" spans="3:3">
      <c r="C62797" s="1"/>
    </row>
    <row r="62798" spans="3:3">
      <c r="C62798" s="1"/>
    </row>
    <row r="62799" spans="3:3">
      <c r="C62799" s="1"/>
    </row>
    <row r="62800" spans="3:3">
      <c r="C62800" s="1"/>
    </row>
    <row r="62801" spans="3:3">
      <c r="C62801" s="1"/>
    </row>
    <row r="62802" spans="3:3">
      <c r="C62802" s="1"/>
    </row>
    <row r="62803" spans="3:3">
      <c r="C62803" s="1"/>
    </row>
    <row r="62804" spans="3:3">
      <c r="C62804" s="1"/>
    </row>
    <row r="62805" spans="3:3">
      <c r="C62805" s="1"/>
    </row>
    <row r="62806" spans="3:3">
      <c r="C62806" s="1"/>
    </row>
    <row r="62807" spans="3:3">
      <c r="C62807" s="1"/>
    </row>
    <row r="62808" spans="3:3">
      <c r="C62808" s="1"/>
    </row>
    <row r="62809" spans="3:3">
      <c r="C62809" s="1"/>
    </row>
    <row r="62810" spans="3:3">
      <c r="C62810" s="1"/>
    </row>
    <row r="62811" spans="3:3">
      <c r="C62811" s="1"/>
    </row>
    <row r="62812" spans="3:3">
      <c r="C62812" s="1"/>
    </row>
    <row r="62813" spans="3:3">
      <c r="C62813" s="1"/>
    </row>
    <row r="62814" spans="3:3">
      <c r="C62814" s="1"/>
    </row>
    <row r="62815" spans="3:3">
      <c r="C62815" s="1"/>
    </row>
    <row r="62816" spans="3:3">
      <c r="C62816" s="1"/>
    </row>
    <row r="62817" spans="3:3">
      <c r="C62817" s="1"/>
    </row>
    <row r="62818" spans="3:3">
      <c r="C62818" s="1"/>
    </row>
    <row r="62819" spans="3:3">
      <c r="C62819" s="1"/>
    </row>
    <row r="62820" spans="3:3">
      <c r="C62820" s="1"/>
    </row>
    <row r="62821" spans="3:3">
      <c r="C62821" s="1"/>
    </row>
    <row r="62822" spans="3:3">
      <c r="C62822" s="1"/>
    </row>
    <row r="62823" spans="3:3">
      <c r="C62823" s="1"/>
    </row>
    <row r="62824" spans="3:3">
      <c r="C62824" s="1"/>
    </row>
    <row r="62825" spans="3:3">
      <c r="C62825" s="1"/>
    </row>
    <row r="62826" spans="3:3">
      <c r="C62826" s="1"/>
    </row>
    <row r="62827" spans="3:3">
      <c r="C62827" s="1"/>
    </row>
    <row r="62828" spans="3:3">
      <c r="C62828" s="1"/>
    </row>
    <row r="62829" spans="3:3">
      <c r="C62829" s="1"/>
    </row>
    <row r="62830" spans="3:3">
      <c r="C62830" s="1"/>
    </row>
    <row r="62831" spans="3:3">
      <c r="C62831" s="1"/>
    </row>
    <row r="62832" spans="3:3">
      <c r="C62832" s="1"/>
    </row>
    <row r="62833" spans="3:3">
      <c r="C62833" s="1"/>
    </row>
    <row r="62834" spans="3:3">
      <c r="C62834" s="1"/>
    </row>
    <row r="62835" spans="3:3">
      <c r="C62835" s="1"/>
    </row>
    <row r="62836" spans="3:3">
      <c r="C62836" s="1"/>
    </row>
    <row r="62837" spans="3:3">
      <c r="C62837" s="1"/>
    </row>
    <row r="62838" spans="3:3">
      <c r="C62838" s="1"/>
    </row>
    <row r="62839" spans="3:3">
      <c r="C62839" s="1"/>
    </row>
    <row r="62840" spans="3:3">
      <c r="C62840" s="1"/>
    </row>
    <row r="62841" spans="3:3">
      <c r="C62841" s="1"/>
    </row>
    <row r="62842" spans="3:3">
      <c r="C62842" s="1"/>
    </row>
    <row r="62843" spans="3:3">
      <c r="C62843" s="1"/>
    </row>
    <row r="62844" spans="3:3">
      <c r="C62844" s="1"/>
    </row>
    <row r="62845" spans="3:3">
      <c r="C62845" s="1"/>
    </row>
    <row r="62846" spans="3:3">
      <c r="C62846" s="1"/>
    </row>
    <row r="62847" spans="3:3">
      <c r="C62847" s="1"/>
    </row>
    <row r="62848" spans="3:3">
      <c r="C62848" s="1"/>
    </row>
    <row r="62849" spans="3:3">
      <c r="C62849" s="1"/>
    </row>
    <row r="62850" spans="3:3">
      <c r="C62850" s="1"/>
    </row>
    <row r="62851" spans="3:3">
      <c r="C62851" s="1"/>
    </row>
    <row r="62852" spans="3:3">
      <c r="C62852" s="1"/>
    </row>
    <row r="62853" spans="3:3">
      <c r="C62853" s="1"/>
    </row>
    <row r="62854" spans="3:3">
      <c r="C62854" s="1"/>
    </row>
    <row r="62855" spans="3:3">
      <c r="C62855" s="1"/>
    </row>
    <row r="62856" spans="3:3">
      <c r="C62856" s="1"/>
    </row>
    <row r="62857" spans="3:3">
      <c r="C62857" s="1"/>
    </row>
    <row r="62858" spans="3:3">
      <c r="C62858" s="1"/>
    </row>
    <row r="62859" spans="3:3">
      <c r="C62859" s="1"/>
    </row>
    <row r="62860" spans="3:3">
      <c r="C62860" s="1"/>
    </row>
    <row r="62861" spans="3:3">
      <c r="C62861" s="1"/>
    </row>
    <row r="62862" spans="3:3">
      <c r="C62862" s="1"/>
    </row>
    <row r="62863" spans="3:3">
      <c r="C62863" s="1"/>
    </row>
    <row r="62864" spans="3:3">
      <c r="C62864" s="1"/>
    </row>
    <row r="62865" spans="3:3">
      <c r="C62865" s="1"/>
    </row>
    <row r="62866" spans="3:3">
      <c r="C62866" s="1"/>
    </row>
    <row r="62867" spans="3:3">
      <c r="C62867" s="1"/>
    </row>
    <row r="62868" spans="3:3">
      <c r="C62868" s="1"/>
    </row>
    <row r="62869" spans="3:3">
      <c r="C62869" s="1"/>
    </row>
    <row r="62870" spans="3:3">
      <c r="C62870" s="1"/>
    </row>
    <row r="62871" spans="3:3">
      <c r="C62871" s="1"/>
    </row>
    <row r="62872" spans="3:3">
      <c r="C62872" s="1"/>
    </row>
    <row r="62873" spans="3:3">
      <c r="C62873" s="1"/>
    </row>
    <row r="62874" spans="3:3">
      <c r="C62874" s="1"/>
    </row>
    <row r="62875" spans="3:3">
      <c r="C62875" s="1"/>
    </row>
    <row r="62876" spans="3:3">
      <c r="C62876" s="1"/>
    </row>
    <row r="62877" spans="3:3">
      <c r="C62877" s="1"/>
    </row>
    <row r="62878" spans="3:3">
      <c r="C62878" s="1"/>
    </row>
    <row r="62879" spans="3:3">
      <c r="C62879" s="1"/>
    </row>
    <row r="62880" spans="3:3">
      <c r="C62880" s="1"/>
    </row>
    <row r="62881" spans="3:3">
      <c r="C62881" s="1"/>
    </row>
    <row r="62882" spans="3:3">
      <c r="C62882" s="1"/>
    </row>
    <row r="62883" spans="3:3">
      <c r="C62883" s="1"/>
    </row>
    <row r="62884" spans="3:3">
      <c r="C62884" s="1"/>
    </row>
    <row r="62885" spans="3:3">
      <c r="C62885" s="1"/>
    </row>
    <row r="62886" spans="3:3">
      <c r="C62886" s="1"/>
    </row>
    <row r="62887" spans="3:3">
      <c r="C62887" s="1"/>
    </row>
    <row r="62888" spans="3:3">
      <c r="C62888" s="1"/>
    </row>
    <row r="62889" spans="3:3">
      <c r="C62889" s="1"/>
    </row>
    <row r="62890" spans="3:3">
      <c r="C62890" s="1"/>
    </row>
    <row r="62891" spans="3:3">
      <c r="C62891" s="1"/>
    </row>
    <row r="62892" spans="3:3">
      <c r="C62892" s="1"/>
    </row>
    <row r="62893" spans="3:3">
      <c r="C62893" s="1"/>
    </row>
    <row r="62894" spans="3:3">
      <c r="C62894" s="1"/>
    </row>
    <row r="62895" spans="3:3">
      <c r="C62895" s="1"/>
    </row>
    <row r="62896" spans="3:3">
      <c r="C62896" s="1"/>
    </row>
    <row r="62897" spans="3:3">
      <c r="C62897" s="1"/>
    </row>
    <row r="62898" spans="3:3">
      <c r="C62898" s="1"/>
    </row>
    <row r="62899" spans="3:3">
      <c r="C62899" s="1"/>
    </row>
    <row r="62900" spans="3:3">
      <c r="C62900" s="1"/>
    </row>
    <row r="62901" spans="3:3">
      <c r="C62901" s="1"/>
    </row>
    <row r="62902" spans="3:3">
      <c r="C62902" s="1"/>
    </row>
    <row r="62903" spans="3:3">
      <c r="C62903" s="1"/>
    </row>
    <row r="62904" spans="3:3">
      <c r="C62904" s="1"/>
    </row>
    <row r="62905" spans="3:3">
      <c r="C62905" s="1"/>
    </row>
    <row r="62906" spans="3:3">
      <c r="C62906" s="1"/>
    </row>
    <row r="62907" spans="3:3">
      <c r="C62907" s="1"/>
    </row>
    <row r="62908" spans="3:3">
      <c r="C62908" s="1"/>
    </row>
    <row r="62909" spans="3:3">
      <c r="C62909" s="1"/>
    </row>
    <row r="62910" spans="3:3">
      <c r="C62910" s="1"/>
    </row>
    <row r="62911" spans="3:3">
      <c r="C62911" s="1"/>
    </row>
    <row r="62912" spans="3:3">
      <c r="C62912" s="1"/>
    </row>
    <row r="62913" spans="3:3">
      <c r="C62913" s="1"/>
    </row>
    <row r="62914" spans="3:3">
      <c r="C62914" s="1"/>
    </row>
    <row r="62915" spans="3:3">
      <c r="C62915" s="1"/>
    </row>
    <row r="62916" spans="3:3">
      <c r="C62916" s="1"/>
    </row>
    <row r="62917" spans="3:3">
      <c r="C62917" s="1"/>
    </row>
    <row r="62918" spans="3:3">
      <c r="C62918" s="1"/>
    </row>
    <row r="62919" spans="3:3">
      <c r="C62919" s="1"/>
    </row>
    <row r="62920" spans="3:3">
      <c r="C62920" s="1"/>
    </row>
    <row r="62921" spans="3:3">
      <c r="C62921" s="1"/>
    </row>
    <row r="62922" spans="3:3">
      <c r="C62922" s="1"/>
    </row>
    <row r="62923" spans="3:3">
      <c r="C62923" s="1"/>
    </row>
    <row r="62924" spans="3:3">
      <c r="C62924" s="1"/>
    </row>
    <row r="62925" spans="3:3">
      <c r="C62925" s="1"/>
    </row>
    <row r="62926" spans="3:3">
      <c r="C62926" s="1"/>
    </row>
    <row r="62927" spans="3:3">
      <c r="C62927" s="1"/>
    </row>
    <row r="62928" spans="3:3">
      <c r="C62928" s="1"/>
    </row>
    <row r="62929" spans="3:3">
      <c r="C62929" s="1"/>
    </row>
    <row r="62930" spans="3:3">
      <c r="C62930" s="1"/>
    </row>
    <row r="62931" spans="3:3">
      <c r="C62931" s="1"/>
    </row>
    <row r="62932" spans="3:3">
      <c r="C62932" s="1"/>
    </row>
    <row r="62933" spans="3:3">
      <c r="C62933" s="1"/>
    </row>
    <row r="62934" spans="3:3">
      <c r="C62934" s="1"/>
    </row>
    <row r="62935" spans="3:3">
      <c r="C62935" s="1"/>
    </row>
    <row r="62936" spans="3:3">
      <c r="C62936" s="1"/>
    </row>
    <row r="62937" spans="3:3">
      <c r="C62937" s="1"/>
    </row>
    <row r="62938" spans="3:3">
      <c r="C62938" s="1"/>
    </row>
    <row r="62939" spans="3:3">
      <c r="C62939" s="1"/>
    </row>
    <row r="62940" spans="3:3">
      <c r="C62940" s="1"/>
    </row>
    <row r="62941" spans="3:3">
      <c r="C62941" s="1"/>
    </row>
    <row r="62942" spans="3:3">
      <c r="C62942" s="1"/>
    </row>
    <row r="62943" spans="3:3">
      <c r="C62943" s="1"/>
    </row>
    <row r="62944" spans="3:3">
      <c r="C62944" s="1"/>
    </row>
    <row r="62945" spans="3:3">
      <c r="C62945" s="1"/>
    </row>
    <row r="62946" spans="3:3">
      <c r="C62946" s="1"/>
    </row>
    <row r="62947" spans="3:3">
      <c r="C62947" s="1"/>
    </row>
    <row r="62948" spans="3:3">
      <c r="C62948" s="1"/>
    </row>
    <row r="62949" spans="3:3">
      <c r="C62949" s="1"/>
    </row>
    <row r="62950" spans="3:3">
      <c r="C62950" s="1"/>
    </row>
    <row r="62951" spans="3:3">
      <c r="C62951" s="1"/>
    </row>
    <row r="62952" spans="3:3">
      <c r="C62952" s="1"/>
    </row>
    <row r="62953" spans="3:3">
      <c r="C62953" s="1"/>
    </row>
    <row r="62954" spans="3:3">
      <c r="C62954" s="1"/>
    </row>
    <row r="62955" spans="3:3">
      <c r="C62955" s="1"/>
    </row>
    <row r="62956" spans="3:3">
      <c r="C62956" s="1"/>
    </row>
    <row r="62957" spans="3:3">
      <c r="C62957" s="1"/>
    </row>
    <row r="62958" spans="3:3">
      <c r="C62958" s="1"/>
    </row>
    <row r="62959" spans="3:3">
      <c r="C62959" s="1"/>
    </row>
    <row r="62960" spans="3:3">
      <c r="C62960" s="1"/>
    </row>
    <row r="62961" spans="3:3">
      <c r="C62961" s="1"/>
    </row>
    <row r="62962" spans="3:3">
      <c r="C62962" s="1"/>
    </row>
    <row r="62963" spans="3:3">
      <c r="C62963" s="1"/>
    </row>
    <row r="62964" spans="3:3">
      <c r="C62964" s="1"/>
    </row>
    <row r="62965" spans="3:3">
      <c r="C62965" s="1"/>
    </row>
    <row r="62966" spans="3:3">
      <c r="C62966" s="1"/>
    </row>
    <row r="62967" spans="3:3">
      <c r="C62967" s="1"/>
    </row>
    <row r="62968" spans="3:3">
      <c r="C62968" s="1"/>
    </row>
    <row r="62969" spans="3:3">
      <c r="C62969" s="1"/>
    </row>
    <row r="62970" spans="3:3">
      <c r="C62970" s="1"/>
    </row>
    <row r="62971" spans="3:3">
      <c r="C62971" s="1"/>
    </row>
    <row r="62972" spans="3:3">
      <c r="C62972" s="1"/>
    </row>
    <row r="62973" spans="3:3">
      <c r="C62973" s="1"/>
    </row>
    <row r="62974" spans="3:3">
      <c r="C62974" s="1"/>
    </row>
    <row r="62975" spans="3:3">
      <c r="C62975" s="1"/>
    </row>
    <row r="62976" spans="3:3">
      <c r="C62976" s="1"/>
    </row>
    <row r="62977" spans="3:3">
      <c r="C62977" s="1"/>
    </row>
    <row r="62978" spans="3:3">
      <c r="C62978" s="1"/>
    </row>
    <row r="62979" spans="3:3">
      <c r="C62979" s="1"/>
    </row>
    <row r="62980" spans="3:3">
      <c r="C62980" s="1"/>
    </row>
    <row r="62981" spans="3:3">
      <c r="C62981" s="1"/>
    </row>
    <row r="62982" spans="3:3">
      <c r="C62982" s="1"/>
    </row>
    <row r="62983" spans="3:3">
      <c r="C62983" s="1"/>
    </row>
    <row r="62984" spans="3:3">
      <c r="C62984" s="1"/>
    </row>
    <row r="62985" spans="3:3">
      <c r="C62985" s="1"/>
    </row>
    <row r="62986" spans="3:3">
      <c r="C62986" s="1"/>
    </row>
    <row r="62987" spans="3:3">
      <c r="C62987" s="1"/>
    </row>
    <row r="62988" spans="3:3">
      <c r="C62988" s="1"/>
    </row>
    <row r="62989" spans="3:3">
      <c r="C62989" s="1"/>
    </row>
    <row r="62990" spans="3:3">
      <c r="C62990" s="1"/>
    </row>
    <row r="62991" spans="3:3">
      <c r="C62991" s="1"/>
    </row>
    <row r="62992" spans="3:3">
      <c r="C62992" s="1"/>
    </row>
    <row r="62993" spans="3:3">
      <c r="C62993" s="1"/>
    </row>
    <row r="62994" spans="3:3">
      <c r="C62994" s="1"/>
    </row>
    <row r="62995" spans="3:3">
      <c r="C62995" s="1"/>
    </row>
    <row r="62996" spans="3:3">
      <c r="C62996" s="1"/>
    </row>
    <row r="62997" spans="3:3">
      <c r="C62997" s="1"/>
    </row>
    <row r="62998" spans="3:3">
      <c r="C62998" s="1"/>
    </row>
    <row r="62999" spans="3:3">
      <c r="C62999" s="1"/>
    </row>
    <row r="63000" spans="3:3">
      <c r="C63000" s="1"/>
    </row>
    <row r="63001" spans="3:3">
      <c r="C63001" s="1"/>
    </row>
    <row r="63002" spans="3:3">
      <c r="C63002" s="1"/>
    </row>
    <row r="63003" spans="3:3">
      <c r="C63003" s="1"/>
    </row>
    <row r="63004" spans="3:3">
      <c r="C63004" s="1"/>
    </row>
    <row r="63005" spans="3:3">
      <c r="C63005" s="1"/>
    </row>
    <row r="63006" spans="3:3">
      <c r="C63006" s="1"/>
    </row>
    <row r="63007" spans="3:3">
      <c r="C63007" s="1"/>
    </row>
    <row r="63008" spans="3:3">
      <c r="C63008" s="1"/>
    </row>
    <row r="63009" spans="3:3">
      <c r="C63009" s="1"/>
    </row>
    <row r="63010" spans="3:3">
      <c r="C63010" s="1"/>
    </row>
    <row r="63011" spans="3:3">
      <c r="C63011" s="1"/>
    </row>
    <row r="63012" spans="3:3">
      <c r="C63012" s="1"/>
    </row>
    <row r="63013" spans="3:3">
      <c r="C63013" s="1"/>
    </row>
    <row r="63014" spans="3:3">
      <c r="C63014" s="1"/>
    </row>
    <row r="63015" spans="3:3">
      <c r="C63015" s="1"/>
    </row>
    <row r="63016" spans="3:3">
      <c r="C63016" s="1"/>
    </row>
    <row r="63017" spans="3:3">
      <c r="C63017" s="1"/>
    </row>
    <row r="63018" spans="3:3">
      <c r="C63018" s="1"/>
    </row>
    <row r="63019" spans="3:3">
      <c r="C63019" s="1"/>
    </row>
    <row r="63020" spans="3:3">
      <c r="C63020" s="1"/>
    </row>
    <row r="63021" spans="3:3">
      <c r="C63021" s="1"/>
    </row>
    <row r="63022" spans="3:3">
      <c r="C63022" s="1"/>
    </row>
    <row r="63023" spans="3:3">
      <c r="C63023" s="1"/>
    </row>
    <row r="63024" spans="3:3">
      <c r="C63024" s="1"/>
    </row>
    <row r="63025" spans="3:3">
      <c r="C63025" s="1"/>
    </row>
    <row r="63026" spans="3:3">
      <c r="C63026" s="1"/>
    </row>
    <row r="63027" spans="3:3">
      <c r="C63027" s="1"/>
    </row>
    <row r="63028" spans="3:3">
      <c r="C63028" s="1"/>
    </row>
    <row r="63029" spans="3:3">
      <c r="C63029" s="1"/>
    </row>
    <row r="63030" spans="3:3">
      <c r="C63030" s="1"/>
    </row>
    <row r="63031" spans="3:3">
      <c r="C63031" s="1"/>
    </row>
    <row r="63032" spans="3:3">
      <c r="C63032" s="1"/>
    </row>
    <row r="63033" spans="3:3">
      <c r="C63033" s="1"/>
    </row>
    <row r="63034" spans="3:3">
      <c r="C63034" s="1"/>
    </row>
    <row r="63035" spans="3:3">
      <c r="C63035" s="1"/>
    </row>
    <row r="63036" spans="3:3">
      <c r="C63036" s="1"/>
    </row>
    <row r="63037" spans="3:3">
      <c r="C63037" s="1"/>
    </row>
    <row r="63038" spans="3:3">
      <c r="C63038" s="1"/>
    </row>
    <row r="63039" spans="3:3">
      <c r="C63039" s="1"/>
    </row>
    <row r="63040" spans="3:3">
      <c r="C63040" s="1"/>
    </row>
    <row r="63041" spans="3:3">
      <c r="C63041" s="1"/>
    </row>
    <row r="63042" spans="3:3">
      <c r="C63042" s="1"/>
    </row>
    <row r="63043" spans="3:3">
      <c r="C63043" s="1"/>
    </row>
    <row r="63044" spans="3:3">
      <c r="C63044" s="1"/>
    </row>
    <row r="63045" spans="3:3">
      <c r="C63045" s="1"/>
    </row>
    <row r="63046" spans="3:3">
      <c r="C63046" s="1"/>
    </row>
    <row r="63047" spans="3:3">
      <c r="C63047" s="1"/>
    </row>
    <row r="63048" spans="3:3">
      <c r="C63048" s="1"/>
    </row>
    <row r="63049" spans="3:3">
      <c r="C63049" s="1"/>
    </row>
    <row r="63050" spans="3:3">
      <c r="C63050" s="1"/>
    </row>
    <row r="63051" spans="3:3">
      <c r="C63051" s="1"/>
    </row>
    <row r="63052" spans="3:3">
      <c r="C63052" s="1"/>
    </row>
    <row r="63053" spans="3:3">
      <c r="C63053" s="1"/>
    </row>
    <row r="63054" spans="3:3">
      <c r="C63054" s="1"/>
    </row>
    <row r="63055" spans="3:3">
      <c r="C63055" s="1"/>
    </row>
    <row r="63056" spans="3:3">
      <c r="C63056" s="1"/>
    </row>
    <row r="63057" spans="3:3">
      <c r="C63057" s="1"/>
    </row>
    <row r="63058" spans="3:3">
      <c r="C63058" s="1"/>
    </row>
    <row r="63059" spans="3:3">
      <c r="C63059" s="1"/>
    </row>
    <row r="63060" spans="3:3">
      <c r="C63060" s="1"/>
    </row>
    <row r="63061" spans="3:3">
      <c r="C63061" s="1"/>
    </row>
    <row r="63062" spans="3:3">
      <c r="C63062" s="1"/>
    </row>
    <row r="63063" spans="3:3">
      <c r="C63063" s="1"/>
    </row>
    <row r="63064" spans="3:3">
      <c r="C63064" s="1"/>
    </row>
    <row r="63065" spans="3:3">
      <c r="C63065" s="1"/>
    </row>
    <row r="63066" spans="3:3">
      <c r="C63066" s="1"/>
    </row>
    <row r="63067" spans="3:3">
      <c r="C63067" s="1"/>
    </row>
    <row r="63068" spans="3:3">
      <c r="C63068" s="1"/>
    </row>
    <row r="63069" spans="3:3">
      <c r="C63069" s="1"/>
    </row>
    <row r="63070" spans="3:3">
      <c r="C63070" s="1"/>
    </row>
    <row r="63071" spans="3:3">
      <c r="C63071" s="1"/>
    </row>
    <row r="63072" spans="3:3">
      <c r="C63072" s="1"/>
    </row>
    <row r="63073" spans="3:3">
      <c r="C63073" s="1"/>
    </row>
    <row r="63074" spans="3:3">
      <c r="C63074" s="1"/>
    </row>
    <row r="63075" spans="3:3">
      <c r="C63075" s="1"/>
    </row>
    <row r="63076" spans="3:3">
      <c r="C63076" s="1"/>
    </row>
    <row r="63077" spans="3:3">
      <c r="C63077" s="1"/>
    </row>
    <row r="63078" spans="3:3">
      <c r="C63078" s="1"/>
    </row>
    <row r="63079" spans="3:3">
      <c r="C63079" s="1"/>
    </row>
    <row r="63080" spans="3:3">
      <c r="C63080" s="1"/>
    </row>
    <row r="63081" spans="3:3">
      <c r="C63081" s="1"/>
    </row>
    <row r="63082" spans="3:3">
      <c r="C63082" s="1"/>
    </row>
    <row r="63083" spans="3:3">
      <c r="C63083" s="1"/>
    </row>
    <row r="63084" spans="3:3">
      <c r="C63084" s="1"/>
    </row>
    <row r="63085" spans="3:3">
      <c r="C63085" s="1"/>
    </row>
    <row r="63086" spans="3:3">
      <c r="C63086" s="1"/>
    </row>
    <row r="63087" spans="3:3">
      <c r="C63087" s="1"/>
    </row>
    <row r="63088" spans="3:3">
      <c r="C63088" s="1"/>
    </row>
    <row r="63089" spans="3:3">
      <c r="C63089" s="1"/>
    </row>
    <row r="63090" spans="3:3">
      <c r="C63090" s="1"/>
    </row>
    <row r="63091" spans="3:3">
      <c r="C63091" s="1"/>
    </row>
    <row r="63092" spans="3:3">
      <c r="C63092" s="1"/>
    </row>
    <row r="63093" spans="3:3">
      <c r="C63093" s="1"/>
    </row>
    <row r="63094" spans="3:3">
      <c r="C63094" s="1"/>
    </row>
    <row r="63095" spans="3:3">
      <c r="C63095" s="1"/>
    </row>
    <row r="63096" spans="3:3">
      <c r="C63096" s="1"/>
    </row>
    <row r="63097" spans="3:3">
      <c r="C63097" s="1"/>
    </row>
    <row r="63098" spans="3:3">
      <c r="C63098" s="1"/>
    </row>
    <row r="63099" spans="3:3">
      <c r="C63099" s="1"/>
    </row>
    <row r="63100" spans="3:3">
      <c r="C63100" s="1"/>
    </row>
    <row r="63101" spans="3:3">
      <c r="C63101" s="1"/>
    </row>
    <row r="63102" spans="3:3">
      <c r="C63102" s="1"/>
    </row>
    <row r="63103" spans="3:3">
      <c r="C63103" s="1"/>
    </row>
    <row r="63104" spans="3:3">
      <c r="C63104" s="1"/>
    </row>
    <row r="63105" spans="3:3">
      <c r="C63105" s="1"/>
    </row>
    <row r="63106" spans="3:3">
      <c r="C63106" s="1"/>
    </row>
    <row r="63107" spans="3:3">
      <c r="C63107" s="1"/>
    </row>
    <row r="63108" spans="3:3">
      <c r="C63108" s="1"/>
    </row>
    <row r="63109" spans="3:3">
      <c r="C63109" s="1"/>
    </row>
    <row r="63110" spans="3:3">
      <c r="C63110" s="1"/>
    </row>
    <row r="63111" spans="3:3">
      <c r="C63111" s="1"/>
    </row>
    <row r="63112" spans="3:3">
      <c r="C63112" s="1"/>
    </row>
    <row r="63113" spans="3:3">
      <c r="C63113" s="1"/>
    </row>
    <row r="63114" spans="3:3">
      <c r="C63114" s="1"/>
    </row>
    <row r="63115" spans="3:3">
      <c r="C63115" s="1"/>
    </row>
    <row r="63116" spans="3:3">
      <c r="C63116" s="1"/>
    </row>
    <row r="63117" spans="3:3">
      <c r="C63117" s="1"/>
    </row>
    <row r="63118" spans="3:3">
      <c r="C63118" s="1"/>
    </row>
    <row r="63119" spans="3:3">
      <c r="C63119" s="1"/>
    </row>
    <row r="63120" spans="3:3">
      <c r="C63120" s="1"/>
    </row>
    <row r="63121" spans="3:3">
      <c r="C63121" s="1"/>
    </row>
    <row r="63122" spans="3:3">
      <c r="C63122" s="1"/>
    </row>
    <row r="63123" spans="3:3">
      <c r="C63123" s="1"/>
    </row>
    <row r="63124" spans="3:3">
      <c r="C63124" s="1"/>
    </row>
    <row r="63125" spans="3:3">
      <c r="C63125" s="1"/>
    </row>
    <row r="63126" spans="3:3">
      <c r="C63126" s="1"/>
    </row>
    <row r="63127" spans="3:3">
      <c r="C63127" s="1"/>
    </row>
    <row r="63128" spans="3:3">
      <c r="C63128" s="1"/>
    </row>
    <row r="63129" spans="3:3">
      <c r="C63129" s="1"/>
    </row>
    <row r="63130" spans="3:3">
      <c r="C63130" s="1"/>
    </row>
    <row r="63131" spans="3:3">
      <c r="C63131" s="1"/>
    </row>
    <row r="63132" spans="3:3">
      <c r="C63132" s="1"/>
    </row>
    <row r="63133" spans="3:3">
      <c r="C63133" s="1"/>
    </row>
    <row r="63134" spans="3:3">
      <c r="C63134" s="1"/>
    </row>
    <row r="63135" spans="3:3">
      <c r="C63135" s="1"/>
    </row>
    <row r="63136" spans="3:3">
      <c r="C63136" s="1"/>
    </row>
    <row r="63137" spans="3:3">
      <c r="C63137" s="1"/>
    </row>
    <row r="63138" spans="3:3">
      <c r="C63138" s="1"/>
    </row>
    <row r="63139" spans="3:3">
      <c r="C63139" s="1"/>
    </row>
    <row r="63140" spans="3:3">
      <c r="C63140" s="1"/>
    </row>
    <row r="63141" spans="3:3">
      <c r="C63141" s="1"/>
    </row>
    <row r="63142" spans="3:3">
      <c r="C63142" s="1"/>
    </row>
    <row r="63143" spans="3:3">
      <c r="C63143" s="1"/>
    </row>
    <row r="63144" spans="3:3">
      <c r="C63144" s="1"/>
    </row>
    <row r="63145" spans="3:3">
      <c r="C63145" s="1"/>
    </row>
    <row r="63146" spans="3:3">
      <c r="C63146" s="1"/>
    </row>
    <row r="63147" spans="3:3">
      <c r="C63147" s="1"/>
    </row>
    <row r="63148" spans="3:3">
      <c r="C63148" s="1"/>
    </row>
    <row r="63149" spans="3:3">
      <c r="C63149" s="1"/>
    </row>
    <row r="63150" spans="3:3">
      <c r="C63150" s="1"/>
    </row>
    <row r="63151" spans="3:3">
      <c r="C63151" s="1"/>
    </row>
    <row r="63152" spans="3:3">
      <c r="C63152" s="1"/>
    </row>
    <row r="63153" spans="3:3">
      <c r="C63153" s="1"/>
    </row>
    <row r="63154" spans="3:3">
      <c r="C63154" s="1"/>
    </row>
    <row r="63155" spans="3:3">
      <c r="C63155" s="1"/>
    </row>
    <row r="63156" spans="3:3">
      <c r="C63156" s="1"/>
    </row>
    <row r="63157" spans="3:3">
      <c r="C63157" s="1"/>
    </row>
    <row r="63158" spans="3:3">
      <c r="C63158" s="1"/>
    </row>
    <row r="63159" spans="3:3">
      <c r="C63159" s="1"/>
    </row>
    <row r="63160" spans="3:3">
      <c r="C63160" s="1"/>
    </row>
    <row r="63161" spans="3:3">
      <c r="C63161" s="1"/>
    </row>
    <row r="63162" spans="3:3">
      <c r="C63162" s="1"/>
    </row>
    <row r="63163" spans="3:3">
      <c r="C63163" s="1"/>
    </row>
    <row r="63164" spans="3:3">
      <c r="C63164" s="1"/>
    </row>
    <row r="63165" spans="3:3">
      <c r="C63165" s="1"/>
    </row>
    <row r="63166" spans="3:3">
      <c r="C63166" s="1"/>
    </row>
    <row r="63167" spans="3:3">
      <c r="C63167" s="1"/>
    </row>
    <row r="63168" spans="3:3">
      <c r="C63168" s="1"/>
    </row>
    <row r="63169" spans="3:3">
      <c r="C63169" s="1"/>
    </row>
    <row r="63170" spans="3:3">
      <c r="C63170" s="1"/>
    </row>
    <row r="63171" spans="3:3">
      <c r="C63171" s="1"/>
    </row>
    <row r="63172" spans="3:3">
      <c r="C63172" s="1"/>
    </row>
    <row r="63173" spans="3:3">
      <c r="C63173" s="1"/>
    </row>
    <row r="63174" spans="3:3">
      <c r="C63174" s="1"/>
    </row>
    <row r="63175" spans="3:3">
      <c r="C63175" s="1"/>
    </row>
    <row r="63176" spans="3:3">
      <c r="C63176" s="1"/>
    </row>
    <row r="63177" spans="3:3">
      <c r="C63177" s="1"/>
    </row>
    <row r="63178" spans="3:3">
      <c r="C63178" s="1"/>
    </row>
    <row r="63179" spans="3:3">
      <c r="C63179" s="1"/>
    </row>
    <row r="63180" spans="3:3">
      <c r="C63180" s="1"/>
    </row>
    <row r="63181" spans="3:3">
      <c r="C63181" s="1"/>
    </row>
    <row r="63182" spans="3:3">
      <c r="C63182" s="1"/>
    </row>
    <row r="63183" spans="3:3">
      <c r="C63183" s="1"/>
    </row>
    <row r="63184" spans="3:3">
      <c r="C63184" s="1"/>
    </row>
    <row r="63185" spans="3:3">
      <c r="C63185" s="1"/>
    </row>
    <row r="63186" spans="3:3">
      <c r="C63186" s="1"/>
    </row>
    <row r="63187" spans="3:3">
      <c r="C63187" s="1"/>
    </row>
    <row r="63188" spans="3:3">
      <c r="C63188" s="1"/>
    </row>
    <row r="63189" spans="3:3">
      <c r="C63189" s="1"/>
    </row>
    <row r="63190" spans="3:3">
      <c r="C63190" s="1"/>
    </row>
    <row r="63191" spans="3:3">
      <c r="C63191" s="1"/>
    </row>
    <row r="63192" spans="3:3">
      <c r="C63192" s="1"/>
    </row>
    <row r="63193" spans="3:3">
      <c r="C63193" s="1"/>
    </row>
    <row r="63194" spans="3:3">
      <c r="C63194" s="1"/>
    </row>
    <row r="63195" spans="3:3">
      <c r="C63195" s="1"/>
    </row>
    <row r="63196" spans="3:3">
      <c r="C63196" s="1"/>
    </row>
    <row r="63197" spans="3:3">
      <c r="C63197" s="1"/>
    </row>
    <row r="63198" spans="3:3">
      <c r="C63198" s="1"/>
    </row>
    <row r="63199" spans="3:3">
      <c r="C63199" s="1"/>
    </row>
    <row r="63200" spans="3:3">
      <c r="C63200" s="1"/>
    </row>
    <row r="63201" spans="3:3">
      <c r="C63201" s="1"/>
    </row>
    <row r="63202" spans="3:3">
      <c r="C63202" s="1"/>
    </row>
    <row r="63203" spans="3:3">
      <c r="C63203" s="1"/>
    </row>
    <row r="63204" spans="3:3">
      <c r="C63204" s="1"/>
    </row>
    <row r="63205" spans="3:3">
      <c r="C63205" s="1"/>
    </row>
    <row r="63206" spans="3:3">
      <c r="C63206" s="1"/>
    </row>
    <row r="63207" spans="3:3">
      <c r="C63207" s="1"/>
    </row>
    <row r="63208" spans="3:3">
      <c r="C63208" s="1"/>
    </row>
    <row r="63209" spans="3:3">
      <c r="C63209" s="1"/>
    </row>
    <row r="63210" spans="3:3">
      <c r="C63210" s="1"/>
    </row>
    <row r="63211" spans="3:3">
      <c r="C63211" s="1"/>
    </row>
    <row r="63212" spans="3:3">
      <c r="C63212" s="1"/>
    </row>
    <row r="63213" spans="3:3">
      <c r="C63213" s="1"/>
    </row>
    <row r="63214" spans="3:3">
      <c r="C63214" s="1"/>
    </row>
    <row r="63215" spans="3:3">
      <c r="C63215" s="1"/>
    </row>
    <row r="63216" spans="3:3">
      <c r="C63216" s="1"/>
    </row>
    <row r="63217" spans="3:3">
      <c r="C63217" s="1"/>
    </row>
    <row r="63218" spans="3:3">
      <c r="C63218" s="1"/>
    </row>
    <row r="63219" spans="3:3">
      <c r="C63219" s="1"/>
    </row>
    <row r="63220" spans="3:3">
      <c r="C63220" s="1"/>
    </row>
    <row r="63221" spans="3:3">
      <c r="C63221" s="1"/>
    </row>
    <row r="63222" spans="3:3">
      <c r="C63222" s="1"/>
    </row>
    <row r="63223" spans="3:3">
      <c r="C63223" s="1"/>
    </row>
    <row r="63224" spans="3:3">
      <c r="C63224" s="1"/>
    </row>
    <row r="63225" spans="3:3">
      <c r="C63225" s="1"/>
    </row>
    <row r="63226" spans="3:3">
      <c r="C63226" s="1"/>
    </row>
    <row r="63227" spans="3:3">
      <c r="C63227" s="1"/>
    </row>
    <row r="63228" spans="3:3">
      <c r="C63228" s="1"/>
    </row>
    <row r="63229" spans="3:3">
      <c r="C63229" s="1"/>
    </row>
    <row r="63230" spans="3:3">
      <c r="C63230" s="1"/>
    </row>
    <row r="63231" spans="3:3">
      <c r="C63231" s="1"/>
    </row>
    <row r="63232" spans="3:3">
      <c r="C63232" s="1"/>
    </row>
    <row r="63233" spans="3:3">
      <c r="C63233" s="1"/>
    </row>
    <row r="63234" spans="3:3">
      <c r="C63234" s="1"/>
    </row>
    <row r="63235" spans="3:3">
      <c r="C63235" s="1"/>
    </row>
    <row r="63236" spans="3:3">
      <c r="C63236" s="1"/>
    </row>
    <row r="63237" spans="3:3">
      <c r="C63237" s="1"/>
    </row>
    <row r="63238" spans="3:3">
      <c r="C63238" s="1"/>
    </row>
    <row r="63239" spans="3:3">
      <c r="C63239" s="1"/>
    </row>
    <row r="63240" spans="3:3">
      <c r="C63240" s="1"/>
    </row>
    <row r="63241" spans="3:3">
      <c r="C63241" s="1"/>
    </row>
    <row r="63242" spans="3:3">
      <c r="C63242" s="1"/>
    </row>
    <row r="63243" spans="3:3">
      <c r="C63243" s="1"/>
    </row>
    <row r="63244" spans="3:3">
      <c r="C63244" s="1"/>
    </row>
    <row r="63245" spans="3:3">
      <c r="C63245" s="1"/>
    </row>
    <row r="63246" spans="3:3">
      <c r="C63246" s="1"/>
    </row>
    <row r="63247" spans="3:3">
      <c r="C63247" s="1"/>
    </row>
    <row r="63248" spans="3:3">
      <c r="C63248" s="1"/>
    </row>
    <row r="63249" spans="3:3">
      <c r="C63249" s="1"/>
    </row>
    <row r="63250" spans="3:3">
      <c r="C63250" s="1"/>
    </row>
    <row r="63251" spans="3:3">
      <c r="C63251" s="1"/>
    </row>
    <row r="63252" spans="3:3">
      <c r="C63252" s="1"/>
    </row>
    <row r="63253" spans="3:3">
      <c r="C63253" s="1"/>
    </row>
    <row r="63254" spans="3:3">
      <c r="C63254" s="1"/>
    </row>
    <row r="63255" spans="3:3">
      <c r="C63255" s="1"/>
    </row>
    <row r="63256" spans="3:3">
      <c r="C63256" s="1"/>
    </row>
    <row r="63257" spans="3:3">
      <c r="C63257" s="1"/>
    </row>
    <row r="63258" spans="3:3">
      <c r="C63258" s="1"/>
    </row>
    <row r="63259" spans="3:3">
      <c r="C63259" s="1"/>
    </row>
    <row r="63260" spans="3:3">
      <c r="C63260" s="1"/>
    </row>
    <row r="63261" spans="3:3">
      <c r="C63261" s="1"/>
    </row>
    <row r="63262" spans="3:3">
      <c r="C63262" s="1"/>
    </row>
    <row r="63263" spans="3:3">
      <c r="C63263" s="1"/>
    </row>
    <row r="63264" spans="3:3">
      <c r="C63264" s="1"/>
    </row>
    <row r="63265" spans="3:3">
      <c r="C63265" s="1"/>
    </row>
    <row r="63266" spans="3:3">
      <c r="C63266" s="1"/>
    </row>
    <row r="63267" spans="3:3">
      <c r="C63267" s="1"/>
    </row>
    <row r="63268" spans="3:3">
      <c r="C63268" s="1"/>
    </row>
    <row r="63269" spans="3:3">
      <c r="C63269" s="1"/>
    </row>
    <row r="63270" spans="3:3">
      <c r="C63270" s="1"/>
    </row>
    <row r="63271" spans="3:3">
      <c r="C63271" s="1"/>
    </row>
    <row r="63272" spans="3:3">
      <c r="C63272" s="1"/>
    </row>
    <row r="63273" spans="3:3">
      <c r="C63273" s="1"/>
    </row>
    <row r="63274" spans="3:3">
      <c r="C63274" s="1"/>
    </row>
    <row r="63275" spans="3:3">
      <c r="C63275" s="1"/>
    </row>
    <row r="63276" spans="3:3">
      <c r="C63276" s="1"/>
    </row>
    <row r="63277" spans="3:3">
      <c r="C63277" s="1"/>
    </row>
    <row r="63278" spans="3:3">
      <c r="C63278" s="1"/>
    </row>
    <row r="63279" spans="3:3">
      <c r="C63279" s="1"/>
    </row>
    <row r="63280" spans="3:3">
      <c r="C63280" s="1"/>
    </row>
    <row r="63281" spans="3:3">
      <c r="C63281" s="1"/>
    </row>
    <row r="63282" spans="3:3">
      <c r="C63282" s="1"/>
    </row>
    <row r="63283" spans="3:3">
      <c r="C63283" s="1"/>
    </row>
    <row r="63284" spans="3:3">
      <c r="C63284" s="1"/>
    </row>
    <row r="63285" spans="3:3">
      <c r="C63285" s="1"/>
    </row>
    <row r="63286" spans="3:3">
      <c r="C63286" s="1"/>
    </row>
    <row r="63287" spans="3:3">
      <c r="C63287" s="1"/>
    </row>
    <row r="63288" spans="3:3">
      <c r="C63288" s="1"/>
    </row>
    <row r="63289" spans="3:3">
      <c r="C63289" s="1"/>
    </row>
    <row r="63290" spans="3:3">
      <c r="C63290" s="1"/>
    </row>
    <row r="63291" spans="3:3">
      <c r="C63291" s="1"/>
    </row>
    <row r="63292" spans="3:3">
      <c r="C63292" s="1"/>
    </row>
    <row r="63293" spans="3:3">
      <c r="C63293" s="1"/>
    </row>
    <row r="63294" spans="3:3">
      <c r="C63294" s="1"/>
    </row>
    <row r="63295" spans="3:3">
      <c r="C63295" s="1"/>
    </row>
    <row r="63296" spans="3:3">
      <c r="C63296" s="1"/>
    </row>
    <row r="63297" spans="3:3">
      <c r="C63297" s="1"/>
    </row>
    <row r="63298" spans="3:3">
      <c r="C63298" s="1"/>
    </row>
    <row r="63299" spans="3:3">
      <c r="C63299" s="1"/>
    </row>
    <row r="63300" spans="3:3">
      <c r="C63300" s="1"/>
    </row>
    <row r="63301" spans="3:3">
      <c r="C63301" s="1"/>
    </row>
    <row r="63302" spans="3:3">
      <c r="C63302" s="1"/>
    </row>
    <row r="63303" spans="3:3">
      <c r="C63303" s="1"/>
    </row>
    <row r="63304" spans="3:3">
      <c r="C63304" s="1"/>
    </row>
    <row r="63305" spans="3:3">
      <c r="C63305" s="1"/>
    </row>
    <row r="63306" spans="3:3">
      <c r="C63306" s="1"/>
    </row>
    <row r="63307" spans="3:3">
      <c r="C63307" s="1"/>
    </row>
    <row r="63308" spans="3:3">
      <c r="C63308" s="1"/>
    </row>
    <row r="63309" spans="3:3">
      <c r="C63309" s="1"/>
    </row>
    <row r="63310" spans="3:3">
      <c r="C63310" s="1"/>
    </row>
    <row r="63311" spans="3:3">
      <c r="C63311" s="1"/>
    </row>
    <row r="63312" spans="3:3">
      <c r="C63312" s="1"/>
    </row>
    <row r="63313" spans="3:3">
      <c r="C63313" s="1"/>
    </row>
    <row r="63314" spans="3:3">
      <c r="C63314" s="1"/>
    </row>
    <row r="63315" spans="3:3">
      <c r="C63315" s="1"/>
    </row>
    <row r="63316" spans="3:3">
      <c r="C63316" s="1"/>
    </row>
    <row r="63317" spans="3:3">
      <c r="C63317" s="1"/>
    </row>
    <row r="63318" spans="3:3">
      <c r="C63318" s="1"/>
    </row>
    <row r="63319" spans="3:3">
      <c r="C63319" s="1"/>
    </row>
    <row r="63320" spans="3:3">
      <c r="C63320" s="1"/>
    </row>
    <row r="63321" spans="3:3">
      <c r="C63321" s="1"/>
    </row>
    <row r="63322" spans="3:3">
      <c r="C63322" s="1"/>
    </row>
    <row r="63323" spans="3:3">
      <c r="C63323" s="1"/>
    </row>
    <row r="63324" spans="3:3">
      <c r="C63324" s="1"/>
    </row>
    <row r="63325" spans="3:3">
      <c r="C63325" s="1"/>
    </row>
    <row r="63326" spans="3:3">
      <c r="C63326" s="1"/>
    </row>
    <row r="63327" spans="3:3">
      <c r="C63327" s="1"/>
    </row>
    <row r="63328" spans="3:3">
      <c r="C63328" s="1"/>
    </row>
    <row r="63329" spans="3:3">
      <c r="C63329" s="1"/>
    </row>
    <row r="63330" spans="3:3">
      <c r="C63330" s="1"/>
    </row>
    <row r="63331" spans="3:3">
      <c r="C63331" s="1"/>
    </row>
    <row r="63332" spans="3:3">
      <c r="C63332" s="1"/>
    </row>
    <row r="63333" spans="3:3">
      <c r="C63333" s="1"/>
    </row>
    <row r="63334" spans="3:3">
      <c r="C63334" s="1"/>
    </row>
    <row r="63335" spans="3:3">
      <c r="C63335" s="1"/>
    </row>
    <row r="63336" spans="3:3">
      <c r="C63336" s="1"/>
    </row>
    <row r="63337" spans="3:3">
      <c r="C63337" s="1"/>
    </row>
    <row r="63338" spans="3:3">
      <c r="C63338" s="1"/>
    </row>
    <row r="63339" spans="3:3">
      <c r="C63339" s="1"/>
    </row>
    <row r="63340" spans="3:3">
      <c r="C63340" s="1"/>
    </row>
    <row r="63341" spans="3:3">
      <c r="C63341" s="1"/>
    </row>
    <row r="63342" spans="3:3">
      <c r="C63342" s="1"/>
    </row>
    <row r="63343" spans="3:3">
      <c r="C63343" s="1"/>
    </row>
    <row r="63344" spans="3:3">
      <c r="C63344" s="1"/>
    </row>
    <row r="63345" spans="3:3">
      <c r="C63345" s="1"/>
    </row>
    <row r="63346" spans="3:3">
      <c r="C63346" s="1"/>
    </row>
    <row r="63347" spans="3:3">
      <c r="C63347" s="1"/>
    </row>
    <row r="63348" spans="3:3">
      <c r="C63348" s="1"/>
    </row>
    <row r="63349" spans="3:3">
      <c r="C63349" s="1"/>
    </row>
    <row r="63350" spans="3:3">
      <c r="C63350" s="1"/>
    </row>
    <row r="63351" spans="3:3">
      <c r="C63351" s="1"/>
    </row>
    <row r="63352" spans="3:3">
      <c r="C63352" s="1"/>
    </row>
    <row r="63353" spans="3:3">
      <c r="C63353" s="1"/>
    </row>
    <row r="63354" spans="3:3">
      <c r="C63354" s="1"/>
    </row>
    <row r="63355" spans="3:3">
      <c r="C63355" s="1"/>
    </row>
    <row r="63356" spans="3:3">
      <c r="C63356" s="1"/>
    </row>
    <row r="63357" spans="3:3">
      <c r="C63357" s="1"/>
    </row>
    <row r="63358" spans="3:3">
      <c r="C63358" s="1"/>
    </row>
    <row r="63359" spans="3:3">
      <c r="C63359" s="1"/>
    </row>
    <row r="63360" spans="3:3">
      <c r="C63360" s="1"/>
    </row>
    <row r="63361" spans="3:3">
      <c r="C63361" s="1"/>
    </row>
    <row r="63362" spans="3:3">
      <c r="C63362" s="1"/>
    </row>
    <row r="63363" spans="3:3">
      <c r="C63363" s="1"/>
    </row>
    <row r="63364" spans="3:3">
      <c r="C63364" s="1"/>
    </row>
    <row r="63365" spans="3:3">
      <c r="C63365" s="1"/>
    </row>
    <row r="63366" spans="3:3">
      <c r="C63366" s="1"/>
    </row>
    <row r="63367" spans="3:3">
      <c r="C63367" s="1"/>
    </row>
    <row r="63368" spans="3:3">
      <c r="C63368" s="1"/>
    </row>
    <row r="63369" spans="3:3">
      <c r="C63369" s="1"/>
    </row>
    <row r="63370" spans="3:3">
      <c r="C63370" s="1"/>
    </row>
    <row r="63371" spans="3:3">
      <c r="C63371" s="1"/>
    </row>
    <row r="63372" spans="3:3">
      <c r="C63372" s="1"/>
    </row>
    <row r="63373" spans="3:3">
      <c r="C63373" s="1"/>
    </row>
    <row r="63374" spans="3:3">
      <c r="C63374" s="1"/>
    </row>
    <row r="63375" spans="3:3">
      <c r="C63375" s="1"/>
    </row>
    <row r="63376" spans="3:3">
      <c r="C63376" s="1"/>
    </row>
    <row r="63377" spans="3:3">
      <c r="C63377" s="1"/>
    </row>
    <row r="63378" spans="3:3">
      <c r="C63378" s="1"/>
    </row>
    <row r="63379" spans="3:3">
      <c r="C63379" s="1"/>
    </row>
    <row r="63380" spans="3:3">
      <c r="C63380" s="1"/>
    </row>
    <row r="63381" spans="3:3">
      <c r="C63381" s="1"/>
    </row>
    <row r="63382" spans="3:3">
      <c r="C63382" s="1"/>
    </row>
    <row r="63383" spans="3:3">
      <c r="C63383" s="1"/>
    </row>
    <row r="63384" spans="3:3">
      <c r="C63384" s="1"/>
    </row>
    <row r="63385" spans="3:3">
      <c r="C63385" s="1"/>
    </row>
    <row r="63386" spans="3:3">
      <c r="C63386" s="1"/>
    </row>
    <row r="63387" spans="3:3">
      <c r="C63387" s="1"/>
    </row>
    <row r="63388" spans="3:3">
      <c r="C63388" s="1"/>
    </row>
    <row r="63389" spans="3:3">
      <c r="C63389" s="1"/>
    </row>
    <row r="63390" spans="3:3">
      <c r="C63390" s="1"/>
    </row>
    <row r="63391" spans="3:3">
      <c r="C63391" s="1"/>
    </row>
    <row r="63392" spans="3:3">
      <c r="C63392" s="1"/>
    </row>
    <row r="63393" spans="3:3">
      <c r="C63393" s="1"/>
    </row>
    <row r="63394" spans="3:3">
      <c r="C63394" s="1"/>
    </row>
    <row r="63395" spans="3:3">
      <c r="C63395" s="1"/>
    </row>
    <row r="63396" spans="3:3">
      <c r="C63396" s="1"/>
    </row>
    <row r="63397" spans="3:3">
      <c r="C63397" s="1"/>
    </row>
    <row r="63398" spans="3:3">
      <c r="C63398" s="1"/>
    </row>
    <row r="63399" spans="3:3">
      <c r="C63399" s="1"/>
    </row>
    <row r="63400" spans="3:3">
      <c r="C63400" s="1"/>
    </row>
    <row r="63401" spans="3:3">
      <c r="C63401" s="1"/>
    </row>
    <row r="63402" spans="3:3">
      <c r="C63402" s="1"/>
    </row>
    <row r="63403" spans="3:3">
      <c r="C63403" s="1"/>
    </row>
    <row r="63404" spans="3:3">
      <c r="C63404" s="1"/>
    </row>
    <row r="63405" spans="3:3">
      <c r="C63405" s="1"/>
    </row>
    <row r="63406" spans="3:3">
      <c r="C63406" s="1"/>
    </row>
    <row r="63407" spans="3:3">
      <c r="C63407" s="1"/>
    </row>
    <row r="63408" spans="3:3">
      <c r="C63408" s="1"/>
    </row>
    <row r="63409" spans="3:3">
      <c r="C63409" s="1"/>
    </row>
    <row r="63410" spans="3:3">
      <c r="C63410" s="1"/>
    </row>
    <row r="63411" spans="3:3">
      <c r="C63411" s="1"/>
    </row>
    <row r="63412" spans="3:3">
      <c r="C63412" s="1"/>
    </row>
    <row r="63413" spans="3:3">
      <c r="C63413" s="1"/>
    </row>
    <row r="63414" spans="3:3">
      <c r="C63414" s="1"/>
    </row>
    <row r="63415" spans="3:3">
      <c r="C63415" s="1"/>
    </row>
    <row r="63416" spans="3:3">
      <c r="C63416" s="1"/>
    </row>
    <row r="63417" spans="3:3">
      <c r="C63417" s="1"/>
    </row>
    <row r="63418" spans="3:3">
      <c r="C63418" s="1"/>
    </row>
    <row r="63419" spans="3:3">
      <c r="C63419" s="1"/>
    </row>
    <row r="63420" spans="3:3">
      <c r="C63420" s="1"/>
    </row>
    <row r="63421" spans="3:3">
      <c r="C63421" s="1"/>
    </row>
    <row r="63422" spans="3:3">
      <c r="C63422" s="1"/>
    </row>
    <row r="63423" spans="3:3">
      <c r="C63423" s="1"/>
    </row>
    <row r="63424" spans="3:3">
      <c r="C63424" s="1"/>
    </row>
    <row r="63425" spans="3:3">
      <c r="C63425" s="1"/>
    </row>
    <row r="63426" spans="3:3">
      <c r="C63426" s="1"/>
    </row>
    <row r="63427" spans="3:3">
      <c r="C63427" s="1"/>
    </row>
    <row r="63428" spans="3:3">
      <c r="C63428" s="1"/>
    </row>
    <row r="63429" spans="3:3">
      <c r="C63429" s="1"/>
    </row>
    <row r="63430" spans="3:3">
      <c r="C63430" s="1"/>
    </row>
    <row r="63431" spans="3:3">
      <c r="C63431" s="1"/>
    </row>
    <row r="63432" spans="3:3">
      <c r="C63432" s="1"/>
    </row>
    <row r="63433" spans="3:3">
      <c r="C63433" s="1"/>
    </row>
    <row r="63434" spans="3:3">
      <c r="C63434" s="1"/>
    </row>
    <row r="63435" spans="3:3">
      <c r="C63435" s="1"/>
    </row>
    <row r="63436" spans="3:3">
      <c r="C63436" s="1"/>
    </row>
    <row r="63437" spans="3:3">
      <c r="C63437" s="1"/>
    </row>
    <row r="63438" spans="3:3">
      <c r="C63438" s="1"/>
    </row>
    <row r="63439" spans="3:3">
      <c r="C63439" s="1"/>
    </row>
    <row r="63440" spans="3:3">
      <c r="C63440" s="1"/>
    </row>
    <row r="63441" spans="3:3">
      <c r="C63441" s="1"/>
    </row>
    <row r="63442" spans="3:3">
      <c r="C63442" s="1"/>
    </row>
    <row r="63443" spans="3:3">
      <c r="C63443" s="1"/>
    </row>
    <row r="63444" spans="3:3">
      <c r="C63444" s="1"/>
    </row>
    <row r="63445" spans="3:3">
      <c r="C63445" s="1"/>
    </row>
    <row r="63446" spans="3:3">
      <c r="C63446" s="1"/>
    </row>
    <row r="63447" spans="3:3">
      <c r="C63447" s="1"/>
    </row>
    <row r="63448" spans="3:3">
      <c r="C63448" s="1"/>
    </row>
    <row r="63449" spans="3:3">
      <c r="C63449" s="1"/>
    </row>
    <row r="63450" spans="3:3">
      <c r="C63450" s="1"/>
    </row>
    <row r="63451" spans="3:3">
      <c r="C63451" s="1"/>
    </row>
    <row r="63452" spans="3:3">
      <c r="C63452" s="1"/>
    </row>
    <row r="63453" spans="3:3">
      <c r="C63453" s="1"/>
    </row>
    <row r="63454" spans="3:3">
      <c r="C63454" s="1"/>
    </row>
    <row r="63455" spans="3:3">
      <c r="C63455" s="1"/>
    </row>
    <row r="63456" spans="3:3">
      <c r="C63456" s="1"/>
    </row>
    <row r="63457" spans="3:3">
      <c r="C63457" s="1"/>
    </row>
    <row r="63458" spans="3:3">
      <c r="C63458" s="1"/>
    </row>
    <row r="63459" spans="3:3">
      <c r="C63459" s="1"/>
    </row>
    <row r="63460" spans="3:3">
      <c r="C63460" s="1"/>
    </row>
    <row r="63461" spans="3:3">
      <c r="C63461" s="1"/>
    </row>
    <row r="63462" spans="3:3">
      <c r="C63462" s="1"/>
    </row>
    <row r="63463" spans="3:3">
      <c r="C63463" s="1"/>
    </row>
    <row r="63464" spans="3:3">
      <c r="C63464" s="1"/>
    </row>
    <row r="63465" spans="3:3">
      <c r="C63465" s="1"/>
    </row>
    <row r="63466" spans="3:3">
      <c r="C63466" s="1"/>
    </row>
    <row r="63467" spans="3:3">
      <c r="C63467" s="1"/>
    </row>
    <row r="63468" spans="3:3">
      <c r="C63468" s="1"/>
    </row>
    <row r="63469" spans="3:3">
      <c r="C63469" s="1"/>
    </row>
    <row r="63470" spans="3:3">
      <c r="C63470" s="1"/>
    </row>
    <row r="63471" spans="3:3">
      <c r="C63471" s="1"/>
    </row>
    <row r="63472" spans="3:3">
      <c r="C63472" s="1"/>
    </row>
    <row r="63473" spans="3:3">
      <c r="C63473" s="1"/>
    </row>
    <row r="63474" spans="3:3">
      <c r="C63474" s="1"/>
    </row>
    <row r="63475" spans="3:3">
      <c r="C63475" s="1"/>
    </row>
    <row r="63476" spans="3:3">
      <c r="C63476" s="1"/>
    </row>
    <row r="63477" spans="3:3">
      <c r="C63477" s="1"/>
    </row>
    <row r="63478" spans="3:3">
      <c r="C63478" s="1"/>
    </row>
    <row r="63479" spans="3:3">
      <c r="C63479" s="1"/>
    </row>
    <row r="63480" spans="3:3">
      <c r="C63480" s="1"/>
    </row>
    <row r="63481" spans="3:3">
      <c r="C63481" s="1"/>
    </row>
    <row r="63482" spans="3:3">
      <c r="C63482" s="1"/>
    </row>
    <row r="63483" spans="3:3">
      <c r="C63483" s="1"/>
    </row>
    <row r="63484" spans="3:3">
      <c r="C63484" s="1"/>
    </row>
    <row r="63485" spans="3:3">
      <c r="C63485" s="1"/>
    </row>
    <row r="63486" spans="3:3">
      <c r="C63486" s="1"/>
    </row>
    <row r="63487" spans="3:3">
      <c r="C63487" s="1"/>
    </row>
    <row r="63488" spans="3:3">
      <c r="C63488" s="1"/>
    </row>
    <row r="63489" spans="3:3">
      <c r="C63489" s="1"/>
    </row>
    <row r="63490" spans="3:3">
      <c r="C63490" s="1"/>
    </row>
    <row r="63491" spans="3:3">
      <c r="C63491" s="1"/>
    </row>
    <row r="63492" spans="3:3">
      <c r="C63492" s="1"/>
    </row>
    <row r="63493" spans="3:3">
      <c r="C63493" s="1"/>
    </row>
    <row r="63494" spans="3:3">
      <c r="C63494" s="1"/>
    </row>
    <row r="63495" spans="3:3">
      <c r="C63495" s="1"/>
    </row>
    <row r="63496" spans="3:3">
      <c r="C63496" s="1"/>
    </row>
    <row r="63497" spans="3:3">
      <c r="C63497" s="1"/>
    </row>
    <row r="63498" spans="3:3">
      <c r="C63498" s="1"/>
    </row>
    <row r="63499" spans="3:3">
      <c r="C63499" s="1"/>
    </row>
    <row r="63500" spans="3:3">
      <c r="C63500" s="1"/>
    </row>
    <row r="63501" spans="3:3">
      <c r="C63501" s="1"/>
    </row>
    <row r="63502" spans="3:3">
      <c r="C63502" s="1"/>
    </row>
    <row r="63503" spans="3:3">
      <c r="C63503" s="1"/>
    </row>
    <row r="63504" spans="3:3">
      <c r="C63504" s="1"/>
    </row>
    <row r="63505" spans="3:3">
      <c r="C63505" s="1"/>
    </row>
    <row r="63506" spans="3:3">
      <c r="C63506" s="1"/>
    </row>
    <row r="63507" spans="3:3">
      <c r="C63507" s="1"/>
    </row>
    <row r="63508" spans="3:3">
      <c r="C63508" s="1"/>
    </row>
    <row r="63509" spans="3:3">
      <c r="C63509" s="1"/>
    </row>
    <row r="63510" spans="3:3">
      <c r="C63510" s="1"/>
    </row>
    <row r="63511" spans="3:3">
      <c r="C63511" s="1"/>
    </row>
    <row r="63512" spans="3:3">
      <c r="C63512" s="1"/>
    </row>
    <row r="63513" spans="3:3">
      <c r="C63513" s="1"/>
    </row>
    <row r="63514" spans="3:3">
      <c r="C63514" s="1"/>
    </row>
    <row r="63515" spans="3:3">
      <c r="C63515" s="1"/>
    </row>
    <row r="63516" spans="3:3">
      <c r="C63516" s="1"/>
    </row>
    <row r="63517" spans="3:3">
      <c r="C63517" s="1"/>
    </row>
    <row r="63518" spans="3:3">
      <c r="C63518" s="1"/>
    </row>
    <row r="63519" spans="3:3">
      <c r="C63519" s="1"/>
    </row>
    <row r="63520" spans="3:3">
      <c r="C63520" s="1"/>
    </row>
    <row r="63521" spans="3:3">
      <c r="C63521" s="1"/>
    </row>
    <row r="63522" spans="3:3">
      <c r="C63522" s="1"/>
    </row>
    <row r="63523" spans="3:3">
      <c r="C63523" s="1"/>
    </row>
    <row r="63524" spans="3:3">
      <c r="C63524" s="1"/>
    </row>
    <row r="63525" spans="3:3">
      <c r="C63525" s="1"/>
    </row>
    <row r="63526" spans="3:3">
      <c r="C63526" s="1"/>
    </row>
    <row r="63527" spans="3:3">
      <c r="C63527" s="1"/>
    </row>
    <row r="63528" spans="3:3">
      <c r="C63528" s="1"/>
    </row>
    <row r="63529" spans="3:3">
      <c r="C63529" s="1"/>
    </row>
    <row r="63530" spans="3:3">
      <c r="C63530" s="1"/>
    </row>
    <row r="63531" spans="3:3">
      <c r="C63531" s="1"/>
    </row>
    <row r="63532" spans="3:3">
      <c r="C63532" s="1"/>
    </row>
    <row r="63533" spans="3:3">
      <c r="C63533" s="1"/>
    </row>
    <row r="63534" spans="3:3">
      <c r="C63534" s="1"/>
    </row>
    <row r="63535" spans="3:3">
      <c r="C63535" s="1"/>
    </row>
    <row r="63536" spans="3:3">
      <c r="C63536" s="1"/>
    </row>
    <row r="63537" spans="3:3">
      <c r="C63537" s="1"/>
    </row>
    <row r="63538" spans="3:3">
      <c r="C63538" s="1"/>
    </row>
    <row r="63539" spans="3:3">
      <c r="C63539" s="1"/>
    </row>
    <row r="63540" spans="3:3">
      <c r="C63540" s="1"/>
    </row>
    <row r="63541" spans="3:3">
      <c r="C63541" s="1"/>
    </row>
    <row r="63542" spans="3:3">
      <c r="C63542" s="1"/>
    </row>
    <row r="63543" spans="3:3">
      <c r="C63543" s="1"/>
    </row>
    <row r="63544" spans="3:3">
      <c r="C63544" s="1"/>
    </row>
    <row r="63545" spans="3:3">
      <c r="C63545" s="1"/>
    </row>
    <row r="63546" spans="3:3">
      <c r="C63546" s="1"/>
    </row>
    <row r="63547" spans="3:3">
      <c r="C63547" s="1"/>
    </row>
    <row r="63548" spans="3:3">
      <c r="C63548" s="1"/>
    </row>
    <row r="63549" spans="3:3">
      <c r="C63549" s="1"/>
    </row>
    <row r="63550" spans="3:3">
      <c r="C63550" s="1"/>
    </row>
    <row r="63551" spans="3:3">
      <c r="C63551" s="1"/>
    </row>
    <row r="63552" spans="3:3">
      <c r="C63552" s="1"/>
    </row>
    <row r="63553" spans="3:3">
      <c r="C63553" s="1"/>
    </row>
    <row r="63554" spans="3:3">
      <c r="C63554" s="1"/>
    </row>
    <row r="63555" spans="3:3">
      <c r="C63555" s="1"/>
    </row>
    <row r="63556" spans="3:3">
      <c r="C63556" s="1"/>
    </row>
    <row r="63557" spans="3:3">
      <c r="C63557" s="1"/>
    </row>
    <row r="63558" spans="3:3">
      <c r="C63558" s="1"/>
    </row>
    <row r="63559" spans="3:3">
      <c r="C63559" s="1"/>
    </row>
    <row r="63560" spans="3:3">
      <c r="C63560" s="1"/>
    </row>
    <row r="63561" spans="3:3">
      <c r="C63561" s="1"/>
    </row>
    <row r="63562" spans="3:3">
      <c r="C63562" s="1"/>
    </row>
    <row r="63563" spans="3:3">
      <c r="C63563" s="1"/>
    </row>
    <row r="63564" spans="3:3">
      <c r="C63564" s="1"/>
    </row>
    <row r="63565" spans="3:3">
      <c r="C63565" s="1"/>
    </row>
    <row r="63566" spans="3:3">
      <c r="C63566" s="1"/>
    </row>
    <row r="63567" spans="3:3">
      <c r="C63567" s="1"/>
    </row>
    <row r="63568" spans="3:3">
      <c r="C63568" s="1"/>
    </row>
    <row r="63569" spans="3:3">
      <c r="C63569" s="1"/>
    </row>
    <row r="63570" spans="3:3">
      <c r="C63570" s="1"/>
    </row>
    <row r="63571" spans="3:3">
      <c r="C63571" s="1"/>
    </row>
    <row r="63572" spans="3:3">
      <c r="C63572" s="1"/>
    </row>
    <row r="63573" spans="3:3">
      <c r="C63573" s="1"/>
    </row>
    <row r="63574" spans="3:3">
      <c r="C63574" s="1"/>
    </row>
    <row r="63575" spans="3:3">
      <c r="C63575" s="1"/>
    </row>
    <row r="63576" spans="3:3">
      <c r="C63576" s="1"/>
    </row>
    <row r="63577" spans="3:3">
      <c r="C63577" s="1"/>
    </row>
    <row r="63578" spans="3:3">
      <c r="C63578" s="1"/>
    </row>
    <row r="63579" spans="3:3">
      <c r="C63579" s="1"/>
    </row>
    <row r="63580" spans="3:3">
      <c r="C63580" s="1"/>
    </row>
    <row r="63581" spans="3:3">
      <c r="C63581" s="1"/>
    </row>
    <row r="63582" spans="3:3">
      <c r="C63582" s="1"/>
    </row>
    <row r="63583" spans="3:3">
      <c r="C63583" s="1"/>
    </row>
    <row r="63584" spans="3:3">
      <c r="C63584" s="1"/>
    </row>
    <row r="63585" spans="3:3">
      <c r="C63585" s="1"/>
    </row>
    <row r="63586" spans="3:3">
      <c r="C63586" s="1"/>
    </row>
    <row r="63587" spans="3:3">
      <c r="C63587" s="1"/>
    </row>
    <row r="63588" spans="3:3">
      <c r="C63588" s="1"/>
    </row>
    <row r="63589" spans="3:3">
      <c r="C63589" s="1"/>
    </row>
    <row r="63590" spans="3:3">
      <c r="C63590" s="1"/>
    </row>
    <row r="63591" spans="3:3">
      <c r="C63591" s="1"/>
    </row>
    <row r="63592" spans="3:3">
      <c r="C63592" s="1"/>
    </row>
    <row r="63593" spans="3:3">
      <c r="C63593" s="1"/>
    </row>
    <row r="63594" spans="3:3">
      <c r="C63594" s="1"/>
    </row>
    <row r="63595" spans="3:3">
      <c r="C63595" s="1"/>
    </row>
    <row r="63596" spans="3:3">
      <c r="C63596" s="1"/>
    </row>
    <row r="63597" spans="3:3">
      <c r="C63597" s="1"/>
    </row>
    <row r="63598" spans="3:3">
      <c r="C63598" s="1"/>
    </row>
    <row r="63599" spans="3:3">
      <c r="C63599" s="1"/>
    </row>
    <row r="63600" spans="3:3">
      <c r="C63600" s="1"/>
    </row>
    <row r="63601" spans="3:3">
      <c r="C63601" s="1"/>
    </row>
    <row r="63602" spans="3:3">
      <c r="C63602" s="1"/>
    </row>
    <row r="63603" spans="3:3">
      <c r="C63603" s="1"/>
    </row>
    <row r="63604" spans="3:3">
      <c r="C63604" s="1"/>
    </row>
    <row r="63605" spans="3:3">
      <c r="C63605" s="1"/>
    </row>
    <row r="63606" spans="3:3">
      <c r="C63606" s="1"/>
    </row>
    <row r="63607" spans="3:3">
      <c r="C63607" s="1"/>
    </row>
    <row r="63608" spans="3:3">
      <c r="C63608" s="1"/>
    </row>
    <row r="63609" spans="3:3">
      <c r="C63609" s="1"/>
    </row>
    <row r="63610" spans="3:3">
      <c r="C63610" s="1"/>
    </row>
    <row r="63611" spans="3:3">
      <c r="C63611" s="1"/>
    </row>
    <row r="63612" spans="3:3">
      <c r="C63612" s="1"/>
    </row>
    <row r="63613" spans="3:3">
      <c r="C63613" s="1"/>
    </row>
    <row r="63614" spans="3:3">
      <c r="C63614" s="1"/>
    </row>
    <row r="63615" spans="3:3">
      <c r="C63615" s="1"/>
    </row>
    <row r="63616" spans="3:3">
      <c r="C63616" s="1"/>
    </row>
    <row r="63617" spans="3:3">
      <c r="C63617" s="1"/>
    </row>
    <row r="63618" spans="3:3">
      <c r="C63618" s="1"/>
    </row>
    <row r="63619" spans="3:3">
      <c r="C63619" s="1"/>
    </row>
    <row r="63620" spans="3:3">
      <c r="C63620" s="1"/>
    </row>
    <row r="63621" spans="3:3">
      <c r="C63621" s="1"/>
    </row>
    <row r="63622" spans="3:3">
      <c r="C63622" s="1"/>
    </row>
    <row r="63623" spans="3:3">
      <c r="C63623" s="1"/>
    </row>
    <row r="63624" spans="3:3">
      <c r="C63624" s="1"/>
    </row>
    <row r="63625" spans="3:3">
      <c r="C63625" s="1"/>
    </row>
    <row r="63626" spans="3:3">
      <c r="C63626" s="1"/>
    </row>
    <row r="63627" spans="3:3">
      <c r="C63627" s="1"/>
    </row>
    <row r="63628" spans="3:3">
      <c r="C63628" s="1"/>
    </row>
    <row r="63629" spans="3:3">
      <c r="C63629" s="1"/>
    </row>
    <row r="63630" spans="3:3">
      <c r="C63630" s="1"/>
    </row>
    <row r="63631" spans="3:3">
      <c r="C63631" s="1"/>
    </row>
    <row r="63632" spans="3:3">
      <c r="C63632" s="1"/>
    </row>
    <row r="63633" spans="3:3">
      <c r="C63633" s="1"/>
    </row>
    <row r="63634" spans="3:3">
      <c r="C63634" s="1"/>
    </row>
    <row r="63635" spans="3:3">
      <c r="C63635" s="1"/>
    </row>
    <row r="63636" spans="3:3">
      <c r="C63636" s="1"/>
    </row>
    <row r="63637" spans="3:3">
      <c r="C63637" s="1"/>
    </row>
    <row r="63638" spans="3:3">
      <c r="C63638" s="1"/>
    </row>
    <row r="63639" spans="3:3">
      <c r="C63639" s="1"/>
    </row>
    <row r="63640" spans="3:3">
      <c r="C63640" s="1"/>
    </row>
    <row r="63641" spans="3:3">
      <c r="C63641" s="1"/>
    </row>
    <row r="63642" spans="3:3">
      <c r="C63642" s="1"/>
    </row>
    <row r="63643" spans="3:3">
      <c r="C63643" s="1"/>
    </row>
    <row r="63644" spans="3:3">
      <c r="C63644" s="1"/>
    </row>
    <row r="63645" spans="3:3">
      <c r="C63645" s="1"/>
    </row>
    <row r="63646" spans="3:3">
      <c r="C63646" s="1"/>
    </row>
    <row r="63647" spans="3:3">
      <c r="C63647" s="1"/>
    </row>
    <row r="63648" spans="3:3">
      <c r="C63648" s="1"/>
    </row>
    <row r="63649" spans="3:3">
      <c r="C63649" s="1"/>
    </row>
    <row r="63650" spans="3:3">
      <c r="C63650" s="1"/>
    </row>
    <row r="63651" spans="3:3">
      <c r="C63651" s="1"/>
    </row>
    <row r="63652" spans="3:3">
      <c r="C63652" s="1"/>
    </row>
    <row r="63653" spans="3:3">
      <c r="C63653" s="1"/>
    </row>
    <row r="63654" spans="3:3">
      <c r="C63654" s="1"/>
    </row>
    <row r="63655" spans="3:3">
      <c r="C63655" s="1"/>
    </row>
    <row r="63656" spans="3:3">
      <c r="C63656" s="1"/>
    </row>
    <row r="63657" spans="3:3">
      <c r="C63657" s="1"/>
    </row>
    <row r="63658" spans="3:3">
      <c r="C63658" s="1"/>
    </row>
    <row r="63659" spans="3:3">
      <c r="C63659" s="1"/>
    </row>
    <row r="63660" spans="3:3">
      <c r="C63660" s="1"/>
    </row>
    <row r="63661" spans="3:3">
      <c r="C63661" s="1"/>
    </row>
    <row r="63662" spans="3:3">
      <c r="C63662" s="1"/>
    </row>
    <row r="63663" spans="3:3">
      <c r="C63663" s="1"/>
    </row>
    <row r="63664" spans="3:3">
      <c r="C63664" s="1"/>
    </row>
    <row r="63665" spans="3:3">
      <c r="C63665" s="1"/>
    </row>
    <row r="63666" spans="3:3">
      <c r="C63666" s="1"/>
    </row>
    <row r="63667" spans="3:3">
      <c r="C63667" s="1"/>
    </row>
    <row r="63668" spans="3:3">
      <c r="C63668" s="1"/>
    </row>
    <row r="63669" spans="3:3">
      <c r="C63669" s="1"/>
    </row>
    <row r="63670" spans="3:3">
      <c r="C63670" s="1"/>
    </row>
    <row r="63671" spans="3:3">
      <c r="C63671" s="1"/>
    </row>
    <row r="63672" spans="3:3">
      <c r="C63672" s="1"/>
    </row>
    <row r="63673" spans="3:3">
      <c r="C63673" s="1"/>
    </row>
    <row r="63674" spans="3:3">
      <c r="C63674" s="1"/>
    </row>
    <row r="63675" spans="3:3">
      <c r="C63675" s="1"/>
    </row>
    <row r="63676" spans="3:3">
      <c r="C63676" s="1"/>
    </row>
    <row r="63677" spans="3:3">
      <c r="C63677" s="1"/>
    </row>
    <row r="63678" spans="3:3">
      <c r="C63678" s="1"/>
    </row>
    <row r="63679" spans="3:3">
      <c r="C63679" s="1"/>
    </row>
    <row r="63680" spans="3:3">
      <c r="C63680" s="1"/>
    </row>
    <row r="63681" spans="3:3">
      <c r="C63681" s="1"/>
    </row>
    <row r="63682" spans="3:3">
      <c r="C63682" s="1"/>
    </row>
    <row r="63683" spans="3:3">
      <c r="C63683" s="1"/>
    </row>
    <row r="63684" spans="3:3">
      <c r="C63684" s="1"/>
    </row>
    <row r="63685" spans="3:3">
      <c r="C63685" s="1"/>
    </row>
    <row r="63686" spans="3:3">
      <c r="C63686" s="1"/>
    </row>
    <row r="63687" spans="3:3">
      <c r="C63687" s="1"/>
    </row>
    <row r="63688" spans="3:3">
      <c r="C63688" s="1"/>
    </row>
    <row r="63689" spans="3:3">
      <c r="C63689" s="1"/>
    </row>
    <row r="63690" spans="3:3">
      <c r="C63690" s="1"/>
    </row>
    <row r="63691" spans="3:3">
      <c r="C63691" s="1"/>
    </row>
    <row r="63692" spans="3:3">
      <c r="C63692" s="1"/>
    </row>
    <row r="63693" spans="3:3">
      <c r="C63693" s="1"/>
    </row>
    <row r="63694" spans="3:3">
      <c r="C63694" s="1"/>
    </row>
    <row r="63695" spans="3:3">
      <c r="C63695" s="1"/>
    </row>
    <row r="63696" spans="3:3">
      <c r="C63696" s="1"/>
    </row>
    <row r="63697" spans="3:3">
      <c r="C63697" s="1"/>
    </row>
    <row r="63698" spans="3:3">
      <c r="C63698" s="1"/>
    </row>
    <row r="63699" spans="3:3">
      <c r="C63699" s="1"/>
    </row>
    <row r="63700" spans="3:3">
      <c r="C63700" s="1"/>
    </row>
    <row r="63701" spans="3:3">
      <c r="C63701" s="1"/>
    </row>
    <row r="63702" spans="3:3">
      <c r="C63702" s="1"/>
    </row>
    <row r="63703" spans="3:3">
      <c r="C63703" s="1"/>
    </row>
    <row r="63704" spans="3:3">
      <c r="C63704" s="1"/>
    </row>
    <row r="63705" spans="3:3">
      <c r="C63705" s="1"/>
    </row>
    <row r="63706" spans="3:3">
      <c r="C63706" s="1"/>
    </row>
    <row r="63707" spans="3:3">
      <c r="C63707" s="1"/>
    </row>
    <row r="63708" spans="3:3">
      <c r="C63708" s="1"/>
    </row>
    <row r="63709" spans="3:3">
      <c r="C63709" s="1"/>
    </row>
    <row r="63710" spans="3:3">
      <c r="C63710" s="1"/>
    </row>
    <row r="63711" spans="3:3">
      <c r="C63711" s="1"/>
    </row>
    <row r="63712" spans="3:3">
      <c r="C63712" s="1"/>
    </row>
    <row r="63713" spans="3:3">
      <c r="C63713" s="1"/>
    </row>
    <row r="63714" spans="3:3">
      <c r="C63714" s="1"/>
    </row>
    <row r="63715" spans="3:3">
      <c r="C63715" s="1"/>
    </row>
    <row r="63716" spans="3:3">
      <c r="C63716" s="1"/>
    </row>
    <row r="63717" spans="3:3">
      <c r="C63717" s="1"/>
    </row>
    <row r="63718" spans="3:3">
      <c r="C63718" s="1"/>
    </row>
    <row r="63719" spans="3:3">
      <c r="C63719" s="1"/>
    </row>
    <row r="63720" spans="3:3">
      <c r="C63720" s="1"/>
    </row>
    <row r="63721" spans="3:3">
      <c r="C63721" s="1"/>
    </row>
    <row r="63722" spans="3:3">
      <c r="C63722" s="1"/>
    </row>
    <row r="63723" spans="3:3">
      <c r="C63723" s="1"/>
    </row>
    <row r="63724" spans="3:3">
      <c r="C63724" s="1"/>
    </row>
    <row r="63725" spans="3:3">
      <c r="C63725" s="1"/>
    </row>
    <row r="63726" spans="3:3">
      <c r="C63726" s="1"/>
    </row>
    <row r="63727" spans="3:3">
      <c r="C63727" s="1"/>
    </row>
    <row r="63728" spans="3:3">
      <c r="C63728" s="1"/>
    </row>
    <row r="63729" spans="3:3">
      <c r="C63729" s="1"/>
    </row>
    <row r="63730" spans="3:3">
      <c r="C63730" s="1"/>
    </row>
    <row r="63731" spans="3:3">
      <c r="C63731" s="1"/>
    </row>
    <row r="63732" spans="3:3">
      <c r="C63732" s="1"/>
    </row>
    <row r="63733" spans="3:3">
      <c r="C63733" s="1"/>
    </row>
    <row r="63734" spans="3:3">
      <c r="C63734" s="1"/>
    </row>
    <row r="63735" spans="3:3">
      <c r="C63735" s="1"/>
    </row>
    <row r="63736" spans="3:3">
      <c r="C63736" s="1"/>
    </row>
    <row r="63737" spans="3:3">
      <c r="C63737" s="1"/>
    </row>
    <row r="63738" spans="3:3">
      <c r="C63738" s="1"/>
    </row>
    <row r="63739" spans="3:3">
      <c r="C63739" s="1"/>
    </row>
    <row r="63740" spans="3:3">
      <c r="C63740" s="1"/>
    </row>
    <row r="63741" spans="3:3">
      <c r="C63741" s="1"/>
    </row>
    <row r="63742" spans="3:3">
      <c r="C63742" s="1"/>
    </row>
    <row r="63743" spans="3:3">
      <c r="C63743" s="1"/>
    </row>
    <row r="63744" spans="3:3">
      <c r="C63744" s="1"/>
    </row>
    <row r="63745" spans="3:3">
      <c r="C63745" s="1"/>
    </row>
    <row r="63746" spans="3:3">
      <c r="C63746" s="1"/>
    </row>
    <row r="63747" spans="3:3">
      <c r="C63747" s="1"/>
    </row>
    <row r="63748" spans="3:3">
      <c r="C63748" s="1"/>
    </row>
    <row r="63749" spans="3:3">
      <c r="C63749" s="1"/>
    </row>
    <row r="63750" spans="3:3">
      <c r="C63750" s="1"/>
    </row>
    <row r="63751" spans="3:3">
      <c r="C63751" s="1"/>
    </row>
    <row r="63752" spans="3:3">
      <c r="C63752" s="1"/>
    </row>
    <row r="63753" spans="3:3">
      <c r="C63753" s="1"/>
    </row>
    <row r="63754" spans="3:3">
      <c r="C63754" s="1"/>
    </row>
    <row r="63755" spans="3:3">
      <c r="C63755" s="1"/>
    </row>
    <row r="63756" spans="3:3">
      <c r="C63756" s="1"/>
    </row>
    <row r="63757" spans="3:3">
      <c r="C63757" s="1"/>
    </row>
    <row r="63758" spans="3:3">
      <c r="C63758" s="1"/>
    </row>
    <row r="63759" spans="3:3">
      <c r="C63759" s="1"/>
    </row>
    <row r="63760" spans="3:3">
      <c r="C63760" s="1"/>
    </row>
    <row r="63761" spans="3:3">
      <c r="C63761" s="1"/>
    </row>
    <row r="63762" spans="3:3">
      <c r="C63762" s="1"/>
    </row>
    <row r="63763" spans="3:3">
      <c r="C63763" s="1"/>
    </row>
    <row r="63764" spans="3:3">
      <c r="C63764" s="1"/>
    </row>
    <row r="63765" spans="3:3">
      <c r="C63765" s="1"/>
    </row>
    <row r="63766" spans="3:3">
      <c r="C63766" s="1"/>
    </row>
    <row r="63767" spans="3:3">
      <c r="C63767" s="1"/>
    </row>
    <row r="63768" spans="3:3">
      <c r="C63768" s="1"/>
    </row>
    <row r="63769" spans="3:3">
      <c r="C63769" s="1"/>
    </row>
    <row r="63770" spans="3:3">
      <c r="C63770" s="1"/>
    </row>
    <row r="63771" spans="3:3">
      <c r="C63771" s="1"/>
    </row>
    <row r="63772" spans="3:3">
      <c r="C63772" s="1"/>
    </row>
    <row r="63773" spans="3:3">
      <c r="C63773" s="1"/>
    </row>
    <row r="63774" spans="3:3">
      <c r="C63774" s="1"/>
    </row>
    <row r="63775" spans="3:3">
      <c r="C63775" s="1"/>
    </row>
    <row r="63776" spans="3:3">
      <c r="C63776" s="1"/>
    </row>
    <row r="63777" spans="3:3">
      <c r="C63777" s="1"/>
    </row>
    <row r="63778" spans="3:3">
      <c r="C63778" s="1"/>
    </row>
    <row r="63779" spans="3:3">
      <c r="C63779" s="1"/>
    </row>
    <row r="63780" spans="3:3">
      <c r="C63780" s="1"/>
    </row>
    <row r="63781" spans="3:3">
      <c r="C63781" s="1"/>
    </row>
    <row r="63782" spans="3:3">
      <c r="C63782" s="1"/>
    </row>
    <row r="63783" spans="3:3">
      <c r="C63783" s="1"/>
    </row>
    <row r="63784" spans="3:3">
      <c r="C63784" s="1"/>
    </row>
    <row r="63785" spans="3:3">
      <c r="C63785" s="1"/>
    </row>
    <row r="63786" spans="3:3">
      <c r="C63786" s="1"/>
    </row>
    <row r="63787" spans="3:3">
      <c r="C63787" s="1"/>
    </row>
    <row r="63788" spans="3:3">
      <c r="C63788" s="1"/>
    </row>
    <row r="63789" spans="3:3">
      <c r="C63789" s="1"/>
    </row>
    <row r="63790" spans="3:3">
      <c r="C63790" s="1"/>
    </row>
    <row r="63791" spans="3:3">
      <c r="C63791" s="1"/>
    </row>
    <row r="63792" spans="3:3">
      <c r="C63792" s="1"/>
    </row>
    <row r="63793" spans="3:3">
      <c r="C63793" s="1"/>
    </row>
    <row r="63794" spans="3:3">
      <c r="C63794" s="1"/>
    </row>
    <row r="63795" spans="3:3">
      <c r="C63795" s="1"/>
    </row>
    <row r="63796" spans="3:3">
      <c r="C63796" s="1"/>
    </row>
    <row r="63797" spans="3:3">
      <c r="C63797" s="1"/>
    </row>
    <row r="63798" spans="3:3">
      <c r="C63798" s="1"/>
    </row>
    <row r="63799" spans="3:3">
      <c r="C63799" s="1"/>
    </row>
    <row r="63800" spans="3:3">
      <c r="C63800" s="1"/>
    </row>
    <row r="63801" spans="3:3">
      <c r="C63801" s="1"/>
    </row>
    <row r="63802" spans="3:3">
      <c r="C63802" s="1"/>
    </row>
    <row r="63803" spans="3:3">
      <c r="C63803" s="1"/>
    </row>
    <row r="63804" spans="3:3">
      <c r="C63804" s="1"/>
    </row>
    <row r="63805" spans="3:3">
      <c r="C63805" s="1"/>
    </row>
    <row r="63806" spans="3:3">
      <c r="C63806" s="1"/>
    </row>
    <row r="63807" spans="3:3">
      <c r="C63807" s="1"/>
    </row>
    <row r="63808" spans="3:3">
      <c r="C63808" s="1"/>
    </row>
    <row r="63809" spans="3:3">
      <c r="C63809" s="1"/>
    </row>
    <row r="63810" spans="3:3">
      <c r="C63810" s="1"/>
    </row>
    <row r="63811" spans="3:3">
      <c r="C63811" s="1"/>
    </row>
    <row r="63812" spans="3:3">
      <c r="C63812" s="1"/>
    </row>
    <row r="63813" spans="3:3">
      <c r="C63813" s="1"/>
    </row>
    <row r="63814" spans="3:3">
      <c r="C63814" s="1"/>
    </row>
    <row r="63815" spans="3:3">
      <c r="C63815" s="1"/>
    </row>
    <row r="63816" spans="3:3">
      <c r="C63816" s="1"/>
    </row>
    <row r="63817" spans="3:3">
      <c r="C63817" s="1"/>
    </row>
    <row r="63818" spans="3:3">
      <c r="C63818" s="1"/>
    </row>
    <row r="63819" spans="3:3">
      <c r="C63819" s="1"/>
    </row>
    <row r="63820" spans="3:3">
      <c r="C63820" s="1"/>
    </row>
    <row r="63821" spans="3:3">
      <c r="C63821" s="1"/>
    </row>
    <row r="63822" spans="3:3">
      <c r="C63822" s="1"/>
    </row>
    <row r="63823" spans="3:3">
      <c r="C63823" s="1"/>
    </row>
    <row r="63824" spans="3:3">
      <c r="C63824" s="1"/>
    </row>
    <row r="63825" spans="3:3">
      <c r="C63825" s="1"/>
    </row>
    <row r="63826" spans="3:3">
      <c r="C63826" s="1"/>
    </row>
    <row r="63827" spans="3:3">
      <c r="C63827" s="1"/>
    </row>
    <row r="63828" spans="3:3">
      <c r="C63828" s="1"/>
    </row>
    <row r="63829" spans="3:3">
      <c r="C63829" s="1"/>
    </row>
    <row r="63830" spans="3:3">
      <c r="C63830" s="1"/>
    </row>
    <row r="63831" spans="3:3">
      <c r="C63831" s="1"/>
    </row>
    <row r="63832" spans="3:3">
      <c r="C63832" s="1"/>
    </row>
    <row r="63833" spans="3:3">
      <c r="C63833" s="1"/>
    </row>
    <row r="63834" spans="3:3">
      <c r="C63834" s="1"/>
    </row>
    <row r="63835" spans="3:3">
      <c r="C63835" s="1"/>
    </row>
    <row r="63836" spans="3:3">
      <c r="C63836" s="1"/>
    </row>
    <row r="63837" spans="3:3">
      <c r="C63837" s="1"/>
    </row>
    <row r="63838" spans="3:3">
      <c r="C63838" s="1"/>
    </row>
    <row r="63839" spans="3:3">
      <c r="C63839" s="1"/>
    </row>
    <row r="63840" spans="3:3">
      <c r="C63840" s="1"/>
    </row>
    <row r="63841" spans="3:3">
      <c r="C63841" s="1"/>
    </row>
    <row r="63842" spans="3:3">
      <c r="C63842" s="1"/>
    </row>
    <row r="63843" spans="3:3">
      <c r="C63843" s="1"/>
    </row>
    <row r="63844" spans="3:3">
      <c r="C63844" s="1"/>
    </row>
    <row r="63845" spans="3:3">
      <c r="C63845" s="1"/>
    </row>
    <row r="63846" spans="3:3">
      <c r="C63846" s="1"/>
    </row>
    <row r="63847" spans="3:3">
      <c r="C63847" s="1"/>
    </row>
    <row r="63848" spans="3:3">
      <c r="C63848" s="1"/>
    </row>
    <row r="63849" spans="3:3">
      <c r="C63849" s="1"/>
    </row>
    <row r="63850" spans="3:3">
      <c r="C63850" s="1"/>
    </row>
    <row r="63851" spans="3:3">
      <c r="C63851" s="1"/>
    </row>
    <row r="63852" spans="3:3">
      <c r="C63852" s="1"/>
    </row>
    <row r="63853" spans="3:3">
      <c r="C63853" s="1"/>
    </row>
    <row r="63854" spans="3:3">
      <c r="C63854" s="1"/>
    </row>
    <row r="63855" spans="3:3">
      <c r="C63855" s="1"/>
    </row>
    <row r="63856" spans="3:3">
      <c r="C63856" s="1"/>
    </row>
    <row r="63857" spans="3:3">
      <c r="C63857" s="1"/>
    </row>
    <row r="63858" spans="3:3">
      <c r="C63858" s="1"/>
    </row>
    <row r="63859" spans="3:3">
      <c r="C63859" s="1"/>
    </row>
    <row r="63860" spans="3:3">
      <c r="C63860" s="1"/>
    </row>
    <row r="63861" spans="3:3">
      <c r="C63861" s="1"/>
    </row>
    <row r="63862" spans="3:3">
      <c r="C63862" s="1"/>
    </row>
    <row r="63863" spans="3:3">
      <c r="C63863" s="1"/>
    </row>
    <row r="63864" spans="3:3">
      <c r="C63864" s="1"/>
    </row>
    <row r="63865" spans="3:3">
      <c r="C63865" s="1"/>
    </row>
    <row r="63866" spans="3:3">
      <c r="C63866" s="1"/>
    </row>
    <row r="63867" spans="3:3">
      <c r="C63867" s="1"/>
    </row>
    <row r="63868" spans="3:3">
      <c r="C63868" s="1"/>
    </row>
    <row r="63869" spans="3:3">
      <c r="C63869" s="1"/>
    </row>
    <row r="63870" spans="3:3">
      <c r="C63870" s="1"/>
    </row>
    <row r="63871" spans="3:3">
      <c r="C63871" s="1"/>
    </row>
    <row r="63872" spans="3:3">
      <c r="C63872" s="1"/>
    </row>
    <row r="63873" spans="3:3">
      <c r="C63873" s="1"/>
    </row>
    <row r="63874" spans="3:3">
      <c r="C63874" s="1"/>
    </row>
    <row r="63875" spans="3:3">
      <c r="C63875" s="1"/>
    </row>
    <row r="63876" spans="3:3">
      <c r="C63876" s="1"/>
    </row>
    <row r="63877" spans="3:3">
      <c r="C63877" s="1"/>
    </row>
    <row r="63878" spans="3:3">
      <c r="C63878" s="1"/>
    </row>
    <row r="63879" spans="3:3">
      <c r="C63879" s="1"/>
    </row>
    <row r="63880" spans="3:3">
      <c r="C63880" s="1"/>
    </row>
    <row r="63881" spans="3:3">
      <c r="C63881" s="1"/>
    </row>
    <row r="63882" spans="3:3">
      <c r="C63882" s="1"/>
    </row>
    <row r="63883" spans="3:3">
      <c r="C63883" s="1"/>
    </row>
    <row r="63884" spans="3:3">
      <c r="C63884" s="1"/>
    </row>
    <row r="63885" spans="3:3">
      <c r="C63885" s="1"/>
    </row>
    <row r="63886" spans="3:3">
      <c r="C63886" s="1"/>
    </row>
    <row r="63887" spans="3:3">
      <c r="C63887" s="1"/>
    </row>
    <row r="63888" spans="3:3">
      <c r="C63888" s="1"/>
    </row>
    <row r="63889" spans="3:3">
      <c r="C63889" s="1"/>
    </row>
    <row r="63890" spans="3:3">
      <c r="C63890" s="1"/>
    </row>
    <row r="63891" spans="3:3">
      <c r="C63891" s="1"/>
    </row>
    <row r="63892" spans="3:3">
      <c r="C63892" s="1"/>
    </row>
    <row r="63893" spans="3:3">
      <c r="C63893" s="1"/>
    </row>
    <row r="63894" spans="3:3">
      <c r="C63894" s="1"/>
    </row>
    <row r="63895" spans="3:3">
      <c r="C63895" s="1"/>
    </row>
    <row r="63896" spans="3:3">
      <c r="C63896" s="1"/>
    </row>
    <row r="63897" spans="3:3">
      <c r="C63897" s="1"/>
    </row>
    <row r="63898" spans="3:3">
      <c r="C63898" s="1"/>
    </row>
    <row r="63899" spans="3:3">
      <c r="C63899" s="1"/>
    </row>
    <row r="63900" spans="3:3">
      <c r="C63900" s="1"/>
    </row>
    <row r="63901" spans="3:3">
      <c r="C63901" s="1"/>
    </row>
    <row r="63902" spans="3:3">
      <c r="C63902" s="1"/>
    </row>
    <row r="63903" spans="3:3">
      <c r="C63903" s="1"/>
    </row>
    <row r="63904" spans="3:3">
      <c r="C63904" s="1"/>
    </row>
    <row r="63905" spans="3:3">
      <c r="C63905" s="1"/>
    </row>
    <row r="63906" spans="3:3">
      <c r="C63906" s="1"/>
    </row>
    <row r="63907" spans="3:3">
      <c r="C63907" s="1"/>
    </row>
    <row r="63908" spans="3:3">
      <c r="C63908" s="1"/>
    </row>
    <row r="63909" spans="3:3">
      <c r="C63909" s="1"/>
    </row>
    <row r="63910" spans="3:3">
      <c r="C63910" s="1"/>
    </row>
    <row r="63911" spans="3:3">
      <c r="C63911" s="1"/>
    </row>
    <row r="63912" spans="3:3">
      <c r="C63912" s="1"/>
    </row>
    <row r="63913" spans="3:3">
      <c r="C63913" s="1"/>
    </row>
    <row r="63914" spans="3:3">
      <c r="C63914" s="1"/>
    </row>
    <row r="63915" spans="3:3">
      <c r="C63915" s="1"/>
    </row>
    <row r="63916" spans="3:3">
      <c r="C63916" s="1"/>
    </row>
    <row r="63917" spans="3:3">
      <c r="C63917" s="1"/>
    </row>
    <row r="63918" spans="3:3">
      <c r="C63918" s="1"/>
    </row>
    <row r="63919" spans="3:3">
      <c r="C63919" s="1"/>
    </row>
    <row r="63920" spans="3:3">
      <c r="C63920" s="1"/>
    </row>
    <row r="63921" spans="3:3">
      <c r="C63921" s="1"/>
    </row>
    <row r="63922" spans="3:3">
      <c r="C63922" s="1"/>
    </row>
    <row r="63923" spans="3:3">
      <c r="C63923" s="1"/>
    </row>
    <row r="63924" spans="3:3">
      <c r="C63924" s="1"/>
    </row>
    <row r="63925" spans="3:3">
      <c r="C63925" s="1"/>
    </row>
    <row r="63926" spans="3:3">
      <c r="C63926" s="1"/>
    </row>
    <row r="63927" spans="3:3">
      <c r="C63927" s="1"/>
    </row>
    <row r="63928" spans="3:3">
      <c r="C63928" s="1"/>
    </row>
    <row r="63929" spans="3:3">
      <c r="C63929" s="1"/>
    </row>
    <row r="63930" spans="3:3">
      <c r="C63930" s="1"/>
    </row>
    <row r="63931" spans="3:3">
      <c r="C63931" s="1"/>
    </row>
    <row r="63932" spans="3:3">
      <c r="C63932" s="1"/>
    </row>
    <row r="63933" spans="3:3">
      <c r="C63933" s="1"/>
    </row>
    <row r="63934" spans="3:3">
      <c r="C63934" s="1"/>
    </row>
    <row r="63935" spans="3:3">
      <c r="C63935" s="1"/>
    </row>
    <row r="63936" spans="3:3">
      <c r="C63936" s="1"/>
    </row>
    <row r="63937" spans="3:3">
      <c r="C63937" s="1"/>
    </row>
    <row r="63938" spans="3:3">
      <c r="C63938" s="1"/>
    </row>
    <row r="63939" spans="3:3">
      <c r="C63939" s="1"/>
    </row>
    <row r="63940" spans="3:3">
      <c r="C63940" s="1"/>
    </row>
    <row r="63941" spans="3:3">
      <c r="C63941" s="1"/>
    </row>
    <row r="63942" spans="3:3">
      <c r="C63942" s="1"/>
    </row>
    <row r="63943" spans="3:3">
      <c r="C63943" s="1"/>
    </row>
    <row r="63944" spans="3:3">
      <c r="C63944" s="1"/>
    </row>
    <row r="63945" spans="3:3">
      <c r="C63945" s="1"/>
    </row>
    <row r="63946" spans="3:3">
      <c r="C63946" s="1"/>
    </row>
    <row r="63947" spans="3:3">
      <c r="C63947" s="1"/>
    </row>
    <row r="63948" spans="3:3">
      <c r="C63948" s="1"/>
    </row>
    <row r="63949" spans="3:3">
      <c r="C63949" s="1"/>
    </row>
    <row r="63950" spans="3:3">
      <c r="C63950" s="1"/>
    </row>
    <row r="63951" spans="3:3">
      <c r="C63951" s="1"/>
    </row>
    <row r="63952" spans="3:3">
      <c r="C63952" s="1"/>
    </row>
    <row r="63953" spans="3:3">
      <c r="C63953" s="1"/>
    </row>
    <row r="63954" spans="3:3">
      <c r="C63954" s="1"/>
    </row>
    <row r="63955" spans="3:3">
      <c r="C63955" s="1"/>
    </row>
    <row r="63956" spans="3:3">
      <c r="C63956" s="1"/>
    </row>
    <row r="63957" spans="3:3">
      <c r="C63957" s="1"/>
    </row>
    <row r="63958" spans="3:3">
      <c r="C63958" s="1"/>
    </row>
    <row r="63959" spans="3:3">
      <c r="C63959" s="1"/>
    </row>
    <row r="63960" spans="3:3">
      <c r="C63960" s="1"/>
    </row>
    <row r="63961" spans="3:3">
      <c r="C63961" s="1"/>
    </row>
    <row r="63962" spans="3:3">
      <c r="C63962" s="1"/>
    </row>
    <row r="63963" spans="3:3">
      <c r="C63963" s="1"/>
    </row>
    <row r="63964" spans="3:3">
      <c r="C63964" s="1"/>
    </row>
    <row r="63965" spans="3:3">
      <c r="C63965" s="1"/>
    </row>
    <row r="63966" spans="3:3">
      <c r="C63966" s="1"/>
    </row>
    <row r="63967" spans="3:3">
      <c r="C63967" s="1"/>
    </row>
    <row r="63968" spans="3:3">
      <c r="C63968" s="1"/>
    </row>
    <row r="63969" spans="3:3">
      <c r="C63969" s="1"/>
    </row>
    <row r="63970" spans="3:3">
      <c r="C63970" s="1"/>
    </row>
    <row r="63971" spans="3:3">
      <c r="C63971" s="1"/>
    </row>
    <row r="63972" spans="3:3">
      <c r="C63972" s="1"/>
    </row>
    <row r="63973" spans="3:3">
      <c r="C63973" s="1"/>
    </row>
    <row r="63974" spans="3:3">
      <c r="C63974" s="1"/>
    </row>
    <row r="63975" spans="3:3">
      <c r="C63975" s="1"/>
    </row>
    <row r="63976" spans="3:3">
      <c r="C63976" s="1"/>
    </row>
    <row r="63977" spans="3:3">
      <c r="C63977" s="1"/>
    </row>
    <row r="63978" spans="3:3">
      <c r="C63978" s="1"/>
    </row>
    <row r="63979" spans="3:3">
      <c r="C63979" s="1"/>
    </row>
    <row r="63980" spans="3:3">
      <c r="C63980" s="1"/>
    </row>
    <row r="63981" spans="3:3">
      <c r="C63981" s="1"/>
    </row>
    <row r="63982" spans="3:3">
      <c r="C63982" s="1"/>
    </row>
    <row r="63983" spans="3:3">
      <c r="C63983" s="1"/>
    </row>
    <row r="63984" spans="3:3">
      <c r="C63984" s="1"/>
    </row>
    <row r="63985" spans="3:3">
      <c r="C63985" s="1"/>
    </row>
    <row r="63986" spans="3:3">
      <c r="C63986" s="1"/>
    </row>
    <row r="63987" spans="3:3">
      <c r="C63987" s="1"/>
    </row>
    <row r="63988" spans="3:3">
      <c r="C63988" s="1"/>
    </row>
    <row r="63989" spans="3:3">
      <c r="C63989" s="1"/>
    </row>
    <row r="63990" spans="3:3">
      <c r="C63990" s="1"/>
    </row>
    <row r="63991" spans="3:3">
      <c r="C63991" s="1"/>
    </row>
    <row r="63992" spans="3:3">
      <c r="C63992" s="1"/>
    </row>
    <row r="63993" spans="3:3">
      <c r="C63993" s="1"/>
    </row>
    <row r="63994" spans="3:3">
      <c r="C63994" s="1"/>
    </row>
    <row r="63995" spans="3:3">
      <c r="C63995" s="1"/>
    </row>
    <row r="63996" spans="3:3">
      <c r="C63996" s="1"/>
    </row>
    <row r="63997" spans="3:3">
      <c r="C63997" s="1"/>
    </row>
    <row r="63998" spans="3:3">
      <c r="C63998" s="1"/>
    </row>
    <row r="63999" spans="3:3">
      <c r="C63999" s="1"/>
    </row>
    <row r="64000" spans="3:3">
      <c r="C64000" s="1"/>
    </row>
    <row r="64001" spans="3:3">
      <c r="C64001" s="1"/>
    </row>
    <row r="64002" spans="3:3">
      <c r="C64002" s="1"/>
    </row>
    <row r="64003" spans="3:3">
      <c r="C64003" s="1"/>
    </row>
    <row r="64004" spans="3:3">
      <c r="C64004" s="1"/>
    </row>
    <row r="64005" spans="3:3">
      <c r="C64005" s="1"/>
    </row>
    <row r="64006" spans="3:3">
      <c r="C64006" s="1"/>
    </row>
    <row r="64007" spans="3:3">
      <c r="C64007" s="1"/>
    </row>
    <row r="64008" spans="3:3">
      <c r="C64008" s="1"/>
    </row>
    <row r="64009" spans="3:3">
      <c r="C64009" s="1"/>
    </row>
    <row r="64010" spans="3:3">
      <c r="C64010" s="1"/>
    </row>
    <row r="64011" spans="3:3">
      <c r="C64011" s="1"/>
    </row>
    <row r="64012" spans="3:3">
      <c r="C64012" s="1"/>
    </row>
    <row r="64013" spans="3:3">
      <c r="C64013" s="1"/>
    </row>
    <row r="64014" spans="3:3">
      <c r="C64014" s="1"/>
    </row>
    <row r="64015" spans="3:3">
      <c r="C64015" s="1"/>
    </row>
    <row r="64016" spans="3:3">
      <c r="C64016" s="1"/>
    </row>
    <row r="64017" spans="3:3">
      <c r="C64017" s="1"/>
    </row>
    <row r="64018" spans="3:3">
      <c r="C64018" s="1"/>
    </row>
    <row r="64019" spans="3:3">
      <c r="C64019" s="1"/>
    </row>
    <row r="64020" spans="3:3">
      <c r="C64020" s="1"/>
    </row>
    <row r="64021" spans="3:3">
      <c r="C64021" s="1"/>
    </row>
    <row r="64022" spans="3:3">
      <c r="C64022" s="1"/>
    </row>
    <row r="64023" spans="3:3">
      <c r="C64023" s="1"/>
    </row>
    <row r="64024" spans="3:3">
      <c r="C64024" s="1"/>
    </row>
    <row r="64025" spans="3:3">
      <c r="C64025" s="1"/>
    </row>
    <row r="64026" spans="3:3">
      <c r="C64026" s="1"/>
    </row>
    <row r="64027" spans="3:3">
      <c r="C64027" s="1"/>
    </row>
    <row r="64028" spans="3:3">
      <c r="C64028" s="1"/>
    </row>
    <row r="64029" spans="3:3">
      <c r="C64029" s="1"/>
    </row>
    <row r="64030" spans="3:3">
      <c r="C64030" s="1"/>
    </row>
    <row r="64031" spans="3:3">
      <c r="C64031" s="1"/>
    </row>
    <row r="64032" spans="3:3">
      <c r="C64032" s="1"/>
    </row>
    <row r="64033" spans="3:3">
      <c r="C64033" s="1"/>
    </row>
    <row r="64034" spans="3:3">
      <c r="C64034" s="1"/>
    </row>
    <row r="64035" spans="3:3">
      <c r="C64035" s="1"/>
    </row>
    <row r="64036" spans="3:3">
      <c r="C64036" s="1"/>
    </row>
    <row r="64037" spans="3:3">
      <c r="C64037" s="1"/>
    </row>
    <row r="64038" spans="3:3">
      <c r="C64038" s="1"/>
    </row>
    <row r="64039" spans="3:3">
      <c r="C64039" s="1"/>
    </row>
    <row r="64040" spans="3:3">
      <c r="C64040" s="1"/>
    </row>
    <row r="64041" spans="3:3">
      <c r="C64041" s="1"/>
    </row>
    <row r="64042" spans="3:3">
      <c r="C64042" s="1"/>
    </row>
    <row r="64043" spans="3:3">
      <c r="C64043" s="1"/>
    </row>
    <row r="64044" spans="3:3">
      <c r="C64044" s="1"/>
    </row>
    <row r="64045" spans="3:3">
      <c r="C64045" s="1"/>
    </row>
    <row r="64046" spans="3:3">
      <c r="C64046" s="1"/>
    </row>
    <row r="64047" spans="3:3">
      <c r="C64047" s="1"/>
    </row>
    <row r="64048" spans="3:3">
      <c r="C64048" s="1"/>
    </row>
    <row r="64049" spans="3:3">
      <c r="C64049" s="1"/>
    </row>
    <row r="64050" spans="3:3">
      <c r="C64050" s="1"/>
    </row>
    <row r="64051" spans="3:3">
      <c r="C64051" s="1"/>
    </row>
    <row r="64052" spans="3:3">
      <c r="C64052" s="1"/>
    </row>
    <row r="64053" spans="3:3">
      <c r="C64053" s="1"/>
    </row>
    <row r="64054" spans="3:3">
      <c r="C64054" s="1"/>
    </row>
    <row r="64055" spans="3:3">
      <c r="C64055" s="1"/>
    </row>
    <row r="64056" spans="3:3">
      <c r="C64056" s="1"/>
    </row>
    <row r="64057" spans="3:3">
      <c r="C64057" s="1"/>
    </row>
    <row r="64058" spans="3:3">
      <c r="C64058" s="1"/>
    </row>
    <row r="64059" spans="3:3">
      <c r="C64059" s="1"/>
    </row>
    <row r="64060" spans="3:3">
      <c r="C64060" s="1"/>
    </row>
    <row r="64061" spans="3:3">
      <c r="C64061" s="1"/>
    </row>
    <row r="64062" spans="3:3">
      <c r="C64062" s="1"/>
    </row>
    <row r="64063" spans="3:3">
      <c r="C64063" s="1"/>
    </row>
    <row r="64064" spans="3:3">
      <c r="C64064" s="1"/>
    </row>
    <row r="64065" spans="3:3">
      <c r="C64065" s="1"/>
    </row>
    <row r="64066" spans="3:3">
      <c r="C64066" s="1"/>
    </row>
    <row r="64067" spans="3:3">
      <c r="C64067" s="1"/>
    </row>
    <row r="64068" spans="3:3">
      <c r="C64068" s="1"/>
    </row>
    <row r="64069" spans="3:3">
      <c r="C64069" s="1"/>
    </row>
    <row r="64070" spans="3:3">
      <c r="C64070" s="1"/>
    </row>
    <row r="64071" spans="3:3">
      <c r="C64071" s="1"/>
    </row>
    <row r="64072" spans="3:3">
      <c r="C64072" s="1"/>
    </row>
    <row r="64073" spans="3:3">
      <c r="C64073" s="1"/>
    </row>
    <row r="64074" spans="3:3">
      <c r="C64074" s="1"/>
    </row>
    <row r="64075" spans="3:3">
      <c r="C64075" s="1"/>
    </row>
    <row r="64076" spans="3:3">
      <c r="C64076" s="1"/>
    </row>
    <row r="64077" spans="3:3">
      <c r="C64077" s="1"/>
    </row>
    <row r="64078" spans="3:3">
      <c r="C64078" s="1"/>
    </row>
    <row r="64079" spans="3:3">
      <c r="C64079" s="1"/>
    </row>
    <row r="64080" spans="3:3">
      <c r="C64080" s="1"/>
    </row>
    <row r="64081" spans="3:3">
      <c r="C64081" s="1"/>
    </row>
    <row r="64082" spans="3:3">
      <c r="C64082" s="1"/>
    </row>
    <row r="64083" spans="3:3">
      <c r="C64083" s="1"/>
    </row>
    <row r="64084" spans="3:3">
      <c r="C64084" s="1"/>
    </row>
    <row r="64085" spans="3:3">
      <c r="C64085" s="1"/>
    </row>
    <row r="64086" spans="3:3">
      <c r="C64086" s="1"/>
    </row>
    <row r="64087" spans="3:3">
      <c r="C64087" s="1"/>
    </row>
    <row r="64088" spans="3:3">
      <c r="C64088" s="1"/>
    </row>
    <row r="64089" spans="3:3">
      <c r="C64089" s="1"/>
    </row>
    <row r="64090" spans="3:3">
      <c r="C64090" s="1"/>
    </row>
    <row r="64091" spans="3:3">
      <c r="C64091" s="1"/>
    </row>
    <row r="64092" spans="3:3">
      <c r="C64092" s="1"/>
    </row>
    <row r="64093" spans="3:3">
      <c r="C64093" s="1"/>
    </row>
    <row r="64094" spans="3:3">
      <c r="C64094" s="1"/>
    </row>
    <row r="64095" spans="3:3">
      <c r="C64095" s="1"/>
    </row>
    <row r="64096" spans="3:3">
      <c r="C64096" s="1"/>
    </row>
    <row r="64097" spans="3:3">
      <c r="C64097" s="1"/>
    </row>
    <row r="64098" spans="3:3">
      <c r="C64098" s="1"/>
    </row>
    <row r="64099" spans="3:3">
      <c r="C64099" s="1"/>
    </row>
    <row r="64100" spans="3:3">
      <c r="C64100" s="1"/>
    </row>
    <row r="64101" spans="3:3">
      <c r="C64101" s="1"/>
    </row>
    <row r="64102" spans="3:3">
      <c r="C64102" s="1"/>
    </row>
    <row r="64103" spans="3:3">
      <c r="C64103" s="1"/>
    </row>
    <row r="64104" spans="3:3">
      <c r="C64104" s="1"/>
    </row>
    <row r="64105" spans="3:3">
      <c r="C64105" s="1"/>
    </row>
    <row r="64106" spans="3:3">
      <c r="C64106" s="1"/>
    </row>
    <row r="64107" spans="3:3">
      <c r="C64107" s="1"/>
    </row>
    <row r="64108" spans="3:3">
      <c r="C64108" s="1"/>
    </row>
    <row r="64109" spans="3:3">
      <c r="C64109" s="1"/>
    </row>
    <row r="64110" spans="3:3">
      <c r="C64110" s="1"/>
    </row>
    <row r="64111" spans="3:3">
      <c r="C64111" s="1"/>
    </row>
    <row r="64112" spans="3:3">
      <c r="C64112" s="1"/>
    </row>
    <row r="64113" spans="3:3">
      <c r="C64113" s="1"/>
    </row>
    <row r="64114" spans="3:3">
      <c r="C64114" s="1"/>
    </row>
    <row r="64115" spans="3:3">
      <c r="C64115" s="1"/>
    </row>
    <row r="64116" spans="3:3">
      <c r="C64116" s="1"/>
    </row>
    <row r="64117" spans="3:3">
      <c r="C64117" s="1"/>
    </row>
    <row r="64118" spans="3:3">
      <c r="C64118" s="1"/>
    </row>
    <row r="64119" spans="3:3">
      <c r="C64119" s="1"/>
    </row>
    <row r="64120" spans="3:3">
      <c r="C64120" s="1"/>
    </row>
    <row r="64121" spans="3:3">
      <c r="C64121" s="1"/>
    </row>
    <row r="64122" spans="3:3">
      <c r="C64122" s="1"/>
    </row>
    <row r="64123" spans="3:3">
      <c r="C64123" s="1"/>
    </row>
    <row r="64124" spans="3:3">
      <c r="C64124" s="1"/>
    </row>
    <row r="64125" spans="3:3">
      <c r="C64125" s="1"/>
    </row>
    <row r="64126" spans="3:3">
      <c r="C64126" s="1"/>
    </row>
    <row r="64127" spans="3:3">
      <c r="C64127" s="1"/>
    </row>
    <row r="64128" spans="3:3">
      <c r="C64128" s="1"/>
    </row>
    <row r="64129" spans="3:3">
      <c r="C64129" s="1"/>
    </row>
    <row r="64130" spans="3:3">
      <c r="C64130" s="1"/>
    </row>
    <row r="64131" spans="3:3">
      <c r="C64131" s="1"/>
    </row>
    <row r="64132" spans="3:3">
      <c r="C64132" s="1"/>
    </row>
    <row r="64133" spans="3:3">
      <c r="C64133" s="1"/>
    </row>
    <row r="64134" spans="3:3">
      <c r="C64134" s="1"/>
    </row>
    <row r="64135" spans="3:3">
      <c r="C64135" s="1"/>
    </row>
    <row r="64136" spans="3:3">
      <c r="C64136" s="1"/>
    </row>
    <row r="64137" spans="3:3">
      <c r="C64137" s="1"/>
    </row>
    <row r="64138" spans="3:3">
      <c r="C64138" s="1"/>
    </row>
    <row r="64139" spans="3:3">
      <c r="C64139" s="1"/>
    </row>
    <row r="64140" spans="3:3">
      <c r="C64140" s="1"/>
    </row>
    <row r="64141" spans="3:3">
      <c r="C64141" s="1"/>
    </row>
    <row r="64142" spans="3:3">
      <c r="C64142" s="1"/>
    </row>
    <row r="64143" spans="3:3">
      <c r="C64143" s="1"/>
    </row>
    <row r="64144" spans="3:3">
      <c r="C64144" s="1"/>
    </row>
    <row r="64145" spans="3:3">
      <c r="C64145" s="1"/>
    </row>
    <row r="64146" spans="3:3">
      <c r="C64146" s="1"/>
    </row>
    <row r="64147" spans="3:3">
      <c r="C64147" s="1"/>
    </row>
    <row r="64148" spans="3:3">
      <c r="C64148" s="1"/>
    </row>
    <row r="64149" spans="3:3">
      <c r="C64149" s="1"/>
    </row>
    <row r="64150" spans="3:3">
      <c r="C64150" s="1"/>
    </row>
    <row r="64151" spans="3:3">
      <c r="C64151" s="1"/>
    </row>
    <row r="64152" spans="3:3">
      <c r="C64152" s="1"/>
    </row>
    <row r="64153" spans="3:3">
      <c r="C64153" s="1"/>
    </row>
    <row r="64154" spans="3:3">
      <c r="C64154" s="1"/>
    </row>
    <row r="64155" spans="3:3">
      <c r="C64155" s="1"/>
    </row>
    <row r="64156" spans="3:3">
      <c r="C64156" s="1"/>
    </row>
    <row r="64157" spans="3:3">
      <c r="C64157" s="1"/>
    </row>
    <row r="64158" spans="3:3">
      <c r="C64158" s="1"/>
    </row>
    <row r="64159" spans="3:3">
      <c r="C64159" s="1"/>
    </row>
    <row r="64160" spans="3:3">
      <c r="C64160" s="1"/>
    </row>
    <row r="64161" spans="3:3">
      <c r="C64161" s="1"/>
    </row>
    <row r="64162" spans="3:3">
      <c r="C64162" s="1"/>
    </row>
    <row r="64163" spans="3:3">
      <c r="C64163" s="1"/>
    </row>
    <row r="64164" spans="3:3">
      <c r="C64164" s="1"/>
    </row>
    <row r="64165" spans="3:3">
      <c r="C64165" s="1"/>
    </row>
    <row r="64166" spans="3:3">
      <c r="C64166" s="1"/>
    </row>
    <row r="64167" spans="3:3">
      <c r="C64167" s="1"/>
    </row>
    <row r="64168" spans="3:3">
      <c r="C64168" s="1"/>
    </row>
    <row r="64169" spans="3:3">
      <c r="C64169" s="1"/>
    </row>
    <row r="64170" spans="3:3">
      <c r="C64170" s="1"/>
    </row>
    <row r="64171" spans="3:3">
      <c r="C64171" s="1"/>
    </row>
    <row r="64172" spans="3:3">
      <c r="C64172" s="1"/>
    </row>
    <row r="64173" spans="3:3">
      <c r="C64173" s="1"/>
    </row>
    <row r="64174" spans="3:3">
      <c r="C64174" s="1"/>
    </row>
    <row r="64175" spans="3:3">
      <c r="C64175" s="1"/>
    </row>
    <row r="64176" spans="3:3">
      <c r="C64176" s="1"/>
    </row>
    <row r="64177" spans="3:3">
      <c r="C64177" s="1"/>
    </row>
    <row r="64178" spans="3:3">
      <c r="C64178" s="1"/>
    </row>
    <row r="64179" spans="3:3">
      <c r="C64179" s="1"/>
    </row>
    <row r="64180" spans="3:3">
      <c r="C64180" s="1"/>
    </row>
    <row r="64181" spans="3:3">
      <c r="C64181" s="1"/>
    </row>
    <row r="64182" spans="3:3">
      <c r="C64182" s="1"/>
    </row>
    <row r="64183" spans="3:3">
      <c r="C64183" s="1"/>
    </row>
    <row r="64184" spans="3:3">
      <c r="C64184" s="1"/>
    </row>
    <row r="64185" spans="3:3">
      <c r="C64185" s="1"/>
    </row>
    <row r="64186" spans="3:3">
      <c r="C64186" s="1"/>
    </row>
    <row r="64187" spans="3:3">
      <c r="C64187" s="1"/>
    </row>
    <row r="64188" spans="3:3">
      <c r="C64188" s="1"/>
    </row>
    <row r="64189" spans="3:3">
      <c r="C64189" s="1"/>
    </row>
    <row r="64190" spans="3:3">
      <c r="C64190" s="1"/>
    </row>
    <row r="64191" spans="3:3">
      <c r="C64191" s="1"/>
    </row>
    <row r="64192" spans="3:3">
      <c r="C64192" s="1"/>
    </row>
    <row r="64193" spans="3:3">
      <c r="C64193" s="1"/>
    </row>
    <row r="64194" spans="3:3">
      <c r="C64194" s="1"/>
    </row>
    <row r="64195" spans="3:3">
      <c r="C64195" s="1"/>
    </row>
    <row r="64196" spans="3:3">
      <c r="C64196" s="1"/>
    </row>
    <row r="64197" spans="3:3">
      <c r="C64197" s="1"/>
    </row>
    <row r="64198" spans="3:3">
      <c r="C64198" s="1"/>
    </row>
    <row r="64199" spans="3:3">
      <c r="C64199" s="1"/>
    </row>
    <row r="64200" spans="3:3">
      <c r="C64200" s="1"/>
    </row>
    <row r="64201" spans="3:3">
      <c r="C64201" s="1"/>
    </row>
    <row r="64202" spans="3:3">
      <c r="C64202" s="1"/>
    </row>
    <row r="64203" spans="3:3">
      <c r="C64203" s="1"/>
    </row>
    <row r="64204" spans="3:3">
      <c r="C64204" s="1"/>
    </row>
    <row r="64205" spans="3:3">
      <c r="C64205" s="1"/>
    </row>
    <row r="64206" spans="3:3">
      <c r="C64206" s="1"/>
    </row>
    <row r="64207" spans="3:3">
      <c r="C64207" s="1"/>
    </row>
    <row r="64208" spans="3:3">
      <c r="C64208" s="1"/>
    </row>
    <row r="64209" spans="3:3">
      <c r="C64209" s="1"/>
    </row>
    <row r="64210" spans="3:3">
      <c r="C64210" s="1"/>
    </row>
    <row r="64211" spans="3:3">
      <c r="C64211" s="1"/>
    </row>
    <row r="64212" spans="3:3">
      <c r="C64212" s="1"/>
    </row>
    <row r="64213" spans="3:3">
      <c r="C64213" s="1"/>
    </row>
    <row r="64214" spans="3:3">
      <c r="C64214" s="1"/>
    </row>
    <row r="64215" spans="3:3">
      <c r="C64215" s="1"/>
    </row>
    <row r="64216" spans="3:3">
      <c r="C64216" s="1"/>
    </row>
    <row r="64217" spans="3:3">
      <c r="C64217" s="1"/>
    </row>
    <row r="64218" spans="3:3">
      <c r="C64218" s="1"/>
    </row>
    <row r="64219" spans="3:3">
      <c r="C64219" s="1"/>
    </row>
    <row r="64220" spans="3:3">
      <c r="C64220" s="1"/>
    </row>
    <row r="64221" spans="3:3">
      <c r="C64221" s="1"/>
    </row>
    <row r="64222" spans="3:3">
      <c r="C64222" s="1"/>
    </row>
    <row r="64223" spans="3:3">
      <c r="C64223" s="1"/>
    </row>
    <row r="64224" spans="3:3">
      <c r="C64224" s="1"/>
    </row>
    <row r="64225" spans="3:3">
      <c r="C64225" s="1"/>
    </row>
    <row r="64226" spans="3:3">
      <c r="C64226" s="1"/>
    </row>
    <row r="64227" spans="3:3">
      <c r="C64227" s="1"/>
    </row>
    <row r="64228" spans="3:3">
      <c r="C64228" s="1"/>
    </row>
    <row r="64229" spans="3:3">
      <c r="C64229" s="1"/>
    </row>
    <row r="64230" spans="3:3">
      <c r="C64230" s="1"/>
    </row>
    <row r="64231" spans="3:3">
      <c r="C64231" s="1"/>
    </row>
    <row r="64232" spans="3:3">
      <c r="C64232" s="1"/>
    </row>
    <row r="64233" spans="3:3">
      <c r="C64233" s="1"/>
    </row>
    <row r="64234" spans="3:3">
      <c r="C64234" s="1"/>
    </row>
    <row r="64235" spans="3:3">
      <c r="C64235" s="1"/>
    </row>
    <row r="64236" spans="3:3">
      <c r="C64236" s="1"/>
    </row>
    <row r="64237" spans="3:3">
      <c r="C64237" s="1"/>
    </row>
    <row r="64238" spans="3:3">
      <c r="C64238" s="1"/>
    </row>
    <row r="64239" spans="3:3">
      <c r="C64239" s="1"/>
    </row>
    <row r="64240" spans="3:3">
      <c r="C64240" s="1"/>
    </row>
    <row r="64241" spans="3:3">
      <c r="C64241" s="1"/>
    </row>
    <row r="64242" spans="3:3">
      <c r="C64242" s="1"/>
    </row>
    <row r="64243" spans="3:3">
      <c r="C64243" s="1"/>
    </row>
    <row r="64244" spans="3:3">
      <c r="C64244" s="1"/>
    </row>
    <row r="64245" spans="3:3">
      <c r="C64245" s="1"/>
    </row>
    <row r="64246" spans="3:3">
      <c r="C64246" s="1"/>
    </row>
    <row r="64247" spans="3:3">
      <c r="C64247" s="1"/>
    </row>
    <row r="64248" spans="3:3">
      <c r="C64248" s="1"/>
    </row>
    <row r="64249" spans="3:3">
      <c r="C64249" s="1"/>
    </row>
    <row r="64250" spans="3:3">
      <c r="C64250" s="1"/>
    </row>
    <row r="64251" spans="3:3">
      <c r="C64251" s="1"/>
    </row>
    <row r="64252" spans="3:3">
      <c r="C64252" s="1"/>
    </row>
    <row r="64253" spans="3:3">
      <c r="C64253" s="1"/>
    </row>
    <row r="64254" spans="3:3">
      <c r="C64254" s="1"/>
    </row>
    <row r="64255" spans="3:3">
      <c r="C64255" s="1"/>
    </row>
    <row r="64256" spans="3:3">
      <c r="C64256" s="1"/>
    </row>
    <row r="64257" spans="3:3">
      <c r="C64257" s="1"/>
    </row>
    <row r="64258" spans="3:3">
      <c r="C64258" s="1"/>
    </row>
    <row r="64259" spans="3:3">
      <c r="C64259" s="1"/>
    </row>
    <row r="64260" spans="3:3">
      <c r="C64260" s="1"/>
    </row>
    <row r="64261" spans="3:3">
      <c r="C64261" s="1"/>
    </row>
    <row r="64262" spans="3:3">
      <c r="C64262" s="1"/>
    </row>
    <row r="64263" spans="3:3">
      <c r="C64263" s="1"/>
    </row>
    <row r="64264" spans="3:3">
      <c r="C64264" s="1"/>
    </row>
    <row r="64265" spans="3:3">
      <c r="C64265" s="1"/>
    </row>
    <row r="64266" spans="3:3">
      <c r="C64266" s="1"/>
    </row>
    <row r="64267" spans="3:3">
      <c r="C64267" s="1"/>
    </row>
    <row r="64268" spans="3:3">
      <c r="C64268" s="1"/>
    </row>
    <row r="64269" spans="3:3">
      <c r="C64269" s="1"/>
    </row>
    <row r="64270" spans="3:3">
      <c r="C64270" s="1"/>
    </row>
    <row r="64271" spans="3:3">
      <c r="C64271" s="1"/>
    </row>
    <row r="64272" spans="3:3">
      <c r="C64272" s="1"/>
    </row>
    <row r="64273" spans="3:3">
      <c r="C64273" s="1"/>
    </row>
    <row r="64274" spans="3:3">
      <c r="C64274" s="1"/>
    </row>
    <row r="64275" spans="3:3">
      <c r="C64275" s="1"/>
    </row>
    <row r="64276" spans="3:3">
      <c r="C64276" s="1"/>
    </row>
    <row r="64277" spans="3:3">
      <c r="C64277" s="1"/>
    </row>
    <row r="64278" spans="3:3">
      <c r="C64278" s="1"/>
    </row>
    <row r="64279" spans="3:3">
      <c r="C64279" s="1"/>
    </row>
    <row r="64280" spans="3:3">
      <c r="C64280" s="1"/>
    </row>
    <row r="64281" spans="3:3">
      <c r="C64281" s="1"/>
    </row>
    <row r="64282" spans="3:3">
      <c r="C64282" s="1"/>
    </row>
    <row r="64283" spans="3:3">
      <c r="C64283" s="1"/>
    </row>
    <row r="64284" spans="3:3">
      <c r="C64284" s="1"/>
    </row>
    <row r="64285" spans="3:3">
      <c r="C64285" s="1"/>
    </row>
    <row r="64286" spans="3:3">
      <c r="C64286" s="1"/>
    </row>
    <row r="64287" spans="3:3">
      <c r="C64287" s="1"/>
    </row>
    <row r="64288" spans="3:3">
      <c r="C64288" s="1"/>
    </row>
    <row r="64289" spans="3:3">
      <c r="C64289" s="1"/>
    </row>
    <row r="64290" spans="3:3">
      <c r="C64290" s="1"/>
    </row>
    <row r="64291" spans="3:3">
      <c r="C64291" s="1"/>
    </row>
    <row r="64292" spans="3:3">
      <c r="C64292" s="1"/>
    </row>
    <row r="64293" spans="3:3">
      <c r="C64293" s="1"/>
    </row>
    <row r="64294" spans="3:3">
      <c r="C64294" s="1"/>
    </row>
    <row r="64295" spans="3:3">
      <c r="C64295" s="1"/>
    </row>
    <row r="64296" spans="3:3">
      <c r="C64296" s="1"/>
    </row>
    <row r="64297" spans="3:3">
      <c r="C64297" s="1"/>
    </row>
    <row r="64298" spans="3:3">
      <c r="C64298" s="1"/>
    </row>
    <row r="64299" spans="3:3">
      <c r="C64299" s="1"/>
    </row>
    <row r="64300" spans="3:3">
      <c r="C64300" s="1"/>
    </row>
    <row r="64301" spans="3:3">
      <c r="C64301" s="1"/>
    </row>
    <row r="64302" spans="3:3">
      <c r="C64302" s="1"/>
    </row>
    <row r="64303" spans="3:3">
      <c r="C64303" s="1"/>
    </row>
    <row r="64304" spans="3:3">
      <c r="C64304" s="1"/>
    </row>
    <row r="64305" spans="3:3">
      <c r="C64305" s="1"/>
    </row>
    <row r="64306" spans="3:3">
      <c r="C64306" s="1"/>
    </row>
    <row r="64307" spans="3:3">
      <c r="C64307" s="1"/>
    </row>
    <row r="64308" spans="3:3">
      <c r="C64308" s="1"/>
    </row>
    <row r="64309" spans="3:3">
      <c r="C64309" s="1"/>
    </row>
    <row r="64310" spans="3:3">
      <c r="C64310" s="1"/>
    </row>
    <row r="64311" spans="3:3">
      <c r="C64311" s="1"/>
    </row>
    <row r="64312" spans="3:3">
      <c r="C64312" s="1"/>
    </row>
    <row r="64313" spans="3:3">
      <c r="C64313" s="1"/>
    </row>
    <row r="64314" spans="3:3">
      <c r="C64314" s="1"/>
    </row>
    <row r="64315" spans="3:3">
      <c r="C64315" s="1"/>
    </row>
    <row r="64316" spans="3:3">
      <c r="C64316" s="1"/>
    </row>
    <row r="64317" spans="3:3">
      <c r="C64317" s="1"/>
    </row>
    <row r="64318" spans="3:3">
      <c r="C64318" s="1"/>
    </row>
    <row r="64319" spans="3:3">
      <c r="C64319" s="1"/>
    </row>
    <row r="64320" spans="3:3">
      <c r="C64320" s="1"/>
    </row>
    <row r="64321" spans="3:3">
      <c r="C64321" s="1"/>
    </row>
    <row r="64322" spans="3:3">
      <c r="C64322" s="1"/>
    </row>
    <row r="64323" spans="3:3">
      <c r="C64323" s="1"/>
    </row>
    <row r="64324" spans="3:3">
      <c r="C64324" s="1"/>
    </row>
    <row r="64325" spans="3:3">
      <c r="C64325" s="1"/>
    </row>
    <row r="64326" spans="3:3">
      <c r="C64326" s="1"/>
    </row>
    <row r="64327" spans="3:3">
      <c r="C64327" s="1"/>
    </row>
    <row r="64328" spans="3:3">
      <c r="C64328" s="1"/>
    </row>
    <row r="64329" spans="3:3">
      <c r="C64329" s="1"/>
    </row>
    <row r="64330" spans="3:3">
      <c r="C64330" s="1"/>
    </row>
    <row r="64331" spans="3:3">
      <c r="C64331" s="1"/>
    </row>
    <row r="64332" spans="3:3">
      <c r="C64332" s="1"/>
    </row>
    <row r="64333" spans="3:3">
      <c r="C64333" s="1"/>
    </row>
    <row r="64334" spans="3:3">
      <c r="C64334" s="1"/>
    </row>
    <row r="64335" spans="3:3">
      <c r="C64335" s="1"/>
    </row>
    <row r="64336" spans="3:3">
      <c r="C64336" s="1"/>
    </row>
    <row r="64337" spans="3:3">
      <c r="C64337" s="1"/>
    </row>
    <row r="64338" spans="3:3">
      <c r="C64338" s="1"/>
    </row>
    <row r="64339" spans="3:3">
      <c r="C64339" s="1"/>
    </row>
    <row r="64340" spans="3:3">
      <c r="C64340" s="1"/>
    </row>
    <row r="64341" spans="3:3">
      <c r="C64341" s="1"/>
    </row>
    <row r="64342" spans="3:3">
      <c r="C64342" s="1"/>
    </row>
    <row r="64343" spans="3:3">
      <c r="C64343" s="1"/>
    </row>
    <row r="64344" spans="3:3">
      <c r="C64344" s="1"/>
    </row>
    <row r="64345" spans="3:3">
      <c r="C64345" s="1"/>
    </row>
    <row r="64346" spans="3:3">
      <c r="C64346" s="1"/>
    </row>
    <row r="64347" spans="3:3">
      <c r="C64347" s="1"/>
    </row>
    <row r="64348" spans="3:3">
      <c r="C64348" s="1"/>
    </row>
    <row r="64349" spans="3:3">
      <c r="C64349" s="1"/>
    </row>
    <row r="64350" spans="3:3">
      <c r="C64350" s="1"/>
    </row>
    <row r="64351" spans="3:3">
      <c r="C64351" s="1"/>
    </row>
    <row r="64352" spans="3:3">
      <c r="C64352" s="1"/>
    </row>
    <row r="64353" spans="3:3">
      <c r="C64353" s="1"/>
    </row>
    <row r="64354" spans="3:3">
      <c r="C64354" s="1"/>
    </row>
    <row r="64355" spans="3:3">
      <c r="C64355" s="1"/>
    </row>
    <row r="64356" spans="3:3">
      <c r="C64356" s="1"/>
    </row>
    <row r="64357" spans="3:3">
      <c r="C64357" s="1"/>
    </row>
    <row r="64358" spans="3:3">
      <c r="C64358" s="1"/>
    </row>
    <row r="64359" spans="3:3">
      <c r="C64359" s="1"/>
    </row>
    <row r="64360" spans="3:3">
      <c r="C64360" s="1"/>
    </row>
    <row r="64361" spans="3:3">
      <c r="C64361" s="1"/>
    </row>
    <row r="64362" spans="3:3">
      <c r="C64362" s="1"/>
    </row>
    <row r="64363" spans="3:3">
      <c r="C64363" s="1"/>
    </row>
    <row r="64364" spans="3:3">
      <c r="C64364" s="1"/>
    </row>
    <row r="64365" spans="3:3">
      <c r="C64365" s="1"/>
    </row>
    <row r="64366" spans="3:3">
      <c r="C64366" s="1"/>
    </row>
    <row r="64367" spans="3:3">
      <c r="C64367" s="1"/>
    </row>
    <row r="64368" spans="3:3">
      <c r="C64368" s="1"/>
    </row>
    <row r="64369" spans="3:3">
      <c r="C64369" s="1"/>
    </row>
    <row r="64370" spans="3:3">
      <c r="C64370" s="1"/>
    </row>
    <row r="64371" spans="3:3">
      <c r="C64371" s="1"/>
    </row>
    <row r="64372" spans="3:3">
      <c r="C64372" s="1"/>
    </row>
    <row r="64373" spans="3:3">
      <c r="C64373" s="1"/>
    </row>
    <row r="64374" spans="3:3">
      <c r="C64374" s="1"/>
    </row>
    <row r="64375" spans="3:3">
      <c r="C64375" s="1"/>
    </row>
    <row r="64376" spans="3:3">
      <c r="C64376" s="1"/>
    </row>
    <row r="64377" spans="3:3">
      <c r="C64377" s="1"/>
    </row>
    <row r="64378" spans="3:3">
      <c r="C64378" s="1"/>
    </row>
    <row r="64379" spans="3:3">
      <c r="C64379" s="1"/>
    </row>
    <row r="64380" spans="3:3">
      <c r="C64380" s="1"/>
    </row>
    <row r="64381" spans="3:3">
      <c r="C64381" s="1"/>
    </row>
    <row r="64382" spans="3:3">
      <c r="C64382" s="1"/>
    </row>
    <row r="64383" spans="3:3">
      <c r="C64383" s="1"/>
    </row>
    <row r="64384" spans="3:3">
      <c r="C64384" s="1"/>
    </row>
    <row r="64385" spans="3:3">
      <c r="C64385" s="1"/>
    </row>
    <row r="64386" spans="3:3">
      <c r="C64386" s="1"/>
    </row>
    <row r="64387" spans="3:3">
      <c r="C64387" s="1"/>
    </row>
    <row r="64388" spans="3:3">
      <c r="C64388" s="1"/>
    </row>
    <row r="64389" spans="3:3">
      <c r="C64389" s="1"/>
    </row>
    <row r="64390" spans="3:3">
      <c r="C64390" s="1"/>
    </row>
    <row r="64391" spans="3:3">
      <c r="C64391" s="1"/>
    </row>
    <row r="64392" spans="3:3">
      <c r="C64392" s="1"/>
    </row>
    <row r="64393" spans="3:3">
      <c r="C64393" s="1"/>
    </row>
    <row r="64394" spans="3:3">
      <c r="C64394" s="1"/>
    </row>
    <row r="64395" spans="3:3">
      <c r="C64395" s="1"/>
    </row>
    <row r="64396" spans="3:3">
      <c r="C64396" s="1"/>
    </row>
    <row r="64397" spans="3:3">
      <c r="C64397" s="1"/>
    </row>
    <row r="64398" spans="3:3">
      <c r="C64398" s="1"/>
    </row>
    <row r="64399" spans="3:3">
      <c r="C64399" s="1"/>
    </row>
    <row r="64400" spans="3:3">
      <c r="C64400" s="1"/>
    </row>
    <row r="64401" spans="3:3">
      <c r="C64401" s="1"/>
    </row>
    <row r="64402" spans="3:3">
      <c r="C64402" s="1"/>
    </row>
    <row r="64403" spans="3:3">
      <c r="C64403" s="1"/>
    </row>
    <row r="64404" spans="3:3">
      <c r="C64404" s="1"/>
    </row>
    <row r="64405" spans="3:3">
      <c r="C64405" s="1"/>
    </row>
    <row r="64406" spans="3:3">
      <c r="C64406" s="1"/>
    </row>
    <row r="64407" spans="3:3">
      <c r="C64407" s="1"/>
    </row>
    <row r="64408" spans="3:3">
      <c r="C64408" s="1"/>
    </row>
    <row r="64409" spans="3:3">
      <c r="C64409" s="1"/>
    </row>
    <row r="64410" spans="3:3">
      <c r="C64410" s="1"/>
    </row>
    <row r="64411" spans="3:3">
      <c r="C64411" s="1"/>
    </row>
    <row r="64412" spans="3:3">
      <c r="C64412" s="1"/>
    </row>
    <row r="64413" spans="3:3">
      <c r="C64413" s="1"/>
    </row>
    <row r="64414" spans="3:3">
      <c r="C64414" s="1"/>
    </row>
    <row r="64415" spans="3:3">
      <c r="C64415" s="1"/>
    </row>
    <row r="64416" spans="3:3">
      <c r="C64416" s="1"/>
    </row>
    <row r="64417" spans="3:3">
      <c r="C64417" s="1"/>
    </row>
    <row r="64418" spans="3:3">
      <c r="C64418" s="1"/>
    </row>
    <row r="64419" spans="3:3">
      <c r="C64419" s="1"/>
    </row>
    <row r="64420" spans="3:3">
      <c r="C64420" s="1"/>
    </row>
    <row r="64421" spans="3:3">
      <c r="C64421" s="1"/>
    </row>
    <row r="64422" spans="3:3">
      <c r="C64422" s="1"/>
    </row>
    <row r="64423" spans="3:3">
      <c r="C64423" s="1"/>
    </row>
    <row r="64424" spans="3:3">
      <c r="C64424" s="1"/>
    </row>
    <row r="64425" spans="3:3">
      <c r="C64425" s="1"/>
    </row>
    <row r="64426" spans="3:3">
      <c r="C64426" s="1"/>
    </row>
    <row r="64427" spans="3:3">
      <c r="C64427" s="1"/>
    </row>
    <row r="64428" spans="3:3">
      <c r="C64428" s="1"/>
    </row>
    <row r="64429" spans="3:3">
      <c r="C64429" s="1"/>
    </row>
    <row r="64430" spans="3:3">
      <c r="C64430" s="1"/>
    </row>
    <row r="64431" spans="3:3">
      <c r="C64431" s="1"/>
    </row>
    <row r="64432" spans="3:3">
      <c r="C64432" s="1"/>
    </row>
    <row r="64433" spans="3:3">
      <c r="C64433" s="1"/>
    </row>
    <row r="64434" spans="3:3">
      <c r="C64434" s="1"/>
    </row>
    <row r="64435" spans="3:3">
      <c r="C64435" s="1"/>
    </row>
    <row r="64436" spans="3:3">
      <c r="C64436" s="1"/>
    </row>
    <row r="64437" spans="3:3">
      <c r="C64437" s="1"/>
    </row>
    <row r="64438" spans="3:3">
      <c r="C64438" s="1"/>
    </row>
    <row r="64439" spans="3:3">
      <c r="C64439" s="1"/>
    </row>
    <row r="64440" spans="3:3">
      <c r="C64440" s="1"/>
    </row>
    <row r="64441" spans="3:3">
      <c r="C64441" s="1"/>
    </row>
    <row r="64442" spans="3:3">
      <c r="C64442" s="1"/>
    </row>
    <row r="64443" spans="3:3">
      <c r="C64443" s="1"/>
    </row>
    <row r="64444" spans="3:3">
      <c r="C64444" s="1"/>
    </row>
    <row r="64445" spans="3:3">
      <c r="C64445" s="1"/>
    </row>
    <row r="64446" spans="3:3">
      <c r="C64446" s="1"/>
    </row>
    <row r="64447" spans="3:3">
      <c r="C64447" s="1"/>
    </row>
    <row r="64448" spans="3:3">
      <c r="C64448" s="1"/>
    </row>
    <row r="64449" spans="3:3">
      <c r="C64449" s="1"/>
    </row>
    <row r="64450" spans="3:3">
      <c r="C64450" s="1"/>
    </row>
    <row r="64451" spans="3:3">
      <c r="C64451" s="1"/>
    </row>
    <row r="64452" spans="3:3">
      <c r="C64452" s="1"/>
    </row>
    <row r="64453" spans="3:3">
      <c r="C64453" s="1"/>
    </row>
    <row r="64454" spans="3:3">
      <c r="C64454" s="1"/>
    </row>
    <row r="64455" spans="3:3">
      <c r="C64455" s="1"/>
    </row>
    <row r="64456" spans="3:3">
      <c r="C64456" s="1"/>
    </row>
    <row r="64457" spans="3:3">
      <c r="C64457" s="1"/>
    </row>
    <row r="64458" spans="3:3">
      <c r="C64458" s="1"/>
    </row>
    <row r="64459" spans="3:3">
      <c r="C64459" s="1"/>
    </row>
    <row r="64460" spans="3:3">
      <c r="C64460" s="1"/>
    </row>
    <row r="64461" spans="3:3">
      <c r="C64461" s="1"/>
    </row>
    <row r="64462" spans="3:3">
      <c r="C64462" s="1"/>
    </row>
    <row r="64463" spans="3:3">
      <c r="C64463" s="1"/>
    </row>
    <row r="64464" spans="3:3">
      <c r="C64464" s="1"/>
    </row>
    <row r="64465" spans="3:3">
      <c r="C64465" s="1"/>
    </row>
    <row r="64466" spans="3:3">
      <c r="C64466" s="1"/>
    </row>
    <row r="64467" spans="3:3">
      <c r="C64467" s="1"/>
    </row>
    <row r="64468" spans="3:3">
      <c r="C64468" s="1"/>
    </row>
    <row r="64469" spans="3:3">
      <c r="C64469" s="1"/>
    </row>
    <row r="64470" spans="3:3">
      <c r="C64470" s="1"/>
    </row>
    <row r="64471" spans="3:3">
      <c r="C64471" s="1"/>
    </row>
    <row r="64472" spans="3:3">
      <c r="C64472" s="1"/>
    </row>
    <row r="64473" spans="3:3">
      <c r="C64473" s="1"/>
    </row>
    <row r="64474" spans="3:3">
      <c r="C64474" s="1"/>
    </row>
    <row r="64475" spans="3:3">
      <c r="C64475" s="1"/>
    </row>
    <row r="64476" spans="3:3">
      <c r="C64476" s="1"/>
    </row>
    <row r="64477" spans="3:3">
      <c r="C64477" s="1"/>
    </row>
    <row r="64478" spans="3:3">
      <c r="C64478" s="1"/>
    </row>
    <row r="64479" spans="3:3">
      <c r="C64479" s="1"/>
    </row>
    <row r="64480" spans="3:3">
      <c r="C64480" s="1"/>
    </row>
    <row r="64481" spans="3:3">
      <c r="C64481" s="1"/>
    </row>
    <row r="64482" spans="3:3">
      <c r="C64482" s="1"/>
    </row>
    <row r="64483" spans="3:3">
      <c r="C64483" s="1"/>
    </row>
    <row r="64484" spans="3:3">
      <c r="C64484" s="1"/>
    </row>
    <row r="64485" spans="3:3">
      <c r="C64485" s="1"/>
    </row>
    <row r="64486" spans="3:3">
      <c r="C64486" s="1"/>
    </row>
    <row r="64487" spans="3:3">
      <c r="C64487" s="1"/>
    </row>
    <row r="64488" spans="3:3">
      <c r="C64488" s="1"/>
    </row>
    <row r="64489" spans="3:3">
      <c r="C64489" s="1"/>
    </row>
    <row r="64490" spans="3:3">
      <c r="C64490" s="1"/>
    </row>
    <row r="64491" spans="3:3">
      <c r="C64491" s="1"/>
    </row>
    <row r="64492" spans="3:3">
      <c r="C64492" s="1"/>
    </row>
    <row r="64493" spans="3:3">
      <c r="C64493" s="1"/>
    </row>
    <row r="64494" spans="3:3">
      <c r="C64494" s="1"/>
    </row>
    <row r="64495" spans="3:3">
      <c r="C64495" s="1"/>
    </row>
    <row r="64496" spans="3:3">
      <c r="C64496" s="1"/>
    </row>
    <row r="64497" spans="3:3">
      <c r="C64497" s="1"/>
    </row>
    <row r="64498" spans="3:3">
      <c r="C64498" s="1"/>
    </row>
    <row r="64499" spans="3:3">
      <c r="C64499" s="1"/>
    </row>
    <row r="64500" spans="3:3">
      <c r="C64500" s="1"/>
    </row>
    <row r="64501" spans="3:3">
      <c r="C64501" s="1"/>
    </row>
    <row r="64502" spans="3:3">
      <c r="C64502" s="1"/>
    </row>
    <row r="64503" spans="3:3">
      <c r="C64503" s="1"/>
    </row>
    <row r="64504" spans="3:3">
      <c r="C64504" s="1"/>
    </row>
    <row r="64505" spans="3:3">
      <c r="C64505" s="1"/>
    </row>
    <row r="64506" spans="3:3">
      <c r="C64506" s="1"/>
    </row>
    <row r="64507" spans="3:3">
      <c r="C64507" s="1"/>
    </row>
    <row r="64508" spans="3:3">
      <c r="C64508" s="1"/>
    </row>
    <row r="64509" spans="3:3">
      <c r="C64509" s="1"/>
    </row>
    <row r="64510" spans="3:3">
      <c r="C64510" s="1"/>
    </row>
    <row r="64511" spans="3:3">
      <c r="C64511" s="1"/>
    </row>
    <row r="64512" spans="3:3">
      <c r="C64512" s="1"/>
    </row>
    <row r="64513" spans="3:3">
      <c r="C64513" s="1"/>
    </row>
    <row r="64514" spans="3:3">
      <c r="C64514" s="1"/>
    </row>
    <row r="64515" spans="3:3">
      <c r="C64515" s="1"/>
    </row>
    <row r="64516" spans="3:3">
      <c r="C64516" s="1"/>
    </row>
    <row r="64517" spans="3:3">
      <c r="C64517" s="1"/>
    </row>
    <row r="64518" spans="3:3">
      <c r="C64518" s="1"/>
    </row>
    <row r="64519" spans="3:3">
      <c r="C64519" s="1"/>
    </row>
    <row r="64520" spans="3:3">
      <c r="C64520" s="1"/>
    </row>
    <row r="64521" spans="3:3">
      <c r="C64521" s="1"/>
    </row>
    <row r="64522" spans="3:3">
      <c r="C64522" s="1"/>
    </row>
    <row r="64523" spans="3:3">
      <c r="C64523" s="1"/>
    </row>
    <row r="64524" spans="3:3">
      <c r="C64524" s="1"/>
    </row>
    <row r="64525" spans="3:3">
      <c r="C64525" s="1"/>
    </row>
    <row r="64526" spans="3:3">
      <c r="C64526" s="1"/>
    </row>
    <row r="64527" spans="3:3">
      <c r="C64527" s="1"/>
    </row>
    <row r="64528" spans="3:3">
      <c r="C64528" s="1"/>
    </row>
    <row r="64529" spans="3:3">
      <c r="C64529" s="1"/>
    </row>
    <row r="64530" spans="3:3">
      <c r="C64530" s="1"/>
    </row>
    <row r="64531" spans="3:3">
      <c r="C64531" s="1"/>
    </row>
    <row r="64532" spans="3:3">
      <c r="C64532" s="1"/>
    </row>
    <row r="64533" spans="3:3">
      <c r="C64533" s="1"/>
    </row>
    <row r="64534" spans="3:3">
      <c r="C64534" s="1"/>
    </row>
    <row r="64535" spans="3:3">
      <c r="C64535" s="1"/>
    </row>
    <row r="64536" spans="3:3">
      <c r="C64536" s="1"/>
    </row>
    <row r="64537" spans="3:3">
      <c r="C64537" s="1"/>
    </row>
    <row r="64538" spans="3:3">
      <c r="C64538" s="1"/>
    </row>
    <row r="64539" spans="3:3">
      <c r="C64539" s="1"/>
    </row>
    <row r="64540" spans="3:3">
      <c r="C64540" s="1"/>
    </row>
    <row r="64541" spans="3:3">
      <c r="C64541" s="1"/>
    </row>
    <row r="64542" spans="3:3">
      <c r="C64542" s="1"/>
    </row>
    <row r="64543" spans="3:3">
      <c r="C64543" s="1"/>
    </row>
    <row r="64544" spans="3:3">
      <c r="C64544" s="1"/>
    </row>
    <row r="64545" spans="3:3">
      <c r="C64545" s="1"/>
    </row>
    <row r="64546" spans="3:3">
      <c r="C64546" s="1"/>
    </row>
    <row r="64547" spans="3:3">
      <c r="C64547" s="1"/>
    </row>
    <row r="64548" spans="3:3">
      <c r="C64548" s="1"/>
    </row>
    <row r="64549" spans="3:3">
      <c r="C64549" s="1"/>
    </row>
    <row r="64550" spans="3:3">
      <c r="C64550" s="1"/>
    </row>
    <row r="64551" spans="3:3">
      <c r="C64551" s="1"/>
    </row>
    <row r="64552" spans="3:3">
      <c r="C64552" s="1"/>
    </row>
    <row r="64553" spans="3:3">
      <c r="C64553" s="1"/>
    </row>
    <row r="64554" spans="3:3">
      <c r="C64554" s="1"/>
    </row>
    <row r="64555" spans="3:3">
      <c r="C64555" s="1"/>
    </row>
    <row r="64556" spans="3:3">
      <c r="C64556" s="1"/>
    </row>
    <row r="64557" spans="3:3">
      <c r="C64557" s="1"/>
    </row>
    <row r="64558" spans="3:3">
      <c r="C64558" s="1"/>
    </row>
    <row r="64559" spans="3:3">
      <c r="C64559" s="1"/>
    </row>
    <row r="64560" spans="3:3">
      <c r="C64560" s="1"/>
    </row>
    <row r="64561" spans="3:3">
      <c r="C64561" s="1"/>
    </row>
    <row r="64562" spans="3:3">
      <c r="C64562" s="1"/>
    </row>
    <row r="64563" spans="3:3">
      <c r="C64563" s="1"/>
    </row>
    <row r="64564" spans="3:3">
      <c r="C64564" s="1"/>
    </row>
    <row r="64565" spans="3:3">
      <c r="C64565" s="1"/>
    </row>
    <row r="64566" spans="3:3">
      <c r="C64566" s="1"/>
    </row>
    <row r="64567" spans="3:3">
      <c r="C64567" s="1"/>
    </row>
    <row r="64568" spans="3:3">
      <c r="C64568" s="1"/>
    </row>
    <row r="64569" spans="3:3">
      <c r="C64569" s="1"/>
    </row>
    <row r="64570" spans="3:3">
      <c r="C64570" s="1"/>
    </row>
    <row r="64571" spans="3:3">
      <c r="C64571" s="1"/>
    </row>
    <row r="64572" spans="3:3">
      <c r="C64572" s="1"/>
    </row>
    <row r="64573" spans="3:3">
      <c r="C64573" s="1"/>
    </row>
    <row r="64574" spans="3:3">
      <c r="C64574" s="1"/>
    </row>
    <row r="64575" spans="3:3">
      <c r="C64575" s="1"/>
    </row>
    <row r="64576" spans="3:3">
      <c r="C64576" s="1"/>
    </row>
    <row r="64577" spans="3:3">
      <c r="C64577" s="1"/>
    </row>
    <row r="64578" spans="3:3">
      <c r="C64578" s="1"/>
    </row>
    <row r="64579" spans="3:3">
      <c r="C64579" s="1"/>
    </row>
    <row r="64580" spans="3:3">
      <c r="C64580" s="1"/>
    </row>
    <row r="64581" spans="3:3">
      <c r="C64581" s="1"/>
    </row>
    <row r="64582" spans="3:3">
      <c r="C64582" s="1"/>
    </row>
    <row r="64583" spans="3:3">
      <c r="C64583" s="1"/>
    </row>
    <row r="64584" spans="3:3">
      <c r="C64584" s="1"/>
    </row>
    <row r="64585" spans="3:3">
      <c r="C64585" s="1"/>
    </row>
    <row r="64586" spans="3:3">
      <c r="C64586" s="1"/>
    </row>
    <row r="64587" spans="3:3">
      <c r="C64587" s="1"/>
    </row>
    <row r="64588" spans="3:3">
      <c r="C64588" s="1"/>
    </row>
    <row r="64589" spans="3:3">
      <c r="C64589" s="1"/>
    </row>
    <row r="64590" spans="3:3">
      <c r="C64590" s="1"/>
    </row>
    <row r="64591" spans="3:3">
      <c r="C64591" s="1"/>
    </row>
    <row r="64592" spans="3:3">
      <c r="C64592" s="1"/>
    </row>
    <row r="64593" spans="3:3">
      <c r="C64593" s="1"/>
    </row>
    <row r="64594" spans="3:3">
      <c r="C64594" s="1"/>
    </row>
    <row r="64595" spans="3:3">
      <c r="C64595" s="1"/>
    </row>
    <row r="64596" spans="3:3">
      <c r="C64596" s="1"/>
    </row>
    <row r="64597" spans="3:3">
      <c r="C64597" s="1"/>
    </row>
    <row r="64598" spans="3:3">
      <c r="C64598" s="1"/>
    </row>
    <row r="64599" spans="3:3">
      <c r="C64599" s="1"/>
    </row>
    <row r="64600" spans="3:3">
      <c r="C64600" s="1"/>
    </row>
    <row r="64601" spans="3:3">
      <c r="C64601" s="1"/>
    </row>
    <row r="64602" spans="3:3">
      <c r="C64602" s="1"/>
    </row>
    <row r="64603" spans="3:3">
      <c r="C64603" s="1"/>
    </row>
    <row r="64604" spans="3:3">
      <c r="C64604" s="1"/>
    </row>
    <row r="64605" spans="3:3">
      <c r="C64605" s="1"/>
    </row>
    <row r="64606" spans="3:3">
      <c r="C64606" s="1"/>
    </row>
    <row r="64607" spans="3:3">
      <c r="C64607" s="1"/>
    </row>
    <row r="64608" spans="3:3">
      <c r="C64608" s="1"/>
    </row>
    <row r="64609" spans="3:3">
      <c r="C64609" s="1"/>
    </row>
    <row r="64610" spans="3:3">
      <c r="C64610" s="1"/>
    </row>
    <row r="64611" spans="3:3">
      <c r="C64611" s="1"/>
    </row>
    <row r="64612" spans="3:3">
      <c r="C64612" s="1"/>
    </row>
    <row r="64613" spans="3:3">
      <c r="C64613" s="1"/>
    </row>
    <row r="64614" spans="3:3">
      <c r="C64614" s="1"/>
    </row>
    <row r="64615" spans="3:3">
      <c r="C64615" s="1"/>
    </row>
    <row r="64616" spans="3:3">
      <c r="C64616" s="1"/>
    </row>
    <row r="64617" spans="3:3">
      <c r="C64617" s="1"/>
    </row>
    <row r="64618" spans="3:3">
      <c r="C64618" s="1"/>
    </row>
    <row r="64619" spans="3:3">
      <c r="C64619" s="1"/>
    </row>
    <row r="64620" spans="3:3">
      <c r="C64620" s="1"/>
    </row>
    <row r="64621" spans="3:3">
      <c r="C64621" s="1"/>
    </row>
    <row r="64622" spans="3:3">
      <c r="C64622" s="1"/>
    </row>
    <row r="64623" spans="3:3">
      <c r="C64623" s="1"/>
    </row>
    <row r="64624" spans="3:3">
      <c r="C64624" s="1"/>
    </row>
    <row r="64625" spans="3:3">
      <c r="C64625" s="1"/>
    </row>
    <row r="64626" spans="3:3">
      <c r="C64626" s="1"/>
    </row>
    <row r="64627" spans="3:3">
      <c r="C64627" s="1"/>
    </row>
    <row r="64628" spans="3:3">
      <c r="C64628" s="1"/>
    </row>
    <row r="64629" spans="3:3">
      <c r="C64629" s="1"/>
    </row>
    <row r="64630" spans="3:3">
      <c r="C64630" s="1"/>
    </row>
    <row r="64631" spans="3:3">
      <c r="C64631" s="1"/>
    </row>
    <row r="64632" spans="3:3">
      <c r="C64632" s="1"/>
    </row>
    <row r="64633" spans="3:3">
      <c r="C64633" s="1"/>
    </row>
    <row r="64634" spans="3:3">
      <c r="C64634" s="1"/>
    </row>
    <row r="64635" spans="3:3">
      <c r="C64635" s="1"/>
    </row>
    <row r="64636" spans="3:3">
      <c r="C64636" s="1"/>
    </row>
    <row r="64637" spans="3:3">
      <c r="C64637" s="1"/>
    </row>
    <row r="64638" spans="3:3">
      <c r="C64638" s="1"/>
    </row>
    <row r="64639" spans="3:3">
      <c r="C64639" s="1"/>
    </row>
    <row r="64640" spans="3:3">
      <c r="C64640" s="1"/>
    </row>
    <row r="64641" spans="3:3">
      <c r="C64641" s="1"/>
    </row>
    <row r="64642" spans="3:3">
      <c r="C64642" s="1"/>
    </row>
    <row r="64643" spans="3:3">
      <c r="C64643" s="1"/>
    </row>
    <row r="64644" spans="3:3">
      <c r="C64644" s="1"/>
    </row>
    <row r="64645" spans="3:3">
      <c r="C64645" s="1"/>
    </row>
    <row r="64646" spans="3:3">
      <c r="C64646" s="1"/>
    </row>
    <row r="64647" spans="3:3">
      <c r="C64647" s="1"/>
    </row>
    <row r="64648" spans="3:3">
      <c r="C64648" s="1"/>
    </row>
    <row r="64649" spans="3:3">
      <c r="C64649" s="1"/>
    </row>
    <row r="64650" spans="3:3">
      <c r="C64650" s="1"/>
    </row>
    <row r="64651" spans="3:3">
      <c r="C64651" s="1"/>
    </row>
    <row r="64652" spans="3:3">
      <c r="C64652" s="1"/>
    </row>
    <row r="64653" spans="3:3">
      <c r="C64653" s="1"/>
    </row>
    <row r="64654" spans="3:3">
      <c r="C64654" s="1"/>
    </row>
    <row r="64655" spans="3:3">
      <c r="C64655" s="1"/>
    </row>
    <row r="64656" spans="3:3">
      <c r="C64656" s="1"/>
    </row>
    <row r="64657" spans="3:3">
      <c r="C64657" s="1"/>
    </row>
    <row r="64658" spans="3:3">
      <c r="C64658" s="1"/>
    </row>
    <row r="64659" spans="3:3">
      <c r="C64659" s="1"/>
    </row>
    <row r="64660" spans="3:3">
      <c r="C64660" s="1"/>
    </row>
    <row r="64661" spans="3:3">
      <c r="C64661" s="1"/>
    </row>
    <row r="64662" spans="3:3">
      <c r="C64662" s="1"/>
    </row>
    <row r="64663" spans="3:3">
      <c r="C64663" s="1"/>
    </row>
    <row r="64664" spans="3:3">
      <c r="C64664" s="1"/>
    </row>
    <row r="64665" spans="3:3">
      <c r="C64665" s="1"/>
    </row>
    <row r="64666" spans="3:3">
      <c r="C64666" s="1"/>
    </row>
    <row r="64667" spans="3:3">
      <c r="C64667" s="1"/>
    </row>
    <row r="64668" spans="3:3">
      <c r="C64668" s="1"/>
    </row>
    <row r="64669" spans="3:3">
      <c r="C64669" s="1"/>
    </row>
    <row r="64670" spans="3:3">
      <c r="C64670" s="1"/>
    </row>
    <row r="64671" spans="3:3">
      <c r="C64671" s="1"/>
    </row>
    <row r="64672" spans="3:3">
      <c r="C64672" s="1"/>
    </row>
    <row r="64673" spans="3:3">
      <c r="C64673" s="1"/>
    </row>
    <row r="64674" spans="3:3">
      <c r="C64674" s="1"/>
    </row>
    <row r="64675" spans="3:3">
      <c r="C64675" s="1"/>
    </row>
    <row r="64676" spans="3:3">
      <c r="C64676" s="1"/>
    </row>
    <row r="64677" spans="3:3">
      <c r="C64677" s="1"/>
    </row>
    <row r="64678" spans="3:3">
      <c r="C64678" s="1"/>
    </row>
    <row r="64679" spans="3:3">
      <c r="C64679" s="1"/>
    </row>
    <row r="64680" spans="3:3">
      <c r="C64680" s="1"/>
    </row>
    <row r="64681" spans="3:3">
      <c r="C64681" s="1"/>
    </row>
    <row r="64682" spans="3:3">
      <c r="C64682" s="1"/>
    </row>
    <row r="64683" spans="3:3">
      <c r="C64683" s="1"/>
    </row>
    <row r="64684" spans="3:3">
      <c r="C64684" s="1"/>
    </row>
    <row r="64685" spans="3:3">
      <c r="C64685" s="1"/>
    </row>
    <row r="64686" spans="3:3">
      <c r="C64686" s="1"/>
    </row>
    <row r="64687" spans="3:3">
      <c r="C64687" s="1"/>
    </row>
    <row r="64688" spans="3:3">
      <c r="C64688" s="1"/>
    </row>
    <row r="64689" spans="3:3">
      <c r="C64689" s="1"/>
    </row>
    <row r="64690" spans="3:3">
      <c r="C64690" s="1"/>
    </row>
    <row r="64691" spans="3:3">
      <c r="C64691" s="1"/>
    </row>
    <row r="64692" spans="3:3">
      <c r="C64692" s="1"/>
    </row>
    <row r="64693" spans="3:3">
      <c r="C64693" s="1"/>
    </row>
    <row r="64694" spans="3:3">
      <c r="C64694" s="1"/>
    </row>
    <row r="64695" spans="3:3">
      <c r="C64695" s="1"/>
    </row>
    <row r="64696" spans="3:3">
      <c r="C64696" s="1"/>
    </row>
    <row r="64697" spans="3:3">
      <c r="C64697" s="1"/>
    </row>
    <row r="64698" spans="3:3">
      <c r="C64698" s="1"/>
    </row>
    <row r="64699" spans="3:3">
      <c r="C64699" s="1"/>
    </row>
    <row r="64700" spans="3:3">
      <c r="C64700" s="1"/>
    </row>
    <row r="64701" spans="3:3">
      <c r="C64701" s="1"/>
    </row>
    <row r="64702" spans="3:3">
      <c r="C64702" s="1"/>
    </row>
    <row r="64703" spans="3:3">
      <c r="C64703" s="1"/>
    </row>
    <row r="64704" spans="3:3">
      <c r="C64704" s="1"/>
    </row>
    <row r="64705" spans="3:3">
      <c r="C64705" s="1"/>
    </row>
    <row r="64706" spans="3:3">
      <c r="C64706" s="1"/>
    </row>
    <row r="64707" spans="3:3">
      <c r="C64707" s="1"/>
    </row>
    <row r="64708" spans="3:3">
      <c r="C64708" s="1"/>
    </row>
    <row r="64709" spans="3:3">
      <c r="C64709" s="1"/>
    </row>
    <row r="64710" spans="3:3">
      <c r="C64710" s="1"/>
    </row>
    <row r="64711" spans="3:3">
      <c r="C64711" s="1"/>
    </row>
    <row r="64712" spans="3:3">
      <c r="C64712" s="1"/>
    </row>
    <row r="64713" spans="3:3">
      <c r="C64713" s="1"/>
    </row>
    <row r="64714" spans="3:3">
      <c r="C64714" s="1"/>
    </row>
    <row r="64715" spans="3:3">
      <c r="C64715" s="1"/>
    </row>
    <row r="64716" spans="3:3">
      <c r="C64716" s="1"/>
    </row>
    <row r="64717" spans="3:3">
      <c r="C64717" s="1"/>
    </row>
    <row r="64718" spans="3:3">
      <c r="C64718" s="1"/>
    </row>
    <row r="64719" spans="3:3">
      <c r="C64719" s="1"/>
    </row>
    <row r="64720" spans="3:3">
      <c r="C64720" s="1"/>
    </row>
    <row r="64721" spans="3:3">
      <c r="C64721" s="1"/>
    </row>
    <row r="64722" spans="3:3">
      <c r="C64722" s="1"/>
    </row>
    <row r="64723" spans="3:3">
      <c r="C64723" s="1"/>
    </row>
    <row r="64724" spans="3:3">
      <c r="C64724" s="1"/>
    </row>
    <row r="64725" spans="3:3">
      <c r="C64725" s="1"/>
    </row>
    <row r="64726" spans="3:3">
      <c r="C64726" s="1"/>
    </row>
    <row r="64727" spans="3:3">
      <c r="C64727" s="1"/>
    </row>
    <row r="64728" spans="3:3">
      <c r="C64728" s="1"/>
    </row>
    <row r="64729" spans="3:3">
      <c r="C64729" s="1"/>
    </row>
    <row r="64730" spans="3:3">
      <c r="C64730" s="1"/>
    </row>
    <row r="64731" spans="3:3">
      <c r="C64731" s="1"/>
    </row>
    <row r="64732" spans="3:3">
      <c r="C64732" s="1"/>
    </row>
    <row r="64733" spans="3:3">
      <c r="C64733" s="1"/>
    </row>
    <row r="64734" spans="3:3">
      <c r="C64734" s="1"/>
    </row>
    <row r="64735" spans="3:3">
      <c r="C64735" s="1"/>
    </row>
    <row r="64736" spans="3:3">
      <c r="C64736" s="1"/>
    </row>
    <row r="64737" spans="3:3">
      <c r="C64737" s="1"/>
    </row>
    <row r="64738" spans="3:3">
      <c r="C64738" s="1"/>
    </row>
    <row r="64739" spans="3:3">
      <c r="C64739" s="1"/>
    </row>
    <row r="64740" spans="3:3">
      <c r="C64740" s="1"/>
    </row>
    <row r="64741" spans="3:3">
      <c r="C64741" s="1"/>
    </row>
    <row r="64742" spans="3:3">
      <c r="C64742" s="1"/>
    </row>
    <row r="64743" spans="3:3">
      <c r="C64743" s="1"/>
    </row>
    <row r="64744" spans="3:3">
      <c r="C64744" s="1"/>
    </row>
    <row r="64745" spans="3:3">
      <c r="C64745" s="1"/>
    </row>
    <row r="64746" spans="3:3">
      <c r="C64746" s="1"/>
    </row>
    <row r="64747" spans="3:3">
      <c r="C64747" s="1"/>
    </row>
    <row r="64748" spans="3:3">
      <c r="C64748" s="1"/>
    </row>
    <row r="64749" spans="3:3">
      <c r="C64749" s="1"/>
    </row>
    <row r="64750" spans="3:3">
      <c r="C64750" s="1"/>
    </row>
    <row r="64751" spans="3:3">
      <c r="C64751" s="1"/>
    </row>
    <row r="64752" spans="3:3">
      <c r="C64752" s="1"/>
    </row>
    <row r="64753" spans="3:3">
      <c r="C64753" s="1"/>
    </row>
    <row r="64754" spans="3:3">
      <c r="C64754" s="1"/>
    </row>
    <row r="64755" spans="3:3">
      <c r="C64755" s="1"/>
    </row>
    <row r="64756" spans="3:3">
      <c r="C64756" s="1"/>
    </row>
    <row r="64757" spans="3:3">
      <c r="C64757" s="1"/>
    </row>
    <row r="64758" spans="3:3">
      <c r="C64758" s="1"/>
    </row>
    <row r="64759" spans="3:3">
      <c r="C64759" s="1"/>
    </row>
    <row r="64760" spans="3:3">
      <c r="C64760" s="1"/>
    </row>
    <row r="64761" spans="3:3">
      <c r="C64761" s="1"/>
    </row>
    <row r="64762" spans="3:3">
      <c r="C64762" s="1"/>
    </row>
    <row r="64763" spans="3:3">
      <c r="C64763" s="1"/>
    </row>
    <row r="64764" spans="3:3">
      <c r="C64764" s="1"/>
    </row>
    <row r="64765" spans="3:3">
      <c r="C64765" s="1"/>
    </row>
    <row r="64766" spans="3:3">
      <c r="C64766" s="1"/>
    </row>
    <row r="64767" spans="3:3">
      <c r="C64767" s="1"/>
    </row>
    <row r="64768" spans="3:3">
      <c r="C64768" s="1"/>
    </row>
    <row r="64769" spans="3:3">
      <c r="C64769" s="1"/>
    </row>
    <row r="64770" spans="3:3">
      <c r="C64770" s="1"/>
    </row>
    <row r="64771" spans="3:3">
      <c r="C64771" s="1"/>
    </row>
    <row r="64772" spans="3:3">
      <c r="C64772" s="1"/>
    </row>
    <row r="64773" spans="3:3">
      <c r="C64773" s="1"/>
    </row>
    <row r="64774" spans="3:3">
      <c r="C64774" s="1"/>
    </row>
    <row r="64775" spans="3:3">
      <c r="C64775" s="1"/>
    </row>
    <row r="64776" spans="3:3">
      <c r="C64776" s="1"/>
    </row>
    <row r="64777" spans="3:3">
      <c r="C64777" s="1"/>
    </row>
    <row r="64778" spans="3:3">
      <c r="C64778" s="1"/>
    </row>
    <row r="64779" spans="3:3">
      <c r="C64779" s="1"/>
    </row>
    <row r="64780" spans="3:3">
      <c r="C64780" s="1"/>
    </row>
    <row r="64781" spans="3:3">
      <c r="C64781" s="1"/>
    </row>
    <row r="64782" spans="3:3">
      <c r="C64782" s="1"/>
    </row>
    <row r="64783" spans="3:3">
      <c r="C64783" s="1"/>
    </row>
    <row r="64784" spans="3:3">
      <c r="C64784" s="1"/>
    </row>
    <row r="64785" spans="3:3">
      <c r="C64785" s="1"/>
    </row>
    <row r="64786" spans="3:3">
      <c r="C64786" s="1"/>
    </row>
    <row r="64787" spans="3:3">
      <c r="C64787" s="1"/>
    </row>
    <row r="64788" spans="3:3">
      <c r="C64788" s="1"/>
    </row>
    <row r="64789" spans="3:3">
      <c r="C64789" s="1"/>
    </row>
    <row r="64790" spans="3:3">
      <c r="C64790" s="1"/>
    </row>
    <row r="64791" spans="3:3">
      <c r="C64791" s="1"/>
    </row>
    <row r="64792" spans="3:3">
      <c r="C64792" s="1"/>
    </row>
    <row r="64793" spans="3:3">
      <c r="C64793" s="1"/>
    </row>
    <row r="64794" spans="3:3">
      <c r="C64794" s="1"/>
    </row>
    <row r="64795" spans="3:3">
      <c r="C64795" s="1"/>
    </row>
    <row r="64796" spans="3:3">
      <c r="C64796" s="1"/>
    </row>
    <row r="64797" spans="3:3">
      <c r="C64797" s="1"/>
    </row>
    <row r="64798" spans="3:3">
      <c r="C64798" s="1"/>
    </row>
    <row r="64799" spans="3:3">
      <c r="C64799" s="1"/>
    </row>
    <row r="64800" spans="3:3">
      <c r="C64800" s="1"/>
    </row>
    <row r="64801" spans="3:3">
      <c r="C64801" s="1"/>
    </row>
    <row r="64802" spans="3:3">
      <c r="C64802" s="1"/>
    </row>
    <row r="64803" spans="3:3">
      <c r="C64803" s="1"/>
    </row>
    <row r="64804" spans="3:3">
      <c r="C64804" s="1"/>
    </row>
    <row r="64805" spans="3:3">
      <c r="C64805" s="1"/>
    </row>
    <row r="64806" spans="3:3">
      <c r="C64806" s="1"/>
    </row>
    <row r="64807" spans="3:3">
      <c r="C64807" s="1"/>
    </row>
    <row r="64808" spans="3:3">
      <c r="C64808" s="1"/>
    </row>
    <row r="64809" spans="3:3">
      <c r="C64809" s="1"/>
    </row>
    <row r="64810" spans="3:3">
      <c r="C64810" s="1"/>
    </row>
    <row r="64811" spans="3:3">
      <c r="C64811" s="1"/>
    </row>
    <row r="64812" spans="3:3">
      <c r="C64812" s="1"/>
    </row>
    <row r="64813" spans="3:3">
      <c r="C64813" s="1"/>
    </row>
    <row r="64814" spans="3:3">
      <c r="C64814" s="1"/>
    </row>
    <row r="64815" spans="3:3">
      <c r="C64815" s="1"/>
    </row>
    <row r="64816" spans="3:3">
      <c r="C64816" s="1"/>
    </row>
    <row r="64817" spans="3:3">
      <c r="C64817" s="1"/>
    </row>
    <row r="64818" spans="3:3">
      <c r="C64818" s="1"/>
    </row>
    <row r="64819" spans="3:3">
      <c r="C64819" s="1"/>
    </row>
    <row r="64820" spans="3:3">
      <c r="C64820" s="1"/>
    </row>
    <row r="64821" spans="3:3">
      <c r="C64821" s="1"/>
    </row>
    <row r="64822" spans="3:3">
      <c r="C64822" s="1"/>
    </row>
    <row r="64823" spans="3:3">
      <c r="C64823" s="1"/>
    </row>
    <row r="64824" spans="3:3">
      <c r="C64824" s="1"/>
    </row>
    <row r="64825" spans="3:3">
      <c r="C64825" s="1"/>
    </row>
    <row r="64826" spans="3:3">
      <c r="C64826" s="1"/>
    </row>
    <row r="64827" spans="3:3">
      <c r="C64827" s="1"/>
    </row>
    <row r="64828" spans="3:3">
      <c r="C64828" s="1"/>
    </row>
    <row r="64829" spans="3:3">
      <c r="C64829" s="1"/>
    </row>
    <row r="64830" spans="3:3">
      <c r="C64830" s="1"/>
    </row>
    <row r="64831" spans="3:3">
      <c r="C64831" s="1"/>
    </row>
    <row r="64832" spans="3:3">
      <c r="C64832" s="1"/>
    </row>
    <row r="64833" spans="3:3">
      <c r="C64833" s="1"/>
    </row>
    <row r="64834" spans="3:3">
      <c r="C64834" s="1"/>
    </row>
    <row r="64835" spans="3:3">
      <c r="C64835" s="1"/>
    </row>
    <row r="64836" spans="3:3">
      <c r="C64836" s="1"/>
    </row>
    <row r="64837" spans="3:3">
      <c r="C64837" s="1"/>
    </row>
    <row r="64838" spans="3:3">
      <c r="C64838" s="1"/>
    </row>
    <row r="64839" spans="3:3">
      <c r="C64839" s="1"/>
    </row>
    <row r="64840" spans="3:3">
      <c r="C64840" s="1"/>
    </row>
    <row r="64841" spans="3:3">
      <c r="C64841" s="1"/>
    </row>
    <row r="64842" spans="3:3">
      <c r="C64842" s="1"/>
    </row>
    <row r="64843" spans="3:3">
      <c r="C64843" s="1"/>
    </row>
    <row r="64844" spans="3:3">
      <c r="C64844" s="1"/>
    </row>
    <row r="64845" spans="3:3">
      <c r="C64845" s="1"/>
    </row>
    <row r="64846" spans="3:3">
      <c r="C64846" s="1"/>
    </row>
    <row r="64847" spans="3:3">
      <c r="C64847" s="1"/>
    </row>
    <row r="64848" spans="3:3">
      <c r="C64848" s="1"/>
    </row>
    <row r="64849" spans="3:3">
      <c r="C64849" s="1"/>
    </row>
    <row r="64850" spans="3:3">
      <c r="C64850" s="1"/>
    </row>
    <row r="64851" spans="3:3">
      <c r="C64851" s="1"/>
    </row>
    <row r="64852" spans="3:3">
      <c r="C64852" s="1"/>
    </row>
    <row r="64853" spans="3:3">
      <c r="C64853" s="1"/>
    </row>
    <row r="64854" spans="3:3">
      <c r="C64854" s="1"/>
    </row>
    <row r="64855" spans="3:3">
      <c r="C64855" s="1"/>
    </row>
    <row r="64856" spans="3:3">
      <c r="C64856" s="1"/>
    </row>
    <row r="64857" spans="3:3">
      <c r="C64857" s="1"/>
    </row>
    <row r="64858" spans="3:3">
      <c r="C64858" s="1"/>
    </row>
    <row r="64859" spans="3:3">
      <c r="C64859" s="1"/>
    </row>
    <row r="64860" spans="3:3">
      <c r="C64860" s="1"/>
    </row>
    <row r="64861" spans="3:3">
      <c r="C64861" s="1"/>
    </row>
    <row r="64862" spans="3:3">
      <c r="C64862" s="1"/>
    </row>
    <row r="64863" spans="3:3">
      <c r="C64863" s="1"/>
    </row>
    <row r="64864" spans="3:3">
      <c r="C64864" s="1"/>
    </row>
    <row r="64865" spans="3:3">
      <c r="C64865" s="1"/>
    </row>
    <row r="64866" spans="3:3">
      <c r="C64866" s="1"/>
    </row>
    <row r="64867" spans="3:3">
      <c r="C64867" s="1"/>
    </row>
    <row r="64868" spans="3:3">
      <c r="C64868" s="1"/>
    </row>
    <row r="64869" spans="3:3">
      <c r="C64869" s="1"/>
    </row>
    <row r="64870" spans="3:3">
      <c r="C64870" s="1"/>
    </row>
    <row r="64871" spans="3:3">
      <c r="C64871" s="1"/>
    </row>
    <row r="64872" spans="3:3">
      <c r="C64872" s="1"/>
    </row>
    <row r="64873" spans="3:3">
      <c r="C64873" s="1"/>
    </row>
    <row r="64874" spans="3:3">
      <c r="C64874" s="1"/>
    </row>
    <row r="64875" spans="3:3">
      <c r="C64875" s="1"/>
    </row>
    <row r="64876" spans="3:3">
      <c r="C64876" s="1"/>
    </row>
    <row r="64877" spans="3:3">
      <c r="C64877" s="1"/>
    </row>
    <row r="64878" spans="3:3">
      <c r="C64878" s="1"/>
    </row>
    <row r="64879" spans="3:3">
      <c r="C64879" s="1"/>
    </row>
    <row r="64880" spans="3:3">
      <c r="C64880" s="1"/>
    </row>
    <row r="64881" spans="3:3">
      <c r="C64881" s="1"/>
    </row>
    <row r="64882" spans="3:3">
      <c r="C64882" s="1"/>
    </row>
    <row r="64883" spans="3:3">
      <c r="C64883" s="1"/>
    </row>
    <row r="64884" spans="3:3">
      <c r="C64884" s="1"/>
    </row>
    <row r="64885" spans="3:3">
      <c r="C64885" s="1"/>
    </row>
    <row r="64886" spans="3:3">
      <c r="C64886" s="1"/>
    </row>
    <row r="64887" spans="3:3">
      <c r="C64887" s="1"/>
    </row>
    <row r="64888" spans="3:3">
      <c r="C64888" s="1"/>
    </row>
    <row r="64889" spans="3:3">
      <c r="C64889" s="1"/>
    </row>
    <row r="64890" spans="3:3">
      <c r="C64890" s="1"/>
    </row>
    <row r="64891" spans="3:3">
      <c r="C64891" s="1"/>
    </row>
    <row r="64892" spans="3:3">
      <c r="C64892" s="1"/>
    </row>
    <row r="64893" spans="3:3">
      <c r="C64893" s="1"/>
    </row>
    <row r="64894" spans="3:3">
      <c r="C64894" s="1"/>
    </row>
    <row r="64895" spans="3:3">
      <c r="C64895" s="1"/>
    </row>
    <row r="64896" spans="3:3">
      <c r="C64896" s="1"/>
    </row>
    <row r="64897" spans="3:3">
      <c r="C64897" s="1"/>
    </row>
    <row r="64898" spans="3:3">
      <c r="C64898" s="1"/>
    </row>
    <row r="64899" spans="3:3">
      <c r="C64899" s="1"/>
    </row>
    <row r="64900" spans="3:3">
      <c r="C64900" s="1"/>
    </row>
    <row r="64901" spans="3:3">
      <c r="C64901" s="1"/>
    </row>
    <row r="64902" spans="3:3">
      <c r="C64902" s="1"/>
    </row>
    <row r="64903" spans="3:3">
      <c r="C64903" s="1"/>
    </row>
    <row r="64904" spans="3:3">
      <c r="C64904" s="1"/>
    </row>
    <row r="64905" spans="3:3">
      <c r="C64905" s="1"/>
    </row>
    <row r="64906" spans="3:3">
      <c r="C64906" s="1"/>
    </row>
    <row r="64907" spans="3:3">
      <c r="C64907" s="1"/>
    </row>
    <row r="64908" spans="3:3">
      <c r="C64908" s="1"/>
    </row>
    <row r="64909" spans="3:3">
      <c r="C64909" s="1"/>
    </row>
    <row r="64910" spans="3:3">
      <c r="C64910" s="1"/>
    </row>
    <row r="64911" spans="3:3">
      <c r="C64911" s="1"/>
    </row>
    <row r="64912" spans="3:3">
      <c r="C64912" s="1"/>
    </row>
    <row r="64913" spans="3:3">
      <c r="C64913" s="1"/>
    </row>
    <row r="64914" spans="3:3">
      <c r="C64914" s="1"/>
    </row>
    <row r="64915" spans="3:3">
      <c r="C64915" s="1"/>
    </row>
    <row r="64916" spans="3:3">
      <c r="C64916" s="1"/>
    </row>
    <row r="64917" spans="3:3">
      <c r="C64917" s="1"/>
    </row>
    <row r="64918" spans="3:3">
      <c r="C64918" s="1"/>
    </row>
    <row r="64919" spans="3:3">
      <c r="C64919" s="1"/>
    </row>
    <row r="64920" spans="3:3">
      <c r="C64920" s="1"/>
    </row>
    <row r="64921" spans="3:3">
      <c r="C64921" s="1"/>
    </row>
    <row r="64922" spans="3:3">
      <c r="C64922" s="1"/>
    </row>
    <row r="64923" spans="3:3">
      <c r="C64923" s="1"/>
    </row>
    <row r="64924" spans="3:3">
      <c r="C64924" s="1"/>
    </row>
    <row r="64925" spans="3:3">
      <c r="C64925" s="1"/>
    </row>
    <row r="64926" spans="3:3">
      <c r="C64926" s="1"/>
    </row>
    <row r="64927" spans="3:3">
      <c r="C64927" s="1"/>
    </row>
    <row r="64928" spans="3:3">
      <c r="C64928" s="1"/>
    </row>
    <row r="64929" spans="3:3">
      <c r="C64929" s="1"/>
    </row>
    <row r="64930" spans="3:3">
      <c r="C64930" s="1"/>
    </row>
    <row r="64931" spans="3:3">
      <c r="C64931" s="1"/>
    </row>
    <row r="64932" spans="3:3">
      <c r="C64932" s="1"/>
    </row>
    <row r="64933" spans="3:3">
      <c r="C64933" s="1"/>
    </row>
    <row r="64934" spans="3:3">
      <c r="C64934" s="1"/>
    </row>
    <row r="64935" spans="3:3">
      <c r="C64935" s="1"/>
    </row>
    <row r="64936" spans="3:3">
      <c r="C64936" s="1"/>
    </row>
    <row r="64937" spans="3:3">
      <c r="C64937" s="1"/>
    </row>
    <row r="64938" spans="3:3">
      <c r="C64938" s="1"/>
    </row>
    <row r="64939" spans="3:3">
      <c r="C64939" s="1"/>
    </row>
    <row r="64940" spans="3:3">
      <c r="C64940" s="1"/>
    </row>
    <row r="64941" spans="3:3">
      <c r="C64941" s="1"/>
    </row>
    <row r="64942" spans="3:3">
      <c r="C64942" s="1"/>
    </row>
    <row r="64943" spans="3:3">
      <c r="C64943" s="1"/>
    </row>
    <row r="64944" spans="3:3">
      <c r="C64944" s="1"/>
    </row>
    <row r="64945" spans="3:3">
      <c r="C64945" s="1"/>
    </row>
    <row r="64946" spans="3:3">
      <c r="C64946" s="1"/>
    </row>
    <row r="64947" spans="3:3">
      <c r="C64947" s="1"/>
    </row>
    <row r="64948" spans="3:3">
      <c r="C64948" s="1"/>
    </row>
    <row r="64949" spans="3:3">
      <c r="C64949" s="1"/>
    </row>
    <row r="64950" spans="3:3">
      <c r="C64950" s="1"/>
    </row>
    <row r="64951" spans="3:3">
      <c r="C64951" s="1"/>
    </row>
    <row r="64952" spans="3:3">
      <c r="C64952" s="1"/>
    </row>
    <row r="64953" spans="3:3">
      <c r="C64953" s="1"/>
    </row>
    <row r="64954" spans="3:3">
      <c r="C64954" s="1"/>
    </row>
    <row r="64955" spans="3:3">
      <c r="C64955" s="1"/>
    </row>
    <row r="64956" spans="3:3">
      <c r="C64956" s="1"/>
    </row>
    <row r="64957" spans="3:3">
      <c r="C64957" s="1"/>
    </row>
    <row r="64958" spans="3:3">
      <c r="C64958" s="1"/>
    </row>
    <row r="64959" spans="3:3">
      <c r="C64959" s="1"/>
    </row>
    <row r="64960" spans="3:3">
      <c r="C64960" s="1"/>
    </row>
    <row r="64961" spans="3:3">
      <c r="C64961" s="1"/>
    </row>
    <row r="64962" spans="3:3">
      <c r="C64962" s="1"/>
    </row>
    <row r="64963" spans="3:3">
      <c r="C64963" s="1"/>
    </row>
    <row r="64964" spans="3:3">
      <c r="C64964" s="1"/>
    </row>
    <row r="64965" spans="3:3">
      <c r="C64965" s="1"/>
    </row>
    <row r="64966" spans="3:3">
      <c r="C64966" s="1"/>
    </row>
    <row r="64967" spans="3:3">
      <c r="C64967" s="1"/>
    </row>
    <row r="64968" spans="3:3">
      <c r="C64968" s="1"/>
    </row>
    <row r="64969" spans="3:3">
      <c r="C64969" s="1"/>
    </row>
    <row r="64970" spans="3:3">
      <c r="C64970" s="1"/>
    </row>
    <row r="64971" spans="3:3">
      <c r="C64971" s="1"/>
    </row>
    <row r="64972" spans="3:3">
      <c r="C64972" s="1"/>
    </row>
    <row r="64973" spans="3:3">
      <c r="C64973" s="1"/>
    </row>
    <row r="64974" spans="3:3">
      <c r="C64974" s="1"/>
    </row>
    <row r="64975" spans="3:3">
      <c r="C64975" s="1"/>
    </row>
    <row r="64976" spans="3:3">
      <c r="C64976" s="1"/>
    </row>
    <row r="64977" spans="3:3">
      <c r="C64977" s="1"/>
    </row>
    <row r="64978" spans="3:3">
      <c r="C64978" s="1"/>
    </row>
    <row r="64979" spans="3:3">
      <c r="C64979" s="1"/>
    </row>
    <row r="64980" spans="3:3">
      <c r="C64980" s="1"/>
    </row>
    <row r="64981" spans="3:3">
      <c r="C64981" s="1"/>
    </row>
    <row r="64982" spans="3:3">
      <c r="C64982" s="1"/>
    </row>
    <row r="64983" spans="3:3">
      <c r="C64983" s="1"/>
    </row>
    <row r="64984" spans="3:3">
      <c r="C64984" s="1"/>
    </row>
    <row r="64985" spans="3:3">
      <c r="C64985" s="1"/>
    </row>
    <row r="64986" spans="3:3">
      <c r="C64986" s="1"/>
    </row>
    <row r="64987" spans="3:3">
      <c r="C64987" s="1"/>
    </row>
    <row r="64988" spans="3:3">
      <c r="C64988" s="1"/>
    </row>
    <row r="64989" spans="3:3">
      <c r="C64989" s="1"/>
    </row>
    <row r="64990" spans="3:3">
      <c r="C64990" s="1"/>
    </row>
    <row r="64991" spans="3:3">
      <c r="C64991" s="1"/>
    </row>
    <row r="64992" spans="3:3">
      <c r="C64992" s="1"/>
    </row>
    <row r="64993" spans="3:3">
      <c r="C64993" s="1"/>
    </row>
    <row r="64994" spans="3:3">
      <c r="C64994" s="1"/>
    </row>
    <row r="64995" spans="3:3">
      <c r="C64995" s="1"/>
    </row>
    <row r="64996" spans="3:3">
      <c r="C64996" s="1"/>
    </row>
    <row r="64997" spans="3:3">
      <c r="C64997" s="1"/>
    </row>
    <row r="64998" spans="3:3">
      <c r="C64998" s="1"/>
    </row>
    <row r="64999" spans="3:3">
      <c r="C64999" s="1"/>
    </row>
    <row r="65000" spans="3:3">
      <c r="C65000" s="1"/>
    </row>
    <row r="65001" spans="3:3">
      <c r="C65001" s="1"/>
    </row>
    <row r="65002" spans="3:3">
      <c r="C65002" s="1"/>
    </row>
    <row r="65003" spans="3:3">
      <c r="C65003" s="1"/>
    </row>
    <row r="65004" spans="3:3">
      <c r="C65004" s="1"/>
    </row>
    <row r="65005" spans="3:3">
      <c r="C65005" s="1"/>
    </row>
    <row r="65006" spans="3:3">
      <c r="C65006" s="1"/>
    </row>
    <row r="65007" spans="3:3">
      <c r="C65007" s="1"/>
    </row>
    <row r="65008" spans="3:3">
      <c r="C65008" s="1"/>
    </row>
    <row r="65009" spans="3:3">
      <c r="C65009" s="1"/>
    </row>
    <row r="65010" spans="3:3">
      <c r="C65010" s="1"/>
    </row>
    <row r="65011" spans="3:3">
      <c r="C65011" s="1"/>
    </row>
    <row r="65012" spans="3:3">
      <c r="C65012" s="1"/>
    </row>
    <row r="65013" spans="3:3">
      <c r="C65013" s="1"/>
    </row>
    <row r="65014" spans="3:3">
      <c r="C65014" s="1"/>
    </row>
    <row r="65015" spans="3:3">
      <c r="C65015" s="1"/>
    </row>
    <row r="65016" spans="3:3">
      <c r="C65016" s="1"/>
    </row>
    <row r="65017" spans="3:3">
      <c r="C65017" s="1"/>
    </row>
    <row r="65018" spans="3:3">
      <c r="C65018" s="1"/>
    </row>
    <row r="65019" spans="3:3">
      <c r="C65019" s="1"/>
    </row>
    <row r="65020" spans="3:3">
      <c r="C65020" s="1"/>
    </row>
    <row r="65021" spans="3:3">
      <c r="C65021" s="1"/>
    </row>
    <row r="65022" spans="3:3">
      <c r="C65022" s="1"/>
    </row>
    <row r="65023" spans="3:3">
      <c r="C65023" s="1"/>
    </row>
    <row r="65024" spans="3:3">
      <c r="C65024" s="1"/>
    </row>
    <row r="65025" spans="3:3">
      <c r="C65025" s="1"/>
    </row>
    <row r="65026" spans="3:3">
      <c r="C65026" s="1"/>
    </row>
    <row r="65027" spans="3:3">
      <c r="C65027" s="1"/>
    </row>
    <row r="65028" spans="3:3">
      <c r="C65028" s="1"/>
    </row>
    <row r="65029" spans="3:3">
      <c r="C65029" s="1"/>
    </row>
    <row r="65030" spans="3:3">
      <c r="C65030" s="1"/>
    </row>
    <row r="65031" spans="3:3">
      <c r="C65031" s="1"/>
    </row>
    <row r="65032" spans="3:3">
      <c r="C65032" s="1"/>
    </row>
    <row r="65033" spans="3:3">
      <c r="C65033" s="1"/>
    </row>
    <row r="65034" spans="3:3">
      <c r="C65034" s="1"/>
    </row>
    <row r="65035" spans="3:3">
      <c r="C65035" s="1"/>
    </row>
    <row r="65036" spans="3:3">
      <c r="C65036" s="1"/>
    </row>
    <row r="65037" spans="3:3">
      <c r="C65037" s="1"/>
    </row>
    <row r="65038" spans="3:3">
      <c r="C65038" s="1"/>
    </row>
    <row r="65039" spans="3:3">
      <c r="C65039" s="1"/>
    </row>
    <row r="65040" spans="3:3">
      <c r="C65040" s="1"/>
    </row>
    <row r="65041" spans="3:3">
      <c r="C65041" s="1"/>
    </row>
    <row r="65042" spans="3:3">
      <c r="C65042" s="1"/>
    </row>
    <row r="65043" spans="3:3">
      <c r="C65043" s="1"/>
    </row>
    <row r="65044" spans="3:3">
      <c r="C65044" s="1"/>
    </row>
    <row r="65045" spans="3:3">
      <c r="C65045" s="1"/>
    </row>
    <row r="65046" spans="3:3">
      <c r="C65046" s="1"/>
    </row>
    <row r="65047" spans="3:3">
      <c r="C65047" s="1"/>
    </row>
    <row r="65048" spans="3:3">
      <c r="C65048" s="1"/>
    </row>
    <row r="65049" spans="3:3">
      <c r="C65049" s="1"/>
    </row>
    <row r="65050" spans="3:3">
      <c r="C65050" s="1"/>
    </row>
    <row r="65051" spans="3:3">
      <c r="C65051" s="1"/>
    </row>
    <row r="65052" spans="3:3">
      <c r="C65052" s="1"/>
    </row>
    <row r="65053" spans="3:3">
      <c r="C65053" s="1"/>
    </row>
    <row r="65054" spans="3:3">
      <c r="C65054" s="1"/>
    </row>
    <row r="65055" spans="3:3">
      <c r="C65055" s="1"/>
    </row>
    <row r="65056" spans="3:3">
      <c r="C65056" s="1"/>
    </row>
    <row r="65057" spans="3:3">
      <c r="C65057" s="1"/>
    </row>
    <row r="65058" spans="3:3">
      <c r="C65058" s="1"/>
    </row>
    <row r="65059" spans="3:3">
      <c r="C65059" s="1"/>
    </row>
    <row r="65060" spans="3:3">
      <c r="C65060" s="1"/>
    </row>
    <row r="65061" spans="3:3">
      <c r="C65061" s="1"/>
    </row>
    <row r="65062" spans="3:3">
      <c r="C65062" s="1"/>
    </row>
    <row r="65063" spans="3:3">
      <c r="C65063" s="1"/>
    </row>
    <row r="65064" spans="3:3">
      <c r="C65064" s="1"/>
    </row>
    <row r="65065" spans="3:3">
      <c r="C65065" s="1"/>
    </row>
    <row r="65066" spans="3:3">
      <c r="C65066" s="1"/>
    </row>
    <row r="65067" spans="3:3">
      <c r="C65067" s="1"/>
    </row>
    <row r="65068" spans="3:3">
      <c r="C65068" s="1"/>
    </row>
    <row r="65069" spans="3:3">
      <c r="C65069" s="1"/>
    </row>
    <row r="65070" spans="3:3">
      <c r="C65070" s="1"/>
    </row>
    <row r="65071" spans="3:3">
      <c r="C65071" s="1"/>
    </row>
    <row r="65072" spans="3:3">
      <c r="C65072" s="1"/>
    </row>
    <row r="65073" spans="3:3">
      <c r="C65073" s="1"/>
    </row>
    <row r="65074" spans="3:3">
      <c r="C65074" s="1"/>
    </row>
    <row r="65075" spans="3:3">
      <c r="C65075" s="1"/>
    </row>
    <row r="65076" spans="3:3">
      <c r="C65076" s="1"/>
    </row>
    <row r="65077" spans="3:3">
      <c r="C65077" s="1"/>
    </row>
    <row r="65078" spans="3:3">
      <c r="C65078" s="1"/>
    </row>
    <row r="65079" spans="3:3">
      <c r="C65079" s="1"/>
    </row>
    <row r="65080" spans="3:3">
      <c r="C65080" s="1"/>
    </row>
    <row r="65081" spans="3:3">
      <c r="C65081" s="1"/>
    </row>
    <row r="65082" spans="3:3">
      <c r="C65082" s="1"/>
    </row>
    <row r="65083" spans="3:3">
      <c r="C65083" s="1"/>
    </row>
    <row r="65084" spans="3:3">
      <c r="C65084" s="1"/>
    </row>
    <row r="65085" spans="3:3">
      <c r="C65085" s="1"/>
    </row>
    <row r="65086" spans="3:3">
      <c r="C65086" s="1"/>
    </row>
    <row r="65087" spans="3:3">
      <c r="C65087" s="1"/>
    </row>
    <row r="65088" spans="3:3">
      <c r="C65088" s="1"/>
    </row>
    <row r="65089" spans="3:3">
      <c r="C65089" s="1"/>
    </row>
    <row r="65090" spans="3:3">
      <c r="C65090" s="1"/>
    </row>
    <row r="65091" spans="3:3">
      <c r="C65091" s="1"/>
    </row>
    <row r="65092" spans="3:3">
      <c r="C65092" s="1"/>
    </row>
    <row r="65093" spans="3:3">
      <c r="C65093" s="1"/>
    </row>
    <row r="65094" spans="3:3">
      <c r="C65094" s="1"/>
    </row>
    <row r="65095" spans="3:3">
      <c r="C65095" s="1"/>
    </row>
    <row r="65096" spans="3:3">
      <c r="C65096" s="1"/>
    </row>
    <row r="65097" spans="3:3">
      <c r="C65097" s="1"/>
    </row>
    <row r="65098" spans="3:3">
      <c r="C65098" s="1"/>
    </row>
    <row r="65099" spans="3:3">
      <c r="C65099" s="1"/>
    </row>
    <row r="65100" spans="3:3">
      <c r="C65100" s="1"/>
    </row>
    <row r="65101" spans="3:3">
      <c r="C65101" s="1"/>
    </row>
    <row r="65102" spans="3:3">
      <c r="C65102" s="1"/>
    </row>
    <row r="65103" spans="3:3">
      <c r="C65103" s="1"/>
    </row>
    <row r="65104" spans="3:3">
      <c r="C65104" s="1"/>
    </row>
    <row r="65105" spans="3:3">
      <c r="C65105" s="1"/>
    </row>
    <row r="65106" spans="3:3">
      <c r="C65106" s="1"/>
    </row>
    <row r="65107" spans="3:3">
      <c r="C65107" s="1"/>
    </row>
    <row r="65108" spans="3:3">
      <c r="C65108" s="1"/>
    </row>
    <row r="65109" spans="3:3">
      <c r="C65109" s="1"/>
    </row>
    <row r="65110" spans="3:3">
      <c r="C65110" s="1"/>
    </row>
    <row r="65111" spans="3:3">
      <c r="C65111" s="1"/>
    </row>
    <row r="65112" spans="3:3">
      <c r="C65112" s="1"/>
    </row>
    <row r="65113" spans="3:3">
      <c r="C65113" s="1"/>
    </row>
    <row r="65114" spans="3:3">
      <c r="C65114" s="1"/>
    </row>
    <row r="65115" spans="3:3">
      <c r="C65115" s="1"/>
    </row>
    <row r="65116" spans="3:3">
      <c r="C65116" s="1"/>
    </row>
    <row r="65117" spans="3:3">
      <c r="C65117" s="1"/>
    </row>
    <row r="65118" spans="3:3">
      <c r="C65118" s="1"/>
    </row>
    <row r="65119" spans="3:3">
      <c r="C65119" s="1"/>
    </row>
    <row r="65120" spans="3:3">
      <c r="C65120" s="1"/>
    </row>
    <row r="65121" spans="3:3">
      <c r="C65121" s="1"/>
    </row>
    <row r="65122" spans="3:3">
      <c r="C65122" s="1"/>
    </row>
    <row r="65123" spans="3:3">
      <c r="C65123" s="1"/>
    </row>
    <row r="65124" spans="3:3">
      <c r="C65124" s="1"/>
    </row>
    <row r="65125" spans="3:3">
      <c r="C65125" s="1"/>
    </row>
    <row r="65126" spans="3:3">
      <c r="C65126" s="1"/>
    </row>
    <row r="65127" spans="3:3">
      <c r="C65127" s="1"/>
    </row>
    <row r="65128" spans="3:3">
      <c r="C65128" s="1"/>
    </row>
    <row r="65129" spans="3:3">
      <c r="C65129" s="1"/>
    </row>
    <row r="65130" spans="3:3">
      <c r="C65130" s="1"/>
    </row>
    <row r="65131" spans="3:3">
      <c r="C65131" s="1"/>
    </row>
    <row r="65132" spans="3:3">
      <c r="C65132" s="1"/>
    </row>
    <row r="65133" spans="3:3">
      <c r="C65133" s="1"/>
    </row>
    <row r="65134" spans="3:3">
      <c r="C65134" s="1"/>
    </row>
    <row r="65135" spans="3:3">
      <c r="C65135" s="1"/>
    </row>
    <row r="65136" spans="3:3">
      <c r="C65136" s="1"/>
    </row>
    <row r="65137" spans="3:3">
      <c r="C65137" s="1"/>
    </row>
    <row r="65138" spans="3:3">
      <c r="C65138" s="1"/>
    </row>
    <row r="65139" spans="3:3">
      <c r="C65139" s="1"/>
    </row>
    <row r="65140" spans="3:3">
      <c r="C65140" s="1"/>
    </row>
    <row r="65141" spans="3:3">
      <c r="C65141" s="1"/>
    </row>
    <row r="65142" spans="3:3">
      <c r="C65142" s="1"/>
    </row>
    <row r="65143" spans="3:3">
      <c r="C65143" s="1"/>
    </row>
    <row r="65144" spans="3:3">
      <c r="C65144" s="1"/>
    </row>
    <row r="65145" spans="3:3">
      <c r="C65145" s="1"/>
    </row>
    <row r="65146" spans="3:3">
      <c r="C65146" s="1"/>
    </row>
    <row r="65147" spans="3:3">
      <c r="C65147" s="1"/>
    </row>
    <row r="65148" spans="3:3">
      <c r="C65148" s="1"/>
    </row>
    <row r="65149" spans="3:3">
      <c r="C65149" s="1"/>
    </row>
    <row r="65150" spans="3:3">
      <c r="C65150" s="1"/>
    </row>
    <row r="65151" spans="3:3">
      <c r="C65151" s="1"/>
    </row>
    <row r="65152" spans="3:3">
      <c r="C65152" s="1"/>
    </row>
    <row r="65153" spans="3:3">
      <c r="C65153" s="1"/>
    </row>
    <row r="65154" spans="3:3">
      <c r="C65154" s="1"/>
    </row>
    <row r="65155" spans="3:3">
      <c r="C65155" s="1"/>
    </row>
    <row r="65156" spans="3:3">
      <c r="C65156" s="1"/>
    </row>
    <row r="65157" spans="3:3">
      <c r="C65157" s="1"/>
    </row>
    <row r="65158" spans="3:3">
      <c r="C65158" s="1"/>
    </row>
    <row r="65159" spans="3:3">
      <c r="C65159" s="1"/>
    </row>
    <row r="65160" spans="3:3">
      <c r="C65160" s="1"/>
    </row>
    <row r="65161" spans="3:3">
      <c r="C65161" s="1"/>
    </row>
    <row r="65162" spans="3:3">
      <c r="C65162" s="1"/>
    </row>
    <row r="65163" spans="3:3">
      <c r="C65163" s="1"/>
    </row>
    <row r="65164" spans="3:3">
      <c r="C65164" s="1"/>
    </row>
    <row r="65165" spans="3:3">
      <c r="C65165" s="1"/>
    </row>
    <row r="65166" spans="3:3">
      <c r="C65166" s="1"/>
    </row>
    <row r="65167" spans="3:3">
      <c r="C65167" s="1"/>
    </row>
    <row r="65168" spans="3:3">
      <c r="C65168" s="1"/>
    </row>
    <row r="65169" spans="3:3">
      <c r="C65169" s="1"/>
    </row>
    <row r="65170" spans="3:3">
      <c r="C65170" s="1"/>
    </row>
    <row r="65171" spans="3:3">
      <c r="C65171" s="1"/>
    </row>
    <row r="65172" spans="3:3">
      <c r="C65172" s="1"/>
    </row>
    <row r="65173" spans="3:3">
      <c r="C65173" s="1"/>
    </row>
    <row r="65174" spans="3:3">
      <c r="C65174" s="1"/>
    </row>
    <row r="65175" spans="3:3">
      <c r="C65175" s="1"/>
    </row>
    <row r="65176" spans="3:3">
      <c r="C65176" s="1"/>
    </row>
    <row r="65177" spans="3:3">
      <c r="C65177" s="1"/>
    </row>
    <row r="65178" spans="3:3">
      <c r="C65178" s="1"/>
    </row>
    <row r="65179" spans="3:3">
      <c r="C65179" s="1"/>
    </row>
    <row r="65180" spans="3:3">
      <c r="C65180" s="1"/>
    </row>
    <row r="65181" spans="3:3">
      <c r="C65181" s="1"/>
    </row>
    <row r="65182" spans="3:3">
      <c r="C65182" s="1"/>
    </row>
    <row r="65183" spans="3:3">
      <c r="C65183" s="1"/>
    </row>
    <row r="65184" spans="3:3">
      <c r="C65184" s="1"/>
    </row>
    <row r="65185" spans="3:3">
      <c r="C65185" s="1"/>
    </row>
    <row r="65186" spans="3:3">
      <c r="C65186" s="1"/>
    </row>
    <row r="65187" spans="3:3">
      <c r="C65187" s="1"/>
    </row>
    <row r="65188" spans="3:3">
      <c r="C65188" s="1"/>
    </row>
    <row r="65189" spans="3:3">
      <c r="C65189" s="1"/>
    </row>
    <row r="65190" spans="3:3">
      <c r="C65190" s="1"/>
    </row>
    <row r="65191" spans="3:3">
      <c r="C65191" s="1"/>
    </row>
    <row r="65192" spans="3:3">
      <c r="C65192" s="1"/>
    </row>
    <row r="65193" spans="3:3">
      <c r="C65193" s="1"/>
    </row>
    <row r="65194" spans="3:3">
      <c r="C65194" s="1"/>
    </row>
    <row r="65195" spans="3:3">
      <c r="C65195" s="1"/>
    </row>
    <row r="65196" spans="3:3">
      <c r="C65196" s="1"/>
    </row>
    <row r="65197" spans="3:3">
      <c r="C65197" s="1"/>
    </row>
    <row r="65198" spans="3:3">
      <c r="C65198" s="1"/>
    </row>
    <row r="65199" spans="3:3">
      <c r="C65199" s="1"/>
    </row>
    <row r="65200" spans="3:3">
      <c r="C65200" s="1"/>
    </row>
    <row r="65201" spans="3:3">
      <c r="C65201" s="1"/>
    </row>
    <row r="65202" spans="3:3">
      <c r="C65202" s="1"/>
    </row>
    <row r="65203" spans="3:3">
      <c r="C65203" s="1"/>
    </row>
    <row r="65204" spans="3:3">
      <c r="C65204" s="1"/>
    </row>
    <row r="65205" spans="3:3">
      <c r="C65205" s="1"/>
    </row>
    <row r="65206" spans="3:3">
      <c r="C65206" s="1"/>
    </row>
    <row r="65207" spans="3:3">
      <c r="C65207" s="1"/>
    </row>
    <row r="65208" spans="3:3">
      <c r="C65208" s="1"/>
    </row>
    <row r="65209" spans="3:3">
      <c r="C65209" s="1"/>
    </row>
    <row r="65210" spans="3:3">
      <c r="C65210" s="1"/>
    </row>
    <row r="65211" spans="3:3">
      <c r="C65211" s="1"/>
    </row>
    <row r="65212" spans="3:3">
      <c r="C65212" s="1"/>
    </row>
    <row r="65213" spans="3:3">
      <c r="C65213" s="1"/>
    </row>
    <row r="65214" spans="3:3">
      <c r="C65214" s="1"/>
    </row>
    <row r="65215" spans="3:3">
      <c r="C65215" s="1"/>
    </row>
    <row r="65216" spans="3:3">
      <c r="C65216" s="1"/>
    </row>
    <row r="65217" spans="3:3">
      <c r="C65217" s="1"/>
    </row>
    <row r="65218" spans="3:3">
      <c r="C65218" s="1"/>
    </row>
    <row r="65219" spans="3:3">
      <c r="C65219" s="1"/>
    </row>
    <row r="65220" spans="3:3">
      <c r="C65220" s="1"/>
    </row>
    <row r="65221" spans="3:3">
      <c r="C65221" s="1"/>
    </row>
    <row r="65222" spans="3:3">
      <c r="C65222" s="1"/>
    </row>
    <row r="65223" spans="3:3">
      <c r="C65223" s="1"/>
    </row>
    <row r="65224" spans="3:3">
      <c r="C65224" s="1"/>
    </row>
    <row r="65225" spans="3:3">
      <c r="C65225" s="1"/>
    </row>
    <row r="65226" spans="3:3">
      <c r="C65226" s="1"/>
    </row>
    <row r="65227" spans="3:3">
      <c r="C65227" s="1"/>
    </row>
    <row r="65228" spans="3:3">
      <c r="C65228" s="1"/>
    </row>
    <row r="65229" spans="3:3">
      <c r="C65229" s="1"/>
    </row>
    <row r="65230" spans="3:3">
      <c r="C65230" s="1"/>
    </row>
    <row r="65231" spans="3:3">
      <c r="C65231" s="1"/>
    </row>
    <row r="65232" spans="3:3">
      <c r="C65232" s="1"/>
    </row>
    <row r="65233" spans="3:3">
      <c r="C65233" s="1"/>
    </row>
    <row r="65234" spans="3:3">
      <c r="C65234" s="1"/>
    </row>
    <row r="65235" spans="3:3">
      <c r="C65235" s="1"/>
    </row>
    <row r="65236" spans="3:3">
      <c r="C65236" s="1"/>
    </row>
    <row r="65237" spans="3:3">
      <c r="C65237" s="1"/>
    </row>
    <row r="65238" spans="3:3">
      <c r="C65238" s="1"/>
    </row>
    <row r="65239" spans="3:3">
      <c r="C65239" s="1"/>
    </row>
    <row r="65240" spans="3:3">
      <c r="C65240" s="1"/>
    </row>
    <row r="65241" spans="3:3">
      <c r="C65241" s="1"/>
    </row>
    <row r="65242" spans="3:3">
      <c r="C65242" s="1"/>
    </row>
    <row r="65243" spans="3:3">
      <c r="C65243" s="1"/>
    </row>
    <row r="65244" spans="3:3">
      <c r="C65244" s="1"/>
    </row>
    <row r="65245" spans="3:3">
      <c r="C65245" s="1"/>
    </row>
    <row r="65246" spans="3:3">
      <c r="C65246" s="1"/>
    </row>
    <row r="65247" spans="3:3">
      <c r="C65247" s="1"/>
    </row>
    <row r="65248" spans="3:3">
      <c r="C65248" s="1"/>
    </row>
    <row r="65249" spans="3:3">
      <c r="C65249" s="1"/>
    </row>
    <row r="65250" spans="3:3">
      <c r="C65250" s="1"/>
    </row>
    <row r="65251" spans="3:3">
      <c r="C65251" s="1"/>
    </row>
    <row r="65252" spans="3:3">
      <c r="C65252" s="1"/>
    </row>
    <row r="65253" spans="3:3">
      <c r="C65253" s="1"/>
    </row>
    <row r="65254" spans="3:3">
      <c r="C65254" s="1"/>
    </row>
    <row r="65255" spans="3:3">
      <c r="C65255" s="1"/>
    </row>
    <row r="65256" spans="3:3">
      <c r="C65256" s="1"/>
    </row>
    <row r="65257" spans="3:3">
      <c r="C65257" s="1"/>
    </row>
    <row r="65258" spans="3:3">
      <c r="C65258" s="1"/>
    </row>
    <row r="65259" spans="3:3">
      <c r="C65259" s="1"/>
    </row>
    <row r="65260" spans="3:3">
      <c r="C65260" s="1"/>
    </row>
    <row r="65261" spans="3:3">
      <c r="C65261" s="1"/>
    </row>
    <row r="65262" spans="3:3">
      <c r="C65262" s="1"/>
    </row>
    <row r="65263" spans="3:3">
      <c r="C65263" s="1"/>
    </row>
    <row r="65264" spans="3:3">
      <c r="C65264" s="1"/>
    </row>
    <row r="65265" spans="3:3">
      <c r="C65265" s="1"/>
    </row>
    <row r="65266" spans="3:3">
      <c r="C65266" s="1"/>
    </row>
    <row r="65267" spans="3:3">
      <c r="C65267" s="1"/>
    </row>
    <row r="65268" spans="3:3">
      <c r="C65268" s="1"/>
    </row>
    <row r="65269" spans="3:3">
      <c r="C65269" s="1"/>
    </row>
    <row r="65270" spans="3:3">
      <c r="C65270" s="1"/>
    </row>
    <row r="65271" spans="3:3">
      <c r="C65271" s="1"/>
    </row>
    <row r="65272" spans="3:3">
      <c r="C65272" s="1"/>
    </row>
    <row r="65273" spans="3:3">
      <c r="C65273" s="1"/>
    </row>
    <row r="65274" spans="3:3">
      <c r="C65274" s="1"/>
    </row>
    <row r="65275" spans="3:3">
      <c r="C65275" s="1"/>
    </row>
    <row r="65276" spans="3:3">
      <c r="C65276" s="1"/>
    </row>
    <row r="65277" spans="3:3">
      <c r="C65277" s="1"/>
    </row>
    <row r="65278" spans="3:3">
      <c r="C65278" s="1"/>
    </row>
    <row r="65279" spans="3:3">
      <c r="C65279" s="1"/>
    </row>
    <row r="65280" spans="3:3">
      <c r="C65280" s="1"/>
    </row>
    <row r="65281" spans="3:3">
      <c r="C65281" s="1"/>
    </row>
    <row r="65282" spans="3:3">
      <c r="C65282" s="1"/>
    </row>
    <row r="65283" spans="3:3">
      <c r="C65283" s="1"/>
    </row>
    <row r="65284" spans="3:3">
      <c r="C65284" s="1"/>
    </row>
    <row r="65285" spans="3:3">
      <c r="C65285" s="1"/>
    </row>
    <row r="65286" spans="3:3">
      <c r="C65286" s="1"/>
    </row>
    <row r="65287" spans="3:3">
      <c r="C65287" s="1"/>
    </row>
    <row r="65288" spans="3:3">
      <c r="C65288" s="1"/>
    </row>
    <row r="65289" spans="3:3">
      <c r="C65289" s="1"/>
    </row>
    <row r="65290" spans="3:3">
      <c r="C65290" s="1"/>
    </row>
    <row r="65291" spans="3:3">
      <c r="C65291" s="1"/>
    </row>
    <row r="65292" spans="3:3">
      <c r="C65292" s="1"/>
    </row>
    <row r="65293" spans="3:3">
      <c r="C65293" s="1"/>
    </row>
    <row r="65294" spans="3:3">
      <c r="C65294" s="1"/>
    </row>
    <row r="65295" spans="3:3">
      <c r="C65295" s="1"/>
    </row>
    <row r="65296" spans="3:3">
      <c r="C65296" s="1"/>
    </row>
    <row r="65297" spans="3:3">
      <c r="C65297" s="1"/>
    </row>
    <row r="65298" spans="3:3">
      <c r="C65298" s="1"/>
    </row>
    <row r="65299" spans="3:3">
      <c r="C65299" s="1"/>
    </row>
    <row r="65300" spans="3:3">
      <c r="C65300" s="1"/>
    </row>
    <row r="65301" spans="3:3">
      <c r="C65301" s="1"/>
    </row>
    <row r="65302" spans="3:3">
      <c r="C65302" s="1"/>
    </row>
    <row r="65303" spans="3:3">
      <c r="C65303" s="1"/>
    </row>
    <row r="65304" spans="3:3">
      <c r="C65304" s="1"/>
    </row>
    <row r="65305" spans="3:3">
      <c r="C65305" s="1"/>
    </row>
    <row r="65306" spans="3:3">
      <c r="C65306" s="1"/>
    </row>
    <row r="65307" spans="3:3">
      <c r="C65307" s="1"/>
    </row>
    <row r="65308" spans="3:3">
      <c r="C65308" s="1"/>
    </row>
    <row r="65309" spans="3:3">
      <c r="C65309" s="1"/>
    </row>
    <row r="65310" spans="3:3">
      <c r="C65310" s="1"/>
    </row>
    <row r="65311" spans="3:3">
      <c r="C65311" s="1"/>
    </row>
    <row r="65312" spans="3:3">
      <c r="C65312" s="1"/>
    </row>
    <row r="65313" spans="3:3">
      <c r="C65313" s="1"/>
    </row>
    <row r="65314" spans="3:3">
      <c r="C65314" s="1"/>
    </row>
    <row r="65315" spans="3:3">
      <c r="C65315" s="1"/>
    </row>
    <row r="65316" spans="3:3">
      <c r="C65316" s="1"/>
    </row>
    <row r="65317" spans="3:3">
      <c r="C65317" s="1"/>
    </row>
    <row r="65318" spans="3:3">
      <c r="C65318" s="1"/>
    </row>
    <row r="65319" spans="3:3">
      <c r="C65319" s="1"/>
    </row>
    <row r="65320" spans="3:3">
      <c r="C65320" s="1"/>
    </row>
    <row r="65321" spans="3:3">
      <c r="C65321" s="1"/>
    </row>
    <row r="65322" spans="3:3">
      <c r="C65322" s="1"/>
    </row>
    <row r="65323" spans="3:3">
      <c r="C65323" s="1"/>
    </row>
    <row r="65324" spans="3:3">
      <c r="C65324" s="1"/>
    </row>
    <row r="65325" spans="3:3">
      <c r="C65325" s="1"/>
    </row>
    <row r="65326" spans="3:3">
      <c r="C65326" s="1"/>
    </row>
    <row r="65327" spans="3:3">
      <c r="C65327" s="1"/>
    </row>
    <row r="65328" spans="3:3">
      <c r="C65328" s="1"/>
    </row>
    <row r="65329" spans="3:3">
      <c r="C65329" s="1"/>
    </row>
    <row r="65330" spans="3:3">
      <c r="C65330" s="1"/>
    </row>
    <row r="65331" spans="3:3">
      <c r="C65331" s="1"/>
    </row>
    <row r="65332" spans="3:3">
      <c r="C65332" s="1"/>
    </row>
    <row r="65333" spans="3:3">
      <c r="C65333" s="1"/>
    </row>
    <row r="65334" spans="3:3">
      <c r="C65334" s="1"/>
    </row>
    <row r="65335" spans="3:3">
      <c r="C65335" s="1"/>
    </row>
    <row r="65336" spans="3:3">
      <c r="C65336" s="1"/>
    </row>
    <row r="65337" spans="3:3">
      <c r="C65337" s="1"/>
    </row>
    <row r="65338" spans="3:3">
      <c r="C65338" s="1"/>
    </row>
    <row r="65339" spans="3:3">
      <c r="C65339" s="1"/>
    </row>
    <row r="65340" spans="3:3">
      <c r="C65340" s="1"/>
    </row>
    <row r="65341" spans="3:3">
      <c r="C65341" s="1"/>
    </row>
    <row r="65342" spans="3:3">
      <c r="C65342" s="1"/>
    </row>
    <row r="65343" spans="3:3">
      <c r="C65343" s="1"/>
    </row>
    <row r="65344" spans="3:3">
      <c r="C65344" s="1"/>
    </row>
    <row r="65345" spans="3:3">
      <c r="C65345" s="1"/>
    </row>
    <row r="65346" spans="3:3">
      <c r="C65346" s="1"/>
    </row>
    <row r="65347" spans="3:3">
      <c r="C65347" s="1"/>
    </row>
    <row r="65348" spans="3:3">
      <c r="C65348" s="1"/>
    </row>
    <row r="65349" spans="3:3">
      <c r="C65349" s="1"/>
    </row>
    <row r="65350" spans="3:3">
      <c r="C65350" s="1"/>
    </row>
    <row r="65351" spans="3:3">
      <c r="C65351" s="1"/>
    </row>
    <row r="65352" spans="3:3">
      <c r="C65352" s="1"/>
    </row>
    <row r="65353" spans="3:3">
      <c r="C65353" s="1"/>
    </row>
    <row r="65354" spans="3:3">
      <c r="C65354" s="1"/>
    </row>
    <row r="65355" spans="3:3">
      <c r="C65355" s="1"/>
    </row>
    <row r="65356" spans="3:3">
      <c r="C65356" s="1"/>
    </row>
    <row r="65357" spans="3:3">
      <c r="C65357" s="1"/>
    </row>
    <row r="65358" spans="3:3">
      <c r="C65358" s="1"/>
    </row>
    <row r="65359" spans="3:3">
      <c r="C65359" s="1"/>
    </row>
    <row r="65360" spans="3:3">
      <c r="C65360" s="1"/>
    </row>
    <row r="65361" spans="3:3">
      <c r="C65361" s="1"/>
    </row>
    <row r="65362" spans="3:3">
      <c r="C65362" s="1"/>
    </row>
    <row r="65363" spans="3:3">
      <c r="C65363" s="1"/>
    </row>
    <row r="65364" spans="3:3">
      <c r="C65364" s="1"/>
    </row>
    <row r="65365" spans="3:3">
      <c r="C65365" s="1"/>
    </row>
    <row r="65366" spans="3:3">
      <c r="C65366" s="1"/>
    </row>
    <row r="65367" spans="3:3">
      <c r="C65367" s="1"/>
    </row>
    <row r="65368" spans="3:3">
      <c r="C65368" s="1"/>
    </row>
    <row r="65369" spans="3:3">
      <c r="C65369" s="1"/>
    </row>
    <row r="65370" spans="3:3">
      <c r="C65370" s="1"/>
    </row>
    <row r="65371" spans="3:3">
      <c r="C65371" s="1"/>
    </row>
    <row r="65372" spans="3:3">
      <c r="C65372" s="1"/>
    </row>
    <row r="65373" spans="3:3">
      <c r="C65373" s="1"/>
    </row>
    <row r="65374" spans="3:3">
      <c r="C65374" s="1"/>
    </row>
    <row r="65375" spans="3:3">
      <c r="C65375" s="1"/>
    </row>
    <row r="65376" spans="3:3">
      <c r="C65376" s="1"/>
    </row>
    <row r="65377" spans="3:3">
      <c r="C65377" s="1"/>
    </row>
    <row r="65378" spans="3:3">
      <c r="C65378" s="1"/>
    </row>
    <row r="65379" spans="3:3">
      <c r="C65379" s="1"/>
    </row>
    <row r="65380" spans="3:3">
      <c r="C65380" s="1"/>
    </row>
    <row r="65381" spans="3:3">
      <c r="C65381" s="1"/>
    </row>
    <row r="65382" spans="3:3">
      <c r="C65382" s="1"/>
    </row>
    <row r="65383" spans="3:3">
      <c r="C65383" s="1"/>
    </row>
    <row r="65384" spans="3:3">
      <c r="C65384" s="1"/>
    </row>
    <row r="65385" spans="3:3">
      <c r="C65385" s="1"/>
    </row>
    <row r="65386" spans="3:3">
      <c r="C65386" s="1"/>
    </row>
    <row r="65387" spans="3:3">
      <c r="C65387" s="1"/>
    </row>
    <row r="65388" spans="3:3">
      <c r="C65388" s="1"/>
    </row>
    <row r="65389" spans="3:3">
      <c r="C65389" s="1"/>
    </row>
    <row r="65390" spans="3:3">
      <c r="C65390" s="1"/>
    </row>
    <row r="65391" spans="3:3">
      <c r="C65391" s="1"/>
    </row>
    <row r="65392" spans="3:3">
      <c r="C65392" s="1"/>
    </row>
    <row r="65393" spans="3:3">
      <c r="C65393" s="1"/>
    </row>
    <row r="65394" spans="3:3">
      <c r="C65394" s="1"/>
    </row>
    <row r="65395" spans="3:3">
      <c r="C65395" s="1"/>
    </row>
    <row r="65396" spans="3:3">
      <c r="C65396" s="1"/>
    </row>
    <row r="65397" spans="3:3">
      <c r="C65397" s="1"/>
    </row>
    <row r="65398" spans="3:3">
      <c r="C65398" s="1"/>
    </row>
    <row r="65399" spans="3:3">
      <c r="C65399" s="1"/>
    </row>
    <row r="65400" spans="3:3">
      <c r="C65400" s="1"/>
    </row>
    <row r="65401" spans="3:3">
      <c r="C65401" s="1"/>
    </row>
    <row r="65402" spans="3:3">
      <c r="C65402" s="1"/>
    </row>
    <row r="65403" spans="3:3">
      <c r="C65403" s="1"/>
    </row>
    <row r="65404" spans="3:3">
      <c r="C65404" s="1"/>
    </row>
    <row r="65405" spans="3:3">
      <c r="C65405" s="1"/>
    </row>
    <row r="65406" spans="3:3">
      <c r="C65406" s="1"/>
    </row>
    <row r="65407" spans="3:3">
      <c r="C65407" s="1"/>
    </row>
    <row r="65408" spans="3:3">
      <c r="C65408" s="1"/>
    </row>
    <row r="65409" spans="3:3">
      <c r="C65409" s="1"/>
    </row>
    <row r="65410" spans="3:3">
      <c r="C65410" s="1"/>
    </row>
    <row r="65411" spans="3:3">
      <c r="C65411" s="1"/>
    </row>
    <row r="65412" spans="3:3">
      <c r="C65412" s="1"/>
    </row>
    <row r="65413" spans="3:3">
      <c r="C65413" s="1"/>
    </row>
    <row r="65414" spans="3:3">
      <c r="C65414" s="1"/>
    </row>
    <row r="65415" spans="3:3">
      <c r="C65415" s="1"/>
    </row>
    <row r="65416" spans="3:3">
      <c r="C65416" s="1"/>
    </row>
    <row r="65417" spans="3:3">
      <c r="C65417" s="1"/>
    </row>
    <row r="65418" spans="3:3">
      <c r="C65418" s="1"/>
    </row>
    <row r="65419" spans="3:3">
      <c r="C65419" s="1"/>
    </row>
    <row r="65420" spans="3:3">
      <c r="C65420" s="1"/>
    </row>
    <row r="65421" spans="3:3">
      <c r="C65421" s="1"/>
    </row>
    <row r="65422" spans="3:3">
      <c r="C65422" s="1"/>
    </row>
    <row r="65423" spans="3:3">
      <c r="C65423" s="1"/>
    </row>
    <row r="65424" spans="3:3">
      <c r="C65424" s="1"/>
    </row>
    <row r="65425" spans="3:3">
      <c r="C65425" s="1"/>
    </row>
    <row r="65426" spans="3:3">
      <c r="C65426" s="1"/>
    </row>
    <row r="65427" spans="3:3">
      <c r="C65427" s="1"/>
    </row>
    <row r="65428" spans="3:3">
      <c r="C65428" s="1"/>
    </row>
    <row r="65429" spans="3:3">
      <c r="C65429" s="1"/>
    </row>
    <row r="65430" spans="3:3">
      <c r="C65430" s="1"/>
    </row>
    <row r="65431" spans="3:3">
      <c r="C65431" s="1"/>
    </row>
    <row r="65432" spans="3:3">
      <c r="C65432" s="1"/>
    </row>
    <row r="65433" spans="3:3">
      <c r="C65433" s="1"/>
    </row>
    <row r="65434" spans="3:3">
      <c r="C65434" s="1"/>
    </row>
    <row r="65435" spans="3:3">
      <c r="C65435" s="1"/>
    </row>
    <row r="65436" spans="3:3">
      <c r="C65436" s="1"/>
    </row>
    <row r="65437" spans="3:3">
      <c r="C65437" s="1"/>
    </row>
    <row r="65438" spans="3:3">
      <c r="C65438" s="1"/>
    </row>
    <row r="65439" spans="3:3">
      <c r="C65439" s="1"/>
    </row>
    <row r="65440" spans="3:3">
      <c r="C65440" s="1"/>
    </row>
    <row r="65441" spans="3:3">
      <c r="C65441" s="1"/>
    </row>
    <row r="65442" spans="3:3">
      <c r="C65442" s="1"/>
    </row>
    <row r="65443" spans="3:3">
      <c r="C65443" s="1"/>
    </row>
    <row r="65444" spans="3:3">
      <c r="C65444" s="1"/>
    </row>
    <row r="65445" spans="3:3">
      <c r="C65445" s="1"/>
    </row>
    <row r="65446" spans="3:3">
      <c r="C65446" s="1"/>
    </row>
    <row r="65447" spans="3:3">
      <c r="C65447" s="1"/>
    </row>
    <row r="65448" spans="3:3">
      <c r="C65448" s="1"/>
    </row>
    <row r="65449" spans="3:3">
      <c r="C65449" s="1"/>
    </row>
    <row r="65450" spans="3:3">
      <c r="C65450" s="1"/>
    </row>
    <row r="65451" spans="3:3">
      <c r="C65451" s="1"/>
    </row>
    <row r="65452" spans="3:3">
      <c r="C65452" s="1"/>
    </row>
    <row r="65453" spans="3:3">
      <c r="C65453" s="1"/>
    </row>
    <row r="65454" spans="3:3">
      <c r="C65454" s="1"/>
    </row>
    <row r="65455" spans="3:3">
      <c r="C65455" s="1"/>
    </row>
    <row r="65456" spans="3:3">
      <c r="C65456" s="1"/>
    </row>
    <row r="65457" spans="3:3">
      <c r="C65457" s="1"/>
    </row>
    <row r="65458" spans="3:3">
      <c r="C65458" s="1"/>
    </row>
    <row r="65459" spans="3:3">
      <c r="C65459" s="1"/>
    </row>
    <row r="65460" spans="3:3">
      <c r="C65460" s="1"/>
    </row>
    <row r="65461" spans="3:3">
      <c r="C65461" s="1"/>
    </row>
    <row r="65462" spans="3:3">
      <c r="C65462" s="1"/>
    </row>
    <row r="65463" spans="3:3">
      <c r="C65463" s="1"/>
    </row>
    <row r="65464" spans="3:3">
      <c r="C65464" s="1"/>
    </row>
    <row r="65465" spans="3:3">
      <c r="C65465" s="1"/>
    </row>
    <row r="65466" spans="3:3">
      <c r="C65466" s="1"/>
    </row>
    <row r="65467" spans="3:3">
      <c r="C65467" s="1"/>
    </row>
    <row r="65468" spans="3:3">
      <c r="C65468" s="1"/>
    </row>
    <row r="65469" spans="3:3">
      <c r="C65469" s="1"/>
    </row>
    <row r="65470" spans="3:3">
      <c r="C65470" s="1"/>
    </row>
    <row r="65471" spans="3:3">
      <c r="C65471" s="1"/>
    </row>
    <row r="65472" spans="3:3">
      <c r="C65472" s="1"/>
    </row>
    <row r="65473" spans="3:3">
      <c r="C65473" s="1"/>
    </row>
    <row r="65474" spans="3:3">
      <c r="C65474" s="1"/>
    </row>
    <row r="65475" spans="3:3">
      <c r="C65475" s="1"/>
    </row>
    <row r="65476" spans="3:3">
      <c r="C65476" s="1"/>
    </row>
    <row r="65477" spans="3:3">
      <c r="C65477" s="1"/>
    </row>
    <row r="65478" spans="3:3">
      <c r="C65478" s="1"/>
    </row>
    <row r="65479" spans="3:3">
      <c r="C65479" s="1"/>
    </row>
    <row r="65480" spans="3:3">
      <c r="C65480" s="1"/>
    </row>
    <row r="65481" spans="3:3">
      <c r="C65481" s="1"/>
    </row>
    <row r="65482" spans="3:3">
      <c r="C65482" s="1"/>
    </row>
    <row r="65483" spans="3:3">
      <c r="C65483" s="1"/>
    </row>
    <row r="65484" spans="3:3">
      <c r="C65484" s="1"/>
    </row>
    <row r="65485" spans="3:3">
      <c r="C65485" s="1"/>
    </row>
    <row r="65486" spans="3:3">
      <c r="C65486" s="1"/>
    </row>
    <row r="65487" spans="3:3">
      <c r="C65487" s="1"/>
    </row>
    <row r="65488" spans="3:3">
      <c r="C65488" s="1"/>
    </row>
    <row r="65489" spans="3:3">
      <c r="C65489" s="1"/>
    </row>
    <row r="65490" spans="3:3">
      <c r="C65490" s="1"/>
    </row>
    <row r="65491" spans="3:3">
      <c r="C65491" s="1"/>
    </row>
    <row r="65492" spans="3:3">
      <c r="C65492" s="1"/>
    </row>
    <row r="65493" spans="3:3">
      <c r="C65493" s="1"/>
    </row>
    <row r="65494" spans="3:3">
      <c r="C65494" s="1"/>
    </row>
    <row r="65495" spans="3:3">
      <c r="C65495" s="1"/>
    </row>
    <row r="65496" spans="3:3">
      <c r="C65496" s="1"/>
    </row>
    <row r="65497" spans="3:3">
      <c r="C65497" s="1"/>
    </row>
    <row r="65498" spans="3:3">
      <c r="C65498" s="1"/>
    </row>
    <row r="65499" spans="3:3">
      <c r="C65499" s="1"/>
    </row>
    <row r="65500" spans="3:3">
      <c r="C65500" s="1"/>
    </row>
    <row r="65501" spans="3:3">
      <c r="C65501" s="1"/>
    </row>
    <row r="65502" spans="3:3">
      <c r="C65502" s="1"/>
    </row>
    <row r="65503" spans="3:3">
      <c r="C65503" s="1"/>
    </row>
    <row r="65504" spans="3:3">
      <c r="C65504" s="1"/>
    </row>
    <row r="65505" spans="3:3">
      <c r="C65505" s="1"/>
    </row>
    <row r="65506" spans="3:3">
      <c r="C65506" s="1"/>
    </row>
    <row r="65507" spans="3:3">
      <c r="C65507" s="1"/>
    </row>
    <row r="65508" spans="3:3">
      <c r="C65508" s="1"/>
    </row>
    <row r="65509" spans="3:3">
      <c r="C65509" s="1"/>
    </row>
    <row r="65510" spans="3:3">
      <c r="C65510" s="1"/>
    </row>
    <row r="65511" spans="3:3">
      <c r="C65511" s="1"/>
    </row>
    <row r="65512" spans="3:3">
      <c r="C65512" s="1"/>
    </row>
    <row r="65513" spans="3:3">
      <c r="C65513" s="1"/>
    </row>
    <row r="65514" spans="3:3">
      <c r="C65514" s="1"/>
    </row>
    <row r="65515" spans="3:3">
      <c r="C65515" s="1"/>
    </row>
    <row r="65516" spans="3:3">
      <c r="C65516" s="1"/>
    </row>
    <row r="65517" spans="3:3">
      <c r="C65517" s="1"/>
    </row>
    <row r="65518" spans="3:3">
      <c r="C65518" s="1"/>
    </row>
    <row r="65519" spans="3:3">
      <c r="C65519" s="1"/>
    </row>
    <row r="65520" spans="3:3">
      <c r="C65520" s="1"/>
    </row>
    <row r="65521" spans="3:3">
      <c r="C65521" s="1"/>
    </row>
    <row r="65522" spans="3:3">
      <c r="C65522" s="1"/>
    </row>
    <row r="65523" spans="3:3">
      <c r="C65523" s="1"/>
    </row>
    <row r="65524" spans="3:3">
      <c r="C65524" s="1"/>
    </row>
    <row r="65525" spans="3:3">
      <c r="C65525" s="1"/>
    </row>
    <row r="65526" spans="3:3">
      <c r="C65526" s="1"/>
    </row>
    <row r="65527" spans="3:3">
      <c r="C65527" s="1"/>
    </row>
    <row r="65528" spans="3:3">
      <c r="C65528" s="1"/>
    </row>
    <row r="65529" spans="3:3">
      <c r="C65529" s="1"/>
    </row>
    <row r="65530" spans="3:3">
      <c r="C65530" s="1"/>
    </row>
    <row r="65531" spans="3:3">
      <c r="C65531" s="1"/>
    </row>
    <row r="65532" spans="3:3">
      <c r="C65532" s="1"/>
    </row>
    <row r="65533" spans="3:3">
      <c r="C65533" s="1"/>
    </row>
    <row r="65534" spans="3:3">
      <c r="C65534" s="1"/>
    </row>
    <row r="65535" spans="3:3">
      <c r="C65535" s="1"/>
    </row>
    <row r="65536" spans="3:3">
      <c r="C65536" s="1"/>
    </row>
  </sheetData>
  <autoFilter ref="B8:N476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108">
    <mergeCell ref="B462:B463"/>
    <mergeCell ref="B466:B467"/>
    <mergeCell ref="B428:B430"/>
    <mergeCell ref="M428:M430"/>
    <mergeCell ref="B434:B436"/>
    <mergeCell ref="M434:M436"/>
    <mergeCell ref="M466:M467"/>
    <mergeCell ref="M462:M463"/>
    <mergeCell ref="B416:B417"/>
    <mergeCell ref="M416:M417"/>
    <mergeCell ref="B426:B427"/>
    <mergeCell ref="M426:M427"/>
    <mergeCell ref="B453:B455"/>
    <mergeCell ref="B459:B461"/>
    <mergeCell ref="M459:M461"/>
    <mergeCell ref="B403:B404"/>
    <mergeCell ref="M403:M404"/>
    <mergeCell ref="B405:B406"/>
    <mergeCell ref="M405:M406"/>
    <mergeCell ref="B410:B415"/>
    <mergeCell ref="M410:M415"/>
    <mergeCell ref="B395:B396"/>
    <mergeCell ref="M395:M396"/>
    <mergeCell ref="B397:B399"/>
    <mergeCell ref="M397:M399"/>
    <mergeCell ref="B400:B402"/>
    <mergeCell ref="M400:M402"/>
    <mergeCell ref="B42:B43"/>
    <mergeCell ref="B12:B13"/>
    <mergeCell ref="B15:B16"/>
    <mergeCell ref="B159:B160"/>
    <mergeCell ref="B152:B153"/>
    <mergeCell ref="B199:B204"/>
    <mergeCell ref="B181:B182"/>
    <mergeCell ref="B191:B194"/>
    <mergeCell ref="B195:B196"/>
    <mergeCell ref="M162:M164"/>
    <mergeCell ref="B169:B170"/>
    <mergeCell ref="B171:B172"/>
    <mergeCell ref="B173:B174"/>
    <mergeCell ref="B179:B180"/>
    <mergeCell ref="B162:B164"/>
    <mergeCell ref="M22:M24"/>
    <mergeCell ref="M38:M39"/>
    <mergeCell ref="M42:M43"/>
    <mergeCell ref="M64:M65"/>
    <mergeCell ref="B84:B85"/>
    <mergeCell ref="B1:N1"/>
    <mergeCell ref="B2:D2"/>
    <mergeCell ref="B3:D3"/>
    <mergeCell ref="B4:D4"/>
    <mergeCell ref="B5:D5"/>
    <mergeCell ref="N56:N57"/>
    <mergeCell ref="M59:M60"/>
    <mergeCell ref="N59:N60"/>
    <mergeCell ref="M61:M62"/>
    <mergeCell ref="N61:N62"/>
    <mergeCell ref="B483:D483"/>
    <mergeCell ref="B482:D482"/>
    <mergeCell ref="L482:M482"/>
    <mergeCell ref="B211:B214"/>
    <mergeCell ref="B197:B198"/>
    <mergeCell ref="B478:D478"/>
    <mergeCell ref="L478:M478"/>
    <mergeCell ref="D245:D274"/>
    <mergeCell ref="B59:B60"/>
    <mergeCell ref="B61:B62"/>
    <mergeCell ref="B64:B65"/>
    <mergeCell ref="B216:B218"/>
    <mergeCell ref="B125:B126"/>
    <mergeCell ref="B129:B132"/>
    <mergeCell ref="B139:B141"/>
    <mergeCell ref="M118:M120"/>
    <mergeCell ref="M144:M145"/>
    <mergeCell ref="M125:M126"/>
    <mergeCell ref="B54:B55"/>
    <mergeCell ref="B56:B57"/>
    <mergeCell ref="B118:B120"/>
    <mergeCell ref="M56:M57"/>
    <mergeCell ref="M54:M55"/>
    <mergeCell ref="N64:N65"/>
    <mergeCell ref="B156:B158"/>
    <mergeCell ref="B144:B145"/>
    <mergeCell ref="B9:B10"/>
    <mergeCell ref="B17:B20"/>
    <mergeCell ref="B22:B24"/>
    <mergeCell ref="B25:B28"/>
    <mergeCell ref="M12:M13"/>
    <mergeCell ref="B38:B39"/>
    <mergeCell ref="N54:N55"/>
    <mergeCell ref="B337:B338"/>
    <mergeCell ref="M337:M338"/>
    <mergeCell ref="B345:B347"/>
    <mergeCell ref="B322:B323"/>
    <mergeCell ref="B324:B325"/>
    <mergeCell ref="B326:B328"/>
    <mergeCell ref="B329:B330"/>
    <mergeCell ref="B333:B336"/>
    <mergeCell ref="M333:M336"/>
    <mergeCell ref="B393:B394"/>
    <mergeCell ref="M393:M394"/>
    <mergeCell ref="B353:B354"/>
    <mergeCell ref="B356:B358"/>
    <mergeCell ref="B368:B371"/>
    <mergeCell ref="B373:B375"/>
    <mergeCell ref="M373:M375"/>
    <mergeCell ref="B378:B380"/>
    <mergeCell ref="M378:M380"/>
  </mergeCells>
  <pageMargins left="0.48" right="0.3" top="0.12" bottom="0.12" header="0.12" footer="0.12"/>
  <pageSetup paperSize="9" scale="60" orientation="landscape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 enableFormatConditionsCalculation="0">
    <tabColor rgb="FFFF0000"/>
    <pageSetUpPr fitToPage="1"/>
  </sheetPr>
  <dimension ref="A1:S576"/>
  <sheetViews>
    <sheetView zoomScale="75" zoomScaleNormal="75" workbookViewId="0">
      <pane ySplit="8" topLeftCell="A9" activePane="bottomLeft" state="frozen"/>
      <selection pane="bottomLeft" activeCell="D579" sqref="D579"/>
    </sheetView>
  </sheetViews>
  <sheetFormatPr defaultColWidth="10.875" defaultRowHeight="15.75"/>
  <cols>
    <col min="1" max="1" width="1.625" style="40" customWidth="1"/>
    <col min="2" max="2" width="4.625" style="715" customWidth="1"/>
    <col min="3" max="3" width="9.625" style="101" customWidth="1"/>
    <col min="4" max="4" width="37.375" style="59" customWidth="1"/>
    <col min="5" max="6" width="8.625" style="101" customWidth="1"/>
    <col min="7" max="8" width="8.625" style="137" customWidth="1"/>
    <col min="9" max="9" width="14.625" style="36" customWidth="1"/>
    <col min="10" max="10" width="14.625" style="101" customWidth="1"/>
    <col min="11" max="11" width="14.625" style="36" customWidth="1"/>
    <col min="12" max="12" width="8.625" style="101" customWidth="1"/>
    <col min="13" max="13" width="14.625" style="36" customWidth="1"/>
    <col min="14" max="14" width="8.625" style="137" customWidth="1"/>
    <col min="15" max="15" width="12.625" style="36" customWidth="1"/>
    <col min="16" max="16" width="14.625" style="36" customWidth="1"/>
    <col min="17" max="17" width="12.625" style="36" customWidth="1"/>
    <col min="18" max="18" width="14.625" style="101" customWidth="1"/>
    <col min="19" max="19" width="12" style="40" customWidth="1"/>
    <col min="20" max="16384" width="10.875" style="40"/>
  </cols>
  <sheetData>
    <row r="1" spans="2:18" s="66" customFormat="1" ht="18" customHeight="1">
      <c r="B1" s="3083" t="s">
        <v>0</v>
      </c>
      <c r="C1" s="3083"/>
      <c r="D1" s="3161"/>
      <c r="E1" s="3083"/>
      <c r="F1" s="3083"/>
      <c r="G1" s="3161"/>
      <c r="H1" s="3161"/>
      <c r="I1" s="3162"/>
      <c r="J1" s="3083"/>
      <c r="K1" s="3083"/>
      <c r="L1" s="3083"/>
      <c r="M1" s="3162"/>
      <c r="N1" s="3083"/>
      <c r="O1" s="3162"/>
      <c r="P1" s="3162"/>
      <c r="Q1" s="3083"/>
      <c r="R1" s="3083"/>
    </row>
    <row r="2" spans="2:18" s="58" customFormat="1" ht="15.95" customHeight="1">
      <c r="B2" s="3086" t="s">
        <v>594</v>
      </c>
      <c r="C2" s="3086"/>
      <c r="D2" s="3163"/>
      <c r="E2" s="63"/>
      <c r="F2" s="63"/>
      <c r="G2" s="65"/>
      <c r="H2" s="65"/>
      <c r="I2" s="60"/>
      <c r="J2" s="63"/>
      <c r="K2" s="60"/>
      <c r="L2" s="65"/>
      <c r="M2" s="60"/>
      <c r="N2" s="65"/>
      <c r="O2" s="60"/>
      <c r="P2" s="60"/>
      <c r="Q2" s="60"/>
      <c r="R2" s="63"/>
    </row>
    <row r="3" spans="2:18" s="58" customFormat="1" ht="15.95" customHeight="1">
      <c r="B3" s="3086" t="s">
        <v>16</v>
      </c>
      <c r="C3" s="3086"/>
      <c r="D3" s="3163"/>
      <c r="E3" s="63"/>
      <c r="F3" s="63"/>
      <c r="G3" s="65"/>
      <c r="H3" s="65"/>
      <c r="I3" s="60"/>
      <c r="J3" s="63"/>
      <c r="K3" s="60"/>
      <c r="L3" s="65"/>
      <c r="M3" s="60"/>
      <c r="N3" s="65"/>
      <c r="O3" s="60"/>
      <c r="P3" s="60"/>
      <c r="Q3" s="60"/>
      <c r="R3" s="63"/>
    </row>
    <row r="4" spans="2:18" s="58" customFormat="1" ht="15.95" customHeight="1">
      <c r="B4" s="3086" t="s">
        <v>53</v>
      </c>
      <c r="C4" s="3086"/>
      <c r="D4" s="3163"/>
      <c r="E4" s="63"/>
      <c r="F4" s="63"/>
      <c r="G4" s="65"/>
      <c r="H4" s="65"/>
      <c r="I4" s="60"/>
      <c r="J4" s="63"/>
      <c r="K4" s="60"/>
      <c r="L4" s="65"/>
      <c r="M4" s="60"/>
      <c r="N4" s="65"/>
      <c r="O4" s="60"/>
      <c r="P4" s="60"/>
      <c r="Q4" s="60"/>
      <c r="R4" s="63"/>
    </row>
    <row r="5" spans="2:18" s="58" customFormat="1" ht="15.95" customHeight="1" thickBot="1">
      <c r="B5" s="3086" t="s">
        <v>305</v>
      </c>
      <c r="C5" s="3086"/>
      <c r="D5" s="3163"/>
      <c r="E5" s="3039">
        <v>30</v>
      </c>
      <c r="F5" s="63"/>
      <c r="G5" s="65"/>
      <c r="H5" s="65"/>
      <c r="I5" s="60"/>
      <c r="J5" s="360"/>
      <c r="K5" s="391"/>
      <c r="L5" s="65"/>
      <c r="M5" s="60"/>
      <c r="N5" s="65"/>
      <c r="O5" s="60"/>
      <c r="P5" s="148"/>
      <c r="Q5" s="148"/>
      <c r="R5" s="148"/>
    </row>
    <row r="6" spans="2:18" s="2" customFormat="1" ht="48" thickBot="1">
      <c r="B6" s="394" t="s">
        <v>1</v>
      </c>
      <c r="C6" s="394" t="s">
        <v>2</v>
      </c>
      <c r="D6" s="585" t="s">
        <v>8</v>
      </c>
      <c r="E6" s="394" t="s">
        <v>7</v>
      </c>
      <c r="F6" s="394" t="s">
        <v>28</v>
      </c>
      <c r="G6" s="396" t="s">
        <v>26</v>
      </c>
      <c r="H6" s="396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5.95" customHeight="1" thickBot="1">
      <c r="B7" s="398">
        <v>1</v>
      </c>
      <c r="C7" s="398">
        <v>2</v>
      </c>
      <c r="D7" s="399">
        <v>3</v>
      </c>
      <c r="E7" s="398">
        <v>4</v>
      </c>
      <c r="F7" s="398">
        <v>5</v>
      </c>
      <c r="G7" s="399">
        <v>6</v>
      </c>
      <c r="H7" s="399" t="s">
        <v>33</v>
      </c>
      <c r="I7" s="400" t="s">
        <v>62</v>
      </c>
      <c r="J7" s="398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8" s="49" customFormat="1" ht="18" customHeight="1" thickBot="1">
      <c r="B8" s="85"/>
      <c r="C8" s="85"/>
      <c r="D8" s="586"/>
      <c r="E8" s="85"/>
      <c r="F8" s="87">
        <f>SUBTOTAL(9,F9:F1440)</f>
        <v>85</v>
      </c>
      <c r="G8" s="87"/>
      <c r="H8" s="87">
        <f>SUBTOTAL(9,H9:H1440)</f>
        <v>2122</v>
      </c>
      <c r="I8" s="86">
        <f>SUBTOTAL(9,I9:I1458)</f>
        <v>1061000</v>
      </c>
      <c r="J8" s="85"/>
      <c r="K8" s="86">
        <f>SUBTOTAL(9,K9:K1458)</f>
        <v>409000</v>
      </c>
      <c r="L8" s="87">
        <f>SUBTOTAL(9,L9:L1440)</f>
        <v>118</v>
      </c>
      <c r="M8" s="86">
        <f>SUBTOTAL(9,M9:M1458)</f>
        <v>1180000</v>
      </c>
      <c r="N8" s="87">
        <f>SUBTOTAL(9,N9:N1440)</f>
        <v>24</v>
      </c>
      <c r="O8" s="86">
        <f>SUBTOTAL(9,O9:O1458)</f>
        <v>360000</v>
      </c>
      <c r="P8" s="86">
        <f>SUBTOTAL(9,P9:P1458)</f>
        <v>3010000</v>
      </c>
      <c r="Q8" s="15">
        <f>SUBTOTAL(9,Q9:Q1556)</f>
        <v>770000</v>
      </c>
      <c r="R8" s="623"/>
    </row>
    <row r="9" spans="2:18" ht="15.95" hidden="1" customHeight="1">
      <c r="B9" s="3170">
        <v>1</v>
      </c>
      <c r="C9" s="114">
        <v>41634</v>
      </c>
      <c r="D9" s="3" t="s">
        <v>151</v>
      </c>
      <c r="E9" s="169" t="s">
        <v>132</v>
      </c>
      <c r="F9" s="169">
        <v>1</v>
      </c>
      <c r="G9" s="366">
        <v>120</v>
      </c>
      <c r="H9" s="169">
        <f>F9*G9</f>
        <v>120</v>
      </c>
      <c r="I9" s="203">
        <f>H9*500</f>
        <v>60000</v>
      </c>
      <c r="J9" s="167"/>
      <c r="K9" s="203"/>
      <c r="L9" s="117">
        <v>3</v>
      </c>
      <c r="M9" s="217">
        <f t="shared" ref="M9:M70" si="0">L9*10000</f>
        <v>30000</v>
      </c>
      <c r="N9" s="117">
        <v>2</v>
      </c>
      <c r="O9" s="217">
        <f t="shared" ref="O9:O72" si="1">N9*15000</f>
        <v>30000</v>
      </c>
      <c r="P9" s="361">
        <f t="shared" ref="P9:P70" si="2">M9+K9+I9+O9</f>
        <v>120000</v>
      </c>
      <c r="Q9" s="3164">
        <v>35000</v>
      </c>
      <c r="R9" s="3166" t="s">
        <v>251</v>
      </c>
    </row>
    <row r="10" spans="2:18" ht="15.95" hidden="1" customHeight="1">
      <c r="B10" s="3154"/>
      <c r="C10" s="114">
        <v>41634</v>
      </c>
      <c r="D10" s="27" t="s">
        <v>130</v>
      </c>
      <c r="E10" s="46" t="s">
        <v>39</v>
      </c>
      <c r="F10" s="46">
        <v>1</v>
      </c>
      <c r="G10" s="367">
        <v>150</v>
      </c>
      <c r="H10" s="169">
        <f t="shared" ref="H10:H42" si="3">F10*G10</f>
        <v>150</v>
      </c>
      <c r="I10" s="203">
        <f t="shared" ref="I10:I42" si="4">H10*500</f>
        <v>75000</v>
      </c>
      <c r="J10" s="167"/>
      <c r="K10" s="203"/>
      <c r="L10" s="117">
        <v>6</v>
      </c>
      <c r="M10" s="217">
        <f>L10*10000</f>
        <v>60000</v>
      </c>
      <c r="N10" s="117"/>
      <c r="O10" s="217">
        <f>N10*15000</f>
        <v>0</v>
      </c>
      <c r="P10" s="361">
        <f>M10+K10+I10+O10</f>
        <v>135000</v>
      </c>
      <c r="Q10" s="3165"/>
      <c r="R10" s="3167"/>
    </row>
    <row r="11" spans="2:18" ht="15.95" hidden="1" customHeight="1">
      <c r="B11" s="713">
        <v>2</v>
      </c>
      <c r="C11" s="108">
        <v>41635</v>
      </c>
      <c r="D11" s="3" t="s">
        <v>52</v>
      </c>
      <c r="E11" s="169"/>
      <c r="F11" s="169"/>
      <c r="G11" s="366"/>
      <c r="H11" s="169">
        <f t="shared" si="3"/>
        <v>0</v>
      </c>
      <c r="I11" s="203">
        <f t="shared" si="4"/>
        <v>0</v>
      </c>
      <c r="J11" s="169"/>
      <c r="K11" s="203"/>
      <c r="L11" s="201"/>
      <c r="M11" s="203">
        <f t="shared" si="0"/>
        <v>0</v>
      </c>
      <c r="N11" s="201"/>
      <c r="O11" s="203">
        <f t="shared" si="1"/>
        <v>0</v>
      </c>
      <c r="P11" s="138">
        <f t="shared" si="2"/>
        <v>0</v>
      </c>
      <c r="Q11" s="218"/>
      <c r="R11" s="219"/>
    </row>
    <row r="12" spans="2:18" ht="15.95" hidden="1" customHeight="1">
      <c r="B12" s="3153">
        <v>3</v>
      </c>
      <c r="C12" s="108">
        <v>41636</v>
      </c>
      <c r="D12" s="3" t="s">
        <v>151</v>
      </c>
      <c r="E12" s="169" t="s">
        <v>132</v>
      </c>
      <c r="F12" s="169">
        <v>1</v>
      </c>
      <c r="G12" s="366">
        <v>120</v>
      </c>
      <c r="H12" s="169">
        <f t="shared" si="3"/>
        <v>120</v>
      </c>
      <c r="I12" s="203">
        <f t="shared" si="4"/>
        <v>60000</v>
      </c>
      <c r="J12" s="169"/>
      <c r="K12" s="203"/>
      <c r="L12" s="201">
        <v>2.5</v>
      </c>
      <c r="M12" s="203">
        <f t="shared" si="0"/>
        <v>25000</v>
      </c>
      <c r="N12" s="201"/>
      <c r="O12" s="203">
        <f t="shared" si="1"/>
        <v>0</v>
      </c>
      <c r="P12" s="138">
        <f t="shared" si="2"/>
        <v>85000</v>
      </c>
      <c r="Q12" s="3168">
        <v>35000</v>
      </c>
      <c r="R12" s="3169" t="s">
        <v>251</v>
      </c>
    </row>
    <row r="13" spans="2:18" ht="15.95" hidden="1" customHeight="1">
      <c r="B13" s="3154"/>
      <c r="C13" s="108">
        <v>41636</v>
      </c>
      <c r="D13" s="27" t="s">
        <v>130</v>
      </c>
      <c r="E13" s="46" t="s">
        <v>39</v>
      </c>
      <c r="F13" s="46">
        <v>1</v>
      </c>
      <c r="G13" s="367">
        <v>150</v>
      </c>
      <c r="H13" s="169">
        <f t="shared" si="3"/>
        <v>150</v>
      </c>
      <c r="I13" s="203">
        <f t="shared" si="4"/>
        <v>75000</v>
      </c>
      <c r="J13" s="169"/>
      <c r="K13" s="203"/>
      <c r="L13" s="201">
        <v>4</v>
      </c>
      <c r="M13" s="203">
        <f>L13*10000</f>
        <v>40000</v>
      </c>
      <c r="N13" s="201">
        <v>2</v>
      </c>
      <c r="O13" s="203">
        <f>N13*15000</f>
        <v>30000</v>
      </c>
      <c r="P13" s="138">
        <f>M13+K13+I13+O13</f>
        <v>145000</v>
      </c>
      <c r="Q13" s="3165"/>
      <c r="R13" s="3167"/>
    </row>
    <row r="14" spans="2:18" ht="15.95" hidden="1" customHeight="1">
      <c r="B14" s="3158">
        <v>4</v>
      </c>
      <c r="C14" s="104">
        <v>41637</v>
      </c>
      <c r="D14" s="27" t="s">
        <v>45</v>
      </c>
      <c r="E14" s="46" t="s">
        <v>36</v>
      </c>
      <c r="F14" s="46">
        <v>1</v>
      </c>
      <c r="G14" s="367">
        <v>115</v>
      </c>
      <c r="H14" s="169">
        <f t="shared" si="3"/>
        <v>115</v>
      </c>
      <c r="I14" s="203">
        <f t="shared" si="4"/>
        <v>57500</v>
      </c>
      <c r="J14" s="167"/>
      <c r="K14" s="203"/>
      <c r="L14" s="201">
        <v>8</v>
      </c>
      <c r="M14" s="203">
        <f t="shared" si="0"/>
        <v>80000</v>
      </c>
      <c r="N14" s="201"/>
      <c r="O14" s="203">
        <f t="shared" si="1"/>
        <v>0</v>
      </c>
      <c r="P14" s="138">
        <f t="shared" si="2"/>
        <v>137500</v>
      </c>
      <c r="Q14" s="218"/>
      <c r="R14" s="206"/>
    </row>
    <row r="15" spans="2:18" ht="15.95" hidden="1" customHeight="1">
      <c r="B15" s="3160"/>
      <c r="C15" s="104">
        <v>41637</v>
      </c>
      <c r="D15" s="27" t="s">
        <v>143</v>
      </c>
      <c r="E15" s="46" t="s">
        <v>139</v>
      </c>
      <c r="F15" s="46">
        <v>1</v>
      </c>
      <c r="G15" s="367"/>
      <c r="H15" s="169">
        <f>F15*G15</f>
        <v>0</v>
      </c>
      <c r="I15" s="203">
        <f>H15*500</f>
        <v>0</v>
      </c>
      <c r="J15" s="169"/>
      <c r="K15" s="203">
        <f>F15*7500</f>
        <v>7500</v>
      </c>
      <c r="L15" s="201">
        <v>2</v>
      </c>
      <c r="M15" s="203">
        <f>L15*10000</f>
        <v>20000</v>
      </c>
      <c r="N15" s="201"/>
      <c r="O15" s="203">
        <f>N15*15000</f>
        <v>0</v>
      </c>
      <c r="P15" s="138">
        <f>M15+K15+I15+O15</f>
        <v>27500</v>
      </c>
      <c r="Q15" s="218"/>
      <c r="R15" s="206"/>
    </row>
    <row r="16" spans="2:18" ht="15.95" hidden="1" customHeight="1">
      <c r="B16" s="3153">
        <v>5</v>
      </c>
      <c r="C16" s="108">
        <v>41638</v>
      </c>
      <c r="D16" s="3" t="s">
        <v>144</v>
      </c>
      <c r="E16" s="46" t="s">
        <v>61</v>
      </c>
      <c r="F16" s="46">
        <v>1</v>
      </c>
      <c r="G16" s="367">
        <v>50</v>
      </c>
      <c r="H16" s="46">
        <f t="shared" si="3"/>
        <v>50</v>
      </c>
      <c r="I16" s="204">
        <f t="shared" si="4"/>
        <v>25000</v>
      </c>
      <c r="J16" s="57"/>
      <c r="K16" s="204"/>
      <c r="L16" s="130">
        <v>3</v>
      </c>
      <c r="M16" s="203">
        <f t="shared" si="0"/>
        <v>30000</v>
      </c>
      <c r="N16" s="201">
        <v>1</v>
      </c>
      <c r="O16" s="203">
        <f t="shared" si="1"/>
        <v>15000</v>
      </c>
      <c r="P16" s="138">
        <f t="shared" si="2"/>
        <v>70000</v>
      </c>
      <c r="Q16" s="203"/>
      <c r="R16" s="206"/>
    </row>
    <row r="17" spans="2:19" ht="15.95" hidden="1" customHeight="1">
      <c r="B17" s="3155"/>
      <c r="C17" s="108">
        <v>41638</v>
      </c>
      <c r="D17" s="27" t="s">
        <v>164</v>
      </c>
      <c r="E17" s="46" t="s">
        <v>36</v>
      </c>
      <c r="F17" s="46">
        <v>1</v>
      </c>
      <c r="G17" s="367">
        <v>115</v>
      </c>
      <c r="H17" s="169">
        <f t="shared" si="3"/>
        <v>115</v>
      </c>
      <c r="I17" s="203">
        <f t="shared" si="4"/>
        <v>57500</v>
      </c>
      <c r="J17" s="167"/>
      <c r="K17" s="203"/>
      <c r="L17" s="201"/>
      <c r="M17" s="203">
        <f t="shared" si="0"/>
        <v>0</v>
      </c>
      <c r="N17" s="201"/>
      <c r="O17" s="203">
        <f t="shared" si="1"/>
        <v>0</v>
      </c>
      <c r="P17" s="138">
        <f t="shared" si="2"/>
        <v>57500</v>
      </c>
      <c r="Q17" s="203"/>
      <c r="R17" s="206"/>
    </row>
    <row r="18" spans="2:19" ht="15.95" hidden="1" customHeight="1">
      <c r="B18" s="3154"/>
      <c r="C18" s="108">
        <v>41638</v>
      </c>
      <c r="D18" s="27" t="s">
        <v>163</v>
      </c>
      <c r="E18" s="46" t="s">
        <v>36</v>
      </c>
      <c r="F18" s="46">
        <v>1</v>
      </c>
      <c r="G18" s="367">
        <v>115</v>
      </c>
      <c r="H18" s="169">
        <f t="shared" si="3"/>
        <v>115</v>
      </c>
      <c r="I18" s="203">
        <f t="shared" si="4"/>
        <v>57500</v>
      </c>
      <c r="J18" s="167"/>
      <c r="K18" s="203"/>
      <c r="L18" s="201">
        <v>7</v>
      </c>
      <c r="M18" s="203">
        <f>L18*10000</f>
        <v>70000</v>
      </c>
      <c r="N18" s="201"/>
      <c r="O18" s="203">
        <f>N18*15000</f>
        <v>0</v>
      </c>
      <c r="P18" s="138">
        <f>M18+K18+I18+O18</f>
        <v>127500</v>
      </c>
      <c r="Q18" s="203"/>
      <c r="R18" s="206"/>
    </row>
    <row r="19" spans="2:19" ht="15.95" hidden="1" customHeight="1">
      <c r="B19" s="3153">
        <v>6</v>
      </c>
      <c r="C19" s="108">
        <v>41639</v>
      </c>
      <c r="D19" s="27" t="s">
        <v>145</v>
      </c>
      <c r="E19" s="169" t="s">
        <v>39</v>
      </c>
      <c r="F19" s="46">
        <v>1</v>
      </c>
      <c r="G19" s="367">
        <v>10</v>
      </c>
      <c r="H19" s="169">
        <f t="shared" si="3"/>
        <v>10</v>
      </c>
      <c r="I19" s="203">
        <f t="shared" si="4"/>
        <v>5000</v>
      </c>
      <c r="J19" s="167"/>
      <c r="K19" s="203"/>
      <c r="L19" s="201"/>
      <c r="M19" s="203">
        <f t="shared" si="0"/>
        <v>0</v>
      </c>
      <c r="N19" s="201"/>
      <c r="O19" s="203">
        <f t="shared" si="1"/>
        <v>0</v>
      </c>
      <c r="P19" s="138">
        <f t="shared" si="2"/>
        <v>5000</v>
      </c>
      <c r="Q19" s="203"/>
      <c r="R19" s="206"/>
    </row>
    <row r="20" spans="2:19" ht="15.95" hidden="1" customHeight="1">
      <c r="B20" s="3155"/>
      <c r="C20" s="108">
        <v>41639</v>
      </c>
      <c r="D20" s="3" t="s">
        <v>162</v>
      </c>
      <c r="E20" s="169" t="s">
        <v>39</v>
      </c>
      <c r="F20" s="169">
        <v>1</v>
      </c>
      <c r="G20" s="366"/>
      <c r="H20" s="169">
        <f t="shared" si="3"/>
        <v>0</v>
      </c>
      <c r="I20" s="203">
        <f t="shared" si="4"/>
        <v>0</v>
      </c>
      <c r="J20" s="167"/>
      <c r="K20" s="203">
        <f>F20*10000</f>
        <v>10000</v>
      </c>
      <c r="L20" s="201"/>
      <c r="M20" s="203">
        <f>L20*10000</f>
        <v>0</v>
      </c>
      <c r="N20" s="201"/>
      <c r="O20" s="203">
        <f>N20*15000</f>
        <v>0</v>
      </c>
      <c r="P20" s="138">
        <f>M20+K20+I20+O20</f>
        <v>10000</v>
      </c>
      <c r="Q20" s="203"/>
      <c r="R20" s="206"/>
    </row>
    <row r="21" spans="2:19" ht="15.95" hidden="1" customHeight="1">
      <c r="B21" s="3155"/>
      <c r="C21" s="108">
        <v>41639</v>
      </c>
      <c r="D21" s="3" t="s">
        <v>51</v>
      </c>
      <c r="E21" s="169" t="s">
        <v>11</v>
      </c>
      <c r="F21" s="169">
        <v>2</v>
      </c>
      <c r="G21" s="366"/>
      <c r="H21" s="169">
        <f t="shared" si="3"/>
        <v>0</v>
      </c>
      <c r="I21" s="203">
        <f t="shared" si="4"/>
        <v>0</v>
      </c>
      <c r="J21" s="169" t="s">
        <v>70</v>
      </c>
      <c r="K21" s="203">
        <v>25000</v>
      </c>
      <c r="L21" s="201">
        <v>3</v>
      </c>
      <c r="M21" s="203">
        <f t="shared" si="0"/>
        <v>30000</v>
      </c>
      <c r="N21" s="201">
        <v>4</v>
      </c>
      <c r="O21" s="203">
        <f t="shared" si="1"/>
        <v>60000</v>
      </c>
      <c r="P21" s="138">
        <f t="shared" si="2"/>
        <v>115000</v>
      </c>
      <c r="Q21" s="203"/>
      <c r="R21" s="206"/>
    </row>
    <row r="22" spans="2:19" s="91" customFormat="1" ht="15.95" hidden="1" customHeight="1">
      <c r="B22" s="3153">
        <v>7</v>
      </c>
      <c r="C22" s="108">
        <v>41640</v>
      </c>
      <c r="D22" s="27" t="s">
        <v>143</v>
      </c>
      <c r="E22" s="46" t="s">
        <v>139</v>
      </c>
      <c r="F22" s="46">
        <v>2</v>
      </c>
      <c r="G22" s="367"/>
      <c r="H22" s="169">
        <f>F22*G22</f>
        <v>0</v>
      </c>
      <c r="I22" s="203">
        <f>H22*500</f>
        <v>0</v>
      </c>
      <c r="J22" s="169"/>
      <c r="K22" s="203">
        <f>F22*7500</f>
        <v>15000</v>
      </c>
      <c r="L22" s="130">
        <v>1</v>
      </c>
      <c r="M22" s="204">
        <f t="shared" si="0"/>
        <v>10000</v>
      </c>
      <c r="N22" s="130"/>
      <c r="O22" s="204">
        <f t="shared" si="1"/>
        <v>0</v>
      </c>
      <c r="P22" s="138">
        <f t="shared" si="2"/>
        <v>25000</v>
      </c>
      <c r="Q22" s="203"/>
      <c r="R22" s="39"/>
      <c r="S22" s="90"/>
    </row>
    <row r="23" spans="2:19" ht="15.95" hidden="1" customHeight="1">
      <c r="B23" s="3155"/>
      <c r="C23" s="108">
        <v>41640</v>
      </c>
      <c r="D23" s="27" t="s">
        <v>145</v>
      </c>
      <c r="E23" s="46" t="s">
        <v>39</v>
      </c>
      <c r="F23" s="46">
        <v>1</v>
      </c>
      <c r="G23" s="367"/>
      <c r="H23" s="169">
        <f>F23*G23</f>
        <v>0</v>
      </c>
      <c r="I23" s="203">
        <f>H23*500</f>
        <v>0</v>
      </c>
      <c r="J23" s="169"/>
      <c r="K23" s="203">
        <f>F23*7500</f>
        <v>7500</v>
      </c>
      <c r="L23" s="201"/>
      <c r="M23" s="203">
        <f t="shared" si="0"/>
        <v>0</v>
      </c>
      <c r="N23" s="201"/>
      <c r="O23" s="203">
        <f t="shared" si="1"/>
        <v>0</v>
      </c>
      <c r="P23" s="138">
        <f t="shared" si="2"/>
        <v>7500</v>
      </c>
      <c r="Q23" s="218"/>
      <c r="R23" s="206"/>
    </row>
    <row r="24" spans="2:19" ht="15.95" hidden="1" customHeight="1">
      <c r="B24" s="3155"/>
      <c r="C24" s="108">
        <v>41640</v>
      </c>
      <c r="D24" s="3" t="s">
        <v>162</v>
      </c>
      <c r="E24" s="169" t="s">
        <v>39</v>
      </c>
      <c r="F24" s="169">
        <v>2</v>
      </c>
      <c r="G24" s="366"/>
      <c r="H24" s="169">
        <f t="shared" si="3"/>
        <v>0</v>
      </c>
      <c r="I24" s="203">
        <f t="shared" si="4"/>
        <v>0</v>
      </c>
      <c r="J24" s="167"/>
      <c r="K24" s="203">
        <f>F24*10000</f>
        <v>20000</v>
      </c>
      <c r="L24" s="201">
        <v>2</v>
      </c>
      <c r="M24" s="203">
        <f t="shared" si="0"/>
        <v>20000</v>
      </c>
      <c r="N24" s="201"/>
      <c r="O24" s="203">
        <f t="shared" si="1"/>
        <v>0</v>
      </c>
      <c r="P24" s="138">
        <f t="shared" si="2"/>
        <v>40000</v>
      </c>
      <c r="Q24" s="218"/>
      <c r="R24" s="206"/>
    </row>
    <row r="25" spans="2:19" ht="15.95" hidden="1" customHeight="1">
      <c r="B25" s="3154"/>
      <c r="C25" s="108">
        <v>41640</v>
      </c>
      <c r="D25" s="3" t="s">
        <v>51</v>
      </c>
      <c r="E25" s="169" t="s">
        <v>11</v>
      </c>
      <c r="F25" s="169">
        <v>1</v>
      </c>
      <c r="G25" s="366"/>
      <c r="H25" s="169">
        <f t="shared" si="3"/>
        <v>0</v>
      </c>
      <c r="I25" s="203">
        <f t="shared" si="4"/>
        <v>0</v>
      </c>
      <c r="J25" s="169" t="s">
        <v>70</v>
      </c>
      <c r="K25" s="203">
        <v>25000</v>
      </c>
      <c r="L25" s="201"/>
      <c r="M25" s="203">
        <f t="shared" si="0"/>
        <v>0</v>
      </c>
      <c r="N25" s="201">
        <v>2</v>
      </c>
      <c r="O25" s="203">
        <f t="shared" si="1"/>
        <v>30000</v>
      </c>
      <c r="P25" s="138">
        <f t="shared" si="2"/>
        <v>55000</v>
      </c>
      <c r="Q25" s="218"/>
      <c r="R25" s="206"/>
    </row>
    <row r="26" spans="2:19" ht="15.95" hidden="1" customHeight="1">
      <c r="B26" s="713">
        <v>8</v>
      </c>
      <c r="C26" s="108">
        <v>41641</v>
      </c>
      <c r="D26" s="3" t="s">
        <v>162</v>
      </c>
      <c r="E26" s="169" t="s">
        <v>39</v>
      </c>
      <c r="F26" s="169">
        <v>1</v>
      </c>
      <c r="G26" s="366"/>
      <c r="H26" s="169">
        <f t="shared" si="3"/>
        <v>0</v>
      </c>
      <c r="I26" s="203">
        <f t="shared" si="4"/>
        <v>0</v>
      </c>
      <c r="J26" s="167"/>
      <c r="K26" s="203">
        <f>F26*10000</f>
        <v>10000</v>
      </c>
      <c r="L26" s="130"/>
      <c r="M26" s="204">
        <f t="shared" si="0"/>
        <v>0</v>
      </c>
      <c r="N26" s="130"/>
      <c r="O26" s="204">
        <f t="shared" si="1"/>
        <v>0</v>
      </c>
      <c r="P26" s="138">
        <f t="shared" si="2"/>
        <v>10000</v>
      </c>
      <c r="Q26" s="203"/>
      <c r="R26" s="206"/>
    </row>
    <row r="27" spans="2:19" ht="15.95" hidden="1" customHeight="1">
      <c r="B27" s="713">
        <v>9</v>
      </c>
      <c r="C27" s="108">
        <v>41642</v>
      </c>
      <c r="D27" s="3" t="s">
        <v>146</v>
      </c>
      <c r="E27" s="46" t="s">
        <v>139</v>
      </c>
      <c r="F27" s="46">
        <v>1</v>
      </c>
      <c r="G27" s="367"/>
      <c r="H27" s="169">
        <f t="shared" si="3"/>
        <v>0</v>
      </c>
      <c r="I27" s="203">
        <f t="shared" si="4"/>
        <v>0</v>
      </c>
      <c r="J27" s="169" t="s">
        <v>70</v>
      </c>
      <c r="K27" s="203">
        <v>25000</v>
      </c>
      <c r="L27" s="201">
        <v>3</v>
      </c>
      <c r="M27" s="203">
        <f t="shared" si="0"/>
        <v>30000</v>
      </c>
      <c r="N27" s="201"/>
      <c r="O27" s="203">
        <f t="shared" si="1"/>
        <v>0</v>
      </c>
      <c r="P27" s="138">
        <f t="shared" si="2"/>
        <v>55000</v>
      </c>
      <c r="Q27" s="218"/>
      <c r="R27" s="206"/>
    </row>
    <row r="28" spans="2:19" ht="15.95" hidden="1" customHeight="1">
      <c r="B28" s="713">
        <v>10</v>
      </c>
      <c r="C28" s="108">
        <v>41643</v>
      </c>
      <c r="D28" s="3" t="s">
        <v>146</v>
      </c>
      <c r="E28" s="46" t="s">
        <v>139</v>
      </c>
      <c r="F28" s="169">
        <v>2</v>
      </c>
      <c r="G28" s="366"/>
      <c r="H28" s="169">
        <f t="shared" si="3"/>
        <v>0</v>
      </c>
      <c r="I28" s="203">
        <f t="shared" si="4"/>
        <v>0</v>
      </c>
      <c r="J28" s="169" t="s">
        <v>70</v>
      </c>
      <c r="K28" s="203">
        <v>25000</v>
      </c>
      <c r="L28" s="201">
        <v>2</v>
      </c>
      <c r="M28" s="203">
        <f t="shared" si="0"/>
        <v>20000</v>
      </c>
      <c r="N28" s="201">
        <v>3</v>
      </c>
      <c r="O28" s="203">
        <f t="shared" si="1"/>
        <v>45000</v>
      </c>
      <c r="P28" s="138">
        <f t="shared" si="2"/>
        <v>90000</v>
      </c>
      <c r="Q28" s="218"/>
      <c r="R28" s="131"/>
    </row>
    <row r="29" spans="2:19" s="31" customFormat="1" ht="15.95" hidden="1" customHeight="1">
      <c r="B29" s="3158">
        <v>11</v>
      </c>
      <c r="C29" s="104">
        <v>41644</v>
      </c>
      <c r="D29" s="27" t="s">
        <v>65</v>
      </c>
      <c r="E29" s="169"/>
      <c r="F29" s="169"/>
      <c r="G29" s="366"/>
      <c r="H29" s="169">
        <f>F29*G29</f>
        <v>0</v>
      </c>
      <c r="I29" s="203">
        <f>H29*500</f>
        <v>0</v>
      </c>
      <c r="J29" s="167"/>
      <c r="K29" s="203"/>
      <c r="L29" s="130"/>
      <c r="M29" s="204">
        <f>L29*10000</f>
        <v>0</v>
      </c>
      <c r="N29" s="130"/>
      <c r="O29" s="204">
        <f>N29*15000</f>
        <v>0</v>
      </c>
      <c r="P29" s="38">
        <f>M29+K29+I29+O29</f>
        <v>0</v>
      </c>
      <c r="Q29" s="220"/>
      <c r="R29" s="39"/>
    </row>
    <row r="30" spans="2:19" s="31" customFormat="1" ht="15.95" hidden="1" customHeight="1">
      <c r="B30" s="3160"/>
      <c r="C30" s="104">
        <v>41644</v>
      </c>
      <c r="D30" s="27" t="s">
        <v>130</v>
      </c>
      <c r="E30" s="46" t="s">
        <v>39</v>
      </c>
      <c r="F30" s="46">
        <v>1</v>
      </c>
      <c r="G30" s="367">
        <v>150</v>
      </c>
      <c r="H30" s="169">
        <f t="shared" si="3"/>
        <v>150</v>
      </c>
      <c r="I30" s="203">
        <f t="shared" si="4"/>
        <v>75000</v>
      </c>
      <c r="J30" s="167"/>
      <c r="K30" s="203"/>
      <c r="L30" s="130">
        <v>10</v>
      </c>
      <c r="M30" s="204">
        <f t="shared" si="0"/>
        <v>100000</v>
      </c>
      <c r="N30" s="130"/>
      <c r="O30" s="204">
        <f t="shared" si="1"/>
        <v>0</v>
      </c>
      <c r="P30" s="38">
        <f t="shared" si="2"/>
        <v>175000</v>
      </c>
      <c r="Q30" s="220"/>
      <c r="R30" s="39"/>
    </row>
    <row r="31" spans="2:19" ht="15.95" hidden="1" customHeight="1">
      <c r="B31" s="3153">
        <v>12</v>
      </c>
      <c r="C31" s="108">
        <v>41645</v>
      </c>
      <c r="D31" s="3" t="s">
        <v>43</v>
      </c>
      <c r="E31" s="169" t="s">
        <v>9</v>
      </c>
      <c r="F31" s="169">
        <v>1</v>
      </c>
      <c r="G31" s="366">
        <v>120</v>
      </c>
      <c r="H31" s="169">
        <f t="shared" si="3"/>
        <v>120</v>
      </c>
      <c r="I31" s="203">
        <f t="shared" si="4"/>
        <v>60000</v>
      </c>
      <c r="J31" s="167"/>
      <c r="K31" s="203"/>
      <c r="L31" s="130">
        <v>3</v>
      </c>
      <c r="M31" s="204">
        <f t="shared" si="0"/>
        <v>30000</v>
      </c>
      <c r="N31" s="130">
        <v>1</v>
      </c>
      <c r="O31" s="204">
        <f t="shared" si="1"/>
        <v>15000</v>
      </c>
      <c r="P31" s="138">
        <f t="shared" si="2"/>
        <v>105000</v>
      </c>
      <c r="Q31" s="218"/>
      <c r="R31" s="94"/>
    </row>
    <row r="32" spans="2:19" ht="15.95" hidden="1" customHeight="1">
      <c r="B32" s="3154"/>
      <c r="C32" s="108">
        <v>41645</v>
      </c>
      <c r="D32" s="27" t="s">
        <v>65</v>
      </c>
      <c r="E32" s="169"/>
      <c r="F32" s="169"/>
      <c r="G32" s="366"/>
      <c r="H32" s="169">
        <f t="shared" si="3"/>
        <v>0</v>
      </c>
      <c r="I32" s="203">
        <f t="shared" si="4"/>
        <v>0</v>
      </c>
      <c r="J32" s="167"/>
      <c r="K32" s="203"/>
      <c r="L32" s="130">
        <v>3</v>
      </c>
      <c r="M32" s="204">
        <f>L32*10000</f>
        <v>30000</v>
      </c>
      <c r="N32" s="130">
        <v>1</v>
      </c>
      <c r="O32" s="204">
        <f>N32*15000</f>
        <v>15000</v>
      </c>
      <c r="P32" s="138">
        <f>M32+K32+I32+O32</f>
        <v>45000</v>
      </c>
      <c r="Q32" s="218"/>
      <c r="R32" s="94"/>
    </row>
    <row r="33" spans="2:18" ht="15.95" hidden="1" customHeight="1">
      <c r="B33" s="3153">
        <v>13</v>
      </c>
      <c r="C33" s="108">
        <v>41646</v>
      </c>
      <c r="D33" s="3" t="s">
        <v>43</v>
      </c>
      <c r="E33" s="169" t="s">
        <v>9</v>
      </c>
      <c r="F33" s="169">
        <v>1</v>
      </c>
      <c r="G33" s="366">
        <v>120</v>
      </c>
      <c r="H33" s="169">
        <f t="shared" si="3"/>
        <v>120</v>
      </c>
      <c r="I33" s="203">
        <f t="shared" si="4"/>
        <v>60000</v>
      </c>
      <c r="J33" s="167"/>
      <c r="K33" s="203"/>
      <c r="L33" s="130">
        <v>1.5</v>
      </c>
      <c r="M33" s="204">
        <f t="shared" si="0"/>
        <v>15000</v>
      </c>
      <c r="N33" s="130"/>
      <c r="O33" s="204">
        <f t="shared" si="1"/>
        <v>0</v>
      </c>
      <c r="P33" s="138">
        <f t="shared" si="2"/>
        <v>75000</v>
      </c>
      <c r="Q33" s="3168">
        <v>35000</v>
      </c>
      <c r="R33" s="3169" t="s">
        <v>251</v>
      </c>
    </row>
    <row r="34" spans="2:18" ht="15.95" hidden="1" customHeight="1">
      <c r="B34" s="3154"/>
      <c r="C34" s="108">
        <v>41646</v>
      </c>
      <c r="D34" s="27" t="s">
        <v>130</v>
      </c>
      <c r="E34" s="46" t="s">
        <v>39</v>
      </c>
      <c r="F34" s="46">
        <v>1</v>
      </c>
      <c r="G34" s="367">
        <v>150</v>
      </c>
      <c r="H34" s="169">
        <f t="shared" si="3"/>
        <v>150</v>
      </c>
      <c r="I34" s="203">
        <f t="shared" si="4"/>
        <v>75000</v>
      </c>
      <c r="J34" s="167"/>
      <c r="K34" s="203"/>
      <c r="L34" s="130">
        <v>3</v>
      </c>
      <c r="M34" s="204">
        <f>L34*10000</f>
        <v>30000</v>
      </c>
      <c r="N34" s="130"/>
      <c r="O34" s="204">
        <f>N34*15000</f>
        <v>0</v>
      </c>
      <c r="P34" s="138">
        <f>M34+K34+I34+O34</f>
        <v>105000</v>
      </c>
      <c r="Q34" s="3165"/>
      <c r="R34" s="3167"/>
    </row>
    <row r="35" spans="2:18" ht="15.95" hidden="1" customHeight="1">
      <c r="B35" s="3153">
        <v>14</v>
      </c>
      <c r="C35" s="108">
        <v>41647</v>
      </c>
      <c r="D35" s="3" t="s">
        <v>43</v>
      </c>
      <c r="E35" s="169" t="s">
        <v>9</v>
      </c>
      <c r="F35" s="169">
        <v>1</v>
      </c>
      <c r="G35" s="366">
        <v>120</v>
      </c>
      <c r="H35" s="46">
        <f t="shared" si="3"/>
        <v>120</v>
      </c>
      <c r="I35" s="203">
        <f t="shared" si="4"/>
        <v>60000</v>
      </c>
      <c r="J35" s="169"/>
      <c r="K35" s="203"/>
      <c r="L35" s="130">
        <v>3</v>
      </c>
      <c r="M35" s="204">
        <f t="shared" si="0"/>
        <v>30000</v>
      </c>
      <c r="N35" s="130">
        <v>2</v>
      </c>
      <c r="O35" s="204">
        <f t="shared" si="1"/>
        <v>30000</v>
      </c>
      <c r="P35" s="138">
        <f t="shared" si="2"/>
        <v>120000</v>
      </c>
      <c r="Q35" s="3168">
        <v>35000</v>
      </c>
      <c r="R35" s="3169" t="s">
        <v>251</v>
      </c>
    </row>
    <row r="36" spans="2:18" ht="15.95" hidden="1" customHeight="1">
      <c r="B36" s="3154"/>
      <c r="C36" s="108">
        <v>41647</v>
      </c>
      <c r="D36" s="27" t="s">
        <v>130</v>
      </c>
      <c r="E36" s="46" t="s">
        <v>39</v>
      </c>
      <c r="F36" s="46">
        <v>1</v>
      </c>
      <c r="G36" s="367">
        <v>150</v>
      </c>
      <c r="H36" s="46">
        <f t="shared" si="3"/>
        <v>150</v>
      </c>
      <c r="I36" s="203">
        <f t="shared" si="4"/>
        <v>75000</v>
      </c>
      <c r="J36" s="169"/>
      <c r="K36" s="203"/>
      <c r="L36" s="130">
        <v>5.5</v>
      </c>
      <c r="M36" s="204">
        <f>L36*10000</f>
        <v>55000</v>
      </c>
      <c r="N36" s="130"/>
      <c r="O36" s="204">
        <f>N36*15000</f>
        <v>0</v>
      </c>
      <c r="P36" s="138">
        <f>M36+K36+I36+O36</f>
        <v>130000</v>
      </c>
      <c r="Q36" s="3165"/>
      <c r="R36" s="3167"/>
    </row>
    <row r="37" spans="2:18" ht="15.95" hidden="1" customHeight="1">
      <c r="B37" s="3153">
        <v>15</v>
      </c>
      <c r="C37" s="108">
        <v>41648</v>
      </c>
      <c r="D37" s="3" t="s">
        <v>147</v>
      </c>
      <c r="E37" s="46" t="s">
        <v>39</v>
      </c>
      <c r="F37" s="46">
        <v>1</v>
      </c>
      <c r="G37" s="367"/>
      <c r="H37" s="169">
        <f>F37*G37</f>
        <v>0</v>
      </c>
      <c r="I37" s="203">
        <f>H37*500</f>
        <v>0</v>
      </c>
      <c r="J37" s="169"/>
      <c r="K37" s="203">
        <f>F37*7500</f>
        <v>7500</v>
      </c>
      <c r="L37" s="130"/>
      <c r="M37" s="204">
        <f t="shared" si="0"/>
        <v>0</v>
      </c>
      <c r="N37" s="130"/>
      <c r="O37" s="204">
        <f t="shared" si="1"/>
        <v>0</v>
      </c>
      <c r="P37" s="138">
        <f t="shared" si="2"/>
        <v>7500</v>
      </c>
      <c r="Q37" s="218"/>
      <c r="R37" s="94"/>
    </row>
    <row r="38" spans="2:18" ht="15.95" hidden="1" customHeight="1">
      <c r="B38" s="3154"/>
      <c r="C38" s="108">
        <v>41648</v>
      </c>
      <c r="D38" s="3" t="s">
        <v>162</v>
      </c>
      <c r="E38" s="169" t="s">
        <v>39</v>
      </c>
      <c r="F38" s="169">
        <v>4</v>
      </c>
      <c r="G38" s="366"/>
      <c r="H38" s="169">
        <f t="shared" si="3"/>
        <v>0</v>
      </c>
      <c r="I38" s="203">
        <f t="shared" si="4"/>
        <v>0</v>
      </c>
      <c r="J38" s="167"/>
      <c r="K38" s="203">
        <f>F38*10000</f>
        <v>40000</v>
      </c>
      <c r="L38" s="130">
        <v>5</v>
      </c>
      <c r="M38" s="204">
        <f>L38*10000</f>
        <v>50000</v>
      </c>
      <c r="N38" s="130"/>
      <c r="O38" s="204">
        <f>N38*15000</f>
        <v>0</v>
      </c>
      <c r="P38" s="138">
        <f>M38+K38+I38+O38</f>
        <v>90000</v>
      </c>
      <c r="Q38" s="218"/>
      <c r="R38" s="94"/>
    </row>
    <row r="39" spans="2:18" ht="15.95" hidden="1" customHeight="1">
      <c r="B39" s="713">
        <v>16</v>
      </c>
      <c r="C39" s="108">
        <v>41649</v>
      </c>
      <c r="D39" s="3" t="s">
        <v>162</v>
      </c>
      <c r="E39" s="169" t="s">
        <v>39</v>
      </c>
      <c r="F39" s="169">
        <v>4</v>
      </c>
      <c r="G39" s="366"/>
      <c r="H39" s="169">
        <f t="shared" si="3"/>
        <v>0</v>
      </c>
      <c r="I39" s="203">
        <f t="shared" si="4"/>
        <v>0</v>
      </c>
      <c r="J39" s="167"/>
      <c r="K39" s="203">
        <f>F39*10000</f>
        <v>40000</v>
      </c>
      <c r="L39" s="130">
        <v>3</v>
      </c>
      <c r="M39" s="204">
        <f t="shared" si="0"/>
        <v>30000</v>
      </c>
      <c r="N39" s="130"/>
      <c r="O39" s="203">
        <f t="shared" si="1"/>
        <v>0</v>
      </c>
      <c r="P39" s="138">
        <f t="shared" si="2"/>
        <v>70000</v>
      </c>
      <c r="Q39" s="203"/>
      <c r="R39" s="206"/>
    </row>
    <row r="40" spans="2:18" ht="15.95" hidden="1" customHeight="1">
      <c r="B40" s="713">
        <v>17</v>
      </c>
      <c r="C40" s="108">
        <v>41650</v>
      </c>
      <c r="D40" s="3" t="s">
        <v>162</v>
      </c>
      <c r="E40" s="169" t="s">
        <v>39</v>
      </c>
      <c r="F40" s="169">
        <v>1</v>
      </c>
      <c r="G40" s="366"/>
      <c r="H40" s="169">
        <f t="shared" si="3"/>
        <v>0</v>
      </c>
      <c r="I40" s="203">
        <f t="shared" si="4"/>
        <v>0</v>
      </c>
      <c r="J40" s="167"/>
      <c r="K40" s="203">
        <f>F40*10000</f>
        <v>10000</v>
      </c>
      <c r="L40" s="130">
        <v>2</v>
      </c>
      <c r="M40" s="204">
        <f t="shared" si="0"/>
        <v>20000</v>
      </c>
      <c r="N40" s="130"/>
      <c r="O40" s="204">
        <f t="shared" si="1"/>
        <v>0</v>
      </c>
      <c r="P40" s="138">
        <f t="shared" si="2"/>
        <v>30000</v>
      </c>
      <c r="Q40" s="204"/>
      <c r="R40" s="94"/>
    </row>
    <row r="41" spans="2:18" ht="15.95" hidden="1" customHeight="1">
      <c r="B41" s="3158">
        <v>18</v>
      </c>
      <c r="C41" s="104">
        <v>41651</v>
      </c>
      <c r="D41" s="3" t="s">
        <v>43</v>
      </c>
      <c r="E41" s="169" t="s">
        <v>9</v>
      </c>
      <c r="F41" s="169">
        <v>1</v>
      </c>
      <c r="G41" s="366">
        <v>120</v>
      </c>
      <c r="H41" s="169">
        <f t="shared" si="3"/>
        <v>120</v>
      </c>
      <c r="I41" s="203">
        <f t="shared" si="4"/>
        <v>60000</v>
      </c>
      <c r="J41" s="169"/>
      <c r="K41" s="203"/>
      <c r="L41" s="130">
        <v>3</v>
      </c>
      <c r="M41" s="204">
        <f t="shared" si="0"/>
        <v>30000</v>
      </c>
      <c r="N41" s="130">
        <v>3</v>
      </c>
      <c r="O41" s="204">
        <f t="shared" si="1"/>
        <v>45000</v>
      </c>
      <c r="P41" s="138">
        <f t="shared" si="2"/>
        <v>135000</v>
      </c>
      <c r="Q41" s="3172">
        <v>35000</v>
      </c>
      <c r="R41" s="3169" t="s">
        <v>251</v>
      </c>
    </row>
    <row r="42" spans="2:18" ht="15.95" hidden="1" customHeight="1">
      <c r="B42" s="3159"/>
      <c r="C42" s="104">
        <v>41651</v>
      </c>
      <c r="D42" s="3" t="s">
        <v>148</v>
      </c>
      <c r="E42" s="169" t="s">
        <v>9</v>
      </c>
      <c r="F42" s="169">
        <v>17</v>
      </c>
      <c r="G42" s="366"/>
      <c r="H42" s="169">
        <f t="shared" si="3"/>
        <v>0</v>
      </c>
      <c r="I42" s="203">
        <f t="shared" si="4"/>
        <v>0</v>
      </c>
      <c r="J42" s="169" t="s">
        <v>70</v>
      </c>
      <c r="K42" s="203">
        <v>35000</v>
      </c>
      <c r="L42" s="130">
        <v>8</v>
      </c>
      <c r="M42" s="204">
        <f>L42*10000</f>
        <v>80000</v>
      </c>
      <c r="N42" s="130"/>
      <c r="O42" s="204">
        <f>N42*15000</f>
        <v>0</v>
      </c>
      <c r="P42" s="138">
        <f>M42+K42+I42+O42</f>
        <v>115000</v>
      </c>
      <c r="Q42" s="3173"/>
      <c r="R42" s="3171"/>
    </row>
    <row r="43" spans="2:18" ht="15.95" hidden="1" customHeight="1">
      <c r="B43" s="3160"/>
      <c r="C43" s="104">
        <v>41651</v>
      </c>
      <c r="D43" s="3" t="s">
        <v>65</v>
      </c>
      <c r="E43" s="169"/>
      <c r="F43" s="169"/>
      <c r="G43" s="366"/>
      <c r="H43" s="169">
        <f t="shared" ref="H43:H61" si="5">F43*G43</f>
        <v>0</v>
      </c>
      <c r="I43" s="203">
        <f t="shared" ref="I43:I61" si="6">H43*500</f>
        <v>0</v>
      </c>
      <c r="J43" s="169"/>
      <c r="K43" s="203"/>
      <c r="L43" s="130">
        <v>3</v>
      </c>
      <c r="M43" s="204">
        <f>L43*10000</f>
        <v>30000</v>
      </c>
      <c r="N43" s="130">
        <v>1</v>
      </c>
      <c r="O43" s="204">
        <f>N43*15000</f>
        <v>15000</v>
      </c>
      <c r="P43" s="138">
        <f>M43+K43+I43+O43</f>
        <v>45000</v>
      </c>
      <c r="Q43" s="3174"/>
      <c r="R43" s="3167"/>
    </row>
    <row r="44" spans="2:18" ht="15.95" hidden="1" customHeight="1">
      <c r="B44" s="3153">
        <v>19</v>
      </c>
      <c r="C44" s="108">
        <v>41652</v>
      </c>
      <c r="D44" s="3" t="s">
        <v>162</v>
      </c>
      <c r="E44" s="169" t="s">
        <v>39</v>
      </c>
      <c r="F44" s="169">
        <v>1</v>
      </c>
      <c r="G44" s="366"/>
      <c r="H44" s="169">
        <f t="shared" si="5"/>
        <v>0</v>
      </c>
      <c r="I44" s="203">
        <f t="shared" si="6"/>
        <v>0</v>
      </c>
      <c r="J44" s="167"/>
      <c r="K44" s="203">
        <f>F44*10000</f>
        <v>10000</v>
      </c>
      <c r="L44" s="130"/>
      <c r="M44" s="204">
        <f t="shared" si="0"/>
        <v>0</v>
      </c>
      <c r="N44" s="130"/>
      <c r="O44" s="204">
        <f t="shared" si="1"/>
        <v>0</v>
      </c>
      <c r="P44" s="138">
        <f t="shared" si="2"/>
        <v>10000</v>
      </c>
      <c r="Q44" s="220"/>
      <c r="R44" s="206"/>
    </row>
    <row r="45" spans="2:18" ht="15.95" hidden="1" customHeight="1">
      <c r="B45" s="3155"/>
      <c r="C45" s="108">
        <v>41652</v>
      </c>
      <c r="D45" s="3" t="s">
        <v>43</v>
      </c>
      <c r="E45" s="169" t="s">
        <v>9</v>
      </c>
      <c r="F45" s="169">
        <v>1</v>
      </c>
      <c r="G45" s="366">
        <v>120</v>
      </c>
      <c r="H45" s="169">
        <f t="shared" si="5"/>
        <v>120</v>
      </c>
      <c r="I45" s="203">
        <f t="shared" si="6"/>
        <v>60000</v>
      </c>
      <c r="J45" s="167"/>
      <c r="K45" s="203"/>
      <c r="L45" s="130">
        <v>4.5</v>
      </c>
      <c r="M45" s="204">
        <f>L45*10000</f>
        <v>45000</v>
      </c>
      <c r="N45" s="130"/>
      <c r="O45" s="204">
        <f>N45*15000</f>
        <v>0</v>
      </c>
      <c r="P45" s="138">
        <f>M45+K45+I45+O45</f>
        <v>105000</v>
      </c>
      <c r="Q45" s="220"/>
      <c r="R45" s="206"/>
    </row>
    <row r="46" spans="2:18" ht="15.95" hidden="1" customHeight="1">
      <c r="B46" s="3154"/>
      <c r="C46" s="108">
        <v>41652</v>
      </c>
      <c r="D46" s="3" t="s">
        <v>65</v>
      </c>
      <c r="E46" s="169"/>
      <c r="F46" s="169"/>
      <c r="G46" s="366"/>
      <c r="H46" s="169">
        <f t="shared" si="5"/>
        <v>0</v>
      </c>
      <c r="I46" s="203">
        <f t="shared" si="6"/>
        <v>0</v>
      </c>
      <c r="J46" s="169"/>
      <c r="K46" s="203"/>
      <c r="L46" s="130">
        <v>1</v>
      </c>
      <c r="M46" s="204">
        <f>L46*10000</f>
        <v>10000</v>
      </c>
      <c r="N46" s="130">
        <v>3</v>
      </c>
      <c r="O46" s="204">
        <f>N46*15000</f>
        <v>45000</v>
      </c>
      <c r="P46" s="138">
        <f>M46+K46+I46+O46</f>
        <v>55000</v>
      </c>
      <c r="Q46" s="220"/>
      <c r="R46" s="206"/>
    </row>
    <row r="47" spans="2:18" ht="15.95" hidden="1" customHeight="1">
      <c r="B47" s="713">
        <v>20</v>
      </c>
      <c r="C47" s="108">
        <v>41653</v>
      </c>
      <c r="D47" s="3" t="s">
        <v>52</v>
      </c>
      <c r="E47" s="169"/>
      <c r="F47" s="169"/>
      <c r="G47" s="366"/>
      <c r="H47" s="169">
        <f t="shared" si="5"/>
        <v>0</v>
      </c>
      <c r="I47" s="203">
        <f t="shared" si="6"/>
        <v>0</v>
      </c>
      <c r="J47" s="169"/>
      <c r="K47" s="203"/>
      <c r="L47" s="201"/>
      <c r="M47" s="203">
        <f t="shared" si="0"/>
        <v>0</v>
      </c>
      <c r="N47" s="201"/>
      <c r="O47" s="203">
        <f t="shared" si="1"/>
        <v>0</v>
      </c>
      <c r="P47" s="138">
        <f t="shared" si="2"/>
        <v>0</v>
      </c>
      <c r="Q47" s="203"/>
      <c r="R47" s="206"/>
    </row>
    <row r="48" spans="2:18" ht="15.95" hidden="1" customHeight="1">
      <c r="B48" s="3153">
        <v>21</v>
      </c>
      <c r="C48" s="108">
        <v>41654</v>
      </c>
      <c r="D48" s="3" t="s">
        <v>162</v>
      </c>
      <c r="E48" s="169" t="s">
        <v>39</v>
      </c>
      <c r="F48" s="169">
        <v>1</v>
      </c>
      <c r="G48" s="366"/>
      <c r="H48" s="169">
        <f t="shared" si="5"/>
        <v>0</v>
      </c>
      <c r="I48" s="203">
        <f t="shared" si="6"/>
        <v>0</v>
      </c>
      <c r="J48" s="167"/>
      <c r="K48" s="203">
        <f>F48*10000</f>
        <v>10000</v>
      </c>
      <c r="L48" s="201"/>
      <c r="M48" s="203">
        <f t="shared" si="0"/>
        <v>0</v>
      </c>
      <c r="N48" s="201"/>
      <c r="O48" s="203">
        <f t="shared" si="1"/>
        <v>0</v>
      </c>
      <c r="P48" s="138">
        <f t="shared" si="2"/>
        <v>10000</v>
      </c>
      <c r="Q48" s="203"/>
      <c r="R48" s="206"/>
    </row>
    <row r="49" spans="2:18" ht="15.95" hidden="1" customHeight="1">
      <c r="B49" s="3155"/>
      <c r="C49" s="108">
        <v>41654</v>
      </c>
      <c r="D49" s="3" t="s">
        <v>65</v>
      </c>
      <c r="E49" s="169"/>
      <c r="F49" s="169"/>
      <c r="G49" s="366"/>
      <c r="H49" s="169">
        <f t="shared" si="5"/>
        <v>0</v>
      </c>
      <c r="I49" s="203">
        <f t="shared" si="6"/>
        <v>0</v>
      </c>
      <c r="J49" s="169"/>
      <c r="K49" s="203"/>
      <c r="L49" s="201">
        <v>2</v>
      </c>
      <c r="M49" s="203">
        <f t="shared" si="0"/>
        <v>20000</v>
      </c>
      <c r="N49" s="201"/>
      <c r="O49" s="203">
        <f t="shared" si="1"/>
        <v>0</v>
      </c>
      <c r="P49" s="138">
        <f t="shared" si="2"/>
        <v>20000</v>
      </c>
      <c r="Q49" s="203"/>
      <c r="R49" s="206"/>
    </row>
    <row r="50" spans="2:18" ht="15.95" hidden="1" customHeight="1">
      <c r="B50" s="3154"/>
      <c r="C50" s="108">
        <v>41654</v>
      </c>
      <c r="D50" s="27" t="s">
        <v>130</v>
      </c>
      <c r="E50" s="46" t="s">
        <v>39</v>
      </c>
      <c r="F50" s="46">
        <v>1</v>
      </c>
      <c r="G50" s="367">
        <v>150</v>
      </c>
      <c r="H50" s="169">
        <f t="shared" si="5"/>
        <v>150</v>
      </c>
      <c r="I50" s="203">
        <f t="shared" si="6"/>
        <v>75000</v>
      </c>
      <c r="J50" s="169"/>
      <c r="K50" s="203"/>
      <c r="L50" s="201">
        <v>5</v>
      </c>
      <c r="M50" s="203">
        <f>L50*10000</f>
        <v>50000</v>
      </c>
      <c r="N50" s="201">
        <v>2</v>
      </c>
      <c r="O50" s="203">
        <f>N50*15000</f>
        <v>30000</v>
      </c>
      <c r="P50" s="138">
        <f>M50+K50+I50+O50</f>
        <v>155000</v>
      </c>
      <c r="Q50" s="203"/>
      <c r="R50" s="206"/>
    </row>
    <row r="51" spans="2:18" ht="15.95" hidden="1" customHeight="1">
      <c r="B51" s="3153">
        <v>22</v>
      </c>
      <c r="C51" s="108">
        <v>41655</v>
      </c>
      <c r="D51" s="3" t="s">
        <v>43</v>
      </c>
      <c r="E51" s="169" t="s">
        <v>9</v>
      </c>
      <c r="F51" s="169">
        <v>1</v>
      </c>
      <c r="G51" s="366">
        <v>120</v>
      </c>
      <c r="H51" s="169">
        <f t="shared" si="5"/>
        <v>120</v>
      </c>
      <c r="I51" s="203">
        <f t="shared" si="6"/>
        <v>60000</v>
      </c>
      <c r="J51" s="169"/>
      <c r="K51" s="203"/>
      <c r="L51" s="201">
        <v>3</v>
      </c>
      <c r="M51" s="203">
        <f t="shared" si="0"/>
        <v>30000</v>
      </c>
      <c r="N51" s="201"/>
      <c r="O51" s="203">
        <f t="shared" si="1"/>
        <v>0</v>
      </c>
      <c r="P51" s="138">
        <f t="shared" si="2"/>
        <v>90000</v>
      </c>
      <c r="Q51" s="3168">
        <v>35000</v>
      </c>
      <c r="R51" s="3169" t="s">
        <v>251</v>
      </c>
    </row>
    <row r="52" spans="2:18" ht="15.95" hidden="1" customHeight="1">
      <c r="B52" s="3154"/>
      <c r="C52" s="108">
        <v>41655</v>
      </c>
      <c r="D52" s="27" t="s">
        <v>130</v>
      </c>
      <c r="E52" s="46" t="s">
        <v>39</v>
      </c>
      <c r="F52" s="46">
        <v>1</v>
      </c>
      <c r="G52" s="367">
        <v>150</v>
      </c>
      <c r="H52" s="169">
        <f t="shared" si="5"/>
        <v>150</v>
      </c>
      <c r="I52" s="203">
        <f t="shared" si="6"/>
        <v>75000</v>
      </c>
      <c r="J52" s="169"/>
      <c r="K52" s="203"/>
      <c r="L52" s="201">
        <v>3</v>
      </c>
      <c r="M52" s="203">
        <f>L52*10000</f>
        <v>30000</v>
      </c>
      <c r="N52" s="201"/>
      <c r="O52" s="203">
        <f>N52*15000</f>
        <v>0</v>
      </c>
      <c r="P52" s="138">
        <f>M52+K52+I52+O52</f>
        <v>105000</v>
      </c>
      <c r="Q52" s="3165"/>
      <c r="R52" s="3167"/>
    </row>
    <row r="53" spans="2:18" ht="15.95" hidden="1" customHeight="1">
      <c r="B53" s="3153">
        <v>23</v>
      </c>
      <c r="C53" s="108">
        <v>41656</v>
      </c>
      <c r="D53" s="3" t="s">
        <v>133</v>
      </c>
      <c r="E53" s="169"/>
      <c r="F53" s="169"/>
      <c r="G53" s="366"/>
      <c r="H53" s="169">
        <f t="shared" si="5"/>
        <v>0</v>
      </c>
      <c r="I53" s="203">
        <f t="shared" si="6"/>
        <v>0</v>
      </c>
      <c r="J53" s="169"/>
      <c r="K53" s="203"/>
      <c r="L53" s="201"/>
      <c r="M53" s="203">
        <f t="shared" si="0"/>
        <v>0</v>
      </c>
      <c r="N53" s="201"/>
      <c r="O53" s="203">
        <f t="shared" si="1"/>
        <v>0</v>
      </c>
      <c r="P53" s="138">
        <f t="shared" si="2"/>
        <v>0</v>
      </c>
      <c r="Q53" s="203"/>
      <c r="R53" s="206"/>
    </row>
    <row r="54" spans="2:18" ht="15.95" hidden="1" customHeight="1">
      <c r="B54" s="3154"/>
      <c r="C54" s="108">
        <v>41656</v>
      </c>
      <c r="D54" s="27" t="s">
        <v>129</v>
      </c>
      <c r="E54" s="46" t="s">
        <v>39</v>
      </c>
      <c r="F54" s="46">
        <v>1</v>
      </c>
      <c r="G54" s="367">
        <v>150</v>
      </c>
      <c r="H54" s="169">
        <f t="shared" si="5"/>
        <v>150</v>
      </c>
      <c r="I54" s="203">
        <f t="shared" si="6"/>
        <v>75000</v>
      </c>
      <c r="J54" s="169"/>
      <c r="K54" s="203"/>
      <c r="L54" s="201">
        <v>6</v>
      </c>
      <c r="M54" s="203">
        <f>L54*10000</f>
        <v>60000</v>
      </c>
      <c r="N54" s="201"/>
      <c r="O54" s="203">
        <f>N54*15000</f>
        <v>0</v>
      </c>
      <c r="P54" s="138">
        <f>M54+K54+I54+O54</f>
        <v>135000</v>
      </c>
      <c r="Q54" s="203"/>
      <c r="R54" s="206"/>
    </row>
    <row r="55" spans="2:18" ht="15.95" hidden="1" customHeight="1">
      <c r="B55" s="3153">
        <v>24</v>
      </c>
      <c r="C55" s="108">
        <v>41657</v>
      </c>
      <c r="D55" s="3" t="s">
        <v>43</v>
      </c>
      <c r="E55" s="169" t="s">
        <v>9</v>
      </c>
      <c r="F55" s="169">
        <v>1</v>
      </c>
      <c r="G55" s="366">
        <v>120</v>
      </c>
      <c r="H55" s="169">
        <f t="shared" si="5"/>
        <v>120</v>
      </c>
      <c r="I55" s="203">
        <f t="shared" si="6"/>
        <v>60000</v>
      </c>
      <c r="J55" s="169"/>
      <c r="K55" s="203"/>
      <c r="L55" s="109">
        <v>3</v>
      </c>
      <c r="M55" s="218">
        <f t="shared" si="0"/>
        <v>30000</v>
      </c>
      <c r="N55" s="109">
        <v>0.5</v>
      </c>
      <c r="O55" s="218">
        <f t="shared" si="1"/>
        <v>7500</v>
      </c>
      <c r="P55" s="362">
        <f t="shared" si="2"/>
        <v>97500</v>
      </c>
      <c r="Q55" s="3168">
        <v>35000</v>
      </c>
      <c r="R55" s="3169" t="s">
        <v>251</v>
      </c>
    </row>
    <row r="56" spans="2:18" ht="15.95" hidden="1" customHeight="1">
      <c r="B56" s="3154"/>
      <c r="C56" s="108">
        <v>41657</v>
      </c>
      <c r="D56" s="27" t="s">
        <v>130</v>
      </c>
      <c r="E56" s="46" t="s">
        <v>39</v>
      </c>
      <c r="F56" s="46">
        <v>1</v>
      </c>
      <c r="G56" s="367">
        <v>150</v>
      </c>
      <c r="H56" s="169">
        <f t="shared" si="5"/>
        <v>150</v>
      </c>
      <c r="I56" s="203">
        <f t="shared" si="6"/>
        <v>75000</v>
      </c>
      <c r="J56" s="169"/>
      <c r="K56" s="203"/>
      <c r="L56" s="109">
        <v>3</v>
      </c>
      <c r="M56" s="218">
        <f>L56*10000</f>
        <v>30000</v>
      </c>
      <c r="N56" s="109"/>
      <c r="O56" s="218">
        <f>N56*15000</f>
        <v>0</v>
      </c>
      <c r="P56" s="362">
        <f>M56+K56+I56+O56</f>
        <v>105000</v>
      </c>
      <c r="Q56" s="3165"/>
      <c r="R56" s="3167"/>
    </row>
    <row r="57" spans="2:18" ht="15.95" hidden="1" customHeight="1">
      <c r="B57" s="140">
        <v>25</v>
      </c>
      <c r="C57" s="104">
        <v>41658</v>
      </c>
      <c r="D57" s="3" t="s">
        <v>162</v>
      </c>
      <c r="E57" s="169" t="s">
        <v>39</v>
      </c>
      <c r="F57" s="169">
        <v>3</v>
      </c>
      <c r="G57" s="366"/>
      <c r="H57" s="169">
        <f t="shared" si="5"/>
        <v>0</v>
      </c>
      <c r="I57" s="203">
        <f t="shared" si="6"/>
        <v>0</v>
      </c>
      <c r="J57" s="167"/>
      <c r="K57" s="203">
        <f>F57*10000</f>
        <v>30000</v>
      </c>
      <c r="L57" s="158">
        <v>2</v>
      </c>
      <c r="M57" s="220">
        <f t="shared" si="0"/>
        <v>20000</v>
      </c>
      <c r="N57" s="158"/>
      <c r="O57" s="220">
        <f t="shared" si="1"/>
        <v>0</v>
      </c>
      <c r="P57" s="363">
        <f t="shared" si="2"/>
        <v>50000</v>
      </c>
      <c r="Q57" s="220"/>
      <c r="R57" s="221"/>
    </row>
    <row r="58" spans="2:18" ht="15.95" hidden="1" customHeight="1">
      <c r="B58" s="3153">
        <v>26</v>
      </c>
      <c r="C58" s="108">
        <v>41659</v>
      </c>
      <c r="D58" s="3" t="s">
        <v>43</v>
      </c>
      <c r="E58" s="169" t="s">
        <v>9</v>
      </c>
      <c r="F58" s="169">
        <v>1</v>
      </c>
      <c r="G58" s="366">
        <v>120</v>
      </c>
      <c r="H58" s="46">
        <f t="shared" si="5"/>
        <v>120</v>
      </c>
      <c r="I58" s="204">
        <f t="shared" si="6"/>
        <v>60000</v>
      </c>
      <c r="J58" s="46"/>
      <c r="K58" s="204"/>
      <c r="L58" s="123">
        <v>1.5</v>
      </c>
      <c r="M58" s="103">
        <f t="shared" si="0"/>
        <v>15000</v>
      </c>
      <c r="N58" s="123"/>
      <c r="O58" s="103">
        <f t="shared" si="1"/>
        <v>0</v>
      </c>
      <c r="P58" s="305">
        <f t="shared" si="2"/>
        <v>75000</v>
      </c>
      <c r="Q58" s="3168">
        <v>35000</v>
      </c>
      <c r="R58" s="3169" t="s">
        <v>251</v>
      </c>
    </row>
    <row r="59" spans="2:18" ht="15.95" hidden="1" customHeight="1">
      <c r="B59" s="3154"/>
      <c r="C59" s="108">
        <v>41659</v>
      </c>
      <c r="D59" s="27" t="s">
        <v>129</v>
      </c>
      <c r="E59" s="46" t="s">
        <v>39</v>
      </c>
      <c r="F59" s="46">
        <v>1</v>
      </c>
      <c r="G59" s="367">
        <v>150</v>
      </c>
      <c r="H59" s="46">
        <f t="shared" si="5"/>
        <v>150</v>
      </c>
      <c r="I59" s="204">
        <f t="shared" si="6"/>
        <v>75000</v>
      </c>
      <c r="J59" s="46"/>
      <c r="K59" s="204"/>
      <c r="L59" s="123">
        <v>3</v>
      </c>
      <c r="M59" s="103">
        <f>L59*10000</f>
        <v>30000</v>
      </c>
      <c r="N59" s="123"/>
      <c r="O59" s="103">
        <f>N59*15000</f>
        <v>0</v>
      </c>
      <c r="P59" s="305">
        <f>M59+K59+I59+O59</f>
        <v>105000</v>
      </c>
      <c r="Q59" s="3165"/>
      <c r="R59" s="3167"/>
    </row>
    <row r="60" spans="2:18" ht="15.95" hidden="1" customHeight="1">
      <c r="B60" s="3153">
        <v>27</v>
      </c>
      <c r="C60" s="108">
        <v>41660</v>
      </c>
      <c r="D60" s="3" t="s">
        <v>43</v>
      </c>
      <c r="E60" s="169" t="s">
        <v>9</v>
      </c>
      <c r="F60" s="169">
        <v>1</v>
      </c>
      <c r="G60" s="366">
        <v>120</v>
      </c>
      <c r="H60" s="46">
        <f t="shared" si="5"/>
        <v>120</v>
      </c>
      <c r="I60" s="204">
        <f t="shared" si="6"/>
        <v>60000</v>
      </c>
      <c r="J60" s="46"/>
      <c r="K60" s="204"/>
      <c r="L60" s="123"/>
      <c r="M60" s="103">
        <f t="shared" si="0"/>
        <v>0</v>
      </c>
      <c r="N60" s="123"/>
      <c r="O60" s="103">
        <f t="shared" si="1"/>
        <v>0</v>
      </c>
      <c r="P60" s="305">
        <f t="shared" si="2"/>
        <v>60000</v>
      </c>
      <c r="Q60" s="3168">
        <v>35000</v>
      </c>
      <c r="R60" s="3169" t="s">
        <v>251</v>
      </c>
    </row>
    <row r="61" spans="2:18" ht="15.95" hidden="1" customHeight="1">
      <c r="B61" s="3154"/>
      <c r="C61" s="108">
        <v>41660</v>
      </c>
      <c r="D61" s="27" t="s">
        <v>129</v>
      </c>
      <c r="E61" s="46" t="s">
        <v>39</v>
      </c>
      <c r="F61" s="46">
        <v>1</v>
      </c>
      <c r="G61" s="367">
        <v>150</v>
      </c>
      <c r="H61" s="46">
        <f t="shared" si="5"/>
        <v>150</v>
      </c>
      <c r="I61" s="204">
        <f t="shared" si="6"/>
        <v>75000</v>
      </c>
      <c r="J61" s="46"/>
      <c r="K61" s="204"/>
      <c r="L61" s="123">
        <v>6</v>
      </c>
      <c r="M61" s="103">
        <f>L61*10000</f>
        <v>60000</v>
      </c>
      <c r="N61" s="123"/>
      <c r="O61" s="103">
        <f>N61*15000</f>
        <v>0</v>
      </c>
      <c r="P61" s="305">
        <f>M61+K61+I61+O61</f>
        <v>135000</v>
      </c>
      <c r="Q61" s="3165"/>
      <c r="R61" s="3167"/>
    </row>
    <row r="62" spans="2:18" s="112" customFormat="1" ht="15.95" hidden="1" customHeight="1">
      <c r="B62" s="3153">
        <v>28</v>
      </c>
      <c r="C62" s="108">
        <v>41661</v>
      </c>
      <c r="D62" s="3" t="s">
        <v>43</v>
      </c>
      <c r="E62" s="169" t="s">
        <v>9</v>
      </c>
      <c r="F62" s="169">
        <v>1</v>
      </c>
      <c r="G62" s="366">
        <v>120</v>
      </c>
      <c r="H62" s="46">
        <f t="shared" ref="H62:H67" si="7">F62*G62</f>
        <v>120</v>
      </c>
      <c r="I62" s="204">
        <f t="shared" ref="I62:I67" si="8">H62*500</f>
        <v>60000</v>
      </c>
      <c r="J62" s="46"/>
      <c r="K62" s="204"/>
      <c r="L62" s="158">
        <v>1.5</v>
      </c>
      <c r="M62" s="220">
        <f t="shared" ref="M62:M67" si="9">L62*10000</f>
        <v>15000</v>
      </c>
      <c r="N62" s="158"/>
      <c r="O62" s="220">
        <f t="shared" ref="O62:O67" si="10">N62*15000</f>
        <v>0</v>
      </c>
      <c r="P62" s="363">
        <f t="shared" ref="P62:P67" si="11">M62+K62+I62+O62</f>
        <v>75000</v>
      </c>
      <c r="Q62" s="3168">
        <v>35000</v>
      </c>
      <c r="R62" s="3169" t="s">
        <v>251</v>
      </c>
    </row>
    <row r="63" spans="2:18" s="112" customFormat="1" ht="15.95" hidden="1" customHeight="1">
      <c r="B63" s="3154"/>
      <c r="C63" s="108">
        <v>41661</v>
      </c>
      <c r="D63" s="27" t="s">
        <v>130</v>
      </c>
      <c r="E63" s="46" t="s">
        <v>39</v>
      </c>
      <c r="F63" s="46">
        <v>1</v>
      </c>
      <c r="G63" s="367">
        <v>150</v>
      </c>
      <c r="H63" s="46">
        <f>F63*G63</f>
        <v>150</v>
      </c>
      <c r="I63" s="204">
        <f>H63*500</f>
        <v>75000</v>
      </c>
      <c r="J63" s="46"/>
      <c r="K63" s="204"/>
      <c r="L63" s="158">
        <v>5.5</v>
      </c>
      <c r="M63" s="220">
        <f>L63*10000</f>
        <v>55000</v>
      </c>
      <c r="N63" s="158"/>
      <c r="O63" s="220">
        <f>N63*15000</f>
        <v>0</v>
      </c>
      <c r="P63" s="363">
        <f>M63+K63+I63+O63</f>
        <v>130000</v>
      </c>
      <c r="Q63" s="3165"/>
      <c r="R63" s="3167"/>
    </row>
    <row r="64" spans="2:18" ht="15.95" hidden="1" customHeight="1">
      <c r="B64" s="3153">
        <v>29</v>
      </c>
      <c r="C64" s="108">
        <v>41662</v>
      </c>
      <c r="D64" s="3" t="s">
        <v>43</v>
      </c>
      <c r="E64" s="169" t="s">
        <v>9</v>
      </c>
      <c r="F64" s="169">
        <v>1</v>
      </c>
      <c r="G64" s="366">
        <v>120</v>
      </c>
      <c r="H64" s="46">
        <f t="shared" si="7"/>
        <v>120</v>
      </c>
      <c r="I64" s="204">
        <f t="shared" si="8"/>
        <v>60000</v>
      </c>
      <c r="J64" s="46"/>
      <c r="K64" s="204"/>
      <c r="L64" s="123"/>
      <c r="M64" s="103">
        <f t="shared" si="9"/>
        <v>0</v>
      </c>
      <c r="N64" s="123"/>
      <c r="O64" s="103">
        <f t="shared" si="10"/>
        <v>0</v>
      </c>
      <c r="P64" s="305">
        <f t="shared" si="11"/>
        <v>60000</v>
      </c>
      <c r="Q64" s="3168">
        <v>35000</v>
      </c>
      <c r="R64" s="3169" t="s">
        <v>251</v>
      </c>
    </row>
    <row r="65" spans="1:18" ht="15.95" hidden="1" customHeight="1">
      <c r="B65" s="3154"/>
      <c r="C65" s="108">
        <v>41662</v>
      </c>
      <c r="D65" s="27" t="s">
        <v>130</v>
      </c>
      <c r="E65" s="46" t="s">
        <v>39</v>
      </c>
      <c r="F65" s="46">
        <v>1</v>
      </c>
      <c r="G65" s="367">
        <v>150</v>
      </c>
      <c r="H65" s="46">
        <f>F65*G65</f>
        <v>150</v>
      </c>
      <c r="I65" s="204">
        <f>H65*500</f>
        <v>75000</v>
      </c>
      <c r="J65" s="46"/>
      <c r="K65" s="204"/>
      <c r="L65" s="123">
        <v>5.5</v>
      </c>
      <c r="M65" s="103">
        <f>L65*10000</f>
        <v>55000</v>
      </c>
      <c r="N65" s="123"/>
      <c r="O65" s="103">
        <f>N65*15000</f>
        <v>0</v>
      </c>
      <c r="P65" s="305">
        <f>M65+K65+I65+O65</f>
        <v>130000</v>
      </c>
      <c r="Q65" s="3165"/>
      <c r="R65" s="3167"/>
    </row>
    <row r="66" spans="1:18" ht="15.95" hidden="1" customHeight="1">
      <c r="B66" s="3153">
        <v>30</v>
      </c>
      <c r="C66" s="108">
        <v>41663</v>
      </c>
      <c r="D66" s="3" t="s">
        <v>43</v>
      </c>
      <c r="E66" s="169" t="s">
        <v>9</v>
      </c>
      <c r="F66" s="169">
        <v>1</v>
      </c>
      <c r="G66" s="366">
        <v>120</v>
      </c>
      <c r="H66" s="46">
        <f t="shared" si="7"/>
        <v>120</v>
      </c>
      <c r="I66" s="204">
        <f t="shared" si="8"/>
        <v>60000</v>
      </c>
      <c r="J66" s="46"/>
      <c r="K66" s="204"/>
      <c r="L66" s="123">
        <v>2.5</v>
      </c>
      <c r="M66" s="103">
        <f t="shared" si="9"/>
        <v>25000</v>
      </c>
      <c r="N66" s="123"/>
      <c r="O66" s="103">
        <f t="shared" si="10"/>
        <v>0</v>
      </c>
      <c r="P66" s="305">
        <f t="shared" si="11"/>
        <v>85000</v>
      </c>
      <c r="Q66" s="3168">
        <v>35000</v>
      </c>
      <c r="R66" s="3169" t="s">
        <v>251</v>
      </c>
    </row>
    <row r="67" spans="1:18" ht="15.95" hidden="1" customHeight="1">
      <c r="B67" s="3155"/>
      <c r="C67" s="108">
        <v>41663</v>
      </c>
      <c r="D67" s="27" t="s">
        <v>149</v>
      </c>
      <c r="E67" s="169" t="s">
        <v>9</v>
      </c>
      <c r="F67" s="46">
        <v>1</v>
      </c>
      <c r="G67" s="367">
        <v>30</v>
      </c>
      <c r="H67" s="46">
        <f t="shared" si="7"/>
        <v>30</v>
      </c>
      <c r="I67" s="204">
        <f t="shared" si="8"/>
        <v>15000</v>
      </c>
      <c r="J67" s="46"/>
      <c r="K67" s="204"/>
      <c r="L67" s="123">
        <v>1</v>
      </c>
      <c r="M67" s="103">
        <f t="shared" si="9"/>
        <v>10000</v>
      </c>
      <c r="N67" s="123"/>
      <c r="O67" s="103">
        <f t="shared" si="10"/>
        <v>0</v>
      </c>
      <c r="P67" s="305">
        <f t="shared" si="11"/>
        <v>25000</v>
      </c>
      <c r="Q67" s="3177"/>
      <c r="R67" s="3171"/>
    </row>
    <row r="68" spans="1:18" ht="15.95" hidden="1" customHeight="1">
      <c r="B68" s="3154"/>
      <c r="C68" s="108">
        <v>41663</v>
      </c>
      <c r="D68" s="27" t="s">
        <v>130</v>
      </c>
      <c r="E68" s="46" t="s">
        <v>39</v>
      </c>
      <c r="F68" s="46">
        <v>1</v>
      </c>
      <c r="G68" s="367">
        <v>150</v>
      </c>
      <c r="H68" s="46">
        <f>F68*G68</f>
        <v>150</v>
      </c>
      <c r="I68" s="204">
        <f>H68*500</f>
        <v>75000</v>
      </c>
      <c r="J68" s="46"/>
      <c r="K68" s="204"/>
      <c r="L68" s="123">
        <v>4</v>
      </c>
      <c r="M68" s="103">
        <f>L68*10000</f>
        <v>40000</v>
      </c>
      <c r="N68" s="123">
        <v>3</v>
      </c>
      <c r="O68" s="103">
        <f>N68*15000</f>
        <v>45000</v>
      </c>
      <c r="P68" s="305">
        <f>M68+K68+I68+O68</f>
        <v>160000</v>
      </c>
      <c r="Q68" s="3165"/>
      <c r="R68" s="3167"/>
    </row>
    <row r="69" spans="1:18" ht="15.95" hidden="1" customHeight="1">
      <c r="B69" s="3156">
        <v>31</v>
      </c>
      <c r="C69" s="108">
        <v>41664</v>
      </c>
      <c r="D69" s="3" t="s">
        <v>150</v>
      </c>
      <c r="E69" s="169" t="s">
        <v>9</v>
      </c>
      <c r="F69" s="169">
        <v>1</v>
      </c>
      <c r="G69" s="366">
        <v>120</v>
      </c>
      <c r="H69" s="169">
        <f>F69*G69</f>
        <v>120</v>
      </c>
      <c r="I69" s="203">
        <f>H69*500</f>
        <v>60000</v>
      </c>
      <c r="J69" s="169"/>
      <c r="K69" s="203"/>
      <c r="L69" s="130">
        <v>1</v>
      </c>
      <c r="M69" s="204">
        <f>L69*10000</f>
        <v>10000</v>
      </c>
      <c r="N69" s="130"/>
      <c r="O69" s="204">
        <f>N69*15000</f>
        <v>0</v>
      </c>
      <c r="P69" s="138">
        <f>M69+K69+I69+O69</f>
        <v>70000</v>
      </c>
      <c r="Q69" s="3168">
        <v>35000</v>
      </c>
      <c r="R69" s="3169" t="s">
        <v>251</v>
      </c>
    </row>
    <row r="70" spans="1:18" ht="15.95" hidden="1" customHeight="1" thickBot="1">
      <c r="B70" s="3157"/>
      <c r="C70" s="152">
        <v>41664</v>
      </c>
      <c r="D70" s="50" t="s">
        <v>130</v>
      </c>
      <c r="E70" s="56" t="s">
        <v>39</v>
      </c>
      <c r="F70" s="56">
        <v>1</v>
      </c>
      <c r="G70" s="368">
        <v>150</v>
      </c>
      <c r="H70" s="44">
        <f>F70*G70</f>
        <v>150</v>
      </c>
      <c r="I70" s="205">
        <f>H70*500</f>
        <v>75000</v>
      </c>
      <c r="J70" s="44"/>
      <c r="K70" s="205"/>
      <c r="L70" s="33">
        <v>5</v>
      </c>
      <c r="M70" s="196">
        <f t="shared" si="0"/>
        <v>50000</v>
      </c>
      <c r="N70" s="33">
        <v>2</v>
      </c>
      <c r="O70" s="196">
        <f t="shared" si="1"/>
        <v>30000</v>
      </c>
      <c r="P70" s="364">
        <f t="shared" si="2"/>
        <v>155000</v>
      </c>
      <c r="Q70" s="3175"/>
      <c r="R70" s="3176"/>
    </row>
    <row r="71" spans="1:18" ht="15.95" hidden="1" customHeight="1">
      <c r="A71" s="18"/>
      <c r="B71" s="390">
        <v>1</v>
      </c>
      <c r="C71" s="375">
        <v>41665</v>
      </c>
      <c r="D71" s="597" t="s">
        <v>162</v>
      </c>
      <c r="E71" s="346" t="s">
        <v>39</v>
      </c>
      <c r="F71" s="346">
        <v>1</v>
      </c>
      <c r="G71" s="402"/>
      <c r="H71" s="346">
        <f>F71*G71</f>
        <v>0</v>
      </c>
      <c r="I71" s="403">
        <f>H71*500</f>
        <v>0</v>
      </c>
      <c r="J71" s="37"/>
      <c r="K71" s="403">
        <f>F71*10000</f>
        <v>10000</v>
      </c>
      <c r="L71" s="201"/>
      <c r="M71" s="138">
        <f>L71*10000</f>
        <v>0</v>
      </c>
      <c r="N71" s="169"/>
      <c r="O71" s="138">
        <f t="shared" si="1"/>
        <v>0</v>
      </c>
      <c r="P71" s="404">
        <f>I71+K71+M71+O71</f>
        <v>10000</v>
      </c>
      <c r="Q71" s="404"/>
      <c r="R71" s="22"/>
    </row>
    <row r="72" spans="1:18" s="340" customFormat="1" ht="15.95" hidden="1" customHeight="1">
      <c r="A72" s="339"/>
      <c r="B72" s="712">
        <v>2</v>
      </c>
      <c r="C72" s="314">
        <v>41666</v>
      </c>
      <c r="D72" s="598" t="s">
        <v>133</v>
      </c>
      <c r="E72" s="46"/>
      <c r="F72" s="348"/>
      <c r="G72" s="201"/>
      <c r="H72" s="349"/>
      <c r="I72" s="204">
        <f t="shared" ref="I72:I105" si="12">H72*500</f>
        <v>0</v>
      </c>
      <c r="J72" s="349"/>
      <c r="K72" s="203"/>
      <c r="L72" s="201">
        <v>5</v>
      </c>
      <c r="M72" s="138">
        <f>L72*10000</f>
        <v>50000</v>
      </c>
      <c r="N72" s="169"/>
      <c r="O72" s="138">
        <f t="shared" si="1"/>
        <v>0</v>
      </c>
      <c r="P72" s="138">
        <f>I72+K72+M72+O72</f>
        <v>50000</v>
      </c>
      <c r="Q72" s="138"/>
      <c r="R72" s="206"/>
    </row>
    <row r="73" spans="1:18" ht="15.95" hidden="1" customHeight="1">
      <c r="A73" s="19"/>
      <c r="B73" s="3087">
        <v>3</v>
      </c>
      <c r="C73" s="314">
        <v>41667</v>
      </c>
      <c r="D73" s="599" t="s">
        <v>136</v>
      </c>
      <c r="E73" s="169" t="s">
        <v>10</v>
      </c>
      <c r="F73" s="169">
        <v>1</v>
      </c>
      <c r="G73" s="169">
        <v>30</v>
      </c>
      <c r="H73" s="169">
        <f>F73*G73</f>
        <v>30</v>
      </c>
      <c r="I73" s="146">
        <f>H73*500</f>
        <v>15000</v>
      </c>
      <c r="J73" s="169"/>
      <c r="K73" s="47"/>
      <c r="L73" s="201"/>
      <c r="M73" s="138">
        <f t="shared" ref="M73:M105" si="13">L73*10000</f>
        <v>0</v>
      </c>
      <c r="N73" s="169"/>
      <c r="O73" s="138">
        <f>N73*15000</f>
        <v>0</v>
      </c>
      <c r="P73" s="138">
        <f t="shared" ref="P73:P105" si="14">I73+K73+M73+O73</f>
        <v>15000</v>
      </c>
      <c r="Q73" s="3151">
        <v>35000</v>
      </c>
      <c r="R73" s="3152" t="s">
        <v>251</v>
      </c>
    </row>
    <row r="74" spans="1:18" ht="15.95" hidden="1" customHeight="1">
      <c r="A74" s="19"/>
      <c r="B74" s="3087"/>
      <c r="C74" s="314">
        <v>41667</v>
      </c>
      <c r="D74" s="600" t="s">
        <v>129</v>
      </c>
      <c r="E74" s="46" t="s">
        <v>39</v>
      </c>
      <c r="F74" s="46">
        <v>1</v>
      </c>
      <c r="G74" s="367">
        <v>150</v>
      </c>
      <c r="H74" s="46">
        <f>F74*G74</f>
        <v>150</v>
      </c>
      <c r="I74" s="204">
        <f>H74*500</f>
        <v>75000</v>
      </c>
      <c r="J74" s="46"/>
      <c r="K74" s="204"/>
      <c r="L74" s="201">
        <v>6</v>
      </c>
      <c r="M74" s="138">
        <f t="shared" si="13"/>
        <v>60000</v>
      </c>
      <c r="N74" s="169"/>
      <c r="O74" s="138">
        <f>N74*15000</f>
        <v>0</v>
      </c>
      <c r="P74" s="138">
        <f t="shared" si="14"/>
        <v>135000</v>
      </c>
      <c r="Q74" s="3151"/>
      <c r="R74" s="3152"/>
    </row>
    <row r="75" spans="1:18" ht="15.95" hidden="1" customHeight="1">
      <c r="A75" s="19"/>
      <c r="B75" s="377">
        <v>4</v>
      </c>
      <c r="C75" s="378">
        <v>41668</v>
      </c>
      <c r="D75" s="601" t="s">
        <v>52</v>
      </c>
      <c r="E75" s="352"/>
      <c r="F75" s="341"/>
      <c r="G75" s="369"/>
      <c r="H75" s="365"/>
      <c r="I75" s="379">
        <f t="shared" si="12"/>
        <v>0</v>
      </c>
      <c r="J75" s="365"/>
      <c r="K75" s="392"/>
      <c r="L75" s="342"/>
      <c r="M75" s="393">
        <f t="shared" si="13"/>
        <v>0</v>
      </c>
      <c r="N75" s="352"/>
      <c r="O75" s="393">
        <f>N75*15000</f>
        <v>0</v>
      </c>
      <c r="P75" s="393">
        <f t="shared" si="14"/>
        <v>0</v>
      </c>
      <c r="Q75" s="406"/>
      <c r="R75" s="343"/>
    </row>
    <row r="76" spans="1:18" ht="15.95" hidden="1" customHeight="1">
      <c r="A76" s="19"/>
      <c r="B76" s="3087">
        <v>5</v>
      </c>
      <c r="C76" s="314">
        <v>41669</v>
      </c>
      <c r="D76" s="591" t="s">
        <v>43</v>
      </c>
      <c r="E76" s="42" t="s">
        <v>9</v>
      </c>
      <c r="F76" s="169">
        <v>1</v>
      </c>
      <c r="G76" s="366">
        <v>120</v>
      </c>
      <c r="H76" s="169">
        <f>F76*G76</f>
        <v>120</v>
      </c>
      <c r="I76" s="204">
        <f t="shared" si="12"/>
        <v>60000</v>
      </c>
      <c r="J76" s="349"/>
      <c r="K76" s="203"/>
      <c r="L76" s="201">
        <v>5</v>
      </c>
      <c r="M76" s="138">
        <f t="shared" si="13"/>
        <v>50000</v>
      </c>
      <c r="N76" s="169"/>
      <c r="O76" s="138">
        <f>N76*15000</f>
        <v>0</v>
      </c>
      <c r="P76" s="138">
        <f t="shared" si="14"/>
        <v>110000</v>
      </c>
      <c r="Q76" s="138"/>
      <c r="R76" s="206"/>
    </row>
    <row r="77" spans="1:18" ht="15.95" hidden="1" customHeight="1">
      <c r="A77" s="19"/>
      <c r="B77" s="3087"/>
      <c r="C77" s="314">
        <v>41669</v>
      </c>
      <c r="D77" s="602" t="s">
        <v>65</v>
      </c>
      <c r="E77" s="46" t="s">
        <v>39</v>
      </c>
      <c r="F77" s="169"/>
      <c r="G77" s="366"/>
      <c r="H77" s="169"/>
      <c r="I77" s="204">
        <f t="shared" si="12"/>
        <v>0</v>
      </c>
      <c r="J77" s="169"/>
      <c r="K77" s="138"/>
      <c r="L77" s="201">
        <v>2</v>
      </c>
      <c r="M77" s="138">
        <f t="shared" si="13"/>
        <v>20000</v>
      </c>
      <c r="N77" s="169">
        <v>2</v>
      </c>
      <c r="O77" s="138">
        <f t="shared" ref="O77:O102" si="15">N77*15000</f>
        <v>30000</v>
      </c>
      <c r="P77" s="138">
        <f t="shared" si="14"/>
        <v>50000</v>
      </c>
      <c r="Q77" s="138"/>
      <c r="R77" s="206"/>
    </row>
    <row r="78" spans="1:18" ht="15.95" hidden="1" customHeight="1">
      <c r="A78" s="19"/>
      <c r="B78" s="377">
        <v>6</v>
      </c>
      <c r="C78" s="378">
        <v>41670</v>
      </c>
      <c r="D78" s="601" t="s">
        <v>52</v>
      </c>
      <c r="E78" s="352" t="s">
        <v>39</v>
      </c>
      <c r="F78" s="352"/>
      <c r="G78" s="370"/>
      <c r="H78" s="352"/>
      <c r="I78" s="379">
        <f t="shared" si="12"/>
        <v>0</v>
      </c>
      <c r="J78" s="352"/>
      <c r="K78" s="393"/>
      <c r="L78" s="342"/>
      <c r="M78" s="393">
        <f t="shared" si="13"/>
        <v>0</v>
      </c>
      <c r="N78" s="352"/>
      <c r="O78" s="393">
        <f t="shared" si="15"/>
        <v>0</v>
      </c>
      <c r="P78" s="393">
        <f t="shared" si="14"/>
        <v>0</v>
      </c>
      <c r="Q78" s="393"/>
      <c r="R78" s="353"/>
    </row>
    <row r="79" spans="1:18" ht="15.95" hidden="1" customHeight="1">
      <c r="A79" s="19"/>
      <c r="B79" s="3087">
        <v>7</v>
      </c>
      <c r="C79" s="314">
        <v>41671</v>
      </c>
      <c r="D79" s="591" t="s">
        <v>43</v>
      </c>
      <c r="E79" s="42" t="s">
        <v>9</v>
      </c>
      <c r="F79" s="169">
        <v>1</v>
      </c>
      <c r="G79" s="366">
        <v>120</v>
      </c>
      <c r="H79" s="169">
        <f>F79*G79</f>
        <v>120</v>
      </c>
      <c r="I79" s="204">
        <f t="shared" si="12"/>
        <v>60000</v>
      </c>
      <c r="J79" s="169"/>
      <c r="K79" s="138"/>
      <c r="L79" s="201">
        <v>3</v>
      </c>
      <c r="M79" s="138">
        <f t="shared" si="13"/>
        <v>30000</v>
      </c>
      <c r="N79" s="169"/>
      <c r="O79" s="138">
        <f t="shared" si="15"/>
        <v>0</v>
      </c>
      <c r="P79" s="138">
        <f t="shared" si="14"/>
        <v>90000</v>
      </c>
      <c r="Q79" s="3151">
        <v>35000</v>
      </c>
      <c r="R79" s="3152" t="s">
        <v>251</v>
      </c>
    </row>
    <row r="80" spans="1:18" ht="15.95" hidden="1" customHeight="1">
      <c r="A80" s="19"/>
      <c r="B80" s="3087"/>
      <c r="C80" s="314">
        <v>41671</v>
      </c>
      <c r="D80" s="600" t="s">
        <v>129</v>
      </c>
      <c r="E80" s="46" t="s">
        <v>39</v>
      </c>
      <c r="F80" s="46">
        <v>1</v>
      </c>
      <c r="G80" s="367">
        <v>150</v>
      </c>
      <c r="H80" s="46">
        <f>F80*G80</f>
        <v>150</v>
      </c>
      <c r="I80" s="204">
        <f t="shared" si="12"/>
        <v>75000</v>
      </c>
      <c r="J80" s="169"/>
      <c r="K80" s="138"/>
      <c r="L80" s="201">
        <v>3.5</v>
      </c>
      <c r="M80" s="138">
        <f t="shared" si="13"/>
        <v>35000</v>
      </c>
      <c r="N80" s="169"/>
      <c r="O80" s="138">
        <f t="shared" si="15"/>
        <v>0</v>
      </c>
      <c r="P80" s="138">
        <f t="shared" si="14"/>
        <v>110000</v>
      </c>
      <c r="Q80" s="3151"/>
      <c r="R80" s="3152"/>
    </row>
    <row r="81" spans="1:19" ht="15.95" hidden="1" customHeight="1">
      <c r="A81" s="19"/>
      <c r="B81" s="388">
        <v>8</v>
      </c>
      <c r="C81" s="389">
        <v>41672</v>
      </c>
      <c r="D81" s="601" t="s">
        <v>52</v>
      </c>
      <c r="E81" s="352"/>
      <c r="F81" s="352"/>
      <c r="G81" s="370"/>
      <c r="H81" s="352"/>
      <c r="I81" s="379">
        <f t="shared" si="12"/>
        <v>0</v>
      </c>
      <c r="J81" s="352"/>
      <c r="K81" s="393"/>
      <c r="L81" s="352"/>
      <c r="M81" s="393">
        <f t="shared" si="13"/>
        <v>0</v>
      </c>
      <c r="N81" s="352"/>
      <c r="O81" s="393">
        <f t="shared" si="15"/>
        <v>0</v>
      </c>
      <c r="P81" s="393">
        <f t="shared" si="14"/>
        <v>0</v>
      </c>
      <c r="Q81" s="393"/>
      <c r="R81" s="353"/>
    </row>
    <row r="82" spans="1:19" ht="15.95" hidden="1" customHeight="1">
      <c r="A82" s="19"/>
      <c r="B82" s="377">
        <v>9</v>
      </c>
      <c r="C82" s="378">
        <v>41673</v>
      </c>
      <c r="D82" s="601" t="s">
        <v>52</v>
      </c>
      <c r="E82" s="352"/>
      <c r="F82" s="352"/>
      <c r="G82" s="370"/>
      <c r="H82" s="352"/>
      <c r="I82" s="379">
        <f t="shared" si="12"/>
        <v>0</v>
      </c>
      <c r="J82" s="352"/>
      <c r="K82" s="393"/>
      <c r="L82" s="352"/>
      <c r="M82" s="393">
        <f t="shared" si="13"/>
        <v>0</v>
      </c>
      <c r="N82" s="352"/>
      <c r="O82" s="393">
        <f t="shared" si="15"/>
        <v>0</v>
      </c>
      <c r="P82" s="393">
        <f t="shared" si="14"/>
        <v>0</v>
      </c>
      <c r="Q82" s="393"/>
      <c r="R82" s="353"/>
    </row>
    <row r="83" spans="1:19" ht="15.95" hidden="1" customHeight="1">
      <c r="A83" s="19"/>
      <c r="B83" s="377">
        <v>10</v>
      </c>
      <c r="C83" s="378">
        <v>41674</v>
      </c>
      <c r="D83" s="601" t="s">
        <v>52</v>
      </c>
      <c r="E83" s="352"/>
      <c r="F83" s="352"/>
      <c r="G83" s="370"/>
      <c r="H83" s="352"/>
      <c r="I83" s="379">
        <f t="shared" si="12"/>
        <v>0</v>
      </c>
      <c r="J83" s="352"/>
      <c r="K83" s="393"/>
      <c r="L83" s="352"/>
      <c r="M83" s="393">
        <f t="shared" si="13"/>
        <v>0</v>
      </c>
      <c r="N83" s="352"/>
      <c r="O83" s="393">
        <f t="shared" si="15"/>
        <v>0</v>
      </c>
      <c r="P83" s="393">
        <f t="shared" si="14"/>
        <v>0</v>
      </c>
      <c r="Q83" s="393"/>
      <c r="R83" s="353"/>
    </row>
    <row r="84" spans="1:19" ht="15.95" hidden="1" customHeight="1">
      <c r="B84" s="380">
        <v>11</v>
      </c>
      <c r="C84" s="381">
        <v>41675</v>
      </c>
      <c r="D84" s="603" t="s">
        <v>299</v>
      </c>
      <c r="E84" s="355"/>
      <c r="F84" s="355"/>
      <c r="G84" s="372"/>
      <c r="H84" s="355"/>
      <c r="I84" s="382">
        <f t="shared" si="12"/>
        <v>0</v>
      </c>
      <c r="J84" s="355"/>
      <c r="K84" s="437"/>
      <c r="L84" s="355"/>
      <c r="M84" s="437">
        <f t="shared" si="13"/>
        <v>0</v>
      </c>
      <c r="N84" s="355"/>
      <c r="O84" s="437">
        <f t="shared" si="15"/>
        <v>0</v>
      </c>
      <c r="P84" s="437">
        <f t="shared" si="14"/>
        <v>0</v>
      </c>
      <c r="Q84" s="437"/>
      <c r="R84" s="356"/>
    </row>
    <row r="85" spans="1:19" ht="15.95" hidden="1" customHeight="1">
      <c r="B85" s="3087">
        <v>12</v>
      </c>
      <c r="C85" s="314">
        <v>41676</v>
      </c>
      <c r="D85" s="591" t="s">
        <v>43</v>
      </c>
      <c r="E85" s="42" t="s">
        <v>9</v>
      </c>
      <c r="F85" s="169">
        <v>1</v>
      </c>
      <c r="G85" s="366">
        <v>120</v>
      </c>
      <c r="H85" s="169">
        <f>F85*G85</f>
        <v>120</v>
      </c>
      <c r="I85" s="204">
        <f t="shared" si="12"/>
        <v>60000</v>
      </c>
      <c r="J85" s="169"/>
      <c r="K85" s="138"/>
      <c r="L85" s="169">
        <v>4</v>
      </c>
      <c r="M85" s="138">
        <f t="shared" si="13"/>
        <v>40000</v>
      </c>
      <c r="N85" s="169"/>
      <c r="O85" s="138">
        <f t="shared" si="15"/>
        <v>0</v>
      </c>
      <c r="P85" s="138">
        <f t="shared" si="14"/>
        <v>100000</v>
      </c>
      <c r="Q85" s="138"/>
      <c r="R85" s="206"/>
    </row>
    <row r="86" spans="1:19" ht="15.95" hidden="1" customHeight="1">
      <c r="B86" s="3087"/>
      <c r="C86" s="314">
        <v>41676</v>
      </c>
      <c r="D86" s="595" t="s">
        <v>65</v>
      </c>
      <c r="E86" s="46"/>
      <c r="F86" s="169"/>
      <c r="G86" s="366"/>
      <c r="H86" s="169"/>
      <c r="I86" s="204"/>
      <c r="J86" s="169"/>
      <c r="K86" s="138"/>
      <c r="L86" s="169">
        <v>4</v>
      </c>
      <c r="M86" s="138">
        <f>L86*10000</f>
        <v>40000</v>
      </c>
      <c r="N86" s="169"/>
      <c r="O86" s="138">
        <f>N86*15000</f>
        <v>0</v>
      </c>
      <c r="P86" s="138">
        <f>I86+K86+M86+O86</f>
        <v>40000</v>
      </c>
      <c r="Q86" s="138"/>
      <c r="R86" s="206"/>
    </row>
    <row r="87" spans="1:19" ht="15.95" hidden="1" customHeight="1">
      <c r="B87" s="377">
        <v>13</v>
      </c>
      <c r="C87" s="378">
        <v>41677</v>
      </c>
      <c r="D87" s="593" t="s">
        <v>300</v>
      </c>
      <c r="E87" s="352"/>
      <c r="F87" s="352"/>
      <c r="G87" s="370"/>
      <c r="H87" s="352"/>
      <c r="I87" s="379">
        <f t="shared" si="12"/>
        <v>0</v>
      </c>
      <c r="J87" s="352"/>
      <c r="K87" s="393"/>
      <c r="L87" s="352"/>
      <c r="M87" s="393">
        <f t="shared" si="13"/>
        <v>0</v>
      </c>
      <c r="N87" s="352"/>
      <c r="O87" s="393">
        <f t="shared" si="15"/>
        <v>0</v>
      </c>
      <c r="P87" s="393">
        <f t="shared" si="14"/>
        <v>0</v>
      </c>
      <c r="Q87" s="393"/>
      <c r="R87" s="353"/>
    </row>
    <row r="88" spans="1:19" ht="15.95" hidden="1" customHeight="1">
      <c r="B88" s="714">
        <v>14</v>
      </c>
      <c r="C88" s="316">
        <v>41678</v>
      </c>
      <c r="D88" s="594" t="s">
        <v>301</v>
      </c>
      <c r="E88" s="46"/>
      <c r="F88" s="46"/>
      <c r="G88" s="367"/>
      <c r="H88" s="46"/>
      <c r="I88" s="204">
        <f t="shared" si="12"/>
        <v>0</v>
      </c>
      <c r="J88" s="46"/>
      <c r="K88" s="38"/>
      <c r="L88" s="46">
        <v>4</v>
      </c>
      <c r="M88" s="38">
        <f t="shared" si="13"/>
        <v>40000</v>
      </c>
      <c r="N88" s="46">
        <v>5</v>
      </c>
      <c r="O88" s="38">
        <f t="shared" si="15"/>
        <v>75000</v>
      </c>
      <c r="P88" s="38">
        <f t="shared" si="14"/>
        <v>115000</v>
      </c>
      <c r="Q88" s="38"/>
      <c r="R88" s="407"/>
      <c r="S88" s="344"/>
    </row>
    <row r="89" spans="1:19" ht="15.95" hidden="1" customHeight="1">
      <c r="B89" s="386">
        <v>15</v>
      </c>
      <c r="C89" s="387">
        <v>41679</v>
      </c>
      <c r="D89" s="594" t="s">
        <v>302</v>
      </c>
      <c r="E89" s="46"/>
      <c r="F89" s="46"/>
      <c r="G89" s="367"/>
      <c r="H89" s="46"/>
      <c r="I89" s="204">
        <f t="shared" si="12"/>
        <v>0</v>
      </c>
      <c r="J89" s="46"/>
      <c r="K89" s="38"/>
      <c r="L89" s="46"/>
      <c r="M89" s="38">
        <f t="shared" si="13"/>
        <v>0</v>
      </c>
      <c r="N89" s="46"/>
      <c r="O89" s="38">
        <f t="shared" si="15"/>
        <v>0</v>
      </c>
      <c r="P89" s="38">
        <f t="shared" si="14"/>
        <v>0</v>
      </c>
      <c r="Q89" s="38">
        <v>35000</v>
      </c>
      <c r="R89" s="407"/>
      <c r="S89" s="344"/>
    </row>
    <row r="90" spans="1:19" ht="15.95" hidden="1" customHeight="1">
      <c r="B90" s="377">
        <v>16</v>
      </c>
      <c r="C90" s="378">
        <v>41680</v>
      </c>
      <c r="D90" s="593" t="s">
        <v>303</v>
      </c>
      <c r="E90" s="352"/>
      <c r="F90" s="352"/>
      <c r="G90" s="370"/>
      <c r="H90" s="352"/>
      <c r="I90" s="379">
        <f t="shared" si="12"/>
        <v>0</v>
      </c>
      <c r="J90" s="352"/>
      <c r="K90" s="393"/>
      <c r="L90" s="352"/>
      <c r="M90" s="393">
        <f t="shared" si="13"/>
        <v>0</v>
      </c>
      <c r="N90" s="352"/>
      <c r="O90" s="393">
        <f t="shared" si="15"/>
        <v>0</v>
      </c>
      <c r="P90" s="393">
        <f t="shared" si="14"/>
        <v>0</v>
      </c>
      <c r="Q90" s="393">
        <v>35000</v>
      </c>
      <c r="R90" s="353"/>
      <c r="S90" s="344"/>
    </row>
    <row r="91" spans="1:19" ht="15.95" hidden="1" customHeight="1">
      <c r="B91" s="714">
        <v>17</v>
      </c>
      <c r="C91" s="316">
        <v>41681</v>
      </c>
      <c r="D91" s="594" t="s">
        <v>308</v>
      </c>
      <c r="E91" s="46" t="s">
        <v>306</v>
      </c>
      <c r="F91" s="46">
        <v>5</v>
      </c>
      <c r="G91" s="367"/>
      <c r="H91" s="46"/>
      <c r="I91" s="204">
        <f t="shared" si="12"/>
        <v>0</v>
      </c>
      <c r="J91" s="46" t="s">
        <v>70</v>
      </c>
      <c r="K91" s="38">
        <v>35000</v>
      </c>
      <c r="L91" s="46">
        <v>1</v>
      </c>
      <c r="M91" s="38">
        <f t="shared" si="13"/>
        <v>10000</v>
      </c>
      <c r="N91" s="46"/>
      <c r="O91" s="38">
        <f t="shared" si="15"/>
        <v>0</v>
      </c>
      <c r="P91" s="38">
        <f>I91+K91+M91+O91</f>
        <v>45000</v>
      </c>
      <c r="Q91" s="38">
        <v>35000</v>
      </c>
      <c r="R91" s="407"/>
      <c r="S91" s="344"/>
    </row>
    <row r="92" spans="1:19" ht="15.95" hidden="1" customHeight="1">
      <c r="B92" s="714">
        <v>18</v>
      </c>
      <c r="C92" s="316">
        <v>41682</v>
      </c>
      <c r="D92" s="594" t="s">
        <v>308</v>
      </c>
      <c r="E92" s="46" t="s">
        <v>306</v>
      </c>
      <c r="F92" s="46">
        <v>1</v>
      </c>
      <c r="G92" s="367"/>
      <c r="H92" s="46"/>
      <c r="I92" s="204">
        <f t="shared" si="12"/>
        <v>0</v>
      </c>
      <c r="J92" s="46" t="s">
        <v>70</v>
      </c>
      <c r="K92" s="38">
        <v>35000</v>
      </c>
      <c r="L92" s="46"/>
      <c r="M92" s="38">
        <f t="shared" si="13"/>
        <v>0</v>
      </c>
      <c r="N92" s="46"/>
      <c r="O92" s="38">
        <f t="shared" si="15"/>
        <v>0</v>
      </c>
      <c r="P92" s="38">
        <f>I92+K92+M92+O92</f>
        <v>35000</v>
      </c>
      <c r="Q92" s="38">
        <v>35000</v>
      </c>
      <c r="R92" s="407"/>
      <c r="S92" s="344"/>
    </row>
    <row r="93" spans="1:19" ht="15.95" hidden="1" customHeight="1">
      <c r="B93" s="714">
        <v>19</v>
      </c>
      <c r="C93" s="316">
        <v>41683</v>
      </c>
      <c r="D93" s="594" t="s">
        <v>308</v>
      </c>
      <c r="E93" s="46" t="s">
        <v>306</v>
      </c>
      <c r="F93" s="46">
        <v>4</v>
      </c>
      <c r="G93" s="367"/>
      <c r="H93" s="46"/>
      <c r="I93" s="204">
        <f t="shared" si="12"/>
        <v>0</v>
      </c>
      <c r="J93" s="46" t="s">
        <v>70</v>
      </c>
      <c r="K93" s="38">
        <v>35000</v>
      </c>
      <c r="L93" s="46">
        <v>2</v>
      </c>
      <c r="M93" s="38">
        <f t="shared" si="13"/>
        <v>20000</v>
      </c>
      <c r="N93" s="46"/>
      <c r="O93" s="38">
        <f t="shared" si="15"/>
        <v>0</v>
      </c>
      <c r="P93" s="38">
        <f t="shared" si="14"/>
        <v>55000</v>
      </c>
      <c r="Q93" s="38">
        <v>35000</v>
      </c>
      <c r="R93" s="407"/>
      <c r="S93" s="344"/>
    </row>
    <row r="94" spans="1:19" ht="15.95" hidden="1" customHeight="1">
      <c r="B94" s="714">
        <v>20</v>
      </c>
      <c r="C94" s="316">
        <v>41684</v>
      </c>
      <c r="D94" s="594" t="s">
        <v>308</v>
      </c>
      <c r="E94" s="46" t="s">
        <v>306</v>
      </c>
      <c r="F94" s="46">
        <v>4</v>
      </c>
      <c r="G94" s="367"/>
      <c r="H94" s="46"/>
      <c r="I94" s="204">
        <f t="shared" si="12"/>
        <v>0</v>
      </c>
      <c r="J94" s="46" t="s">
        <v>70</v>
      </c>
      <c r="K94" s="38">
        <v>35000</v>
      </c>
      <c r="L94" s="46">
        <v>3</v>
      </c>
      <c r="M94" s="38">
        <f t="shared" si="13"/>
        <v>30000</v>
      </c>
      <c r="N94" s="46"/>
      <c r="O94" s="38">
        <f t="shared" si="15"/>
        <v>0</v>
      </c>
      <c r="P94" s="38">
        <f t="shared" si="14"/>
        <v>65000</v>
      </c>
      <c r="Q94" s="38">
        <v>35000</v>
      </c>
      <c r="R94" s="407"/>
      <c r="S94" s="344"/>
    </row>
    <row r="95" spans="1:19" ht="15.95" hidden="1" customHeight="1">
      <c r="B95" s="714">
        <v>21</v>
      </c>
      <c r="C95" s="316">
        <v>41685</v>
      </c>
      <c r="D95" s="594" t="s">
        <v>308</v>
      </c>
      <c r="E95" s="46" t="s">
        <v>306</v>
      </c>
      <c r="F95" s="46">
        <v>4</v>
      </c>
      <c r="G95" s="367"/>
      <c r="H95" s="46"/>
      <c r="I95" s="204">
        <f t="shared" si="12"/>
        <v>0</v>
      </c>
      <c r="J95" s="46" t="s">
        <v>70</v>
      </c>
      <c r="K95" s="38">
        <v>35000</v>
      </c>
      <c r="L95" s="46">
        <v>2</v>
      </c>
      <c r="M95" s="38">
        <f t="shared" si="13"/>
        <v>20000</v>
      </c>
      <c r="N95" s="46"/>
      <c r="O95" s="38">
        <f t="shared" si="15"/>
        <v>0</v>
      </c>
      <c r="P95" s="38">
        <f t="shared" si="14"/>
        <v>55000</v>
      </c>
      <c r="Q95" s="38">
        <v>35000</v>
      </c>
      <c r="R95" s="407"/>
      <c r="S95" s="344"/>
    </row>
    <row r="96" spans="1:19" ht="15.95" hidden="1" customHeight="1">
      <c r="B96" s="386">
        <v>22</v>
      </c>
      <c r="C96" s="387">
        <v>41686</v>
      </c>
      <c r="D96" s="594" t="s">
        <v>308</v>
      </c>
      <c r="E96" s="46" t="s">
        <v>306</v>
      </c>
      <c r="F96" s="46">
        <v>2</v>
      </c>
      <c r="G96" s="367"/>
      <c r="H96" s="46"/>
      <c r="I96" s="204">
        <f t="shared" si="12"/>
        <v>0</v>
      </c>
      <c r="J96" s="46" t="s">
        <v>70</v>
      </c>
      <c r="K96" s="38">
        <v>35000</v>
      </c>
      <c r="L96" s="46">
        <v>2</v>
      </c>
      <c r="M96" s="38">
        <f t="shared" si="13"/>
        <v>20000</v>
      </c>
      <c r="N96" s="46"/>
      <c r="O96" s="38">
        <f t="shared" si="15"/>
        <v>0</v>
      </c>
      <c r="P96" s="38">
        <f t="shared" si="14"/>
        <v>55000</v>
      </c>
      <c r="Q96" s="38">
        <v>35000</v>
      </c>
      <c r="R96" s="407"/>
      <c r="S96" s="344"/>
    </row>
    <row r="97" spans="1:19" ht="15.95" hidden="1" customHeight="1">
      <c r="B97" s="377">
        <v>23</v>
      </c>
      <c r="C97" s="378">
        <v>41687</v>
      </c>
      <c r="D97" s="515" t="s">
        <v>304</v>
      </c>
      <c r="E97" s="352" t="s">
        <v>39</v>
      </c>
      <c r="F97" s="352"/>
      <c r="G97" s="370"/>
      <c r="H97" s="352"/>
      <c r="I97" s="379">
        <f t="shared" si="12"/>
        <v>0</v>
      </c>
      <c r="J97" s="352"/>
      <c r="K97" s="393"/>
      <c r="L97" s="352"/>
      <c r="M97" s="393">
        <f t="shared" si="13"/>
        <v>0</v>
      </c>
      <c r="N97" s="352"/>
      <c r="O97" s="393">
        <f t="shared" si="15"/>
        <v>0</v>
      </c>
      <c r="P97" s="393">
        <f t="shared" si="14"/>
        <v>0</v>
      </c>
      <c r="Q97" s="393">
        <v>35000</v>
      </c>
      <c r="R97" s="353"/>
      <c r="S97" s="344"/>
    </row>
    <row r="98" spans="1:19" ht="15.95" hidden="1" customHeight="1">
      <c r="B98" s="714">
        <v>24</v>
      </c>
      <c r="C98" s="316">
        <v>41688</v>
      </c>
      <c r="D98" s="594" t="s">
        <v>65</v>
      </c>
      <c r="E98" s="46"/>
      <c r="F98" s="46"/>
      <c r="G98" s="367"/>
      <c r="H98" s="46"/>
      <c r="I98" s="204">
        <f t="shared" si="12"/>
        <v>0</v>
      </c>
      <c r="J98" s="46"/>
      <c r="K98" s="38"/>
      <c r="L98" s="46">
        <v>10</v>
      </c>
      <c r="M98" s="38">
        <f t="shared" si="13"/>
        <v>100000</v>
      </c>
      <c r="N98" s="46">
        <v>5</v>
      </c>
      <c r="O98" s="38">
        <f t="shared" si="15"/>
        <v>75000</v>
      </c>
      <c r="P98" s="38">
        <f t="shared" si="14"/>
        <v>175000</v>
      </c>
      <c r="Q98" s="38">
        <v>35000</v>
      </c>
      <c r="R98" s="407"/>
      <c r="S98" s="344"/>
    </row>
    <row r="99" spans="1:19" ht="15.95" hidden="1" customHeight="1">
      <c r="B99" s="712">
        <v>25</v>
      </c>
      <c r="C99" s="314">
        <v>41689</v>
      </c>
      <c r="D99" s="595" t="s">
        <v>302</v>
      </c>
      <c r="E99" s="46"/>
      <c r="F99" s="169"/>
      <c r="G99" s="366"/>
      <c r="H99" s="169"/>
      <c r="I99" s="204">
        <f t="shared" si="12"/>
        <v>0</v>
      </c>
      <c r="J99" s="169"/>
      <c r="K99" s="138"/>
      <c r="L99" s="169"/>
      <c r="M99" s="138">
        <f t="shared" si="13"/>
        <v>0</v>
      </c>
      <c r="N99" s="169"/>
      <c r="O99" s="138">
        <f t="shared" si="15"/>
        <v>0</v>
      </c>
      <c r="P99" s="138">
        <f t="shared" si="14"/>
        <v>0</v>
      </c>
      <c r="Q99" s="138"/>
      <c r="R99" s="206"/>
    </row>
    <row r="100" spans="1:19" ht="15.95" hidden="1" customHeight="1">
      <c r="B100" s="712">
        <v>26</v>
      </c>
      <c r="C100" s="314">
        <v>41690</v>
      </c>
      <c r="D100" s="595" t="s">
        <v>327</v>
      </c>
      <c r="E100" s="46" t="s">
        <v>61</v>
      </c>
      <c r="F100" s="169">
        <v>1</v>
      </c>
      <c r="G100" s="371">
        <v>110</v>
      </c>
      <c r="H100" s="169">
        <f>F100*G100</f>
        <v>110</v>
      </c>
      <c r="I100" s="204">
        <f t="shared" si="12"/>
        <v>55000</v>
      </c>
      <c r="J100" s="169"/>
      <c r="K100" s="138"/>
      <c r="L100" s="169">
        <v>4</v>
      </c>
      <c r="M100" s="138">
        <f t="shared" si="13"/>
        <v>40000</v>
      </c>
      <c r="N100" s="169"/>
      <c r="O100" s="138">
        <f t="shared" si="15"/>
        <v>0</v>
      </c>
      <c r="P100" s="138">
        <f t="shared" si="14"/>
        <v>95000</v>
      </c>
      <c r="Q100" s="138"/>
      <c r="R100" s="206"/>
    </row>
    <row r="101" spans="1:19" ht="15.95" hidden="1" customHeight="1">
      <c r="B101" s="712">
        <v>27</v>
      </c>
      <c r="C101" s="314">
        <v>41691</v>
      </c>
      <c r="D101" s="595" t="s">
        <v>327</v>
      </c>
      <c r="E101" s="46" t="s">
        <v>61</v>
      </c>
      <c r="F101" s="169">
        <v>1</v>
      </c>
      <c r="G101" s="371">
        <v>110</v>
      </c>
      <c r="H101" s="169">
        <f>F101*G101</f>
        <v>110</v>
      </c>
      <c r="I101" s="204">
        <f t="shared" si="12"/>
        <v>55000</v>
      </c>
      <c r="J101" s="169"/>
      <c r="K101" s="138"/>
      <c r="L101" s="169">
        <v>4</v>
      </c>
      <c r="M101" s="138">
        <f t="shared" si="13"/>
        <v>40000</v>
      </c>
      <c r="N101" s="169"/>
      <c r="O101" s="138">
        <f t="shared" si="15"/>
        <v>0</v>
      </c>
      <c r="P101" s="138">
        <f t="shared" si="14"/>
        <v>95000</v>
      </c>
      <c r="Q101" s="138"/>
      <c r="R101" s="206"/>
    </row>
    <row r="102" spans="1:19" ht="15.95" hidden="1" customHeight="1">
      <c r="B102" s="377">
        <v>28</v>
      </c>
      <c r="C102" s="378">
        <v>41692</v>
      </c>
      <c r="D102" s="593" t="s">
        <v>300</v>
      </c>
      <c r="E102" s="352" t="s">
        <v>39</v>
      </c>
      <c r="F102" s="352"/>
      <c r="G102" s="370"/>
      <c r="H102" s="352"/>
      <c r="I102" s="379">
        <f t="shared" si="12"/>
        <v>0</v>
      </c>
      <c r="J102" s="352"/>
      <c r="K102" s="393"/>
      <c r="L102" s="352"/>
      <c r="M102" s="393">
        <f t="shared" si="13"/>
        <v>0</v>
      </c>
      <c r="N102" s="352"/>
      <c r="O102" s="393">
        <f t="shared" si="15"/>
        <v>0</v>
      </c>
      <c r="P102" s="393">
        <f t="shared" si="14"/>
        <v>0</v>
      </c>
      <c r="Q102" s="393"/>
      <c r="R102" s="353"/>
    </row>
    <row r="103" spans="1:19" ht="15.95" hidden="1" customHeight="1">
      <c r="B103" s="388">
        <v>29</v>
      </c>
      <c r="C103" s="389">
        <v>41693</v>
      </c>
      <c r="D103" s="593" t="s">
        <v>300</v>
      </c>
      <c r="E103" s="352" t="s">
        <v>39</v>
      </c>
      <c r="F103" s="352"/>
      <c r="G103" s="370"/>
      <c r="H103" s="352"/>
      <c r="I103" s="379">
        <f t="shared" si="12"/>
        <v>0</v>
      </c>
      <c r="J103" s="352"/>
      <c r="K103" s="393"/>
      <c r="L103" s="352"/>
      <c r="M103" s="393">
        <f t="shared" si="13"/>
        <v>0</v>
      </c>
      <c r="N103" s="352"/>
      <c r="O103" s="393"/>
      <c r="P103" s="393">
        <f t="shared" si="14"/>
        <v>0</v>
      </c>
      <c r="Q103" s="393"/>
      <c r="R103" s="353"/>
    </row>
    <row r="104" spans="1:19" s="31" customFormat="1" ht="15.95" hidden="1" customHeight="1">
      <c r="B104" s="714">
        <v>30</v>
      </c>
      <c r="C104" s="316">
        <v>41694</v>
      </c>
      <c r="D104" s="594" t="s">
        <v>307</v>
      </c>
      <c r="E104" s="46" t="s">
        <v>39</v>
      </c>
      <c r="F104" s="46">
        <v>6</v>
      </c>
      <c r="G104" s="367">
        <v>10</v>
      </c>
      <c r="H104" s="413">
        <f>F104*G104</f>
        <v>60</v>
      </c>
      <c r="I104" s="204">
        <f>H104*500</f>
        <v>30000</v>
      </c>
      <c r="J104" s="46"/>
      <c r="K104" s="38"/>
      <c r="L104" s="46"/>
      <c r="M104" s="38">
        <f t="shared" si="13"/>
        <v>0</v>
      </c>
      <c r="N104" s="46"/>
      <c r="O104" s="38"/>
      <c r="P104" s="38">
        <f t="shared" si="14"/>
        <v>30000</v>
      </c>
      <c r="Q104" s="38"/>
      <c r="R104" s="39"/>
    </row>
    <row r="105" spans="1:19" ht="15.95" hidden="1" customHeight="1" thickBot="1">
      <c r="B105" s="376">
        <v>31</v>
      </c>
      <c r="C105" s="345">
        <v>41695</v>
      </c>
      <c r="D105" s="604" t="s">
        <v>162</v>
      </c>
      <c r="E105" s="44" t="s">
        <v>39</v>
      </c>
      <c r="F105" s="44">
        <v>1</v>
      </c>
      <c r="G105" s="373"/>
      <c r="H105" s="44">
        <f>F105*G105</f>
        <v>0</v>
      </c>
      <c r="I105" s="205">
        <f t="shared" si="12"/>
        <v>0</v>
      </c>
      <c r="J105" s="153"/>
      <c r="K105" s="205">
        <f>F105*10000</f>
        <v>10000</v>
      </c>
      <c r="L105" s="44"/>
      <c r="M105" s="364">
        <f t="shared" si="13"/>
        <v>0</v>
      </c>
      <c r="N105" s="44"/>
      <c r="O105" s="364">
        <f t="shared" ref="O105:O111" si="16">N105*15000</f>
        <v>0</v>
      </c>
      <c r="P105" s="364">
        <f t="shared" si="14"/>
        <v>10000</v>
      </c>
      <c r="Q105" s="364"/>
      <c r="R105" s="357"/>
    </row>
    <row r="106" spans="1:19" ht="15.95" hidden="1" customHeight="1">
      <c r="A106" s="18"/>
      <c r="B106" s="768">
        <v>1</v>
      </c>
      <c r="C106" s="769">
        <v>41696</v>
      </c>
      <c r="D106" s="3091" t="s">
        <v>361</v>
      </c>
      <c r="E106" s="770"/>
      <c r="F106" s="770"/>
      <c r="G106" s="771"/>
      <c r="H106" s="770">
        <f>F106*G106</f>
        <v>0</v>
      </c>
      <c r="I106" s="772">
        <f>H106*500</f>
        <v>0</v>
      </c>
      <c r="J106" s="773"/>
      <c r="K106" s="772"/>
      <c r="L106" s="123"/>
      <c r="M106" s="305">
        <f>L106*10000</f>
        <v>0</v>
      </c>
      <c r="N106" s="121"/>
      <c r="O106" s="305">
        <f t="shared" si="16"/>
        <v>0</v>
      </c>
      <c r="P106" s="774">
        <f>I106+K106+M106+O106</f>
        <v>0</v>
      </c>
      <c r="Q106" s="774"/>
      <c r="R106" s="775"/>
    </row>
    <row r="107" spans="1:19" s="340" customFormat="1" ht="15.95" hidden="1" customHeight="1">
      <c r="A107" s="339"/>
      <c r="B107" s="776">
        <v>2</v>
      </c>
      <c r="C107" s="526">
        <v>41697</v>
      </c>
      <c r="D107" s="3092"/>
      <c r="E107" s="121"/>
      <c r="F107" s="121"/>
      <c r="G107" s="123"/>
      <c r="H107" s="121">
        <f t="shared" ref="H107:H144" si="17">F107*G107</f>
        <v>0</v>
      </c>
      <c r="I107" s="103">
        <f>H107*500</f>
        <v>0</v>
      </c>
      <c r="J107" s="777"/>
      <c r="K107" s="103"/>
      <c r="L107" s="123"/>
      <c r="M107" s="305">
        <f>L107*10000</f>
        <v>0</v>
      </c>
      <c r="N107" s="121"/>
      <c r="O107" s="305">
        <f t="shared" si="16"/>
        <v>0</v>
      </c>
      <c r="P107" s="305">
        <f>I107+K107+M107+O107</f>
        <v>0</v>
      </c>
      <c r="Q107" s="305"/>
      <c r="R107" s="125"/>
    </row>
    <row r="108" spans="1:19" ht="15.95" hidden="1" customHeight="1">
      <c r="A108" s="19"/>
      <c r="B108" s="778">
        <v>3</v>
      </c>
      <c r="C108" s="526">
        <v>41698</v>
      </c>
      <c r="D108" s="3092"/>
      <c r="E108" s="121"/>
      <c r="F108" s="121"/>
      <c r="G108" s="121"/>
      <c r="H108" s="121">
        <f t="shared" si="17"/>
        <v>0</v>
      </c>
      <c r="I108" s="122">
        <f>H108*500</f>
        <v>0</v>
      </c>
      <c r="J108" s="121"/>
      <c r="K108" s="779"/>
      <c r="L108" s="123"/>
      <c r="M108" s="305">
        <f t="shared" ref="M108:M120" si="18">L108*10000</f>
        <v>0</v>
      </c>
      <c r="N108" s="121"/>
      <c r="O108" s="305">
        <f t="shared" si="16"/>
        <v>0</v>
      </c>
      <c r="P108" s="305">
        <f t="shared" ref="P108:P120" si="19">I108+K108+M108+O108</f>
        <v>0</v>
      </c>
      <c r="Q108" s="780"/>
      <c r="R108" s="781"/>
    </row>
    <row r="109" spans="1:19" ht="15.95" hidden="1" customHeight="1">
      <c r="A109" s="19"/>
      <c r="B109" s="776">
        <v>4</v>
      </c>
      <c r="C109" s="526">
        <v>41699</v>
      </c>
      <c r="D109" s="3092"/>
      <c r="E109" s="121"/>
      <c r="F109" s="121"/>
      <c r="G109" s="764"/>
      <c r="H109" s="121">
        <f t="shared" si="17"/>
        <v>0</v>
      </c>
      <c r="I109" s="103">
        <f>H109*500</f>
        <v>0</v>
      </c>
      <c r="J109" s="121"/>
      <c r="K109" s="103"/>
      <c r="L109" s="123"/>
      <c r="M109" s="305">
        <f t="shared" si="18"/>
        <v>0</v>
      </c>
      <c r="N109" s="121"/>
      <c r="O109" s="305">
        <f t="shared" si="16"/>
        <v>0</v>
      </c>
      <c r="P109" s="305">
        <f t="shared" si="19"/>
        <v>0</v>
      </c>
      <c r="Q109" s="782"/>
      <c r="R109" s="783"/>
    </row>
    <row r="110" spans="1:19" ht="15.95" hidden="1" customHeight="1">
      <c r="A110" s="19"/>
      <c r="B110" s="800">
        <v>5</v>
      </c>
      <c r="C110" s="387">
        <v>41700</v>
      </c>
      <c r="D110" s="3092"/>
      <c r="E110" s="121"/>
      <c r="F110" s="784"/>
      <c r="G110" s="785"/>
      <c r="H110" s="121">
        <f t="shared" si="17"/>
        <v>0</v>
      </c>
      <c r="I110" s="103">
        <f t="shared" ref="I110:I121" si="20">H110*500</f>
        <v>0</v>
      </c>
      <c r="J110" s="786"/>
      <c r="K110" s="787"/>
      <c r="L110" s="123"/>
      <c r="M110" s="305">
        <f t="shared" si="18"/>
        <v>0</v>
      </c>
      <c r="N110" s="121"/>
      <c r="O110" s="305">
        <f t="shared" si="16"/>
        <v>0</v>
      </c>
      <c r="P110" s="305">
        <f t="shared" si="19"/>
        <v>0</v>
      </c>
      <c r="Q110" s="788"/>
      <c r="R110" s="789"/>
    </row>
    <row r="111" spans="1:19" ht="15.95" hidden="1" customHeight="1">
      <c r="A111" s="19"/>
      <c r="B111" s="776">
        <v>6</v>
      </c>
      <c r="C111" s="526">
        <v>41701</v>
      </c>
      <c r="D111" s="3092"/>
      <c r="E111" s="120"/>
      <c r="F111" s="121"/>
      <c r="G111" s="764"/>
      <c r="H111" s="121">
        <f t="shared" si="17"/>
        <v>0</v>
      </c>
      <c r="I111" s="103">
        <f t="shared" si="20"/>
        <v>0</v>
      </c>
      <c r="J111" s="777"/>
      <c r="K111" s="103"/>
      <c r="L111" s="123"/>
      <c r="M111" s="305">
        <f t="shared" si="18"/>
        <v>0</v>
      </c>
      <c r="N111" s="121"/>
      <c r="O111" s="305">
        <f t="shared" si="16"/>
        <v>0</v>
      </c>
      <c r="P111" s="305">
        <f t="shared" si="19"/>
        <v>0</v>
      </c>
      <c r="Q111" s="305"/>
      <c r="R111" s="125"/>
    </row>
    <row r="112" spans="1:19" ht="15.95" hidden="1" customHeight="1">
      <c r="A112" s="19"/>
      <c r="B112" s="778">
        <v>7</v>
      </c>
      <c r="C112" s="526">
        <v>41702</v>
      </c>
      <c r="D112" s="3092"/>
      <c r="E112" s="121"/>
      <c r="F112" s="121"/>
      <c r="G112" s="764"/>
      <c r="H112" s="121">
        <f t="shared" si="17"/>
        <v>0</v>
      </c>
      <c r="I112" s="103">
        <f t="shared" si="20"/>
        <v>0</v>
      </c>
      <c r="J112" s="121"/>
      <c r="K112" s="305"/>
      <c r="L112" s="123"/>
      <c r="M112" s="305">
        <f t="shared" si="18"/>
        <v>0</v>
      </c>
      <c r="N112" s="121"/>
      <c r="O112" s="305">
        <f t="shared" ref="O112:O120" si="21">N112*15000</f>
        <v>0</v>
      </c>
      <c r="P112" s="305">
        <f t="shared" si="19"/>
        <v>0</v>
      </c>
      <c r="Q112" s="305"/>
      <c r="R112" s="125"/>
    </row>
    <row r="113" spans="1:19" ht="15.95" hidden="1" customHeight="1">
      <c r="A113" s="19"/>
      <c r="B113" s="776">
        <v>8</v>
      </c>
      <c r="C113" s="526">
        <v>41703</v>
      </c>
      <c r="D113" s="3092"/>
      <c r="E113" s="121"/>
      <c r="F113" s="121"/>
      <c r="G113" s="764"/>
      <c r="H113" s="121">
        <f t="shared" si="17"/>
        <v>0</v>
      </c>
      <c r="I113" s="103">
        <f t="shared" si="20"/>
        <v>0</v>
      </c>
      <c r="J113" s="121"/>
      <c r="K113" s="305"/>
      <c r="L113" s="123"/>
      <c r="M113" s="305">
        <f t="shared" si="18"/>
        <v>0</v>
      </c>
      <c r="N113" s="121"/>
      <c r="O113" s="305">
        <f t="shared" si="21"/>
        <v>0</v>
      </c>
      <c r="P113" s="305">
        <f t="shared" si="19"/>
        <v>0</v>
      </c>
      <c r="Q113" s="305"/>
      <c r="R113" s="125"/>
    </row>
    <row r="114" spans="1:19" ht="15.95" hidden="1" customHeight="1">
      <c r="A114" s="19"/>
      <c r="B114" s="778">
        <v>9</v>
      </c>
      <c r="C114" s="526">
        <v>41704</v>
      </c>
      <c r="D114" s="3092"/>
      <c r="E114" s="120"/>
      <c r="F114" s="121"/>
      <c r="G114" s="764"/>
      <c r="H114" s="121">
        <f t="shared" si="17"/>
        <v>0</v>
      </c>
      <c r="I114" s="103">
        <f t="shared" si="20"/>
        <v>0</v>
      </c>
      <c r="J114" s="121"/>
      <c r="K114" s="305"/>
      <c r="L114" s="123"/>
      <c r="M114" s="305">
        <f t="shared" si="18"/>
        <v>0</v>
      </c>
      <c r="N114" s="121"/>
      <c r="O114" s="305">
        <f t="shared" si="21"/>
        <v>0</v>
      </c>
      <c r="P114" s="305">
        <f t="shared" si="19"/>
        <v>0</v>
      </c>
      <c r="Q114" s="780"/>
      <c r="R114" s="781"/>
    </row>
    <row r="115" spans="1:19" ht="15.95" hidden="1" customHeight="1">
      <c r="A115" s="19"/>
      <c r="B115" s="776">
        <v>10</v>
      </c>
      <c r="C115" s="526">
        <v>41705</v>
      </c>
      <c r="D115" s="3092"/>
      <c r="E115" s="121"/>
      <c r="F115" s="121"/>
      <c r="G115" s="764"/>
      <c r="H115" s="121">
        <f t="shared" si="17"/>
        <v>0</v>
      </c>
      <c r="I115" s="103">
        <f t="shared" si="20"/>
        <v>0</v>
      </c>
      <c r="J115" s="121"/>
      <c r="K115" s="305"/>
      <c r="L115" s="123"/>
      <c r="M115" s="305">
        <f t="shared" si="18"/>
        <v>0</v>
      </c>
      <c r="N115" s="121"/>
      <c r="O115" s="305">
        <f t="shared" si="21"/>
        <v>0</v>
      </c>
      <c r="P115" s="305">
        <f t="shared" si="19"/>
        <v>0</v>
      </c>
      <c r="Q115" s="782"/>
      <c r="R115" s="783"/>
    </row>
    <row r="116" spans="1:19" ht="15.95" hidden="1" customHeight="1">
      <c r="A116" s="19"/>
      <c r="B116" s="778">
        <v>11</v>
      </c>
      <c r="C116" s="526">
        <v>41706</v>
      </c>
      <c r="D116" s="3092"/>
      <c r="E116" s="121"/>
      <c r="F116" s="121"/>
      <c r="G116" s="764"/>
      <c r="H116" s="121">
        <f t="shared" si="17"/>
        <v>0</v>
      </c>
      <c r="I116" s="103">
        <f t="shared" si="20"/>
        <v>0</v>
      </c>
      <c r="J116" s="121"/>
      <c r="K116" s="305"/>
      <c r="L116" s="121"/>
      <c r="M116" s="305">
        <f t="shared" si="18"/>
        <v>0</v>
      </c>
      <c r="N116" s="121"/>
      <c r="O116" s="305">
        <f t="shared" si="21"/>
        <v>0</v>
      </c>
      <c r="P116" s="305">
        <f t="shared" si="19"/>
        <v>0</v>
      </c>
      <c r="Q116" s="305"/>
      <c r="R116" s="125"/>
    </row>
    <row r="117" spans="1:19" ht="15.95" hidden="1" customHeight="1">
      <c r="A117" s="19"/>
      <c r="B117" s="386">
        <v>12</v>
      </c>
      <c r="C117" s="387">
        <v>41707</v>
      </c>
      <c r="D117" s="3092"/>
      <c r="E117" s="121"/>
      <c r="F117" s="121"/>
      <c r="G117" s="764"/>
      <c r="H117" s="121">
        <f t="shared" si="17"/>
        <v>0</v>
      </c>
      <c r="I117" s="103">
        <f t="shared" si="20"/>
        <v>0</v>
      </c>
      <c r="J117" s="121"/>
      <c r="K117" s="305"/>
      <c r="L117" s="121"/>
      <c r="M117" s="305">
        <f t="shared" si="18"/>
        <v>0</v>
      </c>
      <c r="N117" s="121"/>
      <c r="O117" s="305">
        <f t="shared" si="21"/>
        <v>0</v>
      </c>
      <c r="P117" s="305">
        <f t="shared" si="19"/>
        <v>0</v>
      </c>
      <c r="Q117" s="305"/>
      <c r="R117" s="125"/>
    </row>
    <row r="118" spans="1:19" ht="15.95" hidden="1" customHeight="1">
      <c r="A118" s="19"/>
      <c r="B118" s="778">
        <v>13</v>
      </c>
      <c r="C118" s="526">
        <v>41708</v>
      </c>
      <c r="D118" s="3092"/>
      <c r="E118" s="121"/>
      <c r="F118" s="121"/>
      <c r="G118" s="764"/>
      <c r="H118" s="121">
        <f t="shared" si="17"/>
        <v>0</v>
      </c>
      <c r="I118" s="103">
        <f t="shared" si="20"/>
        <v>0</v>
      </c>
      <c r="J118" s="121"/>
      <c r="K118" s="305"/>
      <c r="L118" s="121"/>
      <c r="M118" s="305">
        <f t="shared" si="18"/>
        <v>0</v>
      </c>
      <c r="N118" s="121"/>
      <c r="O118" s="305">
        <f t="shared" si="21"/>
        <v>0</v>
      </c>
      <c r="P118" s="305">
        <f t="shared" si="19"/>
        <v>0</v>
      </c>
      <c r="Q118" s="305"/>
      <c r="R118" s="125"/>
    </row>
    <row r="119" spans="1:19" ht="15.95" hidden="1" customHeight="1">
      <c r="B119" s="776">
        <v>14</v>
      </c>
      <c r="C119" s="526">
        <v>41709</v>
      </c>
      <c r="D119" s="3092"/>
      <c r="E119" s="121"/>
      <c r="F119" s="121"/>
      <c r="G119" s="764"/>
      <c r="H119" s="121">
        <f t="shared" si="17"/>
        <v>0</v>
      </c>
      <c r="I119" s="103">
        <f t="shared" si="20"/>
        <v>0</v>
      </c>
      <c r="J119" s="121"/>
      <c r="K119" s="305"/>
      <c r="L119" s="121"/>
      <c r="M119" s="305">
        <f t="shared" si="18"/>
        <v>0</v>
      </c>
      <c r="N119" s="121"/>
      <c r="O119" s="305">
        <f t="shared" si="21"/>
        <v>0</v>
      </c>
      <c r="P119" s="305">
        <f t="shared" si="19"/>
        <v>0</v>
      </c>
      <c r="Q119" s="305"/>
      <c r="R119" s="125"/>
    </row>
    <row r="120" spans="1:19" ht="15.95" hidden="1" customHeight="1">
      <c r="B120" s="778">
        <v>15</v>
      </c>
      <c r="C120" s="526">
        <v>41710</v>
      </c>
      <c r="D120" s="3092"/>
      <c r="E120" s="120"/>
      <c r="F120" s="121"/>
      <c r="G120" s="764"/>
      <c r="H120" s="121">
        <f t="shared" si="17"/>
        <v>0</v>
      </c>
      <c r="I120" s="103">
        <f t="shared" si="20"/>
        <v>0</v>
      </c>
      <c r="J120" s="121"/>
      <c r="K120" s="305"/>
      <c r="L120" s="121"/>
      <c r="M120" s="305">
        <f t="shared" si="18"/>
        <v>0</v>
      </c>
      <c r="N120" s="121"/>
      <c r="O120" s="305">
        <f t="shared" si="21"/>
        <v>0</v>
      </c>
      <c r="P120" s="305">
        <f t="shared" si="19"/>
        <v>0</v>
      </c>
      <c r="Q120" s="305"/>
      <c r="R120" s="125"/>
    </row>
    <row r="121" spans="1:19" ht="15.95" hidden="1" customHeight="1">
      <c r="B121" s="776">
        <v>16</v>
      </c>
      <c r="C121" s="526">
        <v>41711</v>
      </c>
      <c r="D121" s="3092"/>
      <c r="E121" s="121"/>
      <c r="F121" s="121"/>
      <c r="G121" s="764"/>
      <c r="H121" s="121">
        <f t="shared" si="17"/>
        <v>0</v>
      </c>
      <c r="I121" s="103">
        <f t="shared" si="20"/>
        <v>0</v>
      </c>
      <c r="J121" s="121"/>
      <c r="K121" s="305"/>
      <c r="L121" s="121"/>
      <c r="M121" s="305">
        <f>L121*10000</f>
        <v>0</v>
      </c>
      <c r="N121" s="121"/>
      <c r="O121" s="305">
        <f>N121*15000</f>
        <v>0</v>
      </c>
      <c r="P121" s="305">
        <f t="shared" ref="P121:P127" si="22">I121+K121+M121+O121</f>
        <v>0</v>
      </c>
      <c r="Q121" s="305"/>
      <c r="R121" s="125"/>
    </row>
    <row r="122" spans="1:19" ht="15.95" hidden="1" customHeight="1">
      <c r="B122" s="778">
        <v>17</v>
      </c>
      <c r="C122" s="526">
        <v>41712</v>
      </c>
      <c r="D122" s="3092"/>
      <c r="E122" s="121"/>
      <c r="F122" s="121"/>
      <c r="G122" s="764"/>
      <c r="H122" s="121">
        <f t="shared" si="17"/>
        <v>0</v>
      </c>
      <c r="I122" s="103">
        <f t="shared" ref="I122:I144" si="23">H122*500</f>
        <v>0</v>
      </c>
      <c r="J122" s="121"/>
      <c r="K122" s="305"/>
      <c r="L122" s="121"/>
      <c r="M122" s="305">
        <f t="shared" ref="M122:M144" si="24">L122*10000</f>
        <v>0</v>
      </c>
      <c r="N122" s="121"/>
      <c r="O122" s="305">
        <f t="shared" ref="O122:O144" si="25">N122*15000</f>
        <v>0</v>
      </c>
      <c r="P122" s="305">
        <f t="shared" si="22"/>
        <v>0</v>
      </c>
      <c r="Q122" s="305"/>
      <c r="R122" s="125"/>
    </row>
    <row r="123" spans="1:19" ht="15.95" hidden="1" customHeight="1">
      <c r="B123" s="776">
        <v>18</v>
      </c>
      <c r="C123" s="526">
        <v>41713</v>
      </c>
      <c r="D123" s="3092"/>
      <c r="E123" s="121"/>
      <c r="F123" s="121"/>
      <c r="G123" s="764"/>
      <c r="H123" s="121">
        <f t="shared" si="17"/>
        <v>0</v>
      </c>
      <c r="I123" s="103">
        <f t="shared" si="23"/>
        <v>0</v>
      </c>
      <c r="J123" s="121"/>
      <c r="K123" s="305"/>
      <c r="L123" s="121"/>
      <c r="M123" s="305">
        <f t="shared" si="24"/>
        <v>0</v>
      </c>
      <c r="N123" s="121"/>
      <c r="O123" s="305">
        <f t="shared" si="25"/>
        <v>0</v>
      </c>
      <c r="P123" s="305">
        <f t="shared" si="22"/>
        <v>0</v>
      </c>
      <c r="Q123" s="305"/>
      <c r="R123" s="125"/>
      <c r="S123" s="344"/>
    </row>
    <row r="124" spans="1:19" ht="15.95" hidden="1" customHeight="1">
      <c r="B124" s="800">
        <v>19</v>
      </c>
      <c r="C124" s="387">
        <v>41714</v>
      </c>
      <c r="D124" s="3092"/>
      <c r="E124" s="121"/>
      <c r="F124" s="121"/>
      <c r="G124" s="764"/>
      <c r="H124" s="121">
        <f t="shared" si="17"/>
        <v>0</v>
      </c>
      <c r="I124" s="103">
        <f t="shared" si="23"/>
        <v>0</v>
      </c>
      <c r="J124" s="121"/>
      <c r="K124" s="305"/>
      <c r="L124" s="121"/>
      <c r="M124" s="305">
        <f t="shared" si="24"/>
        <v>0</v>
      </c>
      <c r="N124" s="121"/>
      <c r="O124" s="305">
        <f t="shared" si="25"/>
        <v>0</v>
      </c>
      <c r="P124" s="305">
        <f t="shared" si="22"/>
        <v>0</v>
      </c>
      <c r="Q124" s="305"/>
      <c r="R124" s="125"/>
      <c r="S124" s="344"/>
    </row>
    <row r="125" spans="1:19" ht="15.95" hidden="1" customHeight="1">
      <c r="B125" s="776">
        <v>20</v>
      </c>
      <c r="C125" s="526">
        <v>41715</v>
      </c>
      <c r="D125" s="3092"/>
      <c r="E125" s="121"/>
      <c r="F125" s="121"/>
      <c r="G125" s="764"/>
      <c r="H125" s="121">
        <f t="shared" si="17"/>
        <v>0</v>
      </c>
      <c r="I125" s="103">
        <f t="shared" si="23"/>
        <v>0</v>
      </c>
      <c r="J125" s="121"/>
      <c r="K125" s="305"/>
      <c r="L125" s="121"/>
      <c r="M125" s="305">
        <f t="shared" si="24"/>
        <v>0</v>
      </c>
      <c r="N125" s="121"/>
      <c r="O125" s="305">
        <f t="shared" si="25"/>
        <v>0</v>
      </c>
      <c r="P125" s="305">
        <f t="shared" si="22"/>
        <v>0</v>
      </c>
      <c r="Q125" s="305"/>
      <c r="R125" s="125"/>
      <c r="S125" s="344"/>
    </row>
    <row r="126" spans="1:19" ht="15.95" hidden="1" customHeight="1">
      <c r="B126" s="778">
        <v>21</v>
      </c>
      <c r="C126" s="526">
        <v>41716</v>
      </c>
      <c r="D126" s="3092"/>
      <c r="E126" s="121"/>
      <c r="F126" s="121"/>
      <c r="G126" s="764"/>
      <c r="H126" s="121">
        <f t="shared" si="17"/>
        <v>0</v>
      </c>
      <c r="I126" s="103">
        <f t="shared" si="23"/>
        <v>0</v>
      </c>
      <c r="J126" s="121"/>
      <c r="K126" s="305"/>
      <c r="L126" s="121"/>
      <c r="M126" s="305">
        <f t="shared" si="24"/>
        <v>0</v>
      </c>
      <c r="N126" s="121"/>
      <c r="O126" s="305">
        <f t="shared" si="25"/>
        <v>0</v>
      </c>
      <c r="P126" s="305">
        <f t="shared" si="22"/>
        <v>0</v>
      </c>
      <c r="Q126" s="305"/>
      <c r="R126" s="125"/>
      <c r="S126" s="344"/>
    </row>
    <row r="127" spans="1:19" ht="15.95" hidden="1" customHeight="1">
      <c r="B127" s="776">
        <v>22</v>
      </c>
      <c r="C127" s="526">
        <v>41717</v>
      </c>
      <c r="D127" s="3092"/>
      <c r="E127" s="121"/>
      <c r="F127" s="121"/>
      <c r="G127" s="764"/>
      <c r="H127" s="121">
        <f t="shared" si="17"/>
        <v>0</v>
      </c>
      <c r="I127" s="103">
        <f t="shared" si="23"/>
        <v>0</v>
      </c>
      <c r="J127" s="121"/>
      <c r="K127" s="305"/>
      <c r="L127" s="121"/>
      <c r="M127" s="305">
        <f t="shared" si="24"/>
        <v>0</v>
      </c>
      <c r="N127" s="121"/>
      <c r="O127" s="305">
        <f t="shared" si="25"/>
        <v>0</v>
      </c>
      <c r="P127" s="305">
        <f t="shared" si="22"/>
        <v>0</v>
      </c>
      <c r="Q127" s="305"/>
      <c r="R127" s="125"/>
      <c r="S127" s="344"/>
    </row>
    <row r="128" spans="1:19" ht="15.95" hidden="1" customHeight="1">
      <c r="B128" s="778">
        <v>23</v>
      </c>
      <c r="C128" s="526">
        <v>41718</v>
      </c>
      <c r="D128" s="3092"/>
      <c r="E128" s="121"/>
      <c r="F128" s="121"/>
      <c r="G128" s="764"/>
      <c r="H128" s="121">
        <f t="shared" si="17"/>
        <v>0</v>
      </c>
      <c r="I128" s="103">
        <f t="shared" si="23"/>
        <v>0</v>
      </c>
      <c r="J128" s="121"/>
      <c r="K128" s="305"/>
      <c r="L128" s="121"/>
      <c r="M128" s="305">
        <f t="shared" si="24"/>
        <v>0</v>
      </c>
      <c r="N128" s="121"/>
      <c r="O128" s="305">
        <f t="shared" si="25"/>
        <v>0</v>
      </c>
      <c r="P128" s="305">
        <f t="shared" ref="P128:P191" si="26">I128+K128+M128+O128</f>
        <v>0</v>
      </c>
      <c r="Q128" s="305"/>
      <c r="R128" s="125"/>
      <c r="S128" s="344"/>
    </row>
    <row r="129" spans="2:19" ht="15.95" hidden="1" customHeight="1">
      <c r="B129" s="776">
        <v>24</v>
      </c>
      <c r="C129" s="526">
        <v>41719</v>
      </c>
      <c r="D129" s="3092"/>
      <c r="E129" s="121"/>
      <c r="F129" s="121"/>
      <c r="G129" s="764"/>
      <c r="H129" s="121">
        <f t="shared" si="17"/>
        <v>0</v>
      </c>
      <c r="I129" s="103">
        <f t="shared" si="23"/>
        <v>0</v>
      </c>
      <c r="J129" s="121"/>
      <c r="K129" s="305"/>
      <c r="L129" s="121"/>
      <c r="M129" s="305">
        <f t="shared" si="24"/>
        <v>0</v>
      </c>
      <c r="N129" s="121"/>
      <c r="O129" s="305">
        <f t="shared" si="25"/>
        <v>0</v>
      </c>
      <c r="P129" s="305">
        <f t="shared" si="26"/>
        <v>0</v>
      </c>
      <c r="Q129" s="305"/>
      <c r="R129" s="125"/>
      <c r="S129" s="344"/>
    </row>
    <row r="130" spans="2:19" ht="15.95" hidden="1" customHeight="1">
      <c r="B130" s="778">
        <v>25</v>
      </c>
      <c r="C130" s="526">
        <v>41720</v>
      </c>
      <c r="D130" s="3092"/>
      <c r="E130" s="121"/>
      <c r="F130" s="121"/>
      <c r="G130" s="764"/>
      <c r="H130" s="121">
        <f t="shared" si="17"/>
        <v>0</v>
      </c>
      <c r="I130" s="103">
        <f t="shared" si="23"/>
        <v>0</v>
      </c>
      <c r="J130" s="121"/>
      <c r="K130" s="305"/>
      <c r="L130" s="121"/>
      <c r="M130" s="305">
        <f t="shared" si="24"/>
        <v>0</v>
      </c>
      <c r="N130" s="121"/>
      <c r="O130" s="305">
        <f t="shared" si="25"/>
        <v>0</v>
      </c>
      <c r="P130" s="305">
        <f t="shared" si="26"/>
        <v>0</v>
      </c>
      <c r="Q130" s="305"/>
      <c r="R130" s="125"/>
      <c r="S130" s="344"/>
    </row>
    <row r="131" spans="2:19" ht="15.95" hidden="1" customHeight="1">
      <c r="B131" s="386">
        <v>26</v>
      </c>
      <c r="C131" s="387">
        <v>41721</v>
      </c>
      <c r="D131" s="3092"/>
      <c r="E131" s="121"/>
      <c r="F131" s="121"/>
      <c r="G131" s="764"/>
      <c r="H131" s="121">
        <f t="shared" si="17"/>
        <v>0</v>
      </c>
      <c r="I131" s="103">
        <f t="shared" si="23"/>
        <v>0</v>
      </c>
      <c r="J131" s="121"/>
      <c r="K131" s="305"/>
      <c r="L131" s="121"/>
      <c r="M131" s="305">
        <f t="shared" si="24"/>
        <v>0</v>
      </c>
      <c r="N131" s="121"/>
      <c r="O131" s="305">
        <f t="shared" si="25"/>
        <v>0</v>
      </c>
      <c r="P131" s="305">
        <f t="shared" si="26"/>
        <v>0</v>
      </c>
      <c r="Q131" s="305"/>
      <c r="R131" s="125"/>
      <c r="S131" s="344"/>
    </row>
    <row r="132" spans="2:19" ht="15.95" hidden="1" customHeight="1">
      <c r="B132" s="778">
        <v>27</v>
      </c>
      <c r="C132" s="526">
        <v>41722</v>
      </c>
      <c r="D132" s="3092"/>
      <c r="E132" s="121"/>
      <c r="F132" s="121"/>
      <c r="G132" s="764"/>
      <c r="H132" s="121">
        <f t="shared" si="17"/>
        <v>0</v>
      </c>
      <c r="I132" s="103">
        <f t="shared" si="23"/>
        <v>0</v>
      </c>
      <c r="J132" s="121"/>
      <c r="K132" s="305"/>
      <c r="L132" s="121"/>
      <c r="M132" s="305">
        <f t="shared" si="24"/>
        <v>0</v>
      </c>
      <c r="N132" s="121"/>
      <c r="O132" s="305">
        <f t="shared" si="25"/>
        <v>0</v>
      </c>
      <c r="P132" s="305">
        <f t="shared" si="26"/>
        <v>0</v>
      </c>
      <c r="Q132" s="305"/>
      <c r="R132" s="125"/>
      <c r="S132" s="344"/>
    </row>
    <row r="133" spans="2:19" ht="15.95" hidden="1" customHeight="1" thickBot="1">
      <c r="B133" s="790">
        <v>28</v>
      </c>
      <c r="C133" s="791">
        <v>41723</v>
      </c>
      <c r="D133" s="3093"/>
      <c r="E133" s="127"/>
      <c r="F133" s="127"/>
      <c r="G133" s="765"/>
      <c r="H133" s="127">
        <f t="shared" si="17"/>
        <v>0</v>
      </c>
      <c r="I133" s="766">
        <f t="shared" si="23"/>
        <v>0</v>
      </c>
      <c r="J133" s="127"/>
      <c r="K133" s="767"/>
      <c r="L133" s="127"/>
      <c r="M133" s="767">
        <f t="shared" si="24"/>
        <v>0</v>
      </c>
      <c r="N133" s="127"/>
      <c r="O133" s="767">
        <f t="shared" si="25"/>
        <v>0</v>
      </c>
      <c r="P133" s="767">
        <f t="shared" si="26"/>
        <v>0</v>
      </c>
      <c r="Q133" s="767"/>
      <c r="R133" s="792"/>
      <c r="S133" s="344"/>
    </row>
    <row r="134" spans="2:19" ht="15.95" hidden="1" customHeight="1">
      <c r="B134" s="768">
        <v>1</v>
      </c>
      <c r="C134" s="769">
        <v>41724</v>
      </c>
      <c r="D134" s="998" t="s">
        <v>358</v>
      </c>
      <c r="E134" s="97"/>
      <c r="F134" s="97"/>
      <c r="G134" s="100"/>
      <c r="H134" s="402">
        <f t="shared" si="17"/>
        <v>0</v>
      </c>
      <c r="I134" s="403">
        <f t="shared" si="23"/>
        <v>0</v>
      </c>
      <c r="J134" s="346"/>
      <c r="K134" s="403"/>
      <c r="L134" s="531"/>
      <c r="M134" s="403">
        <f t="shared" si="24"/>
        <v>0</v>
      </c>
      <c r="N134" s="624"/>
      <c r="O134" s="403">
        <f t="shared" si="25"/>
        <v>0</v>
      </c>
      <c r="P134" s="937">
        <f t="shared" si="26"/>
        <v>0</v>
      </c>
      <c r="Q134" s="937"/>
      <c r="R134" s="932"/>
    </row>
    <row r="135" spans="2:19" ht="15.95" hidden="1" customHeight="1">
      <c r="B135" s="995">
        <v>2</v>
      </c>
      <c r="C135" s="526">
        <v>41725</v>
      </c>
      <c r="D135" s="999" t="s">
        <v>358</v>
      </c>
      <c r="E135" s="46"/>
      <c r="F135" s="46"/>
      <c r="G135" s="367"/>
      <c r="H135" s="366">
        <f t="shared" si="17"/>
        <v>0</v>
      </c>
      <c r="I135" s="957">
        <f t="shared" si="23"/>
        <v>0</v>
      </c>
      <c r="J135" s="925"/>
      <c r="K135" s="957"/>
      <c r="L135" s="201"/>
      <c r="M135" s="957">
        <f t="shared" si="24"/>
        <v>0</v>
      </c>
      <c r="N135" s="349"/>
      <c r="O135" s="957">
        <f t="shared" si="25"/>
        <v>0</v>
      </c>
      <c r="P135" s="905">
        <f t="shared" si="26"/>
        <v>0</v>
      </c>
      <c r="Q135" s="905"/>
      <c r="R135" s="906"/>
    </row>
    <row r="136" spans="2:19" ht="15.95" hidden="1" customHeight="1">
      <c r="B136" s="995">
        <v>3</v>
      </c>
      <c r="C136" s="526">
        <v>41726</v>
      </c>
      <c r="D136" s="999" t="s">
        <v>358</v>
      </c>
      <c r="E136" s="46"/>
      <c r="F136" s="46"/>
      <c r="G136" s="367"/>
      <c r="H136" s="366">
        <f t="shared" si="17"/>
        <v>0</v>
      </c>
      <c r="I136" s="957">
        <f t="shared" si="23"/>
        <v>0</v>
      </c>
      <c r="J136" s="925"/>
      <c r="K136" s="957"/>
      <c r="L136" s="201"/>
      <c r="M136" s="957">
        <f t="shared" si="24"/>
        <v>0</v>
      </c>
      <c r="N136" s="349"/>
      <c r="O136" s="957">
        <f t="shared" si="25"/>
        <v>0</v>
      </c>
      <c r="P136" s="905">
        <f t="shared" si="26"/>
        <v>0</v>
      </c>
      <c r="Q136" s="905"/>
      <c r="R136" s="906"/>
    </row>
    <row r="137" spans="2:19" ht="15.95" hidden="1" customHeight="1">
      <c r="B137" s="995">
        <v>4</v>
      </c>
      <c r="C137" s="526">
        <v>41727</v>
      </c>
      <c r="D137" s="999" t="s">
        <v>358</v>
      </c>
      <c r="E137" s="46"/>
      <c r="F137" s="46"/>
      <c r="G137" s="367"/>
      <c r="H137" s="366">
        <f t="shared" si="17"/>
        <v>0</v>
      </c>
      <c r="I137" s="957">
        <f t="shared" si="23"/>
        <v>0</v>
      </c>
      <c r="J137" s="925"/>
      <c r="K137" s="957"/>
      <c r="L137" s="201"/>
      <c r="M137" s="957">
        <f t="shared" si="24"/>
        <v>0</v>
      </c>
      <c r="N137" s="349"/>
      <c r="O137" s="957">
        <f t="shared" si="25"/>
        <v>0</v>
      </c>
      <c r="P137" s="905">
        <f t="shared" si="26"/>
        <v>0</v>
      </c>
      <c r="Q137" s="905"/>
      <c r="R137" s="906"/>
    </row>
    <row r="138" spans="2:19" ht="15.95" hidden="1" customHeight="1">
      <c r="B138" s="995">
        <v>5</v>
      </c>
      <c r="C138" s="387">
        <v>41728</v>
      </c>
      <c r="D138" s="999" t="s">
        <v>358</v>
      </c>
      <c r="E138" s="46"/>
      <c r="F138" s="46"/>
      <c r="G138" s="367"/>
      <c r="H138" s="366">
        <f t="shared" si="17"/>
        <v>0</v>
      </c>
      <c r="I138" s="957">
        <f t="shared" si="23"/>
        <v>0</v>
      </c>
      <c r="J138" s="925"/>
      <c r="K138" s="957"/>
      <c r="L138" s="201"/>
      <c r="M138" s="957">
        <f t="shared" si="24"/>
        <v>0</v>
      </c>
      <c r="N138" s="349"/>
      <c r="O138" s="957">
        <f t="shared" si="25"/>
        <v>0</v>
      </c>
      <c r="P138" s="905">
        <f t="shared" si="26"/>
        <v>0</v>
      </c>
      <c r="Q138" s="905"/>
      <c r="R138" s="906"/>
    </row>
    <row r="139" spans="2:19" ht="15.95" hidden="1" customHeight="1">
      <c r="B139" s="995">
        <v>6</v>
      </c>
      <c r="C139" s="526">
        <v>41729</v>
      </c>
      <c r="D139" s="999" t="s">
        <v>358</v>
      </c>
      <c r="E139" s="46"/>
      <c r="F139" s="46"/>
      <c r="G139" s="367"/>
      <c r="H139" s="366">
        <f t="shared" si="17"/>
        <v>0</v>
      </c>
      <c r="I139" s="957">
        <f t="shared" si="23"/>
        <v>0</v>
      </c>
      <c r="J139" s="925"/>
      <c r="K139" s="957"/>
      <c r="L139" s="201"/>
      <c r="M139" s="957">
        <f t="shared" si="24"/>
        <v>0</v>
      </c>
      <c r="N139" s="349"/>
      <c r="O139" s="957">
        <f t="shared" si="25"/>
        <v>0</v>
      </c>
      <c r="P139" s="905">
        <f t="shared" si="26"/>
        <v>0</v>
      </c>
      <c r="Q139" s="905"/>
      <c r="R139" s="906"/>
    </row>
    <row r="140" spans="2:19" ht="15.95" hidden="1" customHeight="1">
      <c r="B140" s="995">
        <v>7</v>
      </c>
      <c r="C140" s="526">
        <v>41730</v>
      </c>
      <c r="D140" s="999" t="s">
        <v>358</v>
      </c>
      <c r="E140" s="46"/>
      <c r="F140" s="46"/>
      <c r="G140" s="367"/>
      <c r="H140" s="366">
        <f t="shared" si="17"/>
        <v>0</v>
      </c>
      <c r="I140" s="957">
        <f t="shared" si="23"/>
        <v>0</v>
      </c>
      <c r="J140" s="925"/>
      <c r="K140" s="957"/>
      <c r="L140" s="201"/>
      <c r="M140" s="957">
        <f t="shared" si="24"/>
        <v>0</v>
      </c>
      <c r="N140" s="349"/>
      <c r="O140" s="957">
        <f t="shared" si="25"/>
        <v>0</v>
      </c>
      <c r="P140" s="905">
        <f t="shared" si="26"/>
        <v>0</v>
      </c>
      <c r="Q140" s="905"/>
      <c r="R140" s="906"/>
    </row>
    <row r="141" spans="2:19" ht="15.95" hidden="1" customHeight="1">
      <c r="B141" s="995">
        <v>8</v>
      </c>
      <c r="C141" s="526">
        <v>41731</v>
      </c>
      <c r="D141" s="999" t="s">
        <v>358</v>
      </c>
      <c r="E141" s="46"/>
      <c r="F141" s="46"/>
      <c r="G141" s="367"/>
      <c r="H141" s="366">
        <f t="shared" si="17"/>
        <v>0</v>
      </c>
      <c r="I141" s="957">
        <f t="shared" si="23"/>
        <v>0</v>
      </c>
      <c r="J141" s="925"/>
      <c r="K141" s="957"/>
      <c r="L141" s="201"/>
      <c r="M141" s="957">
        <f t="shared" si="24"/>
        <v>0</v>
      </c>
      <c r="N141" s="349"/>
      <c r="O141" s="957">
        <f t="shared" si="25"/>
        <v>0</v>
      </c>
      <c r="P141" s="905">
        <f t="shared" si="26"/>
        <v>0</v>
      </c>
      <c r="Q141" s="905"/>
      <c r="R141" s="906"/>
    </row>
    <row r="142" spans="2:19" ht="15.95" hidden="1" customHeight="1">
      <c r="B142" s="995">
        <v>9</v>
      </c>
      <c r="C142" s="526">
        <v>41732</v>
      </c>
      <c r="D142" s="999" t="s">
        <v>358</v>
      </c>
      <c r="E142" s="46"/>
      <c r="F142" s="46"/>
      <c r="G142" s="367"/>
      <c r="H142" s="366">
        <f t="shared" si="17"/>
        <v>0</v>
      </c>
      <c r="I142" s="957">
        <f t="shared" si="23"/>
        <v>0</v>
      </c>
      <c r="J142" s="925"/>
      <c r="K142" s="957"/>
      <c r="L142" s="201"/>
      <c r="M142" s="957">
        <f t="shared" si="24"/>
        <v>0</v>
      </c>
      <c r="N142" s="349"/>
      <c r="O142" s="957">
        <f t="shared" si="25"/>
        <v>0</v>
      </c>
      <c r="P142" s="905">
        <f t="shared" si="26"/>
        <v>0</v>
      </c>
      <c r="Q142" s="905"/>
      <c r="R142" s="906"/>
    </row>
    <row r="143" spans="2:19" ht="15.95" hidden="1" customHeight="1">
      <c r="B143" s="995">
        <v>10</v>
      </c>
      <c r="C143" s="526">
        <v>41733</v>
      </c>
      <c r="D143" s="999" t="s">
        <v>358</v>
      </c>
      <c r="E143" s="46"/>
      <c r="F143" s="46"/>
      <c r="G143" s="367"/>
      <c r="H143" s="366">
        <f t="shared" si="17"/>
        <v>0</v>
      </c>
      <c r="I143" s="957">
        <f t="shared" si="23"/>
        <v>0</v>
      </c>
      <c r="J143" s="925"/>
      <c r="K143" s="957"/>
      <c r="L143" s="201"/>
      <c r="M143" s="957">
        <f t="shared" si="24"/>
        <v>0</v>
      </c>
      <c r="N143" s="349"/>
      <c r="O143" s="957">
        <f t="shared" si="25"/>
        <v>0</v>
      </c>
      <c r="P143" s="905">
        <f t="shared" si="26"/>
        <v>0</v>
      </c>
      <c r="Q143" s="905"/>
      <c r="R143" s="906"/>
    </row>
    <row r="144" spans="2:19" ht="15.95" hidden="1" customHeight="1">
      <c r="B144" s="995">
        <v>11</v>
      </c>
      <c r="C144" s="526">
        <v>41734</v>
      </c>
      <c r="D144" s="591" t="s">
        <v>413</v>
      </c>
      <c r="E144" s="46" t="s">
        <v>39</v>
      </c>
      <c r="F144" s="46"/>
      <c r="G144" s="367"/>
      <c r="H144" s="366">
        <f t="shared" si="17"/>
        <v>0</v>
      </c>
      <c r="I144" s="957">
        <f t="shared" si="23"/>
        <v>0</v>
      </c>
      <c r="J144" s="925" t="s">
        <v>412</v>
      </c>
      <c r="K144" s="957">
        <v>10000</v>
      </c>
      <c r="L144" s="201"/>
      <c r="M144" s="957">
        <f t="shared" si="24"/>
        <v>0</v>
      </c>
      <c r="N144" s="349"/>
      <c r="O144" s="957">
        <f t="shared" si="25"/>
        <v>0</v>
      </c>
      <c r="P144" s="905">
        <f t="shared" si="26"/>
        <v>10000</v>
      </c>
      <c r="Q144" s="905"/>
      <c r="R144" s="906"/>
    </row>
    <row r="145" spans="2:18" ht="15.95" hidden="1" customHeight="1">
      <c r="B145" s="995">
        <v>12</v>
      </c>
      <c r="C145" s="387">
        <v>41735</v>
      </c>
      <c r="D145" s="591" t="s">
        <v>414</v>
      </c>
      <c r="E145" s="46" t="s">
        <v>424</v>
      </c>
      <c r="F145" s="46">
        <v>5</v>
      </c>
      <c r="G145" s="367"/>
      <c r="H145" s="366">
        <f>F145*G145</f>
        <v>0</v>
      </c>
      <c r="I145" s="957">
        <f>H145*500</f>
        <v>0</v>
      </c>
      <c r="J145" s="925"/>
      <c r="K145" s="957">
        <v>20000</v>
      </c>
      <c r="L145" s="201">
        <v>4</v>
      </c>
      <c r="M145" s="957">
        <f>L145*10000</f>
        <v>40000</v>
      </c>
      <c r="N145" s="349"/>
      <c r="O145" s="957">
        <f>N145*15000</f>
        <v>0</v>
      </c>
      <c r="P145" s="905">
        <f t="shared" si="26"/>
        <v>60000</v>
      </c>
      <c r="Q145" s="905"/>
      <c r="R145" s="906"/>
    </row>
    <row r="146" spans="2:18" ht="15.95" hidden="1" customHeight="1">
      <c r="B146" s="3071">
        <v>13</v>
      </c>
      <c r="C146" s="526">
        <v>41736</v>
      </c>
      <c r="D146" s="591" t="s">
        <v>414</v>
      </c>
      <c r="E146" s="46" t="s">
        <v>444</v>
      </c>
      <c r="F146" s="46">
        <v>3</v>
      </c>
      <c r="G146" s="367"/>
      <c r="H146" s="366">
        <f t="shared" ref="H146:H209" si="27">F146*G146</f>
        <v>0</v>
      </c>
      <c r="I146" s="957">
        <f t="shared" ref="I146:I209" si="28">H146*500</f>
        <v>0</v>
      </c>
      <c r="J146" s="925"/>
      <c r="K146" s="3178">
        <v>20000</v>
      </c>
      <c r="L146" s="201"/>
      <c r="M146" s="957">
        <f t="shared" ref="M146:M209" si="29">L146*10000</f>
        <v>0</v>
      </c>
      <c r="N146" s="349"/>
      <c r="O146" s="957">
        <f t="shared" ref="O146:O209" si="30">N146*15000</f>
        <v>0</v>
      </c>
      <c r="P146" s="905">
        <f t="shared" si="26"/>
        <v>20000</v>
      </c>
      <c r="Q146" s="905"/>
      <c r="R146" s="906"/>
    </row>
    <row r="147" spans="2:18" ht="15.95" hidden="1" customHeight="1">
      <c r="B147" s="3071"/>
      <c r="C147" s="526">
        <v>41736</v>
      </c>
      <c r="D147" s="3" t="s">
        <v>445</v>
      </c>
      <c r="E147" s="925" t="s">
        <v>444</v>
      </c>
      <c r="F147" s="46">
        <v>1</v>
      </c>
      <c r="G147" s="367"/>
      <c r="H147" s="366">
        <f t="shared" si="27"/>
        <v>0</v>
      </c>
      <c r="I147" s="957">
        <f t="shared" si="28"/>
        <v>0</v>
      </c>
      <c r="J147" s="925"/>
      <c r="K147" s="3178"/>
      <c r="L147" s="201"/>
      <c r="M147" s="957">
        <f t="shared" si="29"/>
        <v>0</v>
      </c>
      <c r="N147" s="349"/>
      <c r="O147" s="957">
        <f t="shared" si="30"/>
        <v>0</v>
      </c>
      <c r="P147" s="905">
        <f t="shared" si="26"/>
        <v>0</v>
      </c>
      <c r="Q147" s="905"/>
      <c r="R147" s="906"/>
    </row>
    <row r="148" spans="2:18" ht="15.95" hidden="1" customHeight="1">
      <c r="B148" s="3071"/>
      <c r="C148" s="526">
        <v>41736</v>
      </c>
      <c r="D148" s="591" t="s">
        <v>413</v>
      </c>
      <c r="E148" s="46" t="s">
        <v>39</v>
      </c>
      <c r="F148" s="46"/>
      <c r="G148" s="367"/>
      <c r="H148" s="366">
        <f t="shared" si="27"/>
        <v>0</v>
      </c>
      <c r="I148" s="957">
        <f t="shared" si="28"/>
        <v>0</v>
      </c>
      <c r="J148" s="925" t="s">
        <v>412</v>
      </c>
      <c r="K148" s="957">
        <v>10000</v>
      </c>
      <c r="L148" s="201"/>
      <c r="M148" s="957">
        <f t="shared" si="29"/>
        <v>0</v>
      </c>
      <c r="N148" s="349"/>
      <c r="O148" s="957">
        <f t="shared" si="30"/>
        <v>0</v>
      </c>
      <c r="P148" s="905">
        <f t="shared" si="26"/>
        <v>10000</v>
      </c>
      <c r="Q148" s="905"/>
      <c r="R148" s="906"/>
    </row>
    <row r="149" spans="2:18" ht="15.95" hidden="1" customHeight="1">
      <c r="B149" s="995">
        <v>14</v>
      </c>
      <c r="C149" s="526">
        <v>41737</v>
      </c>
      <c r="D149" s="3" t="s">
        <v>445</v>
      </c>
      <c r="E149" s="925" t="s">
        <v>444</v>
      </c>
      <c r="F149" s="46">
        <v>2</v>
      </c>
      <c r="G149" s="367"/>
      <c r="H149" s="366">
        <f t="shared" si="27"/>
        <v>0</v>
      </c>
      <c r="I149" s="957">
        <f t="shared" si="28"/>
        <v>0</v>
      </c>
      <c r="J149" s="925"/>
      <c r="K149" s="957">
        <v>20000</v>
      </c>
      <c r="L149" s="201"/>
      <c r="M149" s="957">
        <f t="shared" si="29"/>
        <v>0</v>
      </c>
      <c r="N149" s="349"/>
      <c r="O149" s="957">
        <f t="shared" si="30"/>
        <v>0</v>
      </c>
      <c r="P149" s="905">
        <f t="shared" si="26"/>
        <v>20000</v>
      </c>
      <c r="Q149" s="905"/>
      <c r="R149" s="906"/>
    </row>
    <row r="150" spans="2:18" ht="15.95" hidden="1" customHeight="1">
      <c r="B150" s="995">
        <v>15</v>
      </c>
      <c r="C150" s="526">
        <v>41738</v>
      </c>
      <c r="D150" s="997" t="s">
        <v>366</v>
      </c>
      <c r="E150" s="46"/>
      <c r="F150" s="46"/>
      <c r="G150" s="367"/>
      <c r="H150" s="366">
        <f t="shared" si="27"/>
        <v>0</v>
      </c>
      <c r="I150" s="957">
        <f t="shared" si="28"/>
        <v>0</v>
      </c>
      <c r="J150" s="925"/>
      <c r="K150" s="957"/>
      <c r="L150" s="201"/>
      <c r="M150" s="957">
        <f t="shared" si="29"/>
        <v>0</v>
      </c>
      <c r="N150" s="349"/>
      <c r="O150" s="957">
        <f t="shared" si="30"/>
        <v>0</v>
      </c>
      <c r="P150" s="905">
        <f t="shared" si="26"/>
        <v>0</v>
      </c>
      <c r="Q150" s="905"/>
      <c r="R150" s="906"/>
    </row>
    <row r="151" spans="2:18" ht="15.95" hidden="1" customHeight="1">
      <c r="B151" s="3071">
        <v>16</v>
      </c>
      <c r="C151" s="526">
        <v>41739</v>
      </c>
      <c r="D151" s="591" t="s">
        <v>413</v>
      </c>
      <c r="E151" s="46" t="s">
        <v>39</v>
      </c>
      <c r="F151" s="46"/>
      <c r="G151" s="367"/>
      <c r="H151" s="366">
        <f t="shared" si="27"/>
        <v>0</v>
      </c>
      <c r="I151" s="957">
        <f t="shared" si="28"/>
        <v>0</v>
      </c>
      <c r="J151" s="925" t="s">
        <v>412</v>
      </c>
      <c r="K151" s="957">
        <v>10000</v>
      </c>
      <c r="L151" s="201"/>
      <c r="M151" s="957">
        <f t="shared" si="29"/>
        <v>0</v>
      </c>
      <c r="N151" s="349"/>
      <c r="O151" s="957">
        <f t="shared" si="30"/>
        <v>0</v>
      </c>
      <c r="P151" s="905">
        <f t="shared" si="26"/>
        <v>10000</v>
      </c>
      <c r="Q151" s="905"/>
      <c r="R151" s="906"/>
    </row>
    <row r="152" spans="2:18" ht="15.95" hidden="1" customHeight="1">
      <c r="B152" s="3071"/>
      <c r="C152" s="526">
        <v>41739</v>
      </c>
      <c r="D152" s="591" t="s">
        <v>414</v>
      </c>
      <c r="E152" s="925" t="s">
        <v>444</v>
      </c>
      <c r="F152" s="46">
        <v>8</v>
      </c>
      <c r="G152" s="367"/>
      <c r="H152" s="366">
        <f t="shared" si="27"/>
        <v>0</v>
      </c>
      <c r="I152" s="957">
        <f t="shared" si="28"/>
        <v>0</v>
      </c>
      <c r="J152" s="925"/>
      <c r="K152" s="957">
        <v>25000</v>
      </c>
      <c r="L152" s="201"/>
      <c r="M152" s="957">
        <f t="shared" si="29"/>
        <v>0</v>
      </c>
      <c r="N152" s="349"/>
      <c r="O152" s="957">
        <f t="shared" si="30"/>
        <v>0</v>
      </c>
      <c r="P152" s="905">
        <f t="shared" si="26"/>
        <v>25000</v>
      </c>
      <c r="Q152" s="905"/>
      <c r="R152" s="906"/>
    </row>
    <row r="153" spans="2:18" ht="15.95" hidden="1" customHeight="1">
      <c r="B153" s="3071">
        <v>17</v>
      </c>
      <c r="C153" s="526">
        <v>41740</v>
      </c>
      <c r="D153" s="591" t="s">
        <v>414</v>
      </c>
      <c r="E153" s="925" t="s">
        <v>444</v>
      </c>
      <c r="F153" s="46">
        <v>9</v>
      </c>
      <c r="G153" s="367"/>
      <c r="H153" s="366">
        <f t="shared" si="27"/>
        <v>0</v>
      </c>
      <c r="I153" s="957">
        <f t="shared" si="28"/>
        <v>0</v>
      </c>
      <c r="J153" s="925"/>
      <c r="K153" s="3178">
        <v>25000</v>
      </c>
      <c r="L153" s="201"/>
      <c r="M153" s="957">
        <f t="shared" si="29"/>
        <v>0</v>
      </c>
      <c r="N153" s="349"/>
      <c r="O153" s="957">
        <f t="shared" si="30"/>
        <v>0</v>
      </c>
      <c r="P153" s="905">
        <f t="shared" si="26"/>
        <v>25000</v>
      </c>
      <c r="Q153" s="905"/>
      <c r="R153" s="906"/>
    </row>
    <row r="154" spans="2:18" ht="15.95" hidden="1" customHeight="1">
      <c r="B154" s="3071"/>
      <c r="C154" s="526">
        <v>41740</v>
      </c>
      <c r="D154" s="3" t="s">
        <v>445</v>
      </c>
      <c r="E154" s="925" t="s">
        <v>444</v>
      </c>
      <c r="F154" s="46">
        <v>1</v>
      </c>
      <c r="G154" s="367"/>
      <c r="H154" s="366">
        <f t="shared" si="27"/>
        <v>0</v>
      </c>
      <c r="I154" s="957">
        <f t="shared" si="28"/>
        <v>0</v>
      </c>
      <c r="J154" s="925"/>
      <c r="K154" s="3178"/>
      <c r="L154" s="201">
        <v>2</v>
      </c>
      <c r="M154" s="957">
        <f t="shared" si="29"/>
        <v>20000</v>
      </c>
      <c r="N154" s="349"/>
      <c r="O154" s="957">
        <f t="shared" si="30"/>
        <v>0</v>
      </c>
      <c r="P154" s="905">
        <f t="shared" si="26"/>
        <v>20000</v>
      </c>
      <c r="Q154" s="905"/>
      <c r="R154" s="906"/>
    </row>
    <row r="155" spans="2:18" ht="15.95" hidden="1" customHeight="1">
      <c r="B155" s="995">
        <v>18</v>
      </c>
      <c r="C155" s="526">
        <v>41741</v>
      </c>
      <c r="D155" s="591" t="s">
        <v>414</v>
      </c>
      <c r="E155" s="925" t="s">
        <v>444</v>
      </c>
      <c r="F155" s="46">
        <v>14</v>
      </c>
      <c r="G155" s="367"/>
      <c r="H155" s="366">
        <f t="shared" si="27"/>
        <v>0</v>
      </c>
      <c r="I155" s="957">
        <f t="shared" si="28"/>
        <v>0</v>
      </c>
      <c r="J155" s="925"/>
      <c r="K155" s="957">
        <v>35000</v>
      </c>
      <c r="L155" s="201"/>
      <c r="M155" s="957">
        <f t="shared" si="29"/>
        <v>0</v>
      </c>
      <c r="N155" s="349"/>
      <c r="O155" s="957">
        <f t="shared" si="30"/>
        <v>0</v>
      </c>
      <c r="P155" s="905">
        <f t="shared" si="26"/>
        <v>35000</v>
      </c>
      <c r="Q155" s="905"/>
      <c r="R155" s="906"/>
    </row>
    <row r="156" spans="2:18" ht="15.95" hidden="1" customHeight="1">
      <c r="B156" s="3071">
        <v>19</v>
      </c>
      <c r="C156" s="387">
        <v>41742</v>
      </c>
      <c r="D156" s="591" t="s">
        <v>413</v>
      </c>
      <c r="E156" s="46" t="s">
        <v>39</v>
      </c>
      <c r="F156" s="46"/>
      <c r="G156" s="367"/>
      <c r="H156" s="366">
        <f t="shared" si="27"/>
        <v>0</v>
      </c>
      <c r="I156" s="957">
        <f t="shared" si="28"/>
        <v>0</v>
      </c>
      <c r="J156" s="925" t="s">
        <v>412</v>
      </c>
      <c r="K156" s="957">
        <v>10000</v>
      </c>
      <c r="L156" s="201"/>
      <c r="M156" s="957">
        <f t="shared" si="29"/>
        <v>0</v>
      </c>
      <c r="N156" s="349"/>
      <c r="O156" s="957">
        <f t="shared" si="30"/>
        <v>0</v>
      </c>
      <c r="P156" s="905">
        <f t="shared" si="26"/>
        <v>10000</v>
      </c>
      <c r="Q156" s="905"/>
      <c r="R156" s="906"/>
    </row>
    <row r="157" spans="2:18" ht="15.95" hidden="1" customHeight="1">
      <c r="B157" s="3071"/>
      <c r="C157" s="387">
        <v>41742</v>
      </c>
      <c r="D157" s="591" t="s">
        <v>443</v>
      </c>
      <c r="E157" s="46" t="s">
        <v>415</v>
      </c>
      <c r="F157" s="46">
        <v>1</v>
      </c>
      <c r="G157" s="367">
        <v>30</v>
      </c>
      <c r="H157" s="366">
        <f t="shared" si="27"/>
        <v>30</v>
      </c>
      <c r="I157" s="957">
        <f t="shared" si="28"/>
        <v>15000</v>
      </c>
      <c r="J157" s="925"/>
      <c r="K157" s="957"/>
      <c r="L157" s="201">
        <v>6</v>
      </c>
      <c r="M157" s="957">
        <f t="shared" si="29"/>
        <v>60000</v>
      </c>
      <c r="N157" s="349"/>
      <c r="O157" s="957">
        <f t="shared" si="30"/>
        <v>0</v>
      </c>
      <c r="P157" s="905">
        <f t="shared" si="26"/>
        <v>75000</v>
      </c>
      <c r="Q157" s="905"/>
      <c r="R157" s="906"/>
    </row>
    <row r="158" spans="2:18" ht="15.95" hidden="1" customHeight="1">
      <c r="B158" s="995">
        <v>20</v>
      </c>
      <c r="C158" s="526">
        <v>41743</v>
      </c>
      <c r="D158" s="3" t="s">
        <v>445</v>
      </c>
      <c r="E158" s="925" t="s">
        <v>444</v>
      </c>
      <c r="F158" s="46">
        <v>4</v>
      </c>
      <c r="G158" s="367"/>
      <c r="H158" s="366">
        <f t="shared" si="27"/>
        <v>0</v>
      </c>
      <c r="I158" s="957">
        <f t="shared" si="28"/>
        <v>0</v>
      </c>
      <c r="J158" s="925"/>
      <c r="K158" s="957">
        <v>20000</v>
      </c>
      <c r="L158" s="201"/>
      <c r="M158" s="957">
        <f t="shared" si="29"/>
        <v>0</v>
      </c>
      <c r="N158" s="349"/>
      <c r="O158" s="957">
        <f t="shared" si="30"/>
        <v>0</v>
      </c>
      <c r="P158" s="905">
        <f t="shared" si="26"/>
        <v>20000</v>
      </c>
      <c r="Q158" s="905"/>
      <c r="R158" s="906"/>
    </row>
    <row r="159" spans="2:18" ht="15.95" hidden="1" customHeight="1">
      <c r="B159" s="3071">
        <v>21</v>
      </c>
      <c r="C159" s="526">
        <v>41744</v>
      </c>
      <c r="D159" s="591" t="s">
        <v>413</v>
      </c>
      <c r="E159" s="46" t="s">
        <v>39</v>
      </c>
      <c r="F159" s="46"/>
      <c r="G159" s="367"/>
      <c r="H159" s="366">
        <f t="shared" si="27"/>
        <v>0</v>
      </c>
      <c r="I159" s="957">
        <f t="shared" si="28"/>
        <v>0</v>
      </c>
      <c r="J159" s="925" t="s">
        <v>412</v>
      </c>
      <c r="K159" s="957">
        <v>10000</v>
      </c>
      <c r="L159" s="201"/>
      <c r="M159" s="957">
        <f t="shared" si="29"/>
        <v>0</v>
      </c>
      <c r="N159" s="349"/>
      <c r="O159" s="957">
        <f t="shared" si="30"/>
        <v>0</v>
      </c>
      <c r="P159" s="905">
        <f t="shared" si="26"/>
        <v>10000</v>
      </c>
      <c r="Q159" s="905"/>
      <c r="R159" s="906"/>
    </row>
    <row r="160" spans="2:18" ht="15.95" hidden="1" customHeight="1">
      <c r="B160" s="3071"/>
      <c r="C160" s="526">
        <v>41744</v>
      </c>
      <c r="D160" s="3" t="s">
        <v>445</v>
      </c>
      <c r="E160" s="925" t="s">
        <v>444</v>
      </c>
      <c r="F160" s="46">
        <v>1</v>
      </c>
      <c r="G160" s="367"/>
      <c r="H160" s="366">
        <f t="shared" si="27"/>
        <v>0</v>
      </c>
      <c r="I160" s="957">
        <f t="shared" si="28"/>
        <v>0</v>
      </c>
      <c r="J160" s="925"/>
      <c r="K160" s="957">
        <v>20000</v>
      </c>
      <c r="L160" s="201"/>
      <c r="M160" s="957">
        <f t="shared" si="29"/>
        <v>0</v>
      </c>
      <c r="N160" s="349"/>
      <c r="O160" s="957">
        <f t="shared" si="30"/>
        <v>0</v>
      </c>
      <c r="P160" s="905">
        <f t="shared" si="26"/>
        <v>20000</v>
      </c>
      <c r="Q160" s="905"/>
      <c r="R160" s="906"/>
    </row>
    <row r="161" spans="2:18" ht="15.95" hidden="1" customHeight="1">
      <c r="B161" s="995">
        <v>22</v>
      </c>
      <c r="C161" s="526">
        <v>41745</v>
      </c>
      <c r="D161" s="591" t="s">
        <v>413</v>
      </c>
      <c r="E161" s="46" t="s">
        <v>39</v>
      </c>
      <c r="F161" s="46"/>
      <c r="G161" s="367"/>
      <c r="H161" s="366">
        <f t="shared" si="27"/>
        <v>0</v>
      </c>
      <c r="I161" s="957">
        <f t="shared" si="28"/>
        <v>0</v>
      </c>
      <c r="J161" s="925" t="s">
        <v>412</v>
      </c>
      <c r="K161" s="957">
        <v>10000</v>
      </c>
      <c r="L161" s="201"/>
      <c r="M161" s="957">
        <f t="shared" si="29"/>
        <v>0</v>
      </c>
      <c r="N161" s="349"/>
      <c r="O161" s="957">
        <f t="shared" si="30"/>
        <v>0</v>
      </c>
      <c r="P161" s="905">
        <f t="shared" si="26"/>
        <v>10000</v>
      </c>
      <c r="Q161" s="905"/>
      <c r="R161" s="906"/>
    </row>
    <row r="162" spans="2:18" ht="15.95" hidden="1" customHeight="1">
      <c r="B162" s="995">
        <v>23</v>
      </c>
      <c r="C162" s="526">
        <v>41746</v>
      </c>
      <c r="D162" s="591" t="s">
        <v>431</v>
      </c>
      <c r="E162" s="925" t="s">
        <v>444</v>
      </c>
      <c r="F162" s="46">
        <v>2</v>
      </c>
      <c r="G162" s="367"/>
      <c r="H162" s="366">
        <f t="shared" si="27"/>
        <v>0</v>
      </c>
      <c r="I162" s="957">
        <f t="shared" si="28"/>
        <v>0</v>
      </c>
      <c r="J162" s="925"/>
      <c r="K162" s="957">
        <v>20000</v>
      </c>
      <c r="L162" s="201"/>
      <c r="M162" s="957">
        <f t="shared" si="29"/>
        <v>0</v>
      </c>
      <c r="N162" s="349"/>
      <c r="O162" s="957">
        <f t="shared" si="30"/>
        <v>0</v>
      </c>
      <c r="P162" s="905">
        <f t="shared" si="26"/>
        <v>20000</v>
      </c>
      <c r="Q162" s="905"/>
      <c r="R162" s="906"/>
    </row>
    <row r="163" spans="2:18" ht="15.95" hidden="1" customHeight="1">
      <c r="B163" s="3071">
        <v>24</v>
      </c>
      <c r="C163" s="526">
        <v>41747</v>
      </c>
      <c r="D163" s="591" t="s">
        <v>413</v>
      </c>
      <c r="E163" s="46" t="s">
        <v>39</v>
      </c>
      <c r="F163" s="46"/>
      <c r="G163" s="367"/>
      <c r="H163" s="366">
        <f t="shared" si="27"/>
        <v>0</v>
      </c>
      <c r="I163" s="957">
        <f t="shared" si="28"/>
        <v>0</v>
      </c>
      <c r="J163" s="925" t="s">
        <v>412</v>
      </c>
      <c r="K163" s="957">
        <v>10000</v>
      </c>
      <c r="L163" s="201"/>
      <c r="M163" s="957">
        <f t="shared" si="29"/>
        <v>0</v>
      </c>
      <c r="N163" s="349"/>
      <c r="O163" s="957">
        <f t="shared" si="30"/>
        <v>0</v>
      </c>
      <c r="P163" s="905">
        <f t="shared" si="26"/>
        <v>10000</v>
      </c>
      <c r="Q163" s="905"/>
      <c r="R163" s="906"/>
    </row>
    <row r="164" spans="2:18" ht="15.95" hidden="1" customHeight="1">
      <c r="B164" s="3071"/>
      <c r="C164" s="526">
        <v>41747</v>
      </c>
      <c r="D164" s="591" t="s">
        <v>431</v>
      </c>
      <c r="E164" s="925" t="s">
        <v>444</v>
      </c>
      <c r="F164" s="46">
        <v>3</v>
      </c>
      <c r="G164" s="367"/>
      <c r="H164" s="366">
        <f t="shared" si="27"/>
        <v>0</v>
      </c>
      <c r="I164" s="957">
        <f t="shared" si="28"/>
        <v>0</v>
      </c>
      <c r="J164" s="925"/>
      <c r="K164" s="957">
        <v>20000</v>
      </c>
      <c r="L164" s="201"/>
      <c r="M164" s="957">
        <f t="shared" si="29"/>
        <v>0</v>
      </c>
      <c r="N164" s="349"/>
      <c r="O164" s="957">
        <f t="shared" si="30"/>
        <v>0</v>
      </c>
      <c r="P164" s="905">
        <f t="shared" si="26"/>
        <v>20000</v>
      </c>
      <c r="Q164" s="905"/>
      <c r="R164" s="906"/>
    </row>
    <row r="165" spans="2:18" ht="15.95" hidden="1" customHeight="1">
      <c r="B165" s="3071">
        <v>25</v>
      </c>
      <c r="C165" s="526">
        <v>41748</v>
      </c>
      <c r="D165" s="591" t="s">
        <v>413</v>
      </c>
      <c r="E165" s="46" t="s">
        <v>39</v>
      </c>
      <c r="F165" s="46"/>
      <c r="G165" s="367"/>
      <c r="H165" s="366">
        <f t="shared" si="27"/>
        <v>0</v>
      </c>
      <c r="I165" s="957">
        <f t="shared" si="28"/>
        <v>0</v>
      </c>
      <c r="J165" s="925" t="s">
        <v>412</v>
      </c>
      <c r="K165" s="957">
        <v>10000</v>
      </c>
      <c r="L165" s="201"/>
      <c r="M165" s="957">
        <f t="shared" si="29"/>
        <v>0</v>
      </c>
      <c r="N165" s="349"/>
      <c r="O165" s="957">
        <f t="shared" si="30"/>
        <v>0</v>
      </c>
      <c r="P165" s="905">
        <f t="shared" si="26"/>
        <v>10000</v>
      </c>
      <c r="Q165" s="905"/>
      <c r="R165" s="906"/>
    </row>
    <row r="166" spans="2:18" ht="15.95" hidden="1" customHeight="1">
      <c r="B166" s="3071"/>
      <c r="C166" s="526">
        <v>41748</v>
      </c>
      <c r="D166" s="591" t="s">
        <v>431</v>
      </c>
      <c r="E166" s="925" t="s">
        <v>444</v>
      </c>
      <c r="F166" s="46">
        <v>1</v>
      </c>
      <c r="G166" s="367"/>
      <c r="H166" s="366">
        <f t="shared" si="27"/>
        <v>0</v>
      </c>
      <c r="I166" s="957">
        <f t="shared" si="28"/>
        <v>0</v>
      </c>
      <c r="J166" s="925"/>
      <c r="K166" s="957">
        <v>20000</v>
      </c>
      <c r="L166" s="201"/>
      <c r="M166" s="957">
        <f t="shared" si="29"/>
        <v>0</v>
      </c>
      <c r="N166" s="349"/>
      <c r="O166" s="957">
        <f t="shared" si="30"/>
        <v>0</v>
      </c>
      <c r="P166" s="905">
        <f t="shared" si="26"/>
        <v>20000</v>
      </c>
      <c r="Q166" s="905"/>
      <c r="R166" s="906"/>
    </row>
    <row r="167" spans="2:18" ht="15.95" hidden="1" customHeight="1">
      <c r="B167" s="3071">
        <v>26</v>
      </c>
      <c r="C167" s="387">
        <v>41749</v>
      </c>
      <c r="D167" s="3" t="s">
        <v>445</v>
      </c>
      <c r="E167" s="925" t="s">
        <v>444</v>
      </c>
      <c r="F167" s="46">
        <v>2</v>
      </c>
      <c r="G167" s="367"/>
      <c r="H167" s="366">
        <f t="shared" si="27"/>
        <v>0</v>
      </c>
      <c r="I167" s="957">
        <f t="shared" si="28"/>
        <v>0</v>
      </c>
      <c r="J167" s="925"/>
      <c r="K167" s="957">
        <v>20000</v>
      </c>
      <c r="L167" s="201"/>
      <c r="M167" s="957">
        <f t="shared" si="29"/>
        <v>0</v>
      </c>
      <c r="N167" s="349"/>
      <c r="O167" s="957">
        <f t="shared" si="30"/>
        <v>0</v>
      </c>
      <c r="P167" s="905">
        <f t="shared" si="26"/>
        <v>20000</v>
      </c>
      <c r="Q167" s="905"/>
      <c r="R167" s="906"/>
    </row>
    <row r="168" spans="2:18" ht="15.95" hidden="1" customHeight="1">
      <c r="B168" s="3071"/>
      <c r="C168" s="387">
        <v>41749</v>
      </c>
      <c r="D168" s="591" t="s">
        <v>443</v>
      </c>
      <c r="E168" s="46" t="s">
        <v>415</v>
      </c>
      <c r="F168" s="46">
        <v>1</v>
      </c>
      <c r="G168" s="367">
        <v>30</v>
      </c>
      <c r="H168" s="366">
        <f t="shared" si="27"/>
        <v>30</v>
      </c>
      <c r="I168" s="957">
        <f t="shared" si="28"/>
        <v>15000</v>
      </c>
      <c r="J168" s="925"/>
      <c r="K168" s="957"/>
      <c r="L168" s="201">
        <v>8</v>
      </c>
      <c r="M168" s="957">
        <f t="shared" si="29"/>
        <v>80000</v>
      </c>
      <c r="N168" s="349"/>
      <c r="O168" s="957">
        <f t="shared" si="30"/>
        <v>0</v>
      </c>
      <c r="P168" s="905">
        <f t="shared" si="26"/>
        <v>95000</v>
      </c>
      <c r="Q168" s="905"/>
      <c r="R168" s="906"/>
    </row>
    <row r="169" spans="2:18" ht="15.95" hidden="1" customHeight="1">
      <c r="B169" s="3071">
        <v>27</v>
      </c>
      <c r="C169" s="526">
        <v>41750</v>
      </c>
      <c r="D169" s="591" t="s">
        <v>413</v>
      </c>
      <c r="E169" s="46" t="s">
        <v>39</v>
      </c>
      <c r="F169" s="46"/>
      <c r="G169" s="367"/>
      <c r="H169" s="366">
        <f t="shared" si="27"/>
        <v>0</v>
      </c>
      <c r="I169" s="957">
        <f t="shared" si="28"/>
        <v>0</v>
      </c>
      <c r="J169" s="925" t="s">
        <v>412</v>
      </c>
      <c r="K169" s="957">
        <v>10000</v>
      </c>
      <c r="L169" s="201"/>
      <c r="M169" s="957">
        <f t="shared" si="29"/>
        <v>0</v>
      </c>
      <c r="N169" s="349"/>
      <c r="O169" s="957">
        <f t="shared" si="30"/>
        <v>0</v>
      </c>
      <c r="P169" s="905">
        <f t="shared" si="26"/>
        <v>10000</v>
      </c>
      <c r="Q169" s="905"/>
      <c r="R169" s="906"/>
    </row>
    <row r="170" spans="2:18" ht="15.95" hidden="1" customHeight="1">
      <c r="B170" s="3071"/>
      <c r="C170" s="526">
        <v>41750</v>
      </c>
      <c r="D170" s="591" t="s">
        <v>443</v>
      </c>
      <c r="E170" s="46" t="s">
        <v>415</v>
      </c>
      <c r="F170" s="46">
        <v>1</v>
      </c>
      <c r="G170" s="367">
        <v>30</v>
      </c>
      <c r="H170" s="366">
        <f t="shared" si="27"/>
        <v>30</v>
      </c>
      <c r="I170" s="957">
        <f t="shared" si="28"/>
        <v>15000</v>
      </c>
      <c r="J170" s="925"/>
      <c r="K170" s="957"/>
      <c r="L170" s="201"/>
      <c r="M170" s="957">
        <f t="shared" si="29"/>
        <v>0</v>
      </c>
      <c r="N170" s="349"/>
      <c r="O170" s="957">
        <f t="shared" si="30"/>
        <v>0</v>
      </c>
      <c r="P170" s="905">
        <f t="shared" si="26"/>
        <v>15000</v>
      </c>
      <c r="Q170" s="905"/>
      <c r="R170" s="906"/>
    </row>
    <row r="171" spans="2:18" ht="15.95" hidden="1" customHeight="1">
      <c r="B171" s="3071">
        <v>28</v>
      </c>
      <c r="C171" s="526">
        <v>41751</v>
      </c>
      <c r="D171" s="591" t="s">
        <v>413</v>
      </c>
      <c r="E171" s="46" t="s">
        <v>39</v>
      </c>
      <c r="F171" s="46"/>
      <c r="G171" s="367"/>
      <c r="H171" s="366">
        <f t="shared" si="27"/>
        <v>0</v>
      </c>
      <c r="I171" s="957">
        <f t="shared" si="28"/>
        <v>0</v>
      </c>
      <c r="J171" s="925" t="s">
        <v>412</v>
      </c>
      <c r="K171" s="957">
        <v>10000</v>
      </c>
      <c r="L171" s="201"/>
      <c r="M171" s="957">
        <f t="shared" si="29"/>
        <v>0</v>
      </c>
      <c r="N171" s="349"/>
      <c r="O171" s="957">
        <f t="shared" si="30"/>
        <v>0</v>
      </c>
      <c r="P171" s="905">
        <f t="shared" si="26"/>
        <v>10000</v>
      </c>
      <c r="Q171" s="905"/>
      <c r="R171" s="906"/>
    </row>
    <row r="172" spans="2:18" ht="15.95" hidden="1" customHeight="1">
      <c r="B172" s="3071"/>
      <c r="C172" s="526">
        <v>41751</v>
      </c>
      <c r="D172" s="591" t="s">
        <v>443</v>
      </c>
      <c r="E172" s="46" t="s">
        <v>415</v>
      </c>
      <c r="F172" s="46">
        <v>2</v>
      </c>
      <c r="G172" s="367">
        <v>30</v>
      </c>
      <c r="H172" s="366">
        <f t="shared" si="27"/>
        <v>60</v>
      </c>
      <c r="I172" s="957">
        <f t="shared" si="28"/>
        <v>30000</v>
      </c>
      <c r="J172" s="925"/>
      <c r="K172" s="957"/>
      <c r="L172" s="201"/>
      <c r="M172" s="957">
        <f t="shared" si="29"/>
        <v>0</v>
      </c>
      <c r="N172" s="349"/>
      <c r="O172" s="957">
        <f t="shared" si="30"/>
        <v>0</v>
      </c>
      <c r="P172" s="905">
        <f t="shared" si="26"/>
        <v>30000</v>
      </c>
      <c r="Q172" s="905"/>
      <c r="R172" s="906"/>
    </row>
    <row r="173" spans="2:18" ht="15.95" hidden="1" customHeight="1">
      <c r="B173" s="3071"/>
      <c r="C173" s="526">
        <v>41751</v>
      </c>
      <c r="D173" s="591" t="s">
        <v>431</v>
      </c>
      <c r="E173" s="925" t="s">
        <v>444</v>
      </c>
      <c r="F173" s="46">
        <v>1</v>
      </c>
      <c r="G173" s="367"/>
      <c r="H173" s="366">
        <f t="shared" si="27"/>
        <v>0</v>
      </c>
      <c r="I173" s="957">
        <f t="shared" si="28"/>
        <v>0</v>
      </c>
      <c r="J173" s="925"/>
      <c r="K173" s="957">
        <v>20000</v>
      </c>
      <c r="L173" s="201">
        <v>1</v>
      </c>
      <c r="M173" s="957">
        <f t="shared" si="29"/>
        <v>10000</v>
      </c>
      <c r="N173" s="349"/>
      <c r="O173" s="957">
        <f t="shared" si="30"/>
        <v>0</v>
      </c>
      <c r="P173" s="905">
        <f t="shared" si="26"/>
        <v>30000</v>
      </c>
      <c r="Q173" s="905"/>
      <c r="R173" s="906"/>
    </row>
    <row r="174" spans="2:18" ht="15.95" hidden="1" customHeight="1">
      <c r="B174" s="3071">
        <v>29</v>
      </c>
      <c r="C174" s="526">
        <v>41752</v>
      </c>
      <c r="D174" s="591" t="s">
        <v>443</v>
      </c>
      <c r="E174" s="46" t="s">
        <v>415</v>
      </c>
      <c r="F174" s="46">
        <v>1</v>
      </c>
      <c r="G174" s="367">
        <v>30</v>
      </c>
      <c r="H174" s="366">
        <f t="shared" si="27"/>
        <v>30</v>
      </c>
      <c r="I174" s="957">
        <f t="shared" si="28"/>
        <v>15000</v>
      </c>
      <c r="J174" s="925"/>
      <c r="K174" s="957"/>
      <c r="L174" s="201">
        <v>2</v>
      </c>
      <c r="M174" s="957">
        <f t="shared" si="29"/>
        <v>20000</v>
      </c>
      <c r="N174" s="349"/>
      <c r="O174" s="957">
        <f t="shared" si="30"/>
        <v>0</v>
      </c>
      <c r="P174" s="905">
        <f t="shared" si="26"/>
        <v>35000</v>
      </c>
      <c r="Q174" s="905"/>
      <c r="R174" s="906"/>
    </row>
    <row r="175" spans="2:18" ht="15.95" hidden="1" customHeight="1">
      <c r="B175" s="3071"/>
      <c r="C175" s="526">
        <v>41752</v>
      </c>
      <c r="D175" s="591" t="s">
        <v>413</v>
      </c>
      <c r="E175" s="46" t="s">
        <v>39</v>
      </c>
      <c r="F175" s="46"/>
      <c r="G175" s="367"/>
      <c r="H175" s="366">
        <f t="shared" si="27"/>
        <v>0</v>
      </c>
      <c r="I175" s="957">
        <f t="shared" si="28"/>
        <v>0</v>
      </c>
      <c r="J175" s="925" t="s">
        <v>412</v>
      </c>
      <c r="K175" s="957">
        <v>10000</v>
      </c>
      <c r="L175" s="201"/>
      <c r="M175" s="957">
        <f t="shared" si="29"/>
        <v>0</v>
      </c>
      <c r="N175" s="349"/>
      <c r="O175" s="957">
        <f t="shared" si="30"/>
        <v>0</v>
      </c>
      <c r="P175" s="905">
        <f t="shared" si="26"/>
        <v>10000</v>
      </c>
      <c r="Q175" s="905"/>
      <c r="R175" s="906"/>
    </row>
    <row r="176" spans="2:18" ht="15.95" hidden="1" customHeight="1">
      <c r="B176" s="3071"/>
      <c r="C176" s="526">
        <v>41752</v>
      </c>
      <c r="D176" s="591" t="s">
        <v>414</v>
      </c>
      <c r="E176" s="925" t="s">
        <v>444</v>
      </c>
      <c r="F176" s="46">
        <v>3</v>
      </c>
      <c r="G176" s="367"/>
      <c r="H176" s="366">
        <f t="shared" si="27"/>
        <v>0</v>
      </c>
      <c r="I176" s="957">
        <f t="shared" si="28"/>
        <v>0</v>
      </c>
      <c r="J176" s="925"/>
      <c r="K176" s="957">
        <v>25000</v>
      </c>
      <c r="L176" s="201"/>
      <c r="M176" s="957">
        <f t="shared" si="29"/>
        <v>0</v>
      </c>
      <c r="N176" s="349"/>
      <c r="O176" s="957">
        <f t="shared" si="30"/>
        <v>0</v>
      </c>
      <c r="P176" s="905">
        <f t="shared" si="26"/>
        <v>25000</v>
      </c>
      <c r="Q176" s="905"/>
      <c r="R176" s="906"/>
    </row>
    <row r="177" spans="2:18" ht="15.95" hidden="1" customHeight="1">
      <c r="B177" s="995">
        <v>30</v>
      </c>
      <c r="C177" s="526">
        <v>41753</v>
      </c>
      <c r="D177" s="591" t="s">
        <v>443</v>
      </c>
      <c r="E177" s="46" t="s">
        <v>415</v>
      </c>
      <c r="F177" s="46">
        <v>1</v>
      </c>
      <c r="G177" s="367">
        <v>30</v>
      </c>
      <c r="H177" s="366">
        <f t="shared" si="27"/>
        <v>30</v>
      </c>
      <c r="I177" s="957">
        <f t="shared" si="28"/>
        <v>15000</v>
      </c>
      <c r="J177" s="925"/>
      <c r="K177" s="957"/>
      <c r="L177" s="201"/>
      <c r="M177" s="957">
        <f t="shared" si="29"/>
        <v>0</v>
      </c>
      <c r="N177" s="349"/>
      <c r="O177" s="957">
        <f t="shared" si="30"/>
        <v>0</v>
      </c>
      <c r="P177" s="905">
        <f t="shared" si="26"/>
        <v>15000</v>
      </c>
      <c r="Q177" s="905"/>
      <c r="R177" s="906"/>
    </row>
    <row r="178" spans="2:18" ht="15.95" hidden="1" customHeight="1" thickBot="1">
      <c r="B178" s="1004">
        <v>31</v>
      </c>
      <c r="C178" s="791">
        <v>41754</v>
      </c>
      <c r="D178" s="604" t="s">
        <v>443</v>
      </c>
      <c r="E178" s="56" t="s">
        <v>415</v>
      </c>
      <c r="F178" s="56">
        <v>1</v>
      </c>
      <c r="G178" s="368">
        <v>30</v>
      </c>
      <c r="H178" s="373">
        <f t="shared" si="27"/>
        <v>30</v>
      </c>
      <c r="I178" s="964">
        <f t="shared" si="28"/>
        <v>15000</v>
      </c>
      <c r="J178" s="44"/>
      <c r="K178" s="964"/>
      <c r="L178" s="993">
        <v>1</v>
      </c>
      <c r="M178" s="964">
        <f t="shared" si="29"/>
        <v>10000</v>
      </c>
      <c r="N178" s="994"/>
      <c r="O178" s="964">
        <f t="shared" si="30"/>
        <v>0</v>
      </c>
      <c r="P178" s="364">
        <f t="shared" si="26"/>
        <v>25000</v>
      </c>
      <c r="Q178" s="364"/>
      <c r="R178" s="357"/>
    </row>
    <row r="179" spans="2:18" ht="15.95" hidden="1" customHeight="1">
      <c r="B179" s="768">
        <v>1</v>
      </c>
      <c r="C179" s="769">
        <v>41755</v>
      </c>
      <c r="D179" s="1210" t="s">
        <v>546</v>
      </c>
      <c r="E179" s="97" t="s">
        <v>426</v>
      </c>
      <c r="F179" s="97">
        <v>17</v>
      </c>
      <c r="G179" s="100"/>
      <c r="H179" s="366">
        <f t="shared" si="27"/>
        <v>0</v>
      </c>
      <c r="I179" s="1130">
        <f t="shared" si="28"/>
        <v>0</v>
      </c>
      <c r="J179" s="346" t="s">
        <v>127</v>
      </c>
      <c r="K179" s="403">
        <v>35000</v>
      </c>
      <c r="L179" s="531"/>
      <c r="M179" s="403">
        <f t="shared" si="29"/>
        <v>0</v>
      </c>
      <c r="N179" s="624"/>
      <c r="O179" s="403">
        <f t="shared" si="30"/>
        <v>0</v>
      </c>
      <c r="P179" s="1175">
        <f t="shared" si="26"/>
        <v>35000</v>
      </c>
      <c r="Q179" s="1175"/>
      <c r="R179" s="932"/>
    </row>
    <row r="180" spans="2:18" ht="15.95" hidden="1" customHeight="1">
      <c r="B180" s="3080">
        <v>2</v>
      </c>
      <c r="C180" s="387">
        <v>41756</v>
      </c>
      <c r="D180" s="1211" t="s">
        <v>546</v>
      </c>
      <c r="E180" s="1198" t="s">
        <v>426</v>
      </c>
      <c r="F180" s="1198">
        <v>21</v>
      </c>
      <c r="G180" s="1199"/>
      <c r="H180" s="366">
        <f t="shared" si="27"/>
        <v>0</v>
      </c>
      <c r="I180" s="1130">
        <f t="shared" si="28"/>
        <v>0</v>
      </c>
      <c r="J180" s="154" t="s">
        <v>127</v>
      </c>
      <c r="K180" s="1133">
        <v>35000</v>
      </c>
      <c r="L180" s="201"/>
      <c r="M180" s="1130">
        <f t="shared" si="29"/>
        <v>0</v>
      </c>
      <c r="N180" s="349"/>
      <c r="O180" s="1130">
        <f t="shared" si="30"/>
        <v>0</v>
      </c>
      <c r="P180" s="1140">
        <f t="shared" si="26"/>
        <v>35000</v>
      </c>
      <c r="Q180" s="1149"/>
      <c r="R180" s="1134"/>
    </row>
    <row r="181" spans="2:18" ht="15.95" hidden="1" customHeight="1">
      <c r="B181" s="3081"/>
      <c r="C181" s="387">
        <v>41756</v>
      </c>
      <c r="D181" s="599" t="s">
        <v>547</v>
      </c>
      <c r="E181" s="1198"/>
      <c r="F181" s="1198"/>
      <c r="G181" s="1199"/>
      <c r="H181" s="366"/>
      <c r="I181" s="1130"/>
      <c r="J181" s="154" t="s">
        <v>258</v>
      </c>
      <c r="K181" s="1133">
        <v>5000</v>
      </c>
      <c r="L181" s="201">
        <v>4</v>
      </c>
      <c r="M181" s="1130">
        <f t="shared" si="29"/>
        <v>40000</v>
      </c>
      <c r="N181" s="349"/>
      <c r="O181" s="1130">
        <f t="shared" si="30"/>
        <v>0</v>
      </c>
      <c r="P181" s="1140">
        <f t="shared" si="26"/>
        <v>45000</v>
      </c>
      <c r="Q181" s="1149"/>
      <c r="R181" s="1134"/>
    </row>
    <row r="182" spans="2:18" ht="15.95" hidden="1" customHeight="1">
      <c r="B182" s="1129">
        <v>3</v>
      </c>
      <c r="C182" s="526">
        <v>41757</v>
      </c>
      <c r="D182" s="1211" t="s">
        <v>548</v>
      </c>
      <c r="E182" s="1198" t="s">
        <v>426</v>
      </c>
      <c r="F182" s="1198">
        <v>11</v>
      </c>
      <c r="G182" s="1199"/>
      <c r="H182" s="366">
        <f t="shared" si="27"/>
        <v>0</v>
      </c>
      <c r="I182" s="1130">
        <f t="shared" si="28"/>
        <v>0</v>
      </c>
      <c r="J182" s="154" t="s">
        <v>127</v>
      </c>
      <c r="K182" s="1133">
        <v>35000</v>
      </c>
      <c r="L182" s="201"/>
      <c r="M182" s="1130">
        <f t="shared" si="29"/>
        <v>0</v>
      </c>
      <c r="N182" s="349"/>
      <c r="O182" s="1130">
        <f t="shared" si="30"/>
        <v>0</v>
      </c>
      <c r="P182" s="1140">
        <f t="shared" si="26"/>
        <v>35000</v>
      </c>
      <c r="Q182" s="1149"/>
      <c r="R182" s="1134"/>
    </row>
    <row r="183" spans="2:18" ht="15.95" hidden="1" customHeight="1">
      <c r="B183" s="1129">
        <v>4</v>
      </c>
      <c r="C183" s="526">
        <v>41758</v>
      </c>
      <c r="D183" s="1211" t="s">
        <v>546</v>
      </c>
      <c r="E183" s="46" t="s">
        <v>426</v>
      </c>
      <c r="F183" s="46">
        <v>5</v>
      </c>
      <c r="G183" s="367"/>
      <c r="H183" s="366">
        <f t="shared" si="27"/>
        <v>0</v>
      </c>
      <c r="I183" s="1130">
        <f t="shared" si="28"/>
        <v>0</v>
      </c>
      <c r="J183" s="1144" t="s">
        <v>127</v>
      </c>
      <c r="K183" s="1130">
        <v>20000</v>
      </c>
      <c r="L183" s="201"/>
      <c r="M183" s="1130">
        <f t="shared" si="29"/>
        <v>0</v>
      </c>
      <c r="N183" s="349"/>
      <c r="O183" s="1130">
        <f t="shared" si="30"/>
        <v>0</v>
      </c>
      <c r="P183" s="1140">
        <f t="shared" si="26"/>
        <v>20000</v>
      </c>
      <c r="Q183" s="1140"/>
      <c r="R183" s="1141"/>
    </row>
    <row r="184" spans="2:18" ht="15.95" hidden="1" customHeight="1">
      <c r="B184" s="3080">
        <v>5</v>
      </c>
      <c r="C184" s="526">
        <v>41759</v>
      </c>
      <c r="D184" s="1211" t="s">
        <v>546</v>
      </c>
      <c r="E184" s="46" t="s">
        <v>426</v>
      </c>
      <c r="F184" s="46">
        <v>4</v>
      </c>
      <c r="G184" s="367"/>
      <c r="H184" s="366">
        <f t="shared" si="27"/>
        <v>0</v>
      </c>
      <c r="I184" s="1130">
        <f t="shared" si="28"/>
        <v>0</v>
      </c>
      <c r="J184" s="1144" t="s">
        <v>127</v>
      </c>
      <c r="K184" s="1130">
        <v>20000</v>
      </c>
      <c r="L184" s="201"/>
      <c r="M184" s="1130">
        <f t="shared" si="29"/>
        <v>0</v>
      </c>
      <c r="N184" s="349"/>
      <c r="O184" s="1130">
        <f t="shared" si="30"/>
        <v>0</v>
      </c>
      <c r="P184" s="1140">
        <f t="shared" si="26"/>
        <v>20000</v>
      </c>
      <c r="Q184" s="1140"/>
      <c r="R184" s="1141"/>
    </row>
    <row r="185" spans="2:18" ht="15.95" hidden="1" customHeight="1">
      <c r="B185" s="3081"/>
      <c r="C185" s="526">
        <v>41759</v>
      </c>
      <c r="D185" s="599" t="s">
        <v>547</v>
      </c>
      <c r="E185" s="46"/>
      <c r="F185" s="46"/>
      <c r="G185" s="367"/>
      <c r="H185" s="366"/>
      <c r="I185" s="1130"/>
      <c r="J185" s="1144" t="s">
        <v>258</v>
      </c>
      <c r="K185" s="1130">
        <v>5000</v>
      </c>
      <c r="L185" s="201"/>
      <c r="M185" s="1130">
        <f t="shared" si="29"/>
        <v>0</v>
      </c>
      <c r="N185" s="349"/>
      <c r="O185" s="1130">
        <f t="shared" si="30"/>
        <v>0</v>
      </c>
      <c r="P185" s="1140">
        <f t="shared" si="26"/>
        <v>5000</v>
      </c>
      <c r="Q185" s="1140"/>
      <c r="R185" s="1141"/>
    </row>
    <row r="186" spans="2:18" ht="15.95" hidden="1" customHeight="1">
      <c r="B186" s="1129">
        <v>6</v>
      </c>
      <c r="C186" s="526">
        <v>41760</v>
      </c>
      <c r="D186" s="1211" t="s">
        <v>546</v>
      </c>
      <c r="E186" s="46" t="s">
        <v>426</v>
      </c>
      <c r="F186" s="46">
        <v>4</v>
      </c>
      <c r="G186" s="367"/>
      <c r="H186" s="366">
        <f t="shared" si="27"/>
        <v>0</v>
      </c>
      <c r="I186" s="1130">
        <f t="shared" si="28"/>
        <v>0</v>
      </c>
      <c r="J186" s="1144" t="s">
        <v>127</v>
      </c>
      <c r="K186" s="1130">
        <v>20000</v>
      </c>
      <c r="L186" s="201"/>
      <c r="M186" s="1130">
        <f t="shared" si="29"/>
        <v>0</v>
      </c>
      <c r="N186" s="349"/>
      <c r="O186" s="1130">
        <f t="shared" si="30"/>
        <v>0</v>
      </c>
      <c r="P186" s="1140">
        <f t="shared" si="26"/>
        <v>20000</v>
      </c>
      <c r="Q186" s="1140"/>
      <c r="R186" s="1141"/>
    </row>
    <row r="187" spans="2:18" ht="15.95" hidden="1" customHeight="1">
      <c r="B187" s="3080">
        <v>7</v>
      </c>
      <c r="C187" s="526">
        <v>41761</v>
      </c>
      <c r="D187" s="1211" t="s">
        <v>549</v>
      </c>
      <c r="E187" s="46" t="s">
        <v>426</v>
      </c>
      <c r="F187" s="46">
        <v>2</v>
      </c>
      <c r="G187" s="367"/>
      <c r="H187" s="366">
        <f t="shared" si="27"/>
        <v>0</v>
      </c>
      <c r="I187" s="1130">
        <f t="shared" si="28"/>
        <v>0</v>
      </c>
      <c r="J187" s="3179" t="s">
        <v>127</v>
      </c>
      <c r="K187" s="3168">
        <v>20000</v>
      </c>
      <c r="L187" s="201"/>
      <c r="M187" s="1130">
        <f t="shared" si="29"/>
        <v>0</v>
      </c>
      <c r="N187" s="349"/>
      <c r="O187" s="1130">
        <f t="shared" si="30"/>
        <v>0</v>
      </c>
      <c r="P187" s="3078">
        <f t="shared" si="26"/>
        <v>20000</v>
      </c>
      <c r="Q187" s="1140"/>
      <c r="R187" s="1141"/>
    </row>
    <row r="188" spans="2:18" ht="15.95" hidden="1" customHeight="1">
      <c r="B188" s="3081"/>
      <c r="C188" s="526">
        <v>41761</v>
      </c>
      <c r="D188" s="1211" t="s">
        <v>550</v>
      </c>
      <c r="E188" s="46" t="s">
        <v>426</v>
      </c>
      <c r="F188" s="46">
        <v>3</v>
      </c>
      <c r="G188" s="367"/>
      <c r="H188" s="366">
        <f t="shared" si="27"/>
        <v>0</v>
      </c>
      <c r="I188" s="1130">
        <f t="shared" si="28"/>
        <v>0</v>
      </c>
      <c r="J188" s="3180"/>
      <c r="K188" s="3165"/>
      <c r="L188" s="201"/>
      <c r="M188" s="1130">
        <f t="shared" si="29"/>
        <v>0</v>
      </c>
      <c r="N188" s="349"/>
      <c r="O188" s="1130">
        <f t="shared" si="30"/>
        <v>0</v>
      </c>
      <c r="P188" s="3079"/>
      <c r="Q188" s="1140"/>
      <c r="R188" s="1141"/>
    </row>
    <row r="189" spans="2:18" ht="15.95" hidden="1" customHeight="1">
      <c r="B189" s="3080">
        <v>8</v>
      </c>
      <c r="C189" s="526">
        <v>41762</v>
      </c>
      <c r="D189" s="1211" t="s">
        <v>550</v>
      </c>
      <c r="E189" s="46" t="s">
        <v>426</v>
      </c>
      <c r="F189" s="46">
        <v>3</v>
      </c>
      <c r="G189" s="367"/>
      <c r="H189" s="366">
        <f t="shared" si="27"/>
        <v>0</v>
      </c>
      <c r="I189" s="1130">
        <f t="shared" si="28"/>
        <v>0</v>
      </c>
      <c r="J189" s="1144" t="s">
        <v>127</v>
      </c>
      <c r="K189" s="1130">
        <v>20000</v>
      </c>
      <c r="L189" s="201"/>
      <c r="M189" s="1130">
        <f t="shared" si="29"/>
        <v>0</v>
      </c>
      <c r="N189" s="349"/>
      <c r="O189" s="1130">
        <f t="shared" si="30"/>
        <v>0</v>
      </c>
      <c r="P189" s="1140">
        <f t="shared" si="26"/>
        <v>20000</v>
      </c>
      <c r="Q189" s="1140"/>
      <c r="R189" s="1141"/>
    </row>
    <row r="190" spans="2:18" ht="15.95" hidden="1" customHeight="1">
      <c r="B190" s="3081"/>
      <c r="C190" s="526">
        <v>41762</v>
      </c>
      <c r="D190" s="599" t="s">
        <v>547</v>
      </c>
      <c r="E190" s="46"/>
      <c r="F190" s="46"/>
      <c r="G190" s="367"/>
      <c r="H190" s="366"/>
      <c r="I190" s="1130"/>
      <c r="J190" s="1144" t="s">
        <v>258</v>
      </c>
      <c r="K190" s="1130">
        <v>5000</v>
      </c>
      <c r="L190" s="201"/>
      <c r="M190" s="1130">
        <f t="shared" si="29"/>
        <v>0</v>
      </c>
      <c r="N190" s="349"/>
      <c r="O190" s="1130">
        <f t="shared" si="30"/>
        <v>0</v>
      </c>
      <c r="P190" s="1140">
        <f t="shared" si="26"/>
        <v>5000</v>
      </c>
      <c r="Q190" s="1140"/>
      <c r="R190" s="1141"/>
    </row>
    <row r="191" spans="2:18" ht="15.95" hidden="1" customHeight="1">
      <c r="B191" s="1129">
        <v>9</v>
      </c>
      <c r="C191" s="387">
        <v>41763</v>
      </c>
      <c r="D191" s="1211" t="s">
        <v>548</v>
      </c>
      <c r="E191" s="46" t="s">
        <v>426</v>
      </c>
      <c r="F191" s="46">
        <v>7</v>
      </c>
      <c r="G191" s="367"/>
      <c r="H191" s="366">
        <f t="shared" si="27"/>
        <v>0</v>
      </c>
      <c r="I191" s="1130">
        <f t="shared" si="28"/>
        <v>0</v>
      </c>
      <c r="J191" s="1144" t="s">
        <v>127</v>
      </c>
      <c r="K191" s="1130">
        <v>25000</v>
      </c>
      <c r="L191" s="201">
        <v>4</v>
      </c>
      <c r="M191" s="1130">
        <f t="shared" si="29"/>
        <v>40000</v>
      </c>
      <c r="N191" s="349"/>
      <c r="O191" s="1130">
        <f t="shared" si="30"/>
        <v>0</v>
      </c>
      <c r="P191" s="1140">
        <f t="shared" si="26"/>
        <v>65000</v>
      </c>
      <c r="Q191" s="1140"/>
      <c r="R191" s="1141"/>
    </row>
    <row r="192" spans="2:18" ht="15.95" hidden="1" customHeight="1">
      <c r="B192" s="1129">
        <v>10</v>
      </c>
      <c r="C192" s="526">
        <v>41764</v>
      </c>
      <c r="D192" s="1211" t="s">
        <v>548</v>
      </c>
      <c r="E192" s="46" t="s">
        <v>426</v>
      </c>
      <c r="F192" s="46">
        <v>11</v>
      </c>
      <c r="G192" s="367"/>
      <c r="H192" s="366">
        <f t="shared" si="27"/>
        <v>0</v>
      </c>
      <c r="I192" s="1130">
        <f t="shared" si="28"/>
        <v>0</v>
      </c>
      <c r="J192" s="1144" t="s">
        <v>127</v>
      </c>
      <c r="K192" s="1130">
        <v>35000</v>
      </c>
      <c r="L192" s="201"/>
      <c r="M192" s="1130">
        <f t="shared" si="29"/>
        <v>0</v>
      </c>
      <c r="N192" s="349"/>
      <c r="O192" s="1130">
        <f t="shared" si="30"/>
        <v>0</v>
      </c>
      <c r="P192" s="1140">
        <f t="shared" ref="P192:P255" si="31">I192+K192+M192+O192</f>
        <v>35000</v>
      </c>
      <c r="Q192" s="1140"/>
      <c r="R192" s="1141"/>
    </row>
    <row r="193" spans="2:18" ht="15.95" hidden="1" customHeight="1">
      <c r="B193" s="1129">
        <v>11</v>
      </c>
      <c r="C193" s="526">
        <v>41765</v>
      </c>
      <c r="D193" s="1211" t="s">
        <v>548</v>
      </c>
      <c r="E193" s="46" t="s">
        <v>426</v>
      </c>
      <c r="F193" s="46">
        <v>13</v>
      </c>
      <c r="G193" s="367"/>
      <c r="H193" s="366">
        <f t="shared" si="27"/>
        <v>0</v>
      </c>
      <c r="I193" s="1130">
        <f t="shared" si="28"/>
        <v>0</v>
      </c>
      <c r="J193" s="1200" t="s">
        <v>127</v>
      </c>
      <c r="K193" s="1201">
        <v>35000</v>
      </c>
      <c r="L193" s="201"/>
      <c r="M193" s="1130">
        <f t="shared" si="29"/>
        <v>0</v>
      </c>
      <c r="N193" s="349"/>
      <c r="O193" s="1130">
        <f t="shared" si="30"/>
        <v>0</v>
      </c>
      <c r="P193" s="1140">
        <f t="shared" si="31"/>
        <v>35000</v>
      </c>
      <c r="Q193" s="1140"/>
      <c r="R193" s="1141"/>
    </row>
    <row r="194" spans="2:18" ht="15.95" hidden="1" customHeight="1">
      <c r="B194" s="3080">
        <v>12</v>
      </c>
      <c r="C194" s="526">
        <v>41766</v>
      </c>
      <c r="D194" s="599" t="s">
        <v>546</v>
      </c>
      <c r="E194" s="46" t="s">
        <v>426</v>
      </c>
      <c r="F194" s="46">
        <v>1</v>
      </c>
      <c r="G194" s="367"/>
      <c r="H194" s="366">
        <f t="shared" si="27"/>
        <v>0</v>
      </c>
      <c r="I194" s="1130">
        <f t="shared" si="28"/>
        <v>0</v>
      </c>
      <c r="J194" s="3181" t="s">
        <v>127</v>
      </c>
      <c r="K194" s="3177">
        <v>20000</v>
      </c>
      <c r="L194" s="201"/>
      <c r="M194" s="1130">
        <f t="shared" si="29"/>
        <v>0</v>
      </c>
      <c r="N194" s="349"/>
      <c r="O194" s="1130">
        <f t="shared" si="30"/>
        <v>0</v>
      </c>
      <c r="P194" s="3078">
        <f t="shared" si="31"/>
        <v>20000</v>
      </c>
      <c r="Q194" s="1140"/>
      <c r="R194" s="1141"/>
    </row>
    <row r="195" spans="2:18" ht="15.95" hidden="1" customHeight="1">
      <c r="B195" s="3082"/>
      <c r="C195" s="526">
        <v>41766</v>
      </c>
      <c r="D195" s="599" t="s">
        <v>551</v>
      </c>
      <c r="E195" s="46" t="s">
        <v>426</v>
      </c>
      <c r="F195" s="46">
        <v>3</v>
      </c>
      <c r="G195" s="367"/>
      <c r="H195" s="366">
        <f t="shared" si="27"/>
        <v>0</v>
      </c>
      <c r="I195" s="1130">
        <f t="shared" si="28"/>
        <v>0</v>
      </c>
      <c r="J195" s="3181"/>
      <c r="K195" s="3177"/>
      <c r="L195" s="201"/>
      <c r="M195" s="1130">
        <f t="shared" si="29"/>
        <v>0</v>
      </c>
      <c r="N195" s="349"/>
      <c r="O195" s="1130">
        <f t="shared" si="30"/>
        <v>0</v>
      </c>
      <c r="P195" s="3182"/>
      <c r="Q195" s="1140"/>
      <c r="R195" s="1141"/>
    </row>
    <row r="196" spans="2:18" ht="15.95" hidden="1" customHeight="1">
      <c r="B196" s="3081"/>
      <c r="C196" s="526">
        <v>41766</v>
      </c>
      <c r="D196" s="599" t="s">
        <v>549</v>
      </c>
      <c r="E196" s="46" t="s">
        <v>426</v>
      </c>
      <c r="F196" s="46">
        <v>1</v>
      </c>
      <c r="G196" s="367"/>
      <c r="H196" s="366">
        <f t="shared" si="27"/>
        <v>0</v>
      </c>
      <c r="I196" s="1130">
        <f t="shared" si="28"/>
        <v>0</v>
      </c>
      <c r="J196" s="3181"/>
      <c r="K196" s="3177"/>
      <c r="L196" s="201"/>
      <c r="M196" s="1130">
        <f t="shared" si="29"/>
        <v>0</v>
      </c>
      <c r="N196" s="349"/>
      <c r="O196" s="1130">
        <f t="shared" si="30"/>
        <v>0</v>
      </c>
      <c r="P196" s="3079"/>
      <c r="Q196" s="1140"/>
      <c r="R196" s="1141"/>
    </row>
    <row r="197" spans="2:18" ht="15.95" hidden="1" customHeight="1">
      <c r="B197" s="3080">
        <v>13</v>
      </c>
      <c r="C197" s="526">
        <v>41767</v>
      </c>
      <c r="D197" s="599" t="s">
        <v>551</v>
      </c>
      <c r="E197" s="46" t="s">
        <v>426</v>
      </c>
      <c r="F197" s="46">
        <v>4</v>
      </c>
      <c r="G197" s="367"/>
      <c r="H197" s="366">
        <f t="shared" si="27"/>
        <v>0</v>
      </c>
      <c r="I197" s="1130">
        <f t="shared" si="28"/>
        <v>0</v>
      </c>
      <c r="J197" s="3181" t="s">
        <v>127</v>
      </c>
      <c r="K197" s="3177">
        <v>25000</v>
      </c>
      <c r="L197" s="201"/>
      <c r="M197" s="1130">
        <f t="shared" si="29"/>
        <v>0</v>
      </c>
      <c r="N197" s="349"/>
      <c r="O197" s="1130">
        <f t="shared" si="30"/>
        <v>0</v>
      </c>
      <c r="P197" s="3078">
        <f t="shared" si="31"/>
        <v>25000</v>
      </c>
      <c r="Q197" s="1140"/>
      <c r="R197" s="1141"/>
    </row>
    <row r="198" spans="2:18" ht="15.95" hidden="1" customHeight="1">
      <c r="B198" s="3081"/>
      <c r="C198" s="526">
        <v>41767</v>
      </c>
      <c r="D198" s="599" t="s">
        <v>546</v>
      </c>
      <c r="E198" s="46" t="s">
        <v>426</v>
      </c>
      <c r="F198" s="46">
        <v>4</v>
      </c>
      <c r="G198" s="367"/>
      <c r="H198" s="366">
        <f t="shared" si="27"/>
        <v>0</v>
      </c>
      <c r="I198" s="1130">
        <f t="shared" si="28"/>
        <v>0</v>
      </c>
      <c r="J198" s="3180"/>
      <c r="K198" s="3165"/>
      <c r="L198" s="201"/>
      <c r="M198" s="1130">
        <f t="shared" si="29"/>
        <v>0</v>
      </c>
      <c r="N198" s="349"/>
      <c r="O198" s="1130">
        <f t="shared" si="30"/>
        <v>0</v>
      </c>
      <c r="P198" s="3079"/>
      <c r="Q198" s="1140"/>
      <c r="R198" s="1141"/>
    </row>
    <row r="199" spans="2:18" ht="15.95" hidden="1" customHeight="1">
      <c r="B199" s="1129">
        <v>14</v>
      </c>
      <c r="C199" s="526">
        <v>41768</v>
      </c>
      <c r="D199" s="997" t="s">
        <v>138</v>
      </c>
      <c r="E199" s="46"/>
      <c r="F199" s="46"/>
      <c r="G199" s="367"/>
      <c r="H199" s="366">
        <f t="shared" si="27"/>
        <v>0</v>
      </c>
      <c r="I199" s="1130">
        <f t="shared" si="28"/>
        <v>0</v>
      </c>
      <c r="J199" s="1144"/>
      <c r="K199" s="1130"/>
      <c r="L199" s="201"/>
      <c r="M199" s="1130">
        <f t="shared" si="29"/>
        <v>0</v>
      </c>
      <c r="N199" s="349"/>
      <c r="O199" s="1130">
        <f t="shared" si="30"/>
        <v>0</v>
      </c>
      <c r="P199" s="1140">
        <f t="shared" si="31"/>
        <v>0</v>
      </c>
      <c r="Q199" s="1140"/>
      <c r="R199" s="1141"/>
    </row>
    <row r="200" spans="2:18" ht="15.95" hidden="1" customHeight="1">
      <c r="B200" s="1129">
        <v>15</v>
      </c>
      <c r="C200" s="526">
        <v>41769</v>
      </c>
      <c r="D200" s="599" t="s">
        <v>550</v>
      </c>
      <c r="E200" s="46" t="s">
        <v>426</v>
      </c>
      <c r="F200" s="46">
        <v>6</v>
      </c>
      <c r="G200" s="367"/>
      <c r="H200" s="366">
        <f t="shared" si="27"/>
        <v>0</v>
      </c>
      <c r="I200" s="1130">
        <f t="shared" si="28"/>
        <v>0</v>
      </c>
      <c r="J200" s="1144" t="s">
        <v>127</v>
      </c>
      <c r="K200" s="1130">
        <v>25000</v>
      </c>
      <c r="L200" s="201"/>
      <c r="M200" s="1130">
        <f t="shared" si="29"/>
        <v>0</v>
      </c>
      <c r="N200" s="349"/>
      <c r="O200" s="1130">
        <f t="shared" si="30"/>
        <v>0</v>
      </c>
      <c r="P200" s="1140">
        <f t="shared" si="31"/>
        <v>25000</v>
      </c>
      <c r="Q200" s="1140"/>
      <c r="R200" s="1141"/>
    </row>
    <row r="201" spans="2:18" ht="15.95" hidden="1" customHeight="1">
      <c r="B201" s="3080">
        <v>16</v>
      </c>
      <c r="C201" s="387">
        <v>41770</v>
      </c>
      <c r="D201" s="599" t="s">
        <v>547</v>
      </c>
      <c r="E201" s="46" t="s">
        <v>263</v>
      </c>
      <c r="F201" s="46">
        <v>1</v>
      </c>
      <c r="G201" s="367"/>
      <c r="H201" s="366">
        <f t="shared" si="27"/>
        <v>0</v>
      </c>
      <c r="I201" s="1130">
        <f t="shared" si="28"/>
        <v>0</v>
      </c>
      <c r="J201" s="1144" t="s">
        <v>258</v>
      </c>
      <c r="K201" s="1130">
        <v>5000</v>
      </c>
      <c r="L201" s="201"/>
      <c r="M201" s="1130">
        <f t="shared" si="29"/>
        <v>0</v>
      </c>
      <c r="N201" s="349"/>
      <c r="O201" s="1130">
        <f t="shared" si="30"/>
        <v>0</v>
      </c>
      <c r="P201" s="1140">
        <f t="shared" si="31"/>
        <v>5000</v>
      </c>
      <c r="Q201" s="1140"/>
      <c r="R201" s="1141"/>
    </row>
    <row r="202" spans="2:18" ht="15.95" hidden="1" customHeight="1">
      <c r="B202" s="3082"/>
      <c r="C202" s="387">
        <v>41770</v>
      </c>
      <c r="D202" s="599" t="s">
        <v>546</v>
      </c>
      <c r="E202" s="46" t="s">
        <v>426</v>
      </c>
      <c r="F202" s="46">
        <v>6</v>
      </c>
      <c r="G202" s="367"/>
      <c r="H202" s="366">
        <f t="shared" si="27"/>
        <v>0</v>
      </c>
      <c r="I202" s="1130">
        <f t="shared" si="28"/>
        <v>0</v>
      </c>
      <c r="J202" s="3181" t="s">
        <v>127</v>
      </c>
      <c r="K202" s="3168">
        <v>25000</v>
      </c>
      <c r="L202" s="109"/>
      <c r="M202" s="1130">
        <f t="shared" si="29"/>
        <v>0</v>
      </c>
      <c r="N202" s="349"/>
      <c r="O202" s="1130">
        <f t="shared" si="30"/>
        <v>0</v>
      </c>
      <c r="P202" s="1140">
        <f t="shared" si="31"/>
        <v>25000</v>
      </c>
      <c r="Q202" s="1140"/>
      <c r="R202" s="1141"/>
    </row>
    <row r="203" spans="2:18" ht="15.95" hidden="1" customHeight="1">
      <c r="B203" s="3081"/>
      <c r="C203" s="387">
        <v>41770</v>
      </c>
      <c r="D203" s="599" t="s">
        <v>550</v>
      </c>
      <c r="E203" s="46" t="s">
        <v>426</v>
      </c>
      <c r="F203" s="46">
        <v>1</v>
      </c>
      <c r="G203" s="367"/>
      <c r="H203" s="366">
        <f t="shared" si="27"/>
        <v>0</v>
      </c>
      <c r="I203" s="1130">
        <f t="shared" si="28"/>
        <v>0</v>
      </c>
      <c r="J203" s="3180"/>
      <c r="K203" s="3165"/>
      <c r="L203" s="117">
        <v>4</v>
      </c>
      <c r="M203" s="1130">
        <f t="shared" si="29"/>
        <v>40000</v>
      </c>
      <c r="N203" s="349"/>
      <c r="O203" s="1130">
        <f t="shared" si="30"/>
        <v>0</v>
      </c>
      <c r="P203" s="1140">
        <f t="shared" si="31"/>
        <v>40000</v>
      </c>
      <c r="Q203" s="1140"/>
      <c r="R203" s="1141"/>
    </row>
    <row r="204" spans="2:18" ht="15.95" hidden="1" customHeight="1">
      <c r="B204" s="1129">
        <v>17</v>
      </c>
      <c r="C204" s="526">
        <v>41771</v>
      </c>
      <c r="D204" s="599" t="s">
        <v>546</v>
      </c>
      <c r="E204" s="46" t="s">
        <v>426</v>
      </c>
      <c r="F204" s="46">
        <v>7</v>
      </c>
      <c r="G204" s="367"/>
      <c r="H204" s="366">
        <f t="shared" si="27"/>
        <v>0</v>
      </c>
      <c r="I204" s="1130">
        <f t="shared" si="28"/>
        <v>0</v>
      </c>
      <c r="J204" s="1144" t="s">
        <v>127</v>
      </c>
      <c r="K204" s="1130">
        <v>25000</v>
      </c>
      <c r="L204" s="201"/>
      <c r="M204" s="1130">
        <f t="shared" si="29"/>
        <v>0</v>
      </c>
      <c r="N204" s="349"/>
      <c r="O204" s="1130">
        <f t="shared" si="30"/>
        <v>0</v>
      </c>
      <c r="P204" s="1140">
        <f t="shared" si="31"/>
        <v>25000</v>
      </c>
      <c r="Q204" s="1140"/>
      <c r="R204" s="1141"/>
    </row>
    <row r="205" spans="2:18" ht="15.95" hidden="1" customHeight="1">
      <c r="B205" s="1129">
        <v>18</v>
      </c>
      <c r="C205" s="526">
        <v>41772</v>
      </c>
      <c r="D205" s="997" t="s">
        <v>138</v>
      </c>
      <c r="E205" s="46"/>
      <c r="F205" s="46"/>
      <c r="G205" s="367"/>
      <c r="H205" s="366">
        <f t="shared" si="27"/>
        <v>0</v>
      </c>
      <c r="I205" s="1130">
        <f t="shared" si="28"/>
        <v>0</v>
      </c>
      <c r="J205" s="1144"/>
      <c r="K205" s="1130"/>
      <c r="L205" s="201"/>
      <c r="M205" s="1130">
        <f t="shared" si="29"/>
        <v>0</v>
      </c>
      <c r="N205" s="349"/>
      <c r="O205" s="1130">
        <f t="shared" si="30"/>
        <v>0</v>
      </c>
      <c r="P205" s="1140">
        <f t="shared" si="31"/>
        <v>0</v>
      </c>
      <c r="Q205" s="1140"/>
      <c r="R205" s="1141"/>
    </row>
    <row r="206" spans="2:18" ht="15.95" hidden="1" customHeight="1">
      <c r="B206" s="3080">
        <v>19</v>
      </c>
      <c r="C206" s="526">
        <v>41773</v>
      </c>
      <c r="D206" s="599" t="s">
        <v>546</v>
      </c>
      <c r="E206" s="46" t="s">
        <v>426</v>
      </c>
      <c r="F206" s="46">
        <v>3</v>
      </c>
      <c r="G206" s="367"/>
      <c r="H206" s="366">
        <f t="shared" si="27"/>
        <v>0</v>
      </c>
      <c r="I206" s="1130">
        <f t="shared" si="28"/>
        <v>0</v>
      </c>
      <c r="J206" s="3181" t="s">
        <v>127</v>
      </c>
      <c r="K206" s="3177">
        <v>25000</v>
      </c>
      <c r="L206" s="201"/>
      <c r="M206" s="1130">
        <f t="shared" si="29"/>
        <v>0</v>
      </c>
      <c r="N206" s="349"/>
      <c r="O206" s="1130">
        <f t="shared" si="30"/>
        <v>0</v>
      </c>
      <c r="P206" s="3078">
        <f t="shared" si="31"/>
        <v>25000</v>
      </c>
      <c r="Q206" s="1140"/>
      <c r="R206" s="1141"/>
    </row>
    <row r="207" spans="2:18" ht="15.95" hidden="1" customHeight="1">
      <c r="B207" s="3082"/>
      <c r="C207" s="526">
        <v>41773</v>
      </c>
      <c r="D207" s="599" t="s">
        <v>550</v>
      </c>
      <c r="E207" s="46" t="s">
        <v>426</v>
      </c>
      <c r="F207" s="46">
        <v>4</v>
      </c>
      <c r="G207" s="367"/>
      <c r="H207" s="366">
        <f t="shared" si="27"/>
        <v>0</v>
      </c>
      <c r="I207" s="1130">
        <f t="shared" si="28"/>
        <v>0</v>
      </c>
      <c r="J207" s="3181"/>
      <c r="K207" s="3177"/>
      <c r="L207" s="201"/>
      <c r="M207" s="1130">
        <f t="shared" si="29"/>
        <v>0</v>
      </c>
      <c r="N207" s="349"/>
      <c r="O207" s="1130">
        <f t="shared" si="30"/>
        <v>0</v>
      </c>
      <c r="P207" s="3182"/>
      <c r="Q207" s="1140"/>
      <c r="R207" s="1141"/>
    </row>
    <row r="208" spans="2:18" ht="15.95" hidden="1" customHeight="1">
      <c r="B208" s="3081"/>
      <c r="C208" s="526">
        <v>41773</v>
      </c>
      <c r="D208" s="599" t="s">
        <v>549</v>
      </c>
      <c r="E208" s="46" t="s">
        <v>426</v>
      </c>
      <c r="F208" s="46">
        <v>1</v>
      </c>
      <c r="G208" s="367"/>
      <c r="H208" s="366">
        <f t="shared" si="27"/>
        <v>0</v>
      </c>
      <c r="I208" s="1130">
        <f t="shared" si="28"/>
        <v>0</v>
      </c>
      <c r="J208" s="3181"/>
      <c r="K208" s="3177"/>
      <c r="L208" s="201"/>
      <c r="M208" s="1130">
        <f t="shared" si="29"/>
        <v>0</v>
      </c>
      <c r="N208" s="349"/>
      <c r="O208" s="1130">
        <f t="shared" si="30"/>
        <v>0</v>
      </c>
      <c r="P208" s="3079"/>
      <c r="Q208" s="1140"/>
      <c r="R208" s="1141"/>
    </row>
    <row r="209" spans="2:18" ht="15.95" hidden="1" customHeight="1">
      <c r="B209" s="3080">
        <v>20</v>
      </c>
      <c r="C209" s="526">
        <v>41774</v>
      </c>
      <c r="D209" s="599" t="s">
        <v>546</v>
      </c>
      <c r="E209" s="46" t="s">
        <v>426</v>
      </c>
      <c r="F209" s="46">
        <v>3</v>
      </c>
      <c r="G209" s="367"/>
      <c r="H209" s="366">
        <f t="shared" si="27"/>
        <v>0</v>
      </c>
      <c r="I209" s="1130">
        <f t="shared" si="28"/>
        <v>0</v>
      </c>
      <c r="J209" s="3179" t="s">
        <v>127</v>
      </c>
      <c r="K209" s="3168">
        <v>25000</v>
      </c>
      <c r="L209" s="201"/>
      <c r="M209" s="1130">
        <f t="shared" si="29"/>
        <v>0</v>
      </c>
      <c r="N209" s="349"/>
      <c r="O209" s="1130">
        <f t="shared" si="30"/>
        <v>0</v>
      </c>
      <c r="P209" s="3078">
        <f t="shared" si="31"/>
        <v>25000</v>
      </c>
      <c r="Q209" s="1140"/>
      <c r="R209" s="1141"/>
    </row>
    <row r="210" spans="2:18" ht="15.95" hidden="1" customHeight="1">
      <c r="B210" s="3082"/>
      <c r="C210" s="526">
        <v>41774</v>
      </c>
      <c r="D210" s="599" t="s">
        <v>550</v>
      </c>
      <c r="E210" s="46" t="s">
        <v>426</v>
      </c>
      <c r="F210" s="46">
        <v>5</v>
      </c>
      <c r="G210" s="367"/>
      <c r="H210" s="366">
        <f t="shared" ref="H210:H273" si="32">F210*G210</f>
        <v>0</v>
      </c>
      <c r="I210" s="1130">
        <f t="shared" ref="I210:I273" si="33">H210*500</f>
        <v>0</v>
      </c>
      <c r="J210" s="3180"/>
      <c r="K210" s="3165"/>
      <c r="L210" s="201"/>
      <c r="M210" s="1130">
        <f t="shared" ref="M210:M273" si="34">L210*10000</f>
        <v>0</v>
      </c>
      <c r="N210" s="349"/>
      <c r="O210" s="1130">
        <f t="shared" ref="O210:O273" si="35">N210*15000</f>
        <v>0</v>
      </c>
      <c r="P210" s="3079"/>
      <c r="Q210" s="1140"/>
      <c r="R210" s="1141"/>
    </row>
    <row r="211" spans="2:18" ht="15.95" hidden="1" customHeight="1">
      <c r="B211" s="3081"/>
      <c r="C211" s="526">
        <v>41774</v>
      </c>
      <c r="D211" s="599" t="s">
        <v>552</v>
      </c>
      <c r="E211" s="46" t="s">
        <v>263</v>
      </c>
      <c r="F211" s="46">
        <v>1</v>
      </c>
      <c r="G211" s="367"/>
      <c r="H211" s="366">
        <f t="shared" si="32"/>
        <v>0</v>
      </c>
      <c r="I211" s="1130">
        <f t="shared" si="33"/>
        <v>0</v>
      </c>
      <c r="J211" s="1144" t="s">
        <v>258</v>
      </c>
      <c r="K211" s="1130">
        <v>10000</v>
      </c>
      <c r="L211" s="201"/>
      <c r="M211" s="1130">
        <f t="shared" si="34"/>
        <v>0</v>
      </c>
      <c r="N211" s="349"/>
      <c r="O211" s="1130">
        <f t="shared" si="35"/>
        <v>0</v>
      </c>
      <c r="P211" s="1140">
        <f t="shared" si="31"/>
        <v>10000</v>
      </c>
      <c r="Q211" s="1140"/>
      <c r="R211" s="1141"/>
    </row>
    <row r="212" spans="2:18" ht="15.95" hidden="1" customHeight="1">
      <c r="B212" s="3080">
        <v>21</v>
      </c>
      <c r="C212" s="526">
        <v>41775</v>
      </c>
      <c r="D212" s="599" t="s">
        <v>550</v>
      </c>
      <c r="E212" s="46" t="s">
        <v>426</v>
      </c>
      <c r="F212" s="354">
        <v>7</v>
      </c>
      <c r="G212" s="371"/>
      <c r="H212" s="371">
        <f t="shared" si="32"/>
        <v>0</v>
      </c>
      <c r="I212" s="954">
        <f t="shared" si="33"/>
        <v>0</v>
      </c>
      <c r="J212" s="3179" t="s">
        <v>127</v>
      </c>
      <c r="K212" s="3168">
        <v>25000</v>
      </c>
      <c r="L212" s="465"/>
      <c r="M212" s="1130">
        <f t="shared" si="34"/>
        <v>0</v>
      </c>
      <c r="N212" s="652"/>
      <c r="O212" s="1130">
        <f t="shared" si="35"/>
        <v>0</v>
      </c>
      <c r="P212" s="3078">
        <f t="shared" si="31"/>
        <v>25000</v>
      </c>
      <c r="Q212" s="1154"/>
      <c r="R212" s="1155"/>
    </row>
    <row r="213" spans="2:18" ht="15.95" hidden="1" customHeight="1">
      <c r="B213" s="3082"/>
      <c r="C213" s="526">
        <v>41775</v>
      </c>
      <c r="D213" s="599" t="s">
        <v>546</v>
      </c>
      <c r="E213" s="46" t="s">
        <v>426</v>
      </c>
      <c r="F213" s="354">
        <v>1</v>
      </c>
      <c r="G213" s="371"/>
      <c r="H213" s="371">
        <f t="shared" si="32"/>
        <v>0</v>
      </c>
      <c r="I213" s="954">
        <f t="shared" si="33"/>
        <v>0</v>
      </c>
      <c r="J213" s="3180"/>
      <c r="K213" s="3165"/>
      <c r="L213" s="465"/>
      <c r="M213" s="1130">
        <f t="shared" si="34"/>
        <v>0</v>
      </c>
      <c r="N213" s="652"/>
      <c r="O213" s="1130">
        <f t="shared" si="35"/>
        <v>0</v>
      </c>
      <c r="P213" s="3079"/>
      <c r="Q213" s="1154"/>
      <c r="R213" s="1155"/>
    </row>
    <row r="214" spans="2:18" ht="15.95" hidden="1" customHeight="1">
      <c r="B214" s="3081"/>
      <c r="C214" s="526">
        <v>41775</v>
      </c>
      <c r="D214" s="599" t="s">
        <v>552</v>
      </c>
      <c r="E214" s="46" t="s">
        <v>263</v>
      </c>
      <c r="F214" s="354">
        <v>2</v>
      </c>
      <c r="G214" s="371"/>
      <c r="H214" s="371">
        <f t="shared" si="32"/>
        <v>0</v>
      </c>
      <c r="I214" s="954">
        <f t="shared" si="33"/>
        <v>0</v>
      </c>
      <c r="J214" s="354" t="s">
        <v>258</v>
      </c>
      <c r="K214" s="954">
        <v>20000</v>
      </c>
      <c r="L214" s="465">
        <v>4</v>
      </c>
      <c r="M214" s="1130">
        <f t="shared" si="34"/>
        <v>40000</v>
      </c>
      <c r="N214" s="652"/>
      <c r="O214" s="1130">
        <f t="shared" si="35"/>
        <v>0</v>
      </c>
      <c r="P214" s="1140">
        <f t="shared" si="31"/>
        <v>60000</v>
      </c>
      <c r="Q214" s="1154"/>
      <c r="R214" s="1155"/>
    </row>
    <row r="215" spans="2:18" ht="15.95" hidden="1" customHeight="1">
      <c r="B215" s="3080">
        <v>22</v>
      </c>
      <c r="C215" s="526">
        <v>41776</v>
      </c>
      <c r="D215" s="599" t="s">
        <v>550</v>
      </c>
      <c r="E215" s="46" t="s">
        <v>426</v>
      </c>
      <c r="F215" s="46">
        <v>11</v>
      </c>
      <c r="G215" s="367"/>
      <c r="H215" s="366">
        <f t="shared" si="32"/>
        <v>0</v>
      </c>
      <c r="I215" s="1130">
        <f t="shared" si="33"/>
        <v>0</v>
      </c>
      <c r="J215" s="1144" t="s">
        <v>127</v>
      </c>
      <c r="K215" s="1130">
        <v>35000</v>
      </c>
      <c r="L215" s="201"/>
      <c r="M215" s="1130">
        <f t="shared" si="34"/>
        <v>0</v>
      </c>
      <c r="N215" s="349"/>
      <c r="O215" s="1130">
        <f t="shared" si="35"/>
        <v>0</v>
      </c>
      <c r="P215" s="1140">
        <f t="shared" si="31"/>
        <v>35000</v>
      </c>
      <c r="Q215" s="1140"/>
      <c r="R215" s="1141"/>
    </row>
    <row r="216" spans="2:18" ht="15.95" hidden="1" customHeight="1">
      <c r="B216" s="3081"/>
      <c r="C216" s="526">
        <v>41776</v>
      </c>
      <c r="D216" s="599" t="s">
        <v>552</v>
      </c>
      <c r="E216" s="46" t="s">
        <v>263</v>
      </c>
      <c r="F216" s="46">
        <v>1</v>
      </c>
      <c r="G216" s="367"/>
      <c r="H216" s="366">
        <f t="shared" si="32"/>
        <v>0</v>
      </c>
      <c r="I216" s="1130">
        <f t="shared" si="33"/>
        <v>0</v>
      </c>
      <c r="J216" s="1144" t="s">
        <v>258</v>
      </c>
      <c r="K216" s="1130">
        <v>10000</v>
      </c>
      <c r="L216" s="201"/>
      <c r="M216" s="1130">
        <f t="shared" si="34"/>
        <v>0</v>
      </c>
      <c r="N216" s="349"/>
      <c r="O216" s="1130">
        <f t="shared" si="35"/>
        <v>0</v>
      </c>
      <c r="P216" s="1140">
        <f t="shared" si="31"/>
        <v>10000</v>
      </c>
      <c r="Q216" s="1140"/>
      <c r="R216" s="1141"/>
    </row>
    <row r="217" spans="2:18" ht="15.95" hidden="1" customHeight="1">
      <c r="B217" s="1129">
        <v>23</v>
      </c>
      <c r="C217" s="387">
        <v>41777</v>
      </c>
      <c r="D217" s="599" t="s">
        <v>550</v>
      </c>
      <c r="E217" s="46" t="s">
        <v>426</v>
      </c>
      <c r="F217" s="46">
        <v>16</v>
      </c>
      <c r="G217" s="367"/>
      <c r="H217" s="366">
        <f t="shared" si="32"/>
        <v>0</v>
      </c>
      <c r="I217" s="1130">
        <f t="shared" si="33"/>
        <v>0</v>
      </c>
      <c r="J217" s="1144" t="s">
        <v>127</v>
      </c>
      <c r="K217" s="1130">
        <v>35000</v>
      </c>
      <c r="L217" s="201">
        <v>4</v>
      </c>
      <c r="M217" s="1130">
        <f t="shared" si="34"/>
        <v>40000</v>
      </c>
      <c r="N217" s="349"/>
      <c r="O217" s="1130">
        <f t="shared" si="35"/>
        <v>0</v>
      </c>
      <c r="P217" s="1140">
        <f t="shared" si="31"/>
        <v>75000</v>
      </c>
      <c r="Q217" s="1140"/>
      <c r="R217" s="1141"/>
    </row>
    <row r="218" spans="2:18" ht="15.95" hidden="1" customHeight="1">
      <c r="B218" s="3080">
        <v>24</v>
      </c>
      <c r="C218" s="526">
        <v>41778</v>
      </c>
      <c r="D218" s="599" t="s">
        <v>550</v>
      </c>
      <c r="E218" s="46" t="s">
        <v>426</v>
      </c>
      <c r="F218" s="46">
        <v>11</v>
      </c>
      <c r="G218" s="367"/>
      <c r="H218" s="366">
        <f t="shared" si="32"/>
        <v>0</v>
      </c>
      <c r="I218" s="1130">
        <f t="shared" si="33"/>
        <v>0</v>
      </c>
      <c r="J218" s="1144" t="s">
        <v>127</v>
      </c>
      <c r="K218" s="699">
        <v>35000</v>
      </c>
      <c r="L218" s="201"/>
      <c r="M218" s="1130">
        <f t="shared" si="34"/>
        <v>0</v>
      </c>
      <c r="N218" s="349"/>
      <c r="O218" s="1130">
        <f t="shared" si="35"/>
        <v>0</v>
      </c>
      <c r="P218" s="1140">
        <f t="shared" si="31"/>
        <v>35000</v>
      </c>
      <c r="Q218" s="1140"/>
      <c r="R218" s="1141"/>
    </row>
    <row r="219" spans="2:18" ht="15.95" hidden="1" customHeight="1">
      <c r="B219" s="3081"/>
      <c r="C219" s="526">
        <v>41778</v>
      </c>
      <c r="D219" s="599" t="s">
        <v>553</v>
      </c>
      <c r="E219" s="46" t="s">
        <v>263</v>
      </c>
      <c r="F219" s="46">
        <v>1</v>
      </c>
      <c r="G219" s="367"/>
      <c r="H219" s="366">
        <f t="shared" si="32"/>
        <v>0</v>
      </c>
      <c r="I219" s="1130">
        <f t="shared" si="33"/>
        <v>0</v>
      </c>
      <c r="J219" s="1144" t="s">
        <v>258</v>
      </c>
      <c r="K219" s="699">
        <v>5000</v>
      </c>
      <c r="L219" s="201"/>
      <c r="M219" s="1130">
        <f t="shared" si="34"/>
        <v>0</v>
      </c>
      <c r="N219" s="349"/>
      <c r="O219" s="1130">
        <f t="shared" si="35"/>
        <v>0</v>
      </c>
      <c r="P219" s="1140">
        <f t="shared" si="31"/>
        <v>5000</v>
      </c>
      <c r="Q219" s="1140"/>
      <c r="R219" s="1141"/>
    </row>
    <row r="220" spans="2:18" ht="15.95" hidden="1" customHeight="1">
      <c r="B220" s="1129">
        <v>25</v>
      </c>
      <c r="C220" s="526">
        <v>41779</v>
      </c>
      <c r="D220" s="599" t="s">
        <v>550</v>
      </c>
      <c r="E220" s="46" t="s">
        <v>426</v>
      </c>
      <c r="F220" s="46">
        <v>8</v>
      </c>
      <c r="G220" s="367"/>
      <c r="H220" s="366">
        <f t="shared" si="32"/>
        <v>0</v>
      </c>
      <c r="I220" s="1130">
        <f t="shared" si="33"/>
        <v>0</v>
      </c>
      <c r="J220" s="1144" t="s">
        <v>127</v>
      </c>
      <c r="K220" s="699">
        <v>25000</v>
      </c>
      <c r="L220" s="201"/>
      <c r="M220" s="1130">
        <f t="shared" si="34"/>
        <v>0</v>
      </c>
      <c r="N220" s="349"/>
      <c r="O220" s="1130">
        <f t="shared" si="35"/>
        <v>0</v>
      </c>
      <c r="P220" s="1140">
        <f t="shared" si="31"/>
        <v>25000</v>
      </c>
      <c r="Q220" s="1140"/>
      <c r="R220" s="1141"/>
    </row>
    <row r="221" spans="2:18" ht="15.95" hidden="1" customHeight="1">
      <c r="B221" s="3080">
        <v>26</v>
      </c>
      <c r="C221" s="526">
        <v>41780</v>
      </c>
      <c r="D221" s="1211" t="s">
        <v>550</v>
      </c>
      <c r="E221" s="46" t="s">
        <v>426</v>
      </c>
      <c r="F221" s="46">
        <v>10</v>
      </c>
      <c r="G221" s="367"/>
      <c r="H221" s="366">
        <f t="shared" si="32"/>
        <v>0</v>
      </c>
      <c r="I221" s="1130">
        <f t="shared" si="33"/>
        <v>0</v>
      </c>
      <c r="J221" s="3179" t="s">
        <v>127</v>
      </c>
      <c r="K221" s="3168">
        <v>35000</v>
      </c>
      <c r="L221" s="201"/>
      <c r="M221" s="1130">
        <f t="shared" si="34"/>
        <v>0</v>
      </c>
      <c r="N221" s="349"/>
      <c r="O221" s="1130">
        <f t="shared" si="35"/>
        <v>0</v>
      </c>
      <c r="P221" s="1140">
        <f t="shared" si="31"/>
        <v>35000</v>
      </c>
      <c r="Q221" s="1140"/>
      <c r="R221" s="1141"/>
    </row>
    <row r="222" spans="2:18" ht="15.95" hidden="1" customHeight="1">
      <c r="B222" s="3082"/>
      <c r="C222" s="526">
        <v>41780</v>
      </c>
      <c r="D222" s="1211" t="s">
        <v>554</v>
      </c>
      <c r="E222" s="46" t="s">
        <v>426</v>
      </c>
      <c r="F222" s="46">
        <v>11</v>
      </c>
      <c r="G222" s="367"/>
      <c r="H222" s="366">
        <f t="shared" si="32"/>
        <v>0</v>
      </c>
      <c r="I222" s="1130">
        <f t="shared" si="33"/>
        <v>0</v>
      </c>
      <c r="J222" s="3180"/>
      <c r="K222" s="3165"/>
      <c r="L222" s="201">
        <v>5</v>
      </c>
      <c r="M222" s="1130">
        <f t="shared" si="34"/>
        <v>50000</v>
      </c>
      <c r="N222" s="349"/>
      <c r="O222" s="1130">
        <f t="shared" si="35"/>
        <v>0</v>
      </c>
      <c r="P222" s="1140">
        <f t="shared" si="31"/>
        <v>50000</v>
      </c>
      <c r="Q222" s="1140"/>
      <c r="R222" s="1141"/>
    </row>
    <row r="223" spans="2:18" ht="15.95" hidden="1" customHeight="1">
      <c r="B223" s="3081"/>
      <c r="C223" s="526">
        <v>41780</v>
      </c>
      <c r="D223" s="599" t="s">
        <v>552</v>
      </c>
      <c r="E223" s="46" t="s">
        <v>263</v>
      </c>
      <c r="F223" s="46">
        <v>2</v>
      </c>
      <c r="G223" s="367"/>
      <c r="H223" s="366">
        <f t="shared" si="32"/>
        <v>0</v>
      </c>
      <c r="I223" s="1130">
        <f t="shared" si="33"/>
        <v>0</v>
      </c>
      <c r="J223" s="154" t="s">
        <v>258</v>
      </c>
      <c r="K223" s="1133">
        <v>20000</v>
      </c>
      <c r="L223" s="201"/>
      <c r="M223" s="1130">
        <f t="shared" si="34"/>
        <v>0</v>
      </c>
      <c r="N223" s="349"/>
      <c r="O223" s="1130">
        <f t="shared" si="35"/>
        <v>0</v>
      </c>
      <c r="P223" s="1140">
        <f t="shared" si="31"/>
        <v>20000</v>
      </c>
      <c r="Q223" s="1140"/>
      <c r="R223" s="1141"/>
    </row>
    <row r="224" spans="2:18" ht="14.25" hidden="1" customHeight="1">
      <c r="B224" s="3080">
        <v>27</v>
      </c>
      <c r="C224" s="526">
        <v>41781</v>
      </c>
      <c r="D224" s="599" t="s">
        <v>546</v>
      </c>
      <c r="E224" s="46" t="s">
        <v>426</v>
      </c>
      <c r="F224" s="46">
        <v>4</v>
      </c>
      <c r="G224" s="367"/>
      <c r="H224" s="366">
        <f t="shared" si="32"/>
        <v>0</v>
      </c>
      <c r="I224" s="1130">
        <f t="shared" si="33"/>
        <v>0</v>
      </c>
      <c r="J224" s="3179" t="s">
        <v>127</v>
      </c>
      <c r="K224" s="3168">
        <v>35000</v>
      </c>
      <c r="L224" s="201"/>
      <c r="M224" s="1130">
        <f t="shared" si="34"/>
        <v>0</v>
      </c>
      <c r="N224" s="349"/>
      <c r="O224" s="1130">
        <f t="shared" si="35"/>
        <v>0</v>
      </c>
      <c r="P224" s="3078">
        <f t="shared" si="31"/>
        <v>35000</v>
      </c>
      <c r="Q224" s="1140"/>
      <c r="R224" s="1141"/>
    </row>
    <row r="225" spans="2:19" ht="14.25" hidden="1" customHeight="1">
      <c r="B225" s="3081"/>
      <c r="C225" s="526">
        <v>41781</v>
      </c>
      <c r="D225" s="1211" t="s">
        <v>550</v>
      </c>
      <c r="E225" s="46" t="s">
        <v>426</v>
      </c>
      <c r="F225" s="46">
        <v>17</v>
      </c>
      <c r="G225" s="367"/>
      <c r="H225" s="366">
        <f t="shared" si="32"/>
        <v>0</v>
      </c>
      <c r="I225" s="1130">
        <f t="shared" si="33"/>
        <v>0</v>
      </c>
      <c r="J225" s="3180"/>
      <c r="K225" s="3165"/>
      <c r="L225" s="201"/>
      <c r="M225" s="1130">
        <f t="shared" si="34"/>
        <v>0</v>
      </c>
      <c r="N225" s="349"/>
      <c r="O225" s="1130">
        <f t="shared" si="35"/>
        <v>0</v>
      </c>
      <c r="P225" s="3079"/>
      <c r="Q225" s="1140"/>
      <c r="R225" s="1141"/>
    </row>
    <row r="226" spans="2:19" ht="15.95" hidden="1" customHeight="1">
      <c r="B226" s="3080">
        <v>28</v>
      </c>
      <c r="C226" s="526">
        <v>41782</v>
      </c>
      <c r="D226" s="1211" t="s">
        <v>553</v>
      </c>
      <c r="E226" s="46" t="s">
        <v>263</v>
      </c>
      <c r="F226" s="46">
        <v>1</v>
      </c>
      <c r="G226" s="367"/>
      <c r="H226" s="366">
        <f t="shared" si="32"/>
        <v>0</v>
      </c>
      <c r="I226" s="1130">
        <f t="shared" si="33"/>
        <v>0</v>
      </c>
      <c r="J226" s="1144" t="s">
        <v>258</v>
      </c>
      <c r="K226" s="1130">
        <v>5000</v>
      </c>
      <c r="L226" s="201"/>
      <c r="M226" s="1130">
        <f t="shared" si="34"/>
        <v>0</v>
      </c>
      <c r="N226" s="349"/>
      <c r="O226" s="1130">
        <f t="shared" si="35"/>
        <v>0</v>
      </c>
      <c r="P226" s="1140">
        <f t="shared" si="31"/>
        <v>5000</v>
      </c>
      <c r="Q226" s="1140"/>
      <c r="R226" s="1141"/>
    </row>
    <row r="227" spans="2:19" ht="15.95" hidden="1" customHeight="1">
      <c r="B227" s="3081"/>
      <c r="C227" s="526">
        <v>41782</v>
      </c>
      <c r="D227" s="1211" t="s">
        <v>548</v>
      </c>
      <c r="E227" s="46" t="s">
        <v>426</v>
      </c>
      <c r="F227" s="46">
        <v>23</v>
      </c>
      <c r="G227" s="367"/>
      <c r="H227" s="366">
        <f t="shared" si="32"/>
        <v>0</v>
      </c>
      <c r="I227" s="1130">
        <f t="shared" si="33"/>
        <v>0</v>
      </c>
      <c r="J227" s="1144" t="s">
        <v>127</v>
      </c>
      <c r="K227" s="1130">
        <v>35000</v>
      </c>
      <c r="L227" s="201"/>
      <c r="M227" s="1130">
        <f t="shared" si="34"/>
        <v>0</v>
      </c>
      <c r="N227" s="349"/>
      <c r="O227" s="1130">
        <f t="shared" si="35"/>
        <v>0</v>
      </c>
      <c r="P227" s="1140">
        <f t="shared" si="31"/>
        <v>35000</v>
      </c>
      <c r="Q227" s="1140"/>
      <c r="R227" s="1141"/>
    </row>
    <row r="228" spans="2:19" ht="15.95" hidden="1" customHeight="1">
      <c r="B228" s="3080">
        <v>29</v>
      </c>
      <c r="C228" s="526">
        <v>41783</v>
      </c>
      <c r="D228" s="1211" t="s">
        <v>548</v>
      </c>
      <c r="E228" s="46" t="s">
        <v>426</v>
      </c>
      <c r="F228" s="46">
        <v>24</v>
      </c>
      <c r="G228" s="367"/>
      <c r="H228" s="366">
        <f t="shared" si="32"/>
        <v>0</v>
      </c>
      <c r="I228" s="1130">
        <f t="shared" si="33"/>
        <v>0</v>
      </c>
      <c r="J228" s="1144" t="s">
        <v>127</v>
      </c>
      <c r="K228" s="1130">
        <v>35000</v>
      </c>
      <c r="L228" s="201"/>
      <c r="M228" s="1130">
        <f t="shared" si="34"/>
        <v>0</v>
      </c>
      <c r="N228" s="349"/>
      <c r="O228" s="1130">
        <f t="shared" si="35"/>
        <v>0</v>
      </c>
      <c r="P228" s="1140">
        <f t="shared" si="31"/>
        <v>35000</v>
      </c>
      <c r="Q228" s="1140"/>
      <c r="R228" s="1141"/>
    </row>
    <row r="229" spans="2:19" ht="15.95" hidden="1" customHeight="1">
      <c r="B229" s="3081"/>
      <c r="C229" s="526">
        <v>41783</v>
      </c>
      <c r="D229" s="1211" t="s">
        <v>553</v>
      </c>
      <c r="E229" s="1202" t="s">
        <v>263</v>
      </c>
      <c r="F229" s="1202">
        <v>1</v>
      </c>
      <c r="G229" s="1203"/>
      <c r="H229" s="1204">
        <f t="shared" si="32"/>
        <v>0</v>
      </c>
      <c r="I229" s="1131">
        <f t="shared" si="33"/>
        <v>0</v>
      </c>
      <c r="J229" s="1003" t="s">
        <v>258</v>
      </c>
      <c r="K229" s="1131">
        <v>5000</v>
      </c>
      <c r="L229" s="109"/>
      <c r="M229" s="1130">
        <f t="shared" si="34"/>
        <v>0</v>
      </c>
      <c r="N229" s="1205"/>
      <c r="O229" s="1130">
        <f t="shared" si="35"/>
        <v>0</v>
      </c>
      <c r="P229" s="1140">
        <f t="shared" si="31"/>
        <v>5000</v>
      </c>
      <c r="Q229" s="1148"/>
      <c r="R229" s="1132"/>
    </row>
    <row r="230" spans="2:19" ht="15.95" hidden="1" customHeight="1" thickBot="1">
      <c r="B230" s="1142">
        <v>30</v>
      </c>
      <c r="C230" s="1178">
        <v>41784</v>
      </c>
      <c r="D230" s="1212" t="s">
        <v>548</v>
      </c>
      <c r="E230" s="56" t="s">
        <v>426</v>
      </c>
      <c r="F230" s="56">
        <v>8</v>
      </c>
      <c r="G230" s="368"/>
      <c r="H230" s="373">
        <f t="shared" si="32"/>
        <v>0</v>
      </c>
      <c r="I230" s="964">
        <f t="shared" si="33"/>
        <v>0</v>
      </c>
      <c r="J230" s="44" t="s">
        <v>127</v>
      </c>
      <c r="K230" s="964">
        <v>25000</v>
      </c>
      <c r="L230" s="993">
        <v>4</v>
      </c>
      <c r="M230" s="964">
        <f t="shared" si="34"/>
        <v>40000</v>
      </c>
      <c r="N230" s="994"/>
      <c r="O230" s="964">
        <f t="shared" si="35"/>
        <v>0</v>
      </c>
      <c r="P230" s="364">
        <f t="shared" si="31"/>
        <v>65000</v>
      </c>
      <c r="Q230" s="364"/>
      <c r="R230" s="357"/>
    </row>
    <row r="231" spans="2:19" ht="15.95" hidden="1" customHeight="1">
      <c r="B231" s="1305">
        <v>1</v>
      </c>
      <c r="C231" s="769">
        <v>41785</v>
      </c>
      <c r="D231" s="597" t="s">
        <v>548</v>
      </c>
      <c r="E231" s="346" t="s">
        <v>426</v>
      </c>
      <c r="F231" s="346">
        <v>12</v>
      </c>
      <c r="G231" s="402"/>
      <c r="H231" s="402">
        <f t="shared" si="32"/>
        <v>0</v>
      </c>
      <c r="I231" s="403">
        <f t="shared" si="33"/>
        <v>0</v>
      </c>
      <c r="J231" s="346" t="s">
        <v>127</v>
      </c>
      <c r="K231" s="1332">
        <v>35000</v>
      </c>
      <c r="L231" s="346"/>
      <c r="M231" s="403">
        <f t="shared" si="34"/>
        <v>0</v>
      </c>
      <c r="N231" s="402"/>
      <c r="O231" s="403">
        <f t="shared" si="35"/>
        <v>0</v>
      </c>
      <c r="P231" s="1332">
        <f t="shared" si="31"/>
        <v>35000</v>
      </c>
      <c r="Q231" s="1332"/>
      <c r="R231" s="932"/>
      <c r="S231" s="40" t="s">
        <v>713</v>
      </c>
    </row>
    <row r="232" spans="2:19" ht="15.95" hidden="1" customHeight="1">
      <c r="B232" s="3087">
        <v>2</v>
      </c>
      <c r="C232" s="526">
        <v>41786</v>
      </c>
      <c r="D232" s="591" t="s">
        <v>548</v>
      </c>
      <c r="E232" s="1316" t="s">
        <v>426</v>
      </c>
      <c r="F232" s="1316">
        <v>11</v>
      </c>
      <c r="G232" s="366"/>
      <c r="H232" s="366">
        <f t="shared" si="32"/>
        <v>0</v>
      </c>
      <c r="I232" s="1310">
        <f t="shared" si="33"/>
        <v>0</v>
      </c>
      <c r="J232" s="1316" t="s">
        <v>70</v>
      </c>
      <c r="K232" s="1312">
        <v>35000</v>
      </c>
      <c r="L232" s="1316"/>
      <c r="M232" s="1310">
        <f t="shared" si="34"/>
        <v>0</v>
      </c>
      <c r="N232" s="366"/>
      <c r="O232" s="1310">
        <f t="shared" si="35"/>
        <v>0</v>
      </c>
      <c r="P232" s="1312">
        <f t="shared" si="31"/>
        <v>35000</v>
      </c>
      <c r="Q232" s="1312"/>
      <c r="R232" s="1313"/>
    </row>
    <row r="233" spans="2:19" ht="15.95" hidden="1" customHeight="1">
      <c r="B233" s="3087"/>
      <c r="C233" s="526">
        <v>41786</v>
      </c>
      <c r="D233" s="591" t="s">
        <v>714</v>
      </c>
      <c r="E233" s="1316" t="s">
        <v>263</v>
      </c>
      <c r="F233" s="1316">
        <v>1</v>
      </c>
      <c r="G233" s="366"/>
      <c r="H233" s="366">
        <f t="shared" si="32"/>
        <v>0</v>
      </c>
      <c r="I233" s="1310"/>
      <c r="J233" s="1316" t="s">
        <v>258</v>
      </c>
      <c r="K233" s="1312">
        <v>10000</v>
      </c>
      <c r="L233" s="1316"/>
      <c r="M233" s="1310">
        <f t="shared" si="34"/>
        <v>0</v>
      </c>
      <c r="N233" s="366"/>
      <c r="O233" s="1310">
        <f t="shared" si="35"/>
        <v>0</v>
      </c>
      <c r="P233" s="1312">
        <f t="shared" si="31"/>
        <v>10000</v>
      </c>
      <c r="Q233" s="1312"/>
      <c r="R233" s="1313"/>
    </row>
    <row r="234" spans="2:19" ht="15.95" hidden="1" customHeight="1">
      <c r="B234" s="3087">
        <v>3</v>
      </c>
      <c r="C234" s="526">
        <v>41787</v>
      </c>
      <c r="D234" s="591" t="s">
        <v>548</v>
      </c>
      <c r="E234" s="1316" t="s">
        <v>426</v>
      </c>
      <c r="F234" s="1316">
        <v>8</v>
      </c>
      <c r="G234" s="366"/>
      <c r="H234" s="366">
        <f t="shared" si="32"/>
        <v>0</v>
      </c>
      <c r="I234" s="1310">
        <f t="shared" si="33"/>
        <v>0</v>
      </c>
      <c r="J234" s="1316" t="s">
        <v>127</v>
      </c>
      <c r="K234" s="1312">
        <v>25000</v>
      </c>
      <c r="L234" s="1316"/>
      <c r="M234" s="1310">
        <f t="shared" si="34"/>
        <v>0</v>
      </c>
      <c r="N234" s="366"/>
      <c r="O234" s="1310">
        <f t="shared" si="35"/>
        <v>0</v>
      </c>
      <c r="P234" s="1312">
        <f t="shared" si="31"/>
        <v>25000</v>
      </c>
      <c r="Q234" s="1312"/>
      <c r="R234" s="1313"/>
    </row>
    <row r="235" spans="2:19" ht="15.95" hidden="1" customHeight="1">
      <c r="B235" s="3087"/>
      <c r="C235" s="526">
        <v>41787</v>
      </c>
      <c r="D235" s="591" t="s">
        <v>714</v>
      </c>
      <c r="E235" s="1316" t="s">
        <v>263</v>
      </c>
      <c r="F235" s="1316">
        <v>1</v>
      </c>
      <c r="G235" s="366"/>
      <c r="H235" s="366">
        <f t="shared" si="32"/>
        <v>0</v>
      </c>
      <c r="I235" s="1310"/>
      <c r="J235" s="1316" t="s">
        <v>258</v>
      </c>
      <c r="K235" s="1312">
        <v>10000</v>
      </c>
      <c r="L235" s="1316"/>
      <c r="M235" s="1310">
        <f t="shared" si="34"/>
        <v>0</v>
      </c>
      <c r="N235" s="366"/>
      <c r="O235" s="1310">
        <f t="shared" si="35"/>
        <v>0</v>
      </c>
      <c r="P235" s="1312">
        <f>I235+K235+M235+O235</f>
        <v>10000</v>
      </c>
      <c r="Q235" s="1312"/>
      <c r="R235" s="1313"/>
    </row>
    <row r="236" spans="2:19" ht="15.95" hidden="1" customHeight="1">
      <c r="B236" s="1306">
        <v>4</v>
      </c>
      <c r="C236" s="526">
        <v>41788</v>
      </c>
      <c r="D236" s="591" t="s">
        <v>548</v>
      </c>
      <c r="E236" s="1316" t="s">
        <v>426</v>
      </c>
      <c r="F236" s="1316">
        <v>7</v>
      </c>
      <c r="G236" s="366"/>
      <c r="H236" s="366">
        <f t="shared" si="32"/>
        <v>0</v>
      </c>
      <c r="I236" s="1310">
        <f t="shared" si="33"/>
        <v>0</v>
      </c>
      <c r="J236" s="1316" t="s">
        <v>127</v>
      </c>
      <c r="K236" s="1312">
        <v>25000</v>
      </c>
      <c r="L236" s="1316"/>
      <c r="M236" s="1310">
        <f t="shared" si="34"/>
        <v>0</v>
      </c>
      <c r="N236" s="366"/>
      <c r="O236" s="1310">
        <f t="shared" si="35"/>
        <v>0</v>
      </c>
      <c r="P236" s="1312">
        <f t="shared" si="31"/>
        <v>25000</v>
      </c>
      <c r="Q236" s="1312"/>
      <c r="R236" s="1313"/>
    </row>
    <row r="237" spans="2:19" ht="15.95" hidden="1" customHeight="1">
      <c r="B237" s="3087">
        <v>5</v>
      </c>
      <c r="C237" s="526">
        <v>41789</v>
      </c>
      <c r="D237" s="591" t="s">
        <v>549</v>
      </c>
      <c r="E237" s="1316" t="s">
        <v>426</v>
      </c>
      <c r="F237" s="1316">
        <v>1</v>
      </c>
      <c r="G237" s="366"/>
      <c r="H237" s="366">
        <f t="shared" si="32"/>
        <v>0</v>
      </c>
      <c r="I237" s="1310">
        <f t="shared" si="33"/>
        <v>0</v>
      </c>
      <c r="J237" s="3183" t="s">
        <v>127</v>
      </c>
      <c r="K237" s="3151">
        <v>35000</v>
      </c>
      <c r="L237" s="1316"/>
      <c r="M237" s="1310">
        <f t="shared" si="34"/>
        <v>0</v>
      </c>
      <c r="N237" s="366"/>
      <c r="O237" s="1310">
        <f t="shared" si="35"/>
        <v>0</v>
      </c>
      <c r="P237" s="3151">
        <f t="shared" si="31"/>
        <v>35000</v>
      </c>
      <c r="Q237" s="1312"/>
      <c r="R237" s="1313"/>
    </row>
    <row r="238" spans="2:19" ht="15.95" hidden="1" customHeight="1">
      <c r="B238" s="3087"/>
      <c r="C238" s="526">
        <v>41789</v>
      </c>
      <c r="D238" s="591" t="s">
        <v>548</v>
      </c>
      <c r="E238" s="1316" t="s">
        <v>426</v>
      </c>
      <c r="F238" s="1316">
        <v>13</v>
      </c>
      <c r="G238" s="366"/>
      <c r="H238" s="366">
        <f t="shared" si="32"/>
        <v>0</v>
      </c>
      <c r="I238" s="1310">
        <f t="shared" si="33"/>
        <v>0</v>
      </c>
      <c r="J238" s="3183"/>
      <c r="K238" s="3151"/>
      <c r="L238" s="1316"/>
      <c r="M238" s="1310">
        <f t="shared" si="34"/>
        <v>0</v>
      </c>
      <c r="N238" s="366"/>
      <c r="O238" s="1310">
        <f t="shared" si="35"/>
        <v>0</v>
      </c>
      <c r="P238" s="3151"/>
      <c r="Q238" s="1312"/>
      <c r="R238" s="1313"/>
    </row>
    <row r="239" spans="2:19" ht="15.95" hidden="1" customHeight="1">
      <c r="B239" s="3087"/>
      <c r="C239" s="526">
        <v>41789</v>
      </c>
      <c r="D239" s="591" t="s">
        <v>714</v>
      </c>
      <c r="E239" s="1316" t="s">
        <v>263</v>
      </c>
      <c r="F239" s="1316">
        <v>1</v>
      </c>
      <c r="G239" s="366"/>
      <c r="H239" s="366">
        <f t="shared" si="32"/>
        <v>0</v>
      </c>
      <c r="I239" s="1310">
        <f t="shared" si="33"/>
        <v>0</v>
      </c>
      <c r="J239" s="1316" t="s">
        <v>258</v>
      </c>
      <c r="K239" s="1312">
        <v>10000</v>
      </c>
      <c r="L239" s="1316"/>
      <c r="M239" s="1310">
        <f t="shared" si="34"/>
        <v>0</v>
      </c>
      <c r="N239" s="366"/>
      <c r="O239" s="1310">
        <f t="shared" si="35"/>
        <v>0</v>
      </c>
      <c r="P239" s="1312">
        <f t="shared" si="31"/>
        <v>10000</v>
      </c>
      <c r="Q239" s="1312"/>
      <c r="R239" s="1313"/>
    </row>
    <row r="240" spans="2:19" ht="15.95" hidden="1" customHeight="1">
      <c r="B240" s="1306">
        <v>6</v>
      </c>
      <c r="C240" s="526">
        <v>41790</v>
      </c>
      <c r="D240" s="591" t="s">
        <v>548</v>
      </c>
      <c r="E240" s="1316" t="s">
        <v>426</v>
      </c>
      <c r="F240" s="1316">
        <v>17</v>
      </c>
      <c r="G240" s="366"/>
      <c r="H240" s="366">
        <f t="shared" si="32"/>
        <v>0</v>
      </c>
      <c r="I240" s="1310">
        <f t="shared" si="33"/>
        <v>0</v>
      </c>
      <c r="J240" s="1316" t="s">
        <v>127</v>
      </c>
      <c r="K240" s="1312">
        <v>35000</v>
      </c>
      <c r="L240" s="1316"/>
      <c r="M240" s="1310">
        <f t="shared" si="34"/>
        <v>0</v>
      </c>
      <c r="N240" s="366"/>
      <c r="O240" s="1310">
        <f t="shared" si="35"/>
        <v>0</v>
      </c>
      <c r="P240" s="1312">
        <f t="shared" si="31"/>
        <v>35000</v>
      </c>
      <c r="Q240" s="1312"/>
      <c r="R240" s="1313"/>
    </row>
    <row r="241" spans="2:18" ht="15.95" hidden="1" customHeight="1">
      <c r="B241" s="1306">
        <v>7</v>
      </c>
      <c r="C241" s="387">
        <v>41791</v>
      </c>
      <c r="D241" s="591" t="s">
        <v>548</v>
      </c>
      <c r="E241" s="1316" t="s">
        <v>426</v>
      </c>
      <c r="F241" s="1316">
        <v>18</v>
      </c>
      <c r="G241" s="366"/>
      <c r="H241" s="366">
        <f t="shared" si="32"/>
        <v>0</v>
      </c>
      <c r="I241" s="1310">
        <f t="shared" si="33"/>
        <v>0</v>
      </c>
      <c r="J241" s="1316" t="s">
        <v>127</v>
      </c>
      <c r="K241" s="1312">
        <v>35000</v>
      </c>
      <c r="L241" s="1316">
        <v>4</v>
      </c>
      <c r="M241" s="1310">
        <f t="shared" si="34"/>
        <v>40000</v>
      </c>
      <c r="N241" s="366"/>
      <c r="O241" s="1310">
        <f t="shared" si="35"/>
        <v>0</v>
      </c>
      <c r="P241" s="1312">
        <f>I241+K241+M241+O241</f>
        <v>75000</v>
      </c>
      <c r="Q241" s="1312"/>
      <c r="R241" s="1313"/>
    </row>
    <row r="242" spans="2:18" ht="15.95" hidden="1" customHeight="1">
      <c r="B242" s="3087">
        <v>8</v>
      </c>
      <c r="C242" s="526">
        <v>41792</v>
      </c>
      <c r="D242" s="591" t="s">
        <v>548</v>
      </c>
      <c r="E242" s="1316" t="s">
        <v>426</v>
      </c>
      <c r="F242" s="1316">
        <v>11</v>
      </c>
      <c r="G242" s="366"/>
      <c r="H242" s="366">
        <f t="shared" si="32"/>
        <v>0</v>
      </c>
      <c r="I242" s="1310">
        <f t="shared" si="33"/>
        <v>0</v>
      </c>
      <c r="J242" s="1316" t="s">
        <v>127</v>
      </c>
      <c r="K242" s="1312">
        <v>35000</v>
      </c>
      <c r="L242" s="1316"/>
      <c r="M242" s="1310">
        <f t="shared" si="34"/>
        <v>0</v>
      </c>
      <c r="N242" s="366"/>
      <c r="O242" s="1310">
        <f t="shared" si="35"/>
        <v>0</v>
      </c>
      <c r="P242" s="1312">
        <f t="shared" si="31"/>
        <v>35000</v>
      </c>
      <c r="Q242" s="1312"/>
      <c r="R242" s="1313"/>
    </row>
    <row r="243" spans="2:18" ht="15.95" hidden="1" customHeight="1">
      <c r="B243" s="3087"/>
      <c r="C243" s="526">
        <v>41792</v>
      </c>
      <c r="D243" s="591" t="s">
        <v>563</v>
      </c>
      <c r="E243" s="1316" t="s">
        <v>263</v>
      </c>
      <c r="F243" s="1316">
        <v>1</v>
      </c>
      <c r="G243" s="366"/>
      <c r="H243" s="366">
        <f t="shared" si="32"/>
        <v>0</v>
      </c>
      <c r="I243" s="1310">
        <f t="shared" si="33"/>
        <v>0</v>
      </c>
      <c r="J243" s="1316" t="s">
        <v>258</v>
      </c>
      <c r="K243" s="1312">
        <v>5000</v>
      </c>
      <c r="L243" s="1316"/>
      <c r="M243" s="1310">
        <f t="shared" si="34"/>
        <v>0</v>
      </c>
      <c r="N243" s="366"/>
      <c r="O243" s="1310">
        <f t="shared" si="35"/>
        <v>0</v>
      </c>
      <c r="P243" s="1312">
        <f>I243+K243+M243+O243</f>
        <v>5000</v>
      </c>
      <c r="Q243" s="1312"/>
      <c r="R243" s="1313"/>
    </row>
    <row r="244" spans="2:18" ht="15.95" hidden="1" customHeight="1">
      <c r="B244" s="3087">
        <v>9</v>
      </c>
      <c r="C244" s="526">
        <v>41793</v>
      </c>
      <c r="D244" s="591" t="s">
        <v>548</v>
      </c>
      <c r="E244" s="1316" t="s">
        <v>426</v>
      </c>
      <c r="F244" s="1316">
        <v>12</v>
      </c>
      <c r="G244" s="366"/>
      <c r="H244" s="366">
        <f t="shared" si="32"/>
        <v>0</v>
      </c>
      <c r="I244" s="1310">
        <f t="shared" si="33"/>
        <v>0</v>
      </c>
      <c r="J244" s="1316" t="s">
        <v>127</v>
      </c>
      <c r="K244" s="1312">
        <v>35000</v>
      </c>
      <c r="L244" s="1316"/>
      <c r="M244" s="1310">
        <f t="shared" si="34"/>
        <v>0</v>
      </c>
      <c r="N244" s="366"/>
      <c r="O244" s="1310">
        <f t="shared" si="35"/>
        <v>0</v>
      </c>
      <c r="P244" s="1312">
        <f t="shared" si="31"/>
        <v>35000</v>
      </c>
      <c r="Q244" s="1312"/>
      <c r="R244" s="1313"/>
    </row>
    <row r="245" spans="2:18" ht="15.95" hidden="1" customHeight="1">
      <c r="B245" s="3087"/>
      <c r="C245" s="526">
        <v>41793</v>
      </c>
      <c r="D245" s="591" t="s">
        <v>563</v>
      </c>
      <c r="E245" s="1316" t="s">
        <v>263</v>
      </c>
      <c r="F245" s="1316">
        <v>1</v>
      </c>
      <c r="G245" s="366"/>
      <c r="H245" s="366">
        <f t="shared" si="32"/>
        <v>0</v>
      </c>
      <c r="I245" s="1310">
        <f t="shared" si="33"/>
        <v>0</v>
      </c>
      <c r="J245" s="1316" t="s">
        <v>258</v>
      </c>
      <c r="K245" s="1312">
        <v>5000</v>
      </c>
      <c r="L245" s="1316"/>
      <c r="M245" s="1310">
        <f t="shared" si="34"/>
        <v>0</v>
      </c>
      <c r="N245" s="366"/>
      <c r="O245" s="1310">
        <f t="shared" si="35"/>
        <v>0</v>
      </c>
      <c r="P245" s="1312">
        <f t="shared" si="31"/>
        <v>5000</v>
      </c>
      <c r="Q245" s="1312"/>
      <c r="R245" s="1313"/>
    </row>
    <row r="246" spans="2:18" ht="15.95" hidden="1" customHeight="1">
      <c r="B246" s="1306">
        <v>10</v>
      </c>
      <c r="C246" s="526">
        <v>41794</v>
      </c>
      <c r="D246" s="591" t="s">
        <v>548</v>
      </c>
      <c r="E246" s="1316" t="s">
        <v>426</v>
      </c>
      <c r="F246" s="1316">
        <v>11</v>
      </c>
      <c r="G246" s="366"/>
      <c r="H246" s="366">
        <f t="shared" si="32"/>
        <v>0</v>
      </c>
      <c r="I246" s="1310">
        <f t="shared" si="33"/>
        <v>0</v>
      </c>
      <c r="J246" s="1316" t="s">
        <v>127</v>
      </c>
      <c r="K246" s="1312">
        <v>35000</v>
      </c>
      <c r="L246" s="1316"/>
      <c r="M246" s="1310">
        <f t="shared" si="34"/>
        <v>0</v>
      </c>
      <c r="N246" s="366"/>
      <c r="O246" s="1310">
        <f t="shared" si="35"/>
        <v>0</v>
      </c>
      <c r="P246" s="1312">
        <f>I246+K246+M246+O246</f>
        <v>35000</v>
      </c>
      <c r="Q246" s="1312"/>
      <c r="R246" s="1313"/>
    </row>
    <row r="247" spans="2:18" ht="15.95" hidden="1" customHeight="1">
      <c r="B247" s="3087">
        <v>11</v>
      </c>
      <c r="C247" s="526">
        <v>41795</v>
      </c>
      <c r="D247" s="591" t="s">
        <v>548</v>
      </c>
      <c r="E247" s="1316" t="s">
        <v>426</v>
      </c>
      <c r="F247" s="1316">
        <v>6</v>
      </c>
      <c r="G247" s="366"/>
      <c r="H247" s="366">
        <f t="shared" si="32"/>
        <v>0</v>
      </c>
      <c r="I247" s="1310">
        <f t="shared" si="33"/>
        <v>0</v>
      </c>
      <c r="J247" s="1316" t="s">
        <v>127</v>
      </c>
      <c r="K247" s="1312">
        <v>25000</v>
      </c>
      <c r="L247" s="1316"/>
      <c r="M247" s="1310">
        <f t="shared" si="34"/>
        <v>0</v>
      </c>
      <c r="N247" s="366"/>
      <c r="O247" s="1310">
        <f t="shared" si="35"/>
        <v>0</v>
      </c>
      <c r="P247" s="1312">
        <f t="shared" si="31"/>
        <v>25000</v>
      </c>
      <c r="Q247" s="1312"/>
      <c r="R247" s="1313"/>
    </row>
    <row r="248" spans="2:18" ht="15.95" hidden="1" customHeight="1">
      <c r="B248" s="3087"/>
      <c r="C248" s="526">
        <v>41795</v>
      </c>
      <c r="D248" s="591" t="s">
        <v>563</v>
      </c>
      <c r="E248" s="1316" t="s">
        <v>263</v>
      </c>
      <c r="F248" s="1316">
        <v>1</v>
      </c>
      <c r="G248" s="366"/>
      <c r="H248" s="366">
        <f t="shared" si="32"/>
        <v>0</v>
      </c>
      <c r="I248" s="1310">
        <f t="shared" si="33"/>
        <v>0</v>
      </c>
      <c r="J248" s="1316" t="s">
        <v>258</v>
      </c>
      <c r="K248" s="1312">
        <v>5000</v>
      </c>
      <c r="L248" s="1316"/>
      <c r="M248" s="1310">
        <f t="shared" si="34"/>
        <v>0</v>
      </c>
      <c r="N248" s="366"/>
      <c r="O248" s="1310">
        <f t="shared" si="35"/>
        <v>0</v>
      </c>
      <c r="P248" s="1312">
        <f t="shared" si="31"/>
        <v>5000</v>
      </c>
      <c r="Q248" s="1312"/>
      <c r="R248" s="1313"/>
    </row>
    <row r="249" spans="2:18" ht="15.95" hidden="1" customHeight="1">
      <c r="B249" s="1306">
        <v>12</v>
      </c>
      <c r="C249" s="526">
        <v>41796</v>
      </c>
      <c r="D249" s="591" t="s">
        <v>548</v>
      </c>
      <c r="E249" s="1316" t="s">
        <v>426</v>
      </c>
      <c r="F249" s="1316">
        <v>4</v>
      </c>
      <c r="G249" s="366"/>
      <c r="H249" s="366">
        <f t="shared" si="32"/>
        <v>0</v>
      </c>
      <c r="I249" s="1310">
        <f t="shared" si="33"/>
        <v>0</v>
      </c>
      <c r="J249" s="1316" t="s">
        <v>127</v>
      </c>
      <c r="K249" s="1312">
        <v>20000</v>
      </c>
      <c r="L249" s="1316"/>
      <c r="M249" s="1310">
        <f t="shared" si="34"/>
        <v>0</v>
      </c>
      <c r="N249" s="366"/>
      <c r="O249" s="1310">
        <f t="shared" si="35"/>
        <v>0</v>
      </c>
      <c r="P249" s="1312">
        <f t="shared" si="31"/>
        <v>20000</v>
      </c>
      <c r="Q249" s="1312"/>
      <c r="R249" s="1313"/>
    </row>
    <row r="250" spans="2:18" ht="15.95" hidden="1" customHeight="1">
      <c r="B250" s="3087">
        <v>13</v>
      </c>
      <c r="C250" s="526">
        <v>41797</v>
      </c>
      <c r="D250" s="591" t="s">
        <v>548</v>
      </c>
      <c r="E250" s="1316" t="s">
        <v>426</v>
      </c>
      <c r="F250" s="1316">
        <v>1</v>
      </c>
      <c r="G250" s="366"/>
      <c r="H250" s="366">
        <f t="shared" si="32"/>
        <v>0</v>
      </c>
      <c r="I250" s="1310">
        <f t="shared" si="33"/>
        <v>0</v>
      </c>
      <c r="J250" s="1316" t="s">
        <v>127</v>
      </c>
      <c r="K250" s="1312">
        <v>20000</v>
      </c>
      <c r="L250" s="1316"/>
      <c r="M250" s="1310">
        <f t="shared" si="34"/>
        <v>0</v>
      </c>
      <c r="N250" s="366"/>
      <c r="O250" s="1310">
        <f t="shared" si="35"/>
        <v>0</v>
      </c>
      <c r="P250" s="1312">
        <f t="shared" si="31"/>
        <v>20000</v>
      </c>
      <c r="Q250" s="1312"/>
      <c r="R250" s="1313"/>
    </row>
    <row r="251" spans="2:18" ht="15.95" hidden="1" customHeight="1">
      <c r="B251" s="3087"/>
      <c r="C251" s="526">
        <v>41797</v>
      </c>
      <c r="D251" s="591" t="s">
        <v>563</v>
      </c>
      <c r="E251" s="1316" t="s">
        <v>263</v>
      </c>
      <c r="F251" s="1316">
        <v>1</v>
      </c>
      <c r="G251" s="366"/>
      <c r="H251" s="366">
        <f t="shared" si="32"/>
        <v>0</v>
      </c>
      <c r="I251" s="1310">
        <f t="shared" si="33"/>
        <v>0</v>
      </c>
      <c r="J251" s="1316" t="s">
        <v>258</v>
      </c>
      <c r="K251" s="1312">
        <v>5000</v>
      </c>
      <c r="L251" s="1316"/>
      <c r="M251" s="1310">
        <f t="shared" si="34"/>
        <v>0</v>
      </c>
      <c r="N251" s="366"/>
      <c r="O251" s="1310">
        <f t="shared" si="35"/>
        <v>0</v>
      </c>
      <c r="P251" s="1312">
        <f t="shared" si="31"/>
        <v>5000</v>
      </c>
      <c r="Q251" s="1312"/>
      <c r="R251" s="1313"/>
    </row>
    <row r="252" spans="2:18" ht="15.95" hidden="1" customHeight="1">
      <c r="B252" s="1306">
        <v>14</v>
      </c>
      <c r="C252" s="387">
        <v>41798</v>
      </c>
      <c r="D252" s="999" t="s">
        <v>716</v>
      </c>
      <c r="E252" s="1316"/>
      <c r="F252" s="1316"/>
      <c r="G252" s="366"/>
      <c r="H252" s="366">
        <f t="shared" si="32"/>
        <v>0</v>
      </c>
      <c r="I252" s="1310">
        <f t="shared" si="33"/>
        <v>0</v>
      </c>
      <c r="J252" s="1316"/>
      <c r="K252" s="1312"/>
      <c r="L252" s="1316"/>
      <c r="M252" s="1310">
        <f t="shared" si="34"/>
        <v>0</v>
      </c>
      <c r="N252" s="366"/>
      <c r="O252" s="1310">
        <f t="shared" si="35"/>
        <v>0</v>
      </c>
      <c r="P252" s="1312">
        <f t="shared" si="31"/>
        <v>0</v>
      </c>
      <c r="Q252" s="1312"/>
      <c r="R252" s="1313"/>
    </row>
    <row r="253" spans="2:18" ht="15.95" hidden="1" customHeight="1">
      <c r="B253" s="1306">
        <v>15</v>
      </c>
      <c r="C253" s="526">
        <v>41799</v>
      </c>
      <c r="D253" s="999" t="s">
        <v>138</v>
      </c>
      <c r="E253" s="1316"/>
      <c r="F253" s="1316"/>
      <c r="G253" s="366"/>
      <c r="H253" s="366">
        <f t="shared" si="32"/>
        <v>0</v>
      </c>
      <c r="I253" s="1310">
        <f t="shared" si="33"/>
        <v>0</v>
      </c>
      <c r="J253" s="1316"/>
      <c r="K253" s="1312"/>
      <c r="L253" s="1316"/>
      <c r="M253" s="1310">
        <f t="shared" si="34"/>
        <v>0</v>
      </c>
      <c r="N253" s="366"/>
      <c r="O253" s="1310">
        <f t="shared" si="35"/>
        <v>0</v>
      </c>
      <c r="P253" s="1312">
        <f t="shared" si="31"/>
        <v>0</v>
      </c>
      <c r="Q253" s="1312"/>
      <c r="R253" s="1313"/>
    </row>
    <row r="254" spans="2:18" ht="15.95" hidden="1" customHeight="1">
      <c r="B254" s="3087">
        <v>16</v>
      </c>
      <c r="C254" s="526">
        <v>41800</v>
      </c>
      <c r="D254" s="591" t="s">
        <v>563</v>
      </c>
      <c r="E254" s="1316" t="s">
        <v>263</v>
      </c>
      <c r="F254" s="1316">
        <v>1</v>
      </c>
      <c r="G254" s="366"/>
      <c r="H254" s="366">
        <f t="shared" si="32"/>
        <v>0</v>
      </c>
      <c r="I254" s="1310">
        <f t="shared" si="33"/>
        <v>0</v>
      </c>
      <c r="J254" s="1316" t="s">
        <v>258</v>
      </c>
      <c r="K254" s="1312">
        <v>5000</v>
      </c>
      <c r="L254" s="1316"/>
      <c r="M254" s="1310">
        <f t="shared" si="34"/>
        <v>0</v>
      </c>
      <c r="N254" s="366"/>
      <c r="O254" s="1310">
        <f t="shared" si="35"/>
        <v>0</v>
      </c>
      <c r="P254" s="1312">
        <f t="shared" si="31"/>
        <v>5000</v>
      </c>
      <c r="Q254" s="1312"/>
      <c r="R254" s="1313"/>
    </row>
    <row r="255" spans="2:18" ht="15.95" hidden="1" customHeight="1">
      <c r="B255" s="3087"/>
      <c r="C255" s="526">
        <v>41800</v>
      </c>
      <c r="D255" s="591" t="s">
        <v>548</v>
      </c>
      <c r="E255" s="1316" t="s">
        <v>426</v>
      </c>
      <c r="F255" s="1316">
        <v>7</v>
      </c>
      <c r="G255" s="366"/>
      <c r="H255" s="366">
        <f t="shared" si="32"/>
        <v>0</v>
      </c>
      <c r="I255" s="1310">
        <f t="shared" si="33"/>
        <v>0</v>
      </c>
      <c r="J255" s="1316" t="s">
        <v>127</v>
      </c>
      <c r="K255" s="1312">
        <v>25000</v>
      </c>
      <c r="L255" s="1316"/>
      <c r="M255" s="1310">
        <f t="shared" si="34"/>
        <v>0</v>
      </c>
      <c r="N255" s="366"/>
      <c r="O255" s="1310">
        <f t="shared" si="35"/>
        <v>0</v>
      </c>
      <c r="P255" s="1312">
        <f t="shared" si="31"/>
        <v>25000</v>
      </c>
      <c r="Q255" s="1312"/>
      <c r="R255" s="1313"/>
    </row>
    <row r="256" spans="2:18" ht="15.95" hidden="1" customHeight="1">
      <c r="B256" s="3087">
        <v>17</v>
      </c>
      <c r="C256" s="526">
        <v>41801</v>
      </c>
      <c r="D256" s="591" t="s">
        <v>563</v>
      </c>
      <c r="E256" s="1316" t="s">
        <v>263</v>
      </c>
      <c r="F256" s="1316">
        <v>2</v>
      </c>
      <c r="G256" s="366"/>
      <c r="H256" s="366">
        <f t="shared" si="32"/>
        <v>0</v>
      </c>
      <c r="I256" s="1310">
        <f t="shared" si="33"/>
        <v>0</v>
      </c>
      <c r="J256" s="1316" t="s">
        <v>258</v>
      </c>
      <c r="K256" s="1312">
        <v>10000</v>
      </c>
      <c r="L256" s="1316"/>
      <c r="M256" s="1310">
        <f t="shared" si="34"/>
        <v>0</v>
      </c>
      <c r="N256" s="366"/>
      <c r="O256" s="1310">
        <f t="shared" si="35"/>
        <v>0</v>
      </c>
      <c r="P256" s="1312">
        <f t="shared" ref="P256:P284" si="36">I256+K256+M256+O256</f>
        <v>10000</v>
      </c>
      <c r="Q256" s="1312"/>
      <c r="R256" s="1313"/>
    </row>
    <row r="257" spans="2:18" ht="15.95" hidden="1" customHeight="1">
      <c r="B257" s="3087"/>
      <c r="C257" s="526">
        <v>41801</v>
      </c>
      <c r="D257" s="591" t="s">
        <v>548</v>
      </c>
      <c r="E257" s="1316" t="s">
        <v>426</v>
      </c>
      <c r="F257" s="1316">
        <v>13</v>
      </c>
      <c r="G257" s="366"/>
      <c r="H257" s="366">
        <f t="shared" si="32"/>
        <v>0</v>
      </c>
      <c r="I257" s="1310">
        <f t="shared" si="33"/>
        <v>0</v>
      </c>
      <c r="J257" s="1316" t="s">
        <v>127</v>
      </c>
      <c r="K257" s="1312">
        <v>35000</v>
      </c>
      <c r="L257" s="1316"/>
      <c r="M257" s="1310">
        <f t="shared" si="34"/>
        <v>0</v>
      </c>
      <c r="N257" s="366"/>
      <c r="O257" s="1310">
        <f t="shared" si="35"/>
        <v>0</v>
      </c>
      <c r="P257" s="1312">
        <f t="shared" si="36"/>
        <v>35000</v>
      </c>
      <c r="Q257" s="1312"/>
      <c r="R257" s="1313"/>
    </row>
    <row r="258" spans="2:18" ht="15.95" hidden="1" customHeight="1">
      <c r="B258" s="3087">
        <v>18</v>
      </c>
      <c r="C258" s="526">
        <v>41802</v>
      </c>
      <c r="D258" s="591" t="s">
        <v>563</v>
      </c>
      <c r="E258" s="1316" t="s">
        <v>263</v>
      </c>
      <c r="F258" s="1316">
        <v>2</v>
      </c>
      <c r="G258" s="366"/>
      <c r="H258" s="366">
        <f t="shared" si="32"/>
        <v>0</v>
      </c>
      <c r="I258" s="1310">
        <f t="shared" si="33"/>
        <v>0</v>
      </c>
      <c r="J258" s="1316" t="s">
        <v>258</v>
      </c>
      <c r="K258" s="1312">
        <v>10000</v>
      </c>
      <c r="L258" s="1316"/>
      <c r="M258" s="1310">
        <f t="shared" si="34"/>
        <v>0</v>
      </c>
      <c r="N258" s="366"/>
      <c r="O258" s="1310">
        <f t="shared" si="35"/>
        <v>0</v>
      </c>
      <c r="P258" s="1312">
        <f t="shared" si="36"/>
        <v>10000</v>
      </c>
      <c r="Q258" s="1312"/>
      <c r="R258" s="1313"/>
    </row>
    <row r="259" spans="2:18" ht="15.95" hidden="1" customHeight="1">
      <c r="B259" s="3087"/>
      <c r="C259" s="526">
        <v>41802</v>
      </c>
      <c r="D259" s="591" t="s">
        <v>548</v>
      </c>
      <c r="E259" s="1316" t="s">
        <v>426</v>
      </c>
      <c r="F259" s="1316">
        <v>8</v>
      </c>
      <c r="G259" s="366"/>
      <c r="H259" s="366">
        <f t="shared" si="32"/>
        <v>0</v>
      </c>
      <c r="I259" s="1310">
        <f t="shared" si="33"/>
        <v>0</v>
      </c>
      <c r="J259" s="1316" t="s">
        <v>127</v>
      </c>
      <c r="K259" s="1312">
        <v>25000</v>
      </c>
      <c r="L259" s="1316"/>
      <c r="M259" s="1310">
        <f t="shared" si="34"/>
        <v>0</v>
      </c>
      <c r="N259" s="366"/>
      <c r="O259" s="1310">
        <f t="shared" si="35"/>
        <v>0</v>
      </c>
      <c r="P259" s="1312">
        <f t="shared" si="36"/>
        <v>25000</v>
      </c>
      <c r="Q259" s="1312"/>
      <c r="R259" s="1313"/>
    </row>
    <row r="260" spans="2:18" ht="15.95" hidden="1" customHeight="1">
      <c r="B260" s="3087">
        <v>19</v>
      </c>
      <c r="C260" s="526">
        <v>41803</v>
      </c>
      <c r="D260" s="591" t="s">
        <v>563</v>
      </c>
      <c r="E260" s="1316" t="s">
        <v>263</v>
      </c>
      <c r="F260" s="1316">
        <v>1</v>
      </c>
      <c r="G260" s="366"/>
      <c r="H260" s="366">
        <f t="shared" si="32"/>
        <v>0</v>
      </c>
      <c r="I260" s="1310">
        <f t="shared" si="33"/>
        <v>0</v>
      </c>
      <c r="J260" s="1316" t="s">
        <v>258</v>
      </c>
      <c r="K260" s="1312">
        <v>5000</v>
      </c>
      <c r="L260" s="1316"/>
      <c r="M260" s="1310">
        <f t="shared" si="34"/>
        <v>0</v>
      </c>
      <c r="N260" s="366"/>
      <c r="O260" s="1310">
        <f t="shared" si="35"/>
        <v>0</v>
      </c>
      <c r="P260" s="1312">
        <f t="shared" si="36"/>
        <v>5000</v>
      </c>
      <c r="Q260" s="1312"/>
      <c r="R260" s="1313"/>
    </row>
    <row r="261" spans="2:18" ht="15.95" hidden="1" customHeight="1">
      <c r="B261" s="3087"/>
      <c r="C261" s="526">
        <v>41803</v>
      </c>
      <c r="D261" s="591" t="s">
        <v>548</v>
      </c>
      <c r="E261" s="1316" t="s">
        <v>426</v>
      </c>
      <c r="F261" s="1316">
        <v>23</v>
      </c>
      <c r="G261" s="366"/>
      <c r="H261" s="366">
        <f t="shared" si="32"/>
        <v>0</v>
      </c>
      <c r="I261" s="1310">
        <f t="shared" si="33"/>
        <v>0</v>
      </c>
      <c r="J261" s="1316" t="s">
        <v>127</v>
      </c>
      <c r="K261" s="1312">
        <v>35000</v>
      </c>
      <c r="L261" s="1316"/>
      <c r="M261" s="1310">
        <f t="shared" si="34"/>
        <v>0</v>
      </c>
      <c r="N261" s="366"/>
      <c r="O261" s="1310">
        <f t="shared" si="35"/>
        <v>0</v>
      </c>
      <c r="P261" s="1312">
        <f t="shared" si="36"/>
        <v>35000</v>
      </c>
      <c r="Q261" s="1312"/>
      <c r="R261" s="1313"/>
    </row>
    <row r="262" spans="2:18" ht="15.95" hidden="1" customHeight="1">
      <c r="B262" s="3087">
        <v>20</v>
      </c>
      <c r="C262" s="526">
        <v>41804</v>
      </c>
      <c r="D262" s="591" t="s">
        <v>563</v>
      </c>
      <c r="E262" s="1316" t="s">
        <v>263</v>
      </c>
      <c r="F262" s="1316">
        <v>1</v>
      </c>
      <c r="G262" s="366"/>
      <c r="H262" s="366">
        <f t="shared" si="32"/>
        <v>0</v>
      </c>
      <c r="I262" s="1310">
        <f t="shared" si="33"/>
        <v>0</v>
      </c>
      <c r="J262" s="1316" t="s">
        <v>258</v>
      </c>
      <c r="K262" s="1312">
        <v>5000</v>
      </c>
      <c r="L262" s="1316"/>
      <c r="M262" s="1310">
        <f t="shared" si="34"/>
        <v>0</v>
      </c>
      <c r="N262" s="366"/>
      <c r="O262" s="1310">
        <f t="shared" si="35"/>
        <v>0</v>
      </c>
      <c r="P262" s="1312">
        <f t="shared" si="36"/>
        <v>5000</v>
      </c>
      <c r="Q262" s="1312"/>
      <c r="R262" s="1313"/>
    </row>
    <row r="263" spans="2:18" ht="15.95" hidden="1" customHeight="1">
      <c r="B263" s="3087"/>
      <c r="C263" s="526">
        <v>41804</v>
      </c>
      <c r="D263" s="591" t="s">
        <v>548</v>
      </c>
      <c r="E263" s="1316" t="s">
        <v>426</v>
      </c>
      <c r="F263" s="1316">
        <v>21</v>
      </c>
      <c r="G263" s="366"/>
      <c r="H263" s="366">
        <f t="shared" si="32"/>
        <v>0</v>
      </c>
      <c r="I263" s="1310">
        <f t="shared" si="33"/>
        <v>0</v>
      </c>
      <c r="J263" s="1316" t="s">
        <v>127</v>
      </c>
      <c r="K263" s="1312">
        <v>35000</v>
      </c>
      <c r="L263" s="1316"/>
      <c r="M263" s="1310">
        <f t="shared" si="34"/>
        <v>0</v>
      </c>
      <c r="N263" s="366"/>
      <c r="O263" s="1310">
        <f t="shared" si="35"/>
        <v>0</v>
      </c>
      <c r="P263" s="1312">
        <f t="shared" si="36"/>
        <v>35000</v>
      </c>
      <c r="Q263" s="1312"/>
      <c r="R263" s="1313"/>
    </row>
    <row r="264" spans="2:18" ht="15.95" hidden="1" customHeight="1">
      <c r="B264" s="3087">
        <v>21</v>
      </c>
      <c r="C264" s="387">
        <v>41805</v>
      </c>
      <c r="D264" s="591" t="s">
        <v>563</v>
      </c>
      <c r="E264" s="1316" t="s">
        <v>263</v>
      </c>
      <c r="F264" s="1316">
        <v>2</v>
      </c>
      <c r="G264" s="366"/>
      <c r="H264" s="366">
        <f t="shared" si="32"/>
        <v>0</v>
      </c>
      <c r="I264" s="1310">
        <f t="shared" si="33"/>
        <v>0</v>
      </c>
      <c r="J264" s="1316" t="s">
        <v>258</v>
      </c>
      <c r="K264" s="1312">
        <v>10000</v>
      </c>
      <c r="L264" s="1316"/>
      <c r="M264" s="1310">
        <f t="shared" si="34"/>
        <v>0</v>
      </c>
      <c r="N264" s="366"/>
      <c r="O264" s="1310">
        <f t="shared" si="35"/>
        <v>0</v>
      </c>
      <c r="P264" s="1312">
        <f t="shared" si="36"/>
        <v>10000</v>
      </c>
      <c r="Q264" s="1312"/>
      <c r="R264" s="1313"/>
    </row>
    <row r="265" spans="2:18" ht="15.95" hidden="1" customHeight="1">
      <c r="B265" s="3087"/>
      <c r="C265" s="387">
        <v>41805</v>
      </c>
      <c r="D265" s="591" t="s">
        <v>548</v>
      </c>
      <c r="E265" s="1316" t="s">
        <v>426</v>
      </c>
      <c r="F265" s="1316">
        <v>9</v>
      </c>
      <c r="G265" s="366"/>
      <c r="H265" s="366">
        <f t="shared" si="32"/>
        <v>0</v>
      </c>
      <c r="I265" s="1310">
        <f t="shared" si="33"/>
        <v>0</v>
      </c>
      <c r="J265" s="1316" t="s">
        <v>127</v>
      </c>
      <c r="K265" s="1312">
        <v>25000</v>
      </c>
      <c r="L265" s="1316">
        <v>4</v>
      </c>
      <c r="M265" s="1310">
        <f t="shared" si="34"/>
        <v>40000</v>
      </c>
      <c r="N265" s="366"/>
      <c r="O265" s="1310">
        <f t="shared" si="35"/>
        <v>0</v>
      </c>
      <c r="P265" s="1312">
        <f t="shared" si="36"/>
        <v>65000</v>
      </c>
      <c r="Q265" s="1312"/>
      <c r="R265" s="1313"/>
    </row>
    <row r="266" spans="2:18" ht="15.95" hidden="1" customHeight="1">
      <c r="B266" s="3087">
        <v>22</v>
      </c>
      <c r="C266" s="526">
        <v>41806</v>
      </c>
      <c r="D266" s="591" t="s">
        <v>563</v>
      </c>
      <c r="E266" s="1316" t="s">
        <v>263</v>
      </c>
      <c r="F266" s="1316">
        <v>1</v>
      </c>
      <c r="G266" s="366"/>
      <c r="H266" s="366">
        <f t="shared" si="32"/>
        <v>0</v>
      </c>
      <c r="I266" s="1310">
        <f t="shared" si="33"/>
        <v>0</v>
      </c>
      <c r="J266" s="1316" t="s">
        <v>258</v>
      </c>
      <c r="K266" s="1312">
        <v>5000</v>
      </c>
      <c r="L266" s="1316"/>
      <c r="M266" s="1310">
        <f t="shared" si="34"/>
        <v>0</v>
      </c>
      <c r="N266" s="366"/>
      <c r="O266" s="1310">
        <f t="shared" si="35"/>
        <v>0</v>
      </c>
      <c r="P266" s="1312">
        <f t="shared" si="36"/>
        <v>5000</v>
      </c>
      <c r="Q266" s="1312"/>
      <c r="R266" s="1313"/>
    </row>
    <row r="267" spans="2:18" ht="15.95" hidden="1" customHeight="1">
      <c r="B267" s="3087"/>
      <c r="C267" s="526">
        <v>41806</v>
      </c>
      <c r="D267" s="591" t="s">
        <v>548</v>
      </c>
      <c r="E267" s="1316" t="s">
        <v>426</v>
      </c>
      <c r="F267" s="1316">
        <v>9</v>
      </c>
      <c r="G267" s="366"/>
      <c r="H267" s="366">
        <f t="shared" si="32"/>
        <v>0</v>
      </c>
      <c r="I267" s="1310">
        <f t="shared" si="33"/>
        <v>0</v>
      </c>
      <c r="J267" s="1316" t="s">
        <v>127</v>
      </c>
      <c r="K267" s="1312">
        <v>25000</v>
      </c>
      <c r="L267" s="1316"/>
      <c r="M267" s="1310">
        <f t="shared" si="34"/>
        <v>0</v>
      </c>
      <c r="N267" s="366"/>
      <c r="O267" s="1310">
        <f t="shared" si="35"/>
        <v>0</v>
      </c>
      <c r="P267" s="1312">
        <f t="shared" si="36"/>
        <v>25000</v>
      </c>
      <c r="Q267" s="1312"/>
      <c r="R267" s="1313"/>
    </row>
    <row r="268" spans="2:18" ht="15.95" hidden="1" customHeight="1">
      <c r="B268" s="3087">
        <v>23</v>
      </c>
      <c r="C268" s="526">
        <v>41807</v>
      </c>
      <c r="D268" s="591" t="s">
        <v>563</v>
      </c>
      <c r="E268" s="1316" t="s">
        <v>263</v>
      </c>
      <c r="F268" s="1316">
        <v>1</v>
      </c>
      <c r="G268" s="366"/>
      <c r="H268" s="366">
        <f t="shared" si="32"/>
        <v>0</v>
      </c>
      <c r="I268" s="1310">
        <f t="shared" si="33"/>
        <v>0</v>
      </c>
      <c r="J268" s="1316" t="s">
        <v>258</v>
      </c>
      <c r="K268" s="1312">
        <v>5000</v>
      </c>
      <c r="L268" s="1316"/>
      <c r="M268" s="1310">
        <f t="shared" si="34"/>
        <v>0</v>
      </c>
      <c r="N268" s="366"/>
      <c r="O268" s="1310">
        <f t="shared" si="35"/>
        <v>0</v>
      </c>
      <c r="P268" s="1312">
        <f t="shared" si="36"/>
        <v>5000</v>
      </c>
      <c r="Q268" s="1312"/>
      <c r="R268" s="1313"/>
    </row>
    <row r="269" spans="2:18" ht="15.95" hidden="1" customHeight="1">
      <c r="B269" s="3087"/>
      <c r="C269" s="526">
        <v>41807</v>
      </c>
      <c r="D269" s="591" t="s">
        <v>548</v>
      </c>
      <c r="E269" s="1316" t="s">
        <v>426</v>
      </c>
      <c r="F269" s="1316">
        <v>14</v>
      </c>
      <c r="G269" s="366"/>
      <c r="H269" s="366">
        <f t="shared" si="32"/>
        <v>0</v>
      </c>
      <c r="I269" s="1310">
        <f t="shared" si="33"/>
        <v>0</v>
      </c>
      <c r="J269" s="1316" t="s">
        <v>127</v>
      </c>
      <c r="K269" s="1312">
        <v>35000</v>
      </c>
      <c r="L269" s="1316"/>
      <c r="M269" s="1310">
        <f t="shared" si="34"/>
        <v>0</v>
      </c>
      <c r="N269" s="366"/>
      <c r="O269" s="1310">
        <f t="shared" si="35"/>
        <v>0</v>
      </c>
      <c r="P269" s="1312">
        <f t="shared" si="36"/>
        <v>35000</v>
      </c>
      <c r="Q269" s="1312"/>
      <c r="R269" s="1313"/>
    </row>
    <row r="270" spans="2:18" ht="15.95" hidden="1" customHeight="1">
      <c r="B270" s="3087">
        <v>24</v>
      </c>
      <c r="C270" s="526">
        <v>41808</v>
      </c>
      <c r="D270" s="591" t="s">
        <v>563</v>
      </c>
      <c r="E270" s="1316" t="s">
        <v>263</v>
      </c>
      <c r="F270" s="1316">
        <v>3</v>
      </c>
      <c r="G270" s="366"/>
      <c r="H270" s="366">
        <f t="shared" si="32"/>
        <v>0</v>
      </c>
      <c r="I270" s="1310">
        <f t="shared" si="33"/>
        <v>0</v>
      </c>
      <c r="J270" s="1316" t="s">
        <v>258</v>
      </c>
      <c r="K270" s="1312">
        <v>15000</v>
      </c>
      <c r="L270" s="1316"/>
      <c r="M270" s="1310">
        <f t="shared" si="34"/>
        <v>0</v>
      </c>
      <c r="N270" s="366"/>
      <c r="O270" s="1310">
        <f t="shared" si="35"/>
        <v>0</v>
      </c>
      <c r="P270" s="1312">
        <f t="shared" si="36"/>
        <v>15000</v>
      </c>
      <c r="Q270" s="1312"/>
      <c r="R270" s="1313"/>
    </row>
    <row r="271" spans="2:18" ht="15.95" hidden="1" customHeight="1">
      <c r="B271" s="3087"/>
      <c r="C271" s="526">
        <v>41808</v>
      </c>
      <c r="D271" s="591" t="s">
        <v>715</v>
      </c>
      <c r="E271" s="1316" t="s">
        <v>426</v>
      </c>
      <c r="F271" s="1316">
        <v>11</v>
      </c>
      <c r="G271" s="366"/>
      <c r="H271" s="366">
        <f t="shared" si="32"/>
        <v>0</v>
      </c>
      <c r="I271" s="1310">
        <f t="shared" si="33"/>
        <v>0</v>
      </c>
      <c r="J271" s="1316" t="s">
        <v>127</v>
      </c>
      <c r="K271" s="1312">
        <v>35000</v>
      </c>
      <c r="L271" s="1316">
        <v>3</v>
      </c>
      <c r="M271" s="1310">
        <f t="shared" si="34"/>
        <v>30000</v>
      </c>
      <c r="N271" s="366"/>
      <c r="O271" s="1310">
        <f t="shared" si="35"/>
        <v>0</v>
      </c>
      <c r="P271" s="1312">
        <f t="shared" si="36"/>
        <v>65000</v>
      </c>
      <c r="Q271" s="1312"/>
      <c r="R271" s="1313"/>
    </row>
    <row r="272" spans="2:18" ht="15.95" hidden="1" customHeight="1">
      <c r="B272" s="3087">
        <v>25</v>
      </c>
      <c r="C272" s="526">
        <v>41809</v>
      </c>
      <c r="D272" s="591" t="s">
        <v>563</v>
      </c>
      <c r="E272" s="1316" t="s">
        <v>263</v>
      </c>
      <c r="F272" s="1316">
        <v>1</v>
      </c>
      <c r="G272" s="366"/>
      <c r="H272" s="366">
        <f t="shared" si="32"/>
        <v>0</v>
      </c>
      <c r="I272" s="1310">
        <f t="shared" si="33"/>
        <v>0</v>
      </c>
      <c r="J272" s="1316" t="s">
        <v>258</v>
      </c>
      <c r="K272" s="1312">
        <v>5000</v>
      </c>
      <c r="L272" s="1316"/>
      <c r="M272" s="1310">
        <f t="shared" si="34"/>
        <v>0</v>
      </c>
      <c r="N272" s="366"/>
      <c r="O272" s="1310">
        <f t="shared" si="35"/>
        <v>0</v>
      </c>
      <c r="P272" s="1312">
        <f t="shared" si="36"/>
        <v>5000</v>
      </c>
      <c r="Q272" s="1312"/>
      <c r="R272" s="1313"/>
    </row>
    <row r="273" spans="2:18" ht="15.95" hidden="1" customHeight="1">
      <c r="B273" s="3087"/>
      <c r="C273" s="526">
        <v>41809</v>
      </c>
      <c r="D273" s="591" t="s">
        <v>715</v>
      </c>
      <c r="E273" s="1316" t="s">
        <v>426</v>
      </c>
      <c r="F273" s="1316">
        <v>9</v>
      </c>
      <c r="G273" s="366"/>
      <c r="H273" s="366">
        <f t="shared" si="32"/>
        <v>0</v>
      </c>
      <c r="I273" s="1310">
        <f t="shared" si="33"/>
        <v>0</v>
      </c>
      <c r="J273" s="1316" t="s">
        <v>127</v>
      </c>
      <c r="K273" s="1312">
        <v>25000</v>
      </c>
      <c r="L273" s="1316"/>
      <c r="M273" s="1310">
        <f t="shared" si="34"/>
        <v>0</v>
      </c>
      <c r="N273" s="366"/>
      <c r="O273" s="1310">
        <f t="shared" si="35"/>
        <v>0</v>
      </c>
      <c r="P273" s="1312">
        <f t="shared" si="36"/>
        <v>25000</v>
      </c>
      <c r="Q273" s="1312"/>
      <c r="R273" s="1313"/>
    </row>
    <row r="274" spans="2:18" ht="15.95" hidden="1" customHeight="1">
      <c r="B274" s="3087">
        <v>26</v>
      </c>
      <c r="C274" s="526">
        <v>41810</v>
      </c>
      <c r="D274" s="591" t="s">
        <v>563</v>
      </c>
      <c r="E274" s="1316" t="s">
        <v>263</v>
      </c>
      <c r="F274" s="1316">
        <v>2</v>
      </c>
      <c r="G274" s="366"/>
      <c r="H274" s="366">
        <f t="shared" ref="H274:H284" si="37">F274*G274</f>
        <v>0</v>
      </c>
      <c r="I274" s="1310">
        <f t="shared" ref="I274:I284" si="38">H274*500</f>
        <v>0</v>
      </c>
      <c r="J274" s="1316" t="s">
        <v>258</v>
      </c>
      <c r="K274" s="1312">
        <v>10000</v>
      </c>
      <c r="L274" s="1316"/>
      <c r="M274" s="1310">
        <f t="shared" ref="M274:M284" si="39">L274*10000</f>
        <v>0</v>
      </c>
      <c r="N274" s="366"/>
      <c r="O274" s="1310">
        <f t="shared" ref="O274:O284" si="40">N274*15000</f>
        <v>0</v>
      </c>
      <c r="P274" s="1312">
        <f t="shared" si="36"/>
        <v>10000</v>
      </c>
      <c r="Q274" s="1312"/>
      <c r="R274" s="1313"/>
    </row>
    <row r="275" spans="2:18" ht="15.95" hidden="1" customHeight="1">
      <c r="B275" s="3087"/>
      <c r="C275" s="526">
        <v>41810</v>
      </c>
      <c r="D275" s="591" t="s">
        <v>715</v>
      </c>
      <c r="E275" s="1316" t="s">
        <v>426</v>
      </c>
      <c r="F275" s="1316">
        <v>11</v>
      </c>
      <c r="G275" s="366"/>
      <c r="H275" s="366">
        <f t="shared" si="37"/>
        <v>0</v>
      </c>
      <c r="I275" s="1310">
        <f t="shared" si="38"/>
        <v>0</v>
      </c>
      <c r="J275" s="1316" t="s">
        <v>127</v>
      </c>
      <c r="K275" s="1312">
        <v>35000</v>
      </c>
      <c r="L275" s="1316"/>
      <c r="M275" s="1310">
        <f t="shared" si="39"/>
        <v>0</v>
      </c>
      <c r="N275" s="366"/>
      <c r="O275" s="1310">
        <f t="shared" si="40"/>
        <v>0</v>
      </c>
      <c r="P275" s="1312">
        <f t="shared" si="36"/>
        <v>35000</v>
      </c>
      <c r="Q275" s="1312"/>
      <c r="R275" s="1313"/>
    </row>
    <row r="276" spans="2:18" ht="15.95" hidden="1" customHeight="1">
      <c r="B276" s="3087">
        <v>27</v>
      </c>
      <c r="C276" s="526">
        <v>41811</v>
      </c>
      <c r="D276" s="591" t="s">
        <v>563</v>
      </c>
      <c r="E276" s="1316" t="s">
        <v>263</v>
      </c>
      <c r="F276" s="1316">
        <v>3</v>
      </c>
      <c r="G276" s="366"/>
      <c r="H276" s="366">
        <f t="shared" si="37"/>
        <v>0</v>
      </c>
      <c r="I276" s="1310">
        <f t="shared" si="38"/>
        <v>0</v>
      </c>
      <c r="J276" s="1316" t="s">
        <v>258</v>
      </c>
      <c r="K276" s="1312">
        <v>15000</v>
      </c>
      <c r="L276" s="1316"/>
      <c r="M276" s="1310">
        <f t="shared" si="39"/>
        <v>0</v>
      </c>
      <c r="N276" s="366"/>
      <c r="O276" s="1310">
        <f t="shared" si="40"/>
        <v>0</v>
      </c>
      <c r="P276" s="1312">
        <f t="shared" si="36"/>
        <v>15000</v>
      </c>
      <c r="Q276" s="1312"/>
      <c r="R276" s="1313"/>
    </row>
    <row r="277" spans="2:18" ht="15.95" hidden="1" customHeight="1">
      <c r="B277" s="3087"/>
      <c r="C277" s="526">
        <v>41811</v>
      </c>
      <c r="D277" s="591" t="s">
        <v>715</v>
      </c>
      <c r="E277" s="1316" t="s">
        <v>426</v>
      </c>
      <c r="F277" s="1316">
        <v>11</v>
      </c>
      <c r="G277" s="366"/>
      <c r="H277" s="366">
        <f t="shared" si="37"/>
        <v>0</v>
      </c>
      <c r="I277" s="1310">
        <f t="shared" si="38"/>
        <v>0</v>
      </c>
      <c r="J277" s="1316" t="s">
        <v>127</v>
      </c>
      <c r="K277" s="1312">
        <v>35000</v>
      </c>
      <c r="L277" s="1316"/>
      <c r="M277" s="1310">
        <f t="shared" si="39"/>
        <v>0</v>
      </c>
      <c r="N277" s="366"/>
      <c r="O277" s="1310">
        <f t="shared" si="40"/>
        <v>0</v>
      </c>
      <c r="P277" s="1312">
        <f t="shared" si="36"/>
        <v>35000</v>
      </c>
      <c r="Q277" s="1312"/>
      <c r="R277" s="1313"/>
    </row>
    <row r="278" spans="2:18" ht="15.95" hidden="1" customHeight="1">
      <c r="B278" s="3087">
        <v>28</v>
      </c>
      <c r="C278" s="387">
        <v>41812</v>
      </c>
      <c r="D278" s="591" t="s">
        <v>563</v>
      </c>
      <c r="E278" s="1316" t="s">
        <v>263</v>
      </c>
      <c r="F278" s="1316">
        <v>1</v>
      </c>
      <c r="G278" s="366"/>
      <c r="H278" s="366">
        <f t="shared" si="37"/>
        <v>0</v>
      </c>
      <c r="I278" s="1310">
        <f t="shared" si="38"/>
        <v>0</v>
      </c>
      <c r="J278" s="1316" t="s">
        <v>258</v>
      </c>
      <c r="K278" s="1312">
        <v>5000</v>
      </c>
      <c r="L278" s="1316"/>
      <c r="M278" s="1310">
        <f t="shared" si="39"/>
        <v>0</v>
      </c>
      <c r="N278" s="366"/>
      <c r="O278" s="1310">
        <f t="shared" si="40"/>
        <v>0</v>
      </c>
      <c r="P278" s="1312">
        <f t="shared" si="36"/>
        <v>5000</v>
      </c>
      <c r="Q278" s="1312"/>
      <c r="R278" s="1313"/>
    </row>
    <row r="279" spans="2:18" ht="15.95" hidden="1" customHeight="1">
      <c r="B279" s="3087"/>
      <c r="C279" s="387">
        <v>41812</v>
      </c>
      <c r="D279" s="591" t="s">
        <v>550</v>
      </c>
      <c r="E279" s="1316" t="s">
        <v>426</v>
      </c>
      <c r="F279" s="1316">
        <v>11</v>
      </c>
      <c r="G279" s="366"/>
      <c r="H279" s="366">
        <f t="shared" si="37"/>
        <v>0</v>
      </c>
      <c r="I279" s="1310">
        <f t="shared" si="38"/>
        <v>0</v>
      </c>
      <c r="J279" s="1316" t="s">
        <v>127</v>
      </c>
      <c r="K279" s="1312">
        <v>35000</v>
      </c>
      <c r="L279" s="1316">
        <v>4</v>
      </c>
      <c r="M279" s="1310">
        <f t="shared" si="39"/>
        <v>40000</v>
      </c>
      <c r="N279" s="366"/>
      <c r="O279" s="1310">
        <f t="shared" si="40"/>
        <v>0</v>
      </c>
      <c r="P279" s="1312">
        <f t="shared" si="36"/>
        <v>75000</v>
      </c>
      <c r="Q279" s="1312"/>
      <c r="R279" s="1313"/>
    </row>
    <row r="280" spans="2:18" ht="15.95" hidden="1" customHeight="1">
      <c r="B280" s="3087">
        <v>29</v>
      </c>
      <c r="C280" s="526">
        <v>41813</v>
      </c>
      <c r="D280" s="591" t="s">
        <v>563</v>
      </c>
      <c r="E280" s="1316" t="s">
        <v>263</v>
      </c>
      <c r="F280" s="1316">
        <v>3</v>
      </c>
      <c r="G280" s="366"/>
      <c r="H280" s="366">
        <f t="shared" si="37"/>
        <v>0</v>
      </c>
      <c r="I280" s="1310">
        <f t="shared" si="38"/>
        <v>0</v>
      </c>
      <c r="J280" s="1316" t="s">
        <v>258</v>
      </c>
      <c r="K280" s="1312">
        <v>15000</v>
      </c>
      <c r="L280" s="1316"/>
      <c r="M280" s="1310">
        <f t="shared" si="39"/>
        <v>0</v>
      </c>
      <c r="N280" s="366"/>
      <c r="O280" s="1310">
        <f t="shared" si="40"/>
        <v>0</v>
      </c>
      <c r="P280" s="1312">
        <f t="shared" si="36"/>
        <v>15000</v>
      </c>
      <c r="Q280" s="1312"/>
      <c r="R280" s="1313"/>
    </row>
    <row r="281" spans="2:18" ht="15.95" hidden="1" customHeight="1">
      <c r="B281" s="3087"/>
      <c r="C281" s="526">
        <v>41813</v>
      </c>
      <c r="D281" s="591" t="s">
        <v>550</v>
      </c>
      <c r="E281" s="1316" t="s">
        <v>426</v>
      </c>
      <c r="F281" s="1316">
        <v>17</v>
      </c>
      <c r="G281" s="366"/>
      <c r="H281" s="366">
        <f t="shared" si="37"/>
        <v>0</v>
      </c>
      <c r="I281" s="1310">
        <f t="shared" si="38"/>
        <v>0</v>
      </c>
      <c r="J281" s="1316" t="s">
        <v>127</v>
      </c>
      <c r="K281" s="1312">
        <v>35000</v>
      </c>
      <c r="L281" s="1316">
        <v>2</v>
      </c>
      <c r="M281" s="1310">
        <f t="shared" si="39"/>
        <v>20000</v>
      </c>
      <c r="N281" s="366"/>
      <c r="O281" s="1310">
        <f t="shared" si="40"/>
        <v>0</v>
      </c>
      <c r="P281" s="1312">
        <f t="shared" si="36"/>
        <v>55000</v>
      </c>
      <c r="Q281" s="1312"/>
      <c r="R281" s="1313"/>
    </row>
    <row r="282" spans="2:18" ht="15.95" hidden="1" customHeight="1">
      <c r="B282" s="3087">
        <v>30</v>
      </c>
      <c r="C282" s="526">
        <v>41814</v>
      </c>
      <c r="D282" s="591" t="s">
        <v>563</v>
      </c>
      <c r="E282" s="1316" t="s">
        <v>263</v>
      </c>
      <c r="F282" s="1316">
        <v>2</v>
      </c>
      <c r="G282" s="366"/>
      <c r="H282" s="366">
        <f t="shared" si="37"/>
        <v>0</v>
      </c>
      <c r="I282" s="1310">
        <f t="shared" si="38"/>
        <v>0</v>
      </c>
      <c r="J282" s="1316" t="s">
        <v>258</v>
      </c>
      <c r="K282" s="1312">
        <v>10000</v>
      </c>
      <c r="L282" s="1316"/>
      <c r="M282" s="1310">
        <f t="shared" si="39"/>
        <v>0</v>
      </c>
      <c r="N282" s="366"/>
      <c r="O282" s="1310">
        <f t="shared" si="40"/>
        <v>0</v>
      </c>
      <c r="P282" s="1312">
        <f t="shared" si="36"/>
        <v>10000</v>
      </c>
      <c r="Q282" s="1312"/>
      <c r="R282" s="1313"/>
    </row>
    <row r="283" spans="2:18" ht="15.95" hidden="1" customHeight="1">
      <c r="B283" s="3087"/>
      <c r="C283" s="526">
        <v>41814</v>
      </c>
      <c r="D283" s="591" t="s">
        <v>715</v>
      </c>
      <c r="E283" s="1316" t="s">
        <v>426</v>
      </c>
      <c r="F283" s="1316">
        <v>9</v>
      </c>
      <c r="G283" s="366"/>
      <c r="H283" s="366">
        <f t="shared" si="37"/>
        <v>0</v>
      </c>
      <c r="I283" s="1310">
        <f t="shared" si="38"/>
        <v>0</v>
      </c>
      <c r="J283" s="1316" t="s">
        <v>127</v>
      </c>
      <c r="K283" s="1312">
        <v>25000</v>
      </c>
      <c r="L283" s="1316">
        <v>2</v>
      </c>
      <c r="M283" s="1310">
        <f t="shared" si="39"/>
        <v>20000</v>
      </c>
      <c r="N283" s="366"/>
      <c r="O283" s="1310">
        <f t="shared" si="40"/>
        <v>0</v>
      </c>
      <c r="P283" s="1312">
        <f t="shared" si="36"/>
        <v>45000</v>
      </c>
      <c r="Q283" s="1312"/>
      <c r="R283" s="1313"/>
    </row>
    <row r="284" spans="2:18" ht="15.95" hidden="1" customHeight="1" thickBot="1">
      <c r="B284" s="376">
        <v>31</v>
      </c>
      <c r="C284" s="791">
        <v>41815</v>
      </c>
      <c r="D284" s="604" t="s">
        <v>715</v>
      </c>
      <c r="E284" s="44" t="s">
        <v>426</v>
      </c>
      <c r="F284" s="44">
        <v>19</v>
      </c>
      <c r="G284" s="373"/>
      <c r="H284" s="373">
        <f t="shared" si="37"/>
        <v>0</v>
      </c>
      <c r="I284" s="964">
        <f t="shared" si="38"/>
        <v>0</v>
      </c>
      <c r="J284" s="44" t="s">
        <v>127</v>
      </c>
      <c r="K284" s="364">
        <v>35000</v>
      </c>
      <c r="L284" s="44"/>
      <c r="M284" s="964">
        <f t="shared" si="39"/>
        <v>0</v>
      </c>
      <c r="N284" s="373"/>
      <c r="O284" s="964">
        <f t="shared" si="40"/>
        <v>0</v>
      </c>
      <c r="P284" s="364">
        <f t="shared" si="36"/>
        <v>35000</v>
      </c>
      <c r="Q284" s="364"/>
      <c r="R284" s="357"/>
    </row>
    <row r="285" spans="2:18" ht="15.95" hidden="1" customHeight="1">
      <c r="B285" s="3150">
        <v>1</v>
      </c>
      <c r="C285" s="1508">
        <v>41816</v>
      </c>
      <c r="D285" s="1509" t="s">
        <v>563</v>
      </c>
      <c r="E285" s="1510" t="s">
        <v>263</v>
      </c>
      <c r="F285" s="1510">
        <v>2</v>
      </c>
      <c r="G285" s="1511"/>
      <c r="H285" s="1511">
        <v>0</v>
      </c>
      <c r="I285" s="1512">
        <v>0</v>
      </c>
      <c r="J285" s="1510" t="s">
        <v>258</v>
      </c>
      <c r="K285" s="1513">
        <v>10000</v>
      </c>
      <c r="L285" s="1510"/>
      <c r="M285" s="1512">
        <v>0</v>
      </c>
      <c r="N285" s="1511"/>
      <c r="O285" s="1512">
        <v>0</v>
      </c>
      <c r="P285" s="1513">
        <v>10000</v>
      </c>
      <c r="Q285" s="1513"/>
      <c r="R285" s="1514"/>
    </row>
    <row r="286" spans="2:18" ht="15.95" hidden="1" customHeight="1">
      <c r="B286" s="3149"/>
      <c r="C286" s="1515">
        <v>41816</v>
      </c>
      <c r="D286" s="1524" t="s">
        <v>546</v>
      </c>
      <c r="E286" s="1521" t="s">
        <v>426</v>
      </c>
      <c r="F286" s="1521">
        <v>9</v>
      </c>
      <c r="G286" s="1516"/>
      <c r="H286" s="1516">
        <v>0</v>
      </c>
      <c r="I286" s="1517">
        <v>0</v>
      </c>
      <c r="J286" s="1521" t="s">
        <v>127</v>
      </c>
      <c r="K286" s="1518">
        <v>25000</v>
      </c>
      <c r="L286" s="1521"/>
      <c r="M286" s="1517">
        <v>0</v>
      </c>
      <c r="N286" s="1516"/>
      <c r="O286" s="1517">
        <v>0</v>
      </c>
      <c r="P286" s="1518">
        <v>25000</v>
      </c>
      <c r="Q286" s="1518"/>
      <c r="R286" s="1522"/>
    </row>
    <row r="287" spans="2:18" ht="15.95" hidden="1" customHeight="1">
      <c r="B287" s="1519">
        <v>2</v>
      </c>
      <c r="C287" s="1515">
        <v>41817</v>
      </c>
      <c r="D287" s="1520" t="s">
        <v>862</v>
      </c>
      <c r="E287" s="1521"/>
      <c r="F287" s="1521"/>
      <c r="G287" s="1516"/>
      <c r="H287" s="1516">
        <v>0</v>
      </c>
      <c r="I287" s="1517">
        <v>0</v>
      </c>
      <c r="J287" s="1521"/>
      <c r="K287" s="1518"/>
      <c r="L287" s="1521"/>
      <c r="M287" s="1517">
        <v>0</v>
      </c>
      <c r="N287" s="1516"/>
      <c r="O287" s="1517">
        <v>0</v>
      </c>
      <c r="P287" s="1518">
        <v>0</v>
      </c>
      <c r="Q287" s="1518"/>
      <c r="R287" s="1522"/>
    </row>
    <row r="288" spans="2:18" ht="15.95" hidden="1" customHeight="1">
      <c r="B288" s="1519">
        <v>3</v>
      </c>
      <c r="C288" s="1515">
        <v>41818</v>
      </c>
      <c r="D288" s="1520" t="s">
        <v>862</v>
      </c>
      <c r="E288" s="1521"/>
      <c r="F288" s="1521"/>
      <c r="G288" s="1516"/>
      <c r="H288" s="1516">
        <v>0</v>
      </c>
      <c r="I288" s="1517">
        <v>0</v>
      </c>
      <c r="J288" s="1521"/>
      <c r="K288" s="1518"/>
      <c r="L288" s="1521"/>
      <c r="M288" s="1517">
        <v>0</v>
      </c>
      <c r="N288" s="1516"/>
      <c r="O288" s="1517">
        <v>0</v>
      </c>
      <c r="P288" s="1518">
        <v>0</v>
      </c>
      <c r="Q288" s="1518"/>
      <c r="R288" s="1522"/>
    </row>
    <row r="289" spans="2:18" ht="15.95" hidden="1" customHeight="1">
      <c r="B289" s="1519">
        <v>4</v>
      </c>
      <c r="C289" s="1523">
        <v>41819</v>
      </c>
      <c r="D289" s="1520" t="s">
        <v>862</v>
      </c>
      <c r="E289" s="1521"/>
      <c r="F289" s="1521"/>
      <c r="G289" s="1516"/>
      <c r="H289" s="1516">
        <v>0</v>
      </c>
      <c r="I289" s="1517">
        <v>0</v>
      </c>
      <c r="J289" s="1521"/>
      <c r="K289" s="1518"/>
      <c r="L289" s="1521"/>
      <c r="M289" s="1517">
        <v>0</v>
      </c>
      <c r="N289" s="1516"/>
      <c r="O289" s="1517">
        <v>0</v>
      </c>
      <c r="P289" s="1518">
        <v>0</v>
      </c>
      <c r="Q289" s="1518"/>
      <c r="R289" s="1522"/>
    </row>
    <row r="290" spans="2:18" ht="15.95" hidden="1" customHeight="1">
      <c r="B290" s="3149">
        <v>5</v>
      </c>
      <c r="C290" s="1515">
        <v>41820</v>
      </c>
      <c r="D290" s="1524" t="s">
        <v>563</v>
      </c>
      <c r="E290" s="1521" t="s">
        <v>263</v>
      </c>
      <c r="F290" s="1521">
        <v>2</v>
      </c>
      <c r="G290" s="1516"/>
      <c r="H290" s="1516">
        <v>0</v>
      </c>
      <c r="I290" s="1517">
        <v>0</v>
      </c>
      <c r="J290" s="1521" t="s">
        <v>258</v>
      </c>
      <c r="K290" s="1518">
        <v>10000</v>
      </c>
      <c r="L290" s="1521"/>
      <c r="M290" s="1517">
        <v>0</v>
      </c>
      <c r="N290" s="1516"/>
      <c r="O290" s="1517">
        <v>0</v>
      </c>
      <c r="P290" s="1518">
        <v>10000</v>
      </c>
      <c r="Q290" s="1518"/>
      <c r="R290" s="1522"/>
    </row>
    <row r="291" spans="2:18" ht="15.95" hidden="1" customHeight="1">
      <c r="B291" s="3149"/>
      <c r="C291" s="1515">
        <v>41820</v>
      </c>
      <c r="D291" s="1524" t="s">
        <v>546</v>
      </c>
      <c r="E291" s="1521" t="s">
        <v>426</v>
      </c>
      <c r="F291" s="1521">
        <v>11</v>
      </c>
      <c r="G291" s="1516"/>
      <c r="H291" s="1516">
        <v>0</v>
      </c>
      <c r="I291" s="1517">
        <v>0</v>
      </c>
      <c r="J291" s="1521" t="s">
        <v>127</v>
      </c>
      <c r="K291" s="1518">
        <v>35000</v>
      </c>
      <c r="L291" s="1521"/>
      <c r="M291" s="1517">
        <v>0</v>
      </c>
      <c r="N291" s="1516"/>
      <c r="O291" s="1517">
        <v>0</v>
      </c>
      <c r="P291" s="1518">
        <v>35000</v>
      </c>
      <c r="Q291" s="1518"/>
      <c r="R291" s="1522"/>
    </row>
    <row r="292" spans="2:18" ht="15.95" hidden="1" customHeight="1">
      <c r="B292" s="3149">
        <v>6</v>
      </c>
      <c r="C292" s="1515">
        <v>41821</v>
      </c>
      <c r="D292" s="1524" t="s">
        <v>563</v>
      </c>
      <c r="E292" s="1521" t="s">
        <v>263</v>
      </c>
      <c r="F292" s="1521">
        <v>1</v>
      </c>
      <c r="G292" s="1516"/>
      <c r="H292" s="1516">
        <v>0</v>
      </c>
      <c r="I292" s="1517">
        <v>0</v>
      </c>
      <c r="J292" s="1521" t="s">
        <v>258</v>
      </c>
      <c r="K292" s="1518">
        <v>5000</v>
      </c>
      <c r="L292" s="1521"/>
      <c r="M292" s="1517">
        <v>0</v>
      </c>
      <c r="N292" s="1516"/>
      <c r="O292" s="1517">
        <v>0</v>
      </c>
      <c r="P292" s="1518">
        <v>5000</v>
      </c>
      <c r="Q292" s="1518"/>
      <c r="R292" s="1522"/>
    </row>
    <row r="293" spans="2:18" ht="15.95" hidden="1" customHeight="1">
      <c r="B293" s="3149"/>
      <c r="C293" s="1515">
        <v>41821</v>
      </c>
      <c r="D293" s="1524" t="s">
        <v>546</v>
      </c>
      <c r="E293" s="1521" t="s">
        <v>426</v>
      </c>
      <c r="F293" s="1521">
        <v>13</v>
      </c>
      <c r="G293" s="1516"/>
      <c r="H293" s="1516">
        <v>0</v>
      </c>
      <c r="I293" s="1517">
        <v>0</v>
      </c>
      <c r="J293" s="1521" t="s">
        <v>127</v>
      </c>
      <c r="K293" s="1518">
        <v>35000</v>
      </c>
      <c r="L293" s="1521"/>
      <c r="M293" s="1517">
        <v>0</v>
      </c>
      <c r="N293" s="1516"/>
      <c r="O293" s="1517">
        <v>0</v>
      </c>
      <c r="P293" s="1518">
        <v>35000</v>
      </c>
      <c r="Q293" s="1518"/>
      <c r="R293" s="1522"/>
    </row>
    <row r="294" spans="2:18" ht="15.95" hidden="1" customHeight="1">
      <c r="B294" s="3149">
        <v>7</v>
      </c>
      <c r="C294" s="1515">
        <v>41822</v>
      </c>
      <c r="D294" s="1524" t="s">
        <v>563</v>
      </c>
      <c r="E294" s="1521" t="s">
        <v>263</v>
      </c>
      <c r="F294" s="1521">
        <v>1</v>
      </c>
      <c r="G294" s="1516"/>
      <c r="H294" s="1516">
        <v>0</v>
      </c>
      <c r="I294" s="1517">
        <v>0</v>
      </c>
      <c r="J294" s="1521" t="s">
        <v>258</v>
      </c>
      <c r="K294" s="1518">
        <v>5000</v>
      </c>
      <c r="L294" s="1521"/>
      <c r="M294" s="1517">
        <v>0</v>
      </c>
      <c r="N294" s="1516"/>
      <c r="O294" s="1517">
        <v>0</v>
      </c>
      <c r="P294" s="1518">
        <v>5000</v>
      </c>
      <c r="Q294" s="1518"/>
      <c r="R294" s="1522"/>
    </row>
    <row r="295" spans="2:18" ht="15.95" hidden="1" customHeight="1">
      <c r="B295" s="3149"/>
      <c r="C295" s="1515">
        <v>41822</v>
      </c>
      <c r="D295" s="1524" t="s">
        <v>546</v>
      </c>
      <c r="E295" s="1521" t="s">
        <v>426</v>
      </c>
      <c r="F295" s="1521">
        <v>14</v>
      </c>
      <c r="G295" s="1516"/>
      <c r="H295" s="1516">
        <v>0</v>
      </c>
      <c r="I295" s="1517">
        <v>0</v>
      </c>
      <c r="J295" s="1521" t="s">
        <v>127</v>
      </c>
      <c r="K295" s="1518">
        <v>35000</v>
      </c>
      <c r="L295" s="1521"/>
      <c r="M295" s="1517">
        <v>0</v>
      </c>
      <c r="N295" s="1516"/>
      <c r="O295" s="1517">
        <v>0</v>
      </c>
      <c r="P295" s="1518">
        <v>35000</v>
      </c>
      <c r="Q295" s="1518"/>
      <c r="R295" s="1522"/>
    </row>
    <row r="296" spans="2:18" ht="15.95" hidden="1" customHeight="1">
      <c r="B296" s="1519">
        <v>8</v>
      </c>
      <c r="C296" s="1515">
        <v>41823</v>
      </c>
      <c r="D296" s="1520" t="s">
        <v>863</v>
      </c>
      <c r="E296" s="1521"/>
      <c r="F296" s="1521"/>
      <c r="G296" s="1516"/>
      <c r="H296" s="1516">
        <v>0</v>
      </c>
      <c r="I296" s="1517">
        <v>0</v>
      </c>
      <c r="J296" s="1521"/>
      <c r="K296" s="1518"/>
      <c r="L296" s="1521"/>
      <c r="M296" s="1517">
        <v>0</v>
      </c>
      <c r="N296" s="1516"/>
      <c r="O296" s="1517">
        <v>0</v>
      </c>
      <c r="P296" s="1518">
        <v>0</v>
      </c>
      <c r="Q296" s="1518"/>
      <c r="R296" s="1522"/>
    </row>
    <row r="297" spans="2:18" ht="15.95" hidden="1" customHeight="1">
      <c r="B297" s="3149">
        <v>9</v>
      </c>
      <c r="C297" s="1515">
        <v>41824</v>
      </c>
      <c r="D297" s="1524" t="s">
        <v>563</v>
      </c>
      <c r="E297" s="1521" t="s">
        <v>263</v>
      </c>
      <c r="F297" s="1521">
        <v>1</v>
      </c>
      <c r="G297" s="1516"/>
      <c r="H297" s="1516">
        <v>0</v>
      </c>
      <c r="I297" s="1517">
        <v>0</v>
      </c>
      <c r="J297" s="1521" t="s">
        <v>258</v>
      </c>
      <c r="K297" s="1518">
        <v>5000</v>
      </c>
      <c r="L297" s="1521"/>
      <c r="M297" s="1517">
        <v>0</v>
      </c>
      <c r="N297" s="1516"/>
      <c r="O297" s="1517">
        <v>0</v>
      </c>
      <c r="P297" s="1518">
        <v>5000</v>
      </c>
      <c r="Q297" s="1518"/>
      <c r="R297" s="1522"/>
    </row>
    <row r="298" spans="2:18" ht="15.95" hidden="1" customHeight="1">
      <c r="B298" s="3149"/>
      <c r="C298" s="1515">
        <v>41824</v>
      </c>
      <c r="D298" s="1524" t="s">
        <v>546</v>
      </c>
      <c r="E298" s="1521" t="s">
        <v>426</v>
      </c>
      <c r="F298" s="1521">
        <v>17</v>
      </c>
      <c r="G298" s="1516"/>
      <c r="H298" s="1516">
        <v>0</v>
      </c>
      <c r="I298" s="1517">
        <v>0</v>
      </c>
      <c r="J298" s="1521" t="s">
        <v>127</v>
      </c>
      <c r="K298" s="1518">
        <v>35000</v>
      </c>
      <c r="L298" s="1521"/>
      <c r="M298" s="1517">
        <v>0</v>
      </c>
      <c r="N298" s="1516"/>
      <c r="O298" s="1517">
        <v>0</v>
      </c>
      <c r="P298" s="1518">
        <v>35000</v>
      </c>
      <c r="Q298" s="1518"/>
      <c r="R298" s="1522"/>
    </row>
    <row r="299" spans="2:18" ht="15.95" hidden="1" customHeight="1">
      <c r="B299" s="3149">
        <v>10</v>
      </c>
      <c r="C299" s="1515">
        <v>41825</v>
      </c>
      <c r="D299" s="1524" t="s">
        <v>563</v>
      </c>
      <c r="E299" s="1521" t="s">
        <v>263</v>
      </c>
      <c r="F299" s="1521">
        <v>1</v>
      </c>
      <c r="G299" s="1516"/>
      <c r="H299" s="1516">
        <v>0</v>
      </c>
      <c r="I299" s="1517">
        <v>0</v>
      </c>
      <c r="J299" s="1521" t="s">
        <v>258</v>
      </c>
      <c r="K299" s="1518">
        <v>5000</v>
      </c>
      <c r="L299" s="1521"/>
      <c r="M299" s="1517">
        <v>0</v>
      </c>
      <c r="N299" s="1516"/>
      <c r="O299" s="1517">
        <v>0</v>
      </c>
      <c r="P299" s="1518">
        <v>5000</v>
      </c>
      <c r="Q299" s="1518"/>
      <c r="R299" s="1522"/>
    </row>
    <row r="300" spans="2:18" ht="15.95" hidden="1" customHeight="1">
      <c r="B300" s="3149"/>
      <c r="C300" s="1515">
        <v>41825</v>
      </c>
      <c r="D300" s="1524" t="s">
        <v>546</v>
      </c>
      <c r="E300" s="1521" t="s">
        <v>426</v>
      </c>
      <c r="F300" s="1521">
        <v>19</v>
      </c>
      <c r="G300" s="1516"/>
      <c r="H300" s="1516">
        <v>0</v>
      </c>
      <c r="I300" s="1517">
        <v>0</v>
      </c>
      <c r="J300" s="1521" t="s">
        <v>127</v>
      </c>
      <c r="K300" s="1518">
        <v>35000</v>
      </c>
      <c r="L300" s="1521"/>
      <c r="M300" s="1517">
        <v>0</v>
      </c>
      <c r="N300" s="1516"/>
      <c r="O300" s="1517">
        <v>0</v>
      </c>
      <c r="P300" s="1518">
        <v>35000</v>
      </c>
      <c r="Q300" s="1518"/>
      <c r="R300" s="1522"/>
    </row>
    <row r="301" spans="2:18" ht="15.95" hidden="1" customHeight="1">
      <c r="B301" s="3149">
        <v>11</v>
      </c>
      <c r="C301" s="1523">
        <v>41826</v>
      </c>
      <c r="D301" s="1524" t="s">
        <v>563</v>
      </c>
      <c r="E301" s="1521" t="s">
        <v>263</v>
      </c>
      <c r="F301" s="1521">
        <v>1</v>
      </c>
      <c r="G301" s="1516"/>
      <c r="H301" s="1516">
        <v>0</v>
      </c>
      <c r="I301" s="1517">
        <v>0</v>
      </c>
      <c r="J301" s="1521" t="s">
        <v>258</v>
      </c>
      <c r="K301" s="1518">
        <v>5000</v>
      </c>
      <c r="L301" s="1521"/>
      <c r="M301" s="1517">
        <v>0</v>
      </c>
      <c r="N301" s="1516"/>
      <c r="O301" s="1517">
        <v>0</v>
      </c>
      <c r="P301" s="1518">
        <v>5000</v>
      </c>
      <c r="Q301" s="1518"/>
      <c r="R301" s="1522"/>
    </row>
    <row r="302" spans="2:18" ht="15.95" hidden="1" customHeight="1">
      <c r="B302" s="3149"/>
      <c r="C302" s="1523">
        <v>41826</v>
      </c>
      <c r="D302" s="1524" t="s">
        <v>546</v>
      </c>
      <c r="E302" s="1521" t="s">
        <v>426</v>
      </c>
      <c r="F302" s="1521">
        <v>14</v>
      </c>
      <c r="G302" s="1516"/>
      <c r="H302" s="1516">
        <v>0</v>
      </c>
      <c r="I302" s="1517">
        <v>0</v>
      </c>
      <c r="J302" s="1521" t="s">
        <v>127</v>
      </c>
      <c r="K302" s="1518">
        <v>35000</v>
      </c>
      <c r="L302" s="1521">
        <v>4</v>
      </c>
      <c r="M302" s="1517">
        <v>40000</v>
      </c>
      <c r="N302" s="1516"/>
      <c r="O302" s="1517">
        <v>0</v>
      </c>
      <c r="P302" s="1518">
        <v>75000</v>
      </c>
      <c r="Q302" s="1518"/>
      <c r="R302" s="1522"/>
    </row>
    <row r="303" spans="2:18" ht="15.95" hidden="1" customHeight="1">
      <c r="B303" s="3149">
        <v>12</v>
      </c>
      <c r="C303" s="1515">
        <v>41827</v>
      </c>
      <c r="D303" s="1524" t="s">
        <v>563</v>
      </c>
      <c r="E303" s="1521" t="s">
        <v>263</v>
      </c>
      <c r="F303" s="1521">
        <v>2</v>
      </c>
      <c r="G303" s="1516"/>
      <c r="H303" s="1516">
        <v>0</v>
      </c>
      <c r="I303" s="1517">
        <v>0</v>
      </c>
      <c r="J303" s="1521" t="s">
        <v>258</v>
      </c>
      <c r="K303" s="1518">
        <v>10000</v>
      </c>
      <c r="L303" s="1521"/>
      <c r="M303" s="1517">
        <v>0</v>
      </c>
      <c r="N303" s="1516"/>
      <c r="O303" s="1517">
        <v>0</v>
      </c>
      <c r="P303" s="1518">
        <v>10000</v>
      </c>
      <c r="Q303" s="1518"/>
      <c r="R303" s="1522"/>
    </row>
    <row r="304" spans="2:18" ht="15.95" hidden="1" customHeight="1">
      <c r="B304" s="3149"/>
      <c r="C304" s="1515">
        <v>41827</v>
      </c>
      <c r="D304" s="1524" t="s">
        <v>546</v>
      </c>
      <c r="E304" s="1521" t="s">
        <v>426</v>
      </c>
      <c r="F304" s="1521">
        <v>8</v>
      </c>
      <c r="G304" s="1516"/>
      <c r="H304" s="1516">
        <v>0</v>
      </c>
      <c r="I304" s="1517">
        <v>0</v>
      </c>
      <c r="J304" s="1521" t="s">
        <v>127</v>
      </c>
      <c r="K304" s="1518">
        <v>25000</v>
      </c>
      <c r="L304" s="1521"/>
      <c r="M304" s="1517">
        <v>0</v>
      </c>
      <c r="N304" s="1516"/>
      <c r="O304" s="1517">
        <v>0</v>
      </c>
      <c r="P304" s="1518">
        <v>25000</v>
      </c>
      <c r="Q304" s="1518"/>
      <c r="R304" s="1522"/>
    </row>
    <row r="305" spans="2:18" ht="15.95" hidden="1" customHeight="1">
      <c r="B305" s="3149"/>
      <c r="C305" s="1515">
        <v>41827</v>
      </c>
      <c r="D305" s="1524" t="s">
        <v>725</v>
      </c>
      <c r="E305" s="1521" t="s">
        <v>263</v>
      </c>
      <c r="F305" s="1521">
        <v>1</v>
      </c>
      <c r="G305" s="1516"/>
      <c r="H305" s="1516">
        <v>0</v>
      </c>
      <c r="I305" s="1517">
        <v>0</v>
      </c>
      <c r="J305" s="1521" t="s">
        <v>127</v>
      </c>
      <c r="K305" s="1518">
        <v>10000</v>
      </c>
      <c r="L305" s="1521"/>
      <c r="M305" s="1517">
        <v>0</v>
      </c>
      <c r="N305" s="1516"/>
      <c r="O305" s="1517">
        <v>0</v>
      </c>
      <c r="P305" s="1518">
        <v>10000</v>
      </c>
      <c r="Q305" s="1518"/>
      <c r="R305" s="1522"/>
    </row>
    <row r="306" spans="2:18" ht="15.95" hidden="1" customHeight="1">
      <c r="B306" s="3149">
        <v>13</v>
      </c>
      <c r="C306" s="1515">
        <v>41828</v>
      </c>
      <c r="D306" s="1524" t="s">
        <v>563</v>
      </c>
      <c r="E306" s="1521" t="s">
        <v>263</v>
      </c>
      <c r="F306" s="1521">
        <v>3</v>
      </c>
      <c r="G306" s="1516"/>
      <c r="H306" s="1516">
        <v>0</v>
      </c>
      <c r="I306" s="1517">
        <v>0</v>
      </c>
      <c r="J306" s="1521" t="s">
        <v>258</v>
      </c>
      <c r="K306" s="1518">
        <v>15000</v>
      </c>
      <c r="L306" s="1521"/>
      <c r="M306" s="1517">
        <v>0</v>
      </c>
      <c r="N306" s="1516"/>
      <c r="O306" s="1517">
        <v>0</v>
      </c>
      <c r="P306" s="1518">
        <v>15000</v>
      </c>
      <c r="Q306" s="1518"/>
      <c r="R306" s="1522"/>
    </row>
    <row r="307" spans="2:18" ht="15.95" hidden="1" customHeight="1">
      <c r="B307" s="3149"/>
      <c r="C307" s="1515">
        <v>41828</v>
      </c>
      <c r="D307" s="1524" t="s">
        <v>546</v>
      </c>
      <c r="E307" s="1521" t="s">
        <v>426</v>
      </c>
      <c r="F307" s="1521">
        <v>19</v>
      </c>
      <c r="G307" s="1516"/>
      <c r="H307" s="1516">
        <v>0</v>
      </c>
      <c r="I307" s="1517">
        <v>0</v>
      </c>
      <c r="J307" s="1521" t="s">
        <v>127</v>
      </c>
      <c r="K307" s="1518">
        <v>35000</v>
      </c>
      <c r="L307" s="1521">
        <v>1</v>
      </c>
      <c r="M307" s="1517">
        <v>10000</v>
      </c>
      <c r="N307" s="1516"/>
      <c r="O307" s="1517">
        <v>0</v>
      </c>
      <c r="P307" s="1518">
        <v>45000</v>
      </c>
      <c r="Q307" s="1518"/>
      <c r="R307" s="1522"/>
    </row>
    <row r="308" spans="2:18" ht="15.95" hidden="1" customHeight="1">
      <c r="B308" s="1519">
        <v>14</v>
      </c>
      <c r="C308" s="1515">
        <v>41829</v>
      </c>
      <c r="D308" s="1520" t="s">
        <v>864</v>
      </c>
      <c r="E308" s="1521"/>
      <c r="F308" s="1521"/>
      <c r="G308" s="1516"/>
      <c r="H308" s="1516">
        <v>0</v>
      </c>
      <c r="I308" s="1517">
        <v>0</v>
      </c>
      <c r="J308" s="1521"/>
      <c r="K308" s="1518"/>
      <c r="L308" s="1521"/>
      <c r="M308" s="1517">
        <v>0</v>
      </c>
      <c r="N308" s="1516"/>
      <c r="O308" s="1517">
        <v>0</v>
      </c>
      <c r="P308" s="1518">
        <v>0</v>
      </c>
      <c r="Q308" s="1518"/>
      <c r="R308" s="1522"/>
    </row>
    <row r="309" spans="2:18" ht="15.95" hidden="1" customHeight="1">
      <c r="B309" s="1519">
        <v>15</v>
      </c>
      <c r="C309" s="1515">
        <v>41830</v>
      </c>
      <c r="D309" s="1524" t="s">
        <v>548</v>
      </c>
      <c r="E309" s="1521" t="s">
        <v>426</v>
      </c>
      <c r="F309" s="1521">
        <v>12</v>
      </c>
      <c r="G309" s="1516"/>
      <c r="H309" s="1516">
        <v>0</v>
      </c>
      <c r="I309" s="1517">
        <v>0</v>
      </c>
      <c r="J309" s="1521" t="s">
        <v>127</v>
      </c>
      <c r="K309" s="1518">
        <v>35000</v>
      </c>
      <c r="L309" s="1521"/>
      <c r="M309" s="1517">
        <v>0</v>
      </c>
      <c r="N309" s="1516"/>
      <c r="O309" s="1517">
        <v>0</v>
      </c>
      <c r="P309" s="1518">
        <v>35000</v>
      </c>
      <c r="Q309" s="1518"/>
      <c r="R309" s="1522"/>
    </row>
    <row r="310" spans="2:18" ht="15.95" hidden="1" customHeight="1">
      <c r="B310" s="3149">
        <v>16</v>
      </c>
      <c r="C310" s="1515">
        <v>41831</v>
      </c>
      <c r="D310" s="1524" t="s">
        <v>563</v>
      </c>
      <c r="E310" s="1521" t="s">
        <v>263</v>
      </c>
      <c r="F310" s="1521">
        <v>2</v>
      </c>
      <c r="G310" s="1516"/>
      <c r="H310" s="1516">
        <v>0</v>
      </c>
      <c r="I310" s="1517">
        <v>0</v>
      </c>
      <c r="J310" s="1521" t="s">
        <v>258</v>
      </c>
      <c r="K310" s="1518">
        <v>10000</v>
      </c>
      <c r="L310" s="1521"/>
      <c r="M310" s="1517">
        <v>0</v>
      </c>
      <c r="N310" s="1516"/>
      <c r="O310" s="1517">
        <v>0</v>
      </c>
      <c r="P310" s="1518">
        <v>10000</v>
      </c>
      <c r="Q310" s="1518"/>
      <c r="R310" s="1522"/>
    </row>
    <row r="311" spans="2:18" ht="15.95" hidden="1" customHeight="1">
      <c r="B311" s="3149"/>
      <c r="C311" s="1515">
        <v>41831</v>
      </c>
      <c r="D311" s="1524" t="s">
        <v>548</v>
      </c>
      <c r="E311" s="1521" t="s">
        <v>426</v>
      </c>
      <c r="F311" s="1521">
        <v>14</v>
      </c>
      <c r="G311" s="1516"/>
      <c r="H311" s="1516">
        <v>0</v>
      </c>
      <c r="I311" s="1517">
        <v>0</v>
      </c>
      <c r="J311" s="1521" t="s">
        <v>127</v>
      </c>
      <c r="K311" s="1518">
        <v>35000</v>
      </c>
      <c r="L311" s="1521"/>
      <c r="M311" s="1517">
        <v>0</v>
      </c>
      <c r="N311" s="1516"/>
      <c r="O311" s="1517">
        <v>0</v>
      </c>
      <c r="P311" s="1518">
        <v>35000</v>
      </c>
      <c r="Q311" s="1518"/>
      <c r="R311" s="1522"/>
    </row>
    <row r="312" spans="2:18" ht="15.95" hidden="1" customHeight="1">
      <c r="B312" s="3149">
        <v>17</v>
      </c>
      <c r="C312" s="1515">
        <v>41832</v>
      </c>
      <c r="D312" s="1524" t="s">
        <v>563</v>
      </c>
      <c r="E312" s="1521" t="s">
        <v>263</v>
      </c>
      <c r="F312" s="1521">
        <v>1</v>
      </c>
      <c r="G312" s="1516"/>
      <c r="H312" s="1516">
        <v>0</v>
      </c>
      <c r="I312" s="1517">
        <v>0</v>
      </c>
      <c r="J312" s="1521" t="s">
        <v>258</v>
      </c>
      <c r="K312" s="1518">
        <v>5000</v>
      </c>
      <c r="L312" s="1521"/>
      <c r="M312" s="1517">
        <v>0</v>
      </c>
      <c r="N312" s="1516"/>
      <c r="O312" s="1517">
        <v>0</v>
      </c>
      <c r="P312" s="1518">
        <v>5000</v>
      </c>
      <c r="Q312" s="1518"/>
      <c r="R312" s="1522"/>
    </row>
    <row r="313" spans="2:18" ht="15.95" hidden="1" customHeight="1">
      <c r="B313" s="3149"/>
      <c r="C313" s="1515">
        <v>41832</v>
      </c>
      <c r="D313" s="1524" t="s">
        <v>548</v>
      </c>
      <c r="E313" s="1521" t="s">
        <v>426</v>
      </c>
      <c r="F313" s="1521">
        <v>14</v>
      </c>
      <c r="G313" s="1516"/>
      <c r="H313" s="1516">
        <v>0</v>
      </c>
      <c r="I313" s="1517">
        <v>0</v>
      </c>
      <c r="J313" s="1521" t="s">
        <v>127</v>
      </c>
      <c r="K313" s="1518">
        <v>35000</v>
      </c>
      <c r="L313" s="1521"/>
      <c r="M313" s="1517">
        <v>0</v>
      </c>
      <c r="N313" s="1516"/>
      <c r="O313" s="1517">
        <v>0</v>
      </c>
      <c r="P313" s="1518">
        <v>35000</v>
      </c>
      <c r="Q313" s="1518"/>
      <c r="R313" s="1522"/>
    </row>
    <row r="314" spans="2:18" ht="15.95" hidden="1" customHeight="1">
      <c r="B314" s="3149">
        <v>18</v>
      </c>
      <c r="C314" s="1523">
        <v>41833</v>
      </c>
      <c r="D314" s="1524" t="s">
        <v>563</v>
      </c>
      <c r="E314" s="1521" t="s">
        <v>263</v>
      </c>
      <c r="F314" s="1521">
        <v>2</v>
      </c>
      <c r="G314" s="1516"/>
      <c r="H314" s="1516">
        <v>0</v>
      </c>
      <c r="I314" s="1517">
        <v>0</v>
      </c>
      <c r="J314" s="1521" t="s">
        <v>258</v>
      </c>
      <c r="K314" s="1518">
        <v>10000</v>
      </c>
      <c r="L314" s="1521"/>
      <c r="M314" s="1517">
        <v>0</v>
      </c>
      <c r="N314" s="1516"/>
      <c r="O314" s="1517">
        <v>0</v>
      </c>
      <c r="P314" s="1518">
        <v>10000</v>
      </c>
      <c r="Q314" s="1518"/>
      <c r="R314" s="1522"/>
    </row>
    <row r="315" spans="2:18" ht="15.95" hidden="1" customHeight="1">
      <c r="B315" s="3149"/>
      <c r="C315" s="1523">
        <v>41833</v>
      </c>
      <c r="D315" s="1524" t="s">
        <v>548</v>
      </c>
      <c r="E315" s="1521" t="s">
        <v>426</v>
      </c>
      <c r="F315" s="1521">
        <v>16</v>
      </c>
      <c r="G315" s="1516"/>
      <c r="H315" s="1516">
        <v>0</v>
      </c>
      <c r="I315" s="1517">
        <v>0</v>
      </c>
      <c r="J315" s="1521" t="s">
        <v>127</v>
      </c>
      <c r="K315" s="1518">
        <v>35000</v>
      </c>
      <c r="L315" s="1521">
        <v>4</v>
      </c>
      <c r="M315" s="1517">
        <v>40000</v>
      </c>
      <c r="N315" s="1516"/>
      <c r="O315" s="1517">
        <v>0</v>
      </c>
      <c r="P315" s="1518">
        <v>75000</v>
      </c>
      <c r="Q315" s="1518"/>
      <c r="R315" s="1522"/>
    </row>
    <row r="316" spans="2:18" ht="15.95" hidden="1" customHeight="1">
      <c r="B316" s="3149">
        <v>19</v>
      </c>
      <c r="C316" s="1515">
        <v>41834</v>
      </c>
      <c r="D316" s="1524" t="s">
        <v>563</v>
      </c>
      <c r="E316" s="1521" t="s">
        <v>263</v>
      </c>
      <c r="F316" s="1521">
        <v>1</v>
      </c>
      <c r="G316" s="1516"/>
      <c r="H316" s="1516">
        <v>0</v>
      </c>
      <c r="I316" s="1517">
        <v>0</v>
      </c>
      <c r="J316" s="1521" t="s">
        <v>258</v>
      </c>
      <c r="K316" s="1518">
        <v>5000</v>
      </c>
      <c r="L316" s="1521"/>
      <c r="M316" s="1517">
        <v>0</v>
      </c>
      <c r="N316" s="1516"/>
      <c r="O316" s="1517">
        <v>0</v>
      </c>
      <c r="P316" s="1518">
        <v>5000</v>
      </c>
      <c r="Q316" s="1518"/>
      <c r="R316" s="1522"/>
    </row>
    <row r="317" spans="2:18" ht="15.95" hidden="1" customHeight="1">
      <c r="B317" s="3149"/>
      <c r="C317" s="1515">
        <v>41834</v>
      </c>
      <c r="D317" s="1524" t="s">
        <v>548</v>
      </c>
      <c r="E317" s="1521" t="s">
        <v>426</v>
      </c>
      <c r="F317" s="1521">
        <v>14</v>
      </c>
      <c r="G317" s="1516"/>
      <c r="H317" s="1516">
        <v>0</v>
      </c>
      <c r="I317" s="1517">
        <v>0</v>
      </c>
      <c r="J317" s="1521" t="s">
        <v>127</v>
      </c>
      <c r="K317" s="1518">
        <v>35000</v>
      </c>
      <c r="L317" s="1521"/>
      <c r="M317" s="1517">
        <v>0</v>
      </c>
      <c r="N317" s="1516"/>
      <c r="O317" s="1517">
        <v>0</v>
      </c>
      <c r="P317" s="1518">
        <v>35000</v>
      </c>
      <c r="Q317" s="1518"/>
      <c r="R317" s="1522"/>
    </row>
    <row r="318" spans="2:18" ht="15.95" hidden="1" customHeight="1">
      <c r="B318" s="3149">
        <v>20</v>
      </c>
      <c r="C318" s="1515">
        <v>41835</v>
      </c>
      <c r="D318" s="1524" t="s">
        <v>563</v>
      </c>
      <c r="E318" s="1521" t="s">
        <v>263</v>
      </c>
      <c r="F318" s="1521">
        <v>1</v>
      </c>
      <c r="G318" s="1516"/>
      <c r="H318" s="1516">
        <v>0</v>
      </c>
      <c r="I318" s="1517">
        <v>0</v>
      </c>
      <c r="J318" s="1521" t="s">
        <v>258</v>
      </c>
      <c r="K318" s="1518">
        <v>5000</v>
      </c>
      <c r="L318" s="1521"/>
      <c r="M318" s="1517">
        <v>0</v>
      </c>
      <c r="N318" s="1516"/>
      <c r="O318" s="1517">
        <v>0</v>
      </c>
      <c r="P318" s="1518">
        <v>5000</v>
      </c>
      <c r="Q318" s="1518"/>
      <c r="R318" s="1522"/>
    </row>
    <row r="319" spans="2:18" ht="15.95" hidden="1" customHeight="1">
      <c r="B319" s="3149"/>
      <c r="C319" s="1515">
        <v>41835</v>
      </c>
      <c r="D319" s="1524" t="s">
        <v>548</v>
      </c>
      <c r="E319" s="1521" t="s">
        <v>426</v>
      </c>
      <c r="F319" s="1521">
        <v>14</v>
      </c>
      <c r="G319" s="1516"/>
      <c r="H319" s="1516">
        <v>0</v>
      </c>
      <c r="I319" s="1517">
        <v>0</v>
      </c>
      <c r="J319" s="1521" t="s">
        <v>127</v>
      </c>
      <c r="K319" s="1518">
        <v>35000</v>
      </c>
      <c r="L319" s="1521"/>
      <c r="M319" s="1517">
        <v>0</v>
      </c>
      <c r="N319" s="1516"/>
      <c r="O319" s="1517">
        <v>0</v>
      </c>
      <c r="P319" s="1518">
        <v>35000</v>
      </c>
      <c r="Q319" s="1518"/>
      <c r="R319" s="1522"/>
    </row>
    <row r="320" spans="2:18" ht="15.95" hidden="1" customHeight="1">
      <c r="B320" s="1519">
        <v>21</v>
      </c>
      <c r="C320" s="1515">
        <v>41836</v>
      </c>
      <c r="D320" s="1524" t="s">
        <v>548</v>
      </c>
      <c r="E320" s="1521" t="s">
        <v>426</v>
      </c>
      <c r="F320" s="1521">
        <v>8</v>
      </c>
      <c r="G320" s="1516"/>
      <c r="H320" s="1516">
        <v>0</v>
      </c>
      <c r="I320" s="1517">
        <v>0</v>
      </c>
      <c r="J320" s="1521" t="s">
        <v>127</v>
      </c>
      <c r="K320" s="1518">
        <v>25000</v>
      </c>
      <c r="L320" s="1521"/>
      <c r="M320" s="1517">
        <v>0</v>
      </c>
      <c r="N320" s="1516"/>
      <c r="O320" s="1517">
        <v>0</v>
      </c>
      <c r="P320" s="1518">
        <v>25000</v>
      </c>
      <c r="Q320" s="1518"/>
      <c r="R320" s="1522"/>
    </row>
    <row r="321" spans="2:18" ht="15.95" hidden="1" customHeight="1">
      <c r="B321" s="1519">
        <v>22</v>
      </c>
      <c r="C321" s="1515">
        <v>41837</v>
      </c>
      <c r="D321" s="1524" t="s">
        <v>548</v>
      </c>
      <c r="E321" s="1521" t="s">
        <v>426</v>
      </c>
      <c r="F321" s="1521">
        <v>4</v>
      </c>
      <c r="G321" s="1516"/>
      <c r="H321" s="1516">
        <v>0</v>
      </c>
      <c r="I321" s="1517">
        <v>0</v>
      </c>
      <c r="J321" s="1521" t="s">
        <v>127</v>
      </c>
      <c r="K321" s="1518">
        <v>20000</v>
      </c>
      <c r="L321" s="1521"/>
      <c r="M321" s="1517">
        <v>0</v>
      </c>
      <c r="N321" s="1516"/>
      <c r="O321" s="1517">
        <v>0</v>
      </c>
      <c r="P321" s="1518">
        <v>20000</v>
      </c>
      <c r="Q321" s="1518"/>
      <c r="R321" s="1522"/>
    </row>
    <row r="322" spans="2:18" ht="15.95" hidden="1" customHeight="1">
      <c r="B322" s="1519">
        <v>23</v>
      </c>
      <c r="C322" s="1515">
        <v>41838</v>
      </c>
      <c r="D322" s="1791" t="s">
        <v>843</v>
      </c>
      <c r="E322" s="1525" t="s">
        <v>263</v>
      </c>
      <c r="F322" s="1521"/>
      <c r="G322" s="1516"/>
      <c r="H322" s="1516">
        <v>0</v>
      </c>
      <c r="I322" s="1517">
        <v>0</v>
      </c>
      <c r="J322" s="1521"/>
      <c r="K322" s="1518"/>
      <c r="L322" s="1521"/>
      <c r="M322" s="1517">
        <v>0</v>
      </c>
      <c r="N322" s="1516"/>
      <c r="O322" s="1517">
        <v>0</v>
      </c>
      <c r="P322" s="1518">
        <v>0</v>
      </c>
      <c r="Q322" s="1518"/>
      <c r="R322" s="1522"/>
    </row>
    <row r="323" spans="2:18" ht="15.95" hidden="1" customHeight="1">
      <c r="B323" s="1519">
        <v>24</v>
      </c>
      <c r="C323" s="1515">
        <v>41839</v>
      </c>
      <c r="D323" s="1791" t="s">
        <v>843</v>
      </c>
      <c r="E323" s="1525" t="s">
        <v>263</v>
      </c>
      <c r="F323" s="1521"/>
      <c r="G323" s="1516"/>
      <c r="H323" s="1516">
        <v>0</v>
      </c>
      <c r="I323" s="1517">
        <v>0</v>
      </c>
      <c r="J323" s="1521"/>
      <c r="K323" s="1518"/>
      <c r="L323" s="1521"/>
      <c r="M323" s="1517">
        <v>0</v>
      </c>
      <c r="N323" s="1516"/>
      <c r="O323" s="1517">
        <v>0</v>
      </c>
      <c r="P323" s="1518">
        <v>0</v>
      </c>
      <c r="Q323" s="1518"/>
      <c r="R323" s="1522"/>
    </row>
    <row r="324" spans="2:18" ht="15.95" hidden="1" customHeight="1">
      <c r="B324" s="1519">
        <v>25</v>
      </c>
      <c r="C324" s="1523">
        <v>41840</v>
      </c>
      <c r="D324" s="1791" t="s">
        <v>843</v>
      </c>
      <c r="E324" s="1525" t="s">
        <v>263</v>
      </c>
      <c r="F324" s="1521"/>
      <c r="G324" s="1516"/>
      <c r="H324" s="1516">
        <v>0</v>
      </c>
      <c r="I324" s="1517">
        <v>0</v>
      </c>
      <c r="J324" s="1521"/>
      <c r="K324" s="1518"/>
      <c r="L324" s="1521"/>
      <c r="M324" s="1517">
        <v>0</v>
      </c>
      <c r="N324" s="1516"/>
      <c r="O324" s="1517">
        <v>0</v>
      </c>
      <c r="P324" s="1518">
        <v>0</v>
      </c>
      <c r="Q324" s="1518"/>
      <c r="R324" s="1522"/>
    </row>
    <row r="325" spans="2:18" ht="15.95" hidden="1" customHeight="1">
      <c r="B325" s="1519">
        <v>26</v>
      </c>
      <c r="C325" s="1515">
        <v>41841</v>
      </c>
      <c r="D325" s="1524" t="s">
        <v>563</v>
      </c>
      <c r="E325" s="1521" t="s">
        <v>263</v>
      </c>
      <c r="F325" s="1521">
        <v>1</v>
      </c>
      <c r="G325" s="1516"/>
      <c r="H325" s="1516">
        <v>0</v>
      </c>
      <c r="I325" s="1517">
        <v>0</v>
      </c>
      <c r="J325" s="1521" t="s">
        <v>258</v>
      </c>
      <c r="K325" s="1518">
        <v>5000</v>
      </c>
      <c r="L325" s="1521"/>
      <c r="M325" s="1517">
        <v>0</v>
      </c>
      <c r="N325" s="1516"/>
      <c r="O325" s="1517">
        <v>0</v>
      </c>
      <c r="P325" s="1518">
        <v>5000</v>
      </c>
      <c r="Q325" s="1518"/>
      <c r="R325" s="1522"/>
    </row>
    <row r="326" spans="2:18" ht="15.95" hidden="1" customHeight="1">
      <c r="B326" s="1519">
        <v>27</v>
      </c>
      <c r="C326" s="1515">
        <v>41842</v>
      </c>
      <c r="D326" s="1524" t="s">
        <v>563</v>
      </c>
      <c r="E326" s="1521" t="s">
        <v>263</v>
      </c>
      <c r="F326" s="1521">
        <v>1</v>
      </c>
      <c r="G326" s="1516"/>
      <c r="H326" s="1516">
        <v>0</v>
      </c>
      <c r="I326" s="1517">
        <v>0</v>
      </c>
      <c r="J326" s="1521" t="s">
        <v>258</v>
      </c>
      <c r="K326" s="1518">
        <v>5000</v>
      </c>
      <c r="L326" s="1521"/>
      <c r="M326" s="1517">
        <v>0</v>
      </c>
      <c r="N326" s="1516"/>
      <c r="O326" s="1517">
        <v>0</v>
      </c>
      <c r="P326" s="1518">
        <v>5000</v>
      </c>
      <c r="Q326" s="1518"/>
      <c r="R326" s="1522"/>
    </row>
    <row r="327" spans="2:18" ht="15.95" hidden="1" customHeight="1">
      <c r="B327" s="1519">
        <v>28</v>
      </c>
      <c r="C327" s="1515">
        <v>41843</v>
      </c>
      <c r="D327" s="1524" t="s">
        <v>563</v>
      </c>
      <c r="E327" s="1521" t="s">
        <v>263</v>
      </c>
      <c r="F327" s="1521">
        <v>1</v>
      </c>
      <c r="G327" s="1516"/>
      <c r="H327" s="1516">
        <v>0</v>
      </c>
      <c r="I327" s="1517">
        <v>0</v>
      </c>
      <c r="J327" s="1521" t="s">
        <v>258</v>
      </c>
      <c r="K327" s="1518">
        <v>5000</v>
      </c>
      <c r="L327" s="1521"/>
      <c r="M327" s="1517">
        <v>0</v>
      </c>
      <c r="N327" s="1516"/>
      <c r="O327" s="1517">
        <v>0</v>
      </c>
      <c r="P327" s="1518">
        <v>5000</v>
      </c>
      <c r="Q327" s="1518"/>
      <c r="R327" s="1522"/>
    </row>
    <row r="328" spans="2:18" ht="15.95" hidden="1" customHeight="1">
      <c r="B328" s="1519">
        <v>29</v>
      </c>
      <c r="C328" s="1515">
        <v>41844</v>
      </c>
      <c r="D328" s="1791" t="s">
        <v>843</v>
      </c>
      <c r="E328" s="1525" t="s">
        <v>263</v>
      </c>
      <c r="F328" s="1521"/>
      <c r="G328" s="1516"/>
      <c r="H328" s="1516">
        <v>0</v>
      </c>
      <c r="I328" s="1517">
        <v>0</v>
      </c>
      <c r="J328" s="1521"/>
      <c r="K328" s="1518"/>
      <c r="L328" s="1521"/>
      <c r="M328" s="1517">
        <v>0</v>
      </c>
      <c r="N328" s="1516"/>
      <c r="O328" s="1517">
        <v>0</v>
      </c>
      <c r="P328" s="1518">
        <v>0</v>
      </c>
      <c r="Q328" s="1518"/>
      <c r="R328" s="1522"/>
    </row>
    <row r="329" spans="2:18" ht="15.95" hidden="1" customHeight="1" thickBot="1">
      <c r="B329" s="1526">
        <v>30</v>
      </c>
      <c r="C329" s="1527">
        <v>41845</v>
      </c>
      <c r="D329" s="1792" t="s">
        <v>843</v>
      </c>
      <c r="E329" s="1528" t="s">
        <v>263</v>
      </c>
      <c r="F329" s="1529"/>
      <c r="G329" s="1530"/>
      <c r="H329" s="1530">
        <v>0</v>
      </c>
      <c r="I329" s="1531">
        <v>0</v>
      </c>
      <c r="J329" s="1529"/>
      <c r="K329" s="1532"/>
      <c r="L329" s="1529"/>
      <c r="M329" s="1531">
        <v>0</v>
      </c>
      <c r="N329" s="1530"/>
      <c r="O329" s="1531">
        <v>0</v>
      </c>
      <c r="P329" s="1532">
        <v>0</v>
      </c>
      <c r="Q329" s="1532"/>
      <c r="R329" s="1533"/>
    </row>
    <row r="330" spans="2:18" ht="15.95" hidden="1" customHeight="1">
      <c r="B330" s="1930">
        <v>1</v>
      </c>
      <c r="C330" s="1931">
        <v>41846</v>
      </c>
      <c r="D330" s="1520" t="s">
        <v>862</v>
      </c>
      <c r="E330" s="1510"/>
      <c r="F330" s="1510"/>
      <c r="G330" s="1511"/>
      <c r="H330" s="1511">
        <f>F330*G330</f>
        <v>0</v>
      </c>
      <c r="I330" s="1512">
        <f>H330*500</f>
        <v>0</v>
      </c>
      <c r="J330" s="1510"/>
      <c r="K330" s="1513"/>
      <c r="L330" s="1510"/>
      <c r="M330" s="1512">
        <f>L330*10000</f>
        <v>0</v>
      </c>
      <c r="N330" s="1511"/>
      <c r="O330" s="1512">
        <f>N330*15000</f>
        <v>0</v>
      </c>
      <c r="P330" s="1513">
        <f>I330+K330+M330+O330</f>
        <v>0</v>
      </c>
      <c r="Q330" s="1513"/>
      <c r="R330" s="1514"/>
    </row>
    <row r="331" spans="2:18" ht="15.95" hidden="1" customHeight="1">
      <c r="B331" s="1935">
        <v>2</v>
      </c>
      <c r="C331" s="1936">
        <v>41847</v>
      </c>
      <c r="D331" s="1520" t="s">
        <v>862</v>
      </c>
      <c r="E331" s="1521"/>
      <c r="F331" s="1521"/>
      <c r="G331" s="1516"/>
      <c r="H331" s="1516">
        <f>F331*G331</f>
        <v>0</v>
      </c>
      <c r="I331" s="1517">
        <f>H331*500</f>
        <v>0</v>
      </c>
      <c r="J331" s="1521"/>
      <c r="K331" s="1518"/>
      <c r="L331" s="1521"/>
      <c r="M331" s="1517">
        <f>L331*10000</f>
        <v>0</v>
      </c>
      <c r="N331" s="1516"/>
      <c r="O331" s="1517">
        <f>N331*15000</f>
        <v>0</v>
      </c>
      <c r="P331" s="1518">
        <f>I331+K331+M331+O331</f>
        <v>0</v>
      </c>
      <c r="Q331" s="1518"/>
      <c r="R331" s="1522"/>
    </row>
    <row r="332" spans="2:18" ht="15.95" hidden="1" customHeight="1">
      <c r="B332" s="1935">
        <v>3</v>
      </c>
      <c r="C332" s="1938">
        <v>41848</v>
      </c>
      <c r="D332" s="1520" t="s">
        <v>862</v>
      </c>
      <c r="E332" s="1521"/>
      <c r="F332" s="1521"/>
      <c r="G332" s="1516"/>
      <c r="H332" s="1516">
        <f t="shared" ref="H332:H369" si="41">F332*G332</f>
        <v>0</v>
      </c>
      <c r="I332" s="1517">
        <f t="shared" ref="I332:I369" si="42">H332*500</f>
        <v>0</v>
      </c>
      <c r="J332" s="1521"/>
      <c r="K332" s="1518"/>
      <c r="L332" s="1521"/>
      <c r="M332" s="1517">
        <f t="shared" ref="M332:M369" si="43">L332*10000</f>
        <v>0</v>
      </c>
      <c r="N332" s="1516"/>
      <c r="O332" s="1517">
        <f t="shared" ref="O332:O369" si="44">N332*15000</f>
        <v>0</v>
      </c>
      <c r="P332" s="1518">
        <f t="shared" ref="P332:P369" si="45">I332+K332+M332+O332</f>
        <v>0</v>
      </c>
      <c r="Q332" s="1518"/>
      <c r="R332" s="1522"/>
    </row>
    <row r="333" spans="2:18" ht="15.95" hidden="1" customHeight="1">
      <c r="B333" s="1935">
        <v>4</v>
      </c>
      <c r="C333" s="1938">
        <v>41849</v>
      </c>
      <c r="D333" s="1520" t="s">
        <v>862</v>
      </c>
      <c r="E333" s="1521"/>
      <c r="F333" s="1521"/>
      <c r="G333" s="1516"/>
      <c r="H333" s="1516">
        <f t="shared" si="41"/>
        <v>0</v>
      </c>
      <c r="I333" s="1517">
        <f t="shared" si="42"/>
        <v>0</v>
      </c>
      <c r="J333" s="1521"/>
      <c r="K333" s="1518"/>
      <c r="L333" s="1521"/>
      <c r="M333" s="1517">
        <f t="shared" si="43"/>
        <v>0</v>
      </c>
      <c r="N333" s="1516"/>
      <c r="O333" s="1517">
        <f t="shared" si="44"/>
        <v>0</v>
      </c>
      <c r="P333" s="1518">
        <f t="shared" si="45"/>
        <v>0</v>
      </c>
      <c r="Q333" s="1518"/>
      <c r="R333" s="1522"/>
    </row>
    <row r="334" spans="2:18" ht="15.95" hidden="1" customHeight="1">
      <c r="B334" s="1935">
        <v>5</v>
      </c>
      <c r="C334" s="1939">
        <v>41850</v>
      </c>
      <c r="D334" s="1520" t="s">
        <v>862</v>
      </c>
      <c r="E334" s="1521"/>
      <c r="F334" s="1521"/>
      <c r="G334" s="1516"/>
      <c r="H334" s="1516">
        <f t="shared" si="41"/>
        <v>0</v>
      </c>
      <c r="I334" s="1517">
        <f t="shared" si="42"/>
        <v>0</v>
      </c>
      <c r="J334" s="1521"/>
      <c r="K334" s="1518"/>
      <c r="L334" s="1521"/>
      <c r="M334" s="1517">
        <f t="shared" si="43"/>
        <v>0</v>
      </c>
      <c r="N334" s="1516"/>
      <c r="O334" s="1517">
        <f t="shared" si="44"/>
        <v>0</v>
      </c>
      <c r="P334" s="1518">
        <f t="shared" si="45"/>
        <v>0</v>
      </c>
      <c r="Q334" s="1518"/>
      <c r="R334" s="1522"/>
    </row>
    <row r="335" spans="2:18" ht="15.95" hidden="1" customHeight="1">
      <c r="B335" s="1935">
        <v>6</v>
      </c>
      <c r="C335" s="1940">
        <v>41851</v>
      </c>
      <c r="D335" s="1520" t="s">
        <v>862</v>
      </c>
      <c r="E335" s="1525"/>
      <c r="F335" s="1521"/>
      <c r="G335" s="1516"/>
      <c r="H335" s="1516">
        <f t="shared" si="41"/>
        <v>0</v>
      </c>
      <c r="I335" s="1517">
        <f t="shared" si="42"/>
        <v>0</v>
      </c>
      <c r="J335" s="1521"/>
      <c r="K335" s="1518"/>
      <c r="L335" s="1521"/>
      <c r="M335" s="1517">
        <f t="shared" si="43"/>
        <v>0</v>
      </c>
      <c r="N335" s="1516"/>
      <c r="O335" s="1517">
        <f t="shared" si="44"/>
        <v>0</v>
      </c>
      <c r="P335" s="1518">
        <f t="shared" si="45"/>
        <v>0</v>
      </c>
      <c r="Q335" s="1518"/>
      <c r="R335" s="1522"/>
    </row>
    <row r="336" spans="2:18" ht="15.95" hidden="1" customHeight="1">
      <c r="B336" s="1935">
        <v>7</v>
      </c>
      <c r="C336" s="1939">
        <v>41852</v>
      </c>
      <c r="D336" s="1520" t="s">
        <v>862</v>
      </c>
      <c r="E336" s="1525"/>
      <c r="F336" s="1521"/>
      <c r="G336" s="1516"/>
      <c r="H336" s="1516">
        <f t="shared" si="41"/>
        <v>0</v>
      </c>
      <c r="I336" s="1517">
        <f t="shared" si="42"/>
        <v>0</v>
      </c>
      <c r="J336" s="1521"/>
      <c r="K336" s="1518"/>
      <c r="L336" s="1521"/>
      <c r="M336" s="1517">
        <f t="shared" si="43"/>
        <v>0</v>
      </c>
      <c r="N336" s="1516"/>
      <c r="O336" s="1517">
        <f t="shared" si="44"/>
        <v>0</v>
      </c>
      <c r="P336" s="1518">
        <f t="shared" si="45"/>
        <v>0</v>
      </c>
      <c r="Q336" s="1518"/>
      <c r="R336" s="1522"/>
    </row>
    <row r="337" spans="2:18" ht="15.95" hidden="1" customHeight="1">
      <c r="B337" s="1935">
        <v>8</v>
      </c>
      <c r="C337" s="1940">
        <v>41853</v>
      </c>
      <c r="D337" s="1520" t="s">
        <v>862</v>
      </c>
      <c r="E337" s="1525"/>
      <c r="F337" s="1521"/>
      <c r="G337" s="1516"/>
      <c r="H337" s="1516">
        <f t="shared" si="41"/>
        <v>0</v>
      </c>
      <c r="I337" s="1517">
        <f t="shared" si="42"/>
        <v>0</v>
      </c>
      <c r="J337" s="1521"/>
      <c r="K337" s="1518"/>
      <c r="L337" s="1521"/>
      <c r="M337" s="1517">
        <f t="shared" si="43"/>
        <v>0</v>
      </c>
      <c r="N337" s="1516"/>
      <c r="O337" s="1517">
        <f t="shared" si="44"/>
        <v>0</v>
      </c>
      <c r="P337" s="1518">
        <f t="shared" si="45"/>
        <v>0</v>
      </c>
      <c r="Q337" s="1518"/>
      <c r="R337" s="1522"/>
    </row>
    <row r="338" spans="2:18" ht="15.95" hidden="1" customHeight="1">
      <c r="B338" s="1935">
        <v>9</v>
      </c>
      <c r="C338" s="1936">
        <v>41854</v>
      </c>
      <c r="D338" s="1520" t="s">
        <v>862</v>
      </c>
      <c r="E338" s="1521"/>
      <c r="F338" s="1521"/>
      <c r="G338" s="1516"/>
      <c r="H338" s="1516">
        <f t="shared" si="41"/>
        <v>0</v>
      </c>
      <c r="I338" s="1517">
        <f t="shared" si="42"/>
        <v>0</v>
      </c>
      <c r="J338" s="1521"/>
      <c r="K338" s="1518"/>
      <c r="L338" s="1521"/>
      <c r="M338" s="1517">
        <f t="shared" si="43"/>
        <v>0</v>
      </c>
      <c r="N338" s="1516"/>
      <c r="O338" s="1517">
        <f t="shared" si="44"/>
        <v>0</v>
      </c>
      <c r="P338" s="1518">
        <f t="shared" si="45"/>
        <v>0</v>
      </c>
      <c r="Q338" s="1518"/>
      <c r="R338" s="1522"/>
    </row>
    <row r="339" spans="2:18" ht="15.95" hidden="1" customHeight="1">
      <c r="B339" s="1935">
        <v>10</v>
      </c>
      <c r="C339" s="1940">
        <v>41855</v>
      </c>
      <c r="D339" s="1520" t="s">
        <v>862</v>
      </c>
      <c r="E339" s="1521"/>
      <c r="F339" s="1521"/>
      <c r="G339" s="1516"/>
      <c r="H339" s="1516">
        <f t="shared" si="41"/>
        <v>0</v>
      </c>
      <c r="I339" s="1517">
        <f t="shared" si="42"/>
        <v>0</v>
      </c>
      <c r="J339" s="1521"/>
      <c r="K339" s="1518"/>
      <c r="L339" s="1521"/>
      <c r="M339" s="1517">
        <f t="shared" si="43"/>
        <v>0</v>
      </c>
      <c r="N339" s="1516"/>
      <c r="O339" s="1517">
        <f t="shared" si="44"/>
        <v>0</v>
      </c>
      <c r="P339" s="1518">
        <f t="shared" si="45"/>
        <v>0</v>
      </c>
      <c r="Q339" s="1518"/>
      <c r="R339" s="1522"/>
    </row>
    <row r="340" spans="2:18" ht="15.95" hidden="1" customHeight="1">
      <c r="B340" s="1935">
        <v>11</v>
      </c>
      <c r="C340" s="1939">
        <v>41856</v>
      </c>
      <c r="D340" s="1524" t="s">
        <v>546</v>
      </c>
      <c r="E340" s="1521" t="s">
        <v>426</v>
      </c>
      <c r="F340" s="1521">
        <v>6</v>
      </c>
      <c r="G340" s="1516"/>
      <c r="H340" s="1516">
        <f t="shared" si="41"/>
        <v>0</v>
      </c>
      <c r="I340" s="1517">
        <f t="shared" si="42"/>
        <v>0</v>
      </c>
      <c r="J340" s="1521" t="s">
        <v>127</v>
      </c>
      <c r="K340" s="1518">
        <v>25000</v>
      </c>
      <c r="L340" s="1521"/>
      <c r="M340" s="1517">
        <f t="shared" si="43"/>
        <v>0</v>
      </c>
      <c r="N340" s="1516"/>
      <c r="O340" s="1517">
        <f t="shared" si="44"/>
        <v>0</v>
      </c>
      <c r="P340" s="1518">
        <f t="shared" si="45"/>
        <v>25000</v>
      </c>
      <c r="Q340" s="1518"/>
      <c r="R340" s="1522"/>
    </row>
    <row r="341" spans="2:18" ht="15.95" hidden="1" customHeight="1">
      <c r="B341" s="1935">
        <v>12</v>
      </c>
      <c r="C341" s="1940">
        <v>41857</v>
      </c>
      <c r="D341" s="1524" t="s">
        <v>546</v>
      </c>
      <c r="E341" s="1521" t="s">
        <v>426</v>
      </c>
      <c r="F341" s="1521">
        <v>7</v>
      </c>
      <c r="G341" s="1516"/>
      <c r="H341" s="1516">
        <f t="shared" si="41"/>
        <v>0</v>
      </c>
      <c r="I341" s="1517">
        <f t="shared" si="42"/>
        <v>0</v>
      </c>
      <c r="J341" s="1521" t="s">
        <v>127</v>
      </c>
      <c r="K341" s="1518">
        <v>25000</v>
      </c>
      <c r="L341" s="1521"/>
      <c r="M341" s="1517">
        <f t="shared" si="43"/>
        <v>0</v>
      </c>
      <c r="N341" s="1516"/>
      <c r="O341" s="1517">
        <f t="shared" si="44"/>
        <v>0</v>
      </c>
      <c r="P341" s="1518">
        <f t="shared" si="45"/>
        <v>25000</v>
      </c>
      <c r="Q341" s="1518"/>
      <c r="R341" s="1522"/>
    </row>
    <row r="342" spans="2:18" ht="15.95" hidden="1" customHeight="1">
      <c r="B342" s="1935">
        <v>13</v>
      </c>
      <c r="C342" s="1939">
        <v>41858</v>
      </c>
      <c r="D342" s="1524" t="s">
        <v>546</v>
      </c>
      <c r="E342" s="1521" t="s">
        <v>426</v>
      </c>
      <c r="F342" s="1521">
        <v>4</v>
      </c>
      <c r="G342" s="1516"/>
      <c r="H342" s="1516">
        <f t="shared" si="41"/>
        <v>0</v>
      </c>
      <c r="I342" s="1517">
        <f t="shared" si="42"/>
        <v>0</v>
      </c>
      <c r="J342" s="1521" t="s">
        <v>127</v>
      </c>
      <c r="K342" s="1518">
        <v>20000</v>
      </c>
      <c r="L342" s="1521"/>
      <c r="M342" s="1517">
        <f t="shared" si="43"/>
        <v>0</v>
      </c>
      <c r="N342" s="1516"/>
      <c r="O342" s="1517">
        <f t="shared" si="44"/>
        <v>0</v>
      </c>
      <c r="P342" s="1518">
        <f t="shared" si="45"/>
        <v>20000</v>
      </c>
      <c r="Q342" s="1518"/>
      <c r="R342" s="1522"/>
    </row>
    <row r="343" spans="2:18" ht="15.95" hidden="1" customHeight="1">
      <c r="B343" s="3094">
        <v>14</v>
      </c>
      <c r="C343" s="1940">
        <v>41859</v>
      </c>
      <c r="D343" s="1524" t="s">
        <v>546</v>
      </c>
      <c r="E343" s="1521" t="s">
        <v>426</v>
      </c>
      <c r="F343" s="1521">
        <v>2</v>
      </c>
      <c r="G343" s="2045"/>
      <c r="H343" s="1516">
        <f t="shared" si="41"/>
        <v>0</v>
      </c>
      <c r="I343" s="1517">
        <f t="shared" si="42"/>
        <v>0</v>
      </c>
      <c r="J343" s="1521" t="s">
        <v>127</v>
      </c>
      <c r="K343" s="1518">
        <v>20000</v>
      </c>
      <c r="L343" s="2045"/>
      <c r="M343" s="1517">
        <f t="shared" si="43"/>
        <v>0</v>
      </c>
      <c r="N343" s="2045"/>
      <c r="O343" s="1517">
        <f t="shared" si="44"/>
        <v>0</v>
      </c>
      <c r="P343" s="1518">
        <f t="shared" si="45"/>
        <v>20000</v>
      </c>
      <c r="Q343" s="2045"/>
      <c r="R343" s="2046"/>
    </row>
    <row r="344" spans="2:18" ht="15.95" hidden="1" customHeight="1">
      <c r="B344" s="3096"/>
      <c r="C344" s="1940">
        <v>41859</v>
      </c>
      <c r="D344" s="2045" t="s">
        <v>563</v>
      </c>
      <c r="E344" s="2045" t="s">
        <v>263</v>
      </c>
      <c r="F344" s="1521">
        <v>1</v>
      </c>
      <c r="G344" s="2045"/>
      <c r="H344" s="1516">
        <f t="shared" si="41"/>
        <v>0</v>
      </c>
      <c r="I344" s="1517">
        <f t="shared" si="42"/>
        <v>0</v>
      </c>
      <c r="J344" s="1521" t="s">
        <v>258</v>
      </c>
      <c r="K344" s="1518">
        <f>F344*5000</f>
        <v>5000</v>
      </c>
      <c r="L344" s="2045"/>
      <c r="M344" s="1517">
        <f t="shared" si="43"/>
        <v>0</v>
      </c>
      <c r="N344" s="2045"/>
      <c r="O344" s="1517">
        <f t="shared" si="44"/>
        <v>0</v>
      </c>
      <c r="P344" s="1518">
        <f t="shared" si="45"/>
        <v>5000</v>
      </c>
      <c r="Q344" s="2045"/>
      <c r="R344" s="2046"/>
    </row>
    <row r="345" spans="2:18" ht="15.95" hidden="1" customHeight="1">
      <c r="B345" s="3094">
        <v>15</v>
      </c>
      <c r="C345" s="1939">
        <v>41860</v>
      </c>
      <c r="D345" s="1524" t="s">
        <v>546</v>
      </c>
      <c r="E345" s="1521" t="s">
        <v>426</v>
      </c>
      <c r="F345" s="1521">
        <v>4</v>
      </c>
      <c r="G345" s="2045"/>
      <c r="H345" s="1516">
        <f t="shared" si="41"/>
        <v>0</v>
      </c>
      <c r="I345" s="1517">
        <f t="shared" si="42"/>
        <v>0</v>
      </c>
      <c r="J345" s="3143" t="s">
        <v>127</v>
      </c>
      <c r="K345" s="3145">
        <v>35000</v>
      </c>
      <c r="L345" s="2045"/>
      <c r="M345" s="1517">
        <f t="shared" si="43"/>
        <v>0</v>
      </c>
      <c r="N345" s="2045"/>
      <c r="O345" s="1517">
        <f t="shared" si="44"/>
        <v>0</v>
      </c>
      <c r="P345" s="1518">
        <f t="shared" si="45"/>
        <v>35000</v>
      </c>
      <c r="Q345" s="2045"/>
      <c r="R345" s="2046"/>
    </row>
    <row r="346" spans="2:18" ht="15.95" hidden="1" customHeight="1">
      <c r="B346" s="3096"/>
      <c r="C346" s="1939">
        <v>41860</v>
      </c>
      <c r="D346" s="1524" t="s">
        <v>597</v>
      </c>
      <c r="E346" s="1521" t="s">
        <v>426</v>
      </c>
      <c r="F346" s="1521">
        <v>9</v>
      </c>
      <c r="G346" s="2045"/>
      <c r="H346" s="1516">
        <f t="shared" si="41"/>
        <v>0</v>
      </c>
      <c r="I346" s="1517">
        <f t="shared" si="42"/>
        <v>0</v>
      </c>
      <c r="J346" s="3144"/>
      <c r="K346" s="3146"/>
      <c r="L346" s="2045"/>
      <c r="M346" s="1517">
        <f t="shared" si="43"/>
        <v>0</v>
      </c>
      <c r="N346" s="2045"/>
      <c r="O346" s="1517">
        <f t="shared" si="44"/>
        <v>0</v>
      </c>
      <c r="P346" s="1518">
        <f t="shared" si="45"/>
        <v>0</v>
      </c>
      <c r="Q346" s="2045"/>
      <c r="R346" s="2046"/>
    </row>
    <row r="347" spans="2:18" ht="15.95" hidden="1" customHeight="1">
      <c r="B347" s="3094">
        <v>16</v>
      </c>
      <c r="C347" s="1936">
        <v>41861</v>
      </c>
      <c r="D347" s="1524" t="s">
        <v>597</v>
      </c>
      <c r="E347" s="1521" t="s">
        <v>426</v>
      </c>
      <c r="F347" s="1521">
        <v>1</v>
      </c>
      <c r="G347" s="2045"/>
      <c r="H347" s="1516">
        <f t="shared" si="41"/>
        <v>0</v>
      </c>
      <c r="I347" s="1517">
        <f t="shared" si="42"/>
        <v>0</v>
      </c>
      <c r="J347" s="3143" t="s">
        <v>127</v>
      </c>
      <c r="K347" s="3145">
        <v>25000</v>
      </c>
      <c r="L347" s="2045"/>
      <c r="M347" s="1517">
        <f t="shared" si="43"/>
        <v>0</v>
      </c>
      <c r="N347" s="2045"/>
      <c r="O347" s="1517">
        <f t="shared" si="44"/>
        <v>0</v>
      </c>
      <c r="P347" s="1518">
        <f t="shared" si="45"/>
        <v>25000</v>
      </c>
      <c r="Q347" s="2045"/>
      <c r="R347" s="2046"/>
    </row>
    <row r="348" spans="2:18" ht="15.95" hidden="1" customHeight="1">
      <c r="B348" s="3095"/>
      <c r="C348" s="1936">
        <v>41861</v>
      </c>
      <c r="D348" s="1524" t="s">
        <v>950</v>
      </c>
      <c r="E348" s="1521" t="s">
        <v>426</v>
      </c>
      <c r="F348" s="1521">
        <v>1</v>
      </c>
      <c r="G348" s="2045"/>
      <c r="H348" s="1516">
        <f t="shared" si="41"/>
        <v>0</v>
      </c>
      <c r="I348" s="1517">
        <f t="shared" si="42"/>
        <v>0</v>
      </c>
      <c r="J348" s="3147"/>
      <c r="K348" s="3148"/>
      <c r="L348" s="2045"/>
      <c r="M348" s="1517">
        <f t="shared" si="43"/>
        <v>0</v>
      </c>
      <c r="N348" s="2045"/>
      <c r="O348" s="1517">
        <f t="shared" si="44"/>
        <v>0</v>
      </c>
      <c r="P348" s="1518">
        <f t="shared" si="45"/>
        <v>0</v>
      </c>
      <c r="Q348" s="2045"/>
      <c r="R348" s="2046"/>
    </row>
    <row r="349" spans="2:18" ht="15.95" hidden="1" customHeight="1">
      <c r="B349" s="3095"/>
      <c r="C349" s="1936">
        <v>41861</v>
      </c>
      <c r="D349" s="1524" t="s">
        <v>546</v>
      </c>
      <c r="E349" s="1521" t="s">
        <v>426</v>
      </c>
      <c r="F349" s="1521">
        <v>4</v>
      </c>
      <c r="G349" s="2045"/>
      <c r="H349" s="1516">
        <f t="shared" si="41"/>
        <v>0</v>
      </c>
      <c r="I349" s="1517">
        <f t="shared" si="42"/>
        <v>0</v>
      </c>
      <c r="J349" s="3144"/>
      <c r="K349" s="3146"/>
      <c r="L349" s="2045"/>
      <c r="M349" s="1517">
        <f t="shared" si="43"/>
        <v>0</v>
      </c>
      <c r="N349" s="2045"/>
      <c r="O349" s="1517">
        <f t="shared" si="44"/>
        <v>0</v>
      </c>
      <c r="P349" s="1518">
        <f t="shared" si="45"/>
        <v>0</v>
      </c>
      <c r="Q349" s="2045"/>
      <c r="R349" s="2046"/>
    </row>
    <row r="350" spans="2:18" ht="15.95" hidden="1" customHeight="1">
      <c r="B350" s="3096"/>
      <c r="C350" s="1936">
        <v>41861</v>
      </c>
      <c r="D350" s="2045" t="s">
        <v>563</v>
      </c>
      <c r="E350" s="2045" t="s">
        <v>263</v>
      </c>
      <c r="F350" s="1521">
        <v>1</v>
      </c>
      <c r="G350" s="2045"/>
      <c r="H350" s="1516">
        <f t="shared" si="41"/>
        <v>0</v>
      </c>
      <c r="I350" s="1517">
        <f t="shared" si="42"/>
        <v>0</v>
      </c>
      <c r="J350" s="1521" t="s">
        <v>258</v>
      </c>
      <c r="K350" s="1518">
        <f>F350*5000</f>
        <v>5000</v>
      </c>
      <c r="L350" s="1521">
        <v>4</v>
      </c>
      <c r="M350" s="1517">
        <f t="shared" si="43"/>
        <v>40000</v>
      </c>
      <c r="N350" s="2045"/>
      <c r="O350" s="1517">
        <f t="shared" si="44"/>
        <v>0</v>
      </c>
      <c r="P350" s="1518">
        <f t="shared" si="45"/>
        <v>45000</v>
      </c>
      <c r="Q350" s="2045"/>
      <c r="R350" s="2046"/>
    </row>
    <row r="351" spans="2:18" ht="15.95" hidden="1" customHeight="1">
      <c r="B351" s="1935">
        <v>17</v>
      </c>
      <c r="C351" s="1939">
        <v>41862</v>
      </c>
      <c r="D351" s="1524" t="s">
        <v>546</v>
      </c>
      <c r="E351" s="1521" t="s">
        <v>426</v>
      </c>
      <c r="F351" s="1521">
        <v>7</v>
      </c>
      <c r="G351" s="2045"/>
      <c r="H351" s="1516">
        <f t="shared" si="41"/>
        <v>0</v>
      </c>
      <c r="I351" s="1517">
        <f t="shared" si="42"/>
        <v>0</v>
      </c>
      <c r="J351" s="1521" t="s">
        <v>127</v>
      </c>
      <c r="K351" s="1518">
        <v>25000</v>
      </c>
      <c r="L351" s="2045"/>
      <c r="M351" s="1517">
        <f t="shared" si="43"/>
        <v>0</v>
      </c>
      <c r="N351" s="2045"/>
      <c r="O351" s="1517">
        <f t="shared" si="44"/>
        <v>0</v>
      </c>
      <c r="P351" s="1518">
        <f t="shared" si="45"/>
        <v>25000</v>
      </c>
      <c r="Q351" s="2045"/>
      <c r="R351" s="2046"/>
    </row>
    <row r="352" spans="2:18" ht="15.95" hidden="1" customHeight="1">
      <c r="B352" s="1935">
        <v>18</v>
      </c>
      <c r="C352" s="1940">
        <v>41863</v>
      </c>
      <c r="D352" s="1524" t="s">
        <v>546</v>
      </c>
      <c r="E352" s="1521" t="s">
        <v>426</v>
      </c>
      <c r="F352" s="1521">
        <v>3</v>
      </c>
      <c r="G352" s="2045"/>
      <c r="H352" s="1516">
        <f t="shared" si="41"/>
        <v>0</v>
      </c>
      <c r="I352" s="1517">
        <f t="shared" si="42"/>
        <v>0</v>
      </c>
      <c r="J352" s="1521" t="s">
        <v>127</v>
      </c>
      <c r="K352" s="1518">
        <v>20000</v>
      </c>
      <c r="L352" s="2045"/>
      <c r="M352" s="1517">
        <f t="shared" si="43"/>
        <v>0</v>
      </c>
      <c r="N352" s="2045"/>
      <c r="O352" s="1517">
        <f t="shared" si="44"/>
        <v>0</v>
      </c>
      <c r="P352" s="1518">
        <f t="shared" si="45"/>
        <v>20000</v>
      </c>
      <c r="Q352" s="2045"/>
      <c r="R352" s="2046"/>
    </row>
    <row r="353" spans="2:18" ht="15.95" hidden="1" customHeight="1">
      <c r="B353" s="3094">
        <v>19</v>
      </c>
      <c r="C353" s="1939">
        <v>41864</v>
      </c>
      <c r="D353" s="2045" t="s">
        <v>563</v>
      </c>
      <c r="E353" s="2045" t="s">
        <v>263</v>
      </c>
      <c r="F353" s="1521">
        <v>2</v>
      </c>
      <c r="G353" s="2045"/>
      <c r="H353" s="1516">
        <f t="shared" si="41"/>
        <v>0</v>
      </c>
      <c r="I353" s="1517">
        <f t="shared" si="42"/>
        <v>0</v>
      </c>
      <c r="J353" s="1521" t="s">
        <v>258</v>
      </c>
      <c r="K353" s="1518">
        <f>F353*5000</f>
        <v>10000</v>
      </c>
      <c r="L353" s="2045"/>
      <c r="M353" s="1517">
        <f t="shared" si="43"/>
        <v>0</v>
      </c>
      <c r="N353" s="2045"/>
      <c r="O353" s="1517">
        <f t="shared" si="44"/>
        <v>0</v>
      </c>
      <c r="P353" s="1518">
        <f t="shared" si="45"/>
        <v>10000</v>
      </c>
      <c r="Q353" s="2045"/>
      <c r="R353" s="2046"/>
    </row>
    <row r="354" spans="2:18" ht="15.95" hidden="1" customHeight="1">
      <c r="B354" s="3096"/>
      <c r="C354" s="1939">
        <v>41864</v>
      </c>
      <c r="D354" s="1524" t="s">
        <v>546</v>
      </c>
      <c r="E354" s="1521" t="s">
        <v>426</v>
      </c>
      <c r="F354" s="1521">
        <v>11</v>
      </c>
      <c r="G354" s="2045"/>
      <c r="H354" s="1516">
        <f t="shared" si="41"/>
        <v>0</v>
      </c>
      <c r="I354" s="1517">
        <f t="shared" si="42"/>
        <v>0</v>
      </c>
      <c r="J354" s="1521" t="s">
        <v>127</v>
      </c>
      <c r="K354" s="1518">
        <v>35000</v>
      </c>
      <c r="L354" s="2045"/>
      <c r="M354" s="1517">
        <f t="shared" si="43"/>
        <v>0</v>
      </c>
      <c r="N354" s="2045"/>
      <c r="O354" s="1517">
        <f t="shared" si="44"/>
        <v>0</v>
      </c>
      <c r="P354" s="1518">
        <f t="shared" si="45"/>
        <v>35000</v>
      </c>
      <c r="Q354" s="2045"/>
      <c r="R354" s="2046"/>
    </row>
    <row r="355" spans="2:18" ht="15.95" hidden="1" customHeight="1">
      <c r="B355" s="3094">
        <v>20</v>
      </c>
      <c r="C355" s="1940">
        <v>41865</v>
      </c>
      <c r="D355" s="2045" t="s">
        <v>563</v>
      </c>
      <c r="E355" s="2045" t="s">
        <v>263</v>
      </c>
      <c r="F355" s="1521">
        <v>1</v>
      </c>
      <c r="G355" s="2045"/>
      <c r="H355" s="1516">
        <f t="shared" si="41"/>
        <v>0</v>
      </c>
      <c r="I355" s="1517">
        <f t="shared" si="42"/>
        <v>0</v>
      </c>
      <c r="J355" s="1521" t="s">
        <v>258</v>
      </c>
      <c r="K355" s="1518">
        <f>F355*5000</f>
        <v>5000</v>
      </c>
      <c r="L355" s="2045"/>
      <c r="M355" s="1517">
        <f t="shared" si="43"/>
        <v>0</v>
      </c>
      <c r="N355" s="2045"/>
      <c r="O355" s="1517">
        <f t="shared" si="44"/>
        <v>0</v>
      </c>
      <c r="P355" s="1518">
        <f t="shared" si="45"/>
        <v>5000</v>
      </c>
      <c r="Q355" s="2045"/>
      <c r="R355" s="2046"/>
    </row>
    <row r="356" spans="2:18" ht="15.95" hidden="1" customHeight="1">
      <c r="B356" s="3096"/>
      <c r="C356" s="1940">
        <v>41865</v>
      </c>
      <c r="D356" s="1524" t="s">
        <v>546</v>
      </c>
      <c r="E356" s="1521" t="s">
        <v>426</v>
      </c>
      <c r="F356" s="1521">
        <v>1</v>
      </c>
      <c r="G356" s="2045"/>
      <c r="H356" s="1516">
        <f t="shared" si="41"/>
        <v>0</v>
      </c>
      <c r="I356" s="1517">
        <f t="shared" si="42"/>
        <v>0</v>
      </c>
      <c r="J356" s="1521" t="s">
        <v>127</v>
      </c>
      <c r="K356" s="1518">
        <v>20000</v>
      </c>
      <c r="L356" s="2045"/>
      <c r="M356" s="1517">
        <f t="shared" si="43"/>
        <v>0</v>
      </c>
      <c r="N356" s="2045"/>
      <c r="O356" s="1517">
        <f t="shared" si="44"/>
        <v>0</v>
      </c>
      <c r="P356" s="1518">
        <f t="shared" si="45"/>
        <v>20000</v>
      </c>
      <c r="Q356" s="2045"/>
      <c r="R356" s="2046"/>
    </row>
    <row r="357" spans="2:18" ht="15.95" hidden="1" customHeight="1">
      <c r="B357" s="3094">
        <v>21</v>
      </c>
      <c r="C357" s="1939">
        <v>41866</v>
      </c>
      <c r="D357" s="2045" t="s">
        <v>563</v>
      </c>
      <c r="E357" s="2045" t="s">
        <v>263</v>
      </c>
      <c r="F357" s="1521">
        <v>2</v>
      </c>
      <c r="G357" s="2045"/>
      <c r="H357" s="1516">
        <f t="shared" si="41"/>
        <v>0</v>
      </c>
      <c r="I357" s="1517">
        <f t="shared" si="42"/>
        <v>0</v>
      </c>
      <c r="J357" s="1521" t="s">
        <v>258</v>
      </c>
      <c r="K357" s="1518">
        <f>F357*5000</f>
        <v>10000</v>
      </c>
      <c r="L357" s="2045"/>
      <c r="M357" s="1517">
        <f t="shared" si="43"/>
        <v>0</v>
      </c>
      <c r="N357" s="2045"/>
      <c r="O357" s="1517">
        <f t="shared" si="44"/>
        <v>0</v>
      </c>
      <c r="P357" s="1518">
        <f t="shared" si="45"/>
        <v>10000</v>
      </c>
      <c r="Q357" s="2045"/>
      <c r="R357" s="2046"/>
    </row>
    <row r="358" spans="2:18" ht="15.95" hidden="1" customHeight="1">
      <c r="B358" s="3095"/>
      <c r="C358" s="1939">
        <v>41866</v>
      </c>
      <c r="D358" s="1524" t="s">
        <v>598</v>
      </c>
      <c r="E358" s="1521" t="s">
        <v>426</v>
      </c>
      <c r="F358" s="1521">
        <v>5</v>
      </c>
      <c r="G358" s="2045"/>
      <c r="H358" s="1516">
        <f t="shared" si="41"/>
        <v>0</v>
      </c>
      <c r="I358" s="1517">
        <f t="shared" si="42"/>
        <v>0</v>
      </c>
      <c r="J358" s="3143" t="s">
        <v>127</v>
      </c>
      <c r="K358" s="3145">
        <v>35000</v>
      </c>
      <c r="L358" s="2045"/>
      <c r="M358" s="1517">
        <f t="shared" si="43"/>
        <v>0</v>
      </c>
      <c r="N358" s="2045"/>
      <c r="O358" s="1517">
        <f t="shared" si="44"/>
        <v>0</v>
      </c>
      <c r="P358" s="1518">
        <f t="shared" si="45"/>
        <v>35000</v>
      </c>
      <c r="Q358" s="2045"/>
      <c r="R358" s="2046"/>
    </row>
    <row r="359" spans="2:18" ht="15.95" hidden="1" customHeight="1">
      <c r="B359" s="3096"/>
      <c r="C359" s="1939">
        <v>41866</v>
      </c>
      <c r="D359" s="1524" t="s">
        <v>546</v>
      </c>
      <c r="E359" s="1521" t="s">
        <v>426</v>
      </c>
      <c r="F359" s="1521">
        <v>7</v>
      </c>
      <c r="G359" s="2045"/>
      <c r="H359" s="1516">
        <f t="shared" si="41"/>
        <v>0</v>
      </c>
      <c r="I359" s="1517">
        <f t="shared" si="42"/>
        <v>0</v>
      </c>
      <c r="J359" s="3144"/>
      <c r="K359" s="3146"/>
      <c r="L359" s="2045"/>
      <c r="M359" s="1517">
        <f t="shared" si="43"/>
        <v>0</v>
      </c>
      <c r="N359" s="2045"/>
      <c r="O359" s="1517">
        <f t="shared" si="44"/>
        <v>0</v>
      </c>
      <c r="P359" s="1518">
        <f t="shared" si="45"/>
        <v>0</v>
      </c>
      <c r="Q359" s="2045"/>
      <c r="R359" s="2046"/>
    </row>
    <row r="360" spans="2:18" ht="15.95" hidden="1" customHeight="1">
      <c r="B360" s="1935">
        <v>22</v>
      </c>
      <c r="C360" s="1940">
        <v>41867</v>
      </c>
      <c r="D360" s="1524" t="s">
        <v>546</v>
      </c>
      <c r="E360" s="1521" t="s">
        <v>426</v>
      </c>
      <c r="F360" s="2047">
        <v>3</v>
      </c>
      <c r="G360" s="2045"/>
      <c r="H360" s="1516">
        <f t="shared" si="41"/>
        <v>0</v>
      </c>
      <c r="I360" s="1517">
        <f t="shared" si="42"/>
        <v>0</v>
      </c>
      <c r="J360" s="2045" t="s">
        <v>127</v>
      </c>
      <c r="K360" s="2049">
        <v>20000</v>
      </c>
      <c r="L360" s="2045"/>
      <c r="M360" s="1517">
        <f t="shared" si="43"/>
        <v>0</v>
      </c>
      <c r="N360" s="2045"/>
      <c r="O360" s="1517">
        <f t="shared" si="44"/>
        <v>0</v>
      </c>
      <c r="P360" s="1518">
        <f t="shared" si="45"/>
        <v>20000</v>
      </c>
      <c r="Q360" s="2045"/>
      <c r="R360" s="2046"/>
    </row>
    <row r="361" spans="2:18" ht="15.95" hidden="1" customHeight="1">
      <c r="B361" s="1935">
        <v>23</v>
      </c>
      <c r="C361" s="1936">
        <v>41868</v>
      </c>
      <c r="D361" s="2045" t="s">
        <v>563</v>
      </c>
      <c r="E361" s="2045" t="s">
        <v>263</v>
      </c>
      <c r="F361" s="2047">
        <v>1</v>
      </c>
      <c r="G361" s="2045"/>
      <c r="H361" s="1516">
        <f t="shared" si="41"/>
        <v>0</v>
      </c>
      <c r="I361" s="1517">
        <f t="shared" si="42"/>
        <v>0</v>
      </c>
      <c r="J361" s="2045" t="s">
        <v>258</v>
      </c>
      <c r="K361" s="1518">
        <f>F361*5000</f>
        <v>5000</v>
      </c>
      <c r="L361" s="1521">
        <v>4</v>
      </c>
      <c r="M361" s="1517">
        <f t="shared" si="43"/>
        <v>40000</v>
      </c>
      <c r="N361" s="2045"/>
      <c r="O361" s="1517">
        <f t="shared" si="44"/>
        <v>0</v>
      </c>
      <c r="P361" s="1518">
        <f t="shared" si="45"/>
        <v>45000</v>
      </c>
      <c r="Q361" s="2045"/>
      <c r="R361" s="2046"/>
    </row>
    <row r="362" spans="2:18" ht="15.95" hidden="1" customHeight="1">
      <c r="B362" s="1935">
        <v>24</v>
      </c>
      <c r="C362" s="1940">
        <v>41869</v>
      </c>
      <c r="D362" s="2101" t="s">
        <v>843</v>
      </c>
      <c r="E362" s="2101" t="s">
        <v>263</v>
      </c>
      <c r="F362" s="2047"/>
      <c r="G362" s="2045"/>
      <c r="H362" s="1516">
        <f t="shared" si="41"/>
        <v>0</v>
      </c>
      <c r="I362" s="1517">
        <f t="shared" si="42"/>
        <v>0</v>
      </c>
      <c r="J362" s="2045"/>
      <c r="K362" s="2049"/>
      <c r="L362" s="2045"/>
      <c r="M362" s="1517">
        <f t="shared" si="43"/>
        <v>0</v>
      </c>
      <c r="N362" s="2045"/>
      <c r="O362" s="1517">
        <f t="shared" si="44"/>
        <v>0</v>
      </c>
      <c r="P362" s="1518">
        <f t="shared" si="45"/>
        <v>0</v>
      </c>
      <c r="Q362" s="2045"/>
      <c r="R362" s="2046"/>
    </row>
    <row r="363" spans="2:18" ht="15.95" hidden="1" customHeight="1">
      <c r="B363" s="1935">
        <v>25</v>
      </c>
      <c r="C363" s="1939">
        <v>41870</v>
      </c>
      <c r="D363" s="2045" t="s">
        <v>563</v>
      </c>
      <c r="E363" s="2045" t="s">
        <v>263</v>
      </c>
      <c r="F363" s="2047">
        <v>1</v>
      </c>
      <c r="G363" s="2045"/>
      <c r="H363" s="1516">
        <f t="shared" si="41"/>
        <v>0</v>
      </c>
      <c r="I363" s="1517">
        <f t="shared" si="42"/>
        <v>0</v>
      </c>
      <c r="J363" s="2045" t="s">
        <v>258</v>
      </c>
      <c r="K363" s="1518">
        <f>F363*5000</f>
        <v>5000</v>
      </c>
      <c r="L363" s="2045"/>
      <c r="M363" s="1517">
        <f t="shared" si="43"/>
        <v>0</v>
      </c>
      <c r="N363" s="2045"/>
      <c r="O363" s="1517">
        <f t="shared" si="44"/>
        <v>0</v>
      </c>
      <c r="P363" s="1518">
        <f t="shared" si="45"/>
        <v>5000</v>
      </c>
      <c r="Q363" s="2045"/>
      <c r="R363" s="2046"/>
    </row>
    <row r="364" spans="2:18" ht="15.95" hidden="1" customHeight="1">
      <c r="B364" s="1935">
        <v>26</v>
      </c>
      <c r="C364" s="1940">
        <v>41871</v>
      </c>
      <c r="D364" s="2045" t="s">
        <v>563</v>
      </c>
      <c r="E364" s="2045" t="s">
        <v>263</v>
      </c>
      <c r="F364" s="2047">
        <v>2</v>
      </c>
      <c r="G364" s="2045"/>
      <c r="H364" s="1516">
        <f t="shared" si="41"/>
        <v>0</v>
      </c>
      <c r="I364" s="1517">
        <f t="shared" si="42"/>
        <v>0</v>
      </c>
      <c r="J364" s="2045" t="s">
        <v>258</v>
      </c>
      <c r="K364" s="1518">
        <f>F364*5000</f>
        <v>10000</v>
      </c>
      <c r="L364" s="2045"/>
      <c r="M364" s="1517">
        <f t="shared" si="43"/>
        <v>0</v>
      </c>
      <c r="N364" s="2045"/>
      <c r="O364" s="1517">
        <f t="shared" si="44"/>
        <v>0</v>
      </c>
      <c r="P364" s="1518">
        <f t="shared" si="45"/>
        <v>10000</v>
      </c>
      <c r="Q364" s="2045"/>
      <c r="R364" s="2046"/>
    </row>
    <row r="365" spans="2:18" ht="15.95" hidden="1" customHeight="1">
      <c r="B365" s="1935">
        <v>27</v>
      </c>
      <c r="C365" s="1939">
        <v>41872</v>
      </c>
      <c r="D365" s="2045" t="s">
        <v>563</v>
      </c>
      <c r="E365" s="2045" t="s">
        <v>263</v>
      </c>
      <c r="F365" s="2047">
        <v>1</v>
      </c>
      <c r="G365" s="2045"/>
      <c r="H365" s="1516">
        <f t="shared" si="41"/>
        <v>0</v>
      </c>
      <c r="I365" s="1517">
        <f t="shared" si="42"/>
        <v>0</v>
      </c>
      <c r="J365" s="2045" t="s">
        <v>258</v>
      </c>
      <c r="K365" s="1518">
        <f>F365*5000</f>
        <v>5000</v>
      </c>
      <c r="L365" s="2045"/>
      <c r="M365" s="1517">
        <f t="shared" si="43"/>
        <v>0</v>
      </c>
      <c r="N365" s="2045"/>
      <c r="O365" s="1517">
        <f t="shared" si="44"/>
        <v>0</v>
      </c>
      <c r="P365" s="1518">
        <f t="shared" si="45"/>
        <v>5000</v>
      </c>
      <c r="Q365" s="2045"/>
      <c r="R365" s="2046"/>
    </row>
    <row r="366" spans="2:18" ht="15.95" hidden="1" customHeight="1">
      <c r="B366" s="1935">
        <v>28</v>
      </c>
      <c r="C366" s="1940">
        <v>41873</v>
      </c>
      <c r="D366" s="2045" t="s">
        <v>563</v>
      </c>
      <c r="E366" s="2045" t="s">
        <v>263</v>
      </c>
      <c r="F366" s="2047">
        <v>3</v>
      </c>
      <c r="G366" s="2045"/>
      <c r="H366" s="1516">
        <f t="shared" si="41"/>
        <v>0</v>
      </c>
      <c r="I366" s="1517">
        <f t="shared" si="42"/>
        <v>0</v>
      </c>
      <c r="J366" s="2045" t="s">
        <v>258</v>
      </c>
      <c r="K366" s="1518">
        <f>F366*5000</f>
        <v>15000</v>
      </c>
      <c r="L366" s="1521">
        <v>7</v>
      </c>
      <c r="M366" s="1517">
        <f t="shared" si="43"/>
        <v>70000</v>
      </c>
      <c r="N366" s="2045"/>
      <c r="O366" s="1517">
        <f t="shared" si="44"/>
        <v>0</v>
      </c>
      <c r="P366" s="1518">
        <f t="shared" si="45"/>
        <v>85000</v>
      </c>
      <c r="Q366" s="2045"/>
      <c r="R366" s="2046"/>
    </row>
    <row r="367" spans="2:18" ht="15.95" hidden="1" customHeight="1">
      <c r="B367" s="1935">
        <v>29</v>
      </c>
      <c r="C367" s="1939">
        <v>41874</v>
      </c>
      <c r="D367" s="2045" t="s">
        <v>563</v>
      </c>
      <c r="E367" s="2045" t="s">
        <v>263</v>
      </c>
      <c r="F367" s="2047">
        <v>5</v>
      </c>
      <c r="G367" s="2045"/>
      <c r="H367" s="1516">
        <f t="shared" si="41"/>
        <v>0</v>
      </c>
      <c r="I367" s="1517">
        <f t="shared" si="42"/>
        <v>0</v>
      </c>
      <c r="J367" s="2045" t="s">
        <v>258</v>
      </c>
      <c r="K367" s="1518">
        <f>F367*5000</f>
        <v>25000</v>
      </c>
      <c r="L367" s="1521">
        <v>10</v>
      </c>
      <c r="M367" s="1517">
        <f t="shared" si="43"/>
        <v>100000</v>
      </c>
      <c r="N367" s="2045"/>
      <c r="O367" s="1517">
        <f t="shared" si="44"/>
        <v>0</v>
      </c>
      <c r="P367" s="1518">
        <f t="shared" si="45"/>
        <v>125000</v>
      </c>
      <c r="Q367" s="2045"/>
      <c r="R367" s="2046"/>
    </row>
    <row r="368" spans="2:18" ht="15.95" hidden="1" customHeight="1">
      <c r="B368" s="1935">
        <v>30</v>
      </c>
      <c r="C368" s="1936">
        <v>41875</v>
      </c>
      <c r="D368" s="2101" t="s">
        <v>843</v>
      </c>
      <c r="E368" s="2101" t="s">
        <v>263</v>
      </c>
      <c r="F368" s="2047"/>
      <c r="G368" s="2045"/>
      <c r="H368" s="1516">
        <f t="shared" si="41"/>
        <v>0</v>
      </c>
      <c r="I368" s="1517">
        <f t="shared" si="42"/>
        <v>0</v>
      </c>
      <c r="J368" s="2045"/>
      <c r="K368" s="2049"/>
      <c r="L368" s="2045"/>
      <c r="M368" s="1517">
        <f t="shared" si="43"/>
        <v>0</v>
      </c>
      <c r="N368" s="2045"/>
      <c r="O368" s="1517">
        <f t="shared" si="44"/>
        <v>0</v>
      </c>
      <c r="P368" s="1518">
        <f t="shared" si="45"/>
        <v>0</v>
      </c>
      <c r="Q368" s="2045"/>
      <c r="R368" s="2046"/>
    </row>
    <row r="369" spans="2:18" ht="15.95" hidden="1" customHeight="1" thickBot="1">
      <c r="B369" s="1945">
        <v>31</v>
      </c>
      <c r="C369" s="1946">
        <v>41876</v>
      </c>
      <c r="D369" s="2102" t="s">
        <v>843</v>
      </c>
      <c r="E369" s="2102" t="s">
        <v>263</v>
      </c>
      <c r="F369" s="2051"/>
      <c r="G369" s="2050"/>
      <c r="H369" s="1530">
        <f t="shared" si="41"/>
        <v>0</v>
      </c>
      <c r="I369" s="1531">
        <f t="shared" si="42"/>
        <v>0</v>
      </c>
      <c r="J369" s="2050"/>
      <c r="K369" s="2052"/>
      <c r="L369" s="2050"/>
      <c r="M369" s="1531">
        <f t="shared" si="43"/>
        <v>0</v>
      </c>
      <c r="N369" s="2050"/>
      <c r="O369" s="1531">
        <f t="shared" si="44"/>
        <v>0</v>
      </c>
      <c r="P369" s="1532">
        <f t="shared" si="45"/>
        <v>0</v>
      </c>
      <c r="Q369" s="2050"/>
      <c r="R369" s="2053"/>
    </row>
    <row r="370" spans="2:18" ht="15.95" hidden="1" customHeight="1">
      <c r="B370" s="2283">
        <v>1</v>
      </c>
      <c r="C370" s="1931">
        <v>41877</v>
      </c>
      <c r="D370" s="2326" t="s">
        <v>563</v>
      </c>
      <c r="E370" s="1510" t="s">
        <v>263</v>
      </c>
      <c r="F370" s="1510">
        <v>1</v>
      </c>
      <c r="G370" s="1511"/>
      <c r="H370" s="1511">
        <f>F370*G370</f>
        <v>0</v>
      </c>
      <c r="I370" s="1512">
        <f>H370*500</f>
        <v>0</v>
      </c>
      <c r="J370" s="1510" t="s">
        <v>258</v>
      </c>
      <c r="K370" s="1513">
        <f>F370*5000</f>
        <v>5000</v>
      </c>
      <c r="L370" s="1510"/>
      <c r="M370" s="1512">
        <f>L370*10000</f>
        <v>0</v>
      </c>
      <c r="N370" s="1511"/>
      <c r="O370" s="1512">
        <f>N370*15000</f>
        <v>0</v>
      </c>
      <c r="P370" s="1513">
        <f>I370+K370+M370+O370</f>
        <v>5000</v>
      </c>
      <c r="Q370" s="1513"/>
      <c r="R370" s="1514"/>
    </row>
    <row r="371" spans="2:18" ht="15.95" hidden="1" customHeight="1">
      <c r="B371" s="2287">
        <v>2</v>
      </c>
      <c r="C371" s="1940">
        <v>41878</v>
      </c>
      <c r="D371" s="2327" t="s">
        <v>563</v>
      </c>
      <c r="E371" s="1521" t="s">
        <v>263</v>
      </c>
      <c r="F371" s="1521">
        <v>3</v>
      </c>
      <c r="G371" s="1516"/>
      <c r="H371" s="1516">
        <f>F371*G371</f>
        <v>0</v>
      </c>
      <c r="I371" s="1517">
        <f>H371*500</f>
        <v>0</v>
      </c>
      <c r="J371" s="1521" t="s">
        <v>258</v>
      </c>
      <c r="K371" s="1518">
        <f>F371*5000</f>
        <v>15000</v>
      </c>
      <c r="L371" s="1521">
        <v>3</v>
      </c>
      <c r="M371" s="1517">
        <f>L371*10000</f>
        <v>30000</v>
      </c>
      <c r="N371" s="1516">
        <v>2.5</v>
      </c>
      <c r="O371" s="1517">
        <f>N371*15000</f>
        <v>37500</v>
      </c>
      <c r="P371" s="1518">
        <f>I371+K371+M371+O371</f>
        <v>82500</v>
      </c>
      <c r="Q371" s="1518"/>
      <c r="R371" s="1522"/>
    </row>
    <row r="372" spans="2:18" ht="15.95" hidden="1" customHeight="1">
      <c r="B372" s="2287">
        <v>3</v>
      </c>
      <c r="C372" s="1940">
        <v>41879</v>
      </c>
      <c r="D372" s="2328" t="s">
        <v>843</v>
      </c>
      <c r="E372" s="2329" t="s">
        <v>263</v>
      </c>
      <c r="F372" s="1521"/>
      <c r="G372" s="1516"/>
      <c r="H372" s="1516">
        <f t="shared" ref="H372:H420" si="46">F372*G372</f>
        <v>0</v>
      </c>
      <c r="I372" s="1517">
        <f t="shared" ref="I372:I420" si="47">H372*500</f>
        <v>0</v>
      </c>
      <c r="J372" s="1521"/>
      <c r="K372" s="1518"/>
      <c r="L372" s="1521"/>
      <c r="M372" s="1517">
        <f t="shared" ref="M372:M420" si="48">L372*10000</f>
        <v>0</v>
      </c>
      <c r="N372" s="1516"/>
      <c r="O372" s="1517">
        <f t="shared" ref="O372:O420" si="49">N372*15000</f>
        <v>0</v>
      </c>
      <c r="P372" s="1518">
        <f t="shared" ref="P372:P420" si="50">I372+K372+M372+O372</f>
        <v>0</v>
      </c>
      <c r="Q372" s="1518"/>
      <c r="R372" s="1522"/>
    </row>
    <row r="373" spans="2:18" ht="15.95" hidden="1" customHeight="1">
      <c r="B373" s="3049">
        <v>4</v>
      </c>
      <c r="C373" s="1940">
        <v>41880</v>
      </c>
      <c r="D373" s="2327" t="s">
        <v>563</v>
      </c>
      <c r="E373" s="1521" t="s">
        <v>263</v>
      </c>
      <c r="F373" s="1521">
        <v>3</v>
      </c>
      <c r="G373" s="1516"/>
      <c r="H373" s="1516">
        <f t="shared" si="46"/>
        <v>0</v>
      </c>
      <c r="I373" s="1517">
        <f t="shared" si="47"/>
        <v>0</v>
      </c>
      <c r="J373" s="1521" t="s">
        <v>258</v>
      </c>
      <c r="K373" s="1518">
        <f>F373*5000</f>
        <v>15000</v>
      </c>
      <c r="L373" s="1521">
        <v>6</v>
      </c>
      <c r="M373" s="1517">
        <f t="shared" si="48"/>
        <v>60000</v>
      </c>
      <c r="N373" s="1516">
        <v>2</v>
      </c>
      <c r="O373" s="1517">
        <f t="shared" si="49"/>
        <v>30000</v>
      </c>
      <c r="P373" s="1518">
        <f t="shared" si="50"/>
        <v>105000</v>
      </c>
      <c r="Q373" s="1518"/>
      <c r="R373" s="1522"/>
    </row>
    <row r="374" spans="2:18" ht="15.95" hidden="1" customHeight="1">
      <c r="B374" s="3049"/>
      <c r="C374" s="1940">
        <v>41880</v>
      </c>
      <c r="D374" s="2327" t="s">
        <v>1138</v>
      </c>
      <c r="E374" s="2330" t="s">
        <v>263</v>
      </c>
      <c r="F374" s="1521"/>
      <c r="G374" s="1516"/>
      <c r="H374" s="1516">
        <f t="shared" si="46"/>
        <v>0</v>
      </c>
      <c r="I374" s="1517">
        <f t="shared" si="47"/>
        <v>0</v>
      </c>
      <c r="J374" s="1521"/>
      <c r="K374" s="1518"/>
      <c r="L374" s="1521"/>
      <c r="M374" s="1517">
        <f t="shared" si="48"/>
        <v>0</v>
      </c>
      <c r="N374" s="1516"/>
      <c r="O374" s="1517">
        <f t="shared" si="49"/>
        <v>0</v>
      </c>
      <c r="P374" s="1518">
        <f t="shared" si="50"/>
        <v>0</v>
      </c>
      <c r="Q374" s="1518"/>
      <c r="R374" s="1522"/>
    </row>
    <row r="375" spans="2:18" ht="15.95" hidden="1" customHeight="1">
      <c r="B375" s="2287">
        <v>5</v>
      </c>
      <c r="C375" s="1940">
        <v>41881</v>
      </c>
      <c r="D375" s="2327" t="s">
        <v>563</v>
      </c>
      <c r="E375" s="2330" t="s">
        <v>263</v>
      </c>
      <c r="F375" s="1521">
        <v>5</v>
      </c>
      <c r="G375" s="1516"/>
      <c r="H375" s="1516">
        <f t="shared" si="46"/>
        <v>0</v>
      </c>
      <c r="I375" s="1517">
        <f t="shared" si="47"/>
        <v>0</v>
      </c>
      <c r="J375" s="1521" t="s">
        <v>258</v>
      </c>
      <c r="K375" s="1518">
        <f>F375*5000</f>
        <v>25000</v>
      </c>
      <c r="L375" s="1521">
        <v>7</v>
      </c>
      <c r="M375" s="1517">
        <f t="shared" si="48"/>
        <v>70000</v>
      </c>
      <c r="N375" s="1516">
        <v>4</v>
      </c>
      <c r="O375" s="1517">
        <f t="shared" si="49"/>
        <v>60000</v>
      </c>
      <c r="P375" s="1518">
        <f t="shared" si="50"/>
        <v>155000</v>
      </c>
      <c r="Q375" s="1518"/>
      <c r="R375" s="1522"/>
    </row>
    <row r="376" spans="2:18" ht="15.95" hidden="1" customHeight="1">
      <c r="B376" s="2287">
        <v>6</v>
      </c>
      <c r="C376" s="1936">
        <v>41882</v>
      </c>
      <c r="D376" s="2327" t="s">
        <v>563</v>
      </c>
      <c r="E376" s="2330" t="s">
        <v>263</v>
      </c>
      <c r="F376" s="1521">
        <v>4</v>
      </c>
      <c r="G376" s="1516"/>
      <c r="H376" s="1516">
        <f t="shared" si="46"/>
        <v>0</v>
      </c>
      <c r="I376" s="1517">
        <f t="shared" si="47"/>
        <v>0</v>
      </c>
      <c r="J376" s="1521" t="s">
        <v>258</v>
      </c>
      <c r="K376" s="1518">
        <f>F376*5000</f>
        <v>20000</v>
      </c>
      <c r="L376" s="1521">
        <v>5</v>
      </c>
      <c r="M376" s="1517">
        <f t="shared" si="48"/>
        <v>50000</v>
      </c>
      <c r="N376" s="1516"/>
      <c r="O376" s="1517">
        <f t="shared" si="49"/>
        <v>0</v>
      </c>
      <c r="P376" s="1518">
        <f t="shared" si="50"/>
        <v>70000</v>
      </c>
      <c r="Q376" s="1518"/>
      <c r="R376" s="1522"/>
    </row>
    <row r="377" spans="2:18" ht="15.95" hidden="1" customHeight="1">
      <c r="B377" s="2287">
        <v>7</v>
      </c>
      <c r="C377" s="1940">
        <v>41883</v>
      </c>
      <c r="D377" s="2327" t="s">
        <v>563</v>
      </c>
      <c r="E377" s="2330" t="s">
        <v>263</v>
      </c>
      <c r="F377" s="1521">
        <v>6</v>
      </c>
      <c r="G377" s="1516"/>
      <c r="H377" s="1516">
        <f t="shared" si="46"/>
        <v>0</v>
      </c>
      <c r="I377" s="1517">
        <f t="shared" si="47"/>
        <v>0</v>
      </c>
      <c r="J377" s="1521" t="s">
        <v>258</v>
      </c>
      <c r="K377" s="1518">
        <f>F377*5000</f>
        <v>30000</v>
      </c>
      <c r="L377" s="1521"/>
      <c r="M377" s="1517">
        <f t="shared" si="48"/>
        <v>0</v>
      </c>
      <c r="N377" s="1516"/>
      <c r="O377" s="1517">
        <f t="shared" si="49"/>
        <v>0</v>
      </c>
      <c r="P377" s="1518">
        <f t="shared" si="50"/>
        <v>30000</v>
      </c>
      <c r="Q377" s="1518"/>
      <c r="R377" s="1522"/>
    </row>
    <row r="378" spans="2:18" ht="15.95" hidden="1" customHeight="1">
      <c r="B378" s="2287">
        <v>8</v>
      </c>
      <c r="C378" s="1940">
        <v>41884</v>
      </c>
      <c r="D378" s="2327" t="s">
        <v>1139</v>
      </c>
      <c r="E378" s="2330" t="s">
        <v>263</v>
      </c>
      <c r="F378" s="1521"/>
      <c r="G378" s="1516"/>
      <c r="H378" s="1516">
        <f t="shared" si="46"/>
        <v>0</v>
      </c>
      <c r="I378" s="1517">
        <f t="shared" si="47"/>
        <v>0</v>
      </c>
      <c r="J378" s="1521"/>
      <c r="K378" s="1518"/>
      <c r="L378" s="1521"/>
      <c r="M378" s="1517">
        <f t="shared" si="48"/>
        <v>0</v>
      </c>
      <c r="N378" s="1516"/>
      <c r="O378" s="1517">
        <f t="shared" si="49"/>
        <v>0</v>
      </c>
      <c r="P378" s="1518">
        <f t="shared" si="50"/>
        <v>0</v>
      </c>
      <c r="Q378" s="1518"/>
      <c r="R378" s="1522"/>
    </row>
    <row r="379" spans="2:18" ht="15.95" hidden="1" customHeight="1">
      <c r="B379" s="3049">
        <v>9</v>
      </c>
      <c r="C379" s="1940">
        <v>41885</v>
      </c>
      <c r="D379" s="2327" t="s">
        <v>561</v>
      </c>
      <c r="E379" s="2330" t="s">
        <v>426</v>
      </c>
      <c r="F379" s="1521">
        <v>1</v>
      </c>
      <c r="G379" s="1516"/>
      <c r="H379" s="1516">
        <f t="shared" si="46"/>
        <v>0</v>
      </c>
      <c r="I379" s="1517">
        <f t="shared" si="47"/>
        <v>0</v>
      </c>
      <c r="J379" s="1521" t="s">
        <v>127</v>
      </c>
      <c r="K379" s="1518">
        <v>20000</v>
      </c>
      <c r="L379" s="1521"/>
      <c r="M379" s="1517">
        <f t="shared" si="48"/>
        <v>0</v>
      </c>
      <c r="N379" s="1516"/>
      <c r="O379" s="1517">
        <f t="shared" si="49"/>
        <v>0</v>
      </c>
      <c r="P379" s="1518">
        <f t="shared" si="50"/>
        <v>20000</v>
      </c>
      <c r="Q379" s="1518"/>
      <c r="R379" s="1522"/>
    </row>
    <row r="380" spans="2:18" ht="15.95" hidden="1" customHeight="1">
      <c r="B380" s="3049"/>
      <c r="C380" s="1940">
        <v>41885</v>
      </c>
      <c r="D380" s="2327" t="s">
        <v>1140</v>
      </c>
      <c r="E380" s="2330" t="s">
        <v>1141</v>
      </c>
      <c r="F380" s="1521">
        <v>1</v>
      </c>
      <c r="G380" s="1516">
        <v>30</v>
      </c>
      <c r="H380" s="1516">
        <f t="shared" si="46"/>
        <v>30</v>
      </c>
      <c r="I380" s="1517">
        <f t="shared" si="47"/>
        <v>15000</v>
      </c>
      <c r="J380" s="1521"/>
      <c r="K380" s="1518"/>
      <c r="L380" s="1521"/>
      <c r="M380" s="1517">
        <f t="shared" si="48"/>
        <v>0</v>
      </c>
      <c r="N380" s="1516"/>
      <c r="O380" s="1517">
        <f t="shared" si="49"/>
        <v>0</v>
      </c>
      <c r="P380" s="1518">
        <f t="shared" si="50"/>
        <v>15000</v>
      </c>
      <c r="Q380" s="1518"/>
      <c r="R380" s="1522"/>
    </row>
    <row r="381" spans="2:18" ht="15.95" hidden="1" customHeight="1">
      <c r="B381" s="2287">
        <v>10</v>
      </c>
      <c r="C381" s="1940">
        <v>41886</v>
      </c>
      <c r="D381" s="2327" t="s">
        <v>561</v>
      </c>
      <c r="E381" s="2330" t="s">
        <v>426</v>
      </c>
      <c r="F381" s="1521">
        <v>1</v>
      </c>
      <c r="G381" s="1516"/>
      <c r="H381" s="1516">
        <f t="shared" si="46"/>
        <v>0</v>
      </c>
      <c r="I381" s="1517">
        <f t="shared" si="47"/>
        <v>0</v>
      </c>
      <c r="J381" s="1521" t="s">
        <v>127</v>
      </c>
      <c r="K381" s="1518">
        <v>20000</v>
      </c>
      <c r="L381" s="1521"/>
      <c r="M381" s="1517">
        <f t="shared" si="48"/>
        <v>0</v>
      </c>
      <c r="N381" s="1516"/>
      <c r="O381" s="1517">
        <f t="shared" si="49"/>
        <v>0</v>
      </c>
      <c r="P381" s="1518">
        <f t="shared" si="50"/>
        <v>20000</v>
      </c>
      <c r="Q381" s="1518"/>
      <c r="R381" s="1522"/>
    </row>
    <row r="382" spans="2:18" ht="15.95" hidden="1" customHeight="1">
      <c r="B382" s="2287">
        <v>11</v>
      </c>
      <c r="C382" s="1940">
        <v>41887</v>
      </c>
      <c r="D382" s="2327" t="s">
        <v>1139</v>
      </c>
      <c r="E382" s="2330" t="s">
        <v>263</v>
      </c>
      <c r="F382" s="1521"/>
      <c r="G382" s="1516"/>
      <c r="H382" s="1516">
        <f t="shared" si="46"/>
        <v>0</v>
      </c>
      <c r="I382" s="1517">
        <f t="shared" si="47"/>
        <v>0</v>
      </c>
      <c r="J382" s="1521"/>
      <c r="K382" s="1518"/>
      <c r="L382" s="1521"/>
      <c r="M382" s="1517">
        <f t="shared" si="48"/>
        <v>0</v>
      </c>
      <c r="N382" s="1516"/>
      <c r="O382" s="1517">
        <f t="shared" si="49"/>
        <v>0</v>
      </c>
      <c r="P382" s="1518">
        <f t="shared" si="50"/>
        <v>0</v>
      </c>
      <c r="Q382" s="1518"/>
      <c r="R382" s="1522"/>
    </row>
    <row r="383" spans="2:18" ht="15.95" hidden="1" customHeight="1">
      <c r="B383" s="2287">
        <v>12</v>
      </c>
      <c r="C383" s="1940">
        <v>41888</v>
      </c>
      <c r="D383" s="2327" t="s">
        <v>1139</v>
      </c>
      <c r="E383" s="2330" t="s">
        <v>263</v>
      </c>
      <c r="F383" s="1521"/>
      <c r="G383" s="1516"/>
      <c r="H383" s="1516">
        <f t="shared" si="46"/>
        <v>0</v>
      </c>
      <c r="I383" s="1517">
        <f t="shared" si="47"/>
        <v>0</v>
      </c>
      <c r="J383" s="1521"/>
      <c r="K383" s="1518"/>
      <c r="L383" s="1521"/>
      <c r="M383" s="1517">
        <f t="shared" si="48"/>
        <v>0</v>
      </c>
      <c r="N383" s="1516"/>
      <c r="O383" s="1517">
        <f t="shared" si="49"/>
        <v>0</v>
      </c>
      <c r="P383" s="1518">
        <f t="shared" si="50"/>
        <v>0</v>
      </c>
      <c r="Q383" s="1518"/>
      <c r="R383" s="1522"/>
    </row>
    <row r="384" spans="2:18" ht="15.95" hidden="1" customHeight="1">
      <c r="B384" s="2287">
        <v>13</v>
      </c>
      <c r="C384" s="1936">
        <v>41889</v>
      </c>
      <c r="D384" s="2327" t="s">
        <v>1139</v>
      </c>
      <c r="E384" s="2330" t="s">
        <v>263</v>
      </c>
      <c r="F384" s="1521"/>
      <c r="G384" s="1516"/>
      <c r="H384" s="1516">
        <f t="shared" si="46"/>
        <v>0</v>
      </c>
      <c r="I384" s="1517">
        <f t="shared" si="47"/>
        <v>0</v>
      </c>
      <c r="J384" s="1521"/>
      <c r="K384" s="1518"/>
      <c r="L384" s="1521">
        <v>4</v>
      </c>
      <c r="M384" s="1517">
        <f t="shared" si="48"/>
        <v>40000</v>
      </c>
      <c r="N384" s="1516"/>
      <c r="O384" s="1517">
        <f t="shared" si="49"/>
        <v>0</v>
      </c>
      <c r="P384" s="1518">
        <f t="shared" si="50"/>
        <v>40000</v>
      </c>
      <c r="Q384" s="1518"/>
      <c r="R384" s="1522"/>
    </row>
    <row r="385" spans="2:18" ht="15.95" hidden="1" customHeight="1">
      <c r="B385" s="2287">
        <v>14</v>
      </c>
      <c r="C385" s="1940">
        <v>41890</v>
      </c>
      <c r="D385" s="2327" t="s">
        <v>1139</v>
      </c>
      <c r="E385" s="2330" t="s">
        <v>263</v>
      </c>
      <c r="F385" s="2291"/>
      <c r="G385" s="2291"/>
      <c r="H385" s="1516">
        <f t="shared" si="46"/>
        <v>0</v>
      </c>
      <c r="I385" s="1517">
        <f t="shared" si="47"/>
        <v>0</v>
      </c>
      <c r="J385" s="2292"/>
      <c r="K385" s="2293"/>
      <c r="L385" s="2292"/>
      <c r="M385" s="1517">
        <f t="shared" si="48"/>
        <v>0</v>
      </c>
      <c r="N385" s="2292"/>
      <c r="O385" s="1517">
        <f t="shared" si="49"/>
        <v>0</v>
      </c>
      <c r="P385" s="1518">
        <f t="shared" si="50"/>
        <v>0</v>
      </c>
      <c r="Q385" s="2292"/>
      <c r="R385" s="2294"/>
    </row>
    <row r="386" spans="2:18" ht="15.95" hidden="1" customHeight="1">
      <c r="B386" s="2287">
        <v>15</v>
      </c>
      <c r="C386" s="1940">
        <v>41891</v>
      </c>
      <c r="D386" s="2327" t="s">
        <v>563</v>
      </c>
      <c r="E386" s="2330" t="s">
        <v>263</v>
      </c>
      <c r="F386" s="1521">
        <v>1</v>
      </c>
      <c r="G386" s="1516">
        <v>30</v>
      </c>
      <c r="H386" s="1516">
        <f t="shared" si="46"/>
        <v>30</v>
      </c>
      <c r="I386" s="1517">
        <f t="shared" si="47"/>
        <v>15000</v>
      </c>
      <c r="J386" s="1521" t="s">
        <v>258</v>
      </c>
      <c r="K386" s="1518">
        <f>F386*5000</f>
        <v>5000</v>
      </c>
      <c r="L386" s="1521"/>
      <c r="M386" s="1517">
        <f t="shared" si="48"/>
        <v>0</v>
      </c>
      <c r="N386" s="2292"/>
      <c r="O386" s="1517">
        <f t="shared" si="49"/>
        <v>0</v>
      </c>
      <c r="P386" s="1518">
        <f t="shared" si="50"/>
        <v>20000</v>
      </c>
      <c r="Q386" s="2292"/>
      <c r="R386" s="2294"/>
    </row>
    <row r="387" spans="2:18" ht="15.95" hidden="1" customHeight="1">
      <c r="B387" s="3049">
        <v>16</v>
      </c>
      <c r="C387" s="1940">
        <v>41892</v>
      </c>
      <c r="D387" s="2101" t="s">
        <v>1142</v>
      </c>
      <c r="E387" s="2101" t="s">
        <v>879</v>
      </c>
      <c r="F387" s="2291">
        <v>1</v>
      </c>
      <c r="G387" s="1516">
        <v>30</v>
      </c>
      <c r="H387" s="1516">
        <f t="shared" si="46"/>
        <v>30</v>
      </c>
      <c r="I387" s="1517">
        <f t="shared" si="47"/>
        <v>15000</v>
      </c>
      <c r="J387" s="2292"/>
      <c r="K387" s="2293"/>
      <c r="L387" s="2292"/>
      <c r="M387" s="1517">
        <f t="shared" si="48"/>
        <v>0</v>
      </c>
      <c r="N387" s="2292"/>
      <c r="O387" s="1517">
        <f t="shared" si="49"/>
        <v>0</v>
      </c>
      <c r="P387" s="1518">
        <f t="shared" si="50"/>
        <v>15000</v>
      </c>
      <c r="Q387" s="2292"/>
      <c r="R387" s="2294"/>
    </row>
    <row r="388" spans="2:18" ht="15.95" hidden="1" customHeight="1">
      <c r="B388" s="3049"/>
      <c r="C388" s="1940">
        <v>41892</v>
      </c>
      <c r="D388" s="2101" t="s">
        <v>1143</v>
      </c>
      <c r="E388" s="2101" t="s">
        <v>879</v>
      </c>
      <c r="F388" s="2291">
        <v>1</v>
      </c>
      <c r="G388" s="2291"/>
      <c r="H388" s="1516">
        <f t="shared" si="46"/>
        <v>0</v>
      </c>
      <c r="I388" s="1517">
        <f t="shared" si="47"/>
        <v>0</v>
      </c>
      <c r="J388" s="2292"/>
      <c r="K388" s="2293"/>
      <c r="L388" s="2292"/>
      <c r="M388" s="1517">
        <f t="shared" si="48"/>
        <v>0</v>
      </c>
      <c r="N388" s="2292"/>
      <c r="O388" s="1517">
        <f t="shared" si="49"/>
        <v>0</v>
      </c>
      <c r="P388" s="1518">
        <f t="shared" si="50"/>
        <v>0</v>
      </c>
      <c r="Q388" s="2292"/>
      <c r="R388" s="2294"/>
    </row>
    <row r="389" spans="2:18" ht="15.95" hidden="1" customHeight="1">
      <c r="B389" s="3049"/>
      <c r="C389" s="1940">
        <v>41892</v>
      </c>
      <c r="D389" s="2101" t="s">
        <v>1144</v>
      </c>
      <c r="E389" s="2330" t="s">
        <v>263</v>
      </c>
      <c r="F389" s="2291"/>
      <c r="G389" s="2291"/>
      <c r="H389" s="1516">
        <f t="shared" si="46"/>
        <v>0</v>
      </c>
      <c r="I389" s="1517">
        <f t="shared" si="47"/>
        <v>0</v>
      </c>
      <c r="J389" s="2292"/>
      <c r="K389" s="2293"/>
      <c r="L389" s="1521">
        <v>2</v>
      </c>
      <c r="M389" s="1517">
        <f t="shared" si="48"/>
        <v>20000</v>
      </c>
      <c r="N389" s="2292"/>
      <c r="O389" s="1517">
        <f t="shared" si="49"/>
        <v>0</v>
      </c>
      <c r="P389" s="1518">
        <f t="shared" si="50"/>
        <v>20000</v>
      </c>
      <c r="Q389" s="2292"/>
      <c r="R389" s="2294"/>
    </row>
    <row r="390" spans="2:18" ht="15.95" hidden="1" customHeight="1">
      <c r="B390" s="3049">
        <v>17</v>
      </c>
      <c r="C390" s="1940">
        <v>41893</v>
      </c>
      <c r="D390" s="2292" t="s">
        <v>1145</v>
      </c>
      <c r="E390" s="2101" t="s">
        <v>879</v>
      </c>
      <c r="F390" s="2291">
        <v>2</v>
      </c>
      <c r="G390" s="1516">
        <v>30</v>
      </c>
      <c r="H390" s="1516">
        <f t="shared" si="46"/>
        <v>60</v>
      </c>
      <c r="I390" s="1517">
        <f t="shared" si="47"/>
        <v>30000</v>
      </c>
      <c r="J390" s="2292"/>
      <c r="K390" s="1518"/>
      <c r="L390" s="2292"/>
      <c r="M390" s="1517">
        <f t="shared" si="48"/>
        <v>0</v>
      </c>
      <c r="N390" s="2292"/>
      <c r="O390" s="1517">
        <f t="shared" si="49"/>
        <v>0</v>
      </c>
      <c r="P390" s="1518">
        <f t="shared" si="50"/>
        <v>30000</v>
      </c>
      <c r="Q390" s="2292"/>
      <c r="R390" s="2294"/>
    </row>
    <row r="391" spans="2:18" ht="15.95" hidden="1" customHeight="1">
      <c r="B391" s="3049"/>
      <c r="C391" s="1940">
        <v>41893</v>
      </c>
      <c r="D391" s="2292" t="s">
        <v>1146</v>
      </c>
      <c r="E391" s="2101" t="s">
        <v>879</v>
      </c>
      <c r="F391" s="2291">
        <v>2</v>
      </c>
      <c r="G391" s="1516">
        <v>30</v>
      </c>
      <c r="H391" s="1516">
        <f t="shared" si="46"/>
        <v>60</v>
      </c>
      <c r="I391" s="1517">
        <f t="shared" si="47"/>
        <v>30000</v>
      </c>
      <c r="J391" s="2292"/>
      <c r="K391" s="1518"/>
      <c r="L391" s="1521">
        <v>3</v>
      </c>
      <c r="M391" s="1517">
        <f t="shared" si="48"/>
        <v>30000</v>
      </c>
      <c r="N391" s="2292"/>
      <c r="O391" s="1517">
        <f t="shared" si="49"/>
        <v>0</v>
      </c>
      <c r="P391" s="1518">
        <f t="shared" si="50"/>
        <v>60000</v>
      </c>
      <c r="Q391" s="2292"/>
      <c r="R391" s="2294"/>
    </row>
    <row r="392" spans="2:18" ht="15.95" hidden="1" customHeight="1">
      <c r="B392" s="3049">
        <v>18</v>
      </c>
      <c r="C392" s="1940">
        <v>41894</v>
      </c>
      <c r="D392" s="2292" t="s">
        <v>1145</v>
      </c>
      <c r="E392" s="2101" t="s">
        <v>879</v>
      </c>
      <c r="F392" s="2291">
        <v>2</v>
      </c>
      <c r="G392" s="2291">
        <v>30</v>
      </c>
      <c r="H392" s="1516">
        <f t="shared" si="46"/>
        <v>60</v>
      </c>
      <c r="I392" s="1517">
        <f t="shared" si="47"/>
        <v>30000</v>
      </c>
      <c r="J392" s="2292"/>
      <c r="K392" s="1518"/>
      <c r="L392" s="2292"/>
      <c r="M392" s="1517">
        <f t="shared" si="48"/>
        <v>0</v>
      </c>
      <c r="N392" s="2292"/>
      <c r="O392" s="1517">
        <f t="shared" si="49"/>
        <v>0</v>
      </c>
      <c r="P392" s="1518">
        <f t="shared" si="50"/>
        <v>30000</v>
      </c>
      <c r="Q392" s="2292"/>
      <c r="R392" s="2294"/>
    </row>
    <row r="393" spans="2:18" ht="15.95" hidden="1" customHeight="1">
      <c r="B393" s="3049"/>
      <c r="C393" s="1940">
        <v>41894</v>
      </c>
      <c r="D393" s="2331" t="s">
        <v>1147</v>
      </c>
      <c r="E393" s="2331" t="s">
        <v>879</v>
      </c>
      <c r="F393" s="2332">
        <v>2</v>
      </c>
      <c r="G393" s="2332">
        <v>1</v>
      </c>
      <c r="H393" s="1516">
        <f t="shared" si="46"/>
        <v>2</v>
      </c>
      <c r="I393" s="1517">
        <f t="shared" si="47"/>
        <v>1000</v>
      </c>
      <c r="J393" s="2331"/>
      <c r="K393" s="2333"/>
      <c r="L393" s="2331"/>
      <c r="M393" s="1517">
        <f t="shared" si="48"/>
        <v>0</v>
      </c>
      <c r="N393" s="2331"/>
      <c r="O393" s="2334">
        <f t="shared" si="49"/>
        <v>0</v>
      </c>
      <c r="P393" s="1518">
        <f t="shared" si="50"/>
        <v>1000</v>
      </c>
      <c r="Q393" s="2331"/>
      <c r="R393" s="2335"/>
    </row>
    <row r="394" spans="2:18" ht="15.95" hidden="1" customHeight="1">
      <c r="B394" s="3049"/>
      <c r="C394" s="1940">
        <v>41894</v>
      </c>
      <c r="D394" s="2331" t="s">
        <v>563</v>
      </c>
      <c r="E394" s="2331" t="s">
        <v>263</v>
      </c>
      <c r="F394" s="2332">
        <v>1</v>
      </c>
      <c r="G394" s="2332"/>
      <c r="H394" s="1516">
        <f t="shared" si="46"/>
        <v>0</v>
      </c>
      <c r="I394" s="1517">
        <f t="shared" si="47"/>
        <v>0</v>
      </c>
      <c r="J394" s="2336" t="s">
        <v>258</v>
      </c>
      <c r="K394" s="2333">
        <f>F394*5000</f>
        <v>5000</v>
      </c>
      <c r="L394" s="2331"/>
      <c r="M394" s="1517">
        <f t="shared" si="48"/>
        <v>0</v>
      </c>
      <c r="N394" s="2331"/>
      <c r="O394" s="2334">
        <f t="shared" si="49"/>
        <v>0</v>
      </c>
      <c r="P394" s="1518">
        <f t="shared" si="50"/>
        <v>5000</v>
      </c>
      <c r="Q394" s="2331"/>
      <c r="R394" s="2335"/>
    </row>
    <row r="395" spans="2:18" ht="15.95" hidden="1" customHeight="1">
      <c r="B395" s="3049"/>
      <c r="C395" s="1940">
        <v>41894</v>
      </c>
      <c r="D395" s="2331" t="s">
        <v>1148</v>
      </c>
      <c r="E395" s="2331"/>
      <c r="F395" s="2332">
        <v>4</v>
      </c>
      <c r="G395" s="2332">
        <v>3</v>
      </c>
      <c r="H395" s="1516">
        <f t="shared" si="46"/>
        <v>12</v>
      </c>
      <c r="I395" s="1517">
        <f t="shared" si="47"/>
        <v>6000</v>
      </c>
      <c r="J395" s="2331"/>
      <c r="K395" s="2333"/>
      <c r="L395" s="2332">
        <v>11</v>
      </c>
      <c r="M395" s="1517">
        <f t="shared" si="48"/>
        <v>110000</v>
      </c>
      <c r="N395" s="2331"/>
      <c r="O395" s="2334">
        <f t="shared" si="49"/>
        <v>0</v>
      </c>
      <c r="P395" s="1518">
        <f t="shared" si="50"/>
        <v>116000</v>
      </c>
      <c r="Q395" s="2331"/>
      <c r="R395" s="2335"/>
    </row>
    <row r="396" spans="2:18" ht="15.95" hidden="1" customHeight="1">
      <c r="B396" s="2287">
        <v>19</v>
      </c>
      <c r="C396" s="1940">
        <v>41895</v>
      </c>
      <c r="D396" s="2331" t="s">
        <v>1148</v>
      </c>
      <c r="E396" s="2331" t="s">
        <v>879</v>
      </c>
      <c r="F396" s="2332">
        <v>7</v>
      </c>
      <c r="G396" s="2332">
        <v>3</v>
      </c>
      <c r="H396" s="1516">
        <f t="shared" si="46"/>
        <v>21</v>
      </c>
      <c r="I396" s="1517">
        <f t="shared" si="47"/>
        <v>10500</v>
      </c>
      <c r="J396" s="2331"/>
      <c r="K396" s="2333"/>
      <c r="L396" s="2332">
        <v>7</v>
      </c>
      <c r="M396" s="1517">
        <f t="shared" si="48"/>
        <v>70000</v>
      </c>
      <c r="N396" s="2331"/>
      <c r="O396" s="2334">
        <f t="shared" si="49"/>
        <v>0</v>
      </c>
      <c r="P396" s="1518">
        <f t="shared" si="50"/>
        <v>80500</v>
      </c>
      <c r="Q396" s="2331"/>
      <c r="R396" s="2335"/>
    </row>
    <row r="397" spans="2:18" ht="15.95" hidden="1" customHeight="1">
      <c r="B397" s="3049">
        <v>20</v>
      </c>
      <c r="C397" s="1936">
        <v>41896</v>
      </c>
      <c r="D397" s="2331" t="s">
        <v>1149</v>
      </c>
      <c r="E397" s="2331" t="s">
        <v>426</v>
      </c>
      <c r="F397" s="2332">
        <v>2</v>
      </c>
      <c r="G397" s="2332">
        <v>1</v>
      </c>
      <c r="H397" s="1516">
        <f t="shared" si="46"/>
        <v>2</v>
      </c>
      <c r="I397" s="1517">
        <f t="shared" si="47"/>
        <v>1000</v>
      </c>
      <c r="J397" s="2331"/>
      <c r="K397" s="2333"/>
      <c r="L397" s="2336"/>
      <c r="M397" s="1517">
        <f t="shared" si="48"/>
        <v>0</v>
      </c>
      <c r="N397" s="2331"/>
      <c r="O397" s="2334">
        <f t="shared" si="49"/>
        <v>0</v>
      </c>
      <c r="P397" s="1518">
        <f t="shared" si="50"/>
        <v>1000</v>
      </c>
      <c r="Q397" s="2331"/>
      <c r="R397" s="2335"/>
    </row>
    <row r="398" spans="2:18" ht="15.95" hidden="1" customHeight="1">
      <c r="B398" s="3049"/>
      <c r="C398" s="1936">
        <v>41896</v>
      </c>
      <c r="D398" s="2331" t="s">
        <v>1145</v>
      </c>
      <c r="E398" s="2094" t="s">
        <v>879</v>
      </c>
      <c r="F398" s="2332">
        <v>2</v>
      </c>
      <c r="G398" s="2332">
        <v>30</v>
      </c>
      <c r="H398" s="1516">
        <f t="shared" si="46"/>
        <v>60</v>
      </c>
      <c r="I398" s="1517">
        <f t="shared" si="47"/>
        <v>30000</v>
      </c>
      <c r="J398" s="2331"/>
      <c r="K398" s="2333"/>
      <c r="L398" s="2336"/>
      <c r="M398" s="1517">
        <f t="shared" si="48"/>
        <v>0</v>
      </c>
      <c r="N398" s="2331"/>
      <c r="O398" s="2334">
        <f t="shared" si="49"/>
        <v>0</v>
      </c>
      <c r="P398" s="1518">
        <f t="shared" si="50"/>
        <v>30000</v>
      </c>
      <c r="Q398" s="2331"/>
      <c r="R398" s="2335"/>
    </row>
    <row r="399" spans="2:18" ht="15.95" hidden="1" customHeight="1">
      <c r="B399" s="3049"/>
      <c r="C399" s="1936">
        <v>41896</v>
      </c>
      <c r="D399" s="2331" t="s">
        <v>1147</v>
      </c>
      <c r="E399" s="2331" t="s">
        <v>879</v>
      </c>
      <c r="F399" s="2332">
        <v>2</v>
      </c>
      <c r="G399" s="2332">
        <v>1</v>
      </c>
      <c r="H399" s="1516">
        <f t="shared" si="46"/>
        <v>2</v>
      </c>
      <c r="I399" s="1517">
        <f t="shared" si="47"/>
        <v>1000</v>
      </c>
      <c r="J399" s="2331"/>
      <c r="K399" s="2333"/>
      <c r="L399" s="2336">
        <v>9</v>
      </c>
      <c r="M399" s="1517">
        <f t="shared" si="48"/>
        <v>90000</v>
      </c>
      <c r="N399" s="2331"/>
      <c r="O399" s="2334">
        <f t="shared" si="49"/>
        <v>0</v>
      </c>
      <c r="P399" s="1518">
        <f t="shared" si="50"/>
        <v>91000</v>
      </c>
      <c r="Q399" s="2331"/>
      <c r="R399" s="2335"/>
    </row>
    <row r="400" spans="2:18" ht="15.95" hidden="1" customHeight="1">
      <c r="B400" s="3049">
        <v>21</v>
      </c>
      <c r="C400" s="1940">
        <v>41897</v>
      </c>
      <c r="D400" s="2331" t="s">
        <v>1145</v>
      </c>
      <c r="E400" s="2094" t="s">
        <v>879</v>
      </c>
      <c r="F400" s="2332">
        <v>1</v>
      </c>
      <c r="G400" s="2332">
        <v>30</v>
      </c>
      <c r="H400" s="1516">
        <f t="shared" si="46"/>
        <v>30</v>
      </c>
      <c r="I400" s="1517">
        <f t="shared" si="47"/>
        <v>15000</v>
      </c>
      <c r="J400" s="2331"/>
      <c r="K400" s="2333"/>
      <c r="L400" s="2336"/>
      <c r="M400" s="1517">
        <f t="shared" si="48"/>
        <v>0</v>
      </c>
      <c r="N400" s="2331"/>
      <c r="O400" s="2334">
        <f t="shared" si="49"/>
        <v>0</v>
      </c>
      <c r="P400" s="1518">
        <f t="shared" si="50"/>
        <v>15000</v>
      </c>
      <c r="Q400" s="2331"/>
      <c r="R400" s="2335"/>
    </row>
    <row r="401" spans="2:18" ht="15.95" hidden="1" customHeight="1">
      <c r="B401" s="3049"/>
      <c r="C401" s="1940">
        <v>41897</v>
      </c>
      <c r="D401" s="2331" t="s">
        <v>1147</v>
      </c>
      <c r="E401" s="2331" t="s">
        <v>879</v>
      </c>
      <c r="F401" s="2332">
        <v>22</v>
      </c>
      <c r="G401" s="2332">
        <v>1</v>
      </c>
      <c r="H401" s="1516">
        <f t="shared" si="46"/>
        <v>22</v>
      </c>
      <c r="I401" s="1517">
        <f t="shared" si="47"/>
        <v>11000</v>
      </c>
      <c r="J401" s="2331"/>
      <c r="K401" s="2333"/>
      <c r="L401" s="2336">
        <v>5</v>
      </c>
      <c r="M401" s="1517">
        <f t="shared" si="48"/>
        <v>50000</v>
      </c>
      <c r="N401" s="2331"/>
      <c r="O401" s="2334">
        <f t="shared" si="49"/>
        <v>0</v>
      </c>
      <c r="P401" s="1518">
        <f t="shared" si="50"/>
        <v>61000</v>
      </c>
      <c r="Q401" s="2331"/>
      <c r="R401" s="2335"/>
    </row>
    <row r="402" spans="2:18" ht="15.95" hidden="1" customHeight="1">
      <c r="B402" s="3049">
        <v>22</v>
      </c>
      <c r="C402" s="1940">
        <v>41898</v>
      </c>
      <c r="D402" s="2331" t="s">
        <v>1145</v>
      </c>
      <c r="E402" s="2094" t="s">
        <v>879</v>
      </c>
      <c r="F402" s="2332">
        <v>1</v>
      </c>
      <c r="G402" s="2332">
        <v>30</v>
      </c>
      <c r="H402" s="1516">
        <f t="shared" si="46"/>
        <v>30</v>
      </c>
      <c r="I402" s="1517">
        <f t="shared" si="47"/>
        <v>15000</v>
      </c>
      <c r="J402" s="2331"/>
      <c r="K402" s="2337"/>
      <c r="L402" s="2332"/>
      <c r="M402" s="1517">
        <f t="shared" si="48"/>
        <v>0</v>
      </c>
      <c r="N402" s="2331"/>
      <c r="O402" s="2334">
        <f t="shared" si="49"/>
        <v>0</v>
      </c>
      <c r="P402" s="1518">
        <f t="shared" si="50"/>
        <v>15000</v>
      </c>
      <c r="Q402" s="2331"/>
      <c r="R402" s="2335"/>
    </row>
    <row r="403" spans="2:18" ht="15.95" hidden="1" customHeight="1">
      <c r="B403" s="3049"/>
      <c r="C403" s="1940">
        <v>41898</v>
      </c>
      <c r="D403" s="2292" t="s">
        <v>1150</v>
      </c>
      <c r="E403" s="2101" t="s">
        <v>263</v>
      </c>
      <c r="F403" s="2291"/>
      <c r="G403" s="2291"/>
      <c r="H403" s="1516">
        <f t="shared" si="46"/>
        <v>0</v>
      </c>
      <c r="I403" s="1517">
        <f t="shared" si="47"/>
        <v>0</v>
      </c>
      <c r="J403" s="2292"/>
      <c r="K403" s="2293"/>
      <c r="L403" s="2291">
        <v>9</v>
      </c>
      <c r="M403" s="1517">
        <f t="shared" si="48"/>
        <v>90000</v>
      </c>
      <c r="N403" s="2292"/>
      <c r="O403" s="1517">
        <f t="shared" si="49"/>
        <v>0</v>
      </c>
      <c r="P403" s="1518">
        <f t="shared" si="50"/>
        <v>90000</v>
      </c>
      <c r="Q403" s="2292"/>
      <c r="R403" s="2294"/>
    </row>
    <row r="404" spans="2:18" ht="15.95" hidden="1" customHeight="1">
      <c r="B404" s="2287">
        <v>23</v>
      </c>
      <c r="C404" s="1940">
        <v>41899</v>
      </c>
      <c r="D404" s="2101" t="s">
        <v>863</v>
      </c>
      <c r="E404" s="2101"/>
      <c r="F404" s="2291"/>
      <c r="G404" s="2291"/>
      <c r="H404" s="1516">
        <f t="shared" si="46"/>
        <v>0</v>
      </c>
      <c r="I404" s="1517">
        <f t="shared" si="47"/>
        <v>0</v>
      </c>
      <c r="J404" s="2292"/>
      <c r="K404" s="2293"/>
      <c r="L404" s="2291"/>
      <c r="M404" s="1517">
        <f t="shared" si="48"/>
        <v>0</v>
      </c>
      <c r="N404" s="2292"/>
      <c r="O404" s="1517">
        <f t="shared" si="49"/>
        <v>0</v>
      </c>
      <c r="P404" s="1518">
        <f t="shared" si="50"/>
        <v>0</v>
      </c>
      <c r="Q404" s="2292"/>
      <c r="R404" s="2294"/>
    </row>
    <row r="405" spans="2:18" ht="15.95" hidden="1" customHeight="1">
      <c r="B405" s="2287">
        <v>24</v>
      </c>
      <c r="C405" s="1940">
        <v>41900</v>
      </c>
      <c r="D405" s="2327" t="s">
        <v>561</v>
      </c>
      <c r="E405" s="2330" t="s">
        <v>426</v>
      </c>
      <c r="F405" s="1521">
        <v>1</v>
      </c>
      <c r="G405" s="2291"/>
      <c r="H405" s="1516">
        <f t="shared" si="46"/>
        <v>0</v>
      </c>
      <c r="I405" s="1517">
        <f t="shared" si="47"/>
        <v>0</v>
      </c>
      <c r="J405" s="1521" t="s">
        <v>127</v>
      </c>
      <c r="K405" s="1518">
        <v>20000</v>
      </c>
      <c r="L405" s="2291"/>
      <c r="M405" s="1517">
        <f t="shared" si="48"/>
        <v>0</v>
      </c>
      <c r="N405" s="2292"/>
      <c r="O405" s="1517">
        <f t="shared" si="49"/>
        <v>0</v>
      </c>
      <c r="P405" s="1518">
        <f t="shared" si="50"/>
        <v>20000</v>
      </c>
      <c r="Q405" s="2292"/>
      <c r="R405" s="2294"/>
    </row>
    <row r="406" spans="2:18" ht="15.95" hidden="1" customHeight="1">
      <c r="B406" s="3049">
        <v>25</v>
      </c>
      <c r="C406" s="1940">
        <v>41901</v>
      </c>
      <c r="D406" s="2327" t="s">
        <v>561</v>
      </c>
      <c r="E406" s="2330" t="s">
        <v>426</v>
      </c>
      <c r="F406" s="1521">
        <v>1</v>
      </c>
      <c r="G406" s="2291"/>
      <c r="H406" s="1516">
        <f t="shared" si="46"/>
        <v>0</v>
      </c>
      <c r="I406" s="1517">
        <f t="shared" si="47"/>
        <v>0</v>
      </c>
      <c r="J406" s="3133" t="s">
        <v>127</v>
      </c>
      <c r="K406" s="3128">
        <v>20000</v>
      </c>
      <c r="L406" s="2291"/>
      <c r="M406" s="1517">
        <f t="shared" si="48"/>
        <v>0</v>
      </c>
      <c r="N406" s="2292"/>
      <c r="O406" s="1517">
        <f t="shared" si="49"/>
        <v>0</v>
      </c>
      <c r="P406" s="1518">
        <f t="shared" si="50"/>
        <v>20000</v>
      </c>
      <c r="Q406" s="3128">
        <v>35000</v>
      </c>
      <c r="R406" s="2294"/>
    </row>
    <row r="407" spans="2:18" ht="15.95" hidden="1" customHeight="1">
      <c r="B407" s="3049"/>
      <c r="C407" s="1940">
        <v>41901</v>
      </c>
      <c r="D407" s="2292" t="s">
        <v>1151</v>
      </c>
      <c r="E407" s="2330" t="s">
        <v>263</v>
      </c>
      <c r="F407" s="2291">
        <v>1</v>
      </c>
      <c r="G407" s="2291"/>
      <c r="H407" s="1516">
        <f t="shared" si="46"/>
        <v>0</v>
      </c>
      <c r="I407" s="1517">
        <f t="shared" si="47"/>
        <v>0</v>
      </c>
      <c r="J407" s="3133"/>
      <c r="K407" s="3128"/>
      <c r="L407" s="2291"/>
      <c r="M407" s="1517">
        <f t="shared" si="48"/>
        <v>0</v>
      </c>
      <c r="N407" s="2292"/>
      <c r="O407" s="1517">
        <f t="shared" si="49"/>
        <v>0</v>
      </c>
      <c r="P407" s="1518">
        <f t="shared" si="50"/>
        <v>0</v>
      </c>
      <c r="Q407" s="3128"/>
      <c r="R407" s="2294"/>
    </row>
    <row r="408" spans="2:18" ht="15.95" hidden="1" customHeight="1">
      <c r="B408" s="3049"/>
      <c r="C408" s="1940">
        <v>41901</v>
      </c>
      <c r="D408" s="2292" t="s">
        <v>1152</v>
      </c>
      <c r="E408" s="2291" t="s">
        <v>277</v>
      </c>
      <c r="F408" s="2291">
        <v>1</v>
      </c>
      <c r="G408" s="2291"/>
      <c r="H408" s="1516">
        <f t="shared" si="46"/>
        <v>0</v>
      </c>
      <c r="I408" s="1517">
        <f t="shared" si="47"/>
        <v>0</v>
      </c>
      <c r="J408" s="2292"/>
      <c r="K408" s="2292"/>
      <c r="L408" s="2291">
        <v>7</v>
      </c>
      <c r="M408" s="1517">
        <f t="shared" si="48"/>
        <v>70000</v>
      </c>
      <c r="N408" s="2292"/>
      <c r="O408" s="1517">
        <f t="shared" si="49"/>
        <v>0</v>
      </c>
      <c r="P408" s="1518">
        <f t="shared" si="50"/>
        <v>70000</v>
      </c>
      <c r="Q408" s="3128"/>
      <c r="R408" s="2294"/>
    </row>
    <row r="409" spans="2:18" ht="15.95" hidden="1" customHeight="1">
      <c r="B409" s="2287">
        <v>26</v>
      </c>
      <c r="C409" s="1940">
        <v>41902</v>
      </c>
      <c r="D409" s="2292" t="s">
        <v>1153</v>
      </c>
      <c r="E409" s="2291" t="s">
        <v>277</v>
      </c>
      <c r="F409" s="2291">
        <v>1</v>
      </c>
      <c r="G409" s="2291"/>
      <c r="H409" s="1516">
        <f t="shared" si="46"/>
        <v>0</v>
      </c>
      <c r="I409" s="1517">
        <f t="shared" si="47"/>
        <v>0</v>
      </c>
      <c r="J409" s="1521" t="s">
        <v>70</v>
      </c>
      <c r="K409" s="1518">
        <v>35000</v>
      </c>
      <c r="L409" s="2291">
        <v>5</v>
      </c>
      <c r="M409" s="1517">
        <f t="shared" si="48"/>
        <v>50000</v>
      </c>
      <c r="N409" s="2292"/>
      <c r="O409" s="1517">
        <f t="shared" si="49"/>
        <v>0</v>
      </c>
      <c r="P409" s="1518">
        <f t="shared" si="50"/>
        <v>85000</v>
      </c>
      <c r="Q409" s="1518">
        <v>35000</v>
      </c>
      <c r="R409" s="2294"/>
    </row>
    <row r="410" spans="2:18" ht="15.95" hidden="1" customHeight="1">
      <c r="B410" s="3049">
        <v>27</v>
      </c>
      <c r="C410" s="1936">
        <v>41903</v>
      </c>
      <c r="D410" s="2292" t="s">
        <v>1154</v>
      </c>
      <c r="E410" s="2291" t="s">
        <v>277</v>
      </c>
      <c r="F410" s="2291">
        <v>1</v>
      </c>
      <c r="G410" s="2291"/>
      <c r="H410" s="1516">
        <f t="shared" si="46"/>
        <v>0</v>
      </c>
      <c r="I410" s="1517">
        <f t="shared" si="47"/>
        <v>0</v>
      </c>
      <c r="J410" s="1521" t="s">
        <v>258</v>
      </c>
      <c r="K410" s="1518">
        <f>F410*5000</f>
        <v>5000</v>
      </c>
      <c r="L410" s="2291"/>
      <c r="M410" s="1517">
        <f t="shared" si="48"/>
        <v>0</v>
      </c>
      <c r="N410" s="2292"/>
      <c r="O410" s="1517">
        <f t="shared" si="49"/>
        <v>0</v>
      </c>
      <c r="P410" s="1518">
        <f t="shared" si="50"/>
        <v>5000</v>
      </c>
      <c r="Q410" s="3128">
        <v>35000</v>
      </c>
      <c r="R410" s="2294"/>
    </row>
    <row r="411" spans="2:18" ht="15.95" hidden="1" customHeight="1">
      <c r="B411" s="3049"/>
      <c r="C411" s="1936">
        <v>41903</v>
      </c>
      <c r="D411" s="2292" t="s">
        <v>1155</v>
      </c>
      <c r="E411" s="2291" t="s">
        <v>277</v>
      </c>
      <c r="F411" s="2291">
        <v>1</v>
      </c>
      <c r="G411" s="2291"/>
      <c r="H411" s="1516">
        <f t="shared" si="46"/>
        <v>0</v>
      </c>
      <c r="I411" s="1517">
        <f t="shared" si="47"/>
        <v>0</v>
      </c>
      <c r="J411" s="1521" t="s">
        <v>70</v>
      </c>
      <c r="K411" s="1518">
        <v>35000</v>
      </c>
      <c r="L411" s="2291">
        <v>7</v>
      </c>
      <c r="M411" s="1517">
        <f t="shared" si="48"/>
        <v>70000</v>
      </c>
      <c r="N411" s="2292"/>
      <c r="O411" s="1517">
        <f t="shared" si="49"/>
        <v>0</v>
      </c>
      <c r="P411" s="1518">
        <f>I411+K411+M411+O411</f>
        <v>105000</v>
      </c>
      <c r="Q411" s="3128"/>
      <c r="R411" s="2294"/>
    </row>
    <row r="412" spans="2:18" ht="15.95" hidden="1" customHeight="1">
      <c r="B412" s="3049">
        <v>28</v>
      </c>
      <c r="C412" s="1940">
        <v>41904</v>
      </c>
      <c r="D412" s="2292" t="s">
        <v>1155</v>
      </c>
      <c r="E412" s="2291" t="s">
        <v>277</v>
      </c>
      <c r="F412" s="2291">
        <v>1</v>
      </c>
      <c r="G412" s="2291"/>
      <c r="H412" s="1516">
        <f t="shared" si="46"/>
        <v>0</v>
      </c>
      <c r="I412" s="1517">
        <f t="shared" si="47"/>
        <v>0</v>
      </c>
      <c r="J412" s="3133" t="s">
        <v>70</v>
      </c>
      <c r="K412" s="3128">
        <v>35000</v>
      </c>
      <c r="L412" s="2291"/>
      <c r="M412" s="1517">
        <f t="shared" si="48"/>
        <v>0</v>
      </c>
      <c r="N412" s="2292"/>
      <c r="O412" s="1517">
        <f t="shared" si="49"/>
        <v>0</v>
      </c>
      <c r="P412" s="1518">
        <f t="shared" si="50"/>
        <v>35000</v>
      </c>
      <c r="Q412" s="3128">
        <v>35000</v>
      </c>
      <c r="R412" s="2294"/>
    </row>
    <row r="413" spans="2:18" ht="15.95" hidden="1" customHeight="1">
      <c r="B413" s="3049"/>
      <c r="C413" s="1940">
        <v>41904</v>
      </c>
      <c r="D413" s="2292" t="s">
        <v>1156</v>
      </c>
      <c r="E413" s="2291" t="s">
        <v>277</v>
      </c>
      <c r="F413" s="2291">
        <v>1</v>
      </c>
      <c r="G413" s="2291"/>
      <c r="H413" s="1516">
        <f t="shared" si="46"/>
        <v>0</v>
      </c>
      <c r="I413" s="1517">
        <f t="shared" si="47"/>
        <v>0</v>
      </c>
      <c r="J413" s="3133"/>
      <c r="K413" s="3128"/>
      <c r="L413" s="2291"/>
      <c r="M413" s="1517">
        <f t="shared" si="48"/>
        <v>0</v>
      </c>
      <c r="N413" s="2292"/>
      <c r="O413" s="1517">
        <f t="shared" si="49"/>
        <v>0</v>
      </c>
      <c r="P413" s="1518">
        <f t="shared" si="50"/>
        <v>0</v>
      </c>
      <c r="Q413" s="3128"/>
      <c r="R413" s="2294"/>
    </row>
    <row r="414" spans="2:18" ht="15.95" hidden="1" customHeight="1">
      <c r="B414" s="3049"/>
      <c r="C414" s="1940">
        <v>41904</v>
      </c>
      <c r="D414" s="2292" t="s">
        <v>1157</v>
      </c>
      <c r="E414" s="2291" t="s">
        <v>277</v>
      </c>
      <c r="F414" s="2291">
        <v>1</v>
      </c>
      <c r="G414" s="2291"/>
      <c r="H414" s="1516">
        <f t="shared" si="46"/>
        <v>0</v>
      </c>
      <c r="I414" s="1517">
        <f t="shared" si="47"/>
        <v>0</v>
      </c>
      <c r="J414" s="3133"/>
      <c r="K414" s="3128"/>
      <c r="L414" s="2291">
        <v>9</v>
      </c>
      <c r="M414" s="1517">
        <f t="shared" si="48"/>
        <v>90000</v>
      </c>
      <c r="N414" s="2292"/>
      <c r="O414" s="1517">
        <f t="shared" si="49"/>
        <v>0</v>
      </c>
      <c r="P414" s="1518">
        <f t="shared" si="50"/>
        <v>90000</v>
      </c>
      <c r="Q414" s="3128"/>
      <c r="R414" s="2294"/>
    </row>
    <row r="415" spans="2:18" ht="15.95" hidden="1" customHeight="1">
      <c r="B415" s="3049">
        <v>29</v>
      </c>
      <c r="C415" s="1940">
        <v>41905</v>
      </c>
      <c r="D415" s="2292" t="s">
        <v>1156</v>
      </c>
      <c r="E415" s="2291" t="s">
        <v>277</v>
      </c>
      <c r="F415" s="2291">
        <v>1</v>
      </c>
      <c r="G415" s="2291"/>
      <c r="H415" s="1516">
        <f t="shared" si="46"/>
        <v>0</v>
      </c>
      <c r="I415" s="1517">
        <f t="shared" si="47"/>
        <v>0</v>
      </c>
      <c r="J415" s="3133" t="s">
        <v>70</v>
      </c>
      <c r="K415" s="3128">
        <v>35000</v>
      </c>
      <c r="L415" s="2291"/>
      <c r="M415" s="1517">
        <f t="shared" si="48"/>
        <v>0</v>
      </c>
      <c r="N415" s="2292"/>
      <c r="O415" s="1517">
        <f t="shared" si="49"/>
        <v>0</v>
      </c>
      <c r="P415" s="1518">
        <f t="shared" si="50"/>
        <v>35000</v>
      </c>
      <c r="Q415" s="3128">
        <v>35000</v>
      </c>
      <c r="R415" s="2294"/>
    </row>
    <row r="416" spans="2:18" ht="15.95" hidden="1" customHeight="1">
      <c r="B416" s="3049"/>
      <c r="C416" s="1940">
        <v>41905</v>
      </c>
      <c r="D416" s="2292" t="s">
        <v>1155</v>
      </c>
      <c r="E416" s="2291" t="s">
        <v>277</v>
      </c>
      <c r="F416" s="2291">
        <v>1</v>
      </c>
      <c r="G416" s="2291"/>
      <c r="H416" s="1516">
        <f t="shared" si="46"/>
        <v>0</v>
      </c>
      <c r="I416" s="1517">
        <f t="shared" si="47"/>
        <v>0</v>
      </c>
      <c r="J416" s="3133"/>
      <c r="K416" s="3128"/>
      <c r="L416" s="2291">
        <v>1</v>
      </c>
      <c r="M416" s="1517">
        <f t="shared" si="48"/>
        <v>10000</v>
      </c>
      <c r="N416" s="2292"/>
      <c r="O416" s="1517">
        <f t="shared" si="49"/>
        <v>0</v>
      </c>
      <c r="P416" s="1518">
        <f t="shared" si="50"/>
        <v>10000</v>
      </c>
      <c r="Q416" s="3128"/>
      <c r="R416" s="2294"/>
    </row>
    <row r="417" spans="2:18" ht="15.95" hidden="1" customHeight="1">
      <c r="B417" s="3049">
        <v>30</v>
      </c>
      <c r="C417" s="1940">
        <v>41906</v>
      </c>
      <c r="D417" s="2292" t="s">
        <v>1155</v>
      </c>
      <c r="E417" s="2291" t="s">
        <v>277</v>
      </c>
      <c r="F417" s="2291">
        <v>1</v>
      </c>
      <c r="G417" s="2291"/>
      <c r="H417" s="1516">
        <f t="shared" si="46"/>
        <v>0</v>
      </c>
      <c r="I417" s="1517">
        <f t="shared" si="47"/>
        <v>0</v>
      </c>
      <c r="J417" s="3133" t="s">
        <v>70</v>
      </c>
      <c r="K417" s="3128">
        <v>35000</v>
      </c>
      <c r="L417" s="2291"/>
      <c r="M417" s="1517">
        <f t="shared" si="48"/>
        <v>0</v>
      </c>
      <c r="N417" s="2292"/>
      <c r="O417" s="1517">
        <f t="shared" si="49"/>
        <v>0</v>
      </c>
      <c r="P417" s="1518">
        <f t="shared" si="50"/>
        <v>35000</v>
      </c>
      <c r="Q417" s="3128">
        <v>35000</v>
      </c>
      <c r="R417" s="2294"/>
    </row>
    <row r="418" spans="2:18" ht="15.95" hidden="1" customHeight="1">
      <c r="B418" s="3049"/>
      <c r="C418" s="1940">
        <v>41906</v>
      </c>
      <c r="D418" s="2292" t="s">
        <v>1156</v>
      </c>
      <c r="E418" s="2291" t="s">
        <v>277</v>
      </c>
      <c r="F418" s="2291">
        <v>1</v>
      </c>
      <c r="G418" s="2291"/>
      <c r="H418" s="1516">
        <f t="shared" si="46"/>
        <v>0</v>
      </c>
      <c r="I418" s="1517">
        <f t="shared" si="47"/>
        <v>0</v>
      </c>
      <c r="J418" s="3133"/>
      <c r="K418" s="3128"/>
      <c r="L418" s="2291"/>
      <c r="M418" s="1517">
        <f t="shared" si="48"/>
        <v>0</v>
      </c>
      <c r="N418" s="2292"/>
      <c r="O418" s="1517">
        <f t="shared" si="49"/>
        <v>0</v>
      </c>
      <c r="P418" s="1518">
        <f t="shared" si="50"/>
        <v>0</v>
      </c>
      <c r="Q418" s="3128"/>
      <c r="R418" s="2294"/>
    </row>
    <row r="419" spans="2:18" ht="15.95" hidden="1" customHeight="1">
      <c r="B419" s="3049">
        <v>31</v>
      </c>
      <c r="C419" s="1940">
        <v>41907</v>
      </c>
      <c r="D419" s="2292" t="s">
        <v>1155</v>
      </c>
      <c r="E419" s="2291" t="s">
        <v>277</v>
      </c>
      <c r="F419" s="2291">
        <v>2</v>
      </c>
      <c r="G419" s="2291"/>
      <c r="H419" s="1516">
        <f t="shared" si="46"/>
        <v>0</v>
      </c>
      <c r="I419" s="1517">
        <f t="shared" si="47"/>
        <v>0</v>
      </c>
      <c r="J419" s="3133" t="s">
        <v>70</v>
      </c>
      <c r="K419" s="3128">
        <v>35000</v>
      </c>
      <c r="L419" s="2291"/>
      <c r="M419" s="1517">
        <f t="shared" si="48"/>
        <v>0</v>
      </c>
      <c r="N419" s="2292"/>
      <c r="O419" s="1517">
        <f t="shared" si="49"/>
        <v>0</v>
      </c>
      <c r="P419" s="1518">
        <f>I419+K419+M419+O419</f>
        <v>35000</v>
      </c>
      <c r="Q419" s="3128">
        <v>35000</v>
      </c>
      <c r="R419" s="2294"/>
    </row>
    <row r="420" spans="2:18" ht="15.95" hidden="1" customHeight="1" thickBot="1">
      <c r="B420" s="3141"/>
      <c r="C420" s="2296">
        <v>41907</v>
      </c>
      <c r="D420" s="2297" t="s">
        <v>1156</v>
      </c>
      <c r="E420" s="2338" t="s">
        <v>277</v>
      </c>
      <c r="F420" s="2338">
        <v>1</v>
      </c>
      <c r="G420" s="2297"/>
      <c r="H420" s="1530">
        <f t="shared" si="46"/>
        <v>0</v>
      </c>
      <c r="I420" s="1531">
        <f t="shared" si="47"/>
        <v>0</v>
      </c>
      <c r="J420" s="3142"/>
      <c r="K420" s="3129"/>
      <c r="L420" s="2338">
        <v>4</v>
      </c>
      <c r="M420" s="1531">
        <f t="shared" si="48"/>
        <v>40000</v>
      </c>
      <c r="N420" s="2297"/>
      <c r="O420" s="1531">
        <f t="shared" si="49"/>
        <v>0</v>
      </c>
      <c r="P420" s="1532">
        <f t="shared" si="50"/>
        <v>40000</v>
      </c>
      <c r="Q420" s="3129"/>
      <c r="R420" s="2299"/>
    </row>
    <row r="421" spans="2:18" ht="15.95" hidden="1" customHeight="1">
      <c r="B421" s="3048">
        <v>1</v>
      </c>
      <c r="C421" s="1931">
        <v>41908</v>
      </c>
      <c r="D421" s="2326" t="s">
        <v>1333</v>
      </c>
      <c r="E421" s="1510" t="s">
        <v>277</v>
      </c>
      <c r="F421" s="1510">
        <v>1</v>
      </c>
      <c r="G421" s="1511">
        <v>55</v>
      </c>
      <c r="H421" s="1511">
        <f>F421*G421</f>
        <v>55</v>
      </c>
      <c r="I421" s="1512">
        <f>H421*500</f>
        <v>27500</v>
      </c>
      <c r="J421" s="1510"/>
      <c r="K421" s="2629"/>
      <c r="L421" s="1510"/>
      <c r="M421" s="1512">
        <f>L421*10000</f>
        <v>0</v>
      </c>
      <c r="N421" s="1511"/>
      <c r="O421" s="1512">
        <f>N421*15000</f>
        <v>0</v>
      </c>
      <c r="P421" s="1513">
        <f>I421+K421+M421+O421</f>
        <v>27500</v>
      </c>
      <c r="Q421" s="3134">
        <v>35000</v>
      </c>
      <c r="R421" s="1514"/>
    </row>
    <row r="422" spans="2:18" ht="15.95" hidden="1" customHeight="1">
      <c r="B422" s="3049"/>
      <c r="C422" s="1940">
        <v>41908</v>
      </c>
      <c r="D422" s="2327" t="s">
        <v>1334</v>
      </c>
      <c r="E422" s="2553" t="s">
        <v>277</v>
      </c>
      <c r="F422" s="2553">
        <v>1</v>
      </c>
      <c r="G422" s="1516"/>
      <c r="H422" s="1516">
        <f>F422*G422</f>
        <v>0</v>
      </c>
      <c r="I422" s="1517">
        <f>H422*500</f>
        <v>0</v>
      </c>
      <c r="J422" s="2553" t="s">
        <v>127</v>
      </c>
      <c r="K422" s="2630">
        <f>F422*12500</f>
        <v>12500</v>
      </c>
      <c r="L422" s="2553"/>
      <c r="M422" s="1517">
        <f>L422*10000</f>
        <v>0</v>
      </c>
      <c r="N422" s="1516"/>
      <c r="O422" s="1517">
        <f>N422*15000</f>
        <v>0</v>
      </c>
      <c r="P422" s="2554">
        <f>I422+K422+M422+O422</f>
        <v>12500</v>
      </c>
      <c r="Q422" s="3128"/>
      <c r="R422" s="1522"/>
    </row>
    <row r="423" spans="2:18" ht="15.95" hidden="1" customHeight="1">
      <c r="B423" s="3049">
        <v>2</v>
      </c>
      <c r="C423" s="1940">
        <v>41909</v>
      </c>
      <c r="D423" s="2327" t="s">
        <v>1176</v>
      </c>
      <c r="E423" s="2553" t="s">
        <v>277</v>
      </c>
      <c r="F423" s="2553">
        <v>2</v>
      </c>
      <c r="G423" s="1516"/>
      <c r="H423" s="1516">
        <f>F423*G423</f>
        <v>0</v>
      </c>
      <c r="I423" s="1517">
        <f>H423*500</f>
        <v>0</v>
      </c>
      <c r="J423" s="2553" t="s">
        <v>258</v>
      </c>
      <c r="K423" s="2554">
        <f>F423*10000</f>
        <v>20000</v>
      </c>
      <c r="L423" s="2553"/>
      <c r="M423" s="1517">
        <f>L423*10000</f>
        <v>0</v>
      </c>
      <c r="N423" s="1516"/>
      <c r="O423" s="1517">
        <f t="shared" ref="O423:O486" si="51">N423*15000</f>
        <v>0</v>
      </c>
      <c r="P423" s="2554">
        <f t="shared" ref="P423:P468" si="52">I423+K423+M423+O423</f>
        <v>20000</v>
      </c>
      <c r="Q423" s="3130">
        <v>35000</v>
      </c>
      <c r="R423" s="1522"/>
    </row>
    <row r="424" spans="2:18" ht="15.95" hidden="1" customHeight="1">
      <c r="B424" s="3049"/>
      <c r="C424" s="1940">
        <v>41909</v>
      </c>
      <c r="D424" s="2327" t="s">
        <v>566</v>
      </c>
      <c r="E424" s="2553" t="s">
        <v>263</v>
      </c>
      <c r="F424" s="2553">
        <v>1</v>
      </c>
      <c r="G424" s="1516">
        <v>150</v>
      </c>
      <c r="H424" s="1516">
        <f>F424*G424</f>
        <v>150</v>
      </c>
      <c r="I424" s="1517">
        <f t="shared" ref="I424:I487" si="53">H424*500</f>
        <v>75000</v>
      </c>
      <c r="J424" s="2553"/>
      <c r="K424" s="2554"/>
      <c r="L424" s="2553">
        <v>7</v>
      </c>
      <c r="M424" s="1517">
        <f t="shared" ref="M424:M487" si="54">L424*10000</f>
        <v>70000</v>
      </c>
      <c r="N424" s="1516"/>
      <c r="O424" s="1517">
        <f t="shared" si="51"/>
        <v>0</v>
      </c>
      <c r="P424" s="2554">
        <f t="shared" si="52"/>
        <v>145000</v>
      </c>
      <c r="Q424" s="3131"/>
      <c r="R424" s="1522"/>
    </row>
    <row r="425" spans="2:18" ht="15.95" hidden="1" customHeight="1">
      <c r="B425" s="3049">
        <v>3</v>
      </c>
      <c r="C425" s="2594">
        <v>41910</v>
      </c>
      <c r="D425" s="2328" t="s">
        <v>1335</v>
      </c>
      <c r="E425" s="2329"/>
      <c r="F425" s="2553"/>
      <c r="G425" s="1516"/>
      <c r="H425" s="1516">
        <f t="shared" ref="H425:H488" si="55">F425*G425</f>
        <v>0</v>
      </c>
      <c r="I425" s="1517">
        <f t="shared" si="53"/>
        <v>0</v>
      </c>
      <c r="J425" s="2553"/>
      <c r="K425" s="2554"/>
      <c r="L425" s="2553">
        <v>4</v>
      </c>
      <c r="M425" s="1517">
        <f t="shared" si="54"/>
        <v>40000</v>
      </c>
      <c r="N425" s="1516"/>
      <c r="O425" s="1517">
        <f t="shared" si="51"/>
        <v>0</v>
      </c>
      <c r="P425" s="2554">
        <f t="shared" si="52"/>
        <v>40000</v>
      </c>
      <c r="Q425" s="2671"/>
      <c r="R425" s="1522"/>
    </row>
    <row r="426" spans="2:18" ht="15.95" hidden="1" customHeight="1">
      <c r="B426" s="3049"/>
      <c r="C426" s="2594">
        <v>41910</v>
      </c>
      <c r="D426" s="2328" t="s">
        <v>729</v>
      </c>
      <c r="E426" s="2329"/>
      <c r="F426" s="2553">
        <v>1</v>
      </c>
      <c r="G426" s="1516"/>
      <c r="H426" s="1516">
        <f t="shared" si="55"/>
        <v>0</v>
      </c>
      <c r="I426" s="1517">
        <f t="shared" si="53"/>
        <v>0</v>
      </c>
      <c r="J426" s="2553"/>
      <c r="K426" s="2554"/>
      <c r="L426" s="2553">
        <v>2</v>
      </c>
      <c r="M426" s="1517">
        <f t="shared" si="54"/>
        <v>20000</v>
      </c>
      <c r="N426" s="1516">
        <v>3</v>
      </c>
      <c r="O426" s="1517">
        <f t="shared" si="51"/>
        <v>45000</v>
      </c>
      <c r="P426" s="2554">
        <f t="shared" si="52"/>
        <v>65000</v>
      </c>
      <c r="Q426" s="2672"/>
      <c r="R426" s="1522"/>
    </row>
    <row r="427" spans="2:18" ht="15.95" hidden="1" customHeight="1">
      <c r="B427" s="3049">
        <v>4</v>
      </c>
      <c r="C427" s="1940">
        <v>41911</v>
      </c>
      <c r="D427" s="2327" t="s">
        <v>1333</v>
      </c>
      <c r="E427" s="2330" t="s">
        <v>277</v>
      </c>
      <c r="F427" s="2553">
        <v>2</v>
      </c>
      <c r="G427" s="1516">
        <v>55</v>
      </c>
      <c r="H427" s="1516">
        <f t="shared" si="55"/>
        <v>110</v>
      </c>
      <c r="I427" s="1517">
        <f t="shared" si="53"/>
        <v>55000</v>
      </c>
      <c r="J427" s="2553"/>
      <c r="K427" s="2630"/>
      <c r="L427" s="2553"/>
      <c r="M427" s="1517">
        <f t="shared" si="54"/>
        <v>0</v>
      </c>
      <c r="N427" s="1516"/>
      <c r="O427" s="1517">
        <f t="shared" si="51"/>
        <v>0</v>
      </c>
      <c r="P427" s="2554">
        <f t="shared" si="52"/>
        <v>55000</v>
      </c>
      <c r="Q427" s="3128">
        <v>35000</v>
      </c>
      <c r="R427" s="1522"/>
    </row>
    <row r="428" spans="2:18" ht="15.95" hidden="1" customHeight="1">
      <c r="B428" s="3049"/>
      <c r="C428" s="1940">
        <v>41911</v>
      </c>
      <c r="D428" s="2327" t="s">
        <v>1176</v>
      </c>
      <c r="E428" s="2553" t="s">
        <v>277</v>
      </c>
      <c r="F428" s="2553">
        <v>1</v>
      </c>
      <c r="G428" s="1516"/>
      <c r="H428" s="1516">
        <f t="shared" si="55"/>
        <v>0</v>
      </c>
      <c r="I428" s="1517">
        <f t="shared" si="53"/>
        <v>0</v>
      </c>
      <c r="J428" s="2553" t="s">
        <v>258</v>
      </c>
      <c r="K428" s="2554">
        <f>F428*10000</f>
        <v>10000</v>
      </c>
      <c r="L428" s="2553">
        <v>4</v>
      </c>
      <c r="M428" s="1517">
        <f t="shared" si="54"/>
        <v>40000</v>
      </c>
      <c r="N428" s="1516"/>
      <c r="O428" s="1517">
        <f t="shared" si="51"/>
        <v>0</v>
      </c>
      <c r="P428" s="2554">
        <f t="shared" si="52"/>
        <v>50000</v>
      </c>
      <c r="Q428" s="3128"/>
      <c r="R428" s="1522"/>
    </row>
    <row r="429" spans="2:18" ht="15.95" hidden="1" customHeight="1">
      <c r="B429" s="2549">
        <v>5</v>
      </c>
      <c r="C429" s="1940">
        <v>41912</v>
      </c>
      <c r="D429" s="2327" t="s">
        <v>1333</v>
      </c>
      <c r="E429" s="2330" t="s">
        <v>277</v>
      </c>
      <c r="F429" s="2553">
        <v>1</v>
      </c>
      <c r="G429" s="1516">
        <v>55</v>
      </c>
      <c r="H429" s="1516">
        <f t="shared" si="55"/>
        <v>55</v>
      </c>
      <c r="I429" s="1517">
        <f t="shared" si="53"/>
        <v>27500</v>
      </c>
      <c r="J429" s="2553"/>
      <c r="K429" s="2630"/>
      <c r="L429" s="2553">
        <v>1</v>
      </c>
      <c r="M429" s="1517">
        <f t="shared" si="54"/>
        <v>10000</v>
      </c>
      <c r="N429" s="1516"/>
      <c r="O429" s="1517">
        <f t="shared" si="51"/>
        <v>0</v>
      </c>
      <c r="P429" s="2554">
        <f t="shared" si="52"/>
        <v>37500</v>
      </c>
      <c r="Q429" s="1517">
        <v>35000</v>
      </c>
      <c r="R429" s="1522"/>
    </row>
    <row r="430" spans="2:18" ht="15.95" hidden="1" customHeight="1">
      <c r="B430" s="3049">
        <v>6</v>
      </c>
      <c r="C430" s="1940">
        <v>41913</v>
      </c>
      <c r="D430" s="2327" t="s">
        <v>1176</v>
      </c>
      <c r="E430" s="2553" t="s">
        <v>277</v>
      </c>
      <c r="F430" s="2553">
        <v>1</v>
      </c>
      <c r="G430" s="1516"/>
      <c r="H430" s="1516">
        <f t="shared" si="55"/>
        <v>0</v>
      </c>
      <c r="I430" s="1517">
        <f t="shared" si="53"/>
        <v>0</v>
      </c>
      <c r="J430" s="2553" t="s">
        <v>258</v>
      </c>
      <c r="K430" s="2554">
        <f>F430*10000</f>
        <v>10000</v>
      </c>
      <c r="L430" s="2553"/>
      <c r="M430" s="1517">
        <f t="shared" si="54"/>
        <v>0</v>
      </c>
      <c r="N430" s="1516"/>
      <c r="O430" s="1517">
        <f t="shared" si="51"/>
        <v>0</v>
      </c>
      <c r="P430" s="2554">
        <f t="shared" si="52"/>
        <v>10000</v>
      </c>
      <c r="Q430" s="3132">
        <v>35000</v>
      </c>
      <c r="R430" s="1522"/>
    </row>
    <row r="431" spans="2:18" ht="15.95" hidden="1" customHeight="1">
      <c r="B431" s="3049"/>
      <c r="C431" s="1940">
        <v>41913</v>
      </c>
      <c r="D431" s="2327" t="s">
        <v>1336</v>
      </c>
      <c r="E431" s="2553" t="s">
        <v>277</v>
      </c>
      <c r="F431" s="2553">
        <v>4</v>
      </c>
      <c r="G431" s="1516"/>
      <c r="H431" s="1516">
        <f t="shared" si="55"/>
        <v>0</v>
      </c>
      <c r="I431" s="1517">
        <f t="shared" si="53"/>
        <v>0</v>
      </c>
      <c r="J431" s="2553" t="s">
        <v>127</v>
      </c>
      <c r="K431" s="2630">
        <v>10000</v>
      </c>
      <c r="L431" s="2553"/>
      <c r="M431" s="1517">
        <f t="shared" si="54"/>
        <v>0</v>
      </c>
      <c r="N431" s="1516"/>
      <c r="O431" s="1517">
        <f t="shared" si="51"/>
        <v>0</v>
      </c>
      <c r="P431" s="2554">
        <f t="shared" si="52"/>
        <v>10000</v>
      </c>
      <c r="Q431" s="3132"/>
      <c r="R431" s="1522"/>
    </row>
    <row r="432" spans="2:18" ht="15.95" hidden="1" customHeight="1">
      <c r="B432" s="3049"/>
      <c r="C432" s="1940">
        <v>41913</v>
      </c>
      <c r="D432" s="2327" t="s">
        <v>1333</v>
      </c>
      <c r="E432" s="2330" t="s">
        <v>277</v>
      </c>
      <c r="F432" s="2553">
        <v>1</v>
      </c>
      <c r="G432" s="1516">
        <v>55</v>
      </c>
      <c r="H432" s="1516">
        <f t="shared" si="55"/>
        <v>55</v>
      </c>
      <c r="I432" s="1517">
        <f t="shared" si="53"/>
        <v>27500</v>
      </c>
      <c r="J432" s="2553"/>
      <c r="K432" s="2630"/>
      <c r="L432" s="2553">
        <v>5</v>
      </c>
      <c r="M432" s="1517">
        <f t="shared" si="54"/>
        <v>50000</v>
      </c>
      <c r="N432" s="1516"/>
      <c r="O432" s="1517">
        <f t="shared" si="51"/>
        <v>0</v>
      </c>
      <c r="P432" s="2554">
        <f t="shared" si="52"/>
        <v>77500</v>
      </c>
      <c r="Q432" s="3132"/>
      <c r="R432" s="1522"/>
    </row>
    <row r="433" spans="2:18" ht="15.95" hidden="1" customHeight="1">
      <c r="B433" s="3049">
        <v>7</v>
      </c>
      <c r="C433" s="1940">
        <v>41914</v>
      </c>
      <c r="D433" s="2327" t="s">
        <v>1176</v>
      </c>
      <c r="E433" s="2553" t="s">
        <v>277</v>
      </c>
      <c r="F433" s="2553">
        <v>1</v>
      </c>
      <c r="G433" s="1516"/>
      <c r="H433" s="1516">
        <f t="shared" si="55"/>
        <v>0</v>
      </c>
      <c r="I433" s="1517">
        <f t="shared" si="53"/>
        <v>0</v>
      </c>
      <c r="J433" s="2553" t="s">
        <v>258</v>
      </c>
      <c r="K433" s="2554">
        <f>F433*10000</f>
        <v>10000</v>
      </c>
      <c r="L433" s="2553"/>
      <c r="M433" s="1517">
        <f t="shared" si="54"/>
        <v>0</v>
      </c>
      <c r="N433" s="1516"/>
      <c r="O433" s="1517">
        <f t="shared" si="51"/>
        <v>0</v>
      </c>
      <c r="P433" s="2554">
        <f t="shared" si="52"/>
        <v>10000</v>
      </c>
      <c r="Q433" s="3128">
        <v>35000</v>
      </c>
      <c r="R433" s="1522"/>
    </row>
    <row r="434" spans="2:18" ht="15.95" hidden="1" customHeight="1">
      <c r="B434" s="3049"/>
      <c r="C434" s="1940">
        <v>41914</v>
      </c>
      <c r="D434" s="2327" t="s">
        <v>1333</v>
      </c>
      <c r="E434" s="2330" t="s">
        <v>277</v>
      </c>
      <c r="F434" s="2553">
        <v>2</v>
      </c>
      <c r="G434" s="1516">
        <v>55</v>
      </c>
      <c r="H434" s="1516">
        <f t="shared" si="55"/>
        <v>110</v>
      </c>
      <c r="I434" s="1517">
        <f t="shared" si="53"/>
        <v>55000</v>
      </c>
      <c r="J434" s="2553"/>
      <c r="K434" s="2630"/>
      <c r="L434" s="2553">
        <v>4</v>
      </c>
      <c r="M434" s="1517">
        <f t="shared" si="54"/>
        <v>40000</v>
      </c>
      <c r="N434" s="1516"/>
      <c r="O434" s="1517">
        <f t="shared" si="51"/>
        <v>0</v>
      </c>
      <c r="P434" s="2554">
        <f t="shared" si="52"/>
        <v>95000</v>
      </c>
      <c r="Q434" s="3128"/>
      <c r="R434" s="1522"/>
    </row>
    <row r="435" spans="2:18" ht="15.95" hidden="1" customHeight="1">
      <c r="B435" s="3049">
        <v>8</v>
      </c>
      <c r="C435" s="1940">
        <v>41915</v>
      </c>
      <c r="D435" s="2327" t="s">
        <v>1337</v>
      </c>
      <c r="E435" s="2330" t="s">
        <v>277</v>
      </c>
      <c r="F435" s="2622">
        <v>3</v>
      </c>
      <c r="G435" s="2622"/>
      <c r="H435" s="1516">
        <f t="shared" si="55"/>
        <v>0</v>
      </c>
      <c r="I435" s="1517">
        <f t="shared" si="53"/>
        <v>0</v>
      </c>
      <c r="J435" s="3133" t="s">
        <v>127</v>
      </c>
      <c r="K435" s="3128">
        <v>10000</v>
      </c>
      <c r="L435" s="2596"/>
      <c r="M435" s="1517">
        <f t="shared" si="54"/>
        <v>0</v>
      </c>
      <c r="N435" s="2596"/>
      <c r="O435" s="1517">
        <f t="shared" si="51"/>
        <v>0</v>
      </c>
      <c r="P435" s="2554">
        <f t="shared" si="52"/>
        <v>10000</v>
      </c>
      <c r="Q435" s="3128">
        <v>35000</v>
      </c>
      <c r="R435" s="2597"/>
    </row>
    <row r="436" spans="2:18" ht="15.95" hidden="1" customHeight="1">
      <c r="B436" s="3049"/>
      <c r="C436" s="1940">
        <v>41915</v>
      </c>
      <c r="D436" s="2327" t="s">
        <v>1338</v>
      </c>
      <c r="E436" s="2330" t="s">
        <v>277</v>
      </c>
      <c r="F436" s="2622">
        <v>1</v>
      </c>
      <c r="G436" s="2622"/>
      <c r="H436" s="1516">
        <f t="shared" si="55"/>
        <v>0</v>
      </c>
      <c r="I436" s="1517">
        <f t="shared" si="53"/>
        <v>0</v>
      </c>
      <c r="J436" s="3133"/>
      <c r="K436" s="3128"/>
      <c r="L436" s="2596"/>
      <c r="M436" s="1517">
        <f t="shared" si="54"/>
        <v>0</v>
      </c>
      <c r="N436" s="2596"/>
      <c r="O436" s="1517">
        <f t="shared" si="51"/>
        <v>0</v>
      </c>
      <c r="P436" s="2554">
        <f t="shared" si="52"/>
        <v>0</v>
      </c>
      <c r="Q436" s="3128"/>
      <c r="R436" s="2597"/>
    </row>
    <row r="437" spans="2:18" ht="16.5" hidden="1" thickBot="1">
      <c r="B437" s="3049">
        <v>9</v>
      </c>
      <c r="C437" s="1940">
        <v>41916</v>
      </c>
      <c r="D437" s="2596" t="s">
        <v>1339</v>
      </c>
      <c r="E437" s="2622" t="s">
        <v>277</v>
      </c>
      <c r="F437" s="2622">
        <v>2</v>
      </c>
      <c r="G437" s="1516"/>
      <c r="H437" s="1516">
        <f t="shared" si="55"/>
        <v>0</v>
      </c>
      <c r="I437" s="1517">
        <f t="shared" si="53"/>
        <v>0</v>
      </c>
      <c r="J437" s="2553" t="s">
        <v>127</v>
      </c>
      <c r="K437" s="2630">
        <f>F437*12500</f>
        <v>25000</v>
      </c>
      <c r="L437" s="2553">
        <v>1</v>
      </c>
      <c r="M437" s="1517">
        <f t="shared" si="54"/>
        <v>10000</v>
      </c>
      <c r="N437" s="2596"/>
      <c r="O437" s="1517">
        <f t="shared" si="51"/>
        <v>0</v>
      </c>
      <c r="P437" s="2554">
        <f t="shared" si="52"/>
        <v>35000</v>
      </c>
      <c r="Q437" s="3130">
        <v>35000</v>
      </c>
      <c r="R437" s="2597"/>
    </row>
    <row r="438" spans="2:18" ht="16.5" hidden="1" thickBot="1">
      <c r="B438" s="3049"/>
      <c r="C438" s="1940">
        <v>41916</v>
      </c>
      <c r="D438" s="2327" t="s">
        <v>566</v>
      </c>
      <c r="E438" s="2330" t="s">
        <v>263</v>
      </c>
      <c r="F438" s="2553">
        <v>1</v>
      </c>
      <c r="G438" s="1516">
        <v>150</v>
      </c>
      <c r="H438" s="1516">
        <f t="shared" si="55"/>
        <v>150</v>
      </c>
      <c r="I438" s="1517">
        <f t="shared" si="53"/>
        <v>75000</v>
      </c>
      <c r="J438" s="2553"/>
      <c r="K438" s="2554"/>
      <c r="L438" s="2553">
        <v>5</v>
      </c>
      <c r="M438" s="1517">
        <f t="shared" si="54"/>
        <v>50000</v>
      </c>
      <c r="N438" s="2622">
        <v>2</v>
      </c>
      <c r="O438" s="1517">
        <f t="shared" si="51"/>
        <v>30000</v>
      </c>
      <c r="P438" s="2554">
        <f t="shared" si="52"/>
        <v>155000</v>
      </c>
      <c r="Q438" s="3131"/>
      <c r="R438" s="2597"/>
    </row>
    <row r="439" spans="2:18" ht="16.5" hidden="1" thickBot="1">
      <c r="B439" s="2549">
        <v>10</v>
      </c>
      <c r="C439" s="2594">
        <v>41917</v>
      </c>
      <c r="D439" s="2357" t="s">
        <v>862</v>
      </c>
      <c r="E439" s="2358"/>
      <c r="F439" s="2622"/>
      <c r="G439" s="2622"/>
      <c r="H439" s="1516">
        <f t="shared" si="55"/>
        <v>0</v>
      </c>
      <c r="I439" s="1517">
        <f t="shared" si="53"/>
        <v>0</v>
      </c>
      <c r="J439" s="2622"/>
      <c r="K439" s="2598"/>
      <c r="L439" s="2622"/>
      <c r="M439" s="1517">
        <f t="shared" si="54"/>
        <v>0</v>
      </c>
      <c r="N439" s="2596"/>
      <c r="O439" s="1517">
        <f t="shared" si="51"/>
        <v>0</v>
      </c>
      <c r="P439" s="2554">
        <f t="shared" si="52"/>
        <v>0</v>
      </c>
      <c r="Q439" s="1517"/>
      <c r="R439" s="2597"/>
    </row>
    <row r="440" spans="2:18" ht="16.5" hidden="1" thickBot="1">
      <c r="B440" s="2549">
        <v>11</v>
      </c>
      <c r="C440" s="1940">
        <v>41918</v>
      </c>
      <c r="D440" s="2596" t="s">
        <v>1340</v>
      </c>
      <c r="E440" s="2622" t="s">
        <v>263</v>
      </c>
      <c r="F440" s="2622">
        <v>6</v>
      </c>
      <c r="G440" s="2622">
        <v>15</v>
      </c>
      <c r="H440" s="1516">
        <f t="shared" si="55"/>
        <v>90</v>
      </c>
      <c r="I440" s="1517">
        <f t="shared" si="53"/>
        <v>45000</v>
      </c>
      <c r="J440" s="2622"/>
      <c r="K440" s="2596"/>
      <c r="L440" s="2622">
        <v>1</v>
      </c>
      <c r="M440" s="1517">
        <f t="shared" si="54"/>
        <v>10000</v>
      </c>
      <c r="N440" s="2596"/>
      <c r="O440" s="1517">
        <f t="shared" si="51"/>
        <v>0</v>
      </c>
      <c r="P440" s="2554">
        <f t="shared" si="52"/>
        <v>55000</v>
      </c>
      <c r="Q440" s="2596"/>
      <c r="R440" s="2597"/>
    </row>
    <row r="441" spans="2:18" ht="16.5" hidden="1" thickBot="1">
      <c r="B441" s="2549">
        <v>12</v>
      </c>
      <c r="C441" s="1940">
        <v>41919</v>
      </c>
      <c r="D441" s="2596" t="s">
        <v>1340</v>
      </c>
      <c r="E441" s="2622" t="s">
        <v>263</v>
      </c>
      <c r="F441" s="2622">
        <v>6</v>
      </c>
      <c r="G441" s="2622">
        <v>15</v>
      </c>
      <c r="H441" s="1516">
        <f t="shared" si="55"/>
        <v>90</v>
      </c>
      <c r="I441" s="1517">
        <f t="shared" si="53"/>
        <v>45000</v>
      </c>
      <c r="J441" s="2622"/>
      <c r="K441" s="2596"/>
      <c r="L441" s="2622">
        <v>1</v>
      </c>
      <c r="M441" s="1517">
        <f t="shared" si="54"/>
        <v>10000</v>
      </c>
      <c r="N441" s="2596"/>
      <c r="O441" s="1517">
        <f t="shared" si="51"/>
        <v>0</v>
      </c>
      <c r="P441" s="2554">
        <f t="shared" si="52"/>
        <v>55000</v>
      </c>
      <c r="Q441" s="2596"/>
      <c r="R441" s="2597"/>
    </row>
    <row r="442" spans="2:18" ht="16.5" hidden="1" thickBot="1">
      <c r="B442" s="2549">
        <v>13</v>
      </c>
      <c r="C442" s="1940">
        <v>41920</v>
      </c>
      <c r="D442" s="895" t="s">
        <v>1409</v>
      </c>
      <c r="E442" s="42" t="s">
        <v>810</v>
      </c>
      <c r="F442" s="2622">
        <v>1</v>
      </c>
      <c r="G442" s="2382">
        <v>120</v>
      </c>
      <c r="H442" s="1516">
        <f t="shared" si="55"/>
        <v>120</v>
      </c>
      <c r="I442" s="1517">
        <f t="shared" si="53"/>
        <v>60000</v>
      </c>
      <c r="J442" s="2553"/>
      <c r="K442" s="2630"/>
      <c r="L442" s="2622">
        <v>5</v>
      </c>
      <c r="M442" s="1517">
        <f t="shared" si="54"/>
        <v>50000</v>
      </c>
      <c r="N442" s="2596"/>
      <c r="O442" s="1517">
        <f t="shared" si="51"/>
        <v>0</v>
      </c>
      <c r="P442" s="2554">
        <f>I442+K442+M442+O442</f>
        <v>110000</v>
      </c>
      <c r="Q442" s="1517">
        <v>35000</v>
      </c>
      <c r="R442" s="2597"/>
    </row>
    <row r="443" spans="2:18" ht="16.5" hidden="1" thickBot="1">
      <c r="B443" s="2549">
        <v>14</v>
      </c>
      <c r="C443" s="1940">
        <v>41921</v>
      </c>
      <c r="D443" s="2596" t="s">
        <v>1341</v>
      </c>
      <c r="E443" s="2622" t="s">
        <v>277</v>
      </c>
      <c r="F443" s="2622"/>
      <c r="G443" s="2622"/>
      <c r="H443" s="1516">
        <f t="shared" si="55"/>
        <v>0</v>
      </c>
      <c r="I443" s="1517">
        <f t="shared" si="53"/>
        <v>0</v>
      </c>
      <c r="J443" s="2622"/>
      <c r="K443" s="2596"/>
      <c r="L443" s="2622"/>
      <c r="M443" s="1517">
        <f t="shared" si="54"/>
        <v>0</v>
      </c>
      <c r="N443" s="2596"/>
      <c r="O443" s="1517">
        <f t="shared" si="51"/>
        <v>0</v>
      </c>
      <c r="P443" s="2554">
        <f t="shared" si="52"/>
        <v>0</v>
      </c>
      <c r="Q443" s="1517">
        <v>35000</v>
      </c>
      <c r="R443" s="2597"/>
    </row>
    <row r="444" spans="2:18" ht="16.5" hidden="1" thickBot="1">
      <c r="B444" s="2549">
        <v>15</v>
      </c>
      <c r="C444" s="1940">
        <v>41922</v>
      </c>
      <c r="D444" s="2596" t="s">
        <v>1341</v>
      </c>
      <c r="E444" s="2622" t="s">
        <v>277</v>
      </c>
      <c r="F444" s="2622"/>
      <c r="G444" s="2622"/>
      <c r="H444" s="1516">
        <f t="shared" si="55"/>
        <v>0</v>
      </c>
      <c r="I444" s="1517">
        <f t="shared" si="53"/>
        <v>0</v>
      </c>
      <c r="J444" s="2622"/>
      <c r="K444" s="2596"/>
      <c r="L444" s="2622"/>
      <c r="M444" s="1517">
        <f t="shared" si="54"/>
        <v>0</v>
      </c>
      <c r="N444" s="2596"/>
      <c r="O444" s="1517">
        <f t="shared" si="51"/>
        <v>0</v>
      </c>
      <c r="P444" s="2554">
        <f t="shared" si="52"/>
        <v>0</v>
      </c>
      <c r="Q444" s="1517">
        <v>35000</v>
      </c>
      <c r="R444" s="2597"/>
    </row>
    <row r="445" spans="2:18" ht="16.5" hidden="1" thickBot="1">
      <c r="B445" s="2549">
        <v>16</v>
      </c>
      <c r="C445" s="1940">
        <v>41923</v>
      </c>
      <c r="D445" s="2596" t="s">
        <v>1341</v>
      </c>
      <c r="E445" s="2622" t="s">
        <v>277</v>
      </c>
      <c r="F445" s="2622"/>
      <c r="G445" s="2622"/>
      <c r="H445" s="1516">
        <f t="shared" si="55"/>
        <v>0</v>
      </c>
      <c r="I445" s="1517">
        <f t="shared" si="53"/>
        <v>0</v>
      </c>
      <c r="J445" s="2622"/>
      <c r="K445" s="2596"/>
      <c r="L445" s="2622"/>
      <c r="M445" s="1517">
        <f t="shared" si="54"/>
        <v>0</v>
      </c>
      <c r="N445" s="2596"/>
      <c r="O445" s="1517">
        <f t="shared" si="51"/>
        <v>0</v>
      </c>
      <c r="P445" s="2554">
        <f t="shared" si="52"/>
        <v>0</v>
      </c>
      <c r="Q445" s="1517">
        <v>35000</v>
      </c>
      <c r="R445" s="2597"/>
    </row>
    <row r="446" spans="2:18" ht="16.5" hidden="1" thickBot="1">
      <c r="B446" s="2549">
        <v>17</v>
      </c>
      <c r="C446" s="2594">
        <v>41924</v>
      </c>
      <c r="D446" s="2596" t="s">
        <v>1341</v>
      </c>
      <c r="E446" s="2622" t="s">
        <v>277</v>
      </c>
      <c r="F446" s="2622"/>
      <c r="G446" s="2622"/>
      <c r="H446" s="1516">
        <f t="shared" si="55"/>
        <v>0</v>
      </c>
      <c r="I446" s="1517">
        <f t="shared" si="53"/>
        <v>0</v>
      </c>
      <c r="J446" s="2622"/>
      <c r="K446" s="2596"/>
      <c r="L446" s="2622"/>
      <c r="M446" s="1517">
        <f t="shared" si="54"/>
        <v>0</v>
      </c>
      <c r="N446" s="2596"/>
      <c r="O446" s="1517">
        <f t="shared" si="51"/>
        <v>0</v>
      </c>
      <c r="P446" s="2554">
        <f t="shared" si="52"/>
        <v>0</v>
      </c>
      <c r="Q446" s="1517">
        <v>35000</v>
      </c>
      <c r="R446" s="2597"/>
    </row>
    <row r="447" spans="2:18" ht="16.5" hidden="1" thickBot="1">
      <c r="B447" s="2549">
        <v>18</v>
      </c>
      <c r="C447" s="1940">
        <v>41925</v>
      </c>
      <c r="D447" s="2596" t="s">
        <v>1341</v>
      </c>
      <c r="E447" s="2622" t="s">
        <v>277</v>
      </c>
      <c r="F447" s="2622"/>
      <c r="G447" s="2622"/>
      <c r="H447" s="1516">
        <f t="shared" si="55"/>
        <v>0</v>
      </c>
      <c r="I447" s="1517">
        <f t="shared" si="53"/>
        <v>0</v>
      </c>
      <c r="J447" s="2622"/>
      <c r="K447" s="2596"/>
      <c r="L447" s="2622"/>
      <c r="M447" s="1517">
        <f t="shared" si="54"/>
        <v>0</v>
      </c>
      <c r="N447" s="2596"/>
      <c r="O447" s="1517">
        <f t="shared" si="51"/>
        <v>0</v>
      </c>
      <c r="P447" s="2554">
        <f t="shared" si="52"/>
        <v>0</v>
      </c>
      <c r="Q447" s="1517">
        <v>35000</v>
      </c>
      <c r="R447" s="2597"/>
    </row>
    <row r="448" spans="2:18" ht="16.5" hidden="1" thickBot="1">
      <c r="B448" s="2549">
        <v>19</v>
      </c>
      <c r="C448" s="1940">
        <v>41926</v>
      </c>
      <c r="D448" s="2596" t="s">
        <v>1341</v>
      </c>
      <c r="E448" s="2622" t="s">
        <v>277</v>
      </c>
      <c r="F448" s="2622"/>
      <c r="G448" s="2622"/>
      <c r="H448" s="1516">
        <f t="shared" si="55"/>
        <v>0</v>
      </c>
      <c r="I448" s="1517">
        <f t="shared" si="53"/>
        <v>0</v>
      </c>
      <c r="J448" s="2622"/>
      <c r="K448" s="2596"/>
      <c r="L448" s="2622"/>
      <c r="M448" s="1517">
        <f t="shared" si="54"/>
        <v>0</v>
      </c>
      <c r="N448" s="2596"/>
      <c r="O448" s="1517">
        <f t="shared" si="51"/>
        <v>0</v>
      </c>
      <c r="P448" s="2554">
        <f t="shared" si="52"/>
        <v>0</v>
      </c>
      <c r="Q448" s="1517">
        <v>35000</v>
      </c>
      <c r="R448" s="2597"/>
    </row>
    <row r="449" spans="2:18" ht="16.5" hidden="1" thickBot="1">
      <c r="B449" s="2549">
        <v>20</v>
      </c>
      <c r="C449" s="1940">
        <v>41927</v>
      </c>
      <c r="D449" s="2596" t="s">
        <v>1342</v>
      </c>
      <c r="E449" s="2622" t="s">
        <v>277</v>
      </c>
      <c r="F449" s="2622">
        <v>1</v>
      </c>
      <c r="G449" s="2622">
        <v>55</v>
      </c>
      <c r="H449" s="1516">
        <f t="shared" si="55"/>
        <v>55</v>
      </c>
      <c r="I449" s="1517">
        <f t="shared" si="53"/>
        <v>27500</v>
      </c>
      <c r="J449" s="2553"/>
      <c r="K449" s="2630"/>
      <c r="L449" s="2622">
        <v>3</v>
      </c>
      <c r="M449" s="1517">
        <f t="shared" si="54"/>
        <v>30000</v>
      </c>
      <c r="N449" s="2596"/>
      <c r="O449" s="1517">
        <f t="shared" si="51"/>
        <v>0</v>
      </c>
      <c r="P449" s="2554">
        <f t="shared" si="52"/>
        <v>57500</v>
      </c>
      <c r="Q449" s="1517">
        <v>35000</v>
      </c>
      <c r="R449" s="2597"/>
    </row>
    <row r="450" spans="2:18" ht="16.5" hidden="1" thickBot="1">
      <c r="B450" s="3049">
        <v>21</v>
      </c>
      <c r="C450" s="1940">
        <v>41928</v>
      </c>
      <c r="D450" s="2596" t="s">
        <v>1342</v>
      </c>
      <c r="E450" s="2622" t="s">
        <v>277</v>
      </c>
      <c r="F450" s="2622">
        <v>1</v>
      </c>
      <c r="G450" s="2622">
        <v>55</v>
      </c>
      <c r="H450" s="1516">
        <f t="shared" si="55"/>
        <v>55</v>
      </c>
      <c r="I450" s="1517">
        <f t="shared" si="53"/>
        <v>27500</v>
      </c>
      <c r="J450" s="2553"/>
      <c r="K450" s="2630"/>
      <c r="L450" s="2622"/>
      <c r="M450" s="1517">
        <f t="shared" si="54"/>
        <v>0</v>
      </c>
      <c r="N450" s="2596"/>
      <c r="O450" s="1517">
        <f t="shared" si="51"/>
        <v>0</v>
      </c>
      <c r="P450" s="2554">
        <f t="shared" si="52"/>
        <v>27500</v>
      </c>
      <c r="Q450" s="3128">
        <v>35000</v>
      </c>
      <c r="R450" s="2597"/>
    </row>
    <row r="451" spans="2:18" ht="16.5" hidden="1" thickBot="1">
      <c r="B451" s="3049"/>
      <c r="C451" s="1940">
        <v>41928</v>
      </c>
      <c r="D451" s="2596" t="s">
        <v>1339</v>
      </c>
      <c r="E451" s="2622" t="s">
        <v>277</v>
      </c>
      <c r="F451" s="2622">
        <v>2</v>
      </c>
      <c r="G451" s="2622"/>
      <c r="H451" s="1516">
        <f t="shared" si="55"/>
        <v>0</v>
      </c>
      <c r="I451" s="1517">
        <f t="shared" si="53"/>
        <v>0</v>
      </c>
      <c r="J451" s="2553" t="s">
        <v>127</v>
      </c>
      <c r="K451" s="2630">
        <f>F451*12500</f>
        <v>25000</v>
      </c>
      <c r="L451" s="2622">
        <v>4</v>
      </c>
      <c r="M451" s="1517">
        <f t="shared" si="54"/>
        <v>40000</v>
      </c>
      <c r="N451" s="2622">
        <v>2</v>
      </c>
      <c r="O451" s="1517">
        <f t="shared" si="51"/>
        <v>30000</v>
      </c>
      <c r="P451" s="2554">
        <f t="shared" si="52"/>
        <v>95000</v>
      </c>
      <c r="Q451" s="3128"/>
      <c r="R451" s="2597"/>
    </row>
    <row r="452" spans="2:18" ht="16.5" hidden="1" thickBot="1">
      <c r="B452" s="3049">
        <v>22</v>
      </c>
      <c r="C452" s="1940">
        <v>41929</v>
      </c>
      <c r="D452" s="2596" t="s">
        <v>1334</v>
      </c>
      <c r="E452" s="2622" t="s">
        <v>277</v>
      </c>
      <c r="F452" s="2622">
        <v>1</v>
      </c>
      <c r="G452" s="2622"/>
      <c r="H452" s="1516">
        <f t="shared" si="55"/>
        <v>0</v>
      </c>
      <c r="I452" s="1517">
        <f t="shared" si="53"/>
        <v>0</v>
      </c>
      <c r="J452" s="2553" t="s">
        <v>127</v>
      </c>
      <c r="K452" s="2630">
        <f>F452*12500</f>
        <v>12500</v>
      </c>
      <c r="L452" s="2622"/>
      <c r="M452" s="1517">
        <f t="shared" si="54"/>
        <v>0</v>
      </c>
      <c r="N452" s="2622"/>
      <c r="O452" s="1517">
        <f t="shared" si="51"/>
        <v>0</v>
      </c>
      <c r="P452" s="2554">
        <f t="shared" si="52"/>
        <v>12500</v>
      </c>
      <c r="Q452" s="3128">
        <v>35000</v>
      </c>
      <c r="R452" s="2597"/>
    </row>
    <row r="453" spans="2:18" ht="16.5" hidden="1" thickBot="1">
      <c r="B453" s="3049"/>
      <c r="C453" s="1940">
        <v>41929</v>
      </c>
      <c r="D453" s="2596" t="s">
        <v>1343</v>
      </c>
      <c r="E453" s="2622" t="s">
        <v>277</v>
      </c>
      <c r="F453" s="2622">
        <v>1</v>
      </c>
      <c r="G453" s="2622"/>
      <c r="H453" s="1516">
        <f t="shared" si="55"/>
        <v>0</v>
      </c>
      <c r="I453" s="1517">
        <f t="shared" si="53"/>
        <v>0</v>
      </c>
      <c r="J453" s="2704" t="s">
        <v>127</v>
      </c>
      <c r="K453" s="2630">
        <v>15000</v>
      </c>
      <c r="L453" s="2622">
        <v>4</v>
      </c>
      <c r="M453" s="1517">
        <f t="shared" si="54"/>
        <v>40000</v>
      </c>
      <c r="N453" s="2622"/>
      <c r="O453" s="1517">
        <f t="shared" si="51"/>
        <v>0</v>
      </c>
      <c r="P453" s="2554">
        <f t="shared" si="52"/>
        <v>55000</v>
      </c>
      <c r="Q453" s="3128"/>
      <c r="R453" s="2597"/>
    </row>
    <row r="454" spans="2:18" ht="16.5" hidden="1" thickBot="1">
      <c r="B454" s="3049">
        <v>23</v>
      </c>
      <c r="C454" s="1940">
        <v>41930</v>
      </c>
      <c r="D454" s="2327" t="s">
        <v>1176</v>
      </c>
      <c r="E454" s="2553" t="s">
        <v>277</v>
      </c>
      <c r="F454" s="2553">
        <v>2</v>
      </c>
      <c r="G454" s="2622"/>
      <c r="H454" s="1516">
        <f t="shared" si="55"/>
        <v>0</v>
      </c>
      <c r="I454" s="1517">
        <f t="shared" si="53"/>
        <v>0</v>
      </c>
      <c r="J454" s="2553" t="s">
        <v>258</v>
      </c>
      <c r="K454" s="2554">
        <f>F454*10000</f>
        <v>20000</v>
      </c>
      <c r="L454" s="2622"/>
      <c r="M454" s="1517">
        <f t="shared" si="54"/>
        <v>0</v>
      </c>
      <c r="N454" s="2622"/>
      <c r="O454" s="1517">
        <f t="shared" si="51"/>
        <v>0</v>
      </c>
      <c r="P454" s="2554">
        <f t="shared" si="52"/>
        <v>20000</v>
      </c>
      <c r="Q454" s="3128">
        <v>35000</v>
      </c>
      <c r="R454" s="2597"/>
    </row>
    <row r="455" spans="2:18" ht="16.5" hidden="1" thickBot="1">
      <c r="B455" s="3049"/>
      <c r="C455" s="1940">
        <v>41930</v>
      </c>
      <c r="D455" s="2596" t="s">
        <v>1334</v>
      </c>
      <c r="E455" s="2622" t="s">
        <v>277</v>
      </c>
      <c r="F455" s="2622">
        <v>1</v>
      </c>
      <c r="G455" s="2622"/>
      <c r="H455" s="1516">
        <f t="shared" si="55"/>
        <v>0</v>
      </c>
      <c r="I455" s="1517">
        <f t="shared" si="53"/>
        <v>0</v>
      </c>
      <c r="J455" s="2553" t="s">
        <v>127</v>
      </c>
      <c r="K455" s="2630">
        <f>F455*12500</f>
        <v>12500</v>
      </c>
      <c r="L455" s="2622"/>
      <c r="M455" s="1517">
        <f t="shared" si="54"/>
        <v>0</v>
      </c>
      <c r="N455" s="2622"/>
      <c r="O455" s="1517">
        <f t="shared" si="51"/>
        <v>0</v>
      </c>
      <c r="P455" s="2554">
        <f t="shared" si="52"/>
        <v>12500</v>
      </c>
      <c r="Q455" s="3128"/>
      <c r="R455" s="2597"/>
    </row>
    <row r="456" spans="2:18" ht="16.5" hidden="1" thickBot="1">
      <c r="B456" s="3050">
        <v>24</v>
      </c>
      <c r="C456" s="2594">
        <v>41931</v>
      </c>
      <c r="D456" s="2327" t="s">
        <v>1176</v>
      </c>
      <c r="E456" s="2553" t="s">
        <v>277</v>
      </c>
      <c r="F456" s="2622">
        <v>1</v>
      </c>
      <c r="G456" s="2622"/>
      <c r="H456" s="1516">
        <f t="shared" si="55"/>
        <v>0</v>
      </c>
      <c r="I456" s="1517">
        <f t="shared" si="53"/>
        <v>0</v>
      </c>
      <c r="J456" s="2553" t="s">
        <v>258</v>
      </c>
      <c r="K456" s="2554">
        <f>F456*10000</f>
        <v>10000</v>
      </c>
      <c r="L456" s="2622"/>
      <c r="M456" s="1517">
        <f t="shared" si="54"/>
        <v>0</v>
      </c>
      <c r="N456" s="2622"/>
      <c r="O456" s="1517">
        <f t="shared" si="51"/>
        <v>0</v>
      </c>
      <c r="P456" s="2554">
        <f t="shared" si="52"/>
        <v>10000</v>
      </c>
      <c r="Q456" s="3128">
        <v>35000</v>
      </c>
      <c r="R456" s="2164"/>
    </row>
    <row r="457" spans="2:18" ht="16.5" hidden="1" thickBot="1">
      <c r="B457" s="3052"/>
      <c r="C457" s="2594">
        <v>41931</v>
      </c>
      <c r="D457" s="2596" t="s">
        <v>1339</v>
      </c>
      <c r="E457" s="2622" t="s">
        <v>277</v>
      </c>
      <c r="F457" s="2622">
        <v>5</v>
      </c>
      <c r="G457" s="2622"/>
      <c r="H457" s="1516">
        <f t="shared" si="55"/>
        <v>0</v>
      </c>
      <c r="I457" s="1517">
        <f t="shared" si="53"/>
        <v>0</v>
      </c>
      <c r="J457" s="2553" t="s">
        <v>127</v>
      </c>
      <c r="K457" s="2630">
        <f>F457*12500</f>
        <v>62500</v>
      </c>
      <c r="L457" s="2622">
        <v>5</v>
      </c>
      <c r="M457" s="1517">
        <f t="shared" si="54"/>
        <v>50000</v>
      </c>
      <c r="N457" s="2622"/>
      <c r="O457" s="1517">
        <f t="shared" si="51"/>
        <v>0</v>
      </c>
      <c r="P457" s="2554">
        <f t="shared" si="52"/>
        <v>112500</v>
      </c>
      <c r="Q457" s="3128"/>
      <c r="R457" s="2597"/>
    </row>
    <row r="458" spans="2:18" ht="16.5" hidden="1" thickBot="1">
      <c r="B458" s="3050">
        <v>25</v>
      </c>
      <c r="C458" s="1940">
        <v>41932</v>
      </c>
      <c r="D458" s="2327" t="s">
        <v>1176</v>
      </c>
      <c r="E458" s="2553" t="s">
        <v>277</v>
      </c>
      <c r="F458" s="2622">
        <v>1</v>
      </c>
      <c r="G458" s="2622"/>
      <c r="H458" s="1516">
        <f t="shared" si="55"/>
        <v>0</v>
      </c>
      <c r="I458" s="1517">
        <f t="shared" si="53"/>
        <v>0</v>
      </c>
      <c r="J458" s="2553" t="s">
        <v>258</v>
      </c>
      <c r="K458" s="2554">
        <f>F458*10000</f>
        <v>10000</v>
      </c>
      <c r="L458" s="2622"/>
      <c r="M458" s="1517">
        <f t="shared" si="54"/>
        <v>0</v>
      </c>
      <c r="N458" s="2622"/>
      <c r="O458" s="1517">
        <f t="shared" si="51"/>
        <v>0</v>
      </c>
      <c r="P458" s="2554">
        <f t="shared" si="52"/>
        <v>10000</v>
      </c>
      <c r="Q458" s="3128">
        <v>35000</v>
      </c>
      <c r="R458" s="2597"/>
    </row>
    <row r="459" spans="2:18" ht="16.5" hidden="1" thickBot="1">
      <c r="B459" s="3052"/>
      <c r="C459" s="1940">
        <v>41932</v>
      </c>
      <c r="D459" s="2596" t="s">
        <v>1342</v>
      </c>
      <c r="E459" s="2622" t="s">
        <v>277</v>
      </c>
      <c r="F459" s="2622">
        <v>1</v>
      </c>
      <c r="G459" s="2622">
        <v>55</v>
      </c>
      <c r="H459" s="1516">
        <f t="shared" si="55"/>
        <v>55</v>
      </c>
      <c r="I459" s="1517">
        <f t="shared" si="53"/>
        <v>27500</v>
      </c>
      <c r="J459" s="2622"/>
      <c r="K459" s="2596"/>
      <c r="L459" s="2622">
        <v>3</v>
      </c>
      <c r="M459" s="1517">
        <f t="shared" si="54"/>
        <v>30000</v>
      </c>
      <c r="N459" s="2622"/>
      <c r="O459" s="1517">
        <f t="shared" si="51"/>
        <v>0</v>
      </c>
      <c r="P459" s="2554">
        <f t="shared" si="52"/>
        <v>57500</v>
      </c>
      <c r="Q459" s="3128"/>
      <c r="R459" s="2597"/>
    </row>
    <row r="460" spans="2:18" ht="16.5" hidden="1" thickBot="1">
      <c r="B460" s="3050">
        <v>26</v>
      </c>
      <c r="C460" s="1940">
        <v>41933</v>
      </c>
      <c r="D460" s="2596" t="s">
        <v>1342</v>
      </c>
      <c r="E460" s="2622" t="s">
        <v>277</v>
      </c>
      <c r="F460" s="2622">
        <v>1</v>
      </c>
      <c r="G460" s="2622">
        <v>55</v>
      </c>
      <c r="H460" s="1516">
        <f t="shared" si="55"/>
        <v>55</v>
      </c>
      <c r="I460" s="1517">
        <f t="shared" si="53"/>
        <v>27500</v>
      </c>
      <c r="J460" s="2622"/>
      <c r="K460" s="2596"/>
      <c r="L460" s="2622"/>
      <c r="M460" s="1517">
        <f t="shared" si="54"/>
        <v>0</v>
      </c>
      <c r="N460" s="2622"/>
      <c r="O460" s="1517">
        <f t="shared" si="51"/>
        <v>0</v>
      </c>
      <c r="P460" s="2554">
        <f t="shared" si="52"/>
        <v>27500</v>
      </c>
      <c r="Q460" s="3128">
        <v>35000</v>
      </c>
      <c r="R460" s="2597"/>
    </row>
    <row r="461" spans="2:18" ht="16.5" hidden="1" thickBot="1">
      <c r="B461" s="3051"/>
      <c r="C461" s="1940">
        <v>41933</v>
      </c>
      <c r="D461" s="2327" t="s">
        <v>1176</v>
      </c>
      <c r="E461" s="2553" t="s">
        <v>277</v>
      </c>
      <c r="F461" s="2622">
        <v>1</v>
      </c>
      <c r="G461" s="2622"/>
      <c r="H461" s="1516">
        <f t="shared" si="55"/>
        <v>0</v>
      </c>
      <c r="I461" s="1517">
        <f t="shared" si="53"/>
        <v>0</v>
      </c>
      <c r="J461" s="2553" t="s">
        <v>258</v>
      </c>
      <c r="K461" s="2554">
        <f>F461*10000</f>
        <v>10000</v>
      </c>
      <c r="L461" s="2622"/>
      <c r="M461" s="1517">
        <f t="shared" si="54"/>
        <v>0</v>
      </c>
      <c r="N461" s="2622"/>
      <c r="O461" s="1517">
        <f t="shared" si="51"/>
        <v>0</v>
      </c>
      <c r="P461" s="2554">
        <f t="shared" si="52"/>
        <v>10000</v>
      </c>
      <c r="Q461" s="3128"/>
      <c r="R461" s="2597"/>
    </row>
    <row r="462" spans="2:18" ht="16.5" hidden="1" thickBot="1">
      <c r="B462" s="3052"/>
      <c r="C462" s="1940">
        <v>41933</v>
      </c>
      <c r="D462" s="2596" t="s">
        <v>1334</v>
      </c>
      <c r="E462" s="2622" t="s">
        <v>277</v>
      </c>
      <c r="F462" s="2622">
        <v>1</v>
      </c>
      <c r="G462" s="2622"/>
      <c r="H462" s="1516">
        <f t="shared" si="55"/>
        <v>0</v>
      </c>
      <c r="I462" s="1517">
        <f t="shared" si="53"/>
        <v>0</v>
      </c>
      <c r="J462" s="2553" t="s">
        <v>127</v>
      </c>
      <c r="K462" s="2630">
        <f>F462*12500</f>
        <v>12500</v>
      </c>
      <c r="L462" s="2622"/>
      <c r="M462" s="1517">
        <f t="shared" si="54"/>
        <v>0</v>
      </c>
      <c r="N462" s="2622"/>
      <c r="O462" s="1517">
        <f t="shared" si="51"/>
        <v>0</v>
      </c>
      <c r="P462" s="2554">
        <f t="shared" si="52"/>
        <v>12500</v>
      </c>
      <c r="Q462" s="3128"/>
      <c r="R462" s="2597"/>
    </row>
    <row r="463" spans="2:18" ht="16.5" hidden="1" thickBot="1">
      <c r="B463" s="3050">
        <v>27</v>
      </c>
      <c r="C463" s="1940">
        <v>41934</v>
      </c>
      <c r="D463" s="2596" t="s">
        <v>1334</v>
      </c>
      <c r="E463" s="2622" t="s">
        <v>277</v>
      </c>
      <c r="F463" s="2622">
        <v>1</v>
      </c>
      <c r="G463" s="2622"/>
      <c r="H463" s="1516">
        <f t="shared" si="55"/>
        <v>0</v>
      </c>
      <c r="I463" s="1517">
        <f t="shared" si="53"/>
        <v>0</v>
      </c>
      <c r="J463" s="2553" t="s">
        <v>127</v>
      </c>
      <c r="K463" s="2630">
        <f>F463*12500</f>
        <v>12500</v>
      </c>
      <c r="L463" s="2622"/>
      <c r="M463" s="1517">
        <f t="shared" si="54"/>
        <v>0</v>
      </c>
      <c r="N463" s="2622"/>
      <c r="O463" s="1517">
        <f t="shared" si="51"/>
        <v>0</v>
      </c>
      <c r="P463" s="2554">
        <f t="shared" si="52"/>
        <v>12500</v>
      </c>
      <c r="Q463" s="3128">
        <v>35000</v>
      </c>
      <c r="R463" s="2597"/>
    </row>
    <row r="464" spans="2:18" ht="16.5" hidden="1" thickBot="1">
      <c r="B464" s="3052"/>
      <c r="C464" s="1940">
        <v>41934</v>
      </c>
      <c r="D464" s="2596" t="s">
        <v>1343</v>
      </c>
      <c r="E464" s="2622" t="s">
        <v>277</v>
      </c>
      <c r="F464" s="2622">
        <v>1</v>
      </c>
      <c r="G464" s="2622"/>
      <c r="H464" s="1516">
        <f t="shared" si="55"/>
        <v>0</v>
      </c>
      <c r="I464" s="1517">
        <f t="shared" si="53"/>
        <v>0</v>
      </c>
      <c r="J464" s="2704" t="s">
        <v>127</v>
      </c>
      <c r="K464" s="2630">
        <v>15000</v>
      </c>
      <c r="L464" s="2622">
        <v>4</v>
      </c>
      <c r="M464" s="1517">
        <f t="shared" si="54"/>
        <v>40000</v>
      </c>
      <c r="N464" s="2622">
        <v>1</v>
      </c>
      <c r="O464" s="1517">
        <f t="shared" si="51"/>
        <v>15000</v>
      </c>
      <c r="P464" s="2554">
        <f t="shared" si="52"/>
        <v>70000</v>
      </c>
      <c r="Q464" s="3128"/>
      <c r="R464" s="2597"/>
    </row>
    <row r="465" spans="2:18" ht="16.5" hidden="1" thickBot="1">
      <c r="B465" s="3050">
        <v>28</v>
      </c>
      <c r="C465" s="1940">
        <v>41935</v>
      </c>
      <c r="D465" s="2327" t="s">
        <v>1176</v>
      </c>
      <c r="E465" s="2553" t="s">
        <v>277</v>
      </c>
      <c r="F465" s="2622">
        <v>1</v>
      </c>
      <c r="G465" s="2622"/>
      <c r="H465" s="1516">
        <f t="shared" si="55"/>
        <v>0</v>
      </c>
      <c r="I465" s="1517">
        <f t="shared" si="53"/>
        <v>0</v>
      </c>
      <c r="J465" s="2553" t="s">
        <v>258</v>
      </c>
      <c r="K465" s="2554">
        <f>F465*10000</f>
        <v>10000</v>
      </c>
      <c r="L465" s="2622"/>
      <c r="M465" s="1517">
        <f t="shared" si="54"/>
        <v>0</v>
      </c>
      <c r="N465" s="2622"/>
      <c r="O465" s="1517">
        <f t="shared" si="51"/>
        <v>0</v>
      </c>
      <c r="P465" s="2554">
        <f t="shared" si="52"/>
        <v>10000</v>
      </c>
      <c r="Q465" s="3128">
        <v>35000</v>
      </c>
      <c r="R465" s="2597"/>
    </row>
    <row r="466" spans="2:18" ht="16.5" hidden="1" thickBot="1">
      <c r="B466" s="3052"/>
      <c r="C466" s="1940">
        <v>41935</v>
      </c>
      <c r="D466" s="2596" t="s">
        <v>1344</v>
      </c>
      <c r="E466" s="2622" t="s">
        <v>277</v>
      </c>
      <c r="F466" s="2622">
        <v>1</v>
      </c>
      <c r="G466" s="2622"/>
      <c r="H466" s="1516">
        <f t="shared" si="55"/>
        <v>0</v>
      </c>
      <c r="I466" s="1517">
        <f t="shared" si="53"/>
        <v>0</v>
      </c>
      <c r="J466" s="2704" t="s">
        <v>127</v>
      </c>
      <c r="K466" s="2630">
        <v>15000</v>
      </c>
      <c r="L466" s="2622">
        <v>5.5</v>
      </c>
      <c r="M466" s="1517">
        <f t="shared" si="54"/>
        <v>55000</v>
      </c>
      <c r="N466" s="2622"/>
      <c r="O466" s="1517">
        <f t="shared" si="51"/>
        <v>0</v>
      </c>
      <c r="P466" s="2554">
        <f t="shared" si="52"/>
        <v>70000</v>
      </c>
      <c r="Q466" s="3128"/>
      <c r="R466" s="2597"/>
    </row>
    <row r="467" spans="2:18" ht="16.5" hidden="1" thickBot="1">
      <c r="B467" s="2549">
        <v>29</v>
      </c>
      <c r="C467" s="1940">
        <v>41936</v>
      </c>
      <c r="D467" s="2596" t="s">
        <v>1344</v>
      </c>
      <c r="E467" s="2622" t="s">
        <v>277</v>
      </c>
      <c r="F467" s="2622">
        <v>1</v>
      </c>
      <c r="G467" s="2622"/>
      <c r="H467" s="1516">
        <f t="shared" si="55"/>
        <v>0</v>
      </c>
      <c r="I467" s="1517">
        <f t="shared" si="53"/>
        <v>0</v>
      </c>
      <c r="J467" s="2704" t="s">
        <v>127</v>
      </c>
      <c r="K467" s="2630">
        <v>15000</v>
      </c>
      <c r="L467" s="2622"/>
      <c r="M467" s="1517">
        <f t="shared" si="54"/>
        <v>0</v>
      </c>
      <c r="N467" s="2622"/>
      <c r="O467" s="1517">
        <f t="shared" si="51"/>
        <v>0</v>
      </c>
      <c r="P467" s="2554">
        <f t="shared" si="52"/>
        <v>15000</v>
      </c>
      <c r="Q467" s="1517">
        <v>35000</v>
      </c>
      <c r="R467" s="2597"/>
    </row>
    <row r="468" spans="2:18" ht="16.5" hidden="1" thickBot="1">
      <c r="B468" s="3050">
        <v>30</v>
      </c>
      <c r="C468" s="1940">
        <v>41937</v>
      </c>
      <c r="D468" s="2327" t="s">
        <v>1176</v>
      </c>
      <c r="E468" s="2553" t="s">
        <v>277</v>
      </c>
      <c r="F468" s="2622">
        <v>1</v>
      </c>
      <c r="G468" s="2622"/>
      <c r="H468" s="1516">
        <f t="shared" si="55"/>
        <v>0</v>
      </c>
      <c r="I468" s="1517">
        <f t="shared" si="53"/>
        <v>0</v>
      </c>
      <c r="J468" s="2553" t="s">
        <v>258</v>
      </c>
      <c r="K468" s="2554">
        <f>F468*10000</f>
        <v>10000</v>
      </c>
      <c r="L468" s="2622"/>
      <c r="M468" s="1517">
        <f t="shared" si="54"/>
        <v>0</v>
      </c>
      <c r="N468" s="2596"/>
      <c r="O468" s="1517">
        <f t="shared" si="51"/>
        <v>0</v>
      </c>
      <c r="P468" s="2554">
        <f t="shared" si="52"/>
        <v>10000</v>
      </c>
      <c r="Q468" s="3128">
        <v>35000</v>
      </c>
      <c r="R468" s="2597"/>
    </row>
    <row r="469" spans="2:18" ht="16.5" hidden="1" thickBot="1">
      <c r="B469" s="3053"/>
      <c r="C469" s="2296">
        <v>41937</v>
      </c>
      <c r="D469" s="2607" t="s">
        <v>1342</v>
      </c>
      <c r="E469" s="2631" t="s">
        <v>277</v>
      </c>
      <c r="F469" s="2631">
        <v>1</v>
      </c>
      <c r="G469" s="2631">
        <v>55</v>
      </c>
      <c r="H469" s="1530">
        <f t="shared" si="55"/>
        <v>55</v>
      </c>
      <c r="I469" s="1531">
        <f t="shared" si="53"/>
        <v>27500</v>
      </c>
      <c r="J469" s="2631"/>
      <c r="K469" s="2607"/>
      <c r="L469" s="2631">
        <v>3</v>
      </c>
      <c r="M469" s="1531">
        <f t="shared" si="54"/>
        <v>30000</v>
      </c>
      <c r="N469" s="2607"/>
      <c r="O469" s="1531">
        <f t="shared" si="51"/>
        <v>0</v>
      </c>
      <c r="P469" s="2555">
        <f>I469+K469+M469+O469</f>
        <v>57500</v>
      </c>
      <c r="Q469" s="3129"/>
      <c r="R469" s="2608"/>
    </row>
    <row r="470" spans="2:18" ht="16.5" hidden="1" thickBot="1">
      <c r="B470" s="3184">
        <v>1</v>
      </c>
      <c r="C470" s="2753">
        <v>41938</v>
      </c>
      <c r="D470" s="2788" t="s">
        <v>1180</v>
      </c>
      <c r="E470" s="2789" t="s">
        <v>277</v>
      </c>
      <c r="F470" s="2790">
        <v>1</v>
      </c>
      <c r="G470" s="2790"/>
      <c r="H470" s="1511">
        <f t="shared" si="55"/>
        <v>0</v>
      </c>
      <c r="I470" s="1512">
        <f t="shared" si="53"/>
        <v>0</v>
      </c>
      <c r="J470" s="2790" t="s">
        <v>258</v>
      </c>
      <c r="K470" s="2791">
        <f>F470*10000</f>
        <v>10000</v>
      </c>
      <c r="L470" s="2790">
        <v>4</v>
      </c>
      <c r="M470" s="1512">
        <f t="shared" si="54"/>
        <v>40000</v>
      </c>
      <c r="N470" s="2792"/>
      <c r="O470" s="1512">
        <f t="shared" si="51"/>
        <v>0</v>
      </c>
      <c r="P470" s="2720">
        <f>I470+K470+M470+O470</f>
        <v>50000</v>
      </c>
      <c r="Q470" s="3185">
        <v>35000</v>
      </c>
      <c r="R470" s="2793"/>
    </row>
    <row r="471" spans="2:18" ht="16.5" hidden="1" thickBot="1">
      <c r="B471" s="3052"/>
      <c r="C471" s="2594">
        <v>41938</v>
      </c>
      <c r="D471" s="1823" t="s">
        <v>1488</v>
      </c>
      <c r="E471" s="1824" t="s">
        <v>277</v>
      </c>
      <c r="F471" s="2794">
        <v>1</v>
      </c>
      <c r="G471" s="2794">
        <v>55</v>
      </c>
      <c r="H471" s="1516">
        <f t="shared" si="55"/>
        <v>55</v>
      </c>
      <c r="I471" s="2721">
        <f t="shared" si="53"/>
        <v>27500</v>
      </c>
      <c r="J471" s="2794"/>
      <c r="K471" s="2795"/>
      <c r="L471" s="2794">
        <v>3</v>
      </c>
      <c r="M471" s="2721">
        <f t="shared" si="54"/>
        <v>30000</v>
      </c>
      <c r="N471" s="2794">
        <v>4</v>
      </c>
      <c r="O471" s="2721">
        <f t="shared" si="51"/>
        <v>60000</v>
      </c>
      <c r="P471" s="2718">
        <f>I471+K471+M471+O471</f>
        <v>117500</v>
      </c>
      <c r="Q471" s="3132"/>
      <c r="R471" s="2772"/>
    </row>
    <row r="472" spans="2:18" ht="16.5" hidden="1" thickBot="1">
      <c r="B472" s="2715">
        <v>2</v>
      </c>
      <c r="C472" s="1940">
        <v>41939</v>
      </c>
      <c r="D472" s="1823" t="s">
        <v>1489</v>
      </c>
      <c r="E472" s="1824" t="s">
        <v>277</v>
      </c>
      <c r="F472" s="2794">
        <v>1</v>
      </c>
      <c r="G472" s="2794"/>
      <c r="H472" s="1516">
        <f t="shared" si="55"/>
        <v>0</v>
      </c>
      <c r="I472" s="2721">
        <f t="shared" si="53"/>
        <v>0</v>
      </c>
      <c r="J472" s="2794" t="s">
        <v>127</v>
      </c>
      <c r="K472" s="2771">
        <v>5000</v>
      </c>
      <c r="L472" s="2794"/>
      <c r="M472" s="2721">
        <f t="shared" si="54"/>
        <v>0</v>
      </c>
      <c r="N472" s="2794"/>
      <c r="O472" s="2721">
        <f t="shared" si="51"/>
        <v>0</v>
      </c>
      <c r="P472" s="2718">
        <f t="shared" ref="P472:P509" si="56">I472+K472+M472+O472</f>
        <v>5000</v>
      </c>
      <c r="Q472" s="2771">
        <v>35000</v>
      </c>
      <c r="R472" s="2772"/>
    </row>
    <row r="473" spans="2:18" ht="16.5" hidden="1" thickBot="1">
      <c r="B473" s="2715">
        <v>3</v>
      </c>
      <c r="C473" s="1940">
        <v>41940</v>
      </c>
      <c r="D473" s="2769" t="s">
        <v>1490</v>
      </c>
      <c r="E473" s="2794" t="s">
        <v>277</v>
      </c>
      <c r="F473" s="2794">
        <v>1</v>
      </c>
      <c r="G473" s="2794">
        <v>55</v>
      </c>
      <c r="H473" s="1516">
        <f t="shared" si="55"/>
        <v>55</v>
      </c>
      <c r="I473" s="2721">
        <f t="shared" si="53"/>
        <v>27500</v>
      </c>
      <c r="J473" s="2794"/>
      <c r="K473" s="2771"/>
      <c r="L473" s="2794">
        <v>4</v>
      </c>
      <c r="M473" s="2721">
        <f t="shared" si="54"/>
        <v>40000</v>
      </c>
      <c r="N473" s="2794"/>
      <c r="O473" s="2721">
        <f t="shared" si="51"/>
        <v>0</v>
      </c>
      <c r="P473" s="2718">
        <f t="shared" si="56"/>
        <v>67500</v>
      </c>
      <c r="Q473" s="2771">
        <v>35000</v>
      </c>
      <c r="R473" s="2772"/>
    </row>
    <row r="474" spans="2:18" ht="16.5" hidden="1" thickBot="1">
      <c r="B474" s="2715">
        <v>4</v>
      </c>
      <c r="C474" s="1940">
        <v>41941</v>
      </c>
      <c r="D474" s="2769" t="s">
        <v>868</v>
      </c>
      <c r="E474" s="2794" t="s">
        <v>263</v>
      </c>
      <c r="F474" s="2794">
        <v>1</v>
      </c>
      <c r="G474" s="2794">
        <v>150</v>
      </c>
      <c r="H474" s="1516">
        <f t="shared" si="55"/>
        <v>150</v>
      </c>
      <c r="I474" s="2721">
        <f t="shared" si="53"/>
        <v>75000</v>
      </c>
      <c r="J474" s="2717"/>
      <c r="K474" s="2796"/>
      <c r="L474" s="2794">
        <v>5</v>
      </c>
      <c r="M474" s="2721">
        <f t="shared" si="54"/>
        <v>50000</v>
      </c>
      <c r="N474" s="2794">
        <v>2</v>
      </c>
      <c r="O474" s="2721">
        <f t="shared" si="51"/>
        <v>30000</v>
      </c>
      <c r="P474" s="2718">
        <f t="shared" si="56"/>
        <v>155000</v>
      </c>
      <c r="Q474" s="2797"/>
      <c r="R474" s="2772"/>
    </row>
    <row r="475" spans="2:18" ht="16.5" hidden="1" thickBot="1">
      <c r="B475" s="2715">
        <v>5</v>
      </c>
      <c r="C475" s="1940">
        <v>41942</v>
      </c>
      <c r="D475" s="2769" t="s">
        <v>1491</v>
      </c>
      <c r="E475" s="2794" t="s">
        <v>263</v>
      </c>
      <c r="F475" s="2794"/>
      <c r="G475" s="2794"/>
      <c r="H475" s="1516">
        <f t="shared" si="55"/>
        <v>0</v>
      </c>
      <c r="I475" s="2721">
        <f t="shared" si="53"/>
        <v>0</v>
      </c>
      <c r="J475" s="2794"/>
      <c r="K475" s="2771"/>
      <c r="L475" s="2794"/>
      <c r="M475" s="2721">
        <f t="shared" si="54"/>
        <v>0</v>
      </c>
      <c r="N475" s="2794"/>
      <c r="O475" s="2721">
        <f t="shared" si="51"/>
        <v>0</v>
      </c>
      <c r="P475" s="2718">
        <f t="shared" si="56"/>
        <v>0</v>
      </c>
      <c r="Q475" s="2797"/>
      <c r="R475" s="2772"/>
    </row>
    <row r="476" spans="2:18" ht="16.5" hidden="1" thickBot="1">
      <c r="B476" s="2715">
        <v>6</v>
      </c>
      <c r="C476" s="1940">
        <v>41943</v>
      </c>
      <c r="D476" s="2769" t="s">
        <v>1492</v>
      </c>
      <c r="E476" s="2794" t="s">
        <v>263</v>
      </c>
      <c r="F476" s="2794"/>
      <c r="G476" s="2794"/>
      <c r="H476" s="1516">
        <f t="shared" si="55"/>
        <v>0</v>
      </c>
      <c r="I476" s="2721">
        <f t="shared" si="53"/>
        <v>0</v>
      </c>
      <c r="J476" s="2794"/>
      <c r="K476" s="2771"/>
      <c r="L476" s="2794"/>
      <c r="M476" s="2721">
        <f t="shared" si="54"/>
        <v>0</v>
      </c>
      <c r="N476" s="2794"/>
      <c r="O476" s="2721">
        <f t="shared" si="51"/>
        <v>0</v>
      </c>
      <c r="P476" s="2718">
        <f t="shared" si="56"/>
        <v>0</v>
      </c>
      <c r="Q476" s="2797"/>
      <c r="R476" s="2772"/>
    </row>
    <row r="477" spans="2:18" ht="16.5" hidden="1" thickBot="1">
      <c r="B477" s="2715">
        <v>7</v>
      </c>
      <c r="C477" s="1940">
        <v>41944</v>
      </c>
      <c r="D477" s="2769" t="s">
        <v>1493</v>
      </c>
      <c r="E477" s="2794" t="s">
        <v>263</v>
      </c>
      <c r="F477" s="2794"/>
      <c r="G477" s="2794"/>
      <c r="H477" s="1516">
        <f t="shared" si="55"/>
        <v>0</v>
      </c>
      <c r="I477" s="2721">
        <f t="shared" si="53"/>
        <v>0</v>
      </c>
      <c r="J477" s="2794"/>
      <c r="K477" s="2771"/>
      <c r="L477" s="2794">
        <v>5</v>
      </c>
      <c r="M477" s="2721">
        <f t="shared" si="54"/>
        <v>50000</v>
      </c>
      <c r="N477" s="2794">
        <v>1</v>
      </c>
      <c r="O477" s="2721">
        <f t="shared" si="51"/>
        <v>15000</v>
      </c>
      <c r="P477" s="2718">
        <f t="shared" si="56"/>
        <v>65000</v>
      </c>
      <c r="Q477" s="2797"/>
      <c r="R477" s="2772"/>
    </row>
    <row r="478" spans="2:18" ht="16.5" hidden="1" thickBot="1">
      <c r="B478" s="3050">
        <v>8</v>
      </c>
      <c r="C478" s="2594">
        <v>41945</v>
      </c>
      <c r="D478" s="2769" t="s">
        <v>1180</v>
      </c>
      <c r="E478" s="2794" t="s">
        <v>277</v>
      </c>
      <c r="F478" s="2794">
        <v>3</v>
      </c>
      <c r="G478" s="2794"/>
      <c r="H478" s="1516">
        <f t="shared" si="55"/>
        <v>0</v>
      </c>
      <c r="I478" s="2721">
        <f t="shared" si="53"/>
        <v>0</v>
      </c>
      <c r="J478" s="2794" t="s">
        <v>258</v>
      </c>
      <c r="K478" s="2771">
        <f>F478*10000</f>
        <v>30000</v>
      </c>
      <c r="L478" s="2794">
        <v>4</v>
      </c>
      <c r="M478" s="2721">
        <f t="shared" si="54"/>
        <v>40000</v>
      </c>
      <c r="N478" s="2794"/>
      <c r="O478" s="2721">
        <f t="shared" si="51"/>
        <v>0</v>
      </c>
      <c r="P478" s="2718">
        <f t="shared" si="56"/>
        <v>70000</v>
      </c>
      <c r="Q478" s="3132">
        <v>35000</v>
      </c>
      <c r="R478" s="2772"/>
    </row>
    <row r="479" spans="2:18" ht="16.5" hidden="1" thickBot="1">
      <c r="B479" s="3052"/>
      <c r="C479" s="2594">
        <v>41945</v>
      </c>
      <c r="D479" s="2769" t="s">
        <v>1494</v>
      </c>
      <c r="E479" s="2794" t="s">
        <v>277</v>
      </c>
      <c r="F479" s="2794">
        <v>1</v>
      </c>
      <c r="G479" s="2794"/>
      <c r="H479" s="1516">
        <f t="shared" si="55"/>
        <v>0</v>
      </c>
      <c r="I479" s="2721">
        <f t="shared" si="53"/>
        <v>0</v>
      </c>
      <c r="J479" s="2794" t="s">
        <v>127</v>
      </c>
      <c r="K479" s="2771">
        <f>F479*10000</f>
        <v>10000</v>
      </c>
      <c r="L479" s="2794">
        <v>4</v>
      </c>
      <c r="M479" s="2721">
        <f t="shared" si="54"/>
        <v>40000</v>
      </c>
      <c r="N479" s="2794"/>
      <c r="O479" s="2721">
        <f t="shared" si="51"/>
        <v>0</v>
      </c>
      <c r="P479" s="2718">
        <f t="shared" si="56"/>
        <v>50000</v>
      </c>
      <c r="Q479" s="3132"/>
      <c r="R479" s="2772"/>
    </row>
    <row r="480" spans="2:18" ht="16.5" hidden="1" thickBot="1">
      <c r="B480" s="3050">
        <v>9</v>
      </c>
      <c r="C480" s="1940">
        <v>41946</v>
      </c>
      <c r="D480" s="2769" t="s">
        <v>1180</v>
      </c>
      <c r="E480" s="2794" t="s">
        <v>277</v>
      </c>
      <c r="F480" s="2794">
        <v>1</v>
      </c>
      <c r="G480" s="2794"/>
      <c r="H480" s="1516">
        <f t="shared" si="55"/>
        <v>0</v>
      </c>
      <c r="I480" s="2721">
        <f t="shared" si="53"/>
        <v>0</v>
      </c>
      <c r="J480" s="2794" t="s">
        <v>258</v>
      </c>
      <c r="K480" s="2771">
        <f>F480*10000</f>
        <v>10000</v>
      </c>
      <c r="L480" s="2794"/>
      <c r="M480" s="2721">
        <f t="shared" si="54"/>
        <v>0</v>
      </c>
      <c r="N480" s="2794"/>
      <c r="O480" s="2721">
        <f t="shared" si="51"/>
        <v>0</v>
      </c>
      <c r="P480" s="2718">
        <f t="shared" si="56"/>
        <v>10000</v>
      </c>
      <c r="Q480" s="3132">
        <v>35000</v>
      </c>
      <c r="R480" s="2772"/>
    </row>
    <row r="481" spans="2:18" ht="16.5" hidden="1" thickBot="1">
      <c r="B481" s="3052"/>
      <c r="C481" s="1940">
        <v>41946</v>
      </c>
      <c r="D481" s="2769" t="s">
        <v>1495</v>
      </c>
      <c r="E481" s="2794" t="s">
        <v>277</v>
      </c>
      <c r="F481" s="2794">
        <v>1</v>
      </c>
      <c r="G481" s="2794">
        <v>65</v>
      </c>
      <c r="H481" s="1516">
        <f t="shared" si="55"/>
        <v>65</v>
      </c>
      <c r="I481" s="2721">
        <f t="shared" si="53"/>
        <v>32500</v>
      </c>
      <c r="J481" s="2794"/>
      <c r="K481" s="2771"/>
      <c r="L481" s="2794">
        <v>3</v>
      </c>
      <c r="M481" s="2721">
        <f t="shared" si="54"/>
        <v>30000</v>
      </c>
      <c r="N481" s="2794"/>
      <c r="O481" s="2721">
        <f t="shared" si="51"/>
        <v>0</v>
      </c>
      <c r="P481" s="2718">
        <f t="shared" si="56"/>
        <v>62500</v>
      </c>
      <c r="Q481" s="3132"/>
      <c r="R481" s="2772"/>
    </row>
    <row r="482" spans="2:18" ht="16.5" hidden="1" thickBot="1">
      <c r="B482" s="3050">
        <v>10</v>
      </c>
      <c r="C482" s="1940">
        <v>41947</v>
      </c>
      <c r="D482" s="2769" t="s">
        <v>1366</v>
      </c>
      <c r="E482" s="2794" t="s">
        <v>277</v>
      </c>
      <c r="F482" s="2794">
        <v>1</v>
      </c>
      <c r="G482" s="2794">
        <v>35</v>
      </c>
      <c r="H482" s="1516">
        <f t="shared" si="55"/>
        <v>35</v>
      </c>
      <c r="I482" s="2721">
        <f t="shared" si="53"/>
        <v>17500</v>
      </c>
      <c r="J482" s="42" t="s">
        <v>127</v>
      </c>
      <c r="K482" s="2771">
        <f>H482*200</f>
        <v>7000</v>
      </c>
      <c r="L482" s="2794"/>
      <c r="M482" s="2721">
        <f t="shared" si="54"/>
        <v>0</v>
      </c>
      <c r="N482" s="2794"/>
      <c r="O482" s="2721">
        <f t="shared" si="51"/>
        <v>0</v>
      </c>
      <c r="P482" s="2718">
        <f t="shared" si="56"/>
        <v>24500</v>
      </c>
      <c r="Q482" s="3132">
        <v>35000</v>
      </c>
      <c r="R482" s="2772"/>
    </row>
    <row r="483" spans="2:18" ht="16.5" hidden="1" thickBot="1">
      <c r="B483" s="3052"/>
      <c r="C483" s="1940">
        <v>41947</v>
      </c>
      <c r="D483" s="2769" t="s">
        <v>1494</v>
      </c>
      <c r="E483" s="2794" t="s">
        <v>277</v>
      </c>
      <c r="F483" s="2794">
        <v>1</v>
      </c>
      <c r="G483" s="2794"/>
      <c r="H483" s="1516">
        <f t="shared" si="55"/>
        <v>0</v>
      </c>
      <c r="I483" s="2721">
        <f t="shared" si="53"/>
        <v>0</v>
      </c>
      <c r="J483" s="2794" t="s">
        <v>127</v>
      </c>
      <c r="K483" s="2771">
        <f>F483*10000</f>
        <v>10000</v>
      </c>
      <c r="L483" s="2794"/>
      <c r="M483" s="2721">
        <f t="shared" si="54"/>
        <v>0</v>
      </c>
      <c r="N483" s="2794"/>
      <c r="O483" s="2721">
        <f t="shared" si="51"/>
        <v>0</v>
      </c>
      <c r="P483" s="2718">
        <f t="shared" si="56"/>
        <v>10000</v>
      </c>
      <c r="Q483" s="3132"/>
      <c r="R483" s="2772"/>
    </row>
    <row r="484" spans="2:18" ht="16.5" hidden="1" thickBot="1">
      <c r="B484" s="2715">
        <v>11</v>
      </c>
      <c r="C484" s="1940">
        <v>41948</v>
      </c>
      <c r="D484" s="2769" t="s">
        <v>1494</v>
      </c>
      <c r="E484" s="2794" t="s">
        <v>277</v>
      </c>
      <c r="F484" s="2794">
        <v>2</v>
      </c>
      <c r="G484" s="2794"/>
      <c r="H484" s="1516">
        <f t="shared" si="55"/>
        <v>0</v>
      </c>
      <c r="I484" s="2721">
        <f t="shared" si="53"/>
        <v>0</v>
      </c>
      <c r="J484" s="2794" t="s">
        <v>127</v>
      </c>
      <c r="K484" s="2771">
        <f>F484*10000</f>
        <v>20000</v>
      </c>
      <c r="L484" s="2794"/>
      <c r="M484" s="2721">
        <f t="shared" si="54"/>
        <v>0</v>
      </c>
      <c r="N484" s="2794"/>
      <c r="O484" s="2721">
        <f t="shared" si="51"/>
        <v>0</v>
      </c>
      <c r="P484" s="2718">
        <f t="shared" si="56"/>
        <v>20000</v>
      </c>
      <c r="Q484" s="2771">
        <v>35000</v>
      </c>
      <c r="R484" s="2772"/>
    </row>
    <row r="485" spans="2:18" ht="16.5" hidden="1" thickBot="1">
      <c r="B485" s="2715">
        <v>12</v>
      </c>
      <c r="C485" s="1940">
        <v>41949</v>
      </c>
      <c r="D485" s="2769" t="s">
        <v>1496</v>
      </c>
      <c r="E485" s="2794" t="s">
        <v>277</v>
      </c>
      <c r="F485" s="2794">
        <v>3</v>
      </c>
      <c r="G485" s="2794"/>
      <c r="H485" s="1516">
        <f t="shared" si="55"/>
        <v>0</v>
      </c>
      <c r="I485" s="2721">
        <f t="shared" si="53"/>
        <v>0</v>
      </c>
      <c r="J485" s="2794" t="s">
        <v>127</v>
      </c>
      <c r="K485" s="2771">
        <f>F485*12500</f>
        <v>37500</v>
      </c>
      <c r="L485" s="2794"/>
      <c r="M485" s="2721">
        <f t="shared" si="54"/>
        <v>0</v>
      </c>
      <c r="N485" s="2794"/>
      <c r="O485" s="2721">
        <f t="shared" si="51"/>
        <v>0</v>
      </c>
      <c r="P485" s="2718">
        <f t="shared" si="56"/>
        <v>37500</v>
      </c>
      <c r="Q485" s="2771">
        <v>35000</v>
      </c>
      <c r="R485" s="2772"/>
    </row>
    <row r="486" spans="2:18" ht="16.5" hidden="1" thickBot="1">
      <c r="B486" s="2715">
        <v>13</v>
      </c>
      <c r="C486" s="1940">
        <v>41950</v>
      </c>
      <c r="D486" s="2769" t="s">
        <v>1496</v>
      </c>
      <c r="E486" s="2794" t="s">
        <v>277</v>
      </c>
      <c r="F486" s="2794">
        <v>2</v>
      </c>
      <c r="G486" s="2769"/>
      <c r="H486" s="1516">
        <f t="shared" si="55"/>
        <v>0</v>
      </c>
      <c r="I486" s="2721">
        <f t="shared" si="53"/>
        <v>0</v>
      </c>
      <c r="J486" s="2794" t="s">
        <v>127</v>
      </c>
      <c r="K486" s="2771">
        <f>F486*12500</f>
        <v>25000</v>
      </c>
      <c r="L486" s="2794">
        <v>7</v>
      </c>
      <c r="M486" s="2721">
        <f t="shared" si="54"/>
        <v>70000</v>
      </c>
      <c r="N486" s="2794">
        <v>1</v>
      </c>
      <c r="O486" s="2721">
        <f t="shared" si="51"/>
        <v>15000</v>
      </c>
      <c r="P486" s="2718">
        <f t="shared" si="56"/>
        <v>110000</v>
      </c>
      <c r="Q486" s="2771">
        <v>35000</v>
      </c>
      <c r="R486" s="2772"/>
    </row>
    <row r="487" spans="2:18" ht="16.5" hidden="1" thickBot="1">
      <c r="B487" s="3050">
        <v>14</v>
      </c>
      <c r="C487" s="1940">
        <v>41951</v>
      </c>
      <c r="D487" s="2769" t="s">
        <v>1497</v>
      </c>
      <c r="E487" s="2794" t="s">
        <v>277</v>
      </c>
      <c r="F487" s="2794">
        <v>5</v>
      </c>
      <c r="G487" s="2769"/>
      <c r="H487" s="1516">
        <f t="shared" si="55"/>
        <v>0</v>
      </c>
      <c r="I487" s="2721">
        <f t="shared" si="53"/>
        <v>0</v>
      </c>
      <c r="J487" s="2794" t="s">
        <v>127</v>
      </c>
      <c r="K487" s="2771">
        <v>15000</v>
      </c>
      <c r="L487" s="2769"/>
      <c r="M487" s="2721">
        <f t="shared" si="54"/>
        <v>0</v>
      </c>
      <c r="N487" s="2769"/>
      <c r="O487" s="2721">
        <f t="shared" ref="O487:O550" si="57">N487*15000</f>
        <v>0</v>
      </c>
      <c r="P487" s="2718">
        <f t="shared" si="56"/>
        <v>15000</v>
      </c>
      <c r="Q487" s="3132">
        <v>35000</v>
      </c>
      <c r="R487" s="2772"/>
    </row>
    <row r="488" spans="2:18" ht="16.5" hidden="1" thickBot="1">
      <c r="B488" s="3052"/>
      <c r="C488" s="1940">
        <v>41951</v>
      </c>
      <c r="D488" s="2769" t="s">
        <v>1496</v>
      </c>
      <c r="E488" s="2794" t="s">
        <v>277</v>
      </c>
      <c r="F488" s="2794">
        <v>1</v>
      </c>
      <c r="G488" s="2769"/>
      <c r="H488" s="1516">
        <f t="shared" si="55"/>
        <v>0</v>
      </c>
      <c r="I488" s="2721">
        <f t="shared" ref="I488:I510" si="58">H488*500</f>
        <v>0</v>
      </c>
      <c r="J488" s="2794" t="s">
        <v>127</v>
      </c>
      <c r="K488" s="2771">
        <f t="shared" ref="K488:K495" si="59">F488*12500</f>
        <v>12500</v>
      </c>
      <c r="L488" s="2794">
        <v>4</v>
      </c>
      <c r="M488" s="2721">
        <f t="shared" ref="M488:M551" si="60">L488*10000</f>
        <v>40000</v>
      </c>
      <c r="N488" s="2769"/>
      <c r="O488" s="2721">
        <f t="shared" si="57"/>
        <v>0</v>
      </c>
      <c r="P488" s="2718">
        <f t="shared" si="56"/>
        <v>52500</v>
      </c>
      <c r="Q488" s="3132"/>
      <c r="R488" s="2772"/>
    </row>
    <row r="489" spans="2:18" ht="16.5" hidden="1" thickBot="1">
      <c r="B489" s="2715">
        <v>15</v>
      </c>
      <c r="C489" s="2594">
        <v>41952</v>
      </c>
      <c r="D489" s="2769" t="s">
        <v>1496</v>
      </c>
      <c r="E489" s="2794" t="s">
        <v>277</v>
      </c>
      <c r="F489" s="2794">
        <v>4</v>
      </c>
      <c r="G489" s="2769"/>
      <c r="H489" s="1516">
        <f t="shared" ref="H489:H552" si="61">F489*G489</f>
        <v>0</v>
      </c>
      <c r="I489" s="2721">
        <f t="shared" si="58"/>
        <v>0</v>
      </c>
      <c r="J489" s="2794" t="s">
        <v>127</v>
      </c>
      <c r="K489" s="2771">
        <f t="shared" si="59"/>
        <v>50000</v>
      </c>
      <c r="L489" s="2794">
        <v>10</v>
      </c>
      <c r="M489" s="2721">
        <f t="shared" si="60"/>
        <v>100000</v>
      </c>
      <c r="N489" s="2769"/>
      <c r="O489" s="2721">
        <f t="shared" si="57"/>
        <v>0</v>
      </c>
      <c r="P489" s="2718">
        <f t="shared" si="56"/>
        <v>150000</v>
      </c>
      <c r="Q489" s="2771">
        <v>35000</v>
      </c>
      <c r="R489" s="2772"/>
    </row>
    <row r="490" spans="2:18" ht="16.5" hidden="1" thickBot="1">
      <c r="B490" s="2715">
        <v>16</v>
      </c>
      <c r="C490" s="1940">
        <v>41953</v>
      </c>
      <c r="D490" s="2769" t="s">
        <v>1496</v>
      </c>
      <c r="E490" s="2794" t="s">
        <v>277</v>
      </c>
      <c r="F490" s="2794">
        <v>5</v>
      </c>
      <c r="G490" s="2769"/>
      <c r="H490" s="1516">
        <f t="shared" si="61"/>
        <v>0</v>
      </c>
      <c r="I490" s="2721">
        <f t="shared" si="58"/>
        <v>0</v>
      </c>
      <c r="J490" s="2794" t="s">
        <v>127</v>
      </c>
      <c r="K490" s="2771">
        <f t="shared" si="59"/>
        <v>62500</v>
      </c>
      <c r="L490" s="2794">
        <v>5</v>
      </c>
      <c r="M490" s="2721">
        <f t="shared" si="60"/>
        <v>50000</v>
      </c>
      <c r="N490" s="2769"/>
      <c r="O490" s="2721">
        <f t="shared" si="57"/>
        <v>0</v>
      </c>
      <c r="P490" s="2718">
        <f t="shared" si="56"/>
        <v>112500</v>
      </c>
      <c r="Q490" s="2771">
        <v>35000</v>
      </c>
      <c r="R490" s="2772"/>
    </row>
    <row r="491" spans="2:18" ht="16.5" hidden="1" thickBot="1">
      <c r="B491" s="2715">
        <v>17</v>
      </c>
      <c r="C491" s="1940">
        <v>41954</v>
      </c>
      <c r="D491" s="2769" t="s">
        <v>1496</v>
      </c>
      <c r="E491" s="2794" t="s">
        <v>277</v>
      </c>
      <c r="F491" s="2794">
        <v>1</v>
      </c>
      <c r="G491" s="2769"/>
      <c r="H491" s="1516">
        <f t="shared" si="61"/>
        <v>0</v>
      </c>
      <c r="I491" s="2721">
        <f t="shared" si="58"/>
        <v>0</v>
      </c>
      <c r="J491" s="2794" t="s">
        <v>127</v>
      </c>
      <c r="K491" s="2771">
        <f t="shared" si="59"/>
        <v>12500</v>
      </c>
      <c r="L491" s="2794">
        <v>1</v>
      </c>
      <c r="M491" s="2721">
        <f t="shared" si="60"/>
        <v>10000</v>
      </c>
      <c r="N491" s="2769"/>
      <c r="O491" s="2721">
        <f t="shared" si="57"/>
        <v>0</v>
      </c>
      <c r="P491" s="2718">
        <f t="shared" si="56"/>
        <v>22500</v>
      </c>
      <c r="Q491" s="2771">
        <v>35000</v>
      </c>
      <c r="R491" s="2772"/>
    </row>
    <row r="492" spans="2:18" ht="16.5" hidden="1" thickBot="1">
      <c r="B492" s="2715">
        <v>18</v>
      </c>
      <c r="C492" s="1940">
        <v>41955</v>
      </c>
      <c r="D492" s="2769" t="s">
        <v>1496</v>
      </c>
      <c r="E492" s="2794" t="s">
        <v>277</v>
      </c>
      <c r="F492" s="2794">
        <v>2</v>
      </c>
      <c r="G492" s="2769"/>
      <c r="H492" s="1516">
        <f t="shared" si="61"/>
        <v>0</v>
      </c>
      <c r="I492" s="2721">
        <f t="shared" si="58"/>
        <v>0</v>
      </c>
      <c r="J492" s="2794" t="s">
        <v>127</v>
      </c>
      <c r="K492" s="2771">
        <f t="shared" si="59"/>
        <v>25000</v>
      </c>
      <c r="L492" s="2769"/>
      <c r="M492" s="2721">
        <f t="shared" si="60"/>
        <v>0</v>
      </c>
      <c r="N492" s="2769"/>
      <c r="O492" s="2721">
        <f t="shared" si="57"/>
        <v>0</v>
      </c>
      <c r="P492" s="2718">
        <f t="shared" si="56"/>
        <v>25000</v>
      </c>
      <c r="Q492" s="2771">
        <v>35000</v>
      </c>
      <c r="R492" s="2772"/>
    </row>
    <row r="493" spans="2:18" ht="16.5" hidden="1" thickBot="1">
      <c r="B493" s="2715">
        <v>19</v>
      </c>
      <c r="C493" s="1940">
        <v>41956</v>
      </c>
      <c r="D493" s="2769" t="s">
        <v>1496</v>
      </c>
      <c r="E493" s="2794" t="s">
        <v>277</v>
      </c>
      <c r="F493" s="2794">
        <v>2</v>
      </c>
      <c r="G493" s="2769"/>
      <c r="H493" s="1516">
        <f t="shared" si="61"/>
        <v>0</v>
      </c>
      <c r="I493" s="2721">
        <f t="shared" si="58"/>
        <v>0</v>
      </c>
      <c r="J493" s="2794" t="s">
        <v>127</v>
      </c>
      <c r="K493" s="2771">
        <f t="shared" si="59"/>
        <v>25000</v>
      </c>
      <c r="L493" s="2794">
        <v>1</v>
      </c>
      <c r="M493" s="2721">
        <f t="shared" si="60"/>
        <v>10000</v>
      </c>
      <c r="N493" s="2769"/>
      <c r="O493" s="2721">
        <f t="shared" si="57"/>
        <v>0</v>
      </c>
      <c r="P493" s="2718">
        <f t="shared" si="56"/>
        <v>35000</v>
      </c>
      <c r="Q493" s="2771">
        <v>35000</v>
      </c>
      <c r="R493" s="2772"/>
    </row>
    <row r="494" spans="2:18" ht="16.5" hidden="1" thickBot="1">
      <c r="B494" s="2715">
        <v>20</v>
      </c>
      <c r="C494" s="1940">
        <v>41957</v>
      </c>
      <c r="D494" s="2769" t="s">
        <v>1496</v>
      </c>
      <c r="E494" s="2794" t="s">
        <v>277</v>
      </c>
      <c r="F494" s="2794">
        <v>2</v>
      </c>
      <c r="G494" s="2769"/>
      <c r="H494" s="1516">
        <f t="shared" si="61"/>
        <v>0</v>
      </c>
      <c r="I494" s="2721">
        <f t="shared" si="58"/>
        <v>0</v>
      </c>
      <c r="J494" s="2794" t="s">
        <v>127</v>
      </c>
      <c r="K494" s="2771">
        <f t="shared" si="59"/>
        <v>25000</v>
      </c>
      <c r="L494" s="2794">
        <v>1</v>
      </c>
      <c r="M494" s="2721">
        <f t="shared" si="60"/>
        <v>10000</v>
      </c>
      <c r="N494" s="2769"/>
      <c r="O494" s="2721">
        <f t="shared" si="57"/>
        <v>0</v>
      </c>
      <c r="P494" s="2718">
        <f t="shared" si="56"/>
        <v>35000</v>
      </c>
      <c r="Q494" s="2771">
        <v>35000</v>
      </c>
      <c r="R494" s="2772"/>
    </row>
    <row r="495" spans="2:18" ht="16.5" hidden="1" thickBot="1">
      <c r="B495" s="2715">
        <v>21</v>
      </c>
      <c r="C495" s="1940">
        <v>41958</v>
      </c>
      <c r="D495" s="2769" t="s">
        <v>1496</v>
      </c>
      <c r="E495" s="2794" t="s">
        <v>277</v>
      </c>
      <c r="F495" s="2794">
        <v>2</v>
      </c>
      <c r="G495" s="2769"/>
      <c r="H495" s="1516">
        <f t="shared" si="61"/>
        <v>0</v>
      </c>
      <c r="I495" s="2721">
        <f t="shared" si="58"/>
        <v>0</v>
      </c>
      <c r="J495" s="2794" t="s">
        <v>127</v>
      </c>
      <c r="K495" s="2771">
        <f t="shared" si="59"/>
        <v>25000</v>
      </c>
      <c r="L495" s="2769"/>
      <c r="M495" s="2721">
        <f t="shared" si="60"/>
        <v>0</v>
      </c>
      <c r="N495" s="2769"/>
      <c r="O495" s="2721">
        <f t="shared" si="57"/>
        <v>0</v>
      </c>
      <c r="P495" s="2718">
        <f t="shared" si="56"/>
        <v>25000</v>
      </c>
      <c r="Q495" s="2771">
        <v>35000</v>
      </c>
      <c r="R495" s="2772"/>
    </row>
    <row r="496" spans="2:18" ht="16.5" hidden="1" thickBot="1">
      <c r="B496" s="2715">
        <v>22</v>
      </c>
      <c r="C496" s="2594">
        <v>41959</v>
      </c>
      <c r="D496" s="2769" t="s">
        <v>1139</v>
      </c>
      <c r="E496" s="2794" t="s">
        <v>277</v>
      </c>
      <c r="F496" s="2769"/>
      <c r="G496" s="2769"/>
      <c r="H496" s="1516">
        <f t="shared" si="61"/>
        <v>0</v>
      </c>
      <c r="I496" s="2721">
        <f t="shared" si="58"/>
        <v>0</v>
      </c>
      <c r="J496" s="2769"/>
      <c r="K496" s="2771"/>
      <c r="L496" s="2794">
        <v>4</v>
      </c>
      <c r="M496" s="2721">
        <f t="shared" si="60"/>
        <v>40000</v>
      </c>
      <c r="N496" s="2769"/>
      <c r="O496" s="2721">
        <f t="shared" si="57"/>
        <v>0</v>
      </c>
      <c r="P496" s="2718">
        <f t="shared" si="56"/>
        <v>40000</v>
      </c>
      <c r="Q496" s="2771">
        <v>35000</v>
      </c>
      <c r="R496" s="2772"/>
    </row>
    <row r="497" spans="2:18" ht="16.5" hidden="1" thickBot="1">
      <c r="B497" s="3050">
        <v>23</v>
      </c>
      <c r="C497" s="1940">
        <v>41960</v>
      </c>
      <c r="D497" s="2769" t="s">
        <v>1496</v>
      </c>
      <c r="E497" s="2794" t="s">
        <v>277</v>
      </c>
      <c r="F497" s="2794">
        <v>3</v>
      </c>
      <c r="G497" s="2769"/>
      <c r="H497" s="1516">
        <f t="shared" si="61"/>
        <v>0</v>
      </c>
      <c r="I497" s="2721">
        <f t="shared" si="58"/>
        <v>0</v>
      </c>
      <c r="J497" s="2794" t="s">
        <v>127</v>
      </c>
      <c r="K497" s="2771">
        <f>F497*12500</f>
        <v>37500</v>
      </c>
      <c r="L497" s="2769"/>
      <c r="M497" s="2721">
        <f t="shared" si="60"/>
        <v>0</v>
      </c>
      <c r="N497" s="2769"/>
      <c r="O497" s="2721">
        <f t="shared" si="57"/>
        <v>0</v>
      </c>
      <c r="P497" s="2718">
        <f t="shared" si="56"/>
        <v>37500</v>
      </c>
      <c r="Q497" s="3132">
        <v>35000</v>
      </c>
      <c r="R497" s="2772"/>
    </row>
    <row r="498" spans="2:18" ht="16.5" hidden="1" thickBot="1">
      <c r="B498" s="3052"/>
      <c r="C498" s="1940">
        <v>41960</v>
      </c>
      <c r="D498" s="2769" t="s">
        <v>1498</v>
      </c>
      <c r="E498" s="2794" t="s">
        <v>277</v>
      </c>
      <c r="F498" s="2794">
        <v>1</v>
      </c>
      <c r="G498" s="2794">
        <v>35</v>
      </c>
      <c r="H498" s="1516">
        <f t="shared" si="61"/>
        <v>35</v>
      </c>
      <c r="I498" s="2721">
        <f t="shared" si="58"/>
        <v>17500</v>
      </c>
      <c r="J498" s="2794"/>
      <c r="K498" s="2771"/>
      <c r="L498" s="2794">
        <v>1</v>
      </c>
      <c r="M498" s="2721">
        <f t="shared" si="60"/>
        <v>10000</v>
      </c>
      <c r="N498" s="2769"/>
      <c r="O498" s="2721">
        <f t="shared" si="57"/>
        <v>0</v>
      </c>
      <c r="P498" s="2718">
        <f t="shared" si="56"/>
        <v>27500</v>
      </c>
      <c r="Q498" s="3132"/>
      <c r="R498" s="2772"/>
    </row>
    <row r="499" spans="2:18" ht="16.5" hidden="1" thickBot="1">
      <c r="B499" s="3050">
        <v>24</v>
      </c>
      <c r="C499" s="1940">
        <v>41961</v>
      </c>
      <c r="D499" s="2769" t="s">
        <v>1496</v>
      </c>
      <c r="E499" s="2794" t="s">
        <v>277</v>
      </c>
      <c r="F499" s="2794">
        <v>1</v>
      </c>
      <c r="G499" s="2769"/>
      <c r="H499" s="1516">
        <f t="shared" si="61"/>
        <v>0</v>
      </c>
      <c r="I499" s="2721">
        <f t="shared" si="58"/>
        <v>0</v>
      </c>
      <c r="J499" s="2794" t="s">
        <v>127</v>
      </c>
      <c r="K499" s="2771">
        <f>F499*12500</f>
        <v>12500</v>
      </c>
      <c r="L499" s="2769"/>
      <c r="M499" s="2721">
        <f t="shared" si="60"/>
        <v>0</v>
      </c>
      <c r="N499" s="2769"/>
      <c r="O499" s="2721">
        <f t="shared" si="57"/>
        <v>0</v>
      </c>
      <c r="P499" s="2718">
        <f t="shared" si="56"/>
        <v>12500</v>
      </c>
      <c r="Q499" s="3132">
        <v>35000</v>
      </c>
      <c r="R499" s="2772"/>
    </row>
    <row r="500" spans="2:18" ht="16.5" hidden="1" thickBot="1">
      <c r="B500" s="3052"/>
      <c r="C500" s="1940">
        <v>41961</v>
      </c>
      <c r="D500" s="2769" t="s">
        <v>1180</v>
      </c>
      <c r="E500" s="2794" t="s">
        <v>277</v>
      </c>
      <c r="F500" s="2794">
        <v>1</v>
      </c>
      <c r="G500" s="2769"/>
      <c r="H500" s="1516">
        <f t="shared" si="61"/>
        <v>0</v>
      </c>
      <c r="I500" s="2721">
        <f t="shared" si="58"/>
        <v>0</v>
      </c>
      <c r="J500" s="2794" t="s">
        <v>258</v>
      </c>
      <c r="K500" s="2771">
        <f>F500*10000</f>
        <v>10000</v>
      </c>
      <c r="L500" s="2769"/>
      <c r="M500" s="2721">
        <f t="shared" si="60"/>
        <v>0</v>
      </c>
      <c r="N500" s="2769"/>
      <c r="O500" s="2721">
        <f t="shared" si="57"/>
        <v>0</v>
      </c>
      <c r="P500" s="2718">
        <f t="shared" si="56"/>
        <v>10000</v>
      </c>
      <c r="Q500" s="3132"/>
      <c r="R500" s="2772"/>
    </row>
    <row r="501" spans="2:18" ht="16.5" hidden="1" thickBot="1">
      <c r="B501" s="2715">
        <v>25</v>
      </c>
      <c r="C501" s="1940">
        <v>41962</v>
      </c>
      <c r="D501" s="2769" t="s">
        <v>1139</v>
      </c>
      <c r="E501" s="2794" t="s">
        <v>277</v>
      </c>
      <c r="F501" s="2769"/>
      <c r="G501" s="2769"/>
      <c r="H501" s="1516">
        <f t="shared" si="61"/>
        <v>0</v>
      </c>
      <c r="I501" s="2721">
        <f t="shared" si="58"/>
        <v>0</v>
      </c>
      <c r="J501" s="2769"/>
      <c r="K501" s="2771"/>
      <c r="L501" s="2769"/>
      <c r="M501" s="2721">
        <f t="shared" si="60"/>
        <v>0</v>
      </c>
      <c r="N501" s="2769"/>
      <c r="O501" s="2721">
        <f t="shared" si="57"/>
        <v>0</v>
      </c>
      <c r="P501" s="2718">
        <f t="shared" si="56"/>
        <v>0</v>
      </c>
      <c r="Q501" s="2771">
        <v>35000</v>
      </c>
      <c r="R501" s="2772"/>
    </row>
    <row r="502" spans="2:18" ht="16.5" hidden="1" thickBot="1">
      <c r="B502" s="3050">
        <v>26</v>
      </c>
      <c r="C502" s="1940">
        <v>41963</v>
      </c>
      <c r="D502" s="2769" t="s">
        <v>1496</v>
      </c>
      <c r="E502" s="2794" t="s">
        <v>277</v>
      </c>
      <c r="F502" s="2794">
        <v>2</v>
      </c>
      <c r="G502" s="2769"/>
      <c r="H502" s="1516">
        <f t="shared" si="61"/>
        <v>0</v>
      </c>
      <c r="I502" s="2721">
        <f t="shared" si="58"/>
        <v>0</v>
      </c>
      <c r="J502" s="2794" t="s">
        <v>127</v>
      </c>
      <c r="K502" s="2771">
        <f>F502*12500</f>
        <v>25000</v>
      </c>
      <c r="L502" s="2769"/>
      <c r="M502" s="2721">
        <f t="shared" si="60"/>
        <v>0</v>
      </c>
      <c r="N502" s="2769"/>
      <c r="O502" s="2721">
        <f t="shared" si="57"/>
        <v>0</v>
      </c>
      <c r="P502" s="2718">
        <f t="shared" si="56"/>
        <v>25000</v>
      </c>
      <c r="Q502" s="3132">
        <v>35000</v>
      </c>
      <c r="R502" s="2772"/>
    </row>
    <row r="503" spans="2:18" ht="16.5" hidden="1" thickBot="1">
      <c r="B503" s="3051"/>
      <c r="C503" s="1940">
        <v>41963</v>
      </c>
      <c r="D503" s="2769" t="s">
        <v>1180</v>
      </c>
      <c r="E503" s="2794" t="s">
        <v>277</v>
      </c>
      <c r="F503" s="2794">
        <v>1</v>
      </c>
      <c r="G503" s="2769"/>
      <c r="H503" s="1516">
        <f t="shared" si="61"/>
        <v>0</v>
      </c>
      <c r="I503" s="2721">
        <f t="shared" si="58"/>
        <v>0</v>
      </c>
      <c r="J503" s="2794" t="s">
        <v>258</v>
      </c>
      <c r="K503" s="2771">
        <f>F503*10000</f>
        <v>10000</v>
      </c>
      <c r="L503" s="2769"/>
      <c r="M503" s="2721">
        <f t="shared" si="60"/>
        <v>0</v>
      </c>
      <c r="N503" s="2769"/>
      <c r="O503" s="2721">
        <f t="shared" si="57"/>
        <v>0</v>
      </c>
      <c r="P503" s="2718">
        <f t="shared" si="56"/>
        <v>10000</v>
      </c>
      <c r="Q503" s="3132"/>
      <c r="R503" s="2772"/>
    </row>
    <row r="504" spans="2:18" ht="16.5" hidden="1" thickBot="1">
      <c r="B504" s="3052"/>
      <c r="C504" s="1940">
        <v>41963</v>
      </c>
      <c r="D504" s="2769" t="s">
        <v>1498</v>
      </c>
      <c r="E504" s="2794" t="s">
        <v>277</v>
      </c>
      <c r="F504" s="2794">
        <v>1</v>
      </c>
      <c r="G504" s="2794">
        <v>35</v>
      </c>
      <c r="H504" s="1516">
        <f t="shared" si="61"/>
        <v>35</v>
      </c>
      <c r="I504" s="2721">
        <f t="shared" si="58"/>
        <v>17500</v>
      </c>
      <c r="J504" s="2769"/>
      <c r="K504" s="2771"/>
      <c r="L504" s="2794">
        <v>3</v>
      </c>
      <c r="M504" s="2721">
        <f t="shared" si="60"/>
        <v>30000</v>
      </c>
      <c r="N504" s="2769"/>
      <c r="O504" s="2721">
        <f t="shared" si="57"/>
        <v>0</v>
      </c>
      <c r="P504" s="2718">
        <f t="shared" si="56"/>
        <v>47500</v>
      </c>
      <c r="Q504" s="3132"/>
      <c r="R504" s="2772"/>
    </row>
    <row r="505" spans="2:18" ht="16.5" hidden="1" thickBot="1">
      <c r="B505" s="2715">
        <v>27</v>
      </c>
      <c r="C505" s="1940">
        <v>41964</v>
      </c>
      <c r="D505" s="2769" t="s">
        <v>1496</v>
      </c>
      <c r="E505" s="2794" t="s">
        <v>277</v>
      </c>
      <c r="F505" s="2794">
        <v>2</v>
      </c>
      <c r="G505" s="2769"/>
      <c r="H505" s="1516">
        <f t="shared" si="61"/>
        <v>0</v>
      </c>
      <c r="I505" s="2721">
        <f t="shared" si="58"/>
        <v>0</v>
      </c>
      <c r="J505" s="2794" t="s">
        <v>127</v>
      </c>
      <c r="K505" s="2771">
        <f>F505*12500</f>
        <v>25000</v>
      </c>
      <c r="L505" s="2769"/>
      <c r="M505" s="2721">
        <f t="shared" si="60"/>
        <v>0</v>
      </c>
      <c r="N505" s="2769"/>
      <c r="O505" s="2721">
        <f t="shared" si="57"/>
        <v>0</v>
      </c>
      <c r="P505" s="2718">
        <f t="shared" si="56"/>
        <v>25000</v>
      </c>
      <c r="Q505" s="2771">
        <v>35000</v>
      </c>
      <c r="R505" s="2772"/>
    </row>
    <row r="506" spans="2:18" ht="16.5" hidden="1" thickBot="1">
      <c r="B506" s="2715">
        <v>28</v>
      </c>
      <c r="C506" s="1940">
        <v>41965</v>
      </c>
      <c r="D506" s="2769" t="s">
        <v>1496</v>
      </c>
      <c r="E506" s="2794" t="s">
        <v>277</v>
      </c>
      <c r="F506" s="2794">
        <v>2</v>
      </c>
      <c r="G506" s="2769"/>
      <c r="H506" s="1516">
        <f t="shared" si="61"/>
        <v>0</v>
      </c>
      <c r="I506" s="2721">
        <f t="shared" si="58"/>
        <v>0</v>
      </c>
      <c r="J506" s="2794" t="s">
        <v>127</v>
      </c>
      <c r="K506" s="2771">
        <f>F506*12500</f>
        <v>25000</v>
      </c>
      <c r="L506" s="2794">
        <v>1</v>
      </c>
      <c r="M506" s="2721">
        <f t="shared" si="60"/>
        <v>10000</v>
      </c>
      <c r="N506" s="2769"/>
      <c r="O506" s="2721">
        <f t="shared" si="57"/>
        <v>0</v>
      </c>
      <c r="P506" s="2718">
        <f t="shared" si="56"/>
        <v>35000</v>
      </c>
      <c r="Q506" s="2771">
        <v>35000</v>
      </c>
      <c r="R506" s="2772"/>
    </row>
    <row r="507" spans="2:18" ht="16.5" hidden="1" thickBot="1">
      <c r="B507" s="2715">
        <v>29</v>
      </c>
      <c r="C507" s="2594">
        <v>41966</v>
      </c>
      <c r="D507" s="2769" t="s">
        <v>1496</v>
      </c>
      <c r="E507" s="2794" t="s">
        <v>277</v>
      </c>
      <c r="F507" s="2794">
        <v>2</v>
      </c>
      <c r="G507" s="2769"/>
      <c r="H507" s="1516">
        <f t="shared" si="61"/>
        <v>0</v>
      </c>
      <c r="I507" s="2721">
        <f t="shared" si="58"/>
        <v>0</v>
      </c>
      <c r="J507" s="2794" t="s">
        <v>127</v>
      </c>
      <c r="K507" s="2771">
        <f>F507*12500</f>
        <v>25000</v>
      </c>
      <c r="L507" s="2794">
        <v>4</v>
      </c>
      <c r="M507" s="2721">
        <f t="shared" si="60"/>
        <v>40000</v>
      </c>
      <c r="N507" s="2769"/>
      <c r="O507" s="2721">
        <f t="shared" si="57"/>
        <v>0</v>
      </c>
      <c r="P507" s="2718">
        <f t="shared" si="56"/>
        <v>65000</v>
      </c>
      <c r="Q507" s="2771">
        <v>35000</v>
      </c>
      <c r="R507" s="2772"/>
    </row>
    <row r="508" spans="2:18" ht="16.5" hidden="1" thickBot="1">
      <c r="B508" s="2715">
        <v>30</v>
      </c>
      <c r="C508" s="1940">
        <v>41967</v>
      </c>
      <c r="D508" s="2769" t="s">
        <v>1496</v>
      </c>
      <c r="E508" s="2794" t="s">
        <v>277</v>
      </c>
      <c r="F508" s="2794">
        <v>2</v>
      </c>
      <c r="G508" s="2769"/>
      <c r="H508" s="1516">
        <f t="shared" si="61"/>
        <v>0</v>
      </c>
      <c r="I508" s="2721">
        <f t="shared" si="58"/>
        <v>0</v>
      </c>
      <c r="J508" s="2794" t="s">
        <v>127</v>
      </c>
      <c r="K508" s="2771">
        <f>F508*12500</f>
        <v>25000</v>
      </c>
      <c r="L508" s="2769"/>
      <c r="M508" s="2721">
        <f t="shared" si="60"/>
        <v>0</v>
      </c>
      <c r="N508" s="2769"/>
      <c r="O508" s="2721">
        <f t="shared" si="57"/>
        <v>0</v>
      </c>
      <c r="P508" s="2718">
        <f t="shared" si="56"/>
        <v>25000</v>
      </c>
      <c r="Q508" s="2771">
        <v>35000</v>
      </c>
      <c r="R508" s="2772"/>
    </row>
    <row r="509" spans="2:18" ht="16.5" hidden="1" thickBot="1">
      <c r="B509" s="3050">
        <v>31</v>
      </c>
      <c r="C509" s="1940">
        <v>41968</v>
      </c>
      <c r="D509" s="2769" t="s">
        <v>1180</v>
      </c>
      <c r="E509" s="2794" t="s">
        <v>277</v>
      </c>
      <c r="F509" s="2794">
        <v>2</v>
      </c>
      <c r="G509" s="2769"/>
      <c r="H509" s="1516">
        <f t="shared" si="61"/>
        <v>0</v>
      </c>
      <c r="I509" s="2721">
        <f t="shared" si="58"/>
        <v>0</v>
      </c>
      <c r="J509" s="2794" t="s">
        <v>258</v>
      </c>
      <c r="K509" s="2771">
        <f>F509*10000</f>
        <v>20000</v>
      </c>
      <c r="L509" s="2769"/>
      <c r="M509" s="2721">
        <f t="shared" si="60"/>
        <v>0</v>
      </c>
      <c r="N509" s="2769"/>
      <c r="O509" s="2721">
        <f t="shared" si="57"/>
        <v>0</v>
      </c>
      <c r="P509" s="2718">
        <f t="shared" si="56"/>
        <v>20000</v>
      </c>
      <c r="Q509" s="2771"/>
      <c r="R509" s="2772"/>
    </row>
    <row r="510" spans="2:18" ht="16.5" hidden="1" thickBot="1">
      <c r="B510" s="3053"/>
      <c r="C510" s="2296">
        <v>41968</v>
      </c>
      <c r="D510" s="2798" t="s">
        <v>731</v>
      </c>
      <c r="E510" s="2799" t="s">
        <v>263</v>
      </c>
      <c r="F510" s="2800">
        <v>1</v>
      </c>
      <c r="G510" s="2800">
        <v>150</v>
      </c>
      <c r="H510" s="1530">
        <f t="shared" si="61"/>
        <v>150</v>
      </c>
      <c r="I510" s="1531">
        <f t="shared" si="58"/>
        <v>75000</v>
      </c>
      <c r="J510" s="2778"/>
      <c r="K510" s="2778"/>
      <c r="L510" s="2800">
        <v>6</v>
      </c>
      <c r="M510" s="1531">
        <f t="shared" si="60"/>
        <v>60000</v>
      </c>
      <c r="N510" s="2778"/>
      <c r="O510" s="1531">
        <f t="shared" si="57"/>
        <v>0</v>
      </c>
      <c r="P510" s="2719">
        <f>I510+K510+M510+O510</f>
        <v>135000</v>
      </c>
      <c r="Q510" s="2778"/>
      <c r="R510" s="2783"/>
    </row>
    <row r="511" spans="2:18">
      <c r="B511" s="1930">
        <v>1</v>
      </c>
      <c r="C511" s="1931">
        <v>41969</v>
      </c>
      <c r="D511" s="2788" t="s">
        <v>1709</v>
      </c>
      <c r="E511" s="2789" t="s">
        <v>879</v>
      </c>
      <c r="F511" s="2996">
        <v>1</v>
      </c>
      <c r="G511" s="2996">
        <v>50</v>
      </c>
      <c r="H511" s="1511">
        <f t="shared" si="61"/>
        <v>50</v>
      </c>
      <c r="I511" s="2916">
        <f>H511*500</f>
        <v>25000</v>
      </c>
      <c r="J511" s="2982"/>
      <c r="K511" s="2976"/>
      <c r="L511" s="2996">
        <v>3</v>
      </c>
      <c r="M511" s="2916">
        <f t="shared" si="60"/>
        <v>30000</v>
      </c>
      <c r="N511" s="2996"/>
      <c r="O511" s="2916">
        <f t="shared" si="57"/>
        <v>0</v>
      </c>
      <c r="P511" s="2920">
        <f>I511+K511+M511+O511</f>
        <v>55000</v>
      </c>
      <c r="Q511" s="2997"/>
      <c r="R511" s="2998"/>
    </row>
    <row r="512" spans="2:18">
      <c r="B512" s="3094">
        <v>2</v>
      </c>
      <c r="C512" s="1940">
        <v>41970</v>
      </c>
      <c r="D512" s="2978" t="s">
        <v>1709</v>
      </c>
      <c r="E512" s="2999" t="s">
        <v>879</v>
      </c>
      <c r="F512" s="2982">
        <v>2</v>
      </c>
      <c r="G512" s="2982">
        <v>50</v>
      </c>
      <c r="H512" s="1516">
        <f t="shared" si="61"/>
        <v>100</v>
      </c>
      <c r="I512" s="2915">
        <f>H512*500</f>
        <v>50000</v>
      </c>
      <c r="J512" s="2982"/>
      <c r="K512" s="2976"/>
      <c r="L512" s="2982"/>
      <c r="M512" s="2915">
        <f t="shared" si="60"/>
        <v>0</v>
      </c>
      <c r="N512" s="2982"/>
      <c r="O512" s="2915">
        <f t="shared" si="57"/>
        <v>0</v>
      </c>
      <c r="P512" s="2918">
        <f t="shared" ref="P512:P568" si="62">I512+K512+M512+O512</f>
        <v>50000</v>
      </c>
      <c r="Q512" s="2973"/>
      <c r="R512" s="2977"/>
    </row>
    <row r="513" spans="2:18">
      <c r="B513" s="3096"/>
      <c r="C513" s="1940">
        <v>41970</v>
      </c>
      <c r="D513" s="2978" t="s">
        <v>1710</v>
      </c>
      <c r="E513" s="2999" t="s">
        <v>263</v>
      </c>
      <c r="F513" s="2982">
        <v>1</v>
      </c>
      <c r="G513" s="2982">
        <v>10</v>
      </c>
      <c r="H513" s="1516">
        <f t="shared" si="61"/>
        <v>10</v>
      </c>
      <c r="I513" s="2915">
        <f t="shared" ref="I513:I567" si="63">H513*500</f>
        <v>5000</v>
      </c>
      <c r="J513" s="2982"/>
      <c r="K513" s="2976"/>
      <c r="L513" s="2982">
        <v>4</v>
      </c>
      <c r="M513" s="2915">
        <f t="shared" si="60"/>
        <v>40000</v>
      </c>
      <c r="N513" s="2982"/>
      <c r="O513" s="2915">
        <f t="shared" si="57"/>
        <v>0</v>
      </c>
      <c r="P513" s="2918">
        <f t="shared" si="62"/>
        <v>45000</v>
      </c>
      <c r="Q513" s="2973"/>
      <c r="R513" s="2977"/>
    </row>
    <row r="514" spans="2:18">
      <c r="B514" s="1935">
        <v>3</v>
      </c>
      <c r="C514" s="1940">
        <v>41971</v>
      </c>
      <c r="D514" s="2978" t="s">
        <v>1710</v>
      </c>
      <c r="E514" s="2999" t="s">
        <v>263</v>
      </c>
      <c r="F514" s="2982">
        <v>8</v>
      </c>
      <c r="G514" s="2982"/>
      <c r="H514" s="1516">
        <f t="shared" si="61"/>
        <v>0</v>
      </c>
      <c r="I514" s="2915">
        <f t="shared" si="63"/>
        <v>0</v>
      </c>
      <c r="J514" s="2982" t="s">
        <v>127</v>
      </c>
      <c r="K514" s="2976">
        <v>35000</v>
      </c>
      <c r="L514" s="2982"/>
      <c r="M514" s="2915">
        <f t="shared" si="60"/>
        <v>0</v>
      </c>
      <c r="N514" s="2982"/>
      <c r="O514" s="2915">
        <f t="shared" si="57"/>
        <v>0</v>
      </c>
      <c r="P514" s="2918">
        <f t="shared" si="62"/>
        <v>35000</v>
      </c>
      <c r="Q514" s="2973"/>
      <c r="R514" s="2977"/>
    </row>
    <row r="515" spans="2:18">
      <c r="B515" s="1935">
        <v>4</v>
      </c>
      <c r="C515" s="1940">
        <v>41972</v>
      </c>
      <c r="D515" s="2978" t="s">
        <v>1709</v>
      </c>
      <c r="E515" s="2999" t="s">
        <v>879</v>
      </c>
      <c r="F515" s="2982">
        <v>1</v>
      </c>
      <c r="G515" s="2982">
        <v>50</v>
      </c>
      <c r="H515" s="1516">
        <f t="shared" si="61"/>
        <v>50</v>
      </c>
      <c r="I515" s="2915">
        <f t="shared" si="63"/>
        <v>25000</v>
      </c>
      <c r="J515" s="2982"/>
      <c r="K515" s="2976"/>
      <c r="L515" s="2982"/>
      <c r="M515" s="2915">
        <f t="shared" si="60"/>
        <v>0</v>
      </c>
      <c r="N515" s="2982"/>
      <c r="O515" s="2915">
        <f t="shared" si="57"/>
        <v>0</v>
      </c>
      <c r="P515" s="2918">
        <f t="shared" si="62"/>
        <v>25000</v>
      </c>
      <c r="Q515" s="2973"/>
      <c r="R515" s="2977"/>
    </row>
    <row r="516" spans="2:18">
      <c r="B516" s="1935">
        <v>5</v>
      </c>
      <c r="C516" s="2594">
        <v>41973</v>
      </c>
      <c r="D516" s="2978" t="s">
        <v>1709</v>
      </c>
      <c r="E516" s="2999" t="s">
        <v>879</v>
      </c>
      <c r="F516" s="2982">
        <v>2</v>
      </c>
      <c r="G516" s="2982">
        <v>50</v>
      </c>
      <c r="H516" s="1516">
        <f t="shared" si="61"/>
        <v>100</v>
      </c>
      <c r="I516" s="2915">
        <f t="shared" si="63"/>
        <v>50000</v>
      </c>
      <c r="J516" s="2982"/>
      <c r="K516" s="2976"/>
      <c r="L516" s="2982">
        <v>7</v>
      </c>
      <c r="M516" s="2915">
        <f t="shared" si="60"/>
        <v>70000</v>
      </c>
      <c r="N516" s="2982"/>
      <c r="O516" s="2915">
        <f t="shared" si="57"/>
        <v>0</v>
      </c>
      <c r="P516" s="2918">
        <f t="shared" si="62"/>
        <v>120000</v>
      </c>
      <c r="Q516" s="2973"/>
      <c r="R516" s="2977"/>
    </row>
    <row r="517" spans="2:18">
      <c r="B517" s="3094">
        <v>6</v>
      </c>
      <c r="C517" s="1940">
        <v>41974</v>
      </c>
      <c r="D517" s="2973" t="s">
        <v>1362</v>
      </c>
      <c r="E517" s="2999" t="s">
        <v>277</v>
      </c>
      <c r="F517" s="2982">
        <v>2</v>
      </c>
      <c r="G517" s="2982"/>
      <c r="H517" s="1516">
        <f t="shared" si="61"/>
        <v>0</v>
      </c>
      <c r="I517" s="2915">
        <f t="shared" si="63"/>
        <v>0</v>
      </c>
      <c r="J517" s="2982" t="s">
        <v>127</v>
      </c>
      <c r="K517" s="2976">
        <f>F517*10000</f>
        <v>20000</v>
      </c>
      <c r="L517" s="2982">
        <v>1</v>
      </c>
      <c r="M517" s="2915">
        <f t="shared" si="60"/>
        <v>10000</v>
      </c>
      <c r="N517" s="2982"/>
      <c r="O517" s="2915">
        <f t="shared" si="57"/>
        <v>0</v>
      </c>
      <c r="P517" s="2918">
        <f t="shared" si="62"/>
        <v>30000</v>
      </c>
      <c r="Q517" s="2973"/>
      <c r="R517" s="2977"/>
    </row>
    <row r="518" spans="2:18">
      <c r="B518" s="3096"/>
      <c r="C518" s="1940">
        <v>41974</v>
      </c>
      <c r="D518" s="2973" t="s">
        <v>1711</v>
      </c>
      <c r="E518" s="2982" t="s">
        <v>263</v>
      </c>
      <c r="F518" s="2982">
        <v>1</v>
      </c>
      <c r="G518" s="2982">
        <v>150</v>
      </c>
      <c r="H518" s="1516">
        <f t="shared" si="61"/>
        <v>150</v>
      </c>
      <c r="I518" s="2915">
        <f t="shared" si="63"/>
        <v>75000</v>
      </c>
      <c r="J518" s="2982"/>
      <c r="K518" s="2976"/>
      <c r="L518" s="2982">
        <v>6</v>
      </c>
      <c r="M518" s="2915">
        <f t="shared" si="60"/>
        <v>60000</v>
      </c>
      <c r="N518" s="2982"/>
      <c r="O518" s="2915">
        <f t="shared" si="57"/>
        <v>0</v>
      </c>
      <c r="P518" s="2918">
        <f t="shared" si="62"/>
        <v>135000</v>
      </c>
      <c r="Q518" s="2973"/>
      <c r="R518" s="2977"/>
    </row>
    <row r="519" spans="2:18">
      <c r="B519" s="3094">
        <v>7</v>
      </c>
      <c r="C519" s="1940">
        <v>41975</v>
      </c>
      <c r="D519" s="2973" t="s">
        <v>575</v>
      </c>
      <c r="E519" s="2982" t="s">
        <v>277</v>
      </c>
      <c r="F519" s="2982"/>
      <c r="G519" s="2982"/>
      <c r="H519" s="1516">
        <f t="shared" si="61"/>
        <v>0</v>
      </c>
      <c r="I519" s="2915">
        <f t="shared" si="63"/>
        <v>0</v>
      </c>
      <c r="J519" s="2982"/>
      <c r="K519" s="2976"/>
      <c r="L519" s="2982"/>
      <c r="M519" s="2915">
        <f t="shared" si="60"/>
        <v>0</v>
      </c>
      <c r="N519" s="2982"/>
      <c r="O519" s="2915">
        <f t="shared" si="57"/>
        <v>0</v>
      </c>
      <c r="P519" s="2918">
        <f t="shared" si="62"/>
        <v>0</v>
      </c>
      <c r="Q519" s="3103">
        <v>35000</v>
      </c>
      <c r="R519" s="2977"/>
    </row>
    <row r="520" spans="2:18">
      <c r="B520" s="3096"/>
      <c r="C520" s="1940">
        <v>41975</v>
      </c>
      <c r="D520" s="2973" t="s">
        <v>1362</v>
      </c>
      <c r="E520" s="2999" t="s">
        <v>277</v>
      </c>
      <c r="F520" s="2982">
        <v>1</v>
      </c>
      <c r="G520" s="2982"/>
      <c r="H520" s="1516">
        <f t="shared" si="61"/>
        <v>0</v>
      </c>
      <c r="I520" s="2915">
        <f t="shared" si="63"/>
        <v>0</v>
      </c>
      <c r="J520" s="2982" t="s">
        <v>127</v>
      </c>
      <c r="K520" s="2976">
        <f>F520*10000</f>
        <v>10000</v>
      </c>
      <c r="L520" s="2982">
        <v>1</v>
      </c>
      <c r="M520" s="2915">
        <f t="shared" si="60"/>
        <v>10000</v>
      </c>
      <c r="N520" s="2982"/>
      <c r="O520" s="2915">
        <f t="shared" si="57"/>
        <v>0</v>
      </c>
      <c r="P520" s="2918">
        <f t="shared" si="62"/>
        <v>20000</v>
      </c>
      <c r="Q520" s="3105"/>
      <c r="R520" s="2977"/>
    </row>
    <row r="521" spans="2:18">
      <c r="B521" s="3094">
        <v>8</v>
      </c>
      <c r="C521" s="1940">
        <v>41976</v>
      </c>
      <c r="D521" s="2973" t="s">
        <v>1362</v>
      </c>
      <c r="E521" s="2999" t="s">
        <v>277</v>
      </c>
      <c r="F521" s="2982">
        <v>1</v>
      </c>
      <c r="G521" s="2982"/>
      <c r="H521" s="1516">
        <f t="shared" si="61"/>
        <v>0</v>
      </c>
      <c r="I521" s="2915">
        <f t="shared" si="63"/>
        <v>0</v>
      </c>
      <c r="J521" s="2982" t="s">
        <v>127</v>
      </c>
      <c r="K521" s="2976">
        <f>F521*10000</f>
        <v>10000</v>
      </c>
      <c r="L521" s="2982"/>
      <c r="M521" s="2915">
        <f t="shared" si="60"/>
        <v>0</v>
      </c>
      <c r="N521" s="2982"/>
      <c r="O521" s="2915">
        <f t="shared" si="57"/>
        <v>0</v>
      </c>
      <c r="P521" s="2918">
        <f t="shared" si="62"/>
        <v>10000</v>
      </c>
      <c r="Q521" s="3103">
        <v>35000</v>
      </c>
      <c r="R521" s="2977"/>
    </row>
    <row r="522" spans="2:18">
      <c r="B522" s="3096"/>
      <c r="C522" s="1940">
        <v>41976</v>
      </c>
      <c r="D522" s="2973" t="s">
        <v>1712</v>
      </c>
      <c r="E522" s="2982" t="s">
        <v>810</v>
      </c>
      <c r="F522" s="2982">
        <v>1</v>
      </c>
      <c r="G522" s="2982">
        <v>65</v>
      </c>
      <c r="H522" s="1516">
        <f t="shared" si="61"/>
        <v>65</v>
      </c>
      <c r="I522" s="2915">
        <f t="shared" si="63"/>
        <v>32500</v>
      </c>
      <c r="J522" s="2982">
        <v>200</v>
      </c>
      <c r="K522" s="2976">
        <f>H522*200</f>
        <v>13000</v>
      </c>
      <c r="L522" s="2982">
        <v>6</v>
      </c>
      <c r="M522" s="2915">
        <f t="shared" si="60"/>
        <v>60000</v>
      </c>
      <c r="N522" s="2982">
        <v>1</v>
      </c>
      <c r="O522" s="2915">
        <f t="shared" si="57"/>
        <v>15000</v>
      </c>
      <c r="P522" s="2918">
        <f t="shared" si="62"/>
        <v>120500</v>
      </c>
      <c r="Q522" s="3105"/>
      <c r="R522" s="2977"/>
    </row>
    <row r="523" spans="2:18">
      <c r="B523" s="3094">
        <v>9</v>
      </c>
      <c r="C523" s="1940">
        <v>41977</v>
      </c>
      <c r="D523" s="2973" t="s">
        <v>1713</v>
      </c>
      <c r="E523" s="2982" t="s">
        <v>810</v>
      </c>
      <c r="F523" s="2982">
        <v>1</v>
      </c>
      <c r="G523" s="2982">
        <v>25</v>
      </c>
      <c r="H523" s="1516">
        <f t="shared" si="61"/>
        <v>25</v>
      </c>
      <c r="I523" s="2915">
        <f t="shared" si="63"/>
        <v>12500</v>
      </c>
      <c r="J523" s="2982"/>
      <c r="K523" s="2976"/>
      <c r="L523" s="2982"/>
      <c r="M523" s="2915">
        <f t="shared" si="60"/>
        <v>0</v>
      </c>
      <c r="N523" s="2982"/>
      <c r="O523" s="2915">
        <f t="shared" si="57"/>
        <v>0</v>
      </c>
      <c r="P523" s="2918">
        <f t="shared" si="62"/>
        <v>12500</v>
      </c>
      <c r="Q523" s="3103">
        <v>35000</v>
      </c>
      <c r="R523" s="2977"/>
    </row>
    <row r="524" spans="2:18">
      <c r="B524" s="3095"/>
      <c r="C524" s="1940">
        <v>41977</v>
      </c>
      <c r="D524" s="2973" t="s">
        <v>1362</v>
      </c>
      <c r="E524" s="2999" t="s">
        <v>277</v>
      </c>
      <c r="F524" s="2982">
        <v>1</v>
      </c>
      <c r="G524" s="2982"/>
      <c r="H524" s="1516">
        <f t="shared" si="61"/>
        <v>0</v>
      </c>
      <c r="I524" s="2915">
        <f t="shared" si="63"/>
        <v>0</v>
      </c>
      <c r="J524" s="2982" t="s">
        <v>127</v>
      </c>
      <c r="K524" s="2976">
        <f>F524*10000</f>
        <v>10000</v>
      </c>
      <c r="L524" s="2982"/>
      <c r="M524" s="2915">
        <f t="shared" si="60"/>
        <v>0</v>
      </c>
      <c r="N524" s="2982"/>
      <c r="O524" s="2915">
        <f t="shared" si="57"/>
        <v>0</v>
      </c>
      <c r="P524" s="2918">
        <f t="shared" si="62"/>
        <v>10000</v>
      </c>
      <c r="Q524" s="3104"/>
      <c r="R524" s="2977"/>
    </row>
    <row r="525" spans="2:18">
      <c r="B525" s="3096"/>
      <c r="C525" s="1940">
        <v>41977</v>
      </c>
      <c r="D525" s="2973" t="s">
        <v>1175</v>
      </c>
      <c r="E525" s="2982" t="s">
        <v>810</v>
      </c>
      <c r="F525" s="2982">
        <v>1</v>
      </c>
      <c r="G525" s="2982">
        <v>20</v>
      </c>
      <c r="H525" s="1516">
        <f t="shared" si="61"/>
        <v>20</v>
      </c>
      <c r="I525" s="2915">
        <f t="shared" si="63"/>
        <v>10000</v>
      </c>
      <c r="J525" s="2982"/>
      <c r="K525" s="2976"/>
      <c r="L525" s="2982">
        <v>3</v>
      </c>
      <c r="M525" s="2915">
        <f t="shared" si="60"/>
        <v>30000</v>
      </c>
      <c r="N525" s="2982"/>
      <c r="O525" s="2915">
        <f t="shared" si="57"/>
        <v>0</v>
      </c>
      <c r="P525" s="2918">
        <f t="shared" si="62"/>
        <v>40000</v>
      </c>
      <c r="Q525" s="3105"/>
      <c r="R525" s="2977"/>
    </row>
    <row r="526" spans="2:18">
      <c r="B526" s="1935">
        <v>10</v>
      </c>
      <c r="C526" s="1940">
        <v>41978</v>
      </c>
      <c r="D526" s="2973" t="s">
        <v>1712</v>
      </c>
      <c r="E526" s="2982" t="s">
        <v>810</v>
      </c>
      <c r="F526" s="2982">
        <v>1</v>
      </c>
      <c r="G526" s="2982">
        <v>65</v>
      </c>
      <c r="H526" s="1516">
        <f t="shared" si="61"/>
        <v>65</v>
      </c>
      <c r="I526" s="2915">
        <f t="shared" si="63"/>
        <v>32500</v>
      </c>
      <c r="J526" s="2982">
        <v>200</v>
      </c>
      <c r="K526" s="2976">
        <f>H526*200</f>
        <v>13000</v>
      </c>
      <c r="L526" s="2982">
        <v>6</v>
      </c>
      <c r="M526" s="2915">
        <f t="shared" si="60"/>
        <v>60000</v>
      </c>
      <c r="N526" s="2982">
        <v>2</v>
      </c>
      <c r="O526" s="2915">
        <f t="shared" si="57"/>
        <v>30000</v>
      </c>
      <c r="P526" s="2918">
        <f t="shared" si="62"/>
        <v>135500</v>
      </c>
      <c r="Q526" s="2976">
        <v>35000</v>
      </c>
      <c r="R526" s="2977"/>
    </row>
    <row r="527" spans="2:18">
      <c r="B527" s="3094">
        <v>11</v>
      </c>
      <c r="C527" s="1940">
        <v>41979</v>
      </c>
      <c r="D527" s="2973" t="s">
        <v>1714</v>
      </c>
      <c r="E527" s="2982" t="s">
        <v>810</v>
      </c>
      <c r="F527" s="2982">
        <v>1</v>
      </c>
      <c r="G527" s="2982">
        <v>55</v>
      </c>
      <c r="H527" s="1516">
        <f t="shared" si="61"/>
        <v>55</v>
      </c>
      <c r="I527" s="2915">
        <f t="shared" si="63"/>
        <v>27500</v>
      </c>
      <c r="J527" s="2982"/>
      <c r="K527" s="2976"/>
      <c r="L527" s="2982"/>
      <c r="M527" s="2915">
        <f t="shared" si="60"/>
        <v>0</v>
      </c>
      <c r="N527" s="2982"/>
      <c r="O527" s="2915">
        <f t="shared" si="57"/>
        <v>0</v>
      </c>
      <c r="P527" s="2918">
        <f t="shared" si="62"/>
        <v>27500</v>
      </c>
      <c r="Q527" s="3103">
        <v>35000</v>
      </c>
      <c r="R527" s="2977"/>
    </row>
    <row r="528" spans="2:18">
      <c r="B528" s="3095"/>
      <c r="C528" s="1940">
        <v>41979</v>
      </c>
      <c r="D528" s="2973" t="s">
        <v>1362</v>
      </c>
      <c r="E528" s="2999" t="s">
        <v>277</v>
      </c>
      <c r="F528" s="2982">
        <v>1</v>
      </c>
      <c r="G528" s="2982"/>
      <c r="H528" s="1516">
        <f t="shared" si="61"/>
        <v>0</v>
      </c>
      <c r="I528" s="2915">
        <f t="shared" si="63"/>
        <v>0</v>
      </c>
      <c r="J528" s="2982" t="s">
        <v>127</v>
      </c>
      <c r="K528" s="2976">
        <f>F528*10000</f>
        <v>10000</v>
      </c>
      <c r="L528" s="2982">
        <v>2</v>
      </c>
      <c r="M528" s="2915">
        <f t="shared" si="60"/>
        <v>20000</v>
      </c>
      <c r="N528" s="2982"/>
      <c r="O528" s="2915">
        <f t="shared" si="57"/>
        <v>0</v>
      </c>
      <c r="P528" s="2918">
        <f t="shared" si="62"/>
        <v>30000</v>
      </c>
      <c r="Q528" s="3104"/>
      <c r="R528" s="2977"/>
    </row>
    <row r="529" spans="2:18">
      <c r="B529" s="3096"/>
      <c r="C529" s="1940">
        <v>41979</v>
      </c>
      <c r="D529" s="2973" t="s">
        <v>1712</v>
      </c>
      <c r="E529" s="2982" t="s">
        <v>810</v>
      </c>
      <c r="F529" s="2982">
        <v>1</v>
      </c>
      <c r="G529" s="2982">
        <v>65</v>
      </c>
      <c r="H529" s="1516">
        <f t="shared" si="61"/>
        <v>65</v>
      </c>
      <c r="I529" s="2915">
        <f t="shared" si="63"/>
        <v>32500</v>
      </c>
      <c r="J529" s="2982">
        <v>200</v>
      </c>
      <c r="K529" s="2976">
        <f>H529*200</f>
        <v>13000</v>
      </c>
      <c r="L529" s="2982">
        <v>4</v>
      </c>
      <c r="M529" s="2915">
        <f t="shared" si="60"/>
        <v>40000</v>
      </c>
      <c r="N529" s="2982">
        <v>2</v>
      </c>
      <c r="O529" s="2915">
        <f t="shared" si="57"/>
        <v>30000</v>
      </c>
      <c r="P529" s="2918">
        <f t="shared" si="62"/>
        <v>115500</v>
      </c>
      <c r="Q529" s="3105"/>
      <c r="R529" s="2977"/>
    </row>
    <row r="530" spans="2:18">
      <c r="B530" s="1935">
        <v>12</v>
      </c>
      <c r="C530" s="2594">
        <v>41980</v>
      </c>
      <c r="D530" s="2973" t="s">
        <v>1366</v>
      </c>
      <c r="E530" s="2982" t="s">
        <v>810</v>
      </c>
      <c r="F530" s="2982">
        <v>3</v>
      </c>
      <c r="G530" s="2982">
        <v>35</v>
      </c>
      <c r="H530" s="1516">
        <f t="shared" si="61"/>
        <v>105</v>
      </c>
      <c r="I530" s="2915">
        <f t="shared" si="63"/>
        <v>52500</v>
      </c>
      <c r="J530" s="2982">
        <v>200</v>
      </c>
      <c r="K530" s="2976">
        <f>H530*200</f>
        <v>21000</v>
      </c>
      <c r="L530" s="2982">
        <v>8</v>
      </c>
      <c r="M530" s="2915">
        <f t="shared" si="60"/>
        <v>80000</v>
      </c>
      <c r="N530" s="2982">
        <v>5</v>
      </c>
      <c r="O530" s="2915">
        <f t="shared" si="57"/>
        <v>75000</v>
      </c>
      <c r="P530" s="2918">
        <f t="shared" si="62"/>
        <v>228500</v>
      </c>
      <c r="Q530" s="2976">
        <v>35000</v>
      </c>
      <c r="R530" s="2977"/>
    </row>
    <row r="531" spans="2:18">
      <c r="B531" s="3094">
        <v>13</v>
      </c>
      <c r="C531" s="1940">
        <v>41981</v>
      </c>
      <c r="D531" s="2973" t="s">
        <v>1714</v>
      </c>
      <c r="E531" s="2982" t="s">
        <v>810</v>
      </c>
      <c r="F531" s="2982">
        <v>1</v>
      </c>
      <c r="G531" s="2982">
        <v>55</v>
      </c>
      <c r="H531" s="1516">
        <f t="shared" si="61"/>
        <v>55</v>
      </c>
      <c r="I531" s="2915">
        <f t="shared" si="63"/>
        <v>27500</v>
      </c>
      <c r="J531" s="2982"/>
      <c r="K531" s="2976"/>
      <c r="L531" s="2982"/>
      <c r="M531" s="2915">
        <f t="shared" si="60"/>
        <v>0</v>
      </c>
      <c r="N531" s="2982"/>
      <c r="O531" s="2915">
        <f t="shared" si="57"/>
        <v>0</v>
      </c>
      <c r="P531" s="2918">
        <f t="shared" si="62"/>
        <v>27500</v>
      </c>
      <c r="Q531" s="3103">
        <v>35000</v>
      </c>
      <c r="R531" s="2977"/>
    </row>
    <row r="532" spans="2:18">
      <c r="B532" s="3096"/>
      <c r="C532" s="1940">
        <v>41981</v>
      </c>
      <c r="D532" s="2973" t="s">
        <v>1362</v>
      </c>
      <c r="E532" s="2999" t="s">
        <v>277</v>
      </c>
      <c r="F532" s="2982">
        <v>1</v>
      </c>
      <c r="G532" s="2982"/>
      <c r="H532" s="1516">
        <f t="shared" si="61"/>
        <v>0</v>
      </c>
      <c r="I532" s="2915">
        <f t="shared" si="63"/>
        <v>0</v>
      </c>
      <c r="J532" s="2982" t="s">
        <v>127</v>
      </c>
      <c r="K532" s="2976">
        <f>F532*10000</f>
        <v>10000</v>
      </c>
      <c r="L532" s="2982">
        <v>1</v>
      </c>
      <c r="M532" s="2915">
        <f t="shared" si="60"/>
        <v>10000</v>
      </c>
      <c r="N532" s="2982"/>
      <c r="O532" s="2915">
        <f t="shared" si="57"/>
        <v>0</v>
      </c>
      <c r="P532" s="2918">
        <f t="shared" si="62"/>
        <v>20000</v>
      </c>
      <c r="Q532" s="3105"/>
      <c r="R532" s="2977"/>
    </row>
    <row r="533" spans="2:18">
      <c r="B533" s="3094">
        <v>14</v>
      </c>
      <c r="C533" s="1940">
        <v>41982</v>
      </c>
      <c r="D533" s="2973" t="s">
        <v>1715</v>
      </c>
      <c r="E533" s="2982" t="s">
        <v>810</v>
      </c>
      <c r="F533" s="2982">
        <v>1</v>
      </c>
      <c r="G533" s="2982">
        <v>25</v>
      </c>
      <c r="H533" s="1516">
        <f t="shared" si="61"/>
        <v>25</v>
      </c>
      <c r="I533" s="2915">
        <f t="shared" si="63"/>
        <v>12500</v>
      </c>
      <c r="J533" s="2982"/>
      <c r="K533" s="2976"/>
      <c r="L533" s="2982"/>
      <c r="M533" s="2915">
        <f t="shared" si="60"/>
        <v>0</v>
      </c>
      <c r="N533" s="2982"/>
      <c r="O533" s="2915">
        <f t="shared" si="57"/>
        <v>0</v>
      </c>
      <c r="P533" s="2918">
        <f t="shared" si="62"/>
        <v>12500</v>
      </c>
      <c r="Q533" s="3103">
        <v>35000</v>
      </c>
      <c r="R533" s="2977"/>
    </row>
    <row r="534" spans="2:18">
      <c r="B534" s="3095"/>
      <c r="C534" s="1940">
        <v>41982</v>
      </c>
      <c r="D534" s="2973" t="s">
        <v>1362</v>
      </c>
      <c r="E534" s="2999" t="s">
        <v>277</v>
      </c>
      <c r="F534" s="2982">
        <v>1</v>
      </c>
      <c r="G534" s="2982"/>
      <c r="H534" s="1516">
        <f t="shared" si="61"/>
        <v>0</v>
      </c>
      <c r="I534" s="2915">
        <f t="shared" si="63"/>
        <v>0</v>
      </c>
      <c r="J534" s="2982" t="s">
        <v>127</v>
      </c>
      <c r="K534" s="2976">
        <f>F534*10000</f>
        <v>10000</v>
      </c>
      <c r="L534" s="2982">
        <v>1</v>
      </c>
      <c r="M534" s="2915">
        <f t="shared" si="60"/>
        <v>10000</v>
      </c>
      <c r="N534" s="2982"/>
      <c r="O534" s="2915">
        <f t="shared" si="57"/>
        <v>0</v>
      </c>
      <c r="P534" s="2918">
        <f t="shared" si="62"/>
        <v>20000</v>
      </c>
      <c r="Q534" s="3104"/>
      <c r="R534" s="2977"/>
    </row>
    <row r="535" spans="2:18">
      <c r="B535" s="3096"/>
      <c r="C535" s="1940">
        <v>41982</v>
      </c>
      <c r="D535" s="2973" t="s">
        <v>1366</v>
      </c>
      <c r="E535" s="2982" t="s">
        <v>810</v>
      </c>
      <c r="F535" s="2982">
        <v>1</v>
      </c>
      <c r="G535" s="2982">
        <v>25</v>
      </c>
      <c r="H535" s="1516">
        <f t="shared" si="61"/>
        <v>25</v>
      </c>
      <c r="I535" s="2915">
        <f t="shared" si="63"/>
        <v>12500</v>
      </c>
      <c r="J535" s="2982">
        <v>200</v>
      </c>
      <c r="K535" s="2976">
        <f>H535*200</f>
        <v>5000</v>
      </c>
      <c r="L535" s="2982">
        <v>5</v>
      </c>
      <c r="M535" s="2915">
        <f t="shared" si="60"/>
        <v>50000</v>
      </c>
      <c r="N535" s="2982"/>
      <c r="O535" s="2915">
        <f t="shared" si="57"/>
        <v>0</v>
      </c>
      <c r="P535" s="2918">
        <f t="shared" si="62"/>
        <v>67500</v>
      </c>
      <c r="Q535" s="3105"/>
      <c r="R535" s="2977"/>
    </row>
    <row r="536" spans="2:18">
      <c r="B536" s="3094">
        <v>15</v>
      </c>
      <c r="C536" s="1940">
        <v>41983</v>
      </c>
      <c r="D536" s="2973" t="s">
        <v>1714</v>
      </c>
      <c r="E536" s="2982" t="s">
        <v>810</v>
      </c>
      <c r="F536" s="2982">
        <v>1</v>
      </c>
      <c r="G536" s="2982">
        <v>55</v>
      </c>
      <c r="H536" s="1516">
        <f t="shared" si="61"/>
        <v>55</v>
      </c>
      <c r="I536" s="2915">
        <f t="shared" si="63"/>
        <v>27500</v>
      </c>
      <c r="J536" s="2982"/>
      <c r="K536" s="2976"/>
      <c r="L536" s="2982"/>
      <c r="M536" s="2915">
        <f t="shared" si="60"/>
        <v>0</v>
      </c>
      <c r="N536" s="2982"/>
      <c r="O536" s="2915">
        <f t="shared" si="57"/>
        <v>0</v>
      </c>
      <c r="P536" s="2918">
        <f t="shared" si="62"/>
        <v>27500</v>
      </c>
      <c r="Q536" s="3103">
        <v>35000</v>
      </c>
      <c r="R536" s="2977"/>
    </row>
    <row r="537" spans="2:18">
      <c r="B537" s="3095"/>
      <c r="C537" s="1940">
        <v>41983</v>
      </c>
      <c r="D537" s="2973" t="s">
        <v>1362</v>
      </c>
      <c r="E537" s="2999" t="s">
        <v>277</v>
      </c>
      <c r="F537" s="2982">
        <v>1</v>
      </c>
      <c r="G537" s="2982"/>
      <c r="H537" s="1516">
        <f t="shared" si="61"/>
        <v>0</v>
      </c>
      <c r="I537" s="2915">
        <f t="shared" si="63"/>
        <v>0</v>
      </c>
      <c r="J537" s="2982" t="s">
        <v>127</v>
      </c>
      <c r="K537" s="2976">
        <f>F537*10000</f>
        <v>10000</v>
      </c>
      <c r="L537" s="2982"/>
      <c r="M537" s="2915">
        <f t="shared" si="60"/>
        <v>0</v>
      </c>
      <c r="N537" s="2982"/>
      <c r="O537" s="2915">
        <f t="shared" si="57"/>
        <v>0</v>
      </c>
      <c r="P537" s="2918">
        <f t="shared" si="62"/>
        <v>10000</v>
      </c>
      <c r="Q537" s="3104"/>
      <c r="R537" s="2977"/>
    </row>
    <row r="538" spans="2:18">
      <c r="B538" s="3096"/>
      <c r="C538" s="1940">
        <v>41983</v>
      </c>
      <c r="D538" s="2973" t="s">
        <v>1716</v>
      </c>
      <c r="E538" s="2982" t="s">
        <v>810</v>
      </c>
      <c r="F538" s="2982">
        <v>2</v>
      </c>
      <c r="G538" s="2982">
        <v>35</v>
      </c>
      <c r="H538" s="1516">
        <f t="shared" si="61"/>
        <v>70</v>
      </c>
      <c r="I538" s="2915">
        <f t="shared" si="63"/>
        <v>35000</v>
      </c>
      <c r="J538" s="2982">
        <v>200</v>
      </c>
      <c r="K538" s="2976">
        <f>H538*200</f>
        <v>14000</v>
      </c>
      <c r="L538" s="2982">
        <v>6</v>
      </c>
      <c r="M538" s="2915">
        <f t="shared" si="60"/>
        <v>60000</v>
      </c>
      <c r="N538" s="2982">
        <v>2</v>
      </c>
      <c r="O538" s="2915">
        <f t="shared" si="57"/>
        <v>30000</v>
      </c>
      <c r="P538" s="2918">
        <f t="shared" si="62"/>
        <v>139000</v>
      </c>
      <c r="Q538" s="3105"/>
      <c r="R538" s="2977"/>
    </row>
    <row r="539" spans="2:18">
      <c r="B539" s="3094">
        <v>16</v>
      </c>
      <c r="C539" s="1940">
        <v>41984</v>
      </c>
      <c r="D539" s="2973" t="s">
        <v>1714</v>
      </c>
      <c r="E539" s="2982" t="s">
        <v>810</v>
      </c>
      <c r="F539" s="2982">
        <v>2</v>
      </c>
      <c r="G539" s="2982">
        <v>55</v>
      </c>
      <c r="H539" s="1516">
        <f t="shared" si="61"/>
        <v>110</v>
      </c>
      <c r="I539" s="2915">
        <f t="shared" si="63"/>
        <v>55000</v>
      </c>
      <c r="J539" s="2982"/>
      <c r="K539" s="2976"/>
      <c r="L539" s="2982"/>
      <c r="M539" s="2915">
        <f t="shared" si="60"/>
        <v>0</v>
      </c>
      <c r="N539" s="2982"/>
      <c r="O539" s="2915">
        <f t="shared" si="57"/>
        <v>0</v>
      </c>
      <c r="P539" s="2918">
        <f t="shared" si="62"/>
        <v>55000</v>
      </c>
      <c r="Q539" s="3103">
        <v>35000</v>
      </c>
      <c r="R539" s="2977"/>
    </row>
    <row r="540" spans="2:18">
      <c r="B540" s="3096"/>
      <c r="C540" s="1940">
        <v>41984</v>
      </c>
      <c r="D540" s="2973" t="s">
        <v>1362</v>
      </c>
      <c r="E540" s="2999" t="s">
        <v>277</v>
      </c>
      <c r="F540" s="2982">
        <v>1</v>
      </c>
      <c r="G540" s="2982"/>
      <c r="H540" s="1516">
        <f t="shared" si="61"/>
        <v>0</v>
      </c>
      <c r="I540" s="2915">
        <f t="shared" si="63"/>
        <v>0</v>
      </c>
      <c r="J540" s="2982" t="s">
        <v>127</v>
      </c>
      <c r="K540" s="2976">
        <f>F540*10000</f>
        <v>10000</v>
      </c>
      <c r="L540" s="2982">
        <v>3</v>
      </c>
      <c r="M540" s="2915">
        <f t="shared" si="60"/>
        <v>30000</v>
      </c>
      <c r="N540" s="2982"/>
      <c r="O540" s="2915">
        <f t="shared" si="57"/>
        <v>0</v>
      </c>
      <c r="P540" s="2918">
        <f t="shared" si="62"/>
        <v>40000</v>
      </c>
      <c r="Q540" s="3105"/>
      <c r="R540" s="2977"/>
    </row>
    <row r="541" spans="2:18">
      <c r="B541" s="3094">
        <v>17</v>
      </c>
      <c r="C541" s="1940">
        <v>41985</v>
      </c>
      <c r="D541" s="2973" t="s">
        <v>1362</v>
      </c>
      <c r="E541" s="2999" t="s">
        <v>277</v>
      </c>
      <c r="F541" s="2982">
        <v>1</v>
      </c>
      <c r="G541" s="2982"/>
      <c r="H541" s="1516">
        <f t="shared" si="61"/>
        <v>0</v>
      </c>
      <c r="I541" s="2915">
        <f t="shared" si="63"/>
        <v>0</v>
      </c>
      <c r="J541" s="2982" t="s">
        <v>127</v>
      </c>
      <c r="K541" s="2976">
        <f>F541*10000</f>
        <v>10000</v>
      </c>
      <c r="L541" s="2982"/>
      <c r="M541" s="2915">
        <f t="shared" si="60"/>
        <v>0</v>
      </c>
      <c r="N541" s="2982"/>
      <c r="O541" s="2915">
        <f t="shared" si="57"/>
        <v>0</v>
      </c>
      <c r="P541" s="2918">
        <f t="shared" si="62"/>
        <v>10000</v>
      </c>
      <c r="Q541" s="3103">
        <v>35000</v>
      </c>
      <c r="R541" s="2977"/>
    </row>
    <row r="542" spans="2:18">
      <c r="B542" s="3096"/>
      <c r="C542" s="1940">
        <v>41985</v>
      </c>
      <c r="D542" s="2973" t="s">
        <v>1714</v>
      </c>
      <c r="E542" s="2982" t="s">
        <v>810</v>
      </c>
      <c r="F542" s="2982">
        <v>1</v>
      </c>
      <c r="G542" s="2982">
        <v>55</v>
      </c>
      <c r="H542" s="1516">
        <f t="shared" si="61"/>
        <v>55</v>
      </c>
      <c r="I542" s="2915">
        <f t="shared" si="63"/>
        <v>27500</v>
      </c>
      <c r="J542" s="2982"/>
      <c r="K542" s="2976"/>
      <c r="L542" s="2982">
        <v>1</v>
      </c>
      <c r="M542" s="2915">
        <f t="shared" si="60"/>
        <v>10000</v>
      </c>
      <c r="N542" s="2982"/>
      <c r="O542" s="2915">
        <f t="shared" si="57"/>
        <v>0</v>
      </c>
      <c r="P542" s="2918">
        <f t="shared" si="62"/>
        <v>37500</v>
      </c>
      <c r="Q542" s="3105"/>
      <c r="R542" s="2977"/>
    </row>
    <row r="543" spans="2:18">
      <c r="B543" s="1935">
        <v>18</v>
      </c>
      <c r="C543" s="1940">
        <v>41986</v>
      </c>
      <c r="D543" s="2973" t="s">
        <v>1362</v>
      </c>
      <c r="E543" s="2999" t="s">
        <v>277</v>
      </c>
      <c r="F543" s="2982">
        <v>1</v>
      </c>
      <c r="G543" s="2982"/>
      <c r="H543" s="1516">
        <f t="shared" si="61"/>
        <v>0</v>
      </c>
      <c r="I543" s="2915">
        <f t="shared" si="63"/>
        <v>0</v>
      </c>
      <c r="J543" s="2982" t="s">
        <v>127</v>
      </c>
      <c r="K543" s="2976">
        <f>F543*10000</f>
        <v>10000</v>
      </c>
      <c r="L543" s="2982"/>
      <c r="M543" s="2915">
        <f t="shared" si="60"/>
        <v>0</v>
      </c>
      <c r="N543" s="2982"/>
      <c r="O543" s="2915">
        <f t="shared" si="57"/>
        <v>0</v>
      </c>
      <c r="P543" s="2918">
        <f t="shared" si="62"/>
        <v>10000</v>
      </c>
      <c r="Q543" s="2976">
        <v>35000</v>
      </c>
      <c r="R543" s="2977"/>
    </row>
    <row r="544" spans="2:18">
      <c r="B544" s="3094">
        <v>19</v>
      </c>
      <c r="C544" s="2594">
        <v>41987</v>
      </c>
      <c r="D544" s="2973" t="s">
        <v>1714</v>
      </c>
      <c r="E544" s="2982" t="s">
        <v>810</v>
      </c>
      <c r="F544" s="2982">
        <v>1</v>
      </c>
      <c r="G544" s="2982">
        <v>55</v>
      </c>
      <c r="H544" s="1516">
        <f t="shared" si="61"/>
        <v>55</v>
      </c>
      <c r="I544" s="2915">
        <f t="shared" si="63"/>
        <v>27500</v>
      </c>
      <c r="J544" s="2982"/>
      <c r="K544" s="2976"/>
      <c r="L544" s="2982"/>
      <c r="M544" s="2915">
        <f t="shared" si="60"/>
        <v>0</v>
      </c>
      <c r="N544" s="2982"/>
      <c r="O544" s="2915">
        <f t="shared" si="57"/>
        <v>0</v>
      </c>
      <c r="P544" s="2918">
        <f t="shared" si="62"/>
        <v>27500</v>
      </c>
      <c r="Q544" s="3103">
        <v>35000</v>
      </c>
      <c r="R544" s="2977"/>
    </row>
    <row r="545" spans="2:18">
      <c r="B545" s="3095"/>
      <c r="C545" s="2594">
        <v>41987</v>
      </c>
      <c r="D545" s="2973" t="s">
        <v>1362</v>
      </c>
      <c r="E545" s="2999" t="s">
        <v>277</v>
      </c>
      <c r="F545" s="2982">
        <v>2</v>
      </c>
      <c r="G545" s="2982"/>
      <c r="H545" s="1516">
        <f t="shared" si="61"/>
        <v>0</v>
      </c>
      <c r="I545" s="2915">
        <f t="shared" si="63"/>
        <v>0</v>
      </c>
      <c r="J545" s="2982" t="s">
        <v>127</v>
      </c>
      <c r="K545" s="2976">
        <f>F545*10000</f>
        <v>20000</v>
      </c>
      <c r="L545" s="2982">
        <v>4</v>
      </c>
      <c r="M545" s="2915">
        <f t="shared" si="60"/>
        <v>40000</v>
      </c>
      <c r="N545" s="2982"/>
      <c r="O545" s="2915">
        <f t="shared" si="57"/>
        <v>0</v>
      </c>
      <c r="P545" s="2918">
        <f t="shared" si="62"/>
        <v>60000</v>
      </c>
      <c r="Q545" s="3104"/>
      <c r="R545" s="2977"/>
    </row>
    <row r="546" spans="2:18">
      <c r="B546" s="3096"/>
      <c r="C546" s="2594">
        <v>41987</v>
      </c>
      <c r="D546" s="2973" t="s">
        <v>1711</v>
      </c>
      <c r="E546" s="2982" t="s">
        <v>263</v>
      </c>
      <c r="F546" s="2982">
        <v>1</v>
      </c>
      <c r="G546" s="2982">
        <v>150</v>
      </c>
      <c r="H546" s="1516">
        <f t="shared" si="61"/>
        <v>150</v>
      </c>
      <c r="I546" s="2915">
        <f t="shared" si="63"/>
        <v>75000</v>
      </c>
      <c r="J546" s="2982"/>
      <c r="K546" s="2976"/>
      <c r="L546" s="2982">
        <v>5</v>
      </c>
      <c r="M546" s="2915">
        <f t="shared" si="60"/>
        <v>50000</v>
      </c>
      <c r="N546" s="2982">
        <v>2</v>
      </c>
      <c r="O546" s="2915">
        <f t="shared" si="57"/>
        <v>30000</v>
      </c>
      <c r="P546" s="2918">
        <f t="shared" si="62"/>
        <v>155000</v>
      </c>
      <c r="Q546" s="3105"/>
      <c r="R546" s="2977"/>
    </row>
    <row r="547" spans="2:18">
      <c r="B547" s="3094">
        <v>20</v>
      </c>
      <c r="C547" s="1940">
        <v>41988</v>
      </c>
      <c r="D547" s="2973" t="s">
        <v>575</v>
      </c>
      <c r="E547" s="2982" t="s">
        <v>277</v>
      </c>
      <c r="F547" s="2982">
        <v>1</v>
      </c>
      <c r="G547" s="2982"/>
      <c r="H547" s="1516">
        <f t="shared" si="61"/>
        <v>0</v>
      </c>
      <c r="I547" s="2915">
        <f t="shared" si="63"/>
        <v>0</v>
      </c>
      <c r="J547" s="2982"/>
      <c r="K547" s="2976"/>
      <c r="L547" s="2982">
        <v>3</v>
      </c>
      <c r="M547" s="2915">
        <f t="shared" si="60"/>
        <v>30000</v>
      </c>
      <c r="N547" s="2982"/>
      <c r="O547" s="2915">
        <f t="shared" si="57"/>
        <v>0</v>
      </c>
      <c r="P547" s="2918">
        <f t="shared" si="62"/>
        <v>30000</v>
      </c>
      <c r="Q547" s="2973"/>
      <c r="R547" s="2977"/>
    </row>
    <row r="548" spans="2:18">
      <c r="B548" s="3096"/>
      <c r="C548" s="1940">
        <v>41988</v>
      </c>
      <c r="D548" s="2973" t="s">
        <v>1346</v>
      </c>
      <c r="E548" s="2982" t="s">
        <v>263</v>
      </c>
      <c r="F548" s="2982">
        <v>1</v>
      </c>
      <c r="G548" s="2982">
        <v>150</v>
      </c>
      <c r="H548" s="1516">
        <f t="shared" si="61"/>
        <v>150</v>
      </c>
      <c r="I548" s="2915">
        <f t="shared" si="63"/>
        <v>75000</v>
      </c>
      <c r="J548" s="2982"/>
      <c r="K548" s="2976"/>
      <c r="L548" s="2982">
        <v>3</v>
      </c>
      <c r="M548" s="2915">
        <f t="shared" si="60"/>
        <v>30000</v>
      </c>
      <c r="N548" s="2982">
        <v>4</v>
      </c>
      <c r="O548" s="2915">
        <f t="shared" si="57"/>
        <v>60000</v>
      </c>
      <c r="P548" s="2918">
        <f t="shared" si="62"/>
        <v>165000</v>
      </c>
      <c r="Q548" s="2973"/>
      <c r="R548" s="2977"/>
    </row>
    <row r="549" spans="2:18">
      <c r="B549" s="1935">
        <v>21</v>
      </c>
      <c r="C549" s="1940">
        <v>41989</v>
      </c>
      <c r="D549" s="2973" t="s">
        <v>575</v>
      </c>
      <c r="E549" s="2982" t="s">
        <v>277</v>
      </c>
      <c r="F549" s="2982"/>
      <c r="G549" s="2982"/>
      <c r="H549" s="1516">
        <f t="shared" si="61"/>
        <v>0</v>
      </c>
      <c r="I549" s="2915">
        <f t="shared" si="63"/>
        <v>0</v>
      </c>
      <c r="J549" s="2982"/>
      <c r="K549" s="2976"/>
      <c r="L549" s="2982">
        <v>5</v>
      </c>
      <c r="M549" s="2915">
        <f t="shared" si="60"/>
        <v>50000</v>
      </c>
      <c r="N549" s="2982"/>
      <c r="O549" s="2915">
        <f t="shared" si="57"/>
        <v>0</v>
      </c>
      <c r="P549" s="2918">
        <f t="shared" si="62"/>
        <v>50000</v>
      </c>
      <c r="Q549" s="2973"/>
      <c r="R549" s="2977"/>
    </row>
    <row r="550" spans="2:18">
      <c r="B550" s="3094">
        <v>22</v>
      </c>
      <c r="C550" s="1940">
        <v>41990</v>
      </c>
      <c r="D550" s="2973" t="s">
        <v>1362</v>
      </c>
      <c r="E550" s="2999" t="s">
        <v>277</v>
      </c>
      <c r="F550" s="2982">
        <v>1</v>
      </c>
      <c r="G550" s="2982"/>
      <c r="H550" s="1516">
        <f t="shared" si="61"/>
        <v>0</v>
      </c>
      <c r="I550" s="2915">
        <f t="shared" si="63"/>
        <v>0</v>
      </c>
      <c r="J550" s="2982" t="s">
        <v>127</v>
      </c>
      <c r="K550" s="2976">
        <f>F550*10000</f>
        <v>10000</v>
      </c>
      <c r="L550" s="2982"/>
      <c r="M550" s="2915">
        <f t="shared" si="60"/>
        <v>0</v>
      </c>
      <c r="N550" s="2982"/>
      <c r="O550" s="2915">
        <f t="shared" si="57"/>
        <v>0</v>
      </c>
      <c r="P550" s="2918">
        <f t="shared" si="62"/>
        <v>10000</v>
      </c>
      <c r="Q550" s="3103">
        <v>35000</v>
      </c>
      <c r="R550" s="2977"/>
    </row>
    <row r="551" spans="2:18">
      <c r="B551" s="3095"/>
      <c r="C551" s="1940">
        <v>41990</v>
      </c>
      <c r="D551" s="2973" t="s">
        <v>1717</v>
      </c>
      <c r="E551" s="2982" t="s">
        <v>810</v>
      </c>
      <c r="F551" s="2982">
        <v>3</v>
      </c>
      <c r="G551" s="2982">
        <v>2</v>
      </c>
      <c r="H551" s="1516">
        <f t="shared" si="61"/>
        <v>6</v>
      </c>
      <c r="I551" s="2915">
        <f t="shared" si="63"/>
        <v>3000</v>
      </c>
      <c r="J551" s="2982"/>
      <c r="K551" s="2976"/>
      <c r="L551" s="2982"/>
      <c r="M551" s="2915">
        <f t="shared" si="60"/>
        <v>0</v>
      </c>
      <c r="N551" s="2982"/>
      <c r="O551" s="2915">
        <f t="shared" ref="O551:O568" si="64">N551*15000</f>
        <v>0</v>
      </c>
      <c r="P551" s="2918">
        <f t="shared" si="62"/>
        <v>3000</v>
      </c>
      <c r="Q551" s="3104"/>
      <c r="R551" s="2977"/>
    </row>
    <row r="552" spans="2:18">
      <c r="B552" s="3096"/>
      <c r="C552" s="1940">
        <v>41990</v>
      </c>
      <c r="D552" s="2973" t="s">
        <v>1713</v>
      </c>
      <c r="E552" s="2982" t="s">
        <v>810</v>
      </c>
      <c r="F552" s="2982">
        <v>1</v>
      </c>
      <c r="G552" s="2982">
        <v>25</v>
      </c>
      <c r="H552" s="1516">
        <f t="shared" si="61"/>
        <v>25</v>
      </c>
      <c r="I552" s="2915">
        <f t="shared" si="63"/>
        <v>12500</v>
      </c>
      <c r="J552" s="2982"/>
      <c r="K552" s="2976"/>
      <c r="L552" s="2982">
        <v>2</v>
      </c>
      <c r="M552" s="2915">
        <f t="shared" ref="M552:M568" si="65">L552*10000</f>
        <v>20000</v>
      </c>
      <c r="N552" s="2982"/>
      <c r="O552" s="2915">
        <f t="shared" si="64"/>
        <v>0</v>
      </c>
      <c r="P552" s="2918">
        <f t="shared" si="62"/>
        <v>32500</v>
      </c>
      <c r="Q552" s="3105"/>
      <c r="R552" s="2977"/>
    </row>
    <row r="553" spans="2:18">
      <c r="B553" s="3094">
        <v>23</v>
      </c>
      <c r="C553" s="1940">
        <v>41991</v>
      </c>
      <c r="D553" s="2973" t="s">
        <v>1362</v>
      </c>
      <c r="E553" s="2999" t="s">
        <v>277</v>
      </c>
      <c r="F553" s="2982">
        <v>3</v>
      </c>
      <c r="G553" s="2982"/>
      <c r="H553" s="1516">
        <f t="shared" ref="H553:H568" si="66">F553*G553</f>
        <v>0</v>
      </c>
      <c r="I553" s="2915">
        <f t="shared" si="63"/>
        <v>0</v>
      </c>
      <c r="J553" s="2982" t="s">
        <v>127</v>
      </c>
      <c r="K553" s="2976">
        <f>F553*10000</f>
        <v>30000</v>
      </c>
      <c r="L553" s="2982"/>
      <c r="M553" s="2915">
        <f t="shared" si="65"/>
        <v>0</v>
      </c>
      <c r="N553" s="2982"/>
      <c r="O553" s="2915">
        <f t="shared" si="64"/>
        <v>0</v>
      </c>
      <c r="P553" s="2918">
        <f t="shared" si="62"/>
        <v>30000</v>
      </c>
      <c r="Q553" s="3103">
        <v>35000</v>
      </c>
      <c r="R553" s="2977"/>
    </row>
    <row r="554" spans="2:18">
      <c r="B554" s="3095"/>
      <c r="C554" s="1940">
        <v>41991</v>
      </c>
      <c r="D554" s="2973" t="s">
        <v>1713</v>
      </c>
      <c r="E554" s="2982" t="s">
        <v>810</v>
      </c>
      <c r="F554" s="2982">
        <v>3</v>
      </c>
      <c r="G554" s="2982">
        <v>25</v>
      </c>
      <c r="H554" s="1516">
        <f t="shared" si="66"/>
        <v>75</v>
      </c>
      <c r="I554" s="2915">
        <f t="shared" si="63"/>
        <v>37500</v>
      </c>
      <c r="J554" s="2982"/>
      <c r="K554" s="2976"/>
      <c r="L554" s="2982"/>
      <c r="M554" s="2915">
        <f t="shared" si="65"/>
        <v>0</v>
      </c>
      <c r="N554" s="2982"/>
      <c r="O554" s="2915">
        <f t="shared" si="64"/>
        <v>0</v>
      </c>
      <c r="P554" s="2918">
        <f t="shared" si="62"/>
        <v>37500</v>
      </c>
      <c r="Q554" s="3104"/>
      <c r="R554" s="2977"/>
    </row>
    <row r="555" spans="2:18">
      <c r="B555" s="3096"/>
      <c r="C555" s="1940">
        <v>41991</v>
      </c>
      <c r="D555" s="2973" t="s">
        <v>1718</v>
      </c>
      <c r="E555" s="2982" t="s">
        <v>810</v>
      </c>
      <c r="F555" s="2982">
        <v>3</v>
      </c>
      <c r="G555" s="2982">
        <v>2</v>
      </c>
      <c r="H555" s="1516">
        <f t="shared" si="66"/>
        <v>6</v>
      </c>
      <c r="I555" s="2915">
        <f t="shared" si="63"/>
        <v>3000</v>
      </c>
      <c r="J555" s="2982"/>
      <c r="K555" s="2976"/>
      <c r="L555" s="2982">
        <v>3</v>
      </c>
      <c r="M555" s="2915">
        <f t="shared" si="65"/>
        <v>30000</v>
      </c>
      <c r="N555" s="2982"/>
      <c r="O555" s="2915">
        <f t="shared" si="64"/>
        <v>0</v>
      </c>
      <c r="P555" s="2918">
        <f t="shared" si="62"/>
        <v>33000</v>
      </c>
      <c r="Q555" s="3105"/>
      <c r="R555" s="2977"/>
    </row>
    <row r="556" spans="2:18">
      <c r="B556" s="3094">
        <v>24</v>
      </c>
      <c r="C556" s="1940">
        <v>41992</v>
      </c>
      <c r="D556" s="2973" t="s">
        <v>1713</v>
      </c>
      <c r="E556" s="2982" t="s">
        <v>810</v>
      </c>
      <c r="F556" s="2982">
        <v>1</v>
      </c>
      <c r="G556" s="2982">
        <v>25</v>
      </c>
      <c r="H556" s="1516">
        <f t="shared" si="66"/>
        <v>25</v>
      </c>
      <c r="I556" s="2915">
        <f t="shared" si="63"/>
        <v>12500</v>
      </c>
      <c r="J556" s="2982"/>
      <c r="K556" s="2976"/>
      <c r="L556" s="2982"/>
      <c r="M556" s="2915">
        <f t="shared" si="65"/>
        <v>0</v>
      </c>
      <c r="N556" s="2982"/>
      <c r="O556" s="2915">
        <f t="shared" si="64"/>
        <v>0</v>
      </c>
      <c r="P556" s="2918">
        <f t="shared" si="62"/>
        <v>12500</v>
      </c>
      <c r="Q556" s="3103">
        <v>35000</v>
      </c>
      <c r="R556" s="2977"/>
    </row>
    <row r="557" spans="2:18">
      <c r="B557" s="3096"/>
      <c r="C557" s="1940">
        <v>41992</v>
      </c>
      <c r="D557" s="2973" t="s">
        <v>1719</v>
      </c>
      <c r="E557" s="2982" t="s">
        <v>810</v>
      </c>
      <c r="F557" s="2982">
        <v>1</v>
      </c>
      <c r="G557" s="2982">
        <v>25</v>
      </c>
      <c r="H557" s="1516">
        <f t="shared" si="66"/>
        <v>25</v>
      </c>
      <c r="I557" s="2915">
        <f t="shared" si="63"/>
        <v>12500</v>
      </c>
      <c r="J557" s="42" t="s">
        <v>127</v>
      </c>
      <c r="K557" s="2976">
        <f>H557*200</f>
        <v>5000</v>
      </c>
      <c r="L557" s="2982">
        <v>6</v>
      </c>
      <c r="M557" s="2915">
        <f t="shared" si="65"/>
        <v>60000</v>
      </c>
      <c r="N557" s="2982"/>
      <c r="O557" s="2915">
        <f t="shared" si="64"/>
        <v>0</v>
      </c>
      <c r="P557" s="2918">
        <f t="shared" si="62"/>
        <v>77500</v>
      </c>
      <c r="Q557" s="3105"/>
      <c r="R557" s="2977"/>
    </row>
    <row r="558" spans="2:18">
      <c r="B558" s="3094">
        <v>25</v>
      </c>
      <c r="C558" s="1940">
        <v>41993</v>
      </c>
      <c r="D558" s="2973" t="s">
        <v>1719</v>
      </c>
      <c r="E558" s="2982" t="s">
        <v>810</v>
      </c>
      <c r="F558" s="2982">
        <v>2</v>
      </c>
      <c r="G558" s="2982">
        <v>25</v>
      </c>
      <c r="H558" s="1516">
        <f t="shared" si="66"/>
        <v>50</v>
      </c>
      <c r="I558" s="2915">
        <f t="shared" si="63"/>
        <v>25000</v>
      </c>
      <c r="J558" s="42" t="s">
        <v>127</v>
      </c>
      <c r="K558" s="2976">
        <f>H558*200</f>
        <v>10000</v>
      </c>
      <c r="L558" s="2982"/>
      <c r="M558" s="2915">
        <f t="shared" si="65"/>
        <v>0</v>
      </c>
      <c r="N558" s="2982"/>
      <c r="O558" s="2915">
        <f t="shared" si="64"/>
        <v>0</v>
      </c>
      <c r="P558" s="2918">
        <f t="shared" si="62"/>
        <v>35000</v>
      </c>
      <c r="Q558" s="3103">
        <v>35000</v>
      </c>
      <c r="R558" s="2977"/>
    </row>
    <row r="559" spans="2:18">
      <c r="B559" s="3096"/>
      <c r="C559" s="1940">
        <v>41993</v>
      </c>
      <c r="D559" s="2973" t="s">
        <v>1362</v>
      </c>
      <c r="E559" s="2999" t="s">
        <v>277</v>
      </c>
      <c r="F559" s="2982">
        <v>1</v>
      </c>
      <c r="G559" s="2982"/>
      <c r="H559" s="1516">
        <f t="shared" si="66"/>
        <v>0</v>
      </c>
      <c r="I559" s="2915">
        <f t="shared" si="63"/>
        <v>0</v>
      </c>
      <c r="J559" s="2982" t="s">
        <v>127</v>
      </c>
      <c r="K559" s="2976">
        <f>F559*10000</f>
        <v>10000</v>
      </c>
      <c r="L559" s="2982">
        <v>2</v>
      </c>
      <c r="M559" s="2915">
        <f t="shared" si="65"/>
        <v>20000</v>
      </c>
      <c r="N559" s="2982"/>
      <c r="O559" s="2915">
        <f t="shared" si="64"/>
        <v>0</v>
      </c>
      <c r="P559" s="2918">
        <f t="shared" si="62"/>
        <v>30000</v>
      </c>
      <c r="Q559" s="3105"/>
      <c r="R559" s="2977"/>
    </row>
    <row r="560" spans="2:18">
      <c r="B560" s="1935">
        <v>26</v>
      </c>
      <c r="C560" s="2594">
        <v>41994</v>
      </c>
      <c r="D560" s="2973" t="s">
        <v>1362</v>
      </c>
      <c r="E560" s="2999" t="s">
        <v>277</v>
      </c>
      <c r="F560" s="2982">
        <v>1</v>
      </c>
      <c r="G560" s="2982"/>
      <c r="H560" s="1516">
        <f t="shared" si="66"/>
        <v>0</v>
      </c>
      <c r="I560" s="2915">
        <f t="shared" si="63"/>
        <v>0</v>
      </c>
      <c r="J560" s="2982" t="s">
        <v>127</v>
      </c>
      <c r="K560" s="2976">
        <f>F560*10000</f>
        <v>10000</v>
      </c>
      <c r="L560" s="2982">
        <v>2</v>
      </c>
      <c r="M560" s="2915">
        <f t="shared" si="65"/>
        <v>20000</v>
      </c>
      <c r="N560" s="2982"/>
      <c r="O560" s="2915">
        <f t="shared" si="64"/>
        <v>0</v>
      </c>
      <c r="P560" s="2918">
        <f t="shared" si="62"/>
        <v>30000</v>
      </c>
      <c r="Q560" s="2976">
        <v>35000</v>
      </c>
      <c r="R560" s="2977"/>
    </row>
    <row r="561" spans="2:18">
      <c r="B561" s="3094">
        <v>27</v>
      </c>
      <c r="C561" s="1940">
        <v>41995</v>
      </c>
      <c r="D561" s="2973" t="s">
        <v>1719</v>
      </c>
      <c r="E561" s="2982" t="s">
        <v>810</v>
      </c>
      <c r="F561" s="2982">
        <v>3</v>
      </c>
      <c r="G561" s="2982">
        <v>25</v>
      </c>
      <c r="H561" s="1516">
        <f t="shared" si="66"/>
        <v>75</v>
      </c>
      <c r="I561" s="2915">
        <f t="shared" si="63"/>
        <v>37500</v>
      </c>
      <c r="J561" s="2982">
        <v>200</v>
      </c>
      <c r="K561" s="2976">
        <f>H561*200</f>
        <v>15000</v>
      </c>
      <c r="L561" s="2982"/>
      <c r="M561" s="2915">
        <f t="shared" si="65"/>
        <v>0</v>
      </c>
      <c r="N561" s="2982"/>
      <c r="O561" s="2915">
        <f t="shared" si="64"/>
        <v>0</v>
      </c>
      <c r="P561" s="2918">
        <f t="shared" si="62"/>
        <v>52500</v>
      </c>
      <c r="Q561" s="3103">
        <v>35000</v>
      </c>
      <c r="R561" s="2977"/>
    </row>
    <row r="562" spans="2:18">
      <c r="B562" s="3096"/>
      <c r="C562" s="1940">
        <v>41995</v>
      </c>
      <c r="D562" s="2973" t="s">
        <v>1362</v>
      </c>
      <c r="E562" s="2999" t="s">
        <v>277</v>
      </c>
      <c r="F562" s="2982">
        <v>2</v>
      </c>
      <c r="G562" s="2982"/>
      <c r="H562" s="1516">
        <f t="shared" si="66"/>
        <v>0</v>
      </c>
      <c r="I562" s="2915">
        <f t="shared" si="63"/>
        <v>0</v>
      </c>
      <c r="J562" s="2982" t="s">
        <v>127</v>
      </c>
      <c r="K562" s="2976">
        <f>F562*10000</f>
        <v>20000</v>
      </c>
      <c r="L562" s="2982">
        <v>6</v>
      </c>
      <c r="M562" s="2915">
        <f t="shared" si="65"/>
        <v>60000</v>
      </c>
      <c r="N562" s="2982">
        <v>1</v>
      </c>
      <c r="O562" s="2915">
        <f t="shared" si="64"/>
        <v>15000</v>
      </c>
      <c r="P562" s="2918">
        <f t="shared" si="62"/>
        <v>95000</v>
      </c>
      <c r="Q562" s="3105"/>
      <c r="R562" s="2977"/>
    </row>
    <row r="563" spans="2:18">
      <c r="B563" s="3094">
        <v>28</v>
      </c>
      <c r="C563" s="1940">
        <v>41996</v>
      </c>
      <c r="D563" s="2973" t="s">
        <v>1362</v>
      </c>
      <c r="E563" s="2999" t="s">
        <v>277</v>
      </c>
      <c r="F563" s="2982">
        <v>3</v>
      </c>
      <c r="G563" s="2982"/>
      <c r="H563" s="1516">
        <f t="shared" si="66"/>
        <v>0</v>
      </c>
      <c r="I563" s="2915">
        <f t="shared" si="63"/>
        <v>0</v>
      </c>
      <c r="J563" s="2982" t="s">
        <v>127</v>
      </c>
      <c r="K563" s="2976">
        <f>F563*10000</f>
        <v>30000</v>
      </c>
      <c r="L563" s="2982"/>
      <c r="M563" s="2915">
        <f t="shared" si="65"/>
        <v>0</v>
      </c>
      <c r="N563" s="2982"/>
      <c r="O563" s="2915">
        <f t="shared" si="64"/>
        <v>0</v>
      </c>
      <c r="P563" s="2918">
        <f t="shared" si="62"/>
        <v>30000</v>
      </c>
      <c r="Q563" s="3103">
        <v>35000</v>
      </c>
      <c r="R563" s="2977"/>
    </row>
    <row r="564" spans="2:18">
      <c r="B564" s="3096"/>
      <c r="C564" s="1940">
        <v>41996</v>
      </c>
      <c r="D564" s="2973" t="s">
        <v>1719</v>
      </c>
      <c r="E564" s="2982" t="s">
        <v>810</v>
      </c>
      <c r="F564" s="2982">
        <v>2</v>
      </c>
      <c r="G564" s="2982">
        <v>25</v>
      </c>
      <c r="H564" s="1516">
        <f t="shared" si="66"/>
        <v>50</v>
      </c>
      <c r="I564" s="2915">
        <f t="shared" si="63"/>
        <v>25000</v>
      </c>
      <c r="J564" s="2982">
        <v>200</v>
      </c>
      <c r="K564" s="2976">
        <f>H564*200</f>
        <v>10000</v>
      </c>
      <c r="L564" s="2982">
        <v>3</v>
      </c>
      <c r="M564" s="2915">
        <f t="shared" si="65"/>
        <v>30000</v>
      </c>
      <c r="N564" s="2982"/>
      <c r="O564" s="2915">
        <f t="shared" si="64"/>
        <v>0</v>
      </c>
      <c r="P564" s="2918">
        <f t="shared" si="62"/>
        <v>65000</v>
      </c>
      <c r="Q564" s="3105"/>
      <c r="R564" s="2977"/>
    </row>
    <row r="565" spans="2:18">
      <c r="B565" s="3094">
        <v>29</v>
      </c>
      <c r="C565" s="1940">
        <v>41997</v>
      </c>
      <c r="D565" s="2973" t="s">
        <v>1719</v>
      </c>
      <c r="E565" s="2982" t="s">
        <v>810</v>
      </c>
      <c r="F565" s="2982">
        <v>1</v>
      </c>
      <c r="G565" s="2982">
        <v>25</v>
      </c>
      <c r="H565" s="1516">
        <f t="shared" si="66"/>
        <v>25</v>
      </c>
      <c r="I565" s="2915">
        <f t="shared" si="63"/>
        <v>12500</v>
      </c>
      <c r="J565" s="2982">
        <v>200</v>
      </c>
      <c r="K565" s="2976">
        <f>H565*200</f>
        <v>5000</v>
      </c>
      <c r="L565" s="2982"/>
      <c r="M565" s="2915">
        <f t="shared" si="65"/>
        <v>0</v>
      </c>
      <c r="N565" s="2982"/>
      <c r="O565" s="2915">
        <f t="shared" si="64"/>
        <v>0</v>
      </c>
      <c r="P565" s="2918">
        <f t="shared" si="62"/>
        <v>17500</v>
      </c>
      <c r="Q565" s="3103">
        <v>35000</v>
      </c>
      <c r="R565" s="2977"/>
    </row>
    <row r="566" spans="2:18">
      <c r="B566" s="3096"/>
      <c r="C566" s="1940">
        <v>41997</v>
      </c>
      <c r="D566" s="2973" t="s">
        <v>868</v>
      </c>
      <c r="E566" s="2982" t="s">
        <v>263</v>
      </c>
      <c r="F566" s="2982">
        <v>1</v>
      </c>
      <c r="G566" s="2982">
        <v>150</v>
      </c>
      <c r="H566" s="1516">
        <f t="shared" si="66"/>
        <v>150</v>
      </c>
      <c r="I566" s="2915">
        <f t="shared" si="63"/>
        <v>75000</v>
      </c>
      <c r="J566" s="2982"/>
      <c r="K566" s="2976"/>
      <c r="L566" s="2982">
        <v>6</v>
      </c>
      <c r="M566" s="2915">
        <f t="shared" si="65"/>
        <v>60000</v>
      </c>
      <c r="N566" s="2982">
        <v>5</v>
      </c>
      <c r="O566" s="2915">
        <f t="shared" si="64"/>
        <v>75000</v>
      </c>
      <c r="P566" s="2918">
        <f t="shared" si="62"/>
        <v>210000</v>
      </c>
      <c r="Q566" s="3105"/>
      <c r="R566" s="2977"/>
    </row>
    <row r="567" spans="2:18" ht="16.5" thickBot="1">
      <c r="B567" s="1945">
        <v>30</v>
      </c>
      <c r="C567" s="2296">
        <v>41998</v>
      </c>
      <c r="D567" s="2983" t="s">
        <v>868</v>
      </c>
      <c r="E567" s="2984" t="s">
        <v>263</v>
      </c>
      <c r="F567" s="2984">
        <v>1</v>
      </c>
      <c r="G567" s="2984"/>
      <c r="H567" s="1530">
        <f t="shared" si="66"/>
        <v>0</v>
      </c>
      <c r="I567" s="1531">
        <f t="shared" si="63"/>
        <v>0</v>
      </c>
      <c r="J567" s="2984"/>
      <c r="K567" s="3000"/>
      <c r="L567" s="2984"/>
      <c r="M567" s="1531">
        <f t="shared" si="65"/>
        <v>0</v>
      </c>
      <c r="N567" s="2984"/>
      <c r="O567" s="1531">
        <f t="shared" si="64"/>
        <v>0</v>
      </c>
      <c r="P567" s="2919">
        <f t="shared" si="62"/>
        <v>0</v>
      </c>
      <c r="Q567" s="3000">
        <v>35000</v>
      </c>
      <c r="R567" s="2987"/>
    </row>
    <row r="568" spans="2:18" ht="16.5" hidden="1" thickBot="1">
      <c r="B568" s="3001"/>
      <c r="C568" s="3002"/>
      <c r="D568" s="3003"/>
      <c r="E568" s="3004"/>
      <c r="F568" s="3004"/>
      <c r="G568" s="3004"/>
      <c r="H568" s="3005">
        <f t="shared" si="66"/>
        <v>0</v>
      </c>
      <c r="I568" s="3006">
        <f>H568*500</f>
        <v>0</v>
      </c>
      <c r="J568" s="3004"/>
      <c r="K568" s="3007"/>
      <c r="L568" s="3004"/>
      <c r="M568" s="3006">
        <f t="shared" si="65"/>
        <v>0</v>
      </c>
      <c r="N568" s="3003"/>
      <c r="O568" s="3006">
        <f t="shared" si="64"/>
        <v>0</v>
      </c>
      <c r="P568" s="3008">
        <f t="shared" si="62"/>
        <v>0</v>
      </c>
      <c r="Q568" s="3003"/>
      <c r="R568" s="3009"/>
    </row>
    <row r="569" spans="2:18">
      <c r="B569" s="161"/>
      <c r="C569" s="162"/>
      <c r="D569" s="35"/>
      <c r="E569" s="2460"/>
      <c r="F569" s="2460"/>
      <c r="G569" s="2460"/>
      <c r="H569" s="163"/>
      <c r="I569" s="164"/>
      <c r="J569" s="163"/>
      <c r="K569" s="165"/>
      <c r="L569" s="166"/>
      <c r="M569" s="128"/>
      <c r="N569" s="166"/>
      <c r="O569" s="128"/>
      <c r="P569" s="129"/>
      <c r="Q569" s="128"/>
      <c r="R569" s="163"/>
    </row>
    <row r="570" spans="2:18">
      <c r="B570" s="2460"/>
      <c r="C570" s="2460"/>
      <c r="D570" s="2462" t="s">
        <v>49</v>
      </c>
      <c r="E570" s="2460"/>
      <c r="F570" s="21"/>
      <c r="G570" s="21"/>
      <c r="H570" s="21"/>
      <c r="I570" s="209"/>
      <c r="J570" s="944"/>
      <c r="K570" s="209"/>
      <c r="L570" s="944"/>
      <c r="M570" s="209"/>
      <c r="N570" s="83"/>
      <c r="O570" s="2461" t="s">
        <v>50</v>
      </c>
      <c r="P570" s="2461"/>
      <c r="Q570" s="102"/>
      <c r="R570" s="2460"/>
    </row>
    <row r="571" spans="2:18" ht="16.5" thickBot="1">
      <c r="B571" s="2460"/>
      <c r="C571" s="2460"/>
      <c r="D571" s="2460"/>
      <c r="E571" s="2460"/>
      <c r="F571" s="21"/>
      <c r="G571" s="21"/>
      <c r="H571" s="21"/>
      <c r="I571" s="209"/>
      <c r="J571" s="944"/>
      <c r="K571" s="209"/>
      <c r="L571" s="944"/>
      <c r="M571" s="209"/>
      <c r="N571" s="83"/>
      <c r="O571" s="2461"/>
      <c r="P571" s="35"/>
      <c r="Q571" s="102"/>
      <c r="R571" s="2460"/>
    </row>
    <row r="572" spans="2:18">
      <c r="B572" s="2460"/>
      <c r="C572" s="2460"/>
      <c r="D572" s="2460"/>
      <c r="E572" s="2460"/>
      <c r="F572" s="3135" t="s">
        <v>140</v>
      </c>
      <c r="G572" s="3136"/>
      <c r="H572" s="3136"/>
      <c r="I572" s="3136"/>
      <c r="J572" s="3136"/>
      <c r="K572" s="3136"/>
      <c r="L572" s="3136"/>
      <c r="M572" s="3137"/>
      <c r="N572" s="83"/>
      <c r="O572" s="2461"/>
      <c r="P572" s="35"/>
      <c r="Q572" s="102"/>
      <c r="R572" s="2460"/>
    </row>
    <row r="573" spans="2:18" ht="16.5" thickBot="1">
      <c r="B573" s="2460"/>
      <c r="C573" s="2460"/>
      <c r="D573" s="2460"/>
      <c r="E573" s="2460"/>
      <c r="F573" s="3138"/>
      <c r="G573" s="3139"/>
      <c r="H573" s="3139"/>
      <c r="I573" s="3139"/>
      <c r="J573" s="3139"/>
      <c r="K573" s="3139"/>
      <c r="L573" s="3139"/>
      <c r="M573" s="3140"/>
      <c r="N573" s="83"/>
      <c r="O573" s="2461"/>
      <c r="P573" s="35"/>
      <c r="Q573" s="102"/>
      <c r="R573" s="2460"/>
    </row>
    <row r="574" spans="2:18">
      <c r="B574" s="2460"/>
      <c r="C574" s="2460"/>
      <c r="D574" s="2461" t="s">
        <v>46</v>
      </c>
      <c r="E574" s="2460"/>
      <c r="F574" s="2460"/>
      <c r="G574" s="21"/>
      <c r="H574" s="35"/>
      <c r="I574" s="35"/>
      <c r="J574" s="2460"/>
      <c r="K574" s="89"/>
      <c r="L574" s="35"/>
      <c r="M574" s="35"/>
      <c r="N574" s="83"/>
      <c r="O574" s="2461" t="s">
        <v>48</v>
      </c>
      <c r="P574" s="2461"/>
      <c r="Q574" s="102"/>
      <c r="R574" s="2460"/>
    </row>
    <row r="575" spans="2:18">
      <c r="B575" s="2460"/>
      <c r="C575" s="2460"/>
      <c r="D575" s="2460" t="s">
        <v>47</v>
      </c>
      <c r="E575" s="2460"/>
      <c r="F575" s="2460"/>
      <c r="G575" s="2460"/>
      <c r="H575" s="35"/>
      <c r="I575" s="54"/>
      <c r="J575" s="2460"/>
      <c r="K575" s="89"/>
      <c r="L575" s="35"/>
      <c r="M575" s="35"/>
      <c r="N575" s="83"/>
      <c r="O575" s="35"/>
      <c r="P575" s="35"/>
      <c r="Q575" s="102"/>
      <c r="R575" s="2460"/>
    </row>
    <row r="576" spans="2:18">
      <c r="B576" s="2460"/>
      <c r="C576" s="51"/>
      <c r="D576" s="35"/>
      <c r="E576" s="2460"/>
      <c r="F576" s="2460"/>
      <c r="G576" s="2460"/>
      <c r="H576" s="2460"/>
      <c r="I576" s="2460"/>
      <c r="J576" s="2460"/>
      <c r="K576" s="102"/>
      <c r="L576" s="2460"/>
      <c r="M576" s="102"/>
      <c r="N576" s="83"/>
      <c r="O576" s="102"/>
      <c r="P576" s="102"/>
      <c r="Q576" s="102"/>
      <c r="R576" s="2460"/>
    </row>
  </sheetData>
  <autoFilter ref="B8:N568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288">
    <mergeCell ref="Q563:Q564"/>
    <mergeCell ref="B565:B566"/>
    <mergeCell ref="Q565:Q566"/>
    <mergeCell ref="Q553:Q555"/>
    <mergeCell ref="B556:B557"/>
    <mergeCell ref="Q556:Q557"/>
    <mergeCell ref="B558:B559"/>
    <mergeCell ref="Q558:Q559"/>
    <mergeCell ref="B561:B562"/>
    <mergeCell ref="Q561:Q562"/>
    <mergeCell ref="Q541:Q542"/>
    <mergeCell ref="B544:B546"/>
    <mergeCell ref="Q544:Q546"/>
    <mergeCell ref="B547:B548"/>
    <mergeCell ref="B550:B552"/>
    <mergeCell ref="Q550:Q552"/>
    <mergeCell ref="Q531:Q532"/>
    <mergeCell ref="B533:B535"/>
    <mergeCell ref="Q533:Q535"/>
    <mergeCell ref="B536:B538"/>
    <mergeCell ref="Q536:Q538"/>
    <mergeCell ref="B539:B540"/>
    <mergeCell ref="Q539:Q540"/>
    <mergeCell ref="Q519:Q520"/>
    <mergeCell ref="B521:B522"/>
    <mergeCell ref="Q521:Q522"/>
    <mergeCell ref="B523:B525"/>
    <mergeCell ref="Q523:Q525"/>
    <mergeCell ref="B527:B529"/>
    <mergeCell ref="Q527:Q529"/>
    <mergeCell ref="B563:B564"/>
    <mergeCell ref="B553:B555"/>
    <mergeCell ref="B541:B542"/>
    <mergeCell ref="B531:B532"/>
    <mergeCell ref="B512:B513"/>
    <mergeCell ref="B517:B518"/>
    <mergeCell ref="B519:B520"/>
    <mergeCell ref="B499:B500"/>
    <mergeCell ref="Q499:Q500"/>
    <mergeCell ref="B502:B504"/>
    <mergeCell ref="Q502:Q504"/>
    <mergeCell ref="B509:B510"/>
    <mergeCell ref="B482:B483"/>
    <mergeCell ref="Q482:Q483"/>
    <mergeCell ref="B487:B488"/>
    <mergeCell ref="Q487:Q488"/>
    <mergeCell ref="B497:B498"/>
    <mergeCell ref="Q497:Q498"/>
    <mergeCell ref="B470:B471"/>
    <mergeCell ref="Q470:Q471"/>
    <mergeCell ref="B478:B479"/>
    <mergeCell ref="Q478:Q479"/>
    <mergeCell ref="B480:B481"/>
    <mergeCell ref="Q480:Q481"/>
    <mergeCell ref="P237:P238"/>
    <mergeCell ref="B272:B273"/>
    <mergeCell ref="B274:B275"/>
    <mergeCell ref="B276:B277"/>
    <mergeCell ref="B278:B279"/>
    <mergeCell ref="B280:B281"/>
    <mergeCell ref="B244:B245"/>
    <mergeCell ref="B247:B248"/>
    <mergeCell ref="B258:B259"/>
    <mergeCell ref="B250:B251"/>
    <mergeCell ref="B282:B283"/>
    <mergeCell ref="B260:B261"/>
    <mergeCell ref="B262:B263"/>
    <mergeCell ref="B264:B265"/>
    <mergeCell ref="B266:B267"/>
    <mergeCell ref="B268:B269"/>
    <mergeCell ref="B270:B271"/>
    <mergeCell ref="B232:B233"/>
    <mergeCell ref="B234:B235"/>
    <mergeCell ref="B237:B239"/>
    <mergeCell ref="J237:J238"/>
    <mergeCell ref="K237:K238"/>
    <mergeCell ref="B242:B243"/>
    <mergeCell ref="B254:B255"/>
    <mergeCell ref="B256:B257"/>
    <mergeCell ref="P187:P188"/>
    <mergeCell ref="P194:P196"/>
    <mergeCell ref="P197:P198"/>
    <mergeCell ref="B226:B227"/>
    <mergeCell ref="B228:B229"/>
    <mergeCell ref="P224:P225"/>
    <mergeCell ref="P212:P213"/>
    <mergeCell ref="P209:P210"/>
    <mergeCell ref="P206:P208"/>
    <mergeCell ref="B215:B216"/>
    <mergeCell ref="B218:B219"/>
    <mergeCell ref="B221:B223"/>
    <mergeCell ref="J221:J222"/>
    <mergeCell ref="K221:K222"/>
    <mergeCell ref="B224:B225"/>
    <mergeCell ref="J224:J225"/>
    <mergeCell ref="K224:K225"/>
    <mergeCell ref="B209:B211"/>
    <mergeCell ref="J209:J210"/>
    <mergeCell ref="K209:K210"/>
    <mergeCell ref="B212:B214"/>
    <mergeCell ref="J212:J213"/>
    <mergeCell ref="K212:K213"/>
    <mergeCell ref="B201:B203"/>
    <mergeCell ref="J202:J203"/>
    <mergeCell ref="K202:K203"/>
    <mergeCell ref="B206:B208"/>
    <mergeCell ref="J206:J208"/>
    <mergeCell ref="K206:K208"/>
    <mergeCell ref="B194:B196"/>
    <mergeCell ref="J194:J196"/>
    <mergeCell ref="K194:K196"/>
    <mergeCell ref="B197:B198"/>
    <mergeCell ref="J197:J198"/>
    <mergeCell ref="K197:K198"/>
    <mergeCell ref="B180:B181"/>
    <mergeCell ref="B184:B185"/>
    <mergeCell ref="B187:B188"/>
    <mergeCell ref="J187:J188"/>
    <mergeCell ref="K187:K188"/>
    <mergeCell ref="B189:B190"/>
    <mergeCell ref="B171:B173"/>
    <mergeCell ref="B174:B176"/>
    <mergeCell ref="B156:B157"/>
    <mergeCell ref="B159:B160"/>
    <mergeCell ref="B163:B164"/>
    <mergeCell ref="B165:B166"/>
    <mergeCell ref="B167:B168"/>
    <mergeCell ref="B169:B170"/>
    <mergeCell ref="Q66:Q68"/>
    <mergeCell ref="R66:R68"/>
    <mergeCell ref="K146:K147"/>
    <mergeCell ref="K153:K154"/>
    <mergeCell ref="B146:B148"/>
    <mergeCell ref="B151:B152"/>
    <mergeCell ref="B153:B154"/>
    <mergeCell ref="D106:D133"/>
    <mergeCell ref="B73:B74"/>
    <mergeCell ref="B76:B77"/>
    <mergeCell ref="Q58:Q59"/>
    <mergeCell ref="R58:R59"/>
    <mergeCell ref="Q60:Q61"/>
    <mergeCell ref="R60:R61"/>
    <mergeCell ref="Q69:Q70"/>
    <mergeCell ref="R69:R70"/>
    <mergeCell ref="Q62:Q63"/>
    <mergeCell ref="R62:R63"/>
    <mergeCell ref="Q64:Q65"/>
    <mergeCell ref="R64:R65"/>
    <mergeCell ref="R41:R43"/>
    <mergeCell ref="Q41:Q43"/>
    <mergeCell ref="Q51:Q52"/>
    <mergeCell ref="R51:R52"/>
    <mergeCell ref="Q55:Q56"/>
    <mergeCell ref="R55:R56"/>
    <mergeCell ref="Q33:Q34"/>
    <mergeCell ref="R33:R34"/>
    <mergeCell ref="B33:B34"/>
    <mergeCell ref="B9:B10"/>
    <mergeCell ref="Q35:Q36"/>
    <mergeCell ref="R35:R36"/>
    <mergeCell ref="B1:R1"/>
    <mergeCell ref="B2:D2"/>
    <mergeCell ref="B3:D3"/>
    <mergeCell ref="B4:D4"/>
    <mergeCell ref="B5:D5"/>
    <mergeCell ref="B31:B32"/>
    <mergeCell ref="Q9:Q10"/>
    <mergeCell ref="R9:R10"/>
    <mergeCell ref="Q12:Q13"/>
    <mergeCell ref="R12:R13"/>
    <mergeCell ref="B37:B38"/>
    <mergeCell ref="B41:B43"/>
    <mergeCell ref="B48:B50"/>
    <mergeCell ref="B12:B13"/>
    <mergeCell ref="B14:B15"/>
    <mergeCell ref="B16:B18"/>
    <mergeCell ref="B19:B21"/>
    <mergeCell ref="B22:B25"/>
    <mergeCell ref="B35:B36"/>
    <mergeCell ref="B29:B30"/>
    <mergeCell ref="B64:B65"/>
    <mergeCell ref="B66:B68"/>
    <mergeCell ref="B69:B70"/>
    <mergeCell ref="B44:B46"/>
    <mergeCell ref="B51:B52"/>
    <mergeCell ref="B53:B54"/>
    <mergeCell ref="B55:B56"/>
    <mergeCell ref="B58:B59"/>
    <mergeCell ref="B60:B61"/>
    <mergeCell ref="B62:B63"/>
    <mergeCell ref="B79:B80"/>
    <mergeCell ref="B85:B86"/>
    <mergeCell ref="Q73:Q74"/>
    <mergeCell ref="R73:R74"/>
    <mergeCell ref="Q79:Q80"/>
    <mergeCell ref="R79:R80"/>
    <mergeCell ref="B285:B286"/>
    <mergeCell ref="B290:B291"/>
    <mergeCell ref="B292:B293"/>
    <mergeCell ref="B294:B295"/>
    <mergeCell ref="B297:B298"/>
    <mergeCell ref="B299:B300"/>
    <mergeCell ref="J347:J349"/>
    <mergeCell ref="K347:K349"/>
    <mergeCell ref="B316:B317"/>
    <mergeCell ref="B318:B319"/>
    <mergeCell ref="B301:B302"/>
    <mergeCell ref="B303:B305"/>
    <mergeCell ref="B306:B307"/>
    <mergeCell ref="B310:B311"/>
    <mergeCell ref="B312:B313"/>
    <mergeCell ref="B314:B315"/>
    <mergeCell ref="B353:B354"/>
    <mergeCell ref="B355:B356"/>
    <mergeCell ref="B357:B359"/>
    <mergeCell ref="J358:J359"/>
    <mergeCell ref="K358:K359"/>
    <mergeCell ref="B343:B344"/>
    <mergeCell ref="B345:B346"/>
    <mergeCell ref="J345:J346"/>
    <mergeCell ref="K345:K346"/>
    <mergeCell ref="B347:B350"/>
    <mergeCell ref="B373:B374"/>
    <mergeCell ref="B379:B380"/>
    <mergeCell ref="B387:B389"/>
    <mergeCell ref="B390:B391"/>
    <mergeCell ref="B392:B395"/>
    <mergeCell ref="B397:B399"/>
    <mergeCell ref="B400:B401"/>
    <mergeCell ref="B402:B403"/>
    <mergeCell ref="B406:B408"/>
    <mergeCell ref="J406:J407"/>
    <mergeCell ref="K406:K407"/>
    <mergeCell ref="Q406:Q408"/>
    <mergeCell ref="J417:J418"/>
    <mergeCell ref="K417:K418"/>
    <mergeCell ref="Q417:Q418"/>
    <mergeCell ref="B410:B411"/>
    <mergeCell ref="Q410:Q411"/>
    <mergeCell ref="B412:B414"/>
    <mergeCell ref="J412:J414"/>
    <mergeCell ref="K412:K414"/>
    <mergeCell ref="Q412:Q414"/>
    <mergeCell ref="F572:M573"/>
    <mergeCell ref="B419:B420"/>
    <mergeCell ref="J419:J420"/>
    <mergeCell ref="K419:K420"/>
    <mergeCell ref="Q419:Q420"/>
    <mergeCell ref="B415:B416"/>
    <mergeCell ref="J415:J416"/>
    <mergeCell ref="K415:K416"/>
    <mergeCell ref="Q415:Q416"/>
    <mergeCell ref="B417:B418"/>
    <mergeCell ref="B421:B422"/>
    <mergeCell ref="Q421:Q422"/>
    <mergeCell ref="B423:B424"/>
    <mergeCell ref="B425:B426"/>
    <mergeCell ref="B427:B428"/>
    <mergeCell ref="Q427:Q428"/>
    <mergeCell ref="Q423:Q424"/>
    <mergeCell ref="B430:B432"/>
    <mergeCell ref="Q430:Q432"/>
    <mergeCell ref="B433:B434"/>
    <mergeCell ref="Q433:Q434"/>
    <mergeCell ref="B435:B436"/>
    <mergeCell ref="J435:J436"/>
    <mergeCell ref="K435:K436"/>
    <mergeCell ref="Q435:Q436"/>
    <mergeCell ref="B437:B438"/>
    <mergeCell ref="B450:B451"/>
    <mergeCell ref="Q450:Q451"/>
    <mergeCell ref="B452:B453"/>
    <mergeCell ref="Q452:Q453"/>
    <mergeCell ref="B454:B455"/>
    <mergeCell ref="Q454:Q455"/>
    <mergeCell ref="Q437:Q438"/>
    <mergeCell ref="B456:B457"/>
    <mergeCell ref="Q456:Q457"/>
    <mergeCell ref="B458:B459"/>
    <mergeCell ref="Q458:Q459"/>
    <mergeCell ref="B460:B462"/>
    <mergeCell ref="Q460:Q462"/>
    <mergeCell ref="B463:B464"/>
    <mergeCell ref="Q463:Q464"/>
    <mergeCell ref="B465:B466"/>
    <mergeCell ref="Q465:Q466"/>
    <mergeCell ref="B468:B469"/>
    <mergeCell ref="Q468:Q469"/>
  </mergeCells>
  <phoneticPr fontId="1" type="noConversion"/>
  <pageMargins left="0.21" right="0.13" top="0.17" bottom="0.21333333333333335" header="0.12" footer="0.20444444444444446"/>
  <pageSetup paperSize="9" scale="62" orientation="landscape" horizontalDpi="4294967292" vertic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 enableFormatConditionsCalculation="0">
    <tabColor theme="2"/>
    <pageSetUpPr fitToPage="1"/>
  </sheetPr>
  <dimension ref="A1:X683"/>
  <sheetViews>
    <sheetView zoomScale="75" zoomScaleNormal="75" zoomScalePageLayoutView="75" workbookViewId="0">
      <pane ySplit="8" topLeftCell="A9" activePane="bottomLeft" state="frozen"/>
      <selection pane="bottomLeft" activeCell="B1" sqref="B1:R1"/>
    </sheetView>
  </sheetViews>
  <sheetFormatPr defaultRowHeight="15.75"/>
  <cols>
    <col min="1" max="1" width="1.625" style="21" customWidth="1"/>
    <col min="2" max="2" width="4.625" style="944" customWidth="1"/>
    <col min="3" max="3" width="9.625" style="944" customWidth="1"/>
    <col min="4" max="4" width="37.375" style="59" customWidth="1"/>
    <col min="5" max="7" width="8.625" style="944" customWidth="1"/>
    <col min="8" max="8" width="8.625" style="137" customWidth="1"/>
    <col min="9" max="9" width="14.625" style="36" customWidth="1"/>
    <col min="10" max="10" width="14.625" style="944" customWidth="1"/>
    <col min="11" max="11" width="14.625" style="36" customWidth="1"/>
    <col min="12" max="12" width="8.625" style="944" customWidth="1"/>
    <col min="13" max="13" width="12.625" style="36" customWidth="1"/>
    <col min="14" max="14" width="8.625" style="137" customWidth="1"/>
    <col min="15" max="15" width="12.625" style="36" customWidth="1"/>
    <col min="16" max="17" width="14.625" style="36" customWidth="1"/>
    <col min="18" max="18" width="14.625" style="944" customWidth="1"/>
    <col min="19" max="16384" width="9" style="21"/>
  </cols>
  <sheetData>
    <row r="1" spans="2:18" s="66" customFormat="1" ht="18" customHeight="1">
      <c r="B1" s="3083" t="s">
        <v>0</v>
      </c>
      <c r="C1" s="3083"/>
      <c r="D1" s="3161"/>
      <c r="E1" s="3083"/>
      <c r="F1" s="3083"/>
      <c r="G1" s="3083"/>
      <c r="H1" s="3161"/>
      <c r="I1" s="3162"/>
      <c r="J1" s="3083"/>
      <c r="K1" s="3162"/>
      <c r="L1" s="3083"/>
      <c r="M1" s="3162"/>
      <c r="N1" s="3161"/>
      <c r="O1" s="3162"/>
      <c r="P1" s="3162"/>
      <c r="Q1" s="3083"/>
      <c r="R1" s="3083"/>
    </row>
    <row r="2" spans="2:18" s="58" customFormat="1" ht="15.95" customHeight="1">
      <c r="B2" s="3086" t="s">
        <v>1610</v>
      </c>
      <c r="C2" s="3086"/>
      <c r="D2" s="3163"/>
      <c r="E2" s="757"/>
      <c r="F2" s="757"/>
      <c r="G2" s="757"/>
      <c r="H2" s="65"/>
      <c r="I2" s="60"/>
      <c r="J2" s="757"/>
      <c r="K2" s="60"/>
      <c r="L2" s="65"/>
      <c r="M2" s="60"/>
      <c r="N2" s="65"/>
      <c r="O2" s="60"/>
      <c r="P2" s="60"/>
      <c r="Q2" s="60"/>
      <c r="R2" s="757"/>
    </row>
    <row r="3" spans="2:18" s="58" customFormat="1" ht="15.95" customHeight="1">
      <c r="B3" s="3086" t="s">
        <v>30</v>
      </c>
      <c r="C3" s="3086"/>
      <c r="D3" s="3163"/>
      <c r="E3" s="757"/>
      <c r="F3" s="757"/>
      <c r="G3" s="757"/>
      <c r="H3" s="65"/>
      <c r="I3" s="60"/>
      <c r="J3" s="757"/>
      <c r="K3" s="60"/>
      <c r="L3" s="65"/>
      <c r="M3" s="60"/>
      <c r="N3" s="65"/>
      <c r="O3" s="60"/>
      <c r="P3" s="60"/>
      <c r="Q3" s="60"/>
      <c r="R3" s="757"/>
    </row>
    <row r="4" spans="2:18" s="58" customFormat="1" ht="15.95" customHeight="1">
      <c r="B4" s="3086" t="s">
        <v>29</v>
      </c>
      <c r="C4" s="3086"/>
      <c r="D4" s="3163"/>
      <c r="E4" s="757"/>
      <c r="F4" s="757"/>
      <c r="G4" s="757"/>
      <c r="H4" s="65"/>
      <c r="I4" s="60"/>
      <c r="J4" s="757"/>
      <c r="K4" s="60"/>
      <c r="L4" s="65"/>
      <c r="M4" s="60"/>
      <c r="N4" s="65"/>
      <c r="O4" s="60"/>
      <c r="P4" s="60"/>
      <c r="Q4" s="60"/>
      <c r="R4" s="757"/>
    </row>
    <row r="5" spans="2:18" s="58" customFormat="1" ht="15.95" customHeight="1" thickBot="1">
      <c r="B5" s="3086" t="s">
        <v>141</v>
      </c>
      <c r="C5" s="3086"/>
      <c r="D5" s="3163"/>
      <c r="E5" s="3039">
        <v>30</v>
      </c>
      <c r="F5" s="757"/>
      <c r="G5" s="757"/>
      <c r="H5" s="65"/>
      <c r="I5" s="60"/>
      <c r="J5" s="757"/>
      <c r="K5" s="60"/>
      <c r="L5" s="65"/>
      <c r="M5" s="60"/>
      <c r="N5" s="65"/>
      <c r="O5" s="60"/>
      <c r="P5" s="148"/>
      <c r="Q5" s="148"/>
      <c r="R5" s="757"/>
    </row>
    <row r="6" spans="2:18" s="2" customFormat="1" ht="48" thickBot="1">
      <c r="B6" s="394" t="s">
        <v>1</v>
      </c>
      <c r="C6" s="394" t="s">
        <v>2</v>
      </c>
      <c r="D6" s="585" t="s">
        <v>8</v>
      </c>
      <c r="E6" s="394" t="s">
        <v>7</v>
      </c>
      <c r="F6" s="394" t="s">
        <v>28</v>
      </c>
      <c r="G6" s="396" t="s">
        <v>26</v>
      </c>
      <c r="H6" s="396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8" customHeight="1" thickBot="1">
      <c r="B7" s="398">
        <v>1</v>
      </c>
      <c r="C7" s="398">
        <v>2</v>
      </c>
      <c r="D7" s="399">
        <v>3</v>
      </c>
      <c r="E7" s="398">
        <v>4</v>
      </c>
      <c r="F7" s="398">
        <v>5</v>
      </c>
      <c r="G7" s="399">
        <v>6</v>
      </c>
      <c r="H7" s="399" t="s">
        <v>33</v>
      </c>
      <c r="I7" s="400" t="s">
        <v>62</v>
      </c>
      <c r="J7" s="398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8" ht="18" customHeight="1" thickBot="1">
      <c r="B8" s="85"/>
      <c r="C8" s="85"/>
      <c r="D8" s="586"/>
      <c r="E8" s="85"/>
      <c r="F8" s="87">
        <f>SUBTOTAL(9,F9:F1272)</f>
        <v>68</v>
      </c>
      <c r="G8" s="87"/>
      <c r="H8" s="87">
        <f>SUBTOTAL(9,H9:H1272)</f>
        <v>1015</v>
      </c>
      <c r="I8" s="86">
        <f>SUBTOTAL(9,I9:I1290)</f>
        <v>507500</v>
      </c>
      <c r="J8" s="85"/>
      <c r="K8" s="86">
        <f>SUBTOTAL(9,K9:K1290)</f>
        <v>455000</v>
      </c>
      <c r="L8" s="87">
        <f>SUBTOTAL(9,L9:L1272)</f>
        <v>87.5</v>
      </c>
      <c r="M8" s="15">
        <f>SUBTOTAL(9,M9:M1290)</f>
        <v>875000</v>
      </c>
      <c r="N8" s="87">
        <f>SUBTOTAL(9,N9:N1272)</f>
        <v>10</v>
      </c>
      <c r="O8" s="86">
        <f>SUBTOTAL(9,O9:O1290)</f>
        <v>150000</v>
      </c>
      <c r="P8" s="86">
        <f>SUBTOTAL(9,P9:P1290)</f>
        <v>1987500</v>
      </c>
      <c r="Q8" s="86">
        <f>SUBTOTAL(9,Q9:Q1388)</f>
        <v>0</v>
      </c>
      <c r="R8" s="85"/>
    </row>
    <row r="9" spans="2:18" ht="15.95" hidden="1" customHeight="1">
      <c r="B9" s="3170">
        <v>1</v>
      </c>
      <c r="C9" s="114">
        <v>41634</v>
      </c>
      <c r="D9" s="3" t="s">
        <v>151</v>
      </c>
      <c r="E9" s="1144" t="s">
        <v>132</v>
      </c>
      <c r="F9" s="1144">
        <v>1</v>
      </c>
      <c r="G9" s="1144">
        <v>120</v>
      </c>
      <c r="H9" s="1144">
        <f>F9*G9</f>
        <v>120</v>
      </c>
      <c r="I9" s="1130">
        <f>H9*500</f>
        <v>60000</v>
      </c>
      <c r="J9" s="167"/>
      <c r="K9" s="1130"/>
      <c r="L9" s="117">
        <v>1</v>
      </c>
      <c r="M9" s="1133">
        <f t="shared" ref="M9:M42" si="0">L9*10000</f>
        <v>10000</v>
      </c>
      <c r="N9" s="117"/>
      <c r="O9" s="1133">
        <f t="shared" ref="O9:O42" si="1">N9*15000</f>
        <v>0</v>
      </c>
      <c r="P9" s="1149">
        <f t="shared" ref="P9:P42" si="2">M9+K9+I9+O9</f>
        <v>70000</v>
      </c>
      <c r="Q9" s="1133"/>
      <c r="R9" s="1134"/>
    </row>
    <row r="10" spans="2:18" ht="15.95" hidden="1" customHeight="1">
      <c r="B10" s="3154"/>
      <c r="C10" s="114">
        <v>41634</v>
      </c>
      <c r="D10" s="27" t="s">
        <v>65</v>
      </c>
      <c r="E10" s="46"/>
      <c r="F10" s="46"/>
      <c r="G10" s="46"/>
      <c r="H10" s="1144">
        <f>F10*G10</f>
        <v>0</v>
      </c>
      <c r="I10" s="1130">
        <f>H10*500</f>
        <v>0</v>
      </c>
      <c r="J10" s="167"/>
      <c r="K10" s="1130"/>
      <c r="L10" s="117">
        <v>1</v>
      </c>
      <c r="M10" s="1133">
        <f t="shared" si="0"/>
        <v>10000</v>
      </c>
      <c r="N10" s="117"/>
      <c r="O10" s="1133">
        <f t="shared" si="1"/>
        <v>0</v>
      </c>
      <c r="P10" s="1149">
        <f t="shared" si="2"/>
        <v>10000</v>
      </c>
      <c r="Q10" s="1133"/>
      <c r="R10" s="1134"/>
    </row>
    <row r="11" spans="2:18" ht="15.95" hidden="1" customHeight="1">
      <c r="B11" s="3153">
        <v>2</v>
      </c>
      <c r="C11" s="108">
        <v>41635</v>
      </c>
      <c r="D11" s="3" t="s">
        <v>151</v>
      </c>
      <c r="E11" s="1144" t="s">
        <v>132</v>
      </c>
      <c r="F11" s="1144">
        <v>1</v>
      </c>
      <c r="G11" s="1144">
        <v>120</v>
      </c>
      <c r="H11" s="1144">
        <f>F11*G11</f>
        <v>120</v>
      </c>
      <c r="I11" s="1130">
        <f>H11*500</f>
        <v>60000</v>
      </c>
      <c r="J11" s="1144"/>
      <c r="K11" s="1130"/>
      <c r="L11" s="201">
        <v>7</v>
      </c>
      <c r="M11" s="1130">
        <f t="shared" si="0"/>
        <v>70000</v>
      </c>
      <c r="N11" s="201"/>
      <c r="O11" s="1130">
        <f t="shared" si="1"/>
        <v>0</v>
      </c>
      <c r="P11" s="1140">
        <f t="shared" si="2"/>
        <v>130000</v>
      </c>
      <c r="Q11" s="1130"/>
      <c r="R11" s="1141"/>
    </row>
    <row r="12" spans="2:18" ht="15.95" hidden="1" customHeight="1">
      <c r="B12" s="3154"/>
      <c r="C12" s="108">
        <v>41635</v>
      </c>
      <c r="D12" s="27" t="s">
        <v>65</v>
      </c>
      <c r="E12" s="46"/>
      <c r="F12" s="46"/>
      <c r="G12" s="46"/>
      <c r="H12" s="1144">
        <f>F12*G12</f>
        <v>0</v>
      </c>
      <c r="I12" s="1130">
        <f>H12*500</f>
        <v>0</v>
      </c>
      <c r="J12" s="1144"/>
      <c r="K12" s="1130"/>
      <c r="L12" s="201"/>
      <c r="M12" s="1130">
        <f>L12*10000</f>
        <v>0</v>
      </c>
      <c r="N12" s="201">
        <v>4</v>
      </c>
      <c r="O12" s="1130">
        <f>N12*15000</f>
        <v>60000</v>
      </c>
      <c r="P12" s="1140">
        <f>M12+K12+I12+O12</f>
        <v>60000</v>
      </c>
      <c r="Q12" s="1130"/>
      <c r="R12" s="1141"/>
    </row>
    <row r="13" spans="2:18" ht="15.95" hidden="1" customHeight="1">
      <c r="B13" s="1137">
        <v>3</v>
      </c>
      <c r="C13" s="108">
        <v>41636</v>
      </c>
      <c r="D13" s="3" t="s">
        <v>151</v>
      </c>
      <c r="E13" s="1144" t="s">
        <v>132</v>
      </c>
      <c r="F13" s="1144">
        <v>1</v>
      </c>
      <c r="G13" s="1144">
        <v>120</v>
      </c>
      <c r="H13" s="1144">
        <f>F13*G13</f>
        <v>120</v>
      </c>
      <c r="I13" s="1130">
        <f>H13*500</f>
        <v>60000</v>
      </c>
      <c r="J13" s="1144"/>
      <c r="K13" s="1130"/>
      <c r="L13" s="201">
        <v>6</v>
      </c>
      <c r="M13" s="1130">
        <f t="shared" si="0"/>
        <v>60000</v>
      </c>
      <c r="N13" s="201"/>
      <c r="O13" s="1130">
        <f t="shared" si="1"/>
        <v>0</v>
      </c>
      <c r="P13" s="1140">
        <f t="shared" si="2"/>
        <v>120000</v>
      </c>
      <c r="Q13" s="1130"/>
      <c r="R13" s="1141"/>
    </row>
    <row r="14" spans="2:18" ht="15.95" hidden="1" customHeight="1">
      <c r="B14" s="140">
        <v>4</v>
      </c>
      <c r="C14" s="104">
        <v>41637</v>
      </c>
      <c r="D14" s="27" t="s">
        <v>130</v>
      </c>
      <c r="E14" s="46" t="s">
        <v>39</v>
      </c>
      <c r="F14" s="46">
        <v>1</v>
      </c>
      <c r="G14" s="46">
        <v>150</v>
      </c>
      <c r="H14" s="1144">
        <f t="shared" ref="H14:H51" si="3">F14*G14</f>
        <v>150</v>
      </c>
      <c r="I14" s="1130">
        <f t="shared" ref="I14:I51" si="4">H14*500</f>
        <v>75000</v>
      </c>
      <c r="J14" s="167"/>
      <c r="K14" s="1130"/>
      <c r="L14" s="201">
        <v>7</v>
      </c>
      <c r="M14" s="1130">
        <f t="shared" si="0"/>
        <v>70000</v>
      </c>
      <c r="N14" s="201"/>
      <c r="O14" s="1130">
        <f t="shared" si="1"/>
        <v>0</v>
      </c>
      <c r="P14" s="1140">
        <f t="shared" si="2"/>
        <v>145000</v>
      </c>
      <c r="Q14" s="1131">
        <v>35000</v>
      </c>
      <c r="R14" s="1141"/>
    </row>
    <row r="15" spans="2:18" ht="15.95" hidden="1" customHeight="1">
      <c r="B15" s="1139">
        <v>5</v>
      </c>
      <c r="C15" s="108">
        <v>41638</v>
      </c>
      <c r="D15" s="27" t="s">
        <v>128</v>
      </c>
      <c r="E15" s="46" t="s">
        <v>36</v>
      </c>
      <c r="F15" s="46">
        <v>1</v>
      </c>
      <c r="G15" s="46">
        <v>115</v>
      </c>
      <c r="H15" s="1144">
        <f t="shared" si="3"/>
        <v>115</v>
      </c>
      <c r="I15" s="1130">
        <f t="shared" si="4"/>
        <v>57500</v>
      </c>
      <c r="J15" s="167"/>
      <c r="K15" s="1130"/>
      <c r="L15" s="201"/>
      <c r="M15" s="1130">
        <f t="shared" si="0"/>
        <v>0</v>
      </c>
      <c r="N15" s="201"/>
      <c r="O15" s="1130">
        <f t="shared" si="1"/>
        <v>0</v>
      </c>
      <c r="P15" s="1140">
        <f t="shared" si="2"/>
        <v>57500</v>
      </c>
      <c r="Q15" s="1130"/>
      <c r="R15" s="1141"/>
    </row>
    <row r="16" spans="2:18" ht="15.95" hidden="1" customHeight="1">
      <c r="B16" s="1139">
        <v>6</v>
      </c>
      <c r="C16" s="108">
        <v>41639</v>
      </c>
      <c r="D16" s="3" t="s">
        <v>51</v>
      </c>
      <c r="E16" s="1144" t="s">
        <v>11</v>
      </c>
      <c r="F16" s="1144">
        <v>2</v>
      </c>
      <c r="G16" s="1144"/>
      <c r="H16" s="1144">
        <f t="shared" si="3"/>
        <v>0</v>
      </c>
      <c r="I16" s="1130">
        <f t="shared" si="4"/>
        <v>0</v>
      </c>
      <c r="J16" s="1144" t="s">
        <v>70</v>
      </c>
      <c r="K16" s="1130">
        <v>25000</v>
      </c>
      <c r="L16" s="201">
        <v>2</v>
      </c>
      <c r="M16" s="1130">
        <f t="shared" si="0"/>
        <v>20000</v>
      </c>
      <c r="N16" s="201">
        <v>2</v>
      </c>
      <c r="O16" s="1130">
        <f t="shared" si="1"/>
        <v>30000</v>
      </c>
      <c r="P16" s="1140">
        <f t="shared" si="2"/>
        <v>75000</v>
      </c>
      <c r="Q16" s="1130"/>
      <c r="R16" s="1141"/>
    </row>
    <row r="17" spans="2:19" s="1220" customFormat="1" ht="15.95" hidden="1" customHeight="1">
      <c r="B17" s="1139">
        <v>7</v>
      </c>
      <c r="C17" s="108">
        <v>41640</v>
      </c>
      <c r="D17" s="3" t="s">
        <v>51</v>
      </c>
      <c r="E17" s="1144" t="s">
        <v>11</v>
      </c>
      <c r="F17" s="1144">
        <v>2</v>
      </c>
      <c r="G17" s="1144"/>
      <c r="H17" s="1144">
        <f>F17*G17</f>
        <v>0</v>
      </c>
      <c r="I17" s="1130">
        <f>H17*500</f>
        <v>0</v>
      </c>
      <c r="J17" s="1144" t="s">
        <v>70</v>
      </c>
      <c r="K17" s="1130">
        <v>25000</v>
      </c>
      <c r="L17" s="130">
        <v>2</v>
      </c>
      <c r="M17" s="973">
        <f t="shared" si="0"/>
        <v>20000</v>
      </c>
      <c r="N17" s="130">
        <v>2</v>
      </c>
      <c r="O17" s="973">
        <f t="shared" si="1"/>
        <v>30000</v>
      </c>
      <c r="P17" s="1140">
        <f t="shared" si="2"/>
        <v>75000</v>
      </c>
      <c r="Q17" s="1130"/>
      <c r="R17" s="1164"/>
      <c r="S17" s="1219"/>
    </row>
    <row r="18" spans="2:19" ht="15.95" hidden="1" customHeight="1">
      <c r="B18" s="1139">
        <v>8</v>
      </c>
      <c r="C18" s="108">
        <v>41641</v>
      </c>
      <c r="D18" s="27" t="s">
        <v>52</v>
      </c>
      <c r="E18" s="46"/>
      <c r="F18" s="46"/>
      <c r="G18" s="46"/>
      <c r="H18" s="1144">
        <f t="shared" si="3"/>
        <v>0</v>
      </c>
      <c r="I18" s="1130">
        <f t="shared" si="4"/>
        <v>0</v>
      </c>
      <c r="J18" s="167"/>
      <c r="K18" s="1130"/>
      <c r="L18" s="201"/>
      <c r="M18" s="1130">
        <f t="shared" si="0"/>
        <v>0</v>
      </c>
      <c r="N18" s="201"/>
      <c r="O18" s="1130">
        <f t="shared" si="1"/>
        <v>0</v>
      </c>
      <c r="P18" s="1140">
        <f t="shared" si="2"/>
        <v>0</v>
      </c>
      <c r="Q18" s="1131"/>
      <c r="R18" s="1141"/>
    </row>
    <row r="19" spans="2:19" ht="15.95" hidden="1" customHeight="1">
      <c r="B19" s="1139">
        <v>9</v>
      </c>
      <c r="C19" s="108">
        <v>41642</v>
      </c>
      <c r="D19" s="27" t="s">
        <v>52</v>
      </c>
      <c r="E19" s="46"/>
      <c r="F19" s="46"/>
      <c r="G19" s="46"/>
      <c r="H19" s="1144">
        <f t="shared" si="3"/>
        <v>0</v>
      </c>
      <c r="I19" s="1130">
        <f t="shared" si="4"/>
        <v>0</v>
      </c>
      <c r="J19" s="167"/>
      <c r="K19" s="1130"/>
      <c r="L19" s="201"/>
      <c r="M19" s="1130">
        <f t="shared" si="0"/>
        <v>0</v>
      </c>
      <c r="N19" s="201"/>
      <c r="O19" s="1130">
        <f t="shared" si="1"/>
        <v>0</v>
      </c>
      <c r="P19" s="1140">
        <f t="shared" si="2"/>
        <v>0</v>
      </c>
      <c r="Q19" s="1131"/>
      <c r="R19" s="1141"/>
    </row>
    <row r="20" spans="2:19" ht="15.95" hidden="1" customHeight="1">
      <c r="B20" s="1139">
        <v>10</v>
      </c>
      <c r="C20" s="108">
        <v>41643</v>
      </c>
      <c r="D20" s="3" t="s">
        <v>146</v>
      </c>
      <c r="E20" s="46" t="s">
        <v>139</v>
      </c>
      <c r="F20" s="46">
        <v>1</v>
      </c>
      <c r="G20" s="46"/>
      <c r="H20" s="1144">
        <f t="shared" si="3"/>
        <v>0</v>
      </c>
      <c r="I20" s="1130">
        <f t="shared" si="4"/>
        <v>0</v>
      </c>
      <c r="J20" s="1144" t="s">
        <v>70</v>
      </c>
      <c r="K20" s="1130">
        <v>25000</v>
      </c>
      <c r="L20" s="201"/>
      <c r="M20" s="1130">
        <f t="shared" si="0"/>
        <v>0</v>
      </c>
      <c r="N20" s="201"/>
      <c r="O20" s="1130">
        <f t="shared" si="1"/>
        <v>0</v>
      </c>
      <c r="P20" s="1140">
        <f t="shared" si="2"/>
        <v>25000</v>
      </c>
      <c r="Q20" s="1131"/>
      <c r="R20" s="1141"/>
    </row>
    <row r="21" spans="2:19" ht="15.95" hidden="1" customHeight="1">
      <c r="B21" s="140">
        <v>11</v>
      </c>
      <c r="C21" s="104">
        <v>41644</v>
      </c>
      <c r="D21" s="27" t="s">
        <v>52</v>
      </c>
      <c r="E21" s="46"/>
      <c r="F21" s="46"/>
      <c r="G21" s="46"/>
      <c r="H21" s="1144">
        <f t="shared" si="3"/>
        <v>0</v>
      </c>
      <c r="I21" s="1130">
        <f t="shared" si="4"/>
        <v>0</v>
      </c>
      <c r="J21" s="167"/>
      <c r="K21" s="1130"/>
      <c r="L21" s="130"/>
      <c r="M21" s="973">
        <f t="shared" si="0"/>
        <v>0</v>
      </c>
      <c r="N21" s="130"/>
      <c r="O21" s="973">
        <f t="shared" si="1"/>
        <v>0</v>
      </c>
      <c r="P21" s="1140">
        <f t="shared" si="2"/>
        <v>0</v>
      </c>
      <c r="Q21" s="1130"/>
      <c r="R21" s="1141"/>
    </row>
    <row r="22" spans="2:19" ht="15.95" hidden="1" customHeight="1">
      <c r="B22" s="3153">
        <v>12</v>
      </c>
      <c r="C22" s="108">
        <v>41645</v>
      </c>
      <c r="D22" s="3" t="s">
        <v>43</v>
      </c>
      <c r="E22" s="1144" t="s">
        <v>9</v>
      </c>
      <c r="F22" s="1144">
        <v>1</v>
      </c>
      <c r="G22" s="1144">
        <v>120</v>
      </c>
      <c r="H22" s="1144">
        <f t="shared" si="3"/>
        <v>120</v>
      </c>
      <c r="I22" s="1130">
        <f t="shared" si="4"/>
        <v>60000</v>
      </c>
      <c r="J22" s="167"/>
      <c r="K22" s="1130"/>
      <c r="L22" s="201"/>
      <c r="M22" s="1130">
        <f t="shared" si="0"/>
        <v>0</v>
      </c>
      <c r="N22" s="201"/>
      <c r="O22" s="1130">
        <f t="shared" si="1"/>
        <v>0</v>
      </c>
      <c r="P22" s="1140">
        <f t="shared" si="2"/>
        <v>60000</v>
      </c>
      <c r="Q22" s="3168">
        <v>35000</v>
      </c>
      <c r="R22" s="3169" t="s">
        <v>251</v>
      </c>
    </row>
    <row r="23" spans="2:19" ht="15.95" hidden="1" customHeight="1">
      <c r="B23" s="3154"/>
      <c r="C23" s="108">
        <v>41645</v>
      </c>
      <c r="D23" s="27" t="s">
        <v>130</v>
      </c>
      <c r="E23" s="46" t="s">
        <v>39</v>
      </c>
      <c r="F23" s="46">
        <v>1</v>
      </c>
      <c r="G23" s="46">
        <v>150</v>
      </c>
      <c r="H23" s="1144">
        <f>F23*G23</f>
        <v>150</v>
      </c>
      <c r="I23" s="1130">
        <f>H23*500</f>
        <v>75000</v>
      </c>
      <c r="J23" s="167"/>
      <c r="K23" s="1130"/>
      <c r="L23" s="201">
        <v>6</v>
      </c>
      <c r="M23" s="1130">
        <f>L23*10000</f>
        <v>60000</v>
      </c>
      <c r="N23" s="201"/>
      <c r="O23" s="1130">
        <f>N23*15000</f>
        <v>0</v>
      </c>
      <c r="P23" s="1140">
        <f>M23+K23+I23+O23</f>
        <v>135000</v>
      </c>
      <c r="Q23" s="3165"/>
      <c r="R23" s="3167"/>
    </row>
    <row r="24" spans="2:19" ht="15.95" hidden="1" customHeight="1">
      <c r="B24" s="1139">
        <v>13</v>
      </c>
      <c r="C24" s="108">
        <v>41646</v>
      </c>
      <c r="D24" s="27" t="s">
        <v>93</v>
      </c>
      <c r="E24" s="46"/>
      <c r="F24" s="46"/>
      <c r="G24" s="46"/>
      <c r="H24" s="1144">
        <f t="shared" si="3"/>
        <v>0</v>
      </c>
      <c r="I24" s="1130">
        <f t="shared" si="4"/>
        <v>0</v>
      </c>
      <c r="J24" s="167"/>
      <c r="K24" s="1130"/>
      <c r="L24" s="201"/>
      <c r="M24" s="1130">
        <f t="shared" si="0"/>
        <v>0</v>
      </c>
      <c r="N24" s="201"/>
      <c r="O24" s="1130">
        <f t="shared" si="1"/>
        <v>0</v>
      </c>
      <c r="P24" s="1140">
        <f t="shared" si="2"/>
        <v>0</v>
      </c>
      <c r="Q24" s="1131"/>
      <c r="R24" s="131"/>
    </row>
    <row r="25" spans="2:19" s="1220" customFormat="1" ht="15.95" hidden="1" customHeight="1">
      <c r="B25" s="1139">
        <v>14</v>
      </c>
      <c r="C25" s="108">
        <v>41647</v>
      </c>
      <c r="D25" s="27" t="s">
        <v>93</v>
      </c>
      <c r="E25" s="46"/>
      <c r="F25" s="46"/>
      <c r="G25" s="46"/>
      <c r="H25" s="1144">
        <f t="shared" si="3"/>
        <v>0</v>
      </c>
      <c r="I25" s="1130">
        <f t="shared" si="4"/>
        <v>0</v>
      </c>
      <c r="J25" s="167"/>
      <c r="K25" s="1130"/>
      <c r="L25" s="130"/>
      <c r="M25" s="973">
        <f t="shared" si="0"/>
        <v>0</v>
      </c>
      <c r="N25" s="130"/>
      <c r="O25" s="973">
        <f t="shared" si="1"/>
        <v>0</v>
      </c>
      <c r="P25" s="38">
        <f t="shared" si="2"/>
        <v>0</v>
      </c>
      <c r="Q25" s="1136"/>
      <c r="R25" s="1164"/>
    </row>
    <row r="26" spans="2:19" ht="15.95" hidden="1" customHeight="1">
      <c r="B26" s="1139">
        <v>15</v>
      </c>
      <c r="C26" s="108">
        <v>41648</v>
      </c>
      <c r="D26" s="27" t="s">
        <v>93</v>
      </c>
      <c r="E26" s="1144"/>
      <c r="F26" s="1144"/>
      <c r="G26" s="1144"/>
      <c r="H26" s="1144">
        <f t="shared" si="3"/>
        <v>0</v>
      </c>
      <c r="I26" s="1130">
        <f t="shared" si="4"/>
        <v>0</v>
      </c>
      <c r="J26" s="167"/>
      <c r="K26" s="1130"/>
      <c r="L26" s="130"/>
      <c r="M26" s="973">
        <f t="shared" si="0"/>
        <v>0</v>
      </c>
      <c r="N26" s="130"/>
      <c r="O26" s="973">
        <f t="shared" si="1"/>
        <v>0</v>
      </c>
      <c r="P26" s="1140">
        <f t="shared" si="2"/>
        <v>0</v>
      </c>
      <c r="Q26" s="1131"/>
      <c r="R26" s="94"/>
    </row>
    <row r="27" spans="2:19" ht="15.95" hidden="1" customHeight="1">
      <c r="B27" s="1139">
        <v>16</v>
      </c>
      <c r="C27" s="108">
        <v>41649</v>
      </c>
      <c r="D27" s="27" t="s">
        <v>93</v>
      </c>
      <c r="E27" s="46"/>
      <c r="F27" s="46"/>
      <c r="G27" s="46"/>
      <c r="H27" s="1144">
        <f t="shared" si="3"/>
        <v>0</v>
      </c>
      <c r="I27" s="1130">
        <f t="shared" si="4"/>
        <v>0</v>
      </c>
      <c r="J27" s="167"/>
      <c r="K27" s="1130"/>
      <c r="L27" s="130"/>
      <c r="M27" s="973">
        <f t="shared" si="0"/>
        <v>0</v>
      </c>
      <c r="N27" s="130"/>
      <c r="O27" s="973">
        <f t="shared" si="1"/>
        <v>0</v>
      </c>
      <c r="P27" s="1140">
        <f t="shared" si="2"/>
        <v>0</v>
      </c>
      <c r="Q27" s="1131"/>
      <c r="R27" s="1141"/>
    </row>
    <row r="28" spans="2:19" ht="15.95" hidden="1" customHeight="1">
      <c r="B28" s="1139">
        <v>17</v>
      </c>
      <c r="C28" s="108">
        <v>41650</v>
      </c>
      <c r="D28" s="27" t="s">
        <v>93</v>
      </c>
      <c r="E28" s="46"/>
      <c r="F28" s="46"/>
      <c r="G28" s="46"/>
      <c r="H28" s="46">
        <f t="shared" si="3"/>
        <v>0</v>
      </c>
      <c r="I28" s="1130">
        <f t="shared" si="4"/>
        <v>0</v>
      </c>
      <c r="J28" s="1144"/>
      <c r="K28" s="1130"/>
      <c r="L28" s="130"/>
      <c r="M28" s="973">
        <f t="shared" si="0"/>
        <v>0</v>
      </c>
      <c r="N28" s="130"/>
      <c r="O28" s="973">
        <f t="shared" si="1"/>
        <v>0</v>
      </c>
      <c r="P28" s="1140">
        <f t="shared" si="2"/>
        <v>0</v>
      </c>
      <c r="Q28" s="973"/>
      <c r="R28" s="1141"/>
    </row>
    <row r="29" spans="2:19" ht="15.95" hidden="1" customHeight="1">
      <c r="B29" s="140">
        <v>18</v>
      </c>
      <c r="C29" s="104">
        <v>41651</v>
      </c>
      <c r="D29" s="27" t="s">
        <v>93</v>
      </c>
      <c r="E29" s="1144"/>
      <c r="F29" s="1144"/>
      <c r="G29" s="1144"/>
      <c r="H29" s="1144">
        <f t="shared" si="3"/>
        <v>0</v>
      </c>
      <c r="I29" s="1130">
        <f t="shared" si="4"/>
        <v>0</v>
      </c>
      <c r="J29" s="1144"/>
      <c r="K29" s="1130"/>
      <c r="L29" s="130"/>
      <c r="M29" s="973">
        <f t="shared" si="0"/>
        <v>0</v>
      </c>
      <c r="N29" s="130"/>
      <c r="O29" s="973">
        <f t="shared" si="1"/>
        <v>0</v>
      </c>
      <c r="P29" s="1140">
        <f t="shared" si="2"/>
        <v>0</v>
      </c>
      <c r="Q29" s="1131"/>
      <c r="R29" s="94"/>
    </row>
    <row r="30" spans="2:19" ht="15.95" hidden="1" customHeight="1">
      <c r="B30" s="3153">
        <v>19</v>
      </c>
      <c r="C30" s="108">
        <v>41652</v>
      </c>
      <c r="D30" s="3" t="s">
        <v>43</v>
      </c>
      <c r="E30" s="1144" t="s">
        <v>9</v>
      </c>
      <c r="F30" s="1144">
        <v>1</v>
      </c>
      <c r="G30" s="1144">
        <v>120</v>
      </c>
      <c r="H30" s="1144">
        <f t="shared" si="3"/>
        <v>120</v>
      </c>
      <c r="I30" s="1130">
        <f t="shared" si="4"/>
        <v>60000</v>
      </c>
      <c r="J30" s="1144"/>
      <c r="K30" s="1130"/>
      <c r="L30" s="130">
        <v>2</v>
      </c>
      <c r="M30" s="973">
        <f t="shared" si="0"/>
        <v>20000</v>
      </c>
      <c r="N30" s="130"/>
      <c r="O30" s="1130">
        <f t="shared" si="1"/>
        <v>0</v>
      </c>
      <c r="P30" s="1140">
        <f t="shared" si="2"/>
        <v>80000</v>
      </c>
      <c r="Q30" s="1130"/>
      <c r="R30" s="1141"/>
    </row>
    <row r="31" spans="2:19" ht="15.95" hidden="1" customHeight="1">
      <c r="B31" s="3154"/>
      <c r="C31" s="108">
        <v>41652</v>
      </c>
      <c r="D31" s="3" t="s">
        <v>65</v>
      </c>
      <c r="E31" s="1144"/>
      <c r="F31" s="1144"/>
      <c r="G31" s="1144"/>
      <c r="H31" s="1144">
        <f>F31*G31</f>
        <v>0</v>
      </c>
      <c r="I31" s="1130">
        <f>H31*500</f>
        <v>0</v>
      </c>
      <c r="J31" s="1144"/>
      <c r="K31" s="1130"/>
      <c r="L31" s="130">
        <v>3</v>
      </c>
      <c r="M31" s="973">
        <f>L31*10000</f>
        <v>30000</v>
      </c>
      <c r="N31" s="130">
        <v>1</v>
      </c>
      <c r="O31" s="1130">
        <f>N31*15000</f>
        <v>15000</v>
      </c>
      <c r="P31" s="1140">
        <f>M31+K31+I31+O31</f>
        <v>45000</v>
      </c>
      <c r="Q31" s="1130"/>
      <c r="R31" s="1141"/>
    </row>
    <row r="32" spans="2:19" ht="15.95" hidden="1" customHeight="1">
      <c r="B32" s="1139">
        <v>20</v>
      </c>
      <c r="C32" s="108">
        <v>41653</v>
      </c>
      <c r="D32" s="27" t="s">
        <v>52</v>
      </c>
      <c r="E32" s="1144"/>
      <c r="F32" s="1144"/>
      <c r="G32" s="1144"/>
      <c r="H32" s="1144">
        <f t="shared" si="3"/>
        <v>0</v>
      </c>
      <c r="I32" s="1130">
        <f t="shared" si="4"/>
        <v>0</v>
      </c>
      <c r="J32" s="1144"/>
      <c r="K32" s="1130"/>
      <c r="L32" s="130"/>
      <c r="M32" s="973">
        <f t="shared" si="0"/>
        <v>0</v>
      </c>
      <c r="N32" s="130"/>
      <c r="O32" s="973">
        <f t="shared" si="1"/>
        <v>0</v>
      </c>
      <c r="P32" s="1140">
        <f t="shared" si="2"/>
        <v>0</v>
      </c>
      <c r="Q32" s="973"/>
      <c r="R32" s="94"/>
    </row>
    <row r="33" spans="2:18" ht="15.95" hidden="1" customHeight="1">
      <c r="B33" s="3153">
        <v>21</v>
      </c>
      <c r="C33" s="108">
        <v>41654</v>
      </c>
      <c r="D33" s="3" t="s">
        <v>133</v>
      </c>
      <c r="E33" s="1144"/>
      <c r="F33" s="1144"/>
      <c r="G33" s="1144"/>
      <c r="H33" s="1144">
        <f t="shared" si="3"/>
        <v>0</v>
      </c>
      <c r="I33" s="1130">
        <f t="shared" si="4"/>
        <v>0</v>
      </c>
      <c r="J33" s="1144"/>
      <c r="K33" s="1130"/>
      <c r="L33" s="130">
        <v>3</v>
      </c>
      <c r="M33" s="973">
        <f t="shared" si="0"/>
        <v>30000</v>
      </c>
      <c r="N33" s="130"/>
      <c r="O33" s="973">
        <f t="shared" si="1"/>
        <v>0</v>
      </c>
      <c r="P33" s="1140">
        <f t="shared" si="2"/>
        <v>30000</v>
      </c>
      <c r="Q33" s="973"/>
      <c r="R33" s="1141"/>
    </row>
    <row r="34" spans="2:18" ht="15.95" hidden="1" customHeight="1">
      <c r="B34" s="3154"/>
      <c r="C34" s="108">
        <v>41654</v>
      </c>
      <c r="D34" s="27" t="s">
        <v>129</v>
      </c>
      <c r="E34" s="46" t="s">
        <v>39</v>
      </c>
      <c r="F34" s="46">
        <v>1</v>
      </c>
      <c r="G34" s="46">
        <v>150</v>
      </c>
      <c r="H34" s="1144">
        <f>F34*G34</f>
        <v>150</v>
      </c>
      <c r="I34" s="1130">
        <f>H34*500</f>
        <v>75000</v>
      </c>
      <c r="J34" s="1144"/>
      <c r="K34" s="1130"/>
      <c r="L34" s="130">
        <v>4</v>
      </c>
      <c r="M34" s="973">
        <f>L34*10000</f>
        <v>40000</v>
      </c>
      <c r="N34" s="130">
        <v>3</v>
      </c>
      <c r="O34" s="973">
        <f>N34*15000</f>
        <v>45000</v>
      </c>
      <c r="P34" s="1140">
        <f>M34+K34+I34+O34</f>
        <v>160000</v>
      </c>
      <c r="Q34" s="973"/>
      <c r="R34" s="1141"/>
    </row>
    <row r="35" spans="2:18" ht="15.95" hidden="1" customHeight="1">
      <c r="B35" s="1139">
        <v>22</v>
      </c>
      <c r="C35" s="108">
        <v>41655</v>
      </c>
      <c r="D35" s="3" t="s">
        <v>152</v>
      </c>
      <c r="E35" s="1144"/>
      <c r="F35" s="1144"/>
      <c r="G35" s="1144"/>
      <c r="H35" s="1144">
        <f t="shared" si="3"/>
        <v>0</v>
      </c>
      <c r="I35" s="1130">
        <f t="shared" si="4"/>
        <v>0</v>
      </c>
      <c r="J35" s="1144" t="s">
        <v>127</v>
      </c>
      <c r="K35" s="1130">
        <v>25000</v>
      </c>
      <c r="L35" s="130"/>
      <c r="M35" s="973">
        <f t="shared" si="0"/>
        <v>0</v>
      </c>
      <c r="N35" s="130"/>
      <c r="O35" s="973">
        <f t="shared" si="1"/>
        <v>0</v>
      </c>
      <c r="P35" s="1140">
        <f t="shared" si="2"/>
        <v>25000</v>
      </c>
      <c r="Q35" s="1136"/>
      <c r="R35" s="1141"/>
    </row>
    <row r="36" spans="2:18" ht="15.95" hidden="1" customHeight="1">
      <c r="B36" s="3153">
        <v>23</v>
      </c>
      <c r="C36" s="108">
        <v>41656</v>
      </c>
      <c r="D36" s="3" t="s">
        <v>43</v>
      </c>
      <c r="E36" s="1144" t="s">
        <v>9</v>
      </c>
      <c r="F36" s="1144">
        <v>1</v>
      </c>
      <c r="G36" s="1144">
        <v>120</v>
      </c>
      <c r="H36" s="1144">
        <f t="shared" si="3"/>
        <v>120</v>
      </c>
      <c r="I36" s="1130">
        <f t="shared" si="4"/>
        <v>60000</v>
      </c>
      <c r="J36" s="1144"/>
      <c r="K36" s="1130"/>
      <c r="L36" s="201">
        <v>1</v>
      </c>
      <c r="M36" s="1130">
        <f t="shared" si="0"/>
        <v>10000</v>
      </c>
      <c r="N36" s="201"/>
      <c r="O36" s="1130">
        <f t="shared" si="1"/>
        <v>0</v>
      </c>
      <c r="P36" s="1140">
        <f t="shared" si="2"/>
        <v>70000</v>
      </c>
      <c r="Q36" s="3168">
        <v>35000</v>
      </c>
      <c r="R36" s="3169" t="s">
        <v>251</v>
      </c>
    </row>
    <row r="37" spans="2:18" ht="15.95" hidden="1" customHeight="1">
      <c r="B37" s="3154"/>
      <c r="C37" s="108">
        <v>41656</v>
      </c>
      <c r="D37" s="27" t="s">
        <v>129</v>
      </c>
      <c r="E37" s="46" t="s">
        <v>39</v>
      </c>
      <c r="F37" s="46">
        <v>1</v>
      </c>
      <c r="G37" s="46">
        <v>150</v>
      </c>
      <c r="H37" s="1144">
        <f>F37*G37</f>
        <v>150</v>
      </c>
      <c r="I37" s="1130">
        <f>H37*500</f>
        <v>75000</v>
      </c>
      <c r="J37" s="1144"/>
      <c r="K37" s="1130"/>
      <c r="L37" s="201">
        <v>4</v>
      </c>
      <c r="M37" s="1130">
        <f>L37*10000</f>
        <v>40000</v>
      </c>
      <c r="N37" s="201">
        <v>3</v>
      </c>
      <c r="O37" s="1130">
        <f>N37*15000</f>
        <v>45000</v>
      </c>
      <c r="P37" s="1140">
        <f>M37+K37+I37+O37</f>
        <v>160000</v>
      </c>
      <c r="Q37" s="3165"/>
      <c r="R37" s="3167"/>
    </row>
    <row r="38" spans="2:18" ht="15.95" hidden="1" customHeight="1">
      <c r="B38" s="3153">
        <v>24</v>
      </c>
      <c r="C38" s="108">
        <v>41657</v>
      </c>
      <c r="D38" s="3" t="s">
        <v>43</v>
      </c>
      <c r="E38" s="1144" t="s">
        <v>9</v>
      </c>
      <c r="F38" s="1144">
        <v>1</v>
      </c>
      <c r="G38" s="1144">
        <v>120</v>
      </c>
      <c r="H38" s="1144">
        <f t="shared" si="3"/>
        <v>120</v>
      </c>
      <c r="I38" s="1130">
        <f t="shared" si="4"/>
        <v>60000</v>
      </c>
      <c r="J38" s="1144"/>
      <c r="K38" s="1130"/>
      <c r="L38" s="201">
        <v>5</v>
      </c>
      <c r="M38" s="1130">
        <f t="shared" si="0"/>
        <v>50000</v>
      </c>
      <c r="N38" s="201"/>
      <c r="O38" s="1130">
        <f t="shared" si="1"/>
        <v>0</v>
      </c>
      <c r="P38" s="1140">
        <f t="shared" si="2"/>
        <v>110000</v>
      </c>
      <c r="Q38" s="3168">
        <v>35000</v>
      </c>
      <c r="R38" s="3169" t="s">
        <v>251</v>
      </c>
    </row>
    <row r="39" spans="2:18" ht="15.95" hidden="1" customHeight="1">
      <c r="B39" s="3154"/>
      <c r="C39" s="108">
        <v>41657</v>
      </c>
      <c r="D39" s="27" t="s">
        <v>129</v>
      </c>
      <c r="E39" s="46" t="s">
        <v>39</v>
      </c>
      <c r="F39" s="46">
        <v>1</v>
      </c>
      <c r="G39" s="46">
        <v>150</v>
      </c>
      <c r="H39" s="1144">
        <f>F39*G39</f>
        <v>150</v>
      </c>
      <c r="I39" s="1130">
        <f>H39*500</f>
        <v>75000</v>
      </c>
      <c r="J39" s="1144"/>
      <c r="K39" s="1130"/>
      <c r="L39" s="201">
        <v>2</v>
      </c>
      <c r="M39" s="1130">
        <f>L39*10000</f>
        <v>20000</v>
      </c>
      <c r="N39" s="201">
        <v>5</v>
      </c>
      <c r="O39" s="1130">
        <f>N39*15000</f>
        <v>75000</v>
      </c>
      <c r="P39" s="1140">
        <f>M39+K39+I39+O39</f>
        <v>170000</v>
      </c>
      <c r="Q39" s="3165"/>
      <c r="R39" s="3167"/>
    </row>
    <row r="40" spans="2:18" ht="15.95" hidden="1" customHeight="1">
      <c r="B40" s="3158">
        <v>25</v>
      </c>
      <c r="C40" s="104">
        <v>41658</v>
      </c>
      <c r="D40" s="3" t="s">
        <v>133</v>
      </c>
      <c r="E40" s="1144"/>
      <c r="F40" s="1144"/>
      <c r="G40" s="1144"/>
      <c r="H40" s="1144">
        <f t="shared" si="3"/>
        <v>0</v>
      </c>
      <c r="I40" s="1130">
        <f t="shared" si="4"/>
        <v>0</v>
      </c>
      <c r="J40" s="1144"/>
      <c r="K40" s="1130"/>
      <c r="L40" s="201">
        <v>4</v>
      </c>
      <c r="M40" s="1130">
        <f t="shared" si="0"/>
        <v>40000</v>
      </c>
      <c r="N40" s="201"/>
      <c r="O40" s="1130">
        <f t="shared" si="1"/>
        <v>0</v>
      </c>
      <c r="P40" s="1140">
        <f t="shared" si="2"/>
        <v>40000</v>
      </c>
      <c r="Q40" s="1131"/>
      <c r="R40" s="1141"/>
    </row>
    <row r="41" spans="2:18" ht="15.95" hidden="1" customHeight="1">
      <c r="B41" s="3160"/>
      <c r="C41" s="104">
        <v>41658</v>
      </c>
      <c r="D41" s="27" t="s">
        <v>129</v>
      </c>
      <c r="E41" s="46" t="s">
        <v>39</v>
      </c>
      <c r="F41" s="46">
        <v>1</v>
      </c>
      <c r="G41" s="46">
        <v>150</v>
      </c>
      <c r="H41" s="1144">
        <f>F41*G41</f>
        <v>150</v>
      </c>
      <c r="I41" s="1130">
        <f>H41*500</f>
        <v>75000</v>
      </c>
      <c r="J41" s="1144"/>
      <c r="K41" s="1130"/>
      <c r="L41" s="201">
        <v>5</v>
      </c>
      <c r="M41" s="1130">
        <f>L41*10000</f>
        <v>50000</v>
      </c>
      <c r="N41" s="201">
        <v>1</v>
      </c>
      <c r="O41" s="1130">
        <f>N41*15000</f>
        <v>15000</v>
      </c>
      <c r="P41" s="1140">
        <f>M41+K41+I41+O41</f>
        <v>140000</v>
      </c>
      <c r="Q41" s="1131"/>
      <c r="R41" s="1141"/>
    </row>
    <row r="42" spans="2:18" ht="15.95" hidden="1" customHeight="1">
      <c r="B42" s="3153">
        <v>26</v>
      </c>
      <c r="C42" s="108">
        <v>41659</v>
      </c>
      <c r="D42" s="3" t="s">
        <v>133</v>
      </c>
      <c r="E42" s="1144"/>
      <c r="F42" s="1144"/>
      <c r="G42" s="1144"/>
      <c r="H42" s="1144">
        <f t="shared" si="3"/>
        <v>0</v>
      </c>
      <c r="I42" s="1130">
        <f t="shared" si="4"/>
        <v>0</v>
      </c>
      <c r="J42" s="1144"/>
      <c r="K42" s="1130"/>
      <c r="L42" s="201">
        <v>4</v>
      </c>
      <c r="M42" s="1130">
        <f t="shared" si="0"/>
        <v>40000</v>
      </c>
      <c r="N42" s="201"/>
      <c r="O42" s="1130">
        <f t="shared" si="1"/>
        <v>0</v>
      </c>
      <c r="P42" s="1140">
        <f t="shared" si="2"/>
        <v>40000</v>
      </c>
      <c r="Q42" s="1130"/>
      <c r="R42" s="1141"/>
    </row>
    <row r="43" spans="2:18" ht="15.95" hidden="1" customHeight="1">
      <c r="B43" s="3154"/>
      <c r="C43" s="108">
        <v>41659</v>
      </c>
      <c r="D43" s="27" t="s">
        <v>137</v>
      </c>
      <c r="E43" s="46" t="s">
        <v>39</v>
      </c>
      <c r="F43" s="46">
        <v>1</v>
      </c>
      <c r="G43" s="46">
        <v>150</v>
      </c>
      <c r="H43" s="1144">
        <f>F43*G43</f>
        <v>150</v>
      </c>
      <c r="I43" s="1130">
        <f>H43*500</f>
        <v>75000</v>
      </c>
      <c r="J43" s="1144"/>
      <c r="K43" s="1130"/>
      <c r="L43" s="201">
        <v>3</v>
      </c>
      <c r="M43" s="1130">
        <f t="shared" ref="M43:M52" si="5">L43*10000</f>
        <v>30000</v>
      </c>
      <c r="N43" s="201">
        <v>3</v>
      </c>
      <c r="O43" s="1130">
        <f t="shared" ref="O43:O52" si="6">N43*15000</f>
        <v>45000</v>
      </c>
      <c r="P43" s="1140">
        <f t="shared" ref="P43:P52" si="7">M43+K43+I43+O43</f>
        <v>150000</v>
      </c>
      <c r="Q43" s="1130"/>
      <c r="R43" s="1141"/>
    </row>
    <row r="44" spans="2:18" ht="15.95" hidden="1" customHeight="1">
      <c r="B44" s="3153">
        <v>27</v>
      </c>
      <c r="C44" s="108">
        <v>41660</v>
      </c>
      <c r="D44" s="3" t="s">
        <v>150</v>
      </c>
      <c r="E44" s="1144" t="s">
        <v>9</v>
      </c>
      <c r="F44" s="1144">
        <v>1</v>
      </c>
      <c r="G44" s="1144">
        <v>120</v>
      </c>
      <c r="H44" s="1144">
        <f t="shared" si="3"/>
        <v>120</v>
      </c>
      <c r="I44" s="1130">
        <f t="shared" si="4"/>
        <v>60000</v>
      </c>
      <c r="J44" s="1144"/>
      <c r="K44" s="1130"/>
      <c r="L44" s="109"/>
      <c r="M44" s="1131">
        <f t="shared" si="5"/>
        <v>0</v>
      </c>
      <c r="N44" s="109"/>
      <c r="O44" s="1131">
        <f t="shared" si="6"/>
        <v>0</v>
      </c>
      <c r="P44" s="1148">
        <f t="shared" si="7"/>
        <v>60000</v>
      </c>
      <c r="Q44" s="3168">
        <v>35000</v>
      </c>
      <c r="R44" s="3169" t="s">
        <v>251</v>
      </c>
    </row>
    <row r="45" spans="2:18" ht="15.95" hidden="1" customHeight="1">
      <c r="B45" s="3154"/>
      <c r="C45" s="108">
        <v>41660</v>
      </c>
      <c r="D45" s="27" t="s">
        <v>130</v>
      </c>
      <c r="E45" s="46" t="s">
        <v>39</v>
      </c>
      <c r="F45" s="46">
        <v>1</v>
      </c>
      <c r="G45" s="46">
        <v>150</v>
      </c>
      <c r="H45" s="1144">
        <f>F45*G45</f>
        <v>150</v>
      </c>
      <c r="I45" s="1130">
        <f>H45*500</f>
        <v>75000</v>
      </c>
      <c r="J45" s="1144"/>
      <c r="K45" s="1130"/>
      <c r="L45" s="109">
        <v>6.5</v>
      </c>
      <c r="M45" s="1131">
        <f t="shared" si="5"/>
        <v>65000</v>
      </c>
      <c r="N45" s="109"/>
      <c r="O45" s="1131">
        <f t="shared" si="6"/>
        <v>0</v>
      </c>
      <c r="P45" s="1148">
        <f t="shared" si="7"/>
        <v>140000</v>
      </c>
      <c r="Q45" s="3165"/>
      <c r="R45" s="3167"/>
    </row>
    <row r="46" spans="2:18" ht="15.95" hidden="1" customHeight="1">
      <c r="B46" s="1139">
        <v>28</v>
      </c>
      <c r="C46" s="108">
        <v>41661</v>
      </c>
      <c r="D46" s="27" t="s">
        <v>123</v>
      </c>
      <c r="E46" s="46"/>
      <c r="F46" s="46"/>
      <c r="G46" s="46"/>
      <c r="H46" s="46">
        <f t="shared" si="3"/>
        <v>0</v>
      </c>
      <c r="I46" s="973">
        <f t="shared" si="4"/>
        <v>0</v>
      </c>
      <c r="J46" s="46"/>
      <c r="K46" s="973"/>
      <c r="L46" s="158"/>
      <c r="M46" s="1136">
        <f t="shared" si="5"/>
        <v>0</v>
      </c>
      <c r="N46" s="158"/>
      <c r="O46" s="1136">
        <f t="shared" si="6"/>
        <v>0</v>
      </c>
      <c r="P46" s="1147">
        <f t="shared" si="7"/>
        <v>0</v>
      </c>
      <c r="Q46" s="1136"/>
      <c r="R46" s="1128"/>
    </row>
    <row r="47" spans="2:18" ht="15.95" hidden="1" customHeight="1">
      <c r="B47" s="3153">
        <v>29</v>
      </c>
      <c r="C47" s="108">
        <v>41662</v>
      </c>
      <c r="D47" s="3" t="s">
        <v>150</v>
      </c>
      <c r="E47" s="1144" t="s">
        <v>9</v>
      </c>
      <c r="F47" s="1144">
        <v>1</v>
      </c>
      <c r="G47" s="1144">
        <v>120</v>
      </c>
      <c r="H47" s="46">
        <f t="shared" si="3"/>
        <v>120</v>
      </c>
      <c r="I47" s="973">
        <f t="shared" si="4"/>
        <v>60000</v>
      </c>
      <c r="J47" s="46"/>
      <c r="K47" s="973"/>
      <c r="L47" s="123"/>
      <c r="M47" s="1146">
        <f t="shared" si="5"/>
        <v>0</v>
      </c>
      <c r="N47" s="123"/>
      <c r="O47" s="1146">
        <f t="shared" si="6"/>
        <v>0</v>
      </c>
      <c r="P47" s="1153">
        <f t="shared" si="7"/>
        <v>60000</v>
      </c>
      <c r="Q47" s="3168">
        <v>35000</v>
      </c>
      <c r="R47" s="3169" t="s">
        <v>251</v>
      </c>
    </row>
    <row r="48" spans="2:18" ht="15.95" hidden="1" customHeight="1">
      <c r="B48" s="3154"/>
      <c r="C48" s="108">
        <v>41662</v>
      </c>
      <c r="D48" s="27" t="s">
        <v>130</v>
      </c>
      <c r="E48" s="46" t="s">
        <v>39</v>
      </c>
      <c r="F48" s="46">
        <v>1</v>
      </c>
      <c r="G48" s="46">
        <v>150</v>
      </c>
      <c r="H48" s="46">
        <f>F48*G48</f>
        <v>150</v>
      </c>
      <c r="I48" s="973">
        <f>H48*500</f>
        <v>75000</v>
      </c>
      <c r="J48" s="46"/>
      <c r="K48" s="973"/>
      <c r="L48" s="123">
        <v>7</v>
      </c>
      <c r="M48" s="1146">
        <f t="shared" si="5"/>
        <v>70000</v>
      </c>
      <c r="N48" s="123"/>
      <c r="O48" s="1146">
        <f t="shared" si="6"/>
        <v>0</v>
      </c>
      <c r="P48" s="1153">
        <f t="shared" si="7"/>
        <v>145000</v>
      </c>
      <c r="Q48" s="3165"/>
      <c r="R48" s="3167"/>
    </row>
    <row r="49" spans="2:18" ht="15.95" hidden="1" customHeight="1">
      <c r="B49" s="3153">
        <v>30</v>
      </c>
      <c r="C49" s="108">
        <v>41663</v>
      </c>
      <c r="D49" s="3" t="s">
        <v>43</v>
      </c>
      <c r="E49" s="1144" t="s">
        <v>9</v>
      </c>
      <c r="F49" s="1144">
        <v>1</v>
      </c>
      <c r="G49" s="1144">
        <v>120</v>
      </c>
      <c r="H49" s="46">
        <f t="shared" si="3"/>
        <v>120</v>
      </c>
      <c r="I49" s="973">
        <f t="shared" si="4"/>
        <v>60000</v>
      </c>
      <c r="J49" s="46"/>
      <c r="K49" s="973"/>
      <c r="L49" s="123"/>
      <c r="M49" s="1146">
        <f t="shared" si="5"/>
        <v>0</v>
      </c>
      <c r="N49" s="123"/>
      <c r="O49" s="1146">
        <f t="shared" si="6"/>
        <v>0</v>
      </c>
      <c r="P49" s="1153">
        <f t="shared" si="7"/>
        <v>60000</v>
      </c>
      <c r="Q49" s="3168">
        <v>35000</v>
      </c>
      <c r="R49" s="3169" t="s">
        <v>251</v>
      </c>
    </row>
    <row r="50" spans="2:18" ht="15.95" hidden="1" customHeight="1">
      <c r="B50" s="3154"/>
      <c r="C50" s="108">
        <v>41663</v>
      </c>
      <c r="D50" s="27" t="s">
        <v>130</v>
      </c>
      <c r="E50" s="46" t="s">
        <v>39</v>
      </c>
      <c r="F50" s="46">
        <v>1</v>
      </c>
      <c r="G50" s="46">
        <v>150</v>
      </c>
      <c r="H50" s="46">
        <f>F50*G50</f>
        <v>150</v>
      </c>
      <c r="I50" s="973">
        <f>H50*500</f>
        <v>75000</v>
      </c>
      <c r="J50" s="46"/>
      <c r="K50" s="973"/>
      <c r="L50" s="123">
        <v>6</v>
      </c>
      <c r="M50" s="1146">
        <f t="shared" si="5"/>
        <v>60000</v>
      </c>
      <c r="N50" s="123">
        <v>1.5</v>
      </c>
      <c r="O50" s="1146">
        <f t="shared" si="6"/>
        <v>22500</v>
      </c>
      <c r="P50" s="1153">
        <f>M50+K50+I50+O50</f>
        <v>157500</v>
      </c>
      <c r="Q50" s="3165"/>
      <c r="R50" s="3167"/>
    </row>
    <row r="51" spans="2:18" s="1221" customFormat="1" ht="15.95" hidden="1" customHeight="1">
      <c r="B51" s="3156">
        <v>31</v>
      </c>
      <c r="C51" s="108">
        <v>41664</v>
      </c>
      <c r="D51" s="3" t="s">
        <v>150</v>
      </c>
      <c r="E51" s="1144" t="s">
        <v>9</v>
      </c>
      <c r="F51" s="1144">
        <v>1</v>
      </c>
      <c r="G51" s="1144">
        <v>120</v>
      </c>
      <c r="H51" s="1144">
        <f t="shared" si="3"/>
        <v>120</v>
      </c>
      <c r="I51" s="1130">
        <f t="shared" si="4"/>
        <v>60000</v>
      </c>
      <c r="J51" s="1144"/>
      <c r="K51" s="1130"/>
      <c r="L51" s="130"/>
      <c r="M51" s="973">
        <f t="shared" si="5"/>
        <v>0</v>
      </c>
      <c r="N51" s="130"/>
      <c r="O51" s="973">
        <f t="shared" si="6"/>
        <v>0</v>
      </c>
      <c r="P51" s="1140">
        <f t="shared" si="7"/>
        <v>60000</v>
      </c>
      <c r="Q51" s="973"/>
      <c r="R51" s="1141"/>
    </row>
    <row r="52" spans="2:18" s="1221" customFormat="1" ht="15.95" hidden="1" customHeight="1" thickBot="1">
      <c r="B52" s="3157"/>
      <c r="C52" s="152">
        <v>41664</v>
      </c>
      <c r="D52" s="16" t="s">
        <v>65</v>
      </c>
      <c r="E52" s="44"/>
      <c r="F52" s="44"/>
      <c r="G52" s="44"/>
      <c r="H52" s="44">
        <f>F52*G52</f>
        <v>0</v>
      </c>
      <c r="I52" s="964">
        <f>H52*500</f>
        <v>0</v>
      </c>
      <c r="J52" s="44"/>
      <c r="K52" s="964"/>
      <c r="L52" s="33">
        <v>4</v>
      </c>
      <c r="M52" s="978">
        <f t="shared" si="5"/>
        <v>40000</v>
      </c>
      <c r="N52" s="33"/>
      <c r="O52" s="978">
        <f t="shared" si="6"/>
        <v>0</v>
      </c>
      <c r="P52" s="364">
        <f t="shared" si="7"/>
        <v>40000</v>
      </c>
      <c r="Q52" s="978"/>
      <c r="R52" s="357"/>
    </row>
    <row r="53" spans="2:18" ht="15.95" hidden="1" customHeight="1">
      <c r="B53" s="438">
        <v>1</v>
      </c>
      <c r="C53" s="410">
        <v>41665</v>
      </c>
      <c r="D53" s="605" t="s">
        <v>52</v>
      </c>
      <c r="E53" s="412"/>
      <c r="F53" s="352"/>
      <c r="G53" s="352"/>
      <c r="H53" s="352">
        <f t="shared" ref="H53:H87" si="8">F53*G53</f>
        <v>0</v>
      </c>
      <c r="I53" s="379">
        <f>H53*500</f>
        <v>0</v>
      </c>
      <c r="J53" s="412"/>
      <c r="K53" s="424"/>
      <c r="L53" s="411"/>
      <c r="M53" s="429">
        <f>L53*10000</f>
        <v>0</v>
      </c>
      <c r="N53" s="430"/>
      <c r="O53" s="429">
        <f>N53*15000</f>
        <v>0</v>
      </c>
      <c r="P53" s="431">
        <f>M53+K53+I53+O53</f>
        <v>0</v>
      </c>
      <c r="Q53" s="412"/>
      <c r="R53" s="425"/>
    </row>
    <row r="54" spans="2:18" ht="15.95" hidden="1" customHeight="1">
      <c r="B54" s="1123">
        <v>2</v>
      </c>
      <c r="C54" s="314">
        <v>41666</v>
      </c>
      <c r="D54" s="588" t="s">
        <v>133</v>
      </c>
      <c r="E54" s="1144"/>
      <c r="F54" s="46"/>
      <c r="G54" s="46"/>
      <c r="H54" s="46">
        <f t="shared" si="8"/>
        <v>0</v>
      </c>
      <c r="I54" s="973">
        <f>H54*500</f>
        <v>0</v>
      </c>
      <c r="J54" s="1144"/>
      <c r="K54" s="1130"/>
      <c r="L54" s="409">
        <v>4</v>
      </c>
      <c r="M54" s="426">
        <f>L54*10000</f>
        <v>40000</v>
      </c>
      <c r="N54" s="123"/>
      <c r="O54" s="1146">
        <f>N54*15000</f>
        <v>0</v>
      </c>
      <c r="P54" s="1153">
        <f t="shared" ref="P54:P87" si="9">M54+K54+I54+O54</f>
        <v>40000</v>
      </c>
      <c r="Q54" s="427"/>
      <c r="R54" s="1141"/>
    </row>
    <row r="55" spans="2:18" ht="15.95" hidden="1" customHeight="1">
      <c r="B55" s="3087">
        <v>3</v>
      </c>
      <c r="C55" s="314">
        <v>41667</v>
      </c>
      <c r="D55" s="599" t="s">
        <v>136</v>
      </c>
      <c r="E55" s="1144" t="s">
        <v>10</v>
      </c>
      <c r="F55" s="1144">
        <v>2</v>
      </c>
      <c r="G55" s="1144">
        <v>30</v>
      </c>
      <c r="H55" s="46">
        <f t="shared" si="8"/>
        <v>60</v>
      </c>
      <c r="I55" s="973">
        <f t="shared" ref="I55:I87" si="10">H55*500</f>
        <v>30000</v>
      </c>
      <c r="J55" s="46"/>
      <c r="K55" s="973"/>
      <c r="L55" s="130"/>
      <c r="M55" s="1146">
        <f>L55*10000</f>
        <v>0</v>
      </c>
      <c r="N55" s="123"/>
      <c r="O55" s="1146">
        <f>N55*15000</f>
        <v>0</v>
      </c>
      <c r="P55" s="1153">
        <f t="shared" si="9"/>
        <v>30000</v>
      </c>
      <c r="Q55" s="3183">
        <v>35000</v>
      </c>
      <c r="R55" s="3152"/>
    </row>
    <row r="56" spans="2:18" ht="15.95" hidden="1" customHeight="1">
      <c r="B56" s="3087"/>
      <c r="C56" s="314">
        <v>41667</v>
      </c>
      <c r="D56" s="592" t="s">
        <v>129</v>
      </c>
      <c r="E56" s="46" t="s">
        <v>39</v>
      </c>
      <c r="F56" s="46">
        <v>1</v>
      </c>
      <c r="G56" s="46">
        <v>150</v>
      </c>
      <c r="H56" s="46">
        <f t="shared" si="8"/>
        <v>150</v>
      </c>
      <c r="I56" s="973">
        <f t="shared" si="10"/>
        <v>75000</v>
      </c>
      <c r="J56" s="46"/>
      <c r="K56" s="973"/>
      <c r="L56" s="123">
        <v>7</v>
      </c>
      <c r="M56" s="1146">
        <f>L56*10000</f>
        <v>70000</v>
      </c>
      <c r="N56" s="123"/>
      <c r="O56" s="1146">
        <f>N56*15000</f>
        <v>0</v>
      </c>
      <c r="P56" s="1153">
        <f t="shared" si="9"/>
        <v>145000</v>
      </c>
      <c r="Q56" s="3183"/>
      <c r="R56" s="3152"/>
    </row>
    <row r="57" spans="2:18" ht="15.95" hidden="1" customHeight="1">
      <c r="B57" s="377">
        <v>4</v>
      </c>
      <c r="C57" s="378">
        <v>41668</v>
      </c>
      <c r="D57" s="515" t="s">
        <v>52</v>
      </c>
      <c r="E57" s="352" t="s">
        <v>39</v>
      </c>
      <c r="F57" s="352"/>
      <c r="G57" s="352"/>
      <c r="H57" s="352">
        <f t="shared" si="8"/>
        <v>0</v>
      </c>
      <c r="I57" s="379">
        <f t="shared" si="10"/>
        <v>0</v>
      </c>
      <c r="J57" s="352"/>
      <c r="K57" s="379"/>
      <c r="L57" s="342"/>
      <c r="M57" s="379"/>
      <c r="N57" s="342"/>
      <c r="O57" s="379"/>
      <c r="P57" s="431">
        <f t="shared" si="9"/>
        <v>0</v>
      </c>
      <c r="Q57" s="352"/>
      <c r="R57" s="353"/>
    </row>
    <row r="58" spans="2:18" s="1222" customFormat="1" ht="15.95" hidden="1" customHeight="1">
      <c r="B58" s="3199">
        <v>5</v>
      </c>
      <c r="C58" s="506">
        <v>41669</v>
      </c>
      <c r="D58" s="588" t="s">
        <v>43</v>
      </c>
      <c r="E58" s="354" t="s">
        <v>9</v>
      </c>
      <c r="F58" s="354">
        <v>1</v>
      </c>
      <c r="G58" s="371">
        <v>120</v>
      </c>
      <c r="H58" s="354">
        <f t="shared" si="8"/>
        <v>120</v>
      </c>
      <c r="I58" s="954">
        <f t="shared" si="10"/>
        <v>60000</v>
      </c>
      <c r="J58" s="354"/>
      <c r="K58" s="954"/>
      <c r="L58" s="465"/>
      <c r="M58" s="954">
        <f>L58*10000</f>
        <v>0</v>
      </c>
      <c r="N58" s="465"/>
      <c r="O58" s="954">
        <f>N58*15000</f>
        <v>0</v>
      </c>
      <c r="P58" s="931">
        <f t="shared" si="9"/>
        <v>60000</v>
      </c>
      <c r="Q58" s="3203">
        <v>35000</v>
      </c>
      <c r="R58" s="3201" t="s">
        <v>251</v>
      </c>
    </row>
    <row r="59" spans="2:18" s="1222" customFormat="1" ht="15.95" hidden="1" customHeight="1">
      <c r="B59" s="3199"/>
      <c r="C59" s="506">
        <v>41669</v>
      </c>
      <c r="D59" s="588" t="s">
        <v>129</v>
      </c>
      <c r="E59" s="354" t="s">
        <v>39</v>
      </c>
      <c r="F59" s="354">
        <v>1</v>
      </c>
      <c r="G59" s="354">
        <v>150</v>
      </c>
      <c r="H59" s="354">
        <f t="shared" si="8"/>
        <v>150</v>
      </c>
      <c r="I59" s="954">
        <f t="shared" si="10"/>
        <v>75000</v>
      </c>
      <c r="J59" s="354"/>
      <c r="K59" s="954"/>
      <c r="L59" s="473">
        <v>5</v>
      </c>
      <c r="M59" s="647">
        <f>L59*10000</f>
        <v>50000</v>
      </c>
      <c r="N59" s="473">
        <v>2</v>
      </c>
      <c r="O59" s="647">
        <f>N59*15000</f>
        <v>30000</v>
      </c>
      <c r="P59" s="931">
        <f t="shared" si="9"/>
        <v>155000</v>
      </c>
      <c r="Q59" s="3204"/>
      <c r="R59" s="3202"/>
    </row>
    <row r="60" spans="2:18" ht="15.95" hidden="1" customHeight="1">
      <c r="B60" s="377">
        <v>6</v>
      </c>
      <c r="C60" s="378">
        <v>41670</v>
      </c>
      <c r="D60" s="515" t="s">
        <v>300</v>
      </c>
      <c r="E60" s="352"/>
      <c r="F60" s="352"/>
      <c r="G60" s="352"/>
      <c r="H60" s="352">
        <f t="shared" si="8"/>
        <v>0</v>
      </c>
      <c r="I60" s="379">
        <f t="shared" si="10"/>
        <v>0</v>
      </c>
      <c r="J60" s="352"/>
      <c r="K60" s="379"/>
      <c r="L60" s="342"/>
      <c r="M60" s="379"/>
      <c r="N60" s="342"/>
      <c r="O60" s="379"/>
      <c r="P60" s="431">
        <f t="shared" si="9"/>
        <v>0</v>
      </c>
      <c r="Q60" s="352"/>
      <c r="R60" s="353"/>
    </row>
    <row r="61" spans="2:18" ht="15.95" hidden="1" customHeight="1">
      <c r="B61" s="3200">
        <v>7</v>
      </c>
      <c r="C61" s="316">
        <v>41671</v>
      </c>
      <c r="D61" s="591" t="s">
        <v>43</v>
      </c>
      <c r="E61" s="1144" t="s">
        <v>9</v>
      </c>
      <c r="F61" s="46">
        <v>1</v>
      </c>
      <c r="G61" s="367">
        <v>120</v>
      </c>
      <c r="H61" s="46">
        <f t="shared" si="8"/>
        <v>120</v>
      </c>
      <c r="I61" s="973">
        <f t="shared" si="10"/>
        <v>60000</v>
      </c>
      <c r="J61" s="46"/>
      <c r="K61" s="973"/>
      <c r="L61" s="130">
        <v>1</v>
      </c>
      <c r="M61" s="973">
        <f t="shared" ref="M61:M74" si="11">L61*10000</f>
        <v>10000</v>
      </c>
      <c r="N61" s="123"/>
      <c r="O61" s="1146">
        <f>N61*15000</f>
        <v>0</v>
      </c>
      <c r="P61" s="1153">
        <f t="shared" si="9"/>
        <v>70000</v>
      </c>
      <c r="Q61" s="46"/>
      <c r="R61" s="1164"/>
    </row>
    <row r="62" spans="2:18" ht="15.95" hidden="1" customHeight="1">
      <c r="B62" s="3200"/>
      <c r="C62" s="316">
        <v>41671</v>
      </c>
      <c r="D62" s="594" t="s">
        <v>65</v>
      </c>
      <c r="E62" s="46"/>
      <c r="F62" s="46"/>
      <c r="G62" s="367"/>
      <c r="H62" s="46">
        <f t="shared" si="8"/>
        <v>0</v>
      </c>
      <c r="I62" s="973">
        <f t="shared" si="10"/>
        <v>0</v>
      </c>
      <c r="J62" s="46"/>
      <c r="K62" s="973"/>
      <c r="L62" s="130">
        <v>4</v>
      </c>
      <c r="M62" s="1146">
        <f t="shared" si="11"/>
        <v>40000</v>
      </c>
      <c r="N62" s="123"/>
      <c r="O62" s="1146">
        <f>N62*15000</f>
        <v>0</v>
      </c>
      <c r="P62" s="1153">
        <f t="shared" si="9"/>
        <v>40000</v>
      </c>
      <c r="Q62" s="46"/>
      <c r="R62" s="1164"/>
    </row>
    <row r="63" spans="2:18" ht="15.95" hidden="1" customHeight="1">
      <c r="B63" s="388">
        <v>8</v>
      </c>
      <c r="C63" s="389">
        <v>41672</v>
      </c>
      <c r="D63" s="515" t="s">
        <v>300</v>
      </c>
      <c r="E63" s="352"/>
      <c r="F63" s="352"/>
      <c r="G63" s="352"/>
      <c r="H63" s="352">
        <f t="shared" si="8"/>
        <v>0</v>
      </c>
      <c r="I63" s="379">
        <f t="shared" si="10"/>
        <v>0</v>
      </c>
      <c r="J63" s="352"/>
      <c r="K63" s="379"/>
      <c r="L63" s="342"/>
      <c r="M63" s="429">
        <f t="shared" si="11"/>
        <v>0</v>
      </c>
      <c r="N63" s="430"/>
      <c r="O63" s="429">
        <f>N63*15000</f>
        <v>0</v>
      </c>
      <c r="P63" s="431">
        <f t="shared" si="9"/>
        <v>0</v>
      </c>
      <c r="Q63" s="352"/>
      <c r="R63" s="353"/>
    </row>
    <row r="64" spans="2:18" ht="15.95" hidden="1" customHeight="1">
      <c r="B64" s="377">
        <v>9</v>
      </c>
      <c r="C64" s="378">
        <v>41673</v>
      </c>
      <c r="D64" s="515" t="s">
        <v>300</v>
      </c>
      <c r="E64" s="352"/>
      <c r="F64" s="352"/>
      <c r="G64" s="352"/>
      <c r="H64" s="352">
        <f t="shared" si="8"/>
        <v>0</v>
      </c>
      <c r="I64" s="379">
        <f t="shared" si="10"/>
        <v>0</v>
      </c>
      <c r="J64" s="352"/>
      <c r="K64" s="379"/>
      <c r="L64" s="342"/>
      <c r="M64" s="429">
        <f t="shared" si="11"/>
        <v>0</v>
      </c>
      <c r="N64" s="430"/>
      <c r="O64" s="429">
        <f t="shared" ref="O64:O70" si="12">N64*15000</f>
        <v>0</v>
      </c>
      <c r="P64" s="431">
        <f t="shared" si="9"/>
        <v>0</v>
      </c>
      <c r="Q64" s="352"/>
      <c r="R64" s="353"/>
    </row>
    <row r="65" spans="2:18" ht="15.95" hidden="1" customHeight="1">
      <c r="B65" s="377">
        <v>10</v>
      </c>
      <c r="C65" s="378">
        <v>41674</v>
      </c>
      <c r="D65" s="515" t="s">
        <v>300</v>
      </c>
      <c r="E65" s="352"/>
      <c r="F65" s="352"/>
      <c r="G65" s="352"/>
      <c r="H65" s="352">
        <f t="shared" si="8"/>
        <v>0</v>
      </c>
      <c r="I65" s="379">
        <f t="shared" si="10"/>
        <v>0</v>
      </c>
      <c r="J65" s="352"/>
      <c r="K65" s="379"/>
      <c r="L65" s="342"/>
      <c r="M65" s="429">
        <f t="shared" si="11"/>
        <v>0</v>
      </c>
      <c r="N65" s="430"/>
      <c r="O65" s="429">
        <f t="shared" si="12"/>
        <v>0</v>
      </c>
      <c r="P65" s="431">
        <f t="shared" si="9"/>
        <v>0</v>
      </c>
      <c r="Q65" s="352"/>
      <c r="R65" s="353"/>
    </row>
    <row r="66" spans="2:18" ht="15.95" hidden="1" customHeight="1">
      <c r="B66" s="377">
        <v>11</v>
      </c>
      <c r="C66" s="378">
        <v>41675</v>
      </c>
      <c r="D66" s="515" t="s">
        <v>300</v>
      </c>
      <c r="E66" s="352"/>
      <c r="F66" s="352"/>
      <c r="G66" s="352"/>
      <c r="H66" s="352">
        <f t="shared" si="8"/>
        <v>0</v>
      </c>
      <c r="I66" s="379">
        <f t="shared" si="10"/>
        <v>0</v>
      </c>
      <c r="J66" s="352"/>
      <c r="K66" s="379"/>
      <c r="L66" s="342"/>
      <c r="M66" s="429">
        <f t="shared" si="11"/>
        <v>0</v>
      </c>
      <c r="N66" s="430"/>
      <c r="O66" s="429">
        <f t="shared" si="12"/>
        <v>0</v>
      </c>
      <c r="P66" s="431">
        <f t="shared" si="9"/>
        <v>0</v>
      </c>
      <c r="Q66" s="352"/>
      <c r="R66" s="353"/>
    </row>
    <row r="67" spans="2:18" ht="15.95" hidden="1" customHeight="1">
      <c r="B67" s="3068">
        <v>12</v>
      </c>
      <c r="C67" s="314">
        <v>41676</v>
      </c>
      <c r="D67" s="591" t="s">
        <v>43</v>
      </c>
      <c r="E67" s="1144" t="s">
        <v>9</v>
      </c>
      <c r="F67" s="1144">
        <v>1</v>
      </c>
      <c r="G67" s="1144">
        <v>120</v>
      </c>
      <c r="H67" s="46">
        <f t="shared" si="8"/>
        <v>120</v>
      </c>
      <c r="I67" s="973">
        <f t="shared" si="10"/>
        <v>60000</v>
      </c>
      <c r="J67" s="1144"/>
      <c r="K67" s="1130"/>
      <c r="L67" s="201"/>
      <c r="M67" s="1140">
        <f t="shared" si="11"/>
        <v>0</v>
      </c>
      <c r="N67" s="123"/>
      <c r="O67" s="1146">
        <f t="shared" si="12"/>
        <v>0</v>
      </c>
      <c r="P67" s="1153">
        <f t="shared" si="9"/>
        <v>60000</v>
      </c>
      <c r="Q67" s="1144"/>
      <c r="R67" s="1141"/>
    </row>
    <row r="68" spans="2:18" ht="15.95" hidden="1" customHeight="1">
      <c r="B68" s="3070"/>
      <c r="C68" s="314">
        <v>41676</v>
      </c>
      <c r="D68" s="591" t="s">
        <v>65</v>
      </c>
      <c r="E68" s="1144"/>
      <c r="F68" s="1144"/>
      <c r="G68" s="1144"/>
      <c r="H68" s="46">
        <f t="shared" si="8"/>
        <v>0</v>
      </c>
      <c r="I68" s="973">
        <f t="shared" si="10"/>
        <v>0</v>
      </c>
      <c r="J68" s="1144"/>
      <c r="K68" s="1130"/>
      <c r="L68" s="201">
        <v>4</v>
      </c>
      <c r="M68" s="1146">
        <f t="shared" si="11"/>
        <v>40000</v>
      </c>
      <c r="N68" s="123"/>
      <c r="O68" s="1146">
        <f t="shared" si="12"/>
        <v>0</v>
      </c>
      <c r="P68" s="1153">
        <f t="shared" si="9"/>
        <v>40000</v>
      </c>
      <c r="Q68" s="1144"/>
      <c r="R68" s="1141"/>
    </row>
    <row r="69" spans="2:18" ht="15.95" hidden="1" customHeight="1">
      <c r="B69" s="377">
        <v>13</v>
      </c>
      <c r="C69" s="378">
        <v>41677</v>
      </c>
      <c r="D69" s="515" t="s">
        <v>300</v>
      </c>
      <c r="E69" s="352"/>
      <c r="F69" s="352"/>
      <c r="G69" s="352"/>
      <c r="H69" s="352">
        <f t="shared" si="8"/>
        <v>0</v>
      </c>
      <c r="I69" s="379">
        <f t="shared" si="10"/>
        <v>0</v>
      </c>
      <c r="J69" s="352"/>
      <c r="K69" s="379"/>
      <c r="L69" s="342"/>
      <c r="M69" s="379">
        <f t="shared" si="11"/>
        <v>0</v>
      </c>
      <c r="N69" s="430"/>
      <c r="O69" s="429">
        <f t="shared" si="12"/>
        <v>0</v>
      </c>
      <c r="P69" s="431">
        <f t="shared" si="9"/>
        <v>0</v>
      </c>
      <c r="Q69" s="352"/>
      <c r="R69" s="353"/>
    </row>
    <row r="70" spans="2:18" ht="15.95" hidden="1" customHeight="1">
      <c r="B70" s="377">
        <v>14</v>
      </c>
      <c r="C70" s="378">
        <v>41678</v>
      </c>
      <c r="D70" s="515" t="s">
        <v>300</v>
      </c>
      <c r="E70" s="352"/>
      <c r="F70" s="352"/>
      <c r="G70" s="352"/>
      <c r="H70" s="352">
        <f t="shared" si="8"/>
        <v>0</v>
      </c>
      <c r="I70" s="379">
        <f t="shared" si="10"/>
        <v>0</v>
      </c>
      <c r="J70" s="352"/>
      <c r="K70" s="379"/>
      <c r="L70" s="342"/>
      <c r="M70" s="379">
        <f t="shared" si="11"/>
        <v>0</v>
      </c>
      <c r="N70" s="430"/>
      <c r="O70" s="429">
        <f t="shared" si="12"/>
        <v>0</v>
      </c>
      <c r="P70" s="431">
        <f t="shared" si="9"/>
        <v>0</v>
      </c>
      <c r="Q70" s="352"/>
      <c r="R70" s="353"/>
    </row>
    <row r="71" spans="2:18" ht="15.95" hidden="1" customHeight="1">
      <c r="B71" s="388">
        <v>15</v>
      </c>
      <c r="C71" s="389">
        <v>41679</v>
      </c>
      <c r="D71" s="515" t="s">
        <v>300</v>
      </c>
      <c r="E71" s="352"/>
      <c r="F71" s="352"/>
      <c r="G71" s="352"/>
      <c r="H71" s="352">
        <f t="shared" si="8"/>
        <v>0</v>
      </c>
      <c r="I71" s="379">
        <f t="shared" si="10"/>
        <v>0</v>
      </c>
      <c r="J71" s="352"/>
      <c r="K71" s="379"/>
      <c r="L71" s="342"/>
      <c r="M71" s="379">
        <f t="shared" si="11"/>
        <v>0</v>
      </c>
      <c r="N71" s="342"/>
      <c r="O71" s="379"/>
      <c r="P71" s="431">
        <f t="shared" si="9"/>
        <v>0</v>
      </c>
      <c r="Q71" s="352"/>
      <c r="R71" s="353"/>
    </row>
    <row r="72" spans="2:18" s="1222" customFormat="1" ht="15.95" hidden="1" customHeight="1">
      <c r="B72" s="1150">
        <v>16</v>
      </c>
      <c r="C72" s="506">
        <v>41680</v>
      </c>
      <c r="D72" s="588" t="s">
        <v>309</v>
      </c>
      <c r="E72" s="354" t="s">
        <v>39</v>
      </c>
      <c r="F72" s="354">
        <v>1</v>
      </c>
      <c r="G72" s="354">
        <v>10</v>
      </c>
      <c r="H72" s="354">
        <f t="shared" si="8"/>
        <v>10</v>
      </c>
      <c r="I72" s="954">
        <f t="shared" si="10"/>
        <v>5000</v>
      </c>
      <c r="J72" s="354"/>
      <c r="K72" s="1154"/>
      <c r="L72" s="371"/>
      <c r="M72" s="1154">
        <f t="shared" si="11"/>
        <v>0</v>
      </c>
      <c r="N72" s="473"/>
      <c r="O72" s="647">
        <f>N72*15000</f>
        <v>0</v>
      </c>
      <c r="P72" s="931">
        <f t="shared" si="9"/>
        <v>5000</v>
      </c>
      <c r="Q72" s="354"/>
      <c r="R72" s="1155"/>
    </row>
    <row r="73" spans="2:18" ht="15.95" hidden="1" customHeight="1">
      <c r="B73" s="1145">
        <v>17</v>
      </c>
      <c r="C73" s="314">
        <v>41681</v>
      </c>
      <c r="D73" s="591" t="s">
        <v>309</v>
      </c>
      <c r="E73" s="46" t="s">
        <v>39</v>
      </c>
      <c r="F73" s="354">
        <v>1</v>
      </c>
      <c r="G73" s="367">
        <v>10</v>
      </c>
      <c r="H73" s="1144">
        <f>F73*G73</f>
        <v>10</v>
      </c>
      <c r="I73" s="973">
        <f t="shared" si="10"/>
        <v>5000</v>
      </c>
      <c r="J73" s="46"/>
      <c r="K73" s="38"/>
      <c r="L73" s="130"/>
      <c r="M73" s="973">
        <f t="shared" si="11"/>
        <v>0</v>
      </c>
      <c r="N73" s="123"/>
      <c r="O73" s="1146">
        <f>N73*15000</f>
        <v>0</v>
      </c>
      <c r="P73" s="1153">
        <f t="shared" si="9"/>
        <v>5000</v>
      </c>
      <c r="Q73" s="354"/>
      <c r="R73" s="1141"/>
    </row>
    <row r="74" spans="2:18" s="1220" customFormat="1" ht="15.95" hidden="1" customHeight="1">
      <c r="B74" s="1122">
        <v>18</v>
      </c>
      <c r="C74" s="316">
        <v>41682</v>
      </c>
      <c r="D74" s="592" t="s">
        <v>309</v>
      </c>
      <c r="E74" s="46" t="s">
        <v>39</v>
      </c>
      <c r="F74" s="46">
        <v>3</v>
      </c>
      <c r="G74" s="367">
        <v>10</v>
      </c>
      <c r="H74" s="1144">
        <f>F74*G74</f>
        <v>30</v>
      </c>
      <c r="I74" s="973">
        <f>H74*500</f>
        <v>15000</v>
      </c>
      <c r="J74" s="46"/>
      <c r="K74" s="38"/>
      <c r="L74" s="367">
        <v>2</v>
      </c>
      <c r="M74" s="38">
        <f t="shared" si="11"/>
        <v>20000</v>
      </c>
      <c r="N74" s="123"/>
      <c r="O74" s="1146">
        <f>N74*15000</f>
        <v>0</v>
      </c>
      <c r="P74" s="1153">
        <f t="shared" si="9"/>
        <v>35000</v>
      </c>
      <c r="Q74" s="46"/>
      <c r="R74" s="1164"/>
    </row>
    <row r="75" spans="2:18" ht="15.95" hidden="1" customHeight="1">
      <c r="B75" s="377">
        <v>19</v>
      </c>
      <c r="C75" s="378">
        <v>41683</v>
      </c>
      <c r="D75" s="515" t="s">
        <v>300</v>
      </c>
      <c r="E75" s="352" t="s">
        <v>39</v>
      </c>
      <c r="F75" s="352"/>
      <c r="G75" s="352"/>
      <c r="H75" s="352">
        <f t="shared" si="8"/>
        <v>0</v>
      </c>
      <c r="I75" s="379">
        <f t="shared" si="10"/>
        <v>0</v>
      </c>
      <c r="J75" s="352"/>
      <c r="K75" s="379"/>
      <c r="L75" s="342"/>
      <c r="M75" s="379">
        <f t="shared" ref="M75:M80" si="13">L75*10000</f>
        <v>0</v>
      </c>
      <c r="N75" s="342"/>
      <c r="O75" s="379"/>
      <c r="P75" s="431">
        <f t="shared" si="9"/>
        <v>0</v>
      </c>
      <c r="Q75" s="352"/>
      <c r="R75" s="353"/>
    </row>
    <row r="76" spans="2:18" ht="15.95" hidden="1" customHeight="1">
      <c r="B76" s="1123">
        <v>20</v>
      </c>
      <c r="C76" s="314">
        <v>41684</v>
      </c>
      <c r="D76" s="591" t="s">
        <v>309</v>
      </c>
      <c r="E76" s="46" t="s">
        <v>39</v>
      </c>
      <c r="F76" s="354">
        <v>4</v>
      </c>
      <c r="G76" s="367">
        <v>10</v>
      </c>
      <c r="H76" s="1144">
        <f>F76*G76</f>
        <v>40</v>
      </c>
      <c r="I76" s="973">
        <f t="shared" si="10"/>
        <v>20000</v>
      </c>
      <c r="J76" s="46"/>
      <c r="K76" s="38"/>
      <c r="L76" s="130"/>
      <c r="M76" s="973">
        <f t="shared" si="13"/>
        <v>0</v>
      </c>
      <c r="N76" s="123"/>
      <c r="O76" s="1146">
        <f>N76*15000</f>
        <v>0</v>
      </c>
      <c r="P76" s="1153">
        <f t="shared" si="9"/>
        <v>20000</v>
      </c>
      <c r="Q76" s="354"/>
      <c r="R76" s="1141"/>
    </row>
    <row r="77" spans="2:18" ht="15.95" hidden="1" customHeight="1">
      <c r="B77" s="1127">
        <v>21</v>
      </c>
      <c r="C77" s="314">
        <v>41685</v>
      </c>
      <c r="D77" s="591" t="s">
        <v>309</v>
      </c>
      <c r="E77" s="46" t="s">
        <v>39</v>
      </c>
      <c r="F77" s="354">
        <v>5</v>
      </c>
      <c r="G77" s="367">
        <v>10</v>
      </c>
      <c r="H77" s="1144">
        <f>F77*G77</f>
        <v>50</v>
      </c>
      <c r="I77" s="973">
        <f t="shared" si="10"/>
        <v>25000</v>
      </c>
      <c r="J77" s="46"/>
      <c r="K77" s="38"/>
      <c r="L77" s="130"/>
      <c r="M77" s="973">
        <f t="shared" si="13"/>
        <v>0</v>
      </c>
      <c r="N77" s="123"/>
      <c r="O77" s="1146">
        <f>N77*15000</f>
        <v>0</v>
      </c>
      <c r="P77" s="1153">
        <f t="shared" si="9"/>
        <v>25000</v>
      </c>
      <c r="Q77" s="354"/>
      <c r="R77" s="1141"/>
    </row>
    <row r="78" spans="2:18" ht="15.95" hidden="1" customHeight="1">
      <c r="B78" s="388">
        <v>22</v>
      </c>
      <c r="C78" s="389">
        <v>41686</v>
      </c>
      <c r="D78" s="515" t="s">
        <v>300</v>
      </c>
      <c r="E78" s="352" t="s">
        <v>39</v>
      </c>
      <c r="F78" s="352"/>
      <c r="G78" s="352"/>
      <c r="H78" s="352">
        <f t="shared" si="8"/>
        <v>0</v>
      </c>
      <c r="I78" s="379">
        <f t="shared" si="10"/>
        <v>0</v>
      </c>
      <c r="J78" s="352"/>
      <c r="K78" s="379"/>
      <c r="L78" s="342"/>
      <c r="M78" s="379">
        <f t="shared" si="13"/>
        <v>0</v>
      </c>
      <c r="N78" s="342"/>
      <c r="O78" s="379"/>
      <c r="P78" s="431">
        <f t="shared" si="9"/>
        <v>0</v>
      </c>
      <c r="Q78" s="352"/>
      <c r="R78" s="353"/>
    </row>
    <row r="79" spans="2:18" ht="15.95" hidden="1" customHeight="1">
      <c r="B79" s="1123">
        <v>23</v>
      </c>
      <c r="C79" s="314">
        <v>41687</v>
      </c>
      <c r="D79" s="591" t="s">
        <v>309</v>
      </c>
      <c r="E79" s="46" t="s">
        <v>39</v>
      </c>
      <c r="F79" s="354">
        <v>5</v>
      </c>
      <c r="G79" s="367">
        <v>10</v>
      </c>
      <c r="H79" s="1144">
        <f>F79*G79</f>
        <v>50</v>
      </c>
      <c r="I79" s="973">
        <f t="shared" si="10"/>
        <v>25000</v>
      </c>
      <c r="J79" s="46"/>
      <c r="K79" s="38"/>
      <c r="L79" s="130"/>
      <c r="M79" s="973">
        <f t="shared" si="13"/>
        <v>0</v>
      </c>
      <c r="N79" s="123"/>
      <c r="O79" s="1146">
        <f t="shared" ref="O79:O89" si="14">N79*15000</f>
        <v>0</v>
      </c>
      <c r="P79" s="1153">
        <f t="shared" si="9"/>
        <v>25000</v>
      </c>
      <c r="Q79" s="354"/>
      <c r="R79" s="1141"/>
    </row>
    <row r="80" spans="2:18" ht="15.95" hidden="1" customHeight="1">
      <c r="B80" s="1127">
        <v>24</v>
      </c>
      <c r="C80" s="314">
        <v>41688</v>
      </c>
      <c r="D80" s="591" t="s">
        <v>309</v>
      </c>
      <c r="E80" s="46" t="s">
        <v>39</v>
      </c>
      <c r="F80" s="354">
        <v>3</v>
      </c>
      <c r="G80" s="367">
        <v>10</v>
      </c>
      <c r="H80" s="1144">
        <f>F80*G80</f>
        <v>30</v>
      </c>
      <c r="I80" s="973">
        <f t="shared" si="10"/>
        <v>15000</v>
      </c>
      <c r="J80" s="46"/>
      <c r="K80" s="38"/>
      <c r="L80" s="371">
        <v>1</v>
      </c>
      <c r="M80" s="1154">
        <f t="shared" si="13"/>
        <v>10000</v>
      </c>
      <c r="N80" s="123"/>
      <c r="O80" s="1146">
        <f t="shared" si="14"/>
        <v>0</v>
      </c>
      <c r="P80" s="1153">
        <f t="shared" si="9"/>
        <v>25000</v>
      </c>
      <c r="Q80" s="354"/>
      <c r="R80" s="1141"/>
    </row>
    <row r="81" spans="1:18" ht="15.95" hidden="1" customHeight="1">
      <c r="B81" s="1127">
        <v>25</v>
      </c>
      <c r="C81" s="314">
        <v>41689</v>
      </c>
      <c r="D81" s="591" t="s">
        <v>309</v>
      </c>
      <c r="E81" s="46" t="s">
        <v>39</v>
      </c>
      <c r="F81" s="354">
        <v>6</v>
      </c>
      <c r="G81" s="367">
        <v>10</v>
      </c>
      <c r="H81" s="1144">
        <f>F81*G81</f>
        <v>60</v>
      </c>
      <c r="I81" s="973">
        <f t="shared" si="10"/>
        <v>30000</v>
      </c>
      <c r="J81" s="46"/>
      <c r="K81" s="38"/>
      <c r="L81" s="130"/>
      <c r="M81" s="973">
        <f t="shared" ref="M81:M87" si="15">L81*10000</f>
        <v>0</v>
      </c>
      <c r="N81" s="123"/>
      <c r="O81" s="1146">
        <f t="shared" si="14"/>
        <v>0</v>
      </c>
      <c r="P81" s="1153">
        <f t="shared" si="9"/>
        <v>30000</v>
      </c>
      <c r="Q81" s="354"/>
      <c r="R81" s="1141"/>
    </row>
    <row r="82" spans="1:18" s="1223" customFormat="1" ht="15.95" hidden="1" customHeight="1">
      <c r="B82" s="306">
        <v>26</v>
      </c>
      <c r="C82" s="432">
        <v>41690</v>
      </c>
      <c r="D82" s="606" t="s">
        <v>138</v>
      </c>
      <c r="E82" s="433"/>
      <c r="F82" s="433"/>
      <c r="G82" s="433"/>
      <c r="H82" s="433">
        <f t="shared" si="8"/>
        <v>0</v>
      </c>
      <c r="I82" s="439">
        <f t="shared" si="10"/>
        <v>0</v>
      </c>
      <c r="J82" s="433"/>
      <c r="K82" s="434"/>
      <c r="L82" s="435"/>
      <c r="M82" s="439">
        <f t="shared" si="15"/>
        <v>0</v>
      </c>
      <c r="N82" s="435"/>
      <c r="O82" s="439">
        <f t="shared" si="14"/>
        <v>0</v>
      </c>
      <c r="P82" s="434">
        <f t="shared" si="9"/>
        <v>0</v>
      </c>
      <c r="Q82" s="433"/>
      <c r="R82" s="436"/>
    </row>
    <row r="83" spans="1:18" ht="15.95" hidden="1" customHeight="1">
      <c r="B83" s="1127">
        <v>27</v>
      </c>
      <c r="C83" s="314">
        <v>41691</v>
      </c>
      <c r="D83" s="591" t="s">
        <v>309</v>
      </c>
      <c r="E83" s="46" t="s">
        <v>39</v>
      </c>
      <c r="F83" s="354">
        <v>2</v>
      </c>
      <c r="G83" s="367">
        <v>10</v>
      </c>
      <c r="H83" s="1144">
        <f>F83*G83</f>
        <v>20</v>
      </c>
      <c r="I83" s="973">
        <f t="shared" si="10"/>
        <v>10000</v>
      </c>
      <c r="J83" s="46"/>
      <c r="K83" s="38"/>
      <c r="L83" s="130"/>
      <c r="M83" s="973">
        <f t="shared" si="15"/>
        <v>0</v>
      </c>
      <c r="N83" s="123"/>
      <c r="O83" s="1146">
        <f t="shared" si="14"/>
        <v>0</v>
      </c>
      <c r="P83" s="1153">
        <f t="shared" si="9"/>
        <v>10000</v>
      </c>
      <c r="Q83" s="354"/>
      <c r="R83" s="1141"/>
    </row>
    <row r="84" spans="1:18" ht="15.95" hidden="1" customHeight="1">
      <c r="B84" s="1123">
        <v>28</v>
      </c>
      <c r="C84" s="314">
        <v>41692</v>
      </c>
      <c r="D84" s="591" t="s">
        <v>309</v>
      </c>
      <c r="E84" s="46" t="s">
        <v>39</v>
      </c>
      <c r="F84" s="354">
        <v>6</v>
      </c>
      <c r="G84" s="367">
        <v>10</v>
      </c>
      <c r="H84" s="1144">
        <f>F84*G84</f>
        <v>60</v>
      </c>
      <c r="I84" s="973">
        <f t="shared" si="10"/>
        <v>30000</v>
      </c>
      <c r="J84" s="46"/>
      <c r="K84" s="38"/>
      <c r="L84" s="130"/>
      <c r="M84" s="973">
        <f t="shared" si="15"/>
        <v>0</v>
      </c>
      <c r="N84" s="123"/>
      <c r="O84" s="1146">
        <f t="shared" si="14"/>
        <v>0</v>
      </c>
      <c r="P84" s="1153">
        <f t="shared" si="9"/>
        <v>30000</v>
      </c>
      <c r="Q84" s="354"/>
      <c r="R84" s="1141"/>
    </row>
    <row r="85" spans="1:18" ht="15.95" hidden="1" customHeight="1">
      <c r="B85" s="388">
        <v>29</v>
      </c>
      <c r="C85" s="389">
        <v>41693</v>
      </c>
      <c r="D85" s="515" t="s">
        <v>300</v>
      </c>
      <c r="E85" s="352" t="s">
        <v>39</v>
      </c>
      <c r="F85" s="352"/>
      <c r="G85" s="352"/>
      <c r="H85" s="352">
        <f t="shared" si="8"/>
        <v>0</v>
      </c>
      <c r="I85" s="379">
        <f t="shared" si="10"/>
        <v>0</v>
      </c>
      <c r="J85" s="352"/>
      <c r="K85" s="379"/>
      <c r="L85" s="342"/>
      <c r="M85" s="379">
        <f t="shared" si="15"/>
        <v>0</v>
      </c>
      <c r="N85" s="430"/>
      <c r="O85" s="429">
        <f t="shared" si="14"/>
        <v>0</v>
      </c>
      <c r="P85" s="431">
        <f t="shared" si="9"/>
        <v>0</v>
      </c>
      <c r="Q85" s="352"/>
      <c r="R85" s="353"/>
    </row>
    <row r="86" spans="1:18" ht="15.95" hidden="1" customHeight="1">
      <c r="B86" s="1127">
        <v>30</v>
      </c>
      <c r="C86" s="314">
        <v>41694</v>
      </c>
      <c r="D86" s="591" t="s">
        <v>309</v>
      </c>
      <c r="E86" s="46" t="s">
        <v>39</v>
      </c>
      <c r="F86" s="354">
        <v>6</v>
      </c>
      <c r="G86" s="367">
        <v>10</v>
      </c>
      <c r="H86" s="1144">
        <f>F86*G86</f>
        <v>60</v>
      </c>
      <c r="I86" s="973">
        <f t="shared" si="10"/>
        <v>30000</v>
      </c>
      <c r="J86" s="46"/>
      <c r="K86" s="38"/>
      <c r="L86" s="130"/>
      <c r="M86" s="973">
        <f t="shared" si="15"/>
        <v>0</v>
      </c>
      <c r="N86" s="123"/>
      <c r="O86" s="1146">
        <f t="shared" si="14"/>
        <v>0</v>
      </c>
      <c r="P86" s="1153">
        <f t="shared" si="9"/>
        <v>30000</v>
      </c>
      <c r="Q86" s="354"/>
      <c r="R86" s="1141"/>
    </row>
    <row r="87" spans="1:18" ht="15.95" hidden="1" customHeight="1" thickBot="1">
      <c r="B87" s="440">
        <v>31</v>
      </c>
      <c r="C87" s="441">
        <v>41695</v>
      </c>
      <c r="D87" s="516" t="s">
        <v>300</v>
      </c>
      <c r="E87" s="417" t="s">
        <v>39</v>
      </c>
      <c r="F87" s="417"/>
      <c r="G87" s="417"/>
      <c r="H87" s="417">
        <f t="shared" si="8"/>
        <v>0</v>
      </c>
      <c r="I87" s="444">
        <f t="shared" si="10"/>
        <v>0</v>
      </c>
      <c r="J87" s="417"/>
      <c r="K87" s="442"/>
      <c r="L87" s="445"/>
      <c r="M87" s="444">
        <f t="shared" si="15"/>
        <v>0</v>
      </c>
      <c r="N87" s="446"/>
      <c r="O87" s="447">
        <f t="shared" si="14"/>
        <v>0</v>
      </c>
      <c r="P87" s="448">
        <f t="shared" si="9"/>
        <v>0</v>
      </c>
      <c r="Q87" s="417"/>
      <c r="R87" s="443"/>
    </row>
    <row r="88" spans="1:18" ht="15.95" hidden="1" customHeight="1">
      <c r="A88" s="1124"/>
      <c r="B88" s="768">
        <v>1</v>
      </c>
      <c r="C88" s="769">
        <v>41696</v>
      </c>
      <c r="D88" s="3091" t="s">
        <v>361</v>
      </c>
      <c r="E88" s="770"/>
      <c r="F88" s="770"/>
      <c r="G88" s="771"/>
      <c r="H88" s="770">
        <f>F88*G88</f>
        <v>0</v>
      </c>
      <c r="I88" s="772">
        <f>H88*500</f>
        <v>0</v>
      </c>
      <c r="J88" s="773"/>
      <c r="K88" s="772"/>
      <c r="L88" s="123"/>
      <c r="M88" s="1153">
        <f>L88*10000</f>
        <v>0</v>
      </c>
      <c r="N88" s="1152"/>
      <c r="O88" s="1153">
        <f t="shared" si="14"/>
        <v>0</v>
      </c>
      <c r="P88" s="1171">
        <f>I88+K88+M88+O88</f>
        <v>0</v>
      </c>
      <c r="Q88" s="1171"/>
      <c r="R88" s="775"/>
    </row>
    <row r="89" spans="1:18" s="340" customFormat="1" ht="15.95" hidden="1" customHeight="1">
      <c r="A89" s="339"/>
      <c r="B89" s="1129">
        <v>2</v>
      </c>
      <c r="C89" s="526">
        <v>41697</v>
      </c>
      <c r="D89" s="3092"/>
      <c r="E89" s="1152"/>
      <c r="F89" s="1152"/>
      <c r="G89" s="123"/>
      <c r="H89" s="1152">
        <f t="shared" ref="H89:H118" si="16">F89*G89</f>
        <v>0</v>
      </c>
      <c r="I89" s="1146">
        <f>H89*500</f>
        <v>0</v>
      </c>
      <c r="J89" s="777"/>
      <c r="K89" s="1146"/>
      <c r="L89" s="123"/>
      <c r="M89" s="1153">
        <f>L89*10000</f>
        <v>0</v>
      </c>
      <c r="N89" s="1152"/>
      <c r="O89" s="1153">
        <f t="shared" si="14"/>
        <v>0</v>
      </c>
      <c r="P89" s="1153">
        <f>I89+K89+M89+O89</f>
        <v>0</v>
      </c>
      <c r="Q89" s="1153"/>
      <c r="R89" s="125"/>
    </row>
    <row r="90" spans="1:18" ht="15.95" hidden="1" customHeight="1">
      <c r="A90" s="35"/>
      <c r="B90" s="1165">
        <v>3</v>
      </c>
      <c r="C90" s="526">
        <v>41698</v>
      </c>
      <c r="D90" s="3092"/>
      <c r="E90" s="1152"/>
      <c r="F90" s="1152"/>
      <c r="G90" s="1152"/>
      <c r="H90" s="1152">
        <f t="shared" si="16"/>
        <v>0</v>
      </c>
      <c r="I90" s="122">
        <f>H90*500</f>
        <v>0</v>
      </c>
      <c r="J90" s="1152"/>
      <c r="K90" s="779"/>
      <c r="L90" s="123"/>
      <c r="M90" s="1153">
        <f t="shared" ref="M90:M102" si="17">L90*10000</f>
        <v>0</v>
      </c>
      <c r="N90" s="1152"/>
      <c r="O90" s="1153">
        <f>N90*15000</f>
        <v>0</v>
      </c>
      <c r="P90" s="1153">
        <f t="shared" ref="P90:P102" si="18">I90+K90+M90+O90</f>
        <v>0</v>
      </c>
      <c r="Q90" s="780"/>
      <c r="R90" s="781"/>
    </row>
    <row r="91" spans="1:18" ht="15.95" hidden="1" customHeight="1">
      <c r="A91" s="35"/>
      <c r="B91" s="1129">
        <v>4</v>
      </c>
      <c r="C91" s="526">
        <v>41699</v>
      </c>
      <c r="D91" s="3092"/>
      <c r="E91" s="1152"/>
      <c r="F91" s="1152"/>
      <c r="G91" s="764"/>
      <c r="H91" s="1152">
        <f t="shared" si="16"/>
        <v>0</v>
      </c>
      <c r="I91" s="1146">
        <f>H91*500</f>
        <v>0</v>
      </c>
      <c r="J91" s="1152"/>
      <c r="K91" s="1146"/>
      <c r="L91" s="123"/>
      <c r="M91" s="1153">
        <f t="shared" si="17"/>
        <v>0</v>
      </c>
      <c r="N91" s="1152"/>
      <c r="O91" s="1153">
        <f>N91*15000</f>
        <v>0</v>
      </c>
      <c r="P91" s="1153">
        <f t="shared" si="18"/>
        <v>0</v>
      </c>
      <c r="Q91" s="782"/>
      <c r="R91" s="783"/>
    </row>
    <row r="92" spans="1:18" ht="15.95" hidden="1" customHeight="1">
      <c r="A92" s="35"/>
      <c r="B92" s="1174">
        <v>5</v>
      </c>
      <c r="C92" s="387">
        <v>41700</v>
      </c>
      <c r="D92" s="3092"/>
      <c r="E92" s="1152"/>
      <c r="F92" s="784"/>
      <c r="G92" s="785"/>
      <c r="H92" s="1152">
        <f t="shared" si="16"/>
        <v>0</v>
      </c>
      <c r="I92" s="1146">
        <f t="shared" ref="I92:I103" si="19">H92*500</f>
        <v>0</v>
      </c>
      <c r="J92" s="786"/>
      <c r="K92" s="787"/>
      <c r="L92" s="123"/>
      <c r="M92" s="1153">
        <f t="shared" si="17"/>
        <v>0</v>
      </c>
      <c r="N92" s="1152"/>
      <c r="O92" s="1153">
        <f>N92*15000</f>
        <v>0</v>
      </c>
      <c r="P92" s="1153">
        <f t="shared" si="18"/>
        <v>0</v>
      </c>
      <c r="Q92" s="788"/>
      <c r="R92" s="789"/>
    </row>
    <row r="93" spans="1:18" ht="15.95" hidden="1" customHeight="1">
      <c r="A93" s="35"/>
      <c r="B93" s="1129">
        <v>6</v>
      </c>
      <c r="C93" s="526">
        <v>41701</v>
      </c>
      <c r="D93" s="3092"/>
      <c r="E93" s="1152"/>
      <c r="F93" s="1152"/>
      <c r="G93" s="764"/>
      <c r="H93" s="1152">
        <f t="shared" si="16"/>
        <v>0</v>
      </c>
      <c r="I93" s="1146">
        <f t="shared" si="19"/>
        <v>0</v>
      </c>
      <c r="J93" s="777"/>
      <c r="K93" s="1146"/>
      <c r="L93" s="123"/>
      <c r="M93" s="1153">
        <f t="shared" si="17"/>
        <v>0</v>
      </c>
      <c r="N93" s="1152"/>
      <c r="O93" s="1153">
        <f>N93*15000</f>
        <v>0</v>
      </c>
      <c r="P93" s="1153">
        <f t="shared" si="18"/>
        <v>0</v>
      </c>
      <c r="Q93" s="1153"/>
      <c r="R93" s="125"/>
    </row>
    <row r="94" spans="1:18" ht="15.95" hidden="1" customHeight="1">
      <c r="A94" s="35"/>
      <c r="B94" s="1165">
        <v>7</v>
      </c>
      <c r="C94" s="526">
        <v>41702</v>
      </c>
      <c r="D94" s="3092"/>
      <c r="E94" s="1152"/>
      <c r="F94" s="1152"/>
      <c r="G94" s="764"/>
      <c r="H94" s="1152">
        <f t="shared" si="16"/>
        <v>0</v>
      </c>
      <c r="I94" s="1146">
        <f t="shared" si="19"/>
        <v>0</v>
      </c>
      <c r="J94" s="1152"/>
      <c r="K94" s="1153"/>
      <c r="L94" s="123"/>
      <c r="M94" s="1153">
        <f t="shared" si="17"/>
        <v>0</v>
      </c>
      <c r="N94" s="1152"/>
      <c r="O94" s="1153">
        <f t="shared" ref="O94:O102" si="20">N94*15000</f>
        <v>0</v>
      </c>
      <c r="P94" s="1153">
        <f t="shared" si="18"/>
        <v>0</v>
      </c>
      <c r="Q94" s="1153"/>
      <c r="R94" s="125"/>
    </row>
    <row r="95" spans="1:18" ht="15.95" hidden="1" customHeight="1">
      <c r="A95" s="35"/>
      <c r="B95" s="1129">
        <v>8</v>
      </c>
      <c r="C95" s="526">
        <v>41703</v>
      </c>
      <c r="D95" s="3092"/>
      <c r="E95" s="1152"/>
      <c r="F95" s="1152"/>
      <c r="G95" s="764"/>
      <c r="H95" s="1152">
        <f t="shared" si="16"/>
        <v>0</v>
      </c>
      <c r="I95" s="1146">
        <f t="shared" si="19"/>
        <v>0</v>
      </c>
      <c r="J95" s="1152"/>
      <c r="K95" s="1153"/>
      <c r="L95" s="123"/>
      <c r="M95" s="1153">
        <f t="shared" si="17"/>
        <v>0</v>
      </c>
      <c r="N95" s="1152"/>
      <c r="O95" s="1153">
        <f t="shared" si="20"/>
        <v>0</v>
      </c>
      <c r="P95" s="1153">
        <f t="shared" si="18"/>
        <v>0</v>
      </c>
      <c r="Q95" s="1153"/>
      <c r="R95" s="125"/>
    </row>
    <row r="96" spans="1:18" ht="15.95" hidden="1" customHeight="1">
      <c r="A96" s="35"/>
      <c r="B96" s="1165">
        <v>9</v>
      </c>
      <c r="C96" s="526">
        <v>41704</v>
      </c>
      <c r="D96" s="3092"/>
      <c r="E96" s="1152"/>
      <c r="F96" s="1152"/>
      <c r="G96" s="764"/>
      <c r="H96" s="1152">
        <f t="shared" si="16"/>
        <v>0</v>
      </c>
      <c r="I96" s="1146">
        <f t="shared" si="19"/>
        <v>0</v>
      </c>
      <c r="J96" s="1152"/>
      <c r="K96" s="1153"/>
      <c r="L96" s="123"/>
      <c r="M96" s="1153">
        <f t="shared" si="17"/>
        <v>0</v>
      </c>
      <c r="N96" s="1152"/>
      <c r="O96" s="1153">
        <f t="shared" si="20"/>
        <v>0</v>
      </c>
      <c r="P96" s="1153">
        <f t="shared" si="18"/>
        <v>0</v>
      </c>
      <c r="Q96" s="780"/>
      <c r="R96" s="781"/>
    </row>
    <row r="97" spans="1:19" ht="15.95" hidden="1" customHeight="1">
      <c r="A97" s="35"/>
      <c r="B97" s="1129">
        <v>10</v>
      </c>
      <c r="C97" s="526">
        <v>41705</v>
      </c>
      <c r="D97" s="3092"/>
      <c r="E97" s="1152"/>
      <c r="F97" s="1152"/>
      <c r="G97" s="764"/>
      <c r="H97" s="1152">
        <f t="shared" si="16"/>
        <v>0</v>
      </c>
      <c r="I97" s="1146">
        <f t="shared" si="19"/>
        <v>0</v>
      </c>
      <c r="J97" s="1152"/>
      <c r="K97" s="1153"/>
      <c r="L97" s="123"/>
      <c r="M97" s="1153">
        <f t="shared" si="17"/>
        <v>0</v>
      </c>
      <c r="N97" s="1152"/>
      <c r="O97" s="1153">
        <f t="shared" si="20"/>
        <v>0</v>
      </c>
      <c r="P97" s="1153">
        <f t="shared" si="18"/>
        <v>0</v>
      </c>
      <c r="Q97" s="782"/>
      <c r="R97" s="783"/>
    </row>
    <row r="98" spans="1:19" ht="15.95" hidden="1" customHeight="1">
      <c r="A98" s="35"/>
      <c r="B98" s="1165">
        <v>11</v>
      </c>
      <c r="C98" s="526">
        <v>41706</v>
      </c>
      <c r="D98" s="3092"/>
      <c r="E98" s="1152"/>
      <c r="F98" s="1152"/>
      <c r="G98" s="764"/>
      <c r="H98" s="1152">
        <f t="shared" si="16"/>
        <v>0</v>
      </c>
      <c r="I98" s="1146">
        <f t="shared" si="19"/>
        <v>0</v>
      </c>
      <c r="J98" s="1152"/>
      <c r="K98" s="1153"/>
      <c r="L98" s="1152"/>
      <c r="M98" s="1153">
        <f t="shared" si="17"/>
        <v>0</v>
      </c>
      <c r="N98" s="1152"/>
      <c r="O98" s="1153">
        <f t="shared" si="20"/>
        <v>0</v>
      </c>
      <c r="P98" s="1153">
        <f t="shared" si="18"/>
        <v>0</v>
      </c>
      <c r="Q98" s="1153"/>
      <c r="R98" s="125"/>
    </row>
    <row r="99" spans="1:19" ht="15.95" hidden="1" customHeight="1">
      <c r="A99" s="35"/>
      <c r="B99" s="386">
        <v>12</v>
      </c>
      <c r="C99" s="387">
        <v>41707</v>
      </c>
      <c r="D99" s="3092"/>
      <c r="E99" s="1152"/>
      <c r="F99" s="1152"/>
      <c r="G99" s="764"/>
      <c r="H99" s="1152">
        <f t="shared" si="16"/>
        <v>0</v>
      </c>
      <c r="I99" s="1146">
        <f t="shared" si="19"/>
        <v>0</v>
      </c>
      <c r="J99" s="1152"/>
      <c r="K99" s="1153"/>
      <c r="L99" s="1152"/>
      <c r="M99" s="1153">
        <f t="shared" si="17"/>
        <v>0</v>
      </c>
      <c r="N99" s="1152"/>
      <c r="O99" s="1153">
        <f t="shared" si="20"/>
        <v>0</v>
      </c>
      <c r="P99" s="1153">
        <f t="shared" si="18"/>
        <v>0</v>
      </c>
      <c r="Q99" s="1153"/>
      <c r="R99" s="125"/>
    </row>
    <row r="100" spans="1:19" ht="15.95" hidden="1" customHeight="1">
      <c r="A100" s="35"/>
      <c r="B100" s="1165">
        <v>13</v>
      </c>
      <c r="C100" s="526">
        <v>41708</v>
      </c>
      <c r="D100" s="3092"/>
      <c r="E100" s="1152"/>
      <c r="F100" s="1152"/>
      <c r="G100" s="764"/>
      <c r="H100" s="1152">
        <f t="shared" si="16"/>
        <v>0</v>
      </c>
      <c r="I100" s="1146">
        <f t="shared" si="19"/>
        <v>0</v>
      </c>
      <c r="J100" s="1152"/>
      <c r="K100" s="1153"/>
      <c r="L100" s="1152"/>
      <c r="M100" s="1153">
        <f t="shared" si="17"/>
        <v>0</v>
      </c>
      <c r="N100" s="1152"/>
      <c r="O100" s="1153">
        <f t="shared" si="20"/>
        <v>0</v>
      </c>
      <c r="P100" s="1153">
        <f t="shared" si="18"/>
        <v>0</v>
      </c>
      <c r="Q100" s="1153"/>
      <c r="R100" s="125"/>
    </row>
    <row r="101" spans="1:19" ht="15.95" hidden="1" customHeight="1">
      <c r="B101" s="1129">
        <v>14</v>
      </c>
      <c r="C101" s="526">
        <v>41709</v>
      </c>
      <c r="D101" s="3092"/>
      <c r="E101" s="1152"/>
      <c r="F101" s="1152"/>
      <c r="G101" s="764"/>
      <c r="H101" s="1152">
        <f t="shared" si="16"/>
        <v>0</v>
      </c>
      <c r="I101" s="1146">
        <f t="shared" si="19"/>
        <v>0</v>
      </c>
      <c r="J101" s="1152"/>
      <c r="K101" s="1153"/>
      <c r="L101" s="1152"/>
      <c r="M101" s="1153">
        <f t="shared" si="17"/>
        <v>0</v>
      </c>
      <c r="N101" s="1152"/>
      <c r="O101" s="1153">
        <f t="shared" si="20"/>
        <v>0</v>
      </c>
      <c r="P101" s="1153">
        <f t="shared" si="18"/>
        <v>0</v>
      </c>
      <c r="Q101" s="1153"/>
      <c r="R101" s="125"/>
    </row>
    <row r="102" spans="1:19" ht="15.95" hidden="1" customHeight="1">
      <c r="B102" s="1165">
        <v>15</v>
      </c>
      <c r="C102" s="526">
        <v>41710</v>
      </c>
      <c r="D102" s="3092"/>
      <c r="E102" s="1152"/>
      <c r="F102" s="1152"/>
      <c r="G102" s="764"/>
      <c r="H102" s="1152">
        <f t="shared" si="16"/>
        <v>0</v>
      </c>
      <c r="I102" s="1146">
        <f t="shared" si="19"/>
        <v>0</v>
      </c>
      <c r="J102" s="1152"/>
      <c r="K102" s="1153"/>
      <c r="L102" s="1152"/>
      <c r="M102" s="1153">
        <f t="shared" si="17"/>
        <v>0</v>
      </c>
      <c r="N102" s="1152"/>
      <c r="O102" s="1153">
        <f t="shared" si="20"/>
        <v>0</v>
      </c>
      <c r="P102" s="1153">
        <f t="shared" si="18"/>
        <v>0</v>
      </c>
      <c r="Q102" s="1153"/>
      <c r="R102" s="125"/>
    </row>
    <row r="103" spans="1:19" ht="15.95" hidden="1" customHeight="1">
      <c r="B103" s="1129">
        <v>16</v>
      </c>
      <c r="C103" s="526">
        <v>41711</v>
      </c>
      <c r="D103" s="3092"/>
      <c r="E103" s="1152"/>
      <c r="F103" s="1152"/>
      <c r="G103" s="764"/>
      <c r="H103" s="1152">
        <f t="shared" si="16"/>
        <v>0</v>
      </c>
      <c r="I103" s="1146">
        <f t="shared" si="19"/>
        <v>0</v>
      </c>
      <c r="J103" s="1152"/>
      <c r="K103" s="1153"/>
      <c r="L103" s="1152"/>
      <c r="M103" s="1153">
        <f>L103*10000</f>
        <v>0</v>
      </c>
      <c r="N103" s="1152"/>
      <c r="O103" s="1153">
        <f>N103*15000</f>
        <v>0</v>
      </c>
      <c r="P103" s="1153">
        <f t="shared" ref="P103:P109" si="21">I103+K103+M103+O103</f>
        <v>0</v>
      </c>
      <c r="Q103" s="1153"/>
      <c r="R103" s="125"/>
    </row>
    <row r="104" spans="1:19" ht="15.95" hidden="1" customHeight="1">
      <c r="B104" s="1165">
        <v>17</v>
      </c>
      <c r="C104" s="526">
        <v>41712</v>
      </c>
      <c r="D104" s="3092"/>
      <c r="E104" s="1152"/>
      <c r="F104" s="1152"/>
      <c r="G104" s="764"/>
      <c r="H104" s="1152">
        <f t="shared" si="16"/>
        <v>0</v>
      </c>
      <c r="I104" s="1146">
        <f t="shared" ref="I104:I118" si="22">H104*500</f>
        <v>0</v>
      </c>
      <c r="J104" s="1152"/>
      <c r="K104" s="1153"/>
      <c r="L104" s="1152"/>
      <c r="M104" s="1153">
        <f t="shared" ref="M104:M127" si="23">L104*10000</f>
        <v>0</v>
      </c>
      <c r="N104" s="1152"/>
      <c r="O104" s="1153">
        <f t="shared" ref="O104:O127" si="24">N104*15000</f>
        <v>0</v>
      </c>
      <c r="P104" s="1153">
        <f t="shared" si="21"/>
        <v>0</v>
      </c>
      <c r="Q104" s="1153"/>
      <c r="R104" s="125"/>
    </row>
    <row r="105" spans="1:19" ht="15.95" hidden="1" customHeight="1">
      <c r="B105" s="1129">
        <v>18</v>
      </c>
      <c r="C105" s="526">
        <v>41713</v>
      </c>
      <c r="D105" s="3092"/>
      <c r="E105" s="1152"/>
      <c r="F105" s="1152"/>
      <c r="G105" s="764"/>
      <c r="H105" s="1152">
        <f t="shared" si="16"/>
        <v>0</v>
      </c>
      <c r="I105" s="1146">
        <f t="shared" si="22"/>
        <v>0</v>
      </c>
      <c r="J105" s="1152"/>
      <c r="K105" s="1153"/>
      <c r="L105" s="1152"/>
      <c r="M105" s="1153">
        <f t="shared" si="23"/>
        <v>0</v>
      </c>
      <c r="N105" s="1152"/>
      <c r="O105" s="1153">
        <f t="shared" si="24"/>
        <v>0</v>
      </c>
      <c r="P105" s="1153">
        <f t="shared" si="21"/>
        <v>0</v>
      </c>
      <c r="Q105" s="1153"/>
      <c r="R105" s="125"/>
      <c r="S105" s="1222"/>
    </row>
    <row r="106" spans="1:19" ht="15.95" hidden="1" customHeight="1">
      <c r="B106" s="1174">
        <v>19</v>
      </c>
      <c r="C106" s="387">
        <v>41714</v>
      </c>
      <c r="D106" s="3092"/>
      <c r="E106" s="1152"/>
      <c r="F106" s="1152"/>
      <c r="G106" s="764"/>
      <c r="H106" s="1152">
        <f t="shared" si="16"/>
        <v>0</v>
      </c>
      <c r="I106" s="1146">
        <f t="shared" si="22"/>
        <v>0</v>
      </c>
      <c r="J106" s="1152"/>
      <c r="K106" s="1153"/>
      <c r="L106" s="1152"/>
      <c r="M106" s="1153">
        <f t="shared" si="23"/>
        <v>0</v>
      </c>
      <c r="N106" s="1152"/>
      <c r="O106" s="1153">
        <f t="shared" si="24"/>
        <v>0</v>
      </c>
      <c r="P106" s="1153">
        <f t="shared" si="21"/>
        <v>0</v>
      </c>
      <c r="Q106" s="1153"/>
      <c r="R106" s="125"/>
      <c r="S106" s="1222"/>
    </row>
    <row r="107" spans="1:19" ht="15.95" hidden="1" customHeight="1">
      <c r="B107" s="1129">
        <v>20</v>
      </c>
      <c r="C107" s="526">
        <v>41715</v>
      </c>
      <c r="D107" s="3092"/>
      <c r="E107" s="1152"/>
      <c r="F107" s="1152"/>
      <c r="G107" s="764"/>
      <c r="H107" s="1152">
        <f t="shared" si="16"/>
        <v>0</v>
      </c>
      <c r="I107" s="1146">
        <f t="shared" si="22"/>
        <v>0</v>
      </c>
      <c r="J107" s="1152"/>
      <c r="K107" s="1153"/>
      <c r="L107" s="1152"/>
      <c r="M107" s="1153">
        <f t="shared" si="23"/>
        <v>0</v>
      </c>
      <c r="N107" s="1152"/>
      <c r="O107" s="1153">
        <f t="shared" si="24"/>
        <v>0</v>
      </c>
      <c r="P107" s="1153">
        <f t="shared" si="21"/>
        <v>0</v>
      </c>
      <c r="Q107" s="1153"/>
      <c r="R107" s="125"/>
      <c r="S107" s="1222"/>
    </row>
    <row r="108" spans="1:19" ht="15.95" hidden="1" customHeight="1">
      <c r="B108" s="1165">
        <v>21</v>
      </c>
      <c r="C108" s="526">
        <v>41716</v>
      </c>
      <c r="D108" s="3092"/>
      <c r="E108" s="1152"/>
      <c r="F108" s="1152"/>
      <c r="G108" s="764"/>
      <c r="H108" s="1152">
        <f t="shared" si="16"/>
        <v>0</v>
      </c>
      <c r="I108" s="1146">
        <f t="shared" si="22"/>
        <v>0</v>
      </c>
      <c r="J108" s="1152"/>
      <c r="K108" s="1153"/>
      <c r="L108" s="1152"/>
      <c r="M108" s="1153">
        <f t="shared" si="23"/>
        <v>0</v>
      </c>
      <c r="N108" s="1152"/>
      <c r="O108" s="1153">
        <f t="shared" si="24"/>
        <v>0</v>
      </c>
      <c r="P108" s="1153">
        <f t="shared" si="21"/>
        <v>0</v>
      </c>
      <c r="Q108" s="1153"/>
      <c r="R108" s="125"/>
      <c r="S108" s="1222"/>
    </row>
    <row r="109" spans="1:19" ht="15.95" hidden="1" customHeight="1">
      <c r="B109" s="1129">
        <v>22</v>
      </c>
      <c r="C109" s="526">
        <v>41717</v>
      </c>
      <c r="D109" s="3092"/>
      <c r="E109" s="1152"/>
      <c r="F109" s="1152"/>
      <c r="G109" s="764"/>
      <c r="H109" s="1152">
        <f t="shared" si="16"/>
        <v>0</v>
      </c>
      <c r="I109" s="1146">
        <f t="shared" si="22"/>
        <v>0</v>
      </c>
      <c r="J109" s="1152"/>
      <c r="K109" s="1153"/>
      <c r="L109" s="1152"/>
      <c r="M109" s="1153">
        <f t="shared" si="23"/>
        <v>0</v>
      </c>
      <c r="N109" s="1152"/>
      <c r="O109" s="1153">
        <f t="shared" si="24"/>
        <v>0</v>
      </c>
      <c r="P109" s="1153">
        <f t="shared" si="21"/>
        <v>0</v>
      </c>
      <c r="Q109" s="1153"/>
      <c r="R109" s="125"/>
      <c r="S109" s="1222"/>
    </row>
    <row r="110" spans="1:19" ht="15.95" hidden="1" customHeight="1">
      <c r="B110" s="1165">
        <v>23</v>
      </c>
      <c r="C110" s="526">
        <v>41718</v>
      </c>
      <c r="D110" s="3092"/>
      <c r="E110" s="1152"/>
      <c r="F110" s="1152"/>
      <c r="G110" s="764"/>
      <c r="H110" s="1152">
        <f t="shared" si="16"/>
        <v>0</v>
      </c>
      <c r="I110" s="1146">
        <f t="shared" si="22"/>
        <v>0</v>
      </c>
      <c r="J110" s="1152"/>
      <c r="K110" s="1153"/>
      <c r="L110" s="1152"/>
      <c r="M110" s="1153">
        <f t="shared" si="23"/>
        <v>0</v>
      </c>
      <c r="N110" s="1152"/>
      <c r="O110" s="1153">
        <f t="shared" si="24"/>
        <v>0</v>
      </c>
      <c r="P110" s="1153">
        <f t="shared" ref="P110:P195" si="25">I110+K110+M110+O110</f>
        <v>0</v>
      </c>
      <c r="Q110" s="1153"/>
      <c r="R110" s="125"/>
      <c r="S110" s="1222"/>
    </row>
    <row r="111" spans="1:19" ht="15.95" hidden="1" customHeight="1">
      <c r="B111" s="1129">
        <v>24</v>
      </c>
      <c r="C111" s="526">
        <v>41719</v>
      </c>
      <c r="D111" s="3092"/>
      <c r="E111" s="1152"/>
      <c r="F111" s="1152"/>
      <c r="G111" s="764"/>
      <c r="H111" s="1152">
        <f t="shared" si="16"/>
        <v>0</v>
      </c>
      <c r="I111" s="1146">
        <f t="shared" si="22"/>
        <v>0</v>
      </c>
      <c r="J111" s="1152"/>
      <c r="K111" s="1153"/>
      <c r="L111" s="1152"/>
      <c r="M111" s="1153">
        <f t="shared" si="23"/>
        <v>0</v>
      </c>
      <c r="N111" s="1152"/>
      <c r="O111" s="1153">
        <f t="shared" si="24"/>
        <v>0</v>
      </c>
      <c r="P111" s="1153">
        <f t="shared" si="25"/>
        <v>0</v>
      </c>
      <c r="Q111" s="1153"/>
      <c r="R111" s="125"/>
      <c r="S111" s="1222"/>
    </row>
    <row r="112" spans="1:19" ht="15.95" hidden="1" customHeight="1">
      <c r="B112" s="1165">
        <v>25</v>
      </c>
      <c r="C112" s="526">
        <v>41720</v>
      </c>
      <c r="D112" s="3092"/>
      <c r="E112" s="1152"/>
      <c r="F112" s="1152"/>
      <c r="G112" s="764"/>
      <c r="H112" s="1152">
        <f t="shared" si="16"/>
        <v>0</v>
      </c>
      <c r="I112" s="1146">
        <f t="shared" si="22"/>
        <v>0</v>
      </c>
      <c r="J112" s="1152"/>
      <c r="K112" s="1153"/>
      <c r="L112" s="1152"/>
      <c r="M112" s="1153">
        <f t="shared" si="23"/>
        <v>0</v>
      </c>
      <c r="N112" s="1152"/>
      <c r="O112" s="1153">
        <f t="shared" si="24"/>
        <v>0</v>
      </c>
      <c r="P112" s="1153">
        <f t="shared" si="25"/>
        <v>0</v>
      </c>
      <c r="Q112" s="1153"/>
      <c r="R112" s="125"/>
      <c r="S112" s="1222"/>
    </row>
    <row r="113" spans="2:19" ht="15.95" hidden="1" customHeight="1">
      <c r="B113" s="386">
        <v>26</v>
      </c>
      <c r="C113" s="387">
        <v>41721</v>
      </c>
      <c r="D113" s="3092"/>
      <c r="E113" s="1152"/>
      <c r="F113" s="1152"/>
      <c r="G113" s="764"/>
      <c r="H113" s="1152">
        <f t="shared" si="16"/>
        <v>0</v>
      </c>
      <c r="I113" s="1146">
        <f t="shared" si="22"/>
        <v>0</v>
      </c>
      <c r="J113" s="1152"/>
      <c r="K113" s="1153"/>
      <c r="L113" s="1152"/>
      <c r="M113" s="1153">
        <f t="shared" si="23"/>
        <v>0</v>
      </c>
      <c r="N113" s="1152"/>
      <c r="O113" s="1153">
        <f t="shared" si="24"/>
        <v>0</v>
      </c>
      <c r="P113" s="1153">
        <f t="shared" si="25"/>
        <v>0</v>
      </c>
      <c r="Q113" s="1153"/>
      <c r="R113" s="125"/>
      <c r="S113" s="1222"/>
    </row>
    <row r="114" spans="2:19" ht="15.95" hidden="1" customHeight="1">
      <c r="B114" s="1165">
        <v>27</v>
      </c>
      <c r="C114" s="526">
        <v>41722</v>
      </c>
      <c r="D114" s="3092"/>
      <c r="E114" s="1152"/>
      <c r="F114" s="1152"/>
      <c r="G114" s="764"/>
      <c r="H114" s="1152">
        <f t="shared" si="16"/>
        <v>0</v>
      </c>
      <c r="I114" s="1146">
        <f t="shared" si="22"/>
        <v>0</v>
      </c>
      <c r="J114" s="1152"/>
      <c r="K114" s="1153"/>
      <c r="L114" s="1152"/>
      <c r="M114" s="1153">
        <f t="shared" si="23"/>
        <v>0</v>
      </c>
      <c r="N114" s="1152"/>
      <c r="O114" s="1153">
        <f t="shared" si="24"/>
        <v>0</v>
      </c>
      <c r="P114" s="1153">
        <f t="shared" si="25"/>
        <v>0</v>
      </c>
      <c r="Q114" s="1153"/>
      <c r="R114" s="125"/>
      <c r="S114" s="1222"/>
    </row>
    <row r="115" spans="2:19" ht="15.95" hidden="1" customHeight="1" thickBot="1">
      <c r="B115" s="1142">
        <v>28</v>
      </c>
      <c r="C115" s="791">
        <v>41723</v>
      </c>
      <c r="D115" s="3093"/>
      <c r="E115" s="127"/>
      <c r="F115" s="127"/>
      <c r="G115" s="765"/>
      <c r="H115" s="127">
        <f t="shared" si="16"/>
        <v>0</v>
      </c>
      <c r="I115" s="1151">
        <f t="shared" si="22"/>
        <v>0</v>
      </c>
      <c r="J115" s="127"/>
      <c r="K115" s="767"/>
      <c r="L115" s="127"/>
      <c r="M115" s="767">
        <f t="shared" si="23"/>
        <v>0</v>
      </c>
      <c r="N115" s="127"/>
      <c r="O115" s="767">
        <f t="shared" si="24"/>
        <v>0</v>
      </c>
      <c r="P115" s="767">
        <f t="shared" si="25"/>
        <v>0</v>
      </c>
      <c r="Q115" s="767"/>
      <c r="R115" s="792"/>
      <c r="S115" s="1222"/>
    </row>
    <row r="116" spans="2:19" ht="15.95" hidden="1" customHeight="1">
      <c r="B116" s="768">
        <v>1</v>
      </c>
      <c r="C116" s="769">
        <v>41724</v>
      </c>
      <c r="D116" s="998" t="s">
        <v>358</v>
      </c>
      <c r="E116" s="346"/>
      <c r="F116" s="346"/>
      <c r="G116" s="346"/>
      <c r="H116" s="366">
        <f t="shared" si="16"/>
        <v>0</v>
      </c>
      <c r="I116" s="1140">
        <f t="shared" si="22"/>
        <v>0</v>
      </c>
      <c r="J116" s="346"/>
      <c r="K116" s="1175"/>
      <c r="L116" s="346"/>
      <c r="M116" s="1175">
        <f t="shared" si="23"/>
        <v>0</v>
      </c>
      <c r="N116" s="402"/>
      <c r="O116" s="1175">
        <f t="shared" si="24"/>
        <v>0</v>
      </c>
      <c r="P116" s="1175">
        <f t="shared" si="25"/>
        <v>0</v>
      </c>
      <c r="Q116" s="1175"/>
      <c r="R116" s="932"/>
    </row>
    <row r="117" spans="2:19" ht="15.95" hidden="1" customHeight="1">
      <c r="B117" s="1129">
        <v>2</v>
      </c>
      <c r="C117" s="526">
        <v>41725</v>
      </c>
      <c r="D117" s="999" t="s">
        <v>358</v>
      </c>
      <c r="E117" s="1144"/>
      <c r="F117" s="1144"/>
      <c r="G117" s="1144"/>
      <c r="H117" s="366">
        <f t="shared" si="16"/>
        <v>0</v>
      </c>
      <c r="I117" s="1140">
        <f t="shared" si="22"/>
        <v>0</v>
      </c>
      <c r="J117" s="1144"/>
      <c r="K117" s="1140"/>
      <c r="L117" s="1144"/>
      <c r="M117" s="1140">
        <f t="shared" si="23"/>
        <v>0</v>
      </c>
      <c r="N117" s="366"/>
      <c r="O117" s="1140">
        <f t="shared" si="24"/>
        <v>0</v>
      </c>
      <c r="P117" s="1140">
        <f t="shared" si="25"/>
        <v>0</v>
      </c>
      <c r="Q117" s="1140"/>
      <c r="R117" s="1141"/>
    </row>
    <row r="118" spans="2:19" ht="15.95" hidden="1" customHeight="1">
      <c r="B118" s="1129">
        <v>3</v>
      </c>
      <c r="C118" s="526">
        <v>41726</v>
      </c>
      <c r="D118" s="999" t="s">
        <v>358</v>
      </c>
      <c r="E118" s="1144"/>
      <c r="F118" s="1144"/>
      <c r="G118" s="1144"/>
      <c r="H118" s="366">
        <f t="shared" si="16"/>
        <v>0</v>
      </c>
      <c r="I118" s="1140">
        <f t="shared" si="22"/>
        <v>0</v>
      </c>
      <c r="J118" s="1144"/>
      <c r="K118" s="1140"/>
      <c r="L118" s="1144"/>
      <c r="M118" s="1140">
        <f t="shared" si="23"/>
        <v>0</v>
      </c>
      <c r="N118" s="366"/>
      <c r="O118" s="1140">
        <f t="shared" si="24"/>
        <v>0</v>
      </c>
      <c r="P118" s="1140">
        <f t="shared" si="25"/>
        <v>0</v>
      </c>
      <c r="Q118" s="1140"/>
      <c r="R118" s="1141"/>
    </row>
    <row r="119" spans="2:19" ht="15.95" hidden="1" customHeight="1">
      <c r="B119" s="1129">
        <v>4</v>
      </c>
      <c r="C119" s="526">
        <v>41727</v>
      </c>
      <c r="D119" s="999" t="s">
        <v>358</v>
      </c>
      <c r="E119" s="1144"/>
      <c r="F119" s="1144"/>
      <c r="G119" s="1144"/>
      <c r="H119" s="366">
        <f t="shared" ref="H119:H155" si="26">F119*G119</f>
        <v>0</v>
      </c>
      <c r="I119" s="1140">
        <f t="shared" ref="I119:I191" si="27">H119*500</f>
        <v>0</v>
      </c>
      <c r="J119" s="1144"/>
      <c r="K119" s="1140"/>
      <c r="L119" s="1144"/>
      <c r="M119" s="1140">
        <f t="shared" si="23"/>
        <v>0</v>
      </c>
      <c r="N119" s="366"/>
      <c r="O119" s="1140">
        <f t="shared" si="24"/>
        <v>0</v>
      </c>
      <c r="P119" s="1140">
        <f t="shared" si="25"/>
        <v>0</v>
      </c>
      <c r="Q119" s="1140"/>
      <c r="R119" s="1141"/>
    </row>
    <row r="120" spans="2:19" ht="15.95" hidden="1" customHeight="1">
      <c r="B120" s="1129">
        <v>5</v>
      </c>
      <c r="C120" s="387">
        <v>41728</v>
      </c>
      <c r="D120" s="999" t="s">
        <v>358</v>
      </c>
      <c r="E120" s="1144"/>
      <c r="F120" s="1144"/>
      <c r="G120" s="1144"/>
      <c r="H120" s="366">
        <f t="shared" si="26"/>
        <v>0</v>
      </c>
      <c r="I120" s="1140">
        <f t="shared" si="27"/>
        <v>0</v>
      </c>
      <c r="J120" s="1144"/>
      <c r="K120" s="1140"/>
      <c r="L120" s="1144"/>
      <c r="M120" s="1140">
        <f t="shared" si="23"/>
        <v>0</v>
      </c>
      <c r="N120" s="366"/>
      <c r="O120" s="1140">
        <f t="shared" si="24"/>
        <v>0</v>
      </c>
      <c r="P120" s="1140">
        <f t="shared" si="25"/>
        <v>0</v>
      </c>
      <c r="Q120" s="1140"/>
      <c r="R120" s="1141"/>
    </row>
    <row r="121" spans="2:19" ht="15.95" hidden="1" customHeight="1">
      <c r="B121" s="1129">
        <v>6</v>
      </c>
      <c r="C121" s="526">
        <v>41729</v>
      </c>
      <c r="D121" s="999" t="s">
        <v>358</v>
      </c>
      <c r="E121" s="1144"/>
      <c r="F121" s="1144"/>
      <c r="G121" s="1144"/>
      <c r="H121" s="366">
        <f t="shared" si="26"/>
        <v>0</v>
      </c>
      <c r="I121" s="1140">
        <f t="shared" si="27"/>
        <v>0</v>
      </c>
      <c r="J121" s="1144"/>
      <c r="K121" s="1140"/>
      <c r="L121" s="1144"/>
      <c r="M121" s="1140">
        <f t="shared" si="23"/>
        <v>0</v>
      </c>
      <c r="N121" s="366"/>
      <c r="O121" s="1140">
        <f t="shared" si="24"/>
        <v>0</v>
      </c>
      <c r="P121" s="1140">
        <f t="shared" si="25"/>
        <v>0</v>
      </c>
      <c r="Q121" s="1140"/>
      <c r="R121" s="1141"/>
    </row>
    <row r="122" spans="2:19" ht="15.95" hidden="1" customHeight="1">
      <c r="B122" s="1129">
        <v>7</v>
      </c>
      <c r="C122" s="526">
        <v>41730</v>
      </c>
      <c r="D122" s="999" t="s">
        <v>358</v>
      </c>
      <c r="E122" s="1144"/>
      <c r="F122" s="1144"/>
      <c r="G122" s="1144"/>
      <c r="H122" s="366">
        <f t="shared" si="26"/>
        <v>0</v>
      </c>
      <c r="I122" s="1140">
        <f t="shared" si="27"/>
        <v>0</v>
      </c>
      <c r="J122" s="1144"/>
      <c r="K122" s="1140"/>
      <c r="L122" s="1144"/>
      <c r="M122" s="1140">
        <f t="shared" si="23"/>
        <v>0</v>
      </c>
      <c r="N122" s="366"/>
      <c r="O122" s="1140">
        <f t="shared" si="24"/>
        <v>0</v>
      </c>
      <c r="P122" s="1140">
        <f t="shared" si="25"/>
        <v>0</v>
      </c>
      <c r="Q122" s="1140"/>
      <c r="R122" s="1141"/>
    </row>
    <row r="123" spans="2:19" ht="15.95" hidden="1" customHeight="1">
      <c r="B123" s="1129">
        <v>8</v>
      </c>
      <c r="C123" s="526">
        <v>41731</v>
      </c>
      <c r="D123" s="999" t="s">
        <v>358</v>
      </c>
      <c r="E123" s="1144"/>
      <c r="F123" s="1144"/>
      <c r="G123" s="1144"/>
      <c r="H123" s="366">
        <f t="shared" si="26"/>
        <v>0</v>
      </c>
      <c r="I123" s="1140">
        <f t="shared" si="27"/>
        <v>0</v>
      </c>
      <c r="J123" s="1144"/>
      <c r="K123" s="1140"/>
      <c r="L123" s="1144"/>
      <c r="M123" s="1140">
        <f t="shared" si="23"/>
        <v>0</v>
      </c>
      <c r="N123" s="366"/>
      <c r="O123" s="1140">
        <f t="shared" si="24"/>
        <v>0</v>
      </c>
      <c r="P123" s="1140">
        <f t="shared" si="25"/>
        <v>0</v>
      </c>
      <c r="Q123" s="1140"/>
      <c r="R123" s="1141"/>
    </row>
    <row r="124" spans="2:19" ht="15.95" hidden="1" customHeight="1">
      <c r="B124" s="1129">
        <v>9</v>
      </c>
      <c r="C124" s="526">
        <v>41732</v>
      </c>
      <c r="D124" s="999" t="s">
        <v>358</v>
      </c>
      <c r="E124" s="1144"/>
      <c r="F124" s="1144"/>
      <c r="G124" s="1144"/>
      <c r="H124" s="366">
        <f t="shared" si="26"/>
        <v>0</v>
      </c>
      <c r="I124" s="1140">
        <f t="shared" si="27"/>
        <v>0</v>
      </c>
      <c r="J124" s="1144"/>
      <c r="K124" s="1140"/>
      <c r="L124" s="1144"/>
      <c r="M124" s="1140">
        <f t="shared" si="23"/>
        <v>0</v>
      </c>
      <c r="N124" s="366"/>
      <c r="O124" s="1140">
        <f t="shared" si="24"/>
        <v>0</v>
      </c>
      <c r="P124" s="1140">
        <f t="shared" si="25"/>
        <v>0</v>
      </c>
      <c r="Q124" s="1140"/>
      <c r="R124" s="1141"/>
    </row>
    <row r="125" spans="2:19" ht="15.95" hidden="1" customHeight="1">
      <c r="B125" s="1129">
        <v>10</v>
      </c>
      <c r="C125" s="526">
        <v>41733</v>
      </c>
      <c r="D125" s="999" t="s">
        <v>358</v>
      </c>
      <c r="E125" s="1144"/>
      <c r="F125" s="1144"/>
      <c r="G125" s="1144"/>
      <c r="H125" s="366">
        <f t="shared" si="26"/>
        <v>0</v>
      </c>
      <c r="I125" s="1140">
        <f t="shared" si="27"/>
        <v>0</v>
      </c>
      <c r="J125" s="1144"/>
      <c r="K125" s="1140"/>
      <c r="L125" s="1144"/>
      <c r="M125" s="1140">
        <f t="shared" si="23"/>
        <v>0</v>
      </c>
      <c r="N125" s="366"/>
      <c r="O125" s="1140">
        <f t="shared" si="24"/>
        <v>0</v>
      </c>
      <c r="P125" s="1140">
        <f t="shared" si="25"/>
        <v>0</v>
      </c>
      <c r="Q125" s="1140"/>
      <c r="R125" s="1141"/>
    </row>
    <row r="126" spans="2:19" ht="15.95" hidden="1" customHeight="1">
      <c r="B126" s="1129">
        <v>11</v>
      </c>
      <c r="C126" s="526">
        <v>41734</v>
      </c>
      <c r="D126" s="999" t="s">
        <v>358</v>
      </c>
      <c r="E126" s="1144"/>
      <c r="F126" s="1144"/>
      <c r="G126" s="1144"/>
      <c r="H126" s="366">
        <f t="shared" si="26"/>
        <v>0</v>
      </c>
      <c r="I126" s="1140">
        <f t="shared" si="27"/>
        <v>0</v>
      </c>
      <c r="J126" s="1144"/>
      <c r="K126" s="1140"/>
      <c r="L126" s="1144"/>
      <c r="M126" s="1140">
        <f t="shared" si="23"/>
        <v>0</v>
      </c>
      <c r="N126" s="366"/>
      <c r="O126" s="1140">
        <f t="shared" si="24"/>
        <v>0</v>
      </c>
      <c r="P126" s="1140">
        <f t="shared" si="25"/>
        <v>0</v>
      </c>
      <c r="Q126" s="1140"/>
      <c r="R126" s="1141"/>
    </row>
    <row r="127" spans="2:19" ht="15.95" hidden="1" customHeight="1">
      <c r="B127" s="1129">
        <v>12</v>
      </c>
      <c r="C127" s="387">
        <v>41735</v>
      </c>
      <c r="D127" s="999" t="s">
        <v>358</v>
      </c>
      <c r="E127" s="1144"/>
      <c r="F127" s="1144"/>
      <c r="G127" s="1144"/>
      <c r="H127" s="366">
        <f t="shared" si="26"/>
        <v>0</v>
      </c>
      <c r="I127" s="1140">
        <f t="shared" si="27"/>
        <v>0</v>
      </c>
      <c r="J127" s="1144"/>
      <c r="K127" s="1140"/>
      <c r="L127" s="1144"/>
      <c r="M127" s="1140">
        <f t="shared" si="23"/>
        <v>0</v>
      </c>
      <c r="N127" s="366"/>
      <c r="O127" s="1140">
        <f t="shared" si="24"/>
        <v>0</v>
      </c>
      <c r="P127" s="1140">
        <f t="shared" si="25"/>
        <v>0</v>
      </c>
      <c r="Q127" s="1140"/>
      <c r="R127" s="1141"/>
    </row>
    <row r="128" spans="2:19" ht="15.95" hidden="1" customHeight="1">
      <c r="B128" s="1129">
        <v>13</v>
      </c>
      <c r="C128" s="526">
        <v>41736</v>
      </c>
      <c r="D128" s="591" t="s">
        <v>414</v>
      </c>
      <c r="E128" s="1144" t="s">
        <v>444</v>
      </c>
      <c r="F128" s="1144">
        <v>3</v>
      </c>
      <c r="G128" s="1144"/>
      <c r="H128" s="366">
        <f t="shared" si="26"/>
        <v>0</v>
      </c>
      <c r="I128" s="1140">
        <f t="shared" si="27"/>
        <v>0</v>
      </c>
      <c r="J128" s="1144"/>
      <c r="K128" s="1140">
        <v>20000</v>
      </c>
      <c r="L128" s="1144"/>
      <c r="M128" s="1140">
        <f>L128*10000</f>
        <v>0</v>
      </c>
      <c r="N128" s="366"/>
      <c r="O128" s="1140">
        <f>N128*15000</f>
        <v>0</v>
      </c>
      <c r="P128" s="1140">
        <f t="shared" si="25"/>
        <v>20000</v>
      </c>
      <c r="Q128" s="1140"/>
      <c r="R128" s="1141"/>
    </row>
    <row r="129" spans="2:18" ht="15.95" hidden="1" customHeight="1">
      <c r="B129" s="3071">
        <v>14</v>
      </c>
      <c r="C129" s="526">
        <v>41737</v>
      </c>
      <c r="D129" s="3" t="s">
        <v>445</v>
      </c>
      <c r="E129" s="1144" t="s">
        <v>444</v>
      </c>
      <c r="F129" s="1144">
        <v>1</v>
      </c>
      <c r="G129" s="1144"/>
      <c r="H129" s="366">
        <f t="shared" si="26"/>
        <v>0</v>
      </c>
      <c r="I129" s="1140">
        <f t="shared" si="27"/>
        <v>0</v>
      </c>
      <c r="J129" s="1144"/>
      <c r="K129" s="3151">
        <v>20000</v>
      </c>
      <c r="L129" s="1144"/>
      <c r="M129" s="1140">
        <f t="shared" ref="M129:M195" si="28">L129*10000</f>
        <v>0</v>
      </c>
      <c r="N129" s="366"/>
      <c r="O129" s="1140">
        <f t="shared" ref="O129:O154" si="29">N129*15000</f>
        <v>0</v>
      </c>
      <c r="P129" s="1140">
        <f t="shared" si="25"/>
        <v>20000</v>
      </c>
      <c r="Q129" s="1140"/>
      <c r="R129" s="1141"/>
    </row>
    <row r="130" spans="2:18" ht="15.95" hidden="1" customHeight="1">
      <c r="B130" s="3071"/>
      <c r="C130" s="526">
        <v>41737</v>
      </c>
      <c r="D130" s="591" t="s">
        <v>414</v>
      </c>
      <c r="E130" s="1144" t="s">
        <v>444</v>
      </c>
      <c r="F130" s="1144">
        <v>1</v>
      </c>
      <c r="G130" s="1144"/>
      <c r="H130" s="366">
        <f t="shared" si="26"/>
        <v>0</v>
      </c>
      <c r="I130" s="1140">
        <f t="shared" si="27"/>
        <v>0</v>
      </c>
      <c r="J130" s="1144"/>
      <c r="K130" s="3151"/>
      <c r="L130" s="1144"/>
      <c r="M130" s="1140">
        <f t="shared" si="28"/>
        <v>0</v>
      </c>
      <c r="N130" s="366"/>
      <c r="O130" s="1140">
        <f t="shared" si="29"/>
        <v>0</v>
      </c>
      <c r="P130" s="1140">
        <f t="shared" si="25"/>
        <v>0</v>
      </c>
      <c r="Q130" s="1140"/>
      <c r="R130" s="1141"/>
    </row>
    <row r="131" spans="2:18" ht="15.95" hidden="1" customHeight="1">
      <c r="B131" s="3071"/>
      <c r="C131" s="526">
        <v>41737</v>
      </c>
      <c r="D131" s="591" t="s">
        <v>413</v>
      </c>
      <c r="E131" s="46" t="s">
        <v>39</v>
      </c>
      <c r="F131" s="1144">
        <v>1</v>
      </c>
      <c r="G131" s="1144"/>
      <c r="H131" s="366">
        <f t="shared" si="26"/>
        <v>0</v>
      </c>
      <c r="I131" s="1140">
        <f t="shared" si="27"/>
        <v>0</v>
      </c>
      <c r="J131" s="1144" t="s">
        <v>416</v>
      </c>
      <c r="K131" s="1140">
        <v>10000</v>
      </c>
      <c r="L131" s="1144"/>
      <c r="M131" s="1140">
        <f t="shared" si="28"/>
        <v>0</v>
      </c>
      <c r="N131" s="366"/>
      <c r="O131" s="1140">
        <f t="shared" si="29"/>
        <v>0</v>
      </c>
      <c r="P131" s="1140">
        <f t="shared" si="25"/>
        <v>10000</v>
      </c>
      <c r="Q131" s="1140"/>
      <c r="R131" s="1141"/>
    </row>
    <row r="132" spans="2:18" ht="15.95" hidden="1" customHeight="1">
      <c r="B132" s="1129">
        <v>15</v>
      </c>
      <c r="C132" s="526">
        <v>41738</v>
      </c>
      <c r="D132" s="997" t="s">
        <v>366</v>
      </c>
      <c r="E132" s="1144"/>
      <c r="F132" s="1144"/>
      <c r="G132" s="1144"/>
      <c r="H132" s="366">
        <f t="shared" si="26"/>
        <v>0</v>
      </c>
      <c r="I132" s="1140">
        <f t="shared" si="27"/>
        <v>0</v>
      </c>
      <c r="J132" s="1144"/>
      <c r="K132" s="1140"/>
      <c r="L132" s="1144"/>
      <c r="M132" s="1140">
        <f t="shared" si="28"/>
        <v>0</v>
      </c>
      <c r="N132" s="366"/>
      <c r="O132" s="1140">
        <f t="shared" si="29"/>
        <v>0</v>
      </c>
      <c r="P132" s="1140">
        <f t="shared" si="25"/>
        <v>0</v>
      </c>
      <c r="Q132" s="1140"/>
      <c r="R132" s="1141"/>
    </row>
    <row r="133" spans="2:18" ht="15.95" hidden="1" customHeight="1">
      <c r="B133" s="3071">
        <v>16</v>
      </c>
      <c r="C133" s="526">
        <v>41739</v>
      </c>
      <c r="D133" s="591" t="s">
        <v>413</v>
      </c>
      <c r="E133" s="46" t="s">
        <v>39</v>
      </c>
      <c r="F133" s="1144">
        <v>1</v>
      </c>
      <c r="G133" s="1144"/>
      <c r="H133" s="366">
        <f t="shared" si="26"/>
        <v>0</v>
      </c>
      <c r="I133" s="1140">
        <f t="shared" si="27"/>
        <v>0</v>
      </c>
      <c r="J133" s="1144" t="s">
        <v>416</v>
      </c>
      <c r="K133" s="1140">
        <v>10000</v>
      </c>
      <c r="L133" s="1144"/>
      <c r="M133" s="1140">
        <f t="shared" si="28"/>
        <v>0</v>
      </c>
      <c r="N133" s="366"/>
      <c r="O133" s="1140">
        <f t="shared" si="29"/>
        <v>0</v>
      </c>
      <c r="P133" s="1140">
        <f t="shared" si="25"/>
        <v>10000</v>
      </c>
      <c r="Q133" s="1140"/>
      <c r="R133" s="1141"/>
    </row>
    <row r="134" spans="2:18" ht="15.95" hidden="1" customHeight="1">
      <c r="B134" s="3071"/>
      <c r="C134" s="526">
        <v>41739</v>
      </c>
      <c r="D134" s="591" t="s">
        <v>414</v>
      </c>
      <c r="E134" s="1144" t="s">
        <v>444</v>
      </c>
      <c r="F134" s="1144">
        <v>9</v>
      </c>
      <c r="G134" s="1144"/>
      <c r="H134" s="366">
        <f t="shared" si="26"/>
        <v>0</v>
      </c>
      <c r="I134" s="1140">
        <f t="shared" si="27"/>
        <v>0</v>
      </c>
      <c r="J134" s="1144"/>
      <c r="K134" s="1140">
        <v>25000</v>
      </c>
      <c r="L134" s="1144"/>
      <c r="M134" s="1140">
        <f t="shared" si="28"/>
        <v>0</v>
      </c>
      <c r="N134" s="366"/>
      <c r="O134" s="1140">
        <f t="shared" si="29"/>
        <v>0</v>
      </c>
      <c r="P134" s="1140">
        <f t="shared" si="25"/>
        <v>25000</v>
      </c>
      <c r="Q134" s="1140"/>
      <c r="R134" s="1141"/>
    </row>
    <row r="135" spans="2:18" ht="15.95" hidden="1" customHeight="1">
      <c r="B135" s="3071">
        <v>17</v>
      </c>
      <c r="C135" s="526">
        <v>41740</v>
      </c>
      <c r="D135" s="591" t="s">
        <v>413</v>
      </c>
      <c r="E135" s="46" t="s">
        <v>39</v>
      </c>
      <c r="F135" s="1144">
        <v>1</v>
      </c>
      <c r="G135" s="1144"/>
      <c r="H135" s="366">
        <f t="shared" si="26"/>
        <v>0</v>
      </c>
      <c r="I135" s="1140">
        <f t="shared" si="27"/>
        <v>0</v>
      </c>
      <c r="J135" s="1144" t="s">
        <v>416</v>
      </c>
      <c r="K135" s="1140">
        <v>10000</v>
      </c>
      <c r="L135" s="1144"/>
      <c r="M135" s="1140">
        <f t="shared" si="28"/>
        <v>0</v>
      </c>
      <c r="N135" s="366"/>
      <c r="O135" s="1140">
        <f t="shared" si="29"/>
        <v>0</v>
      </c>
      <c r="P135" s="1140">
        <f t="shared" si="25"/>
        <v>10000</v>
      </c>
      <c r="Q135" s="1140"/>
      <c r="R135" s="1141"/>
    </row>
    <row r="136" spans="2:18" ht="15.95" hidden="1" customHeight="1">
      <c r="B136" s="3071"/>
      <c r="C136" s="526">
        <v>41740</v>
      </c>
      <c r="D136" s="591" t="s">
        <v>414</v>
      </c>
      <c r="E136" s="1144" t="s">
        <v>444</v>
      </c>
      <c r="F136" s="1144">
        <v>8</v>
      </c>
      <c r="G136" s="1144"/>
      <c r="H136" s="366">
        <f t="shared" si="26"/>
        <v>0</v>
      </c>
      <c r="I136" s="1140">
        <f t="shared" si="27"/>
        <v>0</v>
      </c>
      <c r="J136" s="1144"/>
      <c r="K136" s="3151">
        <v>25000</v>
      </c>
      <c r="L136" s="1144"/>
      <c r="M136" s="1140">
        <f t="shared" si="28"/>
        <v>0</v>
      </c>
      <c r="N136" s="366"/>
      <c r="O136" s="1140">
        <f t="shared" si="29"/>
        <v>0</v>
      </c>
      <c r="P136" s="1140">
        <f t="shared" si="25"/>
        <v>25000</v>
      </c>
      <c r="Q136" s="1140"/>
      <c r="R136" s="1141"/>
    </row>
    <row r="137" spans="2:18" ht="15.95" hidden="1" customHeight="1">
      <c r="B137" s="3071"/>
      <c r="C137" s="526">
        <v>41740</v>
      </c>
      <c r="D137" s="3" t="s">
        <v>445</v>
      </c>
      <c r="E137" s="1144" t="s">
        <v>444</v>
      </c>
      <c r="F137" s="1144">
        <v>1</v>
      </c>
      <c r="G137" s="1144"/>
      <c r="H137" s="366">
        <f t="shared" si="26"/>
        <v>0</v>
      </c>
      <c r="I137" s="1140">
        <f t="shared" si="27"/>
        <v>0</v>
      </c>
      <c r="J137" s="1144"/>
      <c r="K137" s="3151"/>
      <c r="L137" s="1144"/>
      <c r="M137" s="1140">
        <f t="shared" si="28"/>
        <v>0</v>
      </c>
      <c r="N137" s="366"/>
      <c r="O137" s="1140">
        <f t="shared" si="29"/>
        <v>0</v>
      </c>
      <c r="P137" s="1140">
        <f t="shared" si="25"/>
        <v>0</v>
      </c>
      <c r="Q137" s="1140"/>
      <c r="R137" s="1141"/>
    </row>
    <row r="138" spans="2:18" ht="15.95" hidden="1" customHeight="1">
      <c r="B138" s="1129">
        <v>18</v>
      </c>
      <c r="C138" s="526">
        <v>41741</v>
      </c>
      <c r="D138" s="591" t="s">
        <v>443</v>
      </c>
      <c r="E138" s="46" t="s">
        <v>415</v>
      </c>
      <c r="F138" s="1144">
        <v>1</v>
      </c>
      <c r="G138" s="1144">
        <v>30</v>
      </c>
      <c r="H138" s="366">
        <f t="shared" si="26"/>
        <v>30</v>
      </c>
      <c r="I138" s="1140">
        <f t="shared" si="27"/>
        <v>15000</v>
      </c>
      <c r="J138" s="1144"/>
      <c r="K138" s="1140"/>
      <c r="L138" s="1144"/>
      <c r="M138" s="1140">
        <f t="shared" si="28"/>
        <v>0</v>
      </c>
      <c r="N138" s="366"/>
      <c r="O138" s="1140">
        <f t="shared" si="29"/>
        <v>0</v>
      </c>
      <c r="P138" s="1140">
        <f t="shared" si="25"/>
        <v>15000</v>
      </c>
      <c r="Q138" s="1140"/>
      <c r="R138" s="1141"/>
    </row>
    <row r="139" spans="2:18" ht="15.95" hidden="1" customHeight="1">
      <c r="B139" s="3071">
        <v>19</v>
      </c>
      <c r="C139" s="387">
        <v>41742</v>
      </c>
      <c r="D139" s="591" t="s">
        <v>413</v>
      </c>
      <c r="E139" s="46" t="s">
        <v>39</v>
      </c>
      <c r="F139" s="1144">
        <v>1</v>
      </c>
      <c r="G139" s="1144"/>
      <c r="H139" s="366">
        <f t="shared" si="26"/>
        <v>0</v>
      </c>
      <c r="I139" s="1140">
        <f t="shared" si="27"/>
        <v>0</v>
      </c>
      <c r="J139" s="1144" t="s">
        <v>416</v>
      </c>
      <c r="K139" s="1140">
        <v>10000</v>
      </c>
      <c r="L139" s="1144">
        <v>4</v>
      </c>
      <c r="M139" s="1140">
        <f t="shared" si="28"/>
        <v>40000</v>
      </c>
      <c r="N139" s="366"/>
      <c r="O139" s="1140">
        <f t="shared" si="29"/>
        <v>0</v>
      </c>
      <c r="P139" s="1140">
        <f t="shared" si="25"/>
        <v>50000</v>
      </c>
      <c r="Q139" s="1140"/>
      <c r="R139" s="1141"/>
    </row>
    <row r="140" spans="2:18" ht="15.95" hidden="1" customHeight="1">
      <c r="B140" s="3071"/>
      <c r="C140" s="387">
        <v>41742</v>
      </c>
      <c r="D140" s="591" t="s">
        <v>443</v>
      </c>
      <c r="E140" s="46" t="s">
        <v>415</v>
      </c>
      <c r="F140" s="1144">
        <v>1</v>
      </c>
      <c r="G140" s="1144">
        <v>30</v>
      </c>
      <c r="H140" s="366">
        <f t="shared" si="26"/>
        <v>30</v>
      </c>
      <c r="I140" s="1140">
        <f t="shared" si="27"/>
        <v>15000</v>
      </c>
      <c r="J140" s="1144"/>
      <c r="K140" s="1140"/>
      <c r="L140" s="1144"/>
      <c r="M140" s="1140">
        <f t="shared" si="28"/>
        <v>0</v>
      </c>
      <c r="N140" s="366"/>
      <c r="O140" s="1140">
        <f t="shared" si="29"/>
        <v>0</v>
      </c>
      <c r="P140" s="1140">
        <f t="shared" si="25"/>
        <v>15000</v>
      </c>
      <c r="Q140" s="1140"/>
      <c r="R140" s="1141"/>
    </row>
    <row r="141" spans="2:18" ht="15.95" hidden="1" customHeight="1">
      <c r="B141" s="3071"/>
      <c r="C141" s="387">
        <v>41742</v>
      </c>
      <c r="D141" s="591" t="s">
        <v>431</v>
      </c>
      <c r="E141" s="1144" t="s">
        <v>444</v>
      </c>
      <c r="F141" s="1144">
        <v>3</v>
      </c>
      <c r="G141" s="1144"/>
      <c r="H141" s="366">
        <f t="shared" si="26"/>
        <v>0</v>
      </c>
      <c r="I141" s="1140">
        <f t="shared" si="27"/>
        <v>0</v>
      </c>
      <c r="J141" s="1144"/>
      <c r="K141" s="1140">
        <v>20000</v>
      </c>
      <c r="L141" s="1144"/>
      <c r="M141" s="1140">
        <f t="shared" si="28"/>
        <v>0</v>
      </c>
      <c r="N141" s="366"/>
      <c r="O141" s="1140">
        <f t="shared" si="29"/>
        <v>0</v>
      </c>
      <c r="P141" s="1140">
        <f t="shared" si="25"/>
        <v>20000</v>
      </c>
      <c r="Q141" s="1140"/>
      <c r="R141" s="1141"/>
    </row>
    <row r="142" spans="2:18" ht="15.95" hidden="1" customHeight="1">
      <c r="B142" s="1129">
        <v>20</v>
      </c>
      <c r="C142" s="526">
        <v>41743</v>
      </c>
      <c r="D142" s="591" t="s">
        <v>431</v>
      </c>
      <c r="E142" s="1144" t="s">
        <v>444</v>
      </c>
      <c r="F142" s="1144">
        <v>2</v>
      </c>
      <c r="G142" s="1144"/>
      <c r="H142" s="366">
        <f t="shared" si="26"/>
        <v>0</v>
      </c>
      <c r="I142" s="1140">
        <f t="shared" si="27"/>
        <v>0</v>
      </c>
      <c r="J142" s="1144"/>
      <c r="K142" s="1140">
        <v>20000</v>
      </c>
      <c r="L142" s="1144"/>
      <c r="M142" s="1140">
        <f t="shared" si="28"/>
        <v>0</v>
      </c>
      <c r="N142" s="366"/>
      <c r="O142" s="1140">
        <f t="shared" si="29"/>
        <v>0</v>
      </c>
      <c r="P142" s="1140">
        <f t="shared" si="25"/>
        <v>20000</v>
      </c>
      <c r="Q142" s="1140"/>
      <c r="R142" s="1141"/>
    </row>
    <row r="143" spans="2:18" ht="15.95" hidden="1" customHeight="1">
      <c r="B143" s="1129">
        <v>21</v>
      </c>
      <c r="C143" s="526">
        <v>41744</v>
      </c>
      <c r="D143" s="591" t="s">
        <v>443</v>
      </c>
      <c r="E143" s="46" t="s">
        <v>415</v>
      </c>
      <c r="F143" s="1144">
        <v>1</v>
      </c>
      <c r="G143" s="1144">
        <v>30</v>
      </c>
      <c r="H143" s="366">
        <f t="shared" si="26"/>
        <v>30</v>
      </c>
      <c r="I143" s="1140">
        <f t="shared" si="27"/>
        <v>15000</v>
      </c>
      <c r="J143" s="1144"/>
      <c r="K143" s="1140"/>
      <c r="L143" s="1144"/>
      <c r="M143" s="1140">
        <f t="shared" si="28"/>
        <v>0</v>
      </c>
      <c r="N143" s="366"/>
      <c r="O143" s="1140">
        <f t="shared" si="29"/>
        <v>0</v>
      </c>
      <c r="P143" s="1140">
        <f t="shared" si="25"/>
        <v>15000</v>
      </c>
      <c r="Q143" s="1140"/>
      <c r="R143" s="1141"/>
    </row>
    <row r="144" spans="2:18" ht="15.95" hidden="1" customHeight="1">
      <c r="B144" s="1129">
        <v>22</v>
      </c>
      <c r="C144" s="526">
        <v>41745</v>
      </c>
      <c r="D144" s="3" t="s">
        <v>445</v>
      </c>
      <c r="E144" s="1144" t="s">
        <v>444</v>
      </c>
      <c r="F144" s="1144">
        <v>2</v>
      </c>
      <c r="G144" s="1144"/>
      <c r="H144" s="366">
        <f t="shared" si="26"/>
        <v>0</v>
      </c>
      <c r="I144" s="1140">
        <f t="shared" si="27"/>
        <v>0</v>
      </c>
      <c r="J144" s="1144"/>
      <c r="K144" s="1140">
        <v>20000</v>
      </c>
      <c r="L144" s="1144"/>
      <c r="M144" s="1140">
        <f t="shared" si="28"/>
        <v>0</v>
      </c>
      <c r="N144" s="366"/>
      <c r="O144" s="1140">
        <f t="shared" si="29"/>
        <v>0</v>
      </c>
      <c r="P144" s="1140">
        <f t="shared" si="25"/>
        <v>20000</v>
      </c>
      <c r="Q144" s="1140"/>
      <c r="R144" s="1141"/>
    </row>
    <row r="145" spans="2:18" ht="15.95" hidden="1" customHeight="1">
      <c r="B145" s="1129">
        <v>23</v>
      </c>
      <c r="C145" s="526">
        <v>41746</v>
      </c>
      <c r="D145" s="591" t="s">
        <v>443</v>
      </c>
      <c r="E145" s="46" t="s">
        <v>415</v>
      </c>
      <c r="F145" s="1144">
        <v>1</v>
      </c>
      <c r="G145" s="1144">
        <v>30</v>
      </c>
      <c r="H145" s="366">
        <f t="shared" si="26"/>
        <v>30</v>
      </c>
      <c r="I145" s="1140">
        <f t="shared" si="27"/>
        <v>15000</v>
      </c>
      <c r="J145" s="1144"/>
      <c r="K145" s="1140"/>
      <c r="L145" s="1144">
        <v>5</v>
      </c>
      <c r="M145" s="1140">
        <f t="shared" si="28"/>
        <v>50000</v>
      </c>
      <c r="N145" s="366"/>
      <c r="O145" s="1140">
        <f t="shared" si="29"/>
        <v>0</v>
      </c>
      <c r="P145" s="1140">
        <f t="shared" si="25"/>
        <v>65000</v>
      </c>
      <c r="Q145" s="1140"/>
      <c r="R145" s="1141"/>
    </row>
    <row r="146" spans="2:18" ht="15.95" hidden="1" customHeight="1">
      <c r="B146" s="1129">
        <v>24</v>
      </c>
      <c r="C146" s="526">
        <v>41747</v>
      </c>
      <c r="D146" s="591" t="s">
        <v>431</v>
      </c>
      <c r="E146" s="1144" t="s">
        <v>444</v>
      </c>
      <c r="F146" s="1144">
        <v>1</v>
      </c>
      <c r="G146" s="1144"/>
      <c r="H146" s="366">
        <f t="shared" si="26"/>
        <v>0</v>
      </c>
      <c r="I146" s="1140">
        <f t="shared" si="27"/>
        <v>0</v>
      </c>
      <c r="J146" s="1144"/>
      <c r="K146" s="1140">
        <v>20000</v>
      </c>
      <c r="L146" s="1144"/>
      <c r="M146" s="1140">
        <f t="shared" si="28"/>
        <v>0</v>
      </c>
      <c r="N146" s="366"/>
      <c r="O146" s="1140">
        <f t="shared" si="29"/>
        <v>0</v>
      </c>
      <c r="P146" s="1140">
        <f t="shared" si="25"/>
        <v>20000</v>
      </c>
      <c r="Q146" s="1140"/>
      <c r="R146" s="1141"/>
    </row>
    <row r="147" spans="2:18" ht="15.95" hidden="1" customHeight="1">
      <c r="B147" s="1129">
        <v>25</v>
      </c>
      <c r="C147" s="526">
        <v>41748</v>
      </c>
      <c r="D147" s="591" t="s">
        <v>431</v>
      </c>
      <c r="E147" s="1144" t="s">
        <v>444</v>
      </c>
      <c r="F147" s="1144">
        <v>1</v>
      </c>
      <c r="G147" s="1144"/>
      <c r="H147" s="366">
        <f t="shared" si="26"/>
        <v>0</v>
      </c>
      <c r="I147" s="1140">
        <f t="shared" si="27"/>
        <v>0</v>
      </c>
      <c r="J147" s="1144"/>
      <c r="K147" s="1140">
        <v>20000</v>
      </c>
      <c r="L147" s="1144"/>
      <c r="M147" s="1140">
        <f t="shared" si="28"/>
        <v>0</v>
      </c>
      <c r="N147" s="366"/>
      <c r="O147" s="1140">
        <f t="shared" si="29"/>
        <v>0</v>
      </c>
      <c r="P147" s="1140">
        <f t="shared" si="25"/>
        <v>20000</v>
      </c>
      <c r="Q147" s="1140"/>
      <c r="R147" s="1141"/>
    </row>
    <row r="148" spans="2:18" ht="15.95" hidden="1" customHeight="1">
      <c r="B148" s="3071">
        <v>26</v>
      </c>
      <c r="C148" s="387">
        <v>41749</v>
      </c>
      <c r="D148" s="3" t="s">
        <v>445</v>
      </c>
      <c r="E148" s="1144" t="s">
        <v>444</v>
      </c>
      <c r="F148" s="1144">
        <v>1</v>
      </c>
      <c r="G148" s="1144"/>
      <c r="H148" s="366">
        <f t="shared" si="26"/>
        <v>0</v>
      </c>
      <c r="I148" s="1140">
        <f t="shared" si="27"/>
        <v>0</v>
      </c>
      <c r="J148" s="1144"/>
      <c r="K148" s="1140">
        <v>20000</v>
      </c>
      <c r="L148" s="1144"/>
      <c r="M148" s="1140">
        <f t="shared" si="28"/>
        <v>0</v>
      </c>
      <c r="N148" s="366"/>
      <c r="O148" s="1140">
        <f t="shared" si="29"/>
        <v>0</v>
      </c>
      <c r="P148" s="1140">
        <f t="shared" si="25"/>
        <v>20000</v>
      </c>
      <c r="Q148" s="1140"/>
      <c r="R148" s="1141"/>
    </row>
    <row r="149" spans="2:18" ht="15.95" hidden="1" customHeight="1">
      <c r="B149" s="3071"/>
      <c r="C149" s="387">
        <v>41749</v>
      </c>
      <c r="D149" s="591" t="s">
        <v>443</v>
      </c>
      <c r="E149" s="46" t="s">
        <v>415</v>
      </c>
      <c r="F149" s="1144">
        <v>1</v>
      </c>
      <c r="G149" s="1144">
        <v>30</v>
      </c>
      <c r="H149" s="366">
        <f t="shared" si="26"/>
        <v>30</v>
      </c>
      <c r="I149" s="1140">
        <f t="shared" si="27"/>
        <v>15000</v>
      </c>
      <c r="J149" s="1144"/>
      <c r="K149" s="1140"/>
      <c r="L149" s="1144">
        <v>8</v>
      </c>
      <c r="M149" s="1140">
        <f t="shared" si="28"/>
        <v>80000</v>
      </c>
      <c r="N149" s="366"/>
      <c r="O149" s="1140"/>
      <c r="P149" s="1140">
        <f t="shared" si="25"/>
        <v>95000</v>
      </c>
      <c r="Q149" s="1140"/>
      <c r="R149" s="1141"/>
    </row>
    <row r="150" spans="2:18" ht="15.95" hidden="1" customHeight="1">
      <c r="B150" s="1129">
        <v>27</v>
      </c>
      <c r="C150" s="526">
        <v>41750</v>
      </c>
      <c r="D150" s="591" t="s">
        <v>443</v>
      </c>
      <c r="E150" s="46" t="s">
        <v>415</v>
      </c>
      <c r="F150" s="1144">
        <v>1</v>
      </c>
      <c r="G150" s="1144">
        <v>30</v>
      </c>
      <c r="H150" s="366">
        <f t="shared" si="26"/>
        <v>30</v>
      </c>
      <c r="I150" s="1140">
        <f t="shared" si="27"/>
        <v>15000</v>
      </c>
      <c r="J150" s="1144"/>
      <c r="K150" s="1140"/>
      <c r="L150" s="1144"/>
      <c r="M150" s="1140">
        <f t="shared" si="28"/>
        <v>0</v>
      </c>
      <c r="N150" s="366"/>
      <c r="O150" s="1140">
        <f t="shared" si="29"/>
        <v>0</v>
      </c>
      <c r="P150" s="1140">
        <f t="shared" si="25"/>
        <v>15000</v>
      </c>
      <c r="Q150" s="1140"/>
      <c r="R150" s="1141"/>
    </row>
    <row r="151" spans="2:18" ht="15.95" hidden="1" customHeight="1">
      <c r="B151" s="1129">
        <v>28</v>
      </c>
      <c r="C151" s="526">
        <v>41751</v>
      </c>
      <c r="D151" s="591" t="s">
        <v>443</v>
      </c>
      <c r="E151" s="46" t="s">
        <v>415</v>
      </c>
      <c r="F151" s="1144">
        <v>2</v>
      </c>
      <c r="G151" s="1144">
        <v>30</v>
      </c>
      <c r="H151" s="366">
        <f t="shared" si="26"/>
        <v>60</v>
      </c>
      <c r="I151" s="1140">
        <f t="shared" si="27"/>
        <v>30000</v>
      </c>
      <c r="J151" s="1144"/>
      <c r="K151" s="1140"/>
      <c r="L151" s="1144"/>
      <c r="M151" s="1140">
        <f t="shared" si="28"/>
        <v>0</v>
      </c>
      <c r="N151" s="366"/>
      <c r="O151" s="1140">
        <f t="shared" si="29"/>
        <v>0</v>
      </c>
      <c r="P151" s="1140">
        <f t="shared" si="25"/>
        <v>30000</v>
      </c>
      <c r="Q151" s="1140"/>
      <c r="R151" s="1141"/>
    </row>
    <row r="152" spans="2:18" ht="15.95" hidden="1" customHeight="1">
      <c r="B152" s="1129">
        <v>29</v>
      </c>
      <c r="C152" s="526">
        <v>41752</v>
      </c>
      <c r="D152" s="591" t="s">
        <v>443</v>
      </c>
      <c r="E152" s="46" t="s">
        <v>415</v>
      </c>
      <c r="F152" s="1144">
        <v>2</v>
      </c>
      <c r="G152" s="1144">
        <v>30</v>
      </c>
      <c r="H152" s="366">
        <f t="shared" si="26"/>
        <v>60</v>
      </c>
      <c r="I152" s="1140">
        <f t="shared" si="27"/>
        <v>30000</v>
      </c>
      <c r="J152" s="1144"/>
      <c r="K152" s="1140"/>
      <c r="L152" s="1144"/>
      <c r="M152" s="1140">
        <f t="shared" si="28"/>
        <v>0</v>
      </c>
      <c r="N152" s="366"/>
      <c r="O152" s="1140">
        <f t="shared" si="29"/>
        <v>0</v>
      </c>
      <c r="P152" s="1140">
        <f t="shared" si="25"/>
        <v>30000</v>
      </c>
      <c r="Q152" s="1140"/>
      <c r="R152" s="1141"/>
    </row>
    <row r="153" spans="2:18" ht="15.95" hidden="1" customHeight="1">
      <c r="B153" s="1129">
        <v>30</v>
      </c>
      <c r="C153" s="526">
        <v>41753</v>
      </c>
      <c r="D153" s="591" t="s">
        <v>443</v>
      </c>
      <c r="E153" s="46" t="s">
        <v>415</v>
      </c>
      <c r="F153" s="1144">
        <v>1</v>
      </c>
      <c r="G153" s="1144">
        <v>30</v>
      </c>
      <c r="H153" s="366">
        <f t="shared" si="26"/>
        <v>30</v>
      </c>
      <c r="I153" s="1140">
        <f t="shared" si="27"/>
        <v>15000</v>
      </c>
      <c r="J153" s="1144"/>
      <c r="K153" s="1140"/>
      <c r="L153" s="1144"/>
      <c r="M153" s="1140">
        <f t="shared" si="28"/>
        <v>0</v>
      </c>
      <c r="N153" s="366"/>
      <c r="O153" s="1140">
        <f t="shared" si="29"/>
        <v>0</v>
      </c>
      <c r="P153" s="1140">
        <f t="shared" si="25"/>
        <v>15000</v>
      </c>
      <c r="Q153" s="1140"/>
      <c r="R153" s="1141"/>
    </row>
    <row r="154" spans="2:18" ht="15.95" hidden="1" customHeight="1">
      <c r="B154" s="3071">
        <v>31</v>
      </c>
      <c r="C154" s="526">
        <v>41754</v>
      </c>
      <c r="D154" s="591" t="s">
        <v>443</v>
      </c>
      <c r="E154" s="46" t="s">
        <v>415</v>
      </c>
      <c r="F154" s="1144">
        <v>1</v>
      </c>
      <c r="G154" s="1144">
        <v>30</v>
      </c>
      <c r="H154" s="366">
        <f t="shared" si="26"/>
        <v>30</v>
      </c>
      <c r="I154" s="1140">
        <f t="shared" si="27"/>
        <v>15000</v>
      </c>
      <c r="J154" s="1144"/>
      <c r="K154" s="1140"/>
      <c r="L154" s="1144"/>
      <c r="M154" s="1140">
        <f t="shared" si="28"/>
        <v>0</v>
      </c>
      <c r="N154" s="366"/>
      <c r="O154" s="1140">
        <f t="shared" si="29"/>
        <v>0</v>
      </c>
      <c r="P154" s="1140">
        <f t="shared" si="25"/>
        <v>15000</v>
      </c>
      <c r="Q154" s="1140"/>
      <c r="R154" s="1141"/>
    </row>
    <row r="155" spans="2:18" ht="15.95" hidden="1" customHeight="1" thickBot="1">
      <c r="B155" s="3072"/>
      <c r="C155" s="791">
        <v>41754</v>
      </c>
      <c r="D155" s="16" t="s">
        <v>445</v>
      </c>
      <c r="E155" s="44" t="s">
        <v>444</v>
      </c>
      <c r="F155" s="44">
        <v>2</v>
      </c>
      <c r="G155" s="44"/>
      <c r="H155" s="373">
        <f t="shared" si="26"/>
        <v>0</v>
      </c>
      <c r="I155" s="364">
        <f t="shared" si="27"/>
        <v>0</v>
      </c>
      <c r="J155" s="44"/>
      <c r="K155" s="364">
        <v>20000</v>
      </c>
      <c r="L155" s="44"/>
      <c r="M155" s="364">
        <f t="shared" si="28"/>
        <v>0</v>
      </c>
      <c r="N155" s="373"/>
      <c r="O155" s="364"/>
      <c r="P155" s="364">
        <f t="shared" si="25"/>
        <v>20000</v>
      </c>
      <c r="Q155" s="364"/>
      <c r="R155" s="357"/>
    </row>
    <row r="156" spans="2:18" ht="15.95" hidden="1" customHeight="1">
      <c r="B156" s="768">
        <v>1</v>
      </c>
      <c r="C156" s="769">
        <v>41755</v>
      </c>
      <c r="D156" s="1206" t="s">
        <v>555</v>
      </c>
      <c r="E156" s="346" t="s">
        <v>556</v>
      </c>
      <c r="F156" s="346">
        <v>1</v>
      </c>
      <c r="G156" s="346">
        <v>30</v>
      </c>
      <c r="H156" s="402">
        <f>F156*G156</f>
        <v>30</v>
      </c>
      <c r="I156" s="1175">
        <f t="shared" si="27"/>
        <v>15000</v>
      </c>
      <c r="J156" s="346"/>
      <c r="K156" s="1175"/>
      <c r="L156" s="346"/>
      <c r="M156" s="1175">
        <f t="shared" si="28"/>
        <v>0</v>
      </c>
      <c r="N156" s="402"/>
      <c r="O156" s="1175">
        <f t="shared" ref="O156:O219" si="30">N156*15000</f>
        <v>0</v>
      </c>
      <c r="P156" s="1175">
        <f t="shared" si="25"/>
        <v>15000</v>
      </c>
      <c r="Q156" s="1175"/>
      <c r="R156" s="932"/>
    </row>
    <row r="157" spans="2:18" ht="15.95" hidden="1" customHeight="1">
      <c r="B157" s="1129">
        <v>2</v>
      </c>
      <c r="C157" s="387">
        <v>41756</v>
      </c>
      <c r="D157" s="1208" t="s">
        <v>546</v>
      </c>
      <c r="E157" s="1144" t="s">
        <v>426</v>
      </c>
      <c r="F157" s="1144">
        <v>2</v>
      </c>
      <c r="G157" s="1144"/>
      <c r="H157" s="366">
        <f>F157*G157</f>
        <v>0</v>
      </c>
      <c r="I157" s="1140">
        <f t="shared" si="27"/>
        <v>0</v>
      </c>
      <c r="J157" s="1144" t="s">
        <v>127</v>
      </c>
      <c r="K157" s="1140">
        <v>20000</v>
      </c>
      <c r="L157" s="1144">
        <v>4</v>
      </c>
      <c r="M157" s="1140">
        <f t="shared" si="28"/>
        <v>40000</v>
      </c>
      <c r="N157" s="366"/>
      <c r="O157" s="1140">
        <f t="shared" si="30"/>
        <v>0</v>
      </c>
      <c r="P157" s="1140">
        <f t="shared" si="25"/>
        <v>60000</v>
      </c>
      <c r="Q157" s="1140"/>
      <c r="R157" s="1141"/>
    </row>
    <row r="158" spans="2:18" ht="15.95" hidden="1" customHeight="1">
      <c r="B158" s="1129">
        <v>3</v>
      </c>
      <c r="C158" s="526">
        <v>41757</v>
      </c>
      <c r="D158" s="1208" t="s">
        <v>555</v>
      </c>
      <c r="E158" s="1144" t="s">
        <v>556</v>
      </c>
      <c r="F158" s="1144">
        <v>1</v>
      </c>
      <c r="G158" s="1144">
        <v>30</v>
      </c>
      <c r="H158" s="366">
        <f t="shared" ref="H158:H194" si="31">F158*G158</f>
        <v>30</v>
      </c>
      <c r="I158" s="1140">
        <f t="shared" si="27"/>
        <v>15000</v>
      </c>
      <c r="J158" s="1144"/>
      <c r="K158" s="1140"/>
      <c r="L158" s="1144"/>
      <c r="M158" s="1140">
        <f t="shared" si="28"/>
        <v>0</v>
      </c>
      <c r="N158" s="366"/>
      <c r="O158" s="1140">
        <f t="shared" si="30"/>
        <v>0</v>
      </c>
      <c r="P158" s="1140">
        <f t="shared" si="25"/>
        <v>15000</v>
      </c>
      <c r="Q158" s="1140"/>
      <c r="R158" s="1141"/>
    </row>
    <row r="159" spans="2:18" ht="15.95" hidden="1" customHeight="1">
      <c r="B159" s="1129">
        <v>4</v>
      </c>
      <c r="C159" s="526">
        <v>41758</v>
      </c>
      <c r="D159" s="1208" t="s">
        <v>555</v>
      </c>
      <c r="E159" s="1144" t="s">
        <v>556</v>
      </c>
      <c r="F159" s="1144">
        <v>1</v>
      </c>
      <c r="G159" s="1144">
        <v>30</v>
      </c>
      <c r="H159" s="366">
        <f t="shared" si="31"/>
        <v>30</v>
      </c>
      <c r="I159" s="1140">
        <f t="shared" si="27"/>
        <v>15000</v>
      </c>
      <c r="J159" s="1144"/>
      <c r="K159" s="1140"/>
      <c r="L159" s="1144"/>
      <c r="M159" s="1140">
        <f t="shared" si="28"/>
        <v>0</v>
      </c>
      <c r="N159" s="366"/>
      <c r="O159" s="1140">
        <f t="shared" si="30"/>
        <v>0</v>
      </c>
      <c r="P159" s="1140">
        <f t="shared" si="25"/>
        <v>15000</v>
      </c>
      <c r="Q159" s="1140"/>
      <c r="R159" s="1141"/>
    </row>
    <row r="160" spans="2:18" ht="15.95" hidden="1" customHeight="1">
      <c r="B160" s="1129">
        <v>5</v>
      </c>
      <c r="C160" s="526">
        <v>41759</v>
      </c>
      <c r="D160" s="1208" t="s">
        <v>555</v>
      </c>
      <c r="E160" s="1144" t="s">
        <v>556</v>
      </c>
      <c r="F160" s="1144">
        <v>1</v>
      </c>
      <c r="G160" s="1144">
        <v>30</v>
      </c>
      <c r="H160" s="366">
        <f t="shared" si="31"/>
        <v>30</v>
      </c>
      <c r="I160" s="1140">
        <f t="shared" si="27"/>
        <v>15000</v>
      </c>
      <c r="J160" s="1144"/>
      <c r="K160" s="1140"/>
      <c r="L160" s="1144"/>
      <c r="M160" s="1140">
        <f t="shared" si="28"/>
        <v>0</v>
      </c>
      <c r="N160" s="366"/>
      <c r="O160" s="1140">
        <f t="shared" si="30"/>
        <v>0</v>
      </c>
      <c r="P160" s="1140">
        <f t="shared" si="25"/>
        <v>15000</v>
      </c>
      <c r="Q160" s="1140"/>
      <c r="R160" s="1141"/>
    </row>
    <row r="161" spans="2:24" ht="15.95" hidden="1" customHeight="1">
      <c r="B161" s="1129">
        <v>6</v>
      </c>
      <c r="C161" s="526">
        <v>41760</v>
      </c>
      <c r="D161" s="1208" t="s">
        <v>546</v>
      </c>
      <c r="E161" s="1144" t="s">
        <v>426</v>
      </c>
      <c r="F161" s="1144">
        <v>1</v>
      </c>
      <c r="G161" s="1144"/>
      <c r="H161" s="366">
        <f t="shared" si="31"/>
        <v>0</v>
      </c>
      <c r="I161" s="1140">
        <f t="shared" si="27"/>
        <v>0</v>
      </c>
      <c r="J161" s="1144" t="s">
        <v>127</v>
      </c>
      <c r="K161" s="1140">
        <v>20000</v>
      </c>
      <c r="L161" s="1144"/>
      <c r="M161" s="1140">
        <f t="shared" si="28"/>
        <v>0</v>
      </c>
      <c r="N161" s="366"/>
      <c r="O161" s="1140">
        <f t="shared" si="30"/>
        <v>0</v>
      </c>
      <c r="P161" s="1140">
        <f t="shared" si="25"/>
        <v>20000</v>
      </c>
      <c r="Q161" s="1140"/>
      <c r="R161" s="1141"/>
    </row>
    <row r="162" spans="2:24" ht="15.95" hidden="1" customHeight="1">
      <c r="B162" s="1129">
        <v>7</v>
      </c>
      <c r="C162" s="526">
        <v>41761</v>
      </c>
      <c r="D162" s="1018" t="s">
        <v>300</v>
      </c>
      <c r="E162" s="427"/>
      <c r="F162" s="1144"/>
      <c r="G162" s="1144"/>
      <c r="H162" s="366">
        <f t="shared" si="31"/>
        <v>0</v>
      </c>
      <c r="I162" s="1140">
        <f t="shared" si="27"/>
        <v>0</v>
      </c>
      <c r="J162" s="1144"/>
      <c r="K162" s="1140"/>
      <c r="L162" s="1144"/>
      <c r="M162" s="1140">
        <f t="shared" si="28"/>
        <v>0</v>
      </c>
      <c r="N162" s="366"/>
      <c r="O162" s="1140">
        <f t="shared" si="30"/>
        <v>0</v>
      </c>
      <c r="P162" s="1140">
        <f t="shared" si="25"/>
        <v>0</v>
      </c>
      <c r="Q162" s="1140"/>
      <c r="R162" s="1141"/>
    </row>
    <row r="163" spans="2:24" ht="15.95" hidden="1" customHeight="1">
      <c r="B163" s="3080">
        <v>8</v>
      </c>
      <c r="C163" s="526">
        <v>41762</v>
      </c>
      <c r="D163" s="1208" t="s">
        <v>555</v>
      </c>
      <c r="E163" s="1144" t="s">
        <v>556</v>
      </c>
      <c r="F163" s="1144">
        <v>1</v>
      </c>
      <c r="G163" s="1144">
        <v>30</v>
      </c>
      <c r="H163" s="366">
        <f t="shared" si="31"/>
        <v>30</v>
      </c>
      <c r="I163" s="1140">
        <f t="shared" si="27"/>
        <v>15000</v>
      </c>
      <c r="J163" s="1144"/>
      <c r="K163" s="1140"/>
      <c r="L163" s="1144"/>
      <c r="M163" s="1140">
        <f t="shared" si="28"/>
        <v>0</v>
      </c>
      <c r="N163" s="366"/>
      <c r="O163" s="1140">
        <f t="shared" si="30"/>
        <v>0</v>
      </c>
      <c r="P163" s="1140">
        <f t="shared" si="25"/>
        <v>15000</v>
      </c>
      <c r="Q163" s="1140"/>
      <c r="R163" s="1141"/>
    </row>
    <row r="164" spans="2:24" ht="15.95" hidden="1" customHeight="1">
      <c r="B164" s="3081"/>
      <c r="C164" s="526">
        <v>41762</v>
      </c>
      <c r="D164" s="1208" t="s">
        <v>549</v>
      </c>
      <c r="E164" s="1144" t="s">
        <v>426</v>
      </c>
      <c r="F164" s="1144">
        <v>1</v>
      </c>
      <c r="G164" s="1144"/>
      <c r="H164" s="366">
        <f t="shared" si="31"/>
        <v>0</v>
      </c>
      <c r="I164" s="1140">
        <f t="shared" si="27"/>
        <v>0</v>
      </c>
      <c r="J164" s="1144" t="s">
        <v>127</v>
      </c>
      <c r="K164" s="1140">
        <v>20000</v>
      </c>
      <c r="L164" s="1144"/>
      <c r="M164" s="1140">
        <f t="shared" si="28"/>
        <v>0</v>
      </c>
      <c r="N164" s="366"/>
      <c r="O164" s="1140">
        <f t="shared" si="30"/>
        <v>0</v>
      </c>
      <c r="P164" s="1140">
        <f t="shared" si="25"/>
        <v>20000</v>
      </c>
      <c r="Q164" s="1140"/>
      <c r="R164" s="1141"/>
    </row>
    <row r="165" spans="2:24" ht="15.95" hidden="1" customHeight="1">
      <c r="B165" s="1129">
        <v>9</v>
      </c>
      <c r="C165" s="387">
        <v>41763</v>
      </c>
      <c r="D165" s="1208" t="s">
        <v>557</v>
      </c>
      <c r="E165" s="1144" t="s">
        <v>426</v>
      </c>
      <c r="F165" s="1144">
        <v>5</v>
      </c>
      <c r="G165" s="1144"/>
      <c r="H165" s="366">
        <f t="shared" si="31"/>
        <v>0</v>
      </c>
      <c r="I165" s="1140">
        <f t="shared" si="27"/>
        <v>0</v>
      </c>
      <c r="J165" s="1144" t="s">
        <v>127</v>
      </c>
      <c r="K165" s="1140">
        <v>20000</v>
      </c>
      <c r="L165" s="1144">
        <v>4</v>
      </c>
      <c r="M165" s="1140">
        <f t="shared" si="28"/>
        <v>40000</v>
      </c>
      <c r="N165" s="366"/>
      <c r="O165" s="1140">
        <f t="shared" si="30"/>
        <v>0</v>
      </c>
      <c r="P165" s="1140">
        <f t="shared" si="25"/>
        <v>60000</v>
      </c>
      <c r="Q165" s="1140"/>
      <c r="R165" s="1141"/>
      <c r="X165" s="209"/>
    </row>
    <row r="166" spans="2:24" ht="15.95" hidden="1" customHeight="1">
      <c r="B166" s="3080">
        <v>10</v>
      </c>
      <c r="C166" s="526">
        <v>41764</v>
      </c>
      <c r="D166" s="1208" t="s">
        <v>558</v>
      </c>
      <c r="E166" s="1144" t="s">
        <v>426</v>
      </c>
      <c r="F166" s="1144">
        <v>1</v>
      </c>
      <c r="G166" s="1144"/>
      <c r="H166" s="366">
        <f t="shared" si="31"/>
        <v>0</v>
      </c>
      <c r="I166" s="1140">
        <f t="shared" si="27"/>
        <v>0</v>
      </c>
      <c r="J166" s="3179" t="s">
        <v>127</v>
      </c>
      <c r="K166" s="3078">
        <v>20000</v>
      </c>
      <c r="L166" s="1144"/>
      <c r="M166" s="1140">
        <f t="shared" si="28"/>
        <v>0</v>
      </c>
      <c r="N166" s="366"/>
      <c r="O166" s="1140">
        <f t="shared" si="30"/>
        <v>0</v>
      </c>
      <c r="P166" s="3078">
        <f t="shared" si="25"/>
        <v>20000</v>
      </c>
      <c r="Q166" s="1140"/>
      <c r="R166" s="1141"/>
      <c r="X166" s="209"/>
    </row>
    <row r="167" spans="2:24" ht="15.95" hidden="1" customHeight="1">
      <c r="B167" s="3081"/>
      <c r="C167" s="526">
        <v>41764</v>
      </c>
      <c r="D167" s="1208" t="s">
        <v>549</v>
      </c>
      <c r="E167" s="1144" t="s">
        <v>426</v>
      </c>
      <c r="F167" s="1144">
        <v>1</v>
      </c>
      <c r="G167" s="1144"/>
      <c r="H167" s="366">
        <f t="shared" si="31"/>
        <v>0</v>
      </c>
      <c r="I167" s="1140">
        <f t="shared" si="27"/>
        <v>0</v>
      </c>
      <c r="J167" s="3180"/>
      <c r="K167" s="3079"/>
      <c r="L167" s="1144"/>
      <c r="M167" s="1140">
        <f t="shared" si="28"/>
        <v>0</v>
      </c>
      <c r="N167" s="366"/>
      <c r="O167" s="1140">
        <f t="shared" si="30"/>
        <v>0</v>
      </c>
      <c r="P167" s="3079"/>
      <c r="Q167" s="1140"/>
      <c r="R167" s="1141"/>
      <c r="X167" s="209"/>
    </row>
    <row r="168" spans="2:24" ht="15.95" hidden="1" customHeight="1">
      <c r="B168" s="1129">
        <v>11</v>
      </c>
      <c r="C168" s="526">
        <v>41765</v>
      </c>
      <c r="D168" s="1208" t="s">
        <v>549</v>
      </c>
      <c r="E168" s="1144" t="s">
        <v>426</v>
      </c>
      <c r="F168" s="1144">
        <v>2</v>
      </c>
      <c r="G168" s="1144"/>
      <c r="H168" s="366">
        <f t="shared" si="31"/>
        <v>0</v>
      </c>
      <c r="I168" s="1140">
        <f t="shared" si="27"/>
        <v>0</v>
      </c>
      <c r="J168" s="1144" t="s">
        <v>127</v>
      </c>
      <c r="K168" s="1140">
        <v>20000</v>
      </c>
      <c r="L168" s="1144"/>
      <c r="M168" s="1140">
        <f t="shared" si="28"/>
        <v>0</v>
      </c>
      <c r="N168" s="366"/>
      <c r="O168" s="1140">
        <f t="shared" si="30"/>
        <v>0</v>
      </c>
      <c r="P168" s="1140">
        <f t="shared" si="25"/>
        <v>20000</v>
      </c>
      <c r="Q168" s="1140"/>
      <c r="R168" s="1141"/>
      <c r="X168" s="209"/>
    </row>
    <row r="169" spans="2:24" ht="15.95" hidden="1" customHeight="1">
      <c r="B169" s="3080">
        <v>12</v>
      </c>
      <c r="C169" s="526">
        <v>41766</v>
      </c>
      <c r="D169" s="1208" t="s">
        <v>555</v>
      </c>
      <c r="E169" s="1144" t="s">
        <v>556</v>
      </c>
      <c r="F169" s="1144">
        <v>1</v>
      </c>
      <c r="G169" s="1144">
        <v>30</v>
      </c>
      <c r="H169" s="366">
        <f t="shared" si="31"/>
        <v>30</v>
      </c>
      <c r="I169" s="1140">
        <f t="shared" si="27"/>
        <v>15000</v>
      </c>
      <c r="J169" s="1144"/>
      <c r="K169" s="1140"/>
      <c r="L169" s="1144"/>
      <c r="M169" s="1140">
        <f t="shared" si="28"/>
        <v>0</v>
      </c>
      <c r="N169" s="366"/>
      <c r="O169" s="1140">
        <f t="shared" si="30"/>
        <v>0</v>
      </c>
      <c r="P169" s="1140">
        <f t="shared" si="25"/>
        <v>15000</v>
      </c>
      <c r="Q169" s="1140"/>
      <c r="R169" s="1141"/>
    </row>
    <row r="170" spans="2:24" ht="15.95" hidden="1" customHeight="1">
      <c r="B170" s="3081"/>
      <c r="C170" s="526">
        <v>41766</v>
      </c>
      <c r="D170" s="1208" t="s">
        <v>558</v>
      </c>
      <c r="E170" s="1144" t="s">
        <v>426</v>
      </c>
      <c r="F170" s="1144">
        <v>1</v>
      </c>
      <c r="G170" s="1144"/>
      <c r="H170" s="366">
        <f t="shared" si="31"/>
        <v>0</v>
      </c>
      <c r="I170" s="1140">
        <f t="shared" si="27"/>
        <v>0</v>
      </c>
      <c r="J170" s="1144" t="s">
        <v>127</v>
      </c>
      <c r="K170" s="1140">
        <v>20000</v>
      </c>
      <c r="L170" s="1144"/>
      <c r="M170" s="1140">
        <f t="shared" si="28"/>
        <v>0</v>
      </c>
      <c r="N170" s="366"/>
      <c r="O170" s="1140">
        <f t="shared" si="30"/>
        <v>0</v>
      </c>
      <c r="P170" s="1140">
        <f t="shared" si="25"/>
        <v>20000</v>
      </c>
      <c r="Q170" s="1140"/>
      <c r="R170" s="1141"/>
    </row>
    <row r="171" spans="2:24" ht="15.95" hidden="1" customHeight="1">
      <c r="B171" s="1129">
        <v>13</v>
      </c>
      <c r="C171" s="526">
        <v>41767</v>
      </c>
      <c r="D171" s="1208" t="s">
        <v>555</v>
      </c>
      <c r="E171" s="1144" t="s">
        <v>556</v>
      </c>
      <c r="F171" s="1144">
        <v>1</v>
      </c>
      <c r="G171" s="1144">
        <v>30</v>
      </c>
      <c r="H171" s="366">
        <f t="shared" si="31"/>
        <v>30</v>
      </c>
      <c r="I171" s="1140">
        <f t="shared" si="27"/>
        <v>15000</v>
      </c>
      <c r="J171" s="1144"/>
      <c r="K171" s="1140"/>
      <c r="L171" s="1144"/>
      <c r="M171" s="1140">
        <f t="shared" si="28"/>
        <v>0</v>
      </c>
      <c r="N171" s="366"/>
      <c r="O171" s="1140">
        <f t="shared" si="30"/>
        <v>0</v>
      </c>
      <c r="P171" s="1140">
        <f t="shared" si="25"/>
        <v>15000</v>
      </c>
      <c r="Q171" s="1140"/>
      <c r="R171" s="1141"/>
    </row>
    <row r="172" spans="2:24" ht="15.95" hidden="1" customHeight="1">
      <c r="B172" s="1129">
        <v>14</v>
      </c>
      <c r="C172" s="526">
        <v>41768</v>
      </c>
      <c r="D172" s="1208" t="s">
        <v>557</v>
      </c>
      <c r="E172" s="1144" t="s">
        <v>426</v>
      </c>
      <c r="F172" s="1144">
        <v>1</v>
      </c>
      <c r="G172" s="1144"/>
      <c r="H172" s="366">
        <f t="shared" si="31"/>
        <v>0</v>
      </c>
      <c r="I172" s="1140">
        <f t="shared" si="27"/>
        <v>0</v>
      </c>
      <c r="J172" s="1144" t="s">
        <v>127</v>
      </c>
      <c r="K172" s="6">
        <v>20000</v>
      </c>
      <c r="L172" s="1144"/>
      <c r="M172" s="1140">
        <f t="shared" si="28"/>
        <v>0</v>
      </c>
      <c r="N172" s="366"/>
      <c r="O172" s="1140">
        <f t="shared" si="30"/>
        <v>0</v>
      </c>
      <c r="P172" s="1140">
        <f t="shared" si="25"/>
        <v>20000</v>
      </c>
      <c r="Q172" s="1140"/>
      <c r="R172" s="1141"/>
    </row>
    <row r="173" spans="2:24" ht="15.95" hidden="1" customHeight="1">
      <c r="B173" s="1129">
        <v>15</v>
      </c>
      <c r="C173" s="526">
        <v>41769</v>
      </c>
      <c r="D173" s="1208" t="s">
        <v>555</v>
      </c>
      <c r="E173" s="1144" t="s">
        <v>556</v>
      </c>
      <c r="F173" s="1144">
        <v>1</v>
      </c>
      <c r="G173" s="1144">
        <v>30</v>
      </c>
      <c r="H173" s="366">
        <f t="shared" si="31"/>
        <v>30</v>
      </c>
      <c r="I173" s="1140">
        <f t="shared" si="27"/>
        <v>15000</v>
      </c>
      <c r="J173" s="1144"/>
      <c r="K173" s="6"/>
      <c r="L173" s="1144"/>
      <c r="M173" s="1140">
        <f t="shared" si="28"/>
        <v>0</v>
      </c>
      <c r="N173" s="366"/>
      <c r="O173" s="1140">
        <f t="shared" si="30"/>
        <v>0</v>
      </c>
      <c r="P173" s="1140">
        <f t="shared" si="25"/>
        <v>15000</v>
      </c>
      <c r="Q173" s="1140"/>
      <c r="R173" s="1141"/>
    </row>
    <row r="174" spans="2:24" ht="15.95" hidden="1" customHeight="1">
      <c r="B174" s="1129">
        <v>16</v>
      </c>
      <c r="C174" s="387">
        <v>41770</v>
      </c>
      <c r="D174" s="591" t="s">
        <v>555</v>
      </c>
      <c r="E174" s="1144" t="s">
        <v>556</v>
      </c>
      <c r="F174" s="1144">
        <v>1</v>
      </c>
      <c r="G174" s="1144">
        <v>30</v>
      </c>
      <c r="H174" s="366">
        <f t="shared" si="31"/>
        <v>30</v>
      </c>
      <c r="I174" s="1140">
        <f t="shared" si="27"/>
        <v>15000</v>
      </c>
      <c r="J174" s="1144"/>
      <c r="K174" s="1140"/>
      <c r="L174" s="1144">
        <v>4</v>
      </c>
      <c r="M174" s="1140">
        <f t="shared" si="28"/>
        <v>40000</v>
      </c>
      <c r="N174" s="366"/>
      <c r="O174" s="1140">
        <f t="shared" si="30"/>
        <v>0</v>
      </c>
      <c r="P174" s="1140">
        <f t="shared" si="25"/>
        <v>55000</v>
      </c>
      <c r="Q174" s="1140"/>
      <c r="R174" s="1141"/>
    </row>
    <row r="175" spans="2:24" ht="15.95" hidden="1" customHeight="1">
      <c r="B175" s="1129">
        <v>17</v>
      </c>
      <c r="C175" s="526">
        <v>41771</v>
      </c>
      <c r="D175" s="1213" t="s">
        <v>555</v>
      </c>
      <c r="E175" s="1144" t="s">
        <v>556</v>
      </c>
      <c r="F175" s="1144">
        <v>1</v>
      </c>
      <c r="G175" s="1144">
        <v>30</v>
      </c>
      <c r="H175" s="366">
        <f t="shared" si="31"/>
        <v>30</v>
      </c>
      <c r="I175" s="1140">
        <f t="shared" si="27"/>
        <v>15000</v>
      </c>
      <c r="J175" s="1144"/>
      <c r="K175" s="1140"/>
      <c r="L175" s="1144"/>
      <c r="M175" s="1140">
        <f t="shared" si="28"/>
        <v>0</v>
      </c>
      <c r="N175" s="366"/>
      <c r="O175" s="1140">
        <f t="shared" si="30"/>
        <v>0</v>
      </c>
      <c r="P175" s="1140">
        <f t="shared" si="25"/>
        <v>15000</v>
      </c>
      <c r="Q175" s="1140"/>
      <c r="R175" s="1141"/>
    </row>
    <row r="176" spans="2:24" ht="15.95" hidden="1" customHeight="1">
      <c r="B176" s="1129">
        <v>18</v>
      </c>
      <c r="C176" s="526">
        <v>41772</v>
      </c>
      <c r="D176" s="1213" t="s">
        <v>555</v>
      </c>
      <c r="E176" s="1144" t="s">
        <v>556</v>
      </c>
      <c r="F176" s="1144">
        <v>2</v>
      </c>
      <c r="G176" s="1144">
        <v>30</v>
      </c>
      <c r="H176" s="366">
        <f t="shared" si="31"/>
        <v>60</v>
      </c>
      <c r="I176" s="1140">
        <f t="shared" si="27"/>
        <v>30000</v>
      </c>
      <c r="J176" s="1144"/>
      <c r="K176" s="1140"/>
      <c r="L176" s="1144">
        <v>2</v>
      </c>
      <c r="M176" s="1140">
        <f t="shared" si="28"/>
        <v>20000</v>
      </c>
      <c r="N176" s="366"/>
      <c r="O176" s="1140">
        <f t="shared" si="30"/>
        <v>0</v>
      </c>
      <c r="P176" s="1140">
        <f t="shared" si="25"/>
        <v>50000</v>
      </c>
      <c r="Q176" s="1140"/>
      <c r="R176" s="1141"/>
    </row>
    <row r="177" spans="2:18" ht="15.95" hidden="1" customHeight="1">
      <c r="B177" s="1129">
        <v>19</v>
      </c>
      <c r="C177" s="526">
        <v>41773</v>
      </c>
      <c r="D177" s="591" t="s">
        <v>557</v>
      </c>
      <c r="E177" s="1144" t="s">
        <v>426</v>
      </c>
      <c r="F177" s="1144">
        <v>5</v>
      </c>
      <c r="G177" s="1144"/>
      <c r="H177" s="366">
        <f t="shared" si="31"/>
        <v>0</v>
      </c>
      <c r="I177" s="1140">
        <f t="shared" si="27"/>
        <v>0</v>
      </c>
      <c r="J177" s="1144" t="s">
        <v>127</v>
      </c>
      <c r="K177" s="1140">
        <v>20000</v>
      </c>
      <c r="L177" s="1144"/>
      <c r="M177" s="1140">
        <f t="shared" si="28"/>
        <v>0</v>
      </c>
      <c r="N177" s="366"/>
      <c r="O177" s="1140">
        <f t="shared" si="30"/>
        <v>0</v>
      </c>
      <c r="P177" s="1140">
        <f t="shared" si="25"/>
        <v>20000</v>
      </c>
      <c r="Q177" s="1140"/>
      <c r="R177" s="1141"/>
    </row>
    <row r="178" spans="2:18" ht="15.95" hidden="1" customHeight="1">
      <c r="B178" s="1129">
        <v>20</v>
      </c>
      <c r="C178" s="526">
        <v>41774</v>
      </c>
      <c r="D178" s="1213" t="s">
        <v>559</v>
      </c>
      <c r="E178" s="46" t="s">
        <v>426</v>
      </c>
      <c r="F178" s="1144">
        <v>2</v>
      </c>
      <c r="G178" s="1144"/>
      <c r="H178" s="366">
        <f t="shared" si="31"/>
        <v>0</v>
      </c>
      <c r="I178" s="1140">
        <f t="shared" si="27"/>
        <v>0</v>
      </c>
      <c r="J178" s="1144" t="s">
        <v>70</v>
      </c>
      <c r="K178" s="1140">
        <v>35000</v>
      </c>
      <c r="L178" s="1144"/>
      <c r="M178" s="1140">
        <f t="shared" si="28"/>
        <v>0</v>
      </c>
      <c r="N178" s="366"/>
      <c r="O178" s="1140">
        <f t="shared" si="30"/>
        <v>0</v>
      </c>
      <c r="P178" s="1140">
        <f t="shared" si="25"/>
        <v>35000</v>
      </c>
      <c r="Q178" s="1140"/>
      <c r="R178" s="1141"/>
    </row>
    <row r="179" spans="2:18" ht="15.95" hidden="1" customHeight="1">
      <c r="B179" s="3080">
        <v>21</v>
      </c>
      <c r="C179" s="526">
        <v>41775</v>
      </c>
      <c r="D179" s="1213" t="s">
        <v>559</v>
      </c>
      <c r="E179" s="46" t="s">
        <v>426</v>
      </c>
      <c r="F179" s="1144">
        <v>2</v>
      </c>
      <c r="G179" s="1144"/>
      <c r="H179" s="366">
        <f t="shared" si="31"/>
        <v>0</v>
      </c>
      <c r="I179" s="1140">
        <f t="shared" si="27"/>
        <v>0</v>
      </c>
      <c r="J179" s="1144" t="s">
        <v>70</v>
      </c>
      <c r="K179" s="6">
        <v>35000</v>
      </c>
      <c r="L179" s="1144">
        <v>3</v>
      </c>
      <c r="M179" s="1140">
        <f t="shared" si="28"/>
        <v>30000</v>
      </c>
      <c r="N179" s="366"/>
      <c r="O179" s="1140">
        <f t="shared" si="30"/>
        <v>0</v>
      </c>
      <c r="P179" s="1140">
        <f t="shared" si="25"/>
        <v>65000</v>
      </c>
      <c r="Q179" s="1140"/>
      <c r="R179" s="1141"/>
    </row>
    <row r="180" spans="2:18" ht="15.95" hidden="1" customHeight="1">
      <c r="B180" s="3081"/>
      <c r="C180" s="526">
        <v>41775</v>
      </c>
      <c r="D180" s="1213" t="s">
        <v>552</v>
      </c>
      <c r="E180" s="46" t="s">
        <v>263</v>
      </c>
      <c r="F180" s="1144">
        <v>1</v>
      </c>
      <c r="G180" s="1144"/>
      <c r="H180" s="366">
        <f t="shared" si="31"/>
        <v>0</v>
      </c>
      <c r="I180" s="1140">
        <f t="shared" si="27"/>
        <v>0</v>
      </c>
      <c r="J180" s="1144" t="s">
        <v>258</v>
      </c>
      <c r="K180" s="6">
        <v>10000</v>
      </c>
      <c r="L180" s="1144">
        <v>2</v>
      </c>
      <c r="M180" s="1140">
        <f t="shared" si="28"/>
        <v>20000</v>
      </c>
      <c r="N180" s="366"/>
      <c r="O180" s="1140">
        <f t="shared" si="30"/>
        <v>0</v>
      </c>
      <c r="P180" s="1140">
        <f t="shared" si="25"/>
        <v>30000</v>
      </c>
      <c r="Q180" s="1140"/>
      <c r="R180" s="1141"/>
    </row>
    <row r="181" spans="2:18" ht="15.95" hidden="1" customHeight="1">
      <c r="B181" s="1129">
        <v>22</v>
      </c>
      <c r="C181" s="526">
        <v>41776</v>
      </c>
      <c r="D181" s="3" t="s">
        <v>560</v>
      </c>
      <c r="E181" s="1144" t="s">
        <v>426</v>
      </c>
      <c r="F181" s="1144">
        <v>3</v>
      </c>
      <c r="G181" s="1144"/>
      <c r="H181" s="366">
        <f t="shared" si="31"/>
        <v>0</v>
      </c>
      <c r="I181" s="1140">
        <f t="shared" si="27"/>
        <v>0</v>
      </c>
      <c r="J181" s="1144" t="s">
        <v>127</v>
      </c>
      <c r="K181" s="6">
        <v>20000</v>
      </c>
      <c r="L181" s="1144">
        <v>3</v>
      </c>
      <c r="M181" s="1140">
        <f t="shared" si="28"/>
        <v>30000</v>
      </c>
      <c r="N181" s="366"/>
      <c r="O181" s="1140">
        <f t="shared" si="30"/>
        <v>0</v>
      </c>
      <c r="P181" s="1140">
        <f t="shared" si="25"/>
        <v>50000</v>
      </c>
      <c r="Q181" s="1140"/>
      <c r="R181" s="1141"/>
    </row>
    <row r="182" spans="2:18" ht="15.95" hidden="1" customHeight="1">
      <c r="B182" s="1129">
        <v>23</v>
      </c>
      <c r="C182" s="387">
        <v>41777</v>
      </c>
      <c r="D182" s="3" t="s">
        <v>560</v>
      </c>
      <c r="E182" s="1144" t="s">
        <v>426</v>
      </c>
      <c r="F182" s="1144">
        <v>2</v>
      </c>
      <c r="G182" s="1144"/>
      <c r="H182" s="366">
        <f t="shared" si="31"/>
        <v>0</v>
      </c>
      <c r="I182" s="1140">
        <f t="shared" si="27"/>
        <v>0</v>
      </c>
      <c r="J182" s="1144" t="s">
        <v>127</v>
      </c>
      <c r="K182" s="1140">
        <v>20000</v>
      </c>
      <c r="L182" s="1144">
        <v>4</v>
      </c>
      <c r="M182" s="1140">
        <f t="shared" si="28"/>
        <v>40000</v>
      </c>
      <c r="N182" s="366"/>
      <c r="O182" s="1140">
        <f t="shared" si="30"/>
        <v>0</v>
      </c>
      <c r="P182" s="1140">
        <f t="shared" si="25"/>
        <v>60000</v>
      </c>
      <c r="Q182" s="1140"/>
      <c r="R182" s="1141"/>
    </row>
    <row r="183" spans="2:18" ht="15.95" hidden="1" customHeight="1">
      <c r="B183" s="3080">
        <v>24</v>
      </c>
      <c r="C183" s="526">
        <v>41778</v>
      </c>
      <c r="D183" s="591" t="s">
        <v>559</v>
      </c>
      <c r="E183" s="1144" t="s">
        <v>426</v>
      </c>
      <c r="F183" s="1144">
        <v>1</v>
      </c>
      <c r="G183" s="1144"/>
      <c r="H183" s="366">
        <f t="shared" si="31"/>
        <v>0</v>
      </c>
      <c r="I183" s="1140">
        <f t="shared" si="27"/>
        <v>0</v>
      </c>
      <c r="J183" s="3179" t="s">
        <v>70</v>
      </c>
      <c r="K183" s="3078">
        <v>35000</v>
      </c>
      <c r="L183" s="1144"/>
      <c r="M183" s="1140">
        <f t="shared" si="28"/>
        <v>0</v>
      </c>
      <c r="N183" s="366"/>
      <c r="O183" s="1140">
        <f t="shared" si="30"/>
        <v>0</v>
      </c>
      <c r="P183" s="3078">
        <f t="shared" si="25"/>
        <v>35000</v>
      </c>
      <c r="Q183" s="1140"/>
      <c r="R183" s="1141"/>
    </row>
    <row r="184" spans="2:18" ht="15.95" hidden="1" customHeight="1">
      <c r="B184" s="3082"/>
      <c r="C184" s="526">
        <v>41778</v>
      </c>
      <c r="D184" s="591" t="s">
        <v>557</v>
      </c>
      <c r="E184" s="1144" t="s">
        <v>426</v>
      </c>
      <c r="F184" s="1144">
        <v>1</v>
      </c>
      <c r="G184" s="1144"/>
      <c r="H184" s="366">
        <f t="shared" si="31"/>
        <v>0</v>
      </c>
      <c r="I184" s="1140">
        <f t="shared" si="27"/>
        <v>0</v>
      </c>
      <c r="J184" s="3181"/>
      <c r="K184" s="3182"/>
      <c r="L184" s="1144"/>
      <c r="M184" s="1140">
        <f t="shared" si="28"/>
        <v>0</v>
      </c>
      <c r="N184" s="366"/>
      <c r="O184" s="1140">
        <f t="shared" si="30"/>
        <v>0</v>
      </c>
      <c r="P184" s="3182"/>
      <c r="Q184" s="1140"/>
      <c r="R184" s="1141"/>
    </row>
    <row r="185" spans="2:18" ht="15.95" hidden="1" customHeight="1">
      <c r="B185" s="3081"/>
      <c r="C185" s="526">
        <v>41778</v>
      </c>
      <c r="D185" s="591" t="s">
        <v>561</v>
      </c>
      <c r="E185" s="1144" t="s">
        <v>426</v>
      </c>
      <c r="F185" s="1144">
        <v>1</v>
      </c>
      <c r="G185" s="1144"/>
      <c r="H185" s="366">
        <f t="shared" si="31"/>
        <v>0</v>
      </c>
      <c r="I185" s="1140">
        <f t="shared" si="27"/>
        <v>0</v>
      </c>
      <c r="J185" s="3180"/>
      <c r="K185" s="3079"/>
      <c r="L185" s="1144"/>
      <c r="M185" s="1140">
        <f t="shared" si="28"/>
        <v>0</v>
      </c>
      <c r="N185" s="366"/>
      <c r="O185" s="1140">
        <f t="shared" si="30"/>
        <v>0</v>
      </c>
      <c r="P185" s="3079"/>
      <c r="Q185" s="1140"/>
      <c r="R185" s="1141"/>
    </row>
    <row r="186" spans="2:18" ht="15.95" hidden="1" customHeight="1">
      <c r="B186" s="1129">
        <v>25</v>
      </c>
      <c r="C186" s="526">
        <v>41779</v>
      </c>
      <c r="D186" s="591" t="s">
        <v>559</v>
      </c>
      <c r="E186" s="46" t="s">
        <v>426</v>
      </c>
      <c r="F186" s="1144">
        <v>1</v>
      </c>
      <c r="G186" s="1144"/>
      <c r="H186" s="366">
        <f t="shared" si="31"/>
        <v>0</v>
      </c>
      <c r="I186" s="1140">
        <f t="shared" si="27"/>
        <v>0</v>
      </c>
      <c r="J186" s="1144" t="s">
        <v>127</v>
      </c>
      <c r="K186" s="1140">
        <v>20000</v>
      </c>
      <c r="L186" s="1144"/>
      <c r="M186" s="1140">
        <f t="shared" si="28"/>
        <v>0</v>
      </c>
      <c r="N186" s="366"/>
      <c r="O186" s="1140">
        <f t="shared" si="30"/>
        <v>0</v>
      </c>
      <c r="P186" s="1140">
        <f t="shared" si="25"/>
        <v>20000</v>
      </c>
      <c r="Q186" s="1140"/>
      <c r="R186" s="1141"/>
    </row>
    <row r="187" spans="2:18" ht="15.95" hidden="1" customHeight="1">
      <c r="B187" s="3080">
        <v>26</v>
      </c>
      <c r="C187" s="526">
        <v>41780</v>
      </c>
      <c r="D187" s="591" t="s">
        <v>559</v>
      </c>
      <c r="E187" s="46" t="s">
        <v>426</v>
      </c>
      <c r="F187" s="1144">
        <v>2</v>
      </c>
      <c r="G187" s="1144"/>
      <c r="H187" s="366">
        <f t="shared" si="31"/>
        <v>0</v>
      </c>
      <c r="I187" s="1140">
        <f t="shared" si="27"/>
        <v>0</v>
      </c>
      <c r="J187" s="3179" t="s">
        <v>70</v>
      </c>
      <c r="K187" s="3078">
        <v>35000</v>
      </c>
      <c r="L187" s="1144"/>
      <c r="M187" s="1140">
        <f t="shared" si="28"/>
        <v>0</v>
      </c>
      <c r="N187" s="366"/>
      <c r="O187" s="1140">
        <f t="shared" si="30"/>
        <v>0</v>
      </c>
      <c r="P187" s="1140">
        <f t="shared" si="25"/>
        <v>35000</v>
      </c>
      <c r="Q187" s="1140"/>
      <c r="R187" s="1141"/>
    </row>
    <row r="188" spans="2:18" ht="15.95" hidden="1" customHeight="1">
      <c r="B188" s="3081"/>
      <c r="C188" s="526">
        <v>41780</v>
      </c>
      <c r="D188" s="591" t="s">
        <v>549</v>
      </c>
      <c r="E188" s="46" t="s">
        <v>426</v>
      </c>
      <c r="F188" s="1144">
        <v>5</v>
      </c>
      <c r="G188" s="1144"/>
      <c r="H188" s="366">
        <f t="shared" si="31"/>
        <v>0</v>
      </c>
      <c r="I188" s="1140">
        <f t="shared" si="27"/>
        <v>0</v>
      </c>
      <c r="J188" s="3180"/>
      <c r="K188" s="3079"/>
      <c r="L188" s="1144">
        <v>3</v>
      </c>
      <c r="M188" s="1140">
        <f>L188*10000</f>
        <v>30000</v>
      </c>
      <c r="N188" s="366"/>
      <c r="O188" s="1140">
        <f t="shared" si="30"/>
        <v>0</v>
      </c>
      <c r="P188" s="1140">
        <f t="shared" si="25"/>
        <v>30000</v>
      </c>
      <c r="Q188" s="1140"/>
      <c r="R188" s="1141"/>
    </row>
    <row r="189" spans="2:18" ht="15.95" hidden="1" customHeight="1">
      <c r="B189" s="3080">
        <v>27</v>
      </c>
      <c r="C189" s="526">
        <v>41781</v>
      </c>
      <c r="D189" s="591" t="s">
        <v>559</v>
      </c>
      <c r="E189" s="46" t="s">
        <v>426</v>
      </c>
      <c r="F189" s="1144">
        <v>1</v>
      </c>
      <c r="G189" s="1144"/>
      <c r="H189" s="366">
        <f t="shared" si="31"/>
        <v>0</v>
      </c>
      <c r="I189" s="1140">
        <f t="shared" si="27"/>
        <v>0</v>
      </c>
      <c r="J189" s="3179" t="s">
        <v>70</v>
      </c>
      <c r="K189" s="3078">
        <v>35000</v>
      </c>
      <c r="L189" s="3179">
        <v>1</v>
      </c>
      <c r="M189" s="3078">
        <f>L189*10000</f>
        <v>10000</v>
      </c>
      <c r="N189" s="366"/>
      <c r="O189" s="1140">
        <f t="shared" si="30"/>
        <v>0</v>
      </c>
      <c r="P189" s="3078">
        <f t="shared" si="25"/>
        <v>45000</v>
      </c>
      <c r="Q189" s="1140"/>
      <c r="R189" s="1141"/>
    </row>
    <row r="190" spans="2:18" ht="15.95" hidden="1" customHeight="1">
      <c r="B190" s="3082"/>
      <c r="C190" s="526">
        <v>41781</v>
      </c>
      <c r="D190" s="591" t="s">
        <v>546</v>
      </c>
      <c r="E190" s="46" t="s">
        <v>426</v>
      </c>
      <c r="F190" s="1144">
        <v>1</v>
      </c>
      <c r="G190" s="1144"/>
      <c r="H190" s="366">
        <f t="shared" si="31"/>
        <v>0</v>
      </c>
      <c r="I190" s="1140">
        <f t="shared" si="27"/>
        <v>0</v>
      </c>
      <c r="J190" s="3181"/>
      <c r="K190" s="3182"/>
      <c r="L190" s="3181"/>
      <c r="M190" s="3182"/>
      <c r="N190" s="366"/>
      <c r="O190" s="1140">
        <f t="shared" si="30"/>
        <v>0</v>
      </c>
      <c r="P190" s="3182"/>
      <c r="Q190" s="1140"/>
      <c r="R190" s="1141"/>
    </row>
    <row r="191" spans="2:18" ht="15.95" hidden="1" customHeight="1">
      <c r="B191" s="3081"/>
      <c r="C191" s="526">
        <v>41781</v>
      </c>
      <c r="D191" s="591" t="s">
        <v>549</v>
      </c>
      <c r="E191" s="46" t="s">
        <v>426</v>
      </c>
      <c r="F191" s="1144">
        <v>2</v>
      </c>
      <c r="G191" s="1144"/>
      <c r="H191" s="366">
        <f t="shared" si="31"/>
        <v>0</v>
      </c>
      <c r="I191" s="1140">
        <f t="shared" si="27"/>
        <v>0</v>
      </c>
      <c r="J191" s="3180"/>
      <c r="K191" s="3079"/>
      <c r="L191" s="3180"/>
      <c r="M191" s="3079"/>
      <c r="N191" s="366"/>
      <c r="O191" s="1140">
        <f t="shared" si="30"/>
        <v>0</v>
      </c>
      <c r="P191" s="3079"/>
      <c r="Q191" s="1140"/>
      <c r="R191" s="1141"/>
    </row>
    <row r="192" spans="2:18" ht="15.95" hidden="1" customHeight="1">
      <c r="B192" s="3080">
        <v>28</v>
      </c>
      <c r="C192" s="526">
        <v>41782</v>
      </c>
      <c r="D192" s="591" t="s">
        <v>562</v>
      </c>
      <c r="E192" s="46" t="s">
        <v>426</v>
      </c>
      <c r="F192" s="1144">
        <v>2</v>
      </c>
      <c r="G192" s="1144"/>
      <c r="H192" s="366">
        <f t="shared" si="31"/>
        <v>0</v>
      </c>
      <c r="I192" s="1140">
        <f>H192*500</f>
        <v>0</v>
      </c>
      <c r="J192" s="1144" t="s">
        <v>70</v>
      </c>
      <c r="K192" s="1140">
        <v>35000</v>
      </c>
      <c r="L192" s="1144"/>
      <c r="M192" s="1140">
        <f t="shared" si="28"/>
        <v>0</v>
      </c>
      <c r="N192" s="366"/>
      <c r="O192" s="1140">
        <f t="shared" si="30"/>
        <v>0</v>
      </c>
      <c r="P192" s="1140">
        <f t="shared" si="25"/>
        <v>35000</v>
      </c>
      <c r="Q192" s="1140"/>
      <c r="R192" s="1141"/>
    </row>
    <row r="193" spans="2:18" ht="15.95" hidden="1" customHeight="1">
      <c r="B193" s="3081"/>
      <c r="C193" s="526">
        <v>41782</v>
      </c>
      <c r="D193" s="1213" t="s">
        <v>552</v>
      </c>
      <c r="E193" s="46" t="s">
        <v>569</v>
      </c>
      <c r="F193" s="1144">
        <v>1</v>
      </c>
      <c r="G193" s="1144"/>
      <c r="H193" s="366">
        <f t="shared" si="31"/>
        <v>0</v>
      </c>
      <c r="I193" s="1140">
        <f>H193*500</f>
        <v>0</v>
      </c>
      <c r="J193" s="1144" t="s">
        <v>258</v>
      </c>
      <c r="K193" s="1140">
        <v>10000</v>
      </c>
      <c r="L193" s="1144">
        <v>1</v>
      </c>
      <c r="M193" s="1140">
        <f t="shared" si="28"/>
        <v>10000</v>
      </c>
      <c r="N193" s="366"/>
      <c r="O193" s="1140">
        <f t="shared" si="30"/>
        <v>0</v>
      </c>
      <c r="P193" s="1140">
        <f t="shared" si="25"/>
        <v>20000</v>
      </c>
      <c r="Q193" s="1140"/>
      <c r="R193" s="1141"/>
    </row>
    <row r="194" spans="2:18" ht="15.95" hidden="1" customHeight="1">
      <c r="B194" s="1129">
        <v>29</v>
      </c>
      <c r="C194" s="526">
        <v>41783</v>
      </c>
      <c r="D194" s="3" t="s">
        <v>559</v>
      </c>
      <c r="E194" s="1144" t="s">
        <v>426</v>
      </c>
      <c r="F194" s="1144">
        <v>3</v>
      </c>
      <c r="G194" s="1144"/>
      <c r="H194" s="366">
        <f t="shared" si="31"/>
        <v>0</v>
      </c>
      <c r="I194" s="1140">
        <f>H194*500</f>
        <v>0</v>
      </c>
      <c r="J194" s="1144" t="s">
        <v>70</v>
      </c>
      <c r="K194" s="1140">
        <v>35000</v>
      </c>
      <c r="L194" s="1144">
        <v>1</v>
      </c>
      <c r="M194" s="1140">
        <f t="shared" si="28"/>
        <v>10000</v>
      </c>
      <c r="N194" s="366"/>
      <c r="O194" s="1140">
        <f t="shared" si="30"/>
        <v>0</v>
      </c>
      <c r="P194" s="1140">
        <f t="shared" si="25"/>
        <v>45000</v>
      </c>
      <c r="Q194" s="1140"/>
      <c r="R194" s="1141"/>
    </row>
    <row r="195" spans="2:18" ht="15.95" hidden="1" customHeight="1">
      <c r="B195" s="3080">
        <v>30</v>
      </c>
      <c r="C195" s="1216">
        <v>41784</v>
      </c>
      <c r="D195" s="1217" t="s">
        <v>561</v>
      </c>
      <c r="E195" s="1202" t="s">
        <v>426</v>
      </c>
      <c r="F195" s="1003">
        <v>5</v>
      </c>
      <c r="G195" s="1003"/>
      <c r="H195" s="1204">
        <f>F195*G195</f>
        <v>0</v>
      </c>
      <c r="I195" s="1148">
        <f>H195*500</f>
        <v>0</v>
      </c>
      <c r="J195" s="3179" t="s">
        <v>127</v>
      </c>
      <c r="K195" s="3078">
        <v>25000</v>
      </c>
      <c r="L195" s="3179">
        <v>4</v>
      </c>
      <c r="M195" s="3078">
        <f t="shared" si="28"/>
        <v>40000</v>
      </c>
      <c r="N195" s="1204"/>
      <c r="O195" s="1148">
        <f t="shared" si="30"/>
        <v>0</v>
      </c>
      <c r="P195" s="3078">
        <f t="shared" si="25"/>
        <v>65000</v>
      </c>
      <c r="Q195" s="1140"/>
      <c r="R195" s="1132"/>
    </row>
    <row r="196" spans="2:18" ht="15.95" hidden="1" customHeight="1" thickBot="1">
      <c r="B196" s="3205"/>
      <c r="C196" s="1178">
        <v>41784</v>
      </c>
      <c r="D196" s="1218" t="s">
        <v>549</v>
      </c>
      <c r="E196" s="44" t="s">
        <v>426</v>
      </c>
      <c r="F196" s="44">
        <v>1</v>
      </c>
      <c r="G196" s="44"/>
      <c r="H196" s="373">
        <f>F196*G196</f>
        <v>0</v>
      </c>
      <c r="I196" s="364">
        <f>H196*500</f>
        <v>0</v>
      </c>
      <c r="J196" s="3206"/>
      <c r="K196" s="3207"/>
      <c r="L196" s="3206"/>
      <c r="M196" s="3207"/>
      <c r="N196" s="373"/>
      <c r="O196" s="364">
        <f t="shared" si="30"/>
        <v>0</v>
      </c>
      <c r="P196" s="3207"/>
      <c r="Q196" s="364"/>
      <c r="R196" s="357"/>
    </row>
    <row r="197" spans="2:18" s="40" customFormat="1" ht="15.95" hidden="1" customHeight="1">
      <c r="B197" s="1305">
        <v>1</v>
      </c>
      <c r="C197" s="769">
        <v>41785</v>
      </c>
      <c r="D197" s="1392" t="s">
        <v>559</v>
      </c>
      <c r="E197" s="346" t="s">
        <v>426</v>
      </c>
      <c r="F197" s="504">
        <v>2</v>
      </c>
      <c r="G197" s="504"/>
      <c r="H197" s="1393">
        <f t="shared" ref="H197:H242" si="32">F197*G197</f>
        <v>0</v>
      </c>
      <c r="I197" s="1000">
        <f t="shared" ref="I197:I242" si="33">H197*500</f>
        <v>0</v>
      </c>
      <c r="J197" s="504" t="s">
        <v>127</v>
      </c>
      <c r="K197" s="1000">
        <v>35000</v>
      </c>
      <c r="L197" s="346">
        <v>3</v>
      </c>
      <c r="M197" s="1000">
        <f t="shared" ref="M197:M260" si="34">L197*10000</f>
        <v>30000</v>
      </c>
      <c r="N197" s="1393">
        <v>2</v>
      </c>
      <c r="O197" s="1000">
        <f t="shared" si="30"/>
        <v>30000</v>
      </c>
      <c r="P197" s="1000">
        <f t="shared" ref="P197:P208" si="35">I197+K197+M197+O197</f>
        <v>95000</v>
      </c>
      <c r="Q197" s="1000"/>
      <c r="R197" s="932"/>
    </row>
    <row r="198" spans="2:18" s="40" customFormat="1" ht="15.95" hidden="1" customHeight="1">
      <c r="B198" s="3087">
        <v>2</v>
      </c>
      <c r="C198" s="526">
        <v>41786</v>
      </c>
      <c r="D198" s="1023" t="s">
        <v>559</v>
      </c>
      <c r="E198" s="1316" t="s">
        <v>426</v>
      </c>
      <c r="F198" s="42">
        <v>2</v>
      </c>
      <c r="G198" s="42"/>
      <c r="H198" s="374">
        <f t="shared" si="32"/>
        <v>0</v>
      </c>
      <c r="I198" s="1001">
        <f t="shared" si="33"/>
        <v>0</v>
      </c>
      <c r="J198" s="42" t="s">
        <v>127</v>
      </c>
      <c r="K198" s="1001">
        <v>35000</v>
      </c>
      <c r="L198" s="1316">
        <v>5</v>
      </c>
      <c r="M198" s="1001">
        <f t="shared" si="34"/>
        <v>50000</v>
      </c>
      <c r="N198" s="374"/>
      <c r="O198" s="1001">
        <f t="shared" si="30"/>
        <v>0</v>
      </c>
      <c r="P198" s="1001">
        <f t="shared" si="35"/>
        <v>85000</v>
      </c>
      <c r="Q198" s="1001"/>
      <c r="R198" s="1313"/>
    </row>
    <row r="199" spans="2:18" s="40" customFormat="1" ht="15.95" hidden="1" customHeight="1">
      <c r="B199" s="3087"/>
      <c r="C199" s="526">
        <v>41786</v>
      </c>
      <c r="D199" s="1023" t="s">
        <v>552</v>
      </c>
      <c r="E199" s="1316" t="s">
        <v>39</v>
      </c>
      <c r="F199" s="42">
        <v>2</v>
      </c>
      <c r="G199" s="42"/>
      <c r="H199" s="374">
        <f t="shared" si="32"/>
        <v>0</v>
      </c>
      <c r="I199" s="1001">
        <f t="shared" si="33"/>
        <v>0</v>
      </c>
      <c r="J199" s="42" t="s">
        <v>258</v>
      </c>
      <c r="K199" s="1001">
        <v>20000</v>
      </c>
      <c r="L199" s="1316"/>
      <c r="M199" s="1001">
        <f t="shared" si="34"/>
        <v>0</v>
      </c>
      <c r="N199" s="374"/>
      <c r="O199" s="1001">
        <f t="shared" si="30"/>
        <v>0</v>
      </c>
      <c r="P199" s="1001">
        <f t="shared" si="35"/>
        <v>20000</v>
      </c>
      <c r="Q199" s="1001"/>
      <c r="R199" s="1313"/>
    </row>
    <row r="200" spans="2:18" s="40" customFormat="1" ht="15.95" hidden="1" customHeight="1">
      <c r="B200" s="1306">
        <v>3</v>
      </c>
      <c r="C200" s="526">
        <v>41787</v>
      </c>
      <c r="D200" s="1023" t="s">
        <v>546</v>
      </c>
      <c r="E200" s="1316" t="s">
        <v>426</v>
      </c>
      <c r="F200" s="42">
        <v>2</v>
      </c>
      <c r="G200" s="42"/>
      <c r="H200" s="374">
        <f t="shared" si="32"/>
        <v>0</v>
      </c>
      <c r="I200" s="1001">
        <f t="shared" si="33"/>
        <v>0</v>
      </c>
      <c r="J200" s="42" t="s">
        <v>127</v>
      </c>
      <c r="K200" s="1001">
        <v>20000</v>
      </c>
      <c r="L200" s="1316">
        <v>2</v>
      </c>
      <c r="M200" s="1001">
        <f t="shared" si="34"/>
        <v>20000</v>
      </c>
      <c r="N200" s="374"/>
      <c r="O200" s="1001">
        <f t="shared" si="30"/>
        <v>0</v>
      </c>
      <c r="P200" s="1001">
        <f t="shared" si="35"/>
        <v>40000</v>
      </c>
      <c r="Q200" s="1001"/>
      <c r="R200" s="1313"/>
    </row>
    <row r="201" spans="2:18" s="40" customFormat="1" ht="15.95" hidden="1" customHeight="1">
      <c r="B201" s="1306">
        <v>4</v>
      </c>
      <c r="C201" s="526">
        <v>41788</v>
      </c>
      <c r="D201" s="1023" t="s">
        <v>717</v>
      </c>
      <c r="E201" s="1316" t="s">
        <v>556</v>
      </c>
      <c r="F201" s="42">
        <v>1</v>
      </c>
      <c r="G201" s="42">
        <v>56</v>
      </c>
      <c r="H201" s="374">
        <f t="shared" si="32"/>
        <v>56</v>
      </c>
      <c r="I201" s="1001">
        <f t="shared" si="33"/>
        <v>28000</v>
      </c>
      <c r="J201" s="42"/>
      <c r="K201" s="1001"/>
      <c r="L201" s="1316">
        <v>3</v>
      </c>
      <c r="M201" s="1001">
        <f t="shared" si="34"/>
        <v>30000</v>
      </c>
      <c r="N201" s="374"/>
      <c r="O201" s="1001">
        <f t="shared" si="30"/>
        <v>0</v>
      </c>
      <c r="P201" s="1001">
        <f t="shared" si="35"/>
        <v>58000</v>
      </c>
      <c r="Q201" s="1001"/>
      <c r="R201" s="1313"/>
    </row>
    <row r="202" spans="2:18" s="40" customFormat="1" ht="15.95" hidden="1" customHeight="1">
      <c r="B202" s="1306">
        <v>5</v>
      </c>
      <c r="C202" s="526">
        <v>41789</v>
      </c>
      <c r="D202" s="1023" t="s">
        <v>717</v>
      </c>
      <c r="E202" s="1316" t="s">
        <v>556</v>
      </c>
      <c r="F202" s="42">
        <v>1</v>
      </c>
      <c r="G202" s="42">
        <v>56</v>
      </c>
      <c r="H202" s="374">
        <f t="shared" si="32"/>
        <v>56</v>
      </c>
      <c r="I202" s="1001">
        <f t="shared" si="33"/>
        <v>28000</v>
      </c>
      <c r="J202" s="42"/>
      <c r="K202" s="1001"/>
      <c r="L202" s="1316"/>
      <c r="M202" s="1001">
        <f t="shared" si="34"/>
        <v>0</v>
      </c>
      <c r="N202" s="374"/>
      <c r="O202" s="1001">
        <f t="shared" si="30"/>
        <v>0</v>
      </c>
      <c r="P202" s="1001">
        <f t="shared" si="35"/>
        <v>28000</v>
      </c>
      <c r="Q202" s="1001"/>
      <c r="R202" s="1313"/>
    </row>
    <row r="203" spans="2:18" s="344" customFormat="1" ht="15.95" hidden="1" customHeight="1">
      <c r="B203" s="1317">
        <v>6</v>
      </c>
      <c r="C203" s="679">
        <v>41790</v>
      </c>
      <c r="D203" s="1394" t="s">
        <v>718</v>
      </c>
      <c r="E203" s="354" t="s">
        <v>426</v>
      </c>
      <c r="F203" s="521">
        <v>3</v>
      </c>
      <c r="G203" s="521"/>
      <c r="H203" s="1395">
        <f t="shared" si="32"/>
        <v>0</v>
      </c>
      <c r="I203" s="1076">
        <f t="shared" si="33"/>
        <v>0</v>
      </c>
      <c r="J203" s="521" t="s">
        <v>127</v>
      </c>
      <c r="K203" s="1076">
        <v>20000</v>
      </c>
      <c r="L203" s="354">
        <v>2</v>
      </c>
      <c r="M203" s="1076">
        <f t="shared" si="34"/>
        <v>20000</v>
      </c>
      <c r="N203" s="1395"/>
      <c r="O203" s="1076">
        <f t="shared" si="30"/>
        <v>0</v>
      </c>
      <c r="P203" s="1076">
        <f t="shared" si="35"/>
        <v>40000</v>
      </c>
      <c r="Q203" s="1076"/>
      <c r="R203" s="1328"/>
    </row>
    <row r="204" spans="2:18" s="40" customFormat="1" ht="15.95" hidden="1" customHeight="1">
      <c r="B204" s="1306">
        <v>7</v>
      </c>
      <c r="C204" s="387">
        <v>41791</v>
      </c>
      <c r="D204" s="1023" t="s">
        <v>717</v>
      </c>
      <c r="E204" s="1316" t="s">
        <v>556</v>
      </c>
      <c r="F204" s="42">
        <v>1</v>
      </c>
      <c r="G204" s="42">
        <v>56</v>
      </c>
      <c r="H204" s="374">
        <f t="shared" si="32"/>
        <v>56</v>
      </c>
      <c r="I204" s="1001">
        <f t="shared" si="33"/>
        <v>28000</v>
      </c>
      <c r="J204" s="42"/>
      <c r="K204" s="1001"/>
      <c r="L204" s="1316">
        <v>4</v>
      </c>
      <c r="M204" s="1001">
        <f t="shared" si="34"/>
        <v>40000</v>
      </c>
      <c r="N204" s="374"/>
      <c r="O204" s="1001">
        <f t="shared" si="30"/>
        <v>0</v>
      </c>
      <c r="P204" s="1001">
        <f t="shared" si="35"/>
        <v>68000</v>
      </c>
      <c r="Q204" s="1001"/>
      <c r="R204" s="1313"/>
    </row>
    <row r="205" spans="2:18" s="40" customFormat="1" ht="15.95" hidden="1" customHeight="1">
      <c r="B205" s="3087">
        <v>8</v>
      </c>
      <c r="C205" s="526">
        <v>41792</v>
      </c>
      <c r="D205" s="1023" t="s">
        <v>719</v>
      </c>
      <c r="E205" s="1316" t="s">
        <v>426</v>
      </c>
      <c r="F205" s="42">
        <v>1</v>
      </c>
      <c r="G205" s="42"/>
      <c r="H205" s="374">
        <f t="shared" si="32"/>
        <v>0</v>
      </c>
      <c r="I205" s="1001">
        <f t="shared" si="33"/>
        <v>0</v>
      </c>
      <c r="J205" s="1316" t="s">
        <v>127</v>
      </c>
      <c r="K205" s="6">
        <v>35000</v>
      </c>
      <c r="L205" s="1316"/>
      <c r="M205" s="1001">
        <f t="shared" si="34"/>
        <v>0</v>
      </c>
      <c r="N205" s="374"/>
      <c r="O205" s="1001">
        <f t="shared" si="30"/>
        <v>0</v>
      </c>
      <c r="P205" s="1001">
        <f t="shared" si="35"/>
        <v>35000</v>
      </c>
      <c r="Q205" s="1001"/>
      <c r="R205" s="1313"/>
    </row>
    <row r="206" spans="2:18" s="344" customFormat="1" ht="15.95" hidden="1" customHeight="1">
      <c r="B206" s="3087"/>
      <c r="C206" s="679">
        <v>41792</v>
      </c>
      <c r="D206" s="1394" t="s">
        <v>718</v>
      </c>
      <c r="E206" s="354" t="s">
        <v>426</v>
      </c>
      <c r="F206" s="521">
        <v>2</v>
      </c>
      <c r="G206" s="521"/>
      <c r="H206" s="1395">
        <f t="shared" si="32"/>
        <v>0</v>
      </c>
      <c r="I206" s="1076">
        <f t="shared" si="33"/>
        <v>0</v>
      </c>
      <c r="J206" s="354" t="s">
        <v>127</v>
      </c>
      <c r="K206" s="509">
        <v>10000</v>
      </c>
      <c r="L206" s="354"/>
      <c r="M206" s="1076">
        <f t="shared" si="34"/>
        <v>0</v>
      </c>
      <c r="N206" s="1395"/>
      <c r="O206" s="1076">
        <f t="shared" si="30"/>
        <v>0</v>
      </c>
      <c r="P206" s="1001">
        <f t="shared" si="35"/>
        <v>10000</v>
      </c>
      <c r="Q206" s="1076"/>
      <c r="R206" s="1328"/>
    </row>
    <row r="207" spans="2:18" s="344" customFormat="1" ht="15.95" hidden="1" customHeight="1">
      <c r="B207" s="3199">
        <v>9</v>
      </c>
      <c r="C207" s="679">
        <v>41793</v>
      </c>
      <c r="D207" s="1394" t="s">
        <v>718</v>
      </c>
      <c r="E207" s="354" t="s">
        <v>426</v>
      </c>
      <c r="F207" s="521">
        <v>4</v>
      </c>
      <c r="G207" s="521"/>
      <c r="H207" s="1395">
        <f t="shared" si="32"/>
        <v>0</v>
      </c>
      <c r="I207" s="1076">
        <f t="shared" si="33"/>
        <v>0</v>
      </c>
      <c r="J207" s="354" t="s">
        <v>127</v>
      </c>
      <c r="K207" s="509">
        <v>25000</v>
      </c>
      <c r="L207" s="354"/>
      <c r="M207" s="1076">
        <f t="shared" si="34"/>
        <v>0</v>
      </c>
      <c r="N207" s="1395"/>
      <c r="O207" s="1076">
        <f t="shared" si="30"/>
        <v>0</v>
      </c>
      <c r="P207" s="1001">
        <f t="shared" si="35"/>
        <v>25000</v>
      </c>
      <c r="Q207" s="1076"/>
      <c r="R207" s="1328"/>
    </row>
    <row r="208" spans="2:18" s="40" customFormat="1" ht="15.95" hidden="1" customHeight="1">
      <c r="B208" s="3199"/>
      <c r="C208" s="679">
        <v>41793</v>
      </c>
      <c r="D208" s="1023" t="s">
        <v>549</v>
      </c>
      <c r="E208" s="1316" t="s">
        <v>426</v>
      </c>
      <c r="F208" s="42">
        <v>1</v>
      </c>
      <c r="G208" s="42"/>
      <c r="H208" s="374">
        <f t="shared" si="32"/>
        <v>0</v>
      </c>
      <c r="I208" s="1001">
        <f t="shared" si="33"/>
        <v>0</v>
      </c>
      <c r="J208" s="3183" t="s">
        <v>127</v>
      </c>
      <c r="K208" s="3151">
        <v>20000</v>
      </c>
      <c r="L208" s="1316"/>
      <c r="M208" s="1001">
        <f t="shared" si="34"/>
        <v>0</v>
      </c>
      <c r="N208" s="374"/>
      <c r="O208" s="1001">
        <f t="shared" si="30"/>
        <v>0</v>
      </c>
      <c r="P208" s="3151">
        <f t="shared" si="35"/>
        <v>20000</v>
      </c>
      <c r="Q208" s="1001"/>
      <c r="R208" s="1313"/>
    </row>
    <row r="209" spans="2:18" s="40" customFormat="1" ht="15.95" hidden="1" customHeight="1">
      <c r="B209" s="3199"/>
      <c r="C209" s="679">
        <v>41793</v>
      </c>
      <c r="D209" s="1023" t="s">
        <v>557</v>
      </c>
      <c r="E209" s="1316" t="s">
        <v>426</v>
      </c>
      <c r="F209" s="42">
        <v>1</v>
      </c>
      <c r="G209" s="42"/>
      <c r="H209" s="374">
        <f t="shared" si="32"/>
        <v>0</v>
      </c>
      <c r="I209" s="1001">
        <f t="shared" si="33"/>
        <v>0</v>
      </c>
      <c r="J209" s="3183"/>
      <c r="K209" s="3151"/>
      <c r="L209" s="1316"/>
      <c r="M209" s="1001">
        <f t="shared" si="34"/>
        <v>0</v>
      </c>
      <c r="N209" s="374"/>
      <c r="O209" s="1001">
        <f t="shared" si="30"/>
        <v>0</v>
      </c>
      <c r="P209" s="3151"/>
      <c r="Q209" s="1001"/>
      <c r="R209" s="1313"/>
    </row>
    <row r="210" spans="2:18" s="344" customFormat="1" ht="15.95" hidden="1" customHeight="1">
      <c r="B210" s="3199">
        <v>10</v>
      </c>
      <c r="C210" s="679">
        <v>41794</v>
      </c>
      <c r="D210" s="1394" t="s">
        <v>718</v>
      </c>
      <c r="E210" s="354" t="s">
        <v>426</v>
      </c>
      <c r="F210" s="521">
        <v>3</v>
      </c>
      <c r="G210" s="521"/>
      <c r="H210" s="1395">
        <f t="shared" si="32"/>
        <v>0</v>
      </c>
      <c r="I210" s="1076">
        <f t="shared" si="33"/>
        <v>0</v>
      </c>
      <c r="J210" s="354" t="s">
        <v>127</v>
      </c>
      <c r="K210" s="509">
        <v>20000</v>
      </c>
      <c r="L210" s="354"/>
      <c r="M210" s="1076">
        <f t="shared" si="34"/>
        <v>0</v>
      </c>
      <c r="N210" s="1395"/>
      <c r="O210" s="1076">
        <f t="shared" si="30"/>
        <v>0</v>
      </c>
      <c r="P210" s="1076">
        <f>I210+K210+M210+O210</f>
        <v>20000</v>
      </c>
      <c r="Q210" s="1076"/>
      <c r="R210" s="1328"/>
    </row>
    <row r="211" spans="2:18" s="40" customFormat="1" ht="15.95" hidden="1" customHeight="1">
      <c r="B211" s="3199"/>
      <c r="C211" s="679">
        <v>41794</v>
      </c>
      <c r="D211" s="1023" t="s">
        <v>719</v>
      </c>
      <c r="E211" s="1316" t="s">
        <v>426</v>
      </c>
      <c r="F211" s="42">
        <v>1</v>
      </c>
      <c r="G211" s="42"/>
      <c r="H211" s="374">
        <f t="shared" si="32"/>
        <v>0</v>
      </c>
      <c r="I211" s="1001">
        <f t="shared" si="33"/>
        <v>0</v>
      </c>
      <c r="J211" s="1316" t="s">
        <v>127</v>
      </c>
      <c r="K211" s="6">
        <v>35000</v>
      </c>
      <c r="L211" s="1316"/>
      <c r="M211" s="1001">
        <f t="shared" si="34"/>
        <v>0</v>
      </c>
      <c r="N211" s="374"/>
      <c r="O211" s="1001">
        <f t="shared" si="30"/>
        <v>0</v>
      </c>
      <c r="P211" s="1076">
        <f t="shared" ref="P211:P237" si="36">I211+K211+M211+O211</f>
        <v>35000</v>
      </c>
      <c r="Q211" s="1001"/>
      <c r="R211" s="1313"/>
    </row>
    <row r="212" spans="2:18" s="40" customFormat="1" ht="15.95" hidden="1" customHeight="1">
      <c r="B212" s="3087">
        <v>11</v>
      </c>
      <c r="C212" s="526">
        <v>41795</v>
      </c>
      <c r="D212" s="1023" t="s">
        <v>553</v>
      </c>
      <c r="E212" s="1316" t="s">
        <v>39</v>
      </c>
      <c r="F212" s="42">
        <v>1</v>
      </c>
      <c r="G212" s="42"/>
      <c r="H212" s="374">
        <f t="shared" si="32"/>
        <v>0</v>
      </c>
      <c r="I212" s="1001">
        <f t="shared" si="33"/>
        <v>0</v>
      </c>
      <c r="J212" s="42" t="s">
        <v>258</v>
      </c>
      <c r="K212" s="1001">
        <v>5000</v>
      </c>
      <c r="L212" s="1316"/>
      <c r="M212" s="1001">
        <f t="shared" si="34"/>
        <v>0</v>
      </c>
      <c r="N212" s="374"/>
      <c r="O212" s="1001">
        <f t="shared" si="30"/>
        <v>0</v>
      </c>
      <c r="P212" s="1076">
        <f t="shared" si="36"/>
        <v>5000</v>
      </c>
      <c r="Q212" s="1001"/>
      <c r="R212" s="1313"/>
    </row>
    <row r="213" spans="2:18" s="40" customFormat="1" ht="15.95" hidden="1" customHeight="1">
      <c r="B213" s="3087"/>
      <c r="C213" s="526">
        <v>41795</v>
      </c>
      <c r="D213" s="1023" t="s">
        <v>717</v>
      </c>
      <c r="E213" s="1316" t="s">
        <v>556</v>
      </c>
      <c r="F213" s="42">
        <v>1</v>
      </c>
      <c r="G213" s="42">
        <v>56</v>
      </c>
      <c r="H213" s="374">
        <f t="shared" si="32"/>
        <v>56</v>
      </c>
      <c r="I213" s="1001">
        <f t="shared" si="33"/>
        <v>28000</v>
      </c>
      <c r="J213" s="42"/>
      <c r="K213" s="1001"/>
      <c r="L213" s="1316">
        <v>5</v>
      </c>
      <c r="M213" s="1001">
        <f t="shared" si="34"/>
        <v>50000</v>
      </c>
      <c r="N213" s="374"/>
      <c r="O213" s="1001">
        <f t="shared" si="30"/>
        <v>0</v>
      </c>
      <c r="P213" s="1076">
        <f t="shared" si="36"/>
        <v>78000</v>
      </c>
      <c r="Q213" s="1001"/>
      <c r="R213" s="1313"/>
    </row>
    <row r="214" spans="2:18" s="40" customFormat="1" ht="15.95" hidden="1" customHeight="1">
      <c r="B214" s="1306">
        <v>12</v>
      </c>
      <c r="C214" s="526">
        <v>41796</v>
      </c>
      <c r="D214" s="1023" t="s">
        <v>719</v>
      </c>
      <c r="E214" s="1316" t="s">
        <v>426</v>
      </c>
      <c r="F214" s="42">
        <v>2</v>
      </c>
      <c r="G214" s="42"/>
      <c r="H214" s="374">
        <f t="shared" si="32"/>
        <v>0</v>
      </c>
      <c r="I214" s="1001">
        <f t="shared" si="33"/>
        <v>0</v>
      </c>
      <c r="J214" s="42" t="s">
        <v>127</v>
      </c>
      <c r="K214" s="1001">
        <v>35000</v>
      </c>
      <c r="L214" s="1316">
        <v>1</v>
      </c>
      <c r="M214" s="1001">
        <f t="shared" si="34"/>
        <v>10000</v>
      </c>
      <c r="N214" s="374"/>
      <c r="O214" s="1001">
        <f t="shared" si="30"/>
        <v>0</v>
      </c>
      <c r="P214" s="1076">
        <f t="shared" si="36"/>
        <v>45000</v>
      </c>
      <c r="Q214" s="1001"/>
      <c r="R214" s="1313"/>
    </row>
    <row r="215" spans="2:18" s="40" customFormat="1" ht="15.95" hidden="1" customHeight="1">
      <c r="B215" s="1306">
        <v>13</v>
      </c>
      <c r="C215" s="526">
        <v>41797</v>
      </c>
      <c r="D215" s="1023" t="s">
        <v>717</v>
      </c>
      <c r="E215" s="1316" t="s">
        <v>556</v>
      </c>
      <c r="F215" s="42">
        <v>1</v>
      </c>
      <c r="G215" s="42">
        <v>56</v>
      </c>
      <c r="H215" s="374">
        <f t="shared" si="32"/>
        <v>56</v>
      </c>
      <c r="I215" s="1001">
        <f t="shared" si="33"/>
        <v>28000</v>
      </c>
      <c r="J215" s="42"/>
      <c r="K215" s="1001"/>
      <c r="L215" s="1316"/>
      <c r="M215" s="1001">
        <f t="shared" si="34"/>
        <v>0</v>
      </c>
      <c r="N215" s="374"/>
      <c r="O215" s="1001">
        <f t="shared" si="30"/>
        <v>0</v>
      </c>
      <c r="P215" s="1076">
        <f t="shared" si="36"/>
        <v>28000</v>
      </c>
      <c r="Q215" s="1001"/>
      <c r="R215" s="1313"/>
    </row>
    <row r="216" spans="2:18" s="40" customFormat="1" ht="15.95" hidden="1" customHeight="1">
      <c r="B216" s="1306">
        <v>14</v>
      </c>
      <c r="C216" s="387">
        <v>41798</v>
      </c>
      <c r="D216" s="1399" t="s">
        <v>716</v>
      </c>
      <c r="E216" s="1316"/>
      <c r="F216" s="42"/>
      <c r="G216" s="42"/>
      <c r="H216" s="374">
        <f t="shared" si="32"/>
        <v>0</v>
      </c>
      <c r="I216" s="1001">
        <f t="shared" si="33"/>
        <v>0</v>
      </c>
      <c r="J216" s="42"/>
      <c r="K216" s="1001"/>
      <c r="L216" s="1316"/>
      <c r="M216" s="1001">
        <f t="shared" si="34"/>
        <v>0</v>
      </c>
      <c r="N216" s="374"/>
      <c r="O216" s="1001">
        <f t="shared" si="30"/>
        <v>0</v>
      </c>
      <c r="P216" s="1076">
        <f t="shared" si="36"/>
        <v>0</v>
      </c>
      <c r="Q216" s="1001"/>
      <c r="R216" s="1313"/>
    </row>
    <row r="217" spans="2:18" s="40" customFormat="1" ht="15.95" hidden="1" customHeight="1">
      <c r="B217" s="3087">
        <v>15</v>
      </c>
      <c r="C217" s="526">
        <v>41799</v>
      </c>
      <c r="D217" s="1023" t="s">
        <v>553</v>
      </c>
      <c r="E217" s="1316" t="s">
        <v>39</v>
      </c>
      <c r="F217" s="42">
        <v>2</v>
      </c>
      <c r="G217" s="42"/>
      <c r="H217" s="374">
        <f t="shared" si="32"/>
        <v>0</v>
      </c>
      <c r="I217" s="1001">
        <f t="shared" si="33"/>
        <v>0</v>
      </c>
      <c r="J217" s="42" t="s">
        <v>258</v>
      </c>
      <c r="K217" s="1001">
        <f>2*5000</f>
        <v>10000</v>
      </c>
      <c r="L217" s="1316"/>
      <c r="M217" s="1001">
        <f t="shared" si="34"/>
        <v>0</v>
      </c>
      <c r="N217" s="374"/>
      <c r="O217" s="1001">
        <f t="shared" si="30"/>
        <v>0</v>
      </c>
      <c r="P217" s="1076">
        <f t="shared" si="36"/>
        <v>10000</v>
      </c>
      <c r="Q217" s="1001"/>
      <c r="R217" s="1313"/>
    </row>
    <row r="218" spans="2:18" s="40" customFormat="1" ht="15.95" hidden="1" customHeight="1">
      <c r="B218" s="3087"/>
      <c r="C218" s="526">
        <v>41799</v>
      </c>
      <c r="D218" s="1023" t="s">
        <v>717</v>
      </c>
      <c r="E218" s="1316" t="s">
        <v>556</v>
      </c>
      <c r="F218" s="42">
        <v>1</v>
      </c>
      <c r="G218" s="42">
        <v>56</v>
      </c>
      <c r="H218" s="374">
        <f t="shared" si="32"/>
        <v>56</v>
      </c>
      <c r="I218" s="1001">
        <f t="shared" si="33"/>
        <v>28000</v>
      </c>
      <c r="J218" s="42"/>
      <c r="K218" s="1001"/>
      <c r="L218" s="1316">
        <v>6</v>
      </c>
      <c r="M218" s="1001">
        <f t="shared" si="34"/>
        <v>60000</v>
      </c>
      <c r="N218" s="374">
        <v>1</v>
      </c>
      <c r="O218" s="1001">
        <f t="shared" si="30"/>
        <v>15000</v>
      </c>
      <c r="P218" s="1076">
        <f t="shared" si="36"/>
        <v>103000</v>
      </c>
      <c r="Q218" s="1001"/>
      <c r="R218" s="1313"/>
    </row>
    <row r="219" spans="2:18" s="40" customFormat="1" ht="15.95" hidden="1" customHeight="1">
      <c r="B219" s="1306">
        <v>16</v>
      </c>
      <c r="C219" s="526">
        <v>41800</v>
      </c>
      <c r="D219" s="1023" t="s">
        <v>717</v>
      </c>
      <c r="E219" s="1316" t="s">
        <v>556</v>
      </c>
      <c r="F219" s="42">
        <v>1</v>
      </c>
      <c r="G219" s="42">
        <v>56</v>
      </c>
      <c r="H219" s="374">
        <f t="shared" si="32"/>
        <v>56</v>
      </c>
      <c r="I219" s="1001">
        <f t="shared" si="33"/>
        <v>28000</v>
      </c>
      <c r="J219" s="42"/>
      <c r="K219" s="1001"/>
      <c r="L219" s="1316"/>
      <c r="M219" s="1001">
        <f t="shared" si="34"/>
        <v>0</v>
      </c>
      <c r="N219" s="374"/>
      <c r="O219" s="1001">
        <f t="shared" si="30"/>
        <v>0</v>
      </c>
      <c r="P219" s="1076">
        <f t="shared" si="36"/>
        <v>28000</v>
      </c>
      <c r="Q219" s="1001"/>
      <c r="R219" s="1313"/>
    </row>
    <row r="220" spans="2:18" s="40" customFormat="1" ht="15.95" hidden="1" customHeight="1">
      <c r="B220" s="1306">
        <v>17</v>
      </c>
      <c r="C220" s="526">
        <v>41801</v>
      </c>
      <c r="D220" s="1023" t="s">
        <v>717</v>
      </c>
      <c r="E220" s="1316" t="s">
        <v>556</v>
      </c>
      <c r="F220" s="42">
        <v>2</v>
      </c>
      <c r="G220" s="42">
        <v>56</v>
      </c>
      <c r="H220" s="374">
        <f t="shared" si="32"/>
        <v>112</v>
      </c>
      <c r="I220" s="1001">
        <f t="shared" si="33"/>
        <v>56000</v>
      </c>
      <c r="J220" s="42"/>
      <c r="K220" s="1001"/>
      <c r="L220" s="1316">
        <v>4</v>
      </c>
      <c r="M220" s="1001">
        <f t="shared" si="34"/>
        <v>40000</v>
      </c>
      <c r="N220" s="374"/>
      <c r="O220" s="1001">
        <f t="shared" ref="O220:O243" si="37">N220*15000</f>
        <v>0</v>
      </c>
      <c r="P220" s="1076">
        <f t="shared" si="36"/>
        <v>96000</v>
      </c>
      <c r="Q220" s="1001"/>
      <c r="R220" s="1313"/>
    </row>
    <row r="221" spans="2:18" s="40" customFormat="1" ht="15.95" hidden="1" customHeight="1">
      <c r="B221" s="1306">
        <v>18</v>
      </c>
      <c r="C221" s="526">
        <v>41802</v>
      </c>
      <c r="D221" s="1023" t="s">
        <v>720</v>
      </c>
      <c r="E221" s="1316" t="s">
        <v>556</v>
      </c>
      <c r="F221" s="42">
        <v>1</v>
      </c>
      <c r="G221" s="42">
        <v>30</v>
      </c>
      <c r="H221" s="374">
        <f t="shared" si="32"/>
        <v>30</v>
      </c>
      <c r="I221" s="1001">
        <f t="shared" si="33"/>
        <v>15000</v>
      </c>
      <c r="J221" s="42"/>
      <c r="K221" s="1001"/>
      <c r="L221" s="1316"/>
      <c r="M221" s="1001">
        <f t="shared" si="34"/>
        <v>0</v>
      </c>
      <c r="N221" s="374"/>
      <c r="O221" s="1001">
        <f t="shared" si="37"/>
        <v>0</v>
      </c>
      <c r="P221" s="1076">
        <f t="shared" si="36"/>
        <v>15000</v>
      </c>
      <c r="Q221" s="1001"/>
      <c r="R221" s="1313"/>
    </row>
    <row r="222" spans="2:18" s="40" customFormat="1" ht="15.95" hidden="1" customHeight="1">
      <c r="B222" s="1306">
        <v>19</v>
      </c>
      <c r="C222" s="526">
        <v>41803</v>
      </c>
      <c r="D222" s="1023" t="s">
        <v>720</v>
      </c>
      <c r="E222" s="1316" t="s">
        <v>556</v>
      </c>
      <c r="F222" s="42">
        <v>1</v>
      </c>
      <c r="G222" s="42">
        <v>30</v>
      </c>
      <c r="H222" s="374">
        <f t="shared" si="32"/>
        <v>30</v>
      </c>
      <c r="I222" s="1001">
        <f t="shared" si="33"/>
        <v>15000</v>
      </c>
      <c r="J222" s="42"/>
      <c r="K222" s="1001"/>
      <c r="L222" s="1316"/>
      <c r="M222" s="1001">
        <f t="shared" si="34"/>
        <v>0</v>
      </c>
      <c r="N222" s="374"/>
      <c r="O222" s="1001">
        <f t="shared" si="37"/>
        <v>0</v>
      </c>
      <c r="P222" s="1076">
        <f t="shared" si="36"/>
        <v>15000</v>
      </c>
      <c r="Q222" s="1001"/>
      <c r="R222" s="1313"/>
    </row>
    <row r="223" spans="2:18" s="40" customFormat="1" ht="15.95" hidden="1" customHeight="1">
      <c r="B223" s="3087">
        <v>20</v>
      </c>
      <c r="C223" s="526">
        <v>41804</v>
      </c>
      <c r="D223" s="1023" t="s">
        <v>720</v>
      </c>
      <c r="E223" s="1316" t="s">
        <v>556</v>
      </c>
      <c r="F223" s="42">
        <v>1</v>
      </c>
      <c r="G223" s="42">
        <v>30</v>
      </c>
      <c r="H223" s="374">
        <f t="shared" si="32"/>
        <v>30</v>
      </c>
      <c r="I223" s="1001">
        <f t="shared" si="33"/>
        <v>15000</v>
      </c>
      <c r="J223" s="42"/>
      <c r="K223" s="1001"/>
      <c r="L223" s="1316"/>
      <c r="M223" s="1001">
        <f t="shared" si="34"/>
        <v>0</v>
      </c>
      <c r="N223" s="374"/>
      <c r="O223" s="1001">
        <f t="shared" si="37"/>
        <v>0</v>
      </c>
      <c r="P223" s="1076">
        <f t="shared" si="36"/>
        <v>15000</v>
      </c>
      <c r="Q223" s="1001"/>
      <c r="R223" s="1313"/>
    </row>
    <row r="224" spans="2:18" s="40" customFormat="1" ht="15.95" hidden="1" customHeight="1">
      <c r="B224" s="3087"/>
      <c r="C224" s="526">
        <v>41804</v>
      </c>
      <c r="D224" s="1023" t="s">
        <v>133</v>
      </c>
      <c r="E224" s="1316"/>
      <c r="F224" s="42"/>
      <c r="G224" s="42"/>
      <c r="H224" s="374">
        <f t="shared" si="32"/>
        <v>0</v>
      </c>
      <c r="I224" s="1001">
        <f t="shared" si="33"/>
        <v>0</v>
      </c>
      <c r="J224" s="42"/>
      <c r="K224" s="1001"/>
      <c r="L224" s="1316"/>
      <c r="M224" s="1001">
        <f t="shared" si="34"/>
        <v>0</v>
      </c>
      <c r="N224" s="374"/>
      <c r="O224" s="1001">
        <f t="shared" si="37"/>
        <v>0</v>
      </c>
      <c r="P224" s="1076">
        <f t="shared" si="36"/>
        <v>0</v>
      </c>
      <c r="Q224" s="1001"/>
      <c r="R224" s="1313"/>
    </row>
    <row r="225" spans="2:18" s="40" customFormat="1" ht="15.95" hidden="1" customHeight="1">
      <c r="B225" s="3087"/>
      <c r="C225" s="526">
        <v>41804</v>
      </c>
      <c r="D225" s="1023" t="s">
        <v>721</v>
      </c>
      <c r="E225" s="1316" t="s">
        <v>39</v>
      </c>
      <c r="F225" s="42">
        <v>1</v>
      </c>
      <c r="G225" s="42">
        <v>150</v>
      </c>
      <c r="H225" s="374">
        <f t="shared" si="32"/>
        <v>150</v>
      </c>
      <c r="I225" s="1001">
        <f t="shared" si="33"/>
        <v>75000</v>
      </c>
      <c r="J225" s="42"/>
      <c r="K225" s="1001"/>
      <c r="L225" s="1316">
        <v>7</v>
      </c>
      <c r="M225" s="1001">
        <f t="shared" si="34"/>
        <v>70000</v>
      </c>
      <c r="N225" s="374">
        <v>2</v>
      </c>
      <c r="O225" s="1001">
        <f t="shared" si="37"/>
        <v>30000</v>
      </c>
      <c r="P225" s="1076">
        <f t="shared" si="36"/>
        <v>175000</v>
      </c>
      <c r="Q225" s="1001"/>
      <c r="R225" s="1313"/>
    </row>
    <row r="226" spans="2:18" s="40" customFormat="1" ht="15.95" hidden="1" customHeight="1">
      <c r="B226" s="3087">
        <v>21</v>
      </c>
      <c r="C226" s="387">
        <v>41805</v>
      </c>
      <c r="D226" s="1023" t="s">
        <v>720</v>
      </c>
      <c r="E226" s="1316" t="s">
        <v>556</v>
      </c>
      <c r="F226" s="42">
        <v>1</v>
      </c>
      <c r="G226" s="42">
        <v>30</v>
      </c>
      <c r="H226" s="374">
        <f t="shared" si="32"/>
        <v>30</v>
      </c>
      <c r="I226" s="1001">
        <f t="shared" si="33"/>
        <v>15000</v>
      </c>
      <c r="J226" s="42"/>
      <c r="K226" s="1001"/>
      <c r="L226" s="1316">
        <v>4</v>
      </c>
      <c r="M226" s="1001">
        <f t="shared" si="34"/>
        <v>40000</v>
      </c>
      <c r="N226" s="374"/>
      <c r="O226" s="1001">
        <f t="shared" si="37"/>
        <v>0</v>
      </c>
      <c r="P226" s="1076">
        <f t="shared" si="36"/>
        <v>55000</v>
      </c>
      <c r="Q226" s="1001"/>
      <c r="R226" s="1313"/>
    </row>
    <row r="227" spans="2:18" s="40" customFormat="1" ht="15.95" hidden="1" customHeight="1">
      <c r="B227" s="3087"/>
      <c r="C227" s="387">
        <v>41805</v>
      </c>
      <c r="D227" s="1023" t="s">
        <v>553</v>
      </c>
      <c r="E227" s="1316" t="s">
        <v>39</v>
      </c>
      <c r="F227" s="42">
        <v>1</v>
      </c>
      <c r="G227" s="42"/>
      <c r="H227" s="374">
        <f t="shared" si="32"/>
        <v>0</v>
      </c>
      <c r="I227" s="1001">
        <f t="shared" si="33"/>
        <v>0</v>
      </c>
      <c r="J227" s="42" t="s">
        <v>258</v>
      </c>
      <c r="K227" s="1001">
        <v>5000</v>
      </c>
      <c r="L227" s="1316">
        <v>3</v>
      </c>
      <c r="M227" s="1001">
        <f t="shared" si="34"/>
        <v>30000</v>
      </c>
      <c r="N227" s="374"/>
      <c r="O227" s="1001">
        <f t="shared" si="37"/>
        <v>0</v>
      </c>
      <c r="P227" s="1076">
        <f t="shared" si="36"/>
        <v>35000</v>
      </c>
      <c r="Q227" s="1001"/>
      <c r="R227" s="1313"/>
    </row>
    <row r="228" spans="2:18" s="40" customFormat="1" ht="15.95" hidden="1" customHeight="1">
      <c r="B228" s="3087">
        <v>22</v>
      </c>
      <c r="C228" s="526">
        <v>41806</v>
      </c>
      <c r="D228" s="1023" t="s">
        <v>133</v>
      </c>
      <c r="E228" s="1316"/>
      <c r="F228" s="42"/>
      <c r="G228" s="42"/>
      <c r="H228" s="374">
        <f t="shared" si="32"/>
        <v>0</v>
      </c>
      <c r="I228" s="1001">
        <f t="shared" si="33"/>
        <v>0</v>
      </c>
      <c r="J228" s="42"/>
      <c r="K228" s="1001"/>
      <c r="L228" s="1316"/>
      <c r="M228" s="1001">
        <f t="shared" si="34"/>
        <v>0</v>
      </c>
      <c r="N228" s="374"/>
      <c r="O228" s="1001">
        <f t="shared" si="37"/>
        <v>0</v>
      </c>
      <c r="P228" s="1076">
        <f t="shared" si="36"/>
        <v>0</v>
      </c>
      <c r="Q228" s="1001"/>
      <c r="R228" s="1313"/>
    </row>
    <row r="229" spans="2:18" s="40" customFormat="1" ht="15.95" hidden="1" customHeight="1">
      <c r="B229" s="3087"/>
      <c r="C229" s="526">
        <v>41806</v>
      </c>
      <c r="D229" s="1023" t="s">
        <v>722</v>
      </c>
      <c r="E229" s="1316" t="s">
        <v>39</v>
      </c>
      <c r="F229" s="42">
        <v>1</v>
      </c>
      <c r="G229" s="42">
        <v>150</v>
      </c>
      <c r="H229" s="374">
        <f t="shared" si="32"/>
        <v>150</v>
      </c>
      <c r="I229" s="1001">
        <f t="shared" si="33"/>
        <v>75000</v>
      </c>
      <c r="J229" s="42"/>
      <c r="K229" s="1001"/>
      <c r="L229" s="1316"/>
      <c r="M229" s="1001">
        <f>L229*10000</f>
        <v>0</v>
      </c>
      <c r="N229" s="374"/>
      <c r="O229" s="1001">
        <f>N229*15000</f>
        <v>0</v>
      </c>
      <c r="P229" s="1076">
        <f t="shared" si="36"/>
        <v>75000</v>
      </c>
      <c r="Q229" s="1001"/>
      <c r="R229" s="1313"/>
    </row>
    <row r="230" spans="2:18" s="40" customFormat="1" ht="15.95" hidden="1" customHeight="1">
      <c r="B230" s="1306">
        <v>23</v>
      </c>
      <c r="C230" s="526">
        <v>41807</v>
      </c>
      <c r="D230" s="1023" t="s">
        <v>557</v>
      </c>
      <c r="E230" s="1316" t="s">
        <v>426</v>
      </c>
      <c r="F230" s="42">
        <v>6</v>
      </c>
      <c r="G230" s="42"/>
      <c r="H230" s="374">
        <f t="shared" si="32"/>
        <v>0</v>
      </c>
      <c r="I230" s="1001">
        <f t="shared" si="33"/>
        <v>0</v>
      </c>
      <c r="J230" s="42" t="s">
        <v>127</v>
      </c>
      <c r="K230" s="1001">
        <v>25000</v>
      </c>
      <c r="L230" s="1316"/>
      <c r="M230" s="1001">
        <f t="shared" si="34"/>
        <v>0</v>
      </c>
      <c r="N230" s="374"/>
      <c r="O230" s="1001">
        <f t="shared" si="37"/>
        <v>0</v>
      </c>
      <c r="P230" s="1076">
        <f t="shared" si="36"/>
        <v>25000</v>
      </c>
      <c r="Q230" s="1001"/>
      <c r="R230" s="1313"/>
    </row>
    <row r="231" spans="2:18" s="40" customFormat="1" ht="15.95" hidden="1" customHeight="1">
      <c r="B231" s="3087">
        <v>24</v>
      </c>
      <c r="C231" s="526">
        <v>41808</v>
      </c>
      <c r="D231" s="1023" t="s">
        <v>133</v>
      </c>
      <c r="E231" s="1316"/>
      <c r="F231" s="42">
        <v>1</v>
      </c>
      <c r="G231" s="42"/>
      <c r="H231" s="374">
        <f t="shared" si="32"/>
        <v>0</v>
      </c>
      <c r="I231" s="1001">
        <f t="shared" si="33"/>
        <v>0</v>
      </c>
      <c r="J231" s="42"/>
      <c r="K231" s="1001"/>
      <c r="L231" s="1316"/>
      <c r="M231" s="1001">
        <f t="shared" si="34"/>
        <v>0</v>
      </c>
      <c r="N231" s="374"/>
      <c r="O231" s="1001">
        <f t="shared" si="37"/>
        <v>0</v>
      </c>
      <c r="P231" s="1076">
        <f t="shared" si="36"/>
        <v>0</v>
      </c>
      <c r="Q231" s="1001"/>
      <c r="R231" s="1313"/>
    </row>
    <row r="232" spans="2:18" s="40" customFormat="1" ht="15.95" hidden="1" customHeight="1">
      <c r="B232" s="3087"/>
      <c r="C232" s="526">
        <v>41808</v>
      </c>
      <c r="D232" s="1023" t="s">
        <v>722</v>
      </c>
      <c r="E232" s="1316" t="s">
        <v>39</v>
      </c>
      <c r="F232" s="42">
        <v>1</v>
      </c>
      <c r="G232" s="42">
        <v>150</v>
      </c>
      <c r="H232" s="374">
        <f t="shared" si="32"/>
        <v>150</v>
      </c>
      <c r="I232" s="1001">
        <f t="shared" si="33"/>
        <v>75000</v>
      </c>
      <c r="J232" s="42"/>
      <c r="K232" s="1001"/>
      <c r="L232" s="1316"/>
      <c r="M232" s="1001">
        <f>L232*10000</f>
        <v>0</v>
      </c>
      <c r="N232" s="374"/>
      <c r="O232" s="1001">
        <f>N232*15000</f>
        <v>0</v>
      </c>
      <c r="P232" s="1076">
        <f t="shared" si="36"/>
        <v>75000</v>
      </c>
      <c r="Q232" s="1001"/>
      <c r="R232" s="1313"/>
    </row>
    <row r="233" spans="2:18" s="40" customFormat="1" ht="15.95" hidden="1" customHeight="1">
      <c r="B233" s="1306">
        <v>25</v>
      </c>
      <c r="C233" s="526">
        <v>41809</v>
      </c>
      <c r="D233" s="1023" t="s">
        <v>720</v>
      </c>
      <c r="E233" s="1316" t="s">
        <v>556</v>
      </c>
      <c r="F233" s="42">
        <v>1</v>
      </c>
      <c r="G233" s="42">
        <v>30</v>
      </c>
      <c r="H233" s="374">
        <f t="shared" si="32"/>
        <v>30</v>
      </c>
      <c r="I233" s="1001">
        <f t="shared" si="33"/>
        <v>15000</v>
      </c>
      <c r="J233" s="42"/>
      <c r="K233" s="1001"/>
      <c r="L233" s="1316">
        <v>3</v>
      </c>
      <c r="M233" s="1001">
        <f t="shared" si="34"/>
        <v>30000</v>
      </c>
      <c r="N233" s="374"/>
      <c r="O233" s="1001">
        <f t="shared" si="37"/>
        <v>0</v>
      </c>
      <c r="P233" s="1076">
        <f t="shared" si="36"/>
        <v>45000</v>
      </c>
      <c r="Q233" s="1001"/>
      <c r="R233" s="1313"/>
    </row>
    <row r="234" spans="2:18" s="40" customFormat="1" ht="15.95" hidden="1" customHeight="1">
      <c r="B234" s="1306">
        <v>26</v>
      </c>
      <c r="C234" s="526">
        <v>41810</v>
      </c>
      <c r="D234" s="1023" t="s">
        <v>717</v>
      </c>
      <c r="E234" s="1316" t="s">
        <v>556</v>
      </c>
      <c r="F234" s="42">
        <v>1</v>
      </c>
      <c r="G234" s="42">
        <v>56</v>
      </c>
      <c r="H234" s="374">
        <f t="shared" si="32"/>
        <v>56</v>
      </c>
      <c r="I234" s="1001">
        <f t="shared" si="33"/>
        <v>28000</v>
      </c>
      <c r="J234" s="42"/>
      <c r="K234" s="1001"/>
      <c r="L234" s="1316">
        <v>3</v>
      </c>
      <c r="M234" s="1001">
        <f t="shared" si="34"/>
        <v>30000</v>
      </c>
      <c r="N234" s="374"/>
      <c r="O234" s="1001">
        <f t="shared" si="37"/>
        <v>0</v>
      </c>
      <c r="P234" s="1076">
        <f t="shared" si="36"/>
        <v>58000</v>
      </c>
      <c r="Q234" s="1001"/>
      <c r="R234" s="1313"/>
    </row>
    <row r="235" spans="2:18" s="40" customFormat="1" ht="15.95" hidden="1" customHeight="1">
      <c r="B235" s="1306">
        <v>27</v>
      </c>
      <c r="C235" s="526">
        <v>41811</v>
      </c>
      <c r="D235" s="1023" t="s">
        <v>549</v>
      </c>
      <c r="E235" s="1316" t="s">
        <v>426</v>
      </c>
      <c r="F235" s="42">
        <v>3</v>
      </c>
      <c r="G235" s="42"/>
      <c r="H235" s="374">
        <f t="shared" si="32"/>
        <v>0</v>
      </c>
      <c r="I235" s="1001">
        <f t="shared" si="33"/>
        <v>0</v>
      </c>
      <c r="J235" s="42" t="s">
        <v>127</v>
      </c>
      <c r="K235" s="1001">
        <v>20000</v>
      </c>
      <c r="L235" s="1316"/>
      <c r="M235" s="1001">
        <f t="shared" si="34"/>
        <v>0</v>
      </c>
      <c r="N235" s="374"/>
      <c r="O235" s="1001">
        <f t="shared" si="37"/>
        <v>0</v>
      </c>
      <c r="P235" s="1076">
        <f t="shared" si="36"/>
        <v>20000</v>
      </c>
      <c r="Q235" s="1001"/>
      <c r="R235" s="1313"/>
    </row>
    <row r="236" spans="2:18" s="40" customFormat="1" ht="15.95" hidden="1" customHeight="1">
      <c r="B236" s="3087">
        <v>28</v>
      </c>
      <c r="C236" s="387">
        <v>41812</v>
      </c>
      <c r="D236" s="1023" t="s">
        <v>717</v>
      </c>
      <c r="E236" s="1316" t="s">
        <v>556</v>
      </c>
      <c r="F236" s="42">
        <v>1</v>
      </c>
      <c r="G236" s="42">
        <v>56</v>
      </c>
      <c r="H236" s="374">
        <f t="shared" si="32"/>
        <v>56</v>
      </c>
      <c r="I236" s="1001">
        <f t="shared" si="33"/>
        <v>28000</v>
      </c>
      <c r="J236" s="42"/>
      <c r="K236" s="1001"/>
      <c r="L236" s="1316">
        <v>4</v>
      </c>
      <c r="M236" s="1001">
        <f t="shared" si="34"/>
        <v>40000</v>
      </c>
      <c r="N236" s="374"/>
      <c r="O236" s="1001">
        <f t="shared" si="37"/>
        <v>0</v>
      </c>
      <c r="P236" s="1076">
        <f t="shared" si="36"/>
        <v>68000</v>
      </c>
      <c r="Q236" s="1001"/>
      <c r="R236" s="1313"/>
    </row>
    <row r="237" spans="2:18" s="40" customFormat="1" ht="15.95" hidden="1" customHeight="1">
      <c r="B237" s="3087"/>
      <c r="C237" s="387">
        <v>41812</v>
      </c>
      <c r="D237" s="1023" t="s">
        <v>553</v>
      </c>
      <c r="E237" s="1316" t="s">
        <v>39</v>
      </c>
      <c r="F237" s="42">
        <v>1</v>
      </c>
      <c r="G237" s="42"/>
      <c r="H237" s="374"/>
      <c r="I237" s="1001"/>
      <c r="J237" s="42" t="s">
        <v>258</v>
      </c>
      <c r="K237" s="1001">
        <v>5000</v>
      </c>
      <c r="L237" s="1316">
        <v>1</v>
      </c>
      <c r="M237" s="1001">
        <f>L237*10000</f>
        <v>10000</v>
      </c>
      <c r="N237" s="374"/>
      <c r="O237" s="1001">
        <f>N237*15000</f>
        <v>0</v>
      </c>
      <c r="P237" s="1076">
        <f t="shared" si="36"/>
        <v>15000</v>
      </c>
      <c r="Q237" s="1001"/>
      <c r="R237" s="1313"/>
    </row>
    <row r="238" spans="2:18" s="40" customFormat="1" ht="15.95" hidden="1" customHeight="1">
      <c r="B238" s="1306">
        <v>29</v>
      </c>
      <c r="C238" s="526">
        <v>41813</v>
      </c>
      <c r="D238" s="1023" t="s">
        <v>717</v>
      </c>
      <c r="E238" s="1316" t="s">
        <v>556</v>
      </c>
      <c r="F238" s="42">
        <v>1</v>
      </c>
      <c r="G238" s="42">
        <v>56</v>
      </c>
      <c r="H238" s="374">
        <f t="shared" si="32"/>
        <v>56</v>
      </c>
      <c r="I238" s="1001">
        <f t="shared" si="33"/>
        <v>28000</v>
      </c>
      <c r="J238" s="42"/>
      <c r="K238" s="1001"/>
      <c r="L238" s="1316"/>
      <c r="M238" s="1001">
        <f t="shared" si="34"/>
        <v>0</v>
      </c>
      <c r="N238" s="374"/>
      <c r="O238" s="1001">
        <f t="shared" si="37"/>
        <v>0</v>
      </c>
      <c r="P238" s="1076">
        <f>I238+K238+M238+O238</f>
        <v>28000</v>
      </c>
      <c r="Q238" s="1001"/>
      <c r="R238" s="1313"/>
    </row>
    <row r="239" spans="2:18" s="40" customFormat="1" ht="15.95" hidden="1" customHeight="1">
      <c r="B239" s="1306">
        <v>30</v>
      </c>
      <c r="C239" s="526">
        <v>41814</v>
      </c>
      <c r="D239" s="1023" t="s">
        <v>717</v>
      </c>
      <c r="E239" s="1316" t="s">
        <v>556</v>
      </c>
      <c r="F239" s="42">
        <v>1</v>
      </c>
      <c r="G239" s="42">
        <v>56</v>
      </c>
      <c r="H239" s="374">
        <f t="shared" si="32"/>
        <v>56</v>
      </c>
      <c r="I239" s="1001">
        <f t="shared" si="33"/>
        <v>28000</v>
      </c>
      <c r="J239" s="42"/>
      <c r="K239" s="1001"/>
      <c r="L239" s="1316">
        <v>4</v>
      </c>
      <c r="M239" s="1001">
        <f t="shared" si="34"/>
        <v>40000</v>
      </c>
      <c r="N239" s="374"/>
      <c r="O239" s="1001">
        <f t="shared" si="37"/>
        <v>0</v>
      </c>
      <c r="P239" s="1076">
        <f>I239+K239+M239+O239</f>
        <v>68000</v>
      </c>
      <c r="Q239" s="1001"/>
      <c r="R239" s="1313"/>
    </row>
    <row r="240" spans="2:18" s="40" customFormat="1" ht="15.95" hidden="1" customHeight="1" thickBot="1">
      <c r="B240" s="376">
        <v>31</v>
      </c>
      <c r="C240" s="791">
        <v>41815</v>
      </c>
      <c r="D240" s="1396" t="s">
        <v>549</v>
      </c>
      <c r="E240" s="44" t="s">
        <v>39</v>
      </c>
      <c r="F240" s="14">
        <v>3</v>
      </c>
      <c r="G240" s="14"/>
      <c r="H240" s="1397">
        <f t="shared" si="32"/>
        <v>0</v>
      </c>
      <c r="I240" s="1398">
        <f t="shared" si="33"/>
        <v>0</v>
      </c>
      <c r="J240" s="14" t="s">
        <v>127</v>
      </c>
      <c r="K240" s="1398">
        <v>20000</v>
      </c>
      <c r="L240" s="44"/>
      <c r="M240" s="1398">
        <f t="shared" si="34"/>
        <v>0</v>
      </c>
      <c r="N240" s="1397"/>
      <c r="O240" s="1398">
        <f t="shared" si="37"/>
        <v>0</v>
      </c>
      <c r="P240" s="1084">
        <f>I240+K240+M240+O240</f>
        <v>20000</v>
      </c>
      <c r="Q240" s="1398"/>
      <c r="R240" s="357"/>
    </row>
    <row r="241" spans="2:18" ht="15.95" hidden="1" customHeight="1">
      <c r="B241" s="2116">
        <v>41840</v>
      </c>
      <c r="C241" s="1940" t="s">
        <v>993</v>
      </c>
      <c r="D241" s="2103" t="s">
        <v>985</v>
      </c>
      <c r="E241" s="2104"/>
      <c r="F241" s="2105"/>
      <c r="G241" s="2106"/>
      <c r="H241" s="1536">
        <f t="shared" si="32"/>
        <v>0</v>
      </c>
      <c r="I241" s="1537">
        <f t="shared" si="33"/>
        <v>0</v>
      </c>
      <c r="J241" s="2104"/>
      <c r="K241" s="2107"/>
      <c r="L241" s="2105"/>
      <c r="M241" s="1899">
        <f t="shared" si="34"/>
        <v>0</v>
      </c>
      <c r="N241" s="2105"/>
      <c r="O241" s="1899">
        <f t="shared" si="37"/>
        <v>0</v>
      </c>
      <c r="P241" s="1540">
        <f t="shared" ref="P241:P304" si="38">I241+K241+M241+O241</f>
        <v>0</v>
      </c>
      <c r="Q241" s="2107">
        <v>35000</v>
      </c>
      <c r="R241" s="2108" t="s">
        <v>986</v>
      </c>
    </row>
    <row r="242" spans="2:18" ht="15.95" hidden="1" customHeight="1">
      <c r="B242" s="2117">
        <v>41841</v>
      </c>
      <c r="C242" s="1940" t="s">
        <v>993</v>
      </c>
      <c r="D242" s="2109" t="s">
        <v>987</v>
      </c>
      <c r="E242" s="2110"/>
      <c r="F242" s="2111"/>
      <c r="G242" s="2112"/>
      <c r="H242" s="1536">
        <f t="shared" si="32"/>
        <v>0</v>
      </c>
      <c r="I242" s="1537">
        <f t="shared" si="33"/>
        <v>0</v>
      </c>
      <c r="J242" s="2110"/>
      <c r="K242" s="2113"/>
      <c r="L242" s="2111"/>
      <c r="M242" s="1899">
        <f t="shared" si="34"/>
        <v>0</v>
      </c>
      <c r="N242" s="2111"/>
      <c r="O242" s="1899">
        <f t="shared" si="37"/>
        <v>0</v>
      </c>
      <c r="P242" s="1540">
        <f t="shared" si="38"/>
        <v>0</v>
      </c>
      <c r="Q242" s="2113">
        <v>35000</v>
      </c>
      <c r="R242" s="2114" t="s">
        <v>988</v>
      </c>
    </row>
    <row r="243" spans="2:18" ht="15.95" hidden="1" customHeight="1">
      <c r="B243" s="1935">
        <v>1</v>
      </c>
      <c r="C243" s="1940">
        <v>41846</v>
      </c>
      <c r="D243" s="1543" t="s">
        <v>862</v>
      </c>
      <c r="E243" s="1534"/>
      <c r="F243" s="1535"/>
      <c r="G243" s="1535"/>
      <c r="H243" s="1536">
        <f>F243*G243</f>
        <v>0</v>
      </c>
      <c r="I243" s="1537">
        <f>H243*500</f>
        <v>0</v>
      </c>
      <c r="J243" s="1898"/>
      <c r="K243" s="1538"/>
      <c r="L243" s="1539"/>
      <c r="M243" s="1899">
        <f t="shared" si="34"/>
        <v>0</v>
      </c>
      <c r="N243" s="1539"/>
      <c r="O243" s="1899">
        <f t="shared" si="37"/>
        <v>0</v>
      </c>
      <c r="P243" s="1540">
        <f t="shared" si="38"/>
        <v>0</v>
      </c>
      <c r="Q243" s="1899"/>
      <c r="R243" s="1541"/>
    </row>
    <row r="244" spans="2:18" ht="15.95" hidden="1" customHeight="1">
      <c r="B244" s="1935">
        <v>2</v>
      </c>
      <c r="C244" s="1936">
        <v>41847</v>
      </c>
      <c r="D244" s="1543" t="s">
        <v>862</v>
      </c>
      <c r="E244" s="1534"/>
      <c r="F244" s="1535"/>
      <c r="G244" s="1535"/>
      <c r="H244" s="1536">
        <f>F244*G244</f>
        <v>0</v>
      </c>
      <c r="I244" s="1537">
        <f>H244*500</f>
        <v>0</v>
      </c>
      <c r="J244" s="1898"/>
      <c r="K244" s="1538"/>
      <c r="L244" s="1539"/>
      <c r="M244" s="1899">
        <f t="shared" si="34"/>
        <v>0</v>
      </c>
      <c r="N244" s="1539"/>
      <c r="O244" s="1899">
        <f>N244*15000</f>
        <v>0</v>
      </c>
      <c r="P244" s="1540">
        <f t="shared" si="38"/>
        <v>0</v>
      </c>
      <c r="Q244" s="1899"/>
      <c r="R244" s="1541"/>
    </row>
    <row r="245" spans="2:18" ht="15.95" hidden="1" customHeight="1">
      <c r="B245" s="1935">
        <v>3</v>
      </c>
      <c r="C245" s="1938">
        <v>41848</v>
      </c>
      <c r="D245" s="1543" t="s">
        <v>862</v>
      </c>
      <c r="E245" s="1534"/>
      <c r="F245" s="1535"/>
      <c r="G245" s="1535"/>
      <c r="H245" s="1536">
        <f t="shared" ref="H245:H287" si="39">F245*G245</f>
        <v>0</v>
      </c>
      <c r="I245" s="1537">
        <f t="shared" ref="I245:I308" si="40">H245*500</f>
        <v>0</v>
      </c>
      <c r="J245" s="1898"/>
      <c r="K245" s="1538"/>
      <c r="L245" s="1539"/>
      <c r="M245" s="1899">
        <f t="shared" si="34"/>
        <v>0</v>
      </c>
      <c r="N245" s="1539"/>
      <c r="O245" s="1899">
        <f t="shared" ref="O245:O308" si="41">N245*15000</f>
        <v>0</v>
      </c>
      <c r="P245" s="1540">
        <f t="shared" si="38"/>
        <v>0</v>
      </c>
      <c r="Q245" s="1899"/>
      <c r="R245" s="1541"/>
    </row>
    <row r="246" spans="2:18" ht="15.95" hidden="1" customHeight="1">
      <c r="B246" s="1935">
        <v>4</v>
      </c>
      <c r="C246" s="1938">
        <v>41849</v>
      </c>
      <c r="D246" s="1543" t="s">
        <v>862</v>
      </c>
      <c r="E246" s="1534"/>
      <c r="F246" s="1535"/>
      <c r="G246" s="1535"/>
      <c r="H246" s="1536">
        <f t="shared" si="39"/>
        <v>0</v>
      </c>
      <c r="I246" s="1537">
        <f t="shared" si="40"/>
        <v>0</v>
      </c>
      <c r="J246" s="1898"/>
      <c r="K246" s="1538"/>
      <c r="L246" s="1539"/>
      <c r="M246" s="1899">
        <f t="shared" si="34"/>
        <v>0</v>
      </c>
      <c r="N246" s="1539"/>
      <c r="O246" s="1899">
        <f t="shared" si="41"/>
        <v>0</v>
      </c>
      <c r="P246" s="1540">
        <f t="shared" si="38"/>
        <v>0</v>
      </c>
      <c r="Q246" s="1899"/>
      <c r="R246" s="1541"/>
    </row>
    <row r="247" spans="2:18" ht="15.95" hidden="1" customHeight="1">
      <c r="B247" s="1935">
        <v>5</v>
      </c>
      <c r="C247" s="1939">
        <v>41850</v>
      </c>
      <c r="D247" s="1543" t="s">
        <v>862</v>
      </c>
      <c r="E247" s="1534"/>
      <c r="F247" s="1535"/>
      <c r="G247" s="1535"/>
      <c r="H247" s="1536">
        <f t="shared" si="39"/>
        <v>0</v>
      </c>
      <c r="I247" s="1537">
        <f t="shared" si="40"/>
        <v>0</v>
      </c>
      <c r="J247" s="1898"/>
      <c r="K247" s="1538"/>
      <c r="L247" s="1539"/>
      <c r="M247" s="1899">
        <f t="shared" si="34"/>
        <v>0</v>
      </c>
      <c r="N247" s="1539"/>
      <c r="O247" s="1899">
        <f t="shared" si="41"/>
        <v>0</v>
      </c>
      <c r="P247" s="1540">
        <f t="shared" si="38"/>
        <v>0</v>
      </c>
      <c r="Q247" s="1899"/>
      <c r="R247" s="1541"/>
    </row>
    <row r="248" spans="2:18" ht="15.95" hidden="1" customHeight="1">
      <c r="B248" s="1935">
        <v>6</v>
      </c>
      <c r="C248" s="1940">
        <v>41851</v>
      </c>
      <c r="D248" s="1543" t="s">
        <v>862</v>
      </c>
      <c r="E248" s="1534"/>
      <c r="F248" s="1535"/>
      <c r="G248" s="1535"/>
      <c r="H248" s="1536">
        <f t="shared" si="39"/>
        <v>0</v>
      </c>
      <c r="I248" s="1537">
        <f t="shared" si="40"/>
        <v>0</v>
      </c>
      <c r="J248" s="1898"/>
      <c r="K248" s="1538"/>
      <c r="L248" s="1539"/>
      <c r="M248" s="1899">
        <f t="shared" si="34"/>
        <v>0</v>
      </c>
      <c r="N248" s="1539"/>
      <c r="O248" s="1899">
        <f t="shared" si="41"/>
        <v>0</v>
      </c>
      <c r="P248" s="1540">
        <f t="shared" si="38"/>
        <v>0</v>
      </c>
      <c r="Q248" s="1899"/>
      <c r="R248" s="1541"/>
    </row>
    <row r="249" spans="2:18" ht="15.95" hidden="1" customHeight="1">
      <c r="B249" s="1935">
        <v>7</v>
      </c>
      <c r="C249" s="1939">
        <v>41852</v>
      </c>
      <c r="D249" s="1543" t="s">
        <v>862</v>
      </c>
      <c r="E249" s="1534"/>
      <c r="F249" s="1535"/>
      <c r="G249" s="1535"/>
      <c r="H249" s="1536">
        <f t="shared" si="39"/>
        <v>0</v>
      </c>
      <c r="I249" s="1537">
        <f t="shared" si="40"/>
        <v>0</v>
      </c>
      <c r="J249" s="1898"/>
      <c r="K249" s="1538"/>
      <c r="L249" s="1539"/>
      <c r="M249" s="1899">
        <f t="shared" si="34"/>
        <v>0</v>
      </c>
      <c r="N249" s="1539"/>
      <c r="O249" s="1899">
        <f t="shared" si="41"/>
        <v>0</v>
      </c>
      <c r="P249" s="1540">
        <f t="shared" si="38"/>
        <v>0</v>
      </c>
      <c r="Q249" s="1899"/>
      <c r="R249" s="1541"/>
    </row>
    <row r="250" spans="2:18" ht="15.95" hidden="1" customHeight="1">
      <c r="B250" s="1935">
        <v>8</v>
      </c>
      <c r="C250" s="1940">
        <v>41853</v>
      </c>
      <c r="D250" s="1543" t="s">
        <v>862</v>
      </c>
      <c r="E250" s="1534"/>
      <c r="F250" s="1535"/>
      <c r="G250" s="1535"/>
      <c r="H250" s="1536">
        <f t="shared" si="39"/>
        <v>0</v>
      </c>
      <c r="I250" s="1537">
        <f t="shared" si="40"/>
        <v>0</v>
      </c>
      <c r="J250" s="1898"/>
      <c r="K250" s="1538"/>
      <c r="L250" s="1539"/>
      <c r="M250" s="1899">
        <f t="shared" si="34"/>
        <v>0</v>
      </c>
      <c r="N250" s="1539"/>
      <c r="O250" s="1899">
        <f t="shared" si="41"/>
        <v>0</v>
      </c>
      <c r="P250" s="1540">
        <f t="shared" si="38"/>
        <v>0</v>
      </c>
      <c r="Q250" s="1899"/>
      <c r="R250" s="1541"/>
    </row>
    <row r="251" spans="2:18" ht="15.95" hidden="1" customHeight="1">
      <c r="B251" s="1935">
        <v>9</v>
      </c>
      <c r="C251" s="1936">
        <v>41854</v>
      </c>
      <c r="D251" s="1543" t="s">
        <v>862</v>
      </c>
      <c r="E251" s="1534"/>
      <c r="F251" s="1535"/>
      <c r="G251" s="1535"/>
      <c r="H251" s="1536">
        <f t="shared" si="39"/>
        <v>0</v>
      </c>
      <c r="I251" s="1537">
        <f t="shared" si="40"/>
        <v>0</v>
      </c>
      <c r="J251" s="1898"/>
      <c r="K251" s="2115"/>
      <c r="L251" s="1539"/>
      <c r="M251" s="1899">
        <f t="shared" si="34"/>
        <v>0</v>
      </c>
      <c r="N251" s="1539"/>
      <c r="O251" s="1899">
        <f t="shared" si="41"/>
        <v>0</v>
      </c>
      <c r="P251" s="1540">
        <f t="shared" si="38"/>
        <v>0</v>
      </c>
      <c r="Q251" s="1899"/>
      <c r="R251" s="1541"/>
    </row>
    <row r="252" spans="2:18" ht="15.95" hidden="1" customHeight="1">
      <c r="B252" s="1935">
        <v>10</v>
      </c>
      <c r="C252" s="1940">
        <v>41855</v>
      </c>
      <c r="D252" s="1542" t="s">
        <v>989</v>
      </c>
      <c r="E252" s="1534" t="s">
        <v>426</v>
      </c>
      <c r="F252" s="1535">
        <v>11</v>
      </c>
      <c r="G252" s="1535"/>
      <c r="H252" s="1536">
        <f t="shared" si="39"/>
        <v>0</v>
      </c>
      <c r="I252" s="1537">
        <f t="shared" si="40"/>
        <v>0</v>
      </c>
      <c r="J252" s="1898" t="s">
        <v>127</v>
      </c>
      <c r="K252" s="2115">
        <v>35000</v>
      </c>
      <c r="L252" s="1539"/>
      <c r="M252" s="1899">
        <f t="shared" si="34"/>
        <v>0</v>
      </c>
      <c r="N252" s="1539"/>
      <c r="O252" s="1899">
        <f t="shared" si="41"/>
        <v>0</v>
      </c>
      <c r="P252" s="1540">
        <f t="shared" si="38"/>
        <v>35000</v>
      </c>
      <c r="Q252" s="1899"/>
      <c r="R252" s="1541"/>
    </row>
    <row r="253" spans="2:18" ht="15.95" hidden="1" customHeight="1">
      <c r="B253" s="1935">
        <v>11</v>
      </c>
      <c r="C253" s="1939">
        <v>41856</v>
      </c>
      <c r="D253" s="1542" t="s">
        <v>989</v>
      </c>
      <c r="E253" s="1534" t="s">
        <v>426</v>
      </c>
      <c r="F253" s="1535">
        <v>12</v>
      </c>
      <c r="G253" s="1535"/>
      <c r="H253" s="1536">
        <f t="shared" si="39"/>
        <v>0</v>
      </c>
      <c r="I253" s="1537">
        <f t="shared" si="40"/>
        <v>0</v>
      </c>
      <c r="J253" s="1898" t="s">
        <v>127</v>
      </c>
      <c r="K253" s="2115">
        <v>35000</v>
      </c>
      <c r="L253" s="1539"/>
      <c r="M253" s="1899">
        <f t="shared" si="34"/>
        <v>0</v>
      </c>
      <c r="N253" s="1539"/>
      <c r="O253" s="1899">
        <f t="shared" si="41"/>
        <v>0</v>
      </c>
      <c r="P253" s="1540">
        <f t="shared" si="38"/>
        <v>35000</v>
      </c>
      <c r="Q253" s="1899"/>
      <c r="R253" s="1541"/>
    </row>
    <row r="254" spans="2:18" ht="15.95" hidden="1" customHeight="1">
      <c r="B254" s="1935">
        <v>12</v>
      </c>
      <c r="C254" s="1940">
        <v>41857</v>
      </c>
      <c r="D254" s="1542" t="s">
        <v>989</v>
      </c>
      <c r="E254" s="1534" t="s">
        <v>426</v>
      </c>
      <c r="F254" s="1535">
        <v>11</v>
      </c>
      <c r="G254" s="2047"/>
      <c r="H254" s="1536">
        <f t="shared" si="39"/>
        <v>0</v>
      </c>
      <c r="I254" s="1537">
        <f t="shared" si="40"/>
        <v>0</v>
      </c>
      <c r="J254" s="1898" t="s">
        <v>127</v>
      </c>
      <c r="K254" s="2115">
        <v>35000</v>
      </c>
      <c r="L254" s="2047"/>
      <c r="M254" s="1899">
        <f t="shared" si="34"/>
        <v>0</v>
      </c>
      <c r="N254" s="2047"/>
      <c r="O254" s="1899">
        <f t="shared" si="41"/>
        <v>0</v>
      </c>
      <c r="P254" s="1540">
        <f t="shared" si="38"/>
        <v>35000</v>
      </c>
      <c r="Q254" s="2045"/>
      <c r="R254" s="2046"/>
    </row>
    <row r="255" spans="2:18" ht="15.95" hidden="1" customHeight="1">
      <c r="B255" s="3094">
        <v>13</v>
      </c>
      <c r="C255" s="1939">
        <v>41858</v>
      </c>
      <c r="D255" s="2045" t="s">
        <v>729</v>
      </c>
      <c r="E255" s="2047" t="s">
        <v>263</v>
      </c>
      <c r="F255" s="2047">
        <v>1</v>
      </c>
      <c r="G255" s="2047"/>
      <c r="H255" s="1536">
        <f t="shared" si="39"/>
        <v>0</v>
      </c>
      <c r="I255" s="1537">
        <f t="shared" si="40"/>
        <v>0</v>
      </c>
      <c r="J255" s="2045"/>
      <c r="K255" s="2049"/>
      <c r="L255" s="2047"/>
      <c r="M255" s="1899">
        <f t="shared" si="34"/>
        <v>0</v>
      </c>
      <c r="N255" s="2047"/>
      <c r="O255" s="1899">
        <f t="shared" si="41"/>
        <v>0</v>
      </c>
      <c r="P255" s="1540">
        <f t="shared" si="38"/>
        <v>0</v>
      </c>
      <c r="Q255" s="2045"/>
      <c r="R255" s="2046"/>
    </row>
    <row r="256" spans="2:18" ht="15.95" hidden="1" customHeight="1">
      <c r="B256" s="3096"/>
      <c r="C256" s="1939">
        <v>41858</v>
      </c>
      <c r="D256" s="2045" t="s">
        <v>731</v>
      </c>
      <c r="E256" s="2047" t="s">
        <v>263</v>
      </c>
      <c r="F256" s="2047">
        <v>1</v>
      </c>
      <c r="G256" s="2047">
        <v>150</v>
      </c>
      <c r="H256" s="1536">
        <f t="shared" si="39"/>
        <v>150</v>
      </c>
      <c r="I256" s="1537">
        <f t="shared" si="40"/>
        <v>75000</v>
      </c>
      <c r="J256" s="2045"/>
      <c r="K256" s="2049"/>
      <c r="L256" s="2047">
        <v>6.5</v>
      </c>
      <c r="M256" s="1899">
        <f t="shared" si="34"/>
        <v>65000</v>
      </c>
      <c r="N256" s="2047"/>
      <c r="O256" s="1899">
        <f t="shared" si="41"/>
        <v>0</v>
      </c>
      <c r="P256" s="1540">
        <f t="shared" si="38"/>
        <v>140000</v>
      </c>
      <c r="Q256" s="2045"/>
      <c r="R256" s="2046"/>
    </row>
    <row r="257" spans="2:18" ht="15.95" hidden="1" customHeight="1">
      <c r="B257" s="3094">
        <v>14</v>
      </c>
      <c r="C257" s="1940">
        <v>41859</v>
      </c>
      <c r="D257" s="2045" t="s">
        <v>729</v>
      </c>
      <c r="E257" s="2047" t="s">
        <v>263</v>
      </c>
      <c r="F257" s="2047">
        <v>1</v>
      </c>
      <c r="G257" s="2047"/>
      <c r="H257" s="1536">
        <f t="shared" si="39"/>
        <v>0</v>
      </c>
      <c r="I257" s="1537">
        <f t="shared" si="40"/>
        <v>0</v>
      </c>
      <c r="J257" s="2045"/>
      <c r="K257" s="2049"/>
      <c r="L257" s="2047"/>
      <c r="M257" s="1899">
        <f t="shared" si="34"/>
        <v>0</v>
      </c>
      <c r="N257" s="2047"/>
      <c r="O257" s="1899">
        <f t="shared" si="41"/>
        <v>0</v>
      </c>
      <c r="P257" s="1540">
        <f t="shared" si="38"/>
        <v>0</v>
      </c>
      <c r="Q257" s="2045"/>
      <c r="R257" s="2046"/>
    </row>
    <row r="258" spans="2:18" ht="15.95" hidden="1" customHeight="1">
      <c r="B258" s="3096"/>
      <c r="C258" s="1940">
        <v>41859</v>
      </c>
      <c r="D258" s="2045" t="s">
        <v>731</v>
      </c>
      <c r="E258" s="2047" t="s">
        <v>263</v>
      </c>
      <c r="F258" s="2047">
        <v>1</v>
      </c>
      <c r="G258" s="2047">
        <v>150</v>
      </c>
      <c r="H258" s="1536">
        <f t="shared" si="39"/>
        <v>150</v>
      </c>
      <c r="I258" s="1537">
        <f t="shared" si="40"/>
        <v>75000</v>
      </c>
      <c r="J258" s="2045"/>
      <c r="K258" s="2049"/>
      <c r="L258" s="2047">
        <v>6</v>
      </c>
      <c r="M258" s="1899">
        <f t="shared" si="34"/>
        <v>60000</v>
      </c>
      <c r="N258" s="2047"/>
      <c r="O258" s="1899">
        <f t="shared" si="41"/>
        <v>0</v>
      </c>
      <c r="P258" s="1540">
        <f t="shared" si="38"/>
        <v>135000</v>
      </c>
      <c r="Q258" s="2045"/>
      <c r="R258" s="2046"/>
    </row>
    <row r="259" spans="2:18" ht="15.95" hidden="1" customHeight="1">
      <c r="B259" s="3094">
        <v>15</v>
      </c>
      <c r="C259" s="1939">
        <v>41860</v>
      </c>
      <c r="D259" s="2045" t="s">
        <v>557</v>
      </c>
      <c r="E259" s="2047" t="s">
        <v>426</v>
      </c>
      <c r="F259" s="2047">
        <v>1</v>
      </c>
      <c r="G259" s="2047"/>
      <c r="H259" s="1536">
        <f t="shared" si="39"/>
        <v>0</v>
      </c>
      <c r="I259" s="1537">
        <f t="shared" si="40"/>
        <v>0</v>
      </c>
      <c r="J259" s="2045" t="s">
        <v>127</v>
      </c>
      <c r="K259" s="2049">
        <v>20000</v>
      </c>
      <c r="L259" s="2047"/>
      <c r="M259" s="1899">
        <f t="shared" si="34"/>
        <v>0</v>
      </c>
      <c r="N259" s="2047"/>
      <c r="O259" s="1899">
        <f t="shared" si="41"/>
        <v>0</v>
      </c>
      <c r="P259" s="1540">
        <f t="shared" si="38"/>
        <v>20000</v>
      </c>
      <c r="Q259" s="2045"/>
      <c r="R259" s="2046"/>
    </row>
    <row r="260" spans="2:18" ht="15.95" hidden="1" customHeight="1">
      <c r="B260" s="3095"/>
      <c r="C260" s="1939">
        <v>41860</v>
      </c>
      <c r="D260" s="2045" t="s">
        <v>729</v>
      </c>
      <c r="E260" s="2047" t="s">
        <v>263</v>
      </c>
      <c r="F260" s="2047">
        <v>1</v>
      </c>
      <c r="G260" s="2047"/>
      <c r="H260" s="1536">
        <f t="shared" si="39"/>
        <v>0</v>
      </c>
      <c r="I260" s="1537">
        <f t="shared" si="40"/>
        <v>0</v>
      </c>
      <c r="J260" s="2045"/>
      <c r="K260" s="2049"/>
      <c r="L260" s="2047"/>
      <c r="M260" s="1899">
        <f t="shared" si="34"/>
        <v>0</v>
      </c>
      <c r="N260" s="2047"/>
      <c r="O260" s="1899">
        <f t="shared" si="41"/>
        <v>0</v>
      </c>
      <c r="P260" s="1540">
        <f t="shared" si="38"/>
        <v>0</v>
      </c>
      <c r="Q260" s="2045"/>
      <c r="R260" s="2046"/>
    </row>
    <row r="261" spans="2:18" ht="15.95" hidden="1" customHeight="1">
      <c r="B261" s="3096"/>
      <c r="C261" s="1939">
        <v>41860</v>
      </c>
      <c r="D261" s="2045" t="s">
        <v>867</v>
      </c>
      <c r="E261" s="2047" t="s">
        <v>263</v>
      </c>
      <c r="F261" s="2047">
        <v>1</v>
      </c>
      <c r="G261" s="2047">
        <v>150</v>
      </c>
      <c r="H261" s="1536">
        <f t="shared" si="39"/>
        <v>150</v>
      </c>
      <c r="I261" s="1537">
        <f t="shared" si="40"/>
        <v>75000</v>
      </c>
      <c r="J261" s="2045"/>
      <c r="K261" s="2049"/>
      <c r="L261" s="2047">
        <v>5</v>
      </c>
      <c r="M261" s="1899">
        <f t="shared" ref="M261:M324" si="42">L261*10000</f>
        <v>50000</v>
      </c>
      <c r="N261" s="2047">
        <v>2.5</v>
      </c>
      <c r="O261" s="1899">
        <f t="shared" si="41"/>
        <v>37500</v>
      </c>
      <c r="P261" s="1540">
        <f t="shared" si="38"/>
        <v>162500</v>
      </c>
      <c r="Q261" s="2045"/>
      <c r="R261" s="2046"/>
    </row>
    <row r="262" spans="2:18" ht="15.95" hidden="1" customHeight="1">
      <c r="B262" s="3094">
        <v>16</v>
      </c>
      <c r="C262" s="1936">
        <v>41861</v>
      </c>
      <c r="D262" s="2045" t="s">
        <v>557</v>
      </c>
      <c r="E262" s="2047" t="s">
        <v>426</v>
      </c>
      <c r="F262" s="2047">
        <v>1</v>
      </c>
      <c r="G262" s="2047"/>
      <c r="H262" s="1536">
        <f t="shared" si="39"/>
        <v>0</v>
      </c>
      <c r="I262" s="1537">
        <f t="shared" si="40"/>
        <v>0</v>
      </c>
      <c r="J262" s="2045"/>
      <c r="K262" s="2049"/>
      <c r="L262" s="2047">
        <v>4</v>
      </c>
      <c r="M262" s="1899">
        <f t="shared" si="42"/>
        <v>40000</v>
      </c>
      <c r="N262" s="2047"/>
      <c r="O262" s="1899">
        <f t="shared" si="41"/>
        <v>0</v>
      </c>
      <c r="P262" s="1540">
        <f t="shared" si="38"/>
        <v>40000</v>
      </c>
      <c r="Q262" s="2045"/>
      <c r="R262" s="2046"/>
    </row>
    <row r="263" spans="2:18" ht="15.95" hidden="1" customHeight="1">
      <c r="B263" s="3095"/>
      <c r="C263" s="1936">
        <v>41861</v>
      </c>
      <c r="D263" s="2045" t="s">
        <v>729</v>
      </c>
      <c r="E263" s="2047" t="s">
        <v>263</v>
      </c>
      <c r="F263" s="2047">
        <v>1</v>
      </c>
      <c r="G263" s="2047"/>
      <c r="H263" s="1536">
        <f t="shared" si="39"/>
        <v>0</v>
      </c>
      <c r="I263" s="1537">
        <f t="shared" si="40"/>
        <v>0</v>
      </c>
      <c r="J263" s="2045"/>
      <c r="K263" s="2049"/>
      <c r="L263" s="2047"/>
      <c r="M263" s="1899">
        <f t="shared" si="42"/>
        <v>0</v>
      </c>
      <c r="N263" s="2047"/>
      <c r="O263" s="1899">
        <f t="shared" si="41"/>
        <v>0</v>
      </c>
      <c r="P263" s="1540">
        <f t="shared" si="38"/>
        <v>0</v>
      </c>
      <c r="Q263" s="2045"/>
      <c r="R263" s="2046"/>
    </row>
    <row r="264" spans="2:18" ht="15.95" hidden="1" customHeight="1">
      <c r="B264" s="3096"/>
      <c r="C264" s="1936">
        <v>41861</v>
      </c>
      <c r="D264" s="2045" t="s">
        <v>964</v>
      </c>
      <c r="E264" s="2047" t="s">
        <v>263</v>
      </c>
      <c r="F264" s="2047">
        <v>1</v>
      </c>
      <c r="G264" s="2047">
        <v>150</v>
      </c>
      <c r="H264" s="1536">
        <f t="shared" si="39"/>
        <v>150</v>
      </c>
      <c r="I264" s="1537">
        <f t="shared" si="40"/>
        <v>75000</v>
      </c>
      <c r="J264" s="2045"/>
      <c r="K264" s="2049"/>
      <c r="L264" s="2047">
        <v>5</v>
      </c>
      <c r="M264" s="1899">
        <f t="shared" si="42"/>
        <v>50000</v>
      </c>
      <c r="N264" s="2047">
        <v>1</v>
      </c>
      <c r="O264" s="1899">
        <f t="shared" si="41"/>
        <v>15000</v>
      </c>
      <c r="P264" s="1540">
        <f t="shared" si="38"/>
        <v>140000</v>
      </c>
      <c r="Q264" s="2045"/>
      <c r="R264" s="2046"/>
    </row>
    <row r="265" spans="2:18" ht="15.95" hidden="1" customHeight="1">
      <c r="B265" s="3094">
        <v>17</v>
      </c>
      <c r="C265" s="1939">
        <v>41862</v>
      </c>
      <c r="D265" s="2045" t="s">
        <v>549</v>
      </c>
      <c r="E265" s="2047" t="s">
        <v>426</v>
      </c>
      <c r="F265" s="2047">
        <v>1</v>
      </c>
      <c r="G265" s="2047"/>
      <c r="H265" s="1536">
        <f t="shared" si="39"/>
        <v>0</v>
      </c>
      <c r="I265" s="1537">
        <f t="shared" si="40"/>
        <v>0</v>
      </c>
      <c r="J265" s="2045" t="s">
        <v>127</v>
      </c>
      <c r="K265" s="2049">
        <v>20000</v>
      </c>
      <c r="L265" s="2047"/>
      <c r="M265" s="1899">
        <f t="shared" si="42"/>
        <v>0</v>
      </c>
      <c r="N265" s="2047"/>
      <c r="O265" s="1899">
        <f t="shared" si="41"/>
        <v>0</v>
      </c>
      <c r="P265" s="1540">
        <f t="shared" si="38"/>
        <v>20000</v>
      </c>
      <c r="Q265" s="2045"/>
      <c r="R265" s="2046"/>
    </row>
    <row r="266" spans="2:18" ht="15.95" hidden="1" customHeight="1">
      <c r="B266" s="3095"/>
      <c r="C266" s="1939">
        <v>41862</v>
      </c>
      <c r="D266" s="2045" t="s">
        <v>726</v>
      </c>
      <c r="E266" s="2047" t="s">
        <v>556</v>
      </c>
      <c r="F266" s="2047">
        <v>1</v>
      </c>
      <c r="G266" s="2047">
        <v>50</v>
      </c>
      <c r="H266" s="1536">
        <f t="shared" si="39"/>
        <v>50</v>
      </c>
      <c r="I266" s="1537">
        <f t="shared" si="40"/>
        <v>25000</v>
      </c>
      <c r="J266" s="2045"/>
      <c r="K266" s="2049"/>
      <c r="L266" s="2047"/>
      <c r="M266" s="1899">
        <f t="shared" si="42"/>
        <v>0</v>
      </c>
      <c r="N266" s="2047"/>
      <c r="O266" s="1899">
        <f t="shared" si="41"/>
        <v>0</v>
      </c>
      <c r="P266" s="1540">
        <f t="shared" si="38"/>
        <v>25000</v>
      </c>
      <c r="Q266" s="2045"/>
      <c r="R266" s="2046"/>
    </row>
    <row r="267" spans="2:18" ht="15.95" hidden="1" customHeight="1">
      <c r="B267" s="3096"/>
      <c r="C267" s="1939">
        <v>41862</v>
      </c>
      <c r="D267" s="2045" t="s">
        <v>575</v>
      </c>
      <c r="E267" s="2047" t="s">
        <v>263</v>
      </c>
      <c r="F267" s="2047">
        <v>1</v>
      </c>
      <c r="G267" s="2047"/>
      <c r="H267" s="1536">
        <f t="shared" si="39"/>
        <v>0</v>
      </c>
      <c r="I267" s="1537">
        <f t="shared" si="40"/>
        <v>0</v>
      </c>
      <c r="J267" s="2045"/>
      <c r="K267" s="2049"/>
      <c r="L267" s="2047">
        <v>4</v>
      </c>
      <c r="M267" s="1899">
        <f t="shared" si="42"/>
        <v>40000</v>
      </c>
      <c r="N267" s="2047"/>
      <c r="O267" s="1899">
        <f t="shared" si="41"/>
        <v>0</v>
      </c>
      <c r="P267" s="1540">
        <f t="shared" si="38"/>
        <v>40000</v>
      </c>
      <c r="Q267" s="2045"/>
      <c r="R267" s="2046"/>
    </row>
    <row r="268" spans="2:18" ht="15.95" hidden="1" customHeight="1">
      <c r="B268" s="1935">
        <v>18</v>
      </c>
      <c r="C268" s="1940">
        <v>41863</v>
      </c>
      <c r="D268" s="2045" t="s">
        <v>964</v>
      </c>
      <c r="E268" s="2047" t="s">
        <v>263</v>
      </c>
      <c r="F268" s="2047">
        <v>1</v>
      </c>
      <c r="G268" s="2047">
        <v>150</v>
      </c>
      <c r="H268" s="1536">
        <f t="shared" si="39"/>
        <v>150</v>
      </c>
      <c r="I268" s="1537">
        <f t="shared" si="40"/>
        <v>75000</v>
      </c>
      <c r="J268" s="2045"/>
      <c r="K268" s="2049"/>
      <c r="L268" s="2047"/>
      <c r="M268" s="1899">
        <f t="shared" si="42"/>
        <v>0</v>
      </c>
      <c r="N268" s="2047"/>
      <c r="O268" s="1899">
        <f t="shared" si="41"/>
        <v>0</v>
      </c>
      <c r="P268" s="1540">
        <f t="shared" si="38"/>
        <v>75000</v>
      </c>
      <c r="Q268" s="2045"/>
      <c r="R268" s="2046"/>
    </row>
    <row r="269" spans="2:18" ht="15.95" hidden="1" customHeight="1">
      <c r="B269" s="3094">
        <v>19</v>
      </c>
      <c r="C269" s="1939">
        <v>41864</v>
      </c>
      <c r="D269" s="2045" t="s">
        <v>575</v>
      </c>
      <c r="E269" s="2047" t="s">
        <v>263</v>
      </c>
      <c r="F269" s="2047">
        <v>1</v>
      </c>
      <c r="G269" s="2047"/>
      <c r="H269" s="1536">
        <f t="shared" si="39"/>
        <v>0</v>
      </c>
      <c r="I269" s="1537">
        <f t="shared" si="40"/>
        <v>0</v>
      </c>
      <c r="J269" s="2045"/>
      <c r="K269" s="2049"/>
      <c r="L269" s="2047"/>
      <c r="M269" s="1899">
        <f t="shared" si="42"/>
        <v>0</v>
      </c>
      <c r="N269" s="2047"/>
      <c r="O269" s="1899">
        <f t="shared" si="41"/>
        <v>0</v>
      </c>
      <c r="P269" s="1540">
        <f t="shared" si="38"/>
        <v>0</v>
      </c>
      <c r="Q269" s="2045"/>
      <c r="R269" s="2046"/>
    </row>
    <row r="270" spans="2:18" ht="15.95" hidden="1" customHeight="1">
      <c r="B270" s="3096"/>
      <c r="C270" s="1939">
        <v>41864</v>
      </c>
      <c r="D270" s="2045" t="s">
        <v>964</v>
      </c>
      <c r="E270" s="2047" t="s">
        <v>263</v>
      </c>
      <c r="F270" s="2047">
        <v>1</v>
      </c>
      <c r="G270" s="2047">
        <v>150</v>
      </c>
      <c r="H270" s="1536">
        <f t="shared" si="39"/>
        <v>150</v>
      </c>
      <c r="I270" s="1537">
        <f t="shared" si="40"/>
        <v>75000</v>
      </c>
      <c r="J270" s="2045"/>
      <c r="K270" s="2049"/>
      <c r="L270" s="2047">
        <v>4</v>
      </c>
      <c r="M270" s="1899">
        <f t="shared" si="42"/>
        <v>40000</v>
      </c>
      <c r="N270" s="2047">
        <v>2</v>
      </c>
      <c r="O270" s="1899">
        <f t="shared" si="41"/>
        <v>30000</v>
      </c>
      <c r="P270" s="1540">
        <f t="shared" si="38"/>
        <v>145000</v>
      </c>
      <c r="Q270" s="2045"/>
      <c r="R270" s="2046"/>
    </row>
    <row r="271" spans="2:18" ht="15.95" hidden="1" customHeight="1">
      <c r="B271" s="3094">
        <v>20</v>
      </c>
      <c r="C271" s="1940">
        <v>41865</v>
      </c>
      <c r="D271" s="2045" t="s">
        <v>726</v>
      </c>
      <c r="E271" s="2047" t="s">
        <v>556</v>
      </c>
      <c r="F271" s="2047">
        <v>1</v>
      </c>
      <c r="G271" s="2047">
        <v>50</v>
      </c>
      <c r="H271" s="1536">
        <f t="shared" si="39"/>
        <v>50</v>
      </c>
      <c r="I271" s="1537">
        <f t="shared" si="40"/>
        <v>25000</v>
      </c>
      <c r="J271" s="2045"/>
      <c r="K271" s="2049"/>
      <c r="L271" s="2047"/>
      <c r="M271" s="1899">
        <f t="shared" si="42"/>
        <v>0</v>
      </c>
      <c r="N271" s="2047"/>
      <c r="O271" s="1899">
        <f t="shared" si="41"/>
        <v>0</v>
      </c>
      <c r="P271" s="1540">
        <f t="shared" si="38"/>
        <v>25000</v>
      </c>
      <c r="Q271" s="2045"/>
      <c r="R271" s="2046"/>
    </row>
    <row r="272" spans="2:18" ht="15.95" hidden="1" customHeight="1">
      <c r="B272" s="3096"/>
      <c r="C272" s="1940">
        <v>41865</v>
      </c>
      <c r="D272" s="2045" t="s">
        <v>575</v>
      </c>
      <c r="E272" s="2047" t="s">
        <v>263</v>
      </c>
      <c r="F272" s="2047">
        <v>1</v>
      </c>
      <c r="G272" s="2047"/>
      <c r="H272" s="1536">
        <f t="shared" si="39"/>
        <v>0</v>
      </c>
      <c r="I272" s="1537">
        <f t="shared" si="40"/>
        <v>0</v>
      </c>
      <c r="J272" s="2045"/>
      <c r="K272" s="2049"/>
      <c r="L272" s="2047">
        <v>4</v>
      </c>
      <c r="M272" s="1899">
        <f t="shared" si="42"/>
        <v>40000</v>
      </c>
      <c r="N272" s="2047"/>
      <c r="O272" s="1899">
        <f t="shared" si="41"/>
        <v>0</v>
      </c>
      <c r="P272" s="1540">
        <f t="shared" si="38"/>
        <v>40000</v>
      </c>
      <c r="Q272" s="2045"/>
      <c r="R272" s="2046"/>
    </row>
    <row r="273" spans="2:18" ht="15.95" hidden="1" customHeight="1">
      <c r="B273" s="1935">
        <v>21</v>
      </c>
      <c r="C273" s="1939">
        <v>41866</v>
      </c>
      <c r="D273" s="2045" t="s">
        <v>731</v>
      </c>
      <c r="E273" s="2047" t="s">
        <v>263</v>
      </c>
      <c r="F273" s="2047">
        <v>1</v>
      </c>
      <c r="G273" s="2047">
        <v>150</v>
      </c>
      <c r="H273" s="1536">
        <f t="shared" si="39"/>
        <v>150</v>
      </c>
      <c r="I273" s="1537">
        <f t="shared" si="40"/>
        <v>75000</v>
      </c>
      <c r="J273" s="2045"/>
      <c r="K273" s="2049"/>
      <c r="L273" s="2047"/>
      <c r="M273" s="1899">
        <f t="shared" si="42"/>
        <v>0</v>
      </c>
      <c r="N273" s="2047"/>
      <c r="O273" s="1899">
        <f t="shared" si="41"/>
        <v>0</v>
      </c>
      <c r="P273" s="1540">
        <f t="shared" si="38"/>
        <v>75000</v>
      </c>
      <c r="Q273" s="2045"/>
      <c r="R273" s="2046"/>
    </row>
    <row r="274" spans="2:18" ht="15.95" hidden="1" customHeight="1">
      <c r="B274" s="3094">
        <v>22</v>
      </c>
      <c r="C274" s="1940">
        <v>41867</v>
      </c>
      <c r="D274" s="2045" t="s">
        <v>575</v>
      </c>
      <c r="E274" s="2047" t="s">
        <v>263</v>
      </c>
      <c r="F274" s="2047">
        <v>1</v>
      </c>
      <c r="G274" s="2047"/>
      <c r="H274" s="1536">
        <f t="shared" si="39"/>
        <v>0</v>
      </c>
      <c r="I274" s="1537">
        <f t="shared" si="40"/>
        <v>0</v>
      </c>
      <c r="J274" s="2045"/>
      <c r="K274" s="2049"/>
      <c r="L274" s="2047"/>
      <c r="M274" s="1899">
        <f t="shared" si="42"/>
        <v>0</v>
      </c>
      <c r="N274" s="2047"/>
      <c r="O274" s="1899">
        <f t="shared" si="41"/>
        <v>0</v>
      </c>
      <c r="P274" s="1540">
        <f t="shared" si="38"/>
        <v>0</v>
      </c>
      <c r="Q274" s="2045"/>
      <c r="R274" s="2046"/>
    </row>
    <row r="275" spans="2:18" ht="15.95" hidden="1" customHeight="1">
      <c r="B275" s="3096"/>
      <c r="C275" s="1940">
        <v>41867</v>
      </c>
      <c r="D275" s="2045" t="s">
        <v>731</v>
      </c>
      <c r="E275" s="2047" t="s">
        <v>263</v>
      </c>
      <c r="F275" s="2047">
        <v>1</v>
      </c>
      <c r="G275" s="2047">
        <v>150</v>
      </c>
      <c r="H275" s="1536">
        <f t="shared" si="39"/>
        <v>150</v>
      </c>
      <c r="I275" s="1537">
        <f t="shared" si="40"/>
        <v>75000</v>
      </c>
      <c r="J275" s="2045"/>
      <c r="K275" s="2049"/>
      <c r="L275" s="2047">
        <v>4</v>
      </c>
      <c r="M275" s="1899">
        <f t="shared" si="42"/>
        <v>40000</v>
      </c>
      <c r="N275" s="2047">
        <v>2</v>
      </c>
      <c r="O275" s="1899">
        <f t="shared" si="41"/>
        <v>30000</v>
      </c>
      <c r="P275" s="1540">
        <f t="shared" si="38"/>
        <v>145000</v>
      </c>
      <c r="Q275" s="2045"/>
      <c r="R275" s="2046"/>
    </row>
    <row r="276" spans="2:18" ht="15.95" hidden="1" customHeight="1">
      <c r="B276" s="1935">
        <v>23</v>
      </c>
      <c r="C276" s="1936">
        <v>41868</v>
      </c>
      <c r="D276" s="2045" t="s">
        <v>990</v>
      </c>
      <c r="E276" s="2047" t="s">
        <v>263</v>
      </c>
      <c r="F276" s="2047"/>
      <c r="G276" s="2047"/>
      <c r="H276" s="1536">
        <f t="shared" si="39"/>
        <v>0</v>
      </c>
      <c r="I276" s="1537">
        <f t="shared" si="40"/>
        <v>0</v>
      </c>
      <c r="J276" s="2045"/>
      <c r="K276" s="2049"/>
      <c r="L276" s="2047"/>
      <c r="M276" s="1899">
        <f t="shared" si="42"/>
        <v>0</v>
      </c>
      <c r="N276" s="2047"/>
      <c r="O276" s="1899">
        <f t="shared" si="41"/>
        <v>0</v>
      </c>
      <c r="P276" s="1540">
        <f t="shared" si="38"/>
        <v>0</v>
      </c>
      <c r="Q276" s="2045"/>
      <c r="R276" s="2046"/>
    </row>
    <row r="277" spans="2:18" ht="15.95" hidden="1" customHeight="1">
      <c r="B277" s="1935">
        <v>24</v>
      </c>
      <c r="C277" s="1940">
        <v>41869</v>
      </c>
      <c r="D277" s="2045" t="s">
        <v>991</v>
      </c>
      <c r="E277" s="2047" t="s">
        <v>263</v>
      </c>
      <c r="F277" s="2047"/>
      <c r="G277" s="2047"/>
      <c r="H277" s="1536">
        <f t="shared" si="39"/>
        <v>0</v>
      </c>
      <c r="I277" s="1537">
        <f t="shared" si="40"/>
        <v>0</v>
      </c>
      <c r="J277" s="2045"/>
      <c r="K277" s="2049"/>
      <c r="L277" s="2047"/>
      <c r="M277" s="1899">
        <f t="shared" si="42"/>
        <v>0</v>
      </c>
      <c r="N277" s="2047"/>
      <c r="O277" s="1899">
        <f t="shared" si="41"/>
        <v>0</v>
      </c>
      <c r="P277" s="1540">
        <f t="shared" si="38"/>
        <v>0</v>
      </c>
      <c r="Q277" s="2045"/>
      <c r="R277" s="2046"/>
    </row>
    <row r="278" spans="2:18" ht="15.95" hidden="1" customHeight="1">
      <c r="B278" s="1935">
        <v>25</v>
      </c>
      <c r="C278" s="1939">
        <v>41870</v>
      </c>
      <c r="D278" s="2045" t="s">
        <v>992</v>
      </c>
      <c r="E278" s="2047" t="s">
        <v>263</v>
      </c>
      <c r="F278" s="2047"/>
      <c r="G278" s="2047"/>
      <c r="H278" s="1536">
        <f t="shared" si="39"/>
        <v>0</v>
      </c>
      <c r="I278" s="1537">
        <f t="shared" si="40"/>
        <v>0</v>
      </c>
      <c r="J278" s="2045"/>
      <c r="K278" s="2049"/>
      <c r="L278" s="2047"/>
      <c r="M278" s="1899">
        <f t="shared" si="42"/>
        <v>0</v>
      </c>
      <c r="N278" s="2047"/>
      <c r="O278" s="1899">
        <f t="shared" si="41"/>
        <v>0</v>
      </c>
      <c r="P278" s="1540">
        <f t="shared" si="38"/>
        <v>0</v>
      </c>
      <c r="Q278" s="2045"/>
      <c r="R278" s="2046"/>
    </row>
    <row r="279" spans="2:18" ht="15.95" hidden="1" customHeight="1">
      <c r="B279" s="3094">
        <v>26</v>
      </c>
      <c r="C279" s="1940">
        <v>41871</v>
      </c>
      <c r="D279" s="2045" t="s">
        <v>561</v>
      </c>
      <c r="E279" s="2047" t="s">
        <v>426</v>
      </c>
      <c r="F279" s="2047">
        <v>1</v>
      </c>
      <c r="G279" s="2047"/>
      <c r="H279" s="1536">
        <f t="shared" si="39"/>
        <v>0</v>
      </c>
      <c r="I279" s="1537">
        <f t="shared" si="40"/>
        <v>0</v>
      </c>
      <c r="J279" s="2045" t="s">
        <v>127</v>
      </c>
      <c r="K279" s="2049">
        <v>20000</v>
      </c>
      <c r="L279" s="2047"/>
      <c r="M279" s="1899">
        <f t="shared" si="42"/>
        <v>0</v>
      </c>
      <c r="N279" s="2047"/>
      <c r="O279" s="1899">
        <f t="shared" si="41"/>
        <v>0</v>
      </c>
      <c r="P279" s="1540">
        <f t="shared" si="38"/>
        <v>20000</v>
      </c>
      <c r="Q279" s="2045"/>
      <c r="R279" s="2046"/>
    </row>
    <row r="280" spans="2:18" ht="15.95" hidden="1" customHeight="1">
      <c r="B280" s="3095"/>
      <c r="C280" s="1940">
        <v>41871</v>
      </c>
      <c r="D280" s="2045" t="s">
        <v>575</v>
      </c>
      <c r="E280" s="2047" t="s">
        <v>263</v>
      </c>
      <c r="F280" s="2047">
        <v>1</v>
      </c>
      <c r="G280" s="2047"/>
      <c r="H280" s="1536">
        <f t="shared" si="39"/>
        <v>0</v>
      </c>
      <c r="I280" s="1537">
        <f t="shared" si="40"/>
        <v>0</v>
      </c>
      <c r="J280" s="2045"/>
      <c r="K280" s="2049"/>
      <c r="L280" s="2047"/>
      <c r="M280" s="1899">
        <f t="shared" si="42"/>
        <v>0</v>
      </c>
      <c r="N280" s="2047"/>
      <c r="O280" s="1899">
        <f t="shared" si="41"/>
        <v>0</v>
      </c>
      <c r="P280" s="1540">
        <f t="shared" si="38"/>
        <v>0</v>
      </c>
      <c r="Q280" s="2045"/>
      <c r="R280" s="2046"/>
    </row>
    <row r="281" spans="2:18" ht="15.95" hidden="1" customHeight="1">
      <c r="B281" s="3096"/>
      <c r="C281" s="1940">
        <v>41871</v>
      </c>
      <c r="D281" s="2045" t="s">
        <v>964</v>
      </c>
      <c r="E281" s="2047" t="s">
        <v>263</v>
      </c>
      <c r="F281" s="2047">
        <v>1</v>
      </c>
      <c r="G281" s="2047">
        <v>150</v>
      </c>
      <c r="H281" s="1536">
        <f t="shared" si="39"/>
        <v>150</v>
      </c>
      <c r="I281" s="1537">
        <f t="shared" si="40"/>
        <v>75000</v>
      </c>
      <c r="J281" s="2045"/>
      <c r="K281" s="2049"/>
      <c r="L281" s="2047">
        <v>4</v>
      </c>
      <c r="M281" s="1899">
        <f t="shared" si="42"/>
        <v>40000</v>
      </c>
      <c r="N281" s="2047">
        <v>2</v>
      </c>
      <c r="O281" s="1899">
        <f t="shared" si="41"/>
        <v>30000</v>
      </c>
      <c r="P281" s="1540">
        <f t="shared" si="38"/>
        <v>145000</v>
      </c>
      <c r="Q281" s="2045"/>
      <c r="R281" s="2046"/>
    </row>
    <row r="282" spans="2:18" ht="15.95" hidden="1" customHeight="1">
      <c r="B282" s="3094">
        <v>27</v>
      </c>
      <c r="C282" s="1939">
        <v>41872</v>
      </c>
      <c r="D282" s="2045" t="s">
        <v>575</v>
      </c>
      <c r="E282" s="2047" t="s">
        <v>263</v>
      </c>
      <c r="F282" s="2047">
        <v>1</v>
      </c>
      <c r="G282" s="2047"/>
      <c r="H282" s="1536">
        <f t="shared" si="39"/>
        <v>0</v>
      </c>
      <c r="I282" s="1537">
        <f t="shared" si="40"/>
        <v>0</v>
      </c>
      <c r="J282" s="2045"/>
      <c r="K282" s="2049"/>
      <c r="L282" s="2047"/>
      <c r="M282" s="1899">
        <f t="shared" si="42"/>
        <v>0</v>
      </c>
      <c r="N282" s="2047"/>
      <c r="O282" s="1899">
        <f t="shared" si="41"/>
        <v>0</v>
      </c>
      <c r="P282" s="1540">
        <f t="shared" si="38"/>
        <v>0</v>
      </c>
      <c r="Q282" s="2045"/>
      <c r="R282" s="2046"/>
    </row>
    <row r="283" spans="2:18" ht="15.95" hidden="1" customHeight="1">
      <c r="B283" s="3096"/>
      <c r="C283" s="1939">
        <v>41872</v>
      </c>
      <c r="D283" s="2045" t="s">
        <v>964</v>
      </c>
      <c r="E283" s="2047" t="s">
        <v>263</v>
      </c>
      <c r="F283" s="2047">
        <v>1</v>
      </c>
      <c r="G283" s="2047">
        <v>150</v>
      </c>
      <c r="H283" s="1536">
        <f t="shared" si="39"/>
        <v>150</v>
      </c>
      <c r="I283" s="1537">
        <f t="shared" si="40"/>
        <v>75000</v>
      </c>
      <c r="J283" s="2045"/>
      <c r="K283" s="2049"/>
      <c r="L283" s="2047">
        <v>5</v>
      </c>
      <c r="M283" s="1899">
        <f t="shared" si="42"/>
        <v>50000</v>
      </c>
      <c r="N283" s="2047">
        <v>1</v>
      </c>
      <c r="O283" s="1899">
        <f t="shared" si="41"/>
        <v>15000</v>
      </c>
      <c r="P283" s="1540">
        <f t="shared" si="38"/>
        <v>140000</v>
      </c>
      <c r="Q283" s="2045"/>
      <c r="R283" s="2046"/>
    </row>
    <row r="284" spans="2:18" ht="15.95" hidden="1" customHeight="1">
      <c r="B284" s="1935">
        <v>28</v>
      </c>
      <c r="C284" s="1940">
        <v>41873</v>
      </c>
      <c r="D284" s="1944" t="s">
        <v>843</v>
      </c>
      <c r="E284" s="1996" t="s">
        <v>263</v>
      </c>
      <c r="F284" s="2047"/>
      <c r="G284" s="2047"/>
      <c r="H284" s="1536">
        <f t="shared" si="39"/>
        <v>0</v>
      </c>
      <c r="I284" s="1537">
        <f t="shared" si="40"/>
        <v>0</v>
      </c>
      <c r="J284" s="2045"/>
      <c r="K284" s="2049"/>
      <c r="L284" s="2047"/>
      <c r="M284" s="1899">
        <f t="shared" si="42"/>
        <v>0</v>
      </c>
      <c r="N284" s="2047"/>
      <c r="O284" s="1899">
        <f t="shared" si="41"/>
        <v>0</v>
      </c>
      <c r="P284" s="1540">
        <f t="shared" si="38"/>
        <v>0</v>
      </c>
      <c r="Q284" s="2045"/>
      <c r="R284" s="2046"/>
    </row>
    <row r="285" spans="2:18" ht="15.95" hidden="1" customHeight="1">
      <c r="B285" s="1935">
        <v>29</v>
      </c>
      <c r="C285" s="1939">
        <v>41874</v>
      </c>
      <c r="D285" s="1944" t="s">
        <v>843</v>
      </c>
      <c r="E285" s="1996" t="s">
        <v>263</v>
      </c>
      <c r="F285" s="2047"/>
      <c r="G285" s="2047"/>
      <c r="H285" s="1536">
        <f t="shared" si="39"/>
        <v>0</v>
      </c>
      <c r="I285" s="1537">
        <f t="shared" si="40"/>
        <v>0</v>
      </c>
      <c r="J285" s="2045"/>
      <c r="K285" s="2049"/>
      <c r="L285" s="2047"/>
      <c r="M285" s="1899">
        <f t="shared" si="42"/>
        <v>0</v>
      </c>
      <c r="N285" s="2047"/>
      <c r="O285" s="1899">
        <f t="shared" si="41"/>
        <v>0</v>
      </c>
      <c r="P285" s="1540">
        <f t="shared" si="38"/>
        <v>0</v>
      </c>
      <c r="Q285" s="2045"/>
      <c r="R285" s="2046"/>
    </row>
    <row r="286" spans="2:18" ht="15.95" hidden="1" customHeight="1">
      <c r="B286" s="1935">
        <v>30</v>
      </c>
      <c r="C286" s="1936">
        <v>41875</v>
      </c>
      <c r="D286" s="1944" t="s">
        <v>843</v>
      </c>
      <c r="E286" s="1996" t="s">
        <v>263</v>
      </c>
      <c r="F286" s="2047"/>
      <c r="G286" s="2047"/>
      <c r="H286" s="1536">
        <f t="shared" si="39"/>
        <v>0</v>
      </c>
      <c r="I286" s="1537">
        <f t="shared" si="40"/>
        <v>0</v>
      </c>
      <c r="J286" s="2045"/>
      <c r="K286" s="2049"/>
      <c r="L286" s="2047"/>
      <c r="M286" s="1899">
        <f t="shared" si="42"/>
        <v>0</v>
      </c>
      <c r="N286" s="2047"/>
      <c r="O286" s="1899">
        <f t="shared" si="41"/>
        <v>0</v>
      </c>
      <c r="P286" s="1540">
        <f t="shared" si="38"/>
        <v>0</v>
      </c>
      <c r="Q286" s="2045"/>
      <c r="R286" s="2046"/>
    </row>
    <row r="287" spans="2:18" ht="15.95" hidden="1" customHeight="1" thickBot="1">
      <c r="B287" s="1945">
        <v>31</v>
      </c>
      <c r="C287" s="1946">
        <v>41876</v>
      </c>
      <c r="D287" s="1947" t="s">
        <v>843</v>
      </c>
      <c r="E287" s="1997" t="s">
        <v>263</v>
      </c>
      <c r="F287" s="2051"/>
      <c r="G287" s="2051"/>
      <c r="H287" s="1544">
        <f t="shared" si="39"/>
        <v>0</v>
      </c>
      <c r="I287" s="1545">
        <f t="shared" si="40"/>
        <v>0</v>
      </c>
      <c r="J287" s="2050"/>
      <c r="K287" s="2052"/>
      <c r="L287" s="2051"/>
      <c r="M287" s="1546">
        <f t="shared" si="42"/>
        <v>0</v>
      </c>
      <c r="N287" s="2051"/>
      <c r="O287" s="1546">
        <f t="shared" si="41"/>
        <v>0</v>
      </c>
      <c r="P287" s="1547">
        <f t="shared" si="38"/>
        <v>0</v>
      </c>
      <c r="Q287" s="2050"/>
      <c r="R287" s="2947" t="s">
        <v>1609</v>
      </c>
    </row>
    <row r="288" spans="2:18" s="40" customFormat="1" ht="15.95" hidden="1" customHeight="1">
      <c r="B288" s="3186">
        <v>1</v>
      </c>
      <c r="C288" s="2480">
        <v>41960</v>
      </c>
      <c r="D288" s="1401" t="s">
        <v>788</v>
      </c>
      <c r="E288" s="2904" t="s">
        <v>10</v>
      </c>
      <c r="F288" s="367">
        <v>3</v>
      </c>
      <c r="G288" s="46"/>
      <c r="H288" s="764"/>
      <c r="I288" s="2906">
        <f t="shared" si="40"/>
        <v>0</v>
      </c>
      <c r="J288" s="2904" t="s">
        <v>127</v>
      </c>
      <c r="K288" s="2906">
        <f>F288*12500</f>
        <v>37500</v>
      </c>
      <c r="L288" s="764"/>
      <c r="M288" s="2905">
        <f t="shared" si="42"/>
        <v>0</v>
      </c>
      <c r="N288" s="2904"/>
      <c r="O288" s="2905">
        <f t="shared" si="41"/>
        <v>0</v>
      </c>
      <c r="P288" s="2905">
        <f t="shared" si="38"/>
        <v>37500</v>
      </c>
      <c r="Q288" s="2795"/>
      <c r="R288" s="2772"/>
    </row>
    <row r="289" spans="2:18" s="40" customFormat="1" ht="15.95" hidden="1" customHeight="1">
      <c r="B289" s="3187"/>
      <c r="C289" s="2480">
        <v>41960</v>
      </c>
      <c r="D289" s="3" t="s">
        <v>1544</v>
      </c>
      <c r="E289" s="2904" t="s">
        <v>556</v>
      </c>
      <c r="F289" s="2904">
        <v>1</v>
      </c>
      <c r="G289" s="764">
        <v>25</v>
      </c>
      <c r="H289" s="764">
        <f>F289*G289</f>
        <v>25</v>
      </c>
      <c r="I289" s="2906">
        <f t="shared" si="40"/>
        <v>12500</v>
      </c>
      <c r="J289" s="2904"/>
      <c r="K289" s="2905"/>
      <c r="L289" s="123"/>
      <c r="M289" s="2905">
        <f t="shared" si="42"/>
        <v>0</v>
      </c>
      <c r="N289" s="2904"/>
      <c r="O289" s="2905">
        <f t="shared" si="41"/>
        <v>0</v>
      </c>
      <c r="P289" s="2905">
        <f t="shared" si="38"/>
        <v>12500</v>
      </c>
      <c r="Q289" s="2795"/>
      <c r="R289" s="2772"/>
    </row>
    <row r="290" spans="2:18" s="40" customFormat="1" ht="15.95" hidden="1" customHeight="1">
      <c r="B290" s="3186">
        <v>2</v>
      </c>
      <c r="C290" s="2480">
        <v>41961</v>
      </c>
      <c r="D290" s="27" t="s">
        <v>965</v>
      </c>
      <c r="E290" s="1470" t="s">
        <v>10</v>
      </c>
      <c r="F290" s="367">
        <v>1</v>
      </c>
      <c r="G290" s="46"/>
      <c r="H290" s="764"/>
      <c r="I290" s="2906">
        <f t="shared" si="40"/>
        <v>0</v>
      </c>
      <c r="J290" s="2904"/>
      <c r="K290" s="2905">
        <f>F290*10000</f>
        <v>10000</v>
      </c>
      <c r="L290" s="764"/>
      <c r="M290" s="2905">
        <f t="shared" si="42"/>
        <v>0</v>
      </c>
      <c r="N290" s="2904"/>
      <c r="O290" s="2905">
        <f t="shared" si="41"/>
        <v>0</v>
      </c>
      <c r="P290" s="2905">
        <f t="shared" si="38"/>
        <v>10000</v>
      </c>
      <c r="Q290" s="2795"/>
      <c r="R290" s="2772"/>
    </row>
    <row r="291" spans="2:18" s="40" customFormat="1" ht="15.95" hidden="1" customHeight="1">
      <c r="B291" s="3187"/>
      <c r="C291" s="2480">
        <v>41961</v>
      </c>
      <c r="D291" s="1401" t="s">
        <v>788</v>
      </c>
      <c r="E291" s="2904" t="s">
        <v>10</v>
      </c>
      <c r="F291" s="367">
        <v>1</v>
      </c>
      <c r="G291" s="46"/>
      <c r="H291" s="764"/>
      <c r="I291" s="2906">
        <f t="shared" si="40"/>
        <v>0</v>
      </c>
      <c r="J291" s="2904" t="s">
        <v>127</v>
      </c>
      <c r="K291" s="2906">
        <f>F291*12500</f>
        <v>12500</v>
      </c>
      <c r="L291" s="764"/>
      <c r="M291" s="2905">
        <f t="shared" si="42"/>
        <v>0</v>
      </c>
      <c r="N291" s="2904"/>
      <c r="O291" s="2905">
        <f t="shared" si="41"/>
        <v>0</v>
      </c>
      <c r="P291" s="2905">
        <f t="shared" si="38"/>
        <v>12500</v>
      </c>
      <c r="Q291" s="2795"/>
      <c r="R291" s="2772"/>
    </row>
    <row r="292" spans="2:18" s="40" customFormat="1" ht="15.95" hidden="1" customHeight="1">
      <c r="B292" s="2902">
        <v>3</v>
      </c>
      <c r="C292" s="2480">
        <v>41962</v>
      </c>
      <c r="D292" s="1401" t="s">
        <v>788</v>
      </c>
      <c r="E292" s="2904" t="s">
        <v>10</v>
      </c>
      <c r="F292" s="367">
        <v>6</v>
      </c>
      <c r="G292" s="46"/>
      <c r="H292" s="764"/>
      <c r="I292" s="2906">
        <f t="shared" si="40"/>
        <v>0</v>
      </c>
      <c r="J292" s="2904" t="s">
        <v>127</v>
      </c>
      <c r="K292" s="2906">
        <f>F292*12500</f>
        <v>75000</v>
      </c>
      <c r="L292" s="764">
        <v>0.5</v>
      </c>
      <c r="M292" s="2905">
        <f t="shared" si="42"/>
        <v>5000</v>
      </c>
      <c r="N292" s="2904"/>
      <c r="O292" s="2905">
        <f t="shared" si="41"/>
        <v>0</v>
      </c>
      <c r="P292" s="2905">
        <f t="shared" si="38"/>
        <v>80000</v>
      </c>
      <c r="Q292" s="2795"/>
      <c r="R292" s="2772"/>
    </row>
    <row r="293" spans="2:18" s="40" customFormat="1" ht="15.95" hidden="1" customHeight="1">
      <c r="B293" s="3186">
        <v>4</v>
      </c>
      <c r="C293" s="2480">
        <v>41963</v>
      </c>
      <c r="D293" s="1401" t="s">
        <v>788</v>
      </c>
      <c r="E293" s="2904" t="s">
        <v>10</v>
      </c>
      <c r="F293" s="367">
        <v>2</v>
      </c>
      <c r="G293" s="46"/>
      <c r="H293" s="764"/>
      <c r="I293" s="2906">
        <f t="shared" si="40"/>
        <v>0</v>
      </c>
      <c r="J293" s="2904" t="s">
        <v>127</v>
      </c>
      <c r="K293" s="2906">
        <f>F293*12500</f>
        <v>25000</v>
      </c>
      <c r="L293" s="764">
        <v>1</v>
      </c>
      <c r="M293" s="2905">
        <f t="shared" si="42"/>
        <v>10000</v>
      </c>
      <c r="N293" s="2904"/>
      <c r="O293" s="2905">
        <f t="shared" si="41"/>
        <v>0</v>
      </c>
      <c r="P293" s="2905">
        <f t="shared" si="38"/>
        <v>35000</v>
      </c>
      <c r="Q293" s="2795"/>
      <c r="R293" s="2772"/>
    </row>
    <row r="294" spans="2:18" s="40" customFormat="1" ht="15.95" hidden="1" customHeight="1">
      <c r="B294" s="3188"/>
      <c r="C294" s="2480">
        <v>41963</v>
      </c>
      <c r="D294" s="3" t="s">
        <v>1544</v>
      </c>
      <c r="E294" s="2904" t="s">
        <v>556</v>
      </c>
      <c r="F294" s="2904">
        <v>1</v>
      </c>
      <c r="G294" s="764">
        <v>25</v>
      </c>
      <c r="H294" s="764">
        <f>F294*G294</f>
        <v>25</v>
      </c>
      <c r="I294" s="2906">
        <f t="shared" si="40"/>
        <v>12500</v>
      </c>
      <c r="J294" s="2904"/>
      <c r="K294" s="2905"/>
      <c r="L294" s="123"/>
      <c r="M294" s="2905">
        <f t="shared" si="42"/>
        <v>0</v>
      </c>
      <c r="N294" s="2904"/>
      <c r="O294" s="2905">
        <f t="shared" si="41"/>
        <v>0</v>
      </c>
      <c r="P294" s="2905">
        <f t="shared" si="38"/>
        <v>12500</v>
      </c>
      <c r="Q294" s="2795"/>
      <c r="R294" s="2772"/>
    </row>
    <row r="295" spans="2:18" s="40" customFormat="1" ht="15.95" hidden="1" customHeight="1">
      <c r="B295" s="3187"/>
      <c r="C295" s="2480">
        <v>41963</v>
      </c>
      <c r="D295" s="27" t="s">
        <v>965</v>
      </c>
      <c r="E295" s="1470" t="s">
        <v>10</v>
      </c>
      <c r="F295" s="367">
        <v>1</v>
      </c>
      <c r="G295" s="46"/>
      <c r="H295" s="764"/>
      <c r="I295" s="2906">
        <f t="shared" si="40"/>
        <v>0</v>
      </c>
      <c r="J295" s="2904"/>
      <c r="K295" s="2905">
        <f>F295*10000</f>
        <v>10000</v>
      </c>
      <c r="L295" s="764">
        <v>2.5</v>
      </c>
      <c r="M295" s="2905">
        <f t="shared" si="42"/>
        <v>25000</v>
      </c>
      <c r="N295" s="2904"/>
      <c r="O295" s="2905">
        <f t="shared" si="41"/>
        <v>0</v>
      </c>
      <c r="P295" s="2905">
        <f t="shared" si="38"/>
        <v>35000</v>
      </c>
      <c r="Q295" s="2795"/>
      <c r="R295" s="2772"/>
    </row>
    <row r="296" spans="2:18" s="40" customFormat="1" ht="15.95" hidden="1" customHeight="1">
      <c r="B296" s="2902">
        <v>5</v>
      </c>
      <c r="C296" s="2480">
        <v>41964</v>
      </c>
      <c r="D296" s="1018" t="s">
        <v>1032</v>
      </c>
      <c r="E296" s="2794"/>
      <c r="F296" s="2909"/>
      <c r="G296" s="2909"/>
      <c r="H296" s="764"/>
      <c r="I296" s="2906">
        <f t="shared" si="40"/>
        <v>0</v>
      </c>
      <c r="J296" s="2904"/>
      <c r="K296" s="2905">
        <f>F296*10000</f>
        <v>0</v>
      </c>
      <c r="L296" s="764"/>
      <c r="M296" s="2905">
        <f t="shared" si="42"/>
        <v>0</v>
      </c>
      <c r="N296" s="2904"/>
      <c r="O296" s="2905">
        <f t="shared" si="41"/>
        <v>0</v>
      </c>
      <c r="P296" s="2905">
        <f t="shared" si="38"/>
        <v>0</v>
      </c>
      <c r="Q296" s="2795"/>
      <c r="R296" s="2772"/>
    </row>
    <row r="297" spans="2:18" s="40" customFormat="1" ht="15.95" hidden="1" customHeight="1">
      <c r="B297" s="2902">
        <v>6</v>
      </c>
      <c r="C297" s="2480">
        <v>41965</v>
      </c>
      <c r="D297" s="1401" t="s">
        <v>788</v>
      </c>
      <c r="E297" s="2904" t="s">
        <v>10</v>
      </c>
      <c r="F297" s="367">
        <v>2</v>
      </c>
      <c r="G297" s="46"/>
      <c r="H297" s="764"/>
      <c r="I297" s="2906">
        <f t="shared" si="40"/>
        <v>0</v>
      </c>
      <c r="J297" s="2904" t="s">
        <v>127</v>
      </c>
      <c r="K297" s="2906">
        <f>F297*12500</f>
        <v>25000</v>
      </c>
      <c r="L297" s="764">
        <v>2.5</v>
      </c>
      <c r="M297" s="2905">
        <f t="shared" si="42"/>
        <v>25000</v>
      </c>
      <c r="N297" s="2904"/>
      <c r="O297" s="2905">
        <f t="shared" si="41"/>
        <v>0</v>
      </c>
      <c r="P297" s="2905">
        <f t="shared" si="38"/>
        <v>50000</v>
      </c>
      <c r="Q297" s="2795"/>
      <c r="R297" s="2772"/>
    </row>
    <row r="298" spans="2:18" s="40" customFormat="1" ht="15.95" hidden="1" customHeight="1">
      <c r="B298" s="2908">
        <v>7</v>
      </c>
      <c r="C298" s="2479">
        <v>41966</v>
      </c>
      <c r="D298" s="1401" t="s">
        <v>788</v>
      </c>
      <c r="E298" s="2904" t="s">
        <v>10</v>
      </c>
      <c r="F298" s="367">
        <v>1</v>
      </c>
      <c r="G298" s="46"/>
      <c r="H298" s="764"/>
      <c r="I298" s="2906">
        <f t="shared" si="40"/>
        <v>0</v>
      </c>
      <c r="J298" s="2904" t="s">
        <v>127</v>
      </c>
      <c r="K298" s="2906">
        <f>F298*12500</f>
        <v>12500</v>
      </c>
      <c r="L298" s="764">
        <v>4</v>
      </c>
      <c r="M298" s="2905">
        <f t="shared" si="42"/>
        <v>40000</v>
      </c>
      <c r="N298" s="2904"/>
      <c r="O298" s="2905">
        <f t="shared" si="41"/>
        <v>0</v>
      </c>
      <c r="P298" s="2905">
        <f t="shared" si="38"/>
        <v>52500</v>
      </c>
      <c r="Q298" s="2795"/>
      <c r="R298" s="2772"/>
    </row>
    <row r="299" spans="2:18" s="40" customFormat="1" ht="15.95" hidden="1" customHeight="1">
      <c r="B299" s="2902">
        <v>8</v>
      </c>
      <c r="C299" s="2480">
        <v>41967</v>
      </c>
      <c r="D299" s="1401" t="s">
        <v>788</v>
      </c>
      <c r="E299" s="2904" t="s">
        <v>10</v>
      </c>
      <c r="F299" s="367">
        <v>2</v>
      </c>
      <c r="G299" s="46"/>
      <c r="H299" s="764"/>
      <c r="I299" s="2906">
        <f t="shared" si="40"/>
        <v>0</v>
      </c>
      <c r="J299" s="2904" t="s">
        <v>127</v>
      </c>
      <c r="K299" s="2906">
        <f>F299*12500</f>
        <v>25000</v>
      </c>
      <c r="L299" s="764">
        <v>0.5</v>
      </c>
      <c r="M299" s="2905">
        <f t="shared" si="42"/>
        <v>5000</v>
      </c>
      <c r="N299" s="2904"/>
      <c r="O299" s="2905">
        <f t="shared" si="41"/>
        <v>0</v>
      </c>
      <c r="P299" s="2905">
        <f t="shared" si="38"/>
        <v>30000</v>
      </c>
      <c r="Q299" s="2842"/>
      <c r="R299" s="2777"/>
    </row>
    <row r="300" spans="2:18" s="40" customFormat="1" ht="15.95" hidden="1" customHeight="1" thickBot="1">
      <c r="B300" s="2903">
        <v>9</v>
      </c>
      <c r="C300" s="2481">
        <v>41968</v>
      </c>
      <c r="D300" s="1357" t="s">
        <v>1611</v>
      </c>
      <c r="E300" s="2800"/>
      <c r="F300" s="2778"/>
      <c r="G300" s="2778"/>
      <c r="H300" s="765"/>
      <c r="I300" s="2907">
        <f t="shared" si="40"/>
        <v>0</v>
      </c>
      <c r="J300" s="2910"/>
      <c r="K300" s="767">
        <f>F300*10000</f>
        <v>0</v>
      </c>
      <c r="L300" s="765"/>
      <c r="M300" s="767">
        <f t="shared" si="42"/>
        <v>0</v>
      </c>
      <c r="N300" s="2910"/>
      <c r="O300" s="767">
        <f t="shared" si="41"/>
        <v>0</v>
      </c>
      <c r="P300" s="767">
        <f t="shared" si="38"/>
        <v>0</v>
      </c>
      <c r="Q300" s="2298"/>
      <c r="R300" s="2783"/>
    </row>
    <row r="301" spans="2:18" s="40" customFormat="1" ht="15.95" customHeight="1">
      <c r="B301" s="2946">
        <v>1</v>
      </c>
      <c r="C301" s="2955">
        <v>41969</v>
      </c>
      <c r="D301" s="2487" t="s">
        <v>1612</v>
      </c>
      <c r="E301" s="2790"/>
      <c r="F301" s="2792"/>
      <c r="G301" s="2792"/>
      <c r="H301" s="771"/>
      <c r="I301" s="2925">
        <f t="shared" si="40"/>
        <v>0</v>
      </c>
      <c r="J301" s="770"/>
      <c r="K301" s="2935">
        <f>F301*10000</f>
        <v>0</v>
      </c>
      <c r="L301" s="771"/>
      <c r="M301" s="2935">
        <f t="shared" si="42"/>
        <v>0</v>
      </c>
      <c r="N301" s="770"/>
      <c r="O301" s="2935">
        <f t="shared" si="41"/>
        <v>0</v>
      </c>
      <c r="P301" s="2935">
        <f t="shared" si="38"/>
        <v>0</v>
      </c>
      <c r="Q301" s="2843"/>
      <c r="R301" s="2858"/>
    </row>
    <row r="302" spans="2:18" s="40" customFormat="1" ht="15.95" customHeight="1">
      <c r="B302" s="3186">
        <v>2</v>
      </c>
      <c r="C302" s="2480">
        <v>41970</v>
      </c>
      <c r="D302" s="1401" t="s">
        <v>788</v>
      </c>
      <c r="E302" s="2931" t="s">
        <v>10</v>
      </c>
      <c r="F302" s="1199">
        <v>1</v>
      </c>
      <c r="G302" s="1198"/>
      <c r="H302" s="1267"/>
      <c r="I302" s="2930">
        <f t="shared" si="40"/>
        <v>0</v>
      </c>
      <c r="J302" s="2931" t="s">
        <v>127</v>
      </c>
      <c r="K302" s="2930">
        <f>F302*12500</f>
        <v>12500</v>
      </c>
      <c r="L302" s="1267">
        <v>1</v>
      </c>
      <c r="M302" s="2928">
        <f t="shared" si="42"/>
        <v>10000</v>
      </c>
      <c r="N302" s="2931"/>
      <c r="O302" s="2928">
        <f t="shared" si="41"/>
        <v>0</v>
      </c>
      <c r="P302" s="2928">
        <f t="shared" si="38"/>
        <v>22500</v>
      </c>
      <c r="Q302" s="2795"/>
      <c r="R302" s="2772"/>
    </row>
    <row r="303" spans="2:18" s="40" customFormat="1" ht="15.95" customHeight="1">
      <c r="B303" s="3188"/>
      <c r="C303" s="2480">
        <v>41970</v>
      </c>
      <c r="D303" s="3" t="s">
        <v>1613</v>
      </c>
      <c r="E303" s="2927"/>
      <c r="F303" s="2927">
        <v>1</v>
      </c>
      <c r="G303" s="764">
        <v>25</v>
      </c>
      <c r="H303" s="764">
        <f>F303*G303</f>
        <v>25</v>
      </c>
      <c r="I303" s="2924">
        <f t="shared" si="40"/>
        <v>12500</v>
      </c>
      <c r="J303" s="2927"/>
      <c r="K303" s="2926"/>
      <c r="L303" s="764"/>
      <c r="M303" s="2926">
        <f t="shared" si="42"/>
        <v>0</v>
      </c>
      <c r="N303" s="2927"/>
      <c r="O303" s="2926">
        <f t="shared" si="41"/>
        <v>0</v>
      </c>
      <c r="P303" s="2926">
        <f t="shared" si="38"/>
        <v>12500</v>
      </c>
      <c r="Q303" s="2795"/>
      <c r="R303" s="2772"/>
    </row>
    <row r="304" spans="2:18" s="40" customFormat="1" ht="15.95" customHeight="1">
      <c r="B304" s="3187"/>
      <c r="C304" s="2480">
        <v>41970</v>
      </c>
      <c r="D304" s="27" t="s">
        <v>1752</v>
      </c>
      <c r="E304" s="2927" t="s">
        <v>10</v>
      </c>
      <c r="F304" s="367">
        <v>1</v>
      </c>
      <c r="G304" s="46"/>
      <c r="H304" s="764"/>
      <c r="I304" s="2924">
        <f t="shared" si="40"/>
        <v>0</v>
      </c>
      <c r="J304" s="2927"/>
      <c r="K304" s="2926">
        <f>F304*10000</f>
        <v>10000</v>
      </c>
      <c r="L304" s="764">
        <v>3</v>
      </c>
      <c r="M304" s="2926">
        <f t="shared" si="42"/>
        <v>30000</v>
      </c>
      <c r="N304" s="2927"/>
      <c r="O304" s="2926">
        <f t="shared" si="41"/>
        <v>0</v>
      </c>
      <c r="P304" s="2926">
        <f t="shared" si="38"/>
        <v>40000</v>
      </c>
      <c r="Q304" s="2795"/>
      <c r="R304" s="2772"/>
    </row>
    <row r="305" spans="2:18" s="40" customFormat="1" ht="15.95" customHeight="1">
      <c r="B305" s="3186">
        <v>3</v>
      </c>
      <c r="C305" s="2480">
        <v>41971</v>
      </c>
      <c r="D305" s="3" t="s">
        <v>1613</v>
      </c>
      <c r="E305" s="2927"/>
      <c r="F305" s="2927">
        <v>1</v>
      </c>
      <c r="G305" s="764">
        <v>25</v>
      </c>
      <c r="H305" s="764">
        <f>F305*G305</f>
        <v>25</v>
      </c>
      <c r="I305" s="2924">
        <f t="shared" si="40"/>
        <v>12500</v>
      </c>
      <c r="J305" s="2927"/>
      <c r="K305" s="2926"/>
      <c r="L305" s="764"/>
      <c r="M305" s="2926">
        <f t="shared" si="42"/>
        <v>0</v>
      </c>
      <c r="N305" s="2927"/>
      <c r="O305" s="2926">
        <f t="shared" si="41"/>
        <v>0</v>
      </c>
      <c r="P305" s="2926">
        <f t="shared" ref="P305:P358" si="43">I305+K305+M305+O305</f>
        <v>12500</v>
      </c>
      <c r="Q305" s="2795"/>
      <c r="R305" s="2772"/>
    </row>
    <row r="306" spans="2:18" s="40" customFormat="1" ht="15.95" customHeight="1">
      <c r="B306" s="3188"/>
      <c r="C306" s="2480">
        <v>41971</v>
      </c>
      <c r="D306" s="3" t="s">
        <v>1544</v>
      </c>
      <c r="E306" s="2927" t="s">
        <v>556</v>
      </c>
      <c r="F306" s="2927">
        <v>1</v>
      </c>
      <c r="G306" s="764">
        <v>25</v>
      </c>
      <c r="H306" s="764">
        <f>F306*G306</f>
        <v>25</v>
      </c>
      <c r="I306" s="2924">
        <f t="shared" si="40"/>
        <v>12500</v>
      </c>
      <c r="J306" s="2927"/>
      <c r="K306" s="2926"/>
      <c r="L306" s="764"/>
      <c r="M306" s="2926">
        <f t="shared" si="42"/>
        <v>0</v>
      </c>
      <c r="N306" s="2927"/>
      <c r="O306" s="2926">
        <f t="shared" si="41"/>
        <v>0</v>
      </c>
      <c r="P306" s="2926">
        <f t="shared" si="43"/>
        <v>12500</v>
      </c>
      <c r="Q306" s="2795"/>
      <c r="R306" s="2772"/>
    </row>
    <row r="307" spans="2:18" s="40" customFormat="1" ht="15.95" customHeight="1">
      <c r="B307" s="3188"/>
      <c r="C307" s="2480">
        <v>41971</v>
      </c>
      <c r="D307" s="2235" t="s">
        <v>788</v>
      </c>
      <c r="E307" s="2931" t="s">
        <v>10</v>
      </c>
      <c r="F307" s="1199">
        <v>1</v>
      </c>
      <c r="G307" s="1198"/>
      <c r="H307" s="1267"/>
      <c r="I307" s="2930">
        <f t="shared" si="40"/>
        <v>0</v>
      </c>
      <c r="J307" s="2931" t="s">
        <v>127</v>
      </c>
      <c r="K307" s="2930">
        <f>F307*12500</f>
        <v>12500</v>
      </c>
      <c r="L307" s="1267"/>
      <c r="M307" s="2928">
        <f t="shared" si="42"/>
        <v>0</v>
      </c>
      <c r="N307" s="2931"/>
      <c r="O307" s="2928">
        <f t="shared" si="41"/>
        <v>0</v>
      </c>
      <c r="P307" s="2928">
        <f t="shared" si="43"/>
        <v>12500</v>
      </c>
      <c r="Q307" s="2795"/>
      <c r="R307" s="2772"/>
    </row>
    <row r="308" spans="2:18" s="40" customFormat="1" ht="15.95" customHeight="1">
      <c r="B308" s="3187"/>
      <c r="C308" s="2480">
        <v>41971</v>
      </c>
      <c r="D308" s="27" t="s">
        <v>965</v>
      </c>
      <c r="E308" s="2927" t="s">
        <v>10</v>
      </c>
      <c r="F308" s="367">
        <v>1</v>
      </c>
      <c r="G308" s="46"/>
      <c r="H308" s="764"/>
      <c r="I308" s="2924">
        <f t="shared" si="40"/>
        <v>0</v>
      </c>
      <c r="J308" s="2927"/>
      <c r="K308" s="2926">
        <f>F308*10000</f>
        <v>10000</v>
      </c>
      <c r="L308" s="764"/>
      <c r="M308" s="2926">
        <f t="shared" si="42"/>
        <v>0</v>
      </c>
      <c r="N308" s="2927"/>
      <c r="O308" s="2926">
        <f t="shared" si="41"/>
        <v>0</v>
      </c>
      <c r="P308" s="2926">
        <f t="shared" si="43"/>
        <v>10000</v>
      </c>
      <c r="Q308" s="2795"/>
      <c r="R308" s="2772"/>
    </row>
    <row r="309" spans="2:18" s="40" customFormat="1" ht="15.95" customHeight="1">
      <c r="B309" s="2923">
        <v>4</v>
      </c>
      <c r="C309" s="2480">
        <v>41972</v>
      </c>
      <c r="D309" s="27" t="s">
        <v>965</v>
      </c>
      <c r="E309" s="2927" t="s">
        <v>10</v>
      </c>
      <c r="F309" s="367">
        <v>1</v>
      </c>
      <c r="G309" s="46"/>
      <c r="H309" s="764"/>
      <c r="I309" s="2924">
        <f t="shared" ref="I309:I319" si="44">H309*500</f>
        <v>0</v>
      </c>
      <c r="J309" s="2927"/>
      <c r="K309" s="2926">
        <f>F309*10000</f>
        <v>10000</v>
      </c>
      <c r="L309" s="764">
        <v>1</v>
      </c>
      <c r="M309" s="2926">
        <f t="shared" si="42"/>
        <v>10000</v>
      </c>
      <c r="N309" s="2927"/>
      <c r="O309" s="2926">
        <f t="shared" ref="O309:O358" si="45">N309*15000</f>
        <v>0</v>
      </c>
      <c r="P309" s="2926">
        <f t="shared" si="43"/>
        <v>20000</v>
      </c>
      <c r="Q309" s="2795"/>
      <c r="R309" s="2772"/>
    </row>
    <row r="310" spans="2:18" s="40" customFormat="1" ht="15.95" customHeight="1">
      <c r="B310" s="3196">
        <v>5</v>
      </c>
      <c r="C310" s="2479">
        <v>41973</v>
      </c>
      <c r="D310" s="1401" t="s">
        <v>1048</v>
      </c>
      <c r="E310" s="2927" t="s">
        <v>810</v>
      </c>
      <c r="F310" s="2927">
        <v>1</v>
      </c>
      <c r="G310" s="46">
        <v>55</v>
      </c>
      <c r="H310" s="764">
        <f>F310*G310</f>
        <v>55</v>
      </c>
      <c r="I310" s="2924">
        <f t="shared" si="44"/>
        <v>27500</v>
      </c>
      <c r="J310" s="2927" t="s">
        <v>127</v>
      </c>
      <c r="K310" s="2926">
        <f>H310*200</f>
        <v>11000</v>
      </c>
      <c r="L310" s="764">
        <v>1</v>
      </c>
      <c r="M310" s="2926">
        <f t="shared" si="42"/>
        <v>10000</v>
      </c>
      <c r="N310" s="2927"/>
      <c r="O310" s="2926">
        <f t="shared" si="45"/>
        <v>0</v>
      </c>
      <c r="P310" s="2926">
        <f t="shared" si="43"/>
        <v>48500</v>
      </c>
      <c r="Q310" s="2795"/>
      <c r="R310" s="2772"/>
    </row>
    <row r="311" spans="2:18" s="40" customFormat="1" ht="15.95" customHeight="1">
      <c r="B311" s="3197"/>
      <c r="C311" s="2479">
        <v>41973</v>
      </c>
      <c r="D311" s="3" t="s">
        <v>1544</v>
      </c>
      <c r="E311" s="2927" t="s">
        <v>556</v>
      </c>
      <c r="F311" s="2927">
        <v>1</v>
      </c>
      <c r="G311" s="764">
        <v>25</v>
      </c>
      <c r="H311" s="764">
        <f>F311*G311</f>
        <v>25</v>
      </c>
      <c r="I311" s="2924">
        <f t="shared" si="44"/>
        <v>12500</v>
      </c>
      <c r="J311" s="2927"/>
      <c r="K311" s="2926"/>
      <c r="L311" s="764">
        <v>4</v>
      </c>
      <c r="M311" s="2926">
        <f t="shared" si="42"/>
        <v>40000</v>
      </c>
      <c r="N311" s="2927"/>
      <c r="O311" s="2926">
        <f t="shared" si="45"/>
        <v>0</v>
      </c>
      <c r="P311" s="2926">
        <f t="shared" si="43"/>
        <v>52500</v>
      </c>
      <c r="Q311" s="2843"/>
      <c r="R311" s="2858"/>
    </row>
    <row r="312" spans="2:18" s="40" customFormat="1" ht="15.95" customHeight="1">
      <c r="B312" s="3198"/>
      <c r="C312" s="2479">
        <v>41973</v>
      </c>
      <c r="D312" s="27" t="s">
        <v>965</v>
      </c>
      <c r="E312" s="2927" t="s">
        <v>10</v>
      </c>
      <c r="F312" s="367">
        <v>1</v>
      </c>
      <c r="G312" s="46"/>
      <c r="H312" s="764"/>
      <c r="I312" s="2924">
        <f t="shared" si="44"/>
        <v>0</v>
      </c>
      <c r="J312" s="2927"/>
      <c r="K312" s="2926">
        <f>F312*10000</f>
        <v>10000</v>
      </c>
      <c r="L312" s="764">
        <v>3</v>
      </c>
      <c r="M312" s="2926">
        <f t="shared" si="42"/>
        <v>30000</v>
      </c>
      <c r="N312" s="2927"/>
      <c r="O312" s="2926">
        <f t="shared" si="45"/>
        <v>0</v>
      </c>
      <c r="P312" s="2926">
        <f t="shared" si="43"/>
        <v>40000</v>
      </c>
      <c r="Q312" s="2843"/>
      <c r="R312" s="2858"/>
    </row>
    <row r="313" spans="2:18" s="40" customFormat="1" ht="15.95" customHeight="1">
      <c r="B313" s="3186">
        <v>6</v>
      </c>
      <c r="C313" s="2480">
        <v>41974</v>
      </c>
      <c r="D313" s="3" t="s">
        <v>1613</v>
      </c>
      <c r="E313" s="2927"/>
      <c r="F313" s="2927">
        <v>1</v>
      </c>
      <c r="G313" s="764">
        <v>25</v>
      </c>
      <c r="H313" s="764">
        <f>F313*G313</f>
        <v>25</v>
      </c>
      <c r="I313" s="2924">
        <f t="shared" si="44"/>
        <v>12500</v>
      </c>
      <c r="J313" s="2927"/>
      <c r="K313" s="2926"/>
      <c r="L313" s="764">
        <v>1</v>
      </c>
      <c r="M313" s="2926">
        <f t="shared" si="42"/>
        <v>10000</v>
      </c>
      <c r="N313" s="2927"/>
      <c r="O313" s="2926">
        <f t="shared" si="45"/>
        <v>0</v>
      </c>
      <c r="P313" s="2926">
        <f t="shared" si="43"/>
        <v>22500</v>
      </c>
      <c r="Q313" s="2843"/>
      <c r="R313" s="2858"/>
    </row>
    <row r="314" spans="2:18" s="40" customFormat="1" ht="15.95" customHeight="1">
      <c r="B314" s="3188"/>
      <c r="C314" s="2480">
        <v>41974</v>
      </c>
      <c r="D314" s="1401" t="s">
        <v>1048</v>
      </c>
      <c r="E314" s="2948" t="s">
        <v>810</v>
      </c>
      <c r="F314" s="2948">
        <v>1</v>
      </c>
      <c r="G314" s="46">
        <v>55</v>
      </c>
      <c r="H314" s="764">
        <f>F314*G314</f>
        <v>55</v>
      </c>
      <c r="I314" s="2950">
        <f t="shared" si="44"/>
        <v>27500</v>
      </c>
      <c r="J314" s="2948" t="s">
        <v>127</v>
      </c>
      <c r="K314" s="2949">
        <f>H314*200</f>
        <v>11000</v>
      </c>
      <c r="L314" s="764">
        <v>7</v>
      </c>
      <c r="M314" s="2949">
        <f t="shared" si="42"/>
        <v>70000</v>
      </c>
      <c r="N314" s="2948">
        <v>5</v>
      </c>
      <c r="O314" s="2949">
        <f t="shared" si="45"/>
        <v>75000</v>
      </c>
      <c r="P314" s="2949">
        <f t="shared" si="43"/>
        <v>183500</v>
      </c>
      <c r="Q314" s="3035"/>
      <c r="R314" s="3036"/>
    </row>
    <row r="315" spans="2:18" s="40" customFormat="1" ht="15.95" customHeight="1">
      <c r="B315" s="3187"/>
      <c r="C315" s="2480">
        <v>41974</v>
      </c>
      <c r="D315" s="27" t="s">
        <v>965</v>
      </c>
      <c r="E315" s="1470" t="s">
        <v>10</v>
      </c>
      <c r="F315" s="367">
        <v>1</v>
      </c>
      <c r="G315" s="46"/>
      <c r="H315" s="764"/>
      <c r="I315" s="2950">
        <f t="shared" si="44"/>
        <v>0</v>
      </c>
      <c r="J315" s="2948"/>
      <c r="K315" s="2949">
        <f>F315*10000</f>
        <v>10000</v>
      </c>
      <c r="L315" s="764"/>
      <c r="M315" s="2949">
        <f t="shared" si="42"/>
        <v>0</v>
      </c>
      <c r="N315" s="2948"/>
      <c r="O315" s="2949">
        <f t="shared" si="45"/>
        <v>0</v>
      </c>
      <c r="P315" s="2949">
        <f t="shared" si="43"/>
        <v>10000</v>
      </c>
      <c r="Q315" s="3035"/>
      <c r="R315" s="2954" t="s">
        <v>1614</v>
      </c>
    </row>
    <row r="316" spans="2:18" s="40" customFormat="1" ht="15.95" customHeight="1">
      <c r="B316" s="3186">
        <v>7</v>
      </c>
      <c r="C316" s="2480">
        <v>41975</v>
      </c>
      <c r="D316" s="3" t="s">
        <v>1544</v>
      </c>
      <c r="E316" s="2927" t="s">
        <v>556</v>
      </c>
      <c r="F316" s="2927">
        <v>1</v>
      </c>
      <c r="G316" s="764">
        <v>25</v>
      </c>
      <c r="H316" s="764">
        <f>F316*G316</f>
        <v>25</v>
      </c>
      <c r="I316" s="2924">
        <f t="shared" si="44"/>
        <v>12500</v>
      </c>
      <c r="J316" s="2927"/>
      <c r="K316" s="2926"/>
      <c r="L316" s="764">
        <v>1</v>
      </c>
      <c r="M316" s="2926">
        <f t="shared" si="42"/>
        <v>10000</v>
      </c>
      <c r="N316" s="2927"/>
      <c r="O316" s="2926">
        <f t="shared" si="45"/>
        <v>0</v>
      </c>
      <c r="P316" s="2926">
        <f t="shared" si="43"/>
        <v>22500</v>
      </c>
      <c r="Q316" s="2795"/>
      <c r="R316" s="2772"/>
    </row>
    <row r="317" spans="2:18" s="40" customFormat="1" ht="15.95" customHeight="1">
      <c r="B317" s="3188"/>
      <c r="C317" s="2480">
        <v>41975</v>
      </c>
      <c r="D317" s="1401" t="s">
        <v>788</v>
      </c>
      <c r="E317" s="2927" t="s">
        <v>10</v>
      </c>
      <c r="F317" s="367">
        <v>1</v>
      </c>
      <c r="G317" s="46"/>
      <c r="H317" s="764"/>
      <c r="I317" s="2924">
        <f t="shared" si="44"/>
        <v>0</v>
      </c>
      <c r="J317" s="2927" t="s">
        <v>127</v>
      </c>
      <c r="K317" s="2924">
        <f>F317*12500</f>
        <v>12500</v>
      </c>
      <c r="L317" s="764"/>
      <c r="M317" s="2926">
        <f t="shared" si="42"/>
        <v>0</v>
      </c>
      <c r="N317" s="2927"/>
      <c r="O317" s="2926">
        <f t="shared" si="45"/>
        <v>0</v>
      </c>
      <c r="P317" s="2926">
        <f t="shared" si="43"/>
        <v>12500</v>
      </c>
      <c r="Q317" s="2795"/>
      <c r="R317" s="2772"/>
    </row>
    <row r="318" spans="2:18" s="40" customFormat="1" ht="15.95" customHeight="1">
      <c r="B318" s="3187"/>
      <c r="C318" s="2480">
        <v>41975</v>
      </c>
      <c r="D318" s="27" t="s">
        <v>965</v>
      </c>
      <c r="E318" s="2927" t="s">
        <v>10</v>
      </c>
      <c r="F318" s="367">
        <v>1</v>
      </c>
      <c r="G318" s="46"/>
      <c r="H318" s="764"/>
      <c r="I318" s="2924">
        <f t="shared" si="44"/>
        <v>0</v>
      </c>
      <c r="J318" s="2927"/>
      <c r="K318" s="2926">
        <f>F318*10000</f>
        <v>10000</v>
      </c>
      <c r="L318" s="764"/>
      <c r="M318" s="2926">
        <f t="shared" si="42"/>
        <v>0</v>
      </c>
      <c r="N318" s="2927"/>
      <c r="O318" s="2926">
        <f t="shared" si="45"/>
        <v>0</v>
      </c>
      <c r="P318" s="2926">
        <f t="shared" si="43"/>
        <v>10000</v>
      </c>
      <c r="Q318" s="2795"/>
      <c r="R318" s="2772"/>
    </row>
    <row r="319" spans="2:18" s="40" customFormat="1" ht="15.95" customHeight="1">
      <c r="B319" s="2923">
        <v>8</v>
      </c>
      <c r="C319" s="2480">
        <v>41976</v>
      </c>
      <c r="D319" s="1401" t="s">
        <v>1615</v>
      </c>
      <c r="E319" s="2927" t="s">
        <v>810</v>
      </c>
      <c r="F319" s="2927">
        <v>1</v>
      </c>
      <c r="G319" s="46">
        <v>65</v>
      </c>
      <c r="H319" s="764">
        <f>F319*G319</f>
        <v>65</v>
      </c>
      <c r="I319" s="2924">
        <f t="shared" si="44"/>
        <v>32500</v>
      </c>
      <c r="J319" s="2927" t="s">
        <v>127</v>
      </c>
      <c r="K319" s="2926">
        <f>H319*200</f>
        <v>13000</v>
      </c>
      <c r="L319" s="764">
        <v>2.5</v>
      </c>
      <c r="M319" s="2926">
        <f t="shared" si="42"/>
        <v>25000</v>
      </c>
      <c r="N319" s="2927"/>
      <c r="O319" s="2926">
        <f t="shared" si="45"/>
        <v>0</v>
      </c>
      <c r="P319" s="2926">
        <f t="shared" si="43"/>
        <v>70500</v>
      </c>
      <c r="Q319" s="2795"/>
      <c r="R319" s="2772"/>
    </row>
    <row r="320" spans="2:18" s="40" customFormat="1" ht="15.95" customHeight="1">
      <c r="B320" s="3186">
        <v>9</v>
      </c>
      <c r="C320" s="2480">
        <v>41977</v>
      </c>
      <c r="D320" s="3" t="s">
        <v>1613</v>
      </c>
      <c r="E320" s="2927"/>
      <c r="F320" s="2927">
        <v>1</v>
      </c>
      <c r="G320" s="764">
        <v>25</v>
      </c>
      <c r="H320" s="764">
        <f>F320*G320</f>
        <v>25</v>
      </c>
      <c r="I320" s="2924">
        <f t="shared" ref="I320:I354" si="46">H320*500</f>
        <v>12500</v>
      </c>
      <c r="J320" s="2927"/>
      <c r="K320" s="2926"/>
      <c r="L320" s="764">
        <v>1</v>
      </c>
      <c r="M320" s="2926">
        <f t="shared" si="42"/>
        <v>10000</v>
      </c>
      <c r="N320" s="2927"/>
      <c r="O320" s="2926">
        <f t="shared" si="45"/>
        <v>0</v>
      </c>
      <c r="P320" s="2926">
        <f t="shared" si="43"/>
        <v>22500</v>
      </c>
      <c r="Q320" s="2795"/>
      <c r="R320" s="2772"/>
    </row>
    <row r="321" spans="2:18" s="40" customFormat="1" ht="15.95" customHeight="1">
      <c r="B321" s="3187"/>
      <c r="C321" s="2480">
        <v>41977</v>
      </c>
      <c r="D321" s="27" t="s">
        <v>965</v>
      </c>
      <c r="E321" s="2927" t="s">
        <v>10</v>
      </c>
      <c r="F321" s="367">
        <v>2</v>
      </c>
      <c r="G321" s="46"/>
      <c r="H321" s="764"/>
      <c r="I321" s="2924">
        <f t="shared" si="46"/>
        <v>0</v>
      </c>
      <c r="J321" s="2927"/>
      <c r="K321" s="2926">
        <f>F321*10000</f>
        <v>20000</v>
      </c>
      <c r="L321" s="764"/>
      <c r="M321" s="2926">
        <f t="shared" si="42"/>
        <v>0</v>
      </c>
      <c r="N321" s="2927"/>
      <c r="O321" s="2926">
        <f t="shared" si="45"/>
        <v>0</v>
      </c>
      <c r="P321" s="2926">
        <f t="shared" si="43"/>
        <v>20000</v>
      </c>
      <c r="Q321" s="2795"/>
      <c r="R321" s="2772"/>
    </row>
    <row r="322" spans="2:18" s="40" customFormat="1" ht="15.95" customHeight="1">
      <c r="B322" s="2923">
        <v>10</v>
      </c>
      <c r="C322" s="2480">
        <v>41978</v>
      </c>
      <c r="D322" s="1018" t="s">
        <v>1032</v>
      </c>
      <c r="E322" s="2794"/>
      <c r="F322" s="2939"/>
      <c r="G322" s="2939"/>
      <c r="H322" s="764"/>
      <c r="I322" s="2924">
        <f t="shared" si="46"/>
        <v>0</v>
      </c>
      <c r="J322" s="2927"/>
      <c r="K322" s="2926">
        <f>F322*10000</f>
        <v>0</v>
      </c>
      <c r="L322" s="764"/>
      <c r="M322" s="2926">
        <f t="shared" si="42"/>
        <v>0</v>
      </c>
      <c r="N322" s="2927"/>
      <c r="O322" s="2926">
        <f t="shared" si="45"/>
        <v>0</v>
      </c>
      <c r="P322" s="2926">
        <f t="shared" si="43"/>
        <v>0</v>
      </c>
      <c r="Q322" s="2795"/>
      <c r="R322" s="2772"/>
    </row>
    <row r="323" spans="2:18" s="40" customFormat="1" ht="15.95" customHeight="1">
      <c r="B323" s="2923">
        <v>11</v>
      </c>
      <c r="C323" s="2480">
        <v>41979</v>
      </c>
      <c r="D323" s="1018" t="s">
        <v>1032</v>
      </c>
      <c r="E323" s="2794"/>
      <c r="F323" s="2939"/>
      <c r="G323" s="2939"/>
      <c r="H323" s="764"/>
      <c r="I323" s="2924">
        <f t="shared" si="46"/>
        <v>0</v>
      </c>
      <c r="J323" s="2927"/>
      <c r="K323" s="2926">
        <f>F323*10000</f>
        <v>0</v>
      </c>
      <c r="L323" s="764"/>
      <c r="M323" s="2926">
        <f t="shared" si="42"/>
        <v>0</v>
      </c>
      <c r="N323" s="2927"/>
      <c r="O323" s="2926">
        <f t="shared" si="45"/>
        <v>0</v>
      </c>
      <c r="P323" s="2926">
        <f t="shared" si="43"/>
        <v>0</v>
      </c>
      <c r="Q323" s="2795"/>
      <c r="R323" s="2772"/>
    </row>
    <row r="324" spans="2:18" s="40" customFormat="1" ht="15.95" customHeight="1">
      <c r="B324" s="2922">
        <v>12</v>
      </c>
      <c r="C324" s="2479">
        <v>41980</v>
      </c>
      <c r="D324" s="3" t="s">
        <v>1616</v>
      </c>
      <c r="E324" s="2927" t="s">
        <v>556</v>
      </c>
      <c r="F324" s="2927">
        <v>1</v>
      </c>
      <c r="G324" s="764">
        <v>25</v>
      </c>
      <c r="H324" s="764">
        <f>F324*G324</f>
        <v>25</v>
      </c>
      <c r="I324" s="2924">
        <f>H324*500</f>
        <v>12500</v>
      </c>
      <c r="J324" s="2927" t="s">
        <v>127</v>
      </c>
      <c r="K324" s="2926">
        <f>H324*200</f>
        <v>5000</v>
      </c>
      <c r="L324" s="764">
        <f>4+7</f>
        <v>11</v>
      </c>
      <c r="M324" s="2926">
        <f t="shared" si="42"/>
        <v>110000</v>
      </c>
      <c r="N324" s="2927">
        <v>4</v>
      </c>
      <c r="O324" s="2926">
        <f t="shared" si="45"/>
        <v>60000</v>
      </c>
      <c r="P324" s="2926">
        <f t="shared" si="43"/>
        <v>187500</v>
      </c>
      <c r="Q324" s="2795"/>
      <c r="R324" s="2851" t="s">
        <v>1617</v>
      </c>
    </row>
    <row r="325" spans="2:18" s="40" customFormat="1" ht="15.95" customHeight="1">
      <c r="B325" s="3186">
        <v>13</v>
      </c>
      <c r="C325" s="2480">
        <v>41981</v>
      </c>
      <c r="D325" s="27" t="s">
        <v>1200</v>
      </c>
      <c r="E325" s="2927" t="s">
        <v>984</v>
      </c>
      <c r="F325" s="2927">
        <v>1</v>
      </c>
      <c r="G325" s="46">
        <v>55</v>
      </c>
      <c r="H325" s="764">
        <f>F325*G325</f>
        <v>55</v>
      </c>
      <c r="I325" s="2924">
        <f t="shared" si="46"/>
        <v>27500</v>
      </c>
      <c r="J325" s="2927"/>
      <c r="K325" s="2926"/>
      <c r="L325" s="764"/>
      <c r="M325" s="2926">
        <f t="shared" ref="M325:M358" si="47">L325*10000</f>
        <v>0</v>
      </c>
      <c r="N325" s="2927"/>
      <c r="O325" s="2926">
        <f t="shared" si="45"/>
        <v>0</v>
      </c>
      <c r="P325" s="2926">
        <f t="shared" si="43"/>
        <v>27500</v>
      </c>
      <c r="Q325" s="2795"/>
      <c r="R325" s="2851" t="s">
        <v>1617</v>
      </c>
    </row>
    <row r="326" spans="2:18" s="40" customFormat="1" ht="15.95" customHeight="1">
      <c r="B326" s="3188"/>
      <c r="C326" s="2480">
        <v>41981</v>
      </c>
      <c r="D326" s="3" t="s">
        <v>1616</v>
      </c>
      <c r="E326" s="2927" t="s">
        <v>556</v>
      </c>
      <c r="F326" s="2927">
        <v>1</v>
      </c>
      <c r="G326" s="764">
        <v>25</v>
      </c>
      <c r="H326" s="764">
        <f>F326*G326</f>
        <v>25</v>
      </c>
      <c r="I326" s="2924">
        <f t="shared" si="46"/>
        <v>12500</v>
      </c>
      <c r="J326" s="2927" t="s">
        <v>127</v>
      </c>
      <c r="K326" s="2926">
        <f>H326*200</f>
        <v>5000</v>
      </c>
      <c r="L326" s="764">
        <v>3</v>
      </c>
      <c r="M326" s="2926">
        <f t="shared" si="47"/>
        <v>30000</v>
      </c>
      <c r="N326" s="2927"/>
      <c r="O326" s="2926">
        <f t="shared" si="45"/>
        <v>0</v>
      </c>
      <c r="P326" s="2926">
        <f t="shared" si="43"/>
        <v>47500</v>
      </c>
      <c r="Q326" s="2795"/>
      <c r="R326" s="2851" t="s">
        <v>1617</v>
      </c>
    </row>
    <row r="327" spans="2:18" s="40" customFormat="1" ht="15.95" customHeight="1">
      <c r="B327" s="3187"/>
      <c r="C327" s="2480">
        <v>41981</v>
      </c>
      <c r="D327" s="27" t="s">
        <v>965</v>
      </c>
      <c r="E327" s="2927" t="s">
        <v>10</v>
      </c>
      <c r="F327" s="367">
        <v>1</v>
      </c>
      <c r="G327" s="46"/>
      <c r="H327" s="764"/>
      <c r="I327" s="2924">
        <f t="shared" si="46"/>
        <v>0</v>
      </c>
      <c r="J327" s="2927"/>
      <c r="K327" s="2926">
        <f>F327*10000</f>
        <v>10000</v>
      </c>
      <c r="L327" s="764">
        <v>3</v>
      </c>
      <c r="M327" s="2926">
        <f t="shared" si="47"/>
        <v>30000</v>
      </c>
      <c r="N327" s="2927"/>
      <c r="O327" s="2926">
        <f t="shared" si="45"/>
        <v>0</v>
      </c>
      <c r="P327" s="2926">
        <f t="shared" si="43"/>
        <v>40000</v>
      </c>
      <c r="Q327" s="2795"/>
      <c r="R327" s="2851" t="s">
        <v>1617</v>
      </c>
    </row>
    <row r="328" spans="2:18" s="40" customFormat="1" ht="15.95" customHeight="1">
      <c r="B328" s="3186">
        <v>14</v>
      </c>
      <c r="C328" s="2480">
        <v>41982</v>
      </c>
      <c r="D328" s="3" t="s">
        <v>1613</v>
      </c>
      <c r="E328" s="2927"/>
      <c r="F328" s="2927">
        <v>3</v>
      </c>
      <c r="G328" s="764">
        <v>25</v>
      </c>
      <c r="H328" s="764">
        <f>F328*G328</f>
        <v>75</v>
      </c>
      <c r="I328" s="2924">
        <f t="shared" si="46"/>
        <v>37500</v>
      </c>
      <c r="J328" s="2927"/>
      <c r="K328" s="2926"/>
      <c r="L328" s="764">
        <v>1</v>
      </c>
      <c r="M328" s="2926">
        <f t="shared" si="47"/>
        <v>10000</v>
      </c>
      <c r="N328" s="2927"/>
      <c r="O328" s="2926">
        <f t="shared" si="45"/>
        <v>0</v>
      </c>
      <c r="P328" s="2926">
        <f t="shared" si="43"/>
        <v>47500</v>
      </c>
      <c r="Q328" s="2795"/>
      <c r="R328" s="2851" t="s">
        <v>1617</v>
      </c>
    </row>
    <row r="329" spans="2:18" s="40" customFormat="1" ht="15.95" customHeight="1">
      <c r="B329" s="3187"/>
      <c r="C329" s="2480">
        <v>41982</v>
      </c>
      <c r="D329" s="27" t="s">
        <v>965</v>
      </c>
      <c r="E329" s="2927" t="s">
        <v>10</v>
      </c>
      <c r="F329" s="367">
        <v>2</v>
      </c>
      <c r="G329" s="46"/>
      <c r="H329" s="764"/>
      <c r="I329" s="2924">
        <f t="shared" si="46"/>
        <v>0</v>
      </c>
      <c r="J329" s="2927"/>
      <c r="K329" s="2926">
        <f>F329*10000</f>
        <v>20000</v>
      </c>
      <c r="L329" s="764">
        <v>0.5</v>
      </c>
      <c r="M329" s="2926">
        <f t="shared" si="47"/>
        <v>5000</v>
      </c>
      <c r="N329" s="2927"/>
      <c r="O329" s="2926">
        <f t="shared" si="45"/>
        <v>0</v>
      </c>
      <c r="P329" s="2926">
        <f t="shared" si="43"/>
        <v>25000</v>
      </c>
      <c r="Q329" s="2795"/>
      <c r="R329" s="2851" t="s">
        <v>1617</v>
      </c>
    </row>
    <row r="330" spans="2:18" s="40" customFormat="1" ht="15.95" customHeight="1">
      <c r="B330" s="3186">
        <v>15</v>
      </c>
      <c r="C330" s="2480">
        <v>41983</v>
      </c>
      <c r="D330" s="27" t="s">
        <v>965</v>
      </c>
      <c r="E330" s="2927" t="s">
        <v>10</v>
      </c>
      <c r="F330" s="367">
        <v>1</v>
      </c>
      <c r="G330" s="46"/>
      <c r="H330" s="764"/>
      <c r="I330" s="2924">
        <f t="shared" si="46"/>
        <v>0</v>
      </c>
      <c r="J330" s="2927"/>
      <c r="K330" s="2926">
        <f>F330*10000</f>
        <v>10000</v>
      </c>
      <c r="L330" s="764">
        <v>1</v>
      </c>
      <c r="M330" s="2926">
        <f t="shared" si="47"/>
        <v>10000</v>
      </c>
      <c r="N330" s="2927"/>
      <c r="O330" s="2926">
        <f t="shared" si="45"/>
        <v>0</v>
      </c>
      <c r="P330" s="2926">
        <f t="shared" si="43"/>
        <v>20000</v>
      </c>
      <c r="Q330" s="2795"/>
      <c r="R330" s="2851" t="s">
        <v>1617</v>
      </c>
    </row>
    <row r="331" spans="2:18" s="40" customFormat="1" ht="15.95" customHeight="1">
      <c r="B331" s="3188"/>
      <c r="C331" s="2480">
        <v>41983</v>
      </c>
      <c r="D331" s="27" t="s">
        <v>965</v>
      </c>
      <c r="E331" s="2927" t="s">
        <v>10</v>
      </c>
      <c r="F331" s="367">
        <v>1</v>
      </c>
      <c r="G331" s="46"/>
      <c r="H331" s="764"/>
      <c r="I331" s="2924">
        <f t="shared" si="46"/>
        <v>0</v>
      </c>
      <c r="J331" s="2927"/>
      <c r="K331" s="2926">
        <f>F331*10000</f>
        <v>10000</v>
      </c>
      <c r="L331" s="764">
        <v>1</v>
      </c>
      <c r="M331" s="2926">
        <f t="shared" si="47"/>
        <v>10000</v>
      </c>
      <c r="N331" s="2927"/>
      <c r="O331" s="2926">
        <f t="shared" si="45"/>
        <v>0</v>
      </c>
      <c r="P331" s="2926">
        <f t="shared" si="43"/>
        <v>20000</v>
      </c>
      <c r="Q331" s="2795"/>
      <c r="R331" s="2772"/>
    </row>
    <row r="332" spans="2:18" s="40" customFormat="1" ht="15.95" customHeight="1">
      <c r="B332" s="3187"/>
      <c r="C332" s="2480">
        <v>41983</v>
      </c>
      <c r="D332" s="3" t="s">
        <v>1616</v>
      </c>
      <c r="E332" s="2927" t="s">
        <v>556</v>
      </c>
      <c r="F332" s="2927">
        <v>2</v>
      </c>
      <c r="G332" s="764">
        <v>25</v>
      </c>
      <c r="H332" s="764">
        <f>F332*G332</f>
        <v>50</v>
      </c>
      <c r="I332" s="2924">
        <f t="shared" si="46"/>
        <v>25000</v>
      </c>
      <c r="J332" s="2927" t="s">
        <v>127</v>
      </c>
      <c r="K332" s="2926">
        <f>H332*200</f>
        <v>10000</v>
      </c>
      <c r="L332" s="764">
        <v>7</v>
      </c>
      <c r="M332" s="2926">
        <f t="shared" si="47"/>
        <v>70000</v>
      </c>
      <c r="N332" s="2927">
        <v>1</v>
      </c>
      <c r="O332" s="2926">
        <f t="shared" si="45"/>
        <v>15000</v>
      </c>
      <c r="P332" s="2926">
        <f t="shared" si="43"/>
        <v>120000</v>
      </c>
      <c r="Q332" s="2795"/>
      <c r="R332" s="2772"/>
    </row>
    <row r="333" spans="2:18" s="40" customFormat="1" ht="15.95" customHeight="1">
      <c r="B333" s="3186">
        <v>16</v>
      </c>
      <c r="C333" s="2480">
        <v>41984</v>
      </c>
      <c r="D333" s="27" t="s">
        <v>965</v>
      </c>
      <c r="E333" s="2927" t="s">
        <v>10</v>
      </c>
      <c r="F333" s="367">
        <v>2</v>
      </c>
      <c r="G333" s="46"/>
      <c r="H333" s="764"/>
      <c r="I333" s="2924">
        <f t="shared" si="46"/>
        <v>0</v>
      </c>
      <c r="J333" s="2927"/>
      <c r="K333" s="2926">
        <f>F333*10000</f>
        <v>20000</v>
      </c>
      <c r="L333" s="764"/>
      <c r="M333" s="2926">
        <f t="shared" si="47"/>
        <v>0</v>
      </c>
      <c r="N333" s="2927"/>
      <c r="O333" s="2926">
        <f t="shared" si="45"/>
        <v>0</v>
      </c>
      <c r="P333" s="2926">
        <f t="shared" si="43"/>
        <v>20000</v>
      </c>
      <c r="Q333" s="2795"/>
      <c r="R333" s="2772"/>
    </row>
    <row r="334" spans="2:18" s="40" customFormat="1" ht="15.95" customHeight="1">
      <c r="B334" s="3188"/>
      <c r="C334" s="2480">
        <v>41984</v>
      </c>
      <c r="D334" s="27" t="s">
        <v>1200</v>
      </c>
      <c r="E334" s="2927" t="s">
        <v>984</v>
      </c>
      <c r="F334" s="2927">
        <v>1</v>
      </c>
      <c r="G334" s="46">
        <v>55</v>
      </c>
      <c r="H334" s="764">
        <f>F334*G334</f>
        <v>55</v>
      </c>
      <c r="I334" s="2924">
        <f t="shared" si="46"/>
        <v>27500</v>
      </c>
      <c r="J334" s="2927"/>
      <c r="K334" s="2926"/>
      <c r="L334" s="764"/>
      <c r="M334" s="2926">
        <f t="shared" si="47"/>
        <v>0</v>
      </c>
      <c r="N334" s="2927"/>
      <c r="O334" s="2926">
        <f t="shared" si="45"/>
        <v>0</v>
      </c>
      <c r="P334" s="2926">
        <f t="shared" si="43"/>
        <v>27500</v>
      </c>
      <c r="Q334" s="2795"/>
      <c r="R334" s="2772"/>
    </row>
    <row r="335" spans="2:18" s="40" customFormat="1" ht="15.95" customHeight="1">
      <c r="B335" s="3187"/>
      <c r="C335" s="2480">
        <v>41984</v>
      </c>
      <c r="D335" s="3" t="s">
        <v>1616</v>
      </c>
      <c r="E335" s="2927" t="s">
        <v>556</v>
      </c>
      <c r="F335" s="2927">
        <v>1</v>
      </c>
      <c r="G335" s="764">
        <v>25</v>
      </c>
      <c r="H335" s="764">
        <f>F335*G335</f>
        <v>25</v>
      </c>
      <c r="I335" s="2924">
        <f t="shared" si="46"/>
        <v>12500</v>
      </c>
      <c r="J335" s="2927" t="s">
        <v>127</v>
      </c>
      <c r="K335" s="2926">
        <f>H335*200</f>
        <v>5000</v>
      </c>
      <c r="L335" s="764">
        <v>7</v>
      </c>
      <c r="M335" s="2926">
        <f t="shared" si="47"/>
        <v>70000</v>
      </c>
      <c r="N335" s="2927"/>
      <c r="O335" s="2926">
        <f t="shared" si="45"/>
        <v>0</v>
      </c>
      <c r="P335" s="2926">
        <f t="shared" si="43"/>
        <v>87500</v>
      </c>
      <c r="Q335" s="2795"/>
      <c r="R335" s="2772"/>
    </row>
    <row r="336" spans="2:18" s="40" customFormat="1" ht="15.95" customHeight="1">
      <c r="B336" s="3186">
        <v>17</v>
      </c>
      <c r="C336" s="2480">
        <v>41985</v>
      </c>
      <c r="D336" s="27" t="s">
        <v>965</v>
      </c>
      <c r="E336" s="2927" t="s">
        <v>10</v>
      </c>
      <c r="F336" s="367">
        <v>2</v>
      </c>
      <c r="G336" s="46"/>
      <c r="H336" s="764"/>
      <c r="I336" s="2924">
        <f>H336*500</f>
        <v>0</v>
      </c>
      <c r="J336" s="2927"/>
      <c r="K336" s="2926">
        <f>F336*10000</f>
        <v>20000</v>
      </c>
      <c r="L336" s="764"/>
      <c r="M336" s="2926">
        <f>L336*10000</f>
        <v>0</v>
      </c>
      <c r="N336" s="2927"/>
      <c r="O336" s="2926">
        <f>N336*15000</f>
        <v>0</v>
      </c>
      <c r="P336" s="2926">
        <f>I336+K336+M336+O336</f>
        <v>20000</v>
      </c>
      <c r="Q336" s="2795"/>
      <c r="R336" s="2772"/>
    </row>
    <row r="337" spans="2:18" s="40" customFormat="1" ht="15.95" customHeight="1">
      <c r="B337" s="3187"/>
      <c r="C337" s="2480">
        <v>41985</v>
      </c>
      <c r="D337" s="27" t="s">
        <v>1200</v>
      </c>
      <c r="E337" s="2927" t="s">
        <v>984</v>
      </c>
      <c r="F337" s="2927">
        <v>1</v>
      </c>
      <c r="G337" s="46">
        <v>55</v>
      </c>
      <c r="H337" s="764">
        <f>F337*G337</f>
        <v>55</v>
      </c>
      <c r="I337" s="2924">
        <f>H337*500</f>
        <v>27500</v>
      </c>
      <c r="J337" s="2927"/>
      <c r="K337" s="2926"/>
      <c r="L337" s="764"/>
      <c r="M337" s="2926">
        <f>L337*10000</f>
        <v>0</v>
      </c>
      <c r="N337" s="2927"/>
      <c r="O337" s="2926">
        <f>N337*15000</f>
        <v>0</v>
      </c>
      <c r="P337" s="2926">
        <f>I337+K337+M337+O337</f>
        <v>27500</v>
      </c>
      <c r="Q337" s="2795"/>
      <c r="R337" s="2772"/>
    </row>
    <row r="338" spans="2:18" s="40" customFormat="1" ht="15.95" customHeight="1">
      <c r="B338" s="2923">
        <v>18</v>
      </c>
      <c r="C338" s="2480">
        <v>41986</v>
      </c>
      <c r="D338" s="27" t="s">
        <v>965</v>
      </c>
      <c r="E338" s="2927" t="s">
        <v>10</v>
      </c>
      <c r="F338" s="367">
        <v>1</v>
      </c>
      <c r="G338" s="46"/>
      <c r="H338" s="764"/>
      <c r="I338" s="2924">
        <f t="shared" si="46"/>
        <v>0</v>
      </c>
      <c r="J338" s="2927"/>
      <c r="K338" s="2926">
        <f>F338*10000</f>
        <v>10000</v>
      </c>
      <c r="L338" s="764">
        <v>1</v>
      </c>
      <c r="M338" s="2926">
        <f t="shared" si="47"/>
        <v>10000</v>
      </c>
      <c r="N338" s="2927"/>
      <c r="O338" s="2926">
        <f t="shared" si="45"/>
        <v>0</v>
      </c>
      <c r="P338" s="2926">
        <f t="shared" si="43"/>
        <v>20000</v>
      </c>
      <c r="Q338" s="2795"/>
      <c r="R338" s="2772"/>
    </row>
    <row r="339" spans="2:18" s="40" customFormat="1" ht="15.95" customHeight="1">
      <c r="B339" s="2922">
        <v>19</v>
      </c>
      <c r="C339" s="2479">
        <v>41987</v>
      </c>
      <c r="D339" s="27" t="s">
        <v>965</v>
      </c>
      <c r="E339" s="2927" t="s">
        <v>10</v>
      </c>
      <c r="F339" s="367">
        <v>2</v>
      </c>
      <c r="G339" s="46"/>
      <c r="H339" s="764"/>
      <c r="I339" s="2924">
        <f t="shared" si="46"/>
        <v>0</v>
      </c>
      <c r="J339" s="2927"/>
      <c r="K339" s="2926">
        <f>F339*10000</f>
        <v>20000</v>
      </c>
      <c r="L339" s="764">
        <v>4</v>
      </c>
      <c r="M339" s="2926">
        <f t="shared" si="47"/>
        <v>40000</v>
      </c>
      <c r="N339" s="2927"/>
      <c r="O339" s="2926">
        <f t="shared" si="45"/>
        <v>0</v>
      </c>
      <c r="P339" s="2926">
        <f t="shared" si="43"/>
        <v>60000</v>
      </c>
      <c r="Q339" s="2795"/>
      <c r="R339" s="2772"/>
    </row>
    <row r="340" spans="2:18" s="40" customFormat="1" ht="15.95" customHeight="1">
      <c r="B340" s="3186">
        <v>20</v>
      </c>
      <c r="C340" s="2480">
        <v>41988</v>
      </c>
      <c r="D340" s="27" t="s">
        <v>965</v>
      </c>
      <c r="E340" s="2927" t="s">
        <v>10</v>
      </c>
      <c r="F340" s="367">
        <v>1</v>
      </c>
      <c r="G340" s="46"/>
      <c r="H340" s="764"/>
      <c r="I340" s="2924">
        <f t="shared" si="46"/>
        <v>0</v>
      </c>
      <c r="J340" s="2927"/>
      <c r="K340" s="2926">
        <f>F340*10000</f>
        <v>10000</v>
      </c>
      <c r="L340" s="764"/>
      <c r="M340" s="2926">
        <f t="shared" si="47"/>
        <v>0</v>
      </c>
      <c r="N340" s="2927"/>
      <c r="O340" s="2926">
        <f t="shared" si="45"/>
        <v>0</v>
      </c>
      <c r="P340" s="2926">
        <f t="shared" si="43"/>
        <v>10000</v>
      </c>
      <c r="Q340" s="2795"/>
      <c r="R340" s="2772"/>
    </row>
    <row r="341" spans="2:18" s="40" customFormat="1" ht="15.95" customHeight="1">
      <c r="B341" s="3187"/>
      <c r="C341" s="2480">
        <v>41988</v>
      </c>
      <c r="D341" s="1401" t="s">
        <v>788</v>
      </c>
      <c r="E341" s="2927" t="s">
        <v>10</v>
      </c>
      <c r="F341" s="367">
        <v>2</v>
      </c>
      <c r="G341" s="46"/>
      <c r="H341" s="764"/>
      <c r="I341" s="2924">
        <f t="shared" si="46"/>
        <v>0</v>
      </c>
      <c r="J341" s="2927" t="s">
        <v>127</v>
      </c>
      <c r="K341" s="2924">
        <f>F341*12500</f>
        <v>25000</v>
      </c>
      <c r="L341" s="764"/>
      <c r="M341" s="2926">
        <f t="shared" si="47"/>
        <v>0</v>
      </c>
      <c r="N341" s="2927"/>
      <c r="O341" s="2926">
        <f t="shared" si="45"/>
        <v>0</v>
      </c>
      <c r="P341" s="2926">
        <f t="shared" si="43"/>
        <v>25000</v>
      </c>
      <c r="Q341" s="2795"/>
      <c r="R341" s="2772"/>
    </row>
    <row r="342" spans="2:18" s="40" customFormat="1" ht="15.95" customHeight="1">
      <c r="B342" s="3186">
        <v>21</v>
      </c>
      <c r="C342" s="2480">
        <v>41989</v>
      </c>
      <c r="D342" s="27" t="s">
        <v>965</v>
      </c>
      <c r="E342" s="2927" t="s">
        <v>10</v>
      </c>
      <c r="F342" s="367">
        <v>1</v>
      </c>
      <c r="G342" s="46"/>
      <c r="H342" s="764"/>
      <c r="I342" s="2924">
        <f t="shared" si="46"/>
        <v>0</v>
      </c>
      <c r="J342" s="2927"/>
      <c r="K342" s="2926">
        <f>F342*10000</f>
        <v>10000</v>
      </c>
      <c r="L342" s="764">
        <v>1</v>
      </c>
      <c r="M342" s="2926">
        <f t="shared" si="47"/>
        <v>10000</v>
      </c>
      <c r="N342" s="2927"/>
      <c r="O342" s="2926">
        <f t="shared" si="45"/>
        <v>0</v>
      </c>
      <c r="P342" s="2926">
        <f t="shared" si="43"/>
        <v>20000</v>
      </c>
      <c r="Q342" s="2795"/>
      <c r="R342" s="2772"/>
    </row>
    <row r="343" spans="2:18" s="40" customFormat="1" ht="15.95" customHeight="1">
      <c r="B343" s="3187"/>
      <c r="C343" s="2480">
        <v>41989</v>
      </c>
      <c r="D343" s="1401" t="s">
        <v>788</v>
      </c>
      <c r="E343" s="2927" t="s">
        <v>10</v>
      </c>
      <c r="F343" s="367">
        <v>1</v>
      </c>
      <c r="G343" s="46"/>
      <c r="H343" s="764"/>
      <c r="I343" s="2924">
        <f t="shared" si="46"/>
        <v>0</v>
      </c>
      <c r="J343" s="2927" t="s">
        <v>127</v>
      </c>
      <c r="K343" s="2924">
        <f>F343*12500</f>
        <v>12500</v>
      </c>
      <c r="L343" s="764"/>
      <c r="M343" s="2926">
        <f t="shared" si="47"/>
        <v>0</v>
      </c>
      <c r="N343" s="2927"/>
      <c r="O343" s="2926">
        <f t="shared" si="45"/>
        <v>0</v>
      </c>
      <c r="P343" s="2926">
        <f t="shared" si="43"/>
        <v>12500</v>
      </c>
      <c r="Q343" s="2795"/>
      <c r="R343" s="2772"/>
    </row>
    <row r="344" spans="2:18" s="40" customFormat="1" ht="15.95" customHeight="1">
      <c r="B344" s="3186">
        <v>22</v>
      </c>
      <c r="C344" s="2480">
        <v>41990</v>
      </c>
      <c r="D344" s="27" t="s">
        <v>965</v>
      </c>
      <c r="E344" s="2927" t="s">
        <v>10</v>
      </c>
      <c r="F344" s="367">
        <v>1</v>
      </c>
      <c r="G344" s="46"/>
      <c r="H344" s="764"/>
      <c r="I344" s="2924">
        <f t="shared" si="46"/>
        <v>0</v>
      </c>
      <c r="J344" s="2927"/>
      <c r="K344" s="2926">
        <f>F344*10000</f>
        <v>10000</v>
      </c>
      <c r="L344" s="764"/>
      <c r="M344" s="2926">
        <f t="shared" si="47"/>
        <v>0</v>
      </c>
      <c r="N344" s="2927"/>
      <c r="O344" s="2926">
        <f t="shared" si="45"/>
        <v>0</v>
      </c>
      <c r="P344" s="2926">
        <f t="shared" si="43"/>
        <v>10000</v>
      </c>
      <c r="Q344" s="2795"/>
      <c r="R344" s="2772"/>
    </row>
    <row r="345" spans="2:18" s="40" customFormat="1" ht="15.95" customHeight="1">
      <c r="B345" s="3187"/>
      <c r="C345" s="2480">
        <v>41990</v>
      </c>
      <c r="D345" s="3" t="s">
        <v>1613</v>
      </c>
      <c r="E345" s="2927"/>
      <c r="F345" s="2927">
        <v>2</v>
      </c>
      <c r="G345" s="764">
        <v>25</v>
      </c>
      <c r="H345" s="764">
        <f>F345*G345</f>
        <v>50</v>
      </c>
      <c r="I345" s="2924">
        <f t="shared" si="46"/>
        <v>25000</v>
      </c>
      <c r="J345" s="2927"/>
      <c r="K345" s="2926"/>
      <c r="L345" s="764"/>
      <c r="M345" s="2926">
        <f t="shared" si="47"/>
        <v>0</v>
      </c>
      <c r="N345" s="2927"/>
      <c r="O345" s="2926">
        <f t="shared" si="45"/>
        <v>0</v>
      </c>
      <c r="P345" s="2926">
        <f t="shared" si="43"/>
        <v>25000</v>
      </c>
      <c r="Q345" s="2795"/>
      <c r="R345" s="2772"/>
    </row>
    <row r="346" spans="2:18" s="40" customFormat="1" ht="15.95" customHeight="1">
      <c r="B346" s="3186">
        <v>23</v>
      </c>
      <c r="C346" s="2480">
        <v>41991</v>
      </c>
      <c r="D346" s="27" t="s">
        <v>965</v>
      </c>
      <c r="E346" s="2927" t="s">
        <v>10</v>
      </c>
      <c r="F346" s="367">
        <v>1</v>
      </c>
      <c r="G346" s="46"/>
      <c r="H346" s="764"/>
      <c r="I346" s="2924">
        <f t="shared" si="46"/>
        <v>0</v>
      </c>
      <c r="J346" s="2927"/>
      <c r="K346" s="2926">
        <f>F346*10000</f>
        <v>10000</v>
      </c>
      <c r="L346" s="764">
        <v>1</v>
      </c>
      <c r="M346" s="2926">
        <f t="shared" si="47"/>
        <v>10000</v>
      </c>
      <c r="N346" s="2927"/>
      <c r="O346" s="2926">
        <f t="shared" si="45"/>
        <v>0</v>
      </c>
      <c r="P346" s="2926">
        <f t="shared" si="43"/>
        <v>20000</v>
      </c>
      <c r="Q346" s="2795"/>
      <c r="R346" s="2772"/>
    </row>
    <row r="347" spans="2:18" s="40" customFormat="1" ht="15.95" customHeight="1">
      <c r="B347" s="3187"/>
      <c r="C347" s="2480">
        <v>41991</v>
      </c>
      <c r="D347" s="3" t="s">
        <v>1613</v>
      </c>
      <c r="E347" s="2927"/>
      <c r="F347" s="2927">
        <v>1</v>
      </c>
      <c r="G347" s="764">
        <v>25</v>
      </c>
      <c r="H347" s="764">
        <f>F347*G347</f>
        <v>25</v>
      </c>
      <c r="I347" s="2924">
        <f t="shared" si="46"/>
        <v>12500</v>
      </c>
      <c r="J347" s="2927"/>
      <c r="K347" s="2926"/>
      <c r="L347" s="764">
        <v>0.5</v>
      </c>
      <c r="M347" s="2926">
        <f t="shared" si="47"/>
        <v>5000</v>
      </c>
      <c r="N347" s="2927"/>
      <c r="O347" s="2926">
        <f t="shared" si="45"/>
        <v>0</v>
      </c>
      <c r="P347" s="2926">
        <f t="shared" si="43"/>
        <v>17500</v>
      </c>
      <c r="Q347" s="2795"/>
      <c r="R347" s="2772"/>
    </row>
    <row r="348" spans="2:18" s="40" customFormat="1" ht="15.95" customHeight="1">
      <c r="B348" s="3186">
        <v>24</v>
      </c>
      <c r="C348" s="2480">
        <v>41992</v>
      </c>
      <c r="D348" s="27" t="s">
        <v>965</v>
      </c>
      <c r="E348" s="2927" t="s">
        <v>10</v>
      </c>
      <c r="F348" s="367">
        <v>1</v>
      </c>
      <c r="G348" s="46"/>
      <c r="H348" s="764"/>
      <c r="I348" s="2924">
        <f t="shared" si="46"/>
        <v>0</v>
      </c>
      <c r="J348" s="2927"/>
      <c r="K348" s="2926">
        <f>F348*10000</f>
        <v>10000</v>
      </c>
      <c r="L348" s="764"/>
      <c r="M348" s="2926">
        <f t="shared" si="47"/>
        <v>0</v>
      </c>
      <c r="N348" s="2927"/>
      <c r="O348" s="2926">
        <f t="shared" si="45"/>
        <v>0</v>
      </c>
      <c r="P348" s="2926">
        <f t="shared" si="43"/>
        <v>10000</v>
      </c>
      <c r="Q348" s="2795"/>
      <c r="R348" s="2772"/>
    </row>
    <row r="349" spans="2:18" s="40" customFormat="1" ht="15.95" customHeight="1">
      <c r="B349" s="3187"/>
      <c r="C349" s="2480">
        <v>41992</v>
      </c>
      <c r="D349" s="3" t="s">
        <v>1618</v>
      </c>
      <c r="E349" s="2927"/>
      <c r="F349" s="2927">
        <v>1</v>
      </c>
      <c r="G349" s="764">
        <v>25</v>
      </c>
      <c r="H349" s="764">
        <f>F349*G349</f>
        <v>25</v>
      </c>
      <c r="I349" s="2924">
        <f t="shared" si="46"/>
        <v>12500</v>
      </c>
      <c r="J349" s="2927"/>
      <c r="K349" s="2926"/>
      <c r="L349" s="764"/>
      <c r="M349" s="2926">
        <f t="shared" si="47"/>
        <v>0</v>
      </c>
      <c r="N349" s="2927"/>
      <c r="O349" s="2926">
        <f t="shared" si="45"/>
        <v>0</v>
      </c>
      <c r="P349" s="2926">
        <f t="shared" si="43"/>
        <v>12500</v>
      </c>
      <c r="Q349" s="2795"/>
      <c r="R349" s="2772"/>
    </row>
    <row r="350" spans="2:18" s="40" customFormat="1" ht="15.95" customHeight="1">
      <c r="B350" s="3186">
        <v>25</v>
      </c>
      <c r="C350" s="2480">
        <v>41993</v>
      </c>
      <c r="D350" s="27" t="s">
        <v>965</v>
      </c>
      <c r="E350" s="2927" t="s">
        <v>10</v>
      </c>
      <c r="F350" s="367">
        <v>1</v>
      </c>
      <c r="G350" s="46"/>
      <c r="H350" s="764"/>
      <c r="I350" s="2924">
        <f t="shared" si="46"/>
        <v>0</v>
      </c>
      <c r="J350" s="2927"/>
      <c r="K350" s="2926">
        <f>F350*10000</f>
        <v>10000</v>
      </c>
      <c r="L350" s="764">
        <v>1</v>
      </c>
      <c r="M350" s="2926">
        <f t="shared" si="47"/>
        <v>10000</v>
      </c>
      <c r="N350" s="2927"/>
      <c r="O350" s="2926">
        <f t="shared" si="45"/>
        <v>0</v>
      </c>
      <c r="P350" s="2926">
        <f t="shared" si="43"/>
        <v>20000</v>
      </c>
      <c r="Q350" s="2795"/>
      <c r="R350" s="2772"/>
    </row>
    <row r="351" spans="2:18" s="40" customFormat="1" ht="15.95" customHeight="1">
      <c r="B351" s="3187"/>
      <c r="C351" s="2480">
        <v>41993</v>
      </c>
      <c r="D351" s="3" t="s">
        <v>1613</v>
      </c>
      <c r="E351" s="2927"/>
      <c r="F351" s="2927">
        <v>2</v>
      </c>
      <c r="G351" s="764">
        <v>25</v>
      </c>
      <c r="H351" s="764">
        <f>F351*G351</f>
        <v>50</v>
      </c>
      <c r="I351" s="2924">
        <f t="shared" si="46"/>
        <v>25000</v>
      </c>
      <c r="J351" s="2927"/>
      <c r="K351" s="2926"/>
      <c r="L351" s="764">
        <v>1.5</v>
      </c>
      <c r="M351" s="2926">
        <f t="shared" si="47"/>
        <v>15000</v>
      </c>
      <c r="N351" s="2927"/>
      <c r="O351" s="2926">
        <f t="shared" si="45"/>
        <v>0</v>
      </c>
      <c r="P351" s="2926">
        <f t="shared" si="43"/>
        <v>40000</v>
      </c>
      <c r="Q351" s="2795"/>
      <c r="R351" s="2772"/>
    </row>
    <row r="352" spans="2:18" s="40" customFormat="1" ht="15.95" customHeight="1">
      <c r="B352" s="2922">
        <v>26</v>
      </c>
      <c r="C352" s="2479">
        <v>41994</v>
      </c>
      <c r="D352" s="27" t="s">
        <v>965</v>
      </c>
      <c r="E352" s="2927" t="s">
        <v>10</v>
      </c>
      <c r="F352" s="367">
        <v>1</v>
      </c>
      <c r="G352" s="46"/>
      <c r="H352" s="764"/>
      <c r="I352" s="2924">
        <f t="shared" si="46"/>
        <v>0</v>
      </c>
      <c r="J352" s="2927"/>
      <c r="K352" s="2926">
        <f>F352*10000</f>
        <v>10000</v>
      </c>
      <c r="L352" s="764">
        <v>4.5</v>
      </c>
      <c r="M352" s="2926">
        <f t="shared" si="47"/>
        <v>45000</v>
      </c>
      <c r="N352" s="2927"/>
      <c r="O352" s="2926">
        <f t="shared" si="45"/>
        <v>0</v>
      </c>
      <c r="P352" s="2926">
        <f t="shared" si="43"/>
        <v>55000</v>
      </c>
      <c r="Q352" s="2795"/>
      <c r="R352" s="2772"/>
    </row>
    <row r="353" spans="2:18" s="40" customFormat="1" ht="15.95" customHeight="1">
      <c r="B353" s="2923">
        <v>27</v>
      </c>
      <c r="C353" s="2480">
        <v>41995</v>
      </c>
      <c r="D353" s="3" t="s">
        <v>1619</v>
      </c>
      <c r="E353" s="2927"/>
      <c r="F353" s="2927">
        <v>1</v>
      </c>
      <c r="G353" s="764">
        <v>25</v>
      </c>
      <c r="H353" s="764">
        <f>F353*G353</f>
        <v>25</v>
      </c>
      <c r="I353" s="2924">
        <f t="shared" si="46"/>
        <v>12500</v>
      </c>
      <c r="J353" s="2927" t="s">
        <v>127</v>
      </c>
      <c r="K353" s="2926">
        <f>H353*200</f>
        <v>5000</v>
      </c>
      <c r="L353" s="764">
        <v>1</v>
      </c>
      <c r="M353" s="2926">
        <f t="shared" si="47"/>
        <v>10000</v>
      </c>
      <c r="N353" s="2927"/>
      <c r="O353" s="2926">
        <f t="shared" si="45"/>
        <v>0</v>
      </c>
      <c r="P353" s="2926">
        <f t="shared" si="43"/>
        <v>27500</v>
      </c>
      <c r="Q353" s="2795"/>
      <c r="R353" s="2851" t="s">
        <v>1235</v>
      </c>
    </row>
    <row r="354" spans="2:18" s="40" customFormat="1" ht="15.95" customHeight="1">
      <c r="B354" s="2923">
        <v>28</v>
      </c>
      <c r="C354" s="2480">
        <v>41996</v>
      </c>
      <c r="D354" s="3" t="s">
        <v>1619</v>
      </c>
      <c r="E354" s="2927"/>
      <c r="F354" s="2927">
        <v>2</v>
      </c>
      <c r="G354" s="764">
        <v>25</v>
      </c>
      <c r="H354" s="764">
        <f>F354*G354</f>
        <v>50</v>
      </c>
      <c r="I354" s="2924">
        <f t="shared" si="46"/>
        <v>25000</v>
      </c>
      <c r="J354" s="2927" t="s">
        <v>127</v>
      </c>
      <c r="K354" s="2926">
        <f>H354*200</f>
        <v>10000</v>
      </c>
      <c r="L354" s="764">
        <v>4</v>
      </c>
      <c r="M354" s="2926">
        <f t="shared" si="47"/>
        <v>40000</v>
      </c>
      <c r="N354" s="2927"/>
      <c r="O354" s="2926">
        <f t="shared" si="45"/>
        <v>0</v>
      </c>
      <c r="P354" s="2926">
        <f t="shared" si="43"/>
        <v>75000</v>
      </c>
      <c r="Q354" s="2795"/>
      <c r="R354" s="2772"/>
    </row>
    <row r="355" spans="2:18" s="40" customFormat="1" ht="15.95" customHeight="1">
      <c r="B355" s="3186">
        <v>29</v>
      </c>
      <c r="C355" s="2480">
        <v>41997</v>
      </c>
      <c r="D355" s="27" t="s">
        <v>965</v>
      </c>
      <c r="E355" s="2927" t="s">
        <v>10</v>
      </c>
      <c r="F355" s="367">
        <v>1</v>
      </c>
      <c r="G355" s="46"/>
      <c r="H355" s="764"/>
      <c r="I355" s="2924">
        <f>H355*500</f>
        <v>0</v>
      </c>
      <c r="J355" s="2927"/>
      <c r="K355" s="2926">
        <f>F355*10000</f>
        <v>10000</v>
      </c>
      <c r="L355" s="764">
        <v>1</v>
      </c>
      <c r="M355" s="2926">
        <f t="shared" si="47"/>
        <v>10000</v>
      </c>
      <c r="N355" s="2927"/>
      <c r="O355" s="2926">
        <f t="shared" si="45"/>
        <v>0</v>
      </c>
      <c r="P355" s="2926">
        <f t="shared" si="43"/>
        <v>20000</v>
      </c>
      <c r="Q355" s="2795"/>
      <c r="R355" s="2772"/>
    </row>
    <row r="356" spans="2:18" s="40" customFormat="1" ht="15.95" customHeight="1">
      <c r="B356" s="3187"/>
      <c r="C356" s="2480">
        <v>41997</v>
      </c>
      <c r="D356" s="3" t="s">
        <v>1619</v>
      </c>
      <c r="E356" s="2927"/>
      <c r="F356" s="2927">
        <v>2</v>
      </c>
      <c r="G356" s="764">
        <v>25</v>
      </c>
      <c r="H356" s="764">
        <f>F356*G356</f>
        <v>50</v>
      </c>
      <c r="I356" s="2924">
        <f>H356*500</f>
        <v>25000</v>
      </c>
      <c r="J356" s="2927" t="s">
        <v>127</v>
      </c>
      <c r="K356" s="2926">
        <f>H356*200</f>
        <v>10000</v>
      </c>
      <c r="L356" s="764">
        <v>2</v>
      </c>
      <c r="M356" s="2926">
        <f t="shared" si="47"/>
        <v>20000</v>
      </c>
      <c r="N356" s="2927"/>
      <c r="O356" s="2926">
        <f t="shared" si="45"/>
        <v>0</v>
      </c>
      <c r="P356" s="2926">
        <f t="shared" si="43"/>
        <v>55000</v>
      </c>
      <c r="Q356" s="2842"/>
      <c r="R356" s="2777"/>
    </row>
    <row r="357" spans="2:18" s="40" customFormat="1" ht="15.95" customHeight="1">
      <c r="B357" s="3186">
        <v>30</v>
      </c>
      <c r="C357" s="2956">
        <v>41998</v>
      </c>
      <c r="D357" s="27" t="s">
        <v>965</v>
      </c>
      <c r="E357" s="2927" t="s">
        <v>10</v>
      </c>
      <c r="F357" s="367">
        <v>1</v>
      </c>
      <c r="G357" s="46"/>
      <c r="H357" s="764"/>
      <c r="I357" s="2924">
        <f>H357*500</f>
        <v>0</v>
      </c>
      <c r="J357" s="2927"/>
      <c r="K357" s="2926">
        <f>F357*10000</f>
        <v>10000</v>
      </c>
      <c r="L357" s="764">
        <v>1</v>
      </c>
      <c r="M357" s="2926">
        <f t="shared" si="47"/>
        <v>10000</v>
      </c>
      <c r="N357" s="2927"/>
      <c r="O357" s="2926">
        <f t="shared" si="45"/>
        <v>0</v>
      </c>
      <c r="P357" s="2926">
        <f t="shared" si="43"/>
        <v>20000</v>
      </c>
      <c r="Q357" s="2842"/>
      <c r="R357" s="2777"/>
    </row>
    <row r="358" spans="2:18" s="40" customFormat="1" ht="15.95" customHeight="1" thickBot="1">
      <c r="B358" s="3208"/>
      <c r="C358" s="2481">
        <v>41998</v>
      </c>
      <c r="D358" s="16" t="s">
        <v>1619</v>
      </c>
      <c r="E358" s="2944"/>
      <c r="F358" s="2944">
        <v>1</v>
      </c>
      <c r="G358" s="765">
        <v>25</v>
      </c>
      <c r="H358" s="765">
        <f>F358*G358</f>
        <v>25</v>
      </c>
      <c r="I358" s="2932">
        <f>H358*500</f>
        <v>12500</v>
      </c>
      <c r="J358" s="2944" t="s">
        <v>127</v>
      </c>
      <c r="K358" s="767">
        <f>H358*200</f>
        <v>5000</v>
      </c>
      <c r="L358" s="765">
        <v>4</v>
      </c>
      <c r="M358" s="767">
        <f t="shared" si="47"/>
        <v>40000</v>
      </c>
      <c r="N358" s="2944"/>
      <c r="O358" s="767">
        <f t="shared" si="45"/>
        <v>0</v>
      </c>
      <c r="P358" s="767">
        <f t="shared" si="43"/>
        <v>57500</v>
      </c>
      <c r="Q358" s="2298"/>
      <c r="R358" s="2783"/>
    </row>
    <row r="359" spans="2:18" ht="15.95" customHeight="1">
      <c r="B359" s="1124"/>
      <c r="C359" s="1124"/>
      <c r="D359" s="84"/>
      <c r="E359" s="1124"/>
      <c r="F359" s="1124"/>
      <c r="G359" s="1124"/>
      <c r="H359" s="83"/>
      <c r="I359" s="102"/>
      <c r="J359" s="1307"/>
      <c r="K359" s="102"/>
      <c r="L359" s="1124"/>
      <c r="M359" s="102"/>
      <c r="N359" s="83"/>
      <c r="O359" s="102"/>
      <c r="P359" s="102"/>
      <c r="Q359" s="102"/>
      <c r="R359" s="1124"/>
    </row>
    <row r="360" spans="2:18" ht="15.95" customHeight="1">
      <c r="B360" s="1124"/>
      <c r="C360" s="1124"/>
      <c r="D360" s="589" t="s">
        <v>49</v>
      </c>
      <c r="E360" s="1124"/>
      <c r="N360" s="83"/>
      <c r="O360" s="3189" t="s">
        <v>50</v>
      </c>
      <c r="P360" s="3189"/>
      <c r="Q360" s="102"/>
      <c r="R360" s="1124"/>
    </row>
    <row r="361" spans="2:18" ht="15.95" customHeight="1" thickBot="1">
      <c r="B361" s="1124"/>
      <c r="C361" s="1124"/>
      <c r="D361" s="83"/>
      <c r="E361" s="1124"/>
      <c r="N361" s="83"/>
      <c r="O361" s="1138"/>
      <c r="P361" s="102"/>
      <c r="Q361" s="102"/>
      <c r="R361" s="1124"/>
    </row>
    <row r="362" spans="2:18" ht="15.95" customHeight="1">
      <c r="B362" s="1124"/>
      <c r="C362" s="1124"/>
      <c r="D362" s="83"/>
      <c r="E362" s="1124"/>
      <c r="F362" s="3135" t="s">
        <v>142</v>
      </c>
      <c r="G362" s="3136"/>
      <c r="H362" s="3190"/>
      <c r="I362" s="3191"/>
      <c r="J362" s="3136"/>
      <c r="K362" s="3191"/>
      <c r="L362" s="3136"/>
      <c r="M362" s="3192"/>
      <c r="N362" s="83"/>
      <c r="O362" s="1138"/>
      <c r="P362" s="102"/>
      <c r="Q362" s="102"/>
      <c r="R362" s="1124"/>
    </row>
    <row r="363" spans="2:18" ht="15.95" customHeight="1" thickBot="1">
      <c r="B363" s="1124"/>
      <c r="C363" s="1124"/>
      <c r="D363" s="83"/>
      <c r="E363" s="1124"/>
      <c r="F363" s="3138"/>
      <c r="G363" s="3139"/>
      <c r="H363" s="3193"/>
      <c r="I363" s="3194"/>
      <c r="J363" s="3139"/>
      <c r="K363" s="3194"/>
      <c r="L363" s="3139"/>
      <c r="M363" s="3195"/>
      <c r="N363" s="83"/>
      <c r="O363" s="1138"/>
      <c r="P363" s="102"/>
      <c r="Q363" s="102"/>
      <c r="R363" s="1124"/>
    </row>
    <row r="364" spans="2:18" ht="15.95" customHeight="1">
      <c r="B364" s="1124"/>
      <c r="C364" s="1124"/>
      <c r="D364" s="590" t="s">
        <v>46</v>
      </c>
      <c r="E364" s="1124"/>
      <c r="F364" s="1124"/>
      <c r="H364" s="83"/>
      <c r="I364" s="102"/>
      <c r="J364" s="1307"/>
      <c r="K364" s="102"/>
      <c r="L364" s="1124"/>
      <c r="M364" s="102"/>
      <c r="N364" s="83"/>
      <c r="O364" s="3189" t="s">
        <v>48</v>
      </c>
      <c r="P364" s="3189"/>
      <c r="Q364" s="102"/>
      <c r="R364" s="1124"/>
    </row>
    <row r="365" spans="2:18" ht="15.95" customHeight="1">
      <c r="B365" s="1124"/>
      <c r="C365" s="1124"/>
      <c r="D365" s="83" t="s">
        <v>47</v>
      </c>
      <c r="E365" s="1124"/>
      <c r="F365" s="1124"/>
      <c r="G365" s="1124"/>
      <c r="H365" s="83"/>
      <c r="I365" s="428"/>
      <c r="J365" s="1307"/>
      <c r="K365" s="102"/>
      <c r="L365" s="1124"/>
      <c r="M365" s="102"/>
      <c r="N365" s="83"/>
      <c r="O365" s="102"/>
      <c r="P365" s="102"/>
      <c r="Q365" s="102"/>
      <c r="R365" s="1124"/>
    </row>
    <row r="366" spans="2:18" ht="15.95" customHeight="1">
      <c r="B366" s="1124"/>
      <c r="C366" s="1124"/>
      <c r="D366" s="84"/>
      <c r="E366" s="1124"/>
      <c r="F366" s="1124"/>
      <c r="G366" s="1124"/>
      <c r="H366" s="83"/>
      <c r="I366" s="102"/>
      <c r="J366" s="1307"/>
      <c r="K366" s="102"/>
      <c r="L366" s="1124"/>
      <c r="M366" s="102"/>
      <c r="N366" s="83"/>
      <c r="O366" s="102"/>
      <c r="P366" s="102"/>
      <c r="Q366" s="102"/>
      <c r="R366" s="1124"/>
    </row>
    <row r="367" spans="2:18" ht="15.95" customHeight="1">
      <c r="B367" s="1124"/>
      <c r="C367" s="1124"/>
      <c r="D367" s="84"/>
      <c r="E367" s="1124"/>
      <c r="F367" s="1124"/>
      <c r="G367" s="1124"/>
      <c r="H367" s="83"/>
      <c r="I367" s="102"/>
      <c r="J367" s="1307"/>
      <c r="K367" s="102"/>
      <c r="L367" s="1124"/>
      <c r="M367" s="102"/>
      <c r="N367" s="83"/>
      <c r="O367" s="102"/>
      <c r="P367" s="102"/>
      <c r="Q367" s="102"/>
      <c r="R367" s="1124"/>
    </row>
    <row r="368" spans="2:18" ht="15.95" customHeight="1">
      <c r="B368" s="1124"/>
      <c r="C368" s="1124"/>
      <c r="D368" s="84"/>
      <c r="E368" s="1124"/>
      <c r="F368" s="1124"/>
      <c r="G368" s="1124"/>
      <c r="H368" s="83"/>
      <c r="I368" s="102"/>
      <c r="J368" s="1307"/>
      <c r="K368" s="102"/>
      <c r="L368" s="1124"/>
      <c r="M368" s="102"/>
      <c r="N368" s="83"/>
      <c r="O368" s="102"/>
      <c r="P368" s="102"/>
      <c r="Q368" s="102"/>
      <c r="R368" s="1124"/>
    </row>
    <row r="369" spans="2:18" ht="15.95" customHeight="1">
      <c r="B369" s="1124"/>
      <c r="C369" s="1124"/>
      <c r="D369" s="84"/>
      <c r="E369" s="1124"/>
      <c r="F369" s="1124"/>
      <c r="G369" s="1124"/>
      <c r="H369" s="83"/>
      <c r="I369" s="102"/>
      <c r="J369" s="1307"/>
      <c r="K369" s="102"/>
      <c r="L369" s="1124"/>
      <c r="M369" s="102"/>
      <c r="N369" s="83"/>
      <c r="O369" s="102"/>
      <c r="P369" s="102"/>
      <c r="Q369" s="102"/>
      <c r="R369" s="1124"/>
    </row>
    <row r="370" spans="2:18" ht="15.95" customHeight="1">
      <c r="B370" s="1124"/>
      <c r="C370" s="1124"/>
      <c r="D370" s="84"/>
      <c r="E370" s="1124"/>
      <c r="F370" s="1124"/>
      <c r="G370" s="1124"/>
      <c r="H370" s="83"/>
      <c r="I370" s="102"/>
      <c r="J370" s="1307"/>
      <c r="K370" s="102"/>
      <c r="L370" s="1124"/>
      <c r="M370" s="102"/>
      <c r="N370" s="83"/>
      <c r="O370" s="102"/>
      <c r="P370" s="102"/>
      <c r="Q370" s="102"/>
      <c r="R370" s="1124"/>
    </row>
    <row r="371" spans="2:18" ht="15.95" customHeight="1">
      <c r="B371" s="1124"/>
      <c r="C371" s="1124"/>
      <c r="D371" s="84"/>
      <c r="E371" s="1124"/>
      <c r="F371" s="1124"/>
      <c r="G371" s="1124"/>
      <c r="H371" s="83"/>
      <c r="I371" s="102"/>
      <c r="J371" s="1307"/>
      <c r="K371" s="102"/>
      <c r="L371" s="1124"/>
      <c r="M371" s="102"/>
      <c r="N371" s="83"/>
      <c r="O371" s="102"/>
      <c r="P371" s="102"/>
      <c r="Q371" s="102"/>
      <c r="R371" s="1124"/>
    </row>
    <row r="372" spans="2:18" ht="15.95" customHeight="1">
      <c r="B372" s="1124"/>
      <c r="C372" s="1124"/>
      <c r="D372" s="84"/>
      <c r="E372" s="1124"/>
      <c r="F372" s="1124"/>
      <c r="G372" s="1124"/>
      <c r="H372" s="83"/>
      <c r="I372" s="102"/>
      <c r="J372" s="1307"/>
      <c r="K372" s="102"/>
      <c r="L372" s="1124"/>
      <c r="M372" s="102"/>
      <c r="N372" s="83"/>
      <c r="O372" s="102"/>
      <c r="P372" s="102"/>
      <c r="Q372" s="102"/>
      <c r="R372" s="1124"/>
    </row>
    <row r="373" spans="2:18" ht="15.95" customHeight="1">
      <c r="B373" s="1124"/>
      <c r="C373" s="1124"/>
      <c r="D373" s="84"/>
      <c r="E373" s="1124"/>
      <c r="F373" s="1124"/>
      <c r="G373" s="1124"/>
      <c r="H373" s="83"/>
      <c r="I373" s="102"/>
      <c r="J373" s="1307"/>
      <c r="K373" s="102"/>
      <c r="L373" s="1124"/>
      <c r="M373" s="102"/>
      <c r="N373" s="83"/>
      <c r="O373" s="102"/>
      <c r="P373" s="102"/>
      <c r="Q373" s="102"/>
      <c r="R373" s="1124"/>
    </row>
    <row r="374" spans="2:18" ht="15.95" customHeight="1">
      <c r="B374" s="1124"/>
      <c r="C374" s="1124"/>
      <c r="D374" s="84"/>
      <c r="E374" s="1124"/>
      <c r="F374" s="1124"/>
      <c r="G374" s="1124"/>
      <c r="H374" s="83"/>
      <c r="I374" s="102"/>
      <c r="J374" s="1307"/>
      <c r="K374" s="102"/>
      <c r="L374" s="1124"/>
      <c r="M374" s="102"/>
      <c r="N374" s="83"/>
      <c r="O374" s="102"/>
      <c r="P374" s="102"/>
      <c r="Q374" s="102"/>
      <c r="R374" s="1124"/>
    </row>
    <row r="375" spans="2:18" ht="15.95" customHeight="1">
      <c r="B375" s="1124"/>
      <c r="C375" s="1124"/>
      <c r="D375" s="84"/>
      <c r="E375" s="1124"/>
      <c r="F375" s="1124"/>
      <c r="G375" s="1124"/>
      <c r="H375" s="83"/>
      <c r="I375" s="102"/>
      <c r="J375" s="1307"/>
      <c r="K375" s="102"/>
      <c r="L375" s="1124"/>
      <c r="M375" s="102"/>
      <c r="N375" s="83"/>
      <c r="O375" s="102"/>
      <c r="P375" s="102"/>
      <c r="Q375" s="102"/>
      <c r="R375" s="1124"/>
    </row>
    <row r="376" spans="2:18" ht="15.95" customHeight="1">
      <c r="B376" s="1124"/>
      <c r="C376" s="1124"/>
      <c r="D376" s="84"/>
      <c r="E376" s="1124"/>
      <c r="F376" s="1124"/>
      <c r="G376" s="1124"/>
      <c r="H376" s="83"/>
      <c r="I376" s="102"/>
      <c r="J376" s="1307"/>
      <c r="K376" s="102"/>
      <c r="L376" s="1124"/>
      <c r="M376" s="102"/>
      <c r="N376" s="83"/>
      <c r="O376" s="102"/>
      <c r="P376" s="102"/>
      <c r="Q376" s="102"/>
      <c r="R376" s="1124"/>
    </row>
    <row r="377" spans="2:18" ht="15.95" customHeight="1">
      <c r="B377" s="1124"/>
      <c r="C377" s="1124"/>
      <c r="D377" s="84"/>
      <c r="E377" s="1124"/>
      <c r="F377" s="1124"/>
      <c r="G377" s="1124"/>
      <c r="H377" s="83"/>
      <c r="I377" s="102"/>
      <c r="J377" s="1307"/>
      <c r="K377" s="102"/>
      <c r="L377" s="1124"/>
      <c r="M377" s="102"/>
      <c r="N377" s="83"/>
      <c r="O377" s="102"/>
      <c r="P377" s="102"/>
      <c r="Q377" s="102"/>
      <c r="R377" s="1124"/>
    </row>
    <row r="378" spans="2:18" ht="15.95" customHeight="1">
      <c r="B378" s="1124"/>
      <c r="C378" s="1124"/>
      <c r="D378" s="84"/>
      <c r="E378" s="1124"/>
      <c r="F378" s="1124"/>
      <c r="G378" s="1124"/>
      <c r="H378" s="83"/>
      <c r="I378" s="102"/>
      <c r="J378" s="1307"/>
      <c r="K378" s="102"/>
      <c r="L378" s="1124"/>
      <c r="M378" s="102"/>
      <c r="N378" s="83"/>
      <c r="O378" s="102"/>
      <c r="P378" s="102"/>
      <c r="Q378" s="102"/>
      <c r="R378" s="1124"/>
    </row>
    <row r="379" spans="2:18" ht="15.95" customHeight="1">
      <c r="B379" s="1124"/>
      <c r="C379" s="1124"/>
      <c r="D379" s="84"/>
      <c r="E379" s="1124"/>
      <c r="F379" s="1124"/>
      <c r="G379" s="1124"/>
      <c r="H379" s="83"/>
      <c r="I379" s="102"/>
      <c r="J379" s="1307"/>
      <c r="K379" s="102"/>
      <c r="L379" s="1124"/>
      <c r="M379" s="102"/>
      <c r="N379" s="83"/>
      <c r="O379" s="102"/>
      <c r="P379" s="102"/>
      <c r="Q379" s="102"/>
      <c r="R379" s="1124"/>
    </row>
    <row r="380" spans="2:18" ht="15.95" customHeight="1">
      <c r="B380" s="1124"/>
      <c r="C380" s="1124"/>
      <c r="D380" s="84"/>
      <c r="E380" s="1124"/>
      <c r="F380" s="1124"/>
      <c r="G380" s="1124"/>
      <c r="H380" s="83"/>
      <c r="I380" s="102"/>
      <c r="J380" s="1307"/>
      <c r="K380" s="102"/>
      <c r="L380" s="1124"/>
      <c r="M380" s="102"/>
      <c r="N380" s="83"/>
      <c r="O380" s="102"/>
      <c r="P380" s="102"/>
      <c r="Q380" s="102"/>
      <c r="R380" s="1124"/>
    </row>
    <row r="381" spans="2:18" ht="15.95" customHeight="1">
      <c r="B381" s="1124"/>
      <c r="C381" s="1124"/>
      <c r="D381" s="84"/>
      <c r="E381" s="1124"/>
      <c r="F381" s="1124"/>
      <c r="G381" s="1124"/>
      <c r="H381" s="83"/>
      <c r="I381" s="102"/>
      <c r="J381" s="1307"/>
      <c r="K381" s="102"/>
      <c r="L381" s="1124"/>
      <c r="M381" s="102"/>
      <c r="N381" s="83"/>
      <c r="O381" s="102"/>
      <c r="P381" s="102"/>
      <c r="Q381" s="102"/>
      <c r="R381" s="1124"/>
    </row>
    <row r="382" spans="2:18" ht="15.95" customHeight="1">
      <c r="B382" s="1124"/>
      <c r="C382" s="1124"/>
      <c r="D382" s="84"/>
      <c r="E382" s="1124"/>
      <c r="F382" s="1124"/>
      <c r="G382" s="1124"/>
      <c r="H382" s="83"/>
      <c r="I382" s="102"/>
      <c r="J382" s="1307"/>
      <c r="K382" s="102"/>
      <c r="L382" s="1124"/>
      <c r="M382" s="102"/>
      <c r="N382" s="83"/>
      <c r="O382" s="102"/>
      <c r="P382" s="102"/>
      <c r="Q382" s="102"/>
      <c r="R382" s="1124"/>
    </row>
    <row r="383" spans="2:18" ht="15.95" customHeight="1">
      <c r="B383" s="1124"/>
      <c r="C383" s="1124"/>
      <c r="D383" s="84"/>
      <c r="E383" s="1124"/>
      <c r="F383" s="1124"/>
      <c r="G383" s="1124"/>
      <c r="H383" s="83"/>
      <c r="I383" s="102"/>
      <c r="J383" s="1307"/>
      <c r="K383" s="102"/>
      <c r="L383" s="1124"/>
      <c r="M383" s="102"/>
      <c r="N383" s="83"/>
      <c r="O383" s="102"/>
      <c r="P383" s="102"/>
      <c r="Q383" s="102"/>
      <c r="R383" s="1124"/>
    </row>
    <row r="384" spans="2:18" ht="15.95" customHeight="1">
      <c r="B384" s="1124"/>
      <c r="C384" s="1124"/>
      <c r="D384" s="84"/>
      <c r="E384" s="1124"/>
      <c r="F384" s="1124"/>
      <c r="G384" s="1124"/>
      <c r="H384" s="83"/>
      <c r="I384" s="102"/>
      <c r="J384" s="1307"/>
      <c r="K384" s="102"/>
      <c r="L384" s="1124"/>
      <c r="M384" s="102"/>
      <c r="N384" s="83"/>
      <c r="O384" s="102"/>
      <c r="P384" s="102"/>
      <c r="Q384" s="102"/>
      <c r="R384" s="1124"/>
    </row>
    <row r="385" spans="2:18" ht="15.95" customHeight="1">
      <c r="B385" s="1124"/>
      <c r="C385" s="1124"/>
      <c r="D385" s="84"/>
      <c r="E385" s="1124"/>
      <c r="F385" s="1124"/>
      <c r="G385" s="1124"/>
      <c r="H385" s="83"/>
      <c r="I385" s="102"/>
      <c r="J385" s="1307"/>
      <c r="K385" s="102"/>
      <c r="L385" s="1124"/>
      <c r="M385" s="102"/>
      <c r="N385" s="83"/>
      <c r="O385" s="102"/>
      <c r="P385" s="102"/>
      <c r="Q385" s="102"/>
      <c r="R385" s="1124"/>
    </row>
    <row r="386" spans="2:18" ht="15.95" customHeight="1">
      <c r="B386" s="1124"/>
      <c r="C386" s="1124"/>
      <c r="D386" s="84"/>
      <c r="E386" s="1124"/>
      <c r="F386" s="1124"/>
      <c r="G386" s="1124"/>
      <c r="H386" s="83"/>
      <c r="I386" s="102"/>
      <c r="J386" s="1307"/>
      <c r="K386" s="102"/>
      <c r="L386" s="1124"/>
      <c r="M386" s="102"/>
      <c r="N386" s="83"/>
      <c r="O386" s="102"/>
      <c r="P386" s="102"/>
      <c r="Q386" s="102"/>
      <c r="R386" s="1124"/>
    </row>
    <row r="387" spans="2:18" ht="15.95" customHeight="1">
      <c r="B387" s="1124"/>
      <c r="C387" s="1124"/>
      <c r="D387" s="84"/>
      <c r="E387" s="1124"/>
      <c r="F387" s="1124"/>
      <c r="G387" s="1124"/>
      <c r="H387" s="83"/>
      <c r="I387" s="102"/>
      <c r="J387" s="1307"/>
      <c r="K387" s="102"/>
      <c r="L387" s="1124"/>
      <c r="M387" s="102"/>
      <c r="N387" s="83"/>
      <c r="O387" s="102"/>
      <c r="P387" s="102"/>
      <c r="Q387" s="102"/>
      <c r="R387" s="1124"/>
    </row>
    <row r="388" spans="2:18" ht="15.95" customHeight="1">
      <c r="B388" s="1124"/>
      <c r="C388" s="1124"/>
      <c r="D388" s="84"/>
      <c r="E388" s="1124"/>
      <c r="F388" s="1124"/>
      <c r="G388" s="1124"/>
      <c r="H388" s="83"/>
      <c r="I388" s="102"/>
      <c r="J388" s="1307"/>
      <c r="K388" s="102"/>
      <c r="L388" s="1124"/>
      <c r="M388" s="102"/>
      <c r="N388" s="83"/>
      <c r="O388" s="102"/>
      <c r="P388" s="102"/>
      <c r="Q388" s="102"/>
      <c r="R388" s="1124"/>
    </row>
    <row r="389" spans="2:18" ht="15.95" customHeight="1">
      <c r="B389" s="1124"/>
      <c r="C389" s="1124"/>
      <c r="D389" s="84"/>
      <c r="E389" s="1124"/>
      <c r="F389" s="1124"/>
      <c r="G389" s="1124"/>
      <c r="H389" s="83"/>
      <c r="I389" s="102"/>
      <c r="J389" s="1307"/>
      <c r="K389" s="102"/>
      <c r="L389" s="1124"/>
      <c r="M389" s="102"/>
      <c r="N389" s="83"/>
      <c r="O389" s="102"/>
      <c r="P389" s="102"/>
      <c r="Q389" s="102"/>
      <c r="R389" s="1124"/>
    </row>
    <row r="390" spans="2:18" ht="15.95" customHeight="1">
      <c r="B390" s="1124"/>
      <c r="C390" s="1124"/>
      <c r="D390" s="84"/>
      <c r="E390" s="1124"/>
      <c r="F390" s="1124"/>
      <c r="G390" s="1124"/>
      <c r="H390" s="83"/>
      <c r="I390" s="102"/>
      <c r="J390" s="1307"/>
      <c r="K390" s="102"/>
      <c r="L390" s="1124"/>
      <c r="M390" s="102"/>
      <c r="N390" s="83"/>
      <c r="O390" s="102"/>
      <c r="P390" s="102"/>
      <c r="Q390" s="102"/>
      <c r="R390" s="1124"/>
    </row>
    <row r="391" spans="2:18" ht="15.95" customHeight="1">
      <c r="B391" s="1124"/>
      <c r="C391" s="1124"/>
      <c r="D391" s="84"/>
      <c r="E391" s="1124"/>
      <c r="F391" s="1124"/>
      <c r="G391" s="1124"/>
      <c r="H391" s="83"/>
      <c r="I391" s="102"/>
      <c r="J391" s="1307"/>
      <c r="K391" s="102"/>
      <c r="L391" s="1124"/>
      <c r="M391" s="102"/>
      <c r="N391" s="83"/>
      <c r="O391" s="102"/>
      <c r="P391" s="102"/>
      <c r="Q391" s="102"/>
      <c r="R391" s="1124"/>
    </row>
    <row r="392" spans="2:18" ht="15.95" customHeight="1">
      <c r="B392" s="1124"/>
      <c r="C392" s="1124"/>
      <c r="D392" s="84"/>
      <c r="E392" s="1124"/>
      <c r="F392" s="1124"/>
      <c r="G392" s="1124"/>
      <c r="H392" s="83"/>
      <c r="I392" s="102"/>
      <c r="J392" s="1307"/>
      <c r="K392" s="102"/>
      <c r="L392" s="1124"/>
      <c r="M392" s="102"/>
      <c r="N392" s="83"/>
      <c r="O392" s="102"/>
      <c r="P392" s="102"/>
      <c r="Q392" s="102"/>
      <c r="R392" s="1124"/>
    </row>
    <row r="393" spans="2:18" ht="15.95" customHeight="1">
      <c r="B393" s="1124"/>
      <c r="C393" s="1124"/>
      <c r="D393" s="84"/>
      <c r="E393" s="1124"/>
      <c r="F393" s="1124"/>
      <c r="G393" s="1124"/>
      <c r="H393" s="83"/>
      <c r="I393" s="102"/>
      <c r="J393" s="1307"/>
      <c r="K393" s="102"/>
      <c r="L393" s="1124"/>
      <c r="M393" s="102"/>
      <c r="N393" s="83"/>
      <c r="O393" s="102"/>
      <c r="P393" s="102"/>
      <c r="Q393" s="102"/>
      <c r="R393" s="1124"/>
    </row>
    <row r="394" spans="2:18" ht="15.95" customHeight="1">
      <c r="B394" s="1124"/>
      <c r="C394" s="1124"/>
      <c r="D394" s="84"/>
      <c r="E394" s="1124"/>
      <c r="F394" s="1124"/>
      <c r="G394" s="1124"/>
      <c r="H394" s="83"/>
      <c r="I394" s="102"/>
      <c r="J394" s="1307"/>
      <c r="K394" s="102"/>
      <c r="L394" s="1124"/>
      <c r="M394" s="102"/>
      <c r="N394" s="83"/>
      <c r="O394" s="102"/>
      <c r="P394" s="102"/>
      <c r="Q394" s="102"/>
      <c r="R394" s="1124"/>
    </row>
    <row r="395" spans="2:18" ht="15.95" customHeight="1">
      <c r="B395" s="1124"/>
      <c r="C395" s="1124"/>
      <c r="D395" s="84"/>
      <c r="E395" s="1124"/>
      <c r="F395" s="1124"/>
      <c r="G395" s="1124"/>
      <c r="H395" s="83"/>
      <c r="I395" s="102"/>
      <c r="J395" s="1307"/>
      <c r="K395" s="102"/>
      <c r="L395" s="1124"/>
      <c r="M395" s="102"/>
      <c r="N395" s="83"/>
      <c r="O395" s="102"/>
      <c r="P395" s="102"/>
      <c r="Q395" s="102"/>
      <c r="R395" s="1124"/>
    </row>
    <row r="396" spans="2:18" ht="15.95" customHeight="1">
      <c r="B396" s="1124"/>
      <c r="C396" s="1124"/>
      <c r="D396" s="84"/>
      <c r="E396" s="1124"/>
      <c r="F396" s="1124"/>
      <c r="G396" s="1124"/>
      <c r="H396" s="83"/>
      <c r="I396" s="102"/>
      <c r="J396" s="1307"/>
      <c r="K396" s="102"/>
      <c r="L396" s="1124"/>
      <c r="M396" s="102"/>
      <c r="N396" s="83"/>
      <c r="O396" s="102"/>
      <c r="P396" s="102"/>
      <c r="Q396" s="102"/>
      <c r="R396" s="1124"/>
    </row>
    <row r="397" spans="2:18" ht="15.95" customHeight="1">
      <c r="B397" s="1124"/>
      <c r="C397" s="1124"/>
      <c r="D397" s="84"/>
      <c r="E397" s="1124"/>
      <c r="F397" s="1124"/>
      <c r="G397" s="1124"/>
      <c r="H397" s="83"/>
      <c r="I397" s="102"/>
      <c r="J397" s="1307"/>
      <c r="K397" s="102"/>
      <c r="L397" s="1124"/>
      <c r="M397" s="102"/>
      <c r="N397" s="83"/>
      <c r="O397" s="102"/>
      <c r="P397" s="102"/>
      <c r="Q397" s="102"/>
      <c r="R397" s="1124"/>
    </row>
    <row r="398" spans="2:18" ht="15.95" customHeight="1">
      <c r="B398" s="1124"/>
      <c r="C398" s="1124"/>
      <c r="D398" s="84"/>
      <c r="E398" s="1124"/>
      <c r="F398" s="1124"/>
      <c r="G398" s="1124"/>
      <c r="H398" s="83"/>
      <c r="I398" s="102"/>
      <c r="J398" s="1307"/>
      <c r="K398" s="102"/>
      <c r="L398" s="1124"/>
      <c r="M398" s="102"/>
      <c r="N398" s="83"/>
      <c r="O398" s="102"/>
      <c r="P398" s="102"/>
      <c r="Q398" s="102"/>
      <c r="R398" s="1124"/>
    </row>
    <row r="399" spans="2:18" ht="15.95" customHeight="1">
      <c r="B399" s="1124"/>
      <c r="C399" s="1124"/>
      <c r="D399" s="84"/>
      <c r="E399" s="1124"/>
      <c r="F399" s="1124"/>
      <c r="G399" s="1124"/>
      <c r="H399" s="83"/>
      <c r="I399" s="102"/>
      <c r="J399" s="1307"/>
      <c r="K399" s="102"/>
      <c r="L399" s="1124"/>
      <c r="M399" s="102"/>
      <c r="N399" s="83"/>
      <c r="O399" s="102"/>
      <c r="P399" s="102"/>
      <c r="Q399" s="102"/>
      <c r="R399" s="1124"/>
    </row>
    <row r="400" spans="2:18" ht="15.95" customHeight="1">
      <c r="B400" s="1124"/>
      <c r="C400" s="1124"/>
      <c r="D400" s="84"/>
      <c r="E400" s="1124"/>
      <c r="F400" s="1124"/>
      <c r="G400" s="1124"/>
      <c r="H400" s="83"/>
      <c r="I400" s="102"/>
      <c r="J400" s="1307"/>
      <c r="K400" s="102"/>
      <c r="L400" s="1124"/>
      <c r="M400" s="102"/>
      <c r="N400" s="83"/>
      <c r="O400" s="102"/>
      <c r="P400" s="102"/>
      <c r="Q400" s="102"/>
      <c r="R400" s="1124"/>
    </row>
    <row r="401" spans="2:18" ht="15.95" customHeight="1">
      <c r="B401" s="1124"/>
      <c r="C401" s="1124"/>
      <c r="D401" s="84"/>
      <c r="E401" s="1124"/>
      <c r="F401" s="1124"/>
      <c r="G401" s="1124"/>
      <c r="H401" s="83"/>
      <c r="I401" s="102"/>
      <c r="J401" s="1307"/>
      <c r="K401" s="102"/>
      <c r="L401" s="1124"/>
      <c r="M401" s="102"/>
      <c r="N401" s="83"/>
      <c r="O401" s="102"/>
      <c r="P401" s="102"/>
      <c r="Q401" s="102"/>
      <c r="R401" s="1124"/>
    </row>
    <row r="402" spans="2:18" ht="15.95" customHeight="1">
      <c r="B402" s="1124"/>
      <c r="C402" s="1124"/>
      <c r="D402" s="84"/>
      <c r="E402" s="1124"/>
      <c r="F402" s="1124"/>
      <c r="G402" s="1124"/>
      <c r="H402" s="83"/>
      <c r="I402" s="102"/>
      <c r="J402" s="1307"/>
      <c r="K402" s="102"/>
      <c r="L402" s="1124"/>
      <c r="M402" s="102"/>
      <c r="N402" s="83"/>
      <c r="O402" s="102"/>
      <c r="P402" s="102"/>
      <c r="Q402" s="102"/>
      <c r="R402" s="1124"/>
    </row>
    <row r="403" spans="2:18" ht="15.95" customHeight="1">
      <c r="B403" s="1124"/>
      <c r="C403" s="1124"/>
      <c r="D403" s="84"/>
      <c r="E403" s="1124"/>
      <c r="F403" s="1124"/>
      <c r="G403" s="1124"/>
      <c r="H403" s="83"/>
      <c r="I403" s="102"/>
      <c r="J403" s="1307"/>
      <c r="K403" s="102"/>
      <c r="L403" s="1124"/>
      <c r="M403" s="102"/>
      <c r="N403" s="83"/>
      <c r="O403" s="102"/>
      <c r="P403" s="102"/>
      <c r="Q403" s="102"/>
      <c r="R403" s="1124"/>
    </row>
    <row r="404" spans="2:18" ht="15.95" customHeight="1">
      <c r="B404" s="1124"/>
      <c r="C404" s="1124"/>
      <c r="D404" s="84"/>
      <c r="E404" s="1124"/>
      <c r="F404" s="1124"/>
      <c r="G404" s="1124"/>
      <c r="H404" s="83"/>
      <c r="I404" s="102"/>
      <c r="J404" s="1307"/>
      <c r="K404" s="102"/>
      <c r="L404" s="1124"/>
      <c r="M404" s="102"/>
      <c r="N404" s="83"/>
      <c r="O404" s="102"/>
      <c r="P404" s="102"/>
      <c r="Q404" s="102"/>
      <c r="R404" s="1124"/>
    </row>
    <row r="405" spans="2:18" ht="15.95" customHeight="1">
      <c r="B405" s="1124"/>
      <c r="C405" s="1124"/>
      <c r="D405" s="84"/>
      <c r="E405" s="1124"/>
      <c r="F405" s="1124"/>
      <c r="G405" s="1124"/>
      <c r="H405" s="83"/>
      <c r="I405" s="102"/>
      <c r="J405" s="1307"/>
      <c r="K405" s="102"/>
      <c r="L405" s="1124"/>
      <c r="M405" s="102"/>
      <c r="N405" s="83"/>
      <c r="O405" s="102"/>
      <c r="P405" s="102"/>
      <c r="Q405" s="102"/>
      <c r="R405" s="1124"/>
    </row>
    <row r="406" spans="2:18" ht="15.95" customHeight="1">
      <c r="B406" s="1124"/>
      <c r="C406" s="1124"/>
      <c r="D406" s="84"/>
      <c r="E406" s="1124"/>
      <c r="F406" s="1124"/>
      <c r="G406" s="1124"/>
      <c r="H406" s="83"/>
      <c r="I406" s="102"/>
      <c r="J406" s="1307"/>
      <c r="K406" s="102"/>
      <c r="L406" s="1124"/>
      <c r="M406" s="102"/>
      <c r="N406" s="83"/>
      <c r="O406" s="102"/>
      <c r="P406" s="102"/>
      <c r="Q406" s="102"/>
      <c r="R406" s="1124"/>
    </row>
    <row r="407" spans="2:18" ht="15.95" customHeight="1">
      <c r="B407" s="1124"/>
      <c r="C407" s="1124"/>
      <c r="D407" s="84"/>
      <c r="E407" s="1124"/>
      <c r="F407" s="1124"/>
      <c r="G407" s="1124"/>
      <c r="H407" s="83"/>
      <c r="I407" s="102"/>
      <c r="J407" s="1307"/>
      <c r="K407" s="102"/>
      <c r="L407" s="1124"/>
      <c r="M407" s="102"/>
      <c r="N407" s="83"/>
      <c r="O407" s="102"/>
      <c r="P407" s="102"/>
      <c r="Q407" s="102"/>
      <c r="R407" s="1124"/>
    </row>
    <row r="408" spans="2:18" ht="15.95" customHeight="1">
      <c r="B408" s="1124"/>
      <c r="C408" s="1124"/>
      <c r="D408" s="84"/>
      <c r="E408" s="1124"/>
      <c r="F408" s="1124"/>
      <c r="G408" s="1124"/>
      <c r="H408" s="83"/>
      <c r="I408" s="102"/>
      <c r="J408" s="1307"/>
      <c r="K408" s="102"/>
      <c r="L408" s="1124"/>
      <c r="M408" s="102"/>
      <c r="N408" s="83"/>
      <c r="O408" s="102"/>
      <c r="P408" s="102"/>
      <c r="Q408" s="102"/>
      <c r="R408" s="1124"/>
    </row>
    <row r="409" spans="2:18" ht="15.95" customHeight="1">
      <c r="B409" s="1124"/>
      <c r="C409" s="1124"/>
      <c r="D409" s="84"/>
      <c r="E409" s="1124"/>
      <c r="F409" s="1124"/>
      <c r="G409" s="1124"/>
      <c r="H409" s="83"/>
      <c r="I409" s="102"/>
      <c r="J409" s="1307"/>
      <c r="K409" s="102"/>
      <c r="L409" s="1124"/>
      <c r="M409" s="102"/>
      <c r="N409" s="83"/>
      <c r="O409" s="102"/>
      <c r="P409" s="102"/>
      <c r="Q409" s="102"/>
      <c r="R409" s="1124"/>
    </row>
    <row r="410" spans="2:18" ht="15.95" customHeight="1">
      <c r="B410" s="1124"/>
      <c r="C410" s="1124"/>
      <c r="D410" s="84"/>
      <c r="E410" s="1124"/>
      <c r="F410" s="1124"/>
      <c r="G410" s="1124"/>
      <c r="H410" s="83"/>
      <c r="I410" s="102"/>
      <c r="J410" s="1307"/>
      <c r="K410" s="102"/>
      <c r="L410" s="1124"/>
      <c r="M410" s="102"/>
      <c r="N410" s="83"/>
      <c r="O410" s="102"/>
      <c r="P410" s="102"/>
      <c r="Q410" s="102"/>
      <c r="R410" s="1124"/>
    </row>
    <row r="411" spans="2:18" ht="15.95" customHeight="1">
      <c r="B411" s="1124"/>
      <c r="C411" s="1124"/>
      <c r="D411" s="84"/>
      <c r="E411" s="1124"/>
      <c r="F411" s="1124"/>
      <c r="G411" s="1124"/>
      <c r="H411" s="83"/>
      <c r="I411" s="102"/>
      <c r="J411" s="1307"/>
      <c r="K411" s="102"/>
      <c r="L411" s="1124"/>
      <c r="M411" s="102"/>
      <c r="N411" s="83"/>
      <c r="O411" s="102"/>
      <c r="P411" s="102"/>
      <c r="Q411" s="102"/>
      <c r="R411" s="1124"/>
    </row>
    <row r="412" spans="2:18" ht="15.95" customHeight="1">
      <c r="B412" s="1124"/>
      <c r="C412" s="1124"/>
      <c r="D412" s="84"/>
      <c r="E412" s="1124"/>
      <c r="F412" s="1124"/>
      <c r="G412" s="1124"/>
      <c r="H412" s="83"/>
      <c r="I412" s="102"/>
      <c r="J412" s="1307"/>
      <c r="K412" s="102"/>
      <c r="L412" s="1124"/>
      <c r="M412" s="102"/>
      <c r="N412" s="83"/>
      <c r="O412" s="102"/>
      <c r="P412" s="102"/>
      <c r="Q412" s="102"/>
      <c r="R412" s="1124"/>
    </row>
    <row r="413" spans="2:18" ht="15.95" customHeight="1">
      <c r="B413" s="1124"/>
      <c r="C413" s="1124"/>
      <c r="D413" s="84"/>
      <c r="E413" s="1124"/>
      <c r="F413" s="1124"/>
      <c r="G413" s="1124"/>
      <c r="H413" s="83"/>
      <c r="I413" s="102"/>
      <c r="J413" s="1307"/>
      <c r="K413" s="102"/>
      <c r="L413" s="1124"/>
      <c r="M413" s="102"/>
      <c r="N413" s="83"/>
      <c r="O413" s="102"/>
      <c r="P413" s="102"/>
      <c r="Q413" s="102"/>
      <c r="R413" s="1124"/>
    </row>
    <row r="414" spans="2:18" ht="15.95" customHeight="1">
      <c r="B414" s="1124"/>
      <c r="C414" s="1124"/>
      <c r="D414" s="84"/>
      <c r="E414" s="1124"/>
      <c r="F414" s="1124"/>
      <c r="G414" s="1124"/>
      <c r="H414" s="83"/>
      <c r="I414" s="102"/>
      <c r="J414" s="1307"/>
      <c r="K414" s="102"/>
      <c r="L414" s="1124"/>
      <c r="M414" s="102"/>
      <c r="N414" s="83"/>
      <c r="O414" s="102"/>
      <c r="P414" s="102"/>
      <c r="Q414" s="102"/>
      <c r="R414" s="1124"/>
    </row>
    <row r="415" spans="2:18" ht="15.95" customHeight="1">
      <c r="B415" s="1124"/>
      <c r="C415" s="1124"/>
      <c r="D415" s="84"/>
      <c r="E415" s="1124"/>
      <c r="F415" s="1124"/>
      <c r="G415" s="1124"/>
      <c r="H415" s="83"/>
      <c r="I415" s="102"/>
      <c r="J415" s="1307"/>
      <c r="K415" s="102"/>
      <c r="L415" s="1124"/>
      <c r="M415" s="102"/>
      <c r="N415" s="83"/>
      <c r="O415" s="102"/>
      <c r="P415" s="102"/>
      <c r="Q415" s="102"/>
      <c r="R415" s="1124"/>
    </row>
    <row r="416" spans="2:18" ht="15.95" customHeight="1">
      <c r="B416" s="1124"/>
      <c r="C416" s="1124"/>
      <c r="D416" s="84"/>
      <c r="E416" s="1124"/>
      <c r="F416" s="1124"/>
      <c r="G416" s="1124"/>
      <c r="H416" s="83"/>
      <c r="I416" s="102"/>
      <c r="J416" s="1307"/>
      <c r="K416" s="102"/>
      <c r="L416" s="1124"/>
      <c r="M416" s="102"/>
      <c r="N416" s="83"/>
      <c r="O416" s="102"/>
      <c r="P416" s="102"/>
      <c r="Q416" s="102"/>
      <c r="R416" s="1124"/>
    </row>
    <row r="417" spans="2:18" ht="15.95" customHeight="1">
      <c r="B417" s="1124"/>
      <c r="C417" s="1124"/>
      <c r="D417" s="84"/>
      <c r="E417" s="1124"/>
      <c r="F417" s="1124"/>
      <c r="G417" s="1124"/>
      <c r="H417" s="83"/>
      <c r="I417" s="102"/>
      <c r="J417" s="1307"/>
      <c r="K417" s="102"/>
      <c r="L417" s="1124"/>
      <c r="M417" s="102"/>
      <c r="N417" s="83"/>
      <c r="O417" s="102"/>
      <c r="P417" s="102"/>
      <c r="Q417" s="102"/>
      <c r="R417" s="1124"/>
    </row>
    <row r="418" spans="2:18" ht="15.95" customHeight="1">
      <c r="B418" s="1124"/>
      <c r="C418" s="1124"/>
      <c r="D418" s="84"/>
      <c r="E418" s="1124"/>
      <c r="F418" s="1124"/>
      <c r="G418" s="1124"/>
      <c r="H418" s="83"/>
      <c r="I418" s="102"/>
      <c r="J418" s="1307"/>
      <c r="K418" s="102"/>
      <c r="L418" s="1124"/>
      <c r="M418" s="102"/>
      <c r="N418" s="83"/>
      <c r="O418" s="102"/>
      <c r="P418" s="102"/>
      <c r="Q418" s="102"/>
      <c r="R418" s="1124"/>
    </row>
    <row r="419" spans="2:18" ht="15.95" customHeight="1">
      <c r="B419" s="1124"/>
      <c r="C419" s="1124"/>
      <c r="D419" s="84"/>
      <c r="E419" s="1124"/>
      <c r="F419" s="1124"/>
      <c r="G419" s="1124"/>
      <c r="H419" s="83"/>
      <c r="I419" s="102"/>
      <c r="J419" s="1307"/>
      <c r="K419" s="102"/>
      <c r="L419" s="1124"/>
      <c r="M419" s="102"/>
      <c r="N419" s="83"/>
      <c r="O419" s="102"/>
      <c r="P419" s="102"/>
      <c r="Q419" s="102"/>
      <c r="R419" s="1124"/>
    </row>
    <row r="420" spans="2:18" ht="15.95" customHeight="1">
      <c r="B420" s="1124"/>
      <c r="C420" s="1124"/>
      <c r="D420" s="84"/>
      <c r="E420" s="1124"/>
      <c r="F420" s="1124"/>
      <c r="G420" s="1124"/>
      <c r="H420" s="83"/>
      <c r="I420" s="102"/>
      <c r="J420" s="1307"/>
      <c r="K420" s="102"/>
      <c r="L420" s="1124"/>
      <c r="M420" s="102"/>
      <c r="N420" s="83"/>
      <c r="O420" s="102"/>
      <c r="P420" s="102"/>
      <c r="Q420" s="102"/>
      <c r="R420" s="1124"/>
    </row>
    <row r="421" spans="2:18" ht="15.95" customHeight="1">
      <c r="B421" s="1124"/>
      <c r="C421" s="1124"/>
      <c r="D421" s="84"/>
      <c r="E421" s="1124"/>
      <c r="F421" s="1124"/>
      <c r="G421" s="1124"/>
      <c r="H421" s="83"/>
      <c r="I421" s="102"/>
      <c r="J421" s="1307"/>
      <c r="K421" s="102"/>
      <c r="L421" s="1124"/>
      <c r="M421" s="102"/>
      <c r="N421" s="83"/>
      <c r="O421" s="102"/>
      <c r="P421" s="102"/>
      <c r="Q421" s="102"/>
      <c r="R421" s="1124"/>
    </row>
    <row r="422" spans="2:18" ht="15.95" customHeight="1">
      <c r="B422" s="1124"/>
      <c r="C422" s="1124"/>
      <c r="D422" s="84"/>
      <c r="E422" s="1124"/>
      <c r="F422" s="1124"/>
      <c r="G422" s="1124"/>
      <c r="H422" s="83"/>
      <c r="I422" s="102"/>
      <c r="J422" s="1307"/>
      <c r="K422" s="102"/>
      <c r="L422" s="1124"/>
      <c r="M422" s="102"/>
      <c r="N422" s="83"/>
      <c r="O422" s="102"/>
      <c r="P422" s="102"/>
      <c r="Q422" s="102"/>
      <c r="R422" s="1124"/>
    </row>
    <row r="423" spans="2:18" ht="15.95" customHeight="1">
      <c r="B423" s="1124"/>
      <c r="C423" s="1124"/>
      <c r="D423" s="84"/>
      <c r="E423" s="1124"/>
      <c r="F423" s="1124"/>
      <c r="G423" s="1124"/>
      <c r="H423" s="83"/>
      <c r="I423" s="102"/>
      <c r="J423" s="1307"/>
      <c r="K423" s="102"/>
      <c r="L423" s="1124"/>
      <c r="M423" s="102"/>
      <c r="N423" s="83"/>
      <c r="O423" s="102"/>
      <c r="P423" s="102"/>
      <c r="Q423" s="102"/>
      <c r="R423" s="1124"/>
    </row>
    <row r="424" spans="2:18" ht="15.95" customHeight="1">
      <c r="B424" s="1124"/>
      <c r="C424" s="1124"/>
      <c r="D424" s="84"/>
      <c r="E424" s="1124"/>
      <c r="F424" s="1124"/>
      <c r="G424" s="1124"/>
      <c r="H424" s="83"/>
      <c r="I424" s="102"/>
      <c r="J424" s="1307"/>
      <c r="K424" s="102"/>
      <c r="L424" s="1124"/>
      <c r="M424" s="102"/>
      <c r="N424" s="83"/>
      <c r="O424" s="102"/>
      <c r="P424" s="102"/>
      <c r="Q424" s="102"/>
      <c r="R424" s="1124"/>
    </row>
    <row r="425" spans="2:18" ht="15.95" customHeight="1">
      <c r="B425" s="1124"/>
      <c r="C425" s="1124"/>
      <c r="D425" s="84"/>
      <c r="E425" s="1124"/>
      <c r="F425" s="1124"/>
      <c r="G425" s="1124"/>
      <c r="H425" s="83"/>
      <c r="I425" s="102"/>
      <c r="J425" s="1307"/>
      <c r="K425" s="102"/>
      <c r="L425" s="1124"/>
      <c r="M425" s="102"/>
      <c r="N425" s="83"/>
      <c r="O425" s="102"/>
      <c r="P425" s="102"/>
      <c r="Q425" s="102"/>
      <c r="R425" s="1124"/>
    </row>
    <row r="426" spans="2:18" ht="15.95" customHeight="1">
      <c r="B426" s="1124"/>
      <c r="C426" s="1124"/>
      <c r="D426" s="84"/>
      <c r="E426" s="1124"/>
      <c r="F426" s="1124"/>
      <c r="G426" s="1124"/>
      <c r="H426" s="83"/>
      <c r="I426" s="102"/>
      <c r="J426" s="1307"/>
      <c r="K426" s="102"/>
      <c r="L426" s="1124"/>
      <c r="M426" s="102"/>
      <c r="N426" s="83"/>
      <c r="O426" s="102"/>
      <c r="P426" s="102"/>
      <c r="Q426" s="102"/>
      <c r="R426" s="1124"/>
    </row>
    <row r="427" spans="2:18" ht="15.95" customHeight="1">
      <c r="B427" s="1124"/>
      <c r="C427" s="1124"/>
      <c r="D427" s="84"/>
      <c r="E427" s="1124"/>
      <c r="F427" s="1124"/>
      <c r="G427" s="1124"/>
      <c r="H427" s="83"/>
      <c r="I427" s="102"/>
      <c r="J427" s="1307"/>
      <c r="K427" s="102"/>
      <c r="L427" s="1124"/>
      <c r="M427" s="102"/>
      <c r="N427" s="83"/>
      <c r="O427" s="102"/>
      <c r="P427" s="102"/>
      <c r="Q427" s="102"/>
      <c r="R427" s="1124"/>
    </row>
    <row r="428" spans="2:18" ht="15.95" customHeight="1">
      <c r="B428" s="1124"/>
      <c r="C428" s="1124"/>
      <c r="D428" s="84"/>
      <c r="E428" s="1124"/>
      <c r="F428" s="1124"/>
      <c r="G428" s="1124"/>
      <c r="H428" s="83"/>
      <c r="I428" s="102"/>
      <c r="J428" s="1307"/>
      <c r="K428" s="102"/>
      <c r="L428" s="1124"/>
      <c r="M428" s="102"/>
      <c r="N428" s="83"/>
      <c r="O428" s="102"/>
      <c r="P428" s="102"/>
      <c r="Q428" s="102"/>
      <c r="R428" s="1124"/>
    </row>
    <row r="429" spans="2:18" ht="15.95" customHeight="1">
      <c r="B429" s="1124"/>
      <c r="C429" s="1124"/>
      <c r="D429" s="84"/>
      <c r="E429" s="1124"/>
      <c r="F429" s="1124"/>
      <c r="G429" s="1124"/>
      <c r="H429" s="83"/>
      <c r="I429" s="102"/>
      <c r="J429" s="1307"/>
      <c r="K429" s="102"/>
      <c r="L429" s="1124"/>
      <c r="M429" s="102"/>
      <c r="N429" s="83"/>
      <c r="O429" s="102"/>
      <c r="P429" s="102"/>
      <c r="Q429" s="102"/>
      <c r="R429" s="1124"/>
    </row>
    <row r="430" spans="2:18" ht="15.95" customHeight="1">
      <c r="B430" s="1124"/>
      <c r="C430" s="1124"/>
      <c r="D430" s="84"/>
      <c r="E430" s="1124"/>
      <c r="F430" s="1124"/>
      <c r="G430" s="1124"/>
      <c r="H430" s="83"/>
      <c r="I430" s="102"/>
      <c r="J430" s="1307"/>
      <c r="K430" s="102"/>
      <c r="L430" s="1124"/>
      <c r="M430" s="102"/>
      <c r="N430" s="83"/>
      <c r="O430" s="102"/>
      <c r="P430" s="102"/>
      <c r="Q430" s="102"/>
      <c r="R430" s="1124"/>
    </row>
    <row r="431" spans="2:18" ht="15.95" customHeight="1">
      <c r="B431" s="1124"/>
      <c r="C431" s="1124"/>
      <c r="D431" s="84"/>
      <c r="E431" s="1124"/>
      <c r="F431" s="1124"/>
      <c r="G431" s="1124"/>
      <c r="H431" s="83"/>
      <c r="I431" s="102"/>
      <c r="J431" s="1307"/>
      <c r="K431" s="102"/>
      <c r="L431" s="1124"/>
      <c r="M431" s="102"/>
      <c r="N431" s="83"/>
      <c r="O431" s="102"/>
      <c r="P431" s="102"/>
      <c r="Q431" s="102"/>
      <c r="R431" s="1124"/>
    </row>
    <row r="432" spans="2:18" ht="15.95" customHeight="1">
      <c r="B432" s="1124"/>
      <c r="C432" s="1124"/>
      <c r="D432" s="84"/>
      <c r="E432" s="1124"/>
      <c r="F432" s="1124"/>
      <c r="G432" s="1124"/>
      <c r="H432" s="83"/>
      <c r="I432" s="102"/>
      <c r="J432" s="1307"/>
      <c r="K432" s="102"/>
      <c r="L432" s="1124"/>
      <c r="M432" s="102"/>
      <c r="N432" s="83"/>
      <c r="O432" s="102"/>
      <c r="P432" s="102"/>
      <c r="Q432" s="102"/>
      <c r="R432" s="1124"/>
    </row>
    <row r="433" spans="2:18" ht="15.95" customHeight="1">
      <c r="B433" s="1124"/>
      <c r="C433" s="1124"/>
      <c r="D433" s="84"/>
      <c r="E433" s="1124"/>
      <c r="F433" s="1124"/>
      <c r="G433" s="1124"/>
      <c r="H433" s="83"/>
      <c r="I433" s="102"/>
      <c r="J433" s="1307"/>
      <c r="K433" s="102"/>
      <c r="L433" s="1124"/>
      <c r="M433" s="102"/>
      <c r="N433" s="83"/>
      <c r="O433" s="102"/>
      <c r="P433" s="102"/>
      <c r="Q433" s="102"/>
      <c r="R433" s="1124"/>
    </row>
    <row r="434" spans="2:18" ht="15.95" customHeight="1">
      <c r="B434" s="1124"/>
      <c r="C434" s="1124"/>
      <c r="D434" s="84"/>
      <c r="E434" s="1124"/>
      <c r="F434" s="1124"/>
      <c r="G434" s="1124"/>
      <c r="H434" s="83"/>
      <c r="I434" s="102"/>
      <c r="J434" s="1307"/>
      <c r="K434" s="102"/>
      <c r="L434" s="1124"/>
      <c r="M434" s="102"/>
      <c r="N434" s="83"/>
      <c r="O434" s="102"/>
      <c r="P434" s="102"/>
      <c r="Q434" s="102"/>
      <c r="R434" s="1124"/>
    </row>
    <row r="435" spans="2:18" ht="15.95" customHeight="1">
      <c r="B435" s="1124"/>
      <c r="C435" s="1124"/>
      <c r="D435" s="84"/>
      <c r="E435" s="1124"/>
      <c r="F435" s="1124"/>
      <c r="G435" s="1124"/>
      <c r="H435" s="83"/>
      <c r="I435" s="102"/>
      <c r="J435" s="1307"/>
      <c r="K435" s="102"/>
      <c r="L435" s="1124"/>
      <c r="M435" s="102"/>
      <c r="N435" s="83"/>
      <c r="O435" s="102"/>
      <c r="P435" s="102"/>
      <c r="Q435" s="102"/>
      <c r="R435" s="1124"/>
    </row>
    <row r="436" spans="2:18" ht="15.95" customHeight="1">
      <c r="B436" s="1124"/>
      <c r="C436" s="1124"/>
      <c r="D436" s="84"/>
      <c r="E436" s="1124"/>
      <c r="F436" s="1124"/>
      <c r="G436" s="1124"/>
      <c r="H436" s="83"/>
      <c r="I436" s="102"/>
      <c r="J436" s="1307"/>
      <c r="K436" s="102"/>
      <c r="L436" s="1124"/>
      <c r="M436" s="102"/>
      <c r="N436" s="83"/>
      <c r="O436" s="102"/>
      <c r="P436" s="102"/>
      <c r="Q436" s="102"/>
      <c r="R436" s="1124"/>
    </row>
    <row r="437" spans="2:18" ht="15.95" customHeight="1">
      <c r="B437" s="1124"/>
      <c r="C437" s="1124"/>
      <c r="D437" s="84"/>
      <c r="E437" s="1124"/>
      <c r="F437" s="1124"/>
      <c r="G437" s="1124"/>
      <c r="H437" s="83"/>
      <c r="I437" s="102"/>
      <c r="J437" s="1307"/>
      <c r="K437" s="102"/>
      <c r="L437" s="1124"/>
      <c r="M437" s="102"/>
      <c r="N437" s="83"/>
      <c r="O437" s="102"/>
      <c r="P437" s="102"/>
      <c r="Q437" s="102"/>
      <c r="R437" s="1124"/>
    </row>
    <row r="438" spans="2:18" ht="15.95" customHeight="1">
      <c r="B438" s="1124"/>
      <c r="C438" s="1124"/>
      <c r="D438" s="84"/>
      <c r="E438" s="1124"/>
      <c r="F438" s="1124"/>
      <c r="G438" s="1124"/>
      <c r="H438" s="83"/>
      <c r="I438" s="102"/>
      <c r="J438" s="1307"/>
      <c r="K438" s="102"/>
      <c r="L438" s="1124"/>
      <c r="M438" s="102"/>
      <c r="N438" s="83"/>
      <c r="O438" s="102"/>
      <c r="P438" s="102"/>
      <c r="Q438" s="102"/>
      <c r="R438" s="1124"/>
    </row>
    <row r="439" spans="2:18" ht="15.95" customHeight="1">
      <c r="B439" s="1124"/>
      <c r="C439" s="1124"/>
      <c r="D439" s="84"/>
      <c r="E439" s="1124"/>
      <c r="F439" s="1124"/>
      <c r="G439" s="1124"/>
      <c r="H439" s="83"/>
      <c r="I439" s="102"/>
      <c r="J439" s="1307"/>
      <c r="K439" s="102"/>
      <c r="L439" s="1124"/>
      <c r="M439" s="102"/>
      <c r="N439" s="83"/>
      <c r="O439" s="102"/>
      <c r="P439" s="102"/>
      <c r="Q439" s="102"/>
      <c r="R439" s="1124"/>
    </row>
    <row r="440" spans="2:18" ht="15.95" customHeight="1">
      <c r="B440" s="1124"/>
      <c r="C440" s="1124"/>
      <c r="D440" s="84"/>
      <c r="E440" s="1124"/>
      <c r="F440" s="1124"/>
      <c r="G440" s="1124"/>
      <c r="H440" s="83"/>
      <c r="I440" s="102"/>
      <c r="J440" s="1307"/>
      <c r="K440" s="102"/>
      <c r="L440" s="1124"/>
      <c r="M440" s="102"/>
      <c r="N440" s="83"/>
      <c r="O440" s="102"/>
      <c r="P440" s="102"/>
      <c r="Q440" s="102"/>
      <c r="R440" s="1124"/>
    </row>
    <row r="441" spans="2:18" ht="15.95" customHeight="1">
      <c r="B441" s="1124"/>
      <c r="C441" s="1124"/>
      <c r="D441" s="84"/>
      <c r="E441" s="1124"/>
      <c r="F441" s="1124"/>
      <c r="G441" s="1124"/>
      <c r="H441" s="83"/>
      <c r="I441" s="102"/>
      <c r="J441" s="1307"/>
      <c r="K441" s="102"/>
      <c r="L441" s="1124"/>
      <c r="M441" s="102"/>
      <c r="N441" s="83"/>
      <c r="O441" s="102"/>
      <c r="P441" s="102"/>
      <c r="Q441" s="102"/>
      <c r="R441" s="1124"/>
    </row>
    <row r="442" spans="2:18" ht="15.95" customHeight="1">
      <c r="B442" s="1124"/>
      <c r="C442" s="1124"/>
      <c r="D442" s="84"/>
      <c r="E442" s="1124"/>
      <c r="F442" s="1124"/>
      <c r="G442" s="1124"/>
      <c r="H442" s="83"/>
      <c r="I442" s="102"/>
      <c r="J442" s="1307"/>
      <c r="K442" s="102"/>
      <c r="L442" s="1124"/>
      <c r="M442" s="102"/>
      <c r="N442" s="83"/>
      <c r="O442" s="102"/>
      <c r="P442" s="102"/>
      <c r="Q442" s="102"/>
      <c r="R442" s="1124"/>
    </row>
    <row r="443" spans="2:18" ht="15.95" customHeight="1">
      <c r="B443" s="1124"/>
      <c r="C443" s="1124"/>
      <c r="D443" s="84"/>
      <c r="E443" s="1124"/>
      <c r="F443" s="1124"/>
      <c r="G443" s="1124"/>
      <c r="H443" s="83"/>
      <c r="I443" s="102"/>
      <c r="J443" s="1307"/>
      <c r="K443" s="102"/>
      <c r="L443" s="1124"/>
      <c r="M443" s="102"/>
      <c r="N443" s="83"/>
      <c r="O443" s="102"/>
      <c r="P443" s="102"/>
      <c r="Q443" s="102"/>
      <c r="R443" s="1124"/>
    </row>
    <row r="444" spans="2:18" ht="15.95" customHeight="1">
      <c r="B444" s="1124"/>
      <c r="C444" s="1124"/>
      <c r="D444" s="84"/>
      <c r="E444" s="1124"/>
      <c r="F444" s="1124"/>
      <c r="G444" s="1124"/>
      <c r="H444" s="83"/>
      <c r="I444" s="102"/>
      <c r="J444" s="1307"/>
      <c r="K444" s="102"/>
      <c r="L444" s="1124"/>
      <c r="M444" s="102"/>
      <c r="N444" s="83"/>
      <c r="O444" s="102"/>
      <c r="P444" s="102"/>
      <c r="Q444" s="102"/>
      <c r="R444" s="1124"/>
    </row>
    <row r="445" spans="2:18" ht="15.95" customHeight="1">
      <c r="B445" s="1124"/>
      <c r="C445" s="1124"/>
      <c r="D445" s="84"/>
      <c r="E445" s="1124"/>
      <c r="F445" s="1124"/>
      <c r="G445" s="1124"/>
      <c r="H445" s="83"/>
      <c r="I445" s="102"/>
      <c r="J445" s="1307"/>
      <c r="K445" s="102"/>
      <c r="L445" s="1124"/>
      <c r="M445" s="102"/>
      <c r="N445" s="83"/>
      <c r="O445" s="102"/>
      <c r="P445" s="102"/>
      <c r="Q445" s="102"/>
      <c r="R445" s="1124"/>
    </row>
    <row r="446" spans="2:18" ht="15.95" customHeight="1">
      <c r="B446" s="1124"/>
      <c r="C446" s="1124"/>
      <c r="D446" s="84"/>
      <c r="E446" s="1124"/>
      <c r="F446" s="1124"/>
      <c r="G446" s="1124"/>
      <c r="H446" s="83"/>
      <c r="I446" s="102"/>
      <c r="J446" s="1307"/>
      <c r="K446" s="102"/>
      <c r="L446" s="1124"/>
      <c r="M446" s="102"/>
      <c r="N446" s="83"/>
      <c r="O446" s="102"/>
      <c r="P446" s="102"/>
      <c r="Q446" s="102"/>
      <c r="R446" s="1124"/>
    </row>
    <row r="447" spans="2:18" ht="15.95" customHeight="1">
      <c r="B447" s="1124"/>
      <c r="C447" s="1124"/>
      <c r="D447" s="84"/>
      <c r="E447" s="1124"/>
      <c r="F447" s="1124"/>
      <c r="G447" s="1124"/>
      <c r="H447" s="83"/>
      <c r="I447" s="102"/>
      <c r="J447" s="1307"/>
      <c r="K447" s="102"/>
      <c r="L447" s="1124"/>
      <c r="M447" s="102"/>
      <c r="N447" s="83"/>
      <c r="O447" s="102"/>
      <c r="P447" s="102"/>
      <c r="Q447" s="102"/>
      <c r="R447" s="1124"/>
    </row>
    <row r="448" spans="2:18" ht="15.95" customHeight="1">
      <c r="B448" s="1124"/>
      <c r="C448" s="1124"/>
      <c r="D448" s="84"/>
      <c r="E448" s="1124"/>
      <c r="F448" s="1124"/>
      <c r="G448" s="1124"/>
      <c r="H448" s="83"/>
      <c r="I448" s="102"/>
      <c r="J448" s="1307"/>
      <c r="K448" s="102"/>
      <c r="L448" s="1124"/>
      <c r="M448" s="102"/>
      <c r="N448" s="83"/>
      <c r="O448" s="102"/>
      <c r="P448" s="102"/>
      <c r="Q448" s="102"/>
      <c r="R448" s="1124"/>
    </row>
    <row r="449" spans="2:18" ht="15.95" customHeight="1">
      <c r="B449" s="1124"/>
      <c r="C449" s="1124"/>
      <c r="D449" s="84"/>
      <c r="E449" s="1124"/>
      <c r="F449" s="1124"/>
      <c r="G449" s="1124"/>
      <c r="H449" s="83"/>
      <c r="I449" s="102"/>
      <c r="J449" s="1307"/>
      <c r="K449" s="102"/>
      <c r="L449" s="1124"/>
      <c r="M449" s="102"/>
      <c r="N449" s="83"/>
      <c r="O449" s="102"/>
      <c r="P449" s="102"/>
      <c r="Q449" s="102"/>
      <c r="R449" s="1124"/>
    </row>
    <row r="450" spans="2:18" ht="15.95" customHeight="1">
      <c r="B450" s="1124"/>
      <c r="C450" s="1124"/>
      <c r="D450" s="84"/>
      <c r="E450" s="1124"/>
      <c r="F450" s="1124"/>
      <c r="G450" s="1124"/>
      <c r="H450" s="83"/>
      <c r="I450" s="102"/>
      <c r="J450" s="1307"/>
      <c r="K450" s="102"/>
      <c r="L450" s="1124"/>
      <c r="M450" s="102"/>
      <c r="N450" s="83"/>
      <c r="O450" s="102"/>
      <c r="P450" s="102"/>
      <c r="Q450" s="102"/>
      <c r="R450" s="1124"/>
    </row>
    <row r="451" spans="2:18" ht="15.95" customHeight="1">
      <c r="B451" s="1124"/>
      <c r="C451" s="1124"/>
      <c r="D451" s="84"/>
      <c r="E451" s="1124"/>
      <c r="F451" s="1124"/>
      <c r="G451" s="1124"/>
      <c r="H451" s="83"/>
      <c r="I451" s="102"/>
      <c r="J451" s="1307"/>
      <c r="K451" s="102"/>
      <c r="L451" s="1124"/>
      <c r="M451" s="102"/>
      <c r="N451" s="83"/>
      <c r="O451" s="102"/>
      <c r="P451" s="102"/>
      <c r="Q451" s="102"/>
      <c r="R451" s="1124"/>
    </row>
    <row r="452" spans="2:18" ht="15.95" customHeight="1">
      <c r="B452" s="1124"/>
      <c r="C452" s="1124"/>
      <c r="D452" s="84"/>
      <c r="E452" s="1124"/>
      <c r="F452" s="1124"/>
      <c r="G452" s="1124"/>
      <c r="H452" s="83"/>
      <c r="I452" s="102"/>
      <c r="J452" s="1307"/>
      <c r="K452" s="102"/>
      <c r="L452" s="1124"/>
      <c r="M452" s="102"/>
      <c r="N452" s="83"/>
      <c r="O452" s="102"/>
      <c r="P452" s="102"/>
      <c r="Q452" s="102"/>
      <c r="R452" s="1124"/>
    </row>
    <row r="453" spans="2:18" ht="15.95" customHeight="1">
      <c r="B453" s="1124"/>
      <c r="C453" s="1124"/>
      <c r="D453" s="84"/>
      <c r="E453" s="1124"/>
      <c r="F453" s="1124"/>
      <c r="G453" s="1124"/>
      <c r="H453" s="83"/>
      <c r="I453" s="102"/>
      <c r="J453" s="1307"/>
      <c r="K453" s="102"/>
      <c r="L453" s="1124"/>
      <c r="M453" s="102"/>
      <c r="N453" s="83"/>
      <c r="O453" s="102"/>
      <c r="P453" s="102"/>
      <c r="Q453" s="102"/>
      <c r="R453" s="1124"/>
    </row>
    <row r="454" spans="2:18" ht="15.95" customHeight="1">
      <c r="B454" s="1124"/>
      <c r="C454" s="1124"/>
      <c r="D454" s="84"/>
      <c r="E454" s="1124"/>
      <c r="F454" s="1124"/>
      <c r="G454" s="1124"/>
      <c r="H454" s="83"/>
      <c r="I454" s="102"/>
      <c r="J454" s="1307"/>
      <c r="K454" s="102"/>
      <c r="L454" s="1124"/>
      <c r="M454" s="102"/>
      <c r="N454" s="83"/>
      <c r="O454" s="102"/>
      <c r="P454" s="102"/>
      <c r="Q454" s="102"/>
      <c r="R454" s="1124"/>
    </row>
    <row r="455" spans="2:18" ht="15.95" customHeight="1">
      <c r="B455" s="1124"/>
      <c r="C455" s="1124"/>
      <c r="D455" s="84"/>
      <c r="E455" s="1124"/>
      <c r="F455" s="1124"/>
      <c r="G455" s="1124"/>
      <c r="H455" s="83"/>
      <c r="I455" s="102"/>
      <c r="J455" s="1307"/>
      <c r="K455" s="102"/>
      <c r="L455" s="1124"/>
      <c r="M455" s="102"/>
      <c r="N455" s="83"/>
      <c r="O455" s="102"/>
      <c r="P455" s="102"/>
      <c r="Q455" s="102"/>
      <c r="R455" s="1124"/>
    </row>
    <row r="456" spans="2:18" ht="15.95" customHeight="1">
      <c r="B456" s="1124"/>
      <c r="C456" s="1124"/>
      <c r="D456" s="84"/>
      <c r="E456" s="1124"/>
      <c r="F456" s="1124"/>
      <c r="G456" s="1124"/>
      <c r="H456" s="83"/>
      <c r="I456" s="102"/>
      <c r="J456" s="1307"/>
      <c r="K456" s="102"/>
      <c r="L456" s="1124"/>
      <c r="M456" s="102"/>
      <c r="N456" s="83"/>
      <c r="O456" s="102"/>
      <c r="P456" s="102"/>
      <c r="Q456" s="102"/>
      <c r="R456" s="1124"/>
    </row>
    <row r="457" spans="2:18" ht="15.95" customHeight="1">
      <c r="B457" s="1124"/>
      <c r="C457" s="1124"/>
      <c r="D457" s="84"/>
      <c r="E457" s="1124"/>
      <c r="F457" s="1124"/>
      <c r="G457" s="1124"/>
      <c r="H457" s="83"/>
      <c r="I457" s="102"/>
      <c r="J457" s="1307"/>
      <c r="K457" s="102"/>
      <c r="L457" s="1124"/>
      <c r="M457" s="102"/>
      <c r="N457" s="83"/>
      <c r="O457" s="102"/>
      <c r="P457" s="102"/>
      <c r="Q457" s="102"/>
      <c r="R457" s="1124"/>
    </row>
    <row r="458" spans="2:18" ht="15.95" customHeight="1">
      <c r="B458" s="1124"/>
      <c r="C458" s="1124"/>
      <c r="D458" s="84"/>
      <c r="E458" s="1124"/>
      <c r="F458" s="1124"/>
      <c r="G458" s="1124"/>
      <c r="H458" s="83"/>
      <c r="I458" s="102"/>
      <c r="J458" s="1307"/>
      <c r="K458" s="102"/>
      <c r="L458" s="1124"/>
      <c r="M458" s="102"/>
      <c r="N458" s="83"/>
      <c r="O458" s="102"/>
      <c r="P458" s="102"/>
      <c r="Q458" s="102"/>
      <c r="R458" s="1124"/>
    </row>
    <row r="459" spans="2:18" ht="15.95" customHeight="1">
      <c r="B459" s="1124"/>
      <c r="C459" s="1124"/>
      <c r="D459" s="84"/>
      <c r="E459" s="1124"/>
      <c r="F459" s="1124"/>
      <c r="G459" s="1124"/>
      <c r="H459" s="83"/>
      <c r="I459" s="102"/>
      <c r="J459" s="1307"/>
      <c r="K459" s="102"/>
      <c r="L459" s="1124"/>
      <c r="M459" s="102"/>
      <c r="N459" s="83"/>
      <c r="O459" s="102"/>
      <c r="P459" s="102"/>
      <c r="Q459" s="102"/>
      <c r="R459" s="1124"/>
    </row>
    <row r="460" spans="2:18" ht="15.95" customHeight="1">
      <c r="B460" s="1124"/>
      <c r="C460" s="1124"/>
      <c r="D460" s="84"/>
      <c r="E460" s="1124"/>
      <c r="F460" s="1124"/>
      <c r="G460" s="1124"/>
      <c r="H460" s="83"/>
      <c r="I460" s="102"/>
      <c r="J460" s="1307"/>
      <c r="K460" s="102"/>
      <c r="L460" s="1124"/>
      <c r="M460" s="102"/>
      <c r="N460" s="83"/>
      <c r="O460" s="102"/>
      <c r="P460" s="102"/>
      <c r="Q460" s="102"/>
      <c r="R460" s="1124"/>
    </row>
    <row r="461" spans="2:18" ht="15.95" customHeight="1">
      <c r="B461" s="1124"/>
      <c r="C461" s="1124"/>
      <c r="D461" s="84"/>
      <c r="E461" s="1124"/>
      <c r="F461" s="1124"/>
      <c r="G461" s="1124"/>
      <c r="H461" s="83"/>
      <c r="I461" s="102"/>
      <c r="J461" s="1307"/>
      <c r="K461" s="102"/>
      <c r="L461" s="1124"/>
      <c r="M461" s="102"/>
      <c r="N461" s="83"/>
      <c r="O461" s="102"/>
      <c r="P461" s="102"/>
      <c r="Q461" s="102"/>
      <c r="R461" s="1124"/>
    </row>
    <row r="462" spans="2:18" ht="15.95" customHeight="1">
      <c r="B462" s="1124"/>
      <c r="C462" s="1124"/>
      <c r="D462" s="84"/>
      <c r="E462" s="1124"/>
      <c r="F462" s="1124"/>
      <c r="G462" s="1124"/>
      <c r="H462" s="83"/>
      <c r="I462" s="102"/>
      <c r="J462" s="1307"/>
      <c r="K462" s="102"/>
      <c r="L462" s="1124"/>
      <c r="M462" s="102"/>
      <c r="N462" s="83"/>
      <c r="O462" s="102"/>
      <c r="P462" s="102"/>
      <c r="Q462" s="102"/>
      <c r="R462" s="1124"/>
    </row>
    <row r="463" spans="2:18" ht="15.95" customHeight="1">
      <c r="B463" s="1124"/>
      <c r="C463" s="1124"/>
      <c r="D463" s="84"/>
      <c r="E463" s="1124"/>
      <c r="F463" s="1124"/>
      <c r="G463" s="1124"/>
      <c r="H463" s="83"/>
      <c r="I463" s="102"/>
      <c r="J463" s="1307"/>
      <c r="K463" s="102"/>
      <c r="L463" s="1124"/>
      <c r="M463" s="102"/>
      <c r="N463" s="83"/>
      <c r="O463" s="102"/>
      <c r="P463" s="102"/>
      <c r="Q463" s="102"/>
      <c r="R463" s="1124"/>
    </row>
    <row r="464" spans="2:18" ht="15.95" customHeight="1">
      <c r="B464" s="1124"/>
      <c r="C464" s="1124"/>
      <c r="D464" s="84"/>
      <c r="E464" s="1124"/>
      <c r="F464" s="1124"/>
      <c r="G464" s="1124"/>
      <c r="H464" s="83"/>
      <c r="I464" s="102"/>
      <c r="J464" s="1307"/>
      <c r="K464" s="102"/>
      <c r="L464" s="1124"/>
      <c r="M464" s="102"/>
      <c r="N464" s="83"/>
      <c r="O464" s="102"/>
      <c r="P464" s="102"/>
      <c r="Q464" s="102"/>
      <c r="R464" s="1124"/>
    </row>
    <row r="465" spans="2:18" ht="15.95" customHeight="1">
      <c r="B465" s="1124"/>
      <c r="C465" s="1124"/>
      <c r="D465" s="84"/>
      <c r="E465" s="1124"/>
      <c r="F465" s="1124"/>
      <c r="G465" s="1124"/>
      <c r="H465" s="83"/>
      <c r="I465" s="102"/>
      <c r="J465" s="1307"/>
      <c r="K465" s="102"/>
      <c r="L465" s="1124"/>
      <c r="M465" s="102"/>
      <c r="N465" s="83"/>
      <c r="O465" s="102"/>
      <c r="P465" s="102"/>
      <c r="Q465" s="102"/>
      <c r="R465" s="1124"/>
    </row>
    <row r="466" spans="2:18" ht="15.95" customHeight="1">
      <c r="B466" s="1124"/>
      <c r="C466" s="1124"/>
      <c r="D466" s="84"/>
      <c r="E466" s="1124"/>
      <c r="F466" s="1124"/>
      <c r="G466" s="1124"/>
      <c r="H466" s="83"/>
      <c r="I466" s="102"/>
      <c r="J466" s="1307"/>
      <c r="K466" s="102"/>
      <c r="L466" s="1124"/>
      <c r="M466" s="102"/>
      <c r="N466" s="83"/>
      <c r="O466" s="102"/>
      <c r="P466" s="102"/>
      <c r="Q466" s="102"/>
      <c r="R466" s="1124"/>
    </row>
    <row r="467" spans="2:18" ht="15.95" customHeight="1">
      <c r="B467" s="1124"/>
      <c r="C467" s="1124"/>
      <c r="D467" s="84"/>
      <c r="E467" s="1124"/>
      <c r="F467" s="1124"/>
      <c r="G467" s="1124"/>
      <c r="H467" s="83"/>
      <c r="I467" s="102"/>
      <c r="J467" s="1307"/>
      <c r="K467" s="102"/>
      <c r="L467" s="1124"/>
      <c r="M467" s="102"/>
      <c r="N467" s="83"/>
      <c r="O467" s="102"/>
      <c r="P467" s="102"/>
      <c r="Q467" s="102"/>
      <c r="R467" s="1124"/>
    </row>
    <row r="468" spans="2:18" ht="15.95" customHeight="1">
      <c r="B468" s="1124"/>
      <c r="C468" s="1124"/>
      <c r="D468" s="84"/>
      <c r="E468" s="1124"/>
      <c r="F468" s="1124"/>
      <c r="G468" s="1124"/>
      <c r="H468" s="83"/>
      <c r="I468" s="102"/>
      <c r="J468" s="1307"/>
      <c r="K468" s="102"/>
      <c r="L468" s="1124"/>
      <c r="M468" s="102"/>
      <c r="N468" s="83"/>
      <c r="O468" s="102"/>
      <c r="P468" s="102"/>
      <c r="Q468" s="102"/>
      <c r="R468" s="1124"/>
    </row>
    <row r="469" spans="2:18" ht="15.95" customHeight="1">
      <c r="B469" s="1124"/>
      <c r="C469" s="1124"/>
      <c r="D469" s="84"/>
      <c r="E469" s="1124"/>
      <c r="F469" s="1124"/>
      <c r="G469" s="1124"/>
      <c r="H469" s="83"/>
      <c r="I469" s="102"/>
      <c r="J469" s="1307"/>
      <c r="K469" s="102"/>
      <c r="L469" s="1124"/>
      <c r="M469" s="102"/>
      <c r="N469" s="83"/>
      <c r="O469" s="102"/>
      <c r="P469" s="102"/>
      <c r="Q469" s="102"/>
      <c r="R469" s="1124"/>
    </row>
    <row r="470" spans="2:18" ht="15.95" customHeight="1">
      <c r="B470" s="1124"/>
      <c r="C470" s="1124"/>
      <c r="D470" s="84"/>
      <c r="E470" s="1124"/>
      <c r="F470" s="1124"/>
      <c r="G470" s="1124"/>
      <c r="H470" s="83"/>
      <c r="I470" s="102"/>
      <c r="J470" s="1307"/>
      <c r="K470" s="102"/>
      <c r="L470" s="1124"/>
      <c r="M470" s="102"/>
      <c r="N470" s="83"/>
      <c r="O470" s="102"/>
      <c r="P470" s="102"/>
      <c r="Q470" s="102"/>
      <c r="R470" s="1124"/>
    </row>
    <row r="471" spans="2:18" ht="15.95" customHeight="1">
      <c r="B471" s="1124"/>
      <c r="C471" s="1124"/>
      <c r="D471" s="84"/>
      <c r="E471" s="1124"/>
      <c r="F471" s="1124"/>
      <c r="G471" s="1124"/>
      <c r="H471" s="83"/>
      <c r="I471" s="102"/>
      <c r="J471" s="1307"/>
      <c r="K471" s="102"/>
      <c r="L471" s="1124"/>
      <c r="M471" s="102"/>
      <c r="N471" s="83"/>
      <c r="O471" s="102"/>
      <c r="P471" s="102"/>
      <c r="Q471" s="102"/>
      <c r="R471" s="1124"/>
    </row>
    <row r="472" spans="2:18" ht="15.95" customHeight="1">
      <c r="B472" s="1124"/>
      <c r="C472" s="1124"/>
      <c r="D472" s="84"/>
      <c r="E472" s="1124"/>
      <c r="F472" s="1124"/>
      <c r="G472" s="1124"/>
      <c r="H472" s="83"/>
      <c r="I472" s="102"/>
      <c r="J472" s="1307"/>
      <c r="K472" s="102"/>
      <c r="L472" s="1124"/>
      <c r="M472" s="102"/>
      <c r="N472" s="83"/>
      <c r="O472" s="102"/>
      <c r="P472" s="102"/>
      <c r="Q472" s="102"/>
      <c r="R472" s="1124"/>
    </row>
    <row r="473" spans="2:18" ht="15.95" customHeight="1">
      <c r="B473" s="1124"/>
      <c r="C473" s="1124"/>
      <c r="D473" s="84"/>
      <c r="E473" s="1124"/>
      <c r="F473" s="1124"/>
      <c r="G473" s="1124"/>
      <c r="H473" s="83"/>
      <c r="I473" s="102"/>
      <c r="J473" s="1307"/>
      <c r="K473" s="102"/>
      <c r="L473" s="1124"/>
      <c r="M473" s="102"/>
      <c r="N473" s="83"/>
      <c r="O473" s="102"/>
      <c r="P473" s="102"/>
      <c r="Q473" s="102"/>
      <c r="R473" s="1124"/>
    </row>
    <row r="474" spans="2:18" ht="15.95" customHeight="1">
      <c r="B474" s="1124"/>
      <c r="C474" s="1124"/>
      <c r="D474" s="84"/>
      <c r="E474" s="1124"/>
      <c r="F474" s="1124"/>
      <c r="G474" s="1124"/>
      <c r="H474" s="83"/>
      <c r="I474" s="102"/>
      <c r="J474" s="1307"/>
      <c r="K474" s="102"/>
      <c r="L474" s="1124"/>
      <c r="M474" s="102"/>
      <c r="N474" s="83"/>
      <c r="O474" s="102"/>
      <c r="P474" s="102"/>
      <c r="Q474" s="102"/>
      <c r="R474" s="1124"/>
    </row>
    <row r="475" spans="2:18" ht="15.95" customHeight="1">
      <c r="B475" s="1124"/>
      <c r="C475" s="1124"/>
      <c r="D475" s="84"/>
      <c r="E475" s="1124"/>
      <c r="F475" s="1124"/>
      <c r="G475" s="1124"/>
      <c r="H475" s="83"/>
      <c r="I475" s="102"/>
      <c r="J475" s="1307"/>
      <c r="K475" s="102"/>
      <c r="L475" s="1124"/>
      <c r="M475" s="102"/>
      <c r="N475" s="83"/>
      <c r="O475" s="102"/>
      <c r="P475" s="102"/>
      <c r="Q475" s="102"/>
      <c r="R475" s="1124"/>
    </row>
    <row r="476" spans="2:18" ht="15.95" customHeight="1">
      <c r="B476" s="1124"/>
      <c r="C476" s="1124"/>
      <c r="D476" s="84"/>
      <c r="E476" s="1124"/>
      <c r="F476" s="1124"/>
      <c r="G476" s="1124"/>
      <c r="H476" s="83"/>
      <c r="I476" s="102"/>
      <c r="J476" s="1307"/>
      <c r="K476" s="102"/>
      <c r="L476" s="1124"/>
      <c r="M476" s="102"/>
      <c r="N476" s="83"/>
      <c r="O476" s="102"/>
      <c r="P476" s="102"/>
      <c r="Q476" s="102"/>
      <c r="R476" s="1124"/>
    </row>
    <row r="477" spans="2:18" ht="15.95" customHeight="1">
      <c r="B477" s="1124"/>
      <c r="C477" s="1124"/>
      <c r="D477" s="84"/>
      <c r="E477" s="1124"/>
      <c r="F477" s="1124"/>
      <c r="G477" s="1124"/>
      <c r="H477" s="83"/>
      <c r="I477" s="102"/>
      <c r="J477" s="1307"/>
      <c r="K477" s="102"/>
      <c r="L477" s="1124"/>
      <c r="M477" s="102"/>
      <c r="N477" s="83"/>
      <c r="O477" s="102"/>
      <c r="P477" s="102"/>
      <c r="Q477" s="102"/>
      <c r="R477" s="1124"/>
    </row>
    <row r="478" spans="2:18" ht="15.95" customHeight="1">
      <c r="B478" s="1124"/>
      <c r="C478" s="1124"/>
      <c r="D478" s="84"/>
      <c r="E478" s="1124"/>
      <c r="F478" s="1124"/>
      <c r="G478" s="1124"/>
      <c r="H478" s="83"/>
      <c r="I478" s="102"/>
      <c r="J478" s="1307"/>
      <c r="K478" s="102"/>
      <c r="L478" s="1124"/>
      <c r="M478" s="102"/>
      <c r="N478" s="83"/>
      <c r="O478" s="102"/>
      <c r="P478" s="102"/>
      <c r="Q478" s="102"/>
      <c r="R478" s="1124"/>
    </row>
    <row r="479" spans="2:18" ht="15.95" customHeight="1">
      <c r="B479" s="1124"/>
      <c r="C479" s="1124"/>
      <c r="D479" s="84"/>
      <c r="E479" s="1124"/>
      <c r="F479" s="1124"/>
      <c r="G479" s="1124"/>
      <c r="H479" s="83"/>
      <c r="I479" s="102"/>
      <c r="J479" s="1307"/>
      <c r="K479" s="102"/>
      <c r="L479" s="1124"/>
      <c r="M479" s="102"/>
      <c r="N479" s="83"/>
      <c r="O479" s="102"/>
      <c r="P479" s="102"/>
      <c r="Q479" s="102"/>
      <c r="R479" s="1124"/>
    </row>
    <row r="480" spans="2:18" ht="15.95" customHeight="1">
      <c r="B480" s="1124"/>
      <c r="C480" s="1124"/>
      <c r="D480" s="84"/>
      <c r="E480" s="1124"/>
      <c r="F480" s="1124"/>
      <c r="G480" s="1124"/>
      <c r="H480" s="83"/>
      <c r="I480" s="102"/>
      <c r="J480" s="1307"/>
      <c r="K480" s="102"/>
      <c r="L480" s="1124"/>
      <c r="M480" s="102"/>
      <c r="N480" s="83"/>
      <c r="O480" s="102"/>
      <c r="P480" s="102"/>
      <c r="Q480" s="102"/>
      <c r="R480" s="1124"/>
    </row>
    <row r="481" spans="2:18" ht="15.95" customHeight="1">
      <c r="B481" s="1124"/>
      <c r="C481" s="1124"/>
      <c r="D481" s="84"/>
      <c r="E481" s="1124"/>
      <c r="F481" s="1124"/>
      <c r="G481" s="1124"/>
      <c r="H481" s="83"/>
      <c r="I481" s="102"/>
      <c r="J481" s="1307"/>
      <c r="K481" s="102"/>
      <c r="L481" s="1124"/>
      <c r="M481" s="102"/>
      <c r="N481" s="83"/>
      <c r="O481" s="102"/>
      <c r="P481" s="102"/>
      <c r="Q481" s="102"/>
      <c r="R481" s="1124"/>
    </row>
    <row r="482" spans="2:18" ht="15.95" customHeight="1">
      <c r="B482" s="1124"/>
      <c r="C482" s="1124"/>
      <c r="D482" s="84"/>
      <c r="E482" s="1124"/>
      <c r="F482" s="1124"/>
      <c r="G482" s="1124"/>
      <c r="H482" s="83"/>
      <c r="I482" s="102"/>
      <c r="J482" s="1307"/>
      <c r="K482" s="102"/>
      <c r="L482" s="1124"/>
      <c r="M482" s="102"/>
      <c r="N482" s="83"/>
      <c r="O482" s="102"/>
      <c r="P482" s="102"/>
      <c r="Q482" s="102"/>
      <c r="R482" s="1124"/>
    </row>
    <row r="483" spans="2:18" ht="15.95" customHeight="1">
      <c r="B483" s="1124"/>
      <c r="C483" s="1124"/>
      <c r="D483" s="84"/>
      <c r="E483" s="1124"/>
      <c r="F483" s="1124"/>
      <c r="G483" s="1124"/>
      <c r="H483" s="83"/>
      <c r="I483" s="102"/>
      <c r="J483" s="1307"/>
      <c r="K483" s="102"/>
      <c r="L483" s="1124"/>
      <c r="M483" s="102"/>
      <c r="N483" s="83"/>
      <c r="O483" s="102"/>
      <c r="P483" s="102"/>
      <c r="Q483" s="102"/>
      <c r="R483" s="1124"/>
    </row>
    <row r="484" spans="2:18" ht="15.95" customHeight="1">
      <c r="B484" s="1124"/>
      <c r="C484" s="1124"/>
      <c r="D484" s="84"/>
      <c r="E484" s="1124"/>
      <c r="F484" s="1124"/>
      <c r="G484" s="1124"/>
      <c r="H484" s="83"/>
      <c r="I484" s="102"/>
      <c r="J484" s="1307"/>
      <c r="K484" s="102"/>
      <c r="L484" s="1124"/>
      <c r="M484" s="102"/>
      <c r="N484" s="83"/>
      <c r="O484" s="102"/>
      <c r="P484" s="102"/>
      <c r="Q484" s="102"/>
      <c r="R484" s="1124"/>
    </row>
    <row r="485" spans="2:18" ht="15.95" customHeight="1">
      <c r="B485" s="1124"/>
      <c r="C485" s="1124"/>
      <c r="D485" s="84"/>
      <c r="E485" s="1124"/>
      <c r="F485" s="1124"/>
      <c r="G485" s="1124"/>
      <c r="H485" s="83"/>
      <c r="I485" s="102"/>
      <c r="J485" s="1307"/>
      <c r="K485" s="102"/>
      <c r="L485" s="1124"/>
      <c r="M485" s="102"/>
      <c r="N485" s="83"/>
      <c r="O485" s="102"/>
      <c r="P485" s="102"/>
      <c r="Q485" s="102"/>
      <c r="R485" s="1124"/>
    </row>
    <row r="486" spans="2:18" ht="15.95" customHeight="1">
      <c r="B486" s="1124"/>
      <c r="C486" s="1124"/>
      <c r="D486" s="84"/>
      <c r="E486" s="1124"/>
      <c r="F486" s="1124"/>
      <c r="G486" s="1124"/>
      <c r="H486" s="83"/>
      <c r="I486" s="102"/>
      <c r="J486" s="1307"/>
      <c r="K486" s="102"/>
      <c r="L486" s="1124"/>
      <c r="M486" s="102"/>
      <c r="N486" s="83"/>
      <c r="O486" s="102"/>
      <c r="P486" s="102"/>
      <c r="Q486" s="102"/>
      <c r="R486" s="1124"/>
    </row>
    <row r="487" spans="2:18" ht="15.95" customHeight="1">
      <c r="B487" s="1124"/>
      <c r="C487" s="1124"/>
      <c r="D487" s="84"/>
      <c r="E487" s="1124"/>
      <c r="F487" s="1124"/>
      <c r="G487" s="1124"/>
      <c r="H487" s="83"/>
      <c r="I487" s="102"/>
      <c r="J487" s="1307"/>
      <c r="K487" s="102"/>
      <c r="L487" s="1124"/>
      <c r="M487" s="102"/>
      <c r="N487" s="83"/>
      <c r="O487" s="102"/>
      <c r="P487" s="102"/>
      <c r="Q487" s="102"/>
      <c r="R487" s="1124"/>
    </row>
    <row r="488" spans="2:18" ht="15.95" customHeight="1">
      <c r="B488" s="1124"/>
      <c r="C488" s="1124"/>
      <c r="D488" s="84"/>
      <c r="E488" s="1124"/>
      <c r="F488" s="1124"/>
      <c r="G488" s="1124"/>
      <c r="H488" s="83"/>
      <c r="I488" s="102"/>
      <c r="J488" s="1307"/>
      <c r="K488" s="102"/>
      <c r="L488" s="1124"/>
      <c r="M488" s="102"/>
      <c r="N488" s="83"/>
      <c r="O488" s="102"/>
      <c r="P488" s="102"/>
      <c r="Q488" s="102"/>
      <c r="R488" s="1124"/>
    </row>
    <row r="489" spans="2:18" ht="15.95" customHeight="1">
      <c r="B489" s="1124"/>
      <c r="C489" s="1124"/>
      <c r="D489" s="84"/>
      <c r="E489" s="1124"/>
      <c r="F489" s="1124"/>
      <c r="G489" s="1124"/>
      <c r="H489" s="83"/>
      <c r="I489" s="102"/>
      <c r="J489" s="1307"/>
      <c r="K489" s="102"/>
      <c r="L489" s="1124"/>
      <c r="M489" s="102"/>
      <c r="N489" s="83"/>
      <c r="O489" s="102"/>
      <c r="P489" s="102"/>
      <c r="Q489" s="102"/>
      <c r="R489" s="1124"/>
    </row>
    <row r="490" spans="2:18" ht="15.95" customHeight="1">
      <c r="B490" s="1124"/>
      <c r="C490" s="1124"/>
      <c r="D490" s="84"/>
      <c r="E490" s="1124"/>
      <c r="F490" s="1124"/>
      <c r="G490" s="1124"/>
      <c r="H490" s="83"/>
      <c r="I490" s="102"/>
      <c r="J490" s="1307"/>
      <c r="K490" s="102"/>
      <c r="L490" s="1124"/>
      <c r="M490" s="102"/>
      <c r="N490" s="83"/>
      <c r="O490" s="102"/>
      <c r="P490" s="102"/>
      <c r="Q490" s="102"/>
      <c r="R490" s="1124"/>
    </row>
    <row r="491" spans="2:18" ht="15.95" customHeight="1">
      <c r="B491" s="1124"/>
      <c r="C491" s="1124"/>
      <c r="D491" s="84"/>
      <c r="E491" s="1124"/>
      <c r="F491" s="1124"/>
      <c r="G491" s="1124"/>
      <c r="H491" s="83"/>
      <c r="I491" s="102"/>
      <c r="J491" s="1307"/>
      <c r="K491" s="102"/>
      <c r="L491" s="1124"/>
      <c r="M491" s="102"/>
      <c r="N491" s="83"/>
      <c r="O491" s="102"/>
      <c r="P491" s="102"/>
      <c r="Q491" s="102"/>
      <c r="R491" s="1124"/>
    </row>
    <row r="492" spans="2:18" ht="15.95" customHeight="1">
      <c r="B492" s="1124"/>
      <c r="C492" s="1124"/>
      <c r="D492" s="84"/>
      <c r="E492" s="1124"/>
      <c r="F492" s="1124"/>
      <c r="G492" s="1124"/>
      <c r="H492" s="83"/>
      <c r="I492" s="102"/>
      <c r="J492" s="1307"/>
      <c r="K492" s="102"/>
      <c r="L492" s="1124"/>
      <c r="M492" s="102"/>
      <c r="N492" s="83"/>
      <c r="O492" s="102"/>
      <c r="P492" s="102"/>
      <c r="Q492" s="102"/>
      <c r="R492" s="1124"/>
    </row>
    <row r="493" spans="2:18" ht="15.95" customHeight="1">
      <c r="B493" s="1124"/>
      <c r="C493" s="1124"/>
      <c r="D493" s="84"/>
      <c r="E493" s="1124"/>
      <c r="F493" s="1124"/>
      <c r="G493" s="1124"/>
      <c r="H493" s="83"/>
      <c r="I493" s="102"/>
      <c r="J493" s="1307"/>
      <c r="K493" s="102"/>
      <c r="L493" s="1124"/>
      <c r="M493" s="102"/>
      <c r="N493" s="83"/>
      <c r="O493" s="102"/>
      <c r="P493" s="102"/>
      <c r="Q493" s="102"/>
      <c r="R493" s="1124"/>
    </row>
    <row r="494" spans="2:18" ht="15.95" customHeight="1">
      <c r="B494" s="1124"/>
      <c r="C494" s="1124"/>
      <c r="D494" s="84"/>
      <c r="E494" s="1124"/>
      <c r="F494" s="1124"/>
      <c r="G494" s="1124"/>
      <c r="H494" s="83"/>
      <c r="I494" s="102"/>
      <c r="J494" s="1307"/>
      <c r="K494" s="102"/>
      <c r="L494" s="1124"/>
      <c r="M494" s="102"/>
      <c r="N494" s="83"/>
      <c r="O494" s="102"/>
      <c r="P494" s="102"/>
      <c r="Q494" s="102"/>
      <c r="R494" s="1124"/>
    </row>
    <row r="495" spans="2:18" ht="15.95" customHeight="1">
      <c r="B495" s="1124"/>
      <c r="C495" s="1124"/>
      <c r="D495" s="84"/>
      <c r="E495" s="1124"/>
      <c r="F495" s="1124"/>
      <c r="G495" s="1124"/>
      <c r="H495" s="83"/>
      <c r="I495" s="102"/>
      <c r="J495" s="1307"/>
      <c r="K495" s="102"/>
      <c r="L495" s="1124"/>
      <c r="M495" s="102"/>
      <c r="N495" s="83"/>
      <c r="O495" s="102"/>
      <c r="P495" s="102"/>
      <c r="Q495" s="102"/>
      <c r="R495" s="1124"/>
    </row>
    <row r="496" spans="2:18" ht="15.95" customHeight="1">
      <c r="B496" s="1124"/>
      <c r="C496" s="1124"/>
      <c r="D496" s="84"/>
      <c r="E496" s="1124"/>
      <c r="F496" s="1124"/>
      <c r="G496" s="1124"/>
      <c r="H496" s="83"/>
      <c r="I496" s="102"/>
      <c r="J496" s="1307"/>
      <c r="K496" s="102"/>
      <c r="L496" s="1124"/>
      <c r="M496" s="102"/>
      <c r="N496" s="83"/>
      <c r="O496" s="102"/>
      <c r="P496" s="102"/>
      <c r="Q496" s="102"/>
      <c r="R496" s="1124"/>
    </row>
    <row r="497" spans="2:18" ht="15.95" customHeight="1">
      <c r="B497" s="1124"/>
      <c r="C497" s="1124"/>
      <c r="D497" s="84"/>
      <c r="E497" s="1124"/>
      <c r="F497" s="1124"/>
      <c r="G497" s="1124"/>
      <c r="H497" s="83"/>
      <c r="I497" s="102"/>
      <c r="J497" s="1307"/>
      <c r="K497" s="102"/>
      <c r="L497" s="1124"/>
      <c r="M497" s="102"/>
      <c r="N497" s="83"/>
      <c r="O497" s="102"/>
      <c r="P497" s="102"/>
      <c r="Q497" s="102"/>
      <c r="R497" s="1124"/>
    </row>
    <row r="498" spans="2:18" ht="15.95" customHeight="1">
      <c r="B498" s="1124"/>
      <c r="C498" s="1124"/>
      <c r="D498" s="84"/>
      <c r="E498" s="1124"/>
      <c r="F498" s="1124"/>
      <c r="G498" s="1124"/>
      <c r="H498" s="83"/>
      <c r="I498" s="102"/>
      <c r="J498" s="1307"/>
      <c r="K498" s="102"/>
      <c r="L498" s="1124"/>
      <c r="M498" s="102"/>
      <c r="N498" s="83"/>
      <c r="O498" s="102"/>
      <c r="P498" s="102"/>
      <c r="Q498" s="102"/>
      <c r="R498" s="1124"/>
    </row>
    <row r="499" spans="2:18" ht="15.95" customHeight="1">
      <c r="B499" s="1124"/>
      <c r="C499" s="1124"/>
      <c r="D499" s="84"/>
      <c r="E499" s="1124"/>
      <c r="F499" s="1124"/>
      <c r="G499" s="1124"/>
      <c r="H499" s="83"/>
      <c r="I499" s="102"/>
      <c r="J499" s="1307"/>
      <c r="K499" s="102"/>
      <c r="L499" s="1124"/>
      <c r="M499" s="102"/>
      <c r="N499" s="83"/>
      <c r="O499" s="102"/>
      <c r="P499" s="102"/>
      <c r="Q499" s="102"/>
      <c r="R499" s="1124"/>
    </row>
    <row r="500" spans="2:18" ht="15.95" customHeight="1">
      <c r="B500" s="1124"/>
      <c r="C500" s="1124"/>
      <c r="D500" s="84"/>
      <c r="E500" s="1124"/>
      <c r="F500" s="1124"/>
      <c r="G500" s="1124"/>
      <c r="H500" s="83"/>
      <c r="I500" s="102"/>
      <c r="J500" s="1307"/>
      <c r="K500" s="102"/>
      <c r="L500" s="1124"/>
      <c r="M500" s="102"/>
      <c r="N500" s="83"/>
      <c r="O500" s="102"/>
      <c r="P500" s="102"/>
      <c r="Q500" s="102"/>
      <c r="R500" s="1124"/>
    </row>
    <row r="501" spans="2:18" ht="15.95" customHeight="1">
      <c r="B501" s="1124"/>
      <c r="C501" s="1124"/>
      <c r="D501" s="84"/>
      <c r="E501" s="1124"/>
      <c r="F501" s="1124"/>
      <c r="G501" s="1124"/>
      <c r="H501" s="83"/>
      <c r="I501" s="102"/>
      <c r="J501" s="1307"/>
      <c r="K501" s="102"/>
      <c r="L501" s="1124"/>
      <c r="M501" s="102"/>
      <c r="N501" s="83"/>
      <c r="O501" s="102"/>
      <c r="P501" s="102"/>
      <c r="Q501" s="102"/>
      <c r="R501" s="1124"/>
    </row>
    <row r="502" spans="2:18" ht="15.95" customHeight="1">
      <c r="B502" s="1124"/>
      <c r="C502" s="1124"/>
      <c r="D502" s="84"/>
      <c r="E502" s="1124"/>
      <c r="F502" s="1124"/>
      <c r="G502" s="1124"/>
      <c r="H502" s="83"/>
      <c r="I502" s="102"/>
      <c r="J502" s="1307"/>
      <c r="K502" s="102"/>
      <c r="L502" s="1124"/>
      <c r="M502" s="102"/>
      <c r="N502" s="83"/>
      <c r="O502" s="102"/>
      <c r="P502" s="102"/>
      <c r="Q502" s="102"/>
      <c r="R502" s="1124"/>
    </row>
    <row r="503" spans="2:18" ht="15.95" customHeight="1">
      <c r="B503" s="1124"/>
      <c r="C503" s="1124"/>
      <c r="D503" s="84"/>
      <c r="E503" s="1124"/>
      <c r="F503" s="1124"/>
      <c r="G503" s="1124"/>
      <c r="H503" s="83"/>
      <c r="I503" s="102"/>
      <c r="J503" s="1307"/>
      <c r="K503" s="102"/>
      <c r="L503" s="1124"/>
      <c r="M503" s="102"/>
      <c r="N503" s="83"/>
      <c r="O503" s="102"/>
      <c r="P503" s="102"/>
      <c r="Q503" s="102"/>
      <c r="R503" s="1124"/>
    </row>
    <row r="504" spans="2:18" ht="15.95" customHeight="1">
      <c r="B504" s="1124"/>
      <c r="C504" s="1124"/>
      <c r="D504" s="84"/>
      <c r="E504" s="1124"/>
      <c r="F504" s="1124"/>
      <c r="G504" s="1124"/>
      <c r="H504" s="83"/>
      <c r="I504" s="102"/>
      <c r="J504" s="1307"/>
      <c r="K504" s="102"/>
      <c r="L504" s="1124"/>
      <c r="M504" s="102"/>
      <c r="N504" s="83"/>
      <c r="O504" s="102"/>
      <c r="P504" s="102"/>
      <c r="Q504" s="102"/>
      <c r="R504" s="1124"/>
    </row>
    <row r="505" spans="2:18" ht="15.95" customHeight="1">
      <c r="B505" s="1124"/>
      <c r="C505" s="1124"/>
      <c r="D505" s="84"/>
      <c r="E505" s="1124"/>
      <c r="F505" s="1124"/>
      <c r="G505" s="1124"/>
      <c r="H505" s="83"/>
      <c r="I505" s="102"/>
      <c r="J505" s="1307"/>
      <c r="K505" s="102"/>
      <c r="L505" s="1124"/>
      <c r="M505" s="102"/>
      <c r="N505" s="83"/>
      <c r="O505" s="102"/>
      <c r="P505" s="102"/>
      <c r="Q505" s="102"/>
      <c r="R505" s="1124"/>
    </row>
    <row r="506" spans="2:18" ht="15.95" customHeight="1">
      <c r="B506" s="1124"/>
      <c r="C506" s="1124"/>
      <c r="D506" s="84"/>
      <c r="E506" s="1124"/>
      <c r="F506" s="1124"/>
      <c r="G506" s="1124"/>
      <c r="H506" s="83"/>
      <c r="I506" s="102"/>
      <c r="J506" s="1307"/>
      <c r="K506" s="102"/>
      <c r="L506" s="1124"/>
      <c r="M506" s="102"/>
      <c r="N506" s="83"/>
      <c r="O506" s="102"/>
      <c r="P506" s="102"/>
      <c r="Q506" s="102"/>
      <c r="R506" s="1124"/>
    </row>
    <row r="507" spans="2:18" ht="15.95" customHeight="1">
      <c r="B507" s="1124"/>
      <c r="C507" s="1124"/>
      <c r="D507" s="84"/>
      <c r="E507" s="1124"/>
      <c r="F507" s="1124"/>
      <c r="G507" s="1124"/>
      <c r="H507" s="83"/>
      <c r="I507" s="102"/>
      <c r="J507" s="1307"/>
      <c r="K507" s="102"/>
      <c r="L507" s="1124"/>
      <c r="M507" s="102"/>
      <c r="N507" s="83"/>
      <c r="O507" s="102"/>
      <c r="P507" s="102"/>
      <c r="Q507" s="102"/>
      <c r="R507" s="1124"/>
    </row>
    <row r="508" spans="2:18" ht="15.95" customHeight="1">
      <c r="B508" s="1124"/>
      <c r="C508" s="1124"/>
      <c r="D508" s="84"/>
      <c r="E508" s="1124"/>
      <c r="F508" s="1124"/>
      <c r="G508" s="1124"/>
      <c r="H508" s="83"/>
      <c r="I508" s="102"/>
      <c r="J508" s="1307"/>
      <c r="K508" s="102"/>
      <c r="L508" s="1124"/>
      <c r="M508" s="102"/>
      <c r="N508" s="83"/>
      <c r="O508" s="102"/>
      <c r="P508" s="102"/>
      <c r="Q508" s="102"/>
      <c r="R508" s="1124"/>
    </row>
    <row r="509" spans="2:18" ht="15.95" customHeight="1">
      <c r="B509" s="1124"/>
      <c r="C509" s="1124"/>
      <c r="D509" s="84"/>
      <c r="E509" s="1124"/>
      <c r="F509" s="1124"/>
      <c r="G509" s="1124"/>
      <c r="H509" s="83"/>
      <c r="I509" s="102"/>
      <c r="J509" s="1307"/>
      <c r="K509" s="102"/>
      <c r="L509" s="1124"/>
      <c r="M509" s="102"/>
      <c r="N509" s="83"/>
      <c r="O509" s="102"/>
      <c r="P509" s="102"/>
      <c r="Q509" s="102"/>
      <c r="R509" s="1124"/>
    </row>
    <row r="510" spans="2:18" ht="15.95" customHeight="1">
      <c r="B510" s="1124"/>
      <c r="C510" s="1124"/>
      <c r="D510" s="84"/>
      <c r="E510" s="1124"/>
      <c r="F510" s="1124"/>
      <c r="G510" s="1124"/>
      <c r="H510" s="83"/>
      <c r="I510" s="102"/>
      <c r="J510" s="1307"/>
      <c r="K510" s="102"/>
      <c r="L510" s="1124"/>
      <c r="M510" s="102"/>
      <c r="N510" s="83"/>
      <c r="O510" s="102"/>
      <c r="P510" s="102"/>
      <c r="Q510" s="102"/>
      <c r="R510" s="1124"/>
    </row>
    <row r="511" spans="2:18" ht="15.95" customHeight="1">
      <c r="B511" s="1124"/>
      <c r="C511" s="1124"/>
      <c r="D511" s="84"/>
      <c r="E511" s="1124"/>
      <c r="F511" s="1124"/>
      <c r="G511" s="1124"/>
      <c r="H511" s="83"/>
      <c r="I511" s="102"/>
      <c r="J511" s="1307"/>
      <c r="K511" s="102"/>
      <c r="L511" s="1124"/>
      <c r="M511" s="102"/>
      <c r="N511" s="83"/>
      <c r="O511" s="102"/>
      <c r="P511" s="102"/>
      <c r="Q511" s="102"/>
      <c r="R511" s="1124"/>
    </row>
    <row r="512" spans="2:18" ht="15.95" customHeight="1">
      <c r="B512" s="1124"/>
      <c r="C512" s="1124"/>
      <c r="D512" s="84"/>
      <c r="E512" s="1124"/>
      <c r="F512" s="1124"/>
      <c r="G512" s="1124"/>
      <c r="H512" s="83"/>
      <c r="I512" s="102"/>
      <c r="J512" s="1307"/>
      <c r="K512" s="102"/>
      <c r="L512" s="1124"/>
      <c r="M512" s="102"/>
      <c r="N512" s="83"/>
      <c r="O512" s="102"/>
      <c r="P512" s="102"/>
      <c r="Q512" s="102"/>
      <c r="R512" s="1124"/>
    </row>
    <row r="513" spans="2:18" ht="15.95" customHeight="1">
      <c r="B513" s="1124"/>
      <c r="C513" s="1124"/>
      <c r="D513" s="84"/>
      <c r="E513" s="1124"/>
      <c r="F513" s="1124"/>
      <c r="G513" s="1124"/>
      <c r="H513" s="83"/>
      <c r="I513" s="102"/>
      <c r="J513" s="1307"/>
      <c r="K513" s="102"/>
      <c r="L513" s="1124"/>
      <c r="M513" s="102"/>
      <c r="N513" s="83"/>
      <c r="O513" s="102"/>
      <c r="P513" s="102"/>
      <c r="Q513" s="102"/>
      <c r="R513" s="1124"/>
    </row>
    <row r="514" spans="2:18" ht="15.95" customHeight="1">
      <c r="B514" s="1124"/>
      <c r="C514" s="1124"/>
      <c r="D514" s="84"/>
      <c r="E514" s="1124"/>
      <c r="F514" s="1124"/>
      <c r="G514" s="1124"/>
      <c r="H514" s="83"/>
      <c r="I514" s="102"/>
      <c r="J514" s="1307"/>
      <c r="K514" s="102"/>
      <c r="L514" s="1124"/>
      <c r="M514" s="102"/>
      <c r="N514" s="83"/>
      <c r="O514" s="102"/>
      <c r="P514" s="102"/>
      <c r="Q514" s="102"/>
      <c r="R514" s="1124"/>
    </row>
    <row r="515" spans="2:18" ht="15.95" customHeight="1">
      <c r="B515" s="1124"/>
      <c r="C515" s="1124"/>
      <c r="D515" s="84"/>
      <c r="E515" s="1124"/>
      <c r="F515" s="1124"/>
      <c r="G515" s="1124"/>
      <c r="H515" s="83"/>
      <c r="I515" s="102"/>
      <c r="J515" s="1307"/>
      <c r="K515" s="102"/>
      <c r="L515" s="1124"/>
      <c r="M515" s="102"/>
      <c r="N515" s="83"/>
      <c r="O515" s="102"/>
      <c r="P515" s="102"/>
      <c r="Q515" s="102"/>
      <c r="R515" s="1124"/>
    </row>
    <row r="516" spans="2:18" ht="15.95" customHeight="1">
      <c r="B516" s="1124"/>
      <c r="C516" s="1124"/>
      <c r="D516" s="84"/>
      <c r="E516" s="1124"/>
      <c r="F516" s="1124"/>
      <c r="G516" s="1124"/>
      <c r="H516" s="83"/>
      <c r="I516" s="102"/>
      <c r="J516" s="1307"/>
      <c r="K516" s="102"/>
      <c r="L516" s="1124"/>
      <c r="M516" s="102"/>
      <c r="N516" s="83"/>
      <c r="O516" s="102"/>
      <c r="P516" s="102"/>
      <c r="Q516" s="102"/>
      <c r="R516" s="1124"/>
    </row>
    <row r="517" spans="2:18" ht="15.95" customHeight="1">
      <c r="B517" s="1124"/>
      <c r="C517" s="1124"/>
      <c r="D517" s="84"/>
      <c r="E517" s="1124"/>
      <c r="F517" s="1124"/>
      <c r="G517" s="1124"/>
      <c r="H517" s="83"/>
      <c r="I517" s="102"/>
      <c r="J517" s="1307"/>
      <c r="K517" s="102"/>
      <c r="L517" s="1124"/>
      <c r="M517" s="102"/>
      <c r="N517" s="83"/>
      <c r="O517" s="102"/>
      <c r="P517" s="102"/>
      <c r="Q517" s="102"/>
      <c r="R517" s="1124"/>
    </row>
    <row r="518" spans="2:18" ht="15.95" customHeight="1">
      <c r="B518" s="1124"/>
      <c r="C518" s="1124"/>
      <c r="D518" s="84"/>
      <c r="E518" s="1124"/>
      <c r="F518" s="1124"/>
      <c r="G518" s="1124"/>
      <c r="H518" s="83"/>
      <c r="I518" s="102"/>
      <c r="J518" s="1307"/>
      <c r="K518" s="102"/>
      <c r="L518" s="1124"/>
      <c r="M518" s="102"/>
      <c r="N518" s="83"/>
      <c r="O518" s="102"/>
      <c r="P518" s="102"/>
      <c r="Q518" s="102"/>
      <c r="R518" s="1124"/>
    </row>
    <row r="519" spans="2:18" ht="15.95" customHeight="1">
      <c r="B519" s="1124"/>
      <c r="C519" s="1124"/>
      <c r="D519" s="84"/>
      <c r="E519" s="1124"/>
      <c r="F519" s="1124"/>
      <c r="G519" s="1124"/>
      <c r="H519" s="83"/>
      <c r="I519" s="102"/>
      <c r="J519" s="1307"/>
      <c r="K519" s="102"/>
      <c r="L519" s="1124"/>
      <c r="M519" s="102"/>
      <c r="N519" s="83"/>
      <c r="O519" s="102"/>
      <c r="P519" s="102"/>
      <c r="Q519" s="102"/>
      <c r="R519" s="1124"/>
    </row>
    <row r="520" spans="2:18" ht="15.95" customHeight="1">
      <c r="B520" s="1124"/>
      <c r="C520" s="1124"/>
      <c r="D520" s="84"/>
      <c r="E520" s="1124"/>
      <c r="F520" s="1124"/>
      <c r="G520" s="1124"/>
      <c r="H520" s="83"/>
      <c r="I520" s="102"/>
      <c r="J520" s="1307"/>
      <c r="K520" s="102"/>
      <c r="L520" s="1124"/>
      <c r="M520" s="102"/>
      <c r="N520" s="83"/>
      <c r="O520" s="102"/>
      <c r="P520" s="102"/>
      <c r="Q520" s="102"/>
      <c r="R520" s="1124"/>
    </row>
    <row r="521" spans="2:18" ht="15.95" customHeight="1">
      <c r="B521" s="1124"/>
      <c r="C521" s="1124"/>
      <c r="D521" s="84"/>
      <c r="E521" s="1124"/>
      <c r="F521" s="1124"/>
      <c r="G521" s="1124"/>
      <c r="H521" s="83"/>
      <c r="I521" s="102"/>
      <c r="J521" s="1307"/>
      <c r="K521" s="102"/>
      <c r="L521" s="1124"/>
      <c r="M521" s="102"/>
      <c r="N521" s="83"/>
      <c r="O521" s="102"/>
      <c r="P521" s="102"/>
      <c r="Q521" s="102"/>
      <c r="R521" s="1124"/>
    </row>
    <row r="522" spans="2:18" ht="15.95" customHeight="1">
      <c r="B522" s="1124"/>
      <c r="C522" s="1124"/>
      <c r="D522" s="84"/>
      <c r="E522" s="1124"/>
      <c r="F522" s="1124"/>
      <c r="G522" s="1124"/>
      <c r="H522" s="83"/>
      <c r="I522" s="102"/>
      <c r="J522" s="1307"/>
      <c r="K522" s="102"/>
      <c r="L522" s="1124"/>
      <c r="M522" s="102"/>
      <c r="N522" s="83"/>
      <c r="O522" s="102"/>
      <c r="P522" s="102"/>
      <c r="Q522" s="102"/>
      <c r="R522" s="1124"/>
    </row>
    <row r="523" spans="2:18" ht="15.95" customHeight="1">
      <c r="B523" s="1124"/>
      <c r="C523" s="1124"/>
      <c r="D523" s="84"/>
      <c r="E523" s="1124"/>
      <c r="F523" s="1124"/>
      <c r="G523" s="1124"/>
      <c r="H523" s="83"/>
      <c r="I523" s="102"/>
      <c r="J523" s="1307"/>
      <c r="K523" s="102"/>
      <c r="L523" s="1124"/>
      <c r="M523" s="102"/>
      <c r="N523" s="83"/>
      <c r="O523" s="102"/>
      <c r="P523" s="102"/>
      <c r="Q523" s="102"/>
      <c r="R523" s="1124"/>
    </row>
    <row r="524" spans="2:18" ht="15.95" customHeight="1">
      <c r="B524" s="1124"/>
      <c r="C524" s="1124"/>
      <c r="D524" s="84"/>
      <c r="E524" s="1124"/>
      <c r="F524" s="1124"/>
      <c r="G524" s="1124"/>
      <c r="H524" s="83"/>
      <c r="I524" s="102"/>
      <c r="J524" s="1307"/>
      <c r="K524" s="102"/>
      <c r="L524" s="1124"/>
      <c r="M524" s="102"/>
      <c r="N524" s="83"/>
      <c r="O524" s="102"/>
      <c r="P524" s="102"/>
      <c r="Q524" s="102"/>
      <c r="R524" s="1124"/>
    </row>
    <row r="525" spans="2:18" ht="15.95" customHeight="1">
      <c r="B525" s="1124"/>
      <c r="C525" s="1124"/>
      <c r="D525" s="84"/>
      <c r="E525" s="1124"/>
      <c r="F525" s="1124"/>
      <c r="G525" s="1124"/>
      <c r="H525" s="83"/>
      <c r="I525" s="102"/>
      <c r="J525" s="1307"/>
      <c r="K525" s="102"/>
      <c r="L525" s="1124"/>
      <c r="M525" s="102"/>
      <c r="N525" s="83"/>
      <c r="O525" s="102"/>
      <c r="P525" s="102"/>
      <c r="Q525" s="102"/>
      <c r="R525" s="1124"/>
    </row>
    <row r="526" spans="2:18" ht="15.95" customHeight="1">
      <c r="B526" s="1124"/>
      <c r="C526" s="1124"/>
      <c r="D526" s="84"/>
      <c r="E526" s="1124"/>
      <c r="F526" s="1124"/>
      <c r="G526" s="1124"/>
      <c r="H526" s="83"/>
      <c r="I526" s="102"/>
      <c r="J526" s="1307"/>
      <c r="K526" s="102"/>
      <c r="L526" s="1124"/>
      <c r="M526" s="102"/>
      <c r="N526" s="83"/>
      <c r="O526" s="102"/>
      <c r="P526" s="102"/>
      <c r="Q526" s="102"/>
      <c r="R526" s="1124"/>
    </row>
    <row r="527" spans="2:18" ht="15.95" customHeight="1">
      <c r="B527" s="1124"/>
      <c r="C527" s="1124"/>
      <c r="D527" s="84"/>
      <c r="E527" s="1124"/>
      <c r="F527" s="1124"/>
      <c r="G527" s="1124"/>
      <c r="H527" s="83"/>
      <c r="I527" s="102"/>
      <c r="J527" s="1307"/>
      <c r="K527" s="102"/>
      <c r="L527" s="1124"/>
      <c r="M527" s="102"/>
      <c r="N527" s="83"/>
      <c r="O527" s="102"/>
      <c r="P527" s="102"/>
      <c r="Q527" s="102"/>
      <c r="R527" s="1124"/>
    </row>
    <row r="528" spans="2:18">
      <c r="B528" s="1124"/>
      <c r="C528" s="1124"/>
      <c r="D528" s="84"/>
      <c r="E528" s="1124"/>
      <c r="F528" s="1124"/>
      <c r="G528" s="1124"/>
      <c r="H528" s="83"/>
      <c r="I528" s="102"/>
      <c r="J528" s="1307"/>
      <c r="K528" s="102"/>
      <c r="L528" s="1124"/>
      <c r="M528" s="102"/>
      <c r="N528" s="83"/>
      <c r="O528" s="102"/>
      <c r="P528" s="102"/>
      <c r="Q528" s="102"/>
      <c r="R528" s="1124"/>
    </row>
    <row r="529" spans="2:18">
      <c r="B529" s="1124"/>
      <c r="C529" s="1124"/>
      <c r="D529" s="84"/>
      <c r="E529" s="1124"/>
      <c r="F529" s="1124"/>
      <c r="G529" s="1124"/>
      <c r="H529" s="83"/>
      <c r="I529" s="102"/>
      <c r="J529" s="1307"/>
      <c r="K529" s="102"/>
      <c r="L529" s="1124"/>
      <c r="M529" s="102"/>
      <c r="N529" s="83"/>
      <c r="O529" s="102"/>
      <c r="P529" s="102"/>
      <c r="Q529" s="102"/>
      <c r="R529" s="1124"/>
    </row>
    <row r="530" spans="2:18">
      <c r="B530" s="1124"/>
      <c r="C530" s="1124"/>
      <c r="D530" s="84"/>
      <c r="E530" s="1124"/>
      <c r="F530" s="1124"/>
      <c r="G530" s="1124"/>
      <c r="H530" s="83"/>
      <c r="I530" s="102"/>
      <c r="J530" s="1307"/>
      <c r="K530" s="102"/>
      <c r="L530" s="1124"/>
      <c r="M530" s="102"/>
      <c r="N530" s="83"/>
      <c r="O530" s="102"/>
      <c r="P530" s="102"/>
      <c r="Q530" s="102"/>
      <c r="R530" s="1124"/>
    </row>
    <row r="531" spans="2:18">
      <c r="B531" s="1124"/>
      <c r="C531" s="1124"/>
      <c r="D531" s="84"/>
      <c r="E531" s="1124"/>
      <c r="F531" s="1124"/>
      <c r="G531" s="1124"/>
      <c r="H531" s="83"/>
      <c r="I531" s="102"/>
      <c r="J531" s="1307"/>
      <c r="K531" s="102"/>
      <c r="L531" s="1124"/>
      <c r="M531" s="102"/>
      <c r="N531" s="83"/>
      <c r="O531" s="102"/>
      <c r="P531" s="102"/>
      <c r="Q531" s="102"/>
      <c r="R531" s="1124"/>
    </row>
    <row r="532" spans="2:18">
      <c r="B532" s="1124"/>
      <c r="C532" s="1124"/>
      <c r="D532" s="84"/>
      <c r="E532" s="1124"/>
      <c r="F532" s="1124"/>
      <c r="G532" s="1124"/>
      <c r="H532" s="83"/>
      <c r="I532" s="102"/>
      <c r="J532" s="1307"/>
      <c r="K532" s="102"/>
      <c r="L532" s="1124"/>
      <c r="M532" s="102"/>
      <c r="N532" s="83"/>
      <c r="O532" s="102"/>
      <c r="P532" s="102"/>
      <c r="Q532" s="102"/>
      <c r="R532" s="1124"/>
    </row>
    <row r="533" spans="2:18">
      <c r="B533" s="1124"/>
      <c r="C533" s="1124"/>
      <c r="D533" s="84"/>
      <c r="E533" s="1124"/>
      <c r="F533" s="1124"/>
      <c r="G533" s="1124"/>
      <c r="H533" s="83"/>
      <c r="I533" s="102"/>
      <c r="J533" s="1307"/>
      <c r="K533" s="102"/>
      <c r="L533" s="1124"/>
      <c r="M533" s="102"/>
      <c r="N533" s="83"/>
      <c r="O533" s="102"/>
      <c r="P533" s="102"/>
      <c r="Q533" s="102"/>
      <c r="R533" s="1124"/>
    </row>
    <row r="534" spans="2:18">
      <c r="B534" s="1124"/>
      <c r="C534" s="1124"/>
      <c r="D534" s="84"/>
      <c r="E534" s="1124"/>
      <c r="F534" s="1124"/>
      <c r="G534" s="1124"/>
      <c r="H534" s="83"/>
      <c r="I534" s="102"/>
      <c r="J534" s="1307"/>
      <c r="K534" s="102"/>
      <c r="L534" s="1124"/>
      <c r="M534" s="102"/>
      <c r="N534" s="83"/>
      <c r="O534" s="102"/>
      <c r="P534" s="102"/>
      <c r="Q534" s="102"/>
      <c r="R534" s="1124"/>
    </row>
    <row r="535" spans="2:18">
      <c r="B535" s="1124"/>
      <c r="C535" s="1124"/>
      <c r="D535" s="84"/>
      <c r="E535" s="1124"/>
      <c r="F535" s="1124"/>
      <c r="G535" s="1124"/>
      <c r="H535" s="83"/>
      <c r="I535" s="102"/>
      <c r="J535" s="1307"/>
      <c r="K535" s="102"/>
      <c r="L535" s="1124"/>
      <c r="M535" s="102"/>
      <c r="N535" s="83"/>
      <c r="O535" s="102"/>
      <c r="P535" s="102"/>
      <c r="Q535" s="102"/>
      <c r="R535" s="1124"/>
    </row>
    <row r="536" spans="2:18">
      <c r="B536" s="1124"/>
      <c r="C536" s="1124"/>
      <c r="D536" s="84"/>
      <c r="E536" s="1124"/>
      <c r="F536" s="1124"/>
      <c r="G536" s="1124"/>
      <c r="H536" s="83"/>
      <c r="I536" s="102"/>
      <c r="J536" s="1307"/>
      <c r="K536" s="102"/>
      <c r="L536" s="1124"/>
      <c r="M536" s="102"/>
      <c r="N536" s="83"/>
      <c r="O536" s="102"/>
      <c r="P536" s="102"/>
      <c r="Q536" s="102"/>
      <c r="R536" s="1124"/>
    </row>
    <row r="537" spans="2:18">
      <c r="B537" s="1124"/>
      <c r="C537" s="1124"/>
      <c r="D537" s="84"/>
      <c r="E537" s="1124"/>
      <c r="F537" s="1124"/>
      <c r="G537" s="1124"/>
      <c r="H537" s="83"/>
      <c r="I537" s="102"/>
      <c r="J537" s="1307"/>
      <c r="K537" s="102"/>
      <c r="L537" s="1124"/>
      <c r="M537" s="102"/>
      <c r="N537" s="83"/>
      <c r="O537" s="102"/>
      <c r="P537" s="102"/>
      <c r="Q537" s="102"/>
      <c r="R537" s="1124"/>
    </row>
    <row r="538" spans="2:18">
      <c r="B538" s="1124"/>
      <c r="C538" s="1124"/>
      <c r="D538" s="84"/>
      <c r="E538" s="1124"/>
      <c r="F538" s="1124"/>
      <c r="G538" s="1124"/>
      <c r="H538" s="83"/>
      <c r="I538" s="102"/>
      <c r="J538" s="1307"/>
      <c r="K538" s="102"/>
      <c r="L538" s="1124"/>
      <c r="M538" s="102"/>
      <c r="N538" s="83"/>
      <c r="O538" s="102"/>
      <c r="P538" s="102"/>
      <c r="Q538" s="102"/>
      <c r="R538" s="1124"/>
    </row>
    <row r="539" spans="2:18">
      <c r="B539" s="1124"/>
      <c r="C539" s="1124"/>
      <c r="D539" s="84"/>
      <c r="E539" s="1124"/>
      <c r="F539" s="1124"/>
      <c r="G539" s="1124"/>
      <c r="H539" s="83"/>
      <c r="I539" s="102"/>
      <c r="J539" s="1307"/>
      <c r="K539" s="102"/>
      <c r="L539" s="1124"/>
      <c r="M539" s="102"/>
      <c r="N539" s="83"/>
      <c r="O539" s="102"/>
      <c r="P539" s="102"/>
      <c r="Q539" s="102"/>
      <c r="R539" s="1124"/>
    </row>
    <row r="540" spans="2:18">
      <c r="B540" s="1124"/>
      <c r="C540" s="1124"/>
      <c r="D540" s="84"/>
      <c r="E540" s="1124"/>
      <c r="F540" s="1124"/>
      <c r="G540" s="1124"/>
      <c r="H540" s="83"/>
      <c r="I540" s="102"/>
      <c r="J540" s="1307"/>
      <c r="K540" s="102"/>
      <c r="L540" s="1124"/>
      <c r="M540" s="102"/>
      <c r="N540" s="83"/>
      <c r="O540" s="102"/>
      <c r="P540" s="102"/>
      <c r="Q540" s="102"/>
      <c r="R540" s="1124"/>
    </row>
    <row r="541" spans="2:18">
      <c r="B541" s="1124"/>
      <c r="C541" s="1124"/>
      <c r="D541" s="84"/>
      <c r="E541" s="1124"/>
      <c r="F541" s="1124"/>
      <c r="G541" s="1124"/>
      <c r="H541" s="83"/>
      <c r="I541" s="102"/>
      <c r="J541" s="1307"/>
      <c r="K541" s="102"/>
      <c r="L541" s="1124"/>
      <c r="M541" s="102"/>
      <c r="N541" s="83"/>
      <c r="O541" s="102"/>
      <c r="P541" s="102"/>
      <c r="Q541" s="102"/>
      <c r="R541" s="1124"/>
    </row>
    <row r="542" spans="2:18">
      <c r="B542" s="1124"/>
      <c r="C542" s="1124"/>
      <c r="D542" s="84"/>
      <c r="E542" s="1124"/>
      <c r="F542" s="1124"/>
      <c r="G542" s="1124"/>
      <c r="H542" s="83"/>
      <c r="I542" s="102"/>
      <c r="J542" s="1307"/>
      <c r="K542" s="102"/>
      <c r="L542" s="1124"/>
      <c r="M542" s="102"/>
      <c r="N542" s="83"/>
      <c r="O542" s="102"/>
      <c r="P542" s="102"/>
      <c r="Q542" s="102"/>
      <c r="R542" s="1124"/>
    </row>
    <row r="543" spans="2:18">
      <c r="B543" s="1124"/>
      <c r="C543" s="1124"/>
      <c r="D543" s="84"/>
      <c r="E543" s="1124"/>
      <c r="F543" s="1124"/>
      <c r="G543" s="1124"/>
      <c r="H543" s="83"/>
      <c r="I543" s="102"/>
      <c r="J543" s="1307"/>
      <c r="K543" s="102"/>
      <c r="L543" s="1124"/>
      <c r="M543" s="102"/>
      <c r="N543" s="83"/>
      <c r="O543" s="102"/>
      <c r="P543" s="102"/>
      <c r="Q543" s="102"/>
      <c r="R543" s="1124"/>
    </row>
    <row r="544" spans="2:18">
      <c r="B544" s="1124"/>
      <c r="C544" s="1124"/>
      <c r="D544" s="84"/>
      <c r="E544" s="1124"/>
      <c r="F544" s="1124"/>
      <c r="G544" s="1124"/>
      <c r="H544" s="83"/>
      <c r="I544" s="102"/>
      <c r="J544" s="1307"/>
      <c r="K544" s="102"/>
      <c r="L544" s="1124"/>
      <c r="M544" s="102"/>
      <c r="N544" s="83"/>
      <c r="O544" s="102"/>
      <c r="P544" s="102"/>
      <c r="Q544" s="102"/>
      <c r="R544" s="1124"/>
    </row>
    <row r="545" spans="2:18">
      <c r="B545" s="1124"/>
      <c r="C545" s="1124"/>
      <c r="D545" s="84"/>
      <c r="E545" s="1124"/>
      <c r="F545" s="1124"/>
      <c r="G545" s="1124"/>
      <c r="H545" s="83"/>
      <c r="I545" s="102"/>
      <c r="J545" s="1307"/>
      <c r="K545" s="102"/>
      <c r="L545" s="1124"/>
      <c r="M545" s="102"/>
      <c r="N545" s="83"/>
      <c r="O545" s="102"/>
      <c r="P545" s="102"/>
      <c r="Q545" s="102"/>
      <c r="R545" s="1124"/>
    </row>
    <row r="546" spans="2:18">
      <c r="B546" s="1124"/>
      <c r="C546" s="1124"/>
      <c r="D546" s="84"/>
      <c r="E546" s="1124"/>
      <c r="F546" s="1124"/>
      <c r="G546" s="1124"/>
      <c r="H546" s="83"/>
      <c r="I546" s="102"/>
      <c r="J546" s="1307"/>
      <c r="K546" s="102"/>
      <c r="L546" s="1124"/>
      <c r="M546" s="102"/>
      <c r="N546" s="83"/>
      <c r="O546" s="102"/>
      <c r="P546" s="102"/>
      <c r="Q546" s="102"/>
      <c r="R546" s="1124"/>
    </row>
    <row r="547" spans="2:18">
      <c r="B547" s="1124"/>
      <c r="C547" s="1124"/>
      <c r="D547" s="84"/>
      <c r="E547" s="1124"/>
      <c r="F547" s="1124"/>
      <c r="G547" s="1124"/>
      <c r="H547" s="83"/>
      <c r="I547" s="102"/>
      <c r="J547" s="1307"/>
      <c r="K547" s="102"/>
      <c r="L547" s="1124"/>
      <c r="M547" s="102"/>
      <c r="N547" s="83"/>
      <c r="O547" s="102"/>
      <c r="P547" s="102"/>
      <c r="Q547" s="102"/>
      <c r="R547" s="1124"/>
    </row>
    <row r="548" spans="2:18">
      <c r="B548" s="1124"/>
      <c r="C548" s="1124"/>
      <c r="D548" s="84"/>
      <c r="E548" s="1124"/>
      <c r="F548" s="1124"/>
      <c r="G548" s="1124"/>
      <c r="H548" s="83"/>
      <c r="I548" s="102"/>
      <c r="J548" s="1307"/>
      <c r="K548" s="102"/>
      <c r="L548" s="1124"/>
      <c r="M548" s="102"/>
      <c r="N548" s="83"/>
      <c r="O548" s="102"/>
      <c r="P548" s="102"/>
      <c r="Q548" s="102"/>
      <c r="R548" s="1124"/>
    </row>
    <row r="549" spans="2:18">
      <c r="B549" s="1124"/>
      <c r="C549" s="1124"/>
      <c r="D549" s="84"/>
      <c r="E549" s="1124"/>
      <c r="F549" s="1124"/>
      <c r="G549" s="1124"/>
      <c r="H549" s="83"/>
      <c r="I549" s="102"/>
      <c r="J549" s="1307"/>
      <c r="K549" s="102"/>
      <c r="L549" s="1124"/>
      <c r="M549" s="102"/>
      <c r="N549" s="83"/>
      <c r="O549" s="102"/>
      <c r="P549" s="102"/>
      <c r="Q549" s="102"/>
      <c r="R549" s="1124"/>
    </row>
    <row r="550" spans="2:18">
      <c r="B550" s="1124"/>
      <c r="C550" s="1124"/>
      <c r="D550" s="84"/>
      <c r="E550" s="1124"/>
      <c r="F550" s="1124"/>
      <c r="G550" s="1124"/>
      <c r="H550" s="83"/>
      <c r="I550" s="102"/>
      <c r="J550" s="1307"/>
      <c r="K550" s="102"/>
      <c r="L550" s="1124"/>
      <c r="M550" s="102"/>
      <c r="N550" s="83"/>
      <c r="O550" s="102"/>
      <c r="P550" s="102"/>
      <c r="Q550" s="102"/>
      <c r="R550" s="1124"/>
    </row>
    <row r="551" spans="2:18">
      <c r="B551" s="1124"/>
      <c r="C551" s="1124"/>
      <c r="D551" s="84"/>
      <c r="E551" s="1124"/>
      <c r="F551" s="1124"/>
      <c r="G551" s="1124"/>
      <c r="H551" s="83"/>
      <c r="I551" s="102"/>
      <c r="J551" s="1307"/>
      <c r="K551" s="102"/>
      <c r="L551" s="1124"/>
      <c r="M551" s="102"/>
      <c r="N551" s="83"/>
      <c r="O551" s="102"/>
      <c r="P551" s="102"/>
      <c r="Q551" s="102"/>
      <c r="R551" s="1124"/>
    </row>
    <row r="552" spans="2:18">
      <c r="B552" s="1124"/>
      <c r="C552" s="1124"/>
      <c r="D552" s="84"/>
      <c r="E552" s="1124"/>
      <c r="F552" s="1124"/>
      <c r="G552" s="1124"/>
      <c r="H552" s="83"/>
      <c r="I552" s="102"/>
      <c r="J552" s="1307"/>
      <c r="K552" s="102"/>
      <c r="L552" s="1124"/>
      <c r="M552" s="102"/>
      <c r="N552" s="83"/>
      <c r="O552" s="102"/>
      <c r="P552" s="102"/>
      <c r="Q552" s="102"/>
      <c r="R552" s="1124"/>
    </row>
    <row r="553" spans="2:18">
      <c r="B553" s="1124"/>
      <c r="C553" s="1124"/>
      <c r="D553" s="84"/>
      <c r="E553" s="1124"/>
      <c r="F553" s="1124"/>
      <c r="G553" s="1124"/>
      <c r="H553" s="83"/>
      <c r="I553" s="102"/>
      <c r="J553" s="1307"/>
      <c r="K553" s="102"/>
      <c r="L553" s="1124"/>
      <c r="M553" s="102"/>
      <c r="N553" s="83"/>
      <c r="O553" s="102"/>
      <c r="P553" s="102"/>
      <c r="Q553" s="102"/>
      <c r="R553" s="1124"/>
    </row>
    <row r="554" spans="2:18">
      <c r="B554" s="1124"/>
      <c r="C554" s="1124"/>
      <c r="D554" s="84"/>
      <c r="E554" s="1124"/>
      <c r="F554" s="1124"/>
      <c r="G554" s="1124"/>
      <c r="H554" s="83"/>
      <c r="I554" s="102"/>
      <c r="J554" s="1307"/>
      <c r="K554" s="102"/>
      <c r="L554" s="1124"/>
      <c r="M554" s="102"/>
      <c r="N554" s="83"/>
      <c r="O554" s="102"/>
      <c r="P554" s="102"/>
      <c r="Q554" s="102"/>
      <c r="R554" s="1124"/>
    </row>
    <row r="555" spans="2:18">
      <c r="B555" s="1124"/>
      <c r="C555" s="1124"/>
      <c r="D555" s="84"/>
      <c r="E555" s="1124"/>
      <c r="F555" s="1124"/>
      <c r="G555" s="1124"/>
      <c r="H555" s="83"/>
      <c r="I555" s="102"/>
      <c r="J555" s="1307"/>
      <c r="K555" s="102"/>
      <c r="L555" s="1124"/>
      <c r="M555" s="102"/>
      <c r="N555" s="83"/>
      <c r="O555" s="102"/>
      <c r="P555" s="102"/>
      <c r="Q555" s="102"/>
      <c r="R555" s="1124"/>
    </row>
    <row r="556" spans="2:18">
      <c r="B556" s="1124"/>
      <c r="C556" s="1124"/>
      <c r="D556" s="84"/>
      <c r="E556" s="1124"/>
      <c r="F556" s="1124"/>
      <c r="G556" s="1124"/>
      <c r="H556" s="83"/>
      <c r="I556" s="102"/>
      <c r="J556" s="1307"/>
      <c r="K556" s="102"/>
      <c r="L556" s="1124"/>
      <c r="M556" s="102"/>
      <c r="N556" s="83"/>
      <c r="O556" s="102"/>
      <c r="P556" s="102"/>
      <c r="Q556" s="102"/>
      <c r="R556" s="1124"/>
    </row>
    <row r="557" spans="2:18">
      <c r="B557" s="1124"/>
      <c r="C557" s="1124"/>
      <c r="D557" s="84"/>
      <c r="E557" s="1124"/>
      <c r="F557" s="1124"/>
      <c r="G557" s="1124"/>
      <c r="H557" s="83"/>
      <c r="I557" s="102"/>
      <c r="J557" s="1307"/>
      <c r="K557" s="102"/>
      <c r="L557" s="1124"/>
      <c r="M557" s="102"/>
      <c r="N557" s="83"/>
      <c r="O557" s="102"/>
      <c r="P557" s="102"/>
      <c r="Q557" s="102"/>
      <c r="R557" s="1124"/>
    </row>
    <row r="558" spans="2:18">
      <c r="B558" s="1124"/>
      <c r="C558" s="1124"/>
      <c r="D558" s="84"/>
      <c r="E558" s="1124"/>
      <c r="F558" s="1124"/>
      <c r="G558" s="1124"/>
      <c r="H558" s="83"/>
      <c r="I558" s="102"/>
      <c r="J558" s="1307"/>
      <c r="K558" s="102"/>
      <c r="L558" s="1124"/>
      <c r="M558" s="102"/>
      <c r="N558" s="83"/>
      <c r="O558" s="102"/>
      <c r="P558" s="102"/>
      <c r="Q558" s="102"/>
      <c r="R558" s="1124"/>
    </row>
    <row r="559" spans="2:18">
      <c r="B559" s="1124"/>
      <c r="C559" s="1124"/>
      <c r="D559" s="84"/>
      <c r="E559" s="1124"/>
      <c r="F559" s="1124"/>
      <c r="G559" s="1124"/>
      <c r="H559" s="83"/>
      <c r="I559" s="102"/>
      <c r="J559" s="1307"/>
      <c r="K559" s="102"/>
      <c r="L559" s="1124"/>
      <c r="M559" s="102"/>
      <c r="N559" s="83"/>
      <c r="O559" s="102"/>
      <c r="P559" s="102"/>
      <c r="Q559" s="102"/>
      <c r="R559" s="1124"/>
    </row>
    <row r="560" spans="2:18">
      <c r="B560" s="1124"/>
      <c r="C560" s="1124"/>
      <c r="D560" s="84"/>
      <c r="E560" s="1124"/>
      <c r="F560" s="1124"/>
      <c r="G560" s="1124"/>
      <c r="H560" s="83"/>
      <c r="I560" s="102"/>
      <c r="J560" s="1307"/>
      <c r="K560" s="102"/>
      <c r="L560" s="1124"/>
      <c r="M560" s="102"/>
      <c r="N560" s="83"/>
      <c r="O560" s="102"/>
      <c r="P560" s="102"/>
      <c r="Q560" s="102"/>
      <c r="R560" s="1124"/>
    </row>
    <row r="561" spans="2:18">
      <c r="B561" s="1124"/>
      <c r="C561" s="1124"/>
      <c r="D561" s="84"/>
      <c r="E561" s="1124"/>
      <c r="F561" s="1124"/>
      <c r="G561" s="1124"/>
      <c r="H561" s="83"/>
      <c r="I561" s="102"/>
      <c r="J561" s="1307"/>
      <c r="K561" s="102"/>
      <c r="L561" s="1124"/>
      <c r="M561" s="102"/>
      <c r="N561" s="83"/>
      <c r="O561" s="102"/>
      <c r="P561" s="102"/>
      <c r="Q561" s="102"/>
      <c r="R561" s="1124"/>
    </row>
    <row r="562" spans="2:18">
      <c r="B562" s="1124"/>
      <c r="C562" s="1124"/>
      <c r="D562" s="84"/>
      <c r="E562" s="1124"/>
      <c r="F562" s="1124"/>
      <c r="G562" s="1124"/>
      <c r="H562" s="83"/>
      <c r="I562" s="102"/>
      <c r="J562" s="1307"/>
      <c r="K562" s="102"/>
      <c r="L562" s="1124"/>
      <c r="M562" s="102"/>
      <c r="N562" s="83"/>
      <c r="O562" s="102"/>
      <c r="P562" s="102"/>
      <c r="Q562" s="102"/>
      <c r="R562" s="1124"/>
    </row>
    <row r="563" spans="2:18">
      <c r="B563" s="1124"/>
      <c r="C563" s="1124"/>
      <c r="D563" s="84"/>
      <c r="E563" s="1124"/>
      <c r="F563" s="1124"/>
      <c r="G563" s="1124"/>
      <c r="H563" s="83"/>
      <c r="I563" s="102"/>
      <c r="J563" s="1307"/>
      <c r="K563" s="102"/>
      <c r="L563" s="1124"/>
      <c r="M563" s="102"/>
      <c r="N563" s="83"/>
      <c r="O563" s="102"/>
      <c r="P563" s="102"/>
      <c r="Q563" s="102"/>
      <c r="R563" s="1124"/>
    </row>
    <row r="564" spans="2:18">
      <c r="B564" s="1124"/>
      <c r="C564" s="1124"/>
      <c r="D564" s="84"/>
      <c r="E564" s="1124"/>
      <c r="F564" s="1124"/>
      <c r="G564" s="1124"/>
      <c r="H564" s="83"/>
      <c r="I564" s="102"/>
      <c r="J564" s="1307"/>
      <c r="K564" s="102"/>
      <c r="L564" s="1124"/>
      <c r="M564" s="102"/>
      <c r="N564" s="83"/>
      <c r="O564" s="102"/>
      <c r="P564" s="102"/>
      <c r="Q564" s="102"/>
      <c r="R564" s="1124"/>
    </row>
    <row r="565" spans="2:18">
      <c r="B565" s="1124"/>
      <c r="C565" s="1124"/>
      <c r="D565" s="84"/>
      <c r="E565" s="1124"/>
      <c r="F565" s="1124"/>
      <c r="G565" s="1124"/>
      <c r="H565" s="83"/>
      <c r="I565" s="102"/>
      <c r="J565" s="1307"/>
      <c r="K565" s="102"/>
      <c r="L565" s="1124"/>
      <c r="M565" s="102"/>
      <c r="N565" s="83"/>
      <c r="O565" s="102"/>
      <c r="P565" s="102"/>
      <c r="Q565" s="102"/>
      <c r="R565" s="1124"/>
    </row>
    <row r="566" spans="2:18">
      <c r="B566" s="1124"/>
      <c r="C566" s="1124"/>
      <c r="D566" s="84"/>
      <c r="E566" s="1124"/>
      <c r="F566" s="1124"/>
      <c r="G566" s="1124"/>
      <c r="H566" s="83"/>
      <c r="I566" s="102"/>
      <c r="J566" s="1307"/>
      <c r="K566" s="102"/>
      <c r="L566" s="1124"/>
      <c r="M566" s="102"/>
      <c r="N566" s="83"/>
      <c r="O566" s="102"/>
      <c r="P566" s="102"/>
      <c r="Q566" s="102"/>
      <c r="R566" s="1124"/>
    </row>
    <row r="567" spans="2:18">
      <c r="B567" s="1124"/>
      <c r="C567" s="1124"/>
      <c r="D567" s="84"/>
      <c r="E567" s="1124"/>
      <c r="F567" s="1124"/>
      <c r="G567" s="1124"/>
      <c r="H567" s="83"/>
      <c r="I567" s="102"/>
      <c r="J567" s="1307"/>
      <c r="K567" s="102"/>
      <c r="L567" s="1124"/>
      <c r="M567" s="102"/>
      <c r="N567" s="83"/>
      <c r="O567" s="102"/>
      <c r="P567" s="102"/>
      <c r="Q567" s="102"/>
      <c r="R567" s="1124"/>
    </row>
    <row r="568" spans="2:18">
      <c r="B568" s="1124"/>
      <c r="C568" s="1124"/>
      <c r="D568" s="84"/>
      <c r="E568" s="1124"/>
      <c r="F568" s="1124"/>
      <c r="G568" s="1124"/>
      <c r="H568" s="83"/>
      <c r="I568" s="102"/>
      <c r="J568" s="1307"/>
      <c r="K568" s="102"/>
      <c r="L568" s="1124"/>
      <c r="M568" s="102"/>
      <c r="N568" s="83"/>
      <c r="O568" s="102"/>
      <c r="P568" s="102"/>
      <c r="Q568" s="102"/>
      <c r="R568" s="1124"/>
    </row>
    <row r="569" spans="2:18">
      <c r="B569" s="1124"/>
      <c r="C569" s="1124"/>
      <c r="D569" s="84"/>
      <c r="E569" s="1124"/>
      <c r="F569" s="1124"/>
      <c r="G569" s="1124"/>
      <c r="H569" s="83"/>
      <c r="I569" s="102"/>
      <c r="J569" s="1307"/>
      <c r="K569" s="102"/>
      <c r="L569" s="1124"/>
      <c r="M569" s="102"/>
      <c r="N569" s="83"/>
      <c r="O569" s="102"/>
      <c r="P569" s="102"/>
      <c r="Q569" s="102"/>
      <c r="R569" s="1124"/>
    </row>
    <row r="570" spans="2:18">
      <c r="B570" s="1124"/>
      <c r="C570" s="1124"/>
      <c r="D570" s="84"/>
      <c r="E570" s="1124"/>
      <c r="F570" s="1124"/>
      <c r="G570" s="1124"/>
      <c r="H570" s="83"/>
      <c r="I570" s="102"/>
      <c r="J570" s="1307"/>
      <c r="K570" s="102"/>
      <c r="L570" s="1124"/>
      <c r="M570" s="102"/>
      <c r="N570" s="83"/>
      <c r="O570" s="102"/>
      <c r="P570" s="102"/>
      <c r="Q570" s="102"/>
      <c r="R570" s="1124"/>
    </row>
    <row r="571" spans="2:18">
      <c r="B571" s="1124"/>
      <c r="C571" s="1124"/>
      <c r="D571" s="84"/>
      <c r="E571" s="1124"/>
      <c r="F571" s="1124"/>
      <c r="G571" s="1124"/>
      <c r="H571" s="83"/>
      <c r="I571" s="102"/>
      <c r="J571" s="1307"/>
      <c r="K571" s="102"/>
      <c r="L571" s="1124"/>
      <c r="M571" s="102"/>
      <c r="N571" s="83"/>
      <c r="O571" s="102"/>
      <c r="P571" s="102"/>
      <c r="Q571" s="102"/>
      <c r="R571" s="1124"/>
    </row>
    <row r="572" spans="2:18">
      <c r="B572" s="1124"/>
      <c r="C572" s="1124"/>
      <c r="D572" s="84"/>
      <c r="E572" s="1124"/>
      <c r="F572" s="1124"/>
      <c r="G572" s="1124"/>
      <c r="H572" s="83"/>
      <c r="I572" s="102"/>
      <c r="J572" s="1307"/>
      <c r="K572" s="102"/>
      <c r="L572" s="1124"/>
      <c r="M572" s="102"/>
      <c r="N572" s="83"/>
      <c r="O572" s="102"/>
      <c r="P572" s="102"/>
      <c r="Q572" s="102"/>
      <c r="R572" s="1124"/>
    </row>
    <row r="573" spans="2:18">
      <c r="B573" s="1124"/>
      <c r="C573" s="1124"/>
      <c r="D573" s="84"/>
      <c r="E573" s="1124"/>
      <c r="F573" s="1124"/>
      <c r="G573" s="1124"/>
      <c r="H573" s="83"/>
      <c r="I573" s="102"/>
      <c r="J573" s="1307"/>
      <c r="K573" s="102"/>
      <c r="L573" s="1124"/>
      <c r="M573" s="102"/>
      <c r="N573" s="83"/>
      <c r="O573" s="102"/>
      <c r="P573" s="102"/>
      <c r="Q573" s="102"/>
      <c r="R573" s="1124"/>
    </row>
    <row r="574" spans="2:18">
      <c r="B574" s="1124"/>
      <c r="C574" s="1124"/>
      <c r="D574" s="84"/>
      <c r="E574" s="1124"/>
      <c r="F574" s="1124"/>
      <c r="G574" s="1124"/>
      <c r="H574" s="83"/>
      <c r="I574" s="102"/>
      <c r="J574" s="1307"/>
      <c r="K574" s="102"/>
      <c r="L574" s="1124"/>
      <c r="M574" s="102"/>
      <c r="N574" s="83"/>
      <c r="O574" s="102"/>
      <c r="P574" s="102"/>
      <c r="Q574" s="102"/>
      <c r="R574" s="1124"/>
    </row>
    <row r="575" spans="2:18">
      <c r="B575" s="1124"/>
      <c r="C575" s="1124"/>
      <c r="D575" s="84"/>
      <c r="E575" s="1124"/>
      <c r="F575" s="1124"/>
      <c r="G575" s="1124"/>
      <c r="H575" s="83"/>
      <c r="I575" s="102"/>
      <c r="J575" s="1307"/>
      <c r="K575" s="102"/>
      <c r="L575" s="1124"/>
      <c r="M575" s="102"/>
      <c r="N575" s="83"/>
      <c r="O575" s="102"/>
      <c r="P575" s="102"/>
      <c r="Q575" s="102"/>
      <c r="R575" s="1124"/>
    </row>
    <row r="576" spans="2:18">
      <c r="B576" s="1124"/>
      <c r="C576" s="1124"/>
      <c r="D576" s="84"/>
      <c r="E576" s="1124"/>
      <c r="F576" s="1124"/>
      <c r="G576" s="1124"/>
      <c r="H576" s="83"/>
      <c r="I576" s="102"/>
      <c r="J576" s="1307"/>
      <c r="K576" s="102"/>
      <c r="L576" s="1124"/>
      <c r="M576" s="102"/>
      <c r="N576" s="83"/>
      <c r="O576" s="102"/>
      <c r="P576" s="102"/>
      <c r="Q576" s="102"/>
      <c r="R576" s="1124"/>
    </row>
    <row r="577" spans="2:18">
      <c r="B577" s="1124"/>
      <c r="C577" s="1124"/>
      <c r="D577" s="84"/>
      <c r="E577" s="1124"/>
      <c r="F577" s="1124"/>
      <c r="G577" s="1124"/>
      <c r="H577" s="83"/>
      <c r="I577" s="102"/>
      <c r="J577" s="1307"/>
      <c r="K577" s="102"/>
      <c r="L577" s="1124"/>
      <c r="M577" s="102"/>
      <c r="N577" s="83"/>
      <c r="O577" s="102"/>
      <c r="P577" s="102"/>
      <c r="Q577" s="102"/>
      <c r="R577" s="1124"/>
    </row>
    <row r="578" spans="2:18">
      <c r="B578" s="1124"/>
      <c r="C578" s="1124"/>
      <c r="D578" s="84"/>
      <c r="E578" s="1124"/>
      <c r="F578" s="1124"/>
      <c r="G578" s="1124"/>
      <c r="H578" s="83"/>
      <c r="I578" s="102"/>
      <c r="J578" s="1307"/>
      <c r="K578" s="102"/>
      <c r="L578" s="1124"/>
      <c r="M578" s="102"/>
      <c r="N578" s="83"/>
      <c r="O578" s="102"/>
      <c r="P578" s="102"/>
      <c r="Q578" s="102"/>
      <c r="R578" s="1124"/>
    </row>
    <row r="579" spans="2:18">
      <c r="B579" s="1124"/>
      <c r="C579" s="1124"/>
      <c r="D579" s="84"/>
      <c r="E579" s="1124"/>
      <c r="F579" s="1124"/>
      <c r="G579" s="1124"/>
      <c r="H579" s="83"/>
      <c r="I579" s="102"/>
      <c r="J579" s="1307"/>
      <c r="K579" s="102"/>
      <c r="L579" s="1124"/>
      <c r="M579" s="102"/>
      <c r="N579" s="83"/>
      <c r="O579" s="102"/>
      <c r="P579" s="102"/>
      <c r="Q579" s="102"/>
      <c r="R579" s="1124"/>
    </row>
    <row r="580" spans="2:18">
      <c r="B580" s="1124"/>
      <c r="C580" s="1124"/>
      <c r="D580" s="84"/>
      <c r="E580" s="1124"/>
      <c r="F580" s="1124"/>
      <c r="G580" s="1124"/>
      <c r="H580" s="83"/>
      <c r="I580" s="102"/>
      <c r="J580" s="1307"/>
      <c r="K580" s="102"/>
      <c r="L580" s="1124"/>
      <c r="M580" s="102"/>
      <c r="N580" s="83"/>
      <c r="O580" s="102"/>
      <c r="P580" s="102"/>
      <c r="Q580" s="102"/>
      <c r="R580" s="1124"/>
    </row>
    <row r="581" spans="2:18">
      <c r="B581" s="1124"/>
      <c r="C581" s="1124"/>
      <c r="D581" s="84"/>
      <c r="E581" s="1124"/>
      <c r="F581" s="1124"/>
      <c r="G581" s="1124"/>
      <c r="H581" s="83"/>
      <c r="I581" s="102"/>
      <c r="J581" s="1307"/>
      <c r="K581" s="102"/>
      <c r="L581" s="1124"/>
      <c r="M581" s="102"/>
      <c r="N581" s="83"/>
      <c r="O581" s="102"/>
      <c r="P581" s="102"/>
      <c r="Q581" s="102"/>
      <c r="R581" s="1124"/>
    </row>
    <row r="582" spans="2:18">
      <c r="B582" s="1124"/>
      <c r="C582" s="1124"/>
      <c r="D582" s="84"/>
      <c r="E582" s="1124"/>
      <c r="F582" s="1124"/>
      <c r="G582" s="1124"/>
      <c r="H582" s="83"/>
      <c r="I582" s="102"/>
      <c r="J582" s="1307"/>
      <c r="K582" s="102"/>
      <c r="L582" s="1124"/>
      <c r="M582" s="102"/>
      <c r="N582" s="83"/>
      <c r="O582" s="102"/>
      <c r="P582" s="102"/>
      <c r="Q582" s="102"/>
      <c r="R582" s="1124"/>
    </row>
    <row r="583" spans="2:18">
      <c r="B583" s="1124"/>
      <c r="C583" s="1124"/>
      <c r="D583" s="84"/>
      <c r="E583" s="1124"/>
      <c r="F583" s="1124"/>
      <c r="G583" s="1124"/>
      <c r="H583" s="83"/>
      <c r="I583" s="102"/>
      <c r="J583" s="1307"/>
      <c r="K583" s="102"/>
      <c r="L583" s="1124"/>
      <c r="M583" s="102"/>
      <c r="N583" s="83"/>
      <c r="O583" s="102"/>
      <c r="P583" s="102"/>
      <c r="Q583" s="102"/>
      <c r="R583" s="1124"/>
    </row>
    <row r="584" spans="2:18">
      <c r="B584" s="1124"/>
      <c r="C584" s="1124"/>
      <c r="D584" s="84"/>
      <c r="E584" s="1124"/>
      <c r="F584" s="1124"/>
      <c r="G584" s="1124"/>
      <c r="H584" s="83"/>
      <c r="I584" s="102"/>
      <c r="J584" s="1307"/>
      <c r="K584" s="102"/>
      <c r="L584" s="1124"/>
      <c r="M584" s="102"/>
      <c r="N584" s="83"/>
      <c r="O584" s="102"/>
      <c r="P584" s="102"/>
      <c r="Q584" s="102"/>
      <c r="R584" s="1124"/>
    </row>
    <row r="585" spans="2:18">
      <c r="B585" s="1124"/>
      <c r="C585" s="1124"/>
      <c r="D585" s="84"/>
      <c r="E585" s="1124"/>
      <c r="F585" s="1124"/>
      <c r="G585" s="1124"/>
      <c r="H585" s="83"/>
      <c r="I585" s="102"/>
      <c r="J585" s="1307"/>
      <c r="K585" s="102"/>
      <c r="L585" s="1124"/>
      <c r="M585" s="102"/>
      <c r="N585" s="83"/>
      <c r="O585" s="102"/>
      <c r="P585" s="102"/>
      <c r="Q585" s="102"/>
      <c r="R585" s="1124"/>
    </row>
    <row r="586" spans="2:18">
      <c r="B586" s="1124"/>
      <c r="C586" s="1124"/>
      <c r="D586" s="84"/>
      <c r="E586" s="1124"/>
      <c r="F586" s="1124"/>
      <c r="G586" s="1124"/>
      <c r="H586" s="83"/>
      <c r="I586" s="102"/>
      <c r="J586" s="1307"/>
      <c r="K586" s="102"/>
      <c r="L586" s="1124"/>
      <c r="M586" s="102"/>
      <c r="N586" s="83"/>
      <c r="O586" s="102"/>
      <c r="P586" s="102"/>
      <c r="Q586" s="102"/>
      <c r="R586" s="1124"/>
    </row>
    <row r="587" spans="2:18">
      <c r="B587" s="1124"/>
      <c r="C587" s="1124"/>
      <c r="D587" s="84"/>
      <c r="E587" s="1124"/>
      <c r="F587" s="1124"/>
      <c r="G587" s="1124"/>
      <c r="H587" s="83"/>
      <c r="I587" s="102"/>
      <c r="J587" s="1307"/>
      <c r="K587" s="102"/>
      <c r="L587" s="1124"/>
      <c r="M587" s="102"/>
      <c r="N587" s="83"/>
      <c r="O587" s="102"/>
      <c r="P587" s="102"/>
      <c r="Q587" s="102"/>
      <c r="R587" s="1124"/>
    </row>
    <row r="588" spans="2:18">
      <c r="B588" s="1124"/>
      <c r="C588" s="1124"/>
      <c r="D588" s="84"/>
      <c r="E588" s="1124"/>
      <c r="F588" s="1124"/>
      <c r="G588" s="1124"/>
      <c r="H588" s="83"/>
      <c r="I588" s="102"/>
      <c r="J588" s="1307"/>
      <c r="K588" s="102"/>
      <c r="L588" s="1124"/>
      <c r="M588" s="102"/>
      <c r="N588" s="83"/>
      <c r="O588" s="102"/>
      <c r="P588" s="102"/>
      <c r="Q588" s="102"/>
      <c r="R588" s="1124"/>
    </row>
    <row r="589" spans="2:18">
      <c r="B589" s="1124"/>
      <c r="C589" s="1124"/>
      <c r="D589" s="84"/>
      <c r="E589" s="1124"/>
      <c r="F589" s="1124"/>
      <c r="G589" s="1124"/>
      <c r="H589" s="83"/>
      <c r="I589" s="102"/>
      <c r="J589" s="1307"/>
      <c r="K589" s="102"/>
      <c r="L589" s="1124"/>
      <c r="M589" s="102"/>
      <c r="N589" s="83"/>
      <c r="O589" s="102"/>
      <c r="P589" s="102"/>
      <c r="Q589" s="102"/>
      <c r="R589" s="1124"/>
    </row>
    <row r="590" spans="2:18">
      <c r="B590" s="1124"/>
      <c r="C590" s="1124"/>
      <c r="D590" s="84"/>
      <c r="E590" s="1124"/>
      <c r="F590" s="1124"/>
      <c r="G590" s="1124"/>
      <c r="H590" s="83"/>
      <c r="I590" s="102"/>
      <c r="J590" s="1307"/>
      <c r="K590" s="102"/>
      <c r="L590" s="1124"/>
      <c r="M590" s="102"/>
      <c r="N590" s="83"/>
      <c r="O590" s="102"/>
      <c r="P590" s="102"/>
      <c r="Q590" s="102"/>
      <c r="R590" s="1124"/>
    </row>
    <row r="591" spans="2:18">
      <c r="B591" s="1124"/>
      <c r="C591" s="1124"/>
      <c r="D591" s="84"/>
      <c r="E591" s="1124"/>
      <c r="F591" s="1124"/>
      <c r="G591" s="1124"/>
      <c r="H591" s="83"/>
      <c r="I591" s="102"/>
      <c r="J591" s="1307"/>
      <c r="K591" s="102"/>
      <c r="L591" s="1124"/>
      <c r="M591" s="102"/>
      <c r="N591" s="83"/>
      <c r="O591" s="102"/>
      <c r="P591" s="102"/>
      <c r="Q591" s="102"/>
      <c r="R591" s="1124"/>
    </row>
    <row r="592" spans="2:18">
      <c r="B592" s="1124"/>
      <c r="C592" s="1124"/>
      <c r="D592" s="84"/>
      <c r="E592" s="1124"/>
      <c r="F592" s="1124"/>
      <c r="G592" s="1124"/>
      <c r="H592" s="83"/>
      <c r="I592" s="102"/>
      <c r="J592" s="1307"/>
      <c r="K592" s="102"/>
      <c r="L592" s="1124"/>
      <c r="M592" s="102"/>
      <c r="N592" s="83"/>
      <c r="O592" s="102"/>
      <c r="P592" s="102"/>
      <c r="Q592" s="102"/>
      <c r="R592" s="1124"/>
    </row>
    <row r="593" spans="2:18">
      <c r="B593" s="1124"/>
      <c r="C593" s="1124"/>
      <c r="D593" s="84"/>
      <c r="E593" s="1124"/>
      <c r="F593" s="1124"/>
      <c r="G593" s="1124"/>
      <c r="H593" s="83"/>
      <c r="I593" s="102"/>
      <c r="J593" s="1307"/>
      <c r="K593" s="102"/>
      <c r="L593" s="1124"/>
      <c r="M593" s="102"/>
      <c r="N593" s="83"/>
      <c r="O593" s="102"/>
      <c r="P593" s="102"/>
      <c r="Q593" s="102"/>
      <c r="R593" s="1124"/>
    </row>
    <row r="594" spans="2:18">
      <c r="B594" s="1124"/>
      <c r="C594" s="1124"/>
      <c r="D594" s="84"/>
      <c r="E594" s="1124"/>
      <c r="F594" s="1124"/>
      <c r="G594" s="1124"/>
      <c r="H594" s="83"/>
      <c r="I594" s="102"/>
      <c r="J594" s="1307"/>
      <c r="K594" s="102"/>
      <c r="L594" s="1124"/>
      <c r="M594" s="102"/>
      <c r="N594" s="83"/>
      <c r="O594" s="102"/>
      <c r="P594" s="102"/>
      <c r="Q594" s="102"/>
      <c r="R594" s="1124"/>
    </row>
    <row r="595" spans="2:18">
      <c r="B595" s="1124"/>
      <c r="C595" s="1124"/>
      <c r="D595" s="84"/>
      <c r="E595" s="1124"/>
      <c r="F595" s="1124"/>
      <c r="G595" s="1124"/>
      <c r="H595" s="83"/>
      <c r="I595" s="102"/>
      <c r="J595" s="1307"/>
      <c r="K595" s="102"/>
      <c r="L595" s="1124"/>
      <c r="M595" s="102"/>
      <c r="N595" s="83"/>
      <c r="O595" s="102"/>
      <c r="P595" s="102"/>
      <c r="Q595" s="102"/>
      <c r="R595" s="1124"/>
    </row>
    <row r="596" spans="2:18">
      <c r="B596" s="1124"/>
      <c r="C596" s="1124"/>
      <c r="D596" s="84"/>
      <c r="E596" s="1124"/>
      <c r="F596" s="1124"/>
      <c r="G596" s="1124"/>
      <c r="H596" s="83"/>
      <c r="I596" s="102"/>
      <c r="J596" s="1307"/>
      <c r="K596" s="102"/>
      <c r="L596" s="1124"/>
      <c r="M596" s="102"/>
      <c r="N596" s="83"/>
      <c r="O596" s="102"/>
      <c r="P596" s="102"/>
      <c r="R596" s="1124"/>
    </row>
    <row r="597" spans="2:18">
      <c r="B597" s="1124"/>
      <c r="C597" s="1124"/>
      <c r="D597" s="84"/>
      <c r="E597" s="1124"/>
      <c r="F597" s="1124"/>
      <c r="G597" s="1124"/>
      <c r="H597" s="83"/>
      <c r="I597" s="102"/>
      <c r="J597" s="1307"/>
      <c r="K597" s="102"/>
      <c r="L597" s="1124"/>
      <c r="M597" s="102"/>
      <c r="N597" s="83"/>
      <c r="O597" s="102"/>
      <c r="P597" s="102"/>
      <c r="R597" s="1124"/>
    </row>
    <row r="598" spans="2:18">
      <c r="B598" s="1124"/>
      <c r="C598" s="1124"/>
      <c r="D598" s="84"/>
      <c r="E598" s="1124"/>
      <c r="F598" s="1124"/>
      <c r="G598" s="1124"/>
      <c r="H598" s="83"/>
      <c r="I598" s="102"/>
      <c r="J598" s="1307"/>
      <c r="K598" s="102"/>
      <c r="L598" s="1124"/>
      <c r="M598" s="102"/>
      <c r="N598" s="83"/>
      <c r="O598" s="102"/>
      <c r="P598" s="102"/>
      <c r="R598" s="1124"/>
    </row>
    <row r="599" spans="2:18">
      <c r="B599" s="1124"/>
      <c r="C599" s="1124"/>
      <c r="D599" s="84"/>
      <c r="E599" s="1124"/>
      <c r="F599" s="1124"/>
      <c r="G599" s="1124"/>
      <c r="H599" s="83"/>
      <c r="I599" s="102"/>
      <c r="J599" s="1307"/>
      <c r="K599" s="102"/>
      <c r="L599" s="1124"/>
      <c r="M599" s="102"/>
      <c r="N599" s="83"/>
      <c r="O599" s="102"/>
      <c r="P599" s="102"/>
      <c r="R599" s="1124"/>
    </row>
    <row r="600" spans="2:18">
      <c r="B600" s="1124"/>
      <c r="C600" s="1124"/>
      <c r="D600" s="84"/>
      <c r="E600" s="1124"/>
      <c r="F600" s="1124"/>
      <c r="G600" s="1124"/>
      <c r="H600" s="83"/>
      <c r="I600" s="102"/>
      <c r="J600" s="1307"/>
      <c r="K600" s="102"/>
      <c r="L600" s="1124"/>
      <c r="M600" s="102"/>
      <c r="N600" s="83"/>
      <c r="O600" s="102"/>
      <c r="P600" s="102"/>
      <c r="R600" s="1124"/>
    </row>
    <row r="601" spans="2:18">
      <c r="B601" s="1124"/>
      <c r="C601" s="1124"/>
      <c r="D601" s="84"/>
      <c r="E601" s="1124"/>
      <c r="F601" s="1124"/>
      <c r="G601" s="1124"/>
      <c r="H601" s="83"/>
      <c r="I601" s="102"/>
      <c r="J601" s="1307"/>
      <c r="K601" s="102"/>
      <c r="L601" s="1124"/>
      <c r="M601" s="102"/>
      <c r="N601" s="83"/>
      <c r="O601" s="102"/>
      <c r="P601" s="102"/>
      <c r="R601" s="1124"/>
    </row>
    <row r="602" spans="2:18">
      <c r="B602" s="1124"/>
      <c r="C602" s="1124"/>
      <c r="D602" s="84"/>
      <c r="E602" s="1124"/>
      <c r="F602" s="1124"/>
      <c r="G602" s="1124"/>
      <c r="H602" s="83"/>
      <c r="I602" s="102"/>
      <c r="J602" s="1307"/>
      <c r="K602" s="102"/>
      <c r="L602" s="1124"/>
      <c r="M602" s="102"/>
      <c r="N602" s="83"/>
      <c r="O602" s="102"/>
      <c r="P602" s="102"/>
      <c r="R602" s="1124"/>
    </row>
    <row r="603" spans="2:18">
      <c r="B603" s="1124"/>
      <c r="C603" s="1124"/>
      <c r="D603" s="84"/>
      <c r="E603" s="1124"/>
      <c r="F603" s="1124"/>
      <c r="G603" s="1124"/>
      <c r="H603" s="83"/>
      <c r="I603" s="102"/>
      <c r="J603" s="1307"/>
      <c r="K603" s="102"/>
      <c r="L603" s="1124"/>
      <c r="M603" s="102"/>
      <c r="N603" s="83"/>
      <c r="O603" s="102"/>
      <c r="P603" s="102"/>
      <c r="R603" s="1124"/>
    </row>
    <row r="604" spans="2:18">
      <c r="B604" s="1124"/>
      <c r="C604" s="1124"/>
      <c r="D604" s="84"/>
      <c r="E604" s="1124"/>
      <c r="F604" s="1124"/>
      <c r="G604" s="1124"/>
      <c r="H604" s="83"/>
      <c r="I604" s="102"/>
      <c r="J604" s="1307"/>
      <c r="K604" s="102"/>
      <c r="L604" s="1124"/>
      <c r="M604" s="102"/>
      <c r="N604" s="83"/>
      <c r="O604" s="102"/>
      <c r="P604" s="102"/>
      <c r="R604" s="1124"/>
    </row>
    <row r="605" spans="2:18">
      <c r="B605" s="1124"/>
      <c r="C605" s="1124"/>
      <c r="D605" s="84"/>
      <c r="E605" s="1124"/>
      <c r="F605" s="1124"/>
      <c r="G605" s="1124"/>
      <c r="H605" s="83"/>
      <c r="I605" s="102"/>
      <c r="J605" s="1307"/>
      <c r="K605" s="102"/>
      <c r="L605" s="1124"/>
      <c r="M605" s="102"/>
      <c r="N605" s="83"/>
      <c r="O605" s="102"/>
      <c r="P605" s="102"/>
      <c r="R605" s="1124"/>
    </row>
    <row r="606" spans="2:18">
      <c r="B606" s="1124"/>
      <c r="C606" s="1124"/>
      <c r="D606" s="84"/>
      <c r="E606" s="1124"/>
      <c r="F606" s="1124"/>
      <c r="G606" s="1124"/>
      <c r="H606" s="83"/>
      <c r="I606" s="102"/>
      <c r="J606" s="1307"/>
      <c r="K606" s="102"/>
      <c r="L606" s="1124"/>
      <c r="M606" s="102"/>
      <c r="N606" s="83"/>
      <c r="O606" s="102"/>
      <c r="P606" s="102"/>
      <c r="R606" s="1124"/>
    </row>
    <row r="607" spans="2:18">
      <c r="B607" s="1124"/>
      <c r="C607" s="1124"/>
      <c r="D607" s="84"/>
      <c r="E607" s="1124"/>
      <c r="F607" s="1124"/>
      <c r="G607" s="1124"/>
      <c r="H607" s="83"/>
      <c r="I607" s="102"/>
      <c r="J607" s="1307"/>
      <c r="K607" s="102"/>
      <c r="L607" s="1124"/>
      <c r="M607" s="102"/>
      <c r="N607" s="83"/>
      <c r="O607" s="102"/>
      <c r="P607" s="102"/>
      <c r="R607" s="1124"/>
    </row>
    <row r="608" spans="2:18">
      <c r="B608" s="1124"/>
      <c r="C608" s="1124"/>
      <c r="D608" s="84"/>
      <c r="E608" s="1124"/>
      <c r="F608" s="1124"/>
      <c r="G608" s="1124"/>
      <c r="H608" s="83"/>
      <c r="I608" s="102"/>
      <c r="J608" s="1307"/>
      <c r="K608" s="102"/>
      <c r="L608" s="1124"/>
      <c r="M608" s="102"/>
      <c r="N608" s="83"/>
      <c r="O608" s="102"/>
      <c r="P608" s="102"/>
      <c r="R608" s="1124"/>
    </row>
    <row r="609" spans="2:18">
      <c r="B609" s="1124"/>
      <c r="C609" s="1124"/>
      <c r="D609" s="84"/>
      <c r="E609" s="1124"/>
      <c r="F609" s="1124"/>
      <c r="G609" s="1124"/>
      <c r="H609" s="83"/>
      <c r="I609" s="102"/>
      <c r="J609" s="1307"/>
      <c r="K609" s="102"/>
      <c r="L609" s="1124"/>
      <c r="M609" s="102"/>
      <c r="N609" s="83"/>
      <c r="O609" s="102"/>
      <c r="P609" s="102"/>
      <c r="R609" s="1124"/>
    </row>
    <row r="610" spans="2:18">
      <c r="B610" s="1124"/>
      <c r="C610" s="1124"/>
      <c r="D610" s="84"/>
      <c r="E610" s="1124"/>
      <c r="F610" s="1124"/>
      <c r="G610" s="1124"/>
      <c r="H610" s="83"/>
      <c r="I610" s="102"/>
      <c r="J610" s="1307"/>
      <c r="K610" s="102"/>
      <c r="L610" s="1124"/>
      <c r="M610" s="102"/>
      <c r="N610" s="83"/>
      <c r="O610" s="102"/>
      <c r="P610" s="102"/>
      <c r="R610" s="1124"/>
    </row>
    <row r="611" spans="2:18">
      <c r="B611" s="1124"/>
      <c r="C611" s="1124"/>
      <c r="D611" s="84"/>
      <c r="E611" s="1124"/>
      <c r="F611" s="1124"/>
      <c r="G611" s="1124"/>
      <c r="H611" s="83"/>
      <c r="I611" s="102"/>
      <c r="J611" s="1307"/>
      <c r="K611" s="102"/>
      <c r="L611" s="1124"/>
      <c r="M611" s="102"/>
      <c r="N611" s="83"/>
      <c r="O611" s="102"/>
      <c r="P611" s="102"/>
      <c r="R611" s="1124"/>
    </row>
    <row r="612" spans="2:18">
      <c r="B612" s="1124"/>
      <c r="C612" s="1124"/>
      <c r="D612" s="84"/>
      <c r="E612" s="1124"/>
      <c r="F612" s="1124"/>
      <c r="G612" s="1124"/>
      <c r="H612" s="83"/>
      <c r="I612" s="102"/>
      <c r="J612" s="1307"/>
      <c r="K612" s="102"/>
      <c r="L612" s="1124"/>
      <c r="M612" s="102"/>
      <c r="N612" s="83"/>
      <c r="O612" s="102"/>
      <c r="P612" s="102"/>
      <c r="R612" s="1124"/>
    </row>
    <row r="613" spans="2:18">
      <c r="B613" s="1124"/>
      <c r="C613" s="1124"/>
      <c r="D613" s="84"/>
      <c r="E613" s="1124"/>
      <c r="F613" s="1124"/>
      <c r="G613" s="1124"/>
      <c r="H613" s="83"/>
      <c r="I613" s="102"/>
      <c r="J613" s="1307"/>
      <c r="K613" s="102"/>
      <c r="L613" s="1124"/>
      <c r="M613" s="102"/>
      <c r="N613" s="83"/>
      <c r="O613" s="102"/>
      <c r="P613" s="102"/>
      <c r="R613" s="1124"/>
    </row>
    <row r="614" spans="2:18">
      <c r="B614" s="1124"/>
      <c r="C614" s="1124"/>
      <c r="D614" s="84"/>
      <c r="E614" s="1124"/>
      <c r="F614" s="1124"/>
      <c r="G614" s="1124"/>
      <c r="H614" s="83"/>
      <c r="I614" s="102"/>
      <c r="J614" s="1307"/>
      <c r="K614" s="102"/>
      <c r="L614" s="1124"/>
      <c r="M614" s="102"/>
      <c r="N614" s="83"/>
      <c r="O614" s="102"/>
      <c r="P614" s="102"/>
      <c r="R614" s="1124"/>
    </row>
    <row r="615" spans="2:18">
      <c r="B615" s="1124"/>
      <c r="C615" s="1124"/>
      <c r="D615" s="84"/>
      <c r="E615" s="1124"/>
      <c r="F615" s="1124"/>
      <c r="G615" s="1124"/>
      <c r="H615" s="83"/>
      <c r="I615" s="102"/>
      <c r="J615" s="1307"/>
      <c r="K615" s="102"/>
      <c r="L615" s="1124"/>
      <c r="M615" s="102"/>
      <c r="N615" s="83"/>
      <c r="O615" s="102"/>
      <c r="P615" s="102"/>
      <c r="R615" s="1124"/>
    </row>
    <row r="616" spans="2:18">
      <c r="B616" s="1124"/>
      <c r="C616" s="1124"/>
      <c r="D616" s="84"/>
      <c r="E616" s="1124"/>
      <c r="F616" s="1124"/>
      <c r="G616" s="1124"/>
      <c r="H616" s="83"/>
      <c r="I616" s="102"/>
      <c r="J616" s="1307"/>
      <c r="K616" s="102"/>
      <c r="L616" s="1124"/>
      <c r="M616" s="102"/>
      <c r="N616" s="83"/>
      <c r="O616" s="102"/>
      <c r="P616" s="102"/>
      <c r="R616" s="1124"/>
    </row>
    <row r="617" spans="2:18">
      <c r="B617" s="1124"/>
      <c r="C617" s="1124"/>
      <c r="D617" s="84"/>
      <c r="E617" s="1124"/>
      <c r="F617" s="1124"/>
      <c r="G617" s="1124"/>
      <c r="H617" s="83"/>
      <c r="I617" s="102"/>
      <c r="J617" s="1307"/>
      <c r="K617" s="102"/>
      <c r="L617" s="1124"/>
      <c r="M617" s="102"/>
      <c r="N617" s="83"/>
      <c r="O617" s="102"/>
      <c r="P617" s="102"/>
      <c r="R617" s="1124"/>
    </row>
    <row r="618" spans="2:18">
      <c r="B618" s="1124"/>
      <c r="C618" s="1124"/>
      <c r="D618" s="84"/>
      <c r="E618" s="1124"/>
      <c r="F618" s="1124"/>
      <c r="G618" s="1124"/>
      <c r="H618" s="83"/>
      <c r="I618" s="102"/>
      <c r="J618" s="1307"/>
      <c r="K618" s="102"/>
      <c r="L618" s="1124"/>
      <c r="M618" s="102"/>
      <c r="N618" s="83"/>
      <c r="O618" s="102"/>
      <c r="P618" s="102"/>
      <c r="R618" s="1124"/>
    </row>
    <row r="619" spans="2:18">
      <c r="B619" s="1124"/>
      <c r="C619" s="1124"/>
      <c r="D619" s="84"/>
      <c r="E619" s="1124"/>
      <c r="F619" s="1124"/>
      <c r="G619" s="1124"/>
      <c r="H619" s="83"/>
      <c r="I619" s="102"/>
      <c r="J619" s="1307"/>
      <c r="K619" s="102"/>
      <c r="L619" s="1124"/>
      <c r="M619" s="102"/>
      <c r="N619" s="83"/>
      <c r="O619" s="102"/>
      <c r="P619" s="102"/>
      <c r="R619" s="1124"/>
    </row>
    <row r="620" spans="2:18">
      <c r="B620" s="1124"/>
      <c r="C620" s="1124"/>
      <c r="D620" s="84"/>
      <c r="E620" s="1124"/>
      <c r="F620" s="1124"/>
      <c r="G620" s="1124"/>
      <c r="H620" s="83"/>
      <c r="I620" s="102"/>
      <c r="J620" s="1307"/>
      <c r="K620" s="102"/>
      <c r="L620" s="1124"/>
      <c r="M620" s="102"/>
      <c r="N620" s="83"/>
      <c r="O620" s="102"/>
      <c r="P620" s="102"/>
      <c r="R620" s="1124"/>
    </row>
    <row r="621" spans="2:18">
      <c r="B621" s="1124"/>
      <c r="C621" s="1124"/>
      <c r="D621" s="84"/>
      <c r="E621" s="1124"/>
      <c r="F621" s="1124"/>
      <c r="G621" s="1124"/>
      <c r="H621" s="83"/>
      <c r="I621" s="102"/>
      <c r="J621" s="1307"/>
      <c r="K621" s="102"/>
      <c r="L621" s="1124"/>
      <c r="M621" s="102"/>
      <c r="N621" s="83"/>
      <c r="O621" s="102"/>
      <c r="P621" s="102"/>
      <c r="R621" s="1124"/>
    </row>
    <row r="622" spans="2:18">
      <c r="B622" s="1124"/>
      <c r="C622" s="1124"/>
      <c r="D622" s="84"/>
      <c r="E622" s="1124"/>
      <c r="F622" s="1124"/>
      <c r="G622" s="1124"/>
      <c r="H622" s="83"/>
      <c r="I622" s="102"/>
      <c r="J622" s="1307"/>
      <c r="K622" s="102"/>
      <c r="L622" s="1124"/>
      <c r="M622" s="102"/>
      <c r="N622" s="83"/>
      <c r="O622" s="102"/>
      <c r="P622" s="102"/>
      <c r="R622" s="1124"/>
    </row>
    <row r="623" spans="2:18">
      <c r="B623" s="1124"/>
      <c r="C623" s="1124"/>
      <c r="D623" s="84"/>
      <c r="E623" s="1124"/>
      <c r="F623" s="1124"/>
      <c r="G623" s="1124"/>
      <c r="H623" s="83"/>
      <c r="I623" s="102"/>
      <c r="J623" s="1307"/>
      <c r="K623" s="102"/>
      <c r="L623" s="1124"/>
      <c r="M623" s="102"/>
      <c r="N623" s="83"/>
      <c r="O623" s="102"/>
      <c r="P623" s="102"/>
      <c r="R623" s="1124"/>
    </row>
    <row r="624" spans="2:18">
      <c r="B624" s="1124"/>
      <c r="C624" s="1124"/>
      <c r="D624" s="84"/>
      <c r="E624" s="1124"/>
      <c r="F624" s="1124"/>
      <c r="G624" s="1124"/>
      <c r="H624" s="83"/>
      <c r="I624" s="102"/>
      <c r="J624" s="1307"/>
      <c r="K624" s="102"/>
      <c r="L624" s="1124"/>
      <c r="M624" s="102"/>
      <c r="N624" s="83"/>
      <c r="O624" s="102"/>
      <c r="P624" s="102"/>
      <c r="R624" s="1124"/>
    </row>
    <row r="625" spans="2:16">
      <c r="B625" s="1124"/>
      <c r="C625" s="1124"/>
      <c r="D625" s="84"/>
      <c r="E625" s="1124"/>
      <c r="F625" s="1124"/>
      <c r="G625" s="1124"/>
      <c r="H625" s="83"/>
      <c r="I625" s="102"/>
      <c r="J625" s="1307"/>
      <c r="K625" s="102"/>
      <c r="L625" s="1124"/>
      <c r="M625" s="102"/>
      <c r="N625" s="83"/>
      <c r="O625" s="102"/>
      <c r="P625" s="102"/>
    </row>
    <row r="626" spans="2:16">
      <c r="B626" s="1124"/>
      <c r="C626" s="1124"/>
      <c r="D626" s="84"/>
      <c r="E626" s="1124"/>
      <c r="F626" s="1124"/>
      <c r="G626" s="1124"/>
      <c r="H626" s="83"/>
      <c r="I626" s="102"/>
      <c r="J626" s="1307"/>
      <c r="K626" s="102"/>
      <c r="L626" s="1124"/>
      <c r="M626" s="102"/>
      <c r="N626" s="83"/>
      <c r="O626" s="102"/>
      <c r="P626" s="102"/>
    </row>
    <row r="636" spans="2:16">
      <c r="B636" s="21"/>
      <c r="C636" s="21"/>
    </row>
    <row r="637" spans="2:16">
      <c r="B637" s="21"/>
      <c r="C637" s="21"/>
    </row>
    <row r="638" spans="2:16">
      <c r="B638" s="21"/>
      <c r="C638" s="21"/>
    </row>
    <row r="639" spans="2:16">
      <c r="B639" s="21"/>
      <c r="C639" s="21"/>
    </row>
    <row r="640" spans="2:16">
      <c r="B640" s="21"/>
      <c r="C640" s="21"/>
    </row>
    <row r="641" spans="2:3">
      <c r="B641" s="21"/>
      <c r="C641" s="21"/>
    </row>
    <row r="642" spans="2:3">
      <c r="B642" s="21"/>
      <c r="C642" s="21"/>
    </row>
    <row r="643" spans="2:3">
      <c r="B643" s="21"/>
      <c r="C643" s="21"/>
    </row>
    <row r="644" spans="2:3">
      <c r="B644" s="21"/>
      <c r="C644" s="21"/>
    </row>
    <row r="645" spans="2:3">
      <c r="B645" s="21"/>
      <c r="C645" s="21"/>
    </row>
    <row r="646" spans="2:3">
      <c r="B646" s="21"/>
      <c r="C646" s="21"/>
    </row>
    <row r="647" spans="2:3">
      <c r="B647" s="21"/>
      <c r="C647" s="21"/>
    </row>
    <row r="648" spans="2:3">
      <c r="B648" s="21"/>
      <c r="C648" s="21"/>
    </row>
    <row r="649" spans="2:3">
      <c r="B649" s="21"/>
      <c r="C649" s="21"/>
    </row>
    <row r="650" spans="2:3">
      <c r="B650" s="21"/>
      <c r="C650" s="21"/>
    </row>
    <row r="651" spans="2:3">
      <c r="B651" s="21"/>
      <c r="C651" s="21"/>
    </row>
    <row r="652" spans="2:3">
      <c r="B652" s="21"/>
      <c r="C652" s="21"/>
    </row>
    <row r="653" spans="2:3">
      <c r="B653" s="21"/>
      <c r="C653" s="21"/>
    </row>
    <row r="654" spans="2:3">
      <c r="B654" s="21"/>
      <c r="C654" s="21"/>
    </row>
    <row r="655" spans="2:3">
      <c r="B655" s="21"/>
      <c r="C655" s="21"/>
    </row>
    <row r="656" spans="2:3">
      <c r="B656" s="21"/>
      <c r="C656" s="21"/>
    </row>
    <row r="657" spans="2:3">
      <c r="B657" s="21"/>
      <c r="C657" s="21"/>
    </row>
    <row r="658" spans="2:3">
      <c r="B658" s="21"/>
      <c r="C658" s="21"/>
    </row>
    <row r="659" spans="2:3">
      <c r="B659" s="21"/>
      <c r="C659" s="21"/>
    </row>
    <row r="660" spans="2:3">
      <c r="B660" s="21"/>
      <c r="C660" s="21"/>
    </row>
    <row r="661" spans="2:3">
      <c r="B661" s="21"/>
      <c r="C661" s="21"/>
    </row>
    <row r="662" spans="2:3">
      <c r="B662" s="21"/>
      <c r="C662" s="21"/>
    </row>
    <row r="663" spans="2:3">
      <c r="B663" s="21"/>
      <c r="C663" s="21"/>
    </row>
    <row r="664" spans="2:3">
      <c r="B664" s="21"/>
      <c r="C664" s="21"/>
    </row>
    <row r="665" spans="2:3">
      <c r="B665" s="21"/>
      <c r="C665" s="21"/>
    </row>
    <row r="666" spans="2:3">
      <c r="B666" s="21"/>
      <c r="C666" s="21"/>
    </row>
    <row r="667" spans="2:3">
      <c r="B667" s="21"/>
      <c r="C667" s="21"/>
    </row>
    <row r="668" spans="2:3">
      <c r="B668" s="21"/>
      <c r="C668" s="21"/>
    </row>
    <row r="669" spans="2:3">
      <c r="B669" s="21"/>
      <c r="C669" s="21"/>
    </row>
    <row r="670" spans="2:3">
      <c r="B670" s="21"/>
      <c r="C670" s="21"/>
    </row>
    <row r="671" spans="2:3">
      <c r="B671" s="21"/>
      <c r="C671" s="21"/>
    </row>
    <row r="672" spans="2:3">
      <c r="B672" s="21"/>
      <c r="C672" s="21"/>
    </row>
    <row r="673" spans="2:3">
      <c r="B673" s="21"/>
      <c r="C673" s="21"/>
    </row>
    <row r="674" spans="2:3">
      <c r="B674" s="21"/>
      <c r="C674" s="21"/>
    </row>
    <row r="675" spans="2:3">
      <c r="B675" s="21"/>
      <c r="C675" s="21"/>
    </row>
    <row r="676" spans="2:3">
      <c r="B676" s="21"/>
      <c r="C676" s="21"/>
    </row>
    <row r="677" spans="2:3">
      <c r="B677" s="21"/>
      <c r="C677" s="21"/>
    </row>
    <row r="678" spans="2:3">
      <c r="B678" s="21"/>
      <c r="C678" s="21"/>
    </row>
    <row r="679" spans="2:3">
      <c r="B679" s="21"/>
      <c r="C679" s="21"/>
    </row>
    <row r="680" spans="2:3">
      <c r="B680" s="21"/>
      <c r="C680" s="21"/>
    </row>
    <row r="681" spans="2:3">
      <c r="B681" s="21"/>
      <c r="C681" s="21"/>
    </row>
    <row r="682" spans="2:3">
      <c r="B682" s="21"/>
      <c r="C682" s="21"/>
    </row>
    <row r="683" spans="2:3">
      <c r="B683" s="21"/>
      <c r="C683" s="21"/>
    </row>
  </sheetData>
  <autoFilter ref="B8:R366">
    <filterColumn colId="1">
      <filters blank="1"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123">
    <mergeCell ref="B350:B351"/>
    <mergeCell ref="B355:B356"/>
    <mergeCell ref="B357:B358"/>
    <mergeCell ref="B336:B337"/>
    <mergeCell ref="B340:B341"/>
    <mergeCell ref="B342:B343"/>
    <mergeCell ref="B344:B345"/>
    <mergeCell ref="B346:B347"/>
    <mergeCell ref="B348:B349"/>
    <mergeCell ref="B316:B318"/>
    <mergeCell ref="B320:B321"/>
    <mergeCell ref="B325:B327"/>
    <mergeCell ref="B328:B329"/>
    <mergeCell ref="B330:B332"/>
    <mergeCell ref="B333:B335"/>
    <mergeCell ref="B236:B237"/>
    <mergeCell ref="P208:P209"/>
    <mergeCell ref="B212:B213"/>
    <mergeCell ref="B217:B218"/>
    <mergeCell ref="B223:B225"/>
    <mergeCell ref="B226:B227"/>
    <mergeCell ref="B228:B229"/>
    <mergeCell ref="B231:B232"/>
    <mergeCell ref="B198:B199"/>
    <mergeCell ref="B205:B206"/>
    <mergeCell ref="B207:B209"/>
    <mergeCell ref="J208:J209"/>
    <mergeCell ref="K208:K209"/>
    <mergeCell ref="B210:B211"/>
    <mergeCell ref="P195:P196"/>
    <mergeCell ref="L195:L196"/>
    <mergeCell ref="M195:M196"/>
    <mergeCell ref="P166:P167"/>
    <mergeCell ref="P183:P185"/>
    <mergeCell ref="P189:P191"/>
    <mergeCell ref="L189:L191"/>
    <mergeCell ref="M189:M191"/>
    <mergeCell ref="B189:B191"/>
    <mergeCell ref="J189:J191"/>
    <mergeCell ref="K189:K191"/>
    <mergeCell ref="B192:B193"/>
    <mergeCell ref="B195:B196"/>
    <mergeCell ref="J195:J196"/>
    <mergeCell ref="K195:K196"/>
    <mergeCell ref="B183:B185"/>
    <mergeCell ref="J183:J185"/>
    <mergeCell ref="K183:K185"/>
    <mergeCell ref="B187:B188"/>
    <mergeCell ref="J187:J188"/>
    <mergeCell ref="K187:K188"/>
    <mergeCell ref="B163:B164"/>
    <mergeCell ref="B166:B167"/>
    <mergeCell ref="J166:J167"/>
    <mergeCell ref="K166:K167"/>
    <mergeCell ref="B169:B170"/>
    <mergeCell ref="B179:B180"/>
    <mergeCell ref="B139:B141"/>
    <mergeCell ref="B148:B149"/>
    <mergeCell ref="B154:B155"/>
    <mergeCell ref="K129:K130"/>
    <mergeCell ref="K136:K137"/>
    <mergeCell ref="B129:B131"/>
    <mergeCell ref="B133:B134"/>
    <mergeCell ref="B135:B137"/>
    <mergeCell ref="D88:D115"/>
    <mergeCell ref="R58:R59"/>
    <mergeCell ref="Q58:Q59"/>
    <mergeCell ref="Q47:Q48"/>
    <mergeCell ref="R47:R48"/>
    <mergeCell ref="Q49:Q50"/>
    <mergeCell ref="R49:R50"/>
    <mergeCell ref="R55:R56"/>
    <mergeCell ref="Q55:Q56"/>
    <mergeCell ref="Q44:Q45"/>
    <mergeCell ref="R44:R45"/>
    <mergeCell ref="B40:B41"/>
    <mergeCell ref="B42:B43"/>
    <mergeCell ref="B44:B45"/>
    <mergeCell ref="B38:B39"/>
    <mergeCell ref="R36:R37"/>
    <mergeCell ref="B30:B31"/>
    <mergeCell ref="B33:B34"/>
    <mergeCell ref="B36:B37"/>
    <mergeCell ref="Q36:Q37"/>
    <mergeCell ref="Q38:Q39"/>
    <mergeCell ref="R38:R39"/>
    <mergeCell ref="B1:R1"/>
    <mergeCell ref="B2:D2"/>
    <mergeCell ref="B3:D3"/>
    <mergeCell ref="B4:D4"/>
    <mergeCell ref="B5:D5"/>
    <mergeCell ref="Q22:Q23"/>
    <mergeCell ref="R22:R23"/>
    <mergeCell ref="B9:B10"/>
    <mergeCell ref="B11:B12"/>
    <mergeCell ref="B22:B23"/>
    <mergeCell ref="B47:B48"/>
    <mergeCell ref="B49:B50"/>
    <mergeCell ref="B51:B52"/>
    <mergeCell ref="B58:B59"/>
    <mergeCell ref="B61:B62"/>
    <mergeCell ref="B67:B68"/>
    <mergeCell ref="B55:B56"/>
    <mergeCell ref="B274:B275"/>
    <mergeCell ref="B255:B256"/>
    <mergeCell ref="B257:B258"/>
    <mergeCell ref="O364:P364"/>
    <mergeCell ref="O360:P360"/>
    <mergeCell ref="F362:M363"/>
    <mergeCell ref="B302:B304"/>
    <mergeCell ref="B305:B308"/>
    <mergeCell ref="B310:B312"/>
    <mergeCell ref="B313:B315"/>
    <mergeCell ref="B288:B289"/>
    <mergeCell ref="B290:B291"/>
    <mergeCell ref="B293:B295"/>
    <mergeCell ref="B279:B281"/>
    <mergeCell ref="B282:B283"/>
    <mergeCell ref="B259:B261"/>
    <mergeCell ref="B262:B264"/>
    <mergeCell ref="B265:B267"/>
    <mergeCell ref="B269:B270"/>
    <mergeCell ref="B271:B272"/>
  </mergeCells>
  <phoneticPr fontId="1" type="noConversion"/>
  <pageMargins left="0.12" right="0.12" top="0.12" bottom="0.11811023622047245" header="0.12" footer="7.874015748031496E-2"/>
  <pageSetup paperSize="9" scale="62" orientation="landscape" horizontalDpi="4294967292" vertic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>
    <tabColor theme="0"/>
    <pageSetUpPr fitToPage="1"/>
  </sheetPr>
  <dimension ref="A1:U902"/>
  <sheetViews>
    <sheetView zoomScale="75" zoomScaleNormal="75" workbookViewId="0">
      <pane ySplit="8" topLeftCell="A9" activePane="bottomLeft" state="frozen"/>
      <selection pane="bottomLeft" activeCell="B1" sqref="B1:R1"/>
    </sheetView>
  </sheetViews>
  <sheetFormatPr defaultRowHeight="15.75"/>
  <cols>
    <col min="1" max="1" width="1.625" style="21" customWidth="1"/>
    <col min="2" max="2" width="4.625" style="944" customWidth="1"/>
    <col min="3" max="3" width="9.625" style="944" customWidth="1"/>
    <col min="4" max="4" width="37.375" style="59" customWidth="1"/>
    <col min="5" max="5" width="8.625" style="944" customWidth="1"/>
    <col min="6" max="6" width="8.625" style="21" customWidth="1"/>
    <col min="7" max="7" width="8.5" style="21" customWidth="1"/>
    <col min="8" max="8" width="8.625" style="59" customWidth="1"/>
    <col min="9" max="9" width="14.625" style="209" customWidth="1"/>
    <col min="10" max="10" width="14.625" style="944" customWidth="1"/>
    <col min="11" max="11" width="14.625" style="209" customWidth="1"/>
    <col min="12" max="12" width="8.625" style="944" customWidth="1"/>
    <col min="13" max="13" width="12.625" style="209" customWidth="1"/>
    <col min="14" max="14" width="8.625" style="21" customWidth="1"/>
    <col min="15" max="15" width="12.625" style="209" customWidth="1"/>
    <col min="16" max="16" width="14.625" style="209" customWidth="1"/>
    <col min="17" max="17" width="14.625" style="36" customWidth="1"/>
    <col min="18" max="18" width="14.625" style="944" customWidth="1"/>
    <col min="19" max="16384" width="9" style="21"/>
  </cols>
  <sheetData>
    <row r="1" spans="2:18" s="66" customFormat="1" ht="18" customHeight="1">
      <c r="B1" s="3083" t="s">
        <v>0</v>
      </c>
      <c r="C1" s="3083"/>
      <c r="D1" s="3161"/>
      <c r="E1" s="3083"/>
      <c r="F1" s="3083"/>
      <c r="G1" s="3083"/>
      <c r="H1" s="3161"/>
      <c r="I1" s="3083"/>
      <c r="J1" s="3083"/>
      <c r="K1" s="3083"/>
      <c r="L1" s="3083"/>
      <c r="M1" s="3162"/>
      <c r="N1" s="3083"/>
      <c r="O1" s="3162"/>
      <c r="P1" s="3083"/>
      <c r="Q1" s="3162"/>
      <c r="R1" s="3083"/>
    </row>
    <row r="2" spans="2:18" s="58" customFormat="1" ht="15.95" customHeight="1">
      <c r="B2" s="3086" t="s">
        <v>75</v>
      </c>
      <c r="C2" s="3086"/>
      <c r="D2" s="3163"/>
      <c r="E2" s="757"/>
      <c r="F2" s="757"/>
      <c r="G2" s="757"/>
      <c r="H2" s="65"/>
      <c r="I2" s="64"/>
      <c r="J2" s="757"/>
      <c r="K2" s="64"/>
      <c r="L2" s="65"/>
      <c r="M2" s="64"/>
      <c r="N2" s="65"/>
      <c r="O2" s="64"/>
      <c r="P2" s="64"/>
      <c r="Q2" s="60"/>
      <c r="R2" s="757"/>
    </row>
    <row r="3" spans="2:18" s="58" customFormat="1" ht="15.95" customHeight="1">
      <c r="B3" s="3086" t="s">
        <v>31</v>
      </c>
      <c r="C3" s="3086"/>
      <c r="D3" s="3163"/>
      <c r="E3" s="757"/>
      <c r="F3" s="757"/>
      <c r="G3" s="757"/>
      <c r="H3" s="65"/>
      <c r="I3" s="64"/>
      <c r="J3" s="757"/>
      <c r="K3" s="64"/>
      <c r="L3" s="65"/>
      <c r="M3" s="64"/>
      <c r="N3" s="65"/>
      <c r="O3" s="64"/>
      <c r="P3" s="64"/>
      <c r="Q3" s="60"/>
      <c r="R3" s="757"/>
    </row>
    <row r="4" spans="2:18" s="58" customFormat="1" ht="15.95" customHeight="1">
      <c r="B4" s="3086" t="s">
        <v>29</v>
      </c>
      <c r="C4" s="3086"/>
      <c r="D4" s="3163"/>
      <c r="E4" s="757"/>
      <c r="F4" s="757"/>
      <c r="G4" s="757"/>
      <c r="H4" s="65"/>
      <c r="I4" s="64"/>
      <c r="J4" s="757"/>
      <c r="K4" s="64"/>
      <c r="L4" s="65"/>
      <c r="M4" s="64"/>
      <c r="N4" s="65"/>
      <c r="O4" s="64"/>
      <c r="P4" s="64"/>
      <c r="Q4" s="60"/>
      <c r="R4" s="757"/>
    </row>
    <row r="5" spans="2:18" s="58" customFormat="1" ht="15.95" customHeight="1" thickBot="1">
      <c r="B5" s="3086" t="s">
        <v>141</v>
      </c>
      <c r="C5" s="3086"/>
      <c r="D5" s="3163"/>
      <c r="E5" s="3039">
        <v>30</v>
      </c>
      <c r="F5" s="757"/>
      <c r="G5" s="757"/>
      <c r="H5" s="65"/>
      <c r="I5" s="64"/>
      <c r="J5" s="757"/>
      <c r="K5" s="64"/>
      <c r="L5" s="65"/>
      <c r="M5" s="64"/>
      <c r="N5" s="65"/>
      <c r="O5" s="64"/>
      <c r="P5" s="311"/>
      <c r="Q5" s="148"/>
      <c r="R5" s="757"/>
    </row>
    <row r="6" spans="2:18" s="2" customFormat="1" ht="48" thickBot="1">
      <c r="B6" s="394" t="s">
        <v>1</v>
      </c>
      <c r="C6" s="394" t="s">
        <v>2</v>
      </c>
      <c r="D6" s="585" t="s">
        <v>8</v>
      </c>
      <c r="E6" s="394" t="s">
        <v>7</v>
      </c>
      <c r="F6" s="394" t="s">
        <v>28</v>
      </c>
      <c r="G6" s="396" t="s">
        <v>26</v>
      </c>
      <c r="H6" s="396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8" customHeight="1" thickBot="1">
      <c r="B7" s="398">
        <v>1</v>
      </c>
      <c r="C7" s="398">
        <v>2</v>
      </c>
      <c r="D7" s="399">
        <v>3</v>
      </c>
      <c r="E7" s="398">
        <v>4</v>
      </c>
      <c r="F7" s="398">
        <v>5</v>
      </c>
      <c r="G7" s="399">
        <v>6</v>
      </c>
      <c r="H7" s="399" t="s">
        <v>33</v>
      </c>
      <c r="I7" s="400" t="s">
        <v>62</v>
      </c>
      <c r="J7" s="398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400">
        <v>16</v>
      </c>
      <c r="R7" s="398">
        <v>17</v>
      </c>
    </row>
    <row r="8" spans="2:18" ht="18" customHeight="1" thickBot="1">
      <c r="B8" s="85"/>
      <c r="C8" s="85"/>
      <c r="D8" s="586"/>
      <c r="E8" s="85"/>
      <c r="F8" s="87">
        <f>SUBTOTAL(9,F9:F1524)</f>
        <v>89</v>
      </c>
      <c r="G8" s="87"/>
      <c r="H8" s="87">
        <f>SUBTOTAL(9,H9:H1524)</f>
        <v>1509</v>
      </c>
      <c r="I8" s="86">
        <f>SUBTOTAL(9,I9:I1542)</f>
        <v>754500</v>
      </c>
      <c r="J8" s="85"/>
      <c r="K8" s="86">
        <f>SUBTOTAL(9,K9:K1542)</f>
        <v>565300</v>
      </c>
      <c r="L8" s="87">
        <f>SUBTOTAL(9,L9:L1524)</f>
        <v>59.5</v>
      </c>
      <c r="M8" s="86">
        <f>SUBTOTAL(9,M9:M1542)</f>
        <v>595000</v>
      </c>
      <c r="N8" s="87">
        <f>SUBTOTAL(9,N9:N1524)</f>
        <v>0</v>
      </c>
      <c r="O8" s="86">
        <f>SUBTOTAL(9,O9:O1542)</f>
        <v>0</v>
      </c>
      <c r="P8" s="86">
        <f>SUBTOTAL(9,P9:P1542)</f>
        <v>1914800</v>
      </c>
      <c r="Q8" s="86">
        <f>SUBTOTAL(9,Q9:Q1640)</f>
        <v>0</v>
      </c>
      <c r="R8" s="85"/>
    </row>
    <row r="9" spans="2:18" ht="15.95" hidden="1" customHeight="1">
      <c r="B9" s="184">
        <v>1</v>
      </c>
      <c r="C9" s="114">
        <v>41634</v>
      </c>
      <c r="D9" s="3" t="s">
        <v>162</v>
      </c>
      <c r="E9" s="1897" t="s">
        <v>39</v>
      </c>
      <c r="F9" s="1897">
        <v>4</v>
      </c>
      <c r="G9" s="1897"/>
      <c r="H9" s="366">
        <f t="shared" ref="H9:H40" si="0">F9*G9</f>
        <v>0</v>
      </c>
      <c r="I9" s="1895">
        <f t="shared" ref="I9:I40" si="1">H9*500</f>
        <v>0</v>
      </c>
      <c r="J9" s="167"/>
      <c r="K9" s="699">
        <f>F9*10000</f>
        <v>40000</v>
      </c>
      <c r="L9" s="1922">
        <v>2</v>
      </c>
      <c r="M9" s="116">
        <f t="shared" ref="M9:M59" si="2">L9*10000</f>
        <v>20000</v>
      </c>
      <c r="N9" s="1922"/>
      <c r="O9" s="116">
        <f t="shared" ref="O9:O59" si="3">N9*15000</f>
        <v>0</v>
      </c>
      <c r="P9" s="118">
        <f t="shared" ref="P9:P59" si="4">M9+K9+I9+O9</f>
        <v>60000</v>
      </c>
      <c r="Q9" s="1890">
        <v>35000</v>
      </c>
      <c r="R9" s="1891"/>
    </row>
    <row r="10" spans="2:18" ht="15.95" hidden="1" customHeight="1">
      <c r="B10" s="3153">
        <v>2</v>
      </c>
      <c r="C10" s="108">
        <v>41635</v>
      </c>
      <c r="D10" s="3" t="s">
        <v>151</v>
      </c>
      <c r="E10" s="1897" t="s">
        <v>132</v>
      </c>
      <c r="F10" s="1897">
        <v>1</v>
      </c>
      <c r="G10" s="1897">
        <v>120</v>
      </c>
      <c r="H10" s="366">
        <f t="shared" si="0"/>
        <v>120</v>
      </c>
      <c r="I10" s="699">
        <f t="shared" si="1"/>
        <v>60000</v>
      </c>
      <c r="J10" s="1897"/>
      <c r="K10" s="47"/>
      <c r="L10" s="201">
        <v>3.5</v>
      </c>
      <c r="M10" s="699">
        <f t="shared" si="2"/>
        <v>35000</v>
      </c>
      <c r="N10" s="201"/>
      <c r="O10" s="699">
        <f t="shared" si="3"/>
        <v>0</v>
      </c>
      <c r="P10" s="6">
        <f t="shared" si="4"/>
        <v>95000</v>
      </c>
      <c r="Q10" s="1895"/>
      <c r="R10" s="1886"/>
    </row>
    <row r="11" spans="2:18" ht="15.95" hidden="1" customHeight="1">
      <c r="B11" s="3154"/>
      <c r="C11" s="108">
        <v>41635</v>
      </c>
      <c r="D11" s="27" t="s">
        <v>65</v>
      </c>
      <c r="E11" s="46"/>
      <c r="F11" s="46"/>
      <c r="G11" s="46"/>
      <c r="H11" s="366">
        <f t="shared" si="0"/>
        <v>0</v>
      </c>
      <c r="I11" s="699">
        <f t="shared" si="1"/>
        <v>0</v>
      </c>
      <c r="J11" s="1897"/>
      <c r="K11" s="47"/>
      <c r="L11" s="201"/>
      <c r="M11" s="699">
        <f>L11*10000</f>
        <v>0</v>
      </c>
      <c r="N11" s="201">
        <v>4</v>
      </c>
      <c r="O11" s="699">
        <f>N11*15000</f>
        <v>60000</v>
      </c>
      <c r="P11" s="6">
        <f>M11+K11+I11+O11</f>
        <v>60000</v>
      </c>
      <c r="Q11" s="1895"/>
      <c r="R11" s="1886"/>
    </row>
    <row r="12" spans="2:18" ht="15.95" hidden="1" customHeight="1">
      <c r="B12" s="1887">
        <v>3</v>
      </c>
      <c r="C12" s="108">
        <v>41636</v>
      </c>
      <c r="D12" s="3" t="s">
        <v>151</v>
      </c>
      <c r="E12" s="1897" t="s">
        <v>132</v>
      </c>
      <c r="F12" s="1897">
        <v>1</v>
      </c>
      <c r="G12" s="1897">
        <v>120</v>
      </c>
      <c r="H12" s="366">
        <f t="shared" si="0"/>
        <v>120</v>
      </c>
      <c r="I12" s="699">
        <f t="shared" si="1"/>
        <v>60000</v>
      </c>
      <c r="J12" s="1897"/>
      <c r="K12" s="47"/>
      <c r="L12" s="201">
        <v>6</v>
      </c>
      <c r="M12" s="699">
        <f t="shared" si="2"/>
        <v>60000</v>
      </c>
      <c r="N12" s="201"/>
      <c r="O12" s="699">
        <f t="shared" si="3"/>
        <v>0</v>
      </c>
      <c r="P12" s="6">
        <f t="shared" si="4"/>
        <v>120000</v>
      </c>
      <c r="Q12" s="1895">
        <v>35000</v>
      </c>
      <c r="R12" s="1886"/>
    </row>
    <row r="13" spans="2:18" ht="15.95" hidden="1" customHeight="1">
      <c r="B13" s="140">
        <v>4</v>
      </c>
      <c r="C13" s="104">
        <v>41637</v>
      </c>
      <c r="D13" s="27" t="s">
        <v>130</v>
      </c>
      <c r="E13" s="46" t="s">
        <v>39</v>
      </c>
      <c r="F13" s="46">
        <v>1</v>
      </c>
      <c r="G13" s="46">
        <v>150</v>
      </c>
      <c r="H13" s="366">
        <f t="shared" si="0"/>
        <v>150</v>
      </c>
      <c r="I13" s="699">
        <f t="shared" si="1"/>
        <v>75000</v>
      </c>
      <c r="J13" s="167"/>
      <c r="K13" s="699"/>
      <c r="L13" s="201">
        <v>6</v>
      </c>
      <c r="M13" s="699">
        <f t="shared" si="2"/>
        <v>60000</v>
      </c>
      <c r="N13" s="201"/>
      <c r="O13" s="699">
        <f t="shared" si="3"/>
        <v>0</v>
      </c>
      <c r="P13" s="6">
        <f t="shared" si="4"/>
        <v>135000</v>
      </c>
      <c r="Q13" s="1892"/>
      <c r="R13" s="1886"/>
    </row>
    <row r="14" spans="2:18" ht="15.95" hidden="1" customHeight="1">
      <c r="B14" s="3153">
        <v>5</v>
      </c>
      <c r="C14" s="108">
        <v>41638</v>
      </c>
      <c r="D14" s="3" t="s">
        <v>162</v>
      </c>
      <c r="E14" s="1897" t="s">
        <v>39</v>
      </c>
      <c r="F14" s="1897">
        <v>3</v>
      </c>
      <c r="G14" s="1897"/>
      <c r="H14" s="366">
        <f t="shared" si="0"/>
        <v>0</v>
      </c>
      <c r="I14" s="1895">
        <f t="shared" si="1"/>
        <v>0</v>
      </c>
      <c r="J14" s="167"/>
      <c r="K14" s="699">
        <f>F14*10000</f>
        <v>30000</v>
      </c>
      <c r="L14" s="201">
        <v>2</v>
      </c>
      <c r="M14" s="699">
        <f t="shared" si="2"/>
        <v>20000</v>
      </c>
      <c r="N14" s="201"/>
      <c r="O14" s="699">
        <f t="shared" si="3"/>
        <v>0</v>
      </c>
      <c r="P14" s="6">
        <f t="shared" si="4"/>
        <v>50000</v>
      </c>
      <c r="Q14" s="3168">
        <v>35000</v>
      </c>
      <c r="R14" s="1886"/>
    </row>
    <row r="15" spans="2:18" ht="15.95" hidden="1" customHeight="1">
      <c r="B15" s="3154"/>
      <c r="C15" s="108">
        <v>41638</v>
      </c>
      <c r="D15" s="27" t="s">
        <v>128</v>
      </c>
      <c r="E15" s="46" t="s">
        <v>36</v>
      </c>
      <c r="F15" s="46">
        <v>1</v>
      </c>
      <c r="G15" s="1897">
        <v>120</v>
      </c>
      <c r="H15" s="366">
        <f t="shared" si="0"/>
        <v>120</v>
      </c>
      <c r="I15" s="699">
        <f t="shared" si="1"/>
        <v>60000</v>
      </c>
      <c r="J15" s="167"/>
      <c r="K15" s="699"/>
      <c r="L15" s="201">
        <v>4.5</v>
      </c>
      <c r="M15" s="699">
        <f>L15*10000</f>
        <v>45000</v>
      </c>
      <c r="N15" s="201"/>
      <c r="O15" s="699">
        <f>N15*15000</f>
        <v>0</v>
      </c>
      <c r="P15" s="6">
        <f>M15+K15+I15+O15</f>
        <v>105000</v>
      </c>
      <c r="Q15" s="3165"/>
      <c r="R15" s="1886"/>
    </row>
    <row r="16" spans="2:18" ht="15.95" hidden="1" customHeight="1">
      <c r="B16" s="3153">
        <v>6</v>
      </c>
      <c r="C16" s="108">
        <v>41639</v>
      </c>
      <c r="D16" s="3" t="s">
        <v>91</v>
      </c>
      <c r="E16" s="1897" t="s">
        <v>39</v>
      </c>
      <c r="F16" s="1897">
        <v>3</v>
      </c>
      <c r="G16" s="1897"/>
      <c r="H16" s="366">
        <f t="shared" si="0"/>
        <v>0</v>
      </c>
      <c r="I16" s="1895">
        <f t="shared" si="1"/>
        <v>0</v>
      </c>
      <c r="J16" s="167"/>
      <c r="K16" s="699">
        <f>F16*10000</f>
        <v>30000</v>
      </c>
      <c r="L16" s="201"/>
      <c r="M16" s="699">
        <f t="shared" si="2"/>
        <v>0</v>
      </c>
      <c r="N16" s="201"/>
      <c r="O16" s="699">
        <f t="shared" si="3"/>
        <v>0</v>
      </c>
      <c r="P16" s="6">
        <f t="shared" si="4"/>
        <v>30000</v>
      </c>
      <c r="Q16" s="3168">
        <v>35000</v>
      </c>
      <c r="R16" s="1886"/>
    </row>
    <row r="17" spans="2:19" ht="15.95" hidden="1" customHeight="1">
      <c r="B17" s="3155"/>
      <c r="C17" s="108">
        <v>41639</v>
      </c>
      <c r="D17" s="27" t="s">
        <v>143</v>
      </c>
      <c r="E17" s="46" t="s">
        <v>139</v>
      </c>
      <c r="F17" s="46">
        <v>1</v>
      </c>
      <c r="G17" s="46"/>
      <c r="H17" s="366">
        <f>F17*G17</f>
        <v>0</v>
      </c>
      <c r="I17" s="699">
        <f>H17*500</f>
        <v>0</v>
      </c>
      <c r="J17" s="1897"/>
      <c r="K17" s="47">
        <f>F17*7500</f>
        <v>7500</v>
      </c>
      <c r="L17" s="201"/>
      <c r="M17" s="699">
        <f>L17*10000</f>
        <v>0</v>
      </c>
      <c r="N17" s="201"/>
      <c r="O17" s="699">
        <f>N17*15000</f>
        <v>0</v>
      </c>
      <c r="P17" s="6">
        <f>M17+K17+I17+O17</f>
        <v>7500</v>
      </c>
      <c r="Q17" s="3177"/>
      <c r="R17" s="1886"/>
    </row>
    <row r="18" spans="2:19" ht="15.95" hidden="1" customHeight="1">
      <c r="B18" s="3154"/>
      <c r="C18" s="108">
        <v>41639</v>
      </c>
      <c r="D18" s="3" t="s">
        <v>51</v>
      </c>
      <c r="E18" s="1897" t="s">
        <v>11</v>
      </c>
      <c r="F18" s="1897">
        <v>2</v>
      </c>
      <c r="G18" s="1897"/>
      <c r="H18" s="366">
        <f t="shared" si="0"/>
        <v>0</v>
      </c>
      <c r="I18" s="699">
        <f t="shared" si="1"/>
        <v>0</v>
      </c>
      <c r="J18" s="1897" t="s">
        <v>70</v>
      </c>
      <c r="K18" s="47">
        <v>25000</v>
      </c>
      <c r="L18" s="201">
        <v>2</v>
      </c>
      <c r="M18" s="699">
        <f>L18*10000</f>
        <v>20000</v>
      </c>
      <c r="N18" s="201">
        <v>4</v>
      </c>
      <c r="O18" s="699">
        <f>N18*15000</f>
        <v>60000</v>
      </c>
      <c r="P18" s="6">
        <f>M18+K18+I18+O18</f>
        <v>105000</v>
      </c>
      <c r="Q18" s="3165"/>
      <c r="R18" s="1886"/>
    </row>
    <row r="19" spans="2:19" s="1220" customFormat="1" ht="15.95" hidden="1" customHeight="1">
      <c r="B19" s="1888">
        <v>7</v>
      </c>
      <c r="C19" s="108">
        <v>41640</v>
      </c>
      <c r="D19" s="27" t="s">
        <v>133</v>
      </c>
      <c r="E19" s="46"/>
      <c r="F19" s="46"/>
      <c r="G19" s="46"/>
      <c r="H19" s="366">
        <f t="shared" si="0"/>
        <v>0</v>
      </c>
      <c r="I19" s="699">
        <f t="shared" si="1"/>
        <v>0</v>
      </c>
      <c r="J19" s="20"/>
      <c r="K19" s="699"/>
      <c r="L19" s="130"/>
      <c r="M19" s="28">
        <f t="shared" si="2"/>
        <v>0</v>
      </c>
      <c r="N19" s="130"/>
      <c r="O19" s="28">
        <f t="shared" si="3"/>
        <v>0</v>
      </c>
      <c r="P19" s="6">
        <f t="shared" si="4"/>
        <v>0</v>
      </c>
      <c r="Q19" s="1895">
        <v>35000</v>
      </c>
      <c r="R19" s="1920"/>
      <c r="S19" s="1219"/>
    </row>
    <row r="20" spans="2:19" ht="15.95" hidden="1" customHeight="1">
      <c r="B20" s="1888">
        <v>8</v>
      </c>
      <c r="C20" s="108">
        <v>41641</v>
      </c>
      <c r="D20" s="27" t="s">
        <v>130</v>
      </c>
      <c r="E20" s="46" t="s">
        <v>39</v>
      </c>
      <c r="F20" s="46">
        <v>1</v>
      </c>
      <c r="G20" s="46">
        <v>150</v>
      </c>
      <c r="H20" s="366">
        <f t="shared" si="0"/>
        <v>150</v>
      </c>
      <c r="I20" s="699">
        <f t="shared" si="1"/>
        <v>75000</v>
      </c>
      <c r="J20" s="167"/>
      <c r="K20" s="699"/>
      <c r="L20" s="201">
        <v>1</v>
      </c>
      <c r="M20" s="699">
        <f t="shared" si="2"/>
        <v>10000</v>
      </c>
      <c r="N20" s="201"/>
      <c r="O20" s="699">
        <f t="shared" si="3"/>
        <v>0</v>
      </c>
      <c r="P20" s="6">
        <f t="shared" si="4"/>
        <v>85000</v>
      </c>
      <c r="Q20" s="1892"/>
      <c r="R20" s="1886"/>
    </row>
    <row r="21" spans="2:19" ht="15.95" hidden="1" customHeight="1">
      <c r="B21" s="1888">
        <v>9</v>
      </c>
      <c r="C21" s="108">
        <v>41642</v>
      </c>
      <c r="D21" s="27" t="s">
        <v>133</v>
      </c>
      <c r="E21" s="46"/>
      <c r="F21" s="46"/>
      <c r="G21" s="46"/>
      <c r="H21" s="366">
        <f t="shared" si="0"/>
        <v>0</v>
      </c>
      <c r="I21" s="699">
        <f t="shared" si="1"/>
        <v>0</v>
      </c>
      <c r="J21" s="167"/>
      <c r="K21" s="699"/>
      <c r="L21" s="201">
        <v>4</v>
      </c>
      <c r="M21" s="699">
        <f t="shared" si="2"/>
        <v>40000</v>
      </c>
      <c r="N21" s="201"/>
      <c r="O21" s="699">
        <f t="shared" si="3"/>
        <v>0</v>
      </c>
      <c r="P21" s="6">
        <f t="shared" si="4"/>
        <v>40000</v>
      </c>
      <c r="Q21" s="1892">
        <v>35000</v>
      </c>
      <c r="R21" s="1886"/>
    </row>
    <row r="22" spans="2:19" ht="15.95" hidden="1" customHeight="1">
      <c r="B22" s="1888">
        <v>10</v>
      </c>
      <c r="C22" s="108">
        <v>41643</v>
      </c>
      <c r="D22" s="27" t="s">
        <v>95</v>
      </c>
      <c r="E22" s="46"/>
      <c r="F22" s="46"/>
      <c r="G22" s="46"/>
      <c r="H22" s="366">
        <f t="shared" si="0"/>
        <v>0</v>
      </c>
      <c r="I22" s="699">
        <f t="shared" si="1"/>
        <v>0</v>
      </c>
      <c r="J22" s="3"/>
      <c r="K22" s="973"/>
      <c r="L22" s="201"/>
      <c r="M22" s="699">
        <f t="shared" si="2"/>
        <v>0</v>
      </c>
      <c r="N22" s="201"/>
      <c r="O22" s="699">
        <f t="shared" si="3"/>
        <v>0</v>
      </c>
      <c r="P22" s="6">
        <f t="shared" si="4"/>
        <v>0</v>
      </c>
      <c r="Q22" s="1892"/>
      <c r="R22" s="1886"/>
    </row>
    <row r="23" spans="2:19" ht="15.95" hidden="1" customHeight="1">
      <c r="B23" s="140">
        <v>11</v>
      </c>
      <c r="C23" s="104">
        <v>41644</v>
      </c>
      <c r="D23" s="27" t="s">
        <v>95</v>
      </c>
      <c r="E23" s="46"/>
      <c r="F23" s="46"/>
      <c r="G23" s="46"/>
      <c r="H23" s="366">
        <f t="shared" si="0"/>
        <v>0</v>
      </c>
      <c r="I23" s="699">
        <f t="shared" si="1"/>
        <v>0</v>
      </c>
      <c r="J23" s="167"/>
      <c r="K23" s="699"/>
      <c r="L23" s="130"/>
      <c r="M23" s="28">
        <f t="shared" si="2"/>
        <v>0</v>
      </c>
      <c r="N23" s="130"/>
      <c r="O23" s="28">
        <f t="shared" si="3"/>
        <v>0</v>
      </c>
      <c r="P23" s="6">
        <f t="shared" si="4"/>
        <v>0</v>
      </c>
      <c r="Q23" s="1895"/>
      <c r="R23" s="1886"/>
    </row>
    <row r="24" spans="2:19" ht="15.95" hidden="1" customHeight="1">
      <c r="B24" s="1888">
        <v>12</v>
      </c>
      <c r="C24" s="108">
        <v>41645</v>
      </c>
      <c r="D24" s="20" t="s">
        <v>42</v>
      </c>
      <c r="E24" s="1897" t="s">
        <v>9</v>
      </c>
      <c r="F24" s="1897">
        <v>2</v>
      </c>
      <c r="G24" s="1897">
        <v>30</v>
      </c>
      <c r="H24" s="366">
        <f t="shared" si="0"/>
        <v>60</v>
      </c>
      <c r="I24" s="699">
        <f t="shared" si="1"/>
        <v>30000</v>
      </c>
      <c r="J24" s="167"/>
      <c r="K24" s="699"/>
      <c r="L24" s="201"/>
      <c r="M24" s="699">
        <f t="shared" si="2"/>
        <v>0</v>
      </c>
      <c r="N24" s="201"/>
      <c r="O24" s="699">
        <f t="shared" si="3"/>
        <v>0</v>
      </c>
      <c r="P24" s="6">
        <f t="shared" si="4"/>
        <v>30000</v>
      </c>
      <c r="Q24" s="1892"/>
      <c r="R24" s="1886"/>
    </row>
    <row r="25" spans="2:19" ht="15.95" hidden="1" customHeight="1">
      <c r="B25" s="3153">
        <v>13</v>
      </c>
      <c r="C25" s="108">
        <v>41646</v>
      </c>
      <c r="D25" s="27" t="s">
        <v>153</v>
      </c>
      <c r="E25" s="46" t="s">
        <v>10</v>
      </c>
      <c r="F25" s="46">
        <v>3</v>
      </c>
      <c r="G25" s="46"/>
      <c r="H25" s="366">
        <f t="shared" si="0"/>
        <v>0</v>
      </c>
      <c r="I25" s="699">
        <f t="shared" si="1"/>
        <v>0</v>
      </c>
      <c r="J25" s="167" t="s">
        <v>127</v>
      </c>
      <c r="K25" s="699">
        <v>25000</v>
      </c>
      <c r="L25" s="201"/>
      <c r="M25" s="1895">
        <f t="shared" si="2"/>
        <v>0</v>
      </c>
      <c r="N25" s="201"/>
      <c r="O25" s="1895">
        <f t="shared" si="3"/>
        <v>0</v>
      </c>
      <c r="P25" s="6">
        <f t="shared" si="4"/>
        <v>25000</v>
      </c>
      <c r="Q25" s="1892"/>
      <c r="R25" s="131"/>
    </row>
    <row r="26" spans="2:19" ht="15.95" hidden="1" customHeight="1">
      <c r="B26" s="3154"/>
      <c r="C26" s="108">
        <v>41646</v>
      </c>
      <c r="D26" s="27" t="s">
        <v>130</v>
      </c>
      <c r="E26" s="46" t="s">
        <v>39</v>
      </c>
      <c r="F26" s="46">
        <v>1</v>
      </c>
      <c r="G26" s="46">
        <v>150</v>
      </c>
      <c r="H26" s="366">
        <f t="shared" si="0"/>
        <v>150</v>
      </c>
      <c r="I26" s="699">
        <f t="shared" si="1"/>
        <v>75000</v>
      </c>
      <c r="J26" s="167"/>
      <c r="K26" s="699"/>
      <c r="L26" s="201">
        <v>5</v>
      </c>
      <c r="M26" s="1895">
        <f>L26*10000</f>
        <v>50000</v>
      </c>
      <c r="N26" s="201">
        <v>1</v>
      </c>
      <c r="O26" s="1895">
        <f>N26*15000</f>
        <v>15000</v>
      </c>
      <c r="P26" s="6">
        <f>M26+K26+I26+O26</f>
        <v>140000</v>
      </c>
      <c r="Q26" s="1892"/>
      <c r="R26" s="131"/>
    </row>
    <row r="27" spans="2:19" s="1220" customFormat="1" ht="15.95" hidden="1" customHeight="1">
      <c r="B27" s="3153">
        <v>14</v>
      </c>
      <c r="C27" s="108">
        <v>41647</v>
      </c>
      <c r="D27" s="27" t="s">
        <v>154</v>
      </c>
      <c r="E27" s="46" t="s">
        <v>139</v>
      </c>
      <c r="F27" s="46">
        <v>1</v>
      </c>
      <c r="G27" s="46"/>
      <c r="H27" s="366">
        <f>F27*G27</f>
        <v>0</v>
      </c>
      <c r="I27" s="699">
        <f>H27*500</f>
        <v>0</v>
      </c>
      <c r="J27" s="1897"/>
      <c r="K27" s="47">
        <f>F27*7500</f>
        <v>7500</v>
      </c>
      <c r="L27" s="130"/>
      <c r="M27" s="973">
        <f t="shared" si="2"/>
        <v>0</v>
      </c>
      <c r="N27" s="130"/>
      <c r="O27" s="973">
        <f t="shared" si="3"/>
        <v>0</v>
      </c>
      <c r="P27" s="29">
        <f t="shared" si="4"/>
        <v>7500</v>
      </c>
      <c r="Q27" s="3172">
        <v>35000</v>
      </c>
      <c r="R27" s="1920"/>
    </row>
    <row r="28" spans="2:19" s="1220" customFormat="1" ht="15.95" hidden="1" customHeight="1">
      <c r="B28" s="3154"/>
      <c r="C28" s="108">
        <v>41647</v>
      </c>
      <c r="D28" s="3" t="s">
        <v>43</v>
      </c>
      <c r="E28" s="1897" t="s">
        <v>9</v>
      </c>
      <c r="F28" s="1897">
        <v>1</v>
      </c>
      <c r="G28" s="1897">
        <v>120</v>
      </c>
      <c r="H28" s="366">
        <f t="shared" si="0"/>
        <v>120</v>
      </c>
      <c r="I28" s="699">
        <f t="shared" si="1"/>
        <v>60000</v>
      </c>
      <c r="J28" s="167"/>
      <c r="K28" s="699"/>
      <c r="L28" s="130">
        <v>5</v>
      </c>
      <c r="M28" s="973">
        <f>L28*10000</f>
        <v>50000</v>
      </c>
      <c r="N28" s="130"/>
      <c r="O28" s="973">
        <f>N28*15000</f>
        <v>0</v>
      </c>
      <c r="P28" s="29">
        <f>M28+K28+I28+O28</f>
        <v>110000</v>
      </c>
      <c r="Q28" s="3174"/>
      <c r="R28" s="1920"/>
    </row>
    <row r="29" spans="2:19" ht="15.95" hidden="1" customHeight="1">
      <c r="B29" s="3153">
        <v>15</v>
      </c>
      <c r="C29" s="108">
        <v>41648</v>
      </c>
      <c r="D29" s="27" t="s">
        <v>129</v>
      </c>
      <c r="E29" s="46" t="s">
        <v>39</v>
      </c>
      <c r="F29" s="46">
        <v>1</v>
      </c>
      <c r="G29" s="46">
        <v>150</v>
      </c>
      <c r="H29" s="366">
        <f t="shared" si="0"/>
        <v>150</v>
      </c>
      <c r="I29" s="699">
        <f t="shared" si="1"/>
        <v>75000</v>
      </c>
      <c r="J29" s="167"/>
      <c r="K29" s="699"/>
      <c r="L29" s="130">
        <v>3.5</v>
      </c>
      <c r="M29" s="28">
        <f t="shared" si="2"/>
        <v>35000</v>
      </c>
      <c r="N29" s="130"/>
      <c r="O29" s="28">
        <f t="shared" si="3"/>
        <v>0</v>
      </c>
      <c r="P29" s="6">
        <f t="shared" si="4"/>
        <v>110000</v>
      </c>
      <c r="Q29" s="3168">
        <v>35000</v>
      </c>
      <c r="R29" s="3169" t="s">
        <v>251</v>
      </c>
    </row>
    <row r="30" spans="2:19" ht="15.95" hidden="1" customHeight="1">
      <c r="B30" s="3154"/>
      <c r="C30" s="108">
        <v>41648</v>
      </c>
      <c r="D30" s="3" t="s">
        <v>43</v>
      </c>
      <c r="E30" s="1897" t="s">
        <v>9</v>
      </c>
      <c r="F30" s="1897">
        <v>1</v>
      </c>
      <c r="G30" s="1897">
        <v>120</v>
      </c>
      <c r="H30" s="366">
        <f t="shared" si="0"/>
        <v>120</v>
      </c>
      <c r="I30" s="699">
        <f t="shared" si="1"/>
        <v>60000</v>
      </c>
      <c r="J30" s="167"/>
      <c r="K30" s="699"/>
      <c r="L30" s="130">
        <v>3</v>
      </c>
      <c r="M30" s="28">
        <f>L30*10000</f>
        <v>30000</v>
      </c>
      <c r="N30" s="130">
        <v>4</v>
      </c>
      <c r="O30" s="28">
        <f>N30*15000</f>
        <v>60000</v>
      </c>
      <c r="P30" s="6">
        <f>M30+K30+I30+O30</f>
        <v>150000</v>
      </c>
      <c r="Q30" s="3165"/>
      <c r="R30" s="3167"/>
    </row>
    <row r="31" spans="2:19" ht="15.95" hidden="1" customHeight="1">
      <c r="B31" s="1888">
        <v>16</v>
      </c>
      <c r="C31" s="108">
        <v>41649</v>
      </c>
      <c r="D31" s="27" t="s">
        <v>130</v>
      </c>
      <c r="E31" s="46" t="s">
        <v>39</v>
      </c>
      <c r="F31" s="46">
        <v>1</v>
      </c>
      <c r="G31" s="46">
        <v>150</v>
      </c>
      <c r="H31" s="366">
        <f t="shared" si="0"/>
        <v>150</v>
      </c>
      <c r="I31" s="699">
        <f t="shared" si="1"/>
        <v>75000</v>
      </c>
      <c r="J31" s="167"/>
      <c r="K31" s="699"/>
      <c r="L31" s="130">
        <v>6</v>
      </c>
      <c r="M31" s="28">
        <f t="shared" si="2"/>
        <v>60000</v>
      </c>
      <c r="N31" s="130"/>
      <c r="O31" s="28">
        <f t="shared" si="3"/>
        <v>0</v>
      </c>
      <c r="P31" s="6">
        <f t="shared" si="4"/>
        <v>135000</v>
      </c>
      <c r="Q31" s="1892"/>
      <c r="R31" s="1886"/>
    </row>
    <row r="32" spans="2:19" ht="15.95" hidden="1" customHeight="1">
      <c r="B32" s="1888">
        <v>17</v>
      </c>
      <c r="C32" s="108">
        <v>41650</v>
      </c>
      <c r="D32" s="27" t="s">
        <v>155</v>
      </c>
      <c r="E32" s="46"/>
      <c r="F32" s="46"/>
      <c r="G32" s="46"/>
      <c r="H32" s="367">
        <f t="shared" si="0"/>
        <v>0</v>
      </c>
      <c r="I32" s="699">
        <f t="shared" si="1"/>
        <v>0</v>
      </c>
      <c r="J32" s="20"/>
      <c r="K32" s="699"/>
      <c r="L32" s="130">
        <v>4.5</v>
      </c>
      <c r="M32" s="28">
        <f t="shared" si="2"/>
        <v>45000</v>
      </c>
      <c r="N32" s="130"/>
      <c r="O32" s="28">
        <f t="shared" si="3"/>
        <v>0</v>
      </c>
      <c r="P32" s="6">
        <f t="shared" si="4"/>
        <v>45000</v>
      </c>
      <c r="Q32" s="973">
        <v>35000</v>
      </c>
      <c r="R32" s="1886"/>
    </row>
    <row r="33" spans="2:18" ht="15.95" hidden="1" customHeight="1">
      <c r="B33" s="3158">
        <v>18</v>
      </c>
      <c r="C33" s="104">
        <v>41651</v>
      </c>
      <c r="D33" s="3" t="s">
        <v>162</v>
      </c>
      <c r="E33" s="1897" t="s">
        <v>39</v>
      </c>
      <c r="F33" s="1897">
        <v>1</v>
      </c>
      <c r="G33" s="1897"/>
      <c r="H33" s="366">
        <f t="shared" si="0"/>
        <v>0</v>
      </c>
      <c r="I33" s="1895">
        <f t="shared" si="1"/>
        <v>0</v>
      </c>
      <c r="J33" s="167"/>
      <c r="K33" s="699">
        <f>F33*10000</f>
        <v>10000</v>
      </c>
      <c r="L33" s="130"/>
      <c r="M33" s="28">
        <f t="shared" si="2"/>
        <v>0</v>
      </c>
      <c r="N33" s="130"/>
      <c r="O33" s="28">
        <f t="shared" si="3"/>
        <v>0</v>
      </c>
      <c r="P33" s="6">
        <f t="shared" si="4"/>
        <v>10000</v>
      </c>
      <c r="Q33" s="3168">
        <v>35000</v>
      </c>
      <c r="R33" s="94"/>
    </row>
    <row r="34" spans="2:18" ht="15.95" hidden="1" customHeight="1">
      <c r="B34" s="3159"/>
      <c r="C34" s="104">
        <v>41651</v>
      </c>
      <c r="D34" s="3" t="s">
        <v>43</v>
      </c>
      <c r="E34" s="1897" t="s">
        <v>9</v>
      </c>
      <c r="F34" s="1897">
        <v>1</v>
      </c>
      <c r="G34" s="1897">
        <v>120</v>
      </c>
      <c r="H34" s="366">
        <f t="shared" si="0"/>
        <v>120</v>
      </c>
      <c r="I34" s="699">
        <f t="shared" si="1"/>
        <v>60000</v>
      </c>
      <c r="J34" s="1897"/>
      <c r="K34" s="47"/>
      <c r="L34" s="130">
        <v>5.5</v>
      </c>
      <c r="M34" s="28">
        <f>L34*10000</f>
        <v>55000</v>
      </c>
      <c r="N34" s="130"/>
      <c r="O34" s="28">
        <f>N34*15000</f>
        <v>0</v>
      </c>
      <c r="P34" s="6">
        <f>M34+K34+I34+O34</f>
        <v>115000</v>
      </c>
      <c r="Q34" s="3177"/>
      <c r="R34" s="94"/>
    </row>
    <row r="35" spans="2:18" ht="15.95" hidden="1" customHeight="1">
      <c r="B35" s="3160"/>
      <c r="C35" s="104">
        <v>41651</v>
      </c>
      <c r="D35" s="3" t="s">
        <v>65</v>
      </c>
      <c r="E35" s="1897"/>
      <c r="F35" s="1897"/>
      <c r="G35" s="1897"/>
      <c r="H35" s="366">
        <f t="shared" si="0"/>
        <v>0</v>
      </c>
      <c r="I35" s="699">
        <f t="shared" si="1"/>
        <v>0</v>
      </c>
      <c r="J35" s="1897"/>
      <c r="K35" s="47"/>
      <c r="L35" s="130"/>
      <c r="M35" s="28">
        <f>L35*10000</f>
        <v>0</v>
      </c>
      <c r="N35" s="130">
        <v>4</v>
      </c>
      <c r="O35" s="28">
        <f>N35*15000</f>
        <v>60000</v>
      </c>
      <c r="P35" s="6">
        <f>M35+K35+I35+O35</f>
        <v>60000</v>
      </c>
      <c r="Q35" s="3165"/>
      <c r="R35" s="94"/>
    </row>
    <row r="36" spans="2:18" ht="15.95" hidden="1" customHeight="1">
      <c r="B36" s="1888">
        <v>19</v>
      </c>
      <c r="C36" s="108">
        <v>41652</v>
      </c>
      <c r="D36" s="3" t="s">
        <v>162</v>
      </c>
      <c r="E36" s="1897" t="s">
        <v>39</v>
      </c>
      <c r="F36" s="1897">
        <v>1</v>
      </c>
      <c r="G36" s="1897"/>
      <c r="H36" s="366">
        <f t="shared" si="0"/>
        <v>0</v>
      </c>
      <c r="I36" s="1895">
        <f t="shared" si="1"/>
        <v>0</v>
      </c>
      <c r="J36" s="167"/>
      <c r="K36" s="699">
        <f>F36*10000</f>
        <v>10000</v>
      </c>
      <c r="L36" s="130"/>
      <c r="M36" s="28">
        <f t="shared" si="2"/>
        <v>0</v>
      </c>
      <c r="N36" s="130"/>
      <c r="O36" s="699">
        <f t="shared" si="3"/>
        <v>0</v>
      </c>
      <c r="P36" s="6">
        <f t="shared" si="4"/>
        <v>10000</v>
      </c>
      <c r="Q36" s="1895">
        <v>35000</v>
      </c>
      <c r="R36" s="1886"/>
    </row>
    <row r="37" spans="2:18" ht="15.95" hidden="1" customHeight="1">
      <c r="B37" s="3153">
        <v>20</v>
      </c>
      <c r="C37" s="108">
        <v>41653</v>
      </c>
      <c r="D37" s="3" t="s">
        <v>43</v>
      </c>
      <c r="E37" s="1897" t="s">
        <v>9</v>
      </c>
      <c r="F37" s="1897">
        <v>1</v>
      </c>
      <c r="G37" s="1897">
        <v>120</v>
      </c>
      <c r="H37" s="366">
        <f t="shared" si="0"/>
        <v>120</v>
      </c>
      <c r="I37" s="699">
        <f t="shared" si="1"/>
        <v>60000</v>
      </c>
      <c r="J37" s="20"/>
      <c r="K37" s="699"/>
      <c r="L37" s="130">
        <v>3</v>
      </c>
      <c r="M37" s="28">
        <f t="shared" si="2"/>
        <v>30000</v>
      </c>
      <c r="N37" s="130">
        <v>0.5</v>
      </c>
      <c r="O37" s="28">
        <f t="shared" si="3"/>
        <v>7500</v>
      </c>
      <c r="P37" s="6">
        <f t="shared" si="4"/>
        <v>97500</v>
      </c>
      <c r="Q37" s="3172">
        <v>35000</v>
      </c>
      <c r="R37" s="3226" t="s">
        <v>251</v>
      </c>
    </row>
    <row r="38" spans="2:18" ht="15.95" hidden="1" customHeight="1">
      <c r="B38" s="3155"/>
      <c r="C38" s="108">
        <v>41653</v>
      </c>
      <c r="D38" s="3" t="s">
        <v>156</v>
      </c>
      <c r="E38" s="1897" t="s">
        <v>10</v>
      </c>
      <c r="F38" s="1897">
        <v>1</v>
      </c>
      <c r="G38" s="1897">
        <v>30</v>
      </c>
      <c r="H38" s="366">
        <f t="shared" si="0"/>
        <v>30</v>
      </c>
      <c r="I38" s="699">
        <f t="shared" si="1"/>
        <v>15000</v>
      </c>
      <c r="J38" s="20"/>
      <c r="K38" s="699"/>
      <c r="L38" s="130"/>
      <c r="M38" s="28">
        <f t="shared" si="2"/>
        <v>0</v>
      </c>
      <c r="N38" s="130"/>
      <c r="O38" s="28">
        <f t="shared" si="3"/>
        <v>0</v>
      </c>
      <c r="P38" s="6">
        <f t="shared" si="4"/>
        <v>15000</v>
      </c>
      <c r="Q38" s="3173"/>
      <c r="R38" s="3227"/>
    </row>
    <row r="39" spans="2:18" ht="15.95" hidden="1" customHeight="1">
      <c r="B39" s="3154"/>
      <c r="C39" s="108">
        <v>41653</v>
      </c>
      <c r="D39" s="27" t="s">
        <v>130</v>
      </c>
      <c r="E39" s="46" t="s">
        <v>39</v>
      </c>
      <c r="F39" s="46">
        <v>1</v>
      </c>
      <c r="G39" s="46">
        <v>150</v>
      </c>
      <c r="H39" s="366">
        <f t="shared" si="0"/>
        <v>150</v>
      </c>
      <c r="I39" s="699">
        <f t="shared" si="1"/>
        <v>75000</v>
      </c>
      <c r="J39" s="20"/>
      <c r="K39" s="699"/>
      <c r="L39" s="130">
        <v>6</v>
      </c>
      <c r="M39" s="28">
        <f t="shared" ref="M39:M45" si="5">L39*10000</f>
        <v>60000</v>
      </c>
      <c r="N39" s="130"/>
      <c r="O39" s="28">
        <f t="shared" ref="O39:O45" si="6">N39*15000</f>
        <v>0</v>
      </c>
      <c r="P39" s="6">
        <f t="shared" ref="P39:P45" si="7">M39+K39+I39+O39</f>
        <v>135000</v>
      </c>
      <c r="Q39" s="3174"/>
      <c r="R39" s="3228"/>
    </row>
    <row r="40" spans="2:18" ht="15.95" hidden="1" customHeight="1">
      <c r="B40" s="3153">
        <v>21</v>
      </c>
      <c r="C40" s="108">
        <v>41654</v>
      </c>
      <c r="D40" s="3" t="s">
        <v>133</v>
      </c>
      <c r="E40" s="1897"/>
      <c r="F40" s="1897"/>
      <c r="G40" s="1897"/>
      <c r="H40" s="366">
        <f t="shared" si="0"/>
        <v>0</v>
      </c>
      <c r="I40" s="699">
        <f t="shared" si="1"/>
        <v>0</v>
      </c>
      <c r="J40" s="1897"/>
      <c r="K40" s="47"/>
      <c r="L40" s="130">
        <v>1.5</v>
      </c>
      <c r="M40" s="28">
        <f t="shared" si="5"/>
        <v>15000</v>
      </c>
      <c r="N40" s="130"/>
      <c r="O40" s="28">
        <f t="shared" si="6"/>
        <v>0</v>
      </c>
      <c r="P40" s="6">
        <f t="shared" si="7"/>
        <v>15000</v>
      </c>
      <c r="Q40" s="973"/>
      <c r="R40" s="1886"/>
    </row>
    <row r="41" spans="2:18" ht="15.95" hidden="1" customHeight="1">
      <c r="B41" s="3154"/>
      <c r="C41" s="108">
        <v>41654</v>
      </c>
      <c r="D41" s="27" t="s">
        <v>130</v>
      </c>
      <c r="E41" s="46" t="s">
        <v>39</v>
      </c>
      <c r="F41" s="46">
        <v>1</v>
      </c>
      <c r="G41" s="46">
        <v>150</v>
      </c>
      <c r="H41" s="366">
        <f t="shared" ref="H41:H59" si="8">F41*G41</f>
        <v>150</v>
      </c>
      <c r="I41" s="699">
        <f t="shared" ref="I41:I59" si="9">H41*500</f>
        <v>75000</v>
      </c>
      <c r="J41" s="1897"/>
      <c r="K41" s="47"/>
      <c r="L41" s="130">
        <v>4</v>
      </c>
      <c r="M41" s="28">
        <f t="shared" si="5"/>
        <v>40000</v>
      </c>
      <c r="N41" s="130">
        <v>3</v>
      </c>
      <c r="O41" s="28">
        <f t="shared" si="6"/>
        <v>45000</v>
      </c>
      <c r="P41" s="6">
        <f t="shared" si="7"/>
        <v>160000</v>
      </c>
      <c r="Q41" s="973"/>
      <c r="R41" s="1886"/>
    </row>
    <row r="42" spans="2:18" ht="15.95" hidden="1" customHeight="1">
      <c r="B42" s="3153">
        <v>22</v>
      </c>
      <c r="C42" s="108">
        <v>41655</v>
      </c>
      <c r="D42" s="3" t="s">
        <v>162</v>
      </c>
      <c r="E42" s="1897" t="s">
        <v>39</v>
      </c>
      <c r="F42" s="1897">
        <v>1</v>
      </c>
      <c r="G42" s="1897"/>
      <c r="H42" s="366">
        <f t="shared" si="8"/>
        <v>0</v>
      </c>
      <c r="I42" s="1895">
        <f t="shared" si="9"/>
        <v>0</v>
      </c>
      <c r="J42" s="167"/>
      <c r="K42" s="699">
        <f>F42*10000</f>
        <v>10000</v>
      </c>
      <c r="L42" s="130"/>
      <c r="M42" s="28">
        <f t="shared" si="5"/>
        <v>0</v>
      </c>
      <c r="N42" s="130"/>
      <c r="O42" s="699">
        <f t="shared" si="6"/>
        <v>0</v>
      </c>
      <c r="P42" s="6">
        <f t="shared" si="7"/>
        <v>10000</v>
      </c>
      <c r="Q42" s="3168">
        <v>35000</v>
      </c>
      <c r="R42" s="3169"/>
    </row>
    <row r="43" spans="2:18" ht="15.95" hidden="1" customHeight="1">
      <c r="B43" s="3154"/>
      <c r="C43" s="108">
        <v>41655</v>
      </c>
      <c r="D43" s="3" t="s">
        <v>43</v>
      </c>
      <c r="E43" s="1897" t="s">
        <v>9</v>
      </c>
      <c r="F43" s="1897">
        <v>1</v>
      </c>
      <c r="G43" s="1897">
        <v>120</v>
      </c>
      <c r="H43" s="366">
        <f t="shared" si="8"/>
        <v>120</v>
      </c>
      <c r="I43" s="699">
        <f t="shared" si="9"/>
        <v>60000</v>
      </c>
      <c r="J43" s="1897"/>
      <c r="K43" s="47"/>
      <c r="L43" s="130">
        <v>1.5</v>
      </c>
      <c r="M43" s="28">
        <f t="shared" si="5"/>
        <v>15000</v>
      </c>
      <c r="N43" s="130"/>
      <c r="O43" s="28">
        <f t="shared" si="6"/>
        <v>0</v>
      </c>
      <c r="P43" s="6">
        <f t="shared" si="7"/>
        <v>75000</v>
      </c>
      <c r="Q43" s="3165"/>
      <c r="R43" s="3167"/>
    </row>
    <row r="44" spans="2:18" ht="15.95" hidden="1" customHeight="1">
      <c r="B44" s="3155">
        <v>23</v>
      </c>
      <c r="C44" s="108">
        <v>41656</v>
      </c>
      <c r="D44" s="3" t="s">
        <v>156</v>
      </c>
      <c r="E44" s="1897" t="s">
        <v>10</v>
      </c>
      <c r="F44" s="1897">
        <v>1</v>
      </c>
      <c r="G44" s="1897">
        <v>30</v>
      </c>
      <c r="H44" s="366">
        <f t="shared" si="8"/>
        <v>30</v>
      </c>
      <c r="I44" s="699">
        <f t="shared" si="9"/>
        <v>15000</v>
      </c>
      <c r="J44" s="1897"/>
      <c r="K44" s="47"/>
      <c r="L44" s="201"/>
      <c r="M44" s="1895">
        <f t="shared" si="5"/>
        <v>0</v>
      </c>
      <c r="N44" s="201"/>
      <c r="O44" s="1895">
        <f t="shared" si="6"/>
        <v>0</v>
      </c>
      <c r="P44" s="6">
        <f t="shared" si="7"/>
        <v>15000</v>
      </c>
      <c r="Q44" s="1895"/>
      <c r="R44" s="1886"/>
    </row>
    <row r="45" spans="2:18" ht="15.95" hidden="1" customHeight="1">
      <c r="B45" s="3154"/>
      <c r="C45" s="108">
        <v>41656</v>
      </c>
      <c r="D45" s="27" t="s">
        <v>129</v>
      </c>
      <c r="E45" s="46" t="s">
        <v>39</v>
      </c>
      <c r="F45" s="46">
        <v>1</v>
      </c>
      <c r="G45" s="46">
        <v>150</v>
      </c>
      <c r="H45" s="366">
        <f t="shared" si="8"/>
        <v>150</v>
      </c>
      <c r="I45" s="699">
        <f t="shared" si="9"/>
        <v>75000</v>
      </c>
      <c r="J45" s="1897"/>
      <c r="K45" s="47"/>
      <c r="L45" s="201">
        <v>1.5</v>
      </c>
      <c r="M45" s="1895">
        <f t="shared" si="5"/>
        <v>15000</v>
      </c>
      <c r="N45" s="201"/>
      <c r="O45" s="1895">
        <f t="shared" si="6"/>
        <v>0</v>
      </c>
      <c r="P45" s="6">
        <f t="shared" si="7"/>
        <v>90000</v>
      </c>
      <c r="Q45" s="1895"/>
      <c r="R45" s="1886"/>
    </row>
    <row r="46" spans="2:18" ht="15.95" hidden="1" customHeight="1">
      <c r="B46" s="3153">
        <v>24</v>
      </c>
      <c r="C46" s="108">
        <v>41657</v>
      </c>
      <c r="D46" s="3" t="s">
        <v>43</v>
      </c>
      <c r="E46" s="1897" t="s">
        <v>9</v>
      </c>
      <c r="F46" s="1897">
        <v>1</v>
      </c>
      <c r="G46" s="1897">
        <v>120</v>
      </c>
      <c r="H46" s="366">
        <f t="shared" si="8"/>
        <v>120</v>
      </c>
      <c r="I46" s="699">
        <f t="shared" si="9"/>
        <v>60000</v>
      </c>
      <c r="J46" s="1897"/>
      <c r="K46" s="47"/>
      <c r="L46" s="201">
        <v>3</v>
      </c>
      <c r="M46" s="1895">
        <f t="shared" si="2"/>
        <v>30000</v>
      </c>
      <c r="N46" s="201">
        <v>2</v>
      </c>
      <c r="O46" s="1895">
        <f t="shared" si="3"/>
        <v>30000</v>
      </c>
      <c r="P46" s="6">
        <f t="shared" si="4"/>
        <v>120000</v>
      </c>
      <c r="Q46" s="3168">
        <v>35000</v>
      </c>
      <c r="R46" s="3169" t="s">
        <v>251</v>
      </c>
    </row>
    <row r="47" spans="2:18" ht="15.95" hidden="1" customHeight="1">
      <c r="B47" s="3225"/>
      <c r="C47" s="108">
        <v>41657</v>
      </c>
      <c r="D47" s="27" t="s">
        <v>130</v>
      </c>
      <c r="E47" s="46" t="s">
        <v>39</v>
      </c>
      <c r="F47" s="46">
        <v>1</v>
      </c>
      <c r="G47" s="46">
        <v>150</v>
      </c>
      <c r="H47" s="366">
        <f t="shared" si="8"/>
        <v>150</v>
      </c>
      <c r="I47" s="699">
        <f t="shared" si="9"/>
        <v>75000</v>
      </c>
      <c r="J47" s="1897"/>
      <c r="K47" s="47"/>
      <c r="L47" s="201">
        <v>3</v>
      </c>
      <c r="M47" s="1895">
        <f>L47*10000</f>
        <v>30000</v>
      </c>
      <c r="N47" s="201">
        <v>3</v>
      </c>
      <c r="O47" s="1895">
        <f>N47*15000</f>
        <v>45000</v>
      </c>
      <c r="P47" s="6">
        <f>M47+K47+I47+O47</f>
        <v>150000</v>
      </c>
      <c r="Q47" s="3165"/>
      <c r="R47" s="3167"/>
    </row>
    <row r="48" spans="2:18" ht="15.95" hidden="1" customHeight="1">
      <c r="B48" s="3158">
        <v>25</v>
      </c>
      <c r="C48" s="104">
        <v>41658</v>
      </c>
      <c r="D48" s="3" t="s">
        <v>43</v>
      </c>
      <c r="E48" s="1897" t="s">
        <v>9</v>
      </c>
      <c r="F48" s="1897">
        <v>1</v>
      </c>
      <c r="G48" s="1897">
        <v>120</v>
      </c>
      <c r="H48" s="366">
        <f t="shared" si="8"/>
        <v>120</v>
      </c>
      <c r="I48" s="699">
        <f t="shared" si="9"/>
        <v>60000</v>
      </c>
      <c r="J48" s="1897"/>
      <c r="K48" s="47"/>
      <c r="L48" s="201">
        <v>4</v>
      </c>
      <c r="M48" s="1895">
        <f t="shared" si="2"/>
        <v>40000</v>
      </c>
      <c r="N48" s="201"/>
      <c r="O48" s="1895">
        <f t="shared" si="3"/>
        <v>0</v>
      </c>
      <c r="P48" s="6">
        <f t="shared" si="4"/>
        <v>100000</v>
      </c>
      <c r="Q48" s="3168">
        <v>35000</v>
      </c>
      <c r="R48" s="3169" t="s">
        <v>251</v>
      </c>
    </row>
    <row r="49" spans="1:18" ht="15.95" hidden="1" customHeight="1">
      <c r="B49" s="3160"/>
      <c r="C49" s="104">
        <v>41658</v>
      </c>
      <c r="D49" s="27" t="s">
        <v>129</v>
      </c>
      <c r="E49" s="46" t="s">
        <v>39</v>
      </c>
      <c r="F49" s="46">
        <v>1</v>
      </c>
      <c r="G49" s="46">
        <v>150</v>
      </c>
      <c r="H49" s="366">
        <f t="shared" si="8"/>
        <v>150</v>
      </c>
      <c r="I49" s="699">
        <f t="shared" si="9"/>
        <v>75000</v>
      </c>
      <c r="J49" s="1897"/>
      <c r="K49" s="47"/>
      <c r="L49" s="201">
        <v>4</v>
      </c>
      <c r="M49" s="1895">
        <f>L49*10000</f>
        <v>40000</v>
      </c>
      <c r="N49" s="201">
        <v>2</v>
      </c>
      <c r="O49" s="1895">
        <f>N49*15000</f>
        <v>30000</v>
      </c>
      <c r="P49" s="6">
        <f>M49+K49+I49+O49</f>
        <v>145000</v>
      </c>
      <c r="Q49" s="3165"/>
      <c r="R49" s="3167"/>
    </row>
    <row r="50" spans="1:18" ht="15.95" hidden="1" customHeight="1">
      <c r="B50" s="3153">
        <v>26</v>
      </c>
      <c r="C50" s="108">
        <v>41659</v>
      </c>
      <c r="D50" s="3" t="s">
        <v>133</v>
      </c>
      <c r="E50" s="1897"/>
      <c r="F50" s="1897"/>
      <c r="G50" s="1897"/>
      <c r="H50" s="366">
        <f t="shared" si="8"/>
        <v>0</v>
      </c>
      <c r="I50" s="699">
        <f t="shared" si="9"/>
        <v>0</v>
      </c>
      <c r="J50" s="1897"/>
      <c r="K50" s="47"/>
      <c r="L50" s="201"/>
      <c r="M50" s="1895">
        <f t="shared" si="2"/>
        <v>0</v>
      </c>
      <c r="N50" s="201"/>
      <c r="O50" s="1895">
        <f t="shared" si="3"/>
        <v>0</v>
      </c>
      <c r="P50" s="6">
        <f t="shared" si="4"/>
        <v>0</v>
      </c>
      <c r="Q50" s="1895"/>
      <c r="R50" s="1886"/>
    </row>
    <row r="51" spans="1:18" ht="15.95" hidden="1" customHeight="1">
      <c r="B51" s="3154"/>
      <c r="C51" s="108">
        <v>41659</v>
      </c>
      <c r="D51" s="27" t="s">
        <v>130</v>
      </c>
      <c r="E51" s="46" t="s">
        <v>39</v>
      </c>
      <c r="F51" s="46">
        <v>1</v>
      </c>
      <c r="G51" s="46">
        <v>150</v>
      </c>
      <c r="H51" s="366">
        <f t="shared" si="8"/>
        <v>150</v>
      </c>
      <c r="I51" s="699">
        <f t="shared" si="9"/>
        <v>75000</v>
      </c>
      <c r="J51" s="1897"/>
      <c r="K51" s="47"/>
      <c r="L51" s="201">
        <v>5</v>
      </c>
      <c r="M51" s="1895">
        <f>L51*10000</f>
        <v>50000</v>
      </c>
      <c r="N51" s="201">
        <v>1.5</v>
      </c>
      <c r="O51" s="1895">
        <f>N51*15000</f>
        <v>22500</v>
      </c>
      <c r="P51" s="6">
        <f>M51+K51+I51+O51</f>
        <v>147500</v>
      </c>
      <c r="Q51" s="1895"/>
      <c r="R51" s="1886"/>
    </row>
    <row r="52" spans="1:18" ht="15.95" hidden="1" customHeight="1">
      <c r="B52" s="3153">
        <v>27</v>
      </c>
      <c r="C52" s="108">
        <v>41660</v>
      </c>
      <c r="D52" s="3" t="s">
        <v>43</v>
      </c>
      <c r="E52" s="1897" t="s">
        <v>9</v>
      </c>
      <c r="F52" s="1897">
        <v>1</v>
      </c>
      <c r="G52" s="1897">
        <v>120</v>
      </c>
      <c r="H52" s="366">
        <f t="shared" si="8"/>
        <v>120</v>
      </c>
      <c r="I52" s="699">
        <f t="shared" si="9"/>
        <v>60000</v>
      </c>
      <c r="J52" s="1897"/>
      <c r="K52" s="47"/>
      <c r="L52" s="1921">
        <v>1</v>
      </c>
      <c r="M52" s="1892">
        <f t="shared" si="2"/>
        <v>10000</v>
      </c>
      <c r="N52" s="1921"/>
      <c r="O52" s="1892">
        <f t="shared" si="3"/>
        <v>0</v>
      </c>
      <c r="P52" s="110">
        <f t="shared" si="4"/>
        <v>70000</v>
      </c>
      <c r="Q52" s="3168">
        <v>35000</v>
      </c>
      <c r="R52" s="3169" t="s">
        <v>251</v>
      </c>
    </row>
    <row r="53" spans="1:18" ht="15.95" hidden="1" customHeight="1">
      <c r="B53" s="3154"/>
      <c r="C53" s="108">
        <v>41660</v>
      </c>
      <c r="D53" s="27" t="s">
        <v>129</v>
      </c>
      <c r="E53" s="46" t="s">
        <v>39</v>
      </c>
      <c r="F53" s="46">
        <v>1</v>
      </c>
      <c r="G53" s="46">
        <v>150</v>
      </c>
      <c r="H53" s="366">
        <f t="shared" si="8"/>
        <v>150</v>
      </c>
      <c r="I53" s="699">
        <f t="shared" si="9"/>
        <v>75000</v>
      </c>
      <c r="J53" s="1897"/>
      <c r="K53" s="47"/>
      <c r="L53" s="1921">
        <v>5</v>
      </c>
      <c r="M53" s="1892">
        <f>L53*10000</f>
        <v>50000</v>
      </c>
      <c r="N53" s="1921">
        <v>1</v>
      </c>
      <c r="O53" s="1892">
        <f>N53*15000</f>
        <v>15000</v>
      </c>
      <c r="P53" s="110">
        <f>M53+K53+I53+O53</f>
        <v>140000</v>
      </c>
      <c r="Q53" s="3165"/>
      <c r="R53" s="3167"/>
    </row>
    <row r="54" spans="1:18" ht="15.95" hidden="1" customHeight="1">
      <c r="B54" s="1888">
        <v>28</v>
      </c>
      <c r="C54" s="108">
        <v>41661</v>
      </c>
      <c r="D54" s="3" t="s">
        <v>150</v>
      </c>
      <c r="E54" s="1897" t="s">
        <v>9</v>
      </c>
      <c r="F54" s="1897">
        <v>1</v>
      </c>
      <c r="G54" s="1897">
        <v>120</v>
      </c>
      <c r="H54" s="367">
        <f t="shared" si="8"/>
        <v>120</v>
      </c>
      <c r="I54" s="973">
        <f t="shared" si="9"/>
        <v>60000</v>
      </c>
      <c r="J54" s="46"/>
      <c r="K54" s="28"/>
      <c r="L54" s="158"/>
      <c r="M54" s="1894">
        <f t="shared" si="2"/>
        <v>0</v>
      </c>
      <c r="N54" s="158"/>
      <c r="O54" s="1894">
        <f t="shared" si="3"/>
        <v>0</v>
      </c>
      <c r="P54" s="159">
        <f t="shared" si="4"/>
        <v>60000</v>
      </c>
      <c r="Q54" s="1894">
        <v>35000</v>
      </c>
      <c r="R54" s="1884"/>
    </row>
    <row r="55" spans="1:18" ht="15.95" hidden="1" customHeight="1">
      <c r="B55" s="1888">
        <v>29</v>
      </c>
      <c r="C55" s="108">
        <v>41662</v>
      </c>
      <c r="D55" s="27" t="s">
        <v>94</v>
      </c>
      <c r="E55" s="46"/>
      <c r="F55" s="46"/>
      <c r="G55" s="46"/>
      <c r="H55" s="367">
        <f t="shared" si="8"/>
        <v>0</v>
      </c>
      <c r="I55" s="28">
        <f t="shared" si="9"/>
        <v>0</v>
      </c>
      <c r="J55" s="46"/>
      <c r="K55" s="157"/>
      <c r="L55" s="123"/>
      <c r="M55" s="1906">
        <f t="shared" si="2"/>
        <v>0</v>
      </c>
      <c r="N55" s="123"/>
      <c r="O55" s="1906">
        <f t="shared" si="3"/>
        <v>0</v>
      </c>
      <c r="P55" s="124">
        <f t="shared" si="4"/>
        <v>0</v>
      </c>
      <c r="Q55" s="1906"/>
      <c r="R55" s="125"/>
    </row>
    <row r="56" spans="1:18" ht="15.95" hidden="1" customHeight="1">
      <c r="B56" s="3153">
        <v>30</v>
      </c>
      <c r="C56" s="108">
        <v>41663</v>
      </c>
      <c r="D56" s="27" t="s">
        <v>130</v>
      </c>
      <c r="E56" s="46" t="s">
        <v>39</v>
      </c>
      <c r="F56" s="46">
        <v>1</v>
      </c>
      <c r="G56" s="46">
        <v>150</v>
      </c>
      <c r="H56" s="367">
        <f t="shared" si="8"/>
        <v>150</v>
      </c>
      <c r="I56" s="973">
        <f t="shared" si="9"/>
        <v>75000</v>
      </c>
      <c r="J56" s="46"/>
      <c r="K56" s="28"/>
      <c r="L56" s="123">
        <v>5</v>
      </c>
      <c r="M56" s="1906">
        <f t="shared" si="2"/>
        <v>50000</v>
      </c>
      <c r="N56" s="123"/>
      <c r="O56" s="1906">
        <f t="shared" si="3"/>
        <v>0</v>
      </c>
      <c r="P56" s="124">
        <f t="shared" si="4"/>
        <v>125000</v>
      </c>
      <c r="Q56" s="3168">
        <v>35000</v>
      </c>
      <c r="R56" s="3169" t="s">
        <v>251</v>
      </c>
    </row>
    <row r="57" spans="1:18" ht="15.95" hidden="1" customHeight="1">
      <c r="B57" s="3154"/>
      <c r="C57" s="108">
        <v>41663</v>
      </c>
      <c r="D57" s="3" t="s">
        <v>150</v>
      </c>
      <c r="E57" s="1897" t="s">
        <v>9</v>
      </c>
      <c r="F57" s="1897">
        <v>1</v>
      </c>
      <c r="G57" s="1897">
        <v>120</v>
      </c>
      <c r="H57" s="367">
        <f t="shared" si="8"/>
        <v>120</v>
      </c>
      <c r="I57" s="973">
        <f t="shared" si="9"/>
        <v>60000</v>
      </c>
      <c r="J57" s="46"/>
      <c r="K57" s="28"/>
      <c r="L57" s="123">
        <v>2</v>
      </c>
      <c r="M57" s="1906">
        <f>L57*10000</f>
        <v>20000</v>
      </c>
      <c r="N57" s="123">
        <v>4</v>
      </c>
      <c r="O57" s="1906">
        <f>N57*15000</f>
        <v>60000</v>
      </c>
      <c r="P57" s="124">
        <f>M57+K57+I57+O57</f>
        <v>140000</v>
      </c>
      <c r="Q57" s="3165"/>
      <c r="R57" s="3167"/>
    </row>
    <row r="58" spans="1:18" s="1221" customFormat="1" ht="15.95" hidden="1" customHeight="1">
      <c r="B58" s="3156">
        <v>31</v>
      </c>
      <c r="C58" s="108">
        <v>41664</v>
      </c>
      <c r="D58" s="3" t="s">
        <v>156</v>
      </c>
      <c r="E58" s="1897" t="s">
        <v>10</v>
      </c>
      <c r="F58" s="1897">
        <v>1</v>
      </c>
      <c r="G58" s="1897">
        <v>30</v>
      </c>
      <c r="H58" s="366">
        <f t="shared" si="8"/>
        <v>30</v>
      </c>
      <c r="I58" s="699">
        <f t="shared" si="9"/>
        <v>15000</v>
      </c>
      <c r="J58" s="1897"/>
      <c r="K58" s="47"/>
      <c r="L58" s="130"/>
      <c r="M58" s="28">
        <f>L58*10000</f>
        <v>0</v>
      </c>
      <c r="N58" s="130"/>
      <c r="O58" s="28">
        <f>N58*15000</f>
        <v>0</v>
      </c>
      <c r="P58" s="6">
        <f>M58+K58+I58+O58</f>
        <v>15000</v>
      </c>
      <c r="Q58" s="973"/>
      <c r="R58" s="1886"/>
    </row>
    <row r="59" spans="1:18" s="1221" customFormat="1" ht="15.95" hidden="1" customHeight="1" thickBot="1">
      <c r="B59" s="3157"/>
      <c r="C59" s="152">
        <v>41664</v>
      </c>
      <c r="D59" s="50" t="s">
        <v>130</v>
      </c>
      <c r="E59" s="56" t="s">
        <v>39</v>
      </c>
      <c r="F59" s="56">
        <v>1</v>
      </c>
      <c r="G59" s="56">
        <v>150</v>
      </c>
      <c r="H59" s="373">
        <f t="shared" si="8"/>
        <v>150</v>
      </c>
      <c r="I59" s="702">
        <f t="shared" si="9"/>
        <v>75000</v>
      </c>
      <c r="J59" s="44"/>
      <c r="K59" s="48"/>
      <c r="L59" s="33">
        <v>5</v>
      </c>
      <c r="M59" s="45">
        <f t="shared" si="2"/>
        <v>50000</v>
      </c>
      <c r="N59" s="33"/>
      <c r="O59" s="45">
        <f t="shared" si="3"/>
        <v>0</v>
      </c>
      <c r="P59" s="17">
        <f t="shared" si="4"/>
        <v>125000</v>
      </c>
      <c r="Q59" s="978"/>
      <c r="R59" s="357"/>
    </row>
    <row r="60" spans="1:18" ht="15.95" hidden="1" customHeight="1">
      <c r="A60" s="944"/>
      <c r="B60" s="3224">
        <v>1</v>
      </c>
      <c r="C60" s="420">
        <v>41665</v>
      </c>
      <c r="D60" s="607" t="s">
        <v>162</v>
      </c>
      <c r="E60" s="97" t="s">
        <v>39</v>
      </c>
      <c r="F60" s="97">
        <v>1</v>
      </c>
      <c r="G60" s="97"/>
      <c r="H60" s="466">
        <f t="shared" ref="H60:H96" si="10">F60*G60</f>
        <v>0</v>
      </c>
      <c r="I60" s="970">
        <f>H60*500</f>
        <v>0</v>
      </c>
      <c r="J60" s="467"/>
      <c r="K60" s="468">
        <f>F60*10000</f>
        <v>10000</v>
      </c>
      <c r="L60" s="287"/>
      <c r="M60" s="421"/>
      <c r="N60" s="287"/>
      <c r="O60" s="487"/>
      <c r="P60" s="421">
        <f>I60+K60+M60+O60</f>
        <v>10000</v>
      </c>
      <c r="Q60" s="3229">
        <v>35000</v>
      </c>
      <c r="R60" s="3166" t="s">
        <v>251</v>
      </c>
    </row>
    <row r="61" spans="1:18" ht="15.95" hidden="1" customHeight="1">
      <c r="A61" s="944"/>
      <c r="B61" s="3200"/>
      <c r="C61" s="387">
        <v>41665</v>
      </c>
      <c r="D61" s="591" t="s">
        <v>43</v>
      </c>
      <c r="E61" s="1897" t="s">
        <v>9</v>
      </c>
      <c r="F61" s="46">
        <v>1</v>
      </c>
      <c r="G61" s="367">
        <v>120</v>
      </c>
      <c r="H61" s="130">
        <f>F61*G61</f>
        <v>120</v>
      </c>
      <c r="I61" s="973">
        <f t="shared" ref="I61:I96" si="11">H61*500</f>
        <v>60000</v>
      </c>
      <c r="J61" s="470"/>
      <c r="K61" s="422"/>
      <c r="L61" s="46">
        <v>4.5</v>
      </c>
      <c r="M61" s="29">
        <f>L61*10000</f>
        <v>45000</v>
      </c>
      <c r="N61" s="27"/>
      <c r="O61" s="38">
        <f>N61*15000</f>
        <v>0</v>
      </c>
      <c r="P61" s="29">
        <f>I61+K61+M61+O61</f>
        <v>105000</v>
      </c>
      <c r="Q61" s="3230"/>
      <c r="R61" s="3171"/>
    </row>
    <row r="62" spans="1:18" ht="15.95" hidden="1" customHeight="1">
      <c r="A62" s="944"/>
      <c r="B62" s="3200"/>
      <c r="C62" s="387">
        <v>41665</v>
      </c>
      <c r="D62" s="592" t="s">
        <v>129</v>
      </c>
      <c r="E62" s="46" t="s">
        <v>39</v>
      </c>
      <c r="F62" s="46">
        <v>1</v>
      </c>
      <c r="G62" s="46">
        <v>150</v>
      </c>
      <c r="H62" s="130">
        <f t="shared" si="10"/>
        <v>150</v>
      </c>
      <c r="I62" s="973">
        <f t="shared" si="11"/>
        <v>75000</v>
      </c>
      <c r="J62" s="470"/>
      <c r="K62" s="422"/>
      <c r="L62" s="46">
        <v>6</v>
      </c>
      <c r="M62" s="29">
        <f t="shared" ref="M62:M96" si="12">L62*10000</f>
        <v>60000</v>
      </c>
      <c r="N62" s="27"/>
      <c r="O62" s="38">
        <f t="shared" ref="O62:O98" si="13">N62*15000</f>
        <v>0</v>
      </c>
      <c r="P62" s="29">
        <f>I62+K62+M62+O62</f>
        <v>135000</v>
      </c>
      <c r="Q62" s="3231"/>
      <c r="R62" s="3167"/>
    </row>
    <row r="63" spans="1:18" ht="15.95" hidden="1" customHeight="1">
      <c r="A63" s="944"/>
      <c r="B63" s="1901">
        <v>2</v>
      </c>
      <c r="C63" s="316">
        <v>41666</v>
      </c>
      <c r="D63" s="594" t="s">
        <v>133</v>
      </c>
      <c r="E63" s="46"/>
      <c r="F63" s="46"/>
      <c r="G63" s="46"/>
      <c r="H63" s="130">
        <f t="shared" si="10"/>
        <v>0</v>
      </c>
      <c r="I63" s="973">
        <f t="shared" si="11"/>
        <v>0</v>
      </c>
      <c r="J63" s="46"/>
      <c r="K63" s="27"/>
      <c r="L63" s="46">
        <v>4</v>
      </c>
      <c r="M63" s="29">
        <f t="shared" si="12"/>
        <v>40000</v>
      </c>
      <c r="N63" s="27"/>
      <c r="O63" s="38">
        <f t="shared" si="13"/>
        <v>0</v>
      </c>
      <c r="P63" s="29">
        <f t="shared" ref="P63:P96" si="14">I63+K63+M63+O63</f>
        <v>40000</v>
      </c>
      <c r="Q63" s="29"/>
      <c r="R63" s="310"/>
    </row>
    <row r="64" spans="1:18" ht="15.95" hidden="1" customHeight="1">
      <c r="A64" s="944"/>
      <c r="B64" s="3199">
        <v>3</v>
      </c>
      <c r="C64" s="506">
        <v>41667</v>
      </c>
      <c r="D64" s="588" t="s">
        <v>156</v>
      </c>
      <c r="E64" s="354" t="s">
        <v>10</v>
      </c>
      <c r="F64" s="354">
        <v>2</v>
      </c>
      <c r="G64" s="354">
        <v>30</v>
      </c>
      <c r="H64" s="465">
        <f t="shared" si="10"/>
        <v>60</v>
      </c>
      <c r="I64" s="954">
        <f t="shared" si="11"/>
        <v>30000</v>
      </c>
      <c r="J64" s="354"/>
      <c r="K64" s="359"/>
      <c r="L64" s="354"/>
      <c r="M64" s="509">
        <f t="shared" si="12"/>
        <v>0</v>
      </c>
      <c r="N64" s="359"/>
      <c r="O64" s="1914">
        <f t="shared" si="13"/>
        <v>0</v>
      </c>
      <c r="P64" s="509">
        <f t="shared" si="14"/>
        <v>30000</v>
      </c>
      <c r="Q64" s="509"/>
      <c r="R64" s="510"/>
    </row>
    <row r="65" spans="1:18" ht="15.95" hidden="1" customHeight="1">
      <c r="A65" s="944"/>
      <c r="B65" s="3199"/>
      <c r="C65" s="506">
        <v>41667</v>
      </c>
      <c r="D65" s="588" t="s">
        <v>149</v>
      </c>
      <c r="E65" s="354" t="s">
        <v>9</v>
      </c>
      <c r="F65" s="354">
        <v>1</v>
      </c>
      <c r="G65" s="354">
        <v>30</v>
      </c>
      <c r="H65" s="465">
        <f t="shared" si="10"/>
        <v>30</v>
      </c>
      <c r="I65" s="954">
        <f t="shared" si="11"/>
        <v>15000</v>
      </c>
      <c r="J65" s="354"/>
      <c r="K65" s="359"/>
      <c r="L65" s="354"/>
      <c r="M65" s="509">
        <f t="shared" si="12"/>
        <v>0</v>
      </c>
      <c r="N65" s="354"/>
      <c r="O65" s="1914">
        <f t="shared" si="13"/>
        <v>0</v>
      </c>
      <c r="P65" s="509">
        <f t="shared" si="14"/>
        <v>15000</v>
      </c>
      <c r="Q65" s="509"/>
      <c r="R65" s="510"/>
    </row>
    <row r="66" spans="1:18" ht="15.95" hidden="1" customHeight="1">
      <c r="A66" s="944"/>
      <c r="B66" s="1901">
        <v>4</v>
      </c>
      <c r="C66" s="316">
        <v>41668</v>
      </c>
      <c r="D66" s="592" t="s">
        <v>129</v>
      </c>
      <c r="E66" s="46" t="s">
        <v>39</v>
      </c>
      <c r="F66" s="46">
        <v>1</v>
      </c>
      <c r="G66" s="46">
        <v>150</v>
      </c>
      <c r="H66" s="130">
        <f t="shared" si="10"/>
        <v>150</v>
      </c>
      <c r="I66" s="973">
        <f t="shared" si="11"/>
        <v>75000</v>
      </c>
      <c r="J66" s="46"/>
      <c r="K66" s="27"/>
      <c r="L66" s="46">
        <v>3.5</v>
      </c>
      <c r="M66" s="29">
        <f t="shared" si="12"/>
        <v>35000</v>
      </c>
      <c r="N66" s="46"/>
      <c r="O66" s="38">
        <f t="shared" si="13"/>
        <v>0</v>
      </c>
      <c r="P66" s="29">
        <f t="shared" si="14"/>
        <v>110000</v>
      </c>
      <c r="Q66" s="29"/>
      <c r="R66" s="310"/>
    </row>
    <row r="67" spans="1:18" ht="15.95" hidden="1" customHeight="1">
      <c r="A67" s="944"/>
      <c r="B67" s="3200">
        <v>5</v>
      </c>
      <c r="C67" s="316">
        <v>41669</v>
      </c>
      <c r="D67" s="591" t="s">
        <v>43</v>
      </c>
      <c r="E67" s="1897" t="s">
        <v>9</v>
      </c>
      <c r="F67" s="46">
        <v>1</v>
      </c>
      <c r="G67" s="46">
        <v>120</v>
      </c>
      <c r="H67" s="130">
        <f t="shared" si="10"/>
        <v>120</v>
      </c>
      <c r="I67" s="973">
        <f t="shared" si="11"/>
        <v>60000</v>
      </c>
      <c r="J67" s="46"/>
      <c r="K67" s="27"/>
      <c r="L67" s="46"/>
      <c r="M67" s="29">
        <f t="shared" si="12"/>
        <v>0</v>
      </c>
      <c r="N67" s="46"/>
      <c r="O67" s="38">
        <f t="shared" si="13"/>
        <v>0</v>
      </c>
      <c r="P67" s="29">
        <f t="shared" si="14"/>
        <v>60000</v>
      </c>
      <c r="Q67" s="3234">
        <v>35000</v>
      </c>
      <c r="R67" s="3169" t="s">
        <v>251</v>
      </c>
    </row>
    <row r="68" spans="1:18" ht="15.95" hidden="1" customHeight="1">
      <c r="A68" s="944"/>
      <c r="B68" s="3200"/>
      <c r="C68" s="316">
        <v>41669</v>
      </c>
      <c r="D68" s="592" t="s">
        <v>129</v>
      </c>
      <c r="E68" s="46" t="s">
        <v>277</v>
      </c>
      <c r="F68" s="46">
        <v>1</v>
      </c>
      <c r="G68" s="46">
        <v>150</v>
      </c>
      <c r="H68" s="130">
        <f t="shared" si="10"/>
        <v>150</v>
      </c>
      <c r="I68" s="973">
        <f t="shared" si="11"/>
        <v>75000</v>
      </c>
      <c r="J68" s="46"/>
      <c r="K68" s="27"/>
      <c r="L68" s="46">
        <v>5.5</v>
      </c>
      <c r="M68" s="29">
        <f t="shared" si="12"/>
        <v>55000</v>
      </c>
      <c r="N68" s="46">
        <v>1.5</v>
      </c>
      <c r="O68" s="38">
        <f t="shared" si="13"/>
        <v>22500</v>
      </c>
      <c r="P68" s="29">
        <f t="shared" si="14"/>
        <v>152500</v>
      </c>
      <c r="Q68" s="3231"/>
      <c r="R68" s="3167"/>
    </row>
    <row r="69" spans="1:18" s="1222" customFormat="1" ht="15.95" hidden="1" customHeight="1">
      <c r="A69" s="625"/>
      <c r="B69" s="3232">
        <v>6</v>
      </c>
      <c r="C69" s="506">
        <v>41670</v>
      </c>
      <c r="D69" s="588" t="s">
        <v>43</v>
      </c>
      <c r="E69" s="354" t="s">
        <v>9</v>
      </c>
      <c r="F69" s="354">
        <v>1</v>
      </c>
      <c r="G69" s="354">
        <v>120</v>
      </c>
      <c r="H69" s="465">
        <f t="shared" si="10"/>
        <v>120</v>
      </c>
      <c r="I69" s="954">
        <f t="shared" si="11"/>
        <v>60000</v>
      </c>
      <c r="J69" s="354"/>
      <c r="K69" s="359"/>
      <c r="L69" s="354">
        <v>3</v>
      </c>
      <c r="M69" s="509">
        <f t="shared" si="12"/>
        <v>30000</v>
      </c>
      <c r="N69" s="354"/>
      <c r="O69" s="1914">
        <f t="shared" si="13"/>
        <v>0</v>
      </c>
      <c r="P69" s="509">
        <f t="shared" si="14"/>
        <v>90000</v>
      </c>
      <c r="Q69" s="509"/>
      <c r="R69" s="510"/>
    </row>
    <row r="70" spans="1:18" s="1222" customFormat="1" ht="15.95" hidden="1" customHeight="1">
      <c r="A70" s="625"/>
      <c r="B70" s="3233"/>
      <c r="C70" s="506">
        <v>41670</v>
      </c>
      <c r="D70" s="588" t="s">
        <v>65</v>
      </c>
      <c r="E70" s="354"/>
      <c r="F70" s="354"/>
      <c r="G70" s="354"/>
      <c r="H70" s="465"/>
      <c r="I70" s="954"/>
      <c r="J70" s="354"/>
      <c r="K70" s="359"/>
      <c r="L70" s="354">
        <v>2</v>
      </c>
      <c r="M70" s="509">
        <f t="shared" si="12"/>
        <v>20000</v>
      </c>
      <c r="N70" s="354">
        <v>2</v>
      </c>
      <c r="O70" s="1914"/>
      <c r="P70" s="509"/>
      <c r="Q70" s="509"/>
      <c r="R70" s="510"/>
    </row>
    <row r="71" spans="1:18" ht="15.95" hidden="1" customHeight="1">
      <c r="A71" s="944"/>
      <c r="B71" s="377">
        <v>7</v>
      </c>
      <c r="C71" s="378">
        <v>41671</v>
      </c>
      <c r="D71" s="593" t="s">
        <v>300</v>
      </c>
      <c r="E71" s="352"/>
      <c r="F71" s="352"/>
      <c r="G71" s="352"/>
      <c r="H71" s="342">
        <f t="shared" si="10"/>
        <v>0</v>
      </c>
      <c r="I71" s="379">
        <f t="shared" si="11"/>
        <v>0</v>
      </c>
      <c r="J71" s="352"/>
      <c r="K71" s="351"/>
      <c r="L71" s="352"/>
      <c r="M71" s="415">
        <f t="shared" si="12"/>
        <v>0</v>
      </c>
      <c r="N71" s="352"/>
      <c r="O71" s="393">
        <f t="shared" si="13"/>
        <v>0</v>
      </c>
      <c r="P71" s="415">
        <f t="shared" si="14"/>
        <v>0</v>
      </c>
      <c r="Q71" s="415">
        <v>35000</v>
      </c>
      <c r="R71" s="358"/>
    </row>
    <row r="72" spans="1:18" ht="15.95" hidden="1" customHeight="1">
      <c r="A72" s="944"/>
      <c r="B72" s="377">
        <v>8</v>
      </c>
      <c r="C72" s="464">
        <v>41672</v>
      </c>
      <c r="D72" s="593" t="s">
        <v>300</v>
      </c>
      <c r="E72" s="352"/>
      <c r="F72" s="352"/>
      <c r="G72" s="352"/>
      <c r="H72" s="342">
        <f t="shared" si="10"/>
        <v>0</v>
      </c>
      <c r="I72" s="379">
        <f t="shared" si="11"/>
        <v>0</v>
      </c>
      <c r="J72" s="352"/>
      <c r="K72" s="351"/>
      <c r="L72" s="352"/>
      <c r="M72" s="415">
        <f t="shared" si="12"/>
        <v>0</v>
      </c>
      <c r="N72" s="352"/>
      <c r="O72" s="393">
        <f t="shared" si="13"/>
        <v>0</v>
      </c>
      <c r="P72" s="415">
        <f t="shared" si="14"/>
        <v>0</v>
      </c>
      <c r="Q72" s="415">
        <v>35000</v>
      </c>
      <c r="R72" s="358"/>
    </row>
    <row r="73" spans="1:18" ht="15.95" hidden="1" customHeight="1">
      <c r="A73" s="944"/>
      <c r="B73" s="377">
        <v>9</v>
      </c>
      <c r="C73" s="378">
        <v>41673</v>
      </c>
      <c r="D73" s="593" t="s">
        <v>300</v>
      </c>
      <c r="E73" s="352"/>
      <c r="F73" s="352"/>
      <c r="G73" s="352"/>
      <c r="H73" s="342">
        <f t="shared" si="10"/>
        <v>0</v>
      </c>
      <c r="I73" s="379">
        <f t="shared" si="11"/>
        <v>0</v>
      </c>
      <c r="J73" s="352"/>
      <c r="K73" s="351"/>
      <c r="L73" s="352"/>
      <c r="M73" s="415">
        <f t="shared" si="12"/>
        <v>0</v>
      </c>
      <c r="N73" s="352"/>
      <c r="O73" s="393">
        <f t="shared" si="13"/>
        <v>0</v>
      </c>
      <c r="P73" s="415">
        <f t="shared" si="14"/>
        <v>0</v>
      </c>
      <c r="Q73" s="415">
        <v>35000</v>
      </c>
      <c r="R73" s="358"/>
    </row>
    <row r="74" spans="1:18" ht="15.95" hidden="1" customHeight="1">
      <c r="A74" s="944"/>
      <c r="B74" s="377">
        <v>10</v>
      </c>
      <c r="C74" s="378">
        <v>41674</v>
      </c>
      <c r="D74" s="593" t="s">
        <v>300</v>
      </c>
      <c r="E74" s="352"/>
      <c r="F74" s="352"/>
      <c r="G74" s="352"/>
      <c r="H74" s="342">
        <f t="shared" si="10"/>
        <v>0</v>
      </c>
      <c r="I74" s="379">
        <f t="shared" si="11"/>
        <v>0</v>
      </c>
      <c r="J74" s="352"/>
      <c r="K74" s="351"/>
      <c r="L74" s="352"/>
      <c r="M74" s="415">
        <f t="shared" si="12"/>
        <v>0</v>
      </c>
      <c r="N74" s="352"/>
      <c r="O74" s="393">
        <f t="shared" si="13"/>
        <v>0</v>
      </c>
      <c r="P74" s="415">
        <f t="shared" si="14"/>
        <v>0</v>
      </c>
      <c r="Q74" s="415">
        <v>35000</v>
      </c>
      <c r="R74" s="358"/>
    </row>
    <row r="75" spans="1:18" ht="15.95" hidden="1" customHeight="1">
      <c r="A75" s="944"/>
      <c r="B75" s="1883">
        <v>11</v>
      </c>
      <c r="C75" s="314">
        <v>41675</v>
      </c>
      <c r="D75" s="591" t="s">
        <v>162</v>
      </c>
      <c r="E75" s="1897" t="s">
        <v>39</v>
      </c>
      <c r="F75" s="1897">
        <v>2</v>
      </c>
      <c r="G75" s="1897"/>
      <c r="H75" s="130">
        <f t="shared" si="10"/>
        <v>0</v>
      </c>
      <c r="I75" s="973">
        <f t="shared" si="11"/>
        <v>0</v>
      </c>
      <c r="J75" s="167"/>
      <c r="K75" s="699">
        <f>F75*10000</f>
        <v>20000</v>
      </c>
      <c r="L75" s="46">
        <v>2.5</v>
      </c>
      <c r="M75" s="29">
        <f t="shared" si="12"/>
        <v>25000</v>
      </c>
      <c r="N75" s="46"/>
      <c r="O75" s="38">
        <f t="shared" si="13"/>
        <v>0</v>
      </c>
      <c r="P75" s="29">
        <f t="shared" si="14"/>
        <v>45000</v>
      </c>
      <c r="Q75" s="6">
        <v>35000</v>
      </c>
      <c r="R75" s="310"/>
    </row>
    <row r="76" spans="1:18" ht="15.95" hidden="1" customHeight="1">
      <c r="A76" s="944"/>
      <c r="B76" s="1883">
        <v>12</v>
      </c>
      <c r="C76" s="314">
        <v>41676</v>
      </c>
      <c r="D76" s="591" t="s">
        <v>43</v>
      </c>
      <c r="E76" s="1897" t="s">
        <v>9</v>
      </c>
      <c r="F76" s="46">
        <v>1</v>
      </c>
      <c r="G76" s="46">
        <v>120</v>
      </c>
      <c r="H76" s="130">
        <f t="shared" si="10"/>
        <v>120</v>
      </c>
      <c r="I76" s="973">
        <f t="shared" si="11"/>
        <v>60000</v>
      </c>
      <c r="J76" s="46"/>
      <c r="K76" s="27"/>
      <c r="L76" s="46">
        <v>1.5</v>
      </c>
      <c r="M76" s="29">
        <f t="shared" si="12"/>
        <v>15000</v>
      </c>
      <c r="N76" s="46"/>
      <c r="O76" s="38">
        <f t="shared" si="13"/>
        <v>0</v>
      </c>
      <c r="P76" s="29">
        <f t="shared" si="14"/>
        <v>75000</v>
      </c>
      <c r="Q76" s="6"/>
      <c r="R76" s="310"/>
    </row>
    <row r="77" spans="1:18" ht="15.95" hidden="1" customHeight="1">
      <c r="A77" s="944"/>
      <c r="B77" s="449">
        <v>13</v>
      </c>
      <c r="C77" s="450">
        <v>41677</v>
      </c>
      <c r="D77" s="716" t="s">
        <v>354</v>
      </c>
      <c r="E77" s="452"/>
      <c r="F77" s="452"/>
      <c r="G77" s="452"/>
      <c r="H77" s="435">
        <f t="shared" si="10"/>
        <v>0</v>
      </c>
      <c r="I77" s="439">
        <f t="shared" si="11"/>
        <v>0</v>
      </c>
      <c r="J77" s="452"/>
      <c r="K77" s="453"/>
      <c r="L77" s="452"/>
      <c r="M77" s="454">
        <f t="shared" si="12"/>
        <v>0</v>
      </c>
      <c r="N77" s="452"/>
      <c r="O77" s="654">
        <f t="shared" si="13"/>
        <v>0</v>
      </c>
      <c r="P77" s="454">
        <f t="shared" si="14"/>
        <v>0</v>
      </c>
      <c r="Q77" s="454"/>
      <c r="R77" s="457"/>
    </row>
    <row r="78" spans="1:18" ht="15.95" hidden="1" customHeight="1">
      <c r="A78" s="944"/>
      <c r="B78" s="449">
        <v>14</v>
      </c>
      <c r="C78" s="450">
        <v>41678</v>
      </c>
      <c r="D78" s="716" t="s">
        <v>354</v>
      </c>
      <c r="E78" s="452"/>
      <c r="F78" s="452"/>
      <c r="G78" s="452"/>
      <c r="H78" s="435">
        <f t="shared" si="10"/>
        <v>0</v>
      </c>
      <c r="I78" s="439">
        <f t="shared" si="11"/>
        <v>0</v>
      </c>
      <c r="J78" s="452"/>
      <c r="K78" s="453"/>
      <c r="L78" s="452"/>
      <c r="M78" s="454">
        <f t="shared" si="12"/>
        <v>0</v>
      </c>
      <c r="N78" s="453"/>
      <c r="O78" s="654">
        <f t="shared" si="13"/>
        <v>0</v>
      </c>
      <c r="P78" s="454">
        <f t="shared" si="14"/>
        <v>0</v>
      </c>
      <c r="Q78" s="454"/>
      <c r="R78" s="457"/>
    </row>
    <row r="79" spans="1:18" ht="15.95" hidden="1" customHeight="1">
      <c r="A79" s="944"/>
      <c r="B79" s="449">
        <v>15</v>
      </c>
      <c r="C79" s="717">
        <v>41679</v>
      </c>
      <c r="D79" s="716" t="s">
        <v>354</v>
      </c>
      <c r="E79" s="452"/>
      <c r="F79" s="452"/>
      <c r="G79" s="452"/>
      <c r="H79" s="435">
        <f t="shared" si="10"/>
        <v>0</v>
      </c>
      <c r="I79" s="439">
        <f t="shared" si="11"/>
        <v>0</v>
      </c>
      <c r="J79" s="452"/>
      <c r="K79" s="453"/>
      <c r="L79" s="452"/>
      <c r="M79" s="454">
        <f t="shared" si="12"/>
        <v>0</v>
      </c>
      <c r="N79" s="453"/>
      <c r="O79" s="654">
        <f t="shared" si="13"/>
        <v>0</v>
      </c>
      <c r="P79" s="454">
        <f t="shared" si="14"/>
        <v>0</v>
      </c>
      <c r="Q79" s="454"/>
      <c r="R79" s="457"/>
    </row>
    <row r="80" spans="1:18" ht="15.95" hidden="1" customHeight="1">
      <c r="A80" s="944"/>
      <c r="B80" s="449">
        <v>16</v>
      </c>
      <c r="C80" s="450">
        <v>41680</v>
      </c>
      <c r="D80" s="716" t="s">
        <v>354</v>
      </c>
      <c r="E80" s="452"/>
      <c r="F80" s="452"/>
      <c r="G80" s="452"/>
      <c r="H80" s="435">
        <f t="shared" si="10"/>
        <v>0</v>
      </c>
      <c r="I80" s="439">
        <f t="shared" si="11"/>
        <v>0</v>
      </c>
      <c r="J80" s="452"/>
      <c r="K80" s="453"/>
      <c r="L80" s="452"/>
      <c r="M80" s="454">
        <f t="shared" si="12"/>
        <v>0</v>
      </c>
      <c r="N80" s="453"/>
      <c r="O80" s="654">
        <f t="shared" si="13"/>
        <v>0</v>
      </c>
      <c r="P80" s="454">
        <f t="shared" si="14"/>
        <v>0</v>
      </c>
      <c r="Q80" s="454"/>
      <c r="R80" s="457"/>
    </row>
    <row r="81" spans="1:18" ht="15.95" hidden="1" customHeight="1">
      <c r="A81" s="944"/>
      <c r="B81" s="1883">
        <v>17</v>
      </c>
      <c r="C81" s="314">
        <v>41681</v>
      </c>
      <c r="D81" s="595" t="s">
        <v>65</v>
      </c>
      <c r="E81" s="1897"/>
      <c r="F81" s="46"/>
      <c r="G81" s="46"/>
      <c r="H81" s="130">
        <f t="shared" si="10"/>
        <v>0</v>
      </c>
      <c r="I81" s="973">
        <f t="shared" si="11"/>
        <v>0</v>
      </c>
      <c r="J81" s="46"/>
      <c r="K81" s="27"/>
      <c r="L81" s="46">
        <v>2</v>
      </c>
      <c r="M81" s="29">
        <f t="shared" si="12"/>
        <v>20000</v>
      </c>
      <c r="N81" s="27"/>
      <c r="O81" s="38">
        <f t="shared" si="13"/>
        <v>0</v>
      </c>
      <c r="P81" s="29">
        <f t="shared" si="14"/>
        <v>20000</v>
      </c>
      <c r="Q81" s="6"/>
      <c r="R81" s="310"/>
    </row>
    <row r="82" spans="1:18" ht="15.95" hidden="1" customHeight="1">
      <c r="A82" s="944"/>
      <c r="B82" s="1883">
        <v>18</v>
      </c>
      <c r="C82" s="314">
        <v>41682</v>
      </c>
      <c r="D82" s="595" t="s">
        <v>326</v>
      </c>
      <c r="E82" s="46" t="s">
        <v>39</v>
      </c>
      <c r="F82" s="46">
        <v>1</v>
      </c>
      <c r="G82" s="367">
        <v>10</v>
      </c>
      <c r="H82" s="1897">
        <f>F82*G82</f>
        <v>10</v>
      </c>
      <c r="I82" s="973">
        <f t="shared" si="11"/>
        <v>5000</v>
      </c>
      <c r="J82" s="46"/>
      <c r="K82" s="38"/>
      <c r="L82" s="46">
        <v>1</v>
      </c>
      <c r="M82" s="29">
        <f t="shared" si="12"/>
        <v>10000</v>
      </c>
      <c r="N82" s="27"/>
      <c r="O82" s="38">
        <f t="shared" si="13"/>
        <v>0</v>
      </c>
      <c r="P82" s="29">
        <f t="shared" si="14"/>
        <v>15000</v>
      </c>
      <c r="Q82" s="6">
        <v>35000</v>
      </c>
      <c r="R82" s="310"/>
    </row>
    <row r="83" spans="1:18" ht="15.95" hidden="1" customHeight="1">
      <c r="A83" s="944"/>
      <c r="B83" s="377">
        <v>19</v>
      </c>
      <c r="C83" s="378">
        <v>41683</v>
      </c>
      <c r="D83" s="593" t="s">
        <v>300</v>
      </c>
      <c r="E83" s="352"/>
      <c r="F83" s="352"/>
      <c r="G83" s="352"/>
      <c r="H83" s="342">
        <f t="shared" si="10"/>
        <v>0</v>
      </c>
      <c r="I83" s="379">
        <f t="shared" si="11"/>
        <v>0</v>
      </c>
      <c r="J83" s="352"/>
      <c r="K83" s="351"/>
      <c r="L83" s="352"/>
      <c r="M83" s="415">
        <f t="shared" si="12"/>
        <v>0</v>
      </c>
      <c r="N83" s="351"/>
      <c r="O83" s="393">
        <f t="shared" si="13"/>
        <v>0</v>
      </c>
      <c r="P83" s="415">
        <f t="shared" si="14"/>
        <v>0</v>
      </c>
      <c r="Q83" s="415">
        <v>35000</v>
      </c>
      <c r="R83" s="358"/>
    </row>
    <row r="84" spans="1:18" ht="15.95" hidden="1" customHeight="1">
      <c r="A84" s="944"/>
      <c r="B84" s="1883">
        <v>20</v>
      </c>
      <c r="C84" s="314">
        <v>41684</v>
      </c>
      <c r="D84" s="595" t="s">
        <v>326</v>
      </c>
      <c r="E84" s="46" t="s">
        <v>39</v>
      </c>
      <c r="F84" s="1897">
        <v>4</v>
      </c>
      <c r="G84" s="367">
        <v>10</v>
      </c>
      <c r="H84" s="1897">
        <f>F84*G84</f>
        <v>40</v>
      </c>
      <c r="I84" s="973">
        <f t="shared" si="11"/>
        <v>20000</v>
      </c>
      <c r="J84" s="46"/>
      <c r="K84" s="38"/>
      <c r="L84" s="46"/>
      <c r="M84" s="29">
        <f t="shared" si="12"/>
        <v>0</v>
      </c>
      <c r="N84" s="27"/>
      <c r="O84" s="38">
        <f t="shared" si="13"/>
        <v>0</v>
      </c>
      <c r="P84" s="29">
        <f t="shared" si="14"/>
        <v>20000</v>
      </c>
      <c r="Q84" s="6">
        <v>35000</v>
      </c>
      <c r="R84" s="310"/>
    </row>
    <row r="85" spans="1:18" ht="15.95" hidden="1" customHeight="1">
      <c r="A85" s="944"/>
      <c r="B85" s="1883">
        <v>21</v>
      </c>
      <c r="C85" s="314">
        <v>41685</v>
      </c>
      <c r="D85" s="595" t="s">
        <v>326</v>
      </c>
      <c r="E85" s="46" t="s">
        <v>39</v>
      </c>
      <c r="F85" s="1897">
        <v>3</v>
      </c>
      <c r="G85" s="367">
        <v>10</v>
      </c>
      <c r="H85" s="1897">
        <f>F85*G85</f>
        <v>30</v>
      </c>
      <c r="I85" s="973">
        <f t="shared" si="11"/>
        <v>15000</v>
      </c>
      <c r="J85" s="46"/>
      <c r="K85" s="38"/>
      <c r="L85" s="46"/>
      <c r="M85" s="29">
        <f t="shared" si="12"/>
        <v>0</v>
      </c>
      <c r="N85" s="27"/>
      <c r="O85" s="38">
        <f t="shared" si="13"/>
        <v>0</v>
      </c>
      <c r="P85" s="29">
        <f t="shared" si="14"/>
        <v>15000</v>
      </c>
      <c r="Q85" s="6">
        <v>35000</v>
      </c>
      <c r="R85" s="310"/>
    </row>
    <row r="86" spans="1:18" ht="15.95" hidden="1" customHeight="1">
      <c r="A86" s="944"/>
      <c r="B86" s="377">
        <v>22</v>
      </c>
      <c r="C86" s="464">
        <v>41686</v>
      </c>
      <c r="D86" s="593" t="s">
        <v>300</v>
      </c>
      <c r="E86" s="352"/>
      <c r="F86" s="352"/>
      <c r="G86" s="352"/>
      <c r="H86" s="342">
        <f t="shared" si="10"/>
        <v>0</v>
      </c>
      <c r="I86" s="379">
        <f t="shared" si="11"/>
        <v>0</v>
      </c>
      <c r="J86" s="352"/>
      <c r="K86" s="351"/>
      <c r="L86" s="352"/>
      <c r="M86" s="415">
        <f t="shared" si="12"/>
        <v>0</v>
      </c>
      <c r="N86" s="351"/>
      <c r="O86" s="393">
        <f t="shared" si="13"/>
        <v>0</v>
      </c>
      <c r="P86" s="415">
        <f t="shared" si="14"/>
        <v>0</v>
      </c>
      <c r="Q86" s="415">
        <v>35000</v>
      </c>
      <c r="R86" s="358"/>
    </row>
    <row r="87" spans="1:18" ht="15.95" hidden="1" customHeight="1">
      <c r="A87" s="944"/>
      <c r="B87" s="1883">
        <v>23</v>
      </c>
      <c r="C87" s="314">
        <v>41687</v>
      </c>
      <c r="D87" s="595" t="s">
        <v>326</v>
      </c>
      <c r="E87" s="46" t="s">
        <v>39</v>
      </c>
      <c r="F87" s="46">
        <v>6</v>
      </c>
      <c r="G87" s="367">
        <v>10</v>
      </c>
      <c r="H87" s="1897">
        <f>F87*G87</f>
        <v>60</v>
      </c>
      <c r="I87" s="973">
        <f t="shared" si="11"/>
        <v>30000</v>
      </c>
      <c r="J87" s="46"/>
      <c r="K87" s="38"/>
      <c r="L87" s="46"/>
      <c r="M87" s="29">
        <f t="shared" si="12"/>
        <v>0</v>
      </c>
      <c r="N87" s="27"/>
      <c r="O87" s="38">
        <f t="shared" si="13"/>
        <v>0</v>
      </c>
      <c r="P87" s="29">
        <f t="shared" si="14"/>
        <v>30000</v>
      </c>
      <c r="Q87" s="6">
        <v>35000</v>
      </c>
      <c r="R87" s="310"/>
    </row>
    <row r="88" spans="1:18" ht="15.95" hidden="1" customHeight="1">
      <c r="A88" s="944"/>
      <c r="B88" s="1883">
        <v>24</v>
      </c>
      <c r="C88" s="314">
        <v>41688</v>
      </c>
      <c r="D88" s="595" t="s">
        <v>326</v>
      </c>
      <c r="E88" s="46" t="s">
        <v>39</v>
      </c>
      <c r="F88" s="46">
        <v>2</v>
      </c>
      <c r="G88" s="367">
        <v>10</v>
      </c>
      <c r="H88" s="1897">
        <f>F88*G88</f>
        <v>20</v>
      </c>
      <c r="I88" s="973">
        <f t="shared" si="11"/>
        <v>10000</v>
      </c>
      <c r="J88" s="46"/>
      <c r="K88" s="38"/>
      <c r="L88" s="27"/>
      <c r="M88" s="29">
        <f t="shared" si="12"/>
        <v>0</v>
      </c>
      <c r="N88" s="27"/>
      <c r="O88" s="38">
        <f t="shared" si="13"/>
        <v>0</v>
      </c>
      <c r="P88" s="29">
        <f t="shared" si="14"/>
        <v>10000</v>
      </c>
      <c r="Q88" s="6">
        <v>35000</v>
      </c>
      <c r="R88" s="310"/>
    </row>
    <row r="89" spans="1:18" ht="15.95" hidden="1" customHeight="1">
      <c r="A89" s="944"/>
      <c r="B89" s="3087">
        <v>25</v>
      </c>
      <c r="C89" s="314">
        <v>41689</v>
      </c>
      <c r="D89" s="595" t="s">
        <v>326</v>
      </c>
      <c r="E89" s="46" t="s">
        <v>39</v>
      </c>
      <c r="F89" s="46">
        <v>4</v>
      </c>
      <c r="G89" s="367">
        <v>10</v>
      </c>
      <c r="H89" s="1897">
        <f>F89*G89</f>
        <v>40</v>
      </c>
      <c r="I89" s="973">
        <f t="shared" si="11"/>
        <v>20000</v>
      </c>
      <c r="J89" s="46"/>
      <c r="K89" s="38"/>
      <c r="L89" s="27"/>
      <c r="M89" s="29">
        <f t="shared" si="12"/>
        <v>0</v>
      </c>
      <c r="N89" s="27"/>
      <c r="O89" s="38">
        <f t="shared" si="13"/>
        <v>0</v>
      </c>
      <c r="P89" s="29">
        <f t="shared" si="14"/>
        <v>20000</v>
      </c>
      <c r="Q89" s="3078">
        <v>35000</v>
      </c>
      <c r="R89" s="310"/>
    </row>
    <row r="90" spans="1:18" ht="15.95" hidden="1" customHeight="1">
      <c r="A90" s="944"/>
      <c r="B90" s="3087"/>
      <c r="C90" s="314">
        <v>41689</v>
      </c>
      <c r="D90" s="591" t="s">
        <v>162</v>
      </c>
      <c r="E90" s="46" t="s">
        <v>39</v>
      </c>
      <c r="F90" s="1897">
        <v>1</v>
      </c>
      <c r="G90" s="1897"/>
      <c r="H90" s="130">
        <f t="shared" si="10"/>
        <v>0</v>
      </c>
      <c r="I90" s="973">
        <f t="shared" si="11"/>
        <v>0</v>
      </c>
      <c r="J90" s="167"/>
      <c r="K90" s="699">
        <f>F90*10000</f>
        <v>10000</v>
      </c>
      <c r="L90" s="27"/>
      <c r="M90" s="29">
        <f t="shared" si="12"/>
        <v>0</v>
      </c>
      <c r="N90" s="27"/>
      <c r="O90" s="38">
        <f t="shared" si="13"/>
        <v>0</v>
      </c>
      <c r="P90" s="29">
        <f t="shared" si="14"/>
        <v>10000</v>
      </c>
      <c r="Q90" s="3079"/>
      <c r="R90" s="310"/>
    </row>
    <row r="91" spans="1:18" ht="15.95" hidden="1" customHeight="1">
      <c r="A91" s="944"/>
      <c r="B91" s="449">
        <v>26</v>
      </c>
      <c r="C91" s="450">
        <v>41690</v>
      </c>
      <c r="D91" s="608" t="s">
        <v>138</v>
      </c>
      <c r="E91" s="452"/>
      <c r="F91" s="452"/>
      <c r="G91" s="453"/>
      <c r="H91" s="435">
        <f t="shared" si="10"/>
        <v>0</v>
      </c>
      <c r="I91" s="439">
        <f t="shared" si="11"/>
        <v>0</v>
      </c>
      <c r="J91" s="452"/>
      <c r="K91" s="453"/>
      <c r="L91" s="453"/>
      <c r="M91" s="454">
        <f t="shared" si="12"/>
        <v>0</v>
      </c>
      <c r="N91" s="453"/>
      <c r="O91" s="654">
        <f t="shared" si="13"/>
        <v>0</v>
      </c>
      <c r="P91" s="454">
        <f t="shared" si="14"/>
        <v>0</v>
      </c>
      <c r="Q91" s="454"/>
      <c r="R91" s="457"/>
    </row>
    <row r="92" spans="1:18" ht="15.95" hidden="1" customHeight="1">
      <c r="A92" s="944"/>
      <c r="B92" s="1883">
        <v>27</v>
      </c>
      <c r="C92" s="314">
        <v>41691</v>
      </c>
      <c r="D92" s="595" t="s">
        <v>326</v>
      </c>
      <c r="E92" s="46" t="s">
        <v>39</v>
      </c>
      <c r="F92" s="1897">
        <v>2</v>
      </c>
      <c r="G92" s="367">
        <v>10</v>
      </c>
      <c r="H92" s="1897">
        <f>F92*G92</f>
        <v>20</v>
      </c>
      <c r="I92" s="973">
        <f t="shared" si="11"/>
        <v>10000</v>
      </c>
      <c r="J92" s="46"/>
      <c r="K92" s="38"/>
      <c r="L92" s="27"/>
      <c r="M92" s="29">
        <f t="shared" si="12"/>
        <v>0</v>
      </c>
      <c r="N92" s="27"/>
      <c r="O92" s="38">
        <f t="shared" si="13"/>
        <v>0</v>
      </c>
      <c r="P92" s="6">
        <f t="shared" si="14"/>
        <v>10000</v>
      </c>
      <c r="Q92" s="6">
        <v>35000</v>
      </c>
      <c r="R92" s="310"/>
    </row>
    <row r="93" spans="1:18" ht="15.95" hidden="1" customHeight="1">
      <c r="A93" s="944"/>
      <c r="B93" s="1883">
        <v>28</v>
      </c>
      <c r="C93" s="314">
        <v>41692</v>
      </c>
      <c r="D93" s="595" t="s">
        <v>326</v>
      </c>
      <c r="E93" s="46" t="s">
        <v>39</v>
      </c>
      <c r="F93" s="1897">
        <v>6</v>
      </c>
      <c r="G93" s="367">
        <v>10</v>
      </c>
      <c r="H93" s="1897">
        <f>F93*G93</f>
        <v>60</v>
      </c>
      <c r="I93" s="973">
        <f t="shared" si="11"/>
        <v>30000</v>
      </c>
      <c r="J93" s="46"/>
      <c r="K93" s="38"/>
      <c r="L93" s="27"/>
      <c r="M93" s="29">
        <f t="shared" si="12"/>
        <v>0</v>
      </c>
      <c r="N93" s="27"/>
      <c r="O93" s="38">
        <f t="shared" si="13"/>
        <v>0</v>
      </c>
      <c r="P93" s="6">
        <f t="shared" si="14"/>
        <v>30000</v>
      </c>
      <c r="Q93" s="6">
        <v>35000</v>
      </c>
      <c r="R93" s="310"/>
    </row>
    <row r="94" spans="1:18" ht="15.95" hidden="1" customHeight="1">
      <c r="A94" s="944"/>
      <c r="B94" s="377">
        <v>29</v>
      </c>
      <c r="C94" s="464">
        <v>41693</v>
      </c>
      <c r="D94" s="593" t="s">
        <v>300</v>
      </c>
      <c r="E94" s="352"/>
      <c r="F94" s="352"/>
      <c r="G94" s="351"/>
      <c r="H94" s="342">
        <f t="shared" si="10"/>
        <v>0</v>
      </c>
      <c r="I94" s="379">
        <f t="shared" si="11"/>
        <v>0</v>
      </c>
      <c r="J94" s="352"/>
      <c r="K94" s="351"/>
      <c r="L94" s="351"/>
      <c r="M94" s="415">
        <f t="shared" si="12"/>
        <v>0</v>
      </c>
      <c r="N94" s="351"/>
      <c r="O94" s="393">
        <f t="shared" si="13"/>
        <v>0</v>
      </c>
      <c r="P94" s="415">
        <f t="shared" si="14"/>
        <v>0</v>
      </c>
      <c r="Q94" s="415">
        <v>35000</v>
      </c>
      <c r="R94" s="358"/>
    </row>
    <row r="95" spans="1:18" ht="15.95" hidden="1" customHeight="1">
      <c r="A95" s="944"/>
      <c r="B95" s="1883">
        <v>30</v>
      </c>
      <c r="C95" s="314">
        <v>41694</v>
      </c>
      <c r="D95" s="595" t="s">
        <v>326</v>
      </c>
      <c r="E95" s="46" t="s">
        <v>39</v>
      </c>
      <c r="F95" s="1897">
        <v>6</v>
      </c>
      <c r="G95" s="367">
        <v>10</v>
      </c>
      <c r="H95" s="1897">
        <f>F95*G95</f>
        <v>60</v>
      </c>
      <c r="I95" s="973">
        <f t="shared" si="11"/>
        <v>30000</v>
      </c>
      <c r="J95" s="46"/>
      <c r="K95" s="38"/>
      <c r="L95" s="27"/>
      <c r="M95" s="29">
        <f t="shared" si="12"/>
        <v>0</v>
      </c>
      <c r="N95" s="27"/>
      <c r="O95" s="38">
        <f t="shared" si="13"/>
        <v>0</v>
      </c>
      <c r="P95" s="29">
        <f t="shared" si="14"/>
        <v>30000</v>
      </c>
      <c r="Q95" s="6">
        <v>35000</v>
      </c>
      <c r="R95" s="310"/>
    </row>
    <row r="96" spans="1:18" ht="15.95" hidden="1" customHeight="1" thickBot="1">
      <c r="A96" s="944"/>
      <c r="B96" s="440">
        <v>31</v>
      </c>
      <c r="C96" s="441">
        <v>41695</v>
      </c>
      <c r="D96" s="596" t="s">
        <v>300</v>
      </c>
      <c r="E96" s="417"/>
      <c r="F96" s="417"/>
      <c r="G96" s="418"/>
      <c r="H96" s="445">
        <f t="shared" si="10"/>
        <v>0</v>
      </c>
      <c r="I96" s="444">
        <f t="shared" si="11"/>
        <v>0</v>
      </c>
      <c r="J96" s="417"/>
      <c r="K96" s="418"/>
      <c r="L96" s="418"/>
      <c r="M96" s="419">
        <f t="shared" si="12"/>
        <v>0</v>
      </c>
      <c r="N96" s="418"/>
      <c r="O96" s="442">
        <f t="shared" si="13"/>
        <v>0</v>
      </c>
      <c r="P96" s="419">
        <f t="shared" si="14"/>
        <v>0</v>
      </c>
      <c r="Q96" s="419">
        <v>35000</v>
      </c>
      <c r="R96" s="469"/>
    </row>
    <row r="97" spans="1:18" ht="15.95" hidden="1" customHeight="1">
      <c r="A97" s="1880"/>
      <c r="B97" s="1915">
        <v>1</v>
      </c>
      <c r="C97" s="769">
        <v>41696</v>
      </c>
      <c r="D97" s="3091" t="s">
        <v>361</v>
      </c>
      <c r="E97" s="770"/>
      <c r="F97" s="770"/>
      <c r="G97" s="771"/>
      <c r="H97" s="770">
        <f>F97*G97</f>
        <v>0</v>
      </c>
      <c r="I97" s="1913">
        <f>H97*500</f>
        <v>0</v>
      </c>
      <c r="J97" s="773"/>
      <c r="K97" s="1913"/>
      <c r="L97" s="123"/>
      <c r="M97" s="1905">
        <f>L97*10000</f>
        <v>0</v>
      </c>
      <c r="N97" s="1904"/>
      <c r="O97" s="1905">
        <f t="shared" si="13"/>
        <v>0</v>
      </c>
      <c r="P97" s="1916">
        <f>I97+K97+M97+O97</f>
        <v>0</v>
      </c>
      <c r="Q97" s="1916"/>
      <c r="R97" s="775"/>
    </row>
    <row r="98" spans="1:18" s="340" customFormat="1" ht="15.95" hidden="1" customHeight="1">
      <c r="A98" s="339"/>
      <c r="B98" s="1878">
        <v>2</v>
      </c>
      <c r="C98" s="526">
        <v>41697</v>
      </c>
      <c r="D98" s="3092"/>
      <c r="E98" s="1904"/>
      <c r="F98" s="1904"/>
      <c r="G98" s="123"/>
      <c r="H98" s="1904">
        <f t="shared" ref="H98:H129" si="15">F98*G98</f>
        <v>0</v>
      </c>
      <c r="I98" s="1906">
        <f>H98*500</f>
        <v>0</v>
      </c>
      <c r="J98" s="777"/>
      <c r="K98" s="1906"/>
      <c r="L98" s="123"/>
      <c r="M98" s="1905">
        <f>L98*10000</f>
        <v>0</v>
      </c>
      <c r="N98" s="1904"/>
      <c r="O98" s="1905">
        <f t="shared" si="13"/>
        <v>0</v>
      </c>
      <c r="P98" s="1905">
        <f>I98+K98+M98+O98</f>
        <v>0</v>
      </c>
      <c r="Q98" s="1905"/>
      <c r="R98" s="125"/>
    </row>
    <row r="99" spans="1:18" ht="15.95" hidden="1" customHeight="1">
      <c r="A99" s="35"/>
      <c r="B99" s="1881">
        <v>3</v>
      </c>
      <c r="C99" s="526">
        <v>41698</v>
      </c>
      <c r="D99" s="3092"/>
      <c r="E99" s="1904"/>
      <c r="F99" s="1904"/>
      <c r="G99" s="1904"/>
      <c r="H99" s="1904">
        <f t="shared" si="15"/>
        <v>0</v>
      </c>
      <c r="I99" s="122">
        <f>H99*500</f>
        <v>0</v>
      </c>
      <c r="J99" s="1904"/>
      <c r="K99" s="779"/>
      <c r="L99" s="123"/>
      <c r="M99" s="1905">
        <f t="shared" ref="M99:M111" si="16">L99*10000</f>
        <v>0</v>
      </c>
      <c r="N99" s="1904"/>
      <c r="O99" s="1905">
        <f>N99*15000</f>
        <v>0</v>
      </c>
      <c r="P99" s="1905">
        <f t="shared" ref="P99:P111" si="17">I99+K99+M99+O99</f>
        <v>0</v>
      </c>
      <c r="Q99" s="780"/>
      <c r="R99" s="781"/>
    </row>
    <row r="100" spans="1:18" ht="15.95" hidden="1" customHeight="1">
      <c r="A100" s="35"/>
      <c r="B100" s="1878">
        <v>4</v>
      </c>
      <c r="C100" s="526">
        <v>41699</v>
      </c>
      <c r="D100" s="3092"/>
      <c r="E100" s="1904"/>
      <c r="F100" s="1904"/>
      <c r="G100" s="764"/>
      <c r="H100" s="1904">
        <f t="shared" si="15"/>
        <v>0</v>
      </c>
      <c r="I100" s="1906">
        <f>H100*500</f>
        <v>0</v>
      </c>
      <c r="J100" s="1904"/>
      <c r="K100" s="1906"/>
      <c r="L100" s="123"/>
      <c r="M100" s="1905">
        <f t="shared" si="16"/>
        <v>0</v>
      </c>
      <c r="N100" s="1904"/>
      <c r="O100" s="1905">
        <f>N100*15000</f>
        <v>0</v>
      </c>
      <c r="P100" s="1905">
        <f t="shared" si="17"/>
        <v>0</v>
      </c>
      <c r="Q100" s="782"/>
      <c r="R100" s="783"/>
    </row>
    <row r="101" spans="1:18" ht="15.95" hidden="1" customHeight="1">
      <c r="A101" s="35"/>
      <c r="B101" s="1927">
        <v>5</v>
      </c>
      <c r="C101" s="387">
        <v>41700</v>
      </c>
      <c r="D101" s="3092"/>
      <c r="E101" s="1904"/>
      <c r="F101" s="784"/>
      <c r="G101" s="785"/>
      <c r="H101" s="1904">
        <f t="shared" si="15"/>
        <v>0</v>
      </c>
      <c r="I101" s="1906">
        <f t="shared" ref="I101:I112" si="18">H101*500</f>
        <v>0</v>
      </c>
      <c r="J101" s="786"/>
      <c r="K101" s="787"/>
      <c r="L101" s="123"/>
      <c r="M101" s="1905">
        <f t="shared" si="16"/>
        <v>0</v>
      </c>
      <c r="N101" s="1904"/>
      <c r="O101" s="1905">
        <f>N101*15000</f>
        <v>0</v>
      </c>
      <c r="P101" s="1905">
        <f t="shared" si="17"/>
        <v>0</v>
      </c>
      <c r="Q101" s="788"/>
      <c r="R101" s="789"/>
    </row>
    <row r="102" spans="1:18" ht="15.95" hidden="1" customHeight="1">
      <c r="A102" s="35"/>
      <c r="B102" s="1878">
        <v>6</v>
      </c>
      <c r="C102" s="526">
        <v>41701</v>
      </c>
      <c r="D102" s="3092"/>
      <c r="E102" s="1904"/>
      <c r="F102" s="1904"/>
      <c r="G102" s="764"/>
      <c r="H102" s="1904">
        <f t="shared" si="15"/>
        <v>0</v>
      </c>
      <c r="I102" s="1906">
        <f t="shared" si="18"/>
        <v>0</v>
      </c>
      <c r="J102" s="777"/>
      <c r="K102" s="1906"/>
      <c r="L102" s="123"/>
      <c r="M102" s="1905">
        <f t="shared" si="16"/>
        <v>0</v>
      </c>
      <c r="N102" s="1904"/>
      <c r="O102" s="1905">
        <f>N102*15000</f>
        <v>0</v>
      </c>
      <c r="P102" s="1905">
        <f t="shared" si="17"/>
        <v>0</v>
      </c>
      <c r="Q102" s="1905"/>
      <c r="R102" s="125"/>
    </row>
    <row r="103" spans="1:18" ht="15.95" hidden="1" customHeight="1">
      <c r="A103" s="35"/>
      <c r="B103" s="1881">
        <v>7</v>
      </c>
      <c r="C103" s="526">
        <v>41702</v>
      </c>
      <c r="D103" s="3092"/>
      <c r="E103" s="1904"/>
      <c r="F103" s="1904"/>
      <c r="G103" s="764"/>
      <c r="H103" s="1904">
        <f t="shared" si="15"/>
        <v>0</v>
      </c>
      <c r="I103" s="1906">
        <f t="shared" si="18"/>
        <v>0</v>
      </c>
      <c r="J103" s="1904"/>
      <c r="K103" s="1905"/>
      <c r="L103" s="123"/>
      <c r="M103" s="1905">
        <f t="shared" si="16"/>
        <v>0</v>
      </c>
      <c r="N103" s="1904"/>
      <c r="O103" s="1905">
        <f t="shared" ref="O103:O111" si="19">N103*15000</f>
        <v>0</v>
      </c>
      <c r="P103" s="1905">
        <f t="shared" si="17"/>
        <v>0</v>
      </c>
      <c r="Q103" s="1905"/>
      <c r="R103" s="125"/>
    </row>
    <row r="104" spans="1:18" ht="15.95" hidden="1" customHeight="1">
      <c r="A104" s="35"/>
      <c r="B104" s="1878">
        <v>8</v>
      </c>
      <c r="C104" s="526">
        <v>41703</v>
      </c>
      <c r="D104" s="3092"/>
      <c r="E104" s="1904"/>
      <c r="F104" s="1904"/>
      <c r="G104" s="764"/>
      <c r="H104" s="1904">
        <f t="shared" si="15"/>
        <v>0</v>
      </c>
      <c r="I104" s="1906">
        <f t="shared" si="18"/>
        <v>0</v>
      </c>
      <c r="J104" s="1904"/>
      <c r="K104" s="1905"/>
      <c r="L104" s="123"/>
      <c r="M104" s="1905">
        <f t="shared" si="16"/>
        <v>0</v>
      </c>
      <c r="N104" s="1904"/>
      <c r="O104" s="1905">
        <f t="shared" si="19"/>
        <v>0</v>
      </c>
      <c r="P104" s="1905">
        <f t="shared" si="17"/>
        <v>0</v>
      </c>
      <c r="Q104" s="1905"/>
      <c r="R104" s="125"/>
    </row>
    <row r="105" spans="1:18" ht="15.95" hidden="1" customHeight="1">
      <c r="A105" s="35"/>
      <c r="B105" s="1881">
        <v>9</v>
      </c>
      <c r="C105" s="526">
        <v>41704</v>
      </c>
      <c r="D105" s="3092"/>
      <c r="E105" s="1904"/>
      <c r="F105" s="1904"/>
      <c r="G105" s="764"/>
      <c r="H105" s="1904">
        <f t="shared" si="15"/>
        <v>0</v>
      </c>
      <c r="I105" s="1906">
        <f t="shared" si="18"/>
        <v>0</v>
      </c>
      <c r="J105" s="1904"/>
      <c r="K105" s="1905"/>
      <c r="L105" s="123"/>
      <c r="M105" s="1905">
        <f t="shared" si="16"/>
        <v>0</v>
      </c>
      <c r="N105" s="1904"/>
      <c r="O105" s="1905">
        <f t="shared" si="19"/>
        <v>0</v>
      </c>
      <c r="P105" s="1905">
        <f t="shared" si="17"/>
        <v>0</v>
      </c>
      <c r="Q105" s="780"/>
      <c r="R105" s="781"/>
    </row>
    <row r="106" spans="1:18" ht="15.95" hidden="1" customHeight="1">
      <c r="A106" s="35"/>
      <c r="B106" s="1878">
        <v>10</v>
      </c>
      <c r="C106" s="526">
        <v>41705</v>
      </c>
      <c r="D106" s="3092"/>
      <c r="E106" s="1904"/>
      <c r="F106" s="1904"/>
      <c r="G106" s="764"/>
      <c r="H106" s="1904">
        <f t="shared" si="15"/>
        <v>0</v>
      </c>
      <c r="I106" s="1906">
        <f t="shared" si="18"/>
        <v>0</v>
      </c>
      <c r="J106" s="1904"/>
      <c r="K106" s="1905"/>
      <c r="L106" s="123"/>
      <c r="M106" s="1905">
        <f t="shared" si="16"/>
        <v>0</v>
      </c>
      <c r="N106" s="1904"/>
      <c r="O106" s="1905">
        <f t="shared" si="19"/>
        <v>0</v>
      </c>
      <c r="P106" s="1905">
        <f t="shared" si="17"/>
        <v>0</v>
      </c>
      <c r="Q106" s="782"/>
      <c r="R106" s="783"/>
    </row>
    <row r="107" spans="1:18" ht="15.95" hidden="1" customHeight="1">
      <c r="A107" s="35"/>
      <c r="B107" s="1881">
        <v>11</v>
      </c>
      <c r="C107" s="526">
        <v>41706</v>
      </c>
      <c r="D107" s="3092"/>
      <c r="E107" s="1904"/>
      <c r="F107" s="1904"/>
      <c r="G107" s="764"/>
      <c r="H107" s="1904">
        <f t="shared" si="15"/>
        <v>0</v>
      </c>
      <c r="I107" s="1906">
        <f t="shared" si="18"/>
        <v>0</v>
      </c>
      <c r="J107" s="1904"/>
      <c r="K107" s="1905"/>
      <c r="L107" s="1904"/>
      <c r="M107" s="1905">
        <f t="shared" si="16"/>
        <v>0</v>
      </c>
      <c r="N107" s="1904"/>
      <c r="O107" s="1905">
        <f t="shared" si="19"/>
        <v>0</v>
      </c>
      <c r="P107" s="1905">
        <f t="shared" si="17"/>
        <v>0</v>
      </c>
      <c r="Q107" s="1905"/>
      <c r="R107" s="125"/>
    </row>
    <row r="108" spans="1:18" ht="15.95" hidden="1" customHeight="1">
      <c r="A108" s="35"/>
      <c r="B108" s="386">
        <v>12</v>
      </c>
      <c r="C108" s="387">
        <v>41707</v>
      </c>
      <c r="D108" s="3092"/>
      <c r="E108" s="1904"/>
      <c r="F108" s="1904"/>
      <c r="G108" s="764"/>
      <c r="H108" s="1904">
        <f t="shared" si="15"/>
        <v>0</v>
      </c>
      <c r="I108" s="1906">
        <f t="shared" si="18"/>
        <v>0</v>
      </c>
      <c r="J108" s="1904"/>
      <c r="K108" s="1905"/>
      <c r="L108" s="1904"/>
      <c r="M108" s="1905">
        <f t="shared" si="16"/>
        <v>0</v>
      </c>
      <c r="N108" s="1904"/>
      <c r="O108" s="1905">
        <f t="shared" si="19"/>
        <v>0</v>
      </c>
      <c r="P108" s="1905">
        <f t="shared" si="17"/>
        <v>0</v>
      </c>
      <c r="Q108" s="1905"/>
      <c r="R108" s="125"/>
    </row>
    <row r="109" spans="1:18" ht="15.95" hidden="1" customHeight="1">
      <c r="A109" s="35"/>
      <c r="B109" s="1881">
        <v>13</v>
      </c>
      <c r="C109" s="526">
        <v>41708</v>
      </c>
      <c r="D109" s="3092"/>
      <c r="E109" s="1904"/>
      <c r="F109" s="1904"/>
      <c r="G109" s="764"/>
      <c r="H109" s="1904">
        <f t="shared" si="15"/>
        <v>0</v>
      </c>
      <c r="I109" s="1906">
        <f t="shared" si="18"/>
        <v>0</v>
      </c>
      <c r="J109" s="1904"/>
      <c r="K109" s="1905"/>
      <c r="L109" s="1904"/>
      <c r="M109" s="1905">
        <f t="shared" si="16"/>
        <v>0</v>
      </c>
      <c r="N109" s="1904"/>
      <c r="O109" s="1905">
        <f t="shared" si="19"/>
        <v>0</v>
      </c>
      <c r="P109" s="1905">
        <f t="shared" si="17"/>
        <v>0</v>
      </c>
      <c r="Q109" s="1905"/>
      <c r="R109" s="125"/>
    </row>
    <row r="110" spans="1:18" ht="15.95" hidden="1" customHeight="1">
      <c r="B110" s="1878">
        <v>14</v>
      </c>
      <c r="C110" s="526">
        <v>41709</v>
      </c>
      <c r="D110" s="3092"/>
      <c r="E110" s="1904"/>
      <c r="F110" s="1904"/>
      <c r="G110" s="764"/>
      <c r="H110" s="1904">
        <f t="shared" si="15"/>
        <v>0</v>
      </c>
      <c r="I110" s="1906">
        <f t="shared" si="18"/>
        <v>0</v>
      </c>
      <c r="J110" s="1904"/>
      <c r="K110" s="1905"/>
      <c r="L110" s="1904"/>
      <c r="M110" s="1905">
        <f t="shared" si="16"/>
        <v>0</v>
      </c>
      <c r="N110" s="1904"/>
      <c r="O110" s="1905">
        <f t="shared" si="19"/>
        <v>0</v>
      </c>
      <c r="P110" s="1905">
        <f t="shared" si="17"/>
        <v>0</v>
      </c>
      <c r="Q110" s="1905"/>
      <c r="R110" s="125"/>
    </row>
    <row r="111" spans="1:18" ht="15.95" hidden="1" customHeight="1">
      <c r="B111" s="1881">
        <v>15</v>
      </c>
      <c r="C111" s="526">
        <v>41710</v>
      </c>
      <c r="D111" s="3092"/>
      <c r="E111" s="1904"/>
      <c r="F111" s="1904"/>
      <c r="G111" s="764"/>
      <c r="H111" s="1904">
        <f t="shared" si="15"/>
        <v>0</v>
      </c>
      <c r="I111" s="1906">
        <f t="shared" si="18"/>
        <v>0</v>
      </c>
      <c r="J111" s="1904"/>
      <c r="K111" s="1905"/>
      <c r="L111" s="1904"/>
      <c r="M111" s="1905">
        <f t="shared" si="16"/>
        <v>0</v>
      </c>
      <c r="N111" s="1904"/>
      <c r="O111" s="1905">
        <f t="shared" si="19"/>
        <v>0</v>
      </c>
      <c r="P111" s="1905">
        <f t="shared" si="17"/>
        <v>0</v>
      </c>
      <c r="Q111" s="1905"/>
      <c r="R111" s="125"/>
    </row>
    <row r="112" spans="1:18" ht="15.95" hidden="1" customHeight="1">
      <c r="B112" s="1878">
        <v>16</v>
      </c>
      <c r="C112" s="526">
        <v>41711</v>
      </c>
      <c r="D112" s="3092"/>
      <c r="E112" s="1904"/>
      <c r="F112" s="1904"/>
      <c r="G112" s="764"/>
      <c r="H112" s="1904">
        <f t="shared" si="15"/>
        <v>0</v>
      </c>
      <c r="I112" s="1906">
        <f t="shared" si="18"/>
        <v>0</v>
      </c>
      <c r="J112" s="1904"/>
      <c r="K112" s="1905"/>
      <c r="L112" s="1904"/>
      <c r="M112" s="1905">
        <f>L112*10000</f>
        <v>0</v>
      </c>
      <c r="N112" s="1904"/>
      <c r="O112" s="1905">
        <f>N112*15000</f>
        <v>0</v>
      </c>
      <c r="P112" s="1905">
        <f t="shared" ref="P112:P118" si="20">I112+K112+M112+O112</f>
        <v>0</v>
      </c>
      <c r="Q112" s="1905"/>
      <c r="R112" s="125"/>
    </row>
    <row r="113" spans="2:19" ht="15.95" hidden="1" customHeight="1">
      <c r="B113" s="1881">
        <v>17</v>
      </c>
      <c r="C113" s="526">
        <v>41712</v>
      </c>
      <c r="D113" s="3092"/>
      <c r="E113" s="1904"/>
      <c r="F113" s="1904"/>
      <c r="G113" s="764"/>
      <c r="H113" s="1904">
        <f t="shared" si="15"/>
        <v>0</v>
      </c>
      <c r="I113" s="1906">
        <f t="shared" ref="I113:I129" si="21">H113*500</f>
        <v>0</v>
      </c>
      <c r="J113" s="1904"/>
      <c r="K113" s="1905"/>
      <c r="L113" s="1904"/>
      <c r="M113" s="1905">
        <f t="shared" ref="M113:M129" si="22">L113*10000</f>
        <v>0</v>
      </c>
      <c r="N113" s="1904"/>
      <c r="O113" s="1905">
        <f t="shared" ref="O113:O129" si="23">N113*15000</f>
        <v>0</v>
      </c>
      <c r="P113" s="1905">
        <f t="shared" si="20"/>
        <v>0</v>
      </c>
      <c r="Q113" s="1905"/>
      <c r="R113" s="125"/>
    </row>
    <row r="114" spans="2:19" ht="15.95" hidden="1" customHeight="1">
      <c r="B114" s="1878">
        <v>18</v>
      </c>
      <c r="C114" s="526">
        <v>41713</v>
      </c>
      <c r="D114" s="3092"/>
      <c r="E114" s="1904"/>
      <c r="F114" s="1904"/>
      <c r="G114" s="764"/>
      <c r="H114" s="1904">
        <f t="shared" si="15"/>
        <v>0</v>
      </c>
      <c r="I114" s="1906">
        <f t="shared" si="21"/>
        <v>0</v>
      </c>
      <c r="J114" s="1904"/>
      <c r="K114" s="1905"/>
      <c r="L114" s="1904"/>
      <c r="M114" s="1905">
        <f t="shared" si="22"/>
        <v>0</v>
      </c>
      <c r="N114" s="1904"/>
      <c r="O114" s="1905">
        <f t="shared" si="23"/>
        <v>0</v>
      </c>
      <c r="P114" s="1905">
        <f t="shared" si="20"/>
        <v>0</v>
      </c>
      <c r="Q114" s="1905"/>
      <c r="R114" s="125"/>
      <c r="S114" s="1222"/>
    </row>
    <row r="115" spans="2:19" ht="15.95" hidden="1" customHeight="1">
      <c r="B115" s="1927">
        <v>19</v>
      </c>
      <c r="C115" s="387">
        <v>41714</v>
      </c>
      <c r="D115" s="3092"/>
      <c r="E115" s="1904"/>
      <c r="F115" s="1904"/>
      <c r="G115" s="764"/>
      <c r="H115" s="1904">
        <f t="shared" si="15"/>
        <v>0</v>
      </c>
      <c r="I115" s="1906">
        <f t="shared" si="21"/>
        <v>0</v>
      </c>
      <c r="J115" s="1904"/>
      <c r="K115" s="1905"/>
      <c r="L115" s="1904"/>
      <c r="M115" s="1905">
        <f t="shared" si="22"/>
        <v>0</v>
      </c>
      <c r="N115" s="1904"/>
      <c r="O115" s="1905">
        <f t="shared" si="23"/>
        <v>0</v>
      </c>
      <c r="P115" s="1905">
        <f t="shared" si="20"/>
        <v>0</v>
      </c>
      <c r="Q115" s="1905"/>
      <c r="R115" s="125"/>
      <c r="S115" s="1222"/>
    </row>
    <row r="116" spans="2:19" ht="15.95" hidden="1" customHeight="1">
      <c r="B116" s="1878">
        <v>20</v>
      </c>
      <c r="C116" s="526">
        <v>41715</v>
      </c>
      <c r="D116" s="3092"/>
      <c r="E116" s="1904"/>
      <c r="F116" s="1904"/>
      <c r="G116" s="764"/>
      <c r="H116" s="1904">
        <f t="shared" si="15"/>
        <v>0</v>
      </c>
      <c r="I116" s="1906">
        <f t="shared" si="21"/>
        <v>0</v>
      </c>
      <c r="J116" s="1904"/>
      <c r="K116" s="1905"/>
      <c r="L116" s="1904"/>
      <c r="M116" s="1905">
        <f t="shared" si="22"/>
        <v>0</v>
      </c>
      <c r="N116" s="1904"/>
      <c r="O116" s="1905">
        <f t="shared" si="23"/>
        <v>0</v>
      </c>
      <c r="P116" s="1905">
        <f t="shared" si="20"/>
        <v>0</v>
      </c>
      <c r="Q116" s="1905"/>
      <c r="R116" s="125"/>
      <c r="S116" s="1222"/>
    </row>
    <row r="117" spans="2:19" ht="15.95" hidden="1" customHeight="1">
      <c r="B117" s="1881">
        <v>21</v>
      </c>
      <c r="C117" s="526">
        <v>41716</v>
      </c>
      <c r="D117" s="3092"/>
      <c r="E117" s="1904"/>
      <c r="F117" s="1904"/>
      <c r="G117" s="764"/>
      <c r="H117" s="1904">
        <f t="shared" si="15"/>
        <v>0</v>
      </c>
      <c r="I117" s="1906">
        <f t="shared" si="21"/>
        <v>0</v>
      </c>
      <c r="J117" s="1904"/>
      <c r="K117" s="1905"/>
      <c r="L117" s="1904"/>
      <c r="M117" s="1905">
        <f t="shared" si="22"/>
        <v>0</v>
      </c>
      <c r="N117" s="1904"/>
      <c r="O117" s="1905">
        <f t="shared" si="23"/>
        <v>0</v>
      </c>
      <c r="P117" s="1905">
        <f t="shared" si="20"/>
        <v>0</v>
      </c>
      <c r="Q117" s="1905"/>
      <c r="R117" s="125"/>
      <c r="S117" s="1222"/>
    </row>
    <row r="118" spans="2:19" ht="15.95" hidden="1" customHeight="1">
      <c r="B118" s="1878">
        <v>22</v>
      </c>
      <c r="C118" s="526">
        <v>41717</v>
      </c>
      <c r="D118" s="3092"/>
      <c r="E118" s="1904"/>
      <c r="F118" s="1904"/>
      <c r="G118" s="764"/>
      <c r="H118" s="1904">
        <f t="shared" si="15"/>
        <v>0</v>
      </c>
      <c r="I118" s="1906">
        <f t="shared" si="21"/>
        <v>0</v>
      </c>
      <c r="J118" s="1904"/>
      <c r="K118" s="1905"/>
      <c r="L118" s="1904"/>
      <c r="M118" s="1905">
        <f t="shared" si="22"/>
        <v>0</v>
      </c>
      <c r="N118" s="1904"/>
      <c r="O118" s="1905">
        <f t="shared" si="23"/>
        <v>0</v>
      </c>
      <c r="P118" s="1905">
        <f t="shared" si="20"/>
        <v>0</v>
      </c>
      <c r="Q118" s="1905"/>
      <c r="R118" s="125"/>
      <c r="S118" s="1222"/>
    </row>
    <row r="119" spans="2:19" ht="15.95" hidden="1" customHeight="1">
      <c r="B119" s="1881">
        <v>23</v>
      </c>
      <c r="C119" s="526">
        <v>41718</v>
      </c>
      <c r="D119" s="3092"/>
      <c r="E119" s="1904"/>
      <c r="F119" s="1904"/>
      <c r="G119" s="764"/>
      <c r="H119" s="1904">
        <f t="shared" si="15"/>
        <v>0</v>
      </c>
      <c r="I119" s="1906">
        <f t="shared" si="21"/>
        <v>0</v>
      </c>
      <c r="J119" s="1904"/>
      <c r="K119" s="1905"/>
      <c r="L119" s="1904"/>
      <c r="M119" s="1905">
        <f t="shared" si="22"/>
        <v>0</v>
      </c>
      <c r="N119" s="1904"/>
      <c r="O119" s="1905">
        <f t="shared" si="23"/>
        <v>0</v>
      </c>
      <c r="P119" s="1905">
        <f t="shared" ref="P119:P124" si="24">I119+K119+M119+O119</f>
        <v>0</v>
      </c>
      <c r="Q119" s="1905"/>
      <c r="R119" s="125"/>
      <c r="S119" s="1222"/>
    </row>
    <row r="120" spans="2:19" ht="15.95" hidden="1" customHeight="1">
      <c r="B120" s="1878">
        <v>24</v>
      </c>
      <c r="C120" s="526">
        <v>41719</v>
      </c>
      <c r="D120" s="3092"/>
      <c r="E120" s="1904"/>
      <c r="F120" s="1904"/>
      <c r="G120" s="764"/>
      <c r="H120" s="1904">
        <f t="shared" si="15"/>
        <v>0</v>
      </c>
      <c r="I120" s="1906">
        <f t="shared" si="21"/>
        <v>0</v>
      </c>
      <c r="J120" s="1904"/>
      <c r="K120" s="1905"/>
      <c r="L120" s="1904"/>
      <c r="M120" s="1905">
        <f t="shared" si="22"/>
        <v>0</v>
      </c>
      <c r="N120" s="1904"/>
      <c r="O120" s="1905">
        <f t="shared" si="23"/>
        <v>0</v>
      </c>
      <c r="P120" s="1905">
        <f t="shared" si="24"/>
        <v>0</v>
      </c>
      <c r="Q120" s="1905"/>
      <c r="R120" s="125"/>
      <c r="S120" s="1222"/>
    </row>
    <row r="121" spans="2:19" ht="15.95" hidden="1" customHeight="1">
      <c r="B121" s="1881">
        <v>25</v>
      </c>
      <c r="C121" s="526">
        <v>41720</v>
      </c>
      <c r="D121" s="3092"/>
      <c r="E121" s="1904"/>
      <c r="F121" s="1904"/>
      <c r="G121" s="764"/>
      <c r="H121" s="1904">
        <f t="shared" si="15"/>
        <v>0</v>
      </c>
      <c r="I121" s="1906">
        <f t="shared" si="21"/>
        <v>0</v>
      </c>
      <c r="J121" s="1904"/>
      <c r="K121" s="1905"/>
      <c r="L121" s="1904"/>
      <c r="M121" s="1905">
        <f t="shared" si="22"/>
        <v>0</v>
      </c>
      <c r="N121" s="1904"/>
      <c r="O121" s="1905">
        <f t="shared" si="23"/>
        <v>0</v>
      </c>
      <c r="P121" s="1905">
        <f t="shared" si="24"/>
        <v>0</v>
      </c>
      <c r="Q121" s="1905"/>
      <c r="R121" s="125"/>
      <c r="S121" s="1222"/>
    </row>
    <row r="122" spans="2:19" ht="15.95" hidden="1" customHeight="1">
      <c r="B122" s="386">
        <v>26</v>
      </c>
      <c r="C122" s="387">
        <v>41721</v>
      </c>
      <c r="D122" s="3092"/>
      <c r="E122" s="1904"/>
      <c r="F122" s="1904"/>
      <c r="G122" s="764"/>
      <c r="H122" s="1904">
        <f t="shared" si="15"/>
        <v>0</v>
      </c>
      <c r="I122" s="1906">
        <f t="shared" si="21"/>
        <v>0</v>
      </c>
      <c r="J122" s="1904"/>
      <c r="K122" s="1905"/>
      <c r="L122" s="1904"/>
      <c r="M122" s="1905">
        <f t="shared" si="22"/>
        <v>0</v>
      </c>
      <c r="N122" s="1904"/>
      <c r="O122" s="1905">
        <f t="shared" si="23"/>
        <v>0</v>
      </c>
      <c r="P122" s="1905">
        <f t="shared" si="24"/>
        <v>0</v>
      </c>
      <c r="Q122" s="1905"/>
      <c r="R122" s="125"/>
      <c r="S122" s="1222"/>
    </row>
    <row r="123" spans="2:19" ht="15.95" hidden="1" customHeight="1">
      <c r="B123" s="1881">
        <v>27</v>
      </c>
      <c r="C123" s="526">
        <v>41722</v>
      </c>
      <c r="D123" s="3092"/>
      <c r="E123" s="1904"/>
      <c r="F123" s="1904"/>
      <c r="G123" s="764"/>
      <c r="H123" s="1904">
        <f t="shared" si="15"/>
        <v>0</v>
      </c>
      <c r="I123" s="1906">
        <f t="shared" si="21"/>
        <v>0</v>
      </c>
      <c r="J123" s="1904"/>
      <c r="K123" s="1905"/>
      <c r="L123" s="1904"/>
      <c r="M123" s="1905">
        <f t="shared" si="22"/>
        <v>0</v>
      </c>
      <c r="N123" s="1904"/>
      <c r="O123" s="1905">
        <f t="shared" si="23"/>
        <v>0</v>
      </c>
      <c r="P123" s="1905">
        <f t="shared" si="24"/>
        <v>0</v>
      </c>
      <c r="Q123" s="1905"/>
      <c r="R123" s="125"/>
      <c r="S123" s="1222"/>
    </row>
    <row r="124" spans="2:19" ht="15.95" hidden="1" customHeight="1" thickBot="1">
      <c r="B124" s="1879">
        <v>28</v>
      </c>
      <c r="C124" s="791">
        <v>41723</v>
      </c>
      <c r="D124" s="3093"/>
      <c r="E124" s="1924"/>
      <c r="F124" s="1924"/>
      <c r="G124" s="765"/>
      <c r="H124" s="1924">
        <f t="shared" si="15"/>
        <v>0</v>
      </c>
      <c r="I124" s="1907">
        <f t="shared" si="21"/>
        <v>0</v>
      </c>
      <c r="J124" s="1924"/>
      <c r="K124" s="767"/>
      <c r="L124" s="1924"/>
      <c r="M124" s="767">
        <f t="shared" si="22"/>
        <v>0</v>
      </c>
      <c r="N124" s="1924"/>
      <c r="O124" s="767">
        <f t="shared" si="23"/>
        <v>0</v>
      </c>
      <c r="P124" s="767">
        <f t="shared" si="24"/>
        <v>0</v>
      </c>
      <c r="Q124" s="767"/>
      <c r="R124" s="792"/>
      <c r="S124" s="1222"/>
    </row>
    <row r="125" spans="2:19" ht="15.95" hidden="1" customHeight="1">
      <c r="B125" s="1915">
        <v>1</v>
      </c>
      <c r="C125" s="769">
        <v>41724</v>
      </c>
      <c r="D125" s="998" t="s">
        <v>358</v>
      </c>
      <c r="E125" s="346"/>
      <c r="F125" s="346"/>
      <c r="G125" s="346"/>
      <c r="H125" s="770">
        <f>F125*G125</f>
        <v>0</v>
      </c>
      <c r="I125" s="1913">
        <f>H125*500</f>
        <v>0</v>
      </c>
      <c r="J125" s="770"/>
      <c r="K125" s="1916"/>
      <c r="L125" s="770"/>
      <c r="M125" s="1916">
        <f>L125*10000</f>
        <v>0</v>
      </c>
      <c r="N125" s="770"/>
      <c r="O125" s="1916">
        <f>N125*15000</f>
        <v>0</v>
      </c>
      <c r="P125" s="1916">
        <f>I125+K125+M125+O125</f>
        <v>0</v>
      </c>
      <c r="Q125" s="1929"/>
      <c r="R125" s="932"/>
    </row>
    <row r="126" spans="2:19" ht="15.95" hidden="1" customHeight="1">
      <c r="B126" s="1878">
        <v>2</v>
      </c>
      <c r="C126" s="526">
        <v>41725</v>
      </c>
      <c r="D126" s="999" t="s">
        <v>358</v>
      </c>
      <c r="E126" s="1897"/>
      <c r="F126" s="1897"/>
      <c r="G126" s="1897"/>
      <c r="H126" s="1904">
        <f>F126*G126</f>
        <v>0</v>
      </c>
      <c r="I126" s="1906">
        <f>H126*500</f>
        <v>0</v>
      </c>
      <c r="J126" s="1904"/>
      <c r="K126" s="1905"/>
      <c r="L126" s="1904"/>
      <c r="M126" s="1905">
        <f>L126*10000</f>
        <v>0</v>
      </c>
      <c r="N126" s="1904"/>
      <c r="O126" s="1905">
        <f>N126*15000</f>
        <v>0</v>
      </c>
      <c r="P126" s="1905">
        <f>I126+K126+M126+O126</f>
        <v>0</v>
      </c>
      <c r="Q126" s="1885"/>
      <c r="R126" s="1886"/>
    </row>
    <row r="127" spans="2:19" ht="15.95" hidden="1" customHeight="1">
      <c r="B127" s="1878">
        <v>3</v>
      </c>
      <c r="C127" s="526">
        <v>41726</v>
      </c>
      <c r="D127" s="999" t="s">
        <v>358</v>
      </c>
      <c r="E127" s="1897"/>
      <c r="F127" s="1897"/>
      <c r="G127" s="1897"/>
      <c r="H127" s="1904">
        <f>F127*G127</f>
        <v>0</v>
      </c>
      <c r="I127" s="1906">
        <f>H127*500</f>
        <v>0</v>
      </c>
      <c r="J127" s="1904"/>
      <c r="K127" s="1905"/>
      <c r="L127" s="1904"/>
      <c r="M127" s="1905">
        <f>L127*10000</f>
        <v>0</v>
      </c>
      <c r="N127" s="1904"/>
      <c r="O127" s="1905">
        <f>N127*15000</f>
        <v>0</v>
      </c>
      <c r="P127" s="1905">
        <f>I127+K127+M127+O127</f>
        <v>0</v>
      </c>
      <c r="Q127" s="1885"/>
      <c r="R127" s="1886"/>
    </row>
    <row r="128" spans="2:19" ht="15.95" hidden="1" customHeight="1">
      <c r="B128" s="1878">
        <v>4</v>
      </c>
      <c r="C128" s="526">
        <v>41727</v>
      </c>
      <c r="D128" s="999" t="s">
        <v>358</v>
      </c>
      <c r="E128" s="1897"/>
      <c r="F128" s="1897"/>
      <c r="G128" s="1897"/>
      <c r="H128" s="1904">
        <f>F128*G128</f>
        <v>0</v>
      </c>
      <c r="I128" s="1906">
        <f>H128*500</f>
        <v>0</v>
      </c>
      <c r="J128" s="1904"/>
      <c r="K128" s="1905"/>
      <c r="L128" s="1904"/>
      <c r="M128" s="1905">
        <f>L128*10000</f>
        <v>0</v>
      </c>
      <c r="N128" s="1904"/>
      <c r="O128" s="1905">
        <f>N128*15000</f>
        <v>0</v>
      </c>
      <c r="P128" s="1905">
        <f>I128+K128+M128+O128</f>
        <v>0</v>
      </c>
      <c r="Q128" s="1885"/>
      <c r="R128" s="1886"/>
    </row>
    <row r="129" spans="2:18" ht="15.95" hidden="1" customHeight="1">
      <c r="B129" s="3071">
        <v>5</v>
      </c>
      <c r="C129" s="387">
        <v>41728</v>
      </c>
      <c r="D129" s="3" t="s">
        <v>465</v>
      </c>
      <c r="E129" s="1897"/>
      <c r="F129" s="1897"/>
      <c r="G129" s="1005"/>
      <c r="H129" s="764">
        <f t="shared" si="15"/>
        <v>0</v>
      </c>
      <c r="I129" s="122">
        <f t="shared" si="21"/>
        <v>0</v>
      </c>
      <c r="J129" s="1904"/>
      <c r="K129" s="779"/>
      <c r="L129" s="123"/>
      <c r="M129" s="1906">
        <f t="shared" si="22"/>
        <v>0</v>
      </c>
      <c r="N129" s="123"/>
      <c r="O129" s="1906">
        <f t="shared" si="23"/>
        <v>0</v>
      </c>
      <c r="P129" s="124">
        <f t="shared" ref="P129:P179" si="25">I129+K129+M129+O129</f>
        <v>0</v>
      </c>
      <c r="Q129" s="1906"/>
      <c r="R129" s="125"/>
    </row>
    <row r="130" spans="2:18" ht="15.95" hidden="1" customHeight="1">
      <c r="B130" s="3071"/>
      <c r="C130" s="387">
        <v>41728</v>
      </c>
      <c r="D130" s="591" t="s">
        <v>133</v>
      </c>
      <c r="E130" s="1897"/>
      <c r="F130" s="1897"/>
      <c r="G130" s="1005"/>
      <c r="H130" s="764">
        <f>F130*G130</f>
        <v>0</v>
      </c>
      <c r="I130" s="122">
        <f>H130*500</f>
        <v>0</v>
      </c>
      <c r="J130" s="1904"/>
      <c r="K130" s="779"/>
      <c r="L130" s="123">
        <v>4</v>
      </c>
      <c r="M130" s="1906">
        <f>L130*10000</f>
        <v>40000</v>
      </c>
      <c r="N130" s="123"/>
      <c r="O130" s="1906">
        <f>N130*15000</f>
        <v>0</v>
      </c>
      <c r="P130" s="124">
        <f t="shared" si="25"/>
        <v>40000</v>
      </c>
      <c r="Q130" s="1906"/>
      <c r="R130" s="125"/>
    </row>
    <row r="131" spans="2:18" ht="15.95" hidden="1" customHeight="1">
      <c r="B131" s="3071">
        <v>6</v>
      </c>
      <c r="C131" s="526">
        <v>41729</v>
      </c>
      <c r="D131" s="591" t="s">
        <v>417</v>
      </c>
      <c r="E131" s="1897"/>
      <c r="F131" s="1897"/>
      <c r="G131" s="1005"/>
      <c r="H131" s="764">
        <f t="shared" ref="H131:H194" si="26">F131*G131</f>
        <v>0</v>
      </c>
      <c r="I131" s="122">
        <f t="shared" ref="I131:I209" si="27">H131*500</f>
        <v>0</v>
      </c>
      <c r="J131" s="1904"/>
      <c r="K131" s="779">
        <v>10000</v>
      </c>
      <c r="L131" s="123"/>
      <c r="M131" s="1906">
        <f t="shared" ref="M131:M179" si="28">L131*10000</f>
        <v>0</v>
      </c>
      <c r="N131" s="123"/>
      <c r="O131" s="1906">
        <f t="shared" ref="O131:O179" si="29">N131*15000</f>
        <v>0</v>
      </c>
      <c r="P131" s="124">
        <f t="shared" si="25"/>
        <v>10000</v>
      </c>
      <c r="Q131" s="1906"/>
      <c r="R131" s="125"/>
    </row>
    <row r="132" spans="2:18" ht="15.95" hidden="1" customHeight="1">
      <c r="B132" s="3071"/>
      <c r="C132" s="526">
        <v>41729</v>
      </c>
      <c r="D132" s="3" t="s">
        <v>420</v>
      </c>
      <c r="E132" s="1904" t="s">
        <v>421</v>
      </c>
      <c r="F132" s="1904">
        <v>3</v>
      </c>
      <c r="G132" s="764"/>
      <c r="H132" s="764">
        <f t="shared" si="26"/>
        <v>0</v>
      </c>
      <c r="I132" s="1906">
        <f t="shared" si="27"/>
        <v>0</v>
      </c>
      <c r="J132" s="3220" t="s">
        <v>70</v>
      </c>
      <c r="K132" s="3221">
        <v>35000</v>
      </c>
      <c r="L132" s="123"/>
      <c r="M132" s="1906">
        <f t="shared" si="28"/>
        <v>0</v>
      </c>
      <c r="N132" s="123"/>
      <c r="O132" s="1906">
        <f t="shared" si="29"/>
        <v>0</v>
      </c>
      <c r="P132" s="124">
        <f t="shared" si="25"/>
        <v>35000</v>
      </c>
      <c r="Q132" s="1906"/>
      <c r="R132" s="125"/>
    </row>
    <row r="133" spans="2:18" ht="15.95" hidden="1" customHeight="1">
      <c r="B133" s="3071"/>
      <c r="C133" s="526">
        <v>41729</v>
      </c>
      <c r="D133" s="3" t="s">
        <v>422</v>
      </c>
      <c r="E133" s="1904" t="s">
        <v>10</v>
      </c>
      <c r="F133" s="1904">
        <v>1</v>
      </c>
      <c r="G133" s="764"/>
      <c r="H133" s="764">
        <f t="shared" si="26"/>
        <v>0</v>
      </c>
      <c r="I133" s="1906">
        <f t="shared" si="27"/>
        <v>0</v>
      </c>
      <c r="J133" s="3220"/>
      <c r="K133" s="3221"/>
      <c r="L133" s="123">
        <v>1</v>
      </c>
      <c r="M133" s="1906">
        <f>L133*10000</f>
        <v>10000</v>
      </c>
      <c r="N133" s="123"/>
      <c r="O133" s="1906">
        <f>N133*15000</f>
        <v>0</v>
      </c>
      <c r="P133" s="124">
        <f>I133+K133+M133+O133</f>
        <v>10000</v>
      </c>
      <c r="Q133" s="1906"/>
      <c r="R133" s="125"/>
    </row>
    <row r="134" spans="2:18" ht="15.95" hidden="1" customHeight="1">
      <c r="B134" s="3071">
        <v>7</v>
      </c>
      <c r="C134" s="526">
        <v>41730</v>
      </c>
      <c r="D134" s="3" t="s">
        <v>420</v>
      </c>
      <c r="E134" s="1904" t="s">
        <v>421</v>
      </c>
      <c r="F134" s="1897">
        <v>10</v>
      </c>
      <c r="G134" s="1005"/>
      <c r="H134" s="764">
        <f t="shared" si="26"/>
        <v>0</v>
      </c>
      <c r="I134" s="122">
        <f t="shared" si="27"/>
        <v>0</v>
      </c>
      <c r="J134" s="3220" t="s">
        <v>70</v>
      </c>
      <c r="K134" s="3221">
        <v>35000</v>
      </c>
      <c r="L134" s="123"/>
      <c r="M134" s="1906">
        <f t="shared" si="28"/>
        <v>0</v>
      </c>
      <c r="N134" s="123"/>
      <c r="O134" s="1906">
        <f t="shared" si="29"/>
        <v>0</v>
      </c>
      <c r="P134" s="124">
        <f t="shared" si="25"/>
        <v>35000</v>
      </c>
      <c r="Q134" s="1906"/>
      <c r="R134" s="125"/>
    </row>
    <row r="135" spans="2:18" ht="15.95" hidden="1" customHeight="1">
      <c r="B135" s="3071"/>
      <c r="C135" s="526">
        <v>41730</v>
      </c>
      <c r="D135" s="3" t="s">
        <v>422</v>
      </c>
      <c r="E135" s="1904" t="s">
        <v>10</v>
      </c>
      <c r="F135" s="1897">
        <v>1</v>
      </c>
      <c r="G135" s="1005"/>
      <c r="H135" s="764">
        <f>F135*G135</f>
        <v>0</v>
      </c>
      <c r="I135" s="122">
        <f>H135*500</f>
        <v>0</v>
      </c>
      <c r="J135" s="3220"/>
      <c r="K135" s="3221"/>
      <c r="L135" s="123"/>
      <c r="M135" s="1906">
        <f>L135*10000</f>
        <v>0</v>
      </c>
      <c r="N135" s="123"/>
      <c r="O135" s="1906">
        <f>N135*15000</f>
        <v>0</v>
      </c>
      <c r="P135" s="124">
        <f>I135+K135+M135+O135</f>
        <v>0</v>
      </c>
      <c r="Q135" s="1906"/>
      <c r="R135" s="125"/>
    </row>
    <row r="136" spans="2:18" ht="15.95" hidden="1" customHeight="1">
      <c r="B136" s="1878">
        <v>8</v>
      </c>
      <c r="C136" s="526">
        <v>41731</v>
      </c>
      <c r="D136" s="3" t="s">
        <v>420</v>
      </c>
      <c r="E136" s="1904" t="s">
        <v>421</v>
      </c>
      <c r="F136" s="1897">
        <v>10</v>
      </c>
      <c r="G136" s="1005"/>
      <c r="H136" s="764">
        <f t="shared" si="26"/>
        <v>0</v>
      </c>
      <c r="I136" s="122">
        <f t="shared" si="27"/>
        <v>0</v>
      </c>
      <c r="J136" s="1904" t="s">
        <v>70</v>
      </c>
      <c r="K136" s="779">
        <v>35000</v>
      </c>
      <c r="L136" s="123"/>
      <c r="M136" s="1906">
        <f t="shared" si="28"/>
        <v>0</v>
      </c>
      <c r="N136" s="123"/>
      <c r="O136" s="1906">
        <f t="shared" si="29"/>
        <v>0</v>
      </c>
      <c r="P136" s="124">
        <f t="shared" si="25"/>
        <v>35000</v>
      </c>
      <c r="Q136" s="1906"/>
      <c r="R136" s="125"/>
    </row>
    <row r="137" spans="2:18" ht="15.95" hidden="1" customHeight="1">
      <c r="B137" s="1878">
        <v>9</v>
      </c>
      <c r="C137" s="526">
        <v>41732</v>
      </c>
      <c r="D137" s="1018" t="s">
        <v>439</v>
      </c>
      <c r="E137" s="1897"/>
      <c r="F137" s="1897"/>
      <c r="G137" s="1005"/>
      <c r="H137" s="764">
        <f t="shared" si="26"/>
        <v>0</v>
      </c>
      <c r="I137" s="122">
        <f t="shared" si="27"/>
        <v>0</v>
      </c>
      <c r="J137" s="1904"/>
      <c r="K137" s="779"/>
      <c r="L137" s="123"/>
      <c r="M137" s="1906">
        <f t="shared" si="28"/>
        <v>0</v>
      </c>
      <c r="N137" s="123"/>
      <c r="O137" s="1906">
        <f t="shared" si="29"/>
        <v>0</v>
      </c>
      <c r="P137" s="124">
        <f t="shared" si="25"/>
        <v>0</v>
      </c>
      <c r="Q137" s="1906"/>
      <c r="R137" s="125"/>
    </row>
    <row r="138" spans="2:18" s="1220" customFormat="1" ht="15.95" hidden="1" customHeight="1">
      <c r="B138" s="1878">
        <v>10</v>
      </c>
      <c r="C138" s="526">
        <v>41733</v>
      </c>
      <c r="D138" s="1018" t="s">
        <v>419</v>
      </c>
      <c r="E138" s="46"/>
      <c r="F138" s="46"/>
      <c r="G138" s="1016"/>
      <c r="H138" s="764">
        <f t="shared" si="26"/>
        <v>0</v>
      </c>
      <c r="I138" s="122">
        <f t="shared" si="27"/>
        <v>0</v>
      </c>
      <c r="J138" s="1904"/>
      <c r="K138" s="779"/>
      <c r="L138" s="123"/>
      <c r="M138" s="1906">
        <f t="shared" si="28"/>
        <v>0</v>
      </c>
      <c r="N138" s="123"/>
      <c r="O138" s="1906">
        <f t="shared" si="29"/>
        <v>0</v>
      </c>
      <c r="P138" s="124">
        <f t="shared" si="25"/>
        <v>0</v>
      </c>
      <c r="Q138" s="1906"/>
      <c r="R138" s="125"/>
    </row>
    <row r="139" spans="2:18" ht="15.95" hidden="1" customHeight="1">
      <c r="B139" s="3071">
        <v>11</v>
      </c>
      <c r="C139" s="526">
        <v>41734</v>
      </c>
      <c r="D139" s="3" t="s">
        <v>420</v>
      </c>
      <c r="E139" s="1904" t="s">
        <v>421</v>
      </c>
      <c r="F139" s="1897">
        <v>5</v>
      </c>
      <c r="G139" s="1005"/>
      <c r="H139" s="764">
        <f>F139*G139</f>
        <v>0</v>
      </c>
      <c r="I139" s="122">
        <f>H139*500</f>
        <v>0</v>
      </c>
      <c r="J139" s="3220" t="s">
        <v>70</v>
      </c>
      <c r="K139" s="3221">
        <v>35000</v>
      </c>
      <c r="L139" s="123"/>
      <c r="M139" s="1906">
        <f t="shared" si="28"/>
        <v>0</v>
      </c>
      <c r="N139" s="123"/>
      <c r="O139" s="1906">
        <f t="shared" si="29"/>
        <v>0</v>
      </c>
      <c r="P139" s="124">
        <f t="shared" si="25"/>
        <v>35000</v>
      </c>
      <c r="Q139" s="1906"/>
      <c r="R139" s="125"/>
    </row>
    <row r="140" spans="2:18" ht="15.95" hidden="1" customHeight="1">
      <c r="B140" s="3071"/>
      <c r="C140" s="526">
        <v>41734</v>
      </c>
      <c r="D140" s="3" t="s">
        <v>422</v>
      </c>
      <c r="E140" s="1904" t="s">
        <v>10</v>
      </c>
      <c r="F140" s="1897">
        <v>1</v>
      </c>
      <c r="G140" s="1005"/>
      <c r="H140" s="764">
        <f>F140*G140</f>
        <v>0</v>
      </c>
      <c r="I140" s="122">
        <f>H140*500</f>
        <v>0</v>
      </c>
      <c r="J140" s="3220"/>
      <c r="K140" s="3221"/>
      <c r="L140" s="123"/>
      <c r="M140" s="1906">
        <f>L140*10000</f>
        <v>0</v>
      </c>
      <c r="N140" s="123"/>
      <c r="O140" s="1906">
        <f>N140*15000</f>
        <v>0</v>
      </c>
      <c r="P140" s="124">
        <f>I140+K140+M140+O140</f>
        <v>0</v>
      </c>
      <c r="Q140" s="1906"/>
      <c r="R140" s="125"/>
    </row>
    <row r="141" spans="2:18" ht="15.95" hidden="1" customHeight="1">
      <c r="B141" s="3071">
        <v>12</v>
      </c>
      <c r="C141" s="387">
        <v>41735</v>
      </c>
      <c r="D141" s="3" t="s">
        <v>420</v>
      </c>
      <c r="E141" s="1904" t="s">
        <v>421</v>
      </c>
      <c r="F141" s="1897">
        <v>6</v>
      </c>
      <c r="G141" s="1005"/>
      <c r="H141" s="764">
        <f>F141*G141</f>
        <v>0</v>
      </c>
      <c r="I141" s="122">
        <f>H141*500</f>
        <v>0</v>
      </c>
      <c r="J141" s="3220" t="s">
        <v>70</v>
      </c>
      <c r="K141" s="3221">
        <v>35000</v>
      </c>
      <c r="L141" s="123">
        <v>3</v>
      </c>
      <c r="M141" s="1906">
        <f t="shared" si="28"/>
        <v>30000</v>
      </c>
      <c r="N141" s="123"/>
      <c r="O141" s="1906">
        <f t="shared" si="29"/>
        <v>0</v>
      </c>
      <c r="P141" s="124">
        <f>I141+K141+M141+O141</f>
        <v>65000</v>
      </c>
      <c r="Q141" s="1906"/>
      <c r="R141" s="125"/>
    </row>
    <row r="142" spans="2:18" ht="15.95" hidden="1" customHeight="1">
      <c r="B142" s="3071"/>
      <c r="C142" s="387">
        <v>41735</v>
      </c>
      <c r="D142" s="3" t="s">
        <v>422</v>
      </c>
      <c r="E142" s="1904" t="s">
        <v>10</v>
      </c>
      <c r="F142" s="1897">
        <v>1</v>
      </c>
      <c r="G142" s="1005"/>
      <c r="H142" s="764">
        <f>F142*G142</f>
        <v>0</v>
      </c>
      <c r="I142" s="122">
        <f>H142*500</f>
        <v>0</v>
      </c>
      <c r="J142" s="3220"/>
      <c r="K142" s="3221"/>
      <c r="L142" s="123">
        <v>1</v>
      </c>
      <c r="M142" s="1906">
        <f>L142*10000</f>
        <v>10000</v>
      </c>
      <c r="N142" s="123"/>
      <c r="O142" s="1906">
        <f>N142*15000</f>
        <v>0</v>
      </c>
      <c r="P142" s="124">
        <f>I142+K142+M142+O142</f>
        <v>10000</v>
      </c>
      <c r="Q142" s="1906"/>
      <c r="R142" s="125"/>
    </row>
    <row r="143" spans="2:18" ht="15.95" hidden="1" customHeight="1">
      <c r="B143" s="3071">
        <v>13</v>
      </c>
      <c r="C143" s="526">
        <v>41736</v>
      </c>
      <c r="D143" s="3" t="s">
        <v>420</v>
      </c>
      <c r="E143" s="1904" t="s">
        <v>10</v>
      </c>
      <c r="F143" s="1897">
        <v>5</v>
      </c>
      <c r="G143" s="1005"/>
      <c r="H143" s="764">
        <f t="shared" si="26"/>
        <v>0</v>
      </c>
      <c r="I143" s="122">
        <f t="shared" si="27"/>
        <v>0</v>
      </c>
      <c r="J143" s="3220" t="s">
        <v>70</v>
      </c>
      <c r="K143" s="3221">
        <v>35000</v>
      </c>
      <c r="L143" s="123"/>
      <c r="M143" s="1906">
        <f t="shared" si="28"/>
        <v>0</v>
      </c>
      <c r="N143" s="123"/>
      <c r="O143" s="1906">
        <f t="shared" si="29"/>
        <v>0</v>
      </c>
      <c r="P143" s="124">
        <f t="shared" si="25"/>
        <v>35000</v>
      </c>
      <c r="Q143" s="1906"/>
      <c r="R143" s="125"/>
    </row>
    <row r="144" spans="2:18" ht="15.95" hidden="1" customHeight="1">
      <c r="B144" s="3071"/>
      <c r="C144" s="526">
        <v>41736</v>
      </c>
      <c r="D144" s="3" t="s">
        <v>422</v>
      </c>
      <c r="E144" s="1904" t="s">
        <v>10</v>
      </c>
      <c r="F144" s="1897">
        <v>1</v>
      </c>
      <c r="G144" s="1005"/>
      <c r="H144" s="764">
        <f>F144*G144</f>
        <v>0</v>
      </c>
      <c r="I144" s="122">
        <f>H144*500</f>
        <v>0</v>
      </c>
      <c r="J144" s="3220"/>
      <c r="K144" s="3221"/>
      <c r="L144" s="123">
        <v>1</v>
      </c>
      <c r="M144" s="1906">
        <f>L144*10000</f>
        <v>10000</v>
      </c>
      <c r="N144" s="123"/>
      <c r="O144" s="1906">
        <f>N144*15000</f>
        <v>0</v>
      </c>
      <c r="P144" s="124">
        <f>I144+K144+M144+O144</f>
        <v>10000</v>
      </c>
      <c r="Q144" s="1906"/>
      <c r="R144" s="125"/>
    </row>
    <row r="145" spans="2:18" ht="15.95" hidden="1" customHeight="1">
      <c r="B145" s="3071">
        <v>14</v>
      </c>
      <c r="C145" s="526">
        <v>41737</v>
      </c>
      <c r="D145" s="3" t="s">
        <v>420</v>
      </c>
      <c r="E145" s="1904" t="s">
        <v>10</v>
      </c>
      <c r="F145" s="1897">
        <v>3</v>
      </c>
      <c r="G145" s="1005"/>
      <c r="H145" s="1006">
        <f>F145*G145</f>
        <v>0</v>
      </c>
      <c r="I145" s="122">
        <f>H145*500</f>
        <v>0</v>
      </c>
      <c r="J145" s="3220" t="s">
        <v>436</v>
      </c>
      <c r="K145" s="3222">
        <v>35000</v>
      </c>
      <c r="L145" s="123"/>
      <c r="M145" s="1906">
        <f t="shared" si="28"/>
        <v>0</v>
      </c>
      <c r="N145" s="123"/>
      <c r="O145" s="1906">
        <f t="shared" si="29"/>
        <v>0</v>
      </c>
      <c r="P145" s="124">
        <f>I149+K149+M145+O145</f>
        <v>35000</v>
      </c>
      <c r="Q145" s="1906"/>
      <c r="R145" s="125"/>
    </row>
    <row r="146" spans="2:18" ht="15.95" hidden="1" customHeight="1">
      <c r="B146" s="3071"/>
      <c r="C146" s="526">
        <v>41737</v>
      </c>
      <c r="D146" s="3" t="s">
        <v>422</v>
      </c>
      <c r="E146" s="1904" t="s">
        <v>10</v>
      </c>
      <c r="F146" s="1897">
        <v>1</v>
      </c>
      <c r="G146" s="1005"/>
      <c r="H146" s="1006">
        <f>F146*G146</f>
        <v>0</v>
      </c>
      <c r="I146" s="122">
        <f>H146*500</f>
        <v>0</v>
      </c>
      <c r="J146" s="3220"/>
      <c r="K146" s="3222"/>
      <c r="L146" s="123"/>
      <c r="M146" s="1906">
        <f>L146*10000</f>
        <v>0</v>
      </c>
      <c r="N146" s="123"/>
      <c r="O146" s="1906">
        <f>N146*15000</f>
        <v>0</v>
      </c>
      <c r="P146" s="124">
        <f>I150+K150+M146+O146</f>
        <v>0</v>
      </c>
      <c r="Q146" s="1906"/>
      <c r="R146" s="125"/>
    </row>
    <row r="147" spans="2:18" s="1220" customFormat="1" ht="15.95" hidden="1" customHeight="1">
      <c r="B147" s="1878">
        <v>15</v>
      </c>
      <c r="C147" s="526">
        <v>41738</v>
      </c>
      <c r="D147" s="1017" t="s">
        <v>366</v>
      </c>
      <c r="E147" s="46"/>
      <c r="F147" s="46"/>
      <c r="G147" s="1016"/>
      <c r="H147" s="764">
        <f t="shared" si="26"/>
        <v>0</v>
      </c>
      <c r="I147" s="122">
        <f t="shared" si="27"/>
        <v>0</v>
      </c>
      <c r="J147" s="1904"/>
      <c r="K147" s="779"/>
      <c r="L147" s="123"/>
      <c r="M147" s="1906">
        <f t="shared" si="28"/>
        <v>0</v>
      </c>
      <c r="N147" s="123"/>
      <c r="O147" s="1906">
        <f t="shared" si="29"/>
        <v>0</v>
      </c>
      <c r="P147" s="124">
        <f t="shared" si="25"/>
        <v>0</v>
      </c>
      <c r="Q147" s="1906"/>
      <c r="R147" s="125"/>
    </row>
    <row r="148" spans="2:18" ht="15.95" hidden="1" customHeight="1">
      <c r="B148" s="3071">
        <v>16</v>
      </c>
      <c r="C148" s="526">
        <v>41739</v>
      </c>
      <c r="D148" s="591" t="s">
        <v>417</v>
      </c>
      <c r="E148" s="1897" t="s">
        <v>10</v>
      </c>
      <c r="F148" s="1897"/>
      <c r="G148" s="1005"/>
      <c r="H148" s="764">
        <f t="shared" si="26"/>
        <v>0</v>
      </c>
      <c r="I148" s="122">
        <f t="shared" si="27"/>
        <v>0</v>
      </c>
      <c r="J148" s="1904" t="s">
        <v>416</v>
      </c>
      <c r="K148" s="779">
        <v>10000</v>
      </c>
      <c r="L148" s="123"/>
      <c r="M148" s="1906">
        <f t="shared" si="28"/>
        <v>0</v>
      </c>
      <c r="N148" s="123"/>
      <c r="O148" s="1906">
        <f t="shared" si="29"/>
        <v>0</v>
      </c>
      <c r="P148" s="124">
        <f t="shared" ref="P148:P156" si="30">I148+K148+M148+O148</f>
        <v>10000</v>
      </c>
      <c r="Q148" s="1906"/>
      <c r="R148" s="125"/>
    </row>
    <row r="149" spans="2:18" ht="15.95" hidden="1" customHeight="1">
      <c r="B149" s="3071"/>
      <c r="C149" s="526">
        <v>41739</v>
      </c>
      <c r="D149" s="3" t="s">
        <v>420</v>
      </c>
      <c r="E149" s="1904" t="s">
        <v>10</v>
      </c>
      <c r="F149" s="1897">
        <v>5</v>
      </c>
      <c r="G149" s="1005"/>
      <c r="H149" s="764">
        <f t="shared" ref="H149:H156" si="31">F149*G149</f>
        <v>0</v>
      </c>
      <c r="I149" s="122">
        <f t="shared" ref="I149:I156" si="32">H149*500</f>
        <v>0</v>
      </c>
      <c r="J149" s="3220" t="s">
        <v>70</v>
      </c>
      <c r="K149" s="3221">
        <v>35000</v>
      </c>
      <c r="L149" s="123"/>
      <c r="M149" s="1906">
        <f t="shared" si="28"/>
        <v>0</v>
      </c>
      <c r="N149" s="123"/>
      <c r="O149" s="1906">
        <f t="shared" si="29"/>
        <v>0</v>
      </c>
      <c r="P149" s="124">
        <f t="shared" si="30"/>
        <v>35000</v>
      </c>
      <c r="Q149" s="1906"/>
      <c r="R149" s="125"/>
    </row>
    <row r="150" spans="2:18" ht="15.95" hidden="1" customHeight="1">
      <c r="B150" s="3071"/>
      <c r="C150" s="526">
        <v>41739</v>
      </c>
      <c r="D150" s="3" t="s">
        <v>422</v>
      </c>
      <c r="E150" s="1904" t="s">
        <v>10</v>
      </c>
      <c r="F150" s="1897">
        <v>1</v>
      </c>
      <c r="G150" s="1005"/>
      <c r="H150" s="764">
        <f t="shared" si="31"/>
        <v>0</v>
      </c>
      <c r="I150" s="122">
        <f t="shared" si="32"/>
        <v>0</v>
      </c>
      <c r="J150" s="3220"/>
      <c r="K150" s="3221"/>
      <c r="L150" s="123">
        <v>1</v>
      </c>
      <c r="M150" s="1906">
        <f>L150*10000</f>
        <v>10000</v>
      </c>
      <c r="N150" s="123"/>
      <c r="O150" s="1906">
        <f>N150*15000</f>
        <v>0</v>
      </c>
      <c r="P150" s="124">
        <f t="shared" si="30"/>
        <v>10000</v>
      </c>
      <c r="Q150" s="1906"/>
      <c r="R150" s="125"/>
    </row>
    <row r="151" spans="2:18" ht="15.95" hidden="1" customHeight="1">
      <c r="B151" s="3071">
        <v>17</v>
      </c>
      <c r="C151" s="526">
        <v>41740</v>
      </c>
      <c r="D151" s="3" t="s">
        <v>420</v>
      </c>
      <c r="E151" s="1904" t="s">
        <v>10</v>
      </c>
      <c r="F151" s="1897">
        <v>6</v>
      </c>
      <c r="G151" s="1005"/>
      <c r="H151" s="764">
        <f t="shared" si="31"/>
        <v>0</v>
      </c>
      <c r="I151" s="122">
        <f t="shared" si="32"/>
        <v>0</v>
      </c>
      <c r="J151" s="3220" t="s">
        <v>70</v>
      </c>
      <c r="K151" s="3221">
        <v>35000</v>
      </c>
      <c r="L151" s="123"/>
      <c r="M151" s="1906">
        <f t="shared" si="28"/>
        <v>0</v>
      </c>
      <c r="N151" s="123"/>
      <c r="O151" s="1906">
        <f t="shared" si="29"/>
        <v>0</v>
      </c>
      <c r="P151" s="124">
        <f t="shared" si="30"/>
        <v>35000</v>
      </c>
      <c r="Q151" s="1906"/>
      <c r="R151" s="125"/>
    </row>
    <row r="152" spans="2:18" ht="15.95" hidden="1" customHeight="1">
      <c r="B152" s="3071"/>
      <c r="C152" s="526">
        <v>41740</v>
      </c>
      <c r="D152" s="3" t="s">
        <v>422</v>
      </c>
      <c r="E152" s="1904" t="s">
        <v>10</v>
      </c>
      <c r="F152" s="1897">
        <v>1</v>
      </c>
      <c r="G152" s="1005"/>
      <c r="H152" s="764">
        <f t="shared" si="31"/>
        <v>0</v>
      </c>
      <c r="I152" s="122">
        <f t="shared" si="32"/>
        <v>0</v>
      </c>
      <c r="J152" s="3220"/>
      <c r="K152" s="3221"/>
      <c r="L152" s="123">
        <v>1</v>
      </c>
      <c r="M152" s="1906">
        <f>L152*10000</f>
        <v>10000</v>
      </c>
      <c r="N152" s="123"/>
      <c r="O152" s="1906">
        <f>N152*15000</f>
        <v>0</v>
      </c>
      <c r="P152" s="124">
        <f t="shared" si="30"/>
        <v>10000</v>
      </c>
      <c r="Q152" s="1906"/>
      <c r="R152" s="125"/>
    </row>
    <row r="153" spans="2:18" ht="15.95" hidden="1" customHeight="1">
      <c r="B153" s="3071">
        <v>18</v>
      </c>
      <c r="C153" s="526">
        <v>41741</v>
      </c>
      <c r="D153" s="3" t="s">
        <v>420</v>
      </c>
      <c r="E153" s="1904" t="s">
        <v>10</v>
      </c>
      <c r="F153" s="1897">
        <v>6</v>
      </c>
      <c r="G153" s="1005"/>
      <c r="H153" s="764">
        <f t="shared" si="31"/>
        <v>0</v>
      </c>
      <c r="I153" s="122">
        <f t="shared" si="32"/>
        <v>0</v>
      </c>
      <c r="J153" s="3220" t="s">
        <v>70</v>
      </c>
      <c r="K153" s="3221">
        <v>35000</v>
      </c>
      <c r="L153" s="123"/>
      <c r="M153" s="1906">
        <f t="shared" si="28"/>
        <v>0</v>
      </c>
      <c r="N153" s="123"/>
      <c r="O153" s="1906">
        <f t="shared" si="29"/>
        <v>0</v>
      </c>
      <c r="P153" s="124">
        <f t="shared" si="30"/>
        <v>35000</v>
      </c>
      <c r="Q153" s="1906"/>
      <c r="R153" s="125"/>
    </row>
    <row r="154" spans="2:18" ht="15.95" hidden="1" customHeight="1">
      <c r="B154" s="3071"/>
      <c r="C154" s="526">
        <v>41741</v>
      </c>
      <c r="D154" s="3" t="s">
        <v>422</v>
      </c>
      <c r="E154" s="1904" t="s">
        <v>10</v>
      </c>
      <c r="F154" s="1897">
        <v>1</v>
      </c>
      <c r="G154" s="1005"/>
      <c r="H154" s="764">
        <f t="shared" si="31"/>
        <v>0</v>
      </c>
      <c r="I154" s="122">
        <f t="shared" si="32"/>
        <v>0</v>
      </c>
      <c r="J154" s="3220"/>
      <c r="K154" s="3221"/>
      <c r="L154" s="123"/>
      <c r="M154" s="1906">
        <f>L154*10000</f>
        <v>0</v>
      </c>
      <c r="N154" s="123"/>
      <c r="O154" s="1906">
        <f>N154*15000</f>
        <v>0</v>
      </c>
      <c r="P154" s="124">
        <f t="shared" si="30"/>
        <v>0</v>
      </c>
      <c r="Q154" s="1906"/>
      <c r="R154" s="125"/>
    </row>
    <row r="155" spans="2:18" ht="15.95" hidden="1" customHeight="1">
      <c r="B155" s="1878">
        <v>19</v>
      </c>
      <c r="C155" s="387">
        <v>41742</v>
      </c>
      <c r="D155" s="1018" t="s">
        <v>419</v>
      </c>
      <c r="E155" s="46"/>
      <c r="F155" s="46"/>
      <c r="G155" s="1016"/>
      <c r="H155" s="764">
        <f t="shared" si="31"/>
        <v>0</v>
      </c>
      <c r="I155" s="122">
        <f t="shared" si="32"/>
        <v>0</v>
      </c>
      <c r="J155" s="1904"/>
      <c r="K155" s="779"/>
      <c r="L155" s="123"/>
      <c r="M155" s="1906">
        <f>L155*10000</f>
        <v>0</v>
      </c>
      <c r="N155" s="123"/>
      <c r="O155" s="1906">
        <f>N155*15000</f>
        <v>0</v>
      </c>
      <c r="P155" s="124">
        <f t="shared" si="30"/>
        <v>0</v>
      </c>
      <c r="Q155" s="1906"/>
      <c r="R155" s="125"/>
    </row>
    <row r="156" spans="2:18" ht="15.95" hidden="1" customHeight="1">
      <c r="B156" s="1878">
        <v>20</v>
      </c>
      <c r="C156" s="526">
        <v>41743</v>
      </c>
      <c r="D156" s="1018" t="s">
        <v>65</v>
      </c>
      <c r="E156" s="46"/>
      <c r="F156" s="46"/>
      <c r="G156" s="1016"/>
      <c r="H156" s="764">
        <f t="shared" si="31"/>
        <v>0</v>
      </c>
      <c r="I156" s="122">
        <f t="shared" si="32"/>
        <v>0</v>
      </c>
      <c r="J156" s="1904"/>
      <c r="K156" s="779"/>
      <c r="L156" s="123"/>
      <c r="M156" s="1906">
        <f>L156*10000</f>
        <v>0</v>
      </c>
      <c r="N156" s="123"/>
      <c r="O156" s="1906">
        <f>N156*15000</f>
        <v>0</v>
      </c>
      <c r="P156" s="124">
        <f t="shared" si="30"/>
        <v>0</v>
      </c>
      <c r="Q156" s="1906"/>
      <c r="R156" s="125"/>
    </row>
    <row r="157" spans="2:18" ht="15.95" hidden="1" customHeight="1">
      <c r="B157" s="3071">
        <v>21</v>
      </c>
      <c r="C157" s="526">
        <v>41744</v>
      </c>
      <c r="D157" s="591" t="s">
        <v>432</v>
      </c>
      <c r="E157" s="46" t="s">
        <v>39</v>
      </c>
      <c r="F157" s="1897">
        <v>1</v>
      </c>
      <c r="G157" s="1897"/>
      <c r="H157" s="764">
        <f t="shared" si="26"/>
        <v>0</v>
      </c>
      <c r="I157" s="122">
        <f t="shared" si="27"/>
        <v>0</v>
      </c>
      <c r="J157" s="1904" t="s">
        <v>416</v>
      </c>
      <c r="K157" s="779">
        <v>10000</v>
      </c>
      <c r="L157" s="123"/>
      <c r="M157" s="1906">
        <f t="shared" si="28"/>
        <v>0</v>
      </c>
      <c r="N157" s="123"/>
      <c r="O157" s="1906">
        <f t="shared" si="29"/>
        <v>0</v>
      </c>
      <c r="P157" s="124">
        <f t="shared" si="25"/>
        <v>10000</v>
      </c>
      <c r="Q157" s="3222">
        <v>35000</v>
      </c>
      <c r="R157" s="1025"/>
    </row>
    <row r="158" spans="2:18" ht="15.95" hidden="1" customHeight="1">
      <c r="B158" s="3071"/>
      <c r="C158" s="526">
        <v>41744</v>
      </c>
      <c r="D158" s="591" t="s">
        <v>423</v>
      </c>
      <c r="E158" s="1897" t="s">
        <v>444</v>
      </c>
      <c r="F158" s="1897">
        <v>1</v>
      </c>
      <c r="G158" s="1005"/>
      <c r="H158" s="764">
        <v>0</v>
      </c>
      <c r="I158" s="122">
        <f t="shared" si="27"/>
        <v>0</v>
      </c>
      <c r="J158" s="1904"/>
      <c r="K158" s="779">
        <v>20000</v>
      </c>
      <c r="L158" s="123"/>
      <c r="M158" s="1906">
        <f t="shared" si="28"/>
        <v>0</v>
      </c>
      <c r="N158" s="123"/>
      <c r="O158" s="1906">
        <f t="shared" si="29"/>
        <v>0</v>
      </c>
      <c r="P158" s="124">
        <f t="shared" si="25"/>
        <v>20000</v>
      </c>
      <c r="Q158" s="3222"/>
      <c r="R158" s="1025"/>
    </row>
    <row r="159" spans="2:18" ht="15.95" hidden="1" customHeight="1">
      <c r="B159" s="3071">
        <v>22</v>
      </c>
      <c r="C159" s="526">
        <v>41745</v>
      </c>
      <c r="D159" s="591" t="s">
        <v>423</v>
      </c>
      <c r="E159" s="1897" t="s">
        <v>444</v>
      </c>
      <c r="F159" s="1897">
        <v>1</v>
      </c>
      <c r="G159" s="1005"/>
      <c r="H159" s="764">
        <f t="shared" si="26"/>
        <v>0</v>
      </c>
      <c r="I159" s="122">
        <f t="shared" si="27"/>
        <v>0</v>
      </c>
      <c r="J159" s="1904"/>
      <c r="K159" s="3222">
        <v>25000</v>
      </c>
      <c r="L159" s="123"/>
      <c r="M159" s="1906">
        <f t="shared" si="28"/>
        <v>0</v>
      </c>
      <c r="N159" s="123"/>
      <c r="O159" s="1906">
        <f t="shared" si="29"/>
        <v>0</v>
      </c>
      <c r="P159" s="124">
        <f t="shared" si="25"/>
        <v>25000</v>
      </c>
      <c r="Q159" s="3222">
        <v>35000</v>
      </c>
      <c r="R159" s="1025"/>
    </row>
    <row r="160" spans="2:18" ht="15.95" hidden="1" customHeight="1">
      <c r="B160" s="3071"/>
      <c r="C160" s="526">
        <v>41745</v>
      </c>
      <c r="D160" s="3" t="s">
        <v>425</v>
      </c>
      <c r="E160" s="1897" t="s">
        <v>444</v>
      </c>
      <c r="F160" s="1897">
        <v>6</v>
      </c>
      <c r="G160" s="1005"/>
      <c r="H160" s="764">
        <f t="shared" si="26"/>
        <v>0</v>
      </c>
      <c r="I160" s="122">
        <f t="shared" si="27"/>
        <v>0</v>
      </c>
      <c r="J160" s="1904"/>
      <c r="K160" s="3222"/>
      <c r="L160" s="123"/>
      <c r="M160" s="1906">
        <f t="shared" si="28"/>
        <v>0</v>
      </c>
      <c r="N160" s="123"/>
      <c r="O160" s="1906">
        <f t="shared" si="29"/>
        <v>0</v>
      </c>
      <c r="P160" s="124">
        <f t="shared" si="25"/>
        <v>0</v>
      </c>
      <c r="Q160" s="3222"/>
      <c r="R160" s="1025"/>
    </row>
    <row r="161" spans="2:18" ht="15.95" hidden="1" customHeight="1">
      <c r="B161" s="1878">
        <v>23</v>
      </c>
      <c r="C161" s="526">
        <v>41746</v>
      </c>
      <c r="D161" s="591" t="s">
        <v>431</v>
      </c>
      <c r="E161" s="1897" t="s">
        <v>444</v>
      </c>
      <c r="F161" s="1897">
        <v>1</v>
      </c>
      <c r="G161" s="1005"/>
      <c r="H161" s="764">
        <f t="shared" si="26"/>
        <v>0</v>
      </c>
      <c r="I161" s="122">
        <f t="shared" si="27"/>
        <v>0</v>
      </c>
      <c r="J161" s="1904"/>
      <c r="K161" s="779">
        <v>20000</v>
      </c>
      <c r="L161" s="123"/>
      <c r="M161" s="1906">
        <f t="shared" si="28"/>
        <v>0</v>
      </c>
      <c r="N161" s="123"/>
      <c r="O161" s="1906">
        <f t="shared" si="29"/>
        <v>0</v>
      </c>
      <c r="P161" s="124">
        <f t="shared" si="25"/>
        <v>20000</v>
      </c>
      <c r="Q161" s="1906">
        <v>35000</v>
      </c>
      <c r="R161" s="873"/>
    </row>
    <row r="162" spans="2:18" ht="15.95" hidden="1" customHeight="1">
      <c r="B162" s="3071">
        <v>24</v>
      </c>
      <c r="C162" s="526">
        <v>41747</v>
      </c>
      <c r="D162" s="591" t="s">
        <v>431</v>
      </c>
      <c r="E162" s="1897" t="s">
        <v>444</v>
      </c>
      <c r="F162" s="1897">
        <v>3</v>
      </c>
      <c r="G162" s="1005"/>
      <c r="H162" s="764">
        <f t="shared" si="26"/>
        <v>0</v>
      </c>
      <c r="I162" s="122">
        <f t="shared" si="27"/>
        <v>0</v>
      </c>
      <c r="J162" s="1904"/>
      <c r="K162" s="3222">
        <v>20000</v>
      </c>
      <c r="L162" s="123"/>
      <c r="M162" s="1906">
        <f t="shared" si="28"/>
        <v>0</v>
      </c>
      <c r="N162" s="123"/>
      <c r="O162" s="1906">
        <f t="shared" si="29"/>
        <v>0</v>
      </c>
      <c r="P162" s="124">
        <f t="shared" si="25"/>
        <v>20000</v>
      </c>
      <c r="Q162" s="3222">
        <v>35000</v>
      </c>
      <c r="R162" s="1025"/>
    </row>
    <row r="163" spans="2:18" ht="15.95" hidden="1" customHeight="1">
      <c r="B163" s="3071"/>
      <c r="C163" s="526">
        <v>41747</v>
      </c>
      <c r="D163" s="591" t="s">
        <v>430</v>
      </c>
      <c r="E163" s="1897" t="s">
        <v>444</v>
      </c>
      <c r="F163" s="1897">
        <v>1</v>
      </c>
      <c r="G163" s="1005"/>
      <c r="H163" s="764">
        <f t="shared" si="26"/>
        <v>0</v>
      </c>
      <c r="I163" s="122">
        <f t="shared" si="27"/>
        <v>0</v>
      </c>
      <c r="J163" s="1904"/>
      <c r="K163" s="3222"/>
      <c r="L163" s="123"/>
      <c r="M163" s="1906">
        <f t="shared" si="28"/>
        <v>0</v>
      </c>
      <c r="N163" s="123"/>
      <c r="O163" s="1906">
        <f t="shared" si="29"/>
        <v>0</v>
      </c>
      <c r="P163" s="124">
        <f t="shared" si="25"/>
        <v>0</v>
      </c>
      <c r="Q163" s="3222"/>
      <c r="R163" s="1025"/>
    </row>
    <row r="164" spans="2:18" s="1220" customFormat="1" ht="15.95" hidden="1" customHeight="1">
      <c r="B164" s="1878">
        <v>25</v>
      </c>
      <c r="C164" s="526">
        <v>41748</v>
      </c>
      <c r="D164" s="1019" t="s">
        <v>52</v>
      </c>
      <c r="E164" s="46"/>
      <c r="F164" s="46"/>
      <c r="G164" s="1016"/>
      <c r="H164" s="764">
        <f t="shared" si="26"/>
        <v>0</v>
      </c>
      <c r="I164" s="122">
        <f t="shared" si="27"/>
        <v>0</v>
      </c>
      <c r="J164" s="1904"/>
      <c r="K164" s="779"/>
      <c r="L164" s="123"/>
      <c r="M164" s="1906">
        <f t="shared" si="28"/>
        <v>0</v>
      </c>
      <c r="N164" s="123"/>
      <c r="O164" s="1906">
        <f t="shared" si="29"/>
        <v>0</v>
      </c>
      <c r="P164" s="124">
        <f t="shared" si="25"/>
        <v>0</v>
      </c>
      <c r="Q164" s="1906">
        <v>35000</v>
      </c>
      <c r="R164" s="873"/>
    </row>
    <row r="165" spans="2:18" ht="15.95" hidden="1" customHeight="1">
      <c r="B165" s="3071">
        <v>26</v>
      </c>
      <c r="C165" s="387">
        <v>41749</v>
      </c>
      <c r="D165" s="591" t="s">
        <v>423</v>
      </c>
      <c r="E165" s="1897" t="s">
        <v>444</v>
      </c>
      <c r="F165" s="1897">
        <v>2</v>
      </c>
      <c r="G165" s="1005"/>
      <c r="H165" s="764">
        <f t="shared" si="26"/>
        <v>0</v>
      </c>
      <c r="I165" s="122">
        <f t="shared" si="27"/>
        <v>0</v>
      </c>
      <c r="J165" s="1904"/>
      <c r="K165" s="3222">
        <v>25000</v>
      </c>
      <c r="L165" s="123"/>
      <c r="M165" s="1906">
        <f t="shared" si="28"/>
        <v>0</v>
      </c>
      <c r="N165" s="123"/>
      <c r="O165" s="1906">
        <f t="shared" si="29"/>
        <v>0</v>
      </c>
      <c r="P165" s="124">
        <f t="shared" si="25"/>
        <v>25000</v>
      </c>
      <c r="Q165" s="3222">
        <v>35000</v>
      </c>
      <c r="R165" s="1025"/>
    </row>
    <row r="166" spans="2:18" ht="15.95" hidden="1" customHeight="1">
      <c r="B166" s="3071"/>
      <c r="C166" s="387">
        <v>41749</v>
      </c>
      <c r="D166" s="591" t="s">
        <v>433</v>
      </c>
      <c r="E166" s="1897" t="s">
        <v>444</v>
      </c>
      <c r="F166" s="1897">
        <v>4</v>
      </c>
      <c r="G166" s="1005"/>
      <c r="H166" s="764">
        <f t="shared" si="26"/>
        <v>0</v>
      </c>
      <c r="I166" s="122">
        <f t="shared" si="27"/>
        <v>0</v>
      </c>
      <c r="J166" s="1904"/>
      <c r="K166" s="3222"/>
      <c r="L166" s="123">
        <v>1</v>
      </c>
      <c r="M166" s="1906">
        <f t="shared" si="28"/>
        <v>10000</v>
      </c>
      <c r="N166" s="123"/>
      <c r="O166" s="1906">
        <f t="shared" si="29"/>
        <v>0</v>
      </c>
      <c r="P166" s="124">
        <f t="shared" si="25"/>
        <v>10000</v>
      </c>
      <c r="Q166" s="3222"/>
      <c r="R166" s="1025"/>
    </row>
    <row r="167" spans="2:18" ht="15.95" hidden="1" customHeight="1">
      <c r="B167" s="3071">
        <v>27</v>
      </c>
      <c r="C167" s="526">
        <v>41750</v>
      </c>
      <c r="D167" s="591" t="s">
        <v>413</v>
      </c>
      <c r="E167" s="46" t="s">
        <v>39</v>
      </c>
      <c r="F167" s="1897"/>
      <c r="G167" s="1005"/>
      <c r="H167" s="764">
        <f t="shared" si="26"/>
        <v>0</v>
      </c>
      <c r="I167" s="122">
        <f t="shared" si="27"/>
        <v>0</v>
      </c>
      <c r="J167" s="1904" t="s">
        <v>416</v>
      </c>
      <c r="K167" s="779">
        <v>10000</v>
      </c>
      <c r="L167" s="123"/>
      <c r="M167" s="1906">
        <f t="shared" si="28"/>
        <v>0</v>
      </c>
      <c r="N167" s="123"/>
      <c r="O167" s="1906">
        <f t="shared" si="29"/>
        <v>0</v>
      </c>
      <c r="P167" s="124">
        <f t="shared" si="25"/>
        <v>10000</v>
      </c>
      <c r="Q167" s="3222">
        <v>35000</v>
      </c>
      <c r="R167" s="1025"/>
    </row>
    <row r="168" spans="2:18" ht="15.95" hidden="1" customHeight="1">
      <c r="B168" s="3071"/>
      <c r="C168" s="526">
        <v>41750</v>
      </c>
      <c r="D168" s="591" t="s">
        <v>433</v>
      </c>
      <c r="E168" s="1897" t="s">
        <v>444</v>
      </c>
      <c r="F168" s="1897">
        <v>7</v>
      </c>
      <c r="G168" s="1005"/>
      <c r="H168" s="764">
        <f t="shared" si="26"/>
        <v>0</v>
      </c>
      <c r="I168" s="122">
        <f t="shared" si="27"/>
        <v>0</v>
      </c>
      <c r="J168" s="1904"/>
      <c r="K168" s="779">
        <v>25000</v>
      </c>
      <c r="L168" s="123">
        <v>1</v>
      </c>
      <c r="M168" s="1906">
        <f t="shared" si="28"/>
        <v>10000</v>
      </c>
      <c r="N168" s="123"/>
      <c r="O168" s="1906">
        <f t="shared" si="29"/>
        <v>0</v>
      </c>
      <c r="P168" s="124">
        <f t="shared" si="25"/>
        <v>35000</v>
      </c>
      <c r="Q168" s="3222"/>
      <c r="R168" s="1025"/>
    </row>
    <row r="169" spans="2:18" ht="15.95" hidden="1" customHeight="1">
      <c r="B169" s="3071">
        <v>28</v>
      </c>
      <c r="C169" s="526">
        <v>41751</v>
      </c>
      <c r="D169" s="591" t="s">
        <v>413</v>
      </c>
      <c r="E169" s="46" t="s">
        <v>39</v>
      </c>
      <c r="F169" s="1897"/>
      <c r="G169" s="1005"/>
      <c r="H169" s="764">
        <f t="shared" si="26"/>
        <v>0</v>
      </c>
      <c r="I169" s="122">
        <f t="shared" si="27"/>
        <v>0</v>
      </c>
      <c r="J169" s="1904" t="s">
        <v>416</v>
      </c>
      <c r="K169" s="779">
        <v>10000</v>
      </c>
      <c r="L169" s="123"/>
      <c r="M169" s="1906">
        <f t="shared" si="28"/>
        <v>0</v>
      </c>
      <c r="N169" s="123"/>
      <c r="O169" s="1906">
        <f t="shared" si="29"/>
        <v>0</v>
      </c>
      <c r="P169" s="124">
        <f t="shared" si="25"/>
        <v>10000</v>
      </c>
      <c r="Q169" s="3222">
        <v>35000</v>
      </c>
      <c r="R169" s="1025"/>
    </row>
    <row r="170" spans="2:18" ht="15.95" hidden="1" customHeight="1">
      <c r="B170" s="3071"/>
      <c r="C170" s="526">
        <v>41751</v>
      </c>
      <c r="D170" s="591" t="s">
        <v>433</v>
      </c>
      <c r="E170" s="1897" t="s">
        <v>444</v>
      </c>
      <c r="F170" s="1897">
        <v>11</v>
      </c>
      <c r="G170" s="1005"/>
      <c r="H170" s="764">
        <f t="shared" si="26"/>
        <v>0</v>
      </c>
      <c r="I170" s="122">
        <f t="shared" si="27"/>
        <v>0</v>
      </c>
      <c r="J170" s="1904"/>
      <c r="K170" s="3222">
        <v>35000</v>
      </c>
      <c r="L170" s="123"/>
      <c r="M170" s="1906">
        <f t="shared" si="28"/>
        <v>0</v>
      </c>
      <c r="N170" s="123"/>
      <c r="O170" s="1906">
        <f t="shared" si="29"/>
        <v>0</v>
      </c>
      <c r="P170" s="124">
        <f t="shared" si="25"/>
        <v>35000</v>
      </c>
      <c r="Q170" s="3222"/>
      <c r="R170" s="1025"/>
    </row>
    <row r="171" spans="2:18" ht="15.95" hidden="1" customHeight="1">
      <c r="B171" s="3071"/>
      <c r="C171" s="526">
        <v>41751</v>
      </c>
      <c r="D171" s="591" t="s">
        <v>431</v>
      </c>
      <c r="E171" s="1897" t="s">
        <v>444</v>
      </c>
      <c r="F171" s="1897">
        <v>4</v>
      </c>
      <c r="G171" s="1005"/>
      <c r="H171" s="764">
        <f t="shared" si="26"/>
        <v>0</v>
      </c>
      <c r="I171" s="122">
        <f t="shared" si="27"/>
        <v>0</v>
      </c>
      <c r="J171" s="1904"/>
      <c r="K171" s="3222"/>
      <c r="L171" s="123">
        <v>1</v>
      </c>
      <c r="M171" s="1906">
        <f t="shared" si="28"/>
        <v>10000</v>
      </c>
      <c r="N171" s="123"/>
      <c r="O171" s="1906">
        <f t="shared" si="29"/>
        <v>0</v>
      </c>
      <c r="P171" s="124">
        <f t="shared" si="25"/>
        <v>10000</v>
      </c>
      <c r="Q171" s="3222"/>
      <c r="R171" s="1025"/>
    </row>
    <row r="172" spans="2:18" ht="15.95" hidden="1" customHeight="1">
      <c r="B172" s="3071">
        <v>29</v>
      </c>
      <c r="C172" s="526">
        <v>41752</v>
      </c>
      <c r="D172" s="591" t="s">
        <v>413</v>
      </c>
      <c r="E172" s="46" t="s">
        <v>39</v>
      </c>
      <c r="F172" s="1897"/>
      <c r="G172" s="1005"/>
      <c r="H172" s="764">
        <f t="shared" si="26"/>
        <v>0</v>
      </c>
      <c r="I172" s="122">
        <f t="shared" si="27"/>
        <v>0</v>
      </c>
      <c r="J172" s="1904" t="s">
        <v>416</v>
      </c>
      <c r="K172" s="779">
        <v>10000</v>
      </c>
      <c r="L172" s="123"/>
      <c r="M172" s="1906">
        <f t="shared" si="28"/>
        <v>0</v>
      </c>
      <c r="N172" s="123"/>
      <c r="O172" s="1906">
        <f t="shared" si="29"/>
        <v>0</v>
      </c>
      <c r="P172" s="124">
        <f t="shared" si="25"/>
        <v>10000</v>
      </c>
      <c r="Q172" s="3222">
        <v>35000</v>
      </c>
      <c r="R172" s="1025"/>
    </row>
    <row r="173" spans="2:18" ht="15.95" hidden="1" customHeight="1">
      <c r="B173" s="3071"/>
      <c r="C173" s="526">
        <v>41752</v>
      </c>
      <c r="D173" s="591" t="s">
        <v>431</v>
      </c>
      <c r="E173" s="1897" t="s">
        <v>444</v>
      </c>
      <c r="F173" s="1897">
        <v>1</v>
      </c>
      <c r="G173" s="1005"/>
      <c r="H173" s="764">
        <f t="shared" si="26"/>
        <v>0</v>
      </c>
      <c r="I173" s="122">
        <f t="shared" si="27"/>
        <v>0</v>
      </c>
      <c r="J173" s="1904"/>
      <c r="K173" s="3222">
        <v>35000</v>
      </c>
      <c r="L173" s="123"/>
      <c r="M173" s="1906">
        <f t="shared" si="28"/>
        <v>0</v>
      </c>
      <c r="N173" s="123"/>
      <c r="O173" s="1906">
        <f t="shared" si="29"/>
        <v>0</v>
      </c>
      <c r="P173" s="124">
        <f t="shared" si="25"/>
        <v>35000</v>
      </c>
      <c r="Q173" s="3222"/>
      <c r="R173" s="1025"/>
    </row>
    <row r="174" spans="2:18" ht="15.95" hidden="1" customHeight="1">
      <c r="B174" s="3071"/>
      <c r="C174" s="526">
        <v>41752</v>
      </c>
      <c r="D174" s="591" t="s">
        <v>433</v>
      </c>
      <c r="E174" s="1897" t="s">
        <v>444</v>
      </c>
      <c r="F174" s="1897">
        <v>11</v>
      </c>
      <c r="G174" s="1005"/>
      <c r="H174" s="764">
        <f t="shared" si="26"/>
        <v>0</v>
      </c>
      <c r="I174" s="122">
        <f t="shared" si="27"/>
        <v>0</v>
      </c>
      <c r="J174" s="1904"/>
      <c r="K174" s="3222"/>
      <c r="L174" s="123"/>
      <c r="M174" s="1906">
        <f t="shared" si="28"/>
        <v>0</v>
      </c>
      <c r="N174" s="123"/>
      <c r="O174" s="1906">
        <f t="shared" si="29"/>
        <v>0</v>
      </c>
      <c r="P174" s="124">
        <f t="shared" si="25"/>
        <v>0</v>
      </c>
      <c r="Q174" s="3222"/>
      <c r="R174" s="1025"/>
    </row>
    <row r="175" spans="2:18" ht="15.95" hidden="1" customHeight="1">
      <c r="B175" s="3071">
        <v>30</v>
      </c>
      <c r="C175" s="526">
        <v>41753</v>
      </c>
      <c r="D175" s="591" t="s">
        <v>433</v>
      </c>
      <c r="E175" s="1897" t="s">
        <v>444</v>
      </c>
      <c r="F175" s="1897">
        <v>7</v>
      </c>
      <c r="G175" s="1897"/>
      <c r="H175" s="764">
        <f t="shared" si="26"/>
        <v>0</v>
      </c>
      <c r="I175" s="122">
        <f t="shared" si="27"/>
        <v>0</v>
      </c>
      <c r="J175" s="1904"/>
      <c r="K175" s="779">
        <v>25000</v>
      </c>
      <c r="L175" s="123"/>
      <c r="M175" s="1906">
        <f t="shared" si="28"/>
        <v>0</v>
      </c>
      <c r="N175" s="123"/>
      <c r="O175" s="1906">
        <f t="shared" si="29"/>
        <v>0</v>
      </c>
      <c r="P175" s="124">
        <f t="shared" si="25"/>
        <v>25000</v>
      </c>
      <c r="Q175" s="3222">
        <v>35000</v>
      </c>
      <c r="R175" s="1025"/>
    </row>
    <row r="176" spans="2:18" ht="15.95" hidden="1" customHeight="1">
      <c r="B176" s="3071"/>
      <c r="C176" s="526">
        <v>41753</v>
      </c>
      <c r="D176" s="591" t="s">
        <v>413</v>
      </c>
      <c r="E176" s="46" t="s">
        <v>39</v>
      </c>
      <c r="F176" s="1897"/>
      <c r="G176" s="1897"/>
      <c r="H176" s="764">
        <f t="shared" si="26"/>
        <v>0</v>
      </c>
      <c r="I176" s="122">
        <f t="shared" si="27"/>
        <v>0</v>
      </c>
      <c r="J176" s="1904" t="s">
        <v>416</v>
      </c>
      <c r="K176" s="779">
        <v>10000</v>
      </c>
      <c r="L176" s="123"/>
      <c r="M176" s="1906">
        <f t="shared" si="28"/>
        <v>0</v>
      </c>
      <c r="N176" s="123"/>
      <c r="O176" s="1906">
        <f t="shared" si="29"/>
        <v>0</v>
      </c>
      <c r="P176" s="124">
        <f t="shared" si="25"/>
        <v>10000</v>
      </c>
      <c r="Q176" s="3222"/>
      <c r="R176" s="1025"/>
    </row>
    <row r="177" spans="2:21" ht="15.95" hidden="1" customHeight="1">
      <c r="B177" s="3071">
        <v>31</v>
      </c>
      <c r="C177" s="526">
        <v>41754</v>
      </c>
      <c r="D177" s="591" t="s">
        <v>433</v>
      </c>
      <c r="E177" s="1897" t="s">
        <v>444</v>
      </c>
      <c r="F177" s="1897">
        <v>13</v>
      </c>
      <c r="G177" s="1897"/>
      <c r="H177" s="764">
        <f t="shared" si="26"/>
        <v>0</v>
      </c>
      <c r="I177" s="122">
        <f t="shared" si="27"/>
        <v>0</v>
      </c>
      <c r="J177" s="1904"/>
      <c r="K177" s="3222">
        <v>35000</v>
      </c>
      <c r="L177" s="123"/>
      <c r="M177" s="1906">
        <f t="shared" si="28"/>
        <v>0</v>
      </c>
      <c r="N177" s="123"/>
      <c r="O177" s="1906">
        <f t="shared" si="29"/>
        <v>0</v>
      </c>
      <c r="P177" s="124">
        <f t="shared" si="25"/>
        <v>35000</v>
      </c>
      <c r="Q177" s="3222">
        <v>35000</v>
      </c>
      <c r="R177" s="1025"/>
    </row>
    <row r="178" spans="2:21" ht="15.95" hidden="1" customHeight="1">
      <c r="B178" s="3071"/>
      <c r="C178" s="526">
        <v>41754</v>
      </c>
      <c r="D178" s="591" t="s">
        <v>423</v>
      </c>
      <c r="E178" s="1897" t="s">
        <v>444</v>
      </c>
      <c r="F178" s="1897">
        <v>1</v>
      </c>
      <c r="G178" s="1897"/>
      <c r="H178" s="764">
        <f t="shared" si="26"/>
        <v>0</v>
      </c>
      <c r="I178" s="122">
        <f t="shared" si="27"/>
        <v>0</v>
      </c>
      <c r="J178" s="1904"/>
      <c r="K178" s="3222"/>
      <c r="L178" s="123"/>
      <c r="M178" s="1906">
        <f t="shared" si="28"/>
        <v>0</v>
      </c>
      <c r="N178" s="123"/>
      <c r="O178" s="1906">
        <f t="shared" si="29"/>
        <v>0</v>
      </c>
      <c r="P178" s="124">
        <f t="shared" si="25"/>
        <v>0</v>
      </c>
      <c r="Q178" s="3222"/>
      <c r="R178" s="1025"/>
    </row>
    <row r="179" spans="2:21" ht="15.95" hidden="1" customHeight="1" thickBot="1">
      <c r="B179" s="3072"/>
      <c r="C179" s="791">
        <v>41754</v>
      </c>
      <c r="D179" s="1020" t="s">
        <v>413</v>
      </c>
      <c r="E179" s="56" t="s">
        <v>39</v>
      </c>
      <c r="F179" s="44">
        <v>1</v>
      </c>
      <c r="G179" s="44"/>
      <c r="H179" s="765">
        <f t="shared" si="26"/>
        <v>0</v>
      </c>
      <c r="I179" s="1011">
        <f t="shared" si="27"/>
        <v>0</v>
      </c>
      <c r="J179" s="1924" t="s">
        <v>416</v>
      </c>
      <c r="K179" s="1012">
        <v>10000</v>
      </c>
      <c r="L179" s="1013"/>
      <c r="M179" s="1907">
        <f t="shared" si="28"/>
        <v>0</v>
      </c>
      <c r="N179" s="1013"/>
      <c r="O179" s="1907">
        <f t="shared" si="29"/>
        <v>0</v>
      </c>
      <c r="P179" s="1014">
        <f t="shared" si="25"/>
        <v>10000</v>
      </c>
      <c r="Q179" s="3223"/>
      <c r="R179" s="1026"/>
    </row>
    <row r="180" spans="2:21" ht="15.95" hidden="1" customHeight="1">
      <c r="B180" s="3235">
        <v>1</v>
      </c>
      <c r="C180" s="1240">
        <v>41755</v>
      </c>
      <c r="D180" s="2059" t="s">
        <v>563</v>
      </c>
      <c r="E180" s="557" t="s">
        <v>263</v>
      </c>
      <c r="F180" s="557">
        <v>1</v>
      </c>
      <c r="G180" s="569"/>
      <c r="H180" s="771">
        <f t="shared" si="26"/>
        <v>0</v>
      </c>
      <c r="I180" s="573">
        <f t="shared" si="27"/>
        <v>0</v>
      </c>
      <c r="J180" s="2060" t="s">
        <v>416</v>
      </c>
      <c r="K180" s="2061">
        <v>5000</v>
      </c>
      <c r="L180" s="557"/>
      <c r="M180" s="1913">
        <f>L180*10000</f>
        <v>0</v>
      </c>
      <c r="N180" s="1029"/>
      <c r="O180" s="1913">
        <f>N180*15000</f>
        <v>0</v>
      </c>
      <c r="P180" s="1036">
        <f>I180+K180+M180+O180</f>
        <v>5000</v>
      </c>
      <c r="Q180" s="3218">
        <v>35000</v>
      </c>
      <c r="R180" s="1225"/>
    </row>
    <row r="181" spans="2:21" ht="15.95" hidden="1" customHeight="1">
      <c r="B181" s="3236"/>
      <c r="C181" s="327">
        <v>41755</v>
      </c>
      <c r="D181" s="2062" t="s">
        <v>546</v>
      </c>
      <c r="E181" s="354" t="s">
        <v>426</v>
      </c>
      <c r="F181" s="354">
        <v>15</v>
      </c>
      <c r="G181" s="359"/>
      <c r="H181" s="764">
        <f t="shared" si="26"/>
        <v>0</v>
      </c>
      <c r="I181" s="509">
        <f t="shared" si="27"/>
        <v>0</v>
      </c>
      <c r="J181" s="1909" t="s">
        <v>127</v>
      </c>
      <c r="K181" s="2063">
        <v>35000</v>
      </c>
      <c r="L181" s="354"/>
      <c r="M181" s="1906">
        <f t="shared" ref="M181:M244" si="33">L181*10000</f>
        <v>0</v>
      </c>
      <c r="N181" s="123"/>
      <c r="O181" s="1906">
        <f t="shared" ref="O181:O244" si="34">N181*15000</f>
        <v>0</v>
      </c>
      <c r="P181" s="124">
        <f>I181+K181+M181+O181</f>
        <v>35000</v>
      </c>
      <c r="Q181" s="3217"/>
      <c r="R181" s="1025"/>
    </row>
    <row r="182" spans="2:21" ht="15.95" hidden="1" customHeight="1">
      <c r="B182" s="3237">
        <v>2</v>
      </c>
      <c r="C182" s="806">
        <v>41756</v>
      </c>
      <c r="D182" s="507" t="s">
        <v>564</v>
      </c>
      <c r="E182" s="354" t="s">
        <v>426</v>
      </c>
      <c r="F182" s="354">
        <v>14</v>
      </c>
      <c r="G182" s="354"/>
      <c r="H182" s="764">
        <f t="shared" si="26"/>
        <v>0</v>
      </c>
      <c r="I182" s="509">
        <f t="shared" si="27"/>
        <v>0</v>
      </c>
      <c r="J182" s="1909" t="s">
        <v>127</v>
      </c>
      <c r="K182" s="2063">
        <v>35000</v>
      </c>
      <c r="L182" s="354"/>
      <c r="M182" s="122">
        <f>L182*10000</f>
        <v>0</v>
      </c>
      <c r="N182" s="123"/>
      <c r="O182" s="1906">
        <f t="shared" si="34"/>
        <v>0</v>
      </c>
      <c r="P182" s="124">
        <f t="shared" ref="P182:P193" si="35">I182+K182+M182+O182</f>
        <v>35000</v>
      </c>
      <c r="Q182" s="3215">
        <v>35000</v>
      </c>
      <c r="R182" s="1025"/>
    </row>
    <row r="183" spans="2:21" ht="15.95" hidden="1" customHeight="1">
      <c r="B183" s="3236"/>
      <c r="C183" s="806">
        <v>41756</v>
      </c>
      <c r="D183" s="507" t="s">
        <v>563</v>
      </c>
      <c r="E183" s="354" t="s">
        <v>263</v>
      </c>
      <c r="F183" s="354">
        <v>1</v>
      </c>
      <c r="G183" s="354"/>
      <c r="H183" s="764">
        <f t="shared" si="26"/>
        <v>0</v>
      </c>
      <c r="I183" s="509">
        <f t="shared" si="27"/>
        <v>0</v>
      </c>
      <c r="J183" s="1904" t="s">
        <v>258</v>
      </c>
      <c r="K183" s="2063">
        <v>5000</v>
      </c>
      <c r="L183" s="354">
        <v>4</v>
      </c>
      <c r="M183" s="122">
        <f t="shared" ref="M183:M190" si="36">L183*10000</f>
        <v>40000</v>
      </c>
      <c r="N183" s="123"/>
      <c r="O183" s="1906">
        <f t="shared" si="34"/>
        <v>0</v>
      </c>
      <c r="P183" s="124">
        <f t="shared" si="35"/>
        <v>45000</v>
      </c>
      <c r="Q183" s="3217"/>
      <c r="R183" s="1025"/>
    </row>
    <row r="184" spans="2:21" ht="15.95" hidden="1" customHeight="1">
      <c r="B184" s="3237">
        <v>3</v>
      </c>
      <c r="C184" s="327">
        <v>41757</v>
      </c>
      <c r="D184" s="507" t="s">
        <v>565</v>
      </c>
      <c r="E184" s="354" t="s">
        <v>426</v>
      </c>
      <c r="F184" s="354">
        <v>3</v>
      </c>
      <c r="G184" s="354"/>
      <c r="H184" s="764">
        <f t="shared" si="26"/>
        <v>0</v>
      </c>
      <c r="I184" s="509">
        <f t="shared" si="27"/>
        <v>0</v>
      </c>
      <c r="J184" s="3239" t="s">
        <v>127</v>
      </c>
      <c r="K184" s="3240">
        <v>35000</v>
      </c>
      <c r="L184" s="354"/>
      <c r="M184" s="122">
        <f t="shared" si="36"/>
        <v>0</v>
      </c>
      <c r="N184" s="123"/>
      <c r="O184" s="1906">
        <f t="shared" si="34"/>
        <v>0</v>
      </c>
      <c r="P184" s="124">
        <f t="shared" si="35"/>
        <v>35000</v>
      </c>
      <c r="Q184" s="3215">
        <v>35000</v>
      </c>
      <c r="R184" s="1025"/>
    </row>
    <row r="185" spans="2:21" ht="15.95" hidden="1" customHeight="1">
      <c r="B185" s="3238"/>
      <c r="C185" s="327">
        <v>41757</v>
      </c>
      <c r="D185" s="507" t="s">
        <v>564</v>
      </c>
      <c r="E185" s="354" t="s">
        <v>426</v>
      </c>
      <c r="F185" s="354">
        <v>11</v>
      </c>
      <c r="G185" s="354"/>
      <c r="H185" s="764">
        <f t="shared" si="26"/>
        <v>0</v>
      </c>
      <c r="I185" s="509">
        <f t="shared" si="27"/>
        <v>0</v>
      </c>
      <c r="J185" s="3239"/>
      <c r="K185" s="3240"/>
      <c r="L185" s="354">
        <v>2</v>
      </c>
      <c r="M185" s="122">
        <f t="shared" si="36"/>
        <v>20000</v>
      </c>
      <c r="N185" s="123"/>
      <c r="O185" s="1906">
        <f t="shared" si="34"/>
        <v>0</v>
      </c>
      <c r="P185" s="124">
        <f t="shared" si="35"/>
        <v>20000</v>
      </c>
      <c r="Q185" s="3216"/>
      <c r="R185" s="1025"/>
      <c r="U185" s="209"/>
    </row>
    <row r="186" spans="2:21" ht="15.95" hidden="1" customHeight="1">
      <c r="B186" s="3236"/>
      <c r="C186" s="327">
        <v>41757</v>
      </c>
      <c r="D186" s="507" t="s">
        <v>563</v>
      </c>
      <c r="E186" s="354" t="s">
        <v>263</v>
      </c>
      <c r="F186" s="354">
        <v>1</v>
      </c>
      <c r="G186" s="354"/>
      <c r="H186" s="764">
        <f t="shared" si="26"/>
        <v>0</v>
      </c>
      <c r="I186" s="509">
        <f t="shared" si="27"/>
        <v>0</v>
      </c>
      <c r="J186" s="1904" t="s">
        <v>258</v>
      </c>
      <c r="K186" s="2063">
        <v>5000</v>
      </c>
      <c r="L186" s="354"/>
      <c r="M186" s="122">
        <f t="shared" si="36"/>
        <v>0</v>
      </c>
      <c r="N186" s="123"/>
      <c r="O186" s="1906">
        <f t="shared" si="34"/>
        <v>0</v>
      </c>
      <c r="P186" s="124">
        <f t="shared" si="35"/>
        <v>5000</v>
      </c>
      <c r="Q186" s="3217"/>
      <c r="R186" s="1025"/>
    </row>
    <row r="187" spans="2:21" ht="15.95" hidden="1" customHeight="1">
      <c r="B187" s="1877">
        <v>4</v>
      </c>
      <c r="C187" s="327">
        <v>41758</v>
      </c>
      <c r="D187" s="507" t="s">
        <v>564</v>
      </c>
      <c r="E187" s="354" t="s">
        <v>426</v>
      </c>
      <c r="F187" s="354">
        <v>3</v>
      </c>
      <c r="G187" s="354"/>
      <c r="H187" s="764">
        <f t="shared" si="26"/>
        <v>0</v>
      </c>
      <c r="I187" s="509">
        <f t="shared" si="27"/>
        <v>0</v>
      </c>
      <c r="J187" s="507" t="s">
        <v>127</v>
      </c>
      <c r="K187" s="1244">
        <v>20000</v>
      </c>
      <c r="L187" s="354"/>
      <c r="M187" s="122">
        <f t="shared" si="36"/>
        <v>0</v>
      </c>
      <c r="N187" s="123"/>
      <c r="O187" s="1906">
        <f t="shared" si="34"/>
        <v>0</v>
      </c>
      <c r="P187" s="124">
        <f t="shared" si="35"/>
        <v>20000</v>
      </c>
      <c r="Q187" s="1906">
        <v>35000</v>
      </c>
      <c r="R187" s="1025"/>
    </row>
    <row r="188" spans="2:21" ht="15.95" hidden="1" customHeight="1">
      <c r="B188" s="1877">
        <v>5</v>
      </c>
      <c r="C188" s="327">
        <v>41759</v>
      </c>
      <c r="D188" s="507" t="s">
        <v>564</v>
      </c>
      <c r="E188" s="354" t="s">
        <v>426</v>
      </c>
      <c r="F188" s="354">
        <v>5</v>
      </c>
      <c r="G188" s="354"/>
      <c r="H188" s="764">
        <f t="shared" si="26"/>
        <v>0</v>
      </c>
      <c r="I188" s="509">
        <f t="shared" si="27"/>
        <v>0</v>
      </c>
      <c r="J188" s="507" t="s">
        <v>127</v>
      </c>
      <c r="K188" s="1244">
        <v>20000</v>
      </c>
      <c r="L188" s="354"/>
      <c r="M188" s="122">
        <f t="shared" si="36"/>
        <v>0</v>
      </c>
      <c r="N188" s="123"/>
      <c r="O188" s="1906">
        <f t="shared" si="34"/>
        <v>0</v>
      </c>
      <c r="P188" s="124">
        <f t="shared" si="35"/>
        <v>20000</v>
      </c>
      <c r="Q188" s="1906">
        <v>35000</v>
      </c>
      <c r="R188" s="1025"/>
    </row>
    <row r="189" spans="2:21" ht="15.95" hidden="1" customHeight="1">
      <c r="B189" s="1877">
        <v>6</v>
      </c>
      <c r="C189" s="327">
        <v>41760</v>
      </c>
      <c r="D189" s="507" t="s">
        <v>564</v>
      </c>
      <c r="E189" s="354" t="s">
        <v>426</v>
      </c>
      <c r="F189" s="354">
        <v>11</v>
      </c>
      <c r="G189" s="354"/>
      <c r="H189" s="764">
        <f t="shared" si="26"/>
        <v>0</v>
      </c>
      <c r="I189" s="509">
        <f t="shared" si="27"/>
        <v>0</v>
      </c>
      <c r="J189" s="507" t="s">
        <v>127</v>
      </c>
      <c r="K189" s="1244">
        <v>35000</v>
      </c>
      <c r="L189" s="354"/>
      <c r="M189" s="122">
        <f t="shared" si="36"/>
        <v>0</v>
      </c>
      <c r="N189" s="123"/>
      <c r="O189" s="1906">
        <f t="shared" si="34"/>
        <v>0</v>
      </c>
      <c r="P189" s="124">
        <f t="shared" si="35"/>
        <v>35000</v>
      </c>
      <c r="Q189" s="1906">
        <v>35000</v>
      </c>
      <c r="R189" s="1025"/>
    </row>
    <row r="190" spans="2:21" ht="15.95" hidden="1" customHeight="1">
      <c r="B190" s="1877">
        <v>7</v>
      </c>
      <c r="C190" s="327">
        <v>41761</v>
      </c>
      <c r="D190" s="507" t="s">
        <v>564</v>
      </c>
      <c r="E190" s="354" t="s">
        <v>426</v>
      </c>
      <c r="F190" s="354">
        <v>15</v>
      </c>
      <c r="G190" s="354"/>
      <c r="H190" s="764">
        <f t="shared" si="26"/>
        <v>0</v>
      </c>
      <c r="I190" s="509">
        <f t="shared" si="27"/>
        <v>0</v>
      </c>
      <c r="J190" s="507" t="s">
        <v>127</v>
      </c>
      <c r="K190" s="1244">
        <v>35000</v>
      </c>
      <c r="L190" s="354"/>
      <c r="M190" s="122">
        <f t="shared" si="36"/>
        <v>0</v>
      </c>
      <c r="N190" s="123"/>
      <c r="O190" s="1906">
        <f t="shared" si="34"/>
        <v>0</v>
      </c>
      <c r="P190" s="124">
        <f t="shared" si="35"/>
        <v>35000</v>
      </c>
      <c r="Q190" s="1906">
        <v>35000</v>
      </c>
      <c r="R190" s="1025"/>
    </row>
    <row r="191" spans="2:21" ht="15.95" hidden="1" customHeight="1">
      <c r="B191" s="1877">
        <v>8</v>
      </c>
      <c r="C191" s="327">
        <v>41762</v>
      </c>
      <c r="D191" s="2064" t="s">
        <v>497</v>
      </c>
      <c r="E191" s="1254"/>
      <c r="F191" s="354"/>
      <c r="G191" s="354"/>
      <c r="H191" s="764">
        <f t="shared" si="26"/>
        <v>0</v>
      </c>
      <c r="I191" s="509">
        <f t="shared" si="27"/>
        <v>0</v>
      </c>
      <c r="J191" s="507"/>
      <c r="K191" s="1244"/>
      <c r="L191" s="354"/>
      <c r="M191" s="1906">
        <f t="shared" si="33"/>
        <v>0</v>
      </c>
      <c r="N191" s="123"/>
      <c r="O191" s="1906">
        <f t="shared" si="34"/>
        <v>0</v>
      </c>
      <c r="P191" s="124">
        <f t="shared" si="35"/>
        <v>0</v>
      </c>
      <c r="Q191" s="1906">
        <v>35000</v>
      </c>
      <c r="R191" s="1025"/>
    </row>
    <row r="192" spans="2:21" ht="15.95" hidden="1" customHeight="1">
      <c r="B192" s="1877">
        <v>9</v>
      </c>
      <c r="C192" s="104">
        <v>41763</v>
      </c>
      <c r="D192" s="2064" t="s">
        <v>497</v>
      </c>
      <c r="E192" s="1254"/>
      <c r="F192" s="354"/>
      <c r="G192" s="354"/>
      <c r="H192" s="764">
        <f t="shared" si="26"/>
        <v>0</v>
      </c>
      <c r="I192" s="509">
        <f t="shared" si="27"/>
        <v>0</v>
      </c>
      <c r="J192" s="507"/>
      <c r="K192" s="1244"/>
      <c r="L192" s="354"/>
      <c r="M192" s="1906">
        <f t="shared" si="33"/>
        <v>0</v>
      </c>
      <c r="N192" s="123"/>
      <c r="O192" s="1906">
        <f t="shared" si="34"/>
        <v>0</v>
      </c>
      <c r="P192" s="124">
        <f t="shared" si="35"/>
        <v>0</v>
      </c>
      <c r="Q192" s="1906">
        <v>35000</v>
      </c>
      <c r="R192" s="1025"/>
    </row>
    <row r="193" spans="2:18" ht="15.95" hidden="1" customHeight="1">
      <c r="B193" s="1877">
        <v>10</v>
      </c>
      <c r="C193" s="327">
        <v>41764</v>
      </c>
      <c r="D193" s="2064" t="s">
        <v>497</v>
      </c>
      <c r="E193" s="1254"/>
      <c r="F193" s="354"/>
      <c r="G193" s="354"/>
      <c r="H193" s="764">
        <f t="shared" si="26"/>
        <v>0</v>
      </c>
      <c r="I193" s="509">
        <f t="shared" si="27"/>
        <v>0</v>
      </c>
      <c r="J193" s="507"/>
      <c r="K193" s="1244"/>
      <c r="L193" s="354"/>
      <c r="M193" s="1906">
        <f t="shared" si="33"/>
        <v>0</v>
      </c>
      <c r="N193" s="123"/>
      <c r="O193" s="1906">
        <f t="shared" si="34"/>
        <v>0</v>
      </c>
      <c r="P193" s="124">
        <f t="shared" si="35"/>
        <v>0</v>
      </c>
      <c r="Q193" s="1906">
        <v>35000</v>
      </c>
      <c r="R193" s="1025"/>
    </row>
    <row r="194" spans="2:18" ht="15.95" hidden="1" customHeight="1">
      <c r="B194" s="3237">
        <v>11</v>
      </c>
      <c r="C194" s="327">
        <v>41765</v>
      </c>
      <c r="D194" s="507" t="s">
        <v>563</v>
      </c>
      <c r="E194" s="354" t="s">
        <v>263</v>
      </c>
      <c r="F194" s="354">
        <v>2</v>
      </c>
      <c r="G194" s="354"/>
      <c r="H194" s="764">
        <f t="shared" si="26"/>
        <v>0</v>
      </c>
      <c r="I194" s="509">
        <f t="shared" si="27"/>
        <v>0</v>
      </c>
      <c r="J194" s="1904" t="s">
        <v>258</v>
      </c>
      <c r="K194" s="1244">
        <v>10000</v>
      </c>
      <c r="L194" s="354"/>
      <c r="M194" s="1906">
        <f t="shared" si="33"/>
        <v>0</v>
      </c>
      <c r="N194" s="123"/>
      <c r="O194" s="1906">
        <f t="shared" si="34"/>
        <v>0</v>
      </c>
      <c r="P194" s="124">
        <f>I194+K194+M194+O194</f>
        <v>10000</v>
      </c>
      <c r="Q194" s="3215">
        <v>35000</v>
      </c>
      <c r="R194" s="1025"/>
    </row>
    <row r="195" spans="2:18" ht="15.95" hidden="1" customHeight="1">
      <c r="B195" s="3236"/>
      <c r="C195" s="327">
        <v>41765</v>
      </c>
      <c r="D195" s="507" t="s">
        <v>564</v>
      </c>
      <c r="E195" s="354" t="s">
        <v>426</v>
      </c>
      <c r="F195" s="354">
        <v>8</v>
      </c>
      <c r="G195" s="354"/>
      <c r="H195" s="764">
        <f>F195*G195</f>
        <v>0</v>
      </c>
      <c r="I195" s="509">
        <f t="shared" si="27"/>
        <v>0</v>
      </c>
      <c r="J195" s="507" t="s">
        <v>127</v>
      </c>
      <c r="K195" s="1244">
        <v>25000</v>
      </c>
      <c r="L195" s="354"/>
      <c r="M195" s="1906">
        <f t="shared" si="33"/>
        <v>0</v>
      </c>
      <c r="N195" s="123"/>
      <c r="O195" s="1906">
        <f t="shared" si="34"/>
        <v>0</v>
      </c>
      <c r="P195" s="124">
        <f t="shared" ref="P195:P258" si="37">I195+K195+M195+O195</f>
        <v>25000</v>
      </c>
      <c r="Q195" s="3217"/>
      <c r="R195" s="1025"/>
    </row>
    <row r="196" spans="2:18" ht="15.95" hidden="1" customHeight="1">
      <c r="B196" s="3237">
        <v>12</v>
      </c>
      <c r="C196" s="327">
        <v>41766</v>
      </c>
      <c r="D196" s="592" t="s">
        <v>563</v>
      </c>
      <c r="E196" s="46" t="s">
        <v>263</v>
      </c>
      <c r="F196" s="1897">
        <v>1</v>
      </c>
      <c r="G196" s="1897"/>
      <c r="H196" s="764">
        <f t="shared" ref="H196:H259" si="38">F196*G196</f>
        <v>0</v>
      </c>
      <c r="I196" s="509">
        <f t="shared" si="27"/>
        <v>0</v>
      </c>
      <c r="J196" s="1904" t="s">
        <v>258</v>
      </c>
      <c r="K196" s="779">
        <v>5000</v>
      </c>
      <c r="L196" s="123"/>
      <c r="M196" s="1906">
        <f t="shared" si="33"/>
        <v>0</v>
      </c>
      <c r="N196" s="123"/>
      <c r="O196" s="1906">
        <f t="shared" si="34"/>
        <v>0</v>
      </c>
      <c r="P196" s="124">
        <f t="shared" si="37"/>
        <v>5000</v>
      </c>
      <c r="Q196" s="3215">
        <v>35000</v>
      </c>
      <c r="R196" s="1025"/>
    </row>
    <row r="197" spans="2:18" ht="15.95" hidden="1" customHeight="1">
      <c r="B197" s="3236"/>
      <c r="C197" s="327">
        <v>41766</v>
      </c>
      <c r="D197" s="592" t="s">
        <v>546</v>
      </c>
      <c r="E197" s="46" t="s">
        <v>426</v>
      </c>
      <c r="F197" s="1897">
        <v>1</v>
      </c>
      <c r="G197" s="1897"/>
      <c r="H197" s="764">
        <f t="shared" si="38"/>
        <v>0</v>
      </c>
      <c r="I197" s="509">
        <f t="shared" si="27"/>
        <v>0</v>
      </c>
      <c r="J197" s="1904" t="s">
        <v>127</v>
      </c>
      <c r="K197" s="779">
        <v>20000</v>
      </c>
      <c r="L197" s="123"/>
      <c r="M197" s="1906">
        <f t="shared" si="33"/>
        <v>0</v>
      </c>
      <c r="N197" s="123"/>
      <c r="O197" s="1906">
        <f t="shared" si="34"/>
        <v>0</v>
      </c>
      <c r="P197" s="124">
        <f t="shared" si="37"/>
        <v>20000</v>
      </c>
      <c r="Q197" s="3217"/>
      <c r="R197" s="1025"/>
    </row>
    <row r="198" spans="2:18" ht="15.95" hidden="1" customHeight="1">
      <c r="B198" s="3237">
        <v>13</v>
      </c>
      <c r="C198" s="327">
        <v>41767</v>
      </c>
      <c r="D198" s="592" t="s">
        <v>563</v>
      </c>
      <c r="E198" s="46" t="s">
        <v>263</v>
      </c>
      <c r="F198" s="1897">
        <v>1</v>
      </c>
      <c r="G198" s="1897"/>
      <c r="H198" s="764">
        <f t="shared" si="38"/>
        <v>0</v>
      </c>
      <c r="I198" s="509">
        <f t="shared" si="27"/>
        <v>0</v>
      </c>
      <c r="J198" s="1904" t="s">
        <v>127</v>
      </c>
      <c r="K198" s="779">
        <v>5000</v>
      </c>
      <c r="L198" s="123"/>
      <c r="M198" s="1906">
        <f t="shared" si="33"/>
        <v>0</v>
      </c>
      <c r="N198" s="123"/>
      <c r="O198" s="1906">
        <f t="shared" si="34"/>
        <v>0</v>
      </c>
      <c r="P198" s="124">
        <f t="shared" si="37"/>
        <v>5000</v>
      </c>
      <c r="Q198" s="3215">
        <v>35000</v>
      </c>
      <c r="R198" s="1025"/>
    </row>
    <row r="199" spans="2:18" ht="15.95" hidden="1" customHeight="1">
      <c r="B199" s="3238"/>
      <c r="C199" s="327">
        <v>41767</v>
      </c>
      <c r="D199" s="592" t="s">
        <v>546</v>
      </c>
      <c r="E199" s="46" t="s">
        <v>426</v>
      </c>
      <c r="F199" s="1897">
        <v>1</v>
      </c>
      <c r="G199" s="1897"/>
      <c r="H199" s="764">
        <f t="shared" si="38"/>
        <v>0</v>
      </c>
      <c r="I199" s="509">
        <f t="shared" si="27"/>
        <v>0</v>
      </c>
      <c r="J199" s="3241" t="s">
        <v>127</v>
      </c>
      <c r="K199" s="3215">
        <v>20000</v>
      </c>
      <c r="L199" s="123"/>
      <c r="M199" s="1906">
        <f t="shared" si="33"/>
        <v>0</v>
      </c>
      <c r="N199" s="123"/>
      <c r="O199" s="1906">
        <f t="shared" si="34"/>
        <v>0</v>
      </c>
      <c r="P199" s="3244">
        <f t="shared" si="37"/>
        <v>20000</v>
      </c>
      <c r="Q199" s="3216"/>
      <c r="R199" s="1025"/>
    </row>
    <row r="200" spans="2:18" ht="15.95" hidden="1" customHeight="1">
      <c r="B200" s="3236"/>
      <c r="C200" s="327">
        <v>41767</v>
      </c>
      <c r="D200" s="592" t="s">
        <v>561</v>
      </c>
      <c r="E200" s="46" t="s">
        <v>426</v>
      </c>
      <c r="F200" s="1897">
        <v>2</v>
      </c>
      <c r="G200" s="1897"/>
      <c r="H200" s="764">
        <f t="shared" si="38"/>
        <v>0</v>
      </c>
      <c r="I200" s="509">
        <f t="shared" si="27"/>
        <v>0</v>
      </c>
      <c r="J200" s="3242"/>
      <c r="K200" s="3217"/>
      <c r="L200" s="123"/>
      <c r="M200" s="1906">
        <f t="shared" si="33"/>
        <v>0</v>
      </c>
      <c r="N200" s="123"/>
      <c r="O200" s="1906">
        <f t="shared" si="34"/>
        <v>0</v>
      </c>
      <c r="P200" s="3245"/>
      <c r="Q200" s="3217"/>
      <c r="R200" s="1025"/>
    </row>
    <row r="201" spans="2:18" ht="15.95" hidden="1" customHeight="1">
      <c r="B201" s="3237">
        <v>14</v>
      </c>
      <c r="C201" s="327">
        <v>41768</v>
      </c>
      <c r="D201" s="592" t="s">
        <v>563</v>
      </c>
      <c r="E201" s="46" t="s">
        <v>263</v>
      </c>
      <c r="F201" s="1897">
        <v>1</v>
      </c>
      <c r="G201" s="1897"/>
      <c r="H201" s="764">
        <f t="shared" si="38"/>
        <v>0</v>
      </c>
      <c r="I201" s="509">
        <f t="shared" si="27"/>
        <v>0</v>
      </c>
      <c r="J201" s="1904" t="s">
        <v>258</v>
      </c>
      <c r="K201" s="779">
        <v>5000</v>
      </c>
      <c r="L201" s="123"/>
      <c r="M201" s="1906">
        <f t="shared" si="33"/>
        <v>0</v>
      </c>
      <c r="N201" s="123"/>
      <c r="O201" s="1906">
        <f t="shared" si="34"/>
        <v>0</v>
      </c>
      <c r="P201" s="124">
        <f t="shared" si="37"/>
        <v>5000</v>
      </c>
      <c r="Q201" s="3215">
        <v>35000</v>
      </c>
      <c r="R201" s="1025"/>
    </row>
    <row r="202" spans="2:18" ht="15.95" hidden="1" customHeight="1">
      <c r="B202" s="3236"/>
      <c r="C202" s="327">
        <v>41768</v>
      </c>
      <c r="D202" s="592" t="s">
        <v>546</v>
      </c>
      <c r="E202" s="46" t="s">
        <v>426</v>
      </c>
      <c r="F202" s="1897">
        <v>5</v>
      </c>
      <c r="G202" s="1897"/>
      <c r="H202" s="764">
        <f t="shared" si="38"/>
        <v>0</v>
      </c>
      <c r="I202" s="509">
        <f t="shared" si="27"/>
        <v>0</v>
      </c>
      <c r="J202" s="1904" t="s">
        <v>127</v>
      </c>
      <c r="K202" s="779">
        <v>20000</v>
      </c>
      <c r="L202" s="123"/>
      <c r="M202" s="1906">
        <f t="shared" si="33"/>
        <v>0</v>
      </c>
      <c r="N202" s="123"/>
      <c r="O202" s="1906">
        <f t="shared" si="34"/>
        <v>0</v>
      </c>
      <c r="P202" s="124">
        <f t="shared" si="37"/>
        <v>20000</v>
      </c>
      <c r="Q202" s="3217"/>
      <c r="R202" s="1025"/>
    </row>
    <row r="203" spans="2:18" ht="15.95" hidden="1" customHeight="1">
      <c r="B203" s="3237">
        <v>15</v>
      </c>
      <c r="C203" s="327">
        <v>41769</v>
      </c>
      <c r="D203" s="592" t="s">
        <v>563</v>
      </c>
      <c r="E203" s="46" t="s">
        <v>263</v>
      </c>
      <c r="F203" s="1897">
        <v>2</v>
      </c>
      <c r="G203" s="1897"/>
      <c r="H203" s="764">
        <f t="shared" si="38"/>
        <v>0</v>
      </c>
      <c r="I203" s="509">
        <f t="shared" si="27"/>
        <v>0</v>
      </c>
      <c r="J203" s="1904" t="s">
        <v>258</v>
      </c>
      <c r="K203" s="779">
        <v>10000</v>
      </c>
      <c r="L203" s="123"/>
      <c r="M203" s="1906">
        <f t="shared" si="33"/>
        <v>0</v>
      </c>
      <c r="N203" s="123"/>
      <c r="O203" s="1906">
        <f t="shared" si="34"/>
        <v>0</v>
      </c>
      <c r="P203" s="124">
        <f t="shared" si="37"/>
        <v>10000</v>
      </c>
      <c r="Q203" s="3215">
        <v>35000</v>
      </c>
      <c r="R203" s="1025"/>
    </row>
    <row r="204" spans="2:18" ht="15.95" hidden="1" customHeight="1">
      <c r="B204" s="3236"/>
      <c r="C204" s="327">
        <v>41769</v>
      </c>
      <c r="D204" s="592" t="s">
        <v>546</v>
      </c>
      <c r="E204" s="46" t="s">
        <v>426</v>
      </c>
      <c r="F204" s="1897">
        <v>8</v>
      </c>
      <c r="G204" s="1897"/>
      <c r="H204" s="764">
        <f t="shared" si="38"/>
        <v>0</v>
      </c>
      <c r="I204" s="509">
        <f t="shared" si="27"/>
        <v>0</v>
      </c>
      <c r="J204" s="1904" t="s">
        <v>127</v>
      </c>
      <c r="K204" s="779">
        <v>25000</v>
      </c>
      <c r="L204" s="123"/>
      <c r="M204" s="1906">
        <f t="shared" si="33"/>
        <v>0</v>
      </c>
      <c r="N204" s="123"/>
      <c r="O204" s="1906">
        <f t="shared" si="34"/>
        <v>0</v>
      </c>
      <c r="P204" s="124">
        <f t="shared" si="37"/>
        <v>25000</v>
      </c>
      <c r="Q204" s="3217"/>
      <c r="R204" s="1025"/>
    </row>
    <row r="205" spans="2:18" ht="15.95" hidden="1" customHeight="1">
      <c r="B205" s="1877">
        <v>16</v>
      </c>
      <c r="C205" s="104">
        <v>41770</v>
      </c>
      <c r="D205" s="592" t="s">
        <v>546</v>
      </c>
      <c r="E205" s="46" t="s">
        <v>426</v>
      </c>
      <c r="F205" s="1897">
        <v>6</v>
      </c>
      <c r="G205" s="1897"/>
      <c r="H205" s="764">
        <f t="shared" si="38"/>
        <v>0</v>
      </c>
      <c r="I205" s="509">
        <f t="shared" si="27"/>
        <v>0</v>
      </c>
      <c r="J205" s="1904" t="s">
        <v>127</v>
      </c>
      <c r="K205" s="779">
        <v>25000</v>
      </c>
      <c r="L205" s="123">
        <v>4.5</v>
      </c>
      <c r="M205" s="1906">
        <f t="shared" si="33"/>
        <v>45000</v>
      </c>
      <c r="N205" s="123"/>
      <c r="O205" s="1906">
        <f t="shared" si="34"/>
        <v>0</v>
      </c>
      <c r="P205" s="124">
        <f t="shared" si="37"/>
        <v>70000</v>
      </c>
      <c r="Q205" s="1906">
        <v>35000</v>
      </c>
      <c r="R205" s="1025"/>
    </row>
    <row r="206" spans="2:18" ht="15.95" hidden="1" customHeight="1">
      <c r="B206" s="1877">
        <v>17</v>
      </c>
      <c r="C206" s="327">
        <v>41771</v>
      </c>
      <c r="D206" s="592" t="s">
        <v>546</v>
      </c>
      <c r="E206" s="46" t="s">
        <v>426</v>
      </c>
      <c r="F206" s="1897">
        <v>9</v>
      </c>
      <c r="G206" s="1897"/>
      <c r="H206" s="764">
        <f t="shared" si="38"/>
        <v>0</v>
      </c>
      <c r="I206" s="509">
        <f t="shared" si="27"/>
        <v>0</v>
      </c>
      <c r="J206" s="1904" t="s">
        <v>127</v>
      </c>
      <c r="K206" s="779">
        <v>25000</v>
      </c>
      <c r="L206" s="123"/>
      <c r="M206" s="1906">
        <f t="shared" si="33"/>
        <v>0</v>
      </c>
      <c r="N206" s="123"/>
      <c r="O206" s="1906">
        <f t="shared" si="34"/>
        <v>0</v>
      </c>
      <c r="P206" s="124">
        <f t="shared" si="37"/>
        <v>25000</v>
      </c>
      <c r="Q206" s="1906">
        <v>35000</v>
      </c>
      <c r="R206" s="1025"/>
    </row>
    <row r="207" spans="2:18" ht="15.95" hidden="1" customHeight="1">
      <c r="B207" s="1877">
        <v>18</v>
      </c>
      <c r="C207" s="327">
        <v>41772</v>
      </c>
      <c r="D207" s="592" t="s">
        <v>546</v>
      </c>
      <c r="E207" s="46" t="s">
        <v>426</v>
      </c>
      <c r="F207" s="1897">
        <v>8</v>
      </c>
      <c r="G207" s="1897"/>
      <c r="H207" s="764">
        <f t="shared" si="38"/>
        <v>0</v>
      </c>
      <c r="I207" s="509">
        <f t="shared" si="27"/>
        <v>0</v>
      </c>
      <c r="J207" s="1904" t="s">
        <v>127</v>
      </c>
      <c r="K207" s="779">
        <v>25000</v>
      </c>
      <c r="L207" s="123"/>
      <c r="M207" s="1906">
        <f t="shared" si="33"/>
        <v>0</v>
      </c>
      <c r="N207" s="123"/>
      <c r="O207" s="1906">
        <f t="shared" si="34"/>
        <v>0</v>
      </c>
      <c r="P207" s="124">
        <f t="shared" si="37"/>
        <v>25000</v>
      </c>
      <c r="Q207" s="1906">
        <v>35000</v>
      </c>
      <c r="R207" s="1025"/>
    </row>
    <row r="208" spans="2:18" ht="15.95" hidden="1" customHeight="1">
      <c r="B208" s="3237">
        <v>19</v>
      </c>
      <c r="C208" s="327">
        <v>41773</v>
      </c>
      <c r="D208" s="592" t="s">
        <v>546</v>
      </c>
      <c r="E208" s="46" t="s">
        <v>426</v>
      </c>
      <c r="F208" s="1897">
        <v>7</v>
      </c>
      <c r="G208" s="1897"/>
      <c r="H208" s="764">
        <f t="shared" si="38"/>
        <v>0</v>
      </c>
      <c r="I208" s="509">
        <f t="shared" si="27"/>
        <v>0</v>
      </c>
      <c r="J208" s="1904" t="s">
        <v>127</v>
      </c>
      <c r="K208" s="779">
        <v>25000</v>
      </c>
      <c r="L208" s="123"/>
      <c r="M208" s="1906">
        <f t="shared" si="33"/>
        <v>0</v>
      </c>
      <c r="N208" s="123"/>
      <c r="O208" s="1906">
        <f t="shared" si="34"/>
        <v>0</v>
      </c>
      <c r="P208" s="124">
        <f t="shared" si="37"/>
        <v>25000</v>
      </c>
      <c r="Q208" s="3215">
        <v>35000</v>
      </c>
      <c r="R208" s="1025"/>
    </row>
    <row r="209" spans="2:18" ht="15.95" hidden="1" customHeight="1">
      <c r="B209" s="3236"/>
      <c r="C209" s="327">
        <v>41773</v>
      </c>
      <c r="D209" s="1227" t="s">
        <v>133</v>
      </c>
      <c r="E209" s="46"/>
      <c r="F209" s="1897"/>
      <c r="G209" s="1897"/>
      <c r="H209" s="764">
        <f t="shared" si="38"/>
        <v>0</v>
      </c>
      <c r="I209" s="509">
        <f t="shared" si="27"/>
        <v>0</v>
      </c>
      <c r="J209" s="1904"/>
      <c r="K209" s="779"/>
      <c r="L209" s="123">
        <v>6</v>
      </c>
      <c r="M209" s="1906">
        <f t="shared" si="33"/>
        <v>60000</v>
      </c>
      <c r="N209" s="123"/>
      <c r="O209" s="1906">
        <f t="shared" si="34"/>
        <v>0</v>
      </c>
      <c r="P209" s="124">
        <f t="shared" si="37"/>
        <v>60000</v>
      </c>
      <c r="Q209" s="3217"/>
      <c r="R209" s="1025"/>
    </row>
    <row r="210" spans="2:18" ht="15.95" hidden="1" customHeight="1">
      <c r="B210" s="1877">
        <v>20</v>
      </c>
      <c r="C210" s="327">
        <v>41774</v>
      </c>
      <c r="D210" s="1227" t="s">
        <v>566</v>
      </c>
      <c r="E210" s="46" t="s">
        <v>263</v>
      </c>
      <c r="F210" s="1897">
        <v>1</v>
      </c>
      <c r="G210" s="1897">
        <v>150</v>
      </c>
      <c r="H210" s="764">
        <f t="shared" si="38"/>
        <v>150</v>
      </c>
      <c r="I210" s="509">
        <f>H210*500</f>
        <v>75000</v>
      </c>
      <c r="J210" s="1904"/>
      <c r="K210" s="779"/>
      <c r="L210" s="123">
        <v>3</v>
      </c>
      <c r="M210" s="1906">
        <f t="shared" si="33"/>
        <v>30000</v>
      </c>
      <c r="N210" s="123"/>
      <c r="O210" s="1906">
        <f t="shared" si="34"/>
        <v>0</v>
      </c>
      <c r="P210" s="124">
        <f t="shared" si="37"/>
        <v>105000</v>
      </c>
      <c r="Q210" s="1906">
        <v>35000</v>
      </c>
      <c r="R210" s="1025"/>
    </row>
    <row r="211" spans="2:18" ht="15.95" hidden="1" customHeight="1">
      <c r="B211" s="3237">
        <v>21</v>
      </c>
      <c r="C211" s="327">
        <v>41775</v>
      </c>
      <c r="D211" s="1227" t="s">
        <v>552</v>
      </c>
      <c r="E211" s="46" t="s">
        <v>263</v>
      </c>
      <c r="F211" s="1897">
        <v>1</v>
      </c>
      <c r="G211" s="1897"/>
      <c r="H211" s="764">
        <f t="shared" si="38"/>
        <v>0</v>
      </c>
      <c r="I211" s="509">
        <f t="shared" ref="I211:I274" si="39">H211*500</f>
        <v>0</v>
      </c>
      <c r="J211" s="1904" t="s">
        <v>258</v>
      </c>
      <c r="K211" s="779">
        <v>10000</v>
      </c>
      <c r="L211" s="123"/>
      <c r="M211" s="1906">
        <f t="shared" si="33"/>
        <v>0</v>
      </c>
      <c r="N211" s="123"/>
      <c r="O211" s="1906">
        <f t="shared" si="34"/>
        <v>0</v>
      </c>
      <c r="P211" s="124">
        <f t="shared" si="37"/>
        <v>10000</v>
      </c>
      <c r="Q211" s="3215">
        <v>35000</v>
      </c>
      <c r="R211" s="1025"/>
    </row>
    <row r="212" spans="2:18" ht="15.95" hidden="1" customHeight="1">
      <c r="B212" s="3238"/>
      <c r="C212" s="327">
        <v>41775</v>
      </c>
      <c r="D212" s="1227" t="s">
        <v>133</v>
      </c>
      <c r="E212" s="46"/>
      <c r="F212" s="1897"/>
      <c r="G212" s="1897"/>
      <c r="H212" s="764">
        <f t="shared" si="38"/>
        <v>0</v>
      </c>
      <c r="I212" s="509">
        <f t="shared" si="39"/>
        <v>0</v>
      </c>
      <c r="J212" s="1904"/>
      <c r="K212" s="779"/>
      <c r="L212" s="123">
        <v>4</v>
      </c>
      <c r="M212" s="1906">
        <f t="shared" si="33"/>
        <v>40000</v>
      </c>
      <c r="N212" s="123"/>
      <c r="O212" s="1906">
        <f t="shared" si="34"/>
        <v>0</v>
      </c>
      <c r="P212" s="124">
        <f t="shared" si="37"/>
        <v>40000</v>
      </c>
      <c r="Q212" s="3216"/>
      <c r="R212" s="1025"/>
    </row>
    <row r="213" spans="2:18" ht="15.95" hidden="1" customHeight="1">
      <c r="B213" s="3236"/>
      <c r="C213" s="327">
        <v>41775</v>
      </c>
      <c r="D213" s="1227" t="s">
        <v>566</v>
      </c>
      <c r="E213" s="46" t="s">
        <v>263</v>
      </c>
      <c r="F213" s="1897">
        <v>1</v>
      </c>
      <c r="G213" s="1897">
        <v>150</v>
      </c>
      <c r="H213" s="764">
        <f t="shared" si="38"/>
        <v>150</v>
      </c>
      <c r="I213" s="509">
        <f t="shared" si="39"/>
        <v>75000</v>
      </c>
      <c r="J213" s="1904"/>
      <c r="K213" s="779"/>
      <c r="L213" s="123">
        <v>3</v>
      </c>
      <c r="M213" s="1906">
        <f t="shared" si="33"/>
        <v>30000</v>
      </c>
      <c r="N213" s="123"/>
      <c r="O213" s="1906">
        <f t="shared" si="34"/>
        <v>0</v>
      </c>
      <c r="P213" s="124">
        <f t="shared" si="37"/>
        <v>105000</v>
      </c>
      <c r="Q213" s="3217"/>
      <c r="R213" s="1025"/>
    </row>
    <row r="214" spans="2:18" ht="15.95" hidden="1" customHeight="1">
      <c r="B214" s="3237">
        <v>22</v>
      </c>
      <c r="C214" s="327">
        <v>41776</v>
      </c>
      <c r="D214" s="1227" t="s">
        <v>552</v>
      </c>
      <c r="E214" s="46" t="s">
        <v>263</v>
      </c>
      <c r="F214" s="1897">
        <v>2</v>
      </c>
      <c r="G214" s="1897"/>
      <c r="H214" s="764">
        <f t="shared" si="38"/>
        <v>0</v>
      </c>
      <c r="I214" s="509">
        <f t="shared" si="39"/>
        <v>0</v>
      </c>
      <c r="J214" s="1904" t="s">
        <v>258</v>
      </c>
      <c r="K214" s="779">
        <v>20000</v>
      </c>
      <c r="L214" s="123"/>
      <c r="M214" s="1906">
        <f t="shared" si="33"/>
        <v>0</v>
      </c>
      <c r="N214" s="123"/>
      <c r="O214" s="1906">
        <f t="shared" si="34"/>
        <v>0</v>
      </c>
      <c r="P214" s="124">
        <f t="shared" si="37"/>
        <v>20000</v>
      </c>
      <c r="Q214" s="3215">
        <v>35000</v>
      </c>
      <c r="R214" s="1025"/>
    </row>
    <row r="215" spans="2:18" ht="15.95" hidden="1" customHeight="1">
      <c r="B215" s="3238"/>
      <c r="C215" s="327">
        <v>41776</v>
      </c>
      <c r="D215" s="1227" t="s">
        <v>133</v>
      </c>
      <c r="E215" s="46"/>
      <c r="F215" s="1897"/>
      <c r="G215" s="1897"/>
      <c r="H215" s="764">
        <f t="shared" si="38"/>
        <v>0</v>
      </c>
      <c r="I215" s="509">
        <f t="shared" si="39"/>
        <v>0</v>
      </c>
      <c r="J215" s="1904"/>
      <c r="K215" s="779"/>
      <c r="L215" s="123">
        <v>7</v>
      </c>
      <c r="M215" s="1906">
        <f t="shared" si="33"/>
        <v>70000</v>
      </c>
      <c r="N215" s="123"/>
      <c r="O215" s="1906">
        <f t="shared" si="34"/>
        <v>0</v>
      </c>
      <c r="P215" s="124">
        <f t="shared" si="37"/>
        <v>70000</v>
      </c>
      <c r="Q215" s="3216"/>
      <c r="R215" s="1025"/>
    </row>
    <row r="216" spans="2:18" ht="15.95" hidden="1" customHeight="1">
      <c r="B216" s="3236"/>
      <c r="C216" s="327">
        <v>41776</v>
      </c>
      <c r="D216" s="592" t="s">
        <v>566</v>
      </c>
      <c r="E216" s="46" t="s">
        <v>263</v>
      </c>
      <c r="F216" s="1897">
        <v>1</v>
      </c>
      <c r="G216" s="1897">
        <v>150</v>
      </c>
      <c r="H216" s="764">
        <f t="shared" si="38"/>
        <v>150</v>
      </c>
      <c r="I216" s="509">
        <f t="shared" si="39"/>
        <v>75000</v>
      </c>
      <c r="J216" s="1904"/>
      <c r="K216" s="779"/>
      <c r="L216" s="123"/>
      <c r="M216" s="1906">
        <f t="shared" si="33"/>
        <v>0</v>
      </c>
      <c r="N216" s="123">
        <v>3</v>
      </c>
      <c r="O216" s="1906">
        <f t="shared" si="34"/>
        <v>45000</v>
      </c>
      <c r="P216" s="124">
        <f t="shared" si="37"/>
        <v>120000</v>
      </c>
      <c r="Q216" s="3217"/>
      <c r="R216" s="1025"/>
    </row>
    <row r="217" spans="2:18" ht="15.95" hidden="1" customHeight="1">
      <c r="B217" s="3237">
        <v>23</v>
      </c>
      <c r="C217" s="104">
        <v>41777</v>
      </c>
      <c r="D217" s="592" t="s">
        <v>546</v>
      </c>
      <c r="E217" s="46" t="s">
        <v>426</v>
      </c>
      <c r="F217" s="1897">
        <v>5</v>
      </c>
      <c r="G217" s="1897"/>
      <c r="H217" s="764">
        <f t="shared" si="38"/>
        <v>0</v>
      </c>
      <c r="I217" s="509">
        <f t="shared" si="39"/>
        <v>0</v>
      </c>
      <c r="J217" s="1904" t="s">
        <v>127</v>
      </c>
      <c r="K217" s="779">
        <v>20000</v>
      </c>
      <c r="L217" s="123">
        <v>3</v>
      </c>
      <c r="M217" s="1906">
        <f t="shared" si="33"/>
        <v>30000</v>
      </c>
      <c r="N217" s="123"/>
      <c r="O217" s="1906">
        <f t="shared" si="34"/>
        <v>0</v>
      </c>
      <c r="P217" s="124">
        <f t="shared" si="37"/>
        <v>50000</v>
      </c>
      <c r="Q217" s="3215">
        <v>35000</v>
      </c>
      <c r="R217" s="1025"/>
    </row>
    <row r="218" spans="2:18" ht="15.95" hidden="1" customHeight="1">
      <c r="B218" s="3236"/>
      <c r="C218" s="104">
        <v>41777</v>
      </c>
      <c r="D218" s="592" t="s">
        <v>553</v>
      </c>
      <c r="E218" s="46" t="s">
        <v>263</v>
      </c>
      <c r="F218" s="1897">
        <v>1</v>
      </c>
      <c r="G218" s="1897"/>
      <c r="H218" s="764">
        <f t="shared" si="38"/>
        <v>0</v>
      </c>
      <c r="I218" s="509">
        <f t="shared" si="39"/>
        <v>0</v>
      </c>
      <c r="J218" s="1904" t="s">
        <v>258</v>
      </c>
      <c r="K218" s="779">
        <v>5000</v>
      </c>
      <c r="L218" s="123">
        <v>2</v>
      </c>
      <c r="M218" s="1906">
        <f t="shared" si="33"/>
        <v>20000</v>
      </c>
      <c r="N218" s="123"/>
      <c r="O218" s="1906">
        <f t="shared" si="34"/>
        <v>0</v>
      </c>
      <c r="P218" s="124">
        <f t="shared" si="37"/>
        <v>25000</v>
      </c>
      <c r="Q218" s="3217"/>
      <c r="R218" s="1025"/>
    </row>
    <row r="219" spans="2:18" ht="15.95" hidden="1" customHeight="1">
      <c r="B219" s="3237">
        <v>24</v>
      </c>
      <c r="C219" s="327">
        <v>41778</v>
      </c>
      <c r="D219" s="592" t="s">
        <v>553</v>
      </c>
      <c r="E219" s="46" t="s">
        <v>263</v>
      </c>
      <c r="F219" s="1897">
        <v>1</v>
      </c>
      <c r="G219" s="1897"/>
      <c r="H219" s="764">
        <f t="shared" si="38"/>
        <v>0</v>
      </c>
      <c r="I219" s="509">
        <f t="shared" si="39"/>
        <v>0</v>
      </c>
      <c r="J219" s="1904" t="s">
        <v>258</v>
      </c>
      <c r="K219" s="779">
        <v>5000</v>
      </c>
      <c r="L219" s="123"/>
      <c r="M219" s="1906">
        <f t="shared" si="33"/>
        <v>0</v>
      </c>
      <c r="N219" s="123"/>
      <c r="O219" s="1906">
        <f t="shared" si="34"/>
        <v>0</v>
      </c>
      <c r="P219" s="124">
        <f t="shared" si="37"/>
        <v>5000</v>
      </c>
      <c r="Q219" s="3215">
        <v>35000</v>
      </c>
      <c r="R219" s="1025"/>
    </row>
    <row r="220" spans="2:18" ht="15.95" hidden="1" customHeight="1">
      <c r="B220" s="3238"/>
      <c r="C220" s="327">
        <v>41778</v>
      </c>
      <c r="D220" s="592" t="s">
        <v>565</v>
      </c>
      <c r="E220" s="46" t="s">
        <v>426</v>
      </c>
      <c r="F220" s="1897">
        <v>1</v>
      </c>
      <c r="G220" s="1897"/>
      <c r="H220" s="764">
        <f t="shared" si="38"/>
        <v>0</v>
      </c>
      <c r="I220" s="509">
        <f t="shared" si="39"/>
        <v>0</v>
      </c>
      <c r="J220" s="3241" t="s">
        <v>127</v>
      </c>
      <c r="K220" s="3215">
        <v>20000</v>
      </c>
      <c r="L220" s="123"/>
      <c r="M220" s="1906">
        <f t="shared" si="33"/>
        <v>0</v>
      </c>
      <c r="N220" s="123"/>
      <c r="O220" s="1906">
        <f t="shared" si="34"/>
        <v>0</v>
      </c>
      <c r="P220" s="3244">
        <f t="shared" si="37"/>
        <v>20000</v>
      </c>
      <c r="Q220" s="3216"/>
      <c r="R220" s="1025"/>
    </row>
    <row r="221" spans="2:18" ht="15.95" hidden="1" customHeight="1">
      <c r="B221" s="3238"/>
      <c r="C221" s="327">
        <v>41778</v>
      </c>
      <c r="D221" s="592" t="s">
        <v>561</v>
      </c>
      <c r="E221" s="46" t="s">
        <v>426</v>
      </c>
      <c r="F221" s="1897">
        <v>1</v>
      </c>
      <c r="G221" s="1897"/>
      <c r="H221" s="764">
        <f t="shared" si="38"/>
        <v>0</v>
      </c>
      <c r="I221" s="509">
        <f t="shared" si="39"/>
        <v>0</v>
      </c>
      <c r="J221" s="3243"/>
      <c r="K221" s="3216"/>
      <c r="L221" s="123"/>
      <c r="M221" s="1906">
        <f t="shared" si="33"/>
        <v>0</v>
      </c>
      <c r="N221" s="123"/>
      <c r="O221" s="1906">
        <f t="shared" si="34"/>
        <v>0</v>
      </c>
      <c r="P221" s="3248"/>
      <c r="Q221" s="3216"/>
      <c r="R221" s="1025"/>
    </row>
    <row r="222" spans="2:18" ht="15.95" hidden="1" customHeight="1">
      <c r="B222" s="3236"/>
      <c r="C222" s="327">
        <v>41778</v>
      </c>
      <c r="D222" s="592" t="s">
        <v>546</v>
      </c>
      <c r="E222" s="46" t="s">
        <v>426</v>
      </c>
      <c r="F222" s="1897">
        <v>3</v>
      </c>
      <c r="G222" s="1897"/>
      <c r="H222" s="764">
        <f t="shared" si="38"/>
        <v>0</v>
      </c>
      <c r="I222" s="509">
        <f t="shared" si="39"/>
        <v>0</v>
      </c>
      <c r="J222" s="3242"/>
      <c r="K222" s="3217"/>
      <c r="L222" s="123"/>
      <c r="M222" s="1906">
        <f t="shared" si="33"/>
        <v>0</v>
      </c>
      <c r="N222" s="123"/>
      <c r="O222" s="1906">
        <f t="shared" si="34"/>
        <v>0</v>
      </c>
      <c r="P222" s="3245"/>
      <c r="Q222" s="3217"/>
      <c r="R222" s="1025"/>
    </row>
    <row r="223" spans="2:18" ht="15.95" hidden="1" customHeight="1">
      <c r="B223" s="3237">
        <v>25</v>
      </c>
      <c r="C223" s="327">
        <v>41779</v>
      </c>
      <c r="D223" s="592" t="s">
        <v>546</v>
      </c>
      <c r="E223" s="46" t="s">
        <v>426</v>
      </c>
      <c r="F223" s="1897">
        <v>7</v>
      </c>
      <c r="G223" s="1897"/>
      <c r="H223" s="764">
        <f t="shared" si="38"/>
        <v>0</v>
      </c>
      <c r="I223" s="509">
        <f t="shared" si="39"/>
        <v>0</v>
      </c>
      <c r="J223" s="3241" t="s">
        <v>127</v>
      </c>
      <c r="K223" s="3215">
        <v>25000</v>
      </c>
      <c r="L223" s="123"/>
      <c r="M223" s="1906">
        <f t="shared" si="33"/>
        <v>0</v>
      </c>
      <c r="N223" s="123"/>
      <c r="O223" s="1906">
        <f t="shared" si="34"/>
        <v>0</v>
      </c>
      <c r="P223" s="3244">
        <f t="shared" si="37"/>
        <v>25000</v>
      </c>
      <c r="Q223" s="3215">
        <v>35000</v>
      </c>
      <c r="R223" s="1025"/>
    </row>
    <row r="224" spans="2:18" ht="15.95" hidden="1" customHeight="1">
      <c r="B224" s="3238"/>
      <c r="C224" s="327">
        <v>41779</v>
      </c>
      <c r="D224" s="1224" t="s">
        <v>565</v>
      </c>
      <c r="E224" s="46" t="s">
        <v>426</v>
      </c>
      <c r="F224" s="1897">
        <v>2</v>
      </c>
      <c r="G224" s="1897"/>
      <c r="H224" s="764">
        <f t="shared" si="38"/>
        <v>0</v>
      </c>
      <c r="I224" s="509">
        <f t="shared" si="39"/>
        <v>0</v>
      </c>
      <c r="J224" s="3242"/>
      <c r="K224" s="3217"/>
      <c r="L224" s="123"/>
      <c r="M224" s="1906">
        <f t="shared" si="33"/>
        <v>0</v>
      </c>
      <c r="N224" s="123"/>
      <c r="O224" s="1906">
        <f t="shared" si="34"/>
        <v>0</v>
      </c>
      <c r="P224" s="3245"/>
      <c r="Q224" s="3216"/>
      <c r="R224" s="1025"/>
    </row>
    <row r="225" spans="2:18" ht="15.95" hidden="1" customHeight="1">
      <c r="B225" s="3236"/>
      <c r="C225" s="327">
        <v>41779</v>
      </c>
      <c r="D225" s="1224" t="s">
        <v>553</v>
      </c>
      <c r="E225" s="46" t="s">
        <v>263</v>
      </c>
      <c r="F225" s="1897">
        <v>2</v>
      </c>
      <c r="G225" s="1897"/>
      <c r="H225" s="764">
        <f t="shared" si="38"/>
        <v>0</v>
      </c>
      <c r="I225" s="509">
        <f t="shared" si="39"/>
        <v>0</v>
      </c>
      <c r="J225" s="1904" t="s">
        <v>258</v>
      </c>
      <c r="K225" s="779">
        <v>10000</v>
      </c>
      <c r="L225" s="123"/>
      <c r="M225" s="1906">
        <f t="shared" si="33"/>
        <v>0</v>
      </c>
      <c r="N225" s="123"/>
      <c r="O225" s="1906">
        <f t="shared" si="34"/>
        <v>0</v>
      </c>
      <c r="P225" s="124">
        <f t="shared" si="37"/>
        <v>10000</v>
      </c>
      <c r="Q225" s="3217"/>
      <c r="R225" s="1025"/>
    </row>
    <row r="226" spans="2:18" ht="15.95" hidden="1" customHeight="1">
      <c r="B226" s="3237">
        <v>26</v>
      </c>
      <c r="C226" s="1246">
        <v>41780</v>
      </c>
      <c r="D226" s="1224" t="s">
        <v>546</v>
      </c>
      <c r="E226" s="46" t="s">
        <v>426</v>
      </c>
      <c r="F226" s="1897">
        <v>11</v>
      </c>
      <c r="G226" s="1897"/>
      <c r="H226" s="764">
        <f t="shared" si="38"/>
        <v>0</v>
      </c>
      <c r="I226" s="509">
        <f t="shared" si="39"/>
        <v>0</v>
      </c>
      <c r="J226" s="3241" t="s">
        <v>127</v>
      </c>
      <c r="K226" s="3215">
        <v>35000</v>
      </c>
      <c r="L226" s="3249">
        <v>2</v>
      </c>
      <c r="M226" s="3215">
        <f t="shared" si="33"/>
        <v>20000</v>
      </c>
      <c r="N226" s="123"/>
      <c r="O226" s="1906">
        <f t="shared" si="34"/>
        <v>0</v>
      </c>
      <c r="P226" s="3244">
        <f t="shared" si="37"/>
        <v>55000</v>
      </c>
      <c r="Q226" s="3215">
        <v>35000</v>
      </c>
      <c r="R226" s="1025"/>
    </row>
    <row r="227" spans="2:18" ht="15.95" hidden="1" customHeight="1">
      <c r="B227" s="3238"/>
      <c r="C227" s="1246">
        <v>41780</v>
      </c>
      <c r="D227" s="1224" t="s">
        <v>561</v>
      </c>
      <c r="E227" s="46" t="s">
        <v>426</v>
      </c>
      <c r="F227" s="1897">
        <v>1</v>
      </c>
      <c r="G227" s="1897"/>
      <c r="H227" s="764">
        <f t="shared" si="38"/>
        <v>0</v>
      </c>
      <c r="I227" s="509">
        <f t="shared" si="39"/>
        <v>0</v>
      </c>
      <c r="J227" s="3243"/>
      <c r="K227" s="3216"/>
      <c r="L227" s="3250"/>
      <c r="M227" s="3216"/>
      <c r="N227" s="123"/>
      <c r="O227" s="1906">
        <f t="shared" si="34"/>
        <v>0</v>
      </c>
      <c r="P227" s="3248"/>
      <c r="Q227" s="3216"/>
      <c r="R227" s="1025"/>
    </row>
    <row r="228" spans="2:18" ht="15.95" hidden="1" customHeight="1">
      <c r="B228" s="3236"/>
      <c r="C228" s="1246">
        <v>41780</v>
      </c>
      <c r="D228" s="1224" t="s">
        <v>567</v>
      </c>
      <c r="E228" s="46" t="s">
        <v>426</v>
      </c>
      <c r="F228" s="1897">
        <v>1</v>
      </c>
      <c r="G228" s="1897"/>
      <c r="H228" s="764">
        <f t="shared" si="38"/>
        <v>0</v>
      </c>
      <c r="I228" s="509">
        <f t="shared" si="39"/>
        <v>0</v>
      </c>
      <c r="J228" s="3242"/>
      <c r="K228" s="3217"/>
      <c r="L228" s="3251"/>
      <c r="M228" s="3217"/>
      <c r="N228" s="123"/>
      <c r="O228" s="1906">
        <f t="shared" si="34"/>
        <v>0</v>
      </c>
      <c r="P228" s="3245"/>
      <c r="Q228" s="3217"/>
      <c r="R228" s="1025"/>
    </row>
    <row r="229" spans="2:18" ht="15.95" hidden="1" customHeight="1">
      <c r="B229" s="1877">
        <v>27</v>
      </c>
      <c r="C229" s="327">
        <v>41781</v>
      </c>
      <c r="D229" s="592" t="s">
        <v>546</v>
      </c>
      <c r="E229" s="46" t="s">
        <v>426</v>
      </c>
      <c r="F229" s="1897">
        <v>2</v>
      </c>
      <c r="G229" s="1897"/>
      <c r="H229" s="764">
        <f t="shared" si="38"/>
        <v>0</v>
      </c>
      <c r="I229" s="509">
        <f t="shared" si="39"/>
        <v>0</v>
      </c>
      <c r="J229" s="1904" t="s">
        <v>127</v>
      </c>
      <c r="K229" s="779">
        <v>20000</v>
      </c>
      <c r="L229" s="123"/>
      <c r="M229" s="1906">
        <f t="shared" si="33"/>
        <v>0</v>
      </c>
      <c r="N229" s="123"/>
      <c r="O229" s="1906">
        <f t="shared" si="34"/>
        <v>0</v>
      </c>
      <c r="P229" s="124">
        <f t="shared" si="37"/>
        <v>20000</v>
      </c>
      <c r="Q229" s="1906">
        <v>35000</v>
      </c>
      <c r="R229" s="1025"/>
    </row>
    <row r="230" spans="2:18" ht="15.95" hidden="1" customHeight="1">
      <c r="B230" s="3237">
        <v>28</v>
      </c>
      <c r="C230" s="327">
        <v>41782</v>
      </c>
      <c r="D230" s="592" t="s">
        <v>553</v>
      </c>
      <c r="E230" s="46" t="s">
        <v>263</v>
      </c>
      <c r="F230" s="1897">
        <v>2</v>
      </c>
      <c r="G230" s="1897"/>
      <c r="H230" s="764">
        <f t="shared" si="38"/>
        <v>0</v>
      </c>
      <c r="I230" s="509">
        <f t="shared" si="39"/>
        <v>0</v>
      </c>
      <c r="J230" s="1904" t="s">
        <v>258</v>
      </c>
      <c r="K230" s="779">
        <v>10000</v>
      </c>
      <c r="L230" s="123"/>
      <c r="M230" s="1906">
        <f t="shared" si="33"/>
        <v>0</v>
      </c>
      <c r="N230" s="123"/>
      <c r="O230" s="1906">
        <f t="shared" si="34"/>
        <v>0</v>
      </c>
      <c r="P230" s="124">
        <f t="shared" si="37"/>
        <v>10000</v>
      </c>
      <c r="Q230" s="3215">
        <v>35000</v>
      </c>
      <c r="R230" s="1025"/>
    </row>
    <row r="231" spans="2:18" ht="15.95" hidden="1" customHeight="1">
      <c r="B231" s="3238"/>
      <c r="C231" s="327">
        <v>41782</v>
      </c>
      <c r="D231" s="592" t="s">
        <v>546</v>
      </c>
      <c r="E231" s="46" t="s">
        <v>426</v>
      </c>
      <c r="F231" s="1897">
        <v>5</v>
      </c>
      <c r="G231" s="1897"/>
      <c r="H231" s="764">
        <f t="shared" si="38"/>
        <v>0</v>
      </c>
      <c r="I231" s="509">
        <f t="shared" si="39"/>
        <v>0</v>
      </c>
      <c r="J231" s="3241" t="s">
        <v>127</v>
      </c>
      <c r="K231" s="3215">
        <v>25000</v>
      </c>
      <c r="L231" s="123"/>
      <c r="M231" s="1906">
        <f t="shared" si="33"/>
        <v>0</v>
      </c>
      <c r="N231" s="123"/>
      <c r="O231" s="1906">
        <f t="shared" si="34"/>
        <v>0</v>
      </c>
      <c r="P231" s="3244">
        <f t="shared" si="37"/>
        <v>25000</v>
      </c>
      <c r="Q231" s="3216"/>
      <c r="R231" s="1025"/>
    </row>
    <row r="232" spans="2:18" ht="15.95" hidden="1" customHeight="1">
      <c r="B232" s="3236"/>
      <c r="C232" s="327">
        <v>41782</v>
      </c>
      <c r="D232" s="1224" t="s">
        <v>561</v>
      </c>
      <c r="E232" s="46" t="s">
        <v>426</v>
      </c>
      <c r="F232" s="1897">
        <v>1</v>
      </c>
      <c r="G232" s="1897"/>
      <c r="H232" s="764">
        <f t="shared" si="38"/>
        <v>0</v>
      </c>
      <c r="I232" s="509">
        <f t="shared" si="39"/>
        <v>0</v>
      </c>
      <c r="J232" s="3242"/>
      <c r="K232" s="3217"/>
      <c r="L232" s="123"/>
      <c r="M232" s="1906">
        <f t="shared" si="33"/>
        <v>0</v>
      </c>
      <c r="N232" s="123"/>
      <c r="O232" s="1906">
        <f t="shared" si="34"/>
        <v>0</v>
      </c>
      <c r="P232" s="3245"/>
      <c r="Q232" s="3217"/>
      <c r="R232" s="1025"/>
    </row>
    <row r="233" spans="2:18" ht="15.95" hidden="1" customHeight="1">
      <c r="B233" s="3237">
        <v>29</v>
      </c>
      <c r="C233" s="327">
        <v>41783</v>
      </c>
      <c r="D233" s="592" t="s">
        <v>561</v>
      </c>
      <c r="E233" s="46" t="s">
        <v>426</v>
      </c>
      <c r="F233" s="1897">
        <v>4</v>
      </c>
      <c r="G233" s="1897"/>
      <c r="H233" s="764">
        <f t="shared" si="38"/>
        <v>0</v>
      </c>
      <c r="I233" s="509">
        <f t="shared" si="39"/>
        <v>0</v>
      </c>
      <c r="J233" s="3241" t="s">
        <v>127</v>
      </c>
      <c r="K233" s="3215">
        <v>20000</v>
      </c>
      <c r="L233" s="123"/>
      <c r="M233" s="1906">
        <f t="shared" si="33"/>
        <v>0</v>
      </c>
      <c r="N233" s="123"/>
      <c r="O233" s="1906">
        <f t="shared" si="34"/>
        <v>0</v>
      </c>
      <c r="P233" s="3244">
        <f t="shared" si="37"/>
        <v>20000</v>
      </c>
      <c r="Q233" s="3215">
        <v>35000</v>
      </c>
      <c r="R233" s="1025"/>
    </row>
    <row r="234" spans="2:18" ht="15.95" hidden="1" customHeight="1">
      <c r="B234" s="3236"/>
      <c r="C234" s="327">
        <v>41783</v>
      </c>
      <c r="D234" s="1224" t="s">
        <v>567</v>
      </c>
      <c r="E234" s="46" t="s">
        <v>426</v>
      </c>
      <c r="F234" s="1897">
        <v>1</v>
      </c>
      <c r="G234" s="1897"/>
      <c r="H234" s="764">
        <f t="shared" si="38"/>
        <v>0</v>
      </c>
      <c r="I234" s="509">
        <f t="shared" si="39"/>
        <v>0</v>
      </c>
      <c r="J234" s="3242"/>
      <c r="K234" s="3217"/>
      <c r="L234" s="123"/>
      <c r="M234" s="1906">
        <f t="shared" si="33"/>
        <v>0</v>
      </c>
      <c r="N234" s="123"/>
      <c r="O234" s="1906">
        <f t="shared" si="34"/>
        <v>0</v>
      </c>
      <c r="P234" s="3245"/>
      <c r="Q234" s="3217"/>
      <c r="R234" s="1025"/>
    </row>
    <row r="235" spans="2:18" ht="15.95" hidden="1" customHeight="1">
      <c r="B235" s="3237">
        <v>30</v>
      </c>
      <c r="C235" s="104">
        <v>41784</v>
      </c>
      <c r="D235" s="592" t="s">
        <v>553</v>
      </c>
      <c r="E235" s="46" t="s">
        <v>263</v>
      </c>
      <c r="F235" s="1897">
        <v>1</v>
      </c>
      <c r="G235" s="1897"/>
      <c r="H235" s="764">
        <f t="shared" si="38"/>
        <v>0</v>
      </c>
      <c r="I235" s="509">
        <f t="shared" si="39"/>
        <v>0</v>
      </c>
      <c r="J235" s="1904" t="s">
        <v>258</v>
      </c>
      <c r="K235" s="779">
        <v>5000</v>
      </c>
      <c r="L235" s="123"/>
      <c r="M235" s="1906">
        <f t="shared" si="33"/>
        <v>0</v>
      </c>
      <c r="N235" s="123"/>
      <c r="O235" s="1906">
        <f t="shared" si="34"/>
        <v>0</v>
      </c>
      <c r="P235" s="124">
        <f t="shared" si="37"/>
        <v>5000</v>
      </c>
      <c r="Q235" s="3215">
        <v>35000</v>
      </c>
      <c r="R235" s="1025"/>
    </row>
    <row r="236" spans="2:18" ht="15.95" hidden="1" customHeight="1">
      <c r="B236" s="3238"/>
      <c r="C236" s="104">
        <v>41784</v>
      </c>
      <c r="D236" s="1224" t="s">
        <v>546</v>
      </c>
      <c r="E236" s="1202" t="s">
        <v>426</v>
      </c>
      <c r="F236" s="1896">
        <v>5</v>
      </c>
      <c r="G236" s="1896"/>
      <c r="H236" s="1021">
        <f t="shared" si="38"/>
        <v>0</v>
      </c>
      <c r="I236" s="1236">
        <f t="shared" si="39"/>
        <v>0</v>
      </c>
      <c r="J236" s="3241" t="s">
        <v>568</v>
      </c>
      <c r="K236" s="3215">
        <v>25000</v>
      </c>
      <c r="L236" s="1912">
        <v>2</v>
      </c>
      <c r="M236" s="1906">
        <f t="shared" si="33"/>
        <v>20000</v>
      </c>
      <c r="N236" s="1912"/>
      <c r="O236" s="1906">
        <f t="shared" si="34"/>
        <v>0</v>
      </c>
      <c r="P236" s="124">
        <f t="shared" si="37"/>
        <v>45000</v>
      </c>
      <c r="Q236" s="3216"/>
      <c r="R236" s="781"/>
    </row>
    <row r="237" spans="2:18" ht="15.95" hidden="1" customHeight="1" thickBot="1">
      <c r="B237" s="3246"/>
      <c r="C237" s="1115">
        <v>41784</v>
      </c>
      <c r="D237" s="1020" t="s">
        <v>561</v>
      </c>
      <c r="E237" s="56" t="s">
        <v>426</v>
      </c>
      <c r="F237" s="44">
        <v>2</v>
      </c>
      <c r="G237" s="44"/>
      <c r="H237" s="765">
        <f t="shared" si="38"/>
        <v>0</v>
      </c>
      <c r="I237" s="2065">
        <f t="shared" si="39"/>
        <v>0</v>
      </c>
      <c r="J237" s="3247"/>
      <c r="K237" s="3219"/>
      <c r="L237" s="1013">
        <v>2</v>
      </c>
      <c r="M237" s="1907">
        <f t="shared" si="33"/>
        <v>20000</v>
      </c>
      <c r="N237" s="1013"/>
      <c r="O237" s="1907">
        <f t="shared" si="34"/>
        <v>0</v>
      </c>
      <c r="P237" s="1014">
        <f t="shared" si="37"/>
        <v>20000</v>
      </c>
      <c r="Q237" s="3219"/>
      <c r="R237" s="1026"/>
    </row>
    <row r="238" spans="2:18" ht="15.95" hidden="1" customHeight="1">
      <c r="B238" s="3252">
        <v>1</v>
      </c>
      <c r="C238" s="769">
        <v>41785</v>
      </c>
      <c r="D238" s="607" t="s">
        <v>546</v>
      </c>
      <c r="E238" s="97" t="s">
        <v>426</v>
      </c>
      <c r="F238" s="346">
        <v>13</v>
      </c>
      <c r="G238" s="346"/>
      <c r="H238" s="771">
        <f t="shared" si="38"/>
        <v>0</v>
      </c>
      <c r="I238" s="573">
        <f t="shared" si="39"/>
        <v>0</v>
      </c>
      <c r="J238" s="770" t="s">
        <v>127</v>
      </c>
      <c r="K238" s="1913">
        <v>35000</v>
      </c>
      <c r="L238" s="1029"/>
      <c r="M238" s="1913">
        <f t="shared" si="33"/>
        <v>0</v>
      </c>
      <c r="N238" s="1029"/>
      <c r="O238" s="1913">
        <f t="shared" si="34"/>
        <v>0</v>
      </c>
      <c r="P238" s="1036">
        <f t="shared" si="37"/>
        <v>35000</v>
      </c>
      <c r="Q238" s="3253">
        <v>35000</v>
      </c>
      <c r="R238" s="1225"/>
    </row>
    <row r="239" spans="2:18" ht="15.95" hidden="1" customHeight="1">
      <c r="B239" s="3087"/>
      <c r="C239" s="526">
        <v>41785</v>
      </c>
      <c r="D239" s="592" t="s">
        <v>714</v>
      </c>
      <c r="E239" s="46" t="s">
        <v>39</v>
      </c>
      <c r="F239" s="1897">
        <v>2</v>
      </c>
      <c r="G239" s="1897"/>
      <c r="H239" s="764">
        <f t="shared" si="38"/>
        <v>0</v>
      </c>
      <c r="I239" s="509">
        <f t="shared" si="39"/>
        <v>0</v>
      </c>
      <c r="J239" s="1904" t="s">
        <v>258</v>
      </c>
      <c r="K239" s="1906">
        <v>20000</v>
      </c>
      <c r="L239" s="123">
        <v>1.5</v>
      </c>
      <c r="M239" s="1906">
        <f t="shared" si="33"/>
        <v>15000</v>
      </c>
      <c r="N239" s="123"/>
      <c r="O239" s="1906">
        <f t="shared" si="34"/>
        <v>0</v>
      </c>
      <c r="P239" s="124">
        <f t="shared" si="37"/>
        <v>35000</v>
      </c>
      <c r="Q239" s="3222"/>
      <c r="R239" s="1025"/>
    </row>
    <row r="240" spans="2:18" ht="15.95" hidden="1" customHeight="1">
      <c r="B240" s="3087">
        <v>2</v>
      </c>
      <c r="C240" s="797">
        <v>41786</v>
      </c>
      <c r="D240" s="592" t="s">
        <v>546</v>
      </c>
      <c r="E240" s="46" t="s">
        <v>426</v>
      </c>
      <c r="F240" s="1897">
        <v>9</v>
      </c>
      <c r="G240" s="1897"/>
      <c r="H240" s="764">
        <f t="shared" si="38"/>
        <v>0</v>
      </c>
      <c r="I240" s="509">
        <f t="shared" si="39"/>
        <v>0</v>
      </c>
      <c r="J240" s="3220" t="s">
        <v>127</v>
      </c>
      <c r="K240" s="3222">
        <v>35000</v>
      </c>
      <c r="L240" s="123"/>
      <c r="M240" s="1906">
        <f t="shared" si="33"/>
        <v>0</v>
      </c>
      <c r="N240" s="123"/>
      <c r="O240" s="1906">
        <f t="shared" si="34"/>
        <v>0</v>
      </c>
      <c r="P240" s="124">
        <f t="shared" si="37"/>
        <v>35000</v>
      </c>
      <c r="Q240" s="3222">
        <v>35000</v>
      </c>
      <c r="R240" s="1025"/>
    </row>
    <row r="241" spans="2:18" ht="15.95" hidden="1" customHeight="1">
      <c r="B241" s="3087"/>
      <c r="C241" s="797">
        <v>41786</v>
      </c>
      <c r="D241" s="592" t="s">
        <v>567</v>
      </c>
      <c r="E241" s="46" t="s">
        <v>426</v>
      </c>
      <c r="F241" s="1897">
        <v>1</v>
      </c>
      <c r="G241" s="1897"/>
      <c r="H241" s="764">
        <f t="shared" si="38"/>
        <v>0</v>
      </c>
      <c r="I241" s="509">
        <f t="shared" si="39"/>
        <v>0</v>
      </c>
      <c r="J241" s="3220"/>
      <c r="K241" s="3222"/>
      <c r="L241" s="123">
        <v>1</v>
      </c>
      <c r="M241" s="1906">
        <f t="shared" si="33"/>
        <v>10000</v>
      </c>
      <c r="N241" s="123"/>
      <c r="O241" s="1906">
        <f t="shared" si="34"/>
        <v>0</v>
      </c>
      <c r="P241" s="124">
        <f t="shared" si="37"/>
        <v>10000</v>
      </c>
      <c r="Q241" s="3222"/>
      <c r="R241" s="1025"/>
    </row>
    <row r="242" spans="2:18" ht="15.95" hidden="1" customHeight="1">
      <c r="B242" s="3087"/>
      <c r="C242" s="797">
        <v>41786</v>
      </c>
      <c r="D242" s="592" t="s">
        <v>561</v>
      </c>
      <c r="E242" s="46" t="s">
        <v>426</v>
      </c>
      <c r="F242" s="1897">
        <v>2</v>
      </c>
      <c r="G242" s="1897"/>
      <c r="H242" s="764">
        <f t="shared" si="38"/>
        <v>0</v>
      </c>
      <c r="I242" s="509">
        <f t="shared" si="39"/>
        <v>0</v>
      </c>
      <c r="J242" s="3220"/>
      <c r="K242" s="3222"/>
      <c r="L242" s="123">
        <v>2</v>
      </c>
      <c r="M242" s="1906">
        <f t="shared" si="33"/>
        <v>20000</v>
      </c>
      <c r="N242" s="123"/>
      <c r="O242" s="1906">
        <f t="shared" si="34"/>
        <v>0</v>
      </c>
      <c r="P242" s="124">
        <f t="shared" si="37"/>
        <v>20000</v>
      </c>
      <c r="Q242" s="3222"/>
      <c r="R242" s="1025"/>
    </row>
    <row r="243" spans="2:18" ht="15.95" hidden="1" customHeight="1">
      <c r="B243" s="3087"/>
      <c r="C243" s="797">
        <v>41786</v>
      </c>
      <c r="D243" s="592" t="s">
        <v>714</v>
      </c>
      <c r="E243" s="46" t="s">
        <v>39</v>
      </c>
      <c r="F243" s="1897">
        <v>1</v>
      </c>
      <c r="G243" s="1897"/>
      <c r="H243" s="764">
        <f t="shared" si="38"/>
        <v>0</v>
      </c>
      <c r="I243" s="509">
        <f t="shared" si="39"/>
        <v>0</v>
      </c>
      <c r="J243" s="1904" t="s">
        <v>258</v>
      </c>
      <c r="K243" s="1906">
        <v>10000</v>
      </c>
      <c r="L243" s="123"/>
      <c r="M243" s="1906">
        <f t="shared" si="33"/>
        <v>0</v>
      </c>
      <c r="N243" s="123"/>
      <c r="O243" s="1906">
        <f t="shared" si="34"/>
        <v>0</v>
      </c>
      <c r="P243" s="124">
        <f t="shared" si="37"/>
        <v>10000</v>
      </c>
      <c r="Q243" s="3222"/>
      <c r="R243" s="1025"/>
    </row>
    <row r="244" spans="2:18" ht="15.95" hidden="1" customHeight="1">
      <c r="B244" s="3087">
        <v>3</v>
      </c>
      <c r="C244" s="797">
        <v>41787</v>
      </c>
      <c r="D244" s="592" t="s">
        <v>561</v>
      </c>
      <c r="E244" s="46" t="s">
        <v>426</v>
      </c>
      <c r="F244" s="1897">
        <v>1</v>
      </c>
      <c r="G244" s="1897"/>
      <c r="H244" s="764">
        <f t="shared" si="38"/>
        <v>0</v>
      </c>
      <c r="I244" s="509">
        <f t="shared" si="39"/>
        <v>0</v>
      </c>
      <c r="J244" s="3220" t="s">
        <v>127</v>
      </c>
      <c r="K244" s="3222">
        <v>25000</v>
      </c>
      <c r="L244" s="123"/>
      <c r="M244" s="1906">
        <f t="shared" si="33"/>
        <v>0</v>
      </c>
      <c r="N244" s="123"/>
      <c r="O244" s="1906">
        <f t="shared" si="34"/>
        <v>0</v>
      </c>
      <c r="P244" s="3221">
        <f t="shared" si="37"/>
        <v>25000</v>
      </c>
      <c r="Q244" s="3222">
        <v>35000</v>
      </c>
      <c r="R244" s="1025"/>
    </row>
    <row r="245" spans="2:18" ht="15.95" hidden="1" customHeight="1">
      <c r="B245" s="3087"/>
      <c r="C245" s="797">
        <v>41787</v>
      </c>
      <c r="D245" s="592" t="s">
        <v>546</v>
      </c>
      <c r="E245" s="46" t="s">
        <v>426</v>
      </c>
      <c r="F245" s="1897">
        <v>5</v>
      </c>
      <c r="G245" s="1897"/>
      <c r="H245" s="764">
        <f t="shared" si="38"/>
        <v>0</v>
      </c>
      <c r="I245" s="509">
        <f t="shared" si="39"/>
        <v>0</v>
      </c>
      <c r="J245" s="3220"/>
      <c r="K245" s="3222"/>
      <c r="L245" s="123"/>
      <c r="M245" s="1906">
        <f t="shared" ref="M245:M299" si="40">L245*10000</f>
        <v>0</v>
      </c>
      <c r="N245" s="123"/>
      <c r="O245" s="1906">
        <f t="shared" ref="O245:O260" si="41">N245*15000</f>
        <v>0</v>
      </c>
      <c r="P245" s="3221"/>
      <c r="Q245" s="3222"/>
      <c r="R245" s="1025"/>
    </row>
    <row r="246" spans="2:18" ht="15.95" hidden="1" customHeight="1">
      <c r="B246" s="3087">
        <v>4</v>
      </c>
      <c r="C246" s="797">
        <v>41788</v>
      </c>
      <c r="D246" s="592" t="s">
        <v>546</v>
      </c>
      <c r="E246" s="46" t="s">
        <v>426</v>
      </c>
      <c r="F246" s="1897">
        <v>11</v>
      </c>
      <c r="G246" s="1897"/>
      <c r="H246" s="764">
        <f t="shared" si="38"/>
        <v>0</v>
      </c>
      <c r="I246" s="509">
        <f t="shared" si="39"/>
        <v>0</v>
      </c>
      <c r="J246" s="3220" t="s">
        <v>127</v>
      </c>
      <c r="K246" s="3222">
        <v>35000</v>
      </c>
      <c r="L246" s="123"/>
      <c r="M246" s="1906">
        <f t="shared" si="40"/>
        <v>0</v>
      </c>
      <c r="N246" s="123"/>
      <c r="O246" s="1906">
        <f t="shared" si="41"/>
        <v>0</v>
      </c>
      <c r="P246" s="3221">
        <f t="shared" si="37"/>
        <v>35000</v>
      </c>
      <c r="Q246" s="3222">
        <v>35000</v>
      </c>
      <c r="R246" s="1025"/>
    </row>
    <row r="247" spans="2:18" ht="15.95" hidden="1" customHeight="1">
      <c r="B247" s="3087"/>
      <c r="C247" s="797">
        <v>41788</v>
      </c>
      <c r="D247" s="592" t="s">
        <v>561</v>
      </c>
      <c r="E247" s="46" t="s">
        <v>426</v>
      </c>
      <c r="F247" s="1897">
        <v>2</v>
      </c>
      <c r="G247" s="1897"/>
      <c r="H247" s="764">
        <f t="shared" si="38"/>
        <v>0</v>
      </c>
      <c r="I247" s="509">
        <f t="shared" si="39"/>
        <v>0</v>
      </c>
      <c r="J247" s="3220"/>
      <c r="K247" s="3222"/>
      <c r="L247" s="123"/>
      <c r="M247" s="1906">
        <f t="shared" si="40"/>
        <v>0</v>
      </c>
      <c r="N247" s="123"/>
      <c r="O247" s="1906">
        <f t="shared" si="41"/>
        <v>0</v>
      </c>
      <c r="P247" s="3221"/>
      <c r="Q247" s="3222"/>
      <c r="R247" s="1025"/>
    </row>
    <row r="248" spans="2:18" ht="15.95" hidden="1" customHeight="1">
      <c r="B248" s="3087"/>
      <c r="C248" s="797">
        <v>41788</v>
      </c>
      <c r="D248" s="592" t="s">
        <v>563</v>
      </c>
      <c r="E248" s="46" t="s">
        <v>39</v>
      </c>
      <c r="F248" s="1897">
        <v>2</v>
      </c>
      <c r="G248" s="1897"/>
      <c r="H248" s="764">
        <f t="shared" si="38"/>
        <v>0</v>
      </c>
      <c r="I248" s="509">
        <f t="shared" si="39"/>
        <v>0</v>
      </c>
      <c r="J248" s="1904" t="s">
        <v>258</v>
      </c>
      <c r="K248" s="1906">
        <v>10000</v>
      </c>
      <c r="L248" s="123">
        <v>2</v>
      </c>
      <c r="M248" s="1906">
        <f t="shared" si="40"/>
        <v>20000</v>
      </c>
      <c r="N248" s="123"/>
      <c r="O248" s="1906">
        <f t="shared" si="41"/>
        <v>0</v>
      </c>
      <c r="P248" s="124">
        <f t="shared" si="37"/>
        <v>30000</v>
      </c>
      <c r="Q248" s="3222"/>
      <c r="R248" s="1025"/>
    </row>
    <row r="249" spans="2:18" ht="15.95" hidden="1" customHeight="1">
      <c r="B249" s="3087">
        <v>5</v>
      </c>
      <c r="C249" s="526">
        <v>41789</v>
      </c>
      <c r="D249" s="592" t="s">
        <v>550</v>
      </c>
      <c r="E249" s="46" t="s">
        <v>426</v>
      </c>
      <c r="F249" s="1897">
        <v>5</v>
      </c>
      <c r="G249" s="1897"/>
      <c r="H249" s="764">
        <f t="shared" si="38"/>
        <v>0</v>
      </c>
      <c r="I249" s="509">
        <f t="shared" si="39"/>
        <v>0</v>
      </c>
      <c r="J249" s="3220" t="s">
        <v>127</v>
      </c>
      <c r="K249" s="3222">
        <v>25000</v>
      </c>
      <c r="L249" s="123"/>
      <c r="M249" s="1906">
        <f t="shared" si="40"/>
        <v>0</v>
      </c>
      <c r="N249" s="123"/>
      <c r="O249" s="1906">
        <f t="shared" si="41"/>
        <v>0</v>
      </c>
      <c r="P249" s="3221">
        <f t="shared" si="37"/>
        <v>25000</v>
      </c>
      <c r="Q249" s="3222">
        <v>35000</v>
      </c>
      <c r="R249" s="1025"/>
    </row>
    <row r="250" spans="2:18" ht="15.95" hidden="1" customHeight="1">
      <c r="B250" s="3087"/>
      <c r="C250" s="526">
        <v>41789</v>
      </c>
      <c r="D250" s="592" t="s">
        <v>567</v>
      </c>
      <c r="E250" s="46" t="s">
        <v>426</v>
      </c>
      <c r="F250" s="1897">
        <v>1</v>
      </c>
      <c r="G250" s="1897"/>
      <c r="H250" s="764">
        <f t="shared" si="38"/>
        <v>0</v>
      </c>
      <c r="I250" s="509">
        <f t="shared" si="39"/>
        <v>0</v>
      </c>
      <c r="J250" s="3220"/>
      <c r="K250" s="3222"/>
      <c r="L250" s="123"/>
      <c r="M250" s="1906">
        <f t="shared" si="40"/>
        <v>0</v>
      </c>
      <c r="N250" s="123"/>
      <c r="O250" s="1906">
        <f t="shared" si="41"/>
        <v>0</v>
      </c>
      <c r="P250" s="3221"/>
      <c r="Q250" s="3222"/>
      <c r="R250" s="1025"/>
    </row>
    <row r="251" spans="2:18" ht="15.95" hidden="1" customHeight="1">
      <c r="B251" s="3087"/>
      <c r="C251" s="526">
        <v>41789</v>
      </c>
      <c r="D251" s="592" t="s">
        <v>714</v>
      </c>
      <c r="E251" s="46" t="s">
        <v>39</v>
      </c>
      <c r="F251" s="1897">
        <v>1</v>
      </c>
      <c r="G251" s="1897"/>
      <c r="H251" s="764">
        <f t="shared" si="38"/>
        <v>0</v>
      </c>
      <c r="I251" s="509">
        <f t="shared" si="39"/>
        <v>0</v>
      </c>
      <c r="J251" s="1904" t="s">
        <v>258</v>
      </c>
      <c r="K251" s="1906">
        <v>10000</v>
      </c>
      <c r="L251" s="123">
        <v>2</v>
      </c>
      <c r="M251" s="1906">
        <f t="shared" si="40"/>
        <v>20000</v>
      </c>
      <c r="N251" s="123"/>
      <c r="O251" s="1906">
        <f t="shared" si="41"/>
        <v>0</v>
      </c>
      <c r="P251" s="124">
        <f t="shared" si="37"/>
        <v>30000</v>
      </c>
      <c r="Q251" s="3222"/>
      <c r="R251" s="1025"/>
    </row>
    <row r="252" spans="2:18" ht="15.95" hidden="1" customHeight="1">
      <c r="B252" s="3087">
        <v>6</v>
      </c>
      <c r="C252" s="526">
        <v>41790</v>
      </c>
      <c r="D252" s="592" t="s">
        <v>567</v>
      </c>
      <c r="E252" s="46" t="s">
        <v>426</v>
      </c>
      <c r="F252" s="1897">
        <v>6</v>
      </c>
      <c r="G252" s="1897"/>
      <c r="H252" s="764">
        <f t="shared" si="38"/>
        <v>0</v>
      </c>
      <c r="I252" s="509">
        <f t="shared" si="39"/>
        <v>0</v>
      </c>
      <c r="J252" s="3220" t="s">
        <v>127</v>
      </c>
      <c r="K252" s="3222">
        <v>35000</v>
      </c>
      <c r="L252" s="123">
        <v>2</v>
      </c>
      <c r="M252" s="1906">
        <f t="shared" si="40"/>
        <v>20000</v>
      </c>
      <c r="N252" s="123"/>
      <c r="O252" s="1906">
        <f t="shared" si="41"/>
        <v>0</v>
      </c>
      <c r="P252" s="124">
        <f t="shared" si="37"/>
        <v>55000</v>
      </c>
      <c r="Q252" s="3222">
        <v>35000</v>
      </c>
      <c r="R252" s="1025"/>
    </row>
    <row r="253" spans="2:18" ht="15.95" hidden="1" customHeight="1">
      <c r="B253" s="3087"/>
      <c r="C253" s="526">
        <v>41790</v>
      </c>
      <c r="D253" s="592" t="s">
        <v>546</v>
      </c>
      <c r="E253" s="46" t="s">
        <v>426</v>
      </c>
      <c r="F253" s="1897">
        <v>15</v>
      </c>
      <c r="G253" s="1897"/>
      <c r="H253" s="764">
        <f t="shared" si="38"/>
        <v>0</v>
      </c>
      <c r="I253" s="509">
        <f t="shared" si="39"/>
        <v>0</v>
      </c>
      <c r="J253" s="3220"/>
      <c r="K253" s="3222"/>
      <c r="L253" s="123">
        <v>3</v>
      </c>
      <c r="M253" s="1906">
        <f t="shared" si="40"/>
        <v>30000</v>
      </c>
      <c r="N253" s="123"/>
      <c r="O253" s="1906">
        <f t="shared" si="41"/>
        <v>0</v>
      </c>
      <c r="P253" s="124">
        <f t="shared" si="37"/>
        <v>30000</v>
      </c>
      <c r="Q253" s="3222"/>
      <c r="R253" s="1025"/>
    </row>
    <row r="254" spans="2:18" ht="15.95" hidden="1" customHeight="1">
      <c r="B254" s="1883">
        <v>7</v>
      </c>
      <c r="C254" s="387">
        <v>41791</v>
      </c>
      <c r="D254" s="592" t="s">
        <v>546</v>
      </c>
      <c r="E254" s="46" t="s">
        <v>426</v>
      </c>
      <c r="F254" s="1897">
        <v>14</v>
      </c>
      <c r="G254" s="1897"/>
      <c r="H254" s="764">
        <f t="shared" si="38"/>
        <v>0</v>
      </c>
      <c r="I254" s="509">
        <f t="shared" si="39"/>
        <v>0</v>
      </c>
      <c r="J254" s="1904" t="s">
        <v>127</v>
      </c>
      <c r="K254" s="1906">
        <v>35000</v>
      </c>
      <c r="L254" s="123">
        <v>4</v>
      </c>
      <c r="M254" s="1906">
        <f t="shared" si="40"/>
        <v>40000</v>
      </c>
      <c r="N254" s="123"/>
      <c r="O254" s="1906">
        <f t="shared" si="41"/>
        <v>0</v>
      </c>
      <c r="P254" s="124">
        <f t="shared" si="37"/>
        <v>75000</v>
      </c>
      <c r="Q254" s="1906">
        <v>35000</v>
      </c>
      <c r="R254" s="1025"/>
    </row>
    <row r="255" spans="2:18" ht="15.95" hidden="1" customHeight="1">
      <c r="B255" s="3087">
        <v>8</v>
      </c>
      <c r="C255" s="526">
        <v>41792</v>
      </c>
      <c r="D255" s="592" t="s">
        <v>546</v>
      </c>
      <c r="E255" s="46" t="s">
        <v>426</v>
      </c>
      <c r="F255" s="1897">
        <v>11</v>
      </c>
      <c r="G255" s="1897"/>
      <c r="H255" s="764">
        <f t="shared" si="38"/>
        <v>0</v>
      </c>
      <c r="I255" s="509">
        <f t="shared" si="39"/>
        <v>0</v>
      </c>
      <c r="J255" s="1904" t="s">
        <v>127</v>
      </c>
      <c r="K255" s="1906">
        <v>35000</v>
      </c>
      <c r="L255" s="123"/>
      <c r="M255" s="1906">
        <f t="shared" si="40"/>
        <v>0</v>
      </c>
      <c r="N255" s="123"/>
      <c r="O255" s="1906">
        <f t="shared" si="41"/>
        <v>0</v>
      </c>
      <c r="P255" s="124">
        <f t="shared" si="37"/>
        <v>35000</v>
      </c>
      <c r="Q255" s="3222">
        <v>35000</v>
      </c>
      <c r="R255" s="1025"/>
    </row>
    <row r="256" spans="2:18" ht="15.95" hidden="1" customHeight="1">
      <c r="B256" s="3087"/>
      <c r="C256" s="526">
        <v>41792</v>
      </c>
      <c r="D256" s="592" t="s">
        <v>563</v>
      </c>
      <c r="E256" s="46" t="s">
        <v>39</v>
      </c>
      <c r="F256" s="1897">
        <v>1</v>
      </c>
      <c r="G256" s="1897"/>
      <c r="H256" s="764">
        <f t="shared" si="38"/>
        <v>0</v>
      </c>
      <c r="I256" s="509">
        <f t="shared" si="39"/>
        <v>0</v>
      </c>
      <c r="J256" s="1904" t="s">
        <v>258</v>
      </c>
      <c r="K256" s="1906">
        <v>5000</v>
      </c>
      <c r="L256" s="123"/>
      <c r="M256" s="1906">
        <f t="shared" si="40"/>
        <v>0</v>
      </c>
      <c r="N256" s="123"/>
      <c r="O256" s="1906">
        <f t="shared" si="41"/>
        <v>0</v>
      </c>
      <c r="P256" s="124">
        <f t="shared" si="37"/>
        <v>5000</v>
      </c>
      <c r="Q256" s="3222"/>
      <c r="R256" s="1025"/>
    </row>
    <row r="257" spans="2:18" ht="15.95" hidden="1" customHeight="1">
      <c r="B257" s="3087">
        <v>9</v>
      </c>
      <c r="C257" s="526">
        <v>41793</v>
      </c>
      <c r="D257" s="592" t="s">
        <v>546</v>
      </c>
      <c r="E257" s="46" t="s">
        <v>426</v>
      </c>
      <c r="F257" s="1897">
        <v>13</v>
      </c>
      <c r="G257" s="1897"/>
      <c r="H257" s="764">
        <f t="shared" si="38"/>
        <v>0</v>
      </c>
      <c r="I257" s="509">
        <f t="shared" si="39"/>
        <v>0</v>
      </c>
      <c r="J257" s="1904" t="s">
        <v>127</v>
      </c>
      <c r="K257" s="1906">
        <v>35000</v>
      </c>
      <c r="L257" s="123"/>
      <c r="M257" s="1906">
        <f t="shared" si="40"/>
        <v>0</v>
      </c>
      <c r="N257" s="123"/>
      <c r="O257" s="1906">
        <f t="shared" si="41"/>
        <v>0</v>
      </c>
      <c r="P257" s="124">
        <f t="shared" si="37"/>
        <v>35000</v>
      </c>
      <c r="Q257" s="3222">
        <v>35000</v>
      </c>
      <c r="R257" s="1025"/>
    </row>
    <row r="258" spans="2:18" ht="15.95" hidden="1" customHeight="1">
      <c r="B258" s="3087"/>
      <c r="C258" s="526">
        <v>41793</v>
      </c>
      <c r="D258" s="592" t="s">
        <v>563</v>
      </c>
      <c r="E258" s="46" t="s">
        <v>39</v>
      </c>
      <c r="F258" s="1897">
        <v>1</v>
      </c>
      <c r="G258" s="1897"/>
      <c r="H258" s="764">
        <f t="shared" si="38"/>
        <v>0</v>
      </c>
      <c r="I258" s="509">
        <f t="shared" si="39"/>
        <v>0</v>
      </c>
      <c r="J258" s="1904" t="s">
        <v>258</v>
      </c>
      <c r="K258" s="1906">
        <v>5000</v>
      </c>
      <c r="L258" s="123">
        <v>1.5</v>
      </c>
      <c r="M258" s="1906">
        <f t="shared" si="40"/>
        <v>15000</v>
      </c>
      <c r="N258" s="123"/>
      <c r="O258" s="1906">
        <f t="shared" si="41"/>
        <v>0</v>
      </c>
      <c r="P258" s="124">
        <f t="shared" si="37"/>
        <v>20000</v>
      </c>
      <c r="Q258" s="3222"/>
      <c r="R258" s="1025"/>
    </row>
    <row r="259" spans="2:18" ht="15.95" hidden="1" customHeight="1">
      <c r="B259" s="3087">
        <v>10</v>
      </c>
      <c r="C259" s="526">
        <v>41794</v>
      </c>
      <c r="D259" s="592" t="s">
        <v>546</v>
      </c>
      <c r="E259" s="46" t="s">
        <v>426</v>
      </c>
      <c r="F259" s="1897">
        <v>11</v>
      </c>
      <c r="G259" s="1897"/>
      <c r="H259" s="764">
        <f t="shared" si="38"/>
        <v>0</v>
      </c>
      <c r="I259" s="509">
        <f t="shared" si="39"/>
        <v>0</v>
      </c>
      <c r="J259" s="1904" t="s">
        <v>127</v>
      </c>
      <c r="K259" s="1906">
        <v>35000</v>
      </c>
      <c r="L259" s="123"/>
      <c r="M259" s="1906">
        <f t="shared" si="40"/>
        <v>0</v>
      </c>
      <c r="N259" s="123"/>
      <c r="O259" s="1906">
        <f t="shared" si="41"/>
        <v>0</v>
      </c>
      <c r="P259" s="124">
        <f t="shared" ref="P259:P299" si="42">I259+K259+M259+O259</f>
        <v>35000</v>
      </c>
      <c r="Q259" s="3222">
        <v>35000</v>
      </c>
      <c r="R259" s="1025"/>
    </row>
    <row r="260" spans="2:18" ht="15.95" hidden="1" customHeight="1">
      <c r="B260" s="3087"/>
      <c r="C260" s="526">
        <v>41794</v>
      </c>
      <c r="D260" s="592" t="s">
        <v>563</v>
      </c>
      <c r="E260" s="46" t="s">
        <v>39</v>
      </c>
      <c r="F260" s="1897">
        <v>1</v>
      </c>
      <c r="G260" s="1897"/>
      <c r="H260" s="764">
        <f t="shared" ref="H260:H299" si="43">F260*G260</f>
        <v>0</v>
      </c>
      <c r="I260" s="509">
        <f t="shared" si="39"/>
        <v>0</v>
      </c>
      <c r="J260" s="1904" t="s">
        <v>258</v>
      </c>
      <c r="K260" s="1906">
        <v>5000</v>
      </c>
      <c r="L260" s="123"/>
      <c r="M260" s="1906">
        <f t="shared" si="40"/>
        <v>0</v>
      </c>
      <c r="N260" s="123"/>
      <c r="O260" s="1906">
        <f t="shared" si="41"/>
        <v>0</v>
      </c>
      <c r="P260" s="124">
        <f t="shared" si="42"/>
        <v>5000</v>
      </c>
      <c r="Q260" s="3222"/>
      <c r="R260" s="1025"/>
    </row>
    <row r="261" spans="2:18" ht="15.95" hidden="1" customHeight="1">
      <c r="B261" s="1883">
        <v>11</v>
      </c>
      <c r="C261" s="526">
        <v>41795</v>
      </c>
      <c r="D261" s="1228" t="s">
        <v>138</v>
      </c>
      <c r="E261" s="46"/>
      <c r="F261" s="1897"/>
      <c r="G261" s="1897"/>
      <c r="H261" s="764">
        <f t="shared" si="43"/>
        <v>0</v>
      </c>
      <c r="I261" s="509">
        <f t="shared" si="39"/>
        <v>0</v>
      </c>
      <c r="J261" s="1904"/>
      <c r="K261" s="1906"/>
      <c r="L261" s="123"/>
      <c r="M261" s="1906">
        <f t="shared" si="40"/>
        <v>0</v>
      </c>
      <c r="N261" s="123"/>
      <c r="O261" s="1906">
        <f t="shared" ref="O261:O299" si="44">N261*15000</f>
        <v>0</v>
      </c>
      <c r="P261" s="124">
        <f t="shared" si="42"/>
        <v>0</v>
      </c>
      <c r="Q261" s="1906"/>
      <c r="R261" s="1025"/>
    </row>
    <row r="262" spans="2:18" ht="15.95" hidden="1" customHeight="1">
      <c r="B262" s="3087">
        <v>12</v>
      </c>
      <c r="C262" s="526">
        <v>41796</v>
      </c>
      <c r="D262" s="592" t="s">
        <v>567</v>
      </c>
      <c r="E262" s="46" t="s">
        <v>426</v>
      </c>
      <c r="F262" s="1897">
        <v>1</v>
      </c>
      <c r="G262" s="1897"/>
      <c r="H262" s="764">
        <f t="shared" si="43"/>
        <v>0</v>
      </c>
      <c r="I262" s="509">
        <f t="shared" si="39"/>
        <v>0</v>
      </c>
      <c r="J262" s="1904" t="s">
        <v>127</v>
      </c>
      <c r="K262" s="1906">
        <v>20000</v>
      </c>
      <c r="L262" s="123"/>
      <c r="M262" s="1906">
        <f t="shared" si="40"/>
        <v>0</v>
      </c>
      <c r="N262" s="123"/>
      <c r="O262" s="1906">
        <f t="shared" si="44"/>
        <v>0</v>
      </c>
      <c r="P262" s="124">
        <f t="shared" si="42"/>
        <v>20000</v>
      </c>
      <c r="Q262" s="3222">
        <v>35000</v>
      </c>
      <c r="R262" s="1025"/>
    </row>
    <row r="263" spans="2:18" ht="15.95" hidden="1" customHeight="1">
      <c r="B263" s="3087"/>
      <c r="C263" s="526">
        <v>41796</v>
      </c>
      <c r="D263" s="592" t="s">
        <v>563</v>
      </c>
      <c r="E263" s="46" t="s">
        <v>39</v>
      </c>
      <c r="F263" s="1897">
        <v>1</v>
      </c>
      <c r="G263" s="1897"/>
      <c r="H263" s="764">
        <f t="shared" si="43"/>
        <v>0</v>
      </c>
      <c r="I263" s="509">
        <f t="shared" si="39"/>
        <v>0</v>
      </c>
      <c r="J263" s="1904" t="s">
        <v>258</v>
      </c>
      <c r="K263" s="1906">
        <v>5000</v>
      </c>
      <c r="L263" s="123"/>
      <c r="M263" s="1906">
        <f t="shared" si="40"/>
        <v>0</v>
      </c>
      <c r="N263" s="123"/>
      <c r="O263" s="1906">
        <f t="shared" si="44"/>
        <v>0</v>
      </c>
      <c r="P263" s="124">
        <f t="shared" si="42"/>
        <v>5000</v>
      </c>
      <c r="Q263" s="3222"/>
      <c r="R263" s="1025"/>
    </row>
    <row r="264" spans="2:18" ht="15.95" hidden="1" customHeight="1">
      <c r="B264" s="1883">
        <v>13</v>
      </c>
      <c r="C264" s="526">
        <v>41797</v>
      </c>
      <c r="D264" s="1019" t="s">
        <v>497</v>
      </c>
      <c r="E264" s="1262"/>
      <c r="F264" s="1897"/>
      <c r="G264" s="1897"/>
      <c r="H264" s="764">
        <f t="shared" si="43"/>
        <v>0</v>
      </c>
      <c r="I264" s="509">
        <f t="shared" si="39"/>
        <v>0</v>
      </c>
      <c r="J264" s="1904"/>
      <c r="K264" s="1906"/>
      <c r="L264" s="123"/>
      <c r="M264" s="1906">
        <f t="shared" si="40"/>
        <v>0</v>
      </c>
      <c r="N264" s="123"/>
      <c r="O264" s="1906">
        <f t="shared" si="44"/>
        <v>0</v>
      </c>
      <c r="P264" s="124">
        <f t="shared" si="42"/>
        <v>0</v>
      </c>
      <c r="Q264" s="1906">
        <v>35000</v>
      </c>
      <c r="R264" s="1025"/>
    </row>
    <row r="265" spans="2:18" ht="15.95" hidden="1" customHeight="1">
      <c r="B265" s="1883">
        <v>14</v>
      </c>
      <c r="C265" s="387">
        <v>41798</v>
      </c>
      <c r="D265" s="1228" t="s">
        <v>716</v>
      </c>
      <c r="E265" s="46"/>
      <c r="F265" s="1897"/>
      <c r="G265" s="1897"/>
      <c r="H265" s="764">
        <f t="shared" si="43"/>
        <v>0</v>
      </c>
      <c r="I265" s="509">
        <f t="shared" si="39"/>
        <v>0</v>
      </c>
      <c r="J265" s="1904"/>
      <c r="K265" s="1906"/>
      <c r="L265" s="123"/>
      <c r="M265" s="1906">
        <f t="shared" si="40"/>
        <v>0</v>
      </c>
      <c r="N265" s="123"/>
      <c r="O265" s="1906">
        <f t="shared" si="44"/>
        <v>0</v>
      </c>
      <c r="P265" s="124">
        <f t="shared" si="42"/>
        <v>0</v>
      </c>
      <c r="Q265" s="1906"/>
      <c r="R265" s="1025"/>
    </row>
    <row r="266" spans="2:18" ht="15.95" hidden="1" customHeight="1">
      <c r="B266" s="3087">
        <v>15</v>
      </c>
      <c r="C266" s="526">
        <v>41799</v>
      </c>
      <c r="D266" s="592" t="s">
        <v>546</v>
      </c>
      <c r="E266" s="46" t="s">
        <v>426</v>
      </c>
      <c r="F266" s="1897">
        <v>12</v>
      </c>
      <c r="G266" s="1897"/>
      <c r="H266" s="764">
        <f t="shared" si="43"/>
        <v>0</v>
      </c>
      <c r="I266" s="509">
        <f t="shared" si="39"/>
        <v>0</v>
      </c>
      <c r="J266" s="1904" t="s">
        <v>127</v>
      </c>
      <c r="K266" s="1906">
        <v>35000</v>
      </c>
      <c r="L266" s="123"/>
      <c r="M266" s="1906">
        <f t="shared" si="40"/>
        <v>0</v>
      </c>
      <c r="N266" s="123"/>
      <c r="O266" s="1906">
        <f t="shared" si="44"/>
        <v>0</v>
      </c>
      <c r="P266" s="124">
        <f t="shared" si="42"/>
        <v>35000</v>
      </c>
      <c r="Q266" s="3222">
        <v>35000</v>
      </c>
      <c r="R266" s="1025"/>
    </row>
    <row r="267" spans="2:18" ht="15.95" hidden="1" customHeight="1">
      <c r="B267" s="3087"/>
      <c r="C267" s="526">
        <v>41799</v>
      </c>
      <c r="D267" s="592" t="s">
        <v>563</v>
      </c>
      <c r="E267" s="46" t="s">
        <v>39</v>
      </c>
      <c r="F267" s="1897">
        <v>1</v>
      </c>
      <c r="G267" s="1897"/>
      <c r="H267" s="764">
        <f t="shared" si="43"/>
        <v>0</v>
      </c>
      <c r="I267" s="509">
        <f t="shared" si="39"/>
        <v>0</v>
      </c>
      <c r="J267" s="1904" t="s">
        <v>258</v>
      </c>
      <c r="K267" s="1906">
        <v>5000</v>
      </c>
      <c r="L267" s="123">
        <v>2.5</v>
      </c>
      <c r="M267" s="1906">
        <f t="shared" si="40"/>
        <v>25000</v>
      </c>
      <c r="N267" s="123"/>
      <c r="O267" s="1906">
        <f t="shared" si="44"/>
        <v>0</v>
      </c>
      <c r="P267" s="124">
        <f t="shared" si="42"/>
        <v>30000</v>
      </c>
      <c r="Q267" s="3222"/>
      <c r="R267" s="1025"/>
    </row>
    <row r="268" spans="2:18" ht="15.95" hidden="1" customHeight="1">
      <c r="B268" s="3087">
        <v>16</v>
      </c>
      <c r="C268" s="526">
        <v>41800</v>
      </c>
      <c r="D268" s="592" t="s">
        <v>546</v>
      </c>
      <c r="E268" s="46" t="s">
        <v>426</v>
      </c>
      <c r="F268" s="1897">
        <v>11</v>
      </c>
      <c r="G268" s="1897"/>
      <c r="H268" s="764">
        <f t="shared" si="43"/>
        <v>0</v>
      </c>
      <c r="I268" s="509">
        <f t="shared" si="39"/>
        <v>0</v>
      </c>
      <c r="J268" s="1904" t="s">
        <v>127</v>
      </c>
      <c r="K268" s="1906">
        <v>35000</v>
      </c>
      <c r="L268" s="123"/>
      <c r="M268" s="1906">
        <f t="shared" si="40"/>
        <v>0</v>
      </c>
      <c r="N268" s="123"/>
      <c r="O268" s="1906">
        <f t="shared" si="44"/>
        <v>0</v>
      </c>
      <c r="P268" s="124">
        <f t="shared" si="42"/>
        <v>35000</v>
      </c>
      <c r="Q268" s="3222">
        <v>35000</v>
      </c>
      <c r="R268" s="1025"/>
    </row>
    <row r="269" spans="2:18" ht="15.95" hidden="1" customHeight="1">
      <c r="B269" s="3087"/>
      <c r="C269" s="526">
        <v>41800</v>
      </c>
      <c r="D269" s="592" t="s">
        <v>563</v>
      </c>
      <c r="E269" s="46" t="s">
        <v>263</v>
      </c>
      <c r="F269" s="1897">
        <v>1</v>
      </c>
      <c r="G269" s="1897"/>
      <c r="H269" s="764">
        <f t="shared" si="43"/>
        <v>0</v>
      </c>
      <c r="I269" s="509">
        <f t="shared" si="39"/>
        <v>0</v>
      </c>
      <c r="J269" s="1904" t="s">
        <v>258</v>
      </c>
      <c r="K269" s="1906">
        <v>5000</v>
      </c>
      <c r="L269" s="123"/>
      <c r="M269" s="1906">
        <f t="shared" si="40"/>
        <v>0</v>
      </c>
      <c r="N269" s="123"/>
      <c r="O269" s="1906">
        <f t="shared" si="44"/>
        <v>0</v>
      </c>
      <c r="P269" s="124">
        <f t="shared" si="42"/>
        <v>5000</v>
      </c>
      <c r="Q269" s="3222"/>
      <c r="R269" s="1025"/>
    </row>
    <row r="270" spans="2:18" ht="15.95" hidden="1" customHeight="1">
      <c r="B270" s="3087">
        <v>17</v>
      </c>
      <c r="C270" s="526">
        <v>41801</v>
      </c>
      <c r="D270" s="592" t="s">
        <v>546</v>
      </c>
      <c r="E270" s="46" t="s">
        <v>426</v>
      </c>
      <c r="F270" s="1897">
        <v>21</v>
      </c>
      <c r="G270" s="1897"/>
      <c r="H270" s="764">
        <f t="shared" si="43"/>
        <v>0</v>
      </c>
      <c r="I270" s="509">
        <f t="shared" si="39"/>
        <v>0</v>
      </c>
      <c r="J270" s="1904" t="s">
        <v>127</v>
      </c>
      <c r="K270" s="1906">
        <v>35000</v>
      </c>
      <c r="L270" s="123"/>
      <c r="M270" s="1906">
        <f t="shared" si="40"/>
        <v>0</v>
      </c>
      <c r="N270" s="123"/>
      <c r="O270" s="1906">
        <f t="shared" si="44"/>
        <v>0</v>
      </c>
      <c r="P270" s="124">
        <f t="shared" si="42"/>
        <v>35000</v>
      </c>
      <c r="Q270" s="3222">
        <v>35000</v>
      </c>
      <c r="R270" s="1025"/>
    </row>
    <row r="271" spans="2:18" ht="15.95" hidden="1" customHeight="1">
      <c r="B271" s="3087"/>
      <c r="C271" s="526">
        <v>41801</v>
      </c>
      <c r="D271" s="592" t="s">
        <v>563</v>
      </c>
      <c r="E271" s="46" t="s">
        <v>39</v>
      </c>
      <c r="F271" s="1897">
        <v>1</v>
      </c>
      <c r="G271" s="1897"/>
      <c r="H271" s="764">
        <f t="shared" si="43"/>
        <v>0</v>
      </c>
      <c r="I271" s="509">
        <f t="shared" si="39"/>
        <v>0</v>
      </c>
      <c r="J271" s="1904" t="s">
        <v>258</v>
      </c>
      <c r="K271" s="1906">
        <v>5000</v>
      </c>
      <c r="L271" s="123">
        <v>2.5</v>
      </c>
      <c r="M271" s="1906">
        <f t="shared" si="40"/>
        <v>25000</v>
      </c>
      <c r="N271" s="123"/>
      <c r="O271" s="1906">
        <f t="shared" si="44"/>
        <v>0</v>
      </c>
      <c r="P271" s="124">
        <f t="shared" si="42"/>
        <v>30000</v>
      </c>
      <c r="Q271" s="3222"/>
      <c r="R271" s="1025"/>
    </row>
    <row r="272" spans="2:18" ht="15.95" hidden="1" customHeight="1">
      <c r="B272" s="3087">
        <v>18</v>
      </c>
      <c r="C272" s="526">
        <v>41802</v>
      </c>
      <c r="D272" s="592" t="s">
        <v>723</v>
      </c>
      <c r="E272" s="46" t="s">
        <v>39</v>
      </c>
      <c r="F272" s="1897">
        <v>2</v>
      </c>
      <c r="G272" s="1897"/>
      <c r="H272" s="764">
        <f t="shared" si="43"/>
        <v>0</v>
      </c>
      <c r="I272" s="509">
        <f t="shared" si="39"/>
        <v>0</v>
      </c>
      <c r="J272" s="1904" t="s">
        <v>258</v>
      </c>
      <c r="K272" s="1906">
        <v>10000</v>
      </c>
      <c r="L272" s="123"/>
      <c r="M272" s="1906">
        <f t="shared" si="40"/>
        <v>0</v>
      </c>
      <c r="N272" s="123"/>
      <c r="O272" s="1906">
        <f t="shared" si="44"/>
        <v>0</v>
      </c>
      <c r="P272" s="124">
        <f t="shared" si="42"/>
        <v>10000</v>
      </c>
      <c r="Q272" s="3222">
        <v>35000</v>
      </c>
      <c r="R272" s="1025"/>
    </row>
    <row r="273" spans="2:18" ht="15.95" hidden="1" customHeight="1">
      <c r="B273" s="3087"/>
      <c r="C273" s="526">
        <v>41802</v>
      </c>
      <c r="D273" s="592" t="s">
        <v>546</v>
      </c>
      <c r="E273" s="46" t="s">
        <v>426</v>
      </c>
      <c r="F273" s="1897">
        <v>12</v>
      </c>
      <c r="G273" s="1897"/>
      <c r="H273" s="764">
        <f t="shared" si="43"/>
        <v>0</v>
      </c>
      <c r="I273" s="509">
        <f t="shared" si="39"/>
        <v>0</v>
      </c>
      <c r="J273" s="1904" t="s">
        <v>127</v>
      </c>
      <c r="K273" s="1906">
        <v>35000</v>
      </c>
      <c r="L273" s="123">
        <v>1.5</v>
      </c>
      <c r="M273" s="1906">
        <f t="shared" si="40"/>
        <v>15000</v>
      </c>
      <c r="N273" s="123"/>
      <c r="O273" s="1906">
        <f t="shared" si="44"/>
        <v>0</v>
      </c>
      <c r="P273" s="124">
        <f t="shared" si="42"/>
        <v>50000</v>
      </c>
      <c r="Q273" s="3222"/>
      <c r="R273" s="1025"/>
    </row>
    <row r="274" spans="2:18" ht="15.95" hidden="1" customHeight="1">
      <c r="B274" s="3087">
        <v>19</v>
      </c>
      <c r="C274" s="526">
        <v>41803</v>
      </c>
      <c r="D274" s="592" t="s">
        <v>546</v>
      </c>
      <c r="E274" s="46" t="s">
        <v>426</v>
      </c>
      <c r="F274" s="1897">
        <v>14</v>
      </c>
      <c r="G274" s="1897"/>
      <c r="H274" s="764">
        <f t="shared" si="43"/>
        <v>0</v>
      </c>
      <c r="I274" s="509">
        <f t="shared" si="39"/>
        <v>0</v>
      </c>
      <c r="J274" s="1904" t="s">
        <v>127</v>
      </c>
      <c r="K274" s="1906">
        <v>35000</v>
      </c>
      <c r="L274" s="123"/>
      <c r="M274" s="1906">
        <f t="shared" si="40"/>
        <v>0</v>
      </c>
      <c r="N274" s="123"/>
      <c r="O274" s="1906">
        <f t="shared" si="44"/>
        <v>0</v>
      </c>
      <c r="P274" s="124">
        <f t="shared" si="42"/>
        <v>35000</v>
      </c>
      <c r="Q274" s="3222">
        <v>35000</v>
      </c>
      <c r="R274" s="1025"/>
    </row>
    <row r="275" spans="2:18" ht="15.95" hidden="1" customHeight="1">
      <c r="B275" s="3087"/>
      <c r="C275" s="526">
        <v>41803</v>
      </c>
      <c r="D275" s="592" t="s">
        <v>714</v>
      </c>
      <c r="E275" s="46" t="s">
        <v>39</v>
      </c>
      <c r="F275" s="1897">
        <v>1</v>
      </c>
      <c r="G275" s="1897"/>
      <c r="H275" s="764">
        <f t="shared" si="43"/>
        <v>0</v>
      </c>
      <c r="I275" s="509">
        <f t="shared" ref="I275:I299" si="45">H275*500</f>
        <v>0</v>
      </c>
      <c r="J275" s="1904" t="s">
        <v>258</v>
      </c>
      <c r="K275" s="1906">
        <v>10000</v>
      </c>
      <c r="L275" s="123">
        <v>1.5</v>
      </c>
      <c r="M275" s="1906">
        <f t="shared" si="40"/>
        <v>15000</v>
      </c>
      <c r="N275" s="123"/>
      <c r="O275" s="1906">
        <f t="shared" si="44"/>
        <v>0</v>
      </c>
      <c r="P275" s="124">
        <f t="shared" si="42"/>
        <v>25000</v>
      </c>
      <c r="Q275" s="3222"/>
      <c r="R275" s="1025"/>
    </row>
    <row r="276" spans="2:18" ht="15.95" hidden="1" customHeight="1">
      <c r="B276" s="3087">
        <v>20</v>
      </c>
      <c r="C276" s="526">
        <v>41804</v>
      </c>
      <c r="D276" s="592" t="s">
        <v>546</v>
      </c>
      <c r="E276" s="46" t="s">
        <v>426</v>
      </c>
      <c r="F276" s="1897">
        <v>14</v>
      </c>
      <c r="G276" s="1897"/>
      <c r="H276" s="764">
        <f t="shared" si="43"/>
        <v>0</v>
      </c>
      <c r="I276" s="509">
        <f t="shared" si="45"/>
        <v>0</v>
      </c>
      <c r="J276" s="1904" t="s">
        <v>127</v>
      </c>
      <c r="K276" s="1906">
        <v>35000</v>
      </c>
      <c r="L276" s="123"/>
      <c r="M276" s="1906">
        <f t="shared" si="40"/>
        <v>0</v>
      </c>
      <c r="N276" s="123"/>
      <c r="O276" s="1906">
        <f t="shared" si="44"/>
        <v>0</v>
      </c>
      <c r="P276" s="124">
        <f t="shared" si="42"/>
        <v>35000</v>
      </c>
      <c r="Q276" s="3222">
        <v>35000</v>
      </c>
      <c r="R276" s="1025"/>
    </row>
    <row r="277" spans="2:18" ht="15.95" hidden="1" customHeight="1">
      <c r="B277" s="3087"/>
      <c r="C277" s="526">
        <v>41804</v>
      </c>
      <c r="D277" s="592" t="s">
        <v>723</v>
      </c>
      <c r="E277" s="46" t="s">
        <v>39</v>
      </c>
      <c r="F277" s="1897">
        <v>1</v>
      </c>
      <c r="G277" s="1897"/>
      <c r="H277" s="764">
        <f t="shared" si="43"/>
        <v>0</v>
      </c>
      <c r="I277" s="509">
        <f t="shared" si="45"/>
        <v>0</v>
      </c>
      <c r="J277" s="1904" t="s">
        <v>258</v>
      </c>
      <c r="K277" s="1906">
        <v>5000</v>
      </c>
      <c r="L277" s="123">
        <v>1</v>
      </c>
      <c r="M277" s="1906">
        <f t="shared" si="40"/>
        <v>10000</v>
      </c>
      <c r="N277" s="123"/>
      <c r="O277" s="1906">
        <f t="shared" si="44"/>
        <v>0</v>
      </c>
      <c r="P277" s="124">
        <f t="shared" si="42"/>
        <v>15000</v>
      </c>
      <c r="Q277" s="3222"/>
      <c r="R277" s="1025"/>
    </row>
    <row r="278" spans="2:18" ht="15.95" hidden="1" customHeight="1">
      <c r="B278" s="3087">
        <v>21</v>
      </c>
      <c r="C278" s="387">
        <v>41805</v>
      </c>
      <c r="D278" s="592" t="s">
        <v>546</v>
      </c>
      <c r="E278" s="46" t="s">
        <v>426</v>
      </c>
      <c r="F278" s="1897">
        <v>11</v>
      </c>
      <c r="G278" s="1897"/>
      <c r="H278" s="764">
        <f t="shared" si="43"/>
        <v>0</v>
      </c>
      <c r="I278" s="509">
        <f t="shared" si="45"/>
        <v>0</v>
      </c>
      <c r="J278" s="1904" t="s">
        <v>127</v>
      </c>
      <c r="K278" s="1906">
        <v>35000</v>
      </c>
      <c r="L278" s="123">
        <v>3</v>
      </c>
      <c r="M278" s="1906">
        <f t="shared" si="40"/>
        <v>30000</v>
      </c>
      <c r="N278" s="123"/>
      <c r="O278" s="1906">
        <f t="shared" si="44"/>
        <v>0</v>
      </c>
      <c r="P278" s="124">
        <f t="shared" si="42"/>
        <v>65000</v>
      </c>
      <c r="Q278" s="3222">
        <v>35000</v>
      </c>
      <c r="R278" s="1025"/>
    </row>
    <row r="279" spans="2:18" ht="15.95" hidden="1" customHeight="1">
      <c r="B279" s="3087"/>
      <c r="C279" s="387">
        <v>41805</v>
      </c>
      <c r="D279" s="592" t="s">
        <v>723</v>
      </c>
      <c r="E279" s="46" t="s">
        <v>39</v>
      </c>
      <c r="F279" s="1897">
        <v>2</v>
      </c>
      <c r="G279" s="1897"/>
      <c r="H279" s="764">
        <f t="shared" si="43"/>
        <v>0</v>
      </c>
      <c r="I279" s="509">
        <f t="shared" si="45"/>
        <v>0</v>
      </c>
      <c r="J279" s="1904" t="s">
        <v>258</v>
      </c>
      <c r="K279" s="1906">
        <v>10000</v>
      </c>
      <c r="L279" s="123">
        <v>1</v>
      </c>
      <c r="M279" s="1906">
        <f t="shared" si="40"/>
        <v>10000</v>
      </c>
      <c r="N279" s="123"/>
      <c r="O279" s="1906">
        <f t="shared" si="44"/>
        <v>0</v>
      </c>
      <c r="P279" s="124">
        <f t="shared" si="42"/>
        <v>20000</v>
      </c>
      <c r="Q279" s="3222"/>
      <c r="R279" s="1025"/>
    </row>
    <row r="280" spans="2:18" ht="15.95" hidden="1" customHeight="1">
      <c r="B280" s="3087">
        <v>22</v>
      </c>
      <c r="C280" s="526">
        <v>41806</v>
      </c>
      <c r="D280" s="592" t="s">
        <v>546</v>
      </c>
      <c r="E280" s="46" t="s">
        <v>426</v>
      </c>
      <c r="F280" s="1897">
        <v>17</v>
      </c>
      <c r="G280" s="1897"/>
      <c r="H280" s="764">
        <f t="shared" si="43"/>
        <v>0</v>
      </c>
      <c r="I280" s="509">
        <f t="shared" si="45"/>
        <v>0</v>
      </c>
      <c r="J280" s="1904" t="s">
        <v>127</v>
      </c>
      <c r="K280" s="1906">
        <v>35000</v>
      </c>
      <c r="L280" s="123"/>
      <c r="M280" s="1906">
        <f t="shared" si="40"/>
        <v>0</v>
      </c>
      <c r="N280" s="123"/>
      <c r="O280" s="1906">
        <f t="shared" si="44"/>
        <v>0</v>
      </c>
      <c r="P280" s="124">
        <f t="shared" si="42"/>
        <v>35000</v>
      </c>
      <c r="Q280" s="3222">
        <v>35000</v>
      </c>
      <c r="R280" s="1025"/>
    </row>
    <row r="281" spans="2:18" ht="15.95" hidden="1" customHeight="1">
      <c r="B281" s="3087"/>
      <c r="C281" s="526">
        <v>41806</v>
      </c>
      <c r="D281" s="592" t="s">
        <v>723</v>
      </c>
      <c r="E281" s="46" t="s">
        <v>39</v>
      </c>
      <c r="F281" s="1897">
        <v>1</v>
      </c>
      <c r="G281" s="1897"/>
      <c r="H281" s="764">
        <f t="shared" si="43"/>
        <v>0</v>
      </c>
      <c r="I281" s="509">
        <f t="shared" si="45"/>
        <v>0</v>
      </c>
      <c r="J281" s="1904" t="s">
        <v>258</v>
      </c>
      <c r="K281" s="1906">
        <v>5000</v>
      </c>
      <c r="L281" s="123">
        <v>0.5</v>
      </c>
      <c r="M281" s="1906">
        <f t="shared" si="40"/>
        <v>5000</v>
      </c>
      <c r="N281" s="123"/>
      <c r="O281" s="1906">
        <f t="shared" si="44"/>
        <v>0</v>
      </c>
      <c r="P281" s="124">
        <f t="shared" si="42"/>
        <v>10000</v>
      </c>
      <c r="Q281" s="3222"/>
      <c r="R281" s="1025"/>
    </row>
    <row r="282" spans="2:18" ht="15.95" hidden="1" customHeight="1">
      <c r="B282" s="3087">
        <v>23</v>
      </c>
      <c r="C282" s="526">
        <v>41807</v>
      </c>
      <c r="D282" s="592" t="s">
        <v>546</v>
      </c>
      <c r="E282" s="46" t="s">
        <v>426</v>
      </c>
      <c r="F282" s="1897">
        <v>14</v>
      </c>
      <c r="G282" s="1897"/>
      <c r="H282" s="764">
        <f t="shared" si="43"/>
        <v>0</v>
      </c>
      <c r="I282" s="509">
        <f t="shared" si="45"/>
        <v>0</v>
      </c>
      <c r="J282" s="1904" t="s">
        <v>127</v>
      </c>
      <c r="K282" s="1906">
        <v>35000</v>
      </c>
      <c r="L282" s="123"/>
      <c r="M282" s="1906">
        <f t="shared" si="40"/>
        <v>0</v>
      </c>
      <c r="N282" s="123"/>
      <c r="O282" s="1906">
        <f t="shared" si="44"/>
        <v>0</v>
      </c>
      <c r="P282" s="124">
        <f t="shared" si="42"/>
        <v>35000</v>
      </c>
      <c r="Q282" s="3222">
        <v>35000</v>
      </c>
      <c r="R282" s="1025"/>
    </row>
    <row r="283" spans="2:18" ht="15.95" hidden="1" customHeight="1">
      <c r="B283" s="3087"/>
      <c r="C283" s="526">
        <v>41807</v>
      </c>
      <c r="D283" s="592" t="s">
        <v>723</v>
      </c>
      <c r="E283" s="46" t="s">
        <v>39</v>
      </c>
      <c r="F283" s="1897">
        <v>3</v>
      </c>
      <c r="G283" s="1897"/>
      <c r="H283" s="764">
        <f t="shared" si="43"/>
        <v>0</v>
      </c>
      <c r="I283" s="509">
        <f t="shared" si="45"/>
        <v>0</v>
      </c>
      <c r="J283" s="1904" t="s">
        <v>258</v>
      </c>
      <c r="K283" s="1906">
        <v>15000</v>
      </c>
      <c r="L283" s="123">
        <v>1</v>
      </c>
      <c r="M283" s="1906">
        <f t="shared" si="40"/>
        <v>10000</v>
      </c>
      <c r="N283" s="123"/>
      <c r="O283" s="1906">
        <f t="shared" si="44"/>
        <v>0</v>
      </c>
      <c r="P283" s="124">
        <f t="shared" si="42"/>
        <v>25000</v>
      </c>
      <c r="Q283" s="3222"/>
      <c r="R283" s="1025"/>
    </row>
    <row r="284" spans="2:18" ht="15.95" hidden="1" customHeight="1">
      <c r="B284" s="1883">
        <v>24</v>
      </c>
      <c r="C284" s="526">
        <v>41808</v>
      </c>
      <c r="D284" s="592" t="s">
        <v>546</v>
      </c>
      <c r="E284" s="46" t="s">
        <v>426</v>
      </c>
      <c r="F284" s="1897">
        <v>10</v>
      </c>
      <c r="G284" s="1897"/>
      <c r="H284" s="764">
        <f t="shared" si="43"/>
        <v>0</v>
      </c>
      <c r="I284" s="509">
        <f t="shared" si="45"/>
        <v>0</v>
      </c>
      <c r="J284" s="1904" t="s">
        <v>127</v>
      </c>
      <c r="K284" s="1906">
        <v>25000</v>
      </c>
      <c r="L284" s="123"/>
      <c r="M284" s="1906">
        <f t="shared" si="40"/>
        <v>0</v>
      </c>
      <c r="N284" s="123"/>
      <c r="O284" s="1906">
        <f t="shared" si="44"/>
        <v>0</v>
      </c>
      <c r="P284" s="124">
        <f t="shared" si="42"/>
        <v>25000</v>
      </c>
      <c r="Q284" s="1906">
        <v>35000</v>
      </c>
      <c r="R284" s="1025"/>
    </row>
    <row r="285" spans="2:18" ht="15.95" hidden="1" customHeight="1">
      <c r="B285" s="3087">
        <v>25</v>
      </c>
      <c r="C285" s="526">
        <v>41809</v>
      </c>
      <c r="D285" s="592" t="s">
        <v>546</v>
      </c>
      <c r="E285" s="46" t="s">
        <v>426</v>
      </c>
      <c r="F285" s="1897">
        <v>17</v>
      </c>
      <c r="G285" s="1897"/>
      <c r="H285" s="764">
        <f t="shared" si="43"/>
        <v>0</v>
      </c>
      <c r="I285" s="509">
        <f t="shared" si="45"/>
        <v>0</v>
      </c>
      <c r="J285" s="1904" t="s">
        <v>127</v>
      </c>
      <c r="K285" s="1906">
        <v>35000</v>
      </c>
      <c r="L285" s="123"/>
      <c r="M285" s="1906">
        <f t="shared" si="40"/>
        <v>0</v>
      </c>
      <c r="N285" s="123"/>
      <c r="O285" s="1906">
        <f t="shared" si="44"/>
        <v>0</v>
      </c>
      <c r="P285" s="124">
        <f>I285+K285+M285+O285</f>
        <v>35000</v>
      </c>
      <c r="Q285" s="3222">
        <v>35000</v>
      </c>
      <c r="R285" s="1025"/>
    </row>
    <row r="286" spans="2:18" ht="15.95" hidden="1" customHeight="1">
      <c r="B286" s="3087"/>
      <c r="C286" s="526">
        <v>41809</v>
      </c>
      <c r="D286" s="592" t="s">
        <v>723</v>
      </c>
      <c r="E286" s="46" t="s">
        <v>39</v>
      </c>
      <c r="F286" s="1897">
        <v>1</v>
      </c>
      <c r="G286" s="1897"/>
      <c r="H286" s="764">
        <f t="shared" si="43"/>
        <v>0</v>
      </c>
      <c r="I286" s="509">
        <f t="shared" si="45"/>
        <v>0</v>
      </c>
      <c r="J286" s="1904" t="s">
        <v>258</v>
      </c>
      <c r="K286" s="1906">
        <v>5000</v>
      </c>
      <c r="L286" s="123"/>
      <c r="M286" s="1906">
        <f t="shared" si="40"/>
        <v>0</v>
      </c>
      <c r="N286" s="123"/>
      <c r="O286" s="1906">
        <f t="shared" si="44"/>
        <v>0</v>
      </c>
      <c r="P286" s="124">
        <f t="shared" si="42"/>
        <v>5000</v>
      </c>
      <c r="Q286" s="3222"/>
      <c r="R286" s="1025"/>
    </row>
    <row r="287" spans="2:18" ht="15.95" hidden="1" customHeight="1">
      <c r="B287" s="3087">
        <v>26</v>
      </c>
      <c r="C287" s="526">
        <v>41810</v>
      </c>
      <c r="D287" s="592" t="s">
        <v>546</v>
      </c>
      <c r="E287" s="46" t="s">
        <v>426</v>
      </c>
      <c r="F287" s="1897">
        <v>13</v>
      </c>
      <c r="G287" s="1897"/>
      <c r="H287" s="764">
        <f t="shared" si="43"/>
        <v>0</v>
      </c>
      <c r="I287" s="509">
        <f t="shared" si="45"/>
        <v>0</v>
      </c>
      <c r="J287" s="1904" t="s">
        <v>127</v>
      </c>
      <c r="K287" s="1906">
        <v>35000</v>
      </c>
      <c r="L287" s="123"/>
      <c r="M287" s="1906">
        <f t="shared" si="40"/>
        <v>0</v>
      </c>
      <c r="N287" s="123"/>
      <c r="O287" s="1906">
        <f t="shared" si="44"/>
        <v>0</v>
      </c>
      <c r="P287" s="124">
        <f t="shared" si="42"/>
        <v>35000</v>
      </c>
      <c r="Q287" s="3222">
        <v>35000</v>
      </c>
      <c r="R287" s="1025"/>
    </row>
    <row r="288" spans="2:18" ht="15.95" hidden="1" customHeight="1">
      <c r="B288" s="3087"/>
      <c r="C288" s="526">
        <v>41810</v>
      </c>
      <c r="D288" s="592" t="s">
        <v>723</v>
      </c>
      <c r="E288" s="46" t="s">
        <v>39</v>
      </c>
      <c r="F288" s="1897">
        <v>1</v>
      </c>
      <c r="G288" s="1897"/>
      <c r="H288" s="764">
        <f t="shared" si="43"/>
        <v>0</v>
      </c>
      <c r="I288" s="509">
        <f t="shared" si="45"/>
        <v>0</v>
      </c>
      <c r="J288" s="1904" t="s">
        <v>258</v>
      </c>
      <c r="K288" s="1906">
        <v>5000</v>
      </c>
      <c r="L288" s="123">
        <v>1</v>
      </c>
      <c r="M288" s="1906">
        <f t="shared" si="40"/>
        <v>10000</v>
      </c>
      <c r="N288" s="123"/>
      <c r="O288" s="1906">
        <f t="shared" si="44"/>
        <v>0</v>
      </c>
      <c r="P288" s="124">
        <f t="shared" si="42"/>
        <v>15000</v>
      </c>
      <c r="Q288" s="3222"/>
      <c r="R288" s="1025"/>
    </row>
    <row r="289" spans="2:19" ht="15.95" hidden="1" customHeight="1">
      <c r="B289" s="3087">
        <v>27</v>
      </c>
      <c r="C289" s="526">
        <v>41811</v>
      </c>
      <c r="D289" s="592" t="s">
        <v>546</v>
      </c>
      <c r="E289" s="46" t="s">
        <v>426</v>
      </c>
      <c r="F289" s="1897">
        <v>15</v>
      </c>
      <c r="G289" s="1897"/>
      <c r="H289" s="764">
        <f t="shared" si="43"/>
        <v>0</v>
      </c>
      <c r="I289" s="509">
        <f t="shared" si="45"/>
        <v>0</v>
      </c>
      <c r="J289" s="1904" t="s">
        <v>127</v>
      </c>
      <c r="K289" s="1906">
        <v>35000</v>
      </c>
      <c r="L289" s="123"/>
      <c r="M289" s="1906">
        <f t="shared" si="40"/>
        <v>0</v>
      </c>
      <c r="N289" s="123"/>
      <c r="O289" s="1906">
        <f t="shared" si="44"/>
        <v>0</v>
      </c>
      <c r="P289" s="124">
        <f>I289+K289+M289+O289</f>
        <v>35000</v>
      </c>
      <c r="Q289" s="3222">
        <v>35000</v>
      </c>
      <c r="R289" s="1025"/>
    </row>
    <row r="290" spans="2:19" ht="15.95" hidden="1" customHeight="1">
      <c r="B290" s="3087"/>
      <c r="C290" s="526">
        <v>41811</v>
      </c>
      <c r="D290" s="592" t="s">
        <v>723</v>
      </c>
      <c r="E290" s="46" t="s">
        <v>39</v>
      </c>
      <c r="F290" s="1897">
        <v>1</v>
      </c>
      <c r="G290" s="1897"/>
      <c r="H290" s="764">
        <f t="shared" si="43"/>
        <v>0</v>
      </c>
      <c r="I290" s="509">
        <f t="shared" si="45"/>
        <v>0</v>
      </c>
      <c r="J290" s="1904" t="s">
        <v>258</v>
      </c>
      <c r="K290" s="1906">
        <v>5000</v>
      </c>
      <c r="L290" s="123"/>
      <c r="M290" s="1906">
        <f t="shared" si="40"/>
        <v>0</v>
      </c>
      <c r="N290" s="123"/>
      <c r="O290" s="1906">
        <f t="shared" si="44"/>
        <v>0</v>
      </c>
      <c r="P290" s="124">
        <f t="shared" si="42"/>
        <v>5000</v>
      </c>
      <c r="Q290" s="3222"/>
      <c r="R290" s="1025"/>
    </row>
    <row r="291" spans="2:19" ht="15.95" hidden="1" customHeight="1">
      <c r="B291" s="3087">
        <v>28</v>
      </c>
      <c r="C291" s="387">
        <v>41812</v>
      </c>
      <c r="D291" s="592" t="s">
        <v>546</v>
      </c>
      <c r="E291" s="46" t="s">
        <v>426</v>
      </c>
      <c r="F291" s="1897">
        <v>20</v>
      </c>
      <c r="G291" s="1897"/>
      <c r="H291" s="764">
        <f t="shared" si="43"/>
        <v>0</v>
      </c>
      <c r="I291" s="509">
        <f t="shared" si="45"/>
        <v>0</v>
      </c>
      <c r="J291" s="1904" t="s">
        <v>127</v>
      </c>
      <c r="K291" s="1906">
        <v>35000</v>
      </c>
      <c r="L291" s="123">
        <v>4</v>
      </c>
      <c r="M291" s="1906">
        <f t="shared" si="40"/>
        <v>40000</v>
      </c>
      <c r="N291" s="123"/>
      <c r="O291" s="1906">
        <f t="shared" si="44"/>
        <v>0</v>
      </c>
      <c r="P291" s="124">
        <f>I291+K291+M291+O291</f>
        <v>75000</v>
      </c>
      <c r="Q291" s="3222">
        <v>35000</v>
      </c>
      <c r="R291" s="1025"/>
    </row>
    <row r="292" spans="2:19" ht="15.95" hidden="1" customHeight="1">
      <c r="B292" s="3087"/>
      <c r="C292" s="387">
        <v>41812</v>
      </c>
      <c r="D292" s="592" t="s">
        <v>723</v>
      </c>
      <c r="E292" s="46" t="s">
        <v>39</v>
      </c>
      <c r="F292" s="1897">
        <v>2</v>
      </c>
      <c r="G292" s="1897"/>
      <c r="H292" s="764">
        <f t="shared" si="43"/>
        <v>0</v>
      </c>
      <c r="I292" s="509">
        <f t="shared" si="45"/>
        <v>0</v>
      </c>
      <c r="J292" s="1904" t="s">
        <v>258</v>
      </c>
      <c r="K292" s="1906">
        <v>10000</v>
      </c>
      <c r="L292" s="123">
        <v>3</v>
      </c>
      <c r="M292" s="1906">
        <f t="shared" si="40"/>
        <v>30000</v>
      </c>
      <c r="N292" s="123"/>
      <c r="O292" s="1906">
        <f t="shared" si="44"/>
        <v>0</v>
      </c>
      <c r="P292" s="124">
        <f t="shared" si="42"/>
        <v>40000</v>
      </c>
      <c r="Q292" s="3222"/>
      <c r="R292" s="1025"/>
    </row>
    <row r="293" spans="2:19" ht="15.95" hidden="1" customHeight="1">
      <c r="B293" s="3087">
        <v>29</v>
      </c>
      <c r="C293" s="526">
        <v>41813</v>
      </c>
      <c r="D293" s="592" t="s">
        <v>546</v>
      </c>
      <c r="E293" s="46" t="s">
        <v>426</v>
      </c>
      <c r="F293" s="1897">
        <v>19</v>
      </c>
      <c r="G293" s="1897"/>
      <c r="H293" s="764">
        <f t="shared" si="43"/>
        <v>0</v>
      </c>
      <c r="I293" s="509">
        <f t="shared" si="45"/>
        <v>0</v>
      </c>
      <c r="J293" s="1904" t="s">
        <v>127</v>
      </c>
      <c r="K293" s="1906">
        <v>35000</v>
      </c>
      <c r="L293" s="123"/>
      <c r="M293" s="1906">
        <f t="shared" si="40"/>
        <v>0</v>
      </c>
      <c r="N293" s="123"/>
      <c r="O293" s="1906">
        <f t="shared" si="44"/>
        <v>0</v>
      </c>
      <c r="P293" s="124">
        <f t="shared" si="42"/>
        <v>35000</v>
      </c>
      <c r="Q293" s="3222">
        <v>35000</v>
      </c>
      <c r="R293" s="1025"/>
    </row>
    <row r="294" spans="2:19" ht="15.95" hidden="1" customHeight="1">
      <c r="B294" s="3087"/>
      <c r="C294" s="526">
        <v>41813</v>
      </c>
      <c r="D294" s="592" t="s">
        <v>723</v>
      </c>
      <c r="E294" s="46" t="s">
        <v>39</v>
      </c>
      <c r="F294" s="1897">
        <v>1</v>
      </c>
      <c r="G294" s="1897"/>
      <c r="H294" s="764">
        <f t="shared" si="43"/>
        <v>0</v>
      </c>
      <c r="I294" s="509">
        <f t="shared" si="45"/>
        <v>0</v>
      </c>
      <c r="J294" s="1904" t="s">
        <v>258</v>
      </c>
      <c r="K294" s="1906">
        <v>5000</v>
      </c>
      <c r="L294" s="123">
        <v>1</v>
      </c>
      <c r="M294" s="1906">
        <f t="shared" si="40"/>
        <v>10000</v>
      </c>
      <c r="N294" s="123"/>
      <c r="O294" s="1906">
        <f t="shared" si="44"/>
        <v>0</v>
      </c>
      <c r="P294" s="124">
        <f t="shared" si="42"/>
        <v>15000</v>
      </c>
      <c r="Q294" s="3222"/>
      <c r="R294" s="1025"/>
    </row>
    <row r="295" spans="2:19" ht="15.95" hidden="1" customHeight="1">
      <c r="B295" s="3087">
        <v>30</v>
      </c>
      <c r="C295" s="526">
        <v>41814</v>
      </c>
      <c r="D295" s="592" t="s">
        <v>546</v>
      </c>
      <c r="E295" s="46" t="s">
        <v>426</v>
      </c>
      <c r="F295" s="1897">
        <v>15</v>
      </c>
      <c r="G295" s="1897"/>
      <c r="H295" s="764">
        <f t="shared" si="43"/>
        <v>0</v>
      </c>
      <c r="I295" s="509">
        <f t="shared" si="45"/>
        <v>0</v>
      </c>
      <c r="J295" s="1904" t="s">
        <v>127</v>
      </c>
      <c r="K295" s="1906">
        <v>35000</v>
      </c>
      <c r="L295" s="123"/>
      <c r="M295" s="1906">
        <f t="shared" si="40"/>
        <v>0</v>
      </c>
      <c r="N295" s="123"/>
      <c r="O295" s="1906">
        <f t="shared" si="44"/>
        <v>0</v>
      </c>
      <c r="P295" s="124">
        <f t="shared" si="42"/>
        <v>35000</v>
      </c>
      <c r="Q295" s="3222">
        <v>35000</v>
      </c>
      <c r="R295" s="1025"/>
    </row>
    <row r="296" spans="2:19" ht="15.95" hidden="1" customHeight="1">
      <c r="B296" s="3087"/>
      <c r="C296" s="526">
        <v>41814</v>
      </c>
      <c r="D296" s="592" t="s">
        <v>723</v>
      </c>
      <c r="E296" s="46" t="s">
        <v>39</v>
      </c>
      <c r="F296" s="1897">
        <v>1</v>
      </c>
      <c r="G296" s="1897"/>
      <c r="H296" s="764">
        <f t="shared" si="43"/>
        <v>0</v>
      </c>
      <c r="I296" s="509">
        <f t="shared" si="45"/>
        <v>0</v>
      </c>
      <c r="J296" s="1904" t="s">
        <v>258</v>
      </c>
      <c r="K296" s="1906">
        <v>5000</v>
      </c>
      <c r="L296" s="123"/>
      <c r="M296" s="1906">
        <f t="shared" si="40"/>
        <v>0</v>
      </c>
      <c r="N296" s="123"/>
      <c r="O296" s="1906">
        <f t="shared" si="44"/>
        <v>0</v>
      </c>
      <c r="P296" s="124">
        <f t="shared" si="42"/>
        <v>5000</v>
      </c>
      <c r="Q296" s="3222"/>
      <c r="R296" s="1025"/>
    </row>
    <row r="297" spans="2:19" ht="15.95" hidden="1" customHeight="1">
      <c r="B297" s="3087">
        <v>31</v>
      </c>
      <c r="C297" s="526">
        <v>41815</v>
      </c>
      <c r="D297" s="592" t="s">
        <v>546</v>
      </c>
      <c r="E297" s="46" t="s">
        <v>426</v>
      </c>
      <c r="F297" s="1897">
        <v>15</v>
      </c>
      <c r="G297" s="1897"/>
      <c r="H297" s="764">
        <f t="shared" si="43"/>
        <v>0</v>
      </c>
      <c r="I297" s="509">
        <f t="shared" si="45"/>
        <v>0</v>
      </c>
      <c r="J297" s="1904" t="s">
        <v>127</v>
      </c>
      <c r="K297" s="1906">
        <v>35000</v>
      </c>
      <c r="L297" s="123"/>
      <c r="M297" s="1906">
        <f t="shared" si="40"/>
        <v>0</v>
      </c>
      <c r="N297" s="123"/>
      <c r="O297" s="1906">
        <f t="shared" si="44"/>
        <v>0</v>
      </c>
      <c r="P297" s="124">
        <f>I297+K297+M297+O297</f>
        <v>35000</v>
      </c>
      <c r="Q297" s="3222">
        <v>35000</v>
      </c>
      <c r="R297" s="1025"/>
    </row>
    <row r="298" spans="2:19" ht="15.95" hidden="1" customHeight="1">
      <c r="B298" s="3087"/>
      <c r="C298" s="526">
        <v>41815</v>
      </c>
      <c r="D298" s="592" t="s">
        <v>723</v>
      </c>
      <c r="E298" s="46" t="s">
        <v>39</v>
      </c>
      <c r="F298" s="1897">
        <v>1</v>
      </c>
      <c r="G298" s="1897"/>
      <c r="H298" s="764">
        <f t="shared" si="43"/>
        <v>0</v>
      </c>
      <c r="I298" s="509">
        <f t="shared" si="45"/>
        <v>0</v>
      </c>
      <c r="J298" s="1904" t="s">
        <v>258</v>
      </c>
      <c r="K298" s="1906">
        <v>5000</v>
      </c>
      <c r="L298" s="123"/>
      <c r="M298" s="1906">
        <f t="shared" si="40"/>
        <v>0</v>
      </c>
      <c r="N298" s="123"/>
      <c r="O298" s="1906">
        <f t="shared" si="44"/>
        <v>0</v>
      </c>
      <c r="P298" s="124">
        <f t="shared" si="42"/>
        <v>5000</v>
      </c>
      <c r="Q298" s="3222"/>
      <c r="R298" s="1025"/>
    </row>
    <row r="299" spans="2:19" ht="15.95" hidden="1" customHeight="1" thickBot="1">
      <c r="B299" s="440"/>
      <c r="C299" s="1425" t="s">
        <v>778</v>
      </c>
      <c r="D299" s="418" t="s">
        <v>129</v>
      </c>
      <c r="E299" s="1342" t="s">
        <v>39</v>
      </c>
      <c r="F299" s="1342">
        <v>1</v>
      </c>
      <c r="G299" s="1343">
        <v>150</v>
      </c>
      <c r="H299" s="1343">
        <f t="shared" si="43"/>
        <v>150</v>
      </c>
      <c r="I299" s="447">
        <f t="shared" si="45"/>
        <v>75000</v>
      </c>
      <c r="J299" s="1342"/>
      <c r="K299" s="448"/>
      <c r="L299" s="1343">
        <v>2</v>
      </c>
      <c r="M299" s="448">
        <f t="shared" si="40"/>
        <v>20000</v>
      </c>
      <c r="N299" s="1342"/>
      <c r="O299" s="448">
        <f t="shared" si="44"/>
        <v>0</v>
      </c>
      <c r="P299" s="448">
        <f t="shared" si="42"/>
        <v>95000</v>
      </c>
      <c r="Q299" s="448"/>
      <c r="R299" s="1344"/>
      <c r="S299" s="1222"/>
    </row>
    <row r="300" spans="2:19" ht="15.95" hidden="1" customHeight="1">
      <c r="B300" s="1548">
        <v>1</v>
      </c>
      <c r="C300" s="1549">
        <v>41816</v>
      </c>
      <c r="D300" s="1550" t="s">
        <v>546</v>
      </c>
      <c r="E300" s="1551" t="s">
        <v>426</v>
      </c>
      <c r="F300" s="1552">
        <v>7</v>
      </c>
      <c r="G300" s="1552"/>
      <c r="H300" s="1553">
        <v>0</v>
      </c>
      <c r="I300" s="2066">
        <v>0</v>
      </c>
      <c r="J300" s="1554" t="s">
        <v>127</v>
      </c>
      <c r="K300" s="1555">
        <v>25000</v>
      </c>
      <c r="L300" s="1556"/>
      <c r="M300" s="1555">
        <v>0</v>
      </c>
      <c r="N300" s="1556"/>
      <c r="O300" s="1555">
        <v>0</v>
      </c>
      <c r="P300" s="1557">
        <v>25000</v>
      </c>
      <c r="Q300" s="1555">
        <v>35000</v>
      </c>
      <c r="R300" s="1558"/>
    </row>
    <row r="301" spans="2:19" ht="15.95" hidden="1" customHeight="1">
      <c r="B301" s="1902">
        <v>2</v>
      </c>
      <c r="C301" s="1559">
        <v>41817</v>
      </c>
      <c r="D301" s="1560" t="s">
        <v>862</v>
      </c>
      <c r="E301" s="1561"/>
      <c r="F301" s="1562"/>
      <c r="G301" s="1562"/>
      <c r="H301" s="1563">
        <v>0</v>
      </c>
      <c r="I301" s="2067">
        <v>0</v>
      </c>
      <c r="J301" s="1565"/>
      <c r="K301" s="1903"/>
      <c r="L301" s="1566"/>
      <c r="M301" s="1903">
        <v>0</v>
      </c>
      <c r="N301" s="1566"/>
      <c r="O301" s="1903">
        <v>0</v>
      </c>
      <c r="P301" s="1567">
        <v>0</v>
      </c>
      <c r="Q301" s="1903"/>
      <c r="R301" s="1568"/>
    </row>
    <row r="302" spans="2:19" ht="15.95" hidden="1" customHeight="1">
      <c r="B302" s="1902">
        <v>3</v>
      </c>
      <c r="C302" s="1559">
        <v>41818</v>
      </c>
      <c r="D302" s="1560" t="s">
        <v>862</v>
      </c>
      <c r="E302" s="1561"/>
      <c r="F302" s="1562"/>
      <c r="G302" s="1562"/>
      <c r="H302" s="1563">
        <v>0</v>
      </c>
      <c r="I302" s="2067">
        <v>0</v>
      </c>
      <c r="J302" s="1565"/>
      <c r="K302" s="1903"/>
      <c r="L302" s="1566"/>
      <c r="M302" s="1903">
        <v>0</v>
      </c>
      <c r="N302" s="1566"/>
      <c r="O302" s="1903">
        <v>0</v>
      </c>
      <c r="P302" s="1567">
        <v>0</v>
      </c>
      <c r="Q302" s="1903"/>
      <c r="R302" s="1568"/>
    </row>
    <row r="303" spans="2:19" ht="15.95" hidden="1" customHeight="1">
      <c r="B303" s="1902">
        <v>4</v>
      </c>
      <c r="C303" s="1569">
        <v>41819</v>
      </c>
      <c r="D303" s="1560" t="s">
        <v>862</v>
      </c>
      <c r="E303" s="1561"/>
      <c r="F303" s="1562"/>
      <c r="G303" s="1562"/>
      <c r="H303" s="1563">
        <v>0</v>
      </c>
      <c r="I303" s="2067">
        <v>0</v>
      </c>
      <c r="J303" s="1565"/>
      <c r="K303" s="1903"/>
      <c r="L303" s="1566"/>
      <c r="M303" s="1903">
        <v>0</v>
      </c>
      <c r="N303" s="1566"/>
      <c r="O303" s="1903">
        <v>0</v>
      </c>
      <c r="P303" s="1567">
        <v>0</v>
      </c>
      <c r="Q303" s="1903"/>
      <c r="R303" s="1568"/>
    </row>
    <row r="304" spans="2:19" ht="15.95" hidden="1" customHeight="1">
      <c r="B304" s="3213">
        <v>5</v>
      </c>
      <c r="C304" s="1559">
        <v>41820</v>
      </c>
      <c r="D304" s="1570" t="s">
        <v>546</v>
      </c>
      <c r="E304" s="1561" t="s">
        <v>426</v>
      </c>
      <c r="F304" s="1562">
        <v>9</v>
      </c>
      <c r="G304" s="1562"/>
      <c r="H304" s="1563">
        <v>0</v>
      </c>
      <c r="I304" s="2067">
        <v>0</v>
      </c>
      <c r="J304" s="1565" t="s">
        <v>127</v>
      </c>
      <c r="K304" s="1903">
        <v>25000</v>
      </c>
      <c r="L304" s="1566"/>
      <c r="M304" s="1903">
        <v>0</v>
      </c>
      <c r="N304" s="1566"/>
      <c r="O304" s="1903">
        <v>0</v>
      </c>
      <c r="P304" s="1567">
        <v>25000</v>
      </c>
      <c r="Q304" s="3214">
        <v>35000</v>
      </c>
      <c r="R304" s="1568"/>
    </row>
    <row r="305" spans="2:18" ht="15.95" hidden="1" customHeight="1">
      <c r="B305" s="3213"/>
      <c r="C305" s="1559">
        <v>41820</v>
      </c>
      <c r="D305" s="1570" t="s">
        <v>563</v>
      </c>
      <c r="E305" s="1561" t="s">
        <v>263</v>
      </c>
      <c r="F305" s="1562">
        <v>1</v>
      </c>
      <c r="G305" s="1562"/>
      <c r="H305" s="1563">
        <v>0</v>
      </c>
      <c r="I305" s="2067">
        <v>0</v>
      </c>
      <c r="J305" s="1565" t="s">
        <v>258</v>
      </c>
      <c r="K305" s="1903">
        <v>5000</v>
      </c>
      <c r="L305" s="1566">
        <v>1</v>
      </c>
      <c r="M305" s="1903">
        <v>10000</v>
      </c>
      <c r="N305" s="1566"/>
      <c r="O305" s="1903">
        <v>0</v>
      </c>
      <c r="P305" s="1567">
        <v>15000</v>
      </c>
      <c r="Q305" s="3214"/>
      <c r="R305" s="1568"/>
    </row>
    <row r="306" spans="2:18" ht="15.95" hidden="1" customHeight="1">
      <c r="B306" s="3213">
        <v>6</v>
      </c>
      <c r="C306" s="1559">
        <v>41821</v>
      </c>
      <c r="D306" s="1570" t="s">
        <v>546</v>
      </c>
      <c r="E306" s="1561" t="s">
        <v>426</v>
      </c>
      <c r="F306" s="1562">
        <v>12</v>
      </c>
      <c r="G306" s="1562"/>
      <c r="H306" s="1563">
        <v>0</v>
      </c>
      <c r="I306" s="2067">
        <v>0</v>
      </c>
      <c r="J306" s="1565" t="s">
        <v>127</v>
      </c>
      <c r="K306" s="1903">
        <v>35000</v>
      </c>
      <c r="L306" s="1566"/>
      <c r="M306" s="1903">
        <v>0</v>
      </c>
      <c r="N306" s="1566"/>
      <c r="O306" s="1903">
        <v>0</v>
      </c>
      <c r="P306" s="1567">
        <v>35000</v>
      </c>
      <c r="Q306" s="3214">
        <v>35000</v>
      </c>
      <c r="R306" s="1568"/>
    </row>
    <row r="307" spans="2:18" ht="15.95" hidden="1" customHeight="1">
      <c r="B307" s="3213"/>
      <c r="C307" s="1559">
        <v>41821</v>
      </c>
      <c r="D307" s="1570" t="s">
        <v>563</v>
      </c>
      <c r="E307" s="1561" t="s">
        <v>263</v>
      </c>
      <c r="F307" s="1562">
        <v>1</v>
      </c>
      <c r="G307" s="1562"/>
      <c r="H307" s="1563">
        <v>0</v>
      </c>
      <c r="I307" s="2067">
        <v>0</v>
      </c>
      <c r="J307" s="1565" t="s">
        <v>258</v>
      </c>
      <c r="K307" s="1903">
        <v>5000</v>
      </c>
      <c r="L307" s="1566">
        <v>1</v>
      </c>
      <c r="M307" s="1903">
        <v>10000</v>
      </c>
      <c r="N307" s="1566"/>
      <c r="O307" s="1903">
        <v>0</v>
      </c>
      <c r="P307" s="1567">
        <v>15000</v>
      </c>
      <c r="Q307" s="3214"/>
      <c r="R307" s="1568"/>
    </row>
    <row r="308" spans="2:18" ht="15.95" hidden="1" customHeight="1">
      <c r="B308" s="3213">
        <v>7</v>
      </c>
      <c r="C308" s="1559">
        <v>41822</v>
      </c>
      <c r="D308" s="1570" t="s">
        <v>563</v>
      </c>
      <c r="E308" s="1561" t="s">
        <v>263</v>
      </c>
      <c r="F308" s="1562">
        <v>2</v>
      </c>
      <c r="G308" s="1562"/>
      <c r="H308" s="1563">
        <v>0</v>
      </c>
      <c r="I308" s="2067">
        <v>0</v>
      </c>
      <c r="J308" s="1565" t="s">
        <v>258</v>
      </c>
      <c r="K308" s="1903">
        <v>10000</v>
      </c>
      <c r="L308" s="1566"/>
      <c r="M308" s="1903">
        <v>0</v>
      </c>
      <c r="N308" s="1566"/>
      <c r="O308" s="1903">
        <v>0</v>
      </c>
      <c r="P308" s="1567">
        <v>10000</v>
      </c>
      <c r="Q308" s="3214">
        <v>35000</v>
      </c>
      <c r="R308" s="1568"/>
    </row>
    <row r="309" spans="2:18" ht="15.95" hidden="1" customHeight="1">
      <c r="B309" s="3213"/>
      <c r="C309" s="1559">
        <v>41822</v>
      </c>
      <c r="D309" s="1570" t="s">
        <v>546</v>
      </c>
      <c r="E309" s="1561" t="s">
        <v>426</v>
      </c>
      <c r="F309" s="1562">
        <v>13</v>
      </c>
      <c r="G309" s="1562"/>
      <c r="H309" s="1563">
        <v>0</v>
      </c>
      <c r="I309" s="2067">
        <v>0</v>
      </c>
      <c r="J309" s="1565" t="s">
        <v>127</v>
      </c>
      <c r="K309" s="1903">
        <v>35000</v>
      </c>
      <c r="L309" s="1566">
        <v>1</v>
      </c>
      <c r="M309" s="1903">
        <v>10000</v>
      </c>
      <c r="N309" s="1566"/>
      <c r="O309" s="1903">
        <v>0</v>
      </c>
      <c r="P309" s="1567">
        <v>45000</v>
      </c>
      <c r="Q309" s="3214"/>
      <c r="R309" s="1568"/>
    </row>
    <row r="310" spans="2:18" ht="15.95" hidden="1" customHeight="1">
      <c r="B310" s="3213">
        <v>8</v>
      </c>
      <c r="C310" s="1559">
        <v>41823</v>
      </c>
      <c r="D310" s="1570" t="s">
        <v>563</v>
      </c>
      <c r="E310" s="1561" t="s">
        <v>263</v>
      </c>
      <c r="F310" s="1562">
        <v>1</v>
      </c>
      <c r="G310" s="1562"/>
      <c r="H310" s="1563">
        <v>0</v>
      </c>
      <c r="I310" s="2067">
        <v>0</v>
      </c>
      <c r="J310" s="1565" t="s">
        <v>258</v>
      </c>
      <c r="K310" s="1903">
        <v>5000</v>
      </c>
      <c r="L310" s="1566"/>
      <c r="M310" s="1903">
        <v>0</v>
      </c>
      <c r="N310" s="1566"/>
      <c r="O310" s="1903">
        <v>0</v>
      </c>
      <c r="P310" s="1567">
        <v>5000</v>
      </c>
      <c r="Q310" s="3214">
        <v>35000</v>
      </c>
      <c r="R310" s="1568"/>
    </row>
    <row r="311" spans="2:18" ht="15.95" hidden="1" customHeight="1">
      <c r="B311" s="3213"/>
      <c r="C311" s="1559">
        <v>41823</v>
      </c>
      <c r="D311" s="1570" t="s">
        <v>546</v>
      </c>
      <c r="E311" s="1561" t="s">
        <v>426</v>
      </c>
      <c r="F311" s="1562">
        <v>15</v>
      </c>
      <c r="G311" s="1562"/>
      <c r="H311" s="1563">
        <v>0</v>
      </c>
      <c r="I311" s="2067">
        <v>0</v>
      </c>
      <c r="J311" s="1565" t="s">
        <v>127</v>
      </c>
      <c r="K311" s="1903">
        <v>35000</v>
      </c>
      <c r="L311" s="1566">
        <v>1.5</v>
      </c>
      <c r="M311" s="1903">
        <v>15000</v>
      </c>
      <c r="N311" s="1566"/>
      <c r="O311" s="1903">
        <v>0</v>
      </c>
      <c r="P311" s="1567">
        <v>50000</v>
      </c>
      <c r="Q311" s="3214"/>
      <c r="R311" s="1568"/>
    </row>
    <row r="312" spans="2:18" ht="15.95" hidden="1" customHeight="1">
      <c r="B312" s="3213">
        <v>9</v>
      </c>
      <c r="C312" s="1559">
        <v>41824</v>
      </c>
      <c r="D312" s="1570" t="s">
        <v>563</v>
      </c>
      <c r="E312" s="1561" t="s">
        <v>263</v>
      </c>
      <c r="F312" s="1562">
        <v>1</v>
      </c>
      <c r="G312" s="1562"/>
      <c r="H312" s="1563">
        <v>0</v>
      </c>
      <c r="I312" s="2067">
        <v>0</v>
      </c>
      <c r="J312" s="1565" t="s">
        <v>258</v>
      </c>
      <c r="K312" s="1903">
        <v>5000</v>
      </c>
      <c r="L312" s="1566"/>
      <c r="M312" s="1903">
        <v>0</v>
      </c>
      <c r="N312" s="1566"/>
      <c r="O312" s="1903">
        <v>0</v>
      </c>
      <c r="P312" s="1567">
        <v>5000</v>
      </c>
      <c r="Q312" s="3214">
        <v>35000</v>
      </c>
      <c r="R312" s="1568"/>
    </row>
    <row r="313" spans="2:18" ht="15.95" hidden="1" customHeight="1">
      <c r="B313" s="3213"/>
      <c r="C313" s="1559">
        <v>41824</v>
      </c>
      <c r="D313" s="1570" t="s">
        <v>546</v>
      </c>
      <c r="E313" s="1561" t="s">
        <v>426</v>
      </c>
      <c r="F313" s="1562">
        <v>13</v>
      </c>
      <c r="G313" s="1562"/>
      <c r="H313" s="1563">
        <v>0</v>
      </c>
      <c r="I313" s="2067">
        <v>0</v>
      </c>
      <c r="J313" s="1565" t="s">
        <v>127</v>
      </c>
      <c r="K313" s="1903">
        <v>35000</v>
      </c>
      <c r="L313" s="1566">
        <v>1</v>
      </c>
      <c r="M313" s="1903">
        <v>10000</v>
      </c>
      <c r="N313" s="1566"/>
      <c r="O313" s="1903">
        <v>0</v>
      </c>
      <c r="P313" s="1567">
        <v>45000</v>
      </c>
      <c r="Q313" s="3214"/>
      <c r="R313" s="1568"/>
    </row>
    <row r="314" spans="2:18" ht="15.95" hidden="1" customHeight="1">
      <c r="B314" s="3213">
        <v>10</v>
      </c>
      <c r="C314" s="1559">
        <v>41825</v>
      </c>
      <c r="D314" s="1570" t="s">
        <v>563</v>
      </c>
      <c r="E314" s="1561" t="s">
        <v>263</v>
      </c>
      <c r="F314" s="1562">
        <v>1</v>
      </c>
      <c r="G314" s="1562"/>
      <c r="H314" s="1563">
        <v>0</v>
      </c>
      <c r="I314" s="2067">
        <v>0</v>
      </c>
      <c r="J314" s="1565" t="s">
        <v>258</v>
      </c>
      <c r="K314" s="1903">
        <v>5000</v>
      </c>
      <c r="L314" s="1566"/>
      <c r="M314" s="1903">
        <v>0</v>
      </c>
      <c r="N314" s="1566"/>
      <c r="O314" s="1903">
        <v>0</v>
      </c>
      <c r="P314" s="1567">
        <v>5000</v>
      </c>
      <c r="Q314" s="3214">
        <v>35000</v>
      </c>
      <c r="R314" s="1568"/>
    </row>
    <row r="315" spans="2:18" ht="15.95" hidden="1" customHeight="1">
      <c r="B315" s="3213"/>
      <c r="C315" s="1559">
        <v>41825</v>
      </c>
      <c r="D315" s="1570" t="s">
        <v>546</v>
      </c>
      <c r="E315" s="1561" t="s">
        <v>426</v>
      </c>
      <c r="F315" s="1562">
        <v>14</v>
      </c>
      <c r="G315" s="1562"/>
      <c r="H315" s="1563">
        <v>0</v>
      </c>
      <c r="I315" s="2067">
        <v>0</v>
      </c>
      <c r="J315" s="1565" t="s">
        <v>127</v>
      </c>
      <c r="K315" s="1903">
        <v>35000</v>
      </c>
      <c r="L315" s="1566">
        <v>1</v>
      </c>
      <c r="M315" s="1903">
        <v>10000</v>
      </c>
      <c r="N315" s="1566"/>
      <c r="O315" s="1903">
        <v>0</v>
      </c>
      <c r="P315" s="1567">
        <v>45000</v>
      </c>
      <c r="Q315" s="3214"/>
      <c r="R315" s="1568"/>
    </row>
    <row r="316" spans="2:18" ht="15.95" hidden="1" customHeight="1">
      <c r="B316" s="3213">
        <v>11</v>
      </c>
      <c r="C316" s="1569">
        <v>41826</v>
      </c>
      <c r="D316" s="1570" t="s">
        <v>563</v>
      </c>
      <c r="E316" s="1561" t="s">
        <v>263</v>
      </c>
      <c r="F316" s="1562">
        <v>1</v>
      </c>
      <c r="G316" s="1562"/>
      <c r="H316" s="1563">
        <v>0</v>
      </c>
      <c r="I316" s="2067">
        <v>0</v>
      </c>
      <c r="J316" s="1565" t="s">
        <v>258</v>
      </c>
      <c r="K316" s="1903">
        <v>5000</v>
      </c>
      <c r="L316" s="1566"/>
      <c r="M316" s="1903">
        <v>0</v>
      </c>
      <c r="N316" s="1566"/>
      <c r="O316" s="1903">
        <v>0</v>
      </c>
      <c r="P316" s="1567">
        <v>5000</v>
      </c>
      <c r="Q316" s="3214">
        <v>35000</v>
      </c>
      <c r="R316" s="1568"/>
    </row>
    <row r="317" spans="2:18" ht="15.95" hidden="1" customHeight="1">
      <c r="B317" s="3213"/>
      <c r="C317" s="1569">
        <v>41826</v>
      </c>
      <c r="D317" s="1570" t="s">
        <v>546</v>
      </c>
      <c r="E317" s="1561" t="s">
        <v>426</v>
      </c>
      <c r="F317" s="1562">
        <v>13</v>
      </c>
      <c r="G317" s="1562"/>
      <c r="H317" s="1563">
        <v>0</v>
      </c>
      <c r="I317" s="2067">
        <v>0</v>
      </c>
      <c r="J317" s="1565" t="s">
        <v>127</v>
      </c>
      <c r="K317" s="1903">
        <v>35000</v>
      </c>
      <c r="L317" s="1566">
        <v>5</v>
      </c>
      <c r="M317" s="1903">
        <v>50000</v>
      </c>
      <c r="N317" s="1566"/>
      <c r="O317" s="1903">
        <v>0</v>
      </c>
      <c r="P317" s="1567">
        <v>85000</v>
      </c>
      <c r="Q317" s="3214"/>
      <c r="R317" s="1568"/>
    </row>
    <row r="318" spans="2:18" ht="15.95" hidden="1" customHeight="1">
      <c r="B318" s="3213">
        <v>12</v>
      </c>
      <c r="C318" s="1559">
        <v>41827</v>
      </c>
      <c r="D318" s="1570" t="s">
        <v>563</v>
      </c>
      <c r="E318" s="1561" t="s">
        <v>263</v>
      </c>
      <c r="F318" s="1562">
        <v>3</v>
      </c>
      <c r="G318" s="1562"/>
      <c r="H318" s="1563">
        <v>0</v>
      </c>
      <c r="I318" s="2067">
        <v>0</v>
      </c>
      <c r="J318" s="1565" t="s">
        <v>258</v>
      </c>
      <c r="K318" s="1903">
        <v>15000</v>
      </c>
      <c r="L318" s="1566"/>
      <c r="M318" s="1903">
        <v>0</v>
      </c>
      <c r="N318" s="1566"/>
      <c r="O318" s="1903">
        <v>0</v>
      </c>
      <c r="P318" s="1567">
        <v>15000</v>
      </c>
      <c r="Q318" s="3214">
        <v>35000</v>
      </c>
      <c r="R318" s="1568"/>
    </row>
    <row r="319" spans="2:18" ht="15.95" hidden="1" customHeight="1">
      <c r="B319" s="3213"/>
      <c r="C319" s="1559">
        <v>41827</v>
      </c>
      <c r="D319" s="1570" t="s">
        <v>546</v>
      </c>
      <c r="E319" s="1561" t="s">
        <v>426</v>
      </c>
      <c r="F319" s="1562">
        <v>12</v>
      </c>
      <c r="G319" s="1562"/>
      <c r="H319" s="1563">
        <v>0</v>
      </c>
      <c r="I319" s="2067">
        <v>0</v>
      </c>
      <c r="J319" s="1565" t="s">
        <v>127</v>
      </c>
      <c r="K319" s="1903">
        <v>35000</v>
      </c>
      <c r="L319" s="1566">
        <v>3</v>
      </c>
      <c r="M319" s="1903">
        <v>30000</v>
      </c>
      <c r="N319" s="1566"/>
      <c r="O319" s="1903">
        <v>0</v>
      </c>
      <c r="P319" s="1567">
        <v>65000</v>
      </c>
      <c r="Q319" s="3214"/>
      <c r="R319" s="1568"/>
    </row>
    <row r="320" spans="2:18" ht="15.95" hidden="1" customHeight="1">
      <c r="B320" s="1902">
        <v>13</v>
      </c>
      <c r="C320" s="1559">
        <v>41828</v>
      </c>
      <c r="D320" s="1570" t="s">
        <v>546</v>
      </c>
      <c r="E320" s="1561" t="s">
        <v>426</v>
      </c>
      <c r="F320" s="1562">
        <v>7</v>
      </c>
      <c r="G320" s="2068"/>
      <c r="H320" s="1563">
        <v>0</v>
      </c>
      <c r="I320" s="2067">
        <v>0</v>
      </c>
      <c r="J320" s="1562" t="s">
        <v>127</v>
      </c>
      <c r="K320" s="2069">
        <v>25000</v>
      </c>
      <c r="L320" s="1562"/>
      <c r="M320" s="1903">
        <v>0</v>
      </c>
      <c r="N320" s="2068"/>
      <c r="O320" s="1903">
        <v>0</v>
      </c>
      <c r="P320" s="1567">
        <v>25000</v>
      </c>
      <c r="Q320" s="2070">
        <v>35000</v>
      </c>
      <c r="R320" s="1571"/>
    </row>
    <row r="321" spans="2:18" ht="15.95" hidden="1" customHeight="1">
      <c r="B321" s="1902">
        <v>14</v>
      </c>
      <c r="C321" s="1559">
        <v>41829</v>
      </c>
      <c r="D321" s="2071" t="s">
        <v>864</v>
      </c>
      <c r="E321" s="1562"/>
      <c r="F321" s="1562"/>
      <c r="G321" s="2068"/>
      <c r="H321" s="1563">
        <v>0</v>
      </c>
      <c r="I321" s="2067">
        <v>0</v>
      </c>
      <c r="J321" s="1562"/>
      <c r="K321" s="2069"/>
      <c r="L321" s="1562"/>
      <c r="M321" s="1903">
        <v>0</v>
      </c>
      <c r="N321" s="2068"/>
      <c r="O321" s="1903">
        <v>0</v>
      </c>
      <c r="P321" s="1567">
        <v>0</v>
      </c>
      <c r="Q321" s="2070"/>
      <c r="R321" s="1571"/>
    </row>
    <row r="322" spans="2:18" ht="15.95" hidden="1" customHeight="1">
      <c r="B322" s="1902">
        <v>15</v>
      </c>
      <c r="C322" s="1559">
        <v>41830</v>
      </c>
      <c r="D322" s="2071" t="s">
        <v>865</v>
      </c>
      <c r="E322" s="1562"/>
      <c r="F322" s="1562"/>
      <c r="G322" s="2068"/>
      <c r="H322" s="1563">
        <v>0</v>
      </c>
      <c r="I322" s="2067">
        <v>0</v>
      </c>
      <c r="J322" s="1562"/>
      <c r="K322" s="2069"/>
      <c r="L322" s="1562"/>
      <c r="M322" s="1903">
        <v>0</v>
      </c>
      <c r="N322" s="2068"/>
      <c r="O322" s="1903">
        <v>0</v>
      </c>
      <c r="P322" s="1567">
        <v>0</v>
      </c>
      <c r="Q322" s="2070"/>
      <c r="R322" s="1571"/>
    </row>
    <row r="323" spans="2:18" ht="15.95" hidden="1" customHeight="1">
      <c r="B323" s="1902">
        <v>16</v>
      </c>
      <c r="C323" s="1559">
        <v>41831</v>
      </c>
      <c r="D323" s="2071" t="s">
        <v>865</v>
      </c>
      <c r="E323" s="1562"/>
      <c r="F323" s="1562"/>
      <c r="G323" s="2068"/>
      <c r="H323" s="1563">
        <v>0</v>
      </c>
      <c r="I323" s="2067">
        <v>0</v>
      </c>
      <c r="J323" s="1562"/>
      <c r="K323" s="2069"/>
      <c r="L323" s="1562"/>
      <c r="M323" s="1903">
        <v>0</v>
      </c>
      <c r="N323" s="2068"/>
      <c r="O323" s="1903">
        <v>0</v>
      </c>
      <c r="P323" s="1567">
        <v>0</v>
      </c>
      <c r="Q323" s="2070"/>
      <c r="R323" s="1571"/>
    </row>
    <row r="324" spans="2:18" ht="15.95" hidden="1" customHeight="1">
      <c r="B324" s="1902">
        <v>17</v>
      </c>
      <c r="C324" s="1559">
        <v>41832</v>
      </c>
      <c r="D324" s="2071" t="s">
        <v>865</v>
      </c>
      <c r="E324" s="1562"/>
      <c r="F324" s="1562"/>
      <c r="G324" s="2068"/>
      <c r="H324" s="1563">
        <v>0</v>
      </c>
      <c r="I324" s="2067">
        <v>0</v>
      </c>
      <c r="J324" s="1562"/>
      <c r="K324" s="2069"/>
      <c r="L324" s="1562"/>
      <c r="M324" s="1903">
        <v>0</v>
      </c>
      <c r="N324" s="2068"/>
      <c r="O324" s="1903">
        <v>0</v>
      </c>
      <c r="P324" s="1567">
        <v>0</v>
      </c>
      <c r="Q324" s="2070"/>
      <c r="R324" s="1571"/>
    </row>
    <row r="325" spans="2:18" ht="15.95" hidden="1" customHeight="1">
      <c r="B325" s="1902">
        <v>18</v>
      </c>
      <c r="C325" s="1569">
        <v>41833</v>
      </c>
      <c r="D325" s="2071" t="s">
        <v>865</v>
      </c>
      <c r="E325" s="1562"/>
      <c r="F325" s="1562"/>
      <c r="G325" s="2068"/>
      <c r="H325" s="1563">
        <v>0</v>
      </c>
      <c r="I325" s="2067">
        <v>0</v>
      </c>
      <c r="J325" s="1562"/>
      <c r="K325" s="2069"/>
      <c r="L325" s="1562"/>
      <c r="M325" s="1903">
        <v>0</v>
      </c>
      <c r="N325" s="2068"/>
      <c r="O325" s="1903">
        <v>0</v>
      </c>
      <c r="P325" s="1567">
        <v>0</v>
      </c>
      <c r="Q325" s="2070"/>
      <c r="R325" s="1571"/>
    </row>
    <row r="326" spans="2:18" ht="15.95" hidden="1" customHeight="1">
      <c r="B326" s="1902">
        <v>19</v>
      </c>
      <c r="C326" s="1559">
        <v>41834</v>
      </c>
      <c r="D326" s="2071" t="s">
        <v>865</v>
      </c>
      <c r="E326" s="1562"/>
      <c r="F326" s="1562"/>
      <c r="G326" s="2068"/>
      <c r="H326" s="1563">
        <v>0</v>
      </c>
      <c r="I326" s="2067">
        <v>0</v>
      </c>
      <c r="J326" s="1562"/>
      <c r="K326" s="2069"/>
      <c r="L326" s="1562"/>
      <c r="M326" s="1903">
        <v>0</v>
      </c>
      <c r="N326" s="2068"/>
      <c r="O326" s="1903">
        <v>0</v>
      </c>
      <c r="P326" s="1567">
        <v>0</v>
      </c>
      <c r="Q326" s="2070"/>
      <c r="R326" s="1571"/>
    </row>
    <row r="327" spans="2:18" ht="15.95" hidden="1" customHeight="1">
      <c r="B327" s="1902">
        <v>20</v>
      </c>
      <c r="C327" s="1559">
        <v>41835</v>
      </c>
      <c r="D327" s="2071" t="s">
        <v>865</v>
      </c>
      <c r="E327" s="1562"/>
      <c r="F327" s="1562"/>
      <c r="G327" s="2068"/>
      <c r="H327" s="1563">
        <v>0</v>
      </c>
      <c r="I327" s="2067">
        <v>0</v>
      </c>
      <c r="J327" s="1562"/>
      <c r="K327" s="2069"/>
      <c r="L327" s="1562"/>
      <c r="M327" s="1903">
        <v>0</v>
      </c>
      <c r="N327" s="2068"/>
      <c r="O327" s="1903">
        <v>0</v>
      </c>
      <c r="P327" s="1567">
        <v>0</v>
      </c>
      <c r="Q327" s="2070"/>
      <c r="R327" s="1571"/>
    </row>
    <row r="328" spans="2:18" ht="15.95" hidden="1" customHeight="1">
      <c r="B328" s="1902">
        <v>21</v>
      </c>
      <c r="C328" s="1559">
        <v>41836</v>
      </c>
      <c r="D328" s="2071" t="s">
        <v>865</v>
      </c>
      <c r="E328" s="1562"/>
      <c r="F328" s="1562"/>
      <c r="G328" s="2068"/>
      <c r="H328" s="1563">
        <v>0</v>
      </c>
      <c r="I328" s="2067">
        <v>0</v>
      </c>
      <c r="J328" s="1562"/>
      <c r="K328" s="2069"/>
      <c r="L328" s="1562"/>
      <c r="M328" s="1903">
        <v>0</v>
      </c>
      <c r="N328" s="2068"/>
      <c r="O328" s="1903">
        <v>0</v>
      </c>
      <c r="P328" s="1567">
        <v>0</v>
      </c>
      <c r="Q328" s="2070"/>
      <c r="R328" s="1571"/>
    </row>
    <row r="329" spans="2:18" ht="15.95" hidden="1" customHeight="1">
      <c r="B329" s="1902">
        <v>22</v>
      </c>
      <c r="C329" s="1559">
        <v>41837</v>
      </c>
      <c r="D329" s="2071" t="s">
        <v>865</v>
      </c>
      <c r="E329" s="1562"/>
      <c r="F329" s="1562"/>
      <c r="G329" s="2068"/>
      <c r="H329" s="1563">
        <v>0</v>
      </c>
      <c r="I329" s="2067">
        <v>0</v>
      </c>
      <c r="J329" s="1562"/>
      <c r="K329" s="2069"/>
      <c r="L329" s="1562"/>
      <c r="M329" s="1903">
        <v>0</v>
      </c>
      <c r="N329" s="2068"/>
      <c r="O329" s="1903">
        <v>0</v>
      </c>
      <c r="P329" s="1567">
        <v>0</v>
      </c>
      <c r="Q329" s="2070"/>
      <c r="R329" s="1571"/>
    </row>
    <row r="330" spans="2:18" ht="15.95" hidden="1" customHeight="1">
      <c r="B330" s="1902">
        <v>23</v>
      </c>
      <c r="C330" s="1559">
        <v>41838</v>
      </c>
      <c r="D330" s="2071" t="s">
        <v>865</v>
      </c>
      <c r="E330" s="1562"/>
      <c r="F330" s="1562"/>
      <c r="G330" s="2068"/>
      <c r="H330" s="1563">
        <v>0</v>
      </c>
      <c r="I330" s="2067">
        <v>0</v>
      </c>
      <c r="J330" s="1562"/>
      <c r="K330" s="2069"/>
      <c r="L330" s="1562"/>
      <c r="M330" s="1903">
        <v>0</v>
      </c>
      <c r="N330" s="2068"/>
      <c r="O330" s="1903">
        <v>0</v>
      </c>
      <c r="P330" s="1567">
        <v>0</v>
      </c>
      <c r="Q330" s="2070"/>
      <c r="R330" s="1571"/>
    </row>
    <row r="331" spans="2:18" ht="15.95" hidden="1" customHeight="1">
      <c r="B331" s="1902">
        <v>24</v>
      </c>
      <c r="C331" s="1559">
        <v>41839</v>
      </c>
      <c r="D331" s="2071" t="s">
        <v>865</v>
      </c>
      <c r="E331" s="1562"/>
      <c r="F331" s="1562"/>
      <c r="G331" s="2068"/>
      <c r="H331" s="1563">
        <v>0</v>
      </c>
      <c r="I331" s="2067">
        <v>0</v>
      </c>
      <c r="J331" s="1562"/>
      <c r="K331" s="2069"/>
      <c r="L331" s="1562"/>
      <c r="M331" s="1903">
        <v>0</v>
      </c>
      <c r="N331" s="2068"/>
      <c r="O331" s="1903">
        <v>0</v>
      </c>
      <c r="P331" s="1567">
        <v>0</v>
      </c>
      <c r="Q331" s="2070"/>
      <c r="R331" s="1571"/>
    </row>
    <row r="332" spans="2:18" ht="15.95" hidden="1" customHeight="1">
      <c r="B332" s="1902">
        <v>25</v>
      </c>
      <c r="C332" s="1569">
        <v>41840</v>
      </c>
      <c r="D332" s="2071" t="s">
        <v>865</v>
      </c>
      <c r="E332" s="1562"/>
      <c r="F332" s="1562"/>
      <c r="G332" s="2068"/>
      <c r="H332" s="1563">
        <v>0</v>
      </c>
      <c r="I332" s="2067">
        <v>0</v>
      </c>
      <c r="J332" s="1562"/>
      <c r="K332" s="2069"/>
      <c r="L332" s="1562"/>
      <c r="M332" s="1903">
        <v>0</v>
      </c>
      <c r="N332" s="2068"/>
      <c r="O332" s="1903">
        <v>0</v>
      </c>
      <c r="P332" s="1567">
        <v>0</v>
      </c>
      <c r="Q332" s="2070"/>
      <c r="R332" s="1571"/>
    </row>
    <row r="333" spans="2:18" ht="15.95" hidden="1" customHeight="1">
      <c r="B333" s="1902">
        <v>26</v>
      </c>
      <c r="C333" s="1559">
        <v>41841</v>
      </c>
      <c r="D333" s="2071" t="s">
        <v>865</v>
      </c>
      <c r="E333" s="1562"/>
      <c r="F333" s="1562"/>
      <c r="G333" s="2068"/>
      <c r="H333" s="1563">
        <v>0</v>
      </c>
      <c r="I333" s="2067">
        <v>0</v>
      </c>
      <c r="J333" s="1562"/>
      <c r="K333" s="2069"/>
      <c r="L333" s="1562"/>
      <c r="M333" s="1903">
        <v>0</v>
      </c>
      <c r="N333" s="2068"/>
      <c r="O333" s="1903">
        <v>0</v>
      </c>
      <c r="P333" s="1567">
        <v>0</v>
      </c>
      <c r="Q333" s="2070"/>
      <c r="R333" s="1571"/>
    </row>
    <row r="334" spans="2:18" ht="15.95" hidden="1" customHeight="1">
      <c r="B334" s="1902">
        <v>27</v>
      </c>
      <c r="C334" s="1559">
        <v>41842</v>
      </c>
      <c r="D334" s="2071" t="s">
        <v>865</v>
      </c>
      <c r="E334" s="1562"/>
      <c r="F334" s="1562"/>
      <c r="G334" s="2068"/>
      <c r="H334" s="1563">
        <v>0</v>
      </c>
      <c r="I334" s="2067">
        <v>0</v>
      </c>
      <c r="J334" s="1562"/>
      <c r="K334" s="2069"/>
      <c r="L334" s="1562"/>
      <c r="M334" s="1903">
        <v>0</v>
      </c>
      <c r="N334" s="2068"/>
      <c r="O334" s="1903">
        <v>0</v>
      </c>
      <c r="P334" s="1567">
        <v>0</v>
      </c>
      <c r="Q334" s="2070"/>
      <c r="R334" s="1571"/>
    </row>
    <row r="335" spans="2:18" ht="15.95" hidden="1" customHeight="1">
      <c r="B335" s="1902">
        <v>28</v>
      </c>
      <c r="C335" s="1559">
        <v>41843</v>
      </c>
      <c r="D335" s="2071" t="s">
        <v>865</v>
      </c>
      <c r="E335" s="1562"/>
      <c r="F335" s="2068"/>
      <c r="G335" s="2068"/>
      <c r="H335" s="1563">
        <v>0</v>
      </c>
      <c r="I335" s="2067">
        <v>0</v>
      </c>
      <c r="J335" s="1562"/>
      <c r="K335" s="2069"/>
      <c r="L335" s="1562"/>
      <c r="M335" s="1903">
        <v>0</v>
      </c>
      <c r="N335" s="2068"/>
      <c r="O335" s="1903">
        <v>0</v>
      </c>
      <c r="P335" s="1567">
        <v>0</v>
      </c>
      <c r="Q335" s="2070"/>
      <c r="R335" s="1571"/>
    </row>
    <row r="336" spans="2:18" ht="15.95" hidden="1" customHeight="1">
      <c r="B336" s="1902">
        <v>29</v>
      </c>
      <c r="C336" s="1559">
        <v>41844</v>
      </c>
      <c r="D336" s="2071" t="s">
        <v>865</v>
      </c>
      <c r="E336" s="1562"/>
      <c r="F336" s="2068"/>
      <c r="G336" s="2068"/>
      <c r="H336" s="1563">
        <v>0</v>
      </c>
      <c r="I336" s="2067">
        <v>0</v>
      </c>
      <c r="J336" s="1562"/>
      <c r="K336" s="2069"/>
      <c r="L336" s="1562"/>
      <c r="M336" s="1903">
        <v>0</v>
      </c>
      <c r="N336" s="2068"/>
      <c r="O336" s="1903">
        <v>0</v>
      </c>
      <c r="P336" s="1567">
        <v>0</v>
      </c>
      <c r="Q336" s="2070"/>
      <c r="R336" s="1571"/>
    </row>
    <row r="337" spans="2:18" ht="15.95" hidden="1" customHeight="1" thickBot="1">
      <c r="B337" s="1572">
        <v>30</v>
      </c>
      <c r="C337" s="1573">
        <v>41845</v>
      </c>
      <c r="D337" s="2072" t="s">
        <v>865</v>
      </c>
      <c r="E337" s="1574"/>
      <c r="F337" s="2073"/>
      <c r="G337" s="2073"/>
      <c r="H337" s="1575">
        <v>0</v>
      </c>
      <c r="I337" s="2074">
        <v>0</v>
      </c>
      <c r="J337" s="1574"/>
      <c r="K337" s="2075"/>
      <c r="L337" s="1574"/>
      <c r="M337" s="1576">
        <v>0</v>
      </c>
      <c r="N337" s="2073"/>
      <c r="O337" s="1576">
        <v>0</v>
      </c>
      <c r="P337" s="1577">
        <v>0</v>
      </c>
      <c r="Q337" s="2076"/>
      <c r="R337" s="1578"/>
    </row>
    <row r="338" spans="2:18" ht="15.95" hidden="1" customHeight="1">
      <c r="B338" s="1952">
        <v>1</v>
      </c>
      <c r="C338" s="1953">
        <v>41846</v>
      </c>
      <c r="D338" s="2080" t="s">
        <v>862</v>
      </c>
      <c r="E338" s="1551"/>
      <c r="F338" s="1552"/>
      <c r="G338" s="1552"/>
      <c r="H338" s="1553">
        <f>F338*G338</f>
        <v>0</v>
      </c>
      <c r="I338" s="2066">
        <f>H338*500</f>
        <v>0</v>
      </c>
      <c r="J338" s="1554"/>
      <c r="K338" s="1555"/>
      <c r="L338" s="1556"/>
      <c r="M338" s="1555">
        <f>L338*10000</f>
        <v>0</v>
      </c>
      <c r="N338" s="1556"/>
      <c r="O338" s="1555">
        <f>N338*15000</f>
        <v>0</v>
      </c>
      <c r="P338" s="1557">
        <f>I338+K338+M338+O338</f>
        <v>0</v>
      </c>
      <c r="Q338" s="1555"/>
      <c r="R338" s="1558"/>
    </row>
    <row r="339" spans="2:18" ht="15.95" hidden="1" customHeight="1">
      <c r="B339" s="1954">
        <v>2</v>
      </c>
      <c r="C339" s="1955">
        <v>41847</v>
      </c>
      <c r="D339" s="1560" t="s">
        <v>862</v>
      </c>
      <c r="E339" s="1561"/>
      <c r="F339" s="1562"/>
      <c r="G339" s="1562"/>
      <c r="H339" s="1563">
        <f>F339*G339</f>
        <v>0</v>
      </c>
      <c r="I339" s="2067">
        <f>H339*500</f>
        <v>0</v>
      </c>
      <c r="J339" s="1565"/>
      <c r="K339" s="1903"/>
      <c r="L339" s="1566"/>
      <c r="M339" s="1903">
        <f>L339*10000</f>
        <v>0</v>
      </c>
      <c r="N339" s="1566"/>
      <c r="O339" s="1903">
        <f>N339*15000</f>
        <v>0</v>
      </c>
      <c r="P339" s="1567">
        <f>I339+K339+M339+O339</f>
        <v>0</v>
      </c>
      <c r="Q339" s="1903"/>
      <c r="R339" s="1568"/>
    </row>
    <row r="340" spans="2:18" ht="15.95" hidden="1" customHeight="1">
      <c r="B340" s="1954">
        <v>3</v>
      </c>
      <c r="C340" s="1956">
        <v>41848</v>
      </c>
      <c r="D340" s="1560" t="s">
        <v>862</v>
      </c>
      <c r="E340" s="1561"/>
      <c r="F340" s="1562"/>
      <c r="G340" s="1562"/>
      <c r="H340" s="1563">
        <f t="shared" ref="H340:H373" si="46">F340*G340</f>
        <v>0</v>
      </c>
      <c r="I340" s="2067">
        <f t="shared" ref="I340:I403" si="47">H340*500</f>
        <v>0</v>
      </c>
      <c r="J340" s="1565"/>
      <c r="K340" s="1903"/>
      <c r="L340" s="1566"/>
      <c r="M340" s="1903">
        <f>L340*10000</f>
        <v>0</v>
      </c>
      <c r="N340" s="1566"/>
      <c r="O340" s="1903">
        <f>N340*15000</f>
        <v>0</v>
      </c>
      <c r="P340" s="1567">
        <f t="shared" ref="P340:P372" si="48">I340+K340+M340+O340</f>
        <v>0</v>
      </c>
      <c r="Q340" s="1903"/>
      <c r="R340" s="1568"/>
    </row>
    <row r="341" spans="2:18" ht="15.95" hidden="1" customHeight="1">
      <c r="B341" s="1954">
        <v>4</v>
      </c>
      <c r="C341" s="1956">
        <v>41849</v>
      </c>
      <c r="D341" s="1560" t="s">
        <v>862</v>
      </c>
      <c r="E341" s="1561"/>
      <c r="F341" s="1562"/>
      <c r="G341" s="1562"/>
      <c r="H341" s="1563">
        <f t="shared" si="46"/>
        <v>0</v>
      </c>
      <c r="I341" s="2067">
        <f t="shared" si="47"/>
        <v>0</v>
      </c>
      <c r="J341" s="1565"/>
      <c r="K341" s="1903"/>
      <c r="L341" s="1566"/>
      <c r="M341" s="1903">
        <f t="shared" ref="M341:M372" si="49">L341*10000</f>
        <v>0</v>
      </c>
      <c r="N341" s="1566"/>
      <c r="O341" s="1903">
        <f t="shared" ref="O341:O372" si="50">N341*15000</f>
        <v>0</v>
      </c>
      <c r="P341" s="1567">
        <f t="shared" si="48"/>
        <v>0</v>
      </c>
      <c r="Q341" s="1903"/>
      <c r="R341" s="1568"/>
    </row>
    <row r="342" spans="2:18" ht="15.95" hidden="1" customHeight="1">
      <c r="B342" s="1954">
        <v>5</v>
      </c>
      <c r="C342" s="1957">
        <v>41850</v>
      </c>
      <c r="D342" s="1560" t="s">
        <v>862</v>
      </c>
      <c r="E342" s="1959"/>
      <c r="F342" s="1959"/>
      <c r="G342" s="1959"/>
      <c r="H342" s="1563">
        <f t="shared" si="46"/>
        <v>0</v>
      </c>
      <c r="I342" s="2067">
        <f t="shared" si="47"/>
        <v>0</v>
      </c>
      <c r="J342" s="1959"/>
      <c r="K342" s="1959"/>
      <c r="L342" s="1959"/>
      <c r="M342" s="1903">
        <f t="shared" si="49"/>
        <v>0</v>
      </c>
      <c r="N342" s="1959"/>
      <c r="O342" s="1903">
        <f t="shared" si="50"/>
        <v>0</v>
      </c>
      <c r="P342" s="1567">
        <f t="shared" si="48"/>
        <v>0</v>
      </c>
      <c r="Q342" s="249"/>
      <c r="R342" s="1961"/>
    </row>
    <row r="343" spans="2:18" ht="15.95" hidden="1" customHeight="1">
      <c r="B343" s="1954">
        <v>6</v>
      </c>
      <c r="C343" s="1958">
        <v>41851</v>
      </c>
      <c r="D343" s="1560" t="s">
        <v>862</v>
      </c>
      <c r="E343" s="1959"/>
      <c r="F343" s="1959"/>
      <c r="G343" s="1959"/>
      <c r="H343" s="1563">
        <f t="shared" si="46"/>
        <v>0</v>
      </c>
      <c r="I343" s="2067">
        <f t="shared" si="47"/>
        <v>0</v>
      </c>
      <c r="J343" s="1959"/>
      <c r="K343" s="1959"/>
      <c r="L343" s="1959"/>
      <c r="M343" s="1903">
        <f t="shared" si="49"/>
        <v>0</v>
      </c>
      <c r="N343" s="1959"/>
      <c r="O343" s="1903">
        <f t="shared" si="50"/>
        <v>0</v>
      </c>
      <c r="P343" s="1567">
        <f t="shared" si="48"/>
        <v>0</v>
      </c>
      <c r="Q343" s="249"/>
      <c r="R343" s="1961"/>
    </row>
    <row r="344" spans="2:18" ht="15.95" hidden="1" customHeight="1">
      <c r="B344" s="1954">
        <v>7</v>
      </c>
      <c r="C344" s="1957">
        <v>41852</v>
      </c>
      <c r="D344" s="1560" t="s">
        <v>862</v>
      </c>
      <c r="E344" s="1959"/>
      <c r="F344" s="1959"/>
      <c r="G344" s="1959"/>
      <c r="H344" s="1563">
        <f t="shared" si="46"/>
        <v>0</v>
      </c>
      <c r="I344" s="2067">
        <f t="shared" si="47"/>
        <v>0</v>
      </c>
      <c r="J344" s="1959"/>
      <c r="K344" s="1959"/>
      <c r="L344" s="1959"/>
      <c r="M344" s="1903">
        <f t="shared" si="49"/>
        <v>0</v>
      </c>
      <c r="N344" s="1959"/>
      <c r="O344" s="1903">
        <f t="shared" si="50"/>
        <v>0</v>
      </c>
      <c r="P344" s="1567">
        <f t="shared" si="48"/>
        <v>0</v>
      </c>
      <c r="Q344" s="249"/>
      <c r="R344" s="1961"/>
    </row>
    <row r="345" spans="2:18" ht="15.95" hidden="1" customHeight="1">
      <c r="B345" s="1954">
        <v>8</v>
      </c>
      <c r="C345" s="1958">
        <v>41853</v>
      </c>
      <c r="D345" s="1560" t="s">
        <v>862</v>
      </c>
      <c r="E345" s="1959"/>
      <c r="F345" s="1959"/>
      <c r="G345" s="1959"/>
      <c r="H345" s="1563">
        <f t="shared" si="46"/>
        <v>0</v>
      </c>
      <c r="I345" s="2067">
        <f t="shared" si="47"/>
        <v>0</v>
      </c>
      <c r="J345" s="1959"/>
      <c r="K345" s="1959"/>
      <c r="L345" s="1959"/>
      <c r="M345" s="1903">
        <f t="shared" si="49"/>
        <v>0</v>
      </c>
      <c r="N345" s="1959"/>
      <c r="O345" s="1903">
        <f t="shared" si="50"/>
        <v>0</v>
      </c>
      <c r="P345" s="1567">
        <f t="shared" si="48"/>
        <v>0</v>
      </c>
      <c r="Q345" s="249"/>
      <c r="R345" s="1961"/>
    </row>
    <row r="346" spans="2:18" ht="15.95" hidden="1" customHeight="1">
      <c r="B346" s="1954">
        <v>9</v>
      </c>
      <c r="C346" s="1955">
        <v>41854</v>
      </c>
      <c r="D346" s="1560" t="s">
        <v>862</v>
      </c>
      <c r="E346" s="1959"/>
      <c r="F346" s="1959"/>
      <c r="G346" s="1959"/>
      <c r="H346" s="1563">
        <f t="shared" si="46"/>
        <v>0</v>
      </c>
      <c r="I346" s="2067">
        <f t="shared" si="47"/>
        <v>0</v>
      </c>
      <c r="J346" s="1959"/>
      <c r="K346" s="1959"/>
      <c r="L346" s="1959"/>
      <c r="M346" s="1903">
        <f t="shared" si="49"/>
        <v>0</v>
      </c>
      <c r="N346" s="1959"/>
      <c r="O346" s="1903">
        <f t="shared" si="50"/>
        <v>0</v>
      </c>
      <c r="P346" s="1567">
        <f t="shared" si="48"/>
        <v>0</v>
      </c>
      <c r="Q346" s="249"/>
      <c r="R346" s="1961"/>
    </row>
    <row r="347" spans="2:18" ht="15.95" hidden="1" customHeight="1">
      <c r="B347" s="1935">
        <v>10</v>
      </c>
      <c r="C347" s="1940">
        <v>41855</v>
      </c>
      <c r="D347" s="2045" t="s">
        <v>546</v>
      </c>
      <c r="E347" s="2047" t="s">
        <v>426</v>
      </c>
      <c r="F347" s="2047">
        <v>7</v>
      </c>
      <c r="G347" s="2045"/>
      <c r="H347" s="1563">
        <f t="shared" si="46"/>
        <v>0</v>
      </c>
      <c r="I347" s="1564">
        <f t="shared" si="47"/>
        <v>0</v>
      </c>
      <c r="J347" s="2045" t="s">
        <v>127</v>
      </c>
      <c r="K347" s="2049">
        <v>25000</v>
      </c>
      <c r="L347" s="2045"/>
      <c r="M347" s="1903">
        <f t="shared" si="49"/>
        <v>0</v>
      </c>
      <c r="N347" s="2045"/>
      <c r="O347" s="1903">
        <f t="shared" si="50"/>
        <v>0</v>
      </c>
      <c r="P347" s="1567">
        <f t="shared" si="48"/>
        <v>25000</v>
      </c>
      <c r="Q347" s="249">
        <v>35000</v>
      </c>
      <c r="R347" s="1961"/>
    </row>
    <row r="348" spans="2:18" ht="15.95" hidden="1" customHeight="1">
      <c r="B348" s="1935">
        <v>11</v>
      </c>
      <c r="C348" s="1939">
        <v>41856</v>
      </c>
      <c r="D348" s="2045" t="s">
        <v>546</v>
      </c>
      <c r="E348" s="2047" t="s">
        <v>426</v>
      </c>
      <c r="F348" s="2047">
        <v>11</v>
      </c>
      <c r="G348" s="2045"/>
      <c r="H348" s="1563">
        <f t="shared" si="46"/>
        <v>0</v>
      </c>
      <c r="I348" s="1564">
        <f t="shared" si="47"/>
        <v>0</v>
      </c>
      <c r="J348" s="2045" t="s">
        <v>127</v>
      </c>
      <c r="K348" s="2049">
        <v>35000</v>
      </c>
      <c r="L348" s="2045"/>
      <c r="M348" s="1903">
        <f t="shared" si="49"/>
        <v>0</v>
      </c>
      <c r="N348" s="2045"/>
      <c r="O348" s="1903">
        <f t="shared" si="50"/>
        <v>0</v>
      </c>
      <c r="P348" s="1567">
        <f t="shared" si="48"/>
        <v>35000</v>
      </c>
      <c r="Q348" s="249">
        <v>35000</v>
      </c>
      <c r="R348" s="1961"/>
    </row>
    <row r="349" spans="2:18" ht="15.95" hidden="1" customHeight="1">
      <c r="B349" s="3254">
        <v>12</v>
      </c>
      <c r="C349" s="1940">
        <v>41857</v>
      </c>
      <c r="D349" s="2045" t="s">
        <v>563</v>
      </c>
      <c r="E349" s="2045" t="s">
        <v>263</v>
      </c>
      <c r="F349" s="2047">
        <v>1</v>
      </c>
      <c r="G349" s="2045"/>
      <c r="H349" s="1563">
        <f t="shared" si="46"/>
        <v>0</v>
      </c>
      <c r="I349" s="1564">
        <f t="shared" si="47"/>
        <v>0</v>
      </c>
      <c r="J349" s="2045" t="s">
        <v>258</v>
      </c>
      <c r="K349" s="2049">
        <f>F349*5000</f>
        <v>5000</v>
      </c>
      <c r="L349" s="2045"/>
      <c r="M349" s="1903">
        <f t="shared" si="49"/>
        <v>0</v>
      </c>
      <c r="N349" s="2045"/>
      <c r="O349" s="1903">
        <f t="shared" si="50"/>
        <v>0</v>
      </c>
      <c r="P349" s="1567">
        <f t="shared" si="48"/>
        <v>5000</v>
      </c>
      <c r="Q349" s="3107">
        <v>35000</v>
      </c>
      <c r="R349" s="1961"/>
    </row>
    <row r="350" spans="2:18" ht="15.95" hidden="1" customHeight="1">
      <c r="B350" s="3255"/>
      <c r="C350" s="1939">
        <v>41857</v>
      </c>
      <c r="D350" s="2045" t="s">
        <v>546</v>
      </c>
      <c r="E350" s="2047" t="s">
        <v>426</v>
      </c>
      <c r="F350" s="2047">
        <v>1</v>
      </c>
      <c r="G350" s="2045"/>
      <c r="H350" s="1563">
        <f t="shared" si="46"/>
        <v>0</v>
      </c>
      <c r="I350" s="1564">
        <f t="shared" si="47"/>
        <v>0</v>
      </c>
      <c r="J350" s="2045" t="s">
        <v>127</v>
      </c>
      <c r="K350" s="2049">
        <v>20000</v>
      </c>
      <c r="L350" s="2045"/>
      <c r="M350" s="1903">
        <f t="shared" si="49"/>
        <v>0</v>
      </c>
      <c r="N350" s="2045"/>
      <c r="O350" s="1903">
        <f t="shared" si="50"/>
        <v>0</v>
      </c>
      <c r="P350" s="1567">
        <f t="shared" si="48"/>
        <v>20000</v>
      </c>
      <c r="Q350" s="3107"/>
      <c r="R350" s="1961"/>
    </row>
    <row r="351" spans="2:18" ht="15.95" hidden="1" customHeight="1">
      <c r="B351" s="3094">
        <v>13</v>
      </c>
      <c r="C351" s="1939">
        <v>41858</v>
      </c>
      <c r="D351" s="2045" t="s">
        <v>729</v>
      </c>
      <c r="E351" s="2045" t="s">
        <v>263</v>
      </c>
      <c r="F351" s="2047">
        <v>1</v>
      </c>
      <c r="G351" s="2045"/>
      <c r="H351" s="1563">
        <f t="shared" si="46"/>
        <v>0</v>
      </c>
      <c r="I351" s="1564">
        <f t="shared" si="47"/>
        <v>0</v>
      </c>
      <c r="J351" s="2045"/>
      <c r="K351" s="2049"/>
      <c r="L351" s="2045"/>
      <c r="M351" s="1903">
        <f t="shared" si="49"/>
        <v>0</v>
      </c>
      <c r="N351" s="2047"/>
      <c r="O351" s="1903">
        <f t="shared" si="50"/>
        <v>0</v>
      </c>
      <c r="P351" s="1567">
        <f t="shared" si="48"/>
        <v>0</v>
      </c>
      <c r="Q351" s="3107">
        <v>35000</v>
      </c>
      <c r="R351" s="1961"/>
    </row>
    <row r="352" spans="2:18" ht="15.95" hidden="1" customHeight="1">
      <c r="B352" s="3096"/>
      <c r="C352" s="1940">
        <v>41858</v>
      </c>
      <c r="D352" s="2045" t="s">
        <v>951</v>
      </c>
      <c r="E352" s="2045" t="s">
        <v>263</v>
      </c>
      <c r="F352" s="2047">
        <v>1</v>
      </c>
      <c r="G352" s="2047">
        <v>150</v>
      </c>
      <c r="H352" s="1563">
        <f t="shared" si="46"/>
        <v>150</v>
      </c>
      <c r="I352" s="1564">
        <f t="shared" si="47"/>
        <v>75000</v>
      </c>
      <c r="J352" s="2045"/>
      <c r="K352" s="2049"/>
      <c r="L352" s="2047">
        <v>6</v>
      </c>
      <c r="M352" s="1903">
        <f t="shared" si="49"/>
        <v>60000</v>
      </c>
      <c r="N352" s="2047">
        <v>1</v>
      </c>
      <c r="O352" s="1903">
        <f t="shared" si="50"/>
        <v>15000</v>
      </c>
      <c r="P352" s="1567">
        <f t="shared" si="48"/>
        <v>150000</v>
      </c>
      <c r="Q352" s="3107"/>
      <c r="R352" s="1961"/>
    </row>
    <row r="353" spans="2:18" ht="15.95" hidden="1" customHeight="1">
      <c r="B353" s="3094">
        <v>14</v>
      </c>
      <c r="C353" s="1940">
        <v>41859</v>
      </c>
      <c r="D353" s="2045" t="s">
        <v>597</v>
      </c>
      <c r="E353" s="2047" t="s">
        <v>426</v>
      </c>
      <c r="F353" s="2047">
        <v>5</v>
      </c>
      <c r="G353" s="2045"/>
      <c r="H353" s="1563">
        <f t="shared" si="46"/>
        <v>0</v>
      </c>
      <c r="I353" s="1564">
        <f t="shared" si="47"/>
        <v>0</v>
      </c>
      <c r="J353" s="2045" t="s">
        <v>127</v>
      </c>
      <c r="K353" s="2049">
        <v>20000</v>
      </c>
      <c r="L353" s="2045"/>
      <c r="M353" s="1903">
        <f t="shared" si="49"/>
        <v>0</v>
      </c>
      <c r="N353" s="2045"/>
      <c r="O353" s="1903">
        <f t="shared" si="50"/>
        <v>0</v>
      </c>
      <c r="P353" s="1567">
        <f t="shared" si="48"/>
        <v>20000</v>
      </c>
      <c r="Q353" s="3107">
        <v>35000</v>
      </c>
      <c r="R353" s="1961"/>
    </row>
    <row r="354" spans="2:18" ht="15.95" hidden="1" customHeight="1">
      <c r="B354" s="3096"/>
      <c r="C354" s="1939">
        <v>41859</v>
      </c>
      <c r="D354" s="2045" t="s">
        <v>563</v>
      </c>
      <c r="E354" s="2045" t="s">
        <v>263</v>
      </c>
      <c r="F354" s="2047">
        <v>1</v>
      </c>
      <c r="G354" s="2045"/>
      <c r="H354" s="1563">
        <f t="shared" si="46"/>
        <v>0</v>
      </c>
      <c r="I354" s="1564">
        <f t="shared" si="47"/>
        <v>0</v>
      </c>
      <c r="J354" s="2045" t="s">
        <v>258</v>
      </c>
      <c r="K354" s="2049">
        <f>F354*5000</f>
        <v>5000</v>
      </c>
      <c r="L354" s="2047">
        <v>1</v>
      </c>
      <c r="M354" s="1903">
        <f t="shared" si="49"/>
        <v>10000</v>
      </c>
      <c r="N354" s="2045"/>
      <c r="O354" s="1903">
        <f t="shared" si="50"/>
        <v>0</v>
      </c>
      <c r="P354" s="1567">
        <f t="shared" si="48"/>
        <v>15000</v>
      </c>
      <c r="Q354" s="3107"/>
      <c r="R354" s="1961"/>
    </row>
    <row r="355" spans="2:18" ht="15.95" hidden="1" customHeight="1">
      <c r="B355" s="3256">
        <v>15</v>
      </c>
      <c r="C355" s="1939">
        <v>41860</v>
      </c>
      <c r="D355" s="2045" t="s">
        <v>546</v>
      </c>
      <c r="E355" s="2047" t="s">
        <v>426</v>
      </c>
      <c r="F355" s="2047">
        <v>15</v>
      </c>
      <c r="G355" s="2045"/>
      <c r="H355" s="1563">
        <f t="shared" si="46"/>
        <v>0</v>
      </c>
      <c r="I355" s="1564">
        <f t="shared" si="47"/>
        <v>0</v>
      </c>
      <c r="J355" s="2045" t="s">
        <v>127</v>
      </c>
      <c r="K355" s="2049">
        <v>35000</v>
      </c>
      <c r="L355" s="2045"/>
      <c r="M355" s="1903">
        <f t="shared" si="49"/>
        <v>0</v>
      </c>
      <c r="N355" s="2045"/>
      <c r="O355" s="1903">
        <f t="shared" si="50"/>
        <v>0</v>
      </c>
      <c r="P355" s="1567">
        <f t="shared" si="48"/>
        <v>35000</v>
      </c>
      <c r="Q355" s="3107">
        <v>35000</v>
      </c>
      <c r="R355" s="1961"/>
    </row>
    <row r="356" spans="2:18" ht="15.95" hidden="1" customHeight="1">
      <c r="B356" s="3257"/>
      <c r="C356" s="1940">
        <v>41860</v>
      </c>
      <c r="D356" s="2045" t="s">
        <v>563</v>
      </c>
      <c r="E356" s="2045" t="s">
        <v>263</v>
      </c>
      <c r="F356" s="2047">
        <v>1</v>
      </c>
      <c r="G356" s="2045"/>
      <c r="H356" s="1563">
        <f t="shared" si="46"/>
        <v>0</v>
      </c>
      <c r="I356" s="1564">
        <f t="shared" si="47"/>
        <v>0</v>
      </c>
      <c r="J356" s="2045" t="s">
        <v>258</v>
      </c>
      <c r="K356" s="2049">
        <f>F356*5000</f>
        <v>5000</v>
      </c>
      <c r="L356" s="2047">
        <v>1</v>
      </c>
      <c r="M356" s="1903">
        <f t="shared" si="49"/>
        <v>10000</v>
      </c>
      <c r="N356" s="2045"/>
      <c r="O356" s="1903">
        <f t="shared" si="50"/>
        <v>0</v>
      </c>
      <c r="P356" s="1567">
        <f t="shared" si="48"/>
        <v>15000</v>
      </c>
      <c r="Q356" s="3107"/>
      <c r="R356" s="1961"/>
    </row>
    <row r="357" spans="2:18" ht="15.95" hidden="1" customHeight="1">
      <c r="B357" s="3254">
        <v>16</v>
      </c>
      <c r="C357" s="1936">
        <v>41861</v>
      </c>
      <c r="D357" s="2045" t="s">
        <v>952</v>
      </c>
      <c r="E357" s="2047" t="s">
        <v>426</v>
      </c>
      <c r="F357" s="2047">
        <v>1</v>
      </c>
      <c r="G357" s="2045"/>
      <c r="H357" s="1563">
        <f t="shared" si="46"/>
        <v>0</v>
      </c>
      <c r="I357" s="1564">
        <f t="shared" si="47"/>
        <v>0</v>
      </c>
      <c r="J357" s="3259" t="s">
        <v>127</v>
      </c>
      <c r="K357" s="3211">
        <v>35000</v>
      </c>
      <c r="L357" s="2045"/>
      <c r="M357" s="1903">
        <f t="shared" si="49"/>
        <v>0</v>
      </c>
      <c r="N357" s="2045"/>
      <c r="O357" s="1903">
        <f t="shared" si="50"/>
        <v>0</v>
      </c>
      <c r="P357" s="1567">
        <f t="shared" si="48"/>
        <v>35000</v>
      </c>
      <c r="Q357" s="3107">
        <v>35000</v>
      </c>
      <c r="R357" s="1961"/>
    </row>
    <row r="358" spans="2:18" ht="15.95" hidden="1" customHeight="1">
      <c r="B358" s="3258"/>
      <c r="C358" s="1936">
        <v>41861</v>
      </c>
      <c r="D358" s="2045" t="s">
        <v>546</v>
      </c>
      <c r="E358" s="2047" t="s">
        <v>426</v>
      </c>
      <c r="F358" s="2047">
        <v>10</v>
      </c>
      <c r="G358" s="2045"/>
      <c r="H358" s="1563">
        <f t="shared" si="46"/>
        <v>0</v>
      </c>
      <c r="I358" s="1564">
        <f t="shared" si="47"/>
        <v>0</v>
      </c>
      <c r="J358" s="3260"/>
      <c r="K358" s="3212"/>
      <c r="L358" s="2045"/>
      <c r="M358" s="1903">
        <f t="shared" si="49"/>
        <v>0</v>
      </c>
      <c r="N358" s="2045"/>
      <c r="O358" s="1903">
        <f t="shared" si="50"/>
        <v>0</v>
      </c>
      <c r="P358" s="1567">
        <f t="shared" si="48"/>
        <v>0</v>
      </c>
      <c r="Q358" s="3107"/>
      <c r="R358" s="1961"/>
    </row>
    <row r="359" spans="2:18" ht="15.95" hidden="1" customHeight="1">
      <c r="B359" s="3255"/>
      <c r="C359" s="1936">
        <v>41861</v>
      </c>
      <c r="D359" s="2045" t="s">
        <v>563</v>
      </c>
      <c r="E359" s="2045" t="s">
        <v>263</v>
      </c>
      <c r="F359" s="2047">
        <v>1</v>
      </c>
      <c r="G359" s="2045"/>
      <c r="H359" s="1563">
        <f t="shared" si="46"/>
        <v>0</v>
      </c>
      <c r="I359" s="1564">
        <f t="shared" si="47"/>
        <v>0</v>
      </c>
      <c r="J359" s="2045" t="s">
        <v>258</v>
      </c>
      <c r="K359" s="2049">
        <f>F359*5000</f>
        <v>5000</v>
      </c>
      <c r="L359" s="2047">
        <v>4</v>
      </c>
      <c r="M359" s="1903">
        <f t="shared" si="49"/>
        <v>40000</v>
      </c>
      <c r="N359" s="2045"/>
      <c r="O359" s="1903">
        <f t="shared" si="50"/>
        <v>0</v>
      </c>
      <c r="P359" s="1567">
        <f t="shared" si="48"/>
        <v>45000</v>
      </c>
      <c r="Q359" s="3107"/>
      <c r="R359" s="1961"/>
    </row>
    <row r="360" spans="2:18" ht="15.95" hidden="1" customHeight="1">
      <c r="B360" s="3094">
        <v>17</v>
      </c>
      <c r="C360" s="1939">
        <v>41862</v>
      </c>
      <c r="D360" s="2045" t="s">
        <v>546</v>
      </c>
      <c r="E360" s="2047" t="s">
        <v>426</v>
      </c>
      <c r="F360" s="2047">
        <v>11</v>
      </c>
      <c r="G360" s="2045"/>
      <c r="H360" s="1563">
        <f t="shared" si="46"/>
        <v>0</v>
      </c>
      <c r="I360" s="1564">
        <f t="shared" si="47"/>
        <v>0</v>
      </c>
      <c r="J360" s="2045" t="s">
        <v>127</v>
      </c>
      <c r="K360" s="2049">
        <v>35000</v>
      </c>
      <c r="L360" s="2045"/>
      <c r="M360" s="1903">
        <f t="shared" si="49"/>
        <v>0</v>
      </c>
      <c r="N360" s="2045"/>
      <c r="O360" s="1903">
        <f t="shared" si="50"/>
        <v>0</v>
      </c>
      <c r="P360" s="1567">
        <f t="shared" si="48"/>
        <v>35000</v>
      </c>
      <c r="Q360" s="3107">
        <v>35000</v>
      </c>
      <c r="R360" s="1961"/>
    </row>
    <row r="361" spans="2:18" ht="15.95" hidden="1" customHeight="1">
      <c r="B361" s="3096"/>
      <c r="C361" s="1940">
        <v>41862</v>
      </c>
      <c r="D361" s="2045" t="s">
        <v>563</v>
      </c>
      <c r="E361" s="2045" t="s">
        <v>263</v>
      </c>
      <c r="F361" s="2047">
        <v>1</v>
      </c>
      <c r="G361" s="2045"/>
      <c r="H361" s="1563">
        <f t="shared" si="46"/>
        <v>0</v>
      </c>
      <c r="I361" s="1564">
        <f t="shared" si="47"/>
        <v>0</v>
      </c>
      <c r="J361" s="2045" t="s">
        <v>258</v>
      </c>
      <c r="K361" s="2049">
        <f>F361*5000</f>
        <v>5000</v>
      </c>
      <c r="L361" s="2047">
        <v>1</v>
      </c>
      <c r="M361" s="1903">
        <f t="shared" si="49"/>
        <v>10000</v>
      </c>
      <c r="N361" s="2045"/>
      <c r="O361" s="1903">
        <f t="shared" si="50"/>
        <v>0</v>
      </c>
      <c r="P361" s="1567">
        <f t="shared" si="48"/>
        <v>15000</v>
      </c>
      <c r="Q361" s="3107"/>
      <c r="R361" s="1961"/>
    </row>
    <row r="362" spans="2:18" ht="15.95" hidden="1" customHeight="1">
      <c r="B362" s="3094">
        <v>18</v>
      </c>
      <c r="C362" s="1940">
        <v>41863</v>
      </c>
      <c r="D362" s="2045" t="s">
        <v>563</v>
      </c>
      <c r="E362" s="2045" t="s">
        <v>263</v>
      </c>
      <c r="F362" s="2047">
        <v>1</v>
      </c>
      <c r="G362" s="2045"/>
      <c r="H362" s="1563">
        <f t="shared" si="46"/>
        <v>0</v>
      </c>
      <c r="I362" s="1564">
        <f t="shared" si="47"/>
        <v>0</v>
      </c>
      <c r="J362" s="2045" t="s">
        <v>258</v>
      </c>
      <c r="K362" s="2049">
        <f>F362*5000</f>
        <v>5000</v>
      </c>
      <c r="L362" s="2045"/>
      <c r="M362" s="1903">
        <f t="shared" si="49"/>
        <v>0</v>
      </c>
      <c r="N362" s="2045"/>
      <c r="O362" s="1903">
        <f t="shared" si="50"/>
        <v>0</v>
      </c>
      <c r="P362" s="1567">
        <f t="shared" si="48"/>
        <v>5000</v>
      </c>
      <c r="Q362" s="3107">
        <v>35000</v>
      </c>
      <c r="R362" s="1961"/>
    </row>
    <row r="363" spans="2:18" ht="15.95" hidden="1" customHeight="1">
      <c r="B363" s="3096"/>
      <c r="C363" s="1939">
        <v>41863</v>
      </c>
      <c r="D363" s="2045" t="s">
        <v>546</v>
      </c>
      <c r="E363" s="2047" t="s">
        <v>426</v>
      </c>
      <c r="F363" s="2047">
        <v>12</v>
      </c>
      <c r="G363" s="2045"/>
      <c r="H363" s="1563">
        <f t="shared" si="46"/>
        <v>0</v>
      </c>
      <c r="I363" s="1564">
        <f t="shared" si="47"/>
        <v>0</v>
      </c>
      <c r="J363" s="2045" t="s">
        <v>127</v>
      </c>
      <c r="K363" s="2049">
        <v>35000</v>
      </c>
      <c r="L363" s="2045"/>
      <c r="M363" s="1903">
        <f t="shared" si="49"/>
        <v>0</v>
      </c>
      <c r="N363" s="2045"/>
      <c r="O363" s="1903">
        <f t="shared" si="50"/>
        <v>0</v>
      </c>
      <c r="P363" s="1567">
        <f t="shared" si="48"/>
        <v>35000</v>
      </c>
      <c r="Q363" s="3107"/>
      <c r="R363" s="1961"/>
    </row>
    <row r="364" spans="2:18" ht="15.95" hidden="1" customHeight="1">
      <c r="B364" s="3094">
        <v>19</v>
      </c>
      <c r="C364" s="1939">
        <v>41864</v>
      </c>
      <c r="D364" s="2045" t="s">
        <v>563</v>
      </c>
      <c r="E364" s="2045" t="s">
        <v>263</v>
      </c>
      <c r="F364" s="2047">
        <v>1</v>
      </c>
      <c r="G364" s="2045"/>
      <c r="H364" s="1563">
        <f t="shared" si="46"/>
        <v>0</v>
      </c>
      <c r="I364" s="1564">
        <f t="shared" si="47"/>
        <v>0</v>
      </c>
      <c r="J364" s="2045" t="s">
        <v>258</v>
      </c>
      <c r="K364" s="2049">
        <f>F364*5000</f>
        <v>5000</v>
      </c>
      <c r="L364" s="2045"/>
      <c r="M364" s="1903">
        <f t="shared" si="49"/>
        <v>0</v>
      </c>
      <c r="N364" s="2045"/>
      <c r="O364" s="1903">
        <f t="shared" si="50"/>
        <v>0</v>
      </c>
      <c r="P364" s="1567">
        <f t="shared" si="48"/>
        <v>5000</v>
      </c>
      <c r="Q364" s="3107">
        <v>35000</v>
      </c>
      <c r="R364" s="1961"/>
    </row>
    <row r="365" spans="2:18" ht="15.95" hidden="1" customHeight="1">
      <c r="B365" s="3096"/>
      <c r="C365" s="1940">
        <v>41864</v>
      </c>
      <c r="D365" s="2045" t="s">
        <v>546</v>
      </c>
      <c r="E365" s="2047" t="s">
        <v>426</v>
      </c>
      <c r="F365" s="2047">
        <v>11</v>
      </c>
      <c r="G365" s="2045"/>
      <c r="H365" s="1563">
        <f t="shared" si="46"/>
        <v>0</v>
      </c>
      <c r="I365" s="1564">
        <f t="shared" si="47"/>
        <v>0</v>
      </c>
      <c r="J365" s="2045" t="s">
        <v>127</v>
      </c>
      <c r="K365" s="2049">
        <v>35000</v>
      </c>
      <c r="L365" s="2045"/>
      <c r="M365" s="1903">
        <f t="shared" si="49"/>
        <v>0</v>
      </c>
      <c r="N365" s="2045"/>
      <c r="O365" s="1903">
        <f t="shared" si="50"/>
        <v>0</v>
      </c>
      <c r="P365" s="1567">
        <f t="shared" si="48"/>
        <v>35000</v>
      </c>
      <c r="Q365" s="3107"/>
      <c r="R365" s="1961"/>
    </row>
    <row r="366" spans="2:18" ht="15.95" hidden="1" customHeight="1">
      <c r="B366" s="3094">
        <v>20</v>
      </c>
      <c r="C366" s="1940">
        <v>41865</v>
      </c>
      <c r="D366" s="2045" t="s">
        <v>952</v>
      </c>
      <c r="E366" s="2047" t="s">
        <v>426</v>
      </c>
      <c r="F366" s="2047">
        <v>1</v>
      </c>
      <c r="G366" s="2045"/>
      <c r="H366" s="1563">
        <f t="shared" si="46"/>
        <v>0</v>
      </c>
      <c r="I366" s="1564">
        <f t="shared" si="47"/>
        <v>0</v>
      </c>
      <c r="J366" s="3259" t="s">
        <v>127</v>
      </c>
      <c r="K366" s="3211">
        <v>35000</v>
      </c>
      <c r="L366" s="2045"/>
      <c r="M366" s="1903">
        <f t="shared" si="49"/>
        <v>0</v>
      </c>
      <c r="N366" s="2045"/>
      <c r="O366" s="1903">
        <f t="shared" si="50"/>
        <v>0</v>
      </c>
      <c r="P366" s="1567">
        <f t="shared" si="48"/>
        <v>35000</v>
      </c>
      <c r="Q366" s="3107">
        <v>35000</v>
      </c>
      <c r="R366" s="1961"/>
    </row>
    <row r="367" spans="2:18" ht="15.95" hidden="1" customHeight="1">
      <c r="B367" s="3095"/>
      <c r="C367" s="1940">
        <v>41865</v>
      </c>
      <c r="D367" s="2045" t="s">
        <v>546</v>
      </c>
      <c r="E367" s="2047" t="s">
        <v>426</v>
      </c>
      <c r="F367" s="2047">
        <v>11</v>
      </c>
      <c r="G367" s="2045"/>
      <c r="H367" s="1563">
        <f t="shared" si="46"/>
        <v>0</v>
      </c>
      <c r="I367" s="1564">
        <f t="shared" si="47"/>
        <v>0</v>
      </c>
      <c r="J367" s="3260"/>
      <c r="K367" s="3212"/>
      <c r="L367" s="2045"/>
      <c r="M367" s="1903">
        <f t="shared" si="49"/>
        <v>0</v>
      </c>
      <c r="N367" s="2045"/>
      <c r="O367" s="1903">
        <f t="shared" si="50"/>
        <v>0</v>
      </c>
      <c r="P367" s="1567">
        <f t="shared" si="48"/>
        <v>0</v>
      </c>
      <c r="Q367" s="3107"/>
      <c r="R367" s="1961"/>
    </row>
    <row r="368" spans="2:18" ht="15.95" hidden="1" customHeight="1">
      <c r="B368" s="3096"/>
      <c r="C368" s="1940">
        <v>41865</v>
      </c>
      <c r="D368" s="2045" t="s">
        <v>563</v>
      </c>
      <c r="E368" s="2045" t="s">
        <v>263</v>
      </c>
      <c r="F368" s="2047">
        <v>1</v>
      </c>
      <c r="G368" s="2045"/>
      <c r="H368" s="1563">
        <f t="shared" si="46"/>
        <v>0</v>
      </c>
      <c r="I368" s="1564">
        <f t="shared" si="47"/>
        <v>0</v>
      </c>
      <c r="J368" s="2045" t="s">
        <v>258</v>
      </c>
      <c r="K368" s="2049">
        <f>F368*5000</f>
        <v>5000</v>
      </c>
      <c r="L368" s="2045"/>
      <c r="M368" s="1903">
        <f t="shared" si="49"/>
        <v>0</v>
      </c>
      <c r="N368" s="2045"/>
      <c r="O368" s="1903">
        <f t="shared" si="50"/>
        <v>0</v>
      </c>
      <c r="P368" s="1567">
        <f t="shared" si="48"/>
        <v>5000</v>
      </c>
      <c r="Q368" s="3107"/>
      <c r="R368" s="1961"/>
    </row>
    <row r="369" spans="2:19" ht="15.95" hidden="1" customHeight="1">
      <c r="B369" s="1935">
        <v>21</v>
      </c>
      <c r="C369" s="1939">
        <v>41866</v>
      </c>
      <c r="D369" s="2045" t="s">
        <v>563</v>
      </c>
      <c r="E369" s="2045" t="s">
        <v>263</v>
      </c>
      <c r="F369" s="2047">
        <v>1</v>
      </c>
      <c r="G369" s="2045"/>
      <c r="H369" s="1563">
        <f t="shared" si="46"/>
        <v>0</v>
      </c>
      <c r="I369" s="1564">
        <f t="shared" si="47"/>
        <v>0</v>
      </c>
      <c r="J369" s="2045" t="s">
        <v>258</v>
      </c>
      <c r="K369" s="2049">
        <f>F369*5000</f>
        <v>5000</v>
      </c>
      <c r="L369" s="2047">
        <v>1</v>
      </c>
      <c r="M369" s="1903">
        <f t="shared" si="49"/>
        <v>10000</v>
      </c>
      <c r="N369" s="2045"/>
      <c r="O369" s="1903">
        <f t="shared" si="50"/>
        <v>0</v>
      </c>
      <c r="P369" s="1567">
        <f t="shared" si="48"/>
        <v>15000</v>
      </c>
      <c r="Q369" s="249">
        <v>35000</v>
      </c>
      <c r="R369" s="1961"/>
    </row>
    <row r="370" spans="2:19" ht="15.95" hidden="1" customHeight="1">
      <c r="B370" s="3094">
        <v>22</v>
      </c>
      <c r="C370" s="1940">
        <v>41867</v>
      </c>
      <c r="D370" s="2045" t="s">
        <v>563</v>
      </c>
      <c r="E370" s="2045" t="s">
        <v>263</v>
      </c>
      <c r="F370" s="2047">
        <v>1</v>
      </c>
      <c r="G370" s="2045"/>
      <c r="H370" s="1563">
        <f t="shared" si="46"/>
        <v>0</v>
      </c>
      <c r="I370" s="1564">
        <f t="shared" si="47"/>
        <v>0</v>
      </c>
      <c r="J370" s="2045" t="s">
        <v>258</v>
      </c>
      <c r="K370" s="2049">
        <f>F370*5000</f>
        <v>5000</v>
      </c>
      <c r="L370" s="2047">
        <v>1.5</v>
      </c>
      <c r="M370" s="1903">
        <f t="shared" si="49"/>
        <v>15000</v>
      </c>
      <c r="N370" s="2045"/>
      <c r="O370" s="1903">
        <f t="shared" si="50"/>
        <v>0</v>
      </c>
      <c r="P370" s="1567">
        <f t="shared" si="48"/>
        <v>20000</v>
      </c>
      <c r="Q370" s="3107">
        <v>35000</v>
      </c>
      <c r="R370" s="1961"/>
    </row>
    <row r="371" spans="2:19" ht="15.95" hidden="1" customHeight="1">
      <c r="B371" s="3096"/>
      <c r="C371" s="1940">
        <v>41867</v>
      </c>
      <c r="D371" s="2045" t="s">
        <v>575</v>
      </c>
      <c r="E371" s="2045" t="s">
        <v>263</v>
      </c>
      <c r="F371" s="2047">
        <v>1</v>
      </c>
      <c r="G371" s="2045"/>
      <c r="H371" s="1563">
        <f t="shared" si="46"/>
        <v>0</v>
      </c>
      <c r="I371" s="1564">
        <f t="shared" si="47"/>
        <v>0</v>
      </c>
      <c r="J371" s="2045"/>
      <c r="K371" s="2049"/>
      <c r="L371" s="2045"/>
      <c r="M371" s="1903">
        <f t="shared" si="49"/>
        <v>0</v>
      </c>
      <c r="N371" s="2045"/>
      <c r="O371" s="1903">
        <f t="shared" si="50"/>
        <v>0</v>
      </c>
      <c r="P371" s="1567">
        <f t="shared" si="48"/>
        <v>0</v>
      </c>
      <c r="Q371" s="3107"/>
      <c r="R371" s="1961"/>
    </row>
    <row r="372" spans="2:19" ht="15.95" hidden="1" customHeight="1">
      <c r="B372" s="1935">
        <v>23</v>
      </c>
      <c r="C372" s="1936">
        <v>41868</v>
      </c>
      <c r="D372" s="2045" t="s">
        <v>951</v>
      </c>
      <c r="E372" s="2045" t="s">
        <v>263</v>
      </c>
      <c r="F372" s="2047">
        <v>1</v>
      </c>
      <c r="G372" s="2047">
        <v>150</v>
      </c>
      <c r="H372" s="1563">
        <f t="shared" si="46"/>
        <v>150</v>
      </c>
      <c r="I372" s="1564">
        <f t="shared" si="47"/>
        <v>75000</v>
      </c>
      <c r="J372" s="2045"/>
      <c r="K372" s="2049"/>
      <c r="L372" s="2047">
        <v>7.5</v>
      </c>
      <c r="M372" s="1903">
        <f t="shared" si="49"/>
        <v>75000</v>
      </c>
      <c r="N372" s="2045"/>
      <c r="O372" s="1903">
        <f t="shared" si="50"/>
        <v>0</v>
      </c>
      <c r="P372" s="1567">
        <f t="shared" si="48"/>
        <v>150000</v>
      </c>
      <c r="Q372" s="249">
        <v>35000</v>
      </c>
      <c r="R372" s="1961"/>
    </row>
    <row r="373" spans="2:19" ht="15.95" hidden="1" customHeight="1">
      <c r="B373" s="3213">
        <v>24</v>
      </c>
      <c r="C373" s="1559">
        <v>41869</v>
      </c>
      <c r="D373" s="1959" t="s">
        <v>557</v>
      </c>
      <c r="E373" s="1993" t="s">
        <v>426</v>
      </c>
      <c r="F373" s="1993">
        <v>2</v>
      </c>
      <c r="G373" s="1993"/>
      <c r="H373" s="1592">
        <f t="shared" si="46"/>
        <v>0</v>
      </c>
      <c r="I373" s="2067">
        <f t="shared" si="47"/>
        <v>0</v>
      </c>
      <c r="J373" s="1959" t="s">
        <v>127</v>
      </c>
      <c r="K373" s="1960">
        <v>20000</v>
      </c>
      <c r="L373" s="1993">
        <v>0</v>
      </c>
      <c r="M373" s="1903">
        <f>L373*10000</f>
        <v>0</v>
      </c>
      <c r="N373" s="1959"/>
      <c r="O373" s="1903">
        <f>N373*15000</f>
        <v>0</v>
      </c>
      <c r="P373" s="1567">
        <f>I373+K373+M373+O373</f>
        <v>20000</v>
      </c>
      <c r="Q373" s="3107">
        <v>35000</v>
      </c>
      <c r="R373" s="1961"/>
    </row>
    <row r="374" spans="2:19" ht="15.95" hidden="1" customHeight="1">
      <c r="B374" s="3213"/>
      <c r="C374" s="1559">
        <v>41869</v>
      </c>
      <c r="D374" s="1598" t="s">
        <v>563</v>
      </c>
      <c r="E374" s="1959" t="s">
        <v>263</v>
      </c>
      <c r="F374" s="1562">
        <v>2</v>
      </c>
      <c r="G374" s="2068"/>
      <c r="H374" s="2056"/>
      <c r="I374" s="1906">
        <f t="shared" si="47"/>
        <v>0</v>
      </c>
      <c r="J374" s="1562"/>
      <c r="K374" s="2069">
        <v>20000</v>
      </c>
      <c r="L374" s="1960"/>
      <c r="M374" s="1959"/>
      <c r="N374" s="1903">
        <f t="shared" ref="N374:N382" si="51">M374*10000</f>
        <v>0</v>
      </c>
      <c r="O374" s="1959"/>
      <c r="P374" s="1903">
        <f t="shared" ref="P374:P382" si="52">O374*15000</f>
        <v>0</v>
      </c>
      <c r="Q374" s="3107"/>
      <c r="R374" s="1961"/>
      <c r="S374" s="2078"/>
    </row>
    <row r="375" spans="2:19" ht="15.95" hidden="1" customHeight="1">
      <c r="B375" s="3213">
        <v>25</v>
      </c>
      <c r="C375" s="1559">
        <v>41870</v>
      </c>
      <c r="D375" s="1598" t="s">
        <v>563</v>
      </c>
      <c r="E375" s="1959" t="s">
        <v>263</v>
      </c>
      <c r="F375" s="1562"/>
      <c r="G375" s="2068"/>
      <c r="H375" s="2056"/>
      <c r="I375" s="1906">
        <f t="shared" si="47"/>
        <v>0</v>
      </c>
      <c r="J375" s="1562"/>
      <c r="K375" s="2069">
        <v>20000</v>
      </c>
      <c r="L375" s="1960"/>
      <c r="M375" s="1959"/>
      <c r="N375" s="1903">
        <f t="shared" si="51"/>
        <v>0</v>
      </c>
      <c r="O375" s="1959"/>
      <c r="P375" s="1903">
        <f t="shared" si="52"/>
        <v>0</v>
      </c>
      <c r="Q375" s="3107">
        <v>35000</v>
      </c>
      <c r="R375" s="1961"/>
      <c r="S375" s="2078"/>
    </row>
    <row r="376" spans="2:19" ht="15.95" hidden="1" customHeight="1">
      <c r="B376" s="3213"/>
      <c r="C376" s="1559">
        <v>41870</v>
      </c>
      <c r="D376" s="2118" t="s">
        <v>994</v>
      </c>
      <c r="E376" s="1959" t="s">
        <v>263</v>
      </c>
      <c r="F376" s="1562"/>
      <c r="G376" s="2068"/>
      <c r="H376" s="2056"/>
      <c r="I376" s="1906">
        <f t="shared" si="47"/>
        <v>0</v>
      </c>
      <c r="J376" s="1562"/>
      <c r="K376" s="2069"/>
      <c r="L376" s="1960"/>
      <c r="M376" s="1959"/>
      <c r="N376" s="1903">
        <f t="shared" si="51"/>
        <v>0</v>
      </c>
      <c r="O376" s="1959"/>
      <c r="P376" s="1903">
        <f t="shared" si="52"/>
        <v>0</v>
      </c>
      <c r="Q376" s="3107"/>
      <c r="R376" s="1961"/>
      <c r="S376" s="2078"/>
    </row>
    <row r="377" spans="2:19" ht="15.95" hidden="1" customHeight="1">
      <c r="B377" s="1902">
        <v>26</v>
      </c>
      <c r="C377" s="1559">
        <v>41871</v>
      </c>
      <c r="D377" s="2118" t="s">
        <v>994</v>
      </c>
      <c r="E377" s="1959" t="s">
        <v>263</v>
      </c>
      <c r="F377" s="1562"/>
      <c r="G377" s="2068"/>
      <c r="H377" s="2056"/>
      <c r="I377" s="1906">
        <f t="shared" si="47"/>
        <v>0</v>
      </c>
      <c r="J377" s="1562"/>
      <c r="K377" s="2069"/>
      <c r="L377" s="1960"/>
      <c r="M377" s="1959"/>
      <c r="N377" s="1903">
        <f t="shared" si="51"/>
        <v>0</v>
      </c>
      <c r="O377" s="1959"/>
      <c r="P377" s="1903">
        <f t="shared" si="52"/>
        <v>0</v>
      </c>
      <c r="Q377" s="249"/>
      <c r="R377" s="1961"/>
      <c r="S377" s="2078"/>
    </row>
    <row r="378" spans="2:19" ht="15.95" hidden="1" customHeight="1">
      <c r="B378" s="1902">
        <v>27</v>
      </c>
      <c r="C378" s="1559">
        <v>41872</v>
      </c>
      <c r="D378" s="2118" t="s">
        <v>994</v>
      </c>
      <c r="E378" s="1959" t="s">
        <v>263</v>
      </c>
      <c r="F378" s="1562"/>
      <c r="G378" s="2068"/>
      <c r="H378" s="2056"/>
      <c r="I378" s="1906">
        <f t="shared" si="47"/>
        <v>0</v>
      </c>
      <c r="J378" s="1562"/>
      <c r="K378" s="2069"/>
      <c r="L378" s="1960"/>
      <c r="M378" s="1959"/>
      <c r="N378" s="1903">
        <f t="shared" si="51"/>
        <v>0</v>
      </c>
      <c r="O378" s="1959"/>
      <c r="P378" s="1903">
        <f t="shared" si="52"/>
        <v>0</v>
      </c>
      <c r="Q378" s="249"/>
      <c r="R378" s="1961"/>
      <c r="S378" s="2078"/>
    </row>
    <row r="379" spans="2:19" ht="15.95" hidden="1" customHeight="1">
      <c r="B379" s="1902">
        <v>28</v>
      </c>
      <c r="C379" s="1559">
        <v>41873</v>
      </c>
      <c r="D379" s="2118" t="s">
        <v>994</v>
      </c>
      <c r="E379" s="1959" t="s">
        <v>263</v>
      </c>
      <c r="F379" s="1562"/>
      <c r="G379" s="2068"/>
      <c r="H379" s="2056"/>
      <c r="I379" s="1906">
        <f t="shared" si="47"/>
        <v>0</v>
      </c>
      <c r="J379" s="1562"/>
      <c r="K379" s="2069"/>
      <c r="L379" s="1960"/>
      <c r="M379" s="1959"/>
      <c r="N379" s="1903">
        <f t="shared" si="51"/>
        <v>0</v>
      </c>
      <c r="O379" s="1959"/>
      <c r="P379" s="1903">
        <f t="shared" si="52"/>
        <v>0</v>
      </c>
      <c r="Q379" s="249"/>
      <c r="R379" s="1961"/>
      <c r="S379" s="2078"/>
    </row>
    <row r="380" spans="2:19" ht="15.95" hidden="1" customHeight="1">
      <c r="B380" s="1902">
        <v>29</v>
      </c>
      <c r="C380" s="1559">
        <v>41874</v>
      </c>
      <c r="D380" s="2118" t="s">
        <v>995</v>
      </c>
      <c r="E380" s="1959" t="s">
        <v>263</v>
      </c>
      <c r="F380" s="1562"/>
      <c r="G380" s="2068"/>
      <c r="H380" s="2056"/>
      <c r="I380" s="1906">
        <f t="shared" si="47"/>
        <v>0</v>
      </c>
      <c r="J380" s="1562"/>
      <c r="K380" s="2069"/>
      <c r="L380" s="1960"/>
      <c r="M380" s="1959"/>
      <c r="N380" s="1903">
        <f t="shared" si="51"/>
        <v>0</v>
      </c>
      <c r="O380" s="1959"/>
      <c r="P380" s="1903">
        <f t="shared" si="52"/>
        <v>0</v>
      </c>
      <c r="Q380" s="249">
        <v>35000</v>
      </c>
      <c r="R380" s="1961"/>
      <c r="S380" s="2078"/>
    </row>
    <row r="381" spans="2:19" ht="15.95" hidden="1" customHeight="1">
      <c r="B381" s="2057">
        <v>30</v>
      </c>
      <c r="C381" s="1569">
        <v>41875</v>
      </c>
      <c r="D381" s="1018" t="s">
        <v>970</v>
      </c>
      <c r="E381" s="1959" t="s">
        <v>263</v>
      </c>
      <c r="F381" s="1562"/>
      <c r="G381" s="2068"/>
      <c r="H381" s="2056"/>
      <c r="I381" s="1906">
        <f t="shared" si="47"/>
        <v>0</v>
      </c>
      <c r="J381" s="1562"/>
      <c r="K381" s="2069"/>
      <c r="L381" s="1960"/>
      <c r="M381" s="1959"/>
      <c r="N381" s="1903">
        <f t="shared" si="51"/>
        <v>0</v>
      </c>
      <c r="O381" s="1959"/>
      <c r="P381" s="1903">
        <f t="shared" si="52"/>
        <v>0</v>
      </c>
      <c r="Q381" s="249">
        <v>35000</v>
      </c>
      <c r="R381" s="1961"/>
      <c r="S381" s="2078"/>
    </row>
    <row r="382" spans="2:19" ht="15.95" hidden="1" customHeight="1" thickBot="1">
      <c r="B382" s="1572">
        <v>31</v>
      </c>
      <c r="C382" s="1573">
        <v>41876</v>
      </c>
      <c r="D382" s="1357" t="s">
        <v>970</v>
      </c>
      <c r="E382" s="1966" t="s">
        <v>263</v>
      </c>
      <c r="F382" s="1574"/>
      <c r="G382" s="2073"/>
      <c r="H382" s="2058"/>
      <c r="I382" s="1907">
        <f t="shared" si="47"/>
        <v>0</v>
      </c>
      <c r="J382" s="1574"/>
      <c r="K382" s="2075"/>
      <c r="L382" s="1967"/>
      <c r="M382" s="1966"/>
      <c r="N382" s="1576">
        <f t="shared" si="51"/>
        <v>0</v>
      </c>
      <c r="O382" s="1966"/>
      <c r="P382" s="1576">
        <f t="shared" si="52"/>
        <v>0</v>
      </c>
      <c r="Q382" s="2077">
        <v>35000</v>
      </c>
      <c r="R382" s="1968"/>
      <c r="S382" s="2079"/>
    </row>
    <row r="383" spans="2:19" s="31" customFormat="1" ht="15.95" hidden="1" customHeight="1">
      <c r="B383" s="2190">
        <v>1</v>
      </c>
      <c r="C383" s="803">
        <v>41877</v>
      </c>
      <c r="D383" s="1409" t="s">
        <v>355</v>
      </c>
      <c r="E383" s="770"/>
      <c r="F383" s="97"/>
      <c r="G383" s="97"/>
      <c r="H383" s="771"/>
      <c r="I383" s="2170">
        <f t="shared" si="47"/>
        <v>0</v>
      </c>
      <c r="J383" s="770"/>
      <c r="K383" s="2170"/>
      <c r="L383" s="771"/>
      <c r="M383" s="2182">
        <f t="shared" ref="M383:M440" si="53">L383*10000</f>
        <v>0</v>
      </c>
      <c r="N383" s="770"/>
      <c r="O383" s="2182">
        <f t="shared" ref="O383:O440" si="54">N383*15000</f>
        <v>0</v>
      </c>
      <c r="P383" s="2182">
        <f t="shared" ref="P383:P440" si="55">I383+K383+M383+O383</f>
        <v>0</v>
      </c>
      <c r="Q383" s="2182"/>
      <c r="R383" s="775"/>
      <c r="S383" s="2221"/>
    </row>
    <row r="384" spans="2:19" s="31" customFormat="1" ht="15.95" hidden="1" customHeight="1">
      <c r="B384" s="2179">
        <v>2</v>
      </c>
      <c r="C384" s="797">
        <v>41878</v>
      </c>
      <c r="D384" s="1228" t="s">
        <v>355</v>
      </c>
      <c r="E384" s="2172"/>
      <c r="F384" s="46"/>
      <c r="G384" s="46"/>
      <c r="H384" s="764"/>
      <c r="I384" s="2169">
        <f t="shared" si="47"/>
        <v>0</v>
      </c>
      <c r="J384" s="57"/>
      <c r="K384" s="2169"/>
      <c r="L384" s="764"/>
      <c r="M384" s="2171">
        <f t="shared" si="53"/>
        <v>0</v>
      </c>
      <c r="N384" s="2172"/>
      <c r="O384" s="2171">
        <f t="shared" si="54"/>
        <v>0</v>
      </c>
      <c r="P384" s="2171">
        <f t="shared" si="55"/>
        <v>0</v>
      </c>
      <c r="Q384" s="2171"/>
      <c r="R384" s="125"/>
    </row>
    <row r="385" spans="2:18" s="31" customFormat="1" ht="15.95" hidden="1" customHeight="1">
      <c r="B385" s="2167">
        <v>3</v>
      </c>
      <c r="C385" s="797">
        <v>41879</v>
      </c>
      <c r="D385" s="1228" t="s">
        <v>355</v>
      </c>
      <c r="E385" s="2172"/>
      <c r="F385" s="2172"/>
      <c r="G385" s="123"/>
      <c r="H385" s="764"/>
      <c r="I385" s="2169">
        <f t="shared" si="47"/>
        <v>0</v>
      </c>
      <c r="J385" s="2172"/>
      <c r="K385" s="2169"/>
      <c r="L385" s="764"/>
      <c r="M385" s="2171">
        <f t="shared" si="53"/>
        <v>0</v>
      </c>
      <c r="N385" s="2172"/>
      <c r="O385" s="2171">
        <f t="shared" si="54"/>
        <v>0</v>
      </c>
      <c r="P385" s="2171">
        <f t="shared" si="55"/>
        <v>0</v>
      </c>
      <c r="Q385" s="2171"/>
      <c r="R385" s="125"/>
    </row>
    <row r="386" spans="2:18" s="31" customFormat="1" ht="15.95" hidden="1" customHeight="1">
      <c r="B386" s="3186">
        <v>4</v>
      </c>
      <c r="C386" s="797">
        <v>41880</v>
      </c>
      <c r="D386" s="1228" t="s">
        <v>355</v>
      </c>
      <c r="E386" s="2172"/>
      <c r="F386" s="2172"/>
      <c r="G386" s="123"/>
      <c r="H386" s="764"/>
      <c r="I386" s="2169">
        <f t="shared" si="47"/>
        <v>0</v>
      </c>
      <c r="J386" s="2172"/>
      <c r="K386" s="2169"/>
      <c r="L386" s="764"/>
      <c r="M386" s="2171">
        <f t="shared" si="53"/>
        <v>0</v>
      </c>
      <c r="N386" s="2172"/>
      <c r="O386" s="2171">
        <f t="shared" si="54"/>
        <v>0</v>
      </c>
      <c r="P386" s="2171">
        <f t="shared" si="55"/>
        <v>0</v>
      </c>
      <c r="Q386" s="2171"/>
      <c r="R386" s="125"/>
    </row>
    <row r="387" spans="2:18" s="31" customFormat="1" ht="15.95" hidden="1" customHeight="1">
      <c r="B387" s="3187"/>
      <c r="C387" s="797">
        <v>41880</v>
      </c>
      <c r="D387" s="1228" t="s">
        <v>355</v>
      </c>
      <c r="E387" s="2172"/>
      <c r="F387" s="2172"/>
      <c r="G387" s="764"/>
      <c r="H387" s="764"/>
      <c r="I387" s="2169">
        <f>H387*500</f>
        <v>0</v>
      </c>
      <c r="J387" s="777"/>
      <c r="K387" s="2169"/>
      <c r="L387" s="764"/>
      <c r="M387" s="2171">
        <f t="shared" si="53"/>
        <v>0</v>
      </c>
      <c r="N387" s="2172"/>
      <c r="O387" s="2171">
        <f t="shared" si="54"/>
        <v>0</v>
      </c>
      <c r="P387" s="2171">
        <f t="shared" si="55"/>
        <v>0</v>
      </c>
      <c r="Q387" s="2171"/>
      <c r="R387" s="125"/>
    </row>
    <row r="388" spans="2:18" s="31" customFormat="1" ht="15.95" hidden="1" customHeight="1">
      <c r="B388" s="2179">
        <v>5</v>
      </c>
      <c r="C388" s="797">
        <v>41881</v>
      </c>
      <c r="D388" s="1228" t="s">
        <v>355</v>
      </c>
      <c r="E388" s="2172"/>
      <c r="F388" s="2172"/>
      <c r="G388" s="764"/>
      <c r="H388" s="764"/>
      <c r="I388" s="2169">
        <f t="shared" si="47"/>
        <v>0</v>
      </c>
      <c r="J388" s="2172"/>
      <c r="K388" s="2169"/>
      <c r="L388" s="764"/>
      <c r="M388" s="2171">
        <f t="shared" si="53"/>
        <v>0</v>
      </c>
      <c r="N388" s="2172"/>
      <c r="O388" s="2171">
        <f t="shared" si="54"/>
        <v>0</v>
      </c>
      <c r="P388" s="2171">
        <f t="shared" si="55"/>
        <v>0</v>
      </c>
      <c r="Q388" s="2171"/>
      <c r="R388" s="125"/>
    </row>
    <row r="389" spans="2:18" s="31" customFormat="1" ht="15.95" hidden="1" customHeight="1">
      <c r="B389" s="386">
        <v>6</v>
      </c>
      <c r="C389" s="387">
        <v>41882</v>
      </c>
      <c r="D389" s="1228" t="s">
        <v>355</v>
      </c>
      <c r="E389" s="2172"/>
      <c r="F389" s="2172"/>
      <c r="G389" s="123"/>
      <c r="H389" s="764"/>
      <c r="I389" s="2169">
        <f t="shared" si="47"/>
        <v>0</v>
      </c>
      <c r="J389" s="2172"/>
      <c r="K389" s="2169"/>
      <c r="L389" s="764"/>
      <c r="M389" s="2171">
        <f t="shared" si="53"/>
        <v>0</v>
      </c>
      <c r="N389" s="2172"/>
      <c r="O389" s="2171">
        <f t="shared" si="54"/>
        <v>0</v>
      </c>
      <c r="P389" s="2171">
        <f t="shared" si="55"/>
        <v>0</v>
      </c>
      <c r="Q389" s="2171"/>
      <c r="R389" s="125"/>
    </row>
    <row r="390" spans="2:18" s="31" customFormat="1" ht="15.95" hidden="1" customHeight="1">
      <c r="B390" s="2179">
        <v>7</v>
      </c>
      <c r="C390" s="526">
        <v>41883</v>
      </c>
      <c r="D390" s="1019" t="s">
        <v>1033</v>
      </c>
      <c r="E390" s="46"/>
      <c r="F390" s="367"/>
      <c r="G390" s="46"/>
      <c r="H390" s="764"/>
      <c r="I390" s="2169">
        <f t="shared" si="47"/>
        <v>0</v>
      </c>
      <c r="J390" s="2172"/>
      <c r="K390" s="2169"/>
      <c r="L390" s="764"/>
      <c r="M390" s="2171">
        <f t="shared" si="53"/>
        <v>0</v>
      </c>
      <c r="N390" s="2172"/>
      <c r="O390" s="2171">
        <f t="shared" si="54"/>
        <v>0</v>
      </c>
      <c r="P390" s="2171">
        <f t="shared" si="55"/>
        <v>0</v>
      </c>
      <c r="Q390" s="2171">
        <v>35000</v>
      </c>
      <c r="R390" s="2055"/>
    </row>
    <row r="391" spans="2:18" s="31" customFormat="1" ht="15.95" hidden="1" customHeight="1">
      <c r="B391" s="2179">
        <v>8</v>
      </c>
      <c r="C391" s="526">
        <v>41884</v>
      </c>
      <c r="D391" s="1019" t="s">
        <v>1033</v>
      </c>
      <c r="E391" s="46"/>
      <c r="F391" s="367"/>
      <c r="G391" s="46"/>
      <c r="H391" s="764"/>
      <c r="I391" s="2169">
        <f t="shared" si="47"/>
        <v>0</v>
      </c>
      <c r="J391" s="2172"/>
      <c r="K391" s="2169"/>
      <c r="L391" s="764"/>
      <c r="M391" s="2171">
        <f t="shared" si="53"/>
        <v>0</v>
      </c>
      <c r="N391" s="2172"/>
      <c r="O391" s="2171">
        <f t="shared" si="54"/>
        <v>0</v>
      </c>
      <c r="P391" s="2171">
        <f t="shared" si="55"/>
        <v>0</v>
      </c>
      <c r="Q391" s="2275">
        <v>35000</v>
      </c>
      <c r="R391" s="2055"/>
    </row>
    <row r="392" spans="2:18" s="31" customFormat="1" ht="15.95" hidden="1" customHeight="1">
      <c r="B392" s="2185">
        <v>9</v>
      </c>
      <c r="C392" s="526">
        <v>41885</v>
      </c>
      <c r="D392" s="1019" t="s">
        <v>1033</v>
      </c>
      <c r="E392" s="46"/>
      <c r="F392" s="367"/>
      <c r="G392" s="46"/>
      <c r="H392" s="764"/>
      <c r="I392" s="2169">
        <f t="shared" si="47"/>
        <v>0</v>
      </c>
      <c r="J392" s="2172"/>
      <c r="K392" s="2169"/>
      <c r="L392" s="764"/>
      <c r="M392" s="2171">
        <f t="shared" si="53"/>
        <v>0</v>
      </c>
      <c r="N392" s="2172"/>
      <c r="O392" s="2171">
        <f t="shared" si="54"/>
        <v>0</v>
      </c>
      <c r="P392" s="2171">
        <f t="shared" si="55"/>
        <v>0</v>
      </c>
      <c r="Q392" s="2275">
        <v>35000</v>
      </c>
      <c r="R392" s="2055"/>
    </row>
    <row r="393" spans="2:18" s="31" customFormat="1" ht="15.95" hidden="1" customHeight="1">
      <c r="B393" s="2179">
        <v>10</v>
      </c>
      <c r="C393" s="526">
        <v>41886</v>
      </c>
      <c r="D393" s="1019" t="s">
        <v>1033</v>
      </c>
      <c r="E393" s="46"/>
      <c r="F393" s="367"/>
      <c r="G393" s="46"/>
      <c r="H393" s="764"/>
      <c r="I393" s="2169">
        <f t="shared" si="47"/>
        <v>0</v>
      </c>
      <c r="J393" s="2172"/>
      <c r="K393" s="2169"/>
      <c r="L393" s="764"/>
      <c r="M393" s="2171">
        <f>L393*10000</f>
        <v>0</v>
      </c>
      <c r="N393" s="2172"/>
      <c r="O393" s="2171">
        <f>N393*15000</f>
        <v>0</v>
      </c>
      <c r="P393" s="2171">
        <f t="shared" si="55"/>
        <v>0</v>
      </c>
      <c r="Q393" s="2275">
        <v>35000</v>
      </c>
      <c r="R393" s="2055"/>
    </row>
    <row r="394" spans="2:18" s="31" customFormat="1" ht="15.95" hidden="1" customHeight="1">
      <c r="B394" s="2179">
        <v>11</v>
      </c>
      <c r="C394" s="526">
        <v>41887</v>
      </c>
      <c r="D394" s="1401" t="s">
        <v>1034</v>
      </c>
      <c r="E394" s="46"/>
      <c r="F394" s="367">
        <v>1</v>
      </c>
      <c r="G394" s="46">
        <v>150</v>
      </c>
      <c r="H394" s="764">
        <f>F394*G394</f>
        <v>150</v>
      </c>
      <c r="I394" s="2169">
        <f t="shared" si="47"/>
        <v>75000</v>
      </c>
      <c r="J394" s="2172"/>
      <c r="K394" s="2169"/>
      <c r="L394" s="764">
        <v>0.5</v>
      </c>
      <c r="M394" s="2171">
        <f>L394*10000</f>
        <v>5000</v>
      </c>
      <c r="N394" s="2172"/>
      <c r="O394" s="2171">
        <f>N394*15000</f>
        <v>0</v>
      </c>
      <c r="P394" s="2171">
        <f t="shared" si="55"/>
        <v>80000</v>
      </c>
      <c r="Q394" s="2171"/>
      <c r="R394" s="2055"/>
    </row>
    <row r="395" spans="2:18" s="31" customFormat="1" ht="15.95" hidden="1" customHeight="1">
      <c r="B395" s="3188">
        <v>12</v>
      </c>
      <c r="C395" s="526">
        <v>41888</v>
      </c>
      <c r="D395" s="1401" t="s">
        <v>788</v>
      </c>
      <c r="E395" s="1470" t="s">
        <v>10</v>
      </c>
      <c r="F395" s="367">
        <v>1</v>
      </c>
      <c r="G395" s="46"/>
      <c r="H395" s="764"/>
      <c r="I395" s="2169">
        <f t="shared" si="47"/>
        <v>0</v>
      </c>
      <c r="J395" s="2172" t="s">
        <v>127</v>
      </c>
      <c r="K395" s="2169">
        <f>F395*12500</f>
        <v>12500</v>
      </c>
      <c r="L395" s="764"/>
      <c r="M395" s="2171">
        <f>L395*10000</f>
        <v>0</v>
      </c>
      <c r="N395" s="2172"/>
      <c r="O395" s="2171">
        <f>N395*15000</f>
        <v>0</v>
      </c>
      <c r="P395" s="2171">
        <f t="shared" si="55"/>
        <v>12500</v>
      </c>
      <c r="Q395" s="2171"/>
      <c r="R395" s="2055"/>
    </row>
    <row r="396" spans="2:18" s="31" customFormat="1" ht="15.95" hidden="1" customHeight="1">
      <c r="B396" s="3187"/>
      <c r="C396" s="526">
        <v>41888</v>
      </c>
      <c r="D396" s="27" t="s">
        <v>1196</v>
      </c>
      <c r="E396" s="2172" t="s">
        <v>984</v>
      </c>
      <c r="F396" s="2172">
        <v>1</v>
      </c>
      <c r="G396" s="46">
        <v>55</v>
      </c>
      <c r="H396" s="764">
        <f>F396*G396</f>
        <v>55</v>
      </c>
      <c r="I396" s="2169">
        <f t="shared" si="47"/>
        <v>27500</v>
      </c>
      <c r="J396" s="2172"/>
      <c r="K396" s="2171"/>
      <c r="L396" s="764">
        <v>3</v>
      </c>
      <c r="M396" s="2171">
        <f>L396*10000</f>
        <v>30000</v>
      </c>
      <c r="N396" s="2172"/>
      <c r="O396" s="2171">
        <f>N396*15000</f>
        <v>0</v>
      </c>
      <c r="P396" s="2171">
        <f t="shared" si="55"/>
        <v>57500</v>
      </c>
      <c r="Q396" s="2171"/>
      <c r="R396" s="2055"/>
    </row>
    <row r="397" spans="2:18" s="31" customFormat="1" ht="15.95" hidden="1" customHeight="1">
      <c r="B397" s="3196">
        <v>13</v>
      </c>
      <c r="C397" s="2054">
        <v>41889</v>
      </c>
      <c r="D397" s="1401" t="s">
        <v>965</v>
      </c>
      <c r="E397" s="1470" t="s">
        <v>10</v>
      </c>
      <c r="F397" s="764">
        <v>1</v>
      </c>
      <c r="G397" s="2172"/>
      <c r="H397" s="764"/>
      <c r="I397" s="2169">
        <f t="shared" si="47"/>
        <v>0</v>
      </c>
      <c r="J397" s="2172"/>
      <c r="K397" s="2171">
        <f>F397*10000</f>
        <v>10000</v>
      </c>
      <c r="L397" s="764">
        <v>1</v>
      </c>
      <c r="M397" s="2171">
        <f>L397*10000</f>
        <v>10000</v>
      </c>
      <c r="N397" s="2172"/>
      <c r="O397" s="2171">
        <f>N397*15000</f>
        <v>0</v>
      </c>
      <c r="P397" s="2171">
        <f t="shared" si="55"/>
        <v>20000</v>
      </c>
      <c r="Q397" s="2171"/>
      <c r="R397" s="125"/>
    </row>
    <row r="398" spans="2:18" s="31" customFormat="1" ht="15.95" hidden="1" customHeight="1">
      <c r="B398" s="3198"/>
      <c r="C398" s="2054">
        <v>41889</v>
      </c>
      <c r="D398" s="1401" t="s">
        <v>788</v>
      </c>
      <c r="E398" s="1470" t="s">
        <v>10</v>
      </c>
      <c r="F398" s="764">
        <v>3</v>
      </c>
      <c r="G398" s="2172"/>
      <c r="H398" s="764"/>
      <c r="I398" s="2169">
        <f t="shared" si="47"/>
        <v>0</v>
      </c>
      <c r="J398" s="2172" t="s">
        <v>127</v>
      </c>
      <c r="K398" s="2169">
        <f>F398*12500</f>
        <v>37500</v>
      </c>
      <c r="L398" s="764">
        <v>3</v>
      </c>
      <c r="M398" s="2171">
        <f t="shared" si="53"/>
        <v>30000</v>
      </c>
      <c r="N398" s="2172"/>
      <c r="O398" s="2171">
        <f t="shared" si="54"/>
        <v>0</v>
      </c>
      <c r="P398" s="2171">
        <f t="shared" si="55"/>
        <v>67500</v>
      </c>
      <c r="Q398" s="2171"/>
      <c r="R398" s="125"/>
    </row>
    <row r="399" spans="2:18" s="31" customFormat="1" ht="15.95" hidden="1" customHeight="1">
      <c r="B399" s="3186">
        <v>14</v>
      </c>
      <c r="C399" s="526">
        <v>41890</v>
      </c>
      <c r="D399" s="27" t="s">
        <v>965</v>
      </c>
      <c r="E399" s="1470" t="s">
        <v>10</v>
      </c>
      <c r="F399" s="367">
        <v>3</v>
      </c>
      <c r="G399" s="46"/>
      <c r="H399" s="764"/>
      <c r="I399" s="2169">
        <f t="shared" si="47"/>
        <v>0</v>
      </c>
      <c r="J399" s="2172"/>
      <c r="K399" s="2171">
        <f>F399*10000</f>
        <v>30000</v>
      </c>
      <c r="L399" s="764">
        <v>1</v>
      </c>
      <c r="M399" s="2171">
        <f>L399*10000</f>
        <v>10000</v>
      </c>
      <c r="N399" s="2172"/>
      <c r="O399" s="2171">
        <f>N399*15000</f>
        <v>0</v>
      </c>
      <c r="P399" s="2171">
        <f t="shared" si="55"/>
        <v>40000</v>
      </c>
      <c r="Q399" s="2171"/>
      <c r="R399" s="2055"/>
    </row>
    <row r="400" spans="2:18" s="31" customFormat="1" ht="15.95" hidden="1" customHeight="1">
      <c r="B400" s="3188"/>
      <c r="C400" s="526">
        <v>41890</v>
      </c>
      <c r="D400" s="1401" t="s">
        <v>788</v>
      </c>
      <c r="E400" s="1470" t="s">
        <v>10</v>
      </c>
      <c r="F400" s="367">
        <v>1</v>
      </c>
      <c r="G400" s="46"/>
      <c r="H400" s="764"/>
      <c r="I400" s="2169">
        <f t="shared" si="47"/>
        <v>0</v>
      </c>
      <c r="J400" s="2172" t="s">
        <v>127</v>
      </c>
      <c r="K400" s="2169">
        <f>F400*12500</f>
        <v>12500</v>
      </c>
      <c r="L400" s="764"/>
      <c r="M400" s="2171">
        <f>L400*10000</f>
        <v>0</v>
      </c>
      <c r="N400" s="2172"/>
      <c r="O400" s="2171">
        <f>N400*15000</f>
        <v>0</v>
      </c>
      <c r="P400" s="2171">
        <f t="shared" si="55"/>
        <v>12500</v>
      </c>
      <c r="Q400" s="2171"/>
      <c r="R400" s="2055"/>
    </row>
    <row r="401" spans="2:20" s="31" customFormat="1" ht="15.95" hidden="1" customHeight="1">
      <c r="B401" s="3187"/>
      <c r="C401" s="526">
        <v>41890</v>
      </c>
      <c r="D401" s="27" t="s">
        <v>1196</v>
      </c>
      <c r="E401" s="2172" t="s">
        <v>984</v>
      </c>
      <c r="F401" s="2172">
        <v>2</v>
      </c>
      <c r="G401" s="46">
        <v>55</v>
      </c>
      <c r="H401" s="764">
        <f>F401*G401</f>
        <v>110</v>
      </c>
      <c r="I401" s="2169">
        <f t="shared" si="47"/>
        <v>55000</v>
      </c>
      <c r="J401" s="2172"/>
      <c r="K401" s="2171"/>
      <c r="L401" s="764">
        <v>3</v>
      </c>
      <c r="M401" s="2171">
        <f>L401*10000</f>
        <v>30000</v>
      </c>
      <c r="N401" s="2172"/>
      <c r="O401" s="2171">
        <f>N401*15000</f>
        <v>0</v>
      </c>
      <c r="P401" s="2171">
        <f t="shared" si="55"/>
        <v>85000</v>
      </c>
      <c r="Q401" s="2171"/>
      <c r="R401" s="2055"/>
    </row>
    <row r="402" spans="2:20" s="31" customFormat="1" ht="15.95" hidden="1" customHeight="1">
      <c r="B402" s="2179">
        <v>15</v>
      </c>
      <c r="C402" s="526">
        <v>41891</v>
      </c>
      <c r="D402" s="1401" t="s">
        <v>788</v>
      </c>
      <c r="E402" s="1470" t="s">
        <v>10</v>
      </c>
      <c r="F402" s="367">
        <v>3</v>
      </c>
      <c r="G402" s="46"/>
      <c r="H402" s="764"/>
      <c r="I402" s="2169">
        <f t="shared" si="47"/>
        <v>0</v>
      </c>
      <c r="J402" s="2172" t="s">
        <v>127</v>
      </c>
      <c r="K402" s="2169">
        <f>F402*12500</f>
        <v>37500</v>
      </c>
      <c r="L402" s="764"/>
      <c r="M402" s="2171">
        <f>L402*10000</f>
        <v>0</v>
      </c>
      <c r="N402" s="2172"/>
      <c r="O402" s="2171">
        <f>N402*15000</f>
        <v>0</v>
      </c>
      <c r="P402" s="2171">
        <f t="shared" si="55"/>
        <v>37500</v>
      </c>
      <c r="Q402" s="2171"/>
      <c r="R402" s="2055"/>
    </row>
    <row r="403" spans="2:20" s="31" customFormat="1" ht="15.95" hidden="1" customHeight="1">
      <c r="B403" s="3186">
        <v>16</v>
      </c>
      <c r="C403" s="526">
        <v>41892</v>
      </c>
      <c r="D403" s="27" t="s">
        <v>965</v>
      </c>
      <c r="E403" s="1470" t="s">
        <v>10</v>
      </c>
      <c r="F403" s="367">
        <v>1</v>
      </c>
      <c r="G403" s="46"/>
      <c r="H403" s="764"/>
      <c r="I403" s="2169">
        <f t="shared" si="47"/>
        <v>0</v>
      </c>
      <c r="J403" s="2172"/>
      <c r="K403" s="2171">
        <f>F403*10000</f>
        <v>10000</v>
      </c>
      <c r="L403" s="764">
        <v>1</v>
      </c>
      <c r="M403" s="2171">
        <f>L403*10000</f>
        <v>10000</v>
      </c>
      <c r="N403" s="2172"/>
      <c r="O403" s="2171">
        <f>N403*15000</f>
        <v>0</v>
      </c>
      <c r="P403" s="2171">
        <f t="shared" si="55"/>
        <v>20000</v>
      </c>
      <c r="Q403" s="2171"/>
      <c r="R403" s="2055"/>
    </row>
    <row r="404" spans="2:20" s="31" customFormat="1" ht="15.95" hidden="1" customHeight="1">
      <c r="B404" s="3187"/>
      <c r="C404" s="526">
        <v>41892</v>
      </c>
      <c r="D404" s="1401" t="s">
        <v>788</v>
      </c>
      <c r="E404" s="1470" t="s">
        <v>10</v>
      </c>
      <c r="F404" s="367">
        <v>3</v>
      </c>
      <c r="G404" s="46"/>
      <c r="H404" s="764"/>
      <c r="I404" s="2169">
        <f t="shared" ref="I404:I440" si="56">H404*500</f>
        <v>0</v>
      </c>
      <c r="J404" s="2172" t="s">
        <v>127</v>
      </c>
      <c r="K404" s="2169">
        <f>F404*12500</f>
        <v>37500</v>
      </c>
      <c r="L404" s="764">
        <v>1</v>
      </c>
      <c r="M404" s="2171">
        <f t="shared" si="53"/>
        <v>10000</v>
      </c>
      <c r="N404" s="2172"/>
      <c r="O404" s="2171">
        <f t="shared" si="54"/>
        <v>0</v>
      </c>
      <c r="P404" s="2171">
        <f t="shared" si="55"/>
        <v>47500</v>
      </c>
      <c r="Q404" s="2171"/>
      <c r="R404" s="2055"/>
      <c r="T404" s="1220"/>
    </row>
    <row r="405" spans="2:20" s="31" customFormat="1" ht="15.95" hidden="1" customHeight="1">
      <c r="B405" s="3186">
        <v>17</v>
      </c>
      <c r="C405" s="526">
        <v>41893</v>
      </c>
      <c r="D405" s="27" t="s">
        <v>965</v>
      </c>
      <c r="E405" s="1470" t="s">
        <v>10</v>
      </c>
      <c r="F405" s="367">
        <v>3</v>
      </c>
      <c r="G405" s="46"/>
      <c r="H405" s="764"/>
      <c r="I405" s="2169">
        <f t="shared" si="56"/>
        <v>0</v>
      </c>
      <c r="J405" s="2172"/>
      <c r="K405" s="2171">
        <f>F405*10000</f>
        <v>30000</v>
      </c>
      <c r="L405" s="764"/>
      <c r="M405" s="2171">
        <f>L405*10000</f>
        <v>0</v>
      </c>
      <c r="N405" s="2172"/>
      <c r="O405" s="2171">
        <f>N405*15000</f>
        <v>0</v>
      </c>
      <c r="P405" s="2171">
        <f t="shared" si="55"/>
        <v>30000</v>
      </c>
      <c r="Q405" s="2171"/>
      <c r="R405" s="2055"/>
      <c r="T405" s="1220"/>
    </row>
    <row r="406" spans="2:20" s="31" customFormat="1" ht="15.95" hidden="1" customHeight="1">
      <c r="B406" s="3188"/>
      <c r="C406" s="526">
        <v>41893</v>
      </c>
      <c r="D406" s="1401" t="s">
        <v>788</v>
      </c>
      <c r="E406" s="1470" t="s">
        <v>10</v>
      </c>
      <c r="F406" s="367">
        <v>1</v>
      </c>
      <c r="G406" s="46"/>
      <c r="H406" s="764"/>
      <c r="I406" s="2169">
        <f t="shared" si="56"/>
        <v>0</v>
      </c>
      <c r="J406" s="2172" t="s">
        <v>127</v>
      </c>
      <c r="K406" s="2169">
        <f>F406*12500</f>
        <v>12500</v>
      </c>
      <c r="L406" s="764"/>
      <c r="M406" s="2171">
        <f t="shared" si="53"/>
        <v>0</v>
      </c>
      <c r="N406" s="2172"/>
      <c r="O406" s="2171">
        <f t="shared" si="54"/>
        <v>0</v>
      </c>
      <c r="P406" s="2171">
        <f t="shared" si="55"/>
        <v>12500</v>
      </c>
      <c r="Q406" s="2171"/>
      <c r="R406" s="2055"/>
      <c r="T406" s="1220"/>
    </row>
    <row r="407" spans="2:20" s="31" customFormat="1" ht="15.95" hidden="1" customHeight="1">
      <c r="B407" s="3187"/>
      <c r="C407" s="526">
        <v>41893</v>
      </c>
      <c r="D407" s="27" t="s">
        <v>1197</v>
      </c>
      <c r="E407" s="1470" t="s">
        <v>10</v>
      </c>
      <c r="F407" s="2172">
        <v>1</v>
      </c>
      <c r="G407" s="46">
        <v>25</v>
      </c>
      <c r="H407" s="764">
        <f>F407*G407</f>
        <v>25</v>
      </c>
      <c r="I407" s="2169">
        <f t="shared" si="56"/>
        <v>12500</v>
      </c>
      <c r="J407" s="2172"/>
      <c r="K407" s="2171"/>
      <c r="L407" s="764">
        <v>1</v>
      </c>
      <c r="M407" s="2171">
        <f t="shared" si="53"/>
        <v>10000</v>
      </c>
      <c r="N407" s="2172"/>
      <c r="O407" s="2171">
        <f t="shared" si="54"/>
        <v>0</v>
      </c>
      <c r="P407" s="2171">
        <f t="shared" si="55"/>
        <v>22500</v>
      </c>
      <c r="Q407" s="2171"/>
      <c r="R407" s="2055"/>
      <c r="T407" s="1220"/>
    </row>
    <row r="408" spans="2:20" s="31" customFormat="1" ht="15.95" hidden="1" customHeight="1">
      <c r="B408" s="3186">
        <v>18</v>
      </c>
      <c r="C408" s="526">
        <v>41894</v>
      </c>
      <c r="D408" s="27" t="s">
        <v>792</v>
      </c>
      <c r="E408" s="2172" t="s">
        <v>556</v>
      </c>
      <c r="F408" s="2172">
        <v>2</v>
      </c>
      <c r="G408" s="764">
        <v>15</v>
      </c>
      <c r="H408" s="764">
        <f>F408*G408</f>
        <v>30</v>
      </c>
      <c r="I408" s="122">
        <f t="shared" si="56"/>
        <v>15000</v>
      </c>
      <c r="J408" s="2172"/>
      <c r="K408" s="779"/>
      <c r="L408" s="123"/>
      <c r="M408" s="2169">
        <f t="shared" si="53"/>
        <v>0</v>
      </c>
      <c r="N408" s="123"/>
      <c r="O408" s="2169">
        <f t="shared" si="54"/>
        <v>0</v>
      </c>
      <c r="P408" s="124">
        <f t="shared" si="55"/>
        <v>15000</v>
      </c>
      <c r="Q408" s="2169"/>
      <c r="R408" s="125"/>
      <c r="T408" s="1220"/>
    </row>
    <row r="409" spans="2:20" s="31" customFormat="1" ht="15.95" hidden="1" customHeight="1">
      <c r="B409" s="3188"/>
      <c r="C409" s="526">
        <v>41894</v>
      </c>
      <c r="D409" s="1401" t="s">
        <v>788</v>
      </c>
      <c r="E409" s="1470" t="s">
        <v>10</v>
      </c>
      <c r="F409" s="367">
        <v>1</v>
      </c>
      <c r="G409" s="46"/>
      <c r="H409" s="764"/>
      <c r="I409" s="2169">
        <f t="shared" si="56"/>
        <v>0</v>
      </c>
      <c r="J409" s="2172" t="s">
        <v>127</v>
      </c>
      <c r="K409" s="2169">
        <f>F409*12500</f>
        <v>12500</v>
      </c>
      <c r="L409" s="764"/>
      <c r="M409" s="2171">
        <f t="shared" si="53"/>
        <v>0</v>
      </c>
      <c r="N409" s="2172"/>
      <c r="O409" s="2171">
        <f t="shared" si="54"/>
        <v>0</v>
      </c>
      <c r="P409" s="2171">
        <f t="shared" si="55"/>
        <v>12500</v>
      </c>
      <c r="Q409" s="2171"/>
      <c r="R409" s="2055"/>
      <c r="T409" s="1220"/>
    </row>
    <row r="410" spans="2:20" s="31" customFormat="1" ht="15.95" hidden="1" customHeight="1">
      <c r="B410" s="3187"/>
      <c r="C410" s="526">
        <v>41894</v>
      </c>
      <c r="D410" s="27" t="s">
        <v>965</v>
      </c>
      <c r="E410" s="1470" t="s">
        <v>10</v>
      </c>
      <c r="F410" s="367">
        <v>1</v>
      </c>
      <c r="G410" s="46"/>
      <c r="H410" s="764"/>
      <c r="I410" s="2169">
        <f t="shared" si="56"/>
        <v>0</v>
      </c>
      <c r="J410" s="2172"/>
      <c r="K410" s="2171">
        <f>F410*10000</f>
        <v>10000</v>
      </c>
      <c r="L410" s="764"/>
      <c r="M410" s="2171">
        <f t="shared" si="53"/>
        <v>0</v>
      </c>
      <c r="N410" s="2172"/>
      <c r="O410" s="2171">
        <f t="shared" si="54"/>
        <v>0</v>
      </c>
      <c r="P410" s="2171">
        <f t="shared" si="55"/>
        <v>10000</v>
      </c>
      <c r="Q410" s="2171"/>
      <c r="R410" s="2055"/>
      <c r="T410" s="1220"/>
    </row>
    <row r="411" spans="2:20" s="31" customFormat="1" ht="15.95" hidden="1" customHeight="1">
      <c r="B411" s="3186">
        <v>19</v>
      </c>
      <c r="C411" s="526">
        <v>41895</v>
      </c>
      <c r="D411" s="27" t="s">
        <v>792</v>
      </c>
      <c r="E411" s="2172" t="s">
        <v>556</v>
      </c>
      <c r="F411" s="2172">
        <v>1</v>
      </c>
      <c r="G411" s="764">
        <v>15</v>
      </c>
      <c r="H411" s="764">
        <f>F411*G411</f>
        <v>15</v>
      </c>
      <c r="I411" s="122">
        <f t="shared" si="56"/>
        <v>7500</v>
      </c>
      <c r="J411" s="2172"/>
      <c r="K411" s="779"/>
      <c r="L411" s="123"/>
      <c r="M411" s="2169">
        <f t="shared" si="53"/>
        <v>0</v>
      </c>
      <c r="N411" s="123"/>
      <c r="O411" s="2169">
        <f t="shared" si="54"/>
        <v>0</v>
      </c>
      <c r="P411" s="124">
        <f t="shared" si="55"/>
        <v>7500</v>
      </c>
      <c r="Q411" s="2169"/>
      <c r="R411" s="125"/>
      <c r="T411" s="1220"/>
    </row>
    <row r="412" spans="2:20" s="31" customFormat="1" ht="15.95" hidden="1" customHeight="1">
      <c r="B412" s="3188"/>
      <c r="C412" s="526">
        <v>41895</v>
      </c>
      <c r="D412" s="1401" t="s">
        <v>788</v>
      </c>
      <c r="E412" s="1470" t="s">
        <v>10</v>
      </c>
      <c r="F412" s="367">
        <v>2</v>
      </c>
      <c r="G412" s="46"/>
      <c r="H412" s="764"/>
      <c r="I412" s="2169">
        <f t="shared" si="56"/>
        <v>0</v>
      </c>
      <c r="J412" s="2172" t="s">
        <v>127</v>
      </c>
      <c r="K412" s="2169">
        <f>F412*12500</f>
        <v>25000</v>
      </c>
      <c r="L412" s="764"/>
      <c r="M412" s="2171">
        <f t="shared" si="53"/>
        <v>0</v>
      </c>
      <c r="N412" s="2172"/>
      <c r="O412" s="2171">
        <f t="shared" si="54"/>
        <v>0</v>
      </c>
      <c r="P412" s="2171">
        <f t="shared" si="55"/>
        <v>25000</v>
      </c>
      <c r="Q412" s="2171"/>
      <c r="R412" s="2055"/>
      <c r="T412" s="1220"/>
    </row>
    <row r="413" spans="2:20" s="31" customFormat="1" ht="15.95" hidden="1" customHeight="1">
      <c r="B413" s="3187"/>
      <c r="C413" s="526">
        <v>41895</v>
      </c>
      <c r="D413" s="27" t="s">
        <v>965</v>
      </c>
      <c r="E413" s="1470" t="s">
        <v>10</v>
      </c>
      <c r="F413" s="367">
        <v>1</v>
      </c>
      <c r="G413" s="46"/>
      <c r="H413" s="764"/>
      <c r="I413" s="2169">
        <f t="shared" si="56"/>
        <v>0</v>
      </c>
      <c r="J413" s="2172"/>
      <c r="K413" s="2171">
        <f>F413*10000</f>
        <v>10000</v>
      </c>
      <c r="L413" s="764">
        <v>1</v>
      </c>
      <c r="M413" s="2171">
        <f t="shared" si="53"/>
        <v>10000</v>
      </c>
      <c r="N413" s="2172"/>
      <c r="O413" s="2171">
        <f t="shared" si="54"/>
        <v>0</v>
      </c>
      <c r="P413" s="2171">
        <f t="shared" si="55"/>
        <v>20000</v>
      </c>
      <c r="Q413" s="2171"/>
      <c r="R413" s="2055"/>
      <c r="T413" s="1220"/>
    </row>
    <row r="414" spans="2:20" s="31" customFormat="1" ht="15.95" hidden="1" customHeight="1">
      <c r="B414" s="3261">
        <v>20</v>
      </c>
      <c r="C414" s="2054">
        <v>41896</v>
      </c>
      <c r="D414" s="1401" t="s">
        <v>788</v>
      </c>
      <c r="E414" s="1470" t="s">
        <v>10</v>
      </c>
      <c r="F414" s="367">
        <v>3</v>
      </c>
      <c r="G414" s="46"/>
      <c r="H414" s="764"/>
      <c r="I414" s="2169">
        <f t="shared" si="56"/>
        <v>0</v>
      </c>
      <c r="J414" s="2172" t="s">
        <v>127</v>
      </c>
      <c r="K414" s="2169">
        <f>F414*12500</f>
        <v>37500</v>
      </c>
      <c r="L414" s="764"/>
      <c r="M414" s="2171">
        <f t="shared" si="53"/>
        <v>0</v>
      </c>
      <c r="N414" s="2172"/>
      <c r="O414" s="2171">
        <f t="shared" si="54"/>
        <v>0</v>
      </c>
      <c r="P414" s="2171">
        <f t="shared" si="55"/>
        <v>37500</v>
      </c>
      <c r="Q414" s="2171"/>
      <c r="R414" s="2055"/>
      <c r="T414" s="1220"/>
    </row>
    <row r="415" spans="2:20" s="31" customFormat="1" ht="15.95" hidden="1" customHeight="1">
      <c r="B415" s="3261"/>
      <c r="C415" s="2054">
        <v>41896</v>
      </c>
      <c r="D415" s="27" t="s">
        <v>795</v>
      </c>
      <c r="E415" s="2172" t="s">
        <v>810</v>
      </c>
      <c r="F415" s="367">
        <v>2</v>
      </c>
      <c r="G415" s="46">
        <v>20</v>
      </c>
      <c r="H415" s="764">
        <f>F415*G415</f>
        <v>40</v>
      </c>
      <c r="I415" s="2169">
        <f t="shared" si="56"/>
        <v>20000</v>
      </c>
      <c r="J415" s="2172"/>
      <c r="K415" s="2169"/>
      <c r="L415" s="764">
        <v>4</v>
      </c>
      <c r="M415" s="2171">
        <f t="shared" si="53"/>
        <v>40000</v>
      </c>
      <c r="N415" s="2172"/>
      <c r="O415" s="2171">
        <f t="shared" si="54"/>
        <v>0</v>
      </c>
      <c r="P415" s="2171">
        <f t="shared" si="55"/>
        <v>60000</v>
      </c>
      <c r="Q415" s="2171"/>
      <c r="R415" s="2055"/>
      <c r="T415" s="1220"/>
    </row>
    <row r="416" spans="2:20" s="31" customFormat="1" ht="15.95" hidden="1" customHeight="1">
      <c r="B416" s="3209">
        <v>21</v>
      </c>
      <c r="C416" s="526">
        <v>41897</v>
      </c>
      <c r="D416" s="27" t="s">
        <v>965</v>
      </c>
      <c r="E416" s="1470" t="s">
        <v>10</v>
      </c>
      <c r="F416" s="367">
        <v>1</v>
      </c>
      <c r="G416" s="46"/>
      <c r="H416" s="764"/>
      <c r="I416" s="2169">
        <f t="shared" si="56"/>
        <v>0</v>
      </c>
      <c r="J416" s="2172"/>
      <c r="K416" s="2171">
        <f>F416*10000</f>
        <v>10000</v>
      </c>
      <c r="L416" s="764"/>
      <c r="M416" s="2171">
        <f t="shared" si="53"/>
        <v>0</v>
      </c>
      <c r="N416" s="2172"/>
      <c r="O416" s="2171">
        <f t="shared" si="54"/>
        <v>0</v>
      </c>
      <c r="P416" s="2171">
        <f t="shared" si="55"/>
        <v>10000</v>
      </c>
      <c r="Q416" s="2171"/>
      <c r="R416" s="2055"/>
      <c r="T416" s="1220"/>
    </row>
    <row r="417" spans="2:20" s="31" customFormat="1" ht="15.95" hidden="1" customHeight="1">
      <c r="B417" s="3209"/>
      <c r="C417" s="526">
        <v>41897</v>
      </c>
      <c r="D417" s="27" t="s">
        <v>795</v>
      </c>
      <c r="E417" s="2172" t="s">
        <v>810</v>
      </c>
      <c r="F417" s="367">
        <v>1</v>
      </c>
      <c r="G417" s="46">
        <v>20</v>
      </c>
      <c r="H417" s="764">
        <f>F417*G417</f>
        <v>20</v>
      </c>
      <c r="I417" s="2169">
        <f t="shared" si="56"/>
        <v>10000</v>
      </c>
      <c r="J417" s="2172"/>
      <c r="K417" s="2169"/>
      <c r="L417" s="764"/>
      <c r="M417" s="2171">
        <f t="shared" si="53"/>
        <v>0</v>
      </c>
      <c r="N417" s="2172"/>
      <c r="O417" s="2171">
        <f t="shared" si="54"/>
        <v>0</v>
      </c>
      <c r="P417" s="2171">
        <f t="shared" si="55"/>
        <v>10000</v>
      </c>
      <c r="Q417" s="2171"/>
      <c r="R417" s="2055"/>
      <c r="T417" s="1220"/>
    </row>
    <row r="418" spans="2:20" s="31" customFormat="1" ht="15.95" hidden="1" customHeight="1">
      <c r="B418" s="3209"/>
      <c r="C418" s="526">
        <v>41897</v>
      </c>
      <c r="D418" s="1401" t="s">
        <v>788</v>
      </c>
      <c r="E418" s="46" t="s">
        <v>39</v>
      </c>
      <c r="F418" s="367">
        <v>2</v>
      </c>
      <c r="G418" s="46"/>
      <c r="H418" s="764"/>
      <c r="I418" s="2169">
        <f t="shared" si="56"/>
        <v>0</v>
      </c>
      <c r="J418" s="2172" t="s">
        <v>127</v>
      </c>
      <c r="K418" s="2169">
        <f>F418*12500</f>
        <v>25000</v>
      </c>
      <c r="L418" s="764">
        <v>1</v>
      </c>
      <c r="M418" s="2171">
        <f t="shared" si="53"/>
        <v>10000</v>
      </c>
      <c r="N418" s="2172"/>
      <c r="O418" s="2171">
        <f t="shared" si="54"/>
        <v>0</v>
      </c>
      <c r="P418" s="2171">
        <f t="shared" si="55"/>
        <v>35000</v>
      </c>
      <c r="Q418" s="2171"/>
      <c r="R418" s="2055"/>
      <c r="T418" s="1220"/>
    </row>
    <row r="419" spans="2:20" s="31" customFormat="1" ht="15.95" hidden="1" customHeight="1">
      <c r="B419" s="3186">
        <v>22</v>
      </c>
      <c r="C419" s="526">
        <v>41898</v>
      </c>
      <c r="D419" s="27" t="s">
        <v>965</v>
      </c>
      <c r="E419" s="1470" t="s">
        <v>10</v>
      </c>
      <c r="F419" s="367">
        <v>1</v>
      </c>
      <c r="G419" s="46"/>
      <c r="H419" s="764"/>
      <c r="I419" s="2169">
        <f t="shared" si="56"/>
        <v>0</v>
      </c>
      <c r="J419" s="2172"/>
      <c r="K419" s="2171">
        <f>F419*10000</f>
        <v>10000</v>
      </c>
      <c r="L419" s="764"/>
      <c r="M419" s="2171">
        <f t="shared" si="53"/>
        <v>0</v>
      </c>
      <c r="N419" s="2172"/>
      <c r="O419" s="2171">
        <f t="shared" si="54"/>
        <v>0</v>
      </c>
      <c r="P419" s="2171">
        <f t="shared" si="55"/>
        <v>10000</v>
      </c>
      <c r="Q419" s="2171"/>
      <c r="R419" s="2055"/>
      <c r="T419" s="1220"/>
    </row>
    <row r="420" spans="2:20" s="31" customFormat="1" ht="15.95" hidden="1" customHeight="1">
      <c r="B420" s="3188"/>
      <c r="C420" s="526">
        <v>41898</v>
      </c>
      <c r="D420" s="27" t="s">
        <v>795</v>
      </c>
      <c r="E420" s="2172" t="s">
        <v>810</v>
      </c>
      <c r="F420" s="367">
        <v>1</v>
      </c>
      <c r="G420" s="46">
        <v>20</v>
      </c>
      <c r="H420" s="764">
        <f>F420*G420</f>
        <v>20</v>
      </c>
      <c r="I420" s="2169">
        <f t="shared" si="56"/>
        <v>10000</v>
      </c>
      <c r="J420" s="2172"/>
      <c r="K420" s="2169"/>
      <c r="L420" s="764"/>
      <c r="M420" s="2171">
        <f t="shared" si="53"/>
        <v>0</v>
      </c>
      <c r="N420" s="2172"/>
      <c r="O420" s="2171">
        <f t="shared" si="54"/>
        <v>0</v>
      </c>
      <c r="P420" s="2171">
        <f t="shared" si="55"/>
        <v>10000</v>
      </c>
      <c r="Q420" s="2171"/>
      <c r="R420" s="2055"/>
      <c r="T420" s="1220"/>
    </row>
    <row r="421" spans="2:20" s="31" customFormat="1" ht="15.95" hidden="1" customHeight="1">
      <c r="B421" s="3187"/>
      <c r="C421" s="526">
        <v>41898</v>
      </c>
      <c r="D421" s="1401" t="s">
        <v>788</v>
      </c>
      <c r="E421" s="46" t="s">
        <v>39</v>
      </c>
      <c r="F421" s="367">
        <v>3</v>
      </c>
      <c r="G421" s="46"/>
      <c r="H421" s="764"/>
      <c r="I421" s="2169">
        <f t="shared" si="56"/>
        <v>0</v>
      </c>
      <c r="J421" s="2172" t="s">
        <v>127</v>
      </c>
      <c r="K421" s="2169">
        <f>F421*12500</f>
        <v>37500</v>
      </c>
      <c r="L421" s="764">
        <v>1</v>
      </c>
      <c r="M421" s="2171">
        <f t="shared" si="53"/>
        <v>10000</v>
      </c>
      <c r="N421" s="2172"/>
      <c r="O421" s="2171">
        <f t="shared" si="54"/>
        <v>0</v>
      </c>
      <c r="P421" s="2171">
        <f t="shared" si="55"/>
        <v>47500</v>
      </c>
      <c r="Q421" s="2171"/>
      <c r="R421" s="2055"/>
      <c r="T421" s="1220"/>
    </row>
    <row r="422" spans="2:20" s="31" customFormat="1" ht="15.95" hidden="1" customHeight="1">
      <c r="B422" s="3186">
        <v>23</v>
      </c>
      <c r="C422" s="526">
        <v>41899</v>
      </c>
      <c r="D422" s="1401" t="s">
        <v>788</v>
      </c>
      <c r="E422" s="46" t="s">
        <v>39</v>
      </c>
      <c r="F422" s="367">
        <v>2</v>
      </c>
      <c r="G422" s="46"/>
      <c r="H422" s="764"/>
      <c r="I422" s="2169">
        <f t="shared" si="56"/>
        <v>0</v>
      </c>
      <c r="J422" s="2172" t="s">
        <v>127</v>
      </c>
      <c r="K422" s="2169">
        <f>F422*12500</f>
        <v>25000</v>
      </c>
      <c r="L422" s="764"/>
      <c r="M422" s="2171">
        <f t="shared" si="53"/>
        <v>0</v>
      </c>
      <c r="N422" s="2172"/>
      <c r="O422" s="2171">
        <f t="shared" si="54"/>
        <v>0</v>
      </c>
      <c r="P422" s="2171">
        <f t="shared" si="55"/>
        <v>25000</v>
      </c>
      <c r="Q422" s="2171"/>
      <c r="R422" s="2055"/>
      <c r="T422" s="1220"/>
    </row>
    <row r="423" spans="2:20" s="31" customFormat="1" ht="15.95" hidden="1" customHeight="1">
      <c r="B423" s="3187"/>
      <c r="C423" s="526">
        <v>41899</v>
      </c>
      <c r="D423" s="27" t="s">
        <v>965</v>
      </c>
      <c r="E423" s="1470" t="s">
        <v>10</v>
      </c>
      <c r="F423" s="367">
        <v>2</v>
      </c>
      <c r="G423" s="46"/>
      <c r="H423" s="764"/>
      <c r="I423" s="2169">
        <f t="shared" si="56"/>
        <v>0</v>
      </c>
      <c r="J423" s="2172"/>
      <c r="K423" s="2171">
        <f>F423*10000</f>
        <v>20000</v>
      </c>
      <c r="L423" s="764">
        <v>1</v>
      </c>
      <c r="M423" s="2171">
        <f t="shared" si="53"/>
        <v>10000</v>
      </c>
      <c r="N423" s="2172"/>
      <c r="O423" s="2171">
        <f t="shared" si="54"/>
        <v>0</v>
      </c>
      <c r="P423" s="2171">
        <f t="shared" si="55"/>
        <v>30000</v>
      </c>
      <c r="Q423" s="2171"/>
      <c r="R423" s="2055"/>
      <c r="T423" s="1220"/>
    </row>
    <row r="424" spans="2:20" s="31" customFormat="1" ht="15.95" hidden="1" customHeight="1">
      <c r="B424" s="3186">
        <v>24</v>
      </c>
      <c r="C424" s="526">
        <v>41900</v>
      </c>
      <c r="D424" s="27" t="s">
        <v>1198</v>
      </c>
      <c r="E424" s="2172" t="s">
        <v>810</v>
      </c>
      <c r="F424" s="367">
        <v>1</v>
      </c>
      <c r="G424" s="46">
        <v>30</v>
      </c>
      <c r="H424" s="764">
        <f>F424*G424</f>
        <v>30</v>
      </c>
      <c r="I424" s="2169">
        <f t="shared" si="56"/>
        <v>15000</v>
      </c>
      <c r="J424" s="2172"/>
      <c r="K424" s="2169"/>
      <c r="L424" s="764"/>
      <c r="M424" s="2171">
        <f t="shared" si="53"/>
        <v>0</v>
      </c>
      <c r="N424" s="2172"/>
      <c r="O424" s="2171">
        <f t="shared" si="54"/>
        <v>0</v>
      </c>
      <c r="P424" s="2171">
        <f t="shared" si="55"/>
        <v>15000</v>
      </c>
      <c r="Q424" s="2171"/>
      <c r="R424" s="2055"/>
      <c r="T424" s="1220"/>
    </row>
    <row r="425" spans="2:20" s="31" customFormat="1" ht="15.95" hidden="1" customHeight="1">
      <c r="B425" s="3188"/>
      <c r="C425" s="526">
        <v>41900</v>
      </c>
      <c r="D425" s="27" t="s">
        <v>965</v>
      </c>
      <c r="E425" s="1470" t="s">
        <v>10</v>
      </c>
      <c r="F425" s="367">
        <v>3</v>
      </c>
      <c r="G425" s="46"/>
      <c r="H425" s="764"/>
      <c r="I425" s="2169">
        <f t="shared" si="56"/>
        <v>0</v>
      </c>
      <c r="J425" s="2172"/>
      <c r="K425" s="2171">
        <f>F425*10000</f>
        <v>30000</v>
      </c>
      <c r="L425" s="764">
        <v>1</v>
      </c>
      <c r="M425" s="2171">
        <f t="shared" si="53"/>
        <v>10000</v>
      </c>
      <c r="N425" s="2172"/>
      <c r="O425" s="2171">
        <f t="shared" si="54"/>
        <v>0</v>
      </c>
      <c r="P425" s="2171">
        <f t="shared" si="55"/>
        <v>40000</v>
      </c>
      <c r="Q425" s="2171"/>
      <c r="R425" s="2055"/>
      <c r="T425" s="1220"/>
    </row>
    <row r="426" spans="2:20" s="31" customFormat="1" ht="15.95" hidden="1" customHeight="1">
      <c r="B426" s="3187"/>
      <c r="C426" s="526">
        <v>41900</v>
      </c>
      <c r="D426" s="1401" t="s">
        <v>788</v>
      </c>
      <c r="E426" s="46" t="s">
        <v>39</v>
      </c>
      <c r="F426" s="367">
        <v>1</v>
      </c>
      <c r="G426" s="46"/>
      <c r="H426" s="764"/>
      <c r="I426" s="2169">
        <f t="shared" si="56"/>
        <v>0</v>
      </c>
      <c r="J426" s="2172" t="s">
        <v>127</v>
      </c>
      <c r="K426" s="2169">
        <f>F426*12500</f>
        <v>12500</v>
      </c>
      <c r="L426" s="764"/>
      <c r="M426" s="2171">
        <f t="shared" si="53"/>
        <v>0</v>
      </c>
      <c r="N426" s="2172"/>
      <c r="O426" s="2171">
        <f t="shared" si="54"/>
        <v>0</v>
      </c>
      <c r="P426" s="2171">
        <f t="shared" si="55"/>
        <v>12500</v>
      </c>
      <c r="Q426" s="2171"/>
      <c r="R426" s="2055"/>
      <c r="T426" s="1220"/>
    </row>
    <row r="427" spans="2:20" s="31" customFormat="1" ht="15.95" hidden="1" customHeight="1">
      <c r="B427" s="2184">
        <v>25</v>
      </c>
      <c r="C427" s="526">
        <v>41901</v>
      </c>
      <c r="D427" s="1019" t="s">
        <v>973</v>
      </c>
      <c r="E427" s="46"/>
      <c r="F427" s="367"/>
      <c r="G427" s="46"/>
      <c r="H427" s="764"/>
      <c r="I427" s="2169">
        <f t="shared" si="56"/>
        <v>0</v>
      </c>
      <c r="J427" s="2172"/>
      <c r="K427" s="2169">
        <f>F427*12500</f>
        <v>0</v>
      </c>
      <c r="L427" s="764"/>
      <c r="M427" s="2171">
        <f t="shared" si="53"/>
        <v>0</v>
      </c>
      <c r="N427" s="2172"/>
      <c r="O427" s="2171">
        <f t="shared" si="54"/>
        <v>0</v>
      </c>
      <c r="P427" s="2171">
        <f t="shared" si="55"/>
        <v>0</v>
      </c>
      <c r="Q427" s="2171"/>
      <c r="R427" s="2055"/>
      <c r="T427" s="1220"/>
    </row>
    <row r="428" spans="2:20" s="31" customFormat="1" ht="15.95" hidden="1" customHeight="1">
      <c r="B428" s="3186">
        <v>26</v>
      </c>
      <c r="C428" s="526">
        <v>41902</v>
      </c>
      <c r="D428" s="251" t="s">
        <v>1037</v>
      </c>
      <c r="E428" s="2172" t="s">
        <v>810</v>
      </c>
      <c r="F428" s="367">
        <v>1</v>
      </c>
      <c r="G428" s="46">
        <v>25</v>
      </c>
      <c r="H428" s="764">
        <f>F428*G428</f>
        <v>25</v>
      </c>
      <c r="I428" s="2169">
        <f t="shared" si="56"/>
        <v>12500</v>
      </c>
      <c r="J428" s="2172"/>
      <c r="K428" s="2169"/>
      <c r="L428" s="764"/>
      <c r="M428" s="2171">
        <f t="shared" si="53"/>
        <v>0</v>
      </c>
      <c r="N428" s="2172"/>
      <c r="O428" s="2171">
        <f t="shared" si="54"/>
        <v>0</v>
      </c>
      <c r="P428" s="2171">
        <f t="shared" si="55"/>
        <v>12500</v>
      </c>
      <c r="Q428" s="2171"/>
      <c r="R428" s="2055"/>
      <c r="T428" s="1220"/>
    </row>
    <row r="429" spans="2:20" s="31" customFormat="1" ht="15.95" hidden="1" customHeight="1">
      <c r="B429" s="3187"/>
      <c r="C429" s="526">
        <v>41902</v>
      </c>
      <c r="D429" s="27" t="s">
        <v>965</v>
      </c>
      <c r="E429" s="1470" t="s">
        <v>10</v>
      </c>
      <c r="F429" s="367">
        <v>1</v>
      </c>
      <c r="G429" s="46"/>
      <c r="H429" s="764"/>
      <c r="I429" s="2169">
        <f t="shared" si="56"/>
        <v>0</v>
      </c>
      <c r="J429" s="2172"/>
      <c r="K429" s="2171">
        <f>F429*10000</f>
        <v>10000</v>
      </c>
      <c r="L429" s="764"/>
      <c r="M429" s="2171">
        <f t="shared" si="53"/>
        <v>0</v>
      </c>
      <c r="N429" s="2172"/>
      <c r="O429" s="2171">
        <f t="shared" si="54"/>
        <v>0</v>
      </c>
      <c r="P429" s="2171">
        <f t="shared" si="55"/>
        <v>10000</v>
      </c>
      <c r="Q429" s="2171"/>
      <c r="R429" s="2055"/>
      <c r="T429" s="1220"/>
    </row>
    <row r="430" spans="2:20" s="31" customFormat="1" ht="15.95" hidden="1" customHeight="1">
      <c r="B430" s="3196">
        <v>27</v>
      </c>
      <c r="C430" s="2054">
        <v>41903</v>
      </c>
      <c r="D430" s="27" t="s">
        <v>965</v>
      </c>
      <c r="E430" s="1470" t="s">
        <v>10</v>
      </c>
      <c r="F430" s="367">
        <v>2</v>
      </c>
      <c r="G430" s="46"/>
      <c r="H430" s="764"/>
      <c r="I430" s="2169">
        <f t="shared" si="56"/>
        <v>0</v>
      </c>
      <c r="J430" s="2172"/>
      <c r="K430" s="2171">
        <f>F430*10000</f>
        <v>20000</v>
      </c>
      <c r="L430" s="764"/>
      <c r="M430" s="2171">
        <f t="shared" si="53"/>
        <v>0</v>
      </c>
      <c r="N430" s="2172">
        <v>1</v>
      </c>
      <c r="O430" s="2171">
        <f t="shared" si="54"/>
        <v>15000</v>
      </c>
      <c r="P430" s="2171">
        <f t="shared" si="55"/>
        <v>35000</v>
      </c>
      <c r="Q430" s="2171"/>
      <c r="R430" s="2055"/>
      <c r="T430" s="1220"/>
    </row>
    <row r="431" spans="2:20" s="31" customFormat="1" ht="15.95" hidden="1" customHeight="1">
      <c r="B431" s="3198"/>
      <c r="C431" s="2054">
        <v>41903</v>
      </c>
      <c r="D431" s="27" t="s">
        <v>1199</v>
      </c>
      <c r="E431" s="2172" t="s">
        <v>810</v>
      </c>
      <c r="F431" s="367">
        <v>1</v>
      </c>
      <c r="G431" s="46">
        <v>55</v>
      </c>
      <c r="H431" s="764">
        <f>F431*G431</f>
        <v>55</v>
      </c>
      <c r="I431" s="2169">
        <f t="shared" si="56"/>
        <v>27500</v>
      </c>
      <c r="J431" s="2172"/>
      <c r="K431" s="2169"/>
      <c r="L431" s="764">
        <v>5</v>
      </c>
      <c r="M431" s="2171">
        <f t="shared" si="53"/>
        <v>50000</v>
      </c>
      <c r="N431" s="2172"/>
      <c r="O431" s="2171">
        <f t="shared" si="54"/>
        <v>0</v>
      </c>
      <c r="P431" s="2171">
        <f t="shared" si="55"/>
        <v>77500</v>
      </c>
      <c r="Q431" s="2171"/>
      <c r="R431" s="2055"/>
      <c r="T431" s="1220"/>
    </row>
    <row r="432" spans="2:20" s="31" customFormat="1" ht="15.95" hidden="1" customHeight="1">
      <c r="B432" s="3186">
        <v>28</v>
      </c>
      <c r="C432" s="526">
        <v>41904</v>
      </c>
      <c r="D432" s="27" t="s">
        <v>965</v>
      </c>
      <c r="E432" s="1470" t="s">
        <v>10</v>
      </c>
      <c r="F432" s="367">
        <v>1</v>
      </c>
      <c r="G432" s="46"/>
      <c r="H432" s="764"/>
      <c r="I432" s="2169">
        <f t="shared" si="56"/>
        <v>0</v>
      </c>
      <c r="J432" s="2172"/>
      <c r="K432" s="2171">
        <f>F432*10000</f>
        <v>10000</v>
      </c>
      <c r="L432" s="764"/>
      <c r="M432" s="2171">
        <f t="shared" si="53"/>
        <v>0</v>
      </c>
      <c r="N432" s="2172"/>
      <c r="O432" s="2171">
        <f t="shared" si="54"/>
        <v>0</v>
      </c>
      <c r="P432" s="2171">
        <f t="shared" si="55"/>
        <v>10000</v>
      </c>
      <c r="Q432" s="2171"/>
      <c r="R432" s="2055"/>
      <c r="T432" s="1220"/>
    </row>
    <row r="433" spans="2:20" s="31" customFormat="1" ht="15.95" hidden="1" customHeight="1">
      <c r="B433" s="3188"/>
      <c r="C433" s="526">
        <v>41904</v>
      </c>
      <c r="D433" s="27" t="s">
        <v>1199</v>
      </c>
      <c r="E433" s="2172" t="s">
        <v>810</v>
      </c>
      <c r="F433" s="367">
        <v>1</v>
      </c>
      <c r="G433" s="46">
        <v>55</v>
      </c>
      <c r="H433" s="764">
        <f>F433*G433</f>
        <v>55</v>
      </c>
      <c r="I433" s="2169">
        <f t="shared" si="56"/>
        <v>27500</v>
      </c>
      <c r="J433" s="2172"/>
      <c r="K433" s="2169"/>
      <c r="L433" s="764"/>
      <c r="M433" s="2171">
        <f t="shared" si="53"/>
        <v>0</v>
      </c>
      <c r="N433" s="2172"/>
      <c r="O433" s="2171">
        <f t="shared" si="54"/>
        <v>0</v>
      </c>
      <c r="P433" s="2171">
        <f t="shared" si="55"/>
        <v>27500</v>
      </c>
      <c r="Q433" s="2171"/>
      <c r="R433" s="2055"/>
      <c r="T433" s="1220"/>
    </row>
    <row r="434" spans="2:20" s="31" customFormat="1" ht="15.95" hidden="1" customHeight="1">
      <c r="B434" s="3188"/>
      <c r="C434" s="526">
        <v>41904</v>
      </c>
      <c r="D434" s="1401" t="s">
        <v>788</v>
      </c>
      <c r="E434" s="46" t="s">
        <v>39</v>
      </c>
      <c r="F434" s="367">
        <v>1</v>
      </c>
      <c r="G434" s="46"/>
      <c r="H434" s="764"/>
      <c r="I434" s="2169">
        <f t="shared" si="56"/>
        <v>0</v>
      </c>
      <c r="J434" s="2172" t="s">
        <v>127</v>
      </c>
      <c r="K434" s="2169">
        <f>F434*12500</f>
        <v>12500</v>
      </c>
      <c r="L434" s="764"/>
      <c r="M434" s="2171">
        <f t="shared" si="53"/>
        <v>0</v>
      </c>
      <c r="N434" s="2172"/>
      <c r="O434" s="2171">
        <f t="shared" si="54"/>
        <v>0</v>
      </c>
      <c r="P434" s="2171">
        <f t="shared" si="55"/>
        <v>12500</v>
      </c>
      <c r="Q434" s="2171"/>
      <c r="R434" s="2055"/>
      <c r="T434" s="1220"/>
    </row>
    <row r="435" spans="2:20" s="31" customFormat="1" ht="15.95" hidden="1" customHeight="1">
      <c r="B435" s="3187"/>
      <c r="C435" s="526">
        <v>41904</v>
      </c>
      <c r="D435" s="251" t="s">
        <v>1037</v>
      </c>
      <c r="E435" s="2172" t="s">
        <v>810</v>
      </c>
      <c r="F435" s="367">
        <v>1</v>
      </c>
      <c r="G435" s="46">
        <v>25</v>
      </c>
      <c r="H435" s="764">
        <f>F435*G435</f>
        <v>25</v>
      </c>
      <c r="I435" s="2169">
        <f t="shared" si="56"/>
        <v>12500</v>
      </c>
      <c r="J435" s="2172"/>
      <c r="K435" s="2169"/>
      <c r="L435" s="764">
        <v>4</v>
      </c>
      <c r="M435" s="2171">
        <f t="shared" si="53"/>
        <v>40000</v>
      </c>
      <c r="N435" s="2172"/>
      <c r="O435" s="2171">
        <f t="shared" si="54"/>
        <v>0</v>
      </c>
      <c r="P435" s="2171">
        <f t="shared" si="55"/>
        <v>52500</v>
      </c>
      <c r="Q435" s="2171"/>
      <c r="R435" s="2055"/>
      <c r="T435" s="1220"/>
    </row>
    <row r="436" spans="2:20" s="31" customFormat="1" ht="15.95" hidden="1" customHeight="1">
      <c r="B436" s="3186">
        <v>29</v>
      </c>
      <c r="C436" s="526">
        <v>41905</v>
      </c>
      <c r="D436" s="251" t="s">
        <v>1037</v>
      </c>
      <c r="E436" s="2172" t="s">
        <v>810</v>
      </c>
      <c r="F436" s="367">
        <v>1</v>
      </c>
      <c r="G436" s="46">
        <v>25</v>
      </c>
      <c r="H436" s="764">
        <f>F436*G436</f>
        <v>25</v>
      </c>
      <c r="I436" s="2169">
        <f t="shared" si="56"/>
        <v>12500</v>
      </c>
      <c r="J436" s="2172"/>
      <c r="K436" s="2169"/>
      <c r="L436" s="764"/>
      <c r="M436" s="2171">
        <f t="shared" si="53"/>
        <v>0</v>
      </c>
      <c r="N436" s="2172"/>
      <c r="O436" s="2171">
        <f t="shared" si="54"/>
        <v>0</v>
      </c>
      <c r="P436" s="2171">
        <f t="shared" si="55"/>
        <v>12500</v>
      </c>
      <c r="Q436" s="2171"/>
      <c r="R436" s="2055"/>
      <c r="T436" s="1220"/>
    </row>
    <row r="437" spans="2:20" s="31" customFormat="1" ht="15.95" hidden="1" customHeight="1">
      <c r="B437" s="3187"/>
      <c r="C437" s="526">
        <v>41905</v>
      </c>
      <c r="D437" s="27" t="s">
        <v>965</v>
      </c>
      <c r="E437" s="1470" t="s">
        <v>10</v>
      </c>
      <c r="F437" s="367">
        <v>3</v>
      </c>
      <c r="G437" s="46"/>
      <c r="H437" s="764"/>
      <c r="I437" s="2169">
        <f t="shared" si="56"/>
        <v>0</v>
      </c>
      <c r="J437" s="2172"/>
      <c r="K437" s="2171">
        <f>F437*10000</f>
        <v>30000</v>
      </c>
      <c r="L437" s="764"/>
      <c r="M437" s="2171">
        <f t="shared" si="53"/>
        <v>0</v>
      </c>
      <c r="N437" s="2172"/>
      <c r="O437" s="2171">
        <f t="shared" si="54"/>
        <v>0</v>
      </c>
      <c r="P437" s="2171">
        <f t="shared" si="55"/>
        <v>30000</v>
      </c>
      <c r="Q437" s="2171"/>
      <c r="R437" s="2055"/>
      <c r="T437" s="1220"/>
    </row>
    <row r="438" spans="2:20" s="31" customFormat="1" ht="15.95" hidden="1" customHeight="1">
      <c r="B438" s="2179">
        <v>30</v>
      </c>
      <c r="C438" s="526">
        <v>41906</v>
      </c>
      <c r="D438" s="1019" t="s">
        <v>973</v>
      </c>
      <c r="E438" s="46"/>
      <c r="F438" s="367"/>
      <c r="G438" s="46"/>
      <c r="H438" s="764"/>
      <c r="I438" s="2169">
        <f t="shared" si="56"/>
        <v>0</v>
      </c>
      <c r="J438" s="2172"/>
      <c r="K438" s="2171">
        <f>F438*10000</f>
        <v>0</v>
      </c>
      <c r="L438" s="764"/>
      <c r="M438" s="2171">
        <f t="shared" si="53"/>
        <v>0</v>
      </c>
      <c r="N438" s="2172"/>
      <c r="O438" s="2171">
        <f t="shared" si="54"/>
        <v>0</v>
      </c>
      <c r="P438" s="2171">
        <f t="shared" si="55"/>
        <v>0</v>
      </c>
      <c r="Q438" s="2171"/>
      <c r="R438" s="125"/>
      <c r="T438" s="1220"/>
    </row>
    <row r="439" spans="2:20" s="31" customFormat="1" ht="15.95" hidden="1" customHeight="1" thickBot="1">
      <c r="B439" s="2189">
        <v>31</v>
      </c>
      <c r="C439" s="791">
        <v>41907</v>
      </c>
      <c r="D439" s="50" t="s">
        <v>965</v>
      </c>
      <c r="E439" s="1817" t="s">
        <v>10</v>
      </c>
      <c r="F439" s="368">
        <v>2</v>
      </c>
      <c r="G439" s="56"/>
      <c r="H439" s="765"/>
      <c r="I439" s="2178">
        <f t="shared" si="56"/>
        <v>0</v>
      </c>
      <c r="J439" s="2183"/>
      <c r="K439" s="767">
        <f>F439*10000</f>
        <v>20000</v>
      </c>
      <c r="L439" s="765"/>
      <c r="M439" s="767">
        <f t="shared" si="53"/>
        <v>0</v>
      </c>
      <c r="N439" s="2183"/>
      <c r="O439" s="767">
        <f t="shared" si="54"/>
        <v>0</v>
      </c>
      <c r="P439" s="767">
        <f t="shared" si="55"/>
        <v>20000</v>
      </c>
      <c r="Q439" s="767"/>
      <c r="R439" s="2222"/>
      <c r="T439" s="1220"/>
    </row>
    <row r="440" spans="2:20" s="40" customFormat="1" ht="15.95" hidden="1" customHeight="1">
      <c r="B440" s="2467">
        <v>1</v>
      </c>
      <c r="C440" s="1931">
        <v>41908</v>
      </c>
      <c r="D440" s="1019" t="s">
        <v>973</v>
      </c>
      <c r="E440" s="46"/>
      <c r="F440" s="2471"/>
      <c r="G440" s="2471"/>
      <c r="H440" s="2378"/>
      <c r="I440" s="2381">
        <f t="shared" si="56"/>
        <v>0</v>
      </c>
      <c r="J440" s="2471"/>
      <c r="K440" s="2471"/>
      <c r="L440" s="2388"/>
      <c r="M440" s="1804">
        <f t="shared" si="53"/>
        <v>0</v>
      </c>
      <c r="N440" s="2388"/>
      <c r="O440" s="1804">
        <f t="shared" si="54"/>
        <v>0</v>
      </c>
      <c r="P440" s="1804">
        <f t="shared" si="55"/>
        <v>0</v>
      </c>
      <c r="Q440" s="2390"/>
      <c r="R440" s="2391"/>
    </row>
    <row r="441" spans="2:20" s="40" customFormat="1" ht="15.95" hidden="1" customHeight="1">
      <c r="B441" s="2469">
        <v>2</v>
      </c>
      <c r="C441" s="1940">
        <v>41909</v>
      </c>
      <c r="D441" s="1019" t="s">
        <v>973</v>
      </c>
      <c r="E441" s="2388"/>
      <c r="F441" s="2471"/>
      <c r="G441" s="2471"/>
      <c r="H441" s="2378"/>
      <c r="I441" s="2381"/>
      <c r="J441" s="2471"/>
      <c r="K441" s="2471"/>
      <c r="L441" s="2388"/>
      <c r="M441" s="1804">
        <f>L441*10000</f>
        <v>0</v>
      </c>
      <c r="N441" s="2388"/>
      <c r="O441" s="1804">
        <f>N441*15000</f>
        <v>0</v>
      </c>
      <c r="P441" s="1804">
        <f>I441+K441+M441+O441</f>
        <v>0</v>
      </c>
      <c r="Q441" s="2390"/>
      <c r="R441" s="2391"/>
    </row>
    <row r="442" spans="2:20" s="40" customFormat="1" ht="15.95" hidden="1" customHeight="1">
      <c r="B442" s="3196">
        <v>3</v>
      </c>
      <c r="C442" s="2479">
        <v>41910</v>
      </c>
      <c r="D442" s="27" t="s">
        <v>965</v>
      </c>
      <c r="E442" s="1470" t="s">
        <v>10</v>
      </c>
      <c r="F442" s="367">
        <v>1</v>
      </c>
      <c r="G442" s="46"/>
      <c r="H442" s="764"/>
      <c r="I442" s="2491">
        <f t="shared" ref="I442:I454" si="57">H442*500</f>
        <v>0</v>
      </c>
      <c r="J442" s="2493"/>
      <c r="K442" s="2492">
        <f>F442*10000</f>
        <v>10000</v>
      </c>
      <c r="L442" s="764"/>
      <c r="M442" s="2492">
        <f t="shared" ref="M442:M460" si="58">L442*10000</f>
        <v>0</v>
      </c>
      <c r="N442" s="2493"/>
      <c r="O442" s="2492">
        <f t="shared" ref="O442:O460" si="59">N442*15000</f>
        <v>0</v>
      </c>
      <c r="P442" s="2492">
        <f t="shared" ref="P442:P457" si="60">I442+K442+M442+O442</f>
        <v>10000</v>
      </c>
      <c r="Q442" s="2492"/>
      <c r="R442" s="2055"/>
    </row>
    <row r="443" spans="2:20" s="40" customFormat="1" ht="15.95" hidden="1" customHeight="1">
      <c r="B443" s="3198"/>
      <c r="C443" s="2479">
        <v>41910</v>
      </c>
      <c r="D443" s="27" t="s">
        <v>1199</v>
      </c>
      <c r="E443" s="2493" t="s">
        <v>810</v>
      </c>
      <c r="F443" s="367">
        <v>1</v>
      </c>
      <c r="G443" s="46">
        <v>55</v>
      </c>
      <c r="H443" s="764">
        <f>F443*G443</f>
        <v>55</v>
      </c>
      <c r="I443" s="2491">
        <f t="shared" si="57"/>
        <v>27500</v>
      </c>
      <c r="J443" s="2493"/>
      <c r="K443" s="2491"/>
      <c r="L443" s="764">
        <v>6</v>
      </c>
      <c r="M443" s="2492">
        <f t="shared" si="58"/>
        <v>60000</v>
      </c>
      <c r="N443" s="2493"/>
      <c r="O443" s="2492">
        <f t="shared" si="59"/>
        <v>0</v>
      </c>
      <c r="P443" s="2492">
        <f t="shared" si="60"/>
        <v>87500</v>
      </c>
      <c r="Q443" s="2492"/>
      <c r="R443" s="2055"/>
    </row>
    <row r="444" spans="2:20" s="40" customFormat="1" ht="15.95" hidden="1" customHeight="1">
      <c r="B444" s="3186">
        <v>4</v>
      </c>
      <c r="C444" s="1940">
        <v>41911</v>
      </c>
      <c r="D444" s="27" t="s">
        <v>965</v>
      </c>
      <c r="E444" s="1470" t="s">
        <v>10</v>
      </c>
      <c r="F444" s="367">
        <v>1</v>
      </c>
      <c r="G444" s="46"/>
      <c r="H444" s="764"/>
      <c r="I444" s="2496">
        <f t="shared" si="57"/>
        <v>0</v>
      </c>
      <c r="J444" s="2494"/>
      <c r="K444" s="2495">
        <f>F444*10000</f>
        <v>10000</v>
      </c>
      <c r="L444" s="764">
        <v>1</v>
      </c>
      <c r="M444" s="2495">
        <f t="shared" si="58"/>
        <v>10000</v>
      </c>
      <c r="N444" s="2494"/>
      <c r="O444" s="2495">
        <f t="shared" si="59"/>
        <v>0</v>
      </c>
      <c r="P444" s="2495">
        <f t="shared" si="60"/>
        <v>20000</v>
      </c>
      <c r="Q444" s="2495"/>
      <c r="R444" s="2055"/>
    </row>
    <row r="445" spans="2:20" s="40" customFormat="1" ht="15.95" hidden="1" customHeight="1">
      <c r="B445" s="3188"/>
      <c r="C445" s="1940">
        <v>41911</v>
      </c>
      <c r="D445" s="27" t="s">
        <v>1199</v>
      </c>
      <c r="E445" s="2494" t="s">
        <v>810</v>
      </c>
      <c r="F445" s="367">
        <v>2</v>
      </c>
      <c r="G445" s="46">
        <v>55</v>
      </c>
      <c r="H445" s="764">
        <f>F445*G445</f>
        <v>110</v>
      </c>
      <c r="I445" s="2496">
        <f t="shared" si="57"/>
        <v>55000</v>
      </c>
      <c r="J445" s="2494"/>
      <c r="K445" s="2496"/>
      <c r="L445" s="764"/>
      <c r="M445" s="2495">
        <f t="shared" si="58"/>
        <v>0</v>
      </c>
      <c r="N445" s="2494"/>
      <c r="O445" s="2495">
        <f t="shared" si="59"/>
        <v>0</v>
      </c>
      <c r="P445" s="2495">
        <f t="shared" si="60"/>
        <v>55000</v>
      </c>
      <c r="Q445" s="2495"/>
      <c r="R445" s="2055"/>
    </row>
    <row r="446" spans="2:20" s="40" customFormat="1" ht="15.95" hidden="1" customHeight="1">
      <c r="B446" s="3187"/>
      <c r="C446" s="1940">
        <v>41911</v>
      </c>
      <c r="D446" s="1401" t="s">
        <v>788</v>
      </c>
      <c r="E446" s="46" t="s">
        <v>39</v>
      </c>
      <c r="F446" s="367">
        <v>1</v>
      </c>
      <c r="G446" s="46"/>
      <c r="H446" s="764"/>
      <c r="I446" s="2496">
        <f t="shared" si="57"/>
        <v>0</v>
      </c>
      <c r="J446" s="2494" t="s">
        <v>127</v>
      </c>
      <c r="K446" s="2496">
        <f>F446*12500</f>
        <v>12500</v>
      </c>
      <c r="L446" s="764">
        <v>2</v>
      </c>
      <c r="M446" s="2495">
        <f t="shared" si="58"/>
        <v>20000</v>
      </c>
      <c r="N446" s="2494"/>
      <c r="O446" s="2495">
        <f t="shared" si="59"/>
        <v>0</v>
      </c>
      <c r="P446" s="2495">
        <f t="shared" si="60"/>
        <v>32500</v>
      </c>
      <c r="Q446" s="2495"/>
      <c r="R446" s="2055"/>
    </row>
    <row r="447" spans="2:20" s="40" customFormat="1" ht="15.95" hidden="1" customHeight="1">
      <c r="B447" s="3186">
        <v>5</v>
      </c>
      <c r="C447" s="1940">
        <v>41912</v>
      </c>
      <c r="D447" s="27" t="s">
        <v>965</v>
      </c>
      <c r="E447" s="1470" t="s">
        <v>10</v>
      </c>
      <c r="F447" s="367">
        <v>1</v>
      </c>
      <c r="G447" s="46"/>
      <c r="H447" s="764"/>
      <c r="I447" s="2496">
        <f t="shared" si="57"/>
        <v>0</v>
      </c>
      <c r="J447" s="2494"/>
      <c r="K447" s="2495">
        <f>F447*10000</f>
        <v>10000</v>
      </c>
      <c r="L447" s="764">
        <v>1</v>
      </c>
      <c r="M447" s="2495">
        <f t="shared" si="58"/>
        <v>10000</v>
      </c>
      <c r="N447" s="2494"/>
      <c r="O447" s="2495">
        <f t="shared" si="59"/>
        <v>0</v>
      </c>
      <c r="P447" s="2495">
        <f t="shared" si="60"/>
        <v>20000</v>
      </c>
      <c r="Q447" s="2495"/>
      <c r="R447" s="2055"/>
    </row>
    <row r="448" spans="2:20" s="40" customFormat="1" ht="15.95" hidden="1" customHeight="1">
      <c r="B448" s="3188"/>
      <c r="C448" s="1940">
        <v>41912</v>
      </c>
      <c r="D448" s="1401" t="s">
        <v>788</v>
      </c>
      <c r="E448" s="46" t="s">
        <v>39</v>
      </c>
      <c r="F448" s="367">
        <v>1</v>
      </c>
      <c r="G448" s="46"/>
      <c r="H448" s="764"/>
      <c r="I448" s="2496">
        <f t="shared" si="57"/>
        <v>0</v>
      </c>
      <c r="J448" s="2494" t="s">
        <v>127</v>
      </c>
      <c r="K448" s="2496">
        <f>F448*12500</f>
        <v>12500</v>
      </c>
      <c r="L448" s="764"/>
      <c r="M448" s="2495">
        <f t="shared" si="58"/>
        <v>0</v>
      </c>
      <c r="N448" s="2494"/>
      <c r="O448" s="2495">
        <f t="shared" si="59"/>
        <v>0</v>
      </c>
      <c r="P448" s="2495">
        <f t="shared" si="60"/>
        <v>12500</v>
      </c>
      <c r="Q448" s="2495"/>
      <c r="R448" s="2055"/>
    </row>
    <row r="449" spans="2:18" s="40" customFormat="1" ht="15.95" hidden="1" customHeight="1">
      <c r="B449" s="3187"/>
      <c r="C449" s="1940">
        <v>41912</v>
      </c>
      <c r="D449" s="27" t="s">
        <v>1196</v>
      </c>
      <c r="E449" s="2494" t="s">
        <v>984</v>
      </c>
      <c r="F449" s="2494">
        <v>1</v>
      </c>
      <c r="G449" s="46">
        <v>55</v>
      </c>
      <c r="H449" s="764">
        <f>F449*G449</f>
        <v>55</v>
      </c>
      <c r="I449" s="2496">
        <f t="shared" si="57"/>
        <v>27500</v>
      </c>
      <c r="J449" s="2494"/>
      <c r="K449" s="2495"/>
      <c r="L449" s="764">
        <v>1</v>
      </c>
      <c r="M449" s="2495">
        <f t="shared" si="58"/>
        <v>10000</v>
      </c>
      <c r="N449" s="2494"/>
      <c r="O449" s="2495">
        <f t="shared" si="59"/>
        <v>0</v>
      </c>
      <c r="P449" s="2495">
        <f t="shared" si="60"/>
        <v>37500</v>
      </c>
      <c r="Q449" s="2495"/>
      <c r="R449" s="2055"/>
    </row>
    <row r="450" spans="2:18" s="40" customFormat="1" ht="15.95" hidden="1" customHeight="1">
      <c r="B450" s="3186">
        <v>6</v>
      </c>
      <c r="C450" s="2480">
        <v>41913</v>
      </c>
      <c r="D450" s="27" t="s">
        <v>965</v>
      </c>
      <c r="E450" s="1470" t="s">
        <v>10</v>
      </c>
      <c r="F450" s="367">
        <v>2</v>
      </c>
      <c r="G450" s="46"/>
      <c r="H450" s="764"/>
      <c r="I450" s="2496">
        <f t="shared" si="57"/>
        <v>0</v>
      </c>
      <c r="J450" s="2494"/>
      <c r="K450" s="2495">
        <f>F450*10000</f>
        <v>20000</v>
      </c>
      <c r="L450" s="764">
        <v>1</v>
      </c>
      <c r="M450" s="2495">
        <f t="shared" si="58"/>
        <v>10000</v>
      </c>
      <c r="N450" s="2494"/>
      <c r="O450" s="2495">
        <f t="shared" si="59"/>
        <v>0</v>
      </c>
      <c r="P450" s="2495">
        <f t="shared" si="60"/>
        <v>30000</v>
      </c>
      <c r="Q450" s="2495"/>
      <c r="R450" s="2055"/>
    </row>
    <row r="451" spans="2:18" s="40" customFormat="1" ht="15.95" hidden="1" customHeight="1">
      <c r="B451" s="3187"/>
      <c r="C451" s="2480">
        <v>41913</v>
      </c>
      <c r="D451" s="27" t="s">
        <v>1196</v>
      </c>
      <c r="E451" s="2494" t="s">
        <v>984</v>
      </c>
      <c r="F451" s="2494">
        <v>2</v>
      </c>
      <c r="G451" s="46">
        <v>55</v>
      </c>
      <c r="H451" s="764">
        <f>F451*G451</f>
        <v>110</v>
      </c>
      <c r="I451" s="2496">
        <f t="shared" si="57"/>
        <v>55000</v>
      </c>
      <c r="J451" s="2494"/>
      <c r="K451" s="2495"/>
      <c r="L451" s="764">
        <v>1</v>
      </c>
      <c r="M451" s="2495">
        <f t="shared" si="58"/>
        <v>10000</v>
      </c>
      <c r="N451" s="2494"/>
      <c r="O451" s="2495">
        <f t="shared" si="59"/>
        <v>0</v>
      </c>
      <c r="P451" s="2495">
        <f t="shared" si="60"/>
        <v>65000</v>
      </c>
      <c r="Q451" s="2495"/>
      <c r="R451" s="2055"/>
    </row>
    <row r="452" spans="2:18" s="40" customFormat="1" ht="15.95" hidden="1" customHeight="1">
      <c r="B452" s="3186">
        <v>7</v>
      </c>
      <c r="C452" s="2480">
        <v>41914</v>
      </c>
      <c r="D452" s="27" t="s">
        <v>965</v>
      </c>
      <c r="E452" s="1470" t="s">
        <v>10</v>
      </c>
      <c r="F452" s="367">
        <v>2</v>
      </c>
      <c r="G452" s="46"/>
      <c r="H452" s="764"/>
      <c r="I452" s="2496">
        <f t="shared" si="57"/>
        <v>0</v>
      </c>
      <c r="J452" s="2494"/>
      <c r="K452" s="2495">
        <f>F452*10000</f>
        <v>20000</v>
      </c>
      <c r="L452" s="764">
        <v>1</v>
      </c>
      <c r="M452" s="2495">
        <f t="shared" si="58"/>
        <v>10000</v>
      </c>
      <c r="N452" s="2494"/>
      <c r="O452" s="2495">
        <f t="shared" si="59"/>
        <v>0</v>
      </c>
      <c r="P452" s="2495">
        <f t="shared" si="60"/>
        <v>30000</v>
      </c>
      <c r="Q452" s="2495"/>
      <c r="R452" s="2055"/>
    </row>
    <row r="453" spans="2:18" s="40" customFormat="1" ht="15.95" hidden="1" customHeight="1">
      <c r="B453" s="3187"/>
      <c r="C453" s="2480">
        <v>41914</v>
      </c>
      <c r="D453" s="27" t="s">
        <v>1196</v>
      </c>
      <c r="E453" s="2494" t="s">
        <v>984</v>
      </c>
      <c r="F453" s="2494">
        <v>2</v>
      </c>
      <c r="G453" s="46">
        <v>55</v>
      </c>
      <c r="H453" s="764">
        <f>F453*G453</f>
        <v>110</v>
      </c>
      <c r="I453" s="2496">
        <f t="shared" si="57"/>
        <v>55000</v>
      </c>
      <c r="J453" s="2494"/>
      <c r="K453" s="2495"/>
      <c r="L453" s="764">
        <v>2</v>
      </c>
      <c r="M453" s="2495">
        <f t="shared" si="58"/>
        <v>20000</v>
      </c>
      <c r="N453" s="2494"/>
      <c r="O453" s="2495">
        <f t="shared" si="59"/>
        <v>0</v>
      </c>
      <c r="P453" s="2495">
        <f t="shared" si="60"/>
        <v>75000</v>
      </c>
      <c r="Q453" s="2495"/>
      <c r="R453" s="2055"/>
    </row>
    <row r="454" spans="2:18" s="40" customFormat="1" ht="15.95" hidden="1" customHeight="1">
      <c r="B454" s="3186">
        <v>8</v>
      </c>
      <c r="C454" s="2480">
        <v>41915</v>
      </c>
      <c r="D454" s="2340" t="s">
        <v>1249</v>
      </c>
      <c r="E454" s="46" t="s">
        <v>39</v>
      </c>
      <c r="F454" s="2388">
        <v>1</v>
      </c>
      <c r="G454" s="2388">
        <v>150</v>
      </c>
      <c r="H454" s="1592">
        <f>F454*G454</f>
        <v>150</v>
      </c>
      <c r="I454" s="1593">
        <f t="shared" si="57"/>
        <v>75000</v>
      </c>
      <c r="J454" s="2499"/>
      <c r="K454" s="2390"/>
      <c r="L454" s="2388">
        <v>3.5</v>
      </c>
      <c r="M454" s="1594">
        <f t="shared" si="58"/>
        <v>35000</v>
      </c>
      <c r="N454" s="2388"/>
      <c r="O454" s="1595">
        <f t="shared" si="59"/>
        <v>0</v>
      </c>
      <c r="P454" s="1596">
        <f t="shared" si="60"/>
        <v>110000</v>
      </c>
      <c r="Q454" s="2499"/>
      <c r="R454" s="2391"/>
    </row>
    <row r="455" spans="2:18" s="40" customFormat="1" ht="15.95" hidden="1" customHeight="1">
      <c r="B455" s="3188"/>
      <c r="C455" s="2480">
        <v>41915</v>
      </c>
      <c r="D455" s="2340" t="s">
        <v>1258</v>
      </c>
      <c r="E455" s="46"/>
      <c r="F455" s="2388"/>
      <c r="G455" s="2388"/>
      <c r="H455" s="1592"/>
      <c r="I455" s="1593"/>
      <c r="J455" s="2533"/>
      <c r="K455" s="2390"/>
      <c r="L455" s="2388">
        <v>3</v>
      </c>
      <c r="M455" s="1594">
        <f t="shared" si="58"/>
        <v>30000</v>
      </c>
      <c r="N455" s="2388">
        <v>2</v>
      </c>
      <c r="O455" s="1595">
        <f t="shared" si="59"/>
        <v>30000</v>
      </c>
      <c r="P455" s="1596">
        <f t="shared" si="60"/>
        <v>60000</v>
      </c>
      <c r="Q455" s="2533"/>
      <c r="R455" s="2391"/>
    </row>
    <row r="456" spans="2:18" s="40" customFormat="1" ht="15.95" hidden="1" customHeight="1">
      <c r="B456" s="3187"/>
      <c r="C456" s="2480">
        <v>41915</v>
      </c>
      <c r="D456" s="2499" t="s">
        <v>1254</v>
      </c>
      <c r="E456" s="46" t="s">
        <v>39</v>
      </c>
      <c r="F456" s="2499"/>
      <c r="G456" s="2499"/>
      <c r="H456" s="2378"/>
      <c r="I456" s="2381"/>
      <c r="J456" s="2499"/>
      <c r="K456" s="2499"/>
      <c r="L456" s="2388">
        <v>3</v>
      </c>
      <c r="M456" s="2495">
        <f t="shared" si="58"/>
        <v>30000</v>
      </c>
      <c r="N456" s="2494"/>
      <c r="O456" s="2495">
        <f t="shared" si="59"/>
        <v>0</v>
      </c>
      <c r="P456" s="2495">
        <f t="shared" si="60"/>
        <v>30000</v>
      </c>
      <c r="Q456" s="2495"/>
      <c r="R456" s="2055"/>
    </row>
    <row r="457" spans="2:18" s="40" customFormat="1" ht="15.95" hidden="1" customHeight="1">
      <c r="B457" s="2469">
        <v>9</v>
      </c>
      <c r="C457" s="2480">
        <v>41916</v>
      </c>
      <c r="D457" s="27" t="s">
        <v>965</v>
      </c>
      <c r="E457" s="1470" t="s">
        <v>10</v>
      </c>
      <c r="F457" s="367">
        <v>1</v>
      </c>
      <c r="G457" s="46"/>
      <c r="H457" s="764"/>
      <c r="I457" s="2496">
        <f>H457*500</f>
        <v>0</v>
      </c>
      <c r="J457" s="2494"/>
      <c r="K457" s="2495">
        <f>F457*10000</f>
        <v>10000</v>
      </c>
      <c r="L457" s="764"/>
      <c r="M457" s="2495">
        <f t="shared" si="58"/>
        <v>0</v>
      </c>
      <c r="N457" s="2494"/>
      <c r="O457" s="2495">
        <f t="shared" si="59"/>
        <v>0</v>
      </c>
      <c r="P457" s="2495">
        <f t="shared" si="60"/>
        <v>10000</v>
      </c>
      <c r="Q457" s="2495"/>
      <c r="R457" s="2055"/>
    </row>
    <row r="458" spans="2:18" s="40" customFormat="1" ht="15.95" hidden="1" customHeight="1">
      <c r="B458" s="2501">
        <v>10</v>
      </c>
      <c r="C458" s="2479">
        <v>41917</v>
      </c>
      <c r="D458" s="1543" t="s">
        <v>1237</v>
      </c>
      <c r="E458" s="46"/>
      <c r="F458" s="367"/>
      <c r="G458" s="46"/>
      <c r="H458" s="764"/>
      <c r="I458" s="2496"/>
      <c r="J458" s="2494"/>
      <c r="K458" s="2496"/>
      <c r="L458" s="764"/>
      <c r="M458" s="2563">
        <f>L458*10000</f>
        <v>0</v>
      </c>
      <c r="N458" s="2562"/>
      <c r="O458" s="2563">
        <f>N458*15000</f>
        <v>0</v>
      </c>
      <c r="P458" s="2563">
        <f>I458+K458+M458+O458</f>
        <v>0</v>
      </c>
      <c r="Q458" s="2495"/>
      <c r="R458" s="2055"/>
    </row>
    <row r="459" spans="2:18" s="40" customFormat="1" ht="15.95" hidden="1" customHeight="1">
      <c r="B459" s="3186">
        <v>11</v>
      </c>
      <c r="C459" s="2480">
        <v>41918</v>
      </c>
      <c r="D459" s="1401" t="s">
        <v>788</v>
      </c>
      <c r="E459" s="46" t="s">
        <v>39</v>
      </c>
      <c r="F459" s="367">
        <v>1</v>
      </c>
      <c r="G459" s="46"/>
      <c r="H459" s="764"/>
      <c r="I459" s="2506">
        <f>H459*500</f>
        <v>0</v>
      </c>
      <c r="J459" s="2508" t="s">
        <v>127</v>
      </c>
      <c r="K459" s="2506">
        <f>F459*12500</f>
        <v>12500</v>
      </c>
      <c r="L459" s="764"/>
      <c r="M459" s="2507">
        <f t="shared" si="58"/>
        <v>0</v>
      </c>
      <c r="N459" s="2508"/>
      <c r="O459" s="2507">
        <f t="shared" si="59"/>
        <v>0</v>
      </c>
      <c r="P459" s="2507">
        <f>I459+K459+M459+O459</f>
        <v>12500</v>
      </c>
      <c r="Q459" s="2507"/>
      <c r="R459" s="2055"/>
    </row>
    <row r="460" spans="2:18" s="40" customFormat="1" ht="15.95" hidden="1" customHeight="1">
      <c r="B460" s="3187"/>
      <c r="C460" s="2480">
        <v>41918</v>
      </c>
      <c r="D460" s="27" t="s">
        <v>1196</v>
      </c>
      <c r="E460" s="2508" t="s">
        <v>984</v>
      </c>
      <c r="F460" s="2508">
        <v>1</v>
      </c>
      <c r="G460" s="46">
        <v>55</v>
      </c>
      <c r="H460" s="764">
        <f>F460*G460</f>
        <v>55</v>
      </c>
      <c r="I460" s="2506">
        <f>H460*500</f>
        <v>27500</v>
      </c>
      <c r="J460" s="2508"/>
      <c r="K460" s="2507"/>
      <c r="L460" s="764">
        <v>2</v>
      </c>
      <c r="M460" s="2507">
        <f t="shared" si="58"/>
        <v>20000</v>
      </c>
      <c r="N460" s="2508"/>
      <c r="O460" s="2507">
        <f t="shared" si="59"/>
        <v>0</v>
      </c>
      <c r="P460" s="2507">
        <f>I460+K460+M460+O460</f>
        <v>47500</v>
      </c>
      <c r="Q460" s="2507"/>
      <c r="R460" s="2055"/>
    </row>
    <row r="461" spans="2:18" s="40" customFormat="1" ht="15.95" hidden="1" customHeight="1">
      <c r="B461" s="3186">
        <v>12</v>
      </c>
      <c r="C461" s="2480">
        <v>41919</v>
      </c>
      <c r="D461" s="27" t="s">
        <v>1196</v>
      </c>
      <c r="E461" s="2494" t="s">
        <v>984</v>
      </c>
      <c r="F461" s="2494">
        <v>2</v>
      </c>
      <c r="G461" s="46">
        <v>55</v>
      </c>
      <c r="H461" s="764">
        <f>F461*G461</f>
        <v>110</v>
      </c>
      <c r="I461" s="2496">
        <f t="shared" ref="I461:I524" si="61">H461*500</f>
        <v>55000</v>
      </c>
      <c r="J461" s="2494"/>
      <c r="K461" s="2495"/>
      <c r="L461" s="764"/>
      <c r="M461" s="2495">
        <f t="shared" ref="M461:M524" si="62">L461*10000</f>
        <v>0</v>
      </c>
      <c r="N461" s="2494"/>
      <c r="O461" s="2495">
        <f t="shared" ref="O461:O524" si="63">N461*15000</f>
        <v>0</v>
      </c>
      <c r="P461" s="2495">
        <f t="shared" ref="P461:P524" si="64">I461+K461+M461+O461</f>
        <v>55000</v>
      </c>
      <c r="Q461" s="2495"/>
      <c r="R461" s="2055"/>
    </row>
    <row r="462" spans="2:18" s="40" customFormat="1" ht="15.95" hidden="1" customHeight="1">
      <c r="B462" s="3187"/>
      <c r="C462" s="2480">
        <v>41919</v>
      </c>
      <c r="D462" s="27" t="s">
        <v>965</v>
      </c>
      <c r="E462" s="1470" t="s">
        <v>10</v>
      </c>
      <c r="F462" s="367">
        <v>2</v>
      </c>
      <c r="G462" s="46"/>
      <c r="H462" s="764"/>
      <c r="I462" s="2496">
        <f t="shared" si="61"/>
        <v>0</v>
      </c>
      <c r="J462" s="2494"/>
      <c r="K462" s="2495">
        <f>F462*10000</f>
        <v>20000</v>
      </c>
      <c r="L462" s="764"/>
      <c r="M462" s="2495">
        <f t="shared" si="62"/>
        <v>0</v>
      </c>
      <c r="N462" s="2494"/>
      <c r="O462" s="2495">
        <f t="shared" si="63"/>
        <v>0</v>
      </c>
      <c r="P462" s="2495">
        <f t="shared" si="64"/>
        <v>20000</v>
      </c>
      <c r="Q462" s="2495"/>
      <c r="R462" s="2055"/>
    </row>
    <row r="463" spans="2:18" s="40" customFormat="1" ht="15.95" hidden="1" customHeight="1">
      <c r="B463" s="3186">
        <v>13</v>
      </c>
      <c r="C463" s="2480">
        <v>41920</v>
      </c>
      <c r="D463" s="27" t="s">
        <v>1196</v>
      </c>
      <c r="E463" s="2494" t="s">
        <v>984</v>
      </c>
      <c r="F463" s="2494">
        <v>3</v>
      </c>
      <c r="G463" s="46">
        <v>55</v>
      </c>
      <c r="H463" s="764">
        <f>F463*G463</f>
        <v>165</v>
      </c>
      <c r="I463" s="2496">
        <f t="shared" si="61"/>
        <v>82500</v>
      </c>
      <c r="J463" s="2494"/>
      <c r="K463" s="2495"/>
      <c r="L463" s="764">
        <v>6</v>
      </c>
      <c r="M463" s="2495">
        <f t="shared" si="62"/>
        <v>60000</v>
      </c>
      <c r="N463" s="2494"/>
      <c r="O463" s="2495">
        <f t="shared" si="63"/>
        <v>0</v>
      </c>
      <c r="P463" s="2495">
        <f t="shared" si="64"/>
        <v>142500</v>
      </c>
      <c r="Q463" s="2495"/>
      <c r="R463" s="2055"/>
    </row>
    <row r="464" spans="2:18" s="40" customFormat="1" ht="15.95" hidden="1" customHeight="1">
      <c r="B464" s="3187"/>
      <c r="C464" s="2480">
        <v>41920</v>
      </c>
      <c r="D464" s="27" t="s">
        <v>965</v>
      </c>
      <c r="E464" s="1470" t="s">
        <v>10</v>
      </c>
      <c r="F464" s="367">
        <v>2</v>
      </c>
      <c r="G464" s="46"/>
      <c r="H464" s="764"/>
      <c r="I464" s="2496">
        <f t="shared" si="61"/>
        <v>0</v>
      </c>
      <c r="J464" s="2494"/>
      <c r="K464" s="2495">
        <f>F464*10000</f>
        <v>20000</v>
      </c>
      <c r="L464" s="764"/>
      <c r="M464" s="2495">
        <f t="shared" si="62"/>
        <v>0</v>
      </c>
      <c r="N464" s="2494"/>
      <c r="O464" s="2495">
        <f t="shared" si="63"/>
        <v>0</v>
      </c>
      <c r="P464" s="2495">
        <f t="shared" si="64"/>
        <v>20000</v>
      </c>
      <c r="Q464" s="2495"/>
      <c r="R464" s="2055"/>
    </row>
    <row r="465" spans="2:18" s="40" customFormat="1" ht="15.95" hidden="1" customHeight="1">
      <c r="B465" s="3186">
        <v>14</v>
      </c>
      <c r="C465" s="2480">
        <v>41921</v>
      </c>
      <c r="D465" s="27" t="s">
        <v>965</v>
      </c>
      <c r="E465" s="1470" t="s">
        <v>10</v>
      </c>
      <c r="F465" s="367">
        <v>3</v>
      </c>
      <c r="G465" s="46"/>
      <c r="H465" s="764"/>
      <c r="I465" s="2496">
        <f t="shared" si="61"/>
        <v>0</v>
      </c>
      <c r="J465" s="2494"/>
      <c r="K465" s="2495">
        <f>F465*10000</f>
        <v>30000</v>
      </c>
      <c r="L465" s="764">
        <v>1</v>
      </c>
      <c r="M465" s="2495">
        <f t="shared" si="62"/>
        <v>10000</v>
      </c>
      <c r="N465" s="2494"/>
      <c r="O465" s="2495">
        <f t="shared" si="63"/>
        <v>0</v>
      </c>
      <c r="P465" s="2495">
        <f t="shared" si="64"/>
        <v>40000</v>
      </c>
      <c r="Q465" s="2495"/>
      <c r="R465" s="2055"/>
    </row>
    <row r="466" spans="2:18" s="40" customFormat="1" ht="15.95" hidden="1" customHeight="1">
      <c r="B466" s="3187"/>
      <c r="C466" s="2480">
        <v>41921</v>
      </c>
      <c r="D466" s="27" t="s">
        <v>1196</v>
      </c>
      <c r="E466" s="2494" t="s">
        <v>984</v>
      </c>
      <c r="F466" s="2494">
        <v>2</v>
      </c>
      <c r="G466" s="46">
        <v>55</v>
      </c>
      <c r="H466" s="764">
        <f>F466*G466</f>
        <v>110</v>
      </c>
      <c r="I466" s="2496">
        <f t="shared" si="61"/>
        <v>55000</v>
      </c>
      <c r="J466" s="2494"/>
      <c r="K466" s="2495"/>
      <c r="L466" s="764">
        <v>1</v>
      </c>
      <c r="M466" s="2495">
        <f t="shared" si="62"/>
        <v>10000</v>
      </c>
      <c r="N466" s="2494"/>
      <c r="O466" s="2495">
        <f t="shared" si="63"/>
        <v>0</v>
      </c>
      <c r="P466" s="2495">
        <f t="shared" si="64"/>
        <v>65000</v>
      </c>
      <c r="Q466" s="2495"/>
      <c r="R466" s="2391"/>
    </row>
    <row r="467" spans="2:18" s="40" customFormat="1" ht="15.95" hidden="1" customHeight="1">
      <c r="B467" s="3186">
        <v>15</v>
      </c>
      <c r="C467" s="2480">
        <v>41922</v>
      </c>
      <c r="D467" s="27" t="s">
        <v>1196</v>
      </c>
      <c r="E467" s="2494" t="s">
        <v>984</v>
      </c>
      <c r="F467" s="2494">
        <v>2</v>
      </c>
      <c r="G467" s="46">
        <v>55</v>
      </c>
      <c r="H467" s="764">
        <f>F467*G467</f>
        <v>110</v>
      </c>
      <c r="I467" s="2496">
        <f t="shared" si="61"/>
        <v>55000</v>
      </c>
      <c r="J467" s="2494"/>
      <c r="K467" s="2495"/>
      <c r="L467" s="764"/>
      <c r="M467" s="2495">
        <f t="shared" si="62"/>
        <v>0</v>
      </c>
      <c r="N467" s="2494"/>
      <c r="O467" s="2495">
        <f t="shared" si="63"/>
        <v>0</v>
      </c>
      <c r="P467" s="2495">
        <f t="shared" si="64"/>
        <v>55000</v>
      </c>
      <c r="Q467" s="2495"/>
      <c r="R467" s="2055"/>
    </row>
    <row r="468" spans="2:18" s="40" customFormat="1" ht="15.95" hidden="1" customHeight="1">
      <c r="B468" s="3187"/>
      <c r="C468" s="2480">
        <v>41922</v>
      </c>
      <c r="D468" s="27" t="s">
        <v>965</v>
      </c>
      <c r="E468" s="1470" t="s">
        <v>10</v>
      </c>
      <c r="F468" s="367">
        <v>2</v>
      </c>
      <c r="G468" s="46"/>
      <c r="H468" s="764"/>
      <c r="I468" s="2496">
        <f t="shared" si="61"/>
        <v>0</v>
      </c>
      <c r="J468" s="2494"/>
      <c r="K468" s="2495">
        <f>F468*10000</f>
        <v>20000</v>
      </c>
      <c r="L468" s="764"/>
      <c r="M468" s="2495">
        <f t="shared" si="62"/>
        <v>0</v>
      </c>
      <c r="N468" s="2494"/>
      <c r="O468" s="2495">
        <f t="shared" si="63"/>
        <v>0</v>
      </c>
      <c r="P468" s="2495">
        <f t="shared" si="64"/>
        <v>20000</v>
      </c>
      <c r="Q468" s="2495"/>
      <c r="R468" s="2055"/>
    </row>
    <row r="469" spans="2:18" s="40" customFormat="1" ht="15.95" hidden="1" customHeight="1">
      <c r="B469" s="3186">
        <v>16</v>
      </c>
      <c r="C469" s="2480">
        <v>41923</v>
      </c>
      <c r="D469" s="27" t="s">
        <v>1196</v>
      </c>
      <c r="E469" s="2494" t="s">
        <v>984</v>
      </c>
      <c r="F469" s="2494">
        <v>2</v>
      </c>
      <c r="G469" s="46">
        <v>55</v>
      </c>
      <c r="H469" s="764">
        <f>F469*G469</f>
        <v>110</v>
      </c>
      <c r="I469" s="2496">
        <f t="shared" si="61"/>
        <v>55000</v>
      </c>
      <c r="J469" s="2494"/>
      <c r="K469" s="2495"/>
      <c r="L469" s="764">
        <v>2</v>
      </c>
      <c r="M469" s="2495">
        <f t="shared" si="62"/>
        <v>20000</v>
      </c>
      <c r="N469" s="2494"/>
      <c r="O469" s="2495">
        <f t="shared" si="63"/>
        <v>0</v>
      </c>
      <c r="P469" s="2495">
        <f t="shared" si="64"/>
        <v>75000</v>
      </c>
      <c r="Q469" s="2495"/>
      <c r="R469" s="2055"/>
    </row>
    <row r="470" spans="2:18" s="40" customFormat="1" ht="15.95" hidden="1" customHeight="1">
      <c r="B470" s="3187"/>
      <c r="C470" s="2480">
        <v>41923</v>
      </c>
      <c r="D470" s="27" t="s">
        <v>965</v>
      </c>
      <c r="E470" s="1470" t="s">
        <v>10</v>
      </c>
      <c r="F470" s="367">
        <v>1</v>
      </c>
      <c r="G470" s="46"/>
      <c r="H470" s="764"/>
      <c r="I470" s="2496">
        <f t="shared" si="61"/>
        <v>0</v>
      </c>
      <c r="J470" s="2494"/>
      <c r="K470" s="2495">
        <f>F470*10000</f>
        <v>10000</v>
      </c>
      <c r="L470" s="764"/>
      <c r="M470" s="2495">
        <f t="shared" si="62"/>
        <v>0</v>
      </c>
      <c r="N470" s="2494"/>
      <c r="O470" s="2495">
        <f t="shared" si="63"/>
        <v>0</v>
      </c>
      <c r="P470" s="2495">
        <f t="shared" si="64"/>
        <v>10000</v>
      </c>
      <c r="Q470" s="2495"/>
      <c r="R470" s="2055"/>
    </row>
    <row r="471" spans="2:18" s="40" customFormat="1" ht="15.95" hidden="1" customHeight="1">
      <c r="B471" s="3196">
        <v>17</v>
      </c>
      <c r="C471" s="2479">
        <v>41924</v>
      </c>
      <c r="D471" s="27" t="s">
        <v>965</v>
      </c>
      <c r="E471" s="1470" t="s">
        <v>10</v>
      </c>
      <c r="F471" s="367">
        <v>2</v>
      </c>
      <c r="G471" s="46"/>
      <c r="H471" s="764"/>
      <c r="I471" s="2496">
        <f t="shared" si="61"/>
        <v>0</v>
      </c>
      <c r="J471" s="2494"/>
      <c r="K471" s="2495">
        <f>F471*10000</f>
        <v>20000</v>
      </c>
      <c r="L471" s="764">
        <v>1</v>
      </c>
      <c r="M471" s="2495">
        <f t="shared" si="62"/>
        <v>10000</v>
      </c>
      <c r="N471" s="2494"/>
      <c r="O471" s="2495">
        <f t="shared" si="63"/>
        <v>0</v>
      </c>
      <c r="P471" s="2495">
        <f t="shared" si="64"/>
        <v>30000</v>
      </c>
      <c r="Q471" s="2495"/>
      <c r="R471" s="2055"/>
    </row>
    <row r="472" spans="2:18" s="40" customFormat="1" ht="15.95" hidden="1" customHeight="1">
      <c r="B472" s="3197"/>
      <c r="C472" s="2479">
        <v>41924</v>
      </c>
      <c r="D472" s="27" t="s">
        <v>1196</v>
      </c>
      <c r="E472" s="2494" t="s">
        <v>984</v>
      </c>
      <c r="F472" s="2494">
        <v>1</v>
      </c>
      <c r="G472" s="46">
        <v>55</v>
      </c>
      <c r="H472" s="764">
        <f>F472*G472</f>
        <v>55</v>
      </c>
      <c r="I472" s="2496">
        <f t="shared" si="61"/>
        <v>27500</v>
      </c>
      <c r="J472" s="2494"/>
      <c r="K472" s="2495"/>
      <c r="L472" s="764">
        <v>2</v>
      </c>
      <c r="M472" s="2495">
        <f t="shared" si="62"/>
        <v>20000</v>
      </c>
      <c r="N472" s="2494"/>
      <c r="O472" s="2495">
        <f t="shared" si="63"/>
        <v>0</v>
      </c>
      <c r="P472" s="2495">
        <f t="shared" si="64"/>
        <v>47500</v>
      </c>
      <c r="Q472" s="2495"/>
      <c r="R472" s="2055"/>
    </row>
    <row r="473" spans="2:18" s="40" customFormat="1" ht="15.95" hidden="1" customHeight="1">
      <c r="B473" s="3198"/>
      <c r="C473" s="2479">
        <v>41924</v>
      </c>
      <c r="D473" s="27" t="s">
        <v>1250</v>
      </c>
      <c r="E473" s="2494" t="s">
        <v>810</v>
      </c>
      <c r="F473" s="367">
        <v>2</v>
      </c>
      <c r="G473" s="46"/>
      <c r="H473" s="764">
        <f>F473*G473</f>
        <v>0</v>
      </c>
      <c r="I473" s="2496">
        <f t="shared" si="61"/>
        <v>0</v>
      </c>
      <c r="J473" s="2562" t="s">
        <v>127</v>
      </c>
      <c r="K473" s="2564">
        <v>25000</v>
      </c>
      <c r="L473" s="764">
        <v>7</v>
      </c>
      <c r="M473" s="2495">
        <f t="shared" si="62"/>
        <v>70000</v>
      </c>
      <c r="N473" s="2494">
        <v>3</v>
      </c>
      <c r="O473" s="2495">
        <f t="shared" si="63"/>
        <v>45000</v>
      </c>
      <c r="P473" s="2495">
        <f t="shared" si="64"/>
        <v>140000</v>
      </c>
      <c r="Q473" s="2495"/>
      <c r="R473" s="2055"/>
    </row>
    <row r="474" spans="2:18" s="40" customFormat="1" ht="15.95" hidden="1" customHeight="1">
      <c r="B474" s="3186">
        <v>18</v>
      </c>
      <c r="C474" s="2480">
        <v>41925</v>
      </c>
      <c r="D474" s="27" t="s">
        <v>965</v>
      </c>
      <c r="E474" s="1470" t="s">
        <v>10</v>
      </c>
      <c r="F474" s="367">
        <v>2</v>
      </c>
      <c r="G474" s="46"/>
      <c r="H474" s="764"/>
      <c r="I474" s="2496">
        <f t="shared" si="61"/>
        <v>0</v>
      </c>
      <c r="J474" s="2494"/>
      <c r="K474" s="2495">
        <f>F474*10000</f>
        <v>20000</v>
      </c>
      <c r="L474" s="764"/>
      <c r="M474" s="2495">
        <f t="shared" si="62"/>
        <v>0</v>
      </c>
      <c r="N474" s="2494"/>
      <c r="O474" s="2495">
        <f t="shared" si="63"/>
        <v>0</v>
      </c>
      <c r="P474" s="2495">
        <f t="shared" si="64"/>
        <v>20000</v>
      </c>
      <c r="Q474" s="2495"/>
      <c r="R474" s="2391"/>
    </row>
    <row r="475" spans="2:18" s="40" customFormat="1" ht="15.95" hidden="1" customHeight="1">
      <c r="B475" s="3188"/>
      <c r="C475" s="2480">
        <v>41925</v>
      </c>
      <c r="D475" s="27" t="s">
        <v>1196</v>
      </c>
      <c r="E475" s="2494" t="s">
        <v>984</v>
      </c>
      <c r="F475" s="2494">
        <v>1</v>
      </c>
      <c r="G475" s="46">
        <v>55</v>
      </c>
      <c r="H475" s="764">
        <f>F475*G475</f>
        <v>55</v>
      </c>
      <c r="I475" s="2496">
        <f t="shared" si="61"/>
        <v>27500</v>
      </c>
      <c r="J475" s="2494"/>
      <c r="K475" s="2495"/>
      <c r="L475" s="764">
        <v>2.5</v>
      </c>
      <c r="M475" s="2495">
        <f t="shared" si="62"/>
        <v>25000</v>
      </c>
      <c r="N475" s="2494"/>
      <c r="O475" s="2495">
        <f t="shared" si="63"/>
        <v>0</v>
      </c>
      <c r="P475" s="2495">
        <f t="shared" si="64"/>
        <v>52500</v>
      </c>
      <c r="Q475" s="2495"/>
      <c r="R475" s="2055"/>
    </row>
    <row r="476" spans="2:18" s="40" customFormat="1" ht="15.95" hidden="1" customHeight="1">
      <c r="B476" s="3187"/>
      <c r="C476" s="2480">
        <v>41925</v>
      </c>
      <c r="D476" s="27" t="s">
        <v>1250</v>
      </c>
      <c r="E476" s="2494" t="s">
        <v>810</v>
      </c>
      <c r="F476" s="367">
        <v>1</v>
      </c>
      <c r="G476" s="46"/>
      <c r="H476" s="764">
        <f>F476*G476</f>
        <v>0</v>
      </c>
      <c r="I476" s="2496">
        <f t="shared" si="61"/>
        <v>0</v>
      </c>
      <c r="J476" s="2562" t="s">
        <v>127</v>
      </c>
      <c r="K476" s="2496">
        <v>15000</v>
      </c>
      <c r="L476" s="764">
        <v>2</v>
      </c>
      <c r="M476" s="2495">
        <f t="shared" si="62"/>
        <v>20000</v>
      </c>
      <c r="N476" s="2494">
        <v>2</v>
      </c>
      <c r="O476" s="2495">
        <f t="shared" si="63"/>
        <v>30000</v>
      </c>
      <c r="P476" s="2495">
        <f t="shared" si="64"/>
        <v>65000</v>
      </c>
      <c r="Q476" s="2495"/>
      <c r="R476" s="2055"/>
    </row>
    <row r="477" spans="2:18" s="40" customFormat="1" ht="15.95" hidden="1" customHeight="1">
      <c r="B477" s="2469">
        <v>19</v>
      </c>
      <c r="C477" s="2480">
        <v>41926</v>
      </c>
      <c r="D477" s="27" t="s">
        <v>965</v>
      </c>
      <c r="E477" s="1470" t="s">
        <v>10</v>
      </c>
      <c r="F477" s="367">
        <v>1</v>
      </c>
      <c r="G477" s="46"/>
      <c r="H477" s="764"/>
      <c r="I477" s="2496">
        <f t="shared" si="61"/>
        <v>0</v>
      </c>
      <c r="J477" s="2494"/>
      <c r="K477" s="2495">
        <f>F477*10000</f>
        <v>10000</v>
      </c>
      <c r="L477" s="764"/>
      <c r="M477" s="2495">
        <f t="shared" si="62"/>
        <v>0</v>
      </c>
      <c r="N477" s="2494"/>
      <c r="O477" s="2495">
        <f t="shared" si="63"/>
        <v>0</v>
      </c>
      <c r="P477" s="2495">
        <f t="shared" si="64"/>
        <v>10000</v>
      </c>
      <c r="Q477" s="2495"/>
      <c r="R477" s="2391"/>
    </row>
    <row r="478" spans="2:18" s="40" customFormat="1" ht="15.95" hidden="1" customHeight="1">
      <c r="B478" s="3186">
        <v>20</v>
      </c>
      <c r="C478" s="2480">
        <v>41927</v>
      </c>
      <c r="D478" s="27" t="s">
        <v>1196</v>
      </c>
      <c r="E478" s="2494" t="s">
        <v>984</v>
      </c>
      <c r="F478" s="2494">
        <v>2</v>
      </c>
      <c r="G478" s="46">
        <v>55</v>
      </c>
      <c r="H478" s="764">
        <f>F478*G478</f>
        <v>110</v>
      </c>
      <c r="I478" s="2496">
        <f t="shared" si="61"/>
        <v>55000</v>
      </c>
      <c r="J478" s="2494"/>
      <c r="K478" s="2495"/>
      <c r="L478" s="764">
        <v>4</v>
      </c>
      <c r="M478" s="2495">
        <f t="shared" si="62"/>
        <v>40000</v>
      </c>
      <c r="N478" s="2494"/>
      <c r="O478" s="2495">
        <f t="shared" si="63"/>
        <v>0</v>
      </c>
      <c r="P478" s="2495">
        <f t="shared" si="64"/>
        <v>95000</v>
      </c>
      <c r="Q478" s="2495"/>
      <c r="R478" s="2055"/>
    </row>
    <row r="479" spans="2:18" s="40" customFormat="1" ht="15.95" hidden="1" customHeight="1">
      <c r="B479" s="3187"/>
      <c r="C479" s="2480">
        <v>41927</v>
      </c>
      <c r="D479" s="27" t="s">
        <v>965</v>
      </c>
      <c r="E479" s="1470" t="s">
        <v>10</v>
      </c>
      <c r="F479" s="367">
        <v>1</v>
      </c>
      <c r="G479" s="46"/>
      <c r="H479" s="764"/>
      <c r="I479" s="2496">
        <f t="shared" si="61"/>
        <v>0</v>
      </c>
      <c r="J479" s="2494"/>
      <c r="K479" s="2495">
        <f>F479*10000</f>
        <v>10000</v>
      </c>
      <c r="L479" s="764"/>
      <c r="M479" s="2495">
        <f t="shared" si="62"/>
        <v>0</v>
      </c>
      <c r="N479" s="2494"/>
      <c r="O479" s="2495">
        <f t="shared" si="63"/>
        <v>0</v>
      </c>
      <c r="P479" s="2495">
        <f t="shared" si="64"/>
        <v>10000</v>
      </c>
      <c r="Q479" s="2495"/>
      <c r="R479" s="2391"/>
    </row>
    <row r="480" spans="2:18" s="40" customFormat="1" ht="15.95" hidden="1" customHeight="1">
      <c r="B480" s="3186">
        <v>21</v>
      </c>
      <c r="C480" s="2480">
        <v>41928</v>
      </c>
      <c r="D480" s="27" t="s">
        <v>965</v>
      </c>
      <c r="E480" s="1470" t="s">
        <v>10</v>
      </c>
      <c r="F480" s="367">
        <v>2</v>
      </c>
      <c r="G480" s="46"/>
      <c r="H480" s="764"/>
      <c r="I480" s="2496">
        <f t="shared" si="61"/>
        <v>0</v>
      </c>
      <c r="J480" s="2494"/>
      <c r="K480" s="2495">
        <f>F480*10000</f>
        <v>20000</v>
      </c>
      <c r="L480" s="764">
        <v>1</v>
      </c>
      <c r="M480" s="2495">
        <f t="shared" si="62"/>
        <v>10000</v>
      </c>
      <c r="N480" s="2494"/>
      <c r="O480" s="2495">
        <f t="shared" si="63"/>
        <v>0</v>
      </c>
      <c r="P480" s="2495">
        <f t="shared" si="64"/>
        <v>30000</v>
      </c>
      <c r="Q480" s="2495"/>
      <c r="R480" s="2391"/>
    </row>
    <row r="481" spans="2:18" s="40" customFormat="1" ht="15.95" hidden="1" customHeight="1">
      <c r="B481" s="3187"/>
      <c r="C481" s="2480">
        <v>41928</v>
      </c>
      <c r="D481" s="27" t="s">
        <v>1196</v>
      </c>
      <c r="E481" s="2494" t="s">
        <v>984</v>
      </c>
      <c r="F481" s="2494">
        <v>1</v>
      </c>
      <c r="G481" s="46">
        <v>55</v>
      </c>
      <c r="H481" s="764">
        <f>F481*G481</f>
        <v>55</v>
      </c>
      <c r="I481" s="2496">
        <f t="shared" si="61"/>
        <v>27500</v>
      </c>
      <c r="J481" s="2494"/>
      <c r="K481" s="2495"/>
      <c r="L481" s="764">
        <v>1</v>
      </c>
      <c r="M481" s="2495">
        <f t="shared" si="62"/>
        <v>10000</v>
      </c>
      <c r="N481" s="2494"/>
      <c r="O481" s="2495">
        <f t="shared" si="63"/>
        <v>0</v>
      </c>
      <c r="P481" s="2495">
        <f t="shared" si="64"/>
        <v>37500</v>
      </c>
      <c r="Q481" s="2495"/>
      <c r="R481" s="2055"/>
    </row>
    <row r="482" spans="2:18" s="40" customFormat="1" ht="15.95" hidden="1" customHeight="1">
      <c r="B482" s="2469">
        <v>22</v>
      </c>
      <c r="C482" s="2480">
        <v>41929</v>
      </c>
      <c r="D482" s="3" t="s">
        <v>1240</v>
      </c>
      <c r="E482" s="2494" t="s">
        <v>556</v>
      </c>
      <c r="F482" s="2494">
        <v>2</v>
      </c>
      <c r="G482" s="764"/>
      <c r="H482" s="764">
        <f>F482*G482</f>
        <v>0</v>
      </c>
      <c r="I482" s="2496">
        <f t="shared" si="61"/>
        <v>0</v>
      </c>
      <c r="J482" s="2562" t="s">
        <v>127</v>
      </c>
      <c r="K482" s="2495">
        <v>25000</v>
      </c>
      <c r="L482" s="764">
        <v>5</v>
      </c>
      <c r="M482" s="2495">
        <f t="shared" si="62"/>
        <v>50000</v>
      </c>
      <c r="N482" s="2494"/>
      <c r="O482" s="2495">
        <f t="shared" si="63"/>
        <v>0</v>
      </c>
      <c r="P482" s="2495">
        <f t="shared" si="64"/>
        <v>75000</v>
      </c>
      <c r="Q482" s="2495"/>
      <c r="R482" s="125"/>
    </row>
    <row r="483" spans="2:18" s="40" customFormat="1" ht="15.6" hidden="1" customHeight="1">
      <c r="B483" s="3186">
        <v>23</v>
      </c>
      <c r="C483" s="2480">
        <v>41930</v>
      </c>
      <c r="D483" s="27" t="s">
        <v>965</v>
      </c>
      <c r="E483" s="1470" t="s">
        <v>10</v>
      </c>
      <c r="F483" s="367">
        <v>2</v>
      </c>
      <c r="G483" s="46"/>
      <c r="H483" s="764"/>
      <c r="I483" s="2496">
        <f t="shared" si="61"/>
        <v>0</v>
      </c>
      <c r="J483" s="2494"/>
      <c r="K483" s="2495">
        <f>F483*10000</f>
        <v>20000</v>
      </c>
      <c r="L483" s="764">
        <v>1</v>
      </c>
      <c r="M483" s="2495">
        <f t="shared" si="62"/>
        <v>10000</v>
      </c>
      <c r="N483" s="2494"/>
      <c r="O483" s="2495">
        <f t="shared" si="63"/>
        <v>0</v>
      </c>
      <c r="P483" s="2495">
        <f t="shared" si="64"/>
        <v>30000</v>
      </c>
      <c r="Q483" s="2495"/>
      <c r="R483" s="2391"/>
    </row>
    <row r="484" spans="2:18" s="40" customFormat="1" ht="15.6" hidden="1" customHeight="1">
      <c r="B484" s="3187"/>
      <c r="C484" s="2480">
        <v>41930</v>
      </c>
      <c r="D484" s="1401" t="s">
        <v>788</v>
      </c>
      <c r="E484" s="2494" t="s">
        <v>10</v>
      </c>
      <c r="F484" s="367">
        <v>1</v>
      </c>
      <c r="G484" s="46"/>
      <c r="H484" s="764"/>
      <c r="I484" s="2496">
        <f t="shared" si="61"/>
        <v>0</v>
      </c>
      <c r="J484" s="2494" t="s">
        <v>127</v>
      </c>
      <c r="K484" s="2496">
        <f>F484*12500</f>
        <v>12500</v>
      </c>
      <c r="L484" s="764"/>
      <c r="M484" s="2495">
        <f t="shared" si="62"/>
        <v>0</v>
      </c>
      <c r="N484" s="2494"/>
      <c r="O484" s="2495">
        <f t="shared" si="63"/>
        <v>0</v>
      </c>
      <c r="P484" s="2495">
        <f t="shared" si="64"/>
        <v>12500</v>
      </c>
      <c r="Q484" s="2495"/>
      <c r="R484" s="2055"/>
    </row>
    <row r="485" spans="2:18" s="40" customFormat="1" ht="15.6" hidden="1" customHeight="1">
      <c r="B485" s="2468">
        <v>24</v>
      </c>
      <c r="C485" s="2479">
        <v>41931</v>
      </c>
      <c r="D485" s="1401" t="s">
        <v>788</v>
      </c>
      <c r="E485" s="2494" t="s">
        <v>10</v>
      </c>
      <c r="F485" s="367">
        <v>6</v>
      </c>
      <c r="G485" s="46"/>
      <c r="H485" s="764"/>
      <c r="I485" s="2496">
        <f t="shared" si="61"/>
        <v>0</v>
      </c>
      <c r="J485" s="2530" t="s">
        <v>70</v>
      </c>
      <c r="K485" s="2496">
        <v>35000</v>
      </c>
      <c r="L485" s="764">
        <v>4</v>
      </c>
      <c r="M485" s="2495">
        <f t="shared" si="62"/>
        <v>40000</v>
      </c>
      <c r="N485" s="2494"/>
      <c r="O485" s="2495">
        <f t="shared" si="63"/>
        <v>0</v>
      </c>
      <c r="P485" s="2495">
        <f t="shared" si="64"/>
        <v>75000</v>
      </c>
      <c r="Q485" s="2495"/>
      <c r="R485" s="2055"/>
    </row>
    <row r="486" spans="2:18" s="40" customFormat="1" ht="15.95" hidden="1" customHeight="1">
      <c r="B486" s="3186">
        <v>25</v>
      </c>
      <c r="C486" s="2480">
        <v>41932</v>
      </c>
      <c r="D486" s="27" t="s">
        <v>1196</v>
      </c>
      <c r="E486" s="2494" t="s">
        <v>984</v>
      </c>
      <c r="F486" s="2494">
        <v>1</v>
      </c>
      <c r="G486" s="46">
        <v>55</v>
      </c>
      <c r="H486" s="764">
        <f>F486*G486</f>
        <v>55</v>
      </c>
      <c r="I486" s="2496">
        <f t="shared" si="61"/>
        <v>27500</v>
      </c>
      <c r="J486" s="2494"/>
      <c r="K486" s="2495"/>
      <c r="L486" s="764"/>
      <c r="M486" s="2495">
        <f t="shared" si="62"/>
        <v>0</v>
      </c>
      <c r="N486" s="2494"/>
      <c r="O486" s="2495">
        <f t="shared" si="63"/>
        <v>0</v>
      </c>
      <c r="P486" s="2495">
        <f t="shared" si="64"/>
        <v>27500</v>
      </c>
      <c r="Q486" s="2495"/>
      <c r="R486" s="2055"/>
    </row>
    <row r="487" spans="2:18" s="40" customFormat="1" ht="15.95" hidden="1" customHeight="1">
      <c r="B487" s="3187"/>
      <c r="C487" s="2480">
        <v>41932</v>
      </c>
      <c r="D487" s="27" t="s">
        <v>965</v>
      </c>
      <c r="E487" s="1470" t="s">
        <v>10</v>
      </c>
      <c r="F487" s="367">
        <v>1</v>
      </c>
      <c r="G487" s="46"/>
      <c r="H487" s="764"/>
      <c r="I487" s="2496">
        <f t="shared" si="61"/>
        <v>0</v>
      </c>
      <c r="J487" s="2494"/>
      <c r="K487" s="2495">
        <f>F487*10000</f>
        <v>10000</v>
      </c>
      <c r="L487" s="764">
        <v>2</v>
      </c>
      <c r="M487" s="2495">
        <f t="shared" si="62"/>
        <v>20000</v>
      </c>
      <c r="N487" s="2494"/>
      <c r="O487" s="2495">
        <f t="shared" si="63"/>
        <v>0</v>
      </c>
      <c r="P487" s="2495">
        <f t="shared" si="64"/>
        <v>30000</v>
      </c>
      <c r="Q487" s="2495"/>
      <c r="R487" s="2391"/>
    </row>
    <row r="488" spans="2:18" s="40" customFormat="1" ht="15.95" hidden="1" customHeight="1">
      <c r="B488" s="3186">
        <v>26</v>
      </c>
      <c r="C488" s="2480">
        <v>41933</v>
      </c>
      <c r="D488" s="27" t="s">
        <v>1196</v>
      </c>
      <c r="E488" s="2494" t="s">
        <v>984</v>
      </c>
      <c r="F488" s="2494">
        <v>2</v>
      </c>
      <c r="G488" s="46">
        <v>55</v>
      </c>
      <c r="H488" s="764">
        <f>F488*G488</f>
        <v>110</v>
      </c>
      <c r="I488" s="2496">
        <f t="shared" si="61"/>
        <v>55000</v>
      </c>
      <c r="J488" s="2494"/>
      <c r="K488" s="2495"/>
      <c r="L488" s="764">
        <v>1</v>
      </c>
      <c r="M488" s="2495">
        <f t="shared" si="62"/>
        <v>10000</v>
      </c>
      <c r="N488" s="2494"/>
      <c r="O488" s="2495">
        <f t="shared" si="63"/>
        <v>0</v>
      </c>
      <c r="P488" s="2495">
        <f t="shared" si="64"/>
        <v>65000</v>
      </c>
      <c r="Q488" s="2495"/>
      <c r="R488" s="2055"/>
    </row>
    <row r="489" spans="2:18" s="40" customFormat="1" ht="15.95" hidden="1" customHeight="1">
      <c r="B489" s="3187"/>
      <c r="C489" s="2480">
        <v>41933</v>
      </c>
      <c r="D489" s="27" t="s">
        <v>965</v>
      </c>
      <c r="E489" s="1470" t="s">
        <v>10</v>
      </c>
      <c r="F489" s="367">
        <v>2</v>
      </c>
      <c r="G489" s="46"/>
      <c r="H489" s="764"/>
      <c r="I489" s="2496">
        <f t="shared" si="61"/>
        <v>0</v>
      </c>
      <c r="J489" s="2494"/>
      <c r="K489" s="2495">
        <f>F489*10000</f>
        <v>20000</v>
      </c>
      <c r="L489" s="764"/>
      <c r="M489" s="2495">
        <f t="shared" si="62"/>
        <v>0</v>
      </c>
      <c r="N489" s="2494"/>
      <c r="O489" s="2495">
        <f t="shared" si="63"/>
        <v>0</v>
      </c>
      <c r="P489" s="2495">
        <f t="shared" si="64"/>
        <v>20000</v>
      </c>
      <c r="Q489" s="2495"/>
      <c r="R489" s="2391"/>
    </row>
    <row r="490" spans="2:18" s="40" customFormat="1" ht="15.95" hidden="1" customHeight="1">
      <c r="B490" s="3186">
        <v>27</v>
      </c>
      <c r="C490" s="2480">
        <v>41934</v>
      </c>
      <c r="D490" s="1401" t="s">
        <v>788</v>
      </c>
      <c r="E490" s="2494" t="s">
        <v>10</v>
      </c>
      <c r="F490" s="367">
        <v>1</v>
      </c>
      <c r="G490" s="46"/>
      <c r="H490" s="764"/>
      <c r="I490" s="2496">
        <f t="shared" si="61"/>
        <v>0</v>
      </c>
      <c r="J490" s="2494" t="s">
        <v>127</v>
      </c>
      <c r="K490" s="2496">
        <f>F490*12500</f>
        <v>12500</v>
      </c>
      <c r="L490" s="764"/>
      <c r="M490" s="2495">
        <f t="shared" si="62"/>
        <v>0</v>
      </c>
      <c r="N490" s="2494"/>
      <c r="O490" s="2495">
        <f t="shared" si="63"/>
        <v>0</v>
      </c>
      <c r="P490" s="2495">
        <f t="shared" si="64"/>
        <v>12500</v>
      </c>
      <c r="Q490" s="2495"/>
      <c r="R490" s="2055"/>
    </row>
    <row r="491" spans="2:18" s="40" customFormat="1" ht="15.95" hidden="1" customHeight="1">
      <c r="B491" s="3187"/>
      <c r="C491" s="2480">
        <v>41934</v>
      </c>
      <c r="D491" s="3" t="s">
        <v>1240</v>
      </c>
      <c r="E491" s="2494" t="s">
        <v>556</v>
      </c>
      <c r="F491" s="2494">
        <v>1</v>
      </c>
      <c r="G491" s="764"/>
      <c r="H491" s="764">
        <f>F491*G491</f>
        <v>0</v>
      </c>
      <c r="I491" s="2496">
        <f t="shared" si="61"/>
        <v>0</v>
      </c>
      <c r="J491" s="2562" t="s">
        <v>127</v>
      </c>
      <c r="K491" s="2563">
        <v>15000</v>
      </c>
      <c r="L491" s="764">
        <v>3.5</v>
      </c>
      <c r="M491" s="2495">
        <f t="shared" si="62"/>
        <v>35000</v>
      </c>
      <c r="N491" s="2494"/>
      <c r="O491" s="2495">
        <f t="shared" si="63"/>
        <v>0</v>
      </c>
      <c r="P491" s="2495">
        <f t="shared" si="64"/>
        <v>50000</v>
      </c>
      <c r="Q491" s="2495"/>
      <c r="R491" s="125"/>
    </row>
    <row r="492" spans="2:18" s="40" customFormat="1" ht="15.95" hidden="1" customHeight="1">
      <c r="B492" s="3186">
        <v>28</v>
      </c>
      <c r="C492" s="2480">
        <v>41935</v>
      </c>
      <c r="D492" s="27" t="s">
        <v>965</v>
      </c>
      <c r="E492" s="1470" t="s">
        <v>10</v>
      </c>
      <c r="F492" s="367">
        <v>2</v>
      </c>
      <c r="G492" s="46"/>
      <c r="H492" s="764"/>
      <c r="I492" s="2496">
        <f t="shared" si="61"/>
        <v>0</v>
      </c>
      <c r="J492" s="2494"/>
      <c r="K492" s="2495">
        <f>F492*10000</f>
        <v>20000</v>
      </c>
      <c r="L492" s="764">
        <v>1</v>
      </c>
      <c r="M492" s="2495">
        <f t="shared" si="62"/>
        <v>10000</v>
      </c>
      <c r="N492" s="2494"/>
      <c r="O492" s="2495">
        <f t="shared" si="63"/>
        <v>0</v>
      </c>
      <c r="P492" s="2495">
        <f>I492+K492+M492+O492</f>
        <v>30000</v>
      </c>
      <c r="Q492" s="2495"/>
      <c r="R492" s="2391"/>
    </row>
    <row r="493" spans="2:18" s="40" customFormat="1" ht="15.95" hidden="1" customHeight="1">
      <c r="B493" s="3187"/>
      <c r="C493" s="2480">
        <v>41935</v>
      </c>
      <c r="D493" s="27" t="s">
        <v>1196</v>
      </c>
      <c r="E493" s="2494" t="s">
        <v>984</v>
      </c>
      <c r="F493" s="2494">
        <v>1</v>
      </c>
      <c r="G493" s="46">
        <v>55</v>
      </c>
      <c r="H493" s="764">
        <f>F493*G493</f>
        <v>55</v>
      </c>
      <c r="I493" s="2496">
        <f t="shared" si="61"/>
        <v>27500</v>
      </c>
      <c r="J493" s="2494"/>
      <c r="K493" s="2495"/>
      <c r="L493" s="764"/>
      <c r="M493" s="2495">
        <f t="shared" si="62"/>
        <v>0</v>
      </c>
      <c r="N493" s="2494"/>
      <c r="O493" s="2495">
        <f t="shared" si="63"/>
        <v>0</v>
      </c>
      <c r="P493" s="2495">
        <f t="shared" si="64"/>
        <v>27500</v>
      </c>
      <c r="Q493" s="2495"/>
      <c r="R493" s="2391"/>
    </row>
    <row r="494" spans="2:18" s="40" customFormat="1" ht="15.95" hidden="1" customHeight="1">
      <c r="B494" s="2498">
        <v>29</v>
      </c>
      <c r="C494" s="2480">
        <v>41936</v>
      </c>
      <c r="D494" s="27" t="s">
        <v>1196</v>
      </c>
      <c r="E494" s="2494" t="s">
        <v>984</v>
      </c>
      <c r="F494" s="2494">
        <v>1</v>
      </c>
      <c r="G494" s="46">
        <v>55</v>
      </c>
      <c r="H494" s="764">
        <f>F494*G494</f>
        <v>55</v>
      </c>
      <c r="I494" s="2496">
        <f t="shared" si="61"/>
        <v>27500</v>
      </c>
      <c r="J494" s="2494"/>
      <c r="K494" s="2495"/>
      <c r="L494" s="764">
        <v>3</v>
      </c>
      <c r="M494" s="2495">
        <f t="shared" si="62"/>
        <v>30000</v>
      </c>
      <c r="N494" s="2494"/>
      <c r="O494" s="2495">
        <f t="shared" si="63"/>
        <v>0</v>
      </c>
      <c r="P494" s="2495">
        <f>I494+K494+M494+O494</f>
        <v>57500</v>
      </c>
      <c r="Q494" s="2495"/>
      <c r="R494" s="2391"/>
    </row>
    <row r="495" spans="2:18" s="40" customFormat="1" ht="15.95" hidden="1" customHeight="1">
      <c r="B495" s="3209">
        <v>30</v>
      </c>
      <c r="C495" s="2480">
        <v>41937</v>
      </c>
      <c r="D495" s="27" t="s">
        <v>965</v>
      </c>
      <c r="E495" s="1470" t="s">
        <v>10</v>
      </c>
      <c r="F495" s="367">
        <v>2</v>
      </c>
      <c r="G495" s="46"/>
      <c r="H495" s="764"/>
      <c r="I495" s="2496">
        <f t="shared" si="61"/>
        <v>0</v>
      </c>
      <c r="J495" s="2494"/>
      <c r="K495" s="2495">
        <f>F495*10000</f>
        <v>20000</v>
      </c>
      <c r="L495" s="764">
        <v>1.5</v>
      </c>
      <c r="M495" s="2495">
        <f t="shared" si="62"/>
        <v>15000</v>
      </c>
      <c r="N495" s="2494"/>
      <c r="O495" s="2495">
        <f t="shared" si="63"/>
        <v>0</v>
      </c>
      <c r="P495" s="2495">
        <f t="shared" si="64"/>
        <v>35000</v>
      </c>
      <c r="Q495" s="2495"/>
      <c r="R495" s="2391"/>
    </row>
    <row r="496" spans="2:18" s="40" customFormat="1" ht="15.95" hidden="1" customHeight="1" thickBot="1">
      <c r="B496" s="3210"/>
      <c r="C496" s="2481">
        <v>41937</v>
      </c>
      <c r="D496" s="50" t="s">
        <v>1196</v>
      </c>
      <c r="E496" s="2500" t="s">
        <v>984</v>
      </c>
      <c r="F496" s="2500">
        <v>1</v>
      </c>
      <c r="G496" s="56">
        <v>55</v>
      </c>
      <c r="H496" s="765">
        <f>F496*G496</f>
        <v>55</v>
      </c>
      <c r="I496" s="2497">
        <f t="shared" si="61"/>
        <v>27500</v>
      </c>
      <c r="J496" s="2500"/>
      <c r="K496" s="767"/>
      <c r="L496" s="765">
        <v>1</v>
      </c>
      <c r="M496" s="767">
        <f t="shared" si="62"/>
        <v>10000</v>
      </c>
      <c r="N496" s="2500"/>
      <c r="O496" s="767">
        <f t="shared" si="63"/>
        <v>0</v>
      </c>
      <c r="P496" s="767">
        <f t="shared" si="64"/>
        <v>37500</v>
      </c>
      <c r="Q496" s="767"/>
      <c r="R496" s="2397"/>
    </row>
    <row r="497" spans="2:18" s="40" customFormat="1" ht="15.95" hidden="1" customHeight="1">
      <c r="B497" s="3262">
        <v>1</v>
      </c>
      <c r="C497" s="2840">
        <v>41938</v>
      </c>
      <c r="D497" s="27" t="s">
        <v>965</v>
      </c>
      <c r="E497" s="1470" t="s">
        <v>10</v>
      </c>
      <c r="F497" s="367">
        <v>2</v>
      </c>
      <c r="G497" s="46"/>
      <c r="H497" s="764"/>
      <c r="I497" s="2729">
        <f t="shared" si="61"/>
        <v>0</v>
      </c>
      <c r="J497" s="2731"/>
      <c r="K497" s="2730">
        <f>F497*10000</f>
        <v>20000</v>
      </c>
      <c r="L497" s="764">
        <v>1.5</v>
      </c>
      <c r="M497" s="2730">
        <f t="shared" si="62"/>
        <v>15000</v>
      </c>
      <c r="N497" s="2731"/>
      <c r="O497" s="2730">
        <f t="shared" si="63"/>
        <v>0</v>
      </c>
      <c r="P497" s="2730">
        <f t="shared" si="64"/>
        <v>35000</v>
      </c>
      <c r="Q497" s="2730"/>
      <c r="R497" s="2597"/>
    </row>
    <row r="498" spans="2:18" s="40" customFormat="1" ht="15.95" hidden="1" customHeight="1">
      <c r="B498" s="3198"/>
      <c r="C498" s="2840">
        <v>41938</v>
      </c>
      <c r="D498" s="27" t="s">
        <v>1196</v>
      </c>
      <c r="E498" s="2731" t="s">
        <v>984</v>
      </c>
      <c r="F498" s="2731">
        <v>1</v>
      </c>
      <c r="G498" s="46">
        <v>55</v>
      </c>
      <c r="H498" s="764">
        <f>F498*G498</f>
        <v>55</v>
      </c>
      <c r="I498" s="2729">
        <f t="shared" si="61"/>
        <v>27500</v>
      </c>
      <c r="J498" s="2731"/>
      <c r="K498" s="2730"/>
      <c r="L498" s="764">
        <v>5</v>
      </c>
      <c r="M498" s="2730">
        <f t="shared" si="62"/>
        <v>50000</v>
      </c>
      <c r="N498" s="2731"/>
      <c r="O498" s="2730">
        <f t="shared" si="63"/>
        <v>0</v>
      </c>
      <c r="P498" s="2730">
        <f t="shared" si="64"/>
        <v>77500</v>
      </c>
      <c r="Q498" s="2730"/>
      <c r="R498" s="2597"/>
    </row>
    <row r="499" spans="2:18" s="40" customFormat="1" ht="15.95" hidden="1" customHeight="1">
      <c r="B499" s="3186">
        <v>2</v>
      </c>
      <c r="C499" s="2480">
        <v>41939</v>
      </c>
      <c r="D499" s="27" t="s">
        <v>965</v>
      </c>
      <c r="E499" s="1470" t="s">
        <v>10</v>
      </c>
      <c r="F499" s="367">
        <v>2</v>
      </c>
      <c r="G499" s="46"/>
      <c r="H499" s="764"/>
      <c r="I499" s="2729">
        <f t="shared" si="61"/>
        <v>0</v>
      </c>
      <c r="J499" s="2731"/>
      <c r="K499" s="2730">
        <f>F499*10000</f>
        <v>20000</v>
      </c>
      <c r="L499" s="764">
        <v>1</v>
      </c>
      <c r="M499" s="2730">
        <f t="shared" si="62"/>
        <v>10000</v>
      </c>
      <c r="N499" s="2731"/>
      <c r="O499" s="2730">
        <f t="shared" si="63"/>
        <v>0</v>
      </c>
      <c r="P499" s="2730">
        <f t="shared" si="64"/>
        <v>30000</v>
      </c>
      <c r="Q499" s="2730"/>
      <c r="R499" s="2597"/>
    </row>
    <row r="500" spans="2:18" s="40" customFormat="1" ht="15.95" hidden="1" customHeight="1">
      <c r="B500" s="3187"/>
      <c r="C500" s="2480">
        <v>41939</v>
      </c>
      <c r="D500" s="351" t="s">
        <v>1537</v>
      </c>
      <c r="E500" s="476" t="s">
        <v>984</v>
      </c>
      <c r="F500" s="476">
        <v>1</v>
      </c>
      <c r="G500" s="352"/>
      <c r="H500" s="1280">
        <f>F500*G500</f>
        <v>0</v>
      </c>
      <c r="I500" s="429">
        <f t="shared" si="61"/>
        <v>0</v>
      </c>
      <c r="J500" s="476"/>
      <c r="K500" s="431"/>
      <c r="L500" s="1280"/>
      <c r="M500" s="431">
        <f t="shared" si="62"/>
        <v>0</v>
      </c>
      <c r="N500" s="476"/>
      <c r="O500" s="431">
        <f t="shared" si="63"/>
        <v>0</v>
      </c>
      <c r="P500" s="431">
        <f t="shared" si="64"/>
        <v>0</v>
      </c>
      <c r="Q500" s="431"/>
      <c r="R500" s="2841"/>
    </row>
    <row r="501" spans="2:18" s="40" customFormat="1" ht="15.95" hidden="1" customHeight="1">
      <c r="B501" s="2727">
        <v>3</v>
      </c>
      <c r="C501" s="2480">
        <v>41940</v>
      </c>
      <c r="D501" s="1018" t="s">
        <v>1538</v>
      </c>
      <c r="E501" s="2622"/>
      <c r="F501" s="2740"/>
      <c r="G501" s="2740"/>
      <c r="H501" s="764"/>
      <c r="I501" s="2729">
        <f t="shared" si="61"/>
        <v>0</v>
      </c>
      <c r="J501" s="2731"/>
      <c r="K501" s="2730">
        <f>F501*10000</f>
        <v>0</v>
      </c>
      <c r="L501" s="764"/>
      <c r="M501" s="2730">
        <f t="shared" si="62"/>
        <v>0</v>
      </c>
      <c r="N501" s="2731"/>
      <c r="O501" s="2730">
        <f t="shared" si="63"/>
        <v>0</v>
      </c>
      <c r="P501" s="2730">
        <f t="shared" si="64"/>
        <v>0</v>
      </c>
      <c r="Q501" s="2598"/>
      <c r="R501" s="2597"/>
    </row>
    <row r="502" spans="2:18" s="40" customFormat="1" ht="15.95" hidden="1" customHeight="1">
      <c r="B502" s="2727">
        <v>4</v>
      </c>
      <c r="C502" s="2480">
        <v>41941</v>
      </c>
      <c r="D502" s="1018" t="s">
        <v>1538</v>
      </c>
      <c r="E502" s="2622"/>
      <c r="F502" s="2740"/>
      <c r="G502" s="2740"/>
      <c r="H502" s="764"/>
      <c r="I502" s="2729">
        <f t="shared" si="61"/>
        <v>0</v>
      </c>
      <c r="J502" s="2731"/>
      <c r="K502" s="2730">
        <f>F502*10000</f>
        <v>0</v>
      </c>
      <c r="L502" s="764"/>
      <c r="M502" s="2730">
        <f t="shared" si="62"/>
        <v>0</v>
      </c>
      <c r="N502" s="2731"/>
      <c r="O502" s="2730">
        <f t="shared" si="63"/>
        <v>0</v>
      </c>
      <c r="P502" s="2730">
        <f t="shared" si="64"/>
        <v>0</v>
      </c>
      <c r="Q502" s="2598"/>
      <c r="R502" s="2597"/>
    </row>
    <row r="503" spans="2:18" s="40" customFormat="1" ht="15.95" hidden="1" customHeight="1">
      <c r="B503" s="2727">
        <v>5</v>
      </c>
      <c r="C503" s="2480">
        <v>41942</v>
      </c>
      <c r="D503" s="1401" t="s">
        <v>1539</v>
      </c>
      <c r="E503" s="2731" t="s">
        <v>10</v>
      </c>
      <c r="F503" s="367">
        <v>1</v>
      </c>
      <c r="G503" s="46"/>
      <c r="H503" s="764"/>
      <c r="I503" s="2729">
        <f t="shared" si="61"/>
        <v>0</v>
      </c>
      <c r="J503" s="2731" t="s">
        <v>127</v>
      </c>
      <c r="K503" s="2729">
        <f>F503*12500</f>
        <v>12500</v>
      </c>
      <c r="L503" s="764"/>
      <c r="M503" s="2730">
        <f t="shared" si="62"/>
        <v>0</v>
      </c>
      <c r="N503" s="2731"/>
      <c r="O503" s="2730">
        <f t="shared" si="63"/>
        <v>0</v>
      </c>
      <c r="P503" s="2730">
        <f t="shared" si="64"/>
        <v>12500</v>
      </c>
      <c r="Q503" s="2730"/>
      <c r="R503" s="2055"/>
    </row>
    <row r="504" spans="2:18" s="40" customFormat="1" ht="15.95" hidden="1" customHeight="1">
      <c r="B504" s="2727">
        <v>6</v>
      </c>
      <c r="C504" s="2480">
        <v>41943</v>
      </c>
      <c r="D504" s="27" t="s">
        <v>965</v>
      </c>
      <c r="E504" s="1470" t="s">
        <v>10</v>
      </c>
      <c r="F504" s="367">
        <v>3</v>
      </c>
      <c r="G504" s="46"/>
      <c r="H504" s="764"/>
      <c r="I504" s="2729">
        <f t="shared" si="61"/>
        <v>0</v>
      </c>
      <c r="J504" s="2731"/>
      <c r="K504" s="2730">
        <f>F504*10000</f>
        <v>30000</v>
      </c>
      <c r="L504" s="764"/>
      <c r="M504" s="2730">
        <f t="shared" si="62"/>
        <v>0</v>
      </c>
      <c r="N504" s="2731"/>
      <c r="O504" s="2730">
        <f t="shared" si="63"/>
        <v>0</v>
      </c>
      <c r="P504" s="2730">
        <f t="shared" si="64"/>
        <v>30000</v>
      </c>
      <c r="Q504" s="2730"/>
      <c r="R504" s="2597"/>
    </row>
    <row r="505" spans="2:18" s="40" customFormat="1" ht="15.95" hidden="1" customHeight="1">
      <c r="B505" s="3186">
        <v>7</v>
      </c>
      <c r="C505" s="2480">
        <v>41944</v>
      </c>
      <c r="D505" s="27" t="s">
        <v>965</v>
      </c>
      <c r="E505" s="1470" t="s">
        <v>10</v>
      </c>
      <c r="F505" s="367">
        <v>2</v>
      </c>
      <c r="G505" s="46"/>
      <c r="H505" s="764"/>
      <c r="I505" s="2729">
        <f t="shared" si="61"/>
        <v>0</v>
      </c>
      <c r="J505" s="2731"/>
      <c r="K505" s="2730">
        <f>F505*10000</f>
        <v>20000</v>
      </c>
      <c r="L505" s="764">
        <v>1</v>
      </c>
      <c r="M505" s="2730">
        <f t="shared" si="62"/>
        <v>10000</v>
      </c>
      <c r="N505" s="2731"/>
      <c r="O505" s="2730">
        <f t="shared" si="63"/>
        <v>0</v>
      </c>
      <c r="P505" s="2730">
        <f t="shared" si="64"/>
        <v>30000</v>
      </c>
      <c r="Q505" s="2598"/>
      <c r="R505" s="2597"/>
    </row>
    <row r="506" spans="2:18" s="40" customFormat="1" ht="15.95" hidden="1" customHeight="1">
      <c r="B506" s="3187"/>
      <c r="C506" s="2480">
        <v>41944</v>
      </c>
      <c r="D506" s="3" t="s">
        <v>1540</v>
      </c>
      <c r="E506" s="2731" t="s">
        <v>556</v>
      </c>
      <c r="F506" s="2731">
        <v>1</v>
      </c>
      <c r="G506" s="764">
        <v>30</v>
      </c>
      <c r="H506" s="764">
        <f>F506*G506</f>
        <v>30</v>
      </c>
      <c r="I506" s="2729">
        <f t="shared" si="61"/>
        <v>15000</v>
      </c>
      <c r="J506" s="2731" t="s">
        <v>127</v>
      </c>
      <c r="K506" s="2730">
        <f>H506*200</f>
        <v>6000</v>
      </c>
      <c r="L506" s="764">
        <v>7</v>
      </c>
      <c r="M506" s="2730">
        <f t="shared" si="62"/>
        <v>70000</v>
      </c>
      <c r="N506" s="2731"/>
      <c r="O506" s="2730">
        <f t="shared" si="63"/>
        <v>0</v>
      </c>
      <c r="P506" s="2730">
        <f t="shared" si="64"/>
        <v>91000</v>
      </c>
      <c r="Q506" s="2730"/>
      <c r="R506" s="125"/>
    </row>
    <row r="507" spans="2:18" s="40" customFormat="1" ht="15.95" hidden="1" customHeight="1">
      <c r="B507" s="3196">
        <v>8</v>
      </c>
      <c r="C507" s="2479">
        <v>41945</v>
      </c>
      <c r="D507" s="27" t="s">
        <v>965</v>
      </c>
      <c r="E507" s="1470" t="s">
        <v>10</v>
      </c>
      <c r="F507" s="367">
        <v>2</v>
      </c>
      <c r="G507" s="46"/>
      <c r="H507" s="764"/>
      <c r="I507" s="2729">
        <f t="shared" si="61"/>
        <v>0</v>
      </c>
      <c r="J507" s="2731"/>
      <c r="K507" s="2730">
        <f>F507*10000</f>
        <v>20000</v>
      </c>
      <c r="L507" s="764">
        <v>1</v>
      </c>
      <c r="M507" s="2730">
        <f t="shared" si="62"/>
        <v>10000</v>
      </c>
      <c r="N507" s="2731"/>
      <c r="O507" s="2730">
        <f t="shared" si="63"/>
        <v>0</v>
      </c>
      <c r="P507" s="2730">
        <f t="shared" si="64"/>
        <v>30000</v>
      </c>
      <c r="Q507" s="2598"/>
      <c r="R507" s="2597"/>
    </row>
    <row r="508" spans="2:18" s="40" customFormat="1" ht="15.95" hidden="1" customHeight="1">
      <c r="B508" s="3198"/>
      <c r="C508" s="2479">
        <v>41945</v>
      </c>
      <c r="D508" s="1401" t="s">
        <v>1539</v>
      </c>
      <c r="E508" s="2731" t="s">
        <v>10</v>
      </c>
      <c r="F508" s="367">
        <v>1</v>
      </c>
      <c r="G508" s="46"/>
      <c r="H508" s="764"/>
      <c r="I508" s="2729">
        <f t="shared" si="61"/>
        <v>0</v>
      </c>
      <c r="J508" s="2731" t="s">
        <v>127</v>
      </c>
      <c r="K508" s="2729">
        <f>F508*10000</f>
        <v>10000</v>
      </c>
      <c r="L508" s="764">
        <v>8</v>
      </c>
      <c r="M508" s="2730">
        <f t="shared" si="62"/>
        <v>80000</v>
      </c>
      <c r="N508" s="2731"/>
      <c r="O508" s="2730">
        <f t="shared" si="63"/>
        <v>0</v>
      </c>
      <c r="P508" s="2730">
        <f t="shared" si="64"/>
        <v>90000</v>
      </c>
      <c r="Q508" s="2730"/>
      <c r="R508" s="2055"/>
    </row>
    <row r="509" spans="2:18" s="40" customFormat="1" ht="15.95" hidden="1" customHeight="1">
      <c r="B509" s="3186">
        <v>9</v>
      </c>
      <c r="C509" s="2480">
        <v>41946</v>
      </c>
      <c r="D509" s="27" t="s">
        <v>965</v>
      </c>
      <c r="E509" s="1470" t="s">
        <v>10</v>
      </c>
      <c r="F509" s="367">
        <v>1</v>
      </c>
      <c r="G509" s="46"/>
      <c r="H509" s="764"/>
      <c r="I509" s="2729">
        <f t="shared" si="61"/>
        <v>0</v>
      </c>
      <c r="J509" s="2731"/>
      <c r="K509" s="2730">
        <f>F509*10000</f>
        <v>10000</v>
      </c>
      <c r="L509" s="764"/>
      <c r="M509" s="2730">
        <f t="shared" si="62"/>
        <v>0</v>
      </c>
      <c r="N509" s="2731"/>
      <c r="O509" s="2730">
        <f t="shared" si="63"/>
        <v>0</v>
      </c>
      <c r="P509" s="2730">
        <f t="shared" si="64"/>
        <v>10000</v>
      </c>
      <c r="Q509" s="2598"/>
      <c r="R509" s="2597"/>
    </row>
    <row r="510" spans="2:18" s="40" customFormat="1" ht="15.95" hidden="1" customHeight="1">
      <c r="B510" s="3187"/>
      <c r="C510" s="2480">
        <v>41946</v>
      </c>
      <c r="D510" s="27" t="s">
        <v>1541</v>
      </c>
      <c r="E510" s="2731"/>
      <c r="F510" s="2731">
        <v>1</v>
      </c>
      <c r="G510" s="46">
        <v>62</v>
      </c>
      <c r="H510" s="764">
        <f>F510*G510</f>
        <v>62</v>
      </c>
      <c r="I510" s="2729">
        <f t="shared" si="61"/>
        <v>31000</v>
      </c>
      <c r="J510" s="2731"/>
      <c r="K510" s="2730"/>
      <c r="L510" s="764">
        <v>3</v>
      </c>
      <c r="M510" s="2730">
        <f t="shared" si="62"/>
        <v>30000</v>
      </c>
      <c r="N510" s="2731"/>
      <c r="O510" s="2730">
        <f t="shared" si="63"/>
        <v>0</v>
      </c>
      <c r="P510" s="2730">
        <f t="shared" si="64"/>
        <v>61000</v>
      </c>
      <c r="Q510" s="2598"/>
      <c r="R510" s="2597"/>
    </row>
    <row r="511" spans="2:18" s="40" customFormat="1" ht="15.95" hidden="1" customHeight="1">
      <c r="B511" s="3186">
        <v>10</v>
      </c>
      <c r="C511" s="2480">
        <v>41947</v>
      </c>
      <c r="D511" s="27" t="s">
        <v>1541</v>
      </c>
      <c r="E511" s="2731"/>
      <c r="F511" s="2731">
        <v>1</v>
      </c>
      <c r="G511" s="46">
        <v>62</v>
      </c>
      <c r="H511" s="764">
        <f>F511*G511</f>
        <v>62</v>
      </c>
      <c r="I511" s="2729">
        <f t="shared" si="61"/>
        <v>31000</v>
      </c>
      <c r="J511" s="2731"/>
      <c r="K511" s="2730"/>
      <c r="L511" s="764"/>
      <c r="M511" s="2730">
        <f t="shared" si="62"/>
        <v>0</v>
      </c>
      <c r="N511" s="2731"/>
      <c r="O511" s="2730">
        <f t="shared" si="63"/>
        <v>0</v>
      </c>
      <c r="P511" s="2730">
        <f t="shared" si="64"/>
        <v>31000</v>
      </c>
      <c r="Q511" s="2598"/>
      <c r="R511" s="2597"/>
    </row>
    <row r="512" spans="2:18" s="40" customFormat="1" ht="15.95" hidden="1" customHeight="1">
      <c r="B512" s="3187"/>
      <c r="C512" s="2480">
        <v>41947</v>
      </c>
      <c r="D512" s="1401" t="s">
        <v>1539</v>
      </c>
      <c r="E512" s="2731" t="s">
        <v>10</v>
      </c>
      <c r="F512" s="367">
        <v>1</v>
      </c>
      <c r="G512" s="46"/>
      <c r="H512" s="764"/>
      <c r="I512" s="2729">
        <f t="shared" si="61"/>
        <v>0</v>
      </c>
      <c r="J512" s="2731" t="s">
        <v>127</v>
      </c>
      <c r="K512" s="2729">
        <f>F512*10000</f>
        <v>10000</v>
      </c>
      <c r="L512" s="764">
        <v>3</v>
      </c>
      <c r="M512" s="2730">
        <f t="shared" si="62"/>
        <v>30000</v>
      </c>
      <c r="N512" s="2731"/>
      <c r="O512" s="2730">
        <f t="shared" si="63"/>
        <v>0</v>
      </c>
      <c r="P512" s="2730">
        <f t="shared" si="64"/>
        <v>40000</v>
      </c>
      <c r="Q512" s="2730"/>
      <c r="R512" s="2055"/>
    </row>
    <row r="513" spans="2:18" s="40" customFormat="1" ht="15.95" hidden="1" customHeight="1">
      <c r="B513" s="3186">
        <v>11</v>
      </c>
      <c r="C513" s="2480">
        <v>41948</v>
      </c>
      <c r="D513" s="27" t="s">
        <v>965</v>
      </c>
      <c r="E513" s="1470" t="s">
        <v>10</v>
      </c>
      <c r="F513" s="367">
        <v>2</v>
      </c>
      <c r="G513" s="46"/>
      <c r="H513" s="764"/>
      <c r="I513" s="2729">
        <f t="shared" si="61"/>
        <v>0</v>
      </c>
      <c r="J513" s="2731"/>
      <c r="K513" s="2730">
        <f>F513*10000</f>
        <v>20000</v>
      </c>
      <c r="L513" s="764">
        <v>1</v>
      </c>
      <c r="M513" s="2730">
        <f t="shared" si="62"/>
        <v>10000</v>
      </c>
      <c r="N513" s="2731"/>
      <c r="O513" s="2730">
        <f t="shared" si="63"/>
        <v>0</v>
      </c>
      <c r="P513" s="2730">
        <f t="shared" si="64"/>
        <v>30000</v>
      </c>
      <c r="Q513" s="2598"/>
      <c r="R513" s="2597"/>
    </row>
    <row r="514" spans="2:18" s="40" customFormat="1" ht="15.95" hidden="1" customHeight="1">
      <c r="B514" s="3187"/>
      <c r="C514" s="2480">
        <v>41948</v>
      </c>
      <c r="D514" s="27" t="s">
        <v>1541</v>
      </c>
      <c r="E514" s="2731"/>
      <c r="F514" s="2731">
        <v>1</v>
      </c>
      <c r="G514" s="46">
        <v>62</v>
      </c>
      <c r="H514" s="764">
        <f>F514*G514</f>
        <v>62</v>
      </c>
      <c r="I514" s="2729">
        <f t="shared" si="61"/>
        <v>31000</v>
      </c>
      <c r="J514" s="2731"/>
      <c r="K514" s="2730"/>
      <c r="L514" s="764"/>
      <c r="M514" s="2730">
        <f t="shared" si="62"/>
        <v>0</v>
      </c>
      <c r="N514" s="2731"/>
      <c r="O514" s="2730">
        <f t="shared" si="63"/>
        <v>0</v>
      </c>
      <c r="P514" s="2730">
        <f t="shared" si="64"/>
        <v>31000</v>
      </c>
      <c r="Q514" s="2598"/>
      <c r="R514" s="2597"/>
    </row>
    <row r="515" spans="2:18" s="40" customFormat="1" ht="15.95" hidden="1" customHeight="1">
      <c r="B515" s="2727">
        <v>12</v>
      </c>
      <c r="C515" s="2480">
        <v>41949</v>
      </c>
      <c r="D515" s="27" t="s">
        <v>965</v>
      </c>
      <c r="E515" s="1470" t="s">
        <v>10</v>
      </c>
      <c r="F515" s="367">
        <v>4</v>
      </c>
      <c r="G515" s="46"/>
      <c r="H515" s="764"/>
      <c r="I515" s="2729">
        <f t="shared" si="61"/>
        <v>0</v>
      </c>
      <c r="J515" s="2731"/>
      <c r="K515" s="2730">
        <f>F515*10000</f>
        <v>40000</v>
      </c>
      <c r="L515" s="764">
        <v>2</v>
      </c>
      <c r="M515" s="2730">
        <f t="shared" si="62"/>
        <v>20000</v>
      </c>
      <c r="N515" s="2731"/>
      <c r="O515" s="2730">
        <f t="shared" si="63"/>
        <v>0</v>
      </c>
      <c r="P515" s="2730">
        <f t="shared" si="64"/>
        <v>60000</v>
      </c>
      <c r="Q515" s="2598"/>
      <c r="R515" s="2597"/>
    </row>
    <row r="516" spans="2:18" s="40" customFormat="1" ht="15.95" hidden="1" customHeight="1">
      <c r="B516" s="2727">
        <v>13</v>
      </c>
      <c r="C516" s="2480">
        <v>41950</v>
      </c>
      <c r="D516" s="1401" t="s">
        <v>788</v>
      </c>
      <c r="E516" s="2731" t="s">
        <v>10</v>
      </c>
      <c r="F516" s="367">
        <v>2</v>
      </c>
      <c r="G516" s="46"/>
      <c r="H516" s="764"/>
      <c r="I516" s="2729">
        <f t="shared" si="61"/>
        <v>0</v>
      </c>
      <c r="J516" s="2731" t="s">
        <v>127</v>
      </c>
      <c r="K516" s="2729">
        <f>F516*12500</f>
        <v>25000</v>
      </c>
      <c r="L516" s="764">
        <v>6.5</v>
      </c>
      <c r="M516" s="2730">
        <f t="shared" si="62"/>
        <v>65000</v>
      </c>
      <c r="N516" s="2731"/>
      <c r="O516" s="2730">
        <f t="shared" si="63"/>
        <v>0</v>
      </c>
      <c r="P516" s="2730">
        <f t="shared" si="64"/>
        <v>90000</v>
      </c>
      <c r="Q516" s="2730"/>
      <c r="R516" s="2055"/>
    </row>
    <row r="517" spans="2:18" s="40" customFormat="1" ht="15.95" hidden="1" customHeight="1">
      <c r="B517" s="2727">
        <v>14</v>
      </c>
      <c r="C517" s="2480">
        <v>41951</v>
      </c>
      <c r="D517" s="1401" t="s">
        <v>788</v>
      </c>
      <c r="E517" s="2731" t="s">
        <v>10</v>
      </c>
      <c r="F517" s="367">
        <v>1</v>
      </c>
      <c r="G517" s="46"/>
      <c r="H517" s="764"/>
      <c r="I517" s="2729">
        <f t="shared" si="61"/>
        <v>0</v>
      </c>
      <c r="J517" s="2731" t="s">
        <v>127</v>
      </c>
      <c r="K517" s="2729">
        <f>F517*12500</f>
        <v>12500</v>
      </c>
      <c r="L517" s="764"/>
      <c r="M517" s="2730">
        <f t="shared" si="62"/>
        <v>0</v>
      </c>
      <c r="N517" s="2731"/>
      <c r="O517" s="2730">
        <f t="shared" si="63"/>
        <v>0</v>
      </c>
      <c r="P517" s="2730">
        <f t="shared" si="64"/>
        <v>12500</v>
      </c>
      <c r="Q517" s="2598"/>
      <c r="R517" s="2597"/>
    </row>
    <row r="518" spans="2:18" s="40" customFormat="1" ht="15.95" hidden="1" customHeight="1">
      <c r="B518" s="2726">
        <v>15</v>
      </c>
      <c r="C518" s="2479">
        <v>41952</v>
      </c>
      <c r="D518" s="27" t="s">
        <v>1542</v>
      </c>
      <c r="E518" s="2731" t="s">
        <v>984</v>
      </c>
      <c r="F518" s="2731">
        <v>1</v>
      </c>
      <c r="G518" s="46">
        <v>55</v>
      </c>
      <c r="H518" s="764">
        <f>F518*G518</f>
        <v>55</v>
      </c>
      <c r="I518" s="2729">
        <f t="shared" si="61"/>
        <v>27500</v>
      </c>
      <c r="J518" s="2731" t="s">
        <v>127</v>
      </c>
      <c r="K518" s="2730">
        <f>H518*200</f>
        <v>11000</v>
      </c>
      <c r="L518" s="764">
        <v>4</v>
      </c>
      <c r="M518" s="2730">
        <f t="shared" si="62"/>
        <v>40000</v>
      </c>
      <c r="N518" s="2731"/>
      <c r="O518" s="2730">
        <f t="shared" si="63"/>
        <v>0</v>
      </c>
      <c r="P518" s="2730">
        <f t="shared" si="64"/>
        <v>78500</v>
      </c>
      <c r="Q518" s="2730"/>
      <c r="R518" s="2597"/>
    </row>
    <row r="519" spans="2:18" s="40" customFormat="1" ht="15.95" hidden="1" customHeight="1">
      <c r="B519" s="3186">
        <v>16</v>
      </c>
      <c r="C519" s="2480">
        <v>41953</v>
      </c>
      <c r="D519" s="27" t="s">
        <v>1542</v>
      </c>
      <c r="E519" s="2731" t="s">
        <v>984</v>
      </c>
      <c r="F519" s="2731">
        <v>2</v>
      </c>
      <c r="G519" s="46">
        <v>55</v>
      </c>
      <c r="H519" s="764">
        <f>F519*G519</f>
        <v>110</v>
      </c>
      <c r="I519" s="2729">
        <f t="shared" si="61"/>
        <v>55000</v>
      </c>
      <c r="J519" s="2731" t="s">
        <v>127</v>
      </c>
      <c r="K519" s="2730">
        <f>H519*200</f>
        <v>22000</v>
      </c>
      <c r="L519" s="764">
        <v>3</v>
      </c>
      <c r="M519" s="2730">
        <f t="shared" si="62"/>
        <v>30000</v>
      </c>
      <c r="N519" s="2731"/>
      <c r="O519" s="2730">
        <f t="shared" si="63"/>
        <v>0</v>
      </c>
      <c r="P519" s="2730">
        <f t="shared" si="64"/>
        <v>107000</v>
      </c>
      <c r="Q519" s="2730"/>
      <c r="R519" s="2597"/>
    </row>
    <row r="520" spans="2:18" s="40" customFormat="1" ht="15.95" hidden="1" customHeight="1">
      <c r="B520" s="3187"/>
      <c r="C520" s="2480">
        <v>41953</v>
      </c>
      <c r="D520" s="27" t="s">
        <v>965</v>
      </c>
      <c r="E520" s="1470" t="s">
        <v>10</v>
      </c>
      <c r="F520" s="367">
        <v>1</v>
      </c>
      <c r="G520" s="46"/>
      <c r="H520" s="764"/>
      <c r="I520" s="2729">
        <f t="shared" si="61"/>
        <v>0</v>
      </c>
      <c r="J520" s="2731"/>
      <c r="K520" s="2730">
        <f>F520*10000</f>
        <v>10000</v>
      </c>
      <c r="L520" s="764"/>
      <c r="M520" s="2730">
        <f t="shared" si="62"/>
        <v>0</v>
      </c>
      <c r="N520" s="2731"/>
      <c r="O520" s="2730">
        <f t="shared" si="63"/>
        <v>0</v>
      </c>
      <c r="P520" s="2730">
        <f t="shared" si="64"/>
        <v>10000</v>
      </c>
      <c r="Q520" s="2598"/>
      <c r="R520" s="2597"/>
    </row>
    <row r="521" spans="2:18" s="40" customFormat="1" ht="15.95" hidden="1" customHeight="1">
      <c r="B521" s="3186">
        <v>17</v>
      </c>
      <c r="C521" s="2480">
        <v>41954</v>
      </c>
      <c r="D521" s="27" t="s">
        <v>965</v>
      </c>
      <c r="E521" s="1470" t="s">
        <v>10</v>
      </c>
      <c r="F521" s="367">
        <v>1</v>
      </c>
      <c r="G521" s="46"/>
      <c r="H521" s="764"/>
      <c r="I521" s="2729">
        <f t="shared" si="61"/>
        <v>0</v>
      </c>
      <c r="J521" s="2731"/>
      <c r="K521" s="2730">
        <f>F521*10000</f>
        <v>10000</v>
      </c>
      <c r="L521" s="764">
        <v>1</v>
      </c>
      <c r="M521" s="2730">
        <f t="shared" si="62"/>
        <v>10000</v>
      </c>
      <c r="N521" s="2731"/>
      <c r="O521" s="2730">
        <f t="shared" si="63"/>
        <v>0</v>
      </c>
      <c r="P521" s="2730">
        <f t="shared" si="64"/>
        <v>20000</v>
      </c>
      <c r="Q521" s="2598"/>
      <c r="R521" s="2597"/>
    </row>
    <row r="522" spans="2:18" s="40" customFormat="1" ht="15.95" hidden="1" customHeight="1">
      <c r="B522" s="3187"/>
      <c r="C522" s="2480">
        <v>41954</v>
      </c>
      <c r="D522" s="1401" t="s">
        <v>788</v>
      </c>
      <c r="E522" s="2731" t="s">
        <v>10</v>
      </c>
      <c r="F522" s="367">
        <v>3</v>
      </c>
      <c r="G522" s="46"/>
      <c r="H522" s="764"/>
      <c r="I522" s="2729">
        <f t="shared" si="61"/>
        <v>0</v>
      </c>
      <c r="J522" s="2731" t="s">
        <v>127</v>
      </c>
      <c r="K522" s="2729">
        <f>F522*12500</f>
        <v>37500</v>
      </c>
      <c r="L522" s="764">
        <v>0.5</v>
      </c>
      <c r="M522" s="2730">
        <f t="shared" si="62"/>
        <v>5000</v>
      </c>
      <c r="N522" s="2731"/>
      <c r="O522" s="2730">
        <f t="shared" si="63"/>
        <v>0</v>
      </c>
      <c r="P522" s="2730">
        <f t="shared" si="64"/>
        <v>42500</v>
      </c>
      <c r="Q522" s="2730"/>
      <c r="R522" s="2055"/>
    </row>
    <row r="523" spans="2:18" s="40" customFormat="1" ht="15.95" hidden="1" customHeight="1">
      <c r="B523" s="3186">
        <v>18</v>
      </c>
      <c r="C523" s="2480">
        <v>41955</v>
      </c>
      <c r="D523" s="27" t="s">
        <v>1542</v>
      </c>
      <c r="E523" s="2731" t="s">
        <v>984</v>
      </c>
      <c r="F523" s="2731">
        <v>1</v>
      </c>
      <c r="G523" s="46">
        <v>55</v>
      </c>
      <c r="H523" s="764">
        <f>F523*G523</f>
        <v>55</v>
      </c>
      <c r="I523" s="2729">
        <f t="shared" si="61"/>
        <v>27500</v>
      </c>
      <c r="J523" s="2731" t="s">
        <v>127</v>
      </c>
      <c r="K523" s="2730">
        <f>H523*200</f>
        <v>11000</v>
      </c>
      <c r="L523" s="764"/>
      <c r="M523" s="2730">
        <f t="shared" si="62"/>
        <v>0</v>
      </c>
      <c r="N523" s="2731"/>
      <c r="O523" s="2730">
        <f t="shared" si="63"/>
        <v>0</v>
      </c>
      <c r="P523" s="2730">
        <f t="shared" si="64"/>
        <v>38500</v>
      </c>
      <c r="Q523" s="2730"/>
      <c r="R523" s="2597"/>
    </row>
    <row r="524" spans="2:18" s="40" customFormat="1" ht="15.95" hidden="1" customHeight="1">
      <c r="B524" s="3187"/>
      <c r="C524" s="2480">
        <v>41955</v>
      </c>
      <c r="D524" s="27" t="s">
        <v>1543</v>
      </c>
      <c r="E524" s="1470" t="s">
        <v>10</v>
      </c>
      <c r="F524" s="367">
        <v>1</v>
      </c>
      <c r="G524" s="46"/>
      <c r="H524" s="764"/>
      <c r="I524" s="2729">
        <f t="shared" si="61"/>
        <v>0</v>
      </c>
      <c r="J524" s="2731"/>
      <c r="K524" s="2730">
        <f>F524*10000</f>
        <v>10000</v>
      </c>
      <c r="L524" s="764">
        <v>1</v>
      </c>
      <c r="M524" s="2730">
        <f t="shared" si="62"/>
        <v>10000</v>
      </c>
      <c r="N524" s="2731"/>
      <c r="O524" s="2730">
        <f t="shared" si="63"/>
        <v>0</v>
      </c>
      <c r="P524" s="2730">
        <f t="shared" si="64"/>
        <v>20000</v>
      </c>
      <c r="Q524" s="2598"/>
      <c r="R524" s="2597"/>
    </row>
    <row r="525" spans="2:18" s="40" customFormat="1" ht="15.95" hidden="1" customHeight="1">
      <c r="B525" s="2727">
        <v>19</v>
      </c>
      <c r="C525" s="2480">
        <v>41956</v>
      </c>
      <c r="D525" s="1401" t="s">
        <v>788</v>
      </c>
      <c r="E525" s="2731" t="s">
        <v>10</v>
      </c>
      <c r="F525" s="367">
        <v>1</v>
      </c>
      <c r="G525" s="46"/>
      <c r="H525" s="764"/>
      <c r="I525" s="2729">
        <f t="shared" ref="I525:I588" si="65">H525*500</f>
        <v>0</v>
      </c>
      <c r="J525" s="2731" t="s">
        <v>127</v>
      </c>
      <c r="K525" s="2729">
        <f>F525*12500</f>
        <v>12500</v>
      </c>
      <c r="L525" s="764"/>
      <c r="M525" s="2730">
        <f t="shared" ref="M525:M588" si="66">L525*10000</f>
        <v>0</v>
      </c>
      <c r="N525" s="2731"/>
      <c r="O525" s="2730">
        <f t="shared" ref="O525:O588" si="67">N525*15000</f>
        <v>0</v>
      </c>
      <c r="P525" s="2730">
        <f t="shared" ref="P525:P588" si="68">I525+K525+M525+O525</f>
        <v>12500</v>
      </c>
      <c r="Q525" s="2598"/>
      <c r="R525" s="2597"/>
    </row>
    <row r="526" spans="2:18" s="40" customFormat="1" ht="15.95" hidden="1" customHeight="1">
      <c r="B526" s="2727">
        <v>20</v>
      </c>
      <c r="C526" s="2480">
        <v>41957</v>
      </c>
      <c r="D526" s="1401" t="s">
        <v>788</v>
      </c>
      <c r="E526" s="2731" t="s">
        <v>10</v>
      </c>
      <c r="F526" s="367">
        <v>1</v>
      </c>
      <c r="G526" s="46"/>
      <c r="H526" s="764"/>
      <c r="I526" s="2729">
        <f t="shared" si="65"/>
        <v>0</v>
      </c>
      <c r="J526" s="2731" t="s">
        <v>127</v>
      </c>
      <c r="K526" s="2729">
        <f>F526*12500</f>
        <v>12500</v>
      </c>
      <c r="L526" s="764"/>
      <c r="M526" s="2730">
        <f t="shared" si="66"/>
        <v>0</v>
      </c>
      <c r="N526" s="2731"/>
      <c r="O526" s="2730">
        <f t="shared" si="67"/>
        <v>0</v>
      </c>
      <c r="P526" s="2730">
        <f t="shared" si="68"/>
        <v>12500</v>
      </c>
      <c r="Q526" s="2598"/>
      <c r="R526" s="2597"/>
    </row>
    <row r="527" spans="2:18" s="40" customFormat="1" ht="15.95" hidden="1" customHeight="1">
      <c r="B527" s="2727">
        <v>21</v>
      </c>
      <c r="C527" s="2480">
        <v>41958</v>
      </c>
      <c r="D527" s="27" t="s">
        <v>1542</v>
      </c>
      <c r="E527" s="2731" t="s">
        <v>984</v>
      </c>
      <c r="F527" s="2731">
        <v>2</v>
      </c>
      <c r="G527" s="46">
        <v>55</v>
      </c>
      <c r="H527" s="764">
        <f>F527*G527</f>
        <v>110</v>
      </c>
      <c r="I527" s="2729">
        <f t="shared" si="65"/>
        <v>55000</v>
      </c>
      <c r="J527" s="2731" t="s">
        <v>127</v>
      </c>
      <c r="K527" s="2730">
        <f>H527*200</f>
        <v>22000</v>
      </c>
      <c r="L527" s="764">
        <v>4</v>
      </c>
      <c r="M527" s="2730">
        <f t="shared" si="66"/>
        <v>40000</v>
      </c>
      <c r="N527" s="2731"/>
      <c r="O527" s="2730">
        <f t="shared" si="67"/>
        <v>0</v>
      </c>
      <c r="P527" s="2730">
        <f t="shared" si="68"/>
        <v>117000</v>
      </c>
      <c r="Q527" s="2730"/>
      <c r="R527" s="2597"/>
    </row>
    <row r="528" spans="2:18" s="40" customFormat="1" ht="15.95" hidden="1" customHeight="1">
      <c r="B528" s="2726">
        <v>22</v>
      </c>
      <c r="C528" s="2479">
        <v>41959</v>
      </c>
      <c r="D528" s="27" t="s">
        <v>1542</v>
      </c>
      <c r="E528" s="2731" t="s">
        <v>984</v>
      </c>
      <c r="F528" s="2731">
        <v>1</v>
      </c>
      <c r="G528" s="46">
        <v>55</v>
      </c>
      <c r="H528" s="764">
        <f>F528*G528</f>
        <v>55</v>
      </c>
      <c r="I528" s="2729">
        <f t="shared" si="65"/>
        <v>27500</v>
      </c>
      <c r="J528" s="2731" t="s">
        <v>127</v>
      </c>
      <c r="K528" s="2730">
        <f>H528*200</f>
        <v>11000</v>
      </c>
      <c r="L528" s="764">
        <v>4</v>
      </c>
      <c r="M528" s="2730">
        <f t="shared" si="66"/>
        <v>40000</v>
      </c>
      <c r="N528" s="2731"/>
      <c r="O528" s="2730">
        <f t="shared" si="67"/>
        <v>0</v>
      </c>
      <c r="P528" s="2730">
        <f t="shared" si="68"/>
        <v>78500</v>
      </c>
      <c r="Q528" s="2598"/>
      <c r="R528" s="2597"/>
    </row>
    <row r="529" spans="2:18" s="40" customFormat="1" ht="15.95" hidden="1" customHeight="1">
      <c r="B529" s="2727">
        <v>23</v>
      </c>
      <c r="C529" s="2480">
        <v>41960</v>
      </c>
      <c r="D529" s="1401" t="s">
        <v>788</v>
      </c>
      <c r="E529" s="2731" t="s">
        <v>10</v>
      </c>
      <c r="F529" s="367">
        <v>2</v>
      </c>
      <c r="G529" s="46"/>
      <c r="H529" s="764"/>
      <c r="I529" s="2729">
        <f t="shared" si="65"/>
        <v>0</v>
      </c>
      <c r="J529" s="2731" t="s">
        <v>127</v>
      </c>
      <c r="K529" s="2729">
        <f>F529*12500</f>
        <v>25000</v>
      </c>
      <c r="L529" s="764"/>
      <c r="M529" s="2730">
        <f t="shared" si="66"/>
        <v>0</v>
      </c>
      <c r="N529" s="2731"/>
      <c r="O529" s="2730">
        <f t="shared" si="67"/>
        <v>0</v>
      </c>
      <c r="P529" s="2730">
        <f t="shared" si="68"/>
        <v>25000</v>
      </c>
      <c r="Q529" s="2598"/>
      <c r="R529" s="2597"/>
    </row>
    <row r="530" spans="2:18" s="40" customFormat="1" ht="15.95" hidden="1" customHeight="1">
      <c r="B530" s="2727">
        <v>24</v>
      </c>
      <c r="C530" s="2480">
        <v>41961</v>
      </c>
      <c r="D530" s="1401" t="s">
        <v>788</v>
      </c>
      <c r="E530" s="2731" t="s">
        <v>10</v>
      </c>
      <c r="F530" s="367">
        <v>2</v>
      </c>
      <c r="G530" s="46"/>
      <c r="H530" s="764"/>
      <c r="I530" s="2729">
        <f t="shared" si="65"/>
        <v>0</v>
      </c>
      <c r="J530" s="2731" t="s">
        <v>127</v>
      </c>
      <c r="K530" s="2729">
        <f>F530*12500</f>
        <v>25000</v>
      </c>
      <c r="L530" s="764"/>
      <c r="M530" s="2730">
        <f t="shared" si="66"/>
        <v>0</v>
      </c>
      <c r="N530" s="2731"/>
      <c r="O530" s="2730">
        <f t="shared" si="67"/>
        <v>0</v>
      </c>
      <c r="P530" s="2730">
        <f t="shared" si="68"/>
        <v>25000</v>
      </c>
      <c r="Q530" s="2598"/>
      <c r="R530" s="2597"/>
    </row>
    <row r="531" spans="2:18" s="40" customFormat="1" ht="15.95" hidden="1" customHeight="1">
      <c r="B531" s="3186">
        <v>25</v>
      </c>
      <c r="C531" s="2480">
        <v>41962</v>
      </c>
      <c r="D531" s="27" t="s">
        <v>965</v>
      </c>
      <c r="E531" s="1470" t="s">
        <v>10</v>
      </c>
      <c r="F531" s="367">
        <v>1</v>
      </c>
      <c r="G531" s="46"/>
      <c r="H531" s="764"/>
      <c r="I531" s="2729">
        <f t="shared" si="65"/>
        <v>0</v>
      </c>
      <c r="J531" s="2731"/>
      <c r="K531" s="2730">
        <f>F531*10000</f>
        <v>10000</v>
      </c>
      <c r="L531" s="764">
        <v>1</v>
      </c>
      <c r="M531" s="2730">
        <f t="shared" si="66"/>
        <v>10000</v>
      </c>
      <c r="N531" s="2731"/>
      <c r="O531" s="2730">
        <f t="shared" si="67"/>
        <v>0</v>
      </c>
      <c r="P531" s="2730">
        <f t="shared" si="68"/>
        <v>20000</v>
      </c>
      <c r="Q531" s="2598"/>
      <c r="R531" s="2597"/>
    </row>
    <row r="532" spans="2:18" s="40" customFormat="1" ht="15.95" hidden="1" customHeight="1">
      <c r="B532" s="3188"/>
      <c r="C532" s="2480">
        <v>41962</v>
      </c>
      <c r="D532" s="1401" t="s">
        <v>788</v>
      </c>
      <c r="E532" s="2731" t="s">
        <v>10</v>
      </c>
      <c r="F532" s="367">
        <v>2</v>
      </c>
      <c r="G532" s="46"/>
      <c r="H532" s="764"/>
      <c r="I532" s="2729">
        <f t="shared" si="65"/>
        <v>0</v>
      </c>
      <c r="J532" s="2731" t="s">
        <v>127</v>
      </c>
      <c r="K532" s="2729">
        <f>F532*12500</f>
        <v>25000</v>
      </c>
      <c r="L532" s="764"/>
      <c r="M532" s="2730">
        <f t="shared" si="66"/>
        <v>0</v>
      </c>
      <c r="N532" s="2731"/>
      <c r="O532" s="2730">
        <f t="shared" si="67"/>
        <v>0</v>
      </c>
      <c r="P532" s="2730">
        <f t="shared" si="68"/>
        <v>25000</v>
      </c>
      <c r="Q532" s="2598"/>
      <c r="R532" s="2597"/>
    </row>
    <row r="533" spans="2:18" s="40" customFormat="1" ht="15.95" hidden="1" customHeight="1">
      <c r="B533" s="3187"/>
      <c r="C533" s="2480">
        <v>41962</v>
      </c>
      <c r="D533" s="3" t="s">
        <v>1544</v>
      </c>
      <c r="E533" s="2731" t="s">
        <v>556</v>
      </c>
      <c r="F533" s="2731">
        <v>1</v>
      </c>
      <c r="G533" s="764">
        <v>25</v>
      </c>
      <c r="H533" s="764">
        <f>F533*G533</f>
        <v>25</v>
      </c>
      <c r="I533" s="2729">
        <f t="shared" si="65"/>
        <v>12500</v>
      </c>
      <c r="J533" s="2731"/>
      <c r="K533" s="2730"/>
      <c r="L533" s="123"/>
      <c r="M533" s="2730">
        <f t="shared" si="66"/>
        <v>0</v>
      </c>
      <c r="N533" s="2731"/>
      <c r="O533" s="2730">
        <f t="shared" si="67"/>
        <v>0</v>
      </c>
      <c r="P533" s="2730">
        <f t="shared" si="68"/>
        <v>12500</v>
      </c>
      <c r="Q533" s="2730"/>
      <c r="R533" s="125"/>
    </row>
    <row r="534" spans="2:18" s="40" customFormat="1" ht="15.95" hidden="1" customHeight="1">
      <c r="B534" s="3186">
        <v>26</v>
      </c>
      <c r="C534" s="2480">
        <v>41963</v>
      </c>
      <c r="D534" s="27" t="s">
        <v>965</v>
      </c>
      <c r="E534" s="1470" t="s">
        <v>10</v>
      </c>
      <c r="F534" s="367">
        <v>2</v>
      </c>
      <c r="G534" s="46"/>
      <c r="H534" s="764"/>
      <c r="I534" s="2729">
        <f t="shared" si="65"/>
        <v>0</v>
      </c>
      <c r="J534" s="2731"/>
      <c r="K534" s="2730">
        <f>F534*10000</f>
        <v>20000</v>
      </c>
      <c r="L534" s="764">
        <v>1</v>
      </c>
      <c r="M534" s="2730">
        <f t="shared" si="66"/>
        <v>10000</v>
      </c>
      <c r="N534" s="2731"/>
      <c r="O534" s="2730">
        <f t="shared" si="67"/>
        <v>0</v>
      </c>
      <c r="P534" s="2730">
        <f t="shared" si="68"/>
        <v>30000</v>
      </c>
      <c r="Q534" s="2598"/>
      <c r="R534" s="2597"/>
    </row>
    <row r="535" spans="2:18" s="40" customFormat="1" ht="15.95" hidden="1" customHeight="1">
      <c r="B535" s="3188"/>
      <c r="C535" s="2480">
        <v>41963</v>
      </c>
      <c r="D535" s="3" t="s">
        <v>1544</v>
      </c>
      <c r="E535" s="2731" t="s">
        <v>556</v>
      </c>
      <c r="F535" s="2731">
        <v>1</v>
      </c>
      <c r="G535" s="764">
        <v>25</v>
      </c>
      <c r="H535" s="764">
        <f>F535*G535</f>
        <v>25</v>
      </c>
      <c r="I535" s="2729">
        <f t="shared" si="65"/>
        <v>12500</v>
      </c>
      <c r="J535" s="2731"/>
      <c r="K535" s="2730"/>
      <c r="L535" s="123"/>
      <c r="M535" s="2730">
        <f t="shared" si="66"/>
        <v>0</v>
      </c>
      <c r="N535" s="2731"/>
      <c r="O535" s="2730">
        <f t="shared" si="67"/>
        <v>0</v>
      </c>
      <c r="P535" s="2730">
        <f t="shared" si="68"/>
        <v>12500</v>
      </c>
      <c r="Q535" s="2598"/>
      <c r="R535" s="2597"/>
    </row>
    <row r="536" spans="2:18" s="40" customFormat="1" ht="15.95" hidden="1" customHeight="1">
      <c r="B536" s="3187"/>
      <c r="C536" s="2480">
        <v>41963</v>
      </c>
      <c r="D536" s="1401" t="s">
        <v>788</v>
      </c>
      <c r="E536" s="2731" t="s">
        <v>10</v>
      </c>
      <c r="F536" s="367">
        <v>2</v>
      </c>
      <c r="G536" s="46"/>
      <c r="H536" s="764"/>
      <c r="I536" s="2729">
        <f t="shared" si="65"/>
        <v>0</v>
      </c>
      <c r="J536" s="2731" t="s">
        <v>127</v>
      </c>
      <c r="K536" s="2729">
        <f>F536*12500</f>
        <v>25000</v>
      </c>
      <c r="L536" s="764"/>
      <c r="M536" s="2730">
        <f t="shared" si="66"/>
        <v>0</v>
      </c>
      <c r="N536" s="2731"/>
      <c r="O536" s="2730">
        <f t="shared" si="67"/>
        <v>0</v>
      </c>
      <c r="P536" s="2730">
        <f t="shared" si="68"/>
        <v>25000</v>
      </c>
      <c r="Q536" s="2730"/>
      <c r="R536" s="2597"/>
    </row>
    <row r="537" spans="2:18" s="40" customFormat="1" ht="15.95" hidden="1" customHeight="1">
      <c r="B537" s="2727">
        <v>27</v>
      </c>
      <c r="C537" s="2480">
        <v>41964</v>
      </c>
      <c r="D537" s="1401" t="s">
        <v>788</v>
      </c>
      <c r="E537" s="2731" t="s">
        <v>10</v>
      </c>
      <c r="F537" s="367">
        <v>2</v>
      </c>
      <c r="G537" s="46"/>
      <c r="H537" s="764"/>
      <c r="I537" s="2729">
        <f t="shared" si="65"/>
        <v>0</v>
      </c>
      <c r="J537" s="2731" t="s">
        <v>127</v>
      </c>
      <c r="K537" s="2729">
        <f>F537*12500</f>
        <v>25000</v>
      </c>
      <c r="L537" s="764"/>
      <c r="M537" s="2730">
        <f t="shared" si="66"/>
        <v>0</v>
      </c>
      <c r="N537" s="2731"/>
      <c r="O537" s="2730">
        <f t="shared" si="67"/>
        <v>0</v>
      </c>
      <c r="P537" s="2730">
        <f t="shared" si="68"/>
        <v>25000</v>
      </c>
      <c r="Q537" s="2598"/>
      <c r="R537" s="2597"/>
    </row>
    <row r="538" spans="2:18" s="40" customFormat="1" ht="15.95" hidden="1" customHeight="1">
      <c r="B538" s="3186">
        <v>28</v>
      </c>
      <c r="C538" s="2480">
        <v>41965</v>
      </c>
      <c r="D538" s="27" t="s">
        <v>965</v>
      </c>
      <c r="E538" s="1470" t="s">
        <v>10</v>
      </c>
      <c r="F538" s="367">
        <v>1</v>
      </c>
      <c r="G538" s="46"/>
      <c r="H538" s="764"/>
      <c r="I538" s="2729">
        <f t="shared" si="65"/>
        <v>0</v>
      </c>
      <c r="J538" s="2731"/>
      <c r="K538" s="2730">
        <f>F538*10000</f>
        <v>10000</v>
      </c>
      <c r="L538" s="764"/>
      <c r="M538" s="2730">
        <f t="shared" si="66"/>
        <v>0</v>
      </c>
      <c r="N538" s="2731"/>
      <c r="O538" s="2730">
        <f t="shared" si="67"/>
        <v>0</v>
      </c>
      <c r="P538" s="2730">
        <f t="shared" si="68"/>
        <v>10000</v>
      </c>
      <c r="Q538" s="2598"/>
      <c r="R538" s="2597"/>
    </row>
    <row r="539" spans="2:18" s="40" customFormat="1" ht="15.95" hidden="1" customHeight="1">
      <c r="B539" s="3188"/>
      <c r="C539" s="2480">
        <v>41965</v>
      </c>
      <c r="D539" s="3" t="s">
        <v>1544</v>
      </c>
      <c r="E539" s="2731" t="s">
        <v>556</v>
      </c>
      <c r="F539" s="2731">
        <v>1</v>
      </c>
      <c r="G539" s="764">
        <v>25</v>
      </c>
      <c r="H539" s="764">
        <f>F539*G539</f>
        <v>25</v>
      </c>
      <c r="I539" s="2729">
        <f t="shared" si="65"/>
        <v>12500</v>
      </c>
      <c r="J539" s="2731"/>
      <c r="K539" s="2730"/>
      <c r="L539" s="123"/>
      <c r="M539" s="2730">
        <f t="shared" si="66"/>
        <v>0</v>
      </c>
      <c r="N539" s="2731"/>
      <c r="O539" s="2730">
        <f t="shared" si="67"/>
        <v>0</v>
      </c>
      <c r="P539" s="2730">
        <f t="shared" si="68"/>
        <v>12500</v>
      </c>
      <c r="Q539" s="2598"/>
      <c r="R539" s="2597"/>
    </row>
    <row r="540" spans="2:18" s="40" customFormat="1" ht="15.95" hidden="1" customHeight="1">
      <c r="B540" s="3187"/>
      <c r="C540" s="2480">
        <v>41965</v>
      </c>
      <c r="D540" s="1401" t="s">
        <v>788</v>
      </c>
      <c r="E540" s="2731" t="s">
        <v>10</v>
      </c>
      <c r="F540" s="367">
        <v>1</v>
      </c>
      <c r="G540" s="46"/>
      <c r="H540" s="764"/>
      <c r="I540" s="2729">
        <f t="shared" si="65"/>
        <v>0</v>
      </c>
      <c r="J540" s="2731" t="s">
        <v>127</v>
      </c>
      <c r="K540" s="2729">
        <f>F540*12500</f>
        <v>12500</v>
      </c>
      <c r="L540" s="764"/>
      <c r="M540" s="2730">
        <f t="shared" si="66"/>
        <v>0</v>
      </c>
      <c r="N540" s="2731"/>
      <c r="O540" s="2730">
        <f t="shared" si="67"/>
        <v>0</v>
      </c>
      <c r="P540" s="2730">
        <f t="shared" si="68"/>
        <v>12500</v>
      </c>
      <c r="Q540" s="2598"/>
      <c r="R540" s="2597"/>
    </row>
    <row r="541" spans="2:18" s="40" customFormat="1" ht="15.95" hidden="1" customHeight="1">
      <c r="B541" s="2726">
        <v>29</v>
      </c>
      <c r="C541" s="2479">
        <v>41966</v>
      </c>
      <c r="D541" s="27" t="s">
        <v>965</v>
      </c>
      <c r="E541" s="1470" t="s">
        <v>10</v>
      </c>
      <c r="F541" s="367">
        <v>1</v>
      </c>
      <c r="G541" s="46"/>
      <c r="H541" s="764"/>
      <c r="I541" s="2729">
        <f t="shared" si="65"/>
        <v>0</v>
      </c>
      <c r="J541" s="2731"/>
      <c r="K541" s="2730">
        <f>F541*10000</f>
        <v>10000</v>
      </c>
      <c r="L541" s="764"/>
      <c r="M541" s="2730">
        <f t="shared" si="66"/>
        <v>0</v>
      </c>
      <c r="N541" s="2731"/>
      <c r="O541" s="2730">
        <f t="shared" si="67"/>
        <v>0</v>
      </c>
      <c r="P541" s="2730">
        <f t="shared" si="68"/>
        <v>10000</v>
      </c>
      <c r="Q541" s="2598"/>
      <c r="R541" s="2597"/>
    </row>
    <row r="542" spans="2:18" s="40" customFormat="1" ht="15.95" hidden="1" customHeight="1">
      <c r="B542" s="3186">
        <v>30</v>
      </c>
      <c r="C542" s="2480">
        <v>41967</v>
      </c>
      <c r="D542" s="1401" t="s">
        <v>788</v>
      </c>
      <c r="E542" s="2731" t="s">
        <v>10</v>
      </c>
      <c r="F542" s="367">
        <v>2</v>
      </c>
      <c r="G542" s="46"/>
      <c r="H542" s="764"/>
      <c r="I542" s="2729">
        <f t="shared" si="65"/>
        <v>0</v>
      </c>
      <c r="J542" s="2731" t="s">
        <v>127</v>
      </c>
      <c r="K542" s="2729">
        <f>F542*12500</f>
        <v>25000</v>
      </c>
      <c r="L542" s="764"/>
      <c r="M542" s="2730">
        <f t="shared" si="66"/>
        <v>0</v>
      </c>
      <c r="N542" s="2731"/>
      <c r="O542" s="2730">
        <f t="shared" si="67"/>
        <v>0</v>
      </c>
      <c r="P542" s="2730">
        <f t="shared" si="68"/>
        <v>25000</v>
      </c>
      <c r="Q542" s="2842"/>
      <c r="R542" s="2005"/>
    </row>
    <row r="543" spans="2:18" s="40" customFormat="1" ht="15.95" hidden="1" customHeight="1">
      <c r="B543" s="3187"/>
      <c r="C543" s="2480">
        <v>41967</v>
      </c>
      <c r="D543" s="3" t="s">
        <v>1544</v>
      </c>
      <c r="E543" s="2731" t="s">
        <v>556</v>
      </c>
      <c r="F543" s="2731">
        <v>1</v>
      </c>
      <c r="G543" s="764">
        <v>25</v>
      </c>
      <c r="H543" s="764">
        <f>F543*G543</f>
        <v>25</v>
      </c>
      <c r="I543" s="2729">
        <f t="shared" si="65"/>
        <v>12500</v>
      </c>
      <c r="J543" s="2731"/>
      <c r="K543" s="2730"/>
      <c r="L543" s="123"/>
      <c r="M543" s="2730">
        <f t="shared" si="66"/>
        <v>0</v>
      </c>
      <c r="N543" s="2731"/>
      <c r="O543" s="2730">
        <f t="shared" si="67"/>
        <v>0</v>
      </c>
      <c r="P543" s="2730">
        <f t="shared" si="68"/>
        <v>12500</v>
      </c>
      <c r="Q543" s="2842"/>
      <c r="R543" s="2005"/>
    </row>
    <row r="544" spans="2:18" s="40" customFormat="1" ht="15.95" hidden="1" customHeight="1">
      <c r="B544" s="3186">
        <v>31</v>
      </c>
      <c r="C544" s="2480">
        <v>41968</v>
      </c>
      <c r="D544" s="3" t="s">
        <v>1544</v>
      </c>
      <c r="E544" s="2731" t="s">
        <v>556</v>
      </c>
      <c r="F544" s="2731">
        <v>1</v>
      </c>
      <c r="G544" s="764">
        <v>25</v>
      </c>
      <c r="H544" s="764">
        <f>F544*G544</f>
        <v>25</v>
      </c>
      <c r="I544" s="2729">
        <f t="shared" si="65"/>
        <v>12500</v>
      </c>
      <c r="J544" s="2731"/>
      <c r="K544" s="2730"/>
      <c r="L544" s="123"/>
      <c r="M544" s="2730">
        <f t="shared" si="66"/>
        <v>0</v>
      </c>
      <c r="N544" s="2731"/>
      <c r="O544" s="2730">
        <f t="shared" si="67"/>
        <v>0</v>
      </c>
      <c r="P544" s="2730">
        <f t="shared" si="68"/>
        <v>12500</v>
      </c>
      <c r="Q544" s="2842"/>
      <c r="R544" s="2005"/>
    </row>
    <row r="545" spans="2:18" s="40" customFormat="1" ht="15.95" hidden="1" customHeight="1">
      <c r="B545" s="3188"/>
      <c r="C545" s="2480">
        <v>41968</v>
      </c>
      <c r="D545" s="27" t="s">
        <v>965</v>
      </c>
      <c r="E545" s="1470" t="s">
        <v>10</v>
      </c>
      <c r="F545" s="367">
        <v>1</v>
      </c>
      <c r="G545" s="46"/>
      <c r="H545" s="764"/>
      <c r="I545" s="2729">
        <f t="shared" si="65"/>
        <v>0</v>
      </c>
      <c r="J545" s="2731"/>
      <c r="K545" s="2730">
        <f>F545*10000</f>
        <v>10000</v>
      </c>
      <c r="L545" s="764"/>
      <c r="M545" s="2730">
        <f t="shared" si="66"/>
        <v>0</v>
      </c>
      <c r="N545" s="2731"/>
      <c r="O545" s="2730">
        <f t="shared" si="67"/>
        <v>0</v>
      </c>
      <c r="P545" s="2730">
        <f t="shared" si="68"/>
        <v>10000</v>
      </c>
      <c r="Q545" s="2598"/>
      <c r="R545" s="2005"/>
    </row>
    <row r="546" spans="2:18" s="40" customFormat="1" ht="15.95" hidden="1" customHeight="1" thickBot="1">
      <c r="B546" s="3208"/>
      <c r="C546" s="2481">
        <v>41968</v>
      </c>
      <c r="D546" s="2226" t="s">
        <v>788</v>
      </c>
      <c r="E546" s="2746" t="s">
        <v>10</v>
      </c>
      <c r="F546" s="368">
        <v>2</v>
      </c>
      <c r="G546" s="56"/>
      <c r="H546" s="765"/>
      <c r="I546" s="2734">
        <f t="shared" si="65"/>
        <v>0</v>
      </c>
      <c r="J546" s="2746" t="s">
        <v>127</v>
      </c>
      <c r="K546" s="2734">
        <f>F546*12500</f>
        <v>25000</v>
      </c>
      <c r="L546" s="765">
        <v>1</v>
      </c>
      <c r="M546" s="767">
        <f t="shared" si="66"/>
        <v>10000</v>
      </c>
      <c r="N546" s="2746"/>
      <c r="O546" s="767">
        <f t="shared" si="67"/>
        <v>0</v>
      </c>
      <c r="P546" s="767">
        <f t="shared" si="68"/>
        <v>35000</v>
      </c>
      <c r="Q546" s="2298"/>
      <c r="R546" s="2608"/>
    </row>
    <row r="547" spans="2:18" s="40" customFormat="1" ht="15.95" customHeight="1">
      <c r="B547" s="3263">
        <v>1</v>
      </c>
      <c r="C547" s="2955">
        <v>41969</v>
      </c>
      <c r="D547" s="27" t="s">
        <v>965</v>
      </c>
      <c r="E547" s="1470" t="s">
        <v>10</v>
      </c>
      <c r="F547" s="367">
        <v>1</v>
      </c>
      <c r="G547" s="46"/>
      <c r="H547" s="764"/>
      <c r="I547" s="2924">
        <f t="shared" si="65"/>
        <v>0</v>
      </c>
      <c r="J547" s="2927"/>
      <c r="K547" s="2926">
        <f>F547*10000</f>
        <v>10000</v>
      </c>
      <c r="L547" s="764">
        <v>0.5</v>
      </c>
      <c r="M547" s="2926">
        <f t="shared" si="66"/>
        <v>5000</v>
      </c>
      <c r="N547" s="2927"/>
      <c r="O547" s="2926">
        <f t="shared" si="67"/>
        <v>0</v>
      </c>
      <c r="P547" s="2926">
        <f t="shared" si="68"/>
        <v>15000</v>
      </c>
      <c r="Q547" s="2843"/>
      <c r="R547" s="2858"/>
    </row>
    <row r="548" spans="2:18" s="40" customFormat="1" ht="15.95" customHeight="1">
      <c r="B548" s="3187"/>
      <c r="C548" s="2955">
        <v>41969</v>
      </c>
      <c r="D548" s="3" t="s">
        <v>1544</v>
      </c>
      <c r="E548" s="2927" t="s">
        <v>556</v>
      </c>
      <c r="F548" s="2927">
        <v>1</v>
      </c>
      <c r="G548" s="764">
        <v>25</v>
      </c>
      <c r="H548" s="764">
        <f>F548*G548</f>
        <v>25</v>
      </c>
      <c r="I548" s="2924">
        <f t="shared" si="65"/>
        <v>12500</v>
      </c>
      <c r="J548" s="2927"/>
      <c r="K548" s="2926"/>
      <c r="L548" s="123"/>
      <c r="M548" s="2926">
        <f t="shared" si="66"/>
        <v>0</v>
      </c>
      <c r="N548" s="2927"/>
      <c r="O548" s="2926">
        <f t="shared" si="67"/>
        <v>0</v>
      </c>
      <c r="P548" s="2926">
        <f t="shared" si="68"/>
        <v>12500</v>
      </c>
      <c r="Q548" s="2843"/>
      <c r="R548" s="2858"/>
    </row>
    <row r="549" spans="2:18" s="40" customFormat="1" ht="15.95" customHeight="1">
      <c r="B549" s="3186">
        <v>2</v>
      </c>
      <c r="C549" s="2480">
        <v>41970</v>
      </c>
      <c r="D549" s="27" t="s">
        <v>965</v>
      </c>
      <c r="E549" s="1470" t="s">
        <v>10</v>
      </c>
      <c r="F549" s="367">
        <v>1</v>
      </c>
      <c r="G549" s="46"/>
      <c r="H549" s="764"/>
      <c r="I549" s="2924">
        <f t="shared" si="65"/>
        <v>0</v>
      </c>
      <c r="J549" s="2927"/>
      <c r="K549" s="2926">
        <f>F549*10000</f>
        <v>10000</v>
      </c>
      <c r="L549" s="764">
        <v>1</v>
      </c>
      <c r="M549" s="2926">
        <f t="shared" si="66"/>
        <v>10000</v>
      </c>
      <c r="N549" s="2927"/>
      <c r="O549" s="2926">
        <f t="shared" si="67"/>
        <v>0</v>
      </c>
      <c r="P549" s="2926">
        <f t="shared" si="68"/>
        <v>20000</v>
      </c>
      <c r="Q549" s="2795"/>
      <c r="R549" s="2772"/>
    </row>
    <row r="550" spans="2:18" s="40" customFormat="1" ht="15.95" customHeight="1">
      <c r="B550" s="3187"/>
      <c r="C550" s="2480">
        <v>41970</v>
      </c>
      <c r="D550" s="3" t="s">
        <v>1544</v>
      </c>
      <c r="E550" s="2927" t="s">
        <v>556</v>
      </c>
      <c r="F550" s="2927">
        <v>1</v>
      </c>
      <c r="G550" s="764">
        <v>25</v>
      </c>
      <c r="H550" s="764">
        <f>F550*G550</f>
        <v>25</v>
      </c>
      <c r="I550" s="2924">
        <f t="shared" si="65"/>
        <v>12500</v>
      </c>
      <c r="J550" s="2927"/>
      <c r="K550" s="2926"/>
      <c r="L550" s="123"/>
      <c r="M550" s="2926">
        <f t="shared" si="66"/>
        <v>0</v>
      </c>
      <c r="N550" s="2927"/>
      <c r="O550" s="2926">
        <f t="shared" si="67"/>
        <v>0</v>
      </c>
      <c r="P550" s="2926">
        <f t="shared" si="68"/>
        <v>12500</v>
      </c>
      <c r="Q550" s="2795"/>
      <c r="R550" s="2772"/>
    </row>
    <row r="551" spans="2:18" s="40" customFormat="1" ht="15.95" customHeight="1">
      <c r="B551" s="2923">
        <v>3</v>
      </c>
      <c r="C551" s="2480">
        <v>41971</v>
      </c>
      <c r="D551" s="1018" t="s">
        <v>973</v>
      </c>
      <c r="E551" s="2794"/>
      <c r="F551" s="2939"/>
      <c r="G551" s="2939"/>
      <c r="H551" s="764"/>
      <c r="I551" s="2924">
        <f t="shared" si="65"/>
        <v>0</v>
      </c>
      <c r="J551" s="2927"/>
      <c r="K551" s="2926">
        <f>F551*10000</f>
        <v>0</v>
      </c>
      <c r="L551" s="764"/>
      <c r="M551" s="2926">
        <f t="shared" si="66"/>
        <v>0</v>
      </c>
      <c r="N551" s="2927"/>
      <c r="O551" s="2926">
        <f t="shared" si="67"/>
        <v>0</v>
      </c>
      <c r="P551" s="2926">
        <f t="shared" si="68"/>
        <v>0</v>
      </c>
      <c r="Q551" s="2795"/>
      <c r="R551" s="2772"/>
    </row>
    <row r="552" spans="2:18" s="40" customFormat="1" ht="15.95" customHeight="1">
      <c r="B552" s="2923">
        <v>4</v>
      </c>
      <c r="C552" s="2480">
        <v>41972</v>
      </c>
      <c r="D552" s="1018" t="s">
        <v>973</v>
      </c>
      <c r="E552" s="2794"/>
      <c r="F552" s="2939"/>
      <c r="G552" s="2939"/>
      <c r="H552" s="764"/>
      <c r="I552" s="2924">
        <f t="shared" si="65"/>
        <v>0</v>
      </c>
      <c r="J552" s="2927"/>
      <c r="K552" s="2926">
        <f>F552*10000</f>
        <v>0</v>
      </c>
      <c r="L552" s="764"/>
      <c r="M552" s="2926">
        <f t="shared" si="66"/>
        <v>0</v>
      </c>
      <c r="N552" s="2927"/>
      <c r="O552" s="2926">
        <f t="shared" si="67"/>
        <v>0</v>
      </c>
      <c r="P552" s="2926">
        <f t="shared" si="68"/>
        <v>0</v>
      </c>
      <c r="Q552" s="2795"/>
      <c r="R552" s="2772"/>
    </row>
    <row r="553" spans="2:18" s="40" customFormat="1" ht="15.95" customHeight="1">
      <c r="B553" s="2922">
        <v>5</v>
      </c>
      <c r="C553" s="2479">
        <v>41973</v>
      </c>
      <c r="D553" s="1018" t="s">
        <v>973</v>
      </c>
      <c r="E553" s="2794"/>
      <c r="F553" s="2939"/>
      <c r="G553" s="2939"/>
      <c r="H553" s="764"/>
      <c r="I553" s="2924">
        <f t="shared" si="65"/>
        <v>0</v>
      </c>
      <c r="J553" s="2927"/>
      <c r="K553" s="2926">
        <f>F553*10000</f>
        <v>0</v>
      </c>
      <c r="L553" s="764"/>
      <c r="M553" s="2926">
        <f t="shared" si="66"/>
        <v>0</v>
      </c>
      <c r="N553" s="2927"/>
      <c r="O553" s="2926">
        <f t="shared" si="67"/>
        <v>0</v>
      </c>
      <c r="P553" s="2926">
        <f t="shared" si="68"/>
        <v>0</v>
      </c>
      <c r="Q553" s="2795"/>
      <c r="R553" s="2772"/>
    </row>
    <row r="554" spans="2:18" s="40" customFormat="1" ht="15.95" customHeight="1">
      <c r="B554" s="2923">
        <v>6</v>
      </c>
      <c r="C554" s="2480">
        <v>41974</v>
      </c>
      <c r="D554" s="1401" t="s">
        <v>1038</v>
      </c>
      <c r="E554" s="2927" t="s">
        <v>810</v>
      </c>
      <c r="F554" s="2927">
        <v>1</v>
      </c>
      <c r="G554" s="46">
        <v>55</v>
      </c>
      <c r="H554" s="764">
        <f>F554*G554</f>
        <v>55</v>
      </c>
      <c r="I554" s="2924">
        <f t="shared" si="65"/>
        <v>27500</v>
      </c>
      <c r="J554" s="2927"/>
      <c r="K554" s="2926"/>
      <c r="L554" s="764"/>
      <c r="M554" s="2926">
        <f t="shared" si="66"/>
        <v>0</v>
      </c>
      <c r="N554" s="2927"/>
      <c r="O554" s="2926">
        <f t="shared" si="67"/>
        <v>0</v>
      </c>
      <c r="P554" s="2926">
        <f t="shared" si="68"/>
        <v>27500</v>
      </c>
      <c r="Q554" s="2795"/>
      <c r="R554" s="2772"/>
    </row>
    <row r="555" spans="2:18" s="40" customFormat="1" ht="15.95" customHeight="1">
      <c r="B555" s="3186">
        <v>7</v>
      </c>
      <c r="C555" s="2480">
        <v>41975</v>
      </c>
      <c r="D555" s="3" t="s">
        <v>1544</v>
      </c>
      <c r="E555" s="2927" t="s">
        <v>556</v>
      </c>
      <c r="F555" s="2927">
        <v>1</v>
      </c>
      <c r="G555" s="764">
        <v>25</v>
      </c>
      <c r="H555" s="764">
        <f>F555*G555</f>
        <v>25</v>
      </c>
      <c r="I555" s="2924">
        <f t="shared" si="65"/>
        <v>12500</v>
      </c>
      <c r="J555" s="2927"/>
      <c r="K555" s="2926"/>
      <c r="L555" s="123"/>
      <c r="M555" s="2926">
        <f t="shared" si="66"/>
        <v>0</v>
      </c>
      <c r="N555" s="2927"/>
      <c r="O555" s="2926">
        <f t="shared" si="67"/>
        <v>0</v>
      </c>
      <c r="P555" s="2926">
        <f t="shared" si="68"/>
        <v>12500</v>
      </c>
      <c r="Q555" s="2795"/>
      <c r="R555" s="2772"/>
    </row>
    <row r="556" spans="2:18" s="40" customFormat="1" ht="15.95" customHeight="1">
      <c r="B556" s="3188"/>
      <c r="C556" s="2480">
        <v>41975</v>
      </c>
      <c r="D556" s="1401" t="s">
        <v>788</v>
      </c>
      <c r="E556" s="2927" t="s">
        <v>10</v>
      </c>
      <c r="F556" s="367">
        <v>1</v>
      </c>
      <c r="G556" s="46"/>
      <c r="H556" s="764"/>
      <c r="I556" s="2924">
        <f t="shared" si="65"/>
        <v>0</v>
      </c>
      <c r="J556" s="2927" t="s">
        <v>127</v>
      </c>
      <c r="K556" s="2924">
        <f>F556*12500</f>
        <v>12500</v>
      </c>
      <c r="L556" s="764"/>
      <c r="M556" s="2926">
        <f t="shared" si="66"/>
        <v>0</v>
      </c>
      <c r="N556" s="2927"/>
      <c r="O556" s="2926">
        <f t="shared" si="67"/>
        <v>0</v>
      </c>
      <c r="P556" s="2926">
        <f t="shared" si="68"/>
        <v>12500</v>
      </c>
      <c r="Q556" s="2795"/>
      <c r="R556" s="2772"/>
    </row>
    <row r="557" spans="2:18" s="40" customFormat="1" ht="15.95" customHeight="1">
      <c r="B557" s="3188"/>
      <c r="C557" s="2480">
        <v>41975</v>
      </c>
      <c r="D557" s="27" t="s">
        <v>965</v>
      </c>
      <c r="E557" s="1470" t="s">
        <v>10</v>
      </c>
      <c r="F557" s="367">
        <v>2</v>
      </c>
      <c r="G557" s="46"/>
      <c r="H557" s="764"/>
      <c r="I557" s="2924">
        <f t="shared" si="65"/>
        <v>0</v>
      </c>
      <c r="J557" s="2927"/>
      <c r="K557" s="2926">
        <f>F557*10000</f>
        <v>20000</v>
      </c>
      <c r="L557" s="764"/>
      <c r="M557" s="2926">
        <f t="shared" si="66"/>
        <v>0</v>
      </c>
      <c r="N557" s="2927"/>
      <c r="O557" s="2926">
        <f t="shared" si="67"/>
        <v>0</v>
      </c>
      <c r="P557" s="2926">
        <f t="shared" si="68"/>
        <v>20000</v>
      </c>
      <c r="Q557" s="2795"/>
      <c r="R557" s="2772"/>
    </row>
    <row r="558" spans="2:18" s="40" customFormat="1" ht="15.95" customHeight="1">
      <c r="B558" s="3187"/>
      <c r="C558" s="2480">
        <v>41975</v>
      </c>
      <c r="D558" s="3" t="s">
        <v>1613</v>
      </c>
      <c r="E558" s="2927"/>
      <c r="F558" s="2927">
        <v>1</v>
      </c>
      <c r="G558" s="764">
        <v>30</v>
      </c>
      <c r="H558" s="764">
        <f>F558*G558</f>
        <v>30</v>
      </c>
      <c r="I558" s="2924">
        <f t="shared" si="65"/>
        <v>15000</v>
      </c>
      <c r="J558" s="2927"/>
      <c r="K558" s="2926"/>
      <c r="L558" s="764"/>
      <c r="M558" s="2926">
        <f t="shared" si="66"/>
        <v>0</v>
      </c>
      <c r="N558" s="2927"/>
      <c r="O558" s="2926">
        <f t="shared" si="67"/>
        <v>0</v>
      </c>
      <c r="P558" s="2926">
        <f t="shared" si="68"/>
        <v>15000</v>
      </c>
      <c r="Q558" s="2795"/>
      <c r="R558" s="2772"/>
    </row>
    <row r="559" spans="2:18" s="40" customFormat="1" ht="15.95" customHeight="1">
      <c r="B559" s="2923">
        <v>8</v>
      </c>
      <c r="C559" s="2480">
        <v>41976</v>
      </c>
      <c r="D559" s="1401" t="s">
        <v>1615</v>
      </c>
      <c r="E559" s="2927" t="s">
        <v>810</v>
      </c>
      <c r="F559" s="2927">
        <v>1</v>
      </c>
      <c r="G559" s="46">
        <v>65</v>
      </c>
      <c r="H559" s="764">
        <f>F559*G559</f>
        <v>65</v>
      </c>
      <c r="I559" s="2924">
        <f t="shared" si="65"/>
        <v>32500</v>
      </c>
      <c r="J559" s="2927" t="s">
        <v>127</v>
      </c>
      <c r="K559" s="2926">
        <f>H559*200</f>
        <v>13000</v>
      </c>
      <c r="L559" s="764">
        <v>3</v>
      </c>
      <c r="M559" s="2926">
        <f t="shared" si="66"/>
        <v>30000</v>
      </c>
      <c r="N559" s="2927"/>
      <c r="O559" s="2926">
        <f t="shared" si="67"/>
        <v>0</v>
      </c>
      <c r="P559" s="2926">
        <f t="shared" si="68"/>
        <v>75500</v>
      </c>
      <c r="Q559" s="2795"/>
      <c r="R559" s="2772"/>
    </row>
    <row r="560" spans="2:18" s="40" customFormat="1" ht="15.95" customHeight="1">
      <c r="B560" s="3186">
        <v>9</v>
      </c>
      <c r="C560" s="2480">
        <v>41977</v>
      </c>
      <c r="D560" s="27" t="s">
        <v>965</v>
      </c>
      <c r="E560" s="1470" t="s">
        <v>10</v>
      </c>
      <c r="F560" s="367">
        <v>2</v>
      </c>
      <c r="G560" s="46"/>
      <c r="H560" s="764"/>
      <c r="I560" s="2924">
        <f t="shared" si="65"/>
        <v>0</v>
      </c>
      <c r="J560" s="2927"/>
      <c r="K560" s="2926">
        <f>F560*10000</f>
        <v>20000</v>
      </c>
      <c r="L560" s="764"/>
      <c r="M560" s="2926">
        <f t="shared" si="66"/>
        <v>0</v>
      </c>
      <c r="N560" s="2927"/>
      <c r="O560" s="2926">
        <f t="shared" si="67"/>
        <v>0</v>
      </c>
      <c r="P560" s="2926">
        <f t="shared" si="68"/>
        <v>20000</v>
      </c>
      <c r="Q560" s="2795"/>
      <c r="R560" s="2772"/>
    </row>
    <row r="561" spans="2:18" s="40" customFormat="1" ht="15.95" customHeight="1">
      <c r="B561" s="3188"/>
      <c r="C561" s="2480">
        <v>41977</v>
      </c>
      <c r="D561" s="3" t="s">
        <v>1613</v>
      </c>
      <c r="E561" s="2927"/>
      <c r="F561" s="2927">
        <v>2</v>
      </c>
      <c r="G561" s="764">
        <v>30</v>
      </c>
      <c r="H561" s="764">
        <f>F561*G561</f>
        <v>60</v>
      </c>
      <c r="I561" s="2924">
        <f t="shared" si="65"/>
        <v>30000</v>
      </c>
      <c r="J561" s="2927"/>
      <c r="K561" s="2926"/>
      <c r="L561" s="764"/>
      <c r="M561" s="2926">
        <f t="shared" si="66"/>
        <v>0</v>
      </c>
      <c r="N561" s="2927"/>
      <c r="O561" s="2926">
        <f t="shared" si="67"/>
        <v>0</v>
      </c>
      <c r="P561" s="2926">
        <f t="shared" si="68"/>
        <v>30000</v>
      </c>
      <c r="Q561" s="2795"/>
      <c r="R561" s="2772"/>
    </row>
    <row r="562" spans="2:18" s="40" customFormat="1" ht="15.95" customHeight="1">
      <c r="B562" s="3187"/>
      <c r="C562" s="2480">
        <v>41977</v>
      </c>
      <c r="D562" s="1401" t="s">
        <v>788</v>
      </c>
      <c r="E562" s="2927" t="s">
        <v>10</v>
      </c>
      <c r="F562" s="367">
        <v>1</v>
      </c>
      <c r="G562" s="46"/>
      <c r="H562" s="764"/>
      <c r="I562" s="2924">
        <f t="shared" si="65"/>
        <v>0</v>
      </c>
      <c r="J562" s="2927" t="s">
        <v>127</v>
      </c>
      <c r="K562" s="2924">
        <f>F562*12500</f>
        <v>12500</v>
      </c>
      <c r="L562" s="764"/>
      <c r="M562" s="2926">
        <f t="shared" si="66"/>
        <v>0</v>
      </c>
      <c r="N562" s="2927"/>
      <c r="O562" s="2926">
        <f t="shared" si="67"/>
        <v>0</v>
      </c>
      <c r="P562" s="2926">
        <f t="shared" si="68"/>
        <v>12500</v>
      </c>
      <c r="Q562" s="2795"/>
      <c r="R562" s="2772"/>
    </row>
    <row r="563" spans="2:18" s="40" customFormat="1" ht="15.95" customHeight="1">
      <c r="B563" s="3186">
        <v>10</v>
      </c>
      <c r="C563" s="2480">
        <v>41978</v>
      </c>
      <c r="D563" s="27" t="s">
        <v>965</v>
      </c>
      <c r="E563" s="1470" t="s">
        <v>10</v>
      </c>
      <c r="F563" s="367">
        <v>2</v>
      </c>
      <c r="G563" s="46"/>
      <c r="H563" s="764"/>
      <c r="I563" s="2924">
        <f t="shared" si="65"/>
        <v>0</v>
      </c>
      <c r="J563" s="2927"/>
      <c r="K563" s="2926">
        <f>F563*10000</f>
        <v>20000</v>
      </c>
      <c r="L563" s="764"/>
      <c r="M563" s="2926">
        <f t="shared" si="66"/>
        <v>0</v>
      </c>
      <c r="N563" s="2927"/>
      <c r="O563" s="2926">
        <f t="shared" si="67"/>
        <v>0</v>
      </c>
      <c r="P563" s="2926">
        <f t="shared" si="68"/>
        <v>20000</v>
      </c>
      <c r="Q563" s="2795"/>
      <c r="R563" s="2772"/>
    </row>
    <row r="564" spans="2:18" s="40" customFormat="1" ht="15.95" customHeight="1">
      <c r="B564" s="3187"/>
      <c r="C564" s="2480">
        <v>41978</v>
      </c>
      <c r="D564" s="27" t="s">
        <v>1196</v>
      </c>
      <c r="E564" s="2927" t="s">
        <v>984</v>
      </c>
      <c r="F564" s="2927">
        <v>2</v>
      </c>
      <c r="G564" s="46">
        <v>55</v>
      </c>
      <c r="H564" s="764">
        <f>F564*G564</f>
        <v>110</v>
      </c>
      <c r="I564" s="2924">
        <f t="shared" si="65"/>
        <v>55000</v>
      </c>
      <c r="J564" s="2927"/>
      <c r="K564" s="2926"/>
      <c r="L564" s="764">
        <v>2</v>
      </c>
      <c r="M564" s="2926">
        <f t="shared" si="66"/>
        <v>20000</v>
      </c>
      <c r="N564" s="2927"/>
      <c r="O564" s="2926">
        <f t="shared" si="67"/>
        <v>0</v>
      </c>
      <c r="P564" s="2926">
        <f t="shared" si="68"/>
        <v>75000</v>
      </c>
      <c r="Q564" s="2795"/>
      <c r="R564" s="2772"/>
    </row>
    <row r="565" spans="2:18" s="40" customFormat="1" ht="15.95" customHeight="1">
      <c r="B565" s="3186">
        <v>11</v>
      </c>
      <c r="C565" s="2480">
        <v>41979</v>
      </c>
      <c r="D565" s="27" t="s">
        <v>965</v>
      </c>
      <c r="E565" s="1470" t="s">
        <v>10</v>
      </c>
      <c r="F565" s="367">
        <v>2</v>
      </c>
      <c r="G565" s="46"/>
      <c r="H565" s="764"/>
      <c r="I565" s="2924">
        <f t="shared" si="65"/>
        <v>0</v>
      </c>
      <c r="J565" s="2927"/>
      <c r="K565" s="2926">
        <f>F565*10000</f>
        <v>20000</v>
      </c>
      <c r="L565" s="764">
        <v>1</v>
      </c>
      <c r="M565" s="2926">
        <f t="shared" si="66"/>
        <v>10000</v>
      </c>
      <c r="N565" s="2927"/>
      <c r="O565" s="2926">
        <f t="shared" si="67"/>
        <v>0</v>
      </c>
      <c r="P565" s="2926">
        <f t="shared" si="68"/>
        <v>30000</v>
      </c>
      <c r="Q565" s="2795"/>
      <c r="R565" s="2772"/>
    </row>
    <row r="566" spans="2:18" s="40" customFormat="1" ht="15.95" customHeight="1">
      <c r="B566" s="3187"/>
      <c r="C566" s="2480">
        <v>41979</v>
      </c>
      <c r="D566" s="27" t="s">
        <v>1196</v>
      </c>
      <c r="E566" s="2927" t="s">
        <v>984</v>
      </c>
      <c r="F566" s="2927">
        <v>2</v>
      </c>
      <c r="G566" s="46">
        <v>55</v>
      </c>
      <c r="H566" s="764">
        <f>F566*G566</f>
        <v>110</v>
      </c>
      <c r="I566" s="2924">
        <f t="shared" si="65"/>
        <v>55000</v>
      </c>
      <c r="J566" s="2927"/>
      <c r="K566" s="2926"/>
      <c r="L566" s="764">
        <v>2</v>
      </c>
      <c r="M566" s="2926">
        <f t="shared" si="66"/>
        <v>20000</v>
      </c>
      <c r="N566" s="2927"/>
      <c r="O566" s="2926">
        <f t="shared" si="67"/>
        <v>0</v>
      </c>
      <c r="P566" s="2926">
        <f t="shared" si="68"/>
        <v>75000</v>
      </c>
      <c r="Q566" s="2795"/>
      <c r="R566" s="2772"/>
    </row>
    <row r="567" spans="2:18" s="40" customFormat="1" ht="15.95" customHeight="1">
      <c r="B567" s="3196">
        <v>12</v>
      </c>
      <c r="C567" s="2479">
        <v>41980</v>
      </c>
      <c r="D567" s="27" t="s">
        <v>965</v>
      </c>
      <c r="E567" s="1470" t="s">
        <v>10</v>
      </c>
      <c r="F567" s="367">
        <v>1</v>
      </c>
      <c r="G567" s="46"/>
      <c r="H567" s="764"/>
      <c r="I567" s="2924">
        <f t="shared" si="65"/>
        <v>0</v>
      </c>
      <c r="J567" s="2927"/>
      <c r="K567" s="2926">
        <f>F567*10000</f>
        <v>10000</v>
      </c>
      <c r="L567" s="764">
        <v>1</v>
      </c>
      <c r="M567" s="2926">
        <f t="shared" si="66"/>
        <v>10000</v>
      </c>
      <c r="N567" s="2927"/>
      <c r="O567" s="2926">
        <f t="shared" si="67"/>
        <v>0</v>
      </c>
      <c r="P567" s="2926">
        <f t="shared" si="68"/>
        <v>20000</v>
      </c>
      <c r="Q567" s="2795"/>
      <c r="R567" s="2772"/>
    </row>
    <row r="568" spans="2:18" s="40" customFormat="1" ht="15.95" customHeight="1">
      <c r="B568" s="3197"/>
      <c r="C568" s="2479">
        <v>41980</v>
      </c>
      <c r="D568" s="3" t="s">
        <v>1616</v>
      </c>
      <c r="E568" s="2927" t="s">
        <v>556</v>
      </c>
      <c r="F568" s="2927">
        <v>1</v>
      </c>
      <c r="G568" s="764">
        <v>25</v>
      </c>
      <c r="H568" s="764">
        <f>F568*G568</f>
        <v>25</v>
      </c>
      <c r="I568" s="2924">
        <f t="shared" si="65"/>
        <v>12500</v>
      </c>
      <c r="J568" s="2927" t="s">
        <v>127</v>
      </c>
      <c r="K568" s="2926">
        <f>H568*200</f>
        <v>5000</v>
      </c>
      <c r="L568" s="764"/>
      <c r="M568" s="2926">
        <f t="shared" si="66"/>
        <v>0</v>
      </c>
      <c r="N568" s="2927"/>
      <c r="O568" s="2926">
        <f t="shared" si="67"/>
        <v>0</v>
      </c>
      <c r="P568" s="2926">
        <f t="shared" si="68"/>
        <v>17500</v>
      </c>
      <c r="Q568" s="2795"/>
      <c r="R568" s="2772"/>
    </row>
    <row r="569" spans="2:18" s="40" customFormat="1" ht="15.95" customHeight="1">
      <c r="B569" s="3198"/>
      <c r="C569" s="2479">
        <v>41980</v>
      </c>
      <c r="D569" s="3" t="s">
        <v>1613</v>
      </c>
      <c r="E569" s="2927"/>
      <c r="F569" s="2927">
        <v>1</v>
      </c>
      <c r="G569" s="764">
        <v>30</v>
      </c>
      <c r="H569" s="764">
        <f>F569*G569</f>
        <v>30</v>
      </c>
      <c r="I569" s="2924">
        <f t="shared" si="65"/>
        <v>15000</v>
      </c>
      <c r="J569" s="2927"/>
      <c r="K569" s="2926"/>
      <c r="L569" s="764">
        <v>6</v>
      </c>
      <c r="M569" s="2926">
        <f t="shared" si="66"/>
        <v>60000</v>
      </c>
      <c r="N569" s="2927"/>
      <c r="O569" s="2926">
        <f t="shared" si="67"/>
        <v>0</v>
      </c>
      <c r="P569" s="2926">
        <f t="shared" si="68"/>
        <v>75000</v>
      </c>
      <c r="Q569" s="2795"/>
      <c r="R569" s="2772"/>
    </row>
    <row r="570" spans="2:18" s="40" customFormat="1" ht="15.95" customHeight="1">
      <c r="B570" s="3186">
        <v>13</v>
      </c>
      <c r="C570" s="2480">
        <v>41981</v>
      </c>
      <c r="D570" s="27" t="s">
        <v>965</v>
      </c>
      <c r="E570" s="1470" t="s">
        <v>10</v>
      </c>
      <c r="F570" s="367">
        <v>2</v>
      </c>
      <c r="G570" s="46"/>
      <c r="H570" s="764"/>
      <c r="I570" s="2924">
        <f t="shared" si="65"/>
        <v>0</v>
      </c>
      <c r="J570" s="2927"/>
      <c r="K570" s="2926">
        <f>F570*10000</f>
        <v>20000</v>
      </c>
      <c r="L570" s="764">
        <v>1</v>
      </c>
      <c r="M570" s="2926">
        <f t="shared" si="66"/>
        <v>10000</v>
      </c>
      <c r="N570" s="2927"/>
      <c r="O570" s="2926">
        <f t="shared" si="67"/>
        <v>0</v>
      </c>
      <c r="P570" s="2926">
        <f t="shared" si="68"/>
        <v>30000</v>
      </c>
      <c r="Q570" s="2795"/>
      <c r="R570" s="2772"/>
    </row>
    <row r="571" spans="2:18" s="40" customFormat="1" ht="15.95" customHeight="1">
      <c r="B571" s="3187"/>
      <c r="C571" s="2480">
        <v>41981</v>
      </c>
      <c r="D571" s="27" t="s">
        <v>1196</v>
      </c>
      <c r="E571" s="2927" t="s">
        <v>984</v>
      </c>
      <c r="F571" s="2927">
        <v>2</v>
      </c>
      <c r="G571" s="46">
        <v>55</v>
      </c>
      <c r="H571" s="764">
        <f>F571*G571</f>
        <v>110</v>
      </c>
      <c r="I571" s="2924">
        <f t="shared" si="65"/>
        <v>55000</v>
      </c>
      <c r="J571" s="2927"/>
      <c r="K571" s="2926"/>
      <c r="L571" s="764"/>
      <c r="M571" s="2926">
        <f t="shared" si="66"/>
        <v>0</v>
      </c>
      <c r="N571" s="2927"/>
      <c r="O571" s="2926">
        <f t="shared" si="67"/>
        <v>0</v>
      </c>
      <c r="P571" s="2926">
        <f t="shared" si="68"/>
        <v>55000</v>
      </c>
      <c r="Q571" s="2795"/>
      <c r="R571" s="2772"/>
    </row>
    <row r="572" spans="2:18" s="40" customFormat="1" ht="15.95" customHeight="1">
      <c r="B572" s="3186">
        <v>14</v>
      </c>
      <c r="C572" s="2480">
        <v>41982</v>
      </c>
      <c r="D572" s="27" t="s">
        <v>965</v>
      </c>
      <c r="E572" s="1470" t="s">
        <v>10</v>
      </c>
      <c r="F572" s="367">
        <v>3</v>
      </c>
      <c r="G572" s="46"/>
      <c r="H572" s="764"/>
      <c r="I572" s="2924">
        <f t="shared" si="65"/>
        <v>0</v>
      </c>
      <c r="J572" s="2927"/>
      <c r="K572" s="2926">
        <f>F572*10000</f>
        <v>30000</v>
      </c>
      <c r="L572" s="764"/>
      <c r="M572" s="2926">
        <f t="shared" si="66"/>
        <v>0</v>
      </c>
      <c r="N572" s="2927"/>
      <c r="O572" s="2926">
        <f t="shared" si="67"/>
        <v>0</v>
      </c>
      <c r="P572" s="2926">
        <f t="shared" si="68"/>
        <v>30000</v>
      </c>
      <c r="Q572" s="2795"/>
      <c r="R572" s="2772"/>
    </row>
    <row r="573" spans="2:18" s="40" customFormat="1" ht="15.95" customHeight="1">
      <c r="B573" s="3187"/>
      <c r="C573" s="2480">
        <v>41982</v>
      </c>
      <c r="D573" s="3" t="s">
        <v>1613</v>
      </c>
      <c r="E573" s="2927"/>
      <c r="F573" s="2927">
        <v>3</v>
      </c>
      <c r="G573" s="764">
        <v>25</v>
      </c>
      <c r="H573" s="764">
        <f>F573*G573</f>
        <v>75</v>
      </c>
      <c r="I573" s="2924">
        <f t="shared" si="65"/>
        <v>37500</v>
      </c>
      <c r="J573" s="2927"/>
      <c r="K573" s="2926"/>
      <c r="L573" s="764">
        <v>1</v>
      </c>
      <c r="M573" s="2926">
        <f t="shared" si="66"/>
        <v>10000</v>
      </c>
      <c r="N573" s="2927"/>
      <c r="O573" s="2926">
        <f t="shared" si="67"/>
        <v>0</v>
      </c>
      <c r="P573" s="2926">
        <f t="shared" si="68"/>
        <v>47500</v>
      </c>
      <c r="Q573" s="2795"/>
      <c r="R573" s="2772"/>
    </row>
    <row r="574" spans="2:18" s="40" customFormat="1" ht="15.95" customHeight="1">
      <c r="B574" s="3186">
        <v>15</v>
      </c>
      <c r="C574" s="2480">
        <v>41983</v>
      </c>
      <c r="D574" s="27" t="s">
        <v>1196</v>
      </c>
      <c r="E574" s="2927" t="s">
        <v>984</v>
      </c>
      <c r="F574" s="2927">
        <v>1</v>
      </c>
      <c r="G574" s="46">
        <v>55</v>
      </c>
      <c r="H574" s="764">
        <f>F574*G574</f>
        <v>55</v>
      </c>
      <c r="I574" s="2924">
        <f t="shared" si="65"/>
        <v>27500</v>
      </c>
      <c r="J574" s="2927"/>
      <c r="K574" s="2926"/>
      <c r="L574" s="764">
        <v>1</v>
      </c>
      <c r="M574" s="2926">
        <f t="shared" si="66"/>
        <v>10000</v>
      </c>
      <c r="N574" s="2927"/>
      <c r="O574" s="2926">
        <f t="shared" si="67"/>
        <v>0</v>
      </c>
      <c r="P574" s="2926">
        <f t="shared" si="68"/>
        <v>37500</v>
      </c>
      <c r="Q574" s="2795"/>
      <c r="R574" s="2772"/>
    </row>
    <row r="575" spans="2:18" s="40" customFormat="1" ht="15.95" customHeight="1">
      <c r="B575" s="3188"/>
      <c r="C575" s="2480">
        <v>41983</v>
      </c>
      <c r="D575" s="27" t="s">
        <v>965</v>
      </c>
      <c r="E575" s="1470" t="s">
        <v>10</v>
      </c>
      <c r="F575" s="367">
        <v>1</v>
      </c>
      <c r="G575" s="46"/>
      <c r="H575" s="764"/>
      <c r="I575" s="2924">
        <f t="shared" si="65"/>
        <v>0</v>
      </c>
      <c r="J575" s="2927"/>
      <c r="K575" s="2926">
        <f>F575*10000</f>
        <v>10000</v>
      </c>
      <c r="L575" s="764"/>
      <c r="M575" s="2926">
        <f t="shared" si="66"/>
        <v>0</v>
      </c>
      <c r="N575" s="2927"/>
      <c r="O575" s="2926">
        <f t="shared" si="67"/>
        <v>0</v>
      </c>
      <c r="P575" s="2926">
        <f t="shared" si="68"/>
        <v>10000</v>
      </c>
      <c r="Q575" s="2795"/>
      <c r="R575" s="2772"/>
    </row>
    <row r="576" spans="2:18" s="40" customFormat="1" ht="15.95" customHeight="1">
      <c r="B576" s="3188"/>
      <c r="C576" s="2480">
        <v>41983</v>
      </c>
      <c r="D576" s="3" t="s">
        <v>1616</v>
      </c>
      <c r="E576" s="2927" t="s">
        <v>556</v>
      </c>
      <c r="F576" s="2927">
        <v>1</v>
      </c>
      <c r="G576" s="764">
        <v>25</v>
      </c>
      <c r="H576" s="764">
        <f>F576*G576</f>
        <v>25</v>
      </c>
      <c r="I576" s="2924">
        <f t="shared" si="65"/>
        <v>12500</v>
      </c>
      <c r="J576" s="2927" t="s">
        <v>127</v>
      </c>
      <c r="K576" s="2926">
        <f>H576*200</f>
        <v>5000</v>
      </c>
      <c r="L576" s="764">
        <v>1</v>
      </c>
      <c r="M576" s="2926">
        <f t="shared" si="66"/>
        <v>10000</v>
      </c>
      <c r="N576" s="2927"/>
      <c r="O576" s="2926">
        <f t="shared" si="67"/>
        <v>0</v>
      </c>
      <c r="P576" s="2926">
        <f t="shared" si="68"/>
        <v>27500</v>
      </c>
      <c r="Q576" s="2795"/>
      <c r="R576" s="2772"/>
    </row>
    <row r="577" spans="2:18" s="40" customFormat="1" ht="15.95" customHeight="1">
      <c r="B577" s="3187"/>
      <c r="C577" s="2480">
        <v>41983</v>
      </c>
      <c r="D577" s="3" t="s">
        <v>1613</v>
      </c>
      <c r="E577" s="2927"/>
      <c r="F577" s="2927">
        <v>1</v>
      </c>
      <c r="G577" s="764">
        <v>30</v>
      </c>
      <c r="H577" s="764">
        <f>F577*G577</f>
        <v>30</v>
      </c>
      <c r="I577" s="2924">
        <f t="shared" si="65"/>
        <v>15000</v>
      </c>
      <c r="J577" s="2927"/>
      <c r="K577" s="2926"/>
      <c r="L577" s="764">
        <v>3</v>
      </c>
      <c r="M577" s="2926">
        <f t="shared" si="66"/>
        <v>30000</v>
      </c>
      <c r="N577" s="2927"/>
      <c r="O577" s="2926">
        <f t="shared" si="67"/>
        <v>0</v>
      </c>
      <c r="P577" s="2926">
        <f t="shared" si="68"/>
        <v>45000</v>
      </c>
      <c r="Q577" s="2795"/>
      <c r="R577" s="2772"/>
    </row>
    <row r="578" spans="2:18" s="40" customFormat="1" ht="15.95" customHeight="1">
      <c r="B578" s="3186">
        <v>16</v>
      </c>
      <c r="C578" s="2480">
        <v>41984</v>
      </c>
      <c r="D578" s="27" t="s">
        <v>965</v>
      </c>
      <c r="E578" s="1470" t="s">
        <v>10</v>
      </c>
      <c r="F578" s="367">
        <v>2</v>
      </c>
      <c r="G578" s="46"/>
      <c r="H578" s="764"/>
      <c r="I578" s="2924">
        <f t="shared" si="65"/>
        <v>0</v>
      </c>
      <c r="J578" s="2927"/>
      <c r="K578" s="2926">
        <f>F578*10000</f>
        <v>20000</v>
      </c>
      <c r="L578" s="764"/>
      <c r="M578" s="2926">
        <f t="shared" si="66"/>
        <v>0</v>
      </c>
      <c r="N578" s="2927"/>
      <c r="O578" s="2926">
        <f t="shared" si="67"/>
        <v>0</v>
      </c>
      <c r="P578" s="2926">
        <f t="shared" si="68"/>
        <v>20000</v>
      </c>
      <c r="Q578" s="2795"/>
      <c r="R578" s="2772"/>
    </row>
    <row r="579" spans="2:18" s="40" customFormat="1" ht="15.95" customHeight="1">
      <c r="B579" s="3187"/>
      <c r="C579" s="2480">
        <v>41984</v>
      </c>
      <c r="D579" s="27" t="s">
        <v>1196</v>
      </c>
      <c r="E579" s="2927" t="s">
        <v>984</v>
      </c>
      <c r="F579" s="2927">
        <v>2</v>
      </c>
      <c r="G579" s="46">
        <v>55</v>
      </c>
      <c r="H579" s="764">
        <f>F579*G579</f>
        <v>110</v>
      </c>
      <c r="I579" s="2924">
        <f t="shared" si="65"/>
        <v>55000</v>
      </c>
      <c r="J579" s="2927"/>
      <c r="K579" s="2926"/>
      <c r="L579" s="764">
        <v>1</v>
      </c>
      <c r="M579" s="2926">
        <f t="shared" si="66"/>
        <v>10000</v>
      </c>
      <c r="N579" s="2927"/>
      <c r="O579" s="2926">
        <f t="shared" si="67"/>
        <v>0</v>
      </c>
      <c r="P579" s="2926">
        <f t="shared" si="68"/>
        <v>65000</v>
      </c>
      <c r="Q579" s="2795"/>
      <c r="R579" s="2772"/>
    </row>
    <row r="580" spans="2:18" s="40" customFormat="1" ht="15.95" customHeight="1">
      <c r="B580" s="3186">
        <v>17</v>
      </c>
      <c r="C580" s="2480">
        <v>41985</v>
      </c>
      <c r="D580" s="27" t="s">
        <v>965</v>
      </c>
      <c r="E580" s="1470" t="s">
        <v>10</v>
      </c>
      <c r="F580" s="367">
        <v>1</v>
      </c>
      <c r="G580" s="46"/>
      <c r="H580" s="764"/>
      <c r="I580" s="2924">
        <f t="shared" si="65"/>
        <v>0</v>
      </c>
      <c r="J580" s="2927"/>
      <c r="K580" s="2926">
        <f>F580*10000</f>
        <v>10000</v>
      </c>
      <c r="L580" s="764"/>
      <c r="M580" s="2926">
        <f t="shared" si="66"/>
        <v>0</v>
      </c>
      <c r="N580" s="2927"/>
      <c r="O580" s="2926">
        <f t="shared" si="67"/>
        <v>0</v>
      </c>
      <c r="P580" s="2926">
        <f t="shared" si="68"/>
        <v>10000</v>
      </c>
      <c r="Q580" s="2795"/>
      <c r="R580" s="2772"/>
    </row>
    <row r="581" spans="2:18" s="40" customFormat="1" ht="15.95" customHeight="1">
      <c r="B581" s="3187"/>
      <c r="C581" s="2480">
        <v>41985</v>
      </c>
      <c r="D581" s="27" t="s">
        <v>1196</v>
      </c>
      <c r="E581" s="2927" t="s">
        <v>984</v>
      </c>
      <c r="F581" s="2927">
        <v>2</v>
      </c>
      <c r="G581" s="46">
        <v>55</v>
      </c>
      <c r="H581" s="764">
        <f>F581*G581</f>
        <v>110</v>
      </c>
      <c r="I581" s="2924">
        <f t="shared" si="65"/>
        <v>55000</v>
      </c>
      <c r="J581" s="2927"/>
      <c r="K581" s="2926"/>
      <c r="L581" s="764"/>
      <c r="M581" s="2926">
        <f t="shared" si="66"/>
        <v>0</v>
      </c>
      <c r="N581" s="2927"/>
      <c r="O581" s="2926">
        <f t="shared" si="67"/>
        <v>0</v>
      </c>
      <c r="P581" s="2926">
        <f t="shared" si="68"/>
        <v>55000</v>
      </c>
      <c r="Q581" s="2795"/>
      <c r="R581" s="2772"/>
    </row>
    <row r="582" spans="2:18" s="40" customFormat="1" ht="15.95" customHeight="1">
      <c r="B582" s="3186">
        <v>18</v>
      </c>
      <c r="C582" s="2480">
        <v>41986</v>
      </c>
      <c r="D582" s="27" t="s">
        <v>965</v>
      </c>
      <c r="E582" s="1470" t="s">
        <v>10</v>
      </c>
      <c r="F582" s="367">
        <v>2</v>
      </c>
      <c r="G582" s="46"/>
      <c r="H582" s="764"/>
      <c r="I582" s="2924">
        <f t="shared" si="65"/>
        <v>0</v>
      </c>
      <c r="J582" s="2927"/>
      <c r="K582" s="2926">
        <f>F582*10000</f>
        <v>20000</v>
      </c>
      <c r="L582" s="764">
        <v>1</v>
      </c>
      <c r="M582" s="2926">
        <f t="shared" si="66"/>
        <v>10000</v>
      </c>
      <c r="N582" s="2927"/>
      <c r="O582" s="2926">
        <f t="shared" si="67"/>
        <v>0</v>
      </c>
      <c r="P582" s="2926">
        <f t="shared" si="68"/>
        <v>30000</v>
      </c>
      <c r="Q582" s="2795"/>
      <c r="R582" s="2772"/>
    </row>
    <row r="583" spans="2:18" s="40" customFormat="1" ht="15.95" customHeight="1">
      <c r="B583" s="3187"/>
      <c r="C583" s="2480">
        <v>41986</v>
      </c>
      <c r="D583" s="27" t="s">
        <v>1196</v>
      </c>
      <c r="E583" s="2927" t="s">
        <v>984</v>
      </c>
      <c r="F583" s="2927">
        <v>1</v>
      </c>
      <c r="G583" s="46">
        <v>55</v>
      </c>
      <c r="H583" s="764">
        <f>F583*G583</f>
        <v>55</v>
      </c>
      <c r="I583" s="2924">
        <f t="shared" si="65"/>
        <v>27500</v>
      </c>
      <c r="J583" s="2927"/>
      <c r="K583" s="2926"/>
      <c r="L583" s="764"/>
      <c r="M583" s="2926">
        <f t="shared" si="66"/>
        <v>0</v>
      </c>
      <c r="N583" s="2927"/>
      <c r="O583" s="2926">
        <f t="shared" si="67"/>
        <v>0</v>
      </c>
      <c r="P583" s="2926">
        <f t="shared" si="68"/>
        <v>27500</v>
      </c>
      <c r="Q583" s="2795"/>
      <c r="R583" s="2772"/>
    </row>
    <row r="584" spans="2:18" s="40" customFormat="1" ht="15.95" customHeight="1">
      <c r="B584" s="3196">
        <v>19</v>
      </c>
      <c r="C584" s="2479">
        <v>41987</v>
      </c>
      <c r="D584" s="27" t="s">
        <v>965</v>
      </c>
      <c r="E584" s="1470" t="s">
        <v>10</v>
      </c>
      <c r="F584" s="367">
        <v>2</v>
      </c>
      <c r="G584" s="46"/>
      <c r="H584" s="764"/>
      <c r="I584" s="2924">
        <f t="shared" si="65"/>
        <v>0</v>
      </c>
      <c r="J584" s="2927"/>
      <c r="K584" s="2926">
        <f>F584*10000</f>
        <v>20000</v>
      </c>
      <c r="L584" s="764">
        <v>1</v>
      </c>
      <c r="M584" s="2926">
        <f t="shared" si="66"/>
        <v>10000</v>
      </c>
      <c r="N584" s="2927"/>
      <c r="O584" s="2926">
        <f t="shared" si="67"/>
        <v>0</v>
      </c>
      <c r="P584" s="2926">
        <f t="shared" si="68"/>
        <v>30000</v>
      </c>
      <c r="Q584" s="2795"/>
      <c r="R584" s="2772"/>
    </row>
    <row r="585" spans="2:18" s="40" customFormat="1" ht="15.95" customHeight="1">
      <c r="B585" s="3198"/>
      <c r="C585" s="2479">
        <v>41987</v>
      </c>
      <c r="D585" s="27" t="s">
        <v>1196</v>
      </c>
      <c r="E585" s="2927" t="s">
        <v>984</v>
      </c>
      <c r="F585" s="2927">
        <v>1</v>
      </c>
      <c r="G585" s="46">
        <v>55</v>
      </c>
      <c r="H585" s="764">
        <f>F585*G585</f>
        <v>55</v>
      </c>
      <c r="I585" s="2924">
        <f t="shared" si="65"/>
        <v>27500</v>
      </c>
      <c r="J585" s="2927"/>
      <c r="K585" s="2926"/>
      <c r="L585" s="764">
        <v>4</v>
      </c>
      <c r="M585" s="2926">
        <f t="shared" si="66"/>
        <v>40000</v>
      </c>
      <c r="N585" s="2927"/>
      <c r="O585" s="2926">
        <f t="shared" si="67"/>
        <v>0</v>
      </c>
      <c r="P585" s="2926">
        <f t="shared" si="68"/>
        <v>67500</v>
      </c>
      <c r="Q585" s="2795"/>
      <c r="R585" s="2772"/>
    </row>
    <row r="586" spans="2:18" s="40" customFormat="1" ht="15.95" customHeight="1">
      <c r="B586" s="3186">
        <v>20</v>
      </c>
      <c r="C586" s="2480">
        <v>41988</v>
      </c>
      <c r="D586" s="27" t="s">
        <v>965</v>
      </c>
      <c r="E586" s="1470" t="s">
        <v>10</v>
      </c>
      <c r="F586" s="367">
        <v>1</v>
      </c>
      <c r="G586" s="46"/>
      <c r="H586" s="764"/>
      <c r="I586" s="2924">
        <f t="shared" si="65"/>
        <v>0</v>
      </c>
      <c r="J586" s="2927"/>
      <c r="K586" s="2926">
        <f>F586*10000</f>
        <v>10000</v>
      </c>
      <c r="L586" s="764">
        <v>1</v>
      </c>
      <c r="M586" s="2926">
        <f t="shared" si="66"/>
        <v>10000</v>
      </c>
      <c r="N586" s="2927"/>
      <c r="O586" s="2926">
        <f t="shared" si="67"/>
        <v>0</v>
      </c>
      <c r="P586" s="2926">
        <f t="shared" si="68"/>
        <v>20000</v>
      </c>
      <c r="Q586" s="2795"/>
      <c r="R586" s="2772"/>
    </row>
    <row r="587" spans="2:18" s="40" customFormat="1" ht="15.95" customHeight="1">
      <c r="B587" s="3187"/>
      <c r="C587" s="2480">
        <v>41988</v>
      </c>
      <c r="D587" s="1401" t="s">
        <v>788</v>
      </c>
      <c r="E587" s="2927" t="s">
        <v>10</v>
      </c>
      <c r="F587" s="367">
        <v>2</v>
      </c>
      <c r="G587" s="46"/>
      <c r="H587" s="764"/>
      <c r="I587" s="2924">
        <f t="shared" si="65"/>
        <v>0</v>
      </c>
      <c r="J587" s="2927" t="s">
        <v>127</v>
      </c>
      <c r="K587" s="2924">
        <f>F587*12500</f>
        <v>25000</v>
      </c>
      <c r="L587" s="764"/>
      <c r="M587" s="2926">
        <f t="shared" si="66"/>
        <v>0</v>
      </c>
      <c r="N587" s="2927"/>
      <c r="O587" s="2926">
        <f t="shared" si="67"/>
        <v>0</v>
      </c>
      <c r="P587" s="2926">
        <f t="shared" si="68"/>
        <v>25000</v>
      </c>
      <c r="Q587" s="2795"/>
      <c r="R587" s="2772"/>
    </row>
    <row r="588" spans="2:18" s="40" customFormat="1" ht="15.95" customHeight="1">
      <c r="B588" s="3186">
        <v>21</v>
      </c>
      <c r="C588" s="2480">
        <v>41989</v>
      </c>
      <c r="D588" s="27" t="s">
        <v>965</v>
      </c>
      <c r="E588" s="1470" t="s">
        <v>10</v>
      </c>
      <c r="F588" s="367">
        <v>1</v>
      </c>
      <c r="G588" s="46"/>
      <c r="H588" s="764"/>
      <c r="I588" s="2924">
        <f t="shared" si="65"/>
        <v>0</v>
      </c>
      <c r="J588" s="2927"/>
      <c r="K588" s="2926">
        <f>F588*10000</f>
        <v>10000</v>
      </c>
      <c r="L588" s="764">
        <v>1</v>
      </c>
      <c r="M588" s="2926">
        <f t="shared" si="66"/>
        <v>10000</v>
      </c>
      <c r="N588" s="2927"/>
      <c r="O588" s="2926">
        <f t="shared" si="67"/>
        <v>0</v>
      </c>
      <c r="P588" s="2926">
        <f t="shared" si="68"/>
        <v>20000</v>
      </c>
      <c r="Q588" s="2795"/>
      <c r="R588" s="2772"/>
    </row>
    <row r="589" spans="2:18" s="40" customFormat="1" ht="15.95" customHeight="1">
      <c r="B589" s="3187"/>
      <c r="C589" s="2480">
        <v>41989</v>
      </c>
      <c r="D589" s="1401" t="s">
        <v>788</v>
      </c>
      <c r="E589" s="2927" t="s">
        <v>10</v>
      </c>
      <c r="F589" s="367">
        <v>3</v>
      </c>
      <c r="G589" s="46"/>
      <c r="H589" s="764"/>
      <c r="I589" s="2924">
        <f t="shared" ref="I589:I606" si="69">H589*500</f>
        <v>0</v>
      </c>
      <c r="J589" s="2927" t="s">
        <v>127</v>
      </c>
      <c r="K589" s="2924">
        <f>F589*12500</f>
        <v>37500</v>
      </c>
      <c r="L589" s="764"/>
      <c r="M589" s="2926">
        <f t="shared" ref="M589:M606" si="70">L589*10000</f>
        <v>0</v>
      </c>
      <c r="N589" s="2927"/>
      <c r="O589" s="2926">
        <f t="shared" ref="O589:O606" si="71">N589*15000</f>
        <v>0</v>
      </c>
      <c r="P589" s="2926">
        <f t="shared" ref="P589:P606" si="72">I589+K589+M589+O589</f>
        <v>37500</v>
      </c>
      <c r="Q589" s="2795"/>
      <c r="R589" s="2772"/>
    </row>
    <row r="590" spans="2:18" s="40" customFormat="1" ht="15.95" customHeight="1">
      <c r="B590" s="3186">
        <v>22</v>
      </c>
      <c r="C590" s="2480">
        <v>41990</v>
      </c>
      <c r="D590" s="27" t="s">
        <v>965</v>
      </c>
      <c r="E590" s="1470" t="s">
        <v>10</v>
      </c>
      <c r="F590" s="367">
        <v>3</v>
      </c>
      <c r="G590" s="46"/>
      <c r="H590" s="764"/>
      <c r="I590" s="2924">
        <f t="shared" si="69"/>
        <v>0</v>
      </c>
      <c r="J590" s="2927"/>
      <c r="K590" s="2926">
        <f>F590*10000</f>
        <v>30000</v>
      </c>
      <c r="L590" s="764">
        <v>1</v>
      </c>
      <c r="M590" s="2926">
        <f t="shared" si="70"/>
        <v>10000</v>
      </c>
      <c r="N590" s="2927"/>
      <c r="O590" s="2926">
        <f t="shared" si="71"/>
        <v>0</v>
      </c>
      <c r="P590" s="2926">
        <f t="shared" si="72"/>
        <v>40000</v>
      </c>
      <c r="Q590" s="2795"/>
      <c r="R590" s="2772"/>
    </row>
    <row r="591" spans="2:18" s="40" customFormat="1" ht="15.95" customHeight="1">
      <c r="B591" s="3187"/>
      <c r="C591" s="2480">
        <v>41990</v>
      </c>
      <c r="D591" s="3" t="s">
        <v>1613</v>
      </c>
      <c r="E591" s="2927"/>
      <c r="F591" s="2927">
        <v>2</v>
      </c>
      <c r="G591" s="764">
        <v>25</v>
      </c>
      <c r="H591" s="764">
        <f>F591*G591</f>
        <v>50</v>
      </c>
      <c r="I591" s="2924">
        <f t="shared" si="69"/>
        <v>25000</v>
      </c>
      <c r="J591" s="2927"/>
      <c r="K591" s="2926"/>
      <c r="L591" s="764"/>
      <c r="M591" s="2926">
        <f t="shared" si="70"/>
        <v>0</v>
      </c>
      <c r="N591" s="2927"/>
      <c r="O591" s="2926">
        <f t="shared" si="71"/>
        <v>0</v>
      </c>
      <c r="P591" s="2926">
        <f t="shared" si="72"/>
        <v>25000</v>
      </c>
      <c r="Q591" s="2795"/>
      <c r="R591" s="2772"/>
    </row>
    <row r="592" spans="2:18" s="40" customFormat="1" ht="15.95" customHeight="1">
      <c r="B592" s="3186">
        <v>23</v>
      </c>
      <c r="C592" s="2480">
        <v>41991</v>
      </c>
      <c r="D592" s="27" t="s">
        <v>965</v>
      </c>
      <c r="E592" s="1470" t="s">
        <v>10</v>
      </c>
      <c r="F592" s="367">
        <v>1</v>
      </c>
      <c r="G592" s="46"/>
      <c r="H592" s="764"/>
      <c r="I592" s="2924">
        <f t="shared" si="69"/>
        <v>0</v>
      </c>
      <c r="J592" s="2927"/>
      <c r="K592" s="2926">
        <f>F592*10000</f>
        <v>10000</v>
      </c>
      <c r="L592" s="764">
        <v>1</v>
      </c>
      <c r="M592" s="2926">
        <f t="shared" si="70"/>
        <v>10000</v>
      </c>
      <c r="N592" s="2927"/>
      <c r="O592" s="2926">
        <f t="shared" si="71"/>
        <v>0</v>
      </c>
      <c r="P592" s="2926">
        <f t="shared" si="72"/>
        <v>20000</v>
      </c>
      <c r="Q592" s="2795"/>
      <c r="R592" s="2772"/>
    </row>
    <row r="593" spans="2:18" s="40" customFormat="1" ht="15.95" customHeight="1">
      <c r="B593" s="3187"/>
      <c r="C593" s="2480">
        <v>41991</v>
      </c>
      <c r="D593" s="3" t="s">
        <v>1619</v>
      </c>
      <c r="E593" s="2927"/>
      <c r="F593" s="2927">
        <v>1</v>
      </c>
      <c r="G593" s="764">
        <v>24</v>
      </c>
      <c r="H593" s="764">
        <f>F593*G593</f>
        <v>24</v>
      </c>
      <c r="I593" s="2924">
        <f t="shared" si="69"/>
        <v>12000</v>
      </c>
      <c r="J593" s="2927" t="s">
        <v>127</v>
      </c>
      <c r="K593" s="2926">
        <f>H593*200</f>
        <v>4800</v>
      </c>
      <c r="L593" s="764">
        <v>4</v>
      </c>
      <c r="M593" s="2926">
        <f t="shared" si="70"/>
        <v>40000</v>
      </c>
      <c r="N593" s="2927"/>
      <c r="O593" s="2926">
        <f t="shared" si="71"/>
        <v>0</v>
      </c>
      <c r="P593" s="2926">
        <f t="shared" si="72"/>
        <v>56800</v>
      </c>
      <c r="Q593" s="2795"/>
      <c r="R593" s="2772"/>
    </row>
    <row r="594" spans="2:18" s="40" customFormat="1" ht="15.95" customHeight="1">
      <c r="B594" s="3186">
        <v>24</v>
      </c>
      <c r="C594" s="2480">
        <v>41992</v>
      </c>
      <c r="D594" s="27" t="s">
        <v>965</v>
      </c>
      <c r="E594" s="1470" t="s">
        <v>10</v>
      </c>
      <c r="F594" s="367">
        <v>1</v>
      </c>
      <c r="G594" s="46"/>
      <c r="H594" s="764"/>
      <c r="I594" s="2924">
        <f t="shared" si="69"/>
        <v>0</v>
      </c>
      <c r="J594" s="2927"/>
      <c r="K594" s="2926">
        <f>F594*10000</f>
        <v>10000</v>
      </c>
      <c r="L594" s="764"/>
      <c r="M594" s="2926">
        <f t="shared" si="70"/>
        <v>0</v>
      </c>
      <c r="N594" s="2927"/>
      <c r="O594" s="2926">
        <f t="shared" si="71"/>
        <v>0</v>
      </c>
      <c r="P594" s="2926">
        <f t="shared" si="72"/>
        <v>10000</v>
      </c>
      <c r="Q594" s="2795"/>
      <c r="R594" s="2772"/>
    </row>
    <row r="595" spans="2:18" s="40" customFormat="1" ht="15.95" customHeight="1">
      <c r="B595" s="3187"/>
      <c r="C595" s="2480">
        <v>41992</v>
      </c>
      <c r="D595" s="3" t="s">
        <v>1613</v>
      </c>
      <c r="E595" s="2927"/>
      <c r="F595" s="2927">
        <v>1</v>
      </c>
      <c r="G595" s="764">
        <v>25</v>
      </c>
      <c r="H595" s="764">
        <f>F595*G595</f>
        <v>25</v>
      </c>
      <c r="I595" s="2924">
        <f t="shared" si="69"/>
        <v>12500</v>
      </c>
      <c r="J595" s="2927"/>
      <c r="K595" s="2926"/>
      <c r="L595" s="764"/>
      <c r="M595" s="2926">
        <f t="shared" si="70"/>
        <v>0</v>
      </c>
      <c r="N595" s="2927"/>
      <c r="O595" s="2926">
        <f t="shared" si="71"/>
        <v>0</v>
      </c>
      <c r="P595" s="2926">
        <f t="shared" si="72"/>
        <v>12500</v>
      </c>
      <c r="Q595" s="2795"/>
      <c r="R595" s="2772"/>
    </row>
    <row r="596" spans="2:18" s="40" customFormat="1" ht="15.95" customHeight="1">
      <c r="B596" s="3186">
        <v>25</v>
      </c>
      <c r="C596" s="2480">
        <v>41993</v>
      </c>
      <c r="D596" s="27" t="s">
        <v>965</v>
      </c>
      <c r="E596" s="1470" t="s">
        <v>10</v>
      </c>
      <c r="F596" s="367">
        <v>1</v>
      </c>
      <c r="G596" s="46"/>
      <c r="H596" s="764"/>
      <c r="I596" s="2924">
        <f t="shared" si="69"/>
        <v>0</v>
      </c>
      <c r="J596" s="2927"/>
      <c r="K596" s="2926">
        <f>F596*10000</f>
        <v>10000</v>
      </c>
      <c r="L596" s="764"/>
      <c r="M596" s="2926">
        <f t="shared" si="70"/>
        <v>0</v>
      </c>
      <c r="N596" s="2927"/>
      <c r="O596" s="2926">
        <f t="shared" si="71"/>
        <v>0</v>
      </c>
      <c r="P596" s="2926">
        <f t="shared" si="72"/>
        <v>10000</v>
      </c>
      <c r="Q596" s="2795"/>
      <c r="R596" s="2772"/>
    </row>
    <row r="597" spans="2:18" s="40" customFormat="1" ht="15.95" customHeight="1">
      <c r="B597" s="3187"/>
      <c r="C597" s="2480">
        <v>41993</v>
      </c>
      <c r="D597" s="3" t="s">
        <v>1619</v>
      </c>
      <c r="E597" s="2927"/>
      <c r="F597" s="2927">
        <v>2</v>
      </c>
      <c r="G597" s="764">
        <v>25</v>
      </c>
      <c r="H597" s="764">
        <f>F597*G597</f>
        <v>50</v>
      </c>
      <c r="I597" s="2924">
        <f t="shared" si="69"/>
        <v>25000</v>
      </c>
      <c r="J597" s="2927" t="s">
        <v>127</v>
      </c>
      <c r="K597" s="2926">
        <f>H597*200</f>
        <v>10000</v>
      </c>
      <c r="L597" s="764">
        <v>1</v>
      </c>
      <c r="M597" s="2926">
        <f t="shared" si="70"/>
        <v>10000</v>
      </c>
      <c r="N597" s="2927"/>
      <c r="O597" s="2926">
        <f t="shared" si="71"/>
        <v>0</v>
      </c>
      <c r="P597" s="2926">
        <f t="shared" si="72"/>
        <v>45000</v>
      </c>
      <c r="Q597" s="2795"/>
      <c r="R597" s="2772"/>
    </row>
    <row r="598" spans="2:18" s="40" customFormat="1" ht="15.95" customHeight="1">
      <c r="B598" s="3196">
        <v>26</v>
      </c>
      <c r="C598" s="2479">
        <v>41994</v>
      </c>
      <c r="D598" s="27" t="s">
        <v>965</v>
      </c>
      <c r="E598" s="1470" t="s">
        <v>10</v>
      </c>
      <c r="F598" s="367">
        <v>3</v>
      </c>
      <c r="G598" s="46"/>
      <c r="H598" s="764"/>
      <c r="I598" s="2924">
        <f t="shared" si="69"/>
        <v>0</v>
      </c>
      <c r="J598" s="2927"/>
      <c r="K598" s="2926">
        <f>F598*10000</f>
        <v>30000</v>
      </c>
      <c r="L598" s="764">
        <v>1</v>
      </c>
      <c r="M598" s="2926">
        <f t="shared" si="70"/>
        <v>10000</v>
      </c>
      <c r="N598" s="2927"/>
      <c r="O598" s="2926">
        <f t="shared" si="71"/>
        <v>0</v>
      </c>
      <c r="P598" s="2926">
        <f t="shared" si="72"/>
        <v>40000</v>
      </c>
      <c r="Q598" s="2795"/>
      <c r="R598" s="2772"/>
    </row>
    <row r="599" spans="2:18" s="40" customFormat="1" ht="15.95" customHeight="1">
      <c r="B599" s="3198"/>
      <c r="C599" s="2479">
        <v>41994</v>
      </c>
      <c r="D599" s="3" t="s">
        <v>1613</v>
      </c>
      <c r="E599" s="2927"/>
      <c r="F599" s="2927">
        <v>1</v>
      </c>
      <c r="G599" s="764">
        <v>25</v>
      </c>
      <c r="H599" s="764">
        <f>F599*G599</f>
        <v>25</v>
      </c>
      <c r="I599" s="2924">
        <f t="shared" si="69"/>
        <v>12500</v>
      </c>
      <c r="J599" s="2927"/>
      <c r="K599" s="2926"/>
      <c r="L599" s="764">
        <v>4</v>
      </c>
      <c r="M599" s="2926">
        <f t="shared" si="70"/>
        <v>40000</v>
      </c>
      <c r="N599" s="2927"/>
      <c r="O599" s="2926">
        <f t="shared" si="71"/>
        <v>0</v>
      </c>
      <c r="P599" s="2926">
        <f t="shared" si="72"/>
        <v>52500</v>
      </c>
      <c r="Q599" s="2795"/>
      <c r="R599" s="2772"/>
    </row>
    <row r="600" spans="2:18" s="40" customFormat="1" ht="15.95" customHeight="1">
      <c r="B600" s="3186">
        <v>27</v>
      </c>
      <c r="C600" s="2480">
        <v>41995</v>
      </c>
      <c r="D600" s="27" t="s">
        <v>965</v>
      </c>
      <c r="E600" s="1470" t="s">
        <v>10</v>
      </c>
      <c r="F600" s="367">
        <v>2</v>
      </c>
      <c r="G600" s="46"/>
      <c r="H600" s="764"/>
      <c r="I600" s="2924">
        <f t="shared" si="69"/>
        <v>0</v>
      </c>
      <c r="J600" s="2927"/>
      <c r="K600" s="2926">
        <f>F600*10000</f>
        <v>20000</v>
      </c>
      <c r="L600" s="764">
        <v>1</v>
      </c>
      <c r="M600" s="2926">
        <f t="shared" si="70"/>
        <v>10000</v>
      </c>
      <c r="N600" s="2927"/>
      <c r="O600" s="2926">
        <f t="shared" si="71"/>
        <v>0</v>
      </c>
      <c r="P600" s="2926">
        <f t="shared" si="72"/>
        <v>30000</v>
      </c>
      <c r="Q600" s="2795"/>
      <c r="R600" s="2772"/>
    </row>
    <row r="601" spans="2:18" s="40" customFormat="1" ht="15.95" customHeight="1">
      <c r="B601" s="3187"/>
      <c r="C601" s="2480">
        <v>41995</v>
      </c>
      <c r="D601" s="3" t="s">
        <v>1619</v>
      </c>
      <c r="E601" s="2927"/>
      <c r="F601" s="2927">
        <v>3</v>
      </c>
      <c r="G601" s="764">
        <v>25</v>
      </c>
      <c r="H601" s="764">
        <f>F601*G601</f>
        <v>75</v>
      </c>
      <c r="I601" s="2924">
        <f t="shared" si="69"/>
        <v>37500</v>
      </c>
      <c r="J601" s="2927" t="s">
        <v>127</v>
      </c>
      <c r="K601" s="2926">
        <f>H601*200</f>
        <v>15000</v>
      </c>
      <c r="L601" s="764">
        <v>7</v>
      </c>
      <c r="M601" s="2926">
        <f t="shared" si="70"/>
        <v>70000</v>
      </c>
      <c r="N601" s="2927"/>
      <c r="O601" s="2926">
        <f t="shared" si="71"/>
        <v>0</v>
      </c>
      <c r="P601" s="2926">
        <f t="shared" si="72"/>
        <v>122500</v>
      </c>
      <c r="Q601" s="2795"/>
      <c r="R601" s="2772"/>
    </row>
    <row r="602" spans="2:18" s="40" customFormat="1" ht="15.95" customHeight="1">
      <c r="B602" s="3186">
        <v>28</v>
      </c>
      <c r="C602" s="2480">
        <v>41996</v>
      </c>
      <c r="D602" s="27" t="s">
        <v>965</v>
      </c>
      <c r="E602" s="1470" t="s">
        <v>10</v>
      </c>
      <c r="F602" s="367">
        <v>2</v>
      </c>
      <c r="G602" s="46"/>
      <c r="H602" s="764"/>
      <c r="I602" s="2924">
        <f t="shared" si="69"/>
        <v>0</v>
      </c>
      <c r="J602" s="2927"/>
      <c r="K602" s="2926">
        <f>F602*10000</f>
        <v>20000</v>
      </c>
      <c r="L602" s="764"/>
      <c r="M602" s="2926">
        <f t="shared" si="70"/>
        <v>0</v>
      </c>
      <c r="N602" s="2927"/>
      <c r="O602" s="2926">
        <f t="shared" si="71"/>
        <v>0</v>
      </c>
      <c r="P602" s="2926">
        <f t="shared" si="72"/>
        <v>20000</v>
      </c>
      <c r="Q602" s="2795"/>
      <c r="R602" s="2772"/>
    </row>
    <row r="603" spans="2:18" s="40" customFormat="1" ht="15.95" customHeight="1">
      <c r="B603" s="3187"/>
      <c r="C603" s="2480">
        <v>41996</v>
      </c>
      <c r="D603" s="3" t="s">
        <v>1619</v>
      </c>
      <c r="E603" s="2927"/>
      <c r="F603" s="2927">
        <v>1</v>
      </c>
      <c r="G603" s="764">
        <v>25</v>
      </c>
      <c r="H603" s="764">
        <f>F603*G603</f>
        <v>25</v>
      </c>
      <c r="I603" s="2924">
        <f t="shared" si="69"/>
        <v>12500</v>
      </c>
      <c r="J603" s="2927" t="s">
        <v>127</v>
      </c>
      <c r="K603" s="2926">
        <f>H603*200</f>
        <v>5000</v>
      </c>
      <c r="L603" s="764"/>
      <c r="M603" s="2926">
        <f t="shared" si="70"/>
        <v>0</v>
      </c>
      <c r="N603" s="2927"/>
      <c r="O603" s="2926">
        <f t="shared" si="71"/>
        <v>0</v>
      </c>
      <c r="P603" s="2926">
        <f t="shared" si="72"/>
        <v>17500</v>
      </c>
      <c r="Q603" s="2795"/>
      <c r="R603" s="2772"/>
    </row>
    <row r="604" spans="2:18" s="40" customFormat="1" ht="15.95" customHeight="1">
      <c r="B604" s="3186">
        <v>29</v>
      </c>
      <c r="C604" s="2480">
        <v>41997</v>
      </c>
      <c r="D604" s="27" t="s">
        <v>965</v>
      </c>
      <c r="E604" s="1470" t="s">
        <v>10</v>
      </c>
      <c r="F604" s="367">
        <v>2</v>
      </c>
      <c r="G604" s="46"/>
      <c r="H604" s="764"/>
      <c r="I604" s="2924">
        <f t="shared" si="69"/>
        <v>0</v>
      </c>
      <c r="J604" s="2927"/>
      <c r="K604" s="2926">
        <f>F604*10000</f>
        <v>20000</v>
      </c>
      <c r="L604" s="764"/>
      <c r="M604" s="2926">
        <f t="shared" si="70"/>
        <v>0</v>
      </c>
      <c r="N604" s="2927"/>
      <c r="O604" s="2926">
        <f t="shared" si="71"/>
        <v>0</v>
      </c>
      <c r="P604" s="2926">
        <f t="shared" si="72"/>
        <v>20000</v>
      </c>
      <c r="Q604" s="2795"/>
      <c r="R604" s="2772"/>
    </row>
    <row r="605" spans="2:18" s="40" customFormat="1" ht="15.95" customHeight="1">
      <c r="B605" s="3187"/>
      <c r="C605" s="2480">
        <v>41997</v>
      </c>
      <c r="D605" s="3" t="s">
        <v>1619</v>
      </c>
      <c r="E605" s="2927"/>
      <c r="F605" s="2927">
        <v>1</v>
      </c>
      <c r="G605" s="764">
        <v>25</v>
      </c>
      <c r="H605" s="764">
        <f>F605*G605</f>
        <v>25</v>
      </c>
      <c r="I605" s="2924">
        <f t="shared" si="69"/>
        <v>12500</v>
      </c>
      <c r="J605" s="2927" t="s">
        <v>127</v>
      </c>
      <c r="K605" s="2926">
        <f>H605*200</f>
        <v>5000</v>
      </c>
      <c r="L605" s="764">
        <v>2</v>
      </c>
      <c r="M605" s="2926">
        <f t="shared" si="70"/>
        <v>20000</v>
      </c>
      <c r="N605" s="2927"/>
      <c r="O605" s="2926">
        <f t="shared" si="71"/>
        <v>0</v>
      </c>
      <c r="P605" s="2926">
        <f t="shared" si="72"/>
        <v>37500</v>
      </c>
      <c r="Q605" s="2842"/>
      <c r="R605" s="2777"/>
    </row>
    <row r="606" spans="2:18" s="40" customFormat="1" ht="15.95" customHeight="1" thickBot="1">
      <c r="B606" s="2933">
        <v>30</v>
      </c>
      <c r="C606" s="2481">
        <v>41998</v>
      </c>
      <c r="D606" s="16" t="s">
        <v>1619</v>
      </c>
      <c r="E606" s="2944"/>
      <c r="F606" s="2944">
        <v>1</v>
      </c>
      <c r="G606" s="765">
        <v>25</v>
      </c>
      <c r="H606" s="765">
        <f>F606*G606</f>
        <v>25</v>
      </c>
      <c r="I606" s="2932">
        <f t="shared" si="69"/>
        <v>12500</v>
      </c>
      <c r="J606" s="2944" t="s">
        <v>127</v>
      </c>
      <c r="K606" s="767">
        <f>H606*200</f>
        <v>5000</v>
      </c>
      <c r="L606" s="765">
        <v>5</v>
      </c>
      <c r="M606" s="767">
        <f t="shared" si="70"/>
        <v>50000</v>
      </c>
      <c r="N606" s="2944"/>
      <c r="O606" s="767">
        <f t="shared" si="71"/>
        <v>0</v>
      </c>
      <c r="P606" s="767">
        <f t="shared" si="72"/>
        <v>67500</v>
      </c>
      <c r="Q606" s="2298"/>
      <c r="R606" s="2783"/>
    </row>
    <row r="607" spans="2:18" s="40" customFormat="1" ht="15.95" customHeight="1">
      <c r="B607" s="161"/>
      <c r="C607" s="162"/>
      <c r="D607" s="35"/>
      <c r="E607" s="2460"/>
      <c r="F607" s="2460"/>
      <c r="G607" s="2460"/>
      <c r="H607" s="163"/>
      <c r="I607" s="164"/>
      <c r="J607" s="163"/>
      <c r="K607" s="165"/>
      <c r="L607" s="166"/>
      <c r="M607" s="128"/>
      <c r="N607" s="166"/>
      <c r="O607" s="128"/>
      <c r="P607" s="129"/>
      <c r="Q607" s="128"/>
      <c r="R607" s="163"/>
    </row>
    <row r="608" spans="2:18" s="40" customFormat="1" ht="15.95" customHeight="1">
      <c r="B608" s="2460"/>
      <c r="C608" s="2460"/>
      <c r="D608" s="2462" t="s">
        <v>49</v>
      </c>
      <c r="E608" s="2460"/>
      <c r="F608" s="21"/>
      <c r="G608" s="21"/>
      <c r="H608" s="21"/>
      <c r="I608" s="209"/>
      <c r="J608" s="944"/>
      <c r="K608" s="209"/>
      <c r="L608" s="944"/>
      <c r="M608" s="209"/>
      <c r="N608" s="83"/>
      <c r="O608" s="2461" t="s">
        <v>50</v>
      </c>
      <c r="P608" s="2461"/>
      <c r="Q608" s="102"/>
      <c r="R608" s="2460"/>
    </row>
    <row r="609" spans="2:18" s="40" customFormat="1" ht="15.95" customHeight="1" thickBot="1">
      <c r="B609" s="2460"/>
      <c r="C609" s="2460"/>
      <c r="D609" s="2460"/>
      <c r="E609" s="2460"/>
      <c r="F609" s="21"/>
      <c r="G609" s="21"/>
      <c r="H609" s="21"/>
      <c r="I609" s="209"/>
      <c r="J609" s="944"/>
      <c r="K609" s="209"/>
      <c r="L609" s="944"/>
      <c r="M609" s="209"/>
      <c r="N609" s="83"/>
      <c r="O609" s="2461"/>
      <c r="P609" s="35"/>
      <c r="Q609" s="102"/>
      <c r="R609" s="2460"/>
    </row>
    <row r="610" spans="2:18" s="40" customFormat="1" ht="15.95" customHeight="1">
      <c r="B610" s="2460"/>
      <c r="C610" s="2460"/>
      <c r="D610" s="2460"/>
      <c r="E610" s="2460"/>
      <c r="F610" s="3135" t="s">
        <v>140</v>
      </c>
      <c r="G610" s="3136"/>
      <c r="H610" s="3136"/>
      <c r="I610" s="3136"/>
      <c r="J610" s="3136"/>
      <c r="K610" s="3136"/>
      <c r="L610" s="3136"/>
      <c r="M610" s="3137"/>
      <c r="N610" s="83"/>
      <c r="O610" s="2461"/>
      <c r="P610" s="35"/>
      <c r="Q610" s="102"/>
      <c r="R610" s="2460"/>
    </row>
    <row r="611" spans="2:18" s="40" customFormat="1" ht="15.95" customHeight="1" thickBot="1">
      <c r="B611" s="2460"/>
      <c r="C611" s="2460"/>
      <c r="D611" s="2460"/>
      <c r="E611" s="2460"/>
      <c r="F611" s="3138"/>
      <c r="G611" s="3139"/>
      <c r="H611" s="3139"/>
      <c r="I611" s="3139"/>
      <c r="J611" s="3139"/>
      <c r="K611" s="3139"/>
      <c r="L611" s="3139"/>
      <c r="M611" s="3140"/>
      <c r="N611" s="83"/>
      <c r="O611" s="2461"/>
      <c r="P611" s="35"/>
      <c r="Q611" s="102"/>
      <c r="R611" s="2460"/>
    </row>
    <row r="612" spans="2:18" s="40" customFormat="1" ht="15.95" customHeight="1">
      <c r="B612" s="2460"/>
      <c r="C612" s="2460"/>
      <c r="D612" s="2461" t="s">
        <v>46</v>
      </c>
      <c r="E612" s="2460"/>
      <c r="F612" s="2460"/>
      <c r="G612" s="21"/>
      <c r="H612" s="35"/>
      <c r="I612" s="35"/>
      <c r="J612" s="2460"/>
      <c r="K612" s="89"/>
      <c r="L612" s="35"/>
      <c r="M612" s="35"/>
      <c r="N612" s="83"/>
      <c r="O612" s="2461" t="s">
        <v>48</v>
      </c>
      <c r="P612" s="2461"/>
      <c r="Q612" s="102"/>
      <c r="R612" s="2460"/>
    </row>
    <row r="613" spans="2:18" s="40" customFormat="1" ht="15.95" customHeight="1">
      <c r="B613" s="2460"/>
      <c r="C613" s="2460"/>
      <c r="D613" s="2460" t="s">
        <v>47</v>
      </c>
      <c r="E613" s="2460"/>
      <c r="F613" s="2460"/>
      <c r="G613" s="2460"/>
      <c r="H613" s="35"/>
      <c r="I613" s="54"/>
      <c r="J613" s="2460"/>
      <c r="K613" s="89"/>
      <c r="L613" s="35"/>
      <c r="M613" s="35"/>
      <c r="N613" s="83"/>
      <c r="O613" s="35"/>
      <c r="P613" s="35"/>
      <c r="Q613" s="102"/>
      <c r="R613" s="2460"/>
    </row>
    <row r="614" spans="2:18" s="40" customFormat="1" ht="15.95" customHeight="1">
      <c r="B614" s="2460"/>
      <c r="C614" s="51"/>
      <c r="D614" s="35"/>
      <c r="E614" s="2460"/>
      <c r="F614" s="2460"/>
      <c r="G614" s="2460"/>
      <c r="H614" s="2460"/>
      <c r="I614" s="2460"/>
      <c r="J614" s="2460"/>
      <c r="K614" s="102"/>
      <c r="L614" s="2460"/>
      <c r="M614" s="102"/>
      <c r="N614" s="83"/>
      <c r="O614" s="102"/>
      <c r="P614" s="102"/>
      <c r="Q614" s="102"/>
      <c r="R614" s="2460"/>
    </row>
    <row r="615" spans="2:18" ht="15.95" customHeight="1">
      <c r="B615" s="1880"/>
      <c r="C615" s="1880"/>
      <c r="D615" s="84"/>
      <c r="E615" s="1880"/>
      <c r="F615" s="35"/>
      <c r="G615" s="35"/>
      <c r="H615" s="84"/>
      <c r="I615" s="89"/>
      <c r="J615" s="1880"/>
      <c r="K615" s="89"/>
      <c r="L615" s="1880"/>
      <c r="M615" s="89"/>
      <c r="N615" s="35"/>
      <c r="O615" s="89"/>
      <c r="P615" s="89"/>
      <c r="Q615" s="102"/>
      <c r="R615" s="1880"/>
    </row>
    <row r="616" spans="2:18" ht="15.95" customHeight="1">
      <c r="B616" s="1880"/>
      <c r="C616" s="1880"/>
      <c r="D616" s="84"/>
      <c r="E616" s="1880"/>
      <c r="F616" s="35"/>
      <c r="G616" s="35"/>
      <c r="H616" s="84"/>
      <c r="I616" s="89"/>
      <c r="J616" s="1880"/>
      <c r="K616" s="89"/>
      <c r="L616" s="1880"/>
      <c r="M616" s="89"/>
      <c r="N616" s="35"/>
      <c r="O616" s="89"/>
      <c r="P616" s="89"/>
      <c r="Q616" s="102"/>
      <c r="R616" s="1880"/>
    </row>
    <row r="617" spans="2:18" ht="15.95" customHeight="1">
      <c r="B617" s="1880"/>
      <c r="C617" s="1880"/>
      <c r="D617" s="84"/>
      <c r="E617" s="1880"/>
      <c r="F617" s="35"/>
      <c r="G617" s="35"/>
      <c r="H617" s="84"/>
      <c r="I617" s="89"/>
      <c r="J617" s="1880"/>
      <c r="K617" s="89"/>
      <c r="L617" s="1880"/>
      <c r="M617" s="89"/>
      <c r="N617" s="35"/>
      <c r="O617" s="89"/>
      <c r="P617" s="89"/>
      <c r="Q617" s="102"/>
      <c r="R617" s="1880"/>
    </row>
    <row r="618" spans="2:18" ht="15.95" customHeight="1">
      <c r="B618" s="1880"/>
      <c r="C618" s="1880"/>
      <c r="D618" s="84"/>
      <c r="E618" s="1880"/>
      <c r="F618" s="35"/>
      <c r="G618" s="35"/>
      <c r="H618" s="84"/>
      <c r="I618" s="89"/>
      <c r="J618" s="1880"/>
      <c r="K618" s="89"/>
      <c r="L618" s="1880"/>
      <c r="M618" s="89"/>
      <c r="N618" s="35"/>
      <c r="O618" s="89"/>
      <c r="P618" s="89"/>
      <c r="Q618" s="102"/>
      <c r="R618" s="1880"/>
    </row>
    <row r="619" spans="2:18" ht="15.95" customHeight="1">
      <c r="B619" s="1880"/>
      <c r="C619" s="1880"/>
      <c r="D619" s="84"/>
      <c r="E619" s="1880"/>
      <c r="F619" s="35"/>
      <c r="G619" s="35"/>
      <c r="H619" s="84"/>
      <c r="I619" s="89"/>
      <c r="J619" s="1880"/>
      <c r="K619" s="89"/>
      <c r="L619" s="1880"/>
      <c r="M619" s="89"/>
      <c r="N619" s="35"/>
      <c r="O619" s="89"/>
      <c r="P619" s="89"/>
      <c r="Q619" s="102"/>
      <c r="R619" s="1880"/>
    </row>
    <row r="620" spans="2:18" ht="15.95" customHeight="1">
      <c r="B620" s="1880"/>
      <c r="C620" s="1880"/>
      <c r="D620" s="84"/>
      <c r="E620" s="1880"/>
      <c r="F620" s="35"/>
      <c r="G620" s="35"/>
      <c r="H620" s="84"/>
      <c r="I620" s="89"/>
      <c r="J620" s="1880"/>
      <c r="K620" s="89"/>
      <c r="L620" s="1880"/>
      <c r="M620" s="89"/>
      <c r="N620" s="35"/>
      <c r="O620" s="89"/>
      <c r="P620" s="89"/>
      <c r="Q620" s="102"/>
      <c r="R620" s="1880"/>
    </row>
    <row r="621" spans="2:18" ht="15.95" customHeight="1">
      <c r="B621" s="1880"/>
      <c r="C621" s="1880"/>
      <c r="D621" s="84"/>
      <c r="E621" s="1880"/>
      <c r="F621" s="35"/>
      <c r="G621" s="35"/>
      <c r="H621" s="84"/>
      <c r="I621" s="89"/>
      <c r="J621" s="1880"/>
      <c r="K621" s="89"/>
      <c r="L621" s="1880"/>
      <c r="M621" s="89"/>
      <c r="N621" s="35"/>
      <c r="O621" s="89"/>
      <c r="P621" s="89"/>
      <c r="Q621" s="102"/>
      <c r="R621" s="1880"/>
    </row>
    <row r="622" spans="2:18" ht="15.95" customHeight="1">
      <c r="B622" s="1880"/>
      <c r="C622" s="1880"/>
      <c r="D622" s="84"/>
      <c r="E622" s="1880"/>
      <c r="F622" s="35"/>
      <c r="G622" s="35"/>
      <c r="H622" s="84"/>
      <c r="I622" s="89"/>
      <c r="J622" s="1880"/>
      <c r="K622" s="89"/>
      <c r="L622" s="1880"/>
      <c r="M622" s="89"/>
      <c r="N622" s="35"/>
      <c r="O622" s="89"/>
      <c r="P622" s="89"/>
      <c r="Q622" s="102"/>
      <c r="R622" s="1880"/>
    </row>
    <row r="623" spans="2:18" ht="15.95" customHeight="1">
      <c r="B623" s="1880"/>
      <c r="C623" s="1880"/>
      <c r="D623" s="84"/>
      <c r="E623" s="1880"/>
      <c r="F623" s="35"/>
      <c r="G623" s="35"/>
      <c r="H623" s="84"/>
      <c r="I623" s="89"/>
      <c r="J623" s="1880"/>
      <c r="K623" s="89"/>
      <c r="L623" s="1880"/>
      <c r="M623" s="89"/>
      <c r="N623" s="35"/>
      <c r="O623" s="89"/>
      <c r="P623" s="89"/>
      <c r="Q623" s="102"/>
      <c r="R623" s="1880"/>
    </row>
    <row r="624" spans="2:18" ht="15.95" customHeight="1">
      <c r="B624" s="1880"/>
      <c r="C624" s="1880"/>
      <c r="D624" s="84"/>
      <c r="E624" s="1880"/>
      <c r="F624" s="35"/>
      <c r="G624" s="35"/>
      <c r="H624" s="84"/>
      <c r="I624" s="89"/>
      <c r="J624" s="1880"/>
      <c r="K624" s="89"/>
      <c r="L624" s="1880"/>
      <c r="M624" s="89"/>
      <c r="N624" s="35"/>
      <c r="O624" s="89"/>
      <c r="P624" s="89"/>
      <c r="Q624" s="102"/>
      <c r="R624" s="1880"/>
    </row>
    <row r="625" spans="2:18" ht="15.95" customHeight="1">
      <c r="B625" s="1880"/>
      <c r="C625" s="1880"/>
      <c r="D625" s="84"/>
      <c r="E625" s="1880"/>
      <c r="F625" s="35"/>
      <c r="G625" s="35"/>
      <c r="H625" s="84"/>
      <c r="I625" s="89"/>
      <c r="J625" s="1880"/>
      <c r="K625" s="89"/>
      <c r="L625" s="1880"/>
      <c r="M625" s="89"/>
      <c r="N625" s="35"/>
      <c r="O625" s="89"/>
      <c r="P625" s="89"/>
      <c r="Q625" s="102"/>
      <c r="R625" s="1880"/>
    </row>
    <row r="626" spans="2:18" ht="15.95" customHeight="1">
      <c r="B626" s="1880"/>
      <c r="C626" s="1880"/>
      <c r="D626" s="84"/>
      <c r="E626" s="1880"/>
      <c r="F626" s="35"/>
      <c r="G626" s="35"/>
      <c r="H626" s="84"/>
      <c r="I626" s="89"/>
      <c r="J626" s="1880"/>
      <c r="K626" s="89"/>
      <c r="L626" s="1880"/>
      <c r="M626" s="89"/>
      <c r="N626" s="35"/>
      <c r="O626" s="89"/>
      <c r="P626" s="89"/>
      <c r="Q626" s="102"/>
      <c r="R626" s="1880"/>
    </row>
    <row r="627" spans="2:18" ht="15.95" customHeight="1">
      <c r="B627" s="1880"/>
      <c r="C627" s="1880"/>
      <c r="D627" s="84"/>
      <c r="E627" s="1880"/>
      <c r="F627" s="35"/>
      <c r="G627" s="35"/>
      <c r="H627" s="84"/>
      <c r="I627" s="89"/>
      <c r="J627" s="1880"/>
      <c r="K627" s="89"/>
      <c r="L627" s="1880"/>
      <c r="M627" s="89"/>
      <c r="N627" s="35"/>
      <c r="O627" s="89"/>
      <c r="P627" s="89"/>
      <c r="Q627" s="102"/>
      <c r="R627" s="1880"/>
    </row>
    <row r="628" spans="2:18" ht="15.95" customHeight="1">
      <c r="B628" s="1880"/>
      <c r="C628" s="1880"/>
      <c r="D628" s="84"/>
      <c r="E628" s="1880"/>
      <c r="F628" s="35"/>
      <c r="G628" s="35"/>
      <c r="H628" s="84"/>
      <c r="I628" s="89"/>
      <c r="J628" s="1880"/>
      <c r="K628" s="89"/>
      <c r="L628" s="1880"/>
      <c r="M628" s="89"/>
      <c r="N628" s="35"/>
      <c r="O628" s="89"/>
      <c r="P628" s="89"/>
      <c r="Q628" s="102"/>
      <c r="R628" s="1880"/>
    </row>
    <row r="629" spans="2:18" ht="15.95" customHeight="1">
      <c r="B629" s="1880"/>
      <c r="C629" s="1880"/>
      <c r="D629" s="84"/>
      <c r="E629" s="1880"/>
      <c r="F629" s="35"/>
      <c r="G629" s="35"/>
      <c r="H629" s="84"/>
      <c r="I629" s="89"/>
      <c r="J629" s="1880"/>
      <c r="K629" s="89"/>
      <c r="L629" s="1880"/>
      <c r="M629" s="89"/>
      <c r="N629" s="35"/>
      <c r="O629" s="89"/>
      <c r="P629" s="89"/>
      <c r="Q629" s="102"/>
      <c r="R629" s="1880"/>
    </row>
    <row r="630" spans="2:18" ht="15.95" customHeight="1">
      <c r="B630" s="1880"/>
      <c r="C630" s="1880"/>
      <c r="D630" s="84"/>
      <c r="E630" s="1880"/>
      <c r="F630" s="35"/>
      <c r="G630" s="35"/>
      <c r="H630" s="84"/>
      <c r="I630" s="89"/>
      <c r="J630" s="1880"/>
      <c r="K630" s="89"/>
      <c r="L630" s="1880"/>
      <c r="M630" s="89"/>
      <c r="N630" s="35"/>
      <c r="O630" s="89"/>
      <c r="P630" s="89"/>
      <c r="Q630" s="102"/>
      <c r="R630" s="1880"/>
    </row>
    <row r="631" spans="2:18" ht="15.95" customHeight="1">
      <c r="B631" s="1880"/>
      <c r="C631" s="1880"/>
      <c r="D631" s="84"/>
      <c r="E631" s="1880"/>
      <c r="F631" s="35"/>
      <c r="G631" s="35"/>
      <c r="H631" s="84"/>
      <c r="I631" s="89"/>
      <c r="J631" s="1880"/>
      <c r="K631" s="89"/>
      <c r="L631" s="1880"/>
      <c r="M631" s="89"/>
      <c r="N631" s="35"/>
      <c r="O631" s="89"/>
      <c r="P631" s="89"/>
      <c r="Q631" s="102"/>
      <c r="R631" s="1880"/>
    </row>
    <row r="632" spans="2:18" ht="15.95" customHeight="1">
      <c r="B632" s="1880"/>
      <c r="C632" s="1880"/>
      <c r="D632" s="84"/>
      <c r="E632" s="1880"/>
      <c r="F632" s="35"/>
      <c r="G632" s="35"/>
      <c r="H632" s="84"/>
      <c r="I632" s="89"/>
      <c r="J632" s="1880"/>
      <c r="K632" s="89"/>
      <c r="L632" s="1880"/>
      <c r="M632" s="89"/>
      <c r="N632" s="35"/>
      <c r="O632" s="89"/>
      <c r="P632" s="89"/>
      <c r="Q632" s="102"/>
      <c r="R632" s="1880"/>
    </row>
    <row r="633" spans="2:18" ht="15.95" customHeight="1">
      <c r="B633" s="1880"/>
      <c r="C633" s="1880"/>
      <c r="D633" s="84"/>
      <c r="E633" s="1880"/>
      <c r="F633" s="35"/>
      <c r="G633" s="35"/>
      <c r="H633" s="84"/>
      <c r="I633" s="89"/>
      <c r="J633" s="1880"/>
      <c r="K633" s="89"/>
      <c r="L633" s="1880"/>
      <c r="M633" s="89"/>
      <c r="N633" s="35"/>
      <c r="O633" s="89"/>
      <c r="P633" s="89"/>
      <c r="Q633" s="102"/>
      <c r="R633" s="1880"/>
    </row>
    <row r="634" spans="2:18" ht="15.95" customHeight="1">
      <c r="B634" s="1880"/>
      <c r="C634" s="1880"/>
      <c r="D634" s="84"/>
      <c r="E634" s="1880"/>
      <c r="F634" s="35"/>
      <c r="G634" s="35"/>
      <c r="H634" s="84"/>
      <c r="I634" s="89"/>
      <c r="J634" s="1880"/>
      <c r="K634" s="89"/>
      <c r="L634" s="1880"/>
      <c r="M634" s="89"/>
      <c r="N634" s="35"/>
      <c r="O634" s="89"/>
      <c r="P634" s="89"/>
      <c r="Q634" s="102"/>
      <c r="R634" s="1880"/>
    </row>
    <row r="635" spans="2:18" ht="15.95" customHeight="1">
      <c r="B635" s="1880"/>
      <c r="C635" s="1880"/>
      <c r="D635" s="84"/>
      <c r="E635" s="1880"/>
      <c r="F635" s="35"/>
      <c r="G635" s="35"/>
      <c r="H635" s="84"/>
      <c r="I635" s="89"/>
      <c r="J635" s="1880"/>
      <c r="K635" s="89"/>
      <c r="L635" s="1880"/>
      <c r="M635" s="89"/>
      <c r="N635" s="35"/>
      <c r="O635" s="89"/>
      <c r="P635" s="89"/>
      <c r="Q635" s="102"/>
      <c r="R635" s="1880"/>
    </row>
    <row r="636" spans="2:18" ht="15.95" customHeight="1">
      <c r="B636" s="1880"/>
      <c r="C636" s="1880"/>
      <c r="D636" s="84"/>
      <c r="E636" s="1880"/>
      <c r="F636" s="35"/>
      <c r="G636" s="35"/>
      <c r="H636" s="84"/>
      <c r="I636" s="89"/>
      <c r="J636" s="1880"/>
      <c r="K636" s="89"/>
      <c r="L636" s="1880"/>
      <c r="M636" s="89"/>
      <c r="N636" s="35"/>
      <c r="O636" s="89"/>
      <c r="P636" s="89"/>
      <c r="Q636" s="102"/>
      <c r="R636" s="1880"/>
    </row>
    <row r="637" spans="2:18" ht="15.95" customHeight="1">
      <c r="B637" s="1880"/>
      <c r="C637" s="1880"/>
      <c r="D637" s="84"/>
      <c r="E637" s="1880"/>
      <c r="F637" s="35"/>
      <c r="G637" s="35"/>
      <c r="H637" s="84"/>
      <c r="I637" s="89"/>
      <c r="J637" s="1880"/>
      <c r="K637" s="89"/>
      <c r="L637" s="1880"/>
      <c r="M637" s="89"/>
      <c r="N637" s="35"/>
      <c r="O637" s="89"/>
      <c r="P637" s="89"/>
      <c r="Q637" s="102"/>
      <c r="R637" s="1880"/>
    </row>
    <row r="638" spans="2:18" ht="15.95" customHeight="1">
      <c r="B638" s="1880"/>
      <c r="C638" s="1880"/>
      <c r="D638" s="84"/>
      <c r="E638" s="1880"/>
      <c r="F638" s="35"/>
      <c r="G638" s="35"/>
      <c r="H638" s="84"/>
      <c r="I638" s="89"/>
      <c r="J638" s="1880"/>
      <c r="K638" s="89"/>
      <c r="L638" s="1880"/>
      <c r="M638" s="89"/>
      <c r="N638" s="35"/>
      <c r="O638" s="89"/>
      <c r="P638" s="89"/>
      <c r="Q638" s="102"/>
      <c r="R638" s="1880"/>
    </row>
    <row r="639" spans="2:18" ht="15.95" customHeight="1">
      <c r="B639" s="1880"/>
      <c r="C639" s="1880"/>
      <c r="D639" s="84"/>
      <c r="E639" s="1880"/>
      <c r="F639" s="35"/>
      <c r="G639" s="35"/>
      <c r="H639" s="84"/>
      <c r="I639" s="89"/>
      <c r="J639" s="1880"/>
      <c r="K639" s="89"/>
      <c r="L639" s="1880"/>
      <c r="M639" s="89"/>
      <c r="N639" s="35"/>
      <c r="O639" s="89"/>
      <c r="P639" s="89"/>
      <c r="Q639" s="102"/>
      <c r="R639" s="1880"/>
    </row>
    <row r="640" spans="2:18" ht="15.95" customHeight="1">
      <c r="B640" s="1880"/>
      <c r="C640" s="1880"/>
      <c r="D640" s="84"/>
      <c r="E640" s="1880"/>
      <c r="F640" s="35"/>
      <c r="G640" s="35"/>
      <c r="H640" s="84"/>
      <c r="I640" s="89"/>
      <c r="J640" s="1880"/>
      <c r="K640" s="89"/>
      <c r="L640" s="1880"/>
      <c r="M640" s="89"/>
      <c r="N640" s="35"/>
      <c r="O640" s="89"/>
      <c r="P640" s="89"/>
      <c r="Q640" s="102"/>
      <c r="R640" s="1880"/>
    </row>
    <row r="641" spans="2:18" ht="15.95" customHeight="1">
      <c r="B641" s="1880"/>
      <c r="C641" s="1880"/>
      <c r="D641" s="84"/>
      <c r="E641" s="1880"/>
      <c r="F641" s="35"/>
      <c r="G641" s="35"/>
      <c r="H641" s="84"/>
      <c r="I641" s="89"/>
      <c r="J641" s="1880"/>
      <c r="K641" s="89"/>
      <c r="L641" s="1880"/>
      <c r="M641" s="89"/>
      <c r="N641" s="35"/>
      <c r="O641" s="89"/>
      <c r="P641" s="89"/>
      <c r="Q641" s="102"/>
      <c r="R641" s="1880"/>
    </row>
    <row r="642" spans="2:18" ht="15.95" customHeight="1">
      <c r="B642" s="1880"/>
      <c r="C642" s="1880"/>
      <c r="D642" s="84"/>
      <c r="E642" s="1880"/>
      <c r="F642" s="35"/>
      <c r="G642" s="35"/>
      <c r="H642" s="84"/>
      <c r="I642" s="89"/>
      <c r="J642" s="1880"/>
      <c r="K642" s="89"/>
      <c r="L642" s="1880"/>
      <c r="M642" s="89"/>
      <c r="N642" s="35"/>
      <c r="O642" s="89"/>
      <c r="P642" s="89"/>
      <c r="Q642" s="102"/>
      <c r="R642" s="1880"/>
    </row>
    <row r="643" spans="2:18" ht="15.95" customHeight="1">
      <c r="B643" s="1880"/>
      <c r="C643" s="1880"/>
      <c r="D643" s="84"/>
      <c r="E643" s="1880"/>
      <c r="F643" s="35"/>
      <c r="G643" s="35"/>
      <c r="H643" s="84"/>
      <c r="I643" s="89"/>
      <c r="J643" s="1880"/>
      <c r="K643" s="89"/>
      <c r="L643" s="1880"/>
      <c r="M643" s="89"/>
      <c r="N643" s="35"/>
      <c r="O643" s="89"/>
      <c r="P643" s="89"/>
      <c r="Q643" s="102"/>
      <c r="R643" s="1880"/>
    </row>
    <row r="644" spans="2:18" ht="15.95" customHeight="1">
      <c r="B644" s="1880"/>
      <c r="C644" s="1880"/>
      <c r="D644" s="84"/>
      <c r="E644" s="1880"/>
      <c r="F644" s="35"/>
      <c r="G644" s="35"/>
      <c r="H644" s="84"/>
      <c r="I644" s="89"/>
      <c r="J644" s="1880"/>
      <c r="K644" s="89"/>
      <c r="L644" s="1880"/>
      <c r="M644" s="89"/>
      <c r="N644" s="35"/>
      <c r="O644" s="89"/>
      <c r="P644" s="89"/>
      <c r="Q644" s="102"/>
      <c r="R644" s="1880"/>
    </row>
    <row r="645" spans="2:18" ht="15.95" customHeight="1">
      <c r="B645" s="1880"/>
      <c r="C645" s="1880"/>
      <c r="D645" s="84"/>
      <c r="E645" s="1880"/>
      <c r="F645" s="35"/>
      <c r="G645" s="35"/>
      <c r="H645" s="84"/>
      <c r="I645" s="89"/>
      <c r="J645" s="1880"/>
      <c r="K645" s="89"/>
      <c r="L645" s="1880"/>
      <c r="M645" s="89"/>
      <c r="N645" s="35"/>
      <c r="O645" s="89"/>
      <c r="P645" s="89"/>
      <c r="Q645" s="102"/>
      <c r="R645" s="1880"/>
    </row>
    <row r="646" spans="2:18" ht="15.95" customHeight="1">
      <c r="B646" s="1880"/>
      <c r="C646" s="1880"/>
      <c r="D646" s="84"/>
      <c r="E646" s="1880"/>
      <c r="F646" s="35"/>
      <c r="G646" s="35"/>
      <c r="H646" s="84"/>
      <c r="I646" s="89"/>
      <c r="J646" s="1880"/>
      <c r="K646" s="89"/>
      <c r="L646" s="1880"/>
      <c r="M646" s="89"/>
      <c r="N646" s="35"/>
      <c r="O646" s="89"/>
      <c r="P646" s="89"/>
      <c r="Q646" s="102"/>
      <c r="R646" s="1880"/>
    </row>
    <row r="647" spans="2:18" ht="15.95" customHeight="1">
      <c r="B647" s="1880"/>
      <c r="C647" s="1880"/>
      <c r="D647" s="84"/>
      <c r="E647" s="1880"/>
      <c r="F647" s="35"/>
      <c r="G647" s="35"/>
      <c r="H647" s="84"/>
      <c r="I647" s="89"/>
      <c r="J647" s="1880"/>
      <c r="K647" s="89"/>
      <c r="L647" s="1880"/>
      <c r="M647" s="89"/>
      <c r="N647" s="35"/>
      <c r="O647" s="89"/>
      <c r="P647" s="89"/>
      <c r="Q647" s="102"/>
      <c r="R647" s="1880"/>
    </row>
    <row r="648" spans="2:18" ht="15.95" customHeight="1">
      <c r="B648" s="1880"/>
      <c r="C648" s="1880"/>
      <c r="D648" s="84"/>
      <c r="E648" s="1880"/>
      <c r="F648" s="35"/>
      <c r="G648" s="35"/>
      <c r="H648" s="84"/>
      <c r="I648" s="89"/>
      <c r="J648" s="1880"/>
      <c r="K648" s="89"/>
      <c r="L648" s="1880"/>
      <c r="M648" s="89"/>
      <c r="N648" s="35"/>
      <c r="O648" s="89"/>
      <c r="P648" s="89"/>
      <c r="Q648" s="102"/>
      <c r="R648" s="1880"/>
    </row>
    <row r="649" spans="2:18" ht="15.95" customHeight="1">
      <c r="B649" s="1880"/>
      <c r="C649" s="1880"/>
      <c r="D649" s="84"/>
      <c r="E649" s="1880"/>
      <c r="F649" s="35"/>
      <c r="G649" s="35"/>
      <c r="H649" s="84"/>
      <c r="I649" s="89"/>
      <c r="J649" s="1880"/>
      <c r="K649" s="89"/>
      <c r="L649" s="1880"/>
      <c r="M649" s="89"/>
      <c r="N649" s="35"/>
      <c r="O649" s="89"/>
      <c r="P649" s="89"/>
      <c r="Q649" s="102"/>
      <c r="R649" s="1880"/>
    </row>
    <row r="650" spans="2:18" ht="15.95" customHeight="1">
      <c r="B650" s="1880"/>
      <c r="C650" s="1880"/>
      <c r="D650" s="84"/>
      <c r="E650" s="1880"/>
      <c r="F650" s="35"/>
      <c r="G650" s="35"/>
      <c r="H650" s="84"/>
      <c r="I650" s="89"/>
      <c r="J650" s="1880"/>
      <c r="K650" s="89"/>
      <c r="L650" s="1880"/>
      <c r="M650" s="89"/>
      <c r="N650" s="35"/>
      <c r="O650" s="89"/>
      <c r="P650" s="89"/>
      <c r="Q650" s="102"/>
      <c r="R650" s="1880"/>
    </row>
    <row r="651" spans="2:18" ht="15.95" customHeight="1">
      <c r="B651" s="1880"/>
      <c r="C651" s="1880"/>
      <c r="D651" s="84"/>
      <c r="E651" s="1880"/>
      <c r="F651" s="35"/>
      <c r="G651" s="35"/>
      <c r="H651" s="84"/>
      <c r="I651" s="89"/>
      <c r="J651" s="1880"/>
      <c r="K651" s="89"/>
      <c r="L651" s="1880"/>
      <c r="M651" s="89"/>
      <c r="N651" s="35"/>
      <c r="O651" s="89"/>
      <c r="P651" s="89"/>
      <c r="Q651" s="102"/>
      <c r="R651" s="1880"/>
    </row>
    <row r="652" spans="2:18" ht="15.95" customHeight="1">
      <c r="B652" s="1880"/>
      <c r="C652" s="1880"/>
      <c r="D652" s="84"/>
      <c r="E652" s="1880"/>
      <c r="F652" s="35"/>
      <c r="G652" s="35"/>
      <c r="H652" s="84"/>
      <c r="I652" s="89"/>
      <c r="J652" s="1880"/>
      <c r="K652" s="89"/>
      <c r="L652" s="1880"/>
      <c r="M652" s="89"/>
      <c r="N652" s="35"/>
      <c r="O652" s="89"/>
      <c r="P652" s="89"/>
      <c r="Q652" s="102"/>
      <c r="R652" s="1880"/>
    </row>
    <row r="653" spans="2:18" ht="15.95" customHeight="1">
      <c r="B653" s="1880"/>
      <c r="C653" s="1880"/>
      <c r="D653" s="84"/>
      <c r="E653" s="1880"/>
      <c r="F653" s="35"/>
      <c r="G653" s="35"/>
      <c r="H653" s="84"/>
      <c r="I653" s="89"/>
      <c r="J653" s="1880"/>
      <c r="K653" s="89"/>
      <c r="L653" s="1880"/>
      <c r="M653" s="89"/>
      <c r="N653" s="35"/>
      <c r="O653" s="89"/>
      <c r="P653" s="89"/>
      <c r="Q653" s="102"/>
      <c r="R653" s="1880"/>
    </row>
    <row r="654" spans="2:18" ht="15.95" customHeight="1">
      <c r="B654" s="1880"/>
      <c r="C654" s="1880"/>
      <c r="D654" s="84"/>
      <c r="E654" s="1880"/>
      <c r="F654" s="35"/>
      <c r="G654" s="35"/>
      <c r="H654" s="84"/>
      <c r="I654" s="89"/>
      <c r="J654" s="1880"/>
      <c r="K654" s="89"/>
      <c r="L654" s="1880"/>
      <c r="M654" s="89"/>
      <c r="N654" s="35"/>
      <c r="O654" s="89"/>
      <c r="P654" s="89"/>
      <c r="Q654" s="102"/>
      <c r="R654" s="1880"/>
    </row>
    <row r="655" spans="2:18" ht="15.95" customHeight="1">
      <c r="B655" s="1880"/>
      <c r="C655" s="1880"/>
      <c r="D655" s="84"/>
      <c r="E655" s="1880"/>
      <c r="F655" s="35"/>
      <c r="G655" s="35"/>
      <c r="H655" s="84"/>
      <c r="I655" s="89"/>
      <c r="J655" s="1880"/>
      <c r="K655" s="89"/>
      <c r="L655" s="1880"/>
      <c r="M655" s="89"/>
      <c r="N655" s="35"/>
      <c r="O655" s="89"/>
      <c r="P655" s="89"/>
      <c r="Q655" s="102"/>
      <c r="R655" s="1880"/>
    </row>
    <row r="656" spans="2:18" ht="15.95" customHeight="1">
      <c r="B656" s="1880"/>
      <c r="C656" s="1880"/>
      <c r="D656" s="84"/>
      <c r="E656" s="1880"/>
      <c r="F656" s="35"/>
      <c r="G656" s="35"/>
      <c r="H656" s="84"/>
      <c r="I656" s="89"/>
      <c r="J656" s="1880"/>
      <c r="K656" s="89"/>
      <c r="L656" s="1880"/>
      <c r="M656" s="89"/>
      <c r="N656" s="35"/>
      <c r="O656" s="89"/>
      <c r="P656" s="89"/>
      <c r="Q656" s="102"/>
      <c r="R656" s="1880"/>
    </row>
    <row r="657" spans="2:18" ht="15.95" customHeight="1">
      <c r="B657" s="1880"/>
      <c r="C657" s="1880"/>
      <c r="D657" s="84"/>
      <c r="E657" s="1880"/>
      <c r="F657" s="35"/>
      <c r="G657" s="35"/>
      <c r="H657" s="84"/>
      <c r="I657" s="89"/>
      <c r="J657" s="1880"/>
      <c r="K657" s="89"/>
      <c r="L657" s="1880"/>
      <c r="M657" s="89"/>
      <c r="N657" s="35"/>
      <c r="O657" s="89"/>
      <c r="P657" s="89"/>
      <c r="Q657" s="102"/>
      <c r="R657" s="1880"/>
    </row>
    <row r="658" spans="2:18" ht="15.95" customHeight="1">
      <c r="B658" s="1880"/>
      <c r="C658" s="1880"/>
      <c r="D658" s="84"/>
      <c r="E658" s="1880"/>
      <c r="F658" s="35"/>
      <c r="G658" s="35"/>
      <c r="H658" s="84"/>
      <c r="I658" s="89"/>
      <c r="J658" s="1880"/>
      <c r="K658" s="89"/>
      <c r="L658" s="1880"/>
      <c r="M658" s="89"/>
      <c r="N658" s="35"/>
      <c r="O658" s="89"/>
      <c r="P658" s="89"/>
      <c r="Q658" s="102"/>
      <c r="R658" s="1880"/>
    </row>
    <row r="659" spans="2:18" ht="15.95" customHeight="1">
      <c r="B659" s="1880"/>
      <c r="C659" s="1880"/>
      <c r="D659" s="84"/>
      <c r="E659" s="1880"/>
      <c r="F659" s="35"/>
      <c r="G659" s="35"/>
      <c r="H659" s="84"/>
      <c r="I659" s="89"/>
      <c r="J659" s="1880"/>
      <c r="K659" s="89"/>
      <c r="L659" s="1880"/>
      <c r="M659" s="89"/>
      <c r="N659" s="35"/>
      <c r="O659" s="89"/>
      <c r="P659" s="89"/>
      <c r="Q659" s="102"/>
      <c r="R659" s="1880"/>
    </row>
    <row r="660" spans="2:18" ht="15.95" customHeight="1">
      <c r="B660" s="1880"/>
      <c r="C660" s="1880"/>
      <c r="D660" s="84"/>
      <c r="E660" s="1880"/>
      <c r="F660" s="35"/>
      <c r="G660" s="35"/>
      <c r="H660" s="84"/>
      <c r="I660" s="89"/>
      <c r="J660" s="1880"/>
      <c r="K660" s="89"/>
      <c r="L660" s="1880"/>
      <c r="M660" s="89"/>
      <c r="N660" s="35"/>
      <c r="O660" s="89"/>
      <c r="P660" s="89"/>
      <c r="Q660" s="102"/>
      <c r="R660" s="1880"/>
    </row>
    <row r="661" spans="2:18" ht="15.95" customHeight="1">
      <c r="B661" s="1880"/>
      <c r="C661" s="1880"/>
      <c r="D661" s="84"/>
      <c r="E661" s="1880"/>
      <c r="F661" s="35"/>
      <c r="G661" s="35"/>
      <c r="H661" s="84"/>
      <c r="I661" s="89"/>
      <c r="J661" s="1880"/>
      <c r="K661" s="89"/>
      <c r="L661" s="1880"/>
      <c r="M661" s="89"/>
      <c r="N661" s="35"/>
      <c r="O661" s="89"/>
      <c r="P661" s="89"/>
      <c r="Q661" s="102"/>
      <c r="R661" s="1880"/>
    </row>
    <row r="662" spans="2:18" ht="15.95" customHeight="1">
      <c r="B662" s="1880"/>
      <c r="C662" s="1880"/>
      <c r="D662" s="84"/>
      <c r="E662" s="1880"/>
      <c r="F662" s="35"/>
      <c r="G662" s="35"/>
      <c r="H662" s="84"/>
      <c r="I662" s="89"/>
      <c r="J662" s="1880"/>
      <c r="K662" s="89"/>
      <c r="L662" s="1880"/>
      <c r="M662" s="89"/>
      <c r="N662" s="35"/>
      <c r="O662" s="89"/>
      <c r="P662" s="89"/>
      <c r="Q662" s="102"/>
      <c r="R662" s="1880"/>
    </row>
    <row r="663" spans="2:18" ht="15.95" customHeight="1">
      <c r="B663" s="1880"/>
      <c r="C663" s="1880"/>
      <c r="D663" s="84"/>
      <c r="E663" s="1880"/>
      <c r="F663" s="35"/>
      <c r="G663" s="35"/>
      <c r="H663" s="84"/>
      <c r="I663" s="89"/>
      <c r="J663" s="1880"/>
      <c r="K663" s="89"/>
      <c r="L663" s="1880"/>
      <c r="M663" s="89"/>
      <c r="N663" s="35"/>
      <c r="O663" s="89"/>
      <c r="P663" s="89"/>
      <c r="Q663" s="102"/>
      <c r="R663" s="1880"/>
    </row>
    <row r="664" spans="2:18" ht="15.95" customHeight="1">
      <c r="B664" s="1880"/>
      <c r="C664" s="1880"/>
      <c r="D664" s="84"/>
      <c r="E664" s="1880"/>
      <c r="F664" s="35"/>
      <c r="G664" s="35"/>
      <c r="H664" s="84"/>
      <c r="I664" s="89"/>
      <c r="J664" s="1880"/>
      <c r="K664" s="89"/>
      <c r="L664" s="1880"/>
      <c r="M664" s="89"/>
      <c r="N664" s="35"/>
      <c r="O664" s="89"/>
      <c r="P664" s="89"/>
      <c r="Q664" s="102"/>
      <c r="R664" s="1880"/>
    </row>
    <row r="665" spans="2:18" ht="15.95" customHeight="1">
      <c r="B665" s="1880"/>
      <c r="C665" s="1880"/>
      <c r="D665" s="84"/>
      <c r="E665" s="1880"/>
      <c r="F665" s="35"/>
      <c r="G665" s="35"/>
      <c r="H665" s="84"/>
      <c r="I665" s="89"/>
      <c r="J665" s="1880"/>
      <c r="K665" s="89"/>
      <c r="L665" s="1880"/>
      <c r="M665" s="89"/>
      <c r="N665" s="35"/>
      <c r="O665" s="89"/>
      <c r="P665" s="89"/>
      <c r="Q665" s="102"/>
      <c r="R665" s="1880"/>
    </row>
    <row r="666" spans="2:18" ht="15.95" customHeight="1">
      <c r="B666" s="1880"/>
      <c r="C666" s="1880"/>
      <c r="D666" s="84"/>
      <c r="E666" s="1880"/>
      <c r="F666" s="35"/>
      <c r="G666" s="35"/>
      <c r="H666" s="84"/>
      <c r="I666" s="89"/>
      <c r="J666" s="1880"/>
      <c r="K666" s="89"/>
      <c r="L666" s="1880"/>
      <c r="M666" s="89"/>
      <c r="N666" s="35"/>
      <c r="O666" s="89"/>
      <c r="P666" s="89"/>
      <c r="Q666" s="102"/>
      <c r="R666" s="1880"/>
    </row>
    <row r="667" spans="2:18" ht="15.95" customHeight="1">
      <c r="B667" s="1880"/>
      <c r="C667" s="1880"/>
      <c r="D667" s="84"/>
      <c r="E667" s="1880"/>
      <c r="F667" s="35"/>
      <c r="G667" s="35"/>
      <c r="H667" s="84"/>
      <c r="I667" s="89"/>
      <c r="J667" s="1880"/>
      <c r="K667" s="89"/>
      <c r="L667" s="1880"/>
      <c r="M667" s="89"/>
      <c r="N667" s="35"/>
      <c r="O667" s="89"/>
      <c r="P667" s="89"/>
      <c r="Q667" s="102"/>
      <c r="R667" s="1880"/>
    </row>
    <row r="668" spans="2:18" ht="15.95" customHeight="1">
      <c r="B668" s="1880"/>
      <c r="C668" s="1880"/>
      <c r="D668" s="84"/>
      <c r="E668" s="1880"/>
      <c r="F668" s="35"/>
      <c r="G668" s="35"/>
      <c r="H668" s="84"/>
      <c r="I668" s="89"/>
      <c r="J668" s="1880"/>
      <c r="K668" s="89"/>
      <c r="L668" s="1880"/>
      <c r="M668" s="89"/>
      <c r="N668" s="35"/>
      <c r="O668" s="89"/>
      <c r="P668" s="89"/>
      <c r="Q668" s="102"/>
      <c r="R668" s="1880"/>
    </row>
    <row r="669" spans="2:18" ht="15.95" customHeight="1">
      <c r="B669" s="1880"/>
      <c r="C669" s="1880"/>
      <c r="D669" s="84"/>
      <c r="E669" s="1880"/>
      <c r="F669" s="35"/>
      <c r="G669" s="35"/>
      <c r="H669" s="84"/>
      <c r="I669" s="89"/>
      <c r="J669" s="1880"/>
      <c r="K669" s="89"/>
      <c r="L669" s="1880"/>
      <c r="M669" s="89"/>
      <c r="N669" s="35"/>
      <c r="O669" s="89"/>
      <c r="P669" s="89"/>
      <c r="Q669" s="102"/>
      <c r="R669" s="1880"/>
    </row>
    <row r="670" spans="2:18" ht="15.95" customHeight="1">
      <c r="B670" s="1880"/>
      <c r="C670" s="1880"/>
      <c r="D670" s="84"/>
      <c r="E670" s="1880"/>
      <c r="F670" s="35"/>
      <c r="G670" s="35"/>
      <c r="H670" s="84"/>
      <c r="I670" s="89"/>
      <c r="J670" s="1880"/>
      <c r="K670" s="89"/>
      <c r="L670" s="1880"/>
      <c r="M670" s="89"/>
      <c r="N670" s="35"/>
      <c r="O670" s="89"/>
      <c r="P670" s="89"/>
      <c r="Q670" s="102"/>
      <c r="R670" s="1880"/>
    </row>
    <row r="671" spans="2:18" ht="15.95" customHeight="1">
      <c r="B671" s="1880"/>
      <c r="C671" s="1880"/>
      <c r="D671" s="84"/>
      <c r="E671" s="1880"/>
      <c r="F671" s="35"/>
      <c r="G671" s="35"/>
      <c r="H671" s="84"/>
      <c r="I671" s="89"/>
      <c r="J671" s="1880"/>
      <c r="K671" s="89"/>
      <c r="L671" s="1880"/>
      <c r="M671" s="89"/>
      <c r="N671" s="35"/>
      <c r="O671" s="89"/>
      <c r="P671" s="89"/>
      <c r="Q671" s="102"/>
      <c r="R671" s="1880"/>
    </row>
    <row r="672" spans="2:18" ht="15.95" customHeight="1">
      <c r="B672" s="1880"/>
      <c r="C672" s="1880"/>
      <c r="D672" s="84"/>
      <c r="E672" s="1880"/>
      <c r="F672" s="35"/>
      <c r="G672" s="35"/>
      <c r="H672" s="84"/>
      <c r="I672" s="89"/>
      <c r="J672" s="1880"/>
      <c r="K672" s="89"/>
      <c r="L672" s="1880"/>
      <c r="M672" s="89"/>
      <c r="N672" s="35"/>
      <c r="O672" s="89"/>
      <c r="P672" s="89"/>
      <c r="Q672" s="102"/>
      <c r="R672" s="1880"/>
    </row>
    <row r="673" spans="2:18" ht="15.95" customHeight="1">
      <c r="B673" s="1880"/>
      <c r="C673" s="1880"/>
      <c r="D673" s="84"/>
      <c r="E673" s="1880"/>
      <c r="F673" s="35"/>
      <c r="G673" s="35"/>
      <c r="H673" s="84"/>
      <c r="I673" s="89"/>
      <c r="J673" s="1880"/>
      <c r="K673" s="89"/>
      <c r="L673" s="1880"/>
      <c r="M673" s="89"/>
      <c r="N673" s="35"/>
      <c r="O673" s="89"/>
      <c r="P673" s="89"/>
      <c r="Q673" s="102"/>
      <c r="R673" s="1880"/>
    </row>
    <row r="674" spans="2:18" ht="15.95" customHeight="1">
      <c r="B674" s="1880"/>
      <c r="C674" s="1880"/>
      <c r="D674" s="84"/>
      <c r="E674" s="1880"/>
      <c r="F674" s="35"/>
      <c r="G674" s="35"/>
      <c r="H674" s="84"/>
      <c r="I674" s="89"/>
      <c r="J674" s="1880"/>
      <c r="K674" s="89"/>
      <c r="L674" s="1880"/>
      <c r="M674" s="89"/>
      <c r="N674" s="35"/>
      <c r="O674" s="89"/>
      <c r="P674" s="89"/>
      <c r="Q674" s="102"/>
      <c r="R674" s="1880"/>
    </row>
    <row r="675" spans="2:18" ht="15.95" customHeight="1">
      <c r="B675" s="1880"/>
      <c r="C675" s="1880"/>
      <c r="D675" s="84"/>
      <c r="E675" s="1880"/>
      <c r="F675" s="35"/>
      <c r="G675" s="35"/>
      <c r="H675" s="84"/>
      <c r="I675" s="89"/>
      <c r="J675" s="1880"/>
      <c r="K675" s="89"/>
      <c r="L675" s="1880"/>
      <c r="M675" s="89"/>
      <c r="N675" s="35"/>
      <c r="O675" s="89"/>
      <c r="P675" s="89"/>
      <c r="Q675" s="102"/>
      <c r="R675" s="1880"/>
    </row>
    <row r="676" spans="2:18" ht="15.95" customHeight="1">
      <c r="B676" s="1880"/>
      <c r="C676" s="1880"/>
      <c r="D676" s="84"/>
      <c r="E676" s="1880"/>
      <c r="F676" s="35"/>
      <c r="G676" s="35"/>
      <c r="H676" s="84"/>
      <c r="I676" s="89"/>
      <c r="J676" s="1880"/>
      <c r="K676" s="89"/>
      <c r="L676" s="1880"/>
      <c r="M676" s="89"/>
      <c r="N676" s="35"/>
      <c r="O676" s="89"/>
      <c r="P676" s="89"/>
      <c r="Q676" s="102"/>
      <c r="R676" s="1880"/>
    </row>
    <row r="677" spans="2:18" ht="15.95" customHeight="1">
      <c r="B677" s="1880"/>
      <c r="C677" s="1880"/>
      <c r="D677" s="84"/>
      <c r="E677" s="1880"/>
      <c r="F677" s="35"/>
      <c r="G677" s="35"/>
      <c r="H677" s="84"/>
      <c r="I677" s="89"/>
      <c r="J677" s="1880"/>
      <c r="K677" s="89"/>
      <c r="L677" s="1880"/>
      <c r="M677" s="89"/>
      <c r="N677" s="35"/>
      <c r="O677" s="89"/>
      <c r="P677" s="89"/>
      <c r="Q677" s="102"/>
      <c r="R677" s="1880"/>
    </row>
    <row r="678" spans="2:18" ht="15.95" customHeight="1">
      <c r="B678" s="1880"/>
      <c r="C678" s="1880"/>
      <c r="D678" s="84"/>
      <c r="E678" s="1880"/>
      <c r="F678" s="35"/>
      <c r="G678" s="35"/>
      <c r="H678" s="84"/>
      <c r="I678" s="89"/>
      <c r="J678" s="1880"/>
      <c r="K678" s="89"/>
      <c r="L678" s="1880"/>
      <c r="M678" s="89"/>
      <c r="N678" s="35"/>
      <c r="O678" s="89"/>
      <c r="P678" s="89"/>
      <c r="Q678" s="102"/>
      <c r="R678" s="1880"/>
    </row>
    <row r="679" spans="2:18" ht="15.95" customHeight="1">
      <c r="B679" s="1880"/>
      <c r="C679" s="1880"/>
      <c r="D679" s="84"/>
      <c r="E679" s="1880"/>
      <c r="F679" s="35"/>
      <c r="G679" s="35"/>
      <c r="H679" s="84"/>
      <c r="I679" s="89"/>
      <c r="J679" s="1880"/>
      <c r="K679" s="89"/>
      <c r="L679" s="1880"/>
      <c r="M679" s="89"/>
      <c r="N679" s="35"/>
      <c r="O679" s="89"/>
      <c r="P679" s="89"/>
      <c r="Q679" s="102"/>
      <c r="R679" s="1880"/>
    </row>
    <row r="680" spans="2:18" ht="15.95" customHeight="1">
      <c r="B680" s="1880"/>
      <c r="C680" s="1880"/>
      <c r="D680" s="84"/>
      <c r="E680" s="1880"/>
      <c r="F680" s="35"/>
      <c r="G680" s="35"/>
      <c r="H680" s="84"/>
      <c r="I680" s="89"/>
      <c r="J680" s="1880"/>
      <c r="K680" s="89"/>
      <c r="L680" s="1880"/>
      <c r="M680" s="89"/>
      <c r="N680" s="35"/>
      <c r="O680" s="89"/>
      <c r="P680" s="89"/>
      <c r="Q680" s="102"/>
      <c r="R680" s="1880"/>
    </row>
    <row r="681" spans="2:18" ht="15.95" customHeight="1">
      <c r="B681" s="1880"/>
      <c r="C681" s="1880"/>
      <c r="D681" s="84"/>
      <c r="E681" s="1880"/>
      <c r="F681" s="35"/>
      <c r="G681" s="35"/>
      <c r="H681" s="84"/>
      <c r="I681" s="89"/>
      <c r="J681" s="1880"/>
      <c r="K681" s="89"/>
      <c r="L681" s="1880"/>
      <c r="M681" s="89"/>
      <c r="N681" s="35"/>
      <c r="O681" s="89"/>
      <c r="P681" s="89"/>
      <c r="Q681" s="102"/>
      <c r="R681" s="1880"/>
    </row>
    <row r="682" spans="2:18" ht="15.95" customHeight="1">
      <c r="B682" s="1880"/>
      <c r="C682" s="1880"/>
      <c r="D682" s="84"/>
      <c r="E682" s="1880"/>
      <c r="F682" s="35"/>
      <c r="G682" s="35"/>
      <c r="H682" s="84"/>
      <c r="I682" s="89"/>
      <c r="J682" s="1880"/>
      <c r="K682" s="89"/>
      <c r="L682" s="1880"/>
      <c r="M682" s="89"/>
      <c r="N682" s="35"/>
      <c r="O682" s="89"/>
      <c r="P682" s="89"/>
      <c r="Q682" s="102"/>
      <c r="R682" s="1880"/>
    </row>
    <row r="683" spans="2:18" ht="15.95" customHeight="1">
      <c r="B683" s="1880"/>
      <c r="C683" s="1880"/>
      <c r="D683" s="84"/>
      <c r="E683" s="1880"/>
      <c r="F683" s="35"/>
      <c r="G683" s="35"/>
      <c r="H683" s="84"/>
      <c r="I683" s="89"/>
      <c r="J683" s="1880"/>
      <c r="K683" s="89"/>
      <c r="L683" s="1880"/>
      <c r="M683" s="89"/>
      <c r="N683" s="35"/>
      <c r="O683" s="89"/>
      <c r="P683" s="89"/>
      <c r="Q683" s="102"/>
      <c r="R683" s="1880"/>
    </row>
    <row r="684" spans="2:18" ht="15.95" customHeight="1">
      <c r="B684" s="1880"/>
      <c r="C684" s="1880"/>
      <c r="D684" s="84"/>
      <c r="E684" s="1880"/>
      <c r="F684" s="35"/>
      <c r="G684" s="35"/>
      <c r="H684" s="84"/>
      <c r="I684" s="89"/>
      <c r="J684" s="1880"/>
      <c r="K684" s="89"/>
      <c r="L684" s="1880"/>
      <c r="M684" s="89"/>
      <c r="N684" s="35"/>
      <c r="O684" s="89"/>
      <c r="P684" s="89"/>
      <c r="Q684" s="102"/>
      <c r="R684" s="1880"/>
    </row>
    <row r="685" spans="2:18" ht="15.95" customHeight="1">
      <c r="B685" s="1880"/>
      <c r="C685" s="1880"/>
      <c r="D685" s="84"/>
      <c r="E685" s="1880"/>
      <c r="F685" s="35"/>
      <c r="G685" s="35"/>
      <c r="H685" s="84"/>
      <c r="I685" s="89"/>
      <c r="J685" s="1880"/>
      <c r="K685" s="89"/>
      <c r="L685" s="1880"/>
      <c r="M685" s="89"/>
      <c r="N685" s="35"/>
      <c r="O685" s="89"/>
      <c r="P685" s="89"/>
      <c r="Q685" s="102"/>
      <c r="R685" s="1880"/>
    </row>
    <row r="686" spans="2:18" ht="15.95" customHeight="1">
      <c r="B686" s="1880"/>
      <c r="C686" s="1880"/>
      <c r="D686" s="84"/>
      <c r="E686" s="1880"/>
      <c r="F686" s="35"/>
      <c r="G686" s="35"/>
      <c r="H686" s="84"/>
      <c r="I686" s="89"/>
      <c r="J686" s="1880"/>
      <c r="K686" s="89"/>
      <c r="L686" s="1880"/>
      <c r="M686" s="89"/>
      <c r="N686" s="35"/>
      <c r="O686" s="89"/>
      <c r="P686" s="89"/>
      <c r="Q686" s="102"/>
      <c r="R686" s="1880"/>
    </row>
    <row r="687" spans="2:18" ht="15.95" customHeight="1">
      <c r="B687" s="1880"/>
      <c r="C687" s="1880"/>
      <c r="D687" s="84"/>
      <c r="E687" s="1880"/>
      <c r="F687" s="35"/>
      <c r="G687" s="35"/>
      <c r="H687" s="84"/>
      <c r="I687" s="89"/>
      <c r="J687" s="1880"/>
      <c r="K687" s="89"/>
      <c r="L687" s="1880"/>
      <c r="M687" s="89"/>
      <c r="N687" s="35"/>
      <c r="O687" s="89"/>
      <c r="P687" s="89"/>
      <c r="Q687" s="102"/>
      <c r="R687" s="1880"/>
    </row>
    <row r="688" spans="2:18" ht="15.95" customHeight="1">
      <c r="B688" s="1880"/>
      <c r="C688" s="1880"/>
      <c r="D688" s="84"/>
      <c r="E688" s="1880"/>
      <c r="F688" s="35"/>
      <c r="G688" s="35"/>
      <c r="H688" s="84"/>
      <c r="I688" s="89"/>
      <c r="J688" s="1880"/>
      <c r="K688" s="89"/>
      <c r="L688" s="1880"/>
      <c r="M688" s="89"/>
      <c r="N688" s="35"/>
      <c r="O688" s="89"/>
      <c r="P688" s="89"/>
      <c r="Q688" s="102"/>
      <c r="R688" s="1880"/>
    </row>
    <row r="689" spans="2:18" ht="15.95" customHeight="1">
      <c r="B689" s="1880"/>
      <c r="C689" s="1880"/>
      <c r="D689" s="84"/>
      <c r="E689" s="1880"/>
      <c r="F689" s="35"/>
      <c r="G689" s="35"/>
      <c r="H689" s="84"/>
      <c r="I689" s="89"/>
      <c r="J689" s="1880"/>
      <c r="K689" s="89"/>
      <c r="L689" s="1880"/>
      <c r="M689" s="89"/>
      <c r="N689" s="35"/>
      <c r="O689" s="89"/>
      <c r="P689" s="89"/>
      <c r="Q689" s="102"/>
      <c r="R689" s="1880"/>
    </row>
    <row r="690" spans="2:18" ht="15.95" customHeight="1">
      <c r="B690" s="1880"/>
      <c r="C690" s="1880"/>
      <c r="D690" s="84"/>
      <c r="E690" s="1880"/>
      <c r="F690" s="35"/>
      <c r="G690" s="35"/>
      <c r="H690" s="84"/>
      <c r="I690" s="89"/>
      <c r="J690" s="1880"/>
      <c r="K690" s="89"/>
      <c r="L690" s="1880"/>
      <c r="M690" s="89"/>
      <c r="N690" s="35"/>
      <c r="O690" s="89"/>
      <c r="P690" s="89"/>
      <c r="Q690" s="102"/>
      <c r="R690" s="1880"/>
    </row>
    <row r="691" spans="2:18" ht="15.95" customHeight="1">
      <c r="B691" s="1880"/>
      <c r="C691" s="1880"/>
      <c r="D691" s="84"/>
      <c r="E691" s="1880"/>
      <c r="F691" s="35"/>
      <c r="G691" s="35"/>
      <c r="H691" s="84"/>
      <c r="I691" s="89"/>
      <c r="J691" s="1880"/>
      <c r="K691" s="89"/>
      <c r="L691" s="1880"/>
      <c r="M691" s="89"/>
      <c r="N691" s="35"/>
      <c r="O691" s="89"/>
      <c r="P691" s="89"/>
      <c r="Q691" s="102"/>
      <c r="R691" s="1880"/>
    </row>
    <row r="692" spans="2:18" ht="15.95" customHeight="1">
      <c r="B692" s="1880"/>
      <c r="C692" s="1880"/>
      <c r="D692" s="84"/>
      <c r="E692" s="1880"/>
      <c r="F692" s="35"/>
      <c r="G692" s="35"/>
      <c r="H692" s="84"/>
      <c r="I692" s="89"/>
      <c r="J692" s="1880"/>
      <c r="K692" s="89"/>
      <c r="L692" s="1880"/>
      <c r="M692" s="89"/>
      <c r="N692" s="35"/>
      <c r="O692" s="89"/>
      <c r="P692" s="89"/>
      <c r="Q692" s="102"/>
      <c r="R692" s="1880"/>
    </row>
    <row r="693" spans="2:18" ht="15.95" customHeight="1">
      <c r="B693" s="1880"/>
      <c r="C693" s="1880"/>
      <c r="D693" s="84"/>
      <c r="E693" s="1880"/>
      <c r="F693" s="35"/>
      <c r="G693" s="35"/>
      <c r="H693" s="84"/>
      <c r="I693" s="89"/>
      <c r="J693" s="1880"/>
      <c r="K693" s="89"/>
      <c r="L693" s="1880"/>
      <c r="M693" s="89"/>
      <c r="N693" s="35"/>
      <c r="O693" s="89"/>
      <c r="P693" s="89"/>
      <c r="Q693" s="102"/>
      <c r="R693" s="1880"/>
    </row>
    <row r="694" spans="2:18" ht="15.95" customHeight="1">
      <c r="B694" s="1880"/>
      <c r="C694" s="1880"/>
      <c r="D694" s="84"/>
      <c r="E694" s="1880"/>
      <c r="F694" s="35"/>
      <c r="G694" s="35"/>
      <c r="H694" s="84"/>
      <c r="I694" s="89"/>
      <c r="J694" s="1880"/>
      <c r="K694" s="89"/>
      <c r="L694" s="1880"/>
      <c r="M694" s="89"/>
      <c r="N694" s="35"/>
      <c r="O694" s="89"/>
      <c r="P694" s="89"/>
      <c r="Q694" s="102"/>
      <c r="R694" s="1880"/>
    </row>
    <row r="695" spans="2:18" ht="15.95" customHeight="1">
      <c r="B695" s="1880"/>
      <c r="C695" s="1880"/>
      <c r="D695" s="84"/>
      <c r="E695" s="1880"/>
      <c r="F695" s="35"/>
      <c r="G695" s="35"/>
      <c r="H695" s="84"/>
      <c r="I695" s="89"/>
      <c r="J695" s="1880"/>
      <c r="K695" s="89"/>
      <c r="L695" s="1880"/>
      <c r="M695" s="89"/>
      <c r="N695" s="35"/>
      <c r="O695" s="89"/>
      <c r="P695" s="89"/>
      <c r="Q695" s="102"/>
      <c r="R695" s="1880"/>
    </row>
    <row r="696" spans="2:18" ht="15.95" customHeight="1">
      <c r="B696" s="1880"/>
      <c r="C696" s="1880"/>
      <c r="D696" s="84"/>
      <c r="E696" s="1880"/>
      <c r="F696" s="35"/>
      <c r="G696" s="35"/>
      <c r="H696" s="84"/>
      <c r="I696" s="89"/>
      <c r="J696" s="1880"/>
      <c r="K696" s="89"/>
      <c r="L696" s="1880"/>
      <c r="M696" s="89"/>
      <c r="N696" s="35"/>
      <c r="O696" s="89"/>
      <c r="P696" s="89"/>
      <c r="Q696" s="102"/>
      <c r="R696" s="1880"/>
    </row>
    <row r="697" spans="2:18" ht="15.95" customHeight="1">
      <c r="B697" s="1880"/>
      <c r="C697" s="1880"/>
      <c r="D697" s="84"/>
      <c r="E697" s="1880"/>
      <c r="F697" s="35"/>
      <c r="G697" s="35"/>
      <c r="H697" s="84"/>
      <c r="I697" s="89"/>
      <c r="J697" s="1880"/>
      <c r="K697" s="89"/>
      <c r="L697" s="1880"/>
      <c r="M697" s="89"/>
      <c r="N697" s="35"/>
      <c r="O697" s="89"/>
      <c r="P697" s="89"/>
      <c r="Q697" s="102"/>
      <c r="R697" s="1880"/>
    </row>
    <row r="698" spans="2:18" ht="15.95" customHeight="1">
      <c r="B698" s="1880"/>
      <c r="C698" s="1880"/>
      <c r="D698" s="84"/>
      <c r="E698" s="1880"/>
      <c r="F698" s="35"/>
      <c r="G698" s="35"/>
      <c r="H698" s="84"/>
      <c r="I698" s="89"/>
      <c r="J698" s="1880"/>
      <c r="K698" s="89"/>
      <c r="L698" s="1880"/>
      <c r="M698" s="89"/>
      <c r="N698" s="35"/>
      <c r="O698" s="89"/>
      <c r="P698" s="89"/>
      <c r="Q698" s="102"/>
      <c r="R698" s="1880"/>
    </row>
    <row r="699" spans="2:18" ht="15.95" customHeight="1">
      <c r="B699" s="1880"/>
      <c r="C699" s="1880"/>
      <c r="D699" s="84"/>
      <c r="E699" s="1880"/>
      <c r="F699" s="35"/>
      <c r="G699" s="35"/>
      <c r="H699" s="84"/>
      <c r="I699" s="89"/>
      <c r="J699" s="1880"/>
      <c r="K699" s="89"/>
      <c r="L699" s="1880"/>
      <c r="M699" s="89"/>
      <c r="N699" s="35"/>
      <c r="O699" s="89"/>
      <c r="P699" s="89"/>
      <c r="Q699" s="102"/>
      <c r="R699" s="1880"/>
    </row>
    <row r="700" spans="2:18" ht="15.95" customHeight="1">
      <c r="B700" s="1880"/>
      <c r="C700" s="1880"/>
      <c r="D700" s="84"/>
      <c r="E700" s="1880"/>
      <c r="F700" s="35"/>
      <c r="G700" s="35"/>
      <c r="H700" s="84"/>
      <c r="I700" s="89"/>
      <c r="J700" s="1880"/>
      <c r="K700" s="89"/>
      <c r="L700" s="1880"/>
      <c r="M700" s="89"/>
      <c r="N700" s="35"/>
      <c r="O700" s="89"/>
      <c r="P700" s="89"/>
      <c r="Q700" s="102"/>
      <c r="R700" s="1880"/>
    </row>
    <row r="701" spans="2:18" ht="15.95" customHeight="1">
      <c r="B701" s="1880"/>
      <c r="C701" s="1880"/>
      <c r="D701" s="84"/>
      <c r="E701" s="1880"/>
      <c r="F701" s="35"/>
      <c r="G701" s="35"/>
      <c r="H701" s="84"/>
      <c r="I701" s="89"/>
      <c r="J701" s="1880"/>
      <c r="K701" s="89"/>
      <c r="L701" s="1880"/>
      <c r="M701" s="89"/>
      <c r="N701" s="35"/>
      <c r="O701" s="89"/>
      <c r="P701" s="89"/>
      <c r="Q701" s="102"/>
      <c r="R701" s="1880"/>
    </row>
    <row r="702" spans="2:18" ht="15.95" customHeight="1">
      <c r="B702" s="1880"/>
      <c r="C702" s="1880"/>
      <c r="D702" s="84"/>
      <c r="E702" s="1880"/>
      <c r="F702" s="35"/>
      <c r="G702" s="35"/>
      <c r="H702" s="84"/>
      <c r="I702" s="89"/>
      <c r="J702" s="1880"/>
      <c r="K702" s="89"/>
      <c r="L702" s="1880"/>
      <c r="M702" s="89"/>
      <c r="N702" s="35"/>
      <c r="O702" s="89"/>
      <c r="P702" s="89"/>
      <c r="Q702" s="102"/>
      <c r="R702" s="1880"/>
    </row>
    <row r="703" spans="2:18" ht="15.95" customHeight="1">
      <c r="B703" s="1880"/>
      <c r="C703" s="1880"/>
      <c r="D703" s="84"/>
      <c r="E703" s="1880"/>
      <c r="F703" s="35"/>
      <c r="G703" s="35"/>
      <c r="H703" s="84"/>
      <c r="I703" s="89"/>
      <c r="J703" s="1880"/>
      <c r="K703" s="89"/>
      <c r="L703" s="1880"/>
      <c r="M703" s="89"/>
      <c r="N703" s="35"/>
      <c r="O703" s="89"/>
      <c r="P703" s="89"/>
      <c r="Q703" s="102"/>
      <c r="R703" s="1880"/>
    </row>
    <row r="704" spans="2:18" ht="15.95" customHeight="1">
      <c r="B704" s="1880"/>
      <c r="C704" s="1880"/>
      <c r="D704" s="84"/>
      <c r="E704" s="1880"/>
      <c r="F704" s="35"/>
      <c r="G704" s="35"/>
      <c r="H704" s="84"/>
      <c r="I704" s="89"/>
      <c r="J704" s="1880"/>
      <c r="K704" s="89"/>
      <c r="L704" s="1880"/>
      <c r="M704" s="89"/>
      <c r="N704" s="35"/>
      <c r="O704" s="89"/>
      <c r="P704" s="89"/>
      <c r="Q704" s="102"/>
      <c r="R704" s="1880"/>
    </row>
    <row r="705" spans="2:18" ht="15.95" customHeight="1">
      <c r="B705" s="1880"/>
      <c r="C705" s="1880"/>
      <c r="D705" s="84"/>
      <c r="E705" s="1880"/>
      <c r="F705" s="35"/>
      <c r="G705" s="35"/>
      <c r="H705" s="84"/>
      <c r="I705" s="89"/>
      <c r="J705" s="1880"/>
      <c r="K705" s="89"/>
      <c r="L705" s="1880"/>
      <c r="M705" s="89"/>
      <c r="N705" s="35"/>
      <c r="O705" s="89"/>
      <c r="P705" s="89"/>
      <c r="Q705" s="102"/>
      <c r="R705" s="1880"/>
    </row>
    <row r="706" spans="2:18" ht="15.95" customHeight="1">
      <c r="B706" s="1880"/>
      <c r="C706" s="1880"/>
      <c r="D706" s="84"/>
      <c r="E706" s="1880"/>
      <c r="F706" s="35"/>
      <c r="G706" s="35"/>
      <c r="H706" s="84"/>
      <c r="I706" s="89"/>
      <c r="J706" s="1880"/>
      <c r="K706" s="89"/>
      <c r="L706" s="1880"/>
      <c r="M706" s="89"/>
      <c r="N706" s="35"/>
      <c r="O706" s="89"/>
      <c r="P706" s="89"/>
      <c r="Q706" s="102"/>
      <c r="R706" s="1880"/>
    </row>
    <row r="707" spans="2:18" ht="15.95" customHeight="1">
      <c r="B707" s="1880"/>
      <c r="C707" s="1880"/>
      <c r="D707" s="84"/>
      <c r="E707" s="1880"/>
      <c r="F707" s="35"/>
      <c r="G707" s="35"/>
      <c r="H707" s="84"/>
      <c r="I707" s="89"/>
      <c r="J707" s="1880"/>
      <c r="K707" s="89"/>
      <c r="L707" s="1880"/>
      <c r="M707" s="89"/>
      <c r="N707" s="35"/>
      <c r="O707" s="89"/>
      <c r="P707" s="89"/>
      <c r="Q707" s="102"/>
      <c r="R707" s="1880"/>
    </row>
    <row r="708" spans="2:18" ht="15.95" customHeight="1">
      <c r="B708" s="1880"/>
      <c r="C708" s="1880"/>
      <c r="D708" s="84"/>
      <c r="E708" s="1880"/>
      <c r="F708" s="35"/>
      <c r="G708" s="35"/>
      <c r="H708" s="84"/>
      <c r="I708" s="89"/>
      <c r="J708" s="1880"/>
      <c r="K708" s="89"/>
      <c r="L708" s="1880"/>
      <c r="M708" s="89"/>
      <c r="N708" s="35"/>
      <c r="O708" s="89"/>
      <c r="P708" s="89"/>
      <c r="Q708" s="102"/>
      <c r="R708" s="1880"/>
    </row>
    <row r="709" spans="2:18" ht="15.95" customHeight="1">
      <c r="B709" s="1880"/>
      <c r="C709" s="1880"/>
      <c r="D709" s="84"/>
      <c r="E709" s="1880"/>
      <c r="F709" s="35"/>
      <c r="G709" s="35"/>
      <c r="H709" s="84"/>
      <c r="I709" s="89"/>
      <c r="J709" s="1880"/>
      <c r="K709" s="89"/>
      <c r="L709" s="1880"/>
      <c r="M709" s="89"/>
      <c r="N709" s="35"/>
      <c r="O709" s="89"/>
      <c r="P709" s="89"/>
      <c r="Q709" s="102"/>
      <c r="R709" s="1880"/>
    </row>
    <row r="710" spans="2:18" ht="15.95" customHeight="1">
      <c r="B710" s="1880"/>
      <c r="C710" s="1880"/>
      <c r="D710" s="84"/>
      <c r="E710" s="1880"/>
      <c r="F710" s="35"/>
      <c r="G710" s="35"/>
      <c r="H710" s="84"/>
      <c r="I710" s="89"/>
      <c r="J710" s="1880"/>
      <c r="K710" s="89"/>
      <c r="L710" s="1880"/>
      <c r="M710" s="89"/>
      <c r="N710" s="35"/>
      <c r="O710" s="89"/>
      <c r="P710" s="89"/>
      <c r="Q710" s="102"/>
      <c r="R710" s="1880"/>
    </row>
    <row r="711" spans="2:18" ht="15.95" customHeight="1">
      <c r="B711" s="1880"/>
      <c r="C711" s="1880"/>
      <c r="D711" s="84"/>
      <c r="E711" s="1880"/>
      <c r="F711" s="35"/>
      <c r="G711" s="35"/>
      <c r="H711" s="84"/>
      <c r="I711" s="89"/>
      <c r="J711" s="1880"/>
      <c r="K711" s="89"/>
      <c r="L711" s="1880"/>
      <c r="M711" s="89"/>
      <c r="N711" s="35"/>
      <c r="O711" s="89"/>
      <c r="P711" s="89"/>
      <c r="Q711" s="102"/>
      <c r="R711" s="1880"/>
    </row>
    <row r="712" spans="2:18" ht="15.95" customHeight="1">
      <c r="B712" s="1880"/>
      <c r="C712" s="1880"/>
      <c r="D712" s="84"/>
      <c r="E712" s="1880"/>
      <c r="F712" s="35"/>
      <c r="G712" s="35"/>
      <c r="H712" s="84"/>
      <c r="I712" s="89"/>
      <c r="J712" s="1880"/>
      <c r="K712" s="89"/>
      <c r="L712" s="1880"/>
      <c r="M712" s="89"/>
      <c r="N712" s="35"/>
      <c r="O712" s="89"/>
      <c r="P712" s="89"/>
      <c r="Q712" s="102"/>
      <c r="R712" s="1880"/>
    </row>
    <row r="713" spans="2:18" ht="15.95" customHeight="1">
      <c r="B713" s="1880"/>
      <c r="C713" s="1880"/>
      <c r="D713" s="84"/>
      <c r="E713" s="1880"/>
      <c r="F713" s="35"/>
      <c r="G713" s="35"/>
      <c r="H713" s="84"/>
      <c r="I713" s="89"/>
      <c r="J713" s="1880"/>
      <c r="K713" s="89"/>
      <c r="L713" s="1880"/>
      <c r="M713" s="89"/>
      <c r="N713" s="35"/>
      <c r="O713" s="89"/>
      <c r="P713" s="89"/>
      <c r="Q713" s="102"/>
      <c r="R713" s="1880"/>
    </row>
    <row r="714" spans="2:18" ht="15.95" customHeight="1">
      <c r="B714" s="1880"/>
      <c r="C714" s="1880"/>
      <c r="D714" s="84"/>
      <c r="E714" s="1880"/>
      <c r="F714" s="35"/>
      <c r="G714" s="35"/>
      <c r="H714" s="84"/>
      <c r="I714" s="89"/>
      <c r="J714" s="1880"/>
      <c r="K714" s="89"/>
      <c r="L714" s="1880"/>
      <c r="M714" s="89"/>
      <c r="N714" s="35"/>
      <c r="O714" s="89"/>
      <c r="P714" s="89"/>
      <c r="Q714" s="102"/>
      <c r="R714" s="1880"/>
    </row>
    <row r="715" spans="2:18" ht="15.95" customHeight="1">
      <c r="B715" s="1880"/>
      <c r="C715" s="1880"/>
      <c r="D715" s="84"/>
      <c r="E715" s="1880"/>
      <c r="F715" s="35"/>
      <c r="G715" s="35"/>
      <c r="H715" s="84"/>
      <c r="I715" s="89"/>
      <c r="J715" s="1880"/>
      <c r="K715" s="89"/>
      <c r="L715" s="1880"/>
      <c r="M715" s="89"/>
      <c r="N715" s="35"/>
      <c r="O715" s="89"/>
      <c r="P715" s="89"/>
      <c r="Q715" s="102"/>
      <c r="R715" s="1880"/>
    </row>
    <row r="716" spans="2:18" ht="15.95" customHeight="1">
      <c r="B716" s="1880"/>
      <c r="C716" s="1880"/>
      <c r="D716" s="84"/>
      <c r="E716" s="1880"/>
      <c r="F716" s="35"/>
      <c r="G716" s="35"/>
      <c r="H716" s="84"/>
      <c r="I716" s="89"/>
      <c r="J716" s="1880"/>
      <c r="K716" s="89"/>
      <c r="L716" s="1880"/>
      <c r="M716" s="89"/>
      <c r="N716" s="35"/>
      <c r="O716" s="89"/>
      <c r="P716" s="89"/>
      <c r="Q716" s="102"/>
      <c r="R716" s="1880"/>
    </row>
    <row r="717" spans="2:18" ht="15.95" customHeight="1">
      <c r="B717" s="1880"/>
      <c r="C717" s="1880"/>
      <c r="D717" s="84"/>
      <c r="E717" s="1880"/>
      <c r="F717" s="35"/>
      <c r="G717" s="35"/>
      <c r="H717" s="84"/>
      <c r="I717" s="89"/>
      <c r="J717" s="1880"/>
      <c r="K717" s="89"/>
      <c r="L717" s="1880"/>
      <c r="M717" s="89"/>
      <c r="N717" s="35"/>
      <c r="O717" s="89"/>
      <c r="P717" s="89"/>
      <c r="Q717" s="102"/>
      <c r="R717" s="1880"/>
    </row>
    <row r="718" spans="2:18" ht="15.95" customHeight="1">
      <c r="B718" s="1880"/>
      <c r="C718" s="1880"/>
      <c r="D718" s="84"/>
      <c r="E718" s="1880"/>
      <c r="F718" s="35"/>
      <c r="G718" s="35"/>
      <c r="H718" s="84"/>
      <c r="I718" s="89"/>
      <c r="J718" s="1880"/>
      <c r="K718" s="89"/>
      <c r="L718" s="1880"/>
      <c r="M718" s="89"/>
      <c r="N718" s="35"/>
      <c r="O718" s="89"/>
      <c r="P718" s="89"/>
      <c r="Q718" s="102"/>
      <c r="R718" s="1880"/>
    </row>
    <row r="719" spans="2:18" ht="15.95" customHeight="1">
      <c r="B719" s="1880"/>
      <c r="C719" s="1880"/>
      <c r="D719" s="84"/>
      <c r="E719" s="1880"/>
      <c r="F719" s="35"/>
      <c r="G719" s="35"/>
      <c r="H719" s="84"/>
      <c r="I719" s="89"/>
      <c r="J719" s="1880"/>
      <c r="K719" s="89"/>
      <c r="L719" s="1880"/>
      <c r="M719" s="89"/>
      <c r="N719" s="35"/>
      <c r="O719" s="89"/>
      <c r="P719" s="89"/>
      <c r="Q719" s="102"/>
      <c r="R719" s="1880"/>
    </row>
    <row r="720" spans="2:18" ht="15.95" customHeight="1">
      <c r="B720" s="1880"/>
      <c r="C720" s="1880"/>
      <c r="D720" s="84"/>
      <c r="E720" s="1880"/>
      <c r="F720" s="35"/>
      <c r="G720" s="35"/>
      <c r="H720" s="84"/>
      <c r="I720" s="89"/>
      <c r="J720" s="1880"/>
      <c r="K720" s="89"/>
      <c r="L720" s="1880"/>
      <c r="M720" s="89"/>
      <c r="N720" s="35"/>
      <c r="O720" s="89"/>
      <c r="P720" s="89"/>
      <c r="Q720" s="102"/>
      <c r="R720" s="1880"/>
    </row>
    <row r="721" spans="2:18" ht="15.95" customHeight="1">
      <c r="B721" s="1880"/>
      <c r="C721" s="1880"/>
      <c r="D721" s="84"/>
      <c r="E721" s="1880"/>
      <c r="F721" s="35"/>
      <c r="G721" s="35"/>
      <c r="H721" s="84"/>
      <c r="I721" s="89"/>
      <c r="J721" s="1880"/>
      <c r="K721" s="89"/>
      <c r="L721" s="1880"/>
      <c r="M721" s="89"/>
      <c r="N721" s="35"/>
      <c r="O721" s="89"/>
      <c r="P721" s="89"/>
      <c r="Q721" s="102"/>
      <c r="R721" s="1880"/>
    </row>
    <row r="722" spans="2:18" ht="15.95" customHeight="1">
      <c r="B722" s="1880"/>
      <c r="C722" s="1880"/>
      <c r="D722" s="84"/>
      <c r="E722" s="1880"/>
      <c r="F722" s="35"/>
      <c r="G722" s="35"/>
      <c r="H722" s="84"/>
      <c r="I722" s="89"/>
      <c r="J722" s="1880"/>
      <c r="K722" s="89"/>
      <c r="L722" s="1880"/>
      <c r="M722" s="89"/>
      <c r="N722" s="35"/>
      <c r="O722" s="89"/>
      <c r="P722" s="89"/>
      <c r="Q722" s="102"/>
      <c r="R722" s="1880"/>
    </row>
    <row r="723" spans="2:18" ht="15.95" customHeight="1">
      <c r="B723" s="1880"/>
      <c r="C723" s="1880"/>
      <c r="D723" s="84"/>
      <c r="E723" s="1880"/>
      <c r="F723" s="35"/>
      <c r="G723" s="35"/>
      <c r="H723" s="84"/>
      <c r="I723" s="89"/>
      <c r="J723" s="1880"/>
      <c r="K723" s="89"/>
      <c r="L723" s="1880"/>
      <c r="M723" s="89"/>
      <c r="N723" s="35"/>
      <c r="O723" s="89"/>
      <c r="P723" s="89"/>
      <c r="Q723" s="102"/>
      <c r="R723" s="1880"/>
    </row>
    <row r="724" spans="2:18" ht="15.95" customHeight="1">
      <c r="B724" s="1880"/>
      <c r="C724" s="1880"/>
      <c r="D724" s="84"/>
      <c r="E724" s="1880"/>
      <c r="F724" s="35"/>
      <c r="G724" s="35"/>
      <c r="H724" s="84"/>
      <c r="I724" s="89"/>
      <c r="J724" s="1880"/>
      <c r="K724" s="89"/>
      <c r="L724" s="1880"/>
      <c r="M724" s="89"/>
      <c r="N724" s="35"/>
      <c r="O724" s="89"/>
      <c r="P724" s="89"/>
      <c r="Q724" s="102"/>
      <c r="R724" s="1880"/>
    </row>
    <row r="725" spans="2:18" ht="15.95" customHeight="1">
      <c r="B725" s="1880"/>
      <c r="C725" s="1880"/>
      <c r="D725" s="84"/>
      <c r="E725" s="1880"/>
      <c r="F725" s="35"/>
      <c r="G725" s="35"/>
      <c r="H725" s="84"/>
      <c r="I725" s="89"/>
      <c r="J725" s="1880"/>
      <c r="K725" s="89"/>
      <c r="L725" s="1880"/>
      <c r="M725" s="89"/>
      <c r="N725" s="35"/>
      <c r="O725" s="89"/>
      <c r="P725" s="89"/>
      <c r="Q725" s="102"/>
      <c r="R725" s="1880"/>
    </row>
    <row r="726" spans="2:18" ht="15.95" customHeight="1">
      <c r="B726" s="1880"/>
      <c r="C726" s="1880"/>
      <c r="D726" s="84"/>
      <c r="E726" s="1880"/>
      <c r="F726" s="35"/>
      <c r="G726" s="35"/>
      <c r="H726" s="84"/>
      <c r="I726" s="89"/>
      <c r="J726" s="1880"/>
      <c r="K726" s="89"/>
      <c r="L726" s="1880"/>
      <c r="M726" s="89"/>
      <c r="N726" s="35"/>
      <c r="O726" s="89"/>
      <c r="P726" s="89"/>
      <c r="Q726" s="102"/>
      <c r="R726" s="1880"/>
    </row>
    <row r="727" spans="2:18" ht="15.95" customHeight="1">
      <c r="B727" s="1880"/>
      <c r="C727" s="1880"/>
      <c r="D727" s="84"/>
      <c r="E727" s="1880"/>
      <c r="F727" s="35"/>
      <c r="G727" s="35"/>
      <c r="H727" s="84"/>
      <c r="I727" s="89"/>
      <c r="J727" s="1880"/>
      <c r="K727" s="89"/>
      <c r="L727" s="1880"/>
      <c r="M727" s="89"/>
      <c r="N727" s="35"/>
      <c r="O727" s="89"/>
      <c r="P727" s="89"/>
      <c r="Q727" s="102"/>
      <c r="R727" s="1880"/>
    </row>
    <row r="728" spans="2:18" ht="15.95" customHeight="1">
      <c r="B728" s="1880"/>
      <c r="C728" s="1880"/>
      <c r="D728" s="84"/>
      <c r="E728" s="1880"/>
      <c r="F728" s="35"/>
      <c r="G728" s="35"/>
      <c r="H728" s="84"/>
      <c r="I728" s="89"/>
      <c r="J728" s="1880"/>
      <c r="K728" s="89"/>
      <c r="L728" s="1880"/>
      <c r="M728" s="89"/>
      <c r="N728" s="35"/>
      <c r="O728" s="89"/>
      <c r="P728" s="89"/>
      <c r="Q728" s="102"/>
      <c r="R728" s="1880"/>
    </row>
    <row r="729" spans="2:18" ht="15.95" customHeight="1">
      <c r="B729" s="1880"/>
      <c r="C729" s="1880"/>
      <c r="D729" s="84"/>
      <c r="E729" s="1880"/>
      <c r="F729" s="35"/>
      <c r="G729" s="35"/>
      <c r="H729" s="84"/>
      <c r="I729" s="89"/>
      <c r="J729" s="1880"/>
      <c r="K729" s="89"/>
      <c r="L729" s="1880"/>
      <c r="M729" s="89"/>
      <c r="N729" s="35"/>
      <c r="O729" s="89"/>
      <c r="P729" s="89"/>
      <c r="Q729" s="102"/>
      <c r="R729" s="1880"/>
    </row>
    <row r="730" spans="2:18" ht="15.95" customHeight="1">
      <c r="B730" s="1880"/>
      <c r="C730" s="1880"/>
      <c r="D730" s="84"/>
      <c r="E730" s="1880"/>
      <c r="F730" s="35"/>
      <c r="G730" s="35"/>
      <c r="H730" s="84"/>
      <c r="I730" s="89"/>
      <c r="J730" s="1880"/>
      <c r="K730" s="89"/>
      <c r="L730" s="1880"/>
      <c r="M730" s="89"/>
      <c r="N730" s="35"/>
      <c r="O730" s="89"/>
      <c r="P730" s="89"/>
      <c r="Q730" s="102"/>
      <c r="R730" s="1880"/>
    </row>
    <row r="731" spans="2:18" ht="15.95" customHeight="1">
      <c r="B731" s="1880"/>
      <c r="C731" s="1880"/>
      <c r="D731" s="84"/>
      <c r="E731" s="1880"/>
      <c r="F731" s="35"/>
      <c r="G731" s="35"/>
      <c r="H731" s="84"/>
      <c r="I731" s="89"/>
      <c r="J731" s="1880"/>
      <c r="K731" s="89"/>
      <c r="L731" s="1880"/>
      <c r="M731" s="89"/>
      <c r="N731" s="35"/>
      <c r="O731" s="89"/>
      <c r="P731" s="89"/>
      <c r="Q731" s="102"/>
      <c r="R731" s="1880"/>
    </row>
    <row r="732" spans="2:18" ht="15.95" customHeight="1">
      <c r="B732" s="1880"/>
      <c r="C732" s="1880"/>
      <c r="D732" s="84"/>
      <c r="E732" s="1880"/>
      <c r="F732" s="35"/>
      <c r="G732" s="35"/>
      <c r="H732" s="84"/>
      <c r="I732" s="89"/>
      <c r="J732" s="1880"/>
      <c r="K732" s="89"/>
      <c r="L732" s="1880"/>
      <c r="M732" s="89"/>
      <c r="N732" s="35"/>
      <c r="O732" s="89"/>
      <c r="P732" s="89"/>
      <c r="Q732" s="102"/>
      <c r="R732" s="1880"/>
    </row>
    <row r="733" spans="2:18" ht="15.95" customHeight="1">
      <c r="B733" s="1880"/>
      <c r="C733" s="1880"/>
      <c r="D733" s="84"/>
      <c r="E733" s="1880"/>
      <c r="F733" s="35"/>
      <c r="G733" s="35"/>
      <c r="H733" s="84"/>
      <c r="I733" s="89"/>
      <c r="J733" s="1880"/>
      <c r="K733" s="89"/>
      <c r="L733" s="1880"/>
      <c r="M733" s="89"/>
      <c r="N733" s="35"/>
      <c r="O733" s="89"/>
      <c r="P733" s="89"/>
      <c r="Q733" s="102"/>
      <c r="R733" s="1880"/>
    </row>
    <row r="734" spans="2:18" ht="15.95" customHeight="1">
      <c r="B734" s="1880"/>
      <c r="C734" s="1880"/>
      <c r="D734" s="84"/>
      <c r="E734" s="1880"/>
      <c r="F734" s="35"/>
      <c r="G734" s="35"/>
      <c r="H734" s="84"/>
      <c r="I734" s="89"/>
      <c r="J734" s="1880"/>
      <c r="K734" s="89"/>
      <c r="L734" s="1880"/>
      <c r="M734" s="89"/>
      <c r="N734" s="35"/>
      <c r="O734" s="89"/>
      <c r="P734" s="89"/>
      <c r="Q734" s="102"/>
      <c r="R734" s="1880"/>
    </row>
    <row r="735" spans="2:18" ht="15.95" customHeight="1">
      <c r="B735" s="1880"/>
      <c r="C735" s="1880"/>
      <c r="D735" s="84"/>
      <c r="E735" s="1880"/>
      <c r="F735" s="35"/>
      <c r="G735" s="35"/>
      <c r="H735" s="84"/>
      <c r="I735" s="89"/>
      <c r="J735" s="1880"/>
      <c r="K735" s="89"/>
      <c r="L735" s="1880"/>
      <c r="M735" s="89"/>
      <c r="N735" s="35"/>
      <c r="O735" s="89"/>
      <c r="P735" s="89"/>
      <c r="Q735" s="102"/>
      <c r="R735" s="1880"/>
    </row>
    <row r="736" spans="2:18" ht="15.95" customHeight="1">
      <c r="B736" s="1880"/>
      <c r="C736" s="1880"/>
      <c r="D736" s="84"/>
      <c r="E736" s="1880"/>
      <c r="F736" s="35"/>
      <c r="G736" s="35"/>
      <c r="H736" s="84"/>
      <c r="I736" s="89"/>
      <c r="J736" s="1880"/>
      <c r="K736" s="89"/>
      <c r="L736" s="1880"/>
      <c r="M736" s="89"/>
      <c r="N736" s="35"/>
      <c r="O736" s="89"/>
      <c r="P736" s="89"/>
      <c r="Q736" s="102"/>
      <c r="R736" s="1880"/>
    </row>
    <row r="737" spans="2:18" ht="15.95" customHeight="1">
      <c r="B737" s="1880"/>
      <c r="C737" s="1880"/>
      <c r="D737" s="84"/>
      <c r="E737" s="1880"/>
      <c r="F737" s="35"/>
      <c r="G737" s="35"/>
      <c r="H737" s="84"/>
      <c r="I737" s="89"/>
      <c r="J737" s="1880"/>
      <c r="K737" s="89"/>
      <c r="L737" s="1880"/>
      <c r="M737" s="89"/>
      <c r="N737" s="35"/>
      <c r="O737" s="89"/>
      <c r="P737" s="89"/>
      <c r="Q737" s="102"/>
      <c r="R737" s="1880"/>
    </row>
    <row r="738" spans="2:18" ht="15.95" customHeight="1">
      <c r="B738" s="1880"/>
      <c r="C738" s="1880"/>
      <c r="D738" s="84"/>
      <c r="E738" s="1880"/>
      <c r="F738" s="35"/>
      <c r="G738" s="35"/>
      <c r="H738" s="84"/>
      <c r="I738" s="89"/>
      <c r="J738" s="1880"/>
      <c r="K738" s="89"/>
      <c r="L738" s="1880"/>
      <c r="M738" s="89"/>
      <c r="N738" s="35"/>
      <c r="O738" s="89"/>
      <c r="P738" s="89"/>
      <c r="Q738" s="102"/>
      <c r="R738" s="1880"/>
    </row>
    <row r="739" spans="2:18" ht="15.95" customHeight="1">
      <c r="B739" s="1880"/>
      <c r="C739" s="1880"/>
      <c r="D739" s="84"/>
      <c r="E739" s="1880"/>
      <c r="F739" s="35"/>
      <c r="G739" s="35"/>
      <c r="H739" s="84"/>
      <c r="I739" s="89"/>
      <c r="J739" s="1880"/>
      <c r="K739" s="89"/>
      <c r="L739" s="1880"/>
      <c r="M739" s="89"/>
      <c r="N739" s="35"/>
      <c r="O739" s="89"/>
      <c r="P739" s="89"/>
      <c r="Q739" s="102"/>
      <c r="R739" s="1880"/>
    </row>
    <row r="740" spans="2:18" ht="15.95" customHeight="1">
      <c r="B740" s="1880"/>
      <c r="C740" s="1880"/>
      <c r="D740" s="84"/>
      <c r="E740" s="1880"/>
      <c r="F740" s="35"/>
      <c r="G740" s="35"/>
      <c r="H740" s="84"/>
      <c r="I740" s="89"/>
      <c r="J740" s="1880"/>
      <c r="K740" s="89"/>
      <c r="L740" s="1880"/>
      <c r="M740" s="89"/>
      <c r="N740" s="35"/>
      <c r="O740" s="89"/>
      <c r="P740" s="89"/>
      <c r="Q740" s="102"/>
      <c r="R740" s="1880"/>
    </row>
    <row r="741" spans="2:18" ht="15.95" customHeight="1">
      <c r="B741" s="1880"/>
      <c r="C741" s="1880"/>
      <c r="D741" s="84"/>
      <c r="E741" s="1880"/>
      <c r="F741" s="35"/>
      <c r="G741" s="35"/>
      <c r="H741" s="84"/>
      <c r="I741" s="89"/>
      <c r="J741" s="1880"/>
      <c r="K741" s="89"/>
      <c r="L741" s="1880"/>
      <c r="M741" s="89"/>
      <c r="N741" s="35"/>
      <c r="O741" s="89"/>
      <c r="P741" s="89"/>
      <c r="Q741" s="102"/>
      <c r="R741" s="1880"/>
    </row>
    <row r="742" spans="2:18" ht="15.95" customHeight="1">
      <c r="B742" s="1880"/>
      <c r="C742" s="1880"/>
      <c r="D742" s="84"/>
      <c r="E742" s="1880"/>
      <c r="F742" s="35"/>
      <c r="G742" s="35"/>
      <c r="H742" s="84"/>
      <c r="I742" s="89"/>
      <c r="J742" s="1880"/>
      <c r="K742" s="89"/>
      <c r="L742" s="1880"/>
      <c r="M742" s="89"/>
      <c r="N742" s="35"/>
      <c r="O742" s="89"/>
      <c r="P742" s="89"/>
      <c r="Q742" s="102"/>
      <c r="R742" s="1880"/>
    </row>
    <row r="743" spans="2:18" ht="15.95" customHeight="1">
      <c r="B743" s="1880"/>
      <c r="C743" s="1880"/>
      <c r="D743" s="84"/>
      <c r="E743" s="1880"/>
      <c r="F743" s="35"/>
      <c r="G743" s="35"/>
      <c r="H743" s="84"/>
      <c r="I743" s="89"/>
      <c r="J743" s="1880"/>
      <c r="K743" s="89"/>
      <c r="L743" s="1880"/>
      <c r="M743" s="89"/>
      <c r="N743" s="35"/>
      <c r="O743" s="89"/>
      <c r="P743" s="89"/>
      <c r="Q743" s="102"/>
      <c r="R743" s="1880"/>
    </row>
    <row r="744" spans="2:18" ht="15.95" customHeight="1">
      <c r="B744" s="1880"/>
      <c r="C744" s="1880"/>
      <c r="D744" s="84"/>
      <c r="E744" s="1880"/>
      <c r="F744" s="35"/>
      <c r="G744" s="35"/>
      <c r="H744" s="84"/>
      <c r="I744" s="89"/>
      <c r="J744" s="1880"/>
      <c r="K744" s="89"/>
      <c r="L744" s="1880"/>
      <c r="M744" s="89"/>
      <c r="N744" s="35"/>
      <c r="O744" s="89"/>
      <c r="P744" s="89"/>
      <c r="Q744" s="102"/>
      <c r="R744" s="1880"/>
    </row>
    <row r="745" spans="2:18" ht="15.95" customHeight="1">
      <c r="B745" s="1880"/>
      <c r="C745" s="1880"/>
      <c r="D745" s="84"/>
      <c r="E745" s="1880"/>
      <c r="F745" s="35"/>
      <c r="G745" s="35"/>
      <c r="H745" s="84"/>
      <c r="I745" s="89"/>
      <c r="J745" s="1880"/>
      <c r="K745" s="89"/>
      <c r="L745" s="1880"/>
      <c r="M745" s="89"/>
      <c r="N745" s="35"/>
      <c r="O745" s="89"/>
      <c r="P745" s="89"/>
      <c r="Q745" s="102"/>
      <c r="R745" s="1880"/>
    </row>
    <row r="746" spans="2:18" ht="15.95" customHeight="1">
      <c r="B746" s="1880"/>
      <c r="C746" s="1880"/>
      <c r="D746" s="84"/>
      <c r="E746" s="1880"/>
      <c r="F746" s="35"/>
      <c r="G746" s="35"/>
      <c r="H746" s="84"/>
      <c r="I746" s="89"/>
      <c r="J746" s="1880"/>
      <c r="K746" s="89"/>
      <c r="L746" s="1880"/>
      <c r="M746" s="89"/>
      <c r="N746" s="35"/>
      <c r="O746" s="89"/>
      <c r="P746" s="89"/>
      <c r="Q746" s="102"/>
      <c r="R746" s="1880"/>
    </row>
    <row r="747" spans="2:18" ht="15.95" customHeight="1">
      <c r="B747" s="1880"/>
      <c r="C747" s="1880"/>
      <c r="D747" s="84"/>
      <c r="E747" s="1880"/>
      <c r="F747" s="35"/>
      <c r="G747" s="35"/>
      <c r="H747" s="84"/>
      <c r="I747" s="89"/>
      <c r="J747" s="1880"/>
      <c r="K747" s="89"/>
      <c r="L747" s="1880"/>
      <c r="M747" s="89"/>
      <c r="N747" s="35"/>
      <c r="O747" s="89"/>
      <c r="P747" s="89"/>
      <c r="Q747" s="102"/>
      <c r="R747" s="1880"/>
    </row>
    <row r="748" spans="2:18" ht="15.95" customHeight="1">
      <c r="B748" s="1880"/>
      <c r="C748" s="1880"/>
      <c r="D748" s="84"/>
      <c r="E748" s="1880"/>
      <c r="F748" s="35"/>
      <c r="G748" s="35"/>
      <c r="H748" s="84"/>
      <c r="I748" s="89"/>
      <c r="J748" s="1880"/>
      <c r="K748" s="89"/>
      <c r="L748" s="1880"/>
      <c r="M748" s="89"/>
      <c r="N748" s="35"/>
      <c r="O748" s="89"/>
      <c r="P748" s="89"/>
      <c r="Q748" s="102"/>
      <c r="R748" s="1880"/>
    </row>
    <row r="749" spans="2:18" ht="15.95" customHeight="1">
      <c r="B749" s="1880"/>
      <c r="C749" s="1880"/>
      <c r="D749" s="84"/>
      <c r="E749" s="1880"/>
      <c r="F749" s="35"/>
      <c r="G749" s="35"/>
      <c r="H749" s="84"/>
      <c r="I749" s="89"/>
      <c r="J749" s="1880"/>
      <c r="K749" s="89"/>
      <c r="L749" s="1880"/>
      <c r="M749" s="89"/>
      <c r="N749" s="35"/>
      <c r="O749" s="89"/>
      <c r="P749" s="89"/>
      <c r="Q749" s="102"/>
      <c r="R749" s="1880"/>
    </row>
    <row r="750" spans="2:18" ht="15.95" customHeight="1">
      <c r="B750" s="1880"/>
      <c r="C750" s="1880"/>
      <c r="D750" s="84"/>
      <c r="E750" s="1880"/>
      <c r="F750" s="35"/>
      <c r="G750" s="35"/>
      <c r="H750" s="84"/>
      <c r="I750" s="89"/>
      <c r="J750" s="1880"/>
      <c r="K750" s="89"/>
      <c r="L750" s="1880"/>
      <c r="M750" s="89"/>
      <c r="N750" s="35"/>
      <c r="O750" s="89"/>
      <c r="P750" s="89"/>
      <c r="Q750" s="102"/>
      <c r="R750" s="1880"/>
    </row>
    <row r="751" spans="2:18" ht="15.95" customHeight="1">
      <c r="B751" s="1880"/>
      <c r="C751" s="1880"/>
      <c r="D751" s="84"/>
      <c r="E751" s="1880"/>
      <c r="F751" s="35"/>
      <c r="G751" s="35"/>
      <c r="H751" s="84"/>
      <c r="I751" s="89"/>
      <c r="J751" s="1880"/>
      <c r="K751" s="89"/>
      <c r="L751" s="1880"/>
      <c r="M751" s="89"/>
      <c r="N751" s="35"/>
      <c r="O751" s="89"/>
      <c r="P751" s="89"/>
      <c r="Q751" s="102"/>
      <c r="R751" s="1880"/>
    </row>
    <row r="752" spans="2:18" ht="15.95" customHeight="1">
      <c r="B752" s="1880"/>
      <c r="C752" s="1880"/>
      <c r="D752" s="84"/>
      <c r="E752" s="1880"/>
      <c r="F752" s="35"/>
      <c r="G752" s="35"/>
      <c r="H752" s="84"/>
      <c r="I752" s="89"/>
      <c r="J752" s="1880"/>
      <c r="K752" s="89"/>
      <c r="L752" s="1880"/>
      <c r="M752" s="89"/>
      <c r="N752" s="35"/>
      <c r="O752" s="89"/>
      <c r="P752" s="89"/>
      <c r="Q752" s="102"/>
      <c r="R752" s="1880"/>
    </row>
    <row r="753" spans="2:18" ht="15.95" customHeight="1">
      <c r="B753" s="1880"/>
      <c r="C753" s="1880"/>
      <c r="D753" s="84"/>
      <c r="E753" s="1880"/>
      <c r="F753" s="35"/>
      <c r="G753" s="35"/>
      <c r="H753" s="84"/>
      <c r="I753" s="89"/>
      <c r="J753" s="1880"/>
      <c r="K753" s="89"/>
      <c r="L753" s="1880"/>
      <c r="M753" s="89"/>
      <c r="N753" s="35"/>
      <c r="O753" s="89"/>
      <c r="P753" s="89"/>
      <c r="Q753" s="102"/>
      <c r="R753" s="1880"/>
    </row>
    <row r="754" spans="2:18" ht="15.95" customHeight="1">
      <c r="B754" s="1880"/>
      <c r="C754" s="1880"/>
      <c r="D754" s="84"/>
      <c r="E754" s="1880"/>
      <c r="F754" s="35"/>
      <c r="G754" s="35"/>
      <c r="H754" s="84"/>
      <c r="I754" s="89"/>
      <c r="J754" s="1880"/>
      <c r="K754" s="89"/>
      <c r="L754" s="1880"/>
      <c r="M754" s="89"/>
      <c r="N754" s="35"/>
      <c r="O754" s="89"/>
      <c r="P754" s="89"/>
      <c r="Q754" s="102"/>
      <c r="R754" s="1880"/>
    </row>
    <row r="755" spans="2:18" ht="15.95" customHeight="1">
      <c r="B755" s="1880"/>
      <c r="C755" s="1880"/>
      <c r="D755" s="84"/>
      <c r="E755" s="1880"/>
      <c r="F755" s="35"/>
      <c r="G755" s="35"/>
      <c r="H755" s="84"/>
      <c r="I755" s="89"/>
      <c r="J755" s="1880"/>
      <c r="K755" s="89"/>
      <c r="L755" s="1880"/>
      <c r="M755" s="89"/>
      <c r="N755" s="35"/>
      <c r="O755" s="89"/>
      <c r="P755" s="89"/>
      <c r="Q755" s="102"/>
      <c r="R755" s="1880"/>
    </row>
    <row r="756" spans="2:18" ht="15.95" customHeight="1">
      <c r="B756" s="1880"/>
      <c r="C756" s="1880"/>
      <c r="D756" s="84"/>
      <c r="E756" s="1880"/>
      <c r="F756" s="35"/>
      <c r="G756" s="35"/>
      <c r="H756" s="84"/>
      <c r="I756" s="89"/>
      <c r="J756" s="1880"/>
      <c r="K756" s="89"/>
      <c r="L756" s="1880"/>
      <c r="M756" s="89"/>
      <c r="N756" s="35"/>
      <c r="O756" s="89"/>
      <c r="P756" s="89"/>
      <c r="Q756" s="102"/>
      <c r="R756" s="1880"/>
    </row>
    <row r="757" spans="2:18" ht="15.95" customHeight="1">
      <c r="B757" s="1880"/>
      <c r="C757" s="1880"/>
      <c r="D757" s="84"/>
      <c r="E757" s="1880"/>
      <c r="F757" s="35"/>
      <c r="G757" s="35"/>
      <c r="H757" s="84"/>
      <c r="I757" s="89"/>
      <c r="J757" s="1880"/>
      <c r="K757" s="89"/>
      <c r="L757" s="1880"/>
      <c r="M757" s="89"/>
      <c r="N757" s="35"/>
      <c r="O757" s="89"/>
      <c r="P757" s="89"/>
      <c r="Q757" s="102"/>
      <c r="R757" s="1880"/>
    </row>
    <row r="758" spans="2:18" ht="15.95" customHeight="1">
      <c r="B758" s="1880"/>
      <c r="C758" s="1880"/>
      <c r="D758" s="84"/>
      <c r="E758" s="1880"/>
      <c r="F758" s="35"/>
      <c r="G758" s="35"/>
      <c r="H758" s="84"/>
      <c r="I758" s="89"/>
      <c r="J758" s="1880"/>
      <c r="K758" s="89"/>
      <c r="L758" s="1880"/>
      <c r="M758" s="89"/>
      <c r="N758" s="35"/>
      <c r="O758" s="89"/>
      <c r="P758" s="89"/>
      <c r="Q758" s="102"/>
      <c r="R758" s="1880"/>
    </row>
    <row r="759" spans="2:18" ht="15.95" customHeight="1">
      <c r="B759" s="1880"/>
      <c r="C759" s="1880"/>
      <c r="D759" s="84"/>
      <c r="E759" s="1880"/>
      <c r="F759" s="35"/>
      <c r="G759" s="35"/>
      <c r="H759" s="84"/>
      <c r="I759" s="89"/>
      <c r="J759" s="1880"/>
      <c r="K759" s="89"/>
      <c r="L759" s="1880"/>
      <c r="M759" s="89"/>
      <c r="N759" s="35"/>
      <c r="O759" s="89"/>
      <c r="P759" s="89"/>
      <c r="Q759" s="102"/>
      <c r="R759" s="1880"/>
    </row>
    <row r="760" spans="2:18" ht="15.95" customHeight="1">
      <c r="B760" s="1880"/>
      <c r="C760" s="1880"/>
      <c r="D760" s="84"/>
      <c r="E760" s="1880"/>
      <c r="F760" s="35"/>
      <c r="G760" s="35"/>
      <c r="H760" s="84"/>
      <c r="I760" s="89"/>
      <c r="J760" s="1880"/>
      <c r="K760" s="89"/>
      <c r="L760" s="1880"/>
      <c r="M760" s="89"/>
      <c r="N760" s="35"/>
      <c r="O760" s="89"/>
      <c r="P760" s="89"/>
      <c r="Q760" s="102"/>
      <c r="R760" s="1880"/>
    </row>
    <row r="761" spans="2:18" ht="15.95" customHeight="1">
      <c r="B761" s="1880"/>
      <c r="C761" s="1880"/>
      <c r="D761" s="84"/>
      <c r="E761" s="1880"/>
      <c r="F761" s="35"/>
      <c r="G761" s="35"/>
      <c r="H761" s="84"/>
      <c r="I761" s="89"/>
      <c r="J761" s="1880"/>
      <c r="K761" s="89"/>
      <c r="L761" s="1880"/>
      <c r="M761" s="89"/>
      <c r="N761" s="35"/>
      <c r="O761" s="89"/>
      <c r="P761" s="89"/>
      <c r="Q761" s="102"/>
      <c r="R761" s="1880"/>
    </row>
    <row r="762" spans="2:18" ht="15.95" customHeight="1">
      <c r="B762" s="1880"/>
      <c r="C762" s="1880"/>
      <c r="D762" s="84"/>
      <c r="E762" s="1880"/>
      <c r="F762" s="35"/>
      <c r="G762" s="35"/>
      <c r="H762" s="84"/>
      <c r="I762" s="89"/>
      <c r="J762" s="1880"/>
      <c r="K762" s="89"/>
      <c r="L762" s="1880"/>
      <c r="M762" s="89"/>
      <c r="N762" s="35"/>
      <c r="O762" s="89"/>
      <c r="P762" s="89"/>
      <c r="Q762" s="102"/>
      <c r="R762" s="1880"/>
    </row>
    <row r="763" spans="2:18" ht="15.95" customHeight="1">
      <c r="B763" s="1880"/>
      <c r="C763" s="1880"/>
      <c r="D763" s="84"/>
      <c r="E763" s="1880"/>
      <c r="F763" s="35"/>
      <c r="G763" s="35"/>
      <c r="H763" s="84"/>
      <c r="I763" s="89"/>
      <c r="J763" s="1880"/>
      <c r="K763" s="89"/>
      <c r="L763" s="1880"/>
      <c r="M763" s="89"/>
      <c r="N763" s="35"/>
      <c r="O763" s="89"/>
      <c r="P763" s="89"/>
      <c r="Q763" s="102"/>
      <c r="R763" s="1880"/>
    </row>
    <row r="764" spans="2:18" ht="15.95" customHeight="1">
      <c r="B764" s="1880"/>
      <c r="C764" s="1880"/>
      <c r="D764" s="84"/>
      <c r="E764" s="1880"/>
      <c r="F764" s="35"/>
      <c r="G764" s="35"/>
      <c r="H764" s="84"/>
      <c r="I764" s="89"/>
      <c r="J764" s="1880"/>
      <c r="K764" s="89"/>
      <c r="L764" s="1880"/>
      <c r="M764" s="89"/>
      <c r="N764" s="35"/>
      <c r="O764" s="89"/>
      <c r="P764" s="89"/>
      <c r="Q764" s="102"/>
      <c r="R764" s="1880"/>
    </row>
    <row r="765" spans="2:18" ht="15.95" customHeight="1">
      <c r="B765" s="1880"/>
      <c r="C765" s="1880"/>
      <c r="D765" s="84"/>
      <c r="E765" s="1880"/>
      <c r="F765" s="35"/>
      <c r="G765" s="35"/>
      <c r="H765" s="84"/>
      <c r="I765" s="89"/>
      <c r="J765" s="1880"/>
      <c r="K765" s="89"/>
      <c r="L765" s="1880"/>
      <c r="M765" s="89"/>
      <c r="N765" s="35"/>
      <c r="O765" s="89"/>
      <c r="P765" s="89"/>
      <c r="Q765" s="102"/>
      <c r="R765" s="1880"/>
    </row>
    <row r="766" spans="2:18" ht="15.95" customHeight="1">
      <c r="B766" s="1880"/>
      <c r="C766" s="1880"/>
      <c r="D766" s="84"/>
      <c r="E766" s="1880"/>
      <c r="F766" s="35"/>
      <c r="G766" s="35"/>
      <c r="H766" s="84"/>
      <c r="I766" s="89"/>
      <c r="J766" s="1880"/>
      <c r="K766" s="89"/>
      <c r="L766" s="1880"/>
      <c r="M766" s="89"/>
      <c r="N766" s="35"/>
      <c r="O766" s="89"/>
      <c r="P766" s="89"/>
      <c r="Q766" s="102"/>
      <c r="R766" s="1880"/>
    </row>
    <row r="767" spans="2:18" ht="15.95" customHeight="1">
      <c r="B767" s="1880"/>
      <c r="C767" s="1880"/>
      <c r="D767" s="84"/>
      <c r="E767" s="1880"/>
      <c r="F767" s="35"/>
      <c r="G767" s="35"/>
      <c r="H767" s="84"/>
      <c r="I767" s="89"/>
      <c r="J767" s="1880"/>
      <c r="K767" s="89"/>
      <c r="L767" s="1880"/>
      <c r="M767" s="89"/>
      <c r="N767" s="35"/>
      <c r="O767" s="89"/>
      <c r="P767" s="89"/>
      <c r="Q767" s="102"/>
      <c r="R767" s="1880"/>
    </row>
    <row r="768" spans="2:18" ht="15.95" customHeight="1">
      <c r="B768" s="1880"/>
      <c r="C768" s="1880"/>
      <c r="D768" s="84"/>
      <c r="E768" s="1880"/>
      <c r="F768" s="35"/>
      <c r="G768" s="35"/>
      <c r="H768" s="84"/>
      <c r="I768" s="89"/>
      <c r="J768" s="1880"/>
      <c r="K768" s="89"/>
      <c r="L768" s="1880"/>
      <c r="M768" s="89"/>
      <c r="N768" s="35"/>
      <c r="O768" s="89"/>
      <c r="P768" s="89"/>
      <c r="Q768" s="102"/>
      <c r="R768" s="1880"/>
    </row>
    <row r="769" spans="2:18" ht="15.95" customHeight="1">
      <c r="B769" s="1880"/>
      <c r="C769" s="1880"/>
      <c r="D769" s="84"/>
      <c r="E769" s="1880"/>
      <c r="F769" s="35"/>
      <c r="G769" s="35"/>
      <c r="H769" s="84"/>
      <c r="I769" s="89"/>
      <c r="J769" s="1880"/>
      <c r="K769" s="89"/>
      <c r="L769" s="1880"/>
      <c r="M769" s="89"/>
      <c r="N769" s="35"/>
      <c r="O769" s="89"/>
      <c r="P769" s="89"/>
      <c r="Q769" s="102"/>
      <c r="R769" s="1880"/>
    </row>
    <row r="770" spans="2:18" ht="15.95" customHeight="1">
      <c r="B770" s="1880"/>
      <c r="C770" s="1880"/>
      <c r="D770" s="84"/>
      <c r="E770" s="1880"/>
      <c r="F770" s="35"/>
      <c r="G770" s="35"/>
      <c r="H770" s="84"/>
      <c r="I770" s="89"/>
      <c r="J770" s="1880"/>
      <c r="K770" s="89"/>
      <c r="L770" s="1880"/>
      <c r="M770" s="89"/>
      <c r="N770" s="35"/>
      <c r="O770" s="89"/>
      <c r="P770" s="89"/>
      <c r="Q770" s="102"/>
      <c r="R770" s="1880"/>
    </row>
    <row r="771" spans="2:18" ht="15.95" customHeight="1">
      <c r="B771" s="1880"/>
      <c r="C771" s="1880"/>
      <c r="D771" s="84"/>
      <c r="E771" s="1880"/>
      <c r="F771" s="35"/>
      <c r="G771" s="35"/>
      <c r="H771" s="84"/>
      <c r="I771" s="89"/>
      <c r="J771" s="1880"/>
      <c r="K771" s="89"/>
      <c r="L771" s="1880"/>
      <c r="M771" s="89"/>
      <c r="N771" s="35"/>
      <c r="O771" s="89"/>
      <c r="P771" s="89"/>
      <c r="Q771" s="102"/>
      <c r="R771" s="1880"/>
    </row>
    <row r="772" spans="2:18" ht="15.95" customHeight="1">
      <c r="B772" s="1880"/>
      <c r="C772" s="1880"/>
      <c r="D772" s="84"/>
      <c r="E772" s="1880"/>
      <c r="F772" s="35"/>
      <c r="G772" s="35"/>
      <c r="H772" s="84"/>
      <c r="I772" s="89"/>
      <c r="J772" s="1880"/>
      <c r="K772" s="89"/>
      <c r="L772" s="1880"/>
      <c r="M772" s="89"/>
      <c r="N772" s="35"/>
      <c r="O772" s="89"/>
      <c r="P772" s="89"/>
      <c r="Q772" s="102"/>
      <c r="R772" s="1880"/>
    </row>
    <row r="773" spans="2:18" ht="15.95" customHeight="1">
      <c r="B773" s="1880"/>
      <c r="C773" s="1880"/>
      <c r="D773" s="84"/>
      <c r="E773" s="1880"/>
      <c r="F773" s="35"/>
      <c r="G773" s="35"/>
      <c r="H773" s="84"/>
      <c r="I773" s="89"/>
      <c r="J773" s="1880"/>
      <c r="K773" s="89"/>
      <c r="L773" s="1880"/>
      <c r="M773" s="89"/>
      <c r="N773" s="35"/>
      <c r="O773" s="89"/>
      <c r="P773" s="89"/>
      <c r="Q773" s="102"/>
      <c r="R773" s="1880"/>
    </row>
    <row r="774" spans="2:18" ht="15.95" customHeight="1">
      <c r="B774" s="1880"/>
      <c r="C774" s="1880"/>
      <c r="D774" s="84"/>
      <c r="E774" s="1880"/>
      <c r="F774" s="35"/>
      <c r="G774" s="35"/>
      <c r="H774" s="84"/>
      <c r="I774" s="89"/>
      <c r="J774" s="1880"/>
      <c r="K774" s="89"/>
      <c r="L774" s="1880"/>
      <c r="M774" s="89"/>
      <c r="N774" s="35"/>
      <c r="O774" s="89"/>
      <c r="P774" s="89"/>
      <c r="Q774" s="102"/>
      <c r="R774" s="1880"/>
    </row>
    <row r="775" spans="2:18" ht="15.95" customHeight="1">
      <c r="B775" s="1880"/>
      <c r="C775" s="1880"/>
      <c r="D775" s="84"/>
      <c r="E775" s="1880"/>
      <c r="F775" s="35"/>
      <c r="G775" s="35"/>
      <c r="H775" s="84"/>
      <c r="I775" s="89"/>
      <c r="J775" s="1880"/>
      <c r="K775" s="89"/>
      <c r="L775" s="1880"/>
      <c r="M775" s="89"/>
      <c r="N775" s="35"/>
      <c r="O775" s="89"/>
      <c r="P775" s="89"/>
      <c r="Q775" s="102"/>
      <c r="R775" s="1880"/>
    </row>
    <row r="776" spans="2:18" ht="15.95" customHeight="1">
      <c r="B776" s="1880"/>
      <c r="C776" s="1880"/>
      <c r="D776" s="84"/>
      <c r="E776" s="1880"/>
      <c r="F776" s="35"/>
      <c r="G776" s="35"/>
      <c r="H776" s="84"/>
      <c r="I776" s="89"/>
      <c r="J776" s="1880"/>
      <c r="K776" s="89"/>
      <c r="L776" s="1880"/>
      <c r="M776" s="89"/>
      <c r="N776" s="35"/>
      <c r="O776" s="89"/>
      <c r="P776" s="89"/>
      <c r="Q776" s="102"/>
      <c r="R776" s="1880"/>
    </row>
    <row r="777" spans="2:18" ht="15.95" customHeight="1">
      <c r="B777" s="1880"/>
      <c r="C777" s="1880"/>
      <c r="D777" s="84"/>
      <c r="E777" s="1880"/>
      <c r="F777" s="35"/>
      <c r="G777" s="35"/>
      <c r="H777" s="84"/>
      <c r="I777" s="89"/>
      <c r="J777" s="1880"/>
      <c r="K777" s="89"/>
      <c r="L777" s="1880"/>
      <c r="M777" s="89"/>
      <c r="N777" s="35"/>
      <c r="O777" s="89"/>
      <c r="P777" s="89"/>
      <c r="Q777" s="102"/>
      <c r="R777" s="1880"/>
    </row>
    <row r="778" spans="2:18" ht="15.95" customHeight="1">
      <c r="B778" s="1880"/>
      <c r="C778" s="1880"/>
      <c r="D778" s="84"/>
      <c r="E778" s="1880"/>
      <c r="F778" s="35"/>
      <c r="G778" s="35"/>
      <c r="H778" s="84"/>
      <c r="I778" s="89"/>
      <c r="J778" s="1880"/>
      <c r="K778" s="89"/>
      <c r="L778" s="1880"/>
      <c r="M778" s="89"/>
      <c r="N778" s="35"/>
      <c r="O778" s="89"/>
      <c r="P778" s="89"/>
      <c r="Q778" s="102"/>
      <c r="R778" s="1880"/>
    </row>
    <row r="779" spans="2:18" ht="15.95" customHeight="1">
      <c r="B779" s="1880"/>
      <c r="C779" s="1880"/>
      <c r="D779" s="84"/>
      <c r="E779" s="1880"/>
      <c r="F779" s="35"/>
      <c r="G779" s="35"/>
      <c r="H779" s="84"/>
      <c r="I779" s="89"/>
      <c r="J779" s="1880"/>
      <c r="K779" s="89"/>
      <c r="L779" s="1880"/>
      <c r="M779" s="89"/>
      <c r="N779" s="35"/>
      <c r="O779" s="89"/>
      <c r="P779" s="89"/>
      <c r="Q779" s="102"/>
      <c r="R779" s="1880"/>
    </row>
    <row r="780" spans="2:18" ht="15.95" customHeight="1">
      <c r="B780" s="1880"/>
      <c r="C780" s="1880"/>
      <c r="D780" s="84"/>
      <c r="E780" s="1880"/>
      <c r="F780" s="35"/>
      <c r="G780" s="35"/>
      <c r="H780" s="84"/>
      <c r="I780" s="89"/>
      <c r="J780" s="1880"/>
      <c r="K780" s="89"/>
      <c r="L780" s="1880"/>
      <c r="M780" s="89"/>
      <c r="N780" s="35"/>
      <c r="O780" s="89"/>
      <c r="P780" s="89"/>
      <c r="Q780" s="102"/>
      <c r="R780" s="1880"/>
    </row>
    <row r="781" spans="2:18" ht="15.95" customHeight="1">
      <c r="B781" s="1880"/>
      <c r="C781" s="1880"/>
      <c r="D781" s="84"/>
      <c r="E781" s="1880"/>
      <c r="F781" s="35"/>
      <c r="G781" s="35"/>
      <c r="H781" s="84"/>
      <c r="I781" s="89"/>
      <c r="J781" s="1880"/>
      <c r="K781" s="89"/>
      <c r="L781" s="1880"/>
      <c r="M781" s="89"/>
      <c r="N781" s="35"/>
      <c r="O781" s="89"/>
      <c r="P781" s="89"/>
      <c r="Q781" s="102"/>
      <c r="R781" s="1880"/>
    </row>
    <row r="782" spans="2:18" ht="15.95" customHeight="1">
      <c r="B782" s="1880"/>
      <c r="C782" s="1880"/>
      <c r="D782" s="84"/>
      <c r="E782" s="1880"/>
      <c r="F782" s="35"/>
      <c r="G782" s="35"/>
      <c r="H782" s="84"/>
      <c r="I782" s="89"/>
      <c r="J782" s="1880"/>
      <c r="K782" s="89"/>
      <c r="L782" s="1880"/>
      <c r="M782" s="89"/>
      <c r="N782" s="35"/>
      <c r="O782" s="89"/>
      <c r="P782" s="89"/>
      <c r="Q782" s="102"/>
      <c r="R782" s="1880"/>
    </row>
    <row r="783" spans="2:18" ht="15.95" customHeight="1">
      <c r="B783" s="1880"/>
      <c r="C783" s="1880"/>
      <c r="D783" s="84"/>
      <c r="E783" s="1880"/>
      <c r="F783" s="35"/>
      <c r="G783" s="35"/>
      <c r="H783" s="84"/>
      <c r="I783" s="89"/>
      <c r="J783" s="1880"/>
      <c r="K783" s="89"/>
      <c r="L783" s="1880"/>
      <c r="M783" s="89"/>
      <c r="N783" s="35"/>
      <c r="O783" s="89"/>
      <c r="P783" s="89"/>
      <c r="Q783" s="102"/>
      <c r="R783" s="1880"/>
    </row>
    <row r="784" spans="2:18" ht="15.95" customHeight="1">
      <c r="B784" s="1880"/>
      <c r="C784" s="1880"/>
      <c r="D784" s="84"/>
      <c r="E784" s="1880"/>
      <c r="F784" s="35"/>
      <c r="G784" s="35"/>
      <c r="H784" s="84"/>
      <c r="I784" s="89"/>
      <c r="J784" s="1880"/>
      <c r="K784" s="89"/>
      <c r="L784" s="1880"/>
      <c r="M784" s="89"/>
      <c r="N784" s="35"/>
      <c r="O784" s="89"/>
      <c r="P784" s="89"/>
      <c r="Q784" s="102"/>
      <c r="R784" s="1880"/>
    </row>
    <row r="785" spans="2:18" ht="15.95" customHeight="1">
      <c r="B785" s="1880"/>
      <c r="C785" s="1880"/>
      <c r="D785" s="84"/>
      <c r="E785" s="1880"/>
      <c r="F785" s="35"/>
      <c r="G785" s="35"/>
      <c r="H785" s="84"/>
      <c r="I785" s="89"/>
      <c r="J785" s="1880"/>
      <c r="K785" s="89"/>
      <c r="L785" s="1880"/>
      <c r="M785" s="89"/>
      <c r="N785" s="35"/>
      <c r="O785" s="89"/>
      <c r="P785" s="89"/>
      <c r="Q785" s="102"/>
      <c r="R785" s="1880"/>
    </row>
    <row r="786" spans="2:18" ht="15.95" customHeight="1">
      <c r="B786" s="1880"/>
      <c r="C786" s="1880"/>
      <c r="D786" s="84"/>
      <c r="E786" s="1880"/>
      <c r="F786" s="35"/>
      <c r="G786" s="35"/>
      <c r="H786" s="84"/>
      <c r="I786" s="89"/>
      <c r="J786" s="1880"/>
      <c r="K786" s="89"/>
      <c r="L786" s="1880"/>
      <c r="M786" s="89"/>
      <c r="N786" s="35"/>
      <c r="O786" s="89"/>
      <c r="P786" s="89"/>
      <c r="Q786" s="102"/>
      <c r="R786" s="1880"/>
    </row>
    <row r="787" spans="2:18" ht="15.95" customHeight="1">
      <c r="B787" s="1880"/>
      <c r="C787" s="1880"/>
      <c r="D787" s="84"/>
      <c r="E787" s="1880"/>
      <c r="F787" s="35"/>
      <c r="G787" s="35"/>
      <c r="H787" s="84"/>
      <c r="I787" s="89"/>
      <c r="J787" s="1880"/>
      <c r="K787" s="89"/>
      <c r="L787" s="1880"/>
      <c r="M787" s="89"/>
      <c r="N787" s="35"/>
      <c r="O787" s="89"/>
      <c r="P787" s="89"/>
      <c r="Q787" s="102"/>
      <c r="R787" s="1880"/>
    </row>
    <row r="788" spans="2:18" ht="15.95" customHeight="1">
      <c r="B788" s="1880"/>
      <c r="C788" s="1880"/>
      <c r="D788" s="84"/>
      <c r="E788" s="1880"/>
      <c r="F788" s="35"/>
      <c r="G788" s="35"/>
      <c r="H788" s="84"/>
      <c r="I788" s="89"/>
      <c r="J788" s="1880"/>
      <c r="K788" s="89"/>
      <c r="L788" s="1880"/>
      <c r="M788" s="89"/>
      <c r="N788" s="35"/>
      <c r="O788" s="89"/>
      <c r="P788" s="89"/>
      <c r="Q788" s="102"/>
      <c r="R788" s="1880"/>
    </row>
    <row r="789" spans="2:18" ht="15.95" customHeight="1">
      <c r="B789" s="1880"/>
      <c r="C789" s="1880"/>
      <c r="D789" s="84"/>
      <c r="E789" s="1880"/>
      <c r="F789" s="35"/>
      <c r="G789" s="35"/>
      <c r="H789" s="84"/>
      <c r="I789" s="89"/>
      <c r="J789" s="1880"/>
      <c r="K789" s="89"/>
      <c r="L789" s="1880"/>
      <c r="M789" s="89"/>
      <c r="N789" s="35"/>
      <c r="O789" s="89"/>
      <c r="P789" s="89"/>
      <c r="Q789" s="102"/>
      <c r="R789" s="1880"/>
    </row>
    <row r="790" spans="2:18" ht="15.95" customHeight="1">
      <c r="B790" s="1880"/>
      <c r="C790" s="1880"/>
      <c r="D790" s="84"/>
      <c r="E790" s="1880"/>
      <c r="F790" s="35"/>
      <c r="G790" s="35"/>
      <c r="H790" s="84"/>
      <c r="I790" s="89"/>
      <c r="J790" s="1880"/>
      <c r="K790" s="89"/>
      <c r="L790" s="1880"/>
      <c r="M790" s="89"/>
      <c r="N790" s="35"/>
      <c r="O790" s="89"/>
      <c r="P790" s="89"/>
      <c r="Q790" s="102"/>
      <c r="R790" s="1880"/>
    </row>
    <row r="791" spans="2:18" ht="15.95" customHeight="1">
      <c r="B791" s="1880"/>
      <c r="C791" s="1880"/>
      <c r="D791" s="84"/>
      <c r="E791" s="1880"/>
      <c r="F791" s="35"/>
      <c r="G791" s="35"/>
      <c r="H791" s="84"/>
      <c r="I791" s="89"/>
      <c r="J791" s="1880"/>
      <c r="K791" s="89"/>
      <c r="L791" s="1880"/>
      <c r="M791" s="89"/>
      <c r="N791" s="35"/>
      <c r="O791" s="89"/>
      <c r="P791" s="89"/>
      <c r="Q791" s="102"/>
      <c r="R791" s="1880"/>
    </row>
    <row r="792" spans="2:18" ht="15.95" customHeight="1">
      <c r="B792" s="1880"/>
      <c r="C792" s="1880"/>
      <c r="D792" s="84"/>
      <c r="E792" s="1880"/>
      <c r="F792" s="35"/>
      <c r="G792" s="35"/>
      <c r="H792" s="84"/>
      <c r="I792" s="89"/>
      <c r="J792" s="1880"/>
      <c r="K792" s="89"/>
      <c r="L792" s="1880"/>
      <c r="M792" s="89"/>
      <c r="N792" s="35"/>
      <c r="O792" s="89"/>
      <c r="P792" s="89"/>
      <c r="Q792" s="102"/>
      <c r="R792" s="1880"/>
    </row>
    <row r="793" spans="2:18" ht="15.95" customHeight="1">
      <c r="B793" s="1880"/>
      <c r="C793" s="1880"/>
      <c r="D793" s="84"/>
      <c r="E793" s="1880"/>
      <c r="F793" s="35"/>
      <c r="G793" s="35"/>
      <c r="H793" s="84"/>
      <c r="I793" s="89"/>
      <c r="J793" s="1880"/>
      <c r="K793" s="89"/>
      <c r="L793" s="1880"/>
      <c r="M793" s="89"/>
      <c r="N793" s="35"/>
      <c r="O793" s="89"/>
      <c r="P793" s="89"/>
      <c r="Q793" s="102"/>
      <c r="R793" s="1880"/>
    </row>
    <row r="794" spans="2:18" ht="15.95" customHeight="1">
      <c r="B794" s="1880"/>
      <c r="C794" s="1880"/>
      <c r="D794" s="84"/>
      <c r="E794" s="1880"/>
      <c r="F794" s="35"/>
      <c r="G794" s="35"/>
      <c r="H794" s="84"/>
      <c r="I794" s="89"/>
      <c r="J794" s="1880"/>
      <c r="K794" s="89"/>
      <c r="L794" s="1880"/>
      <c r="M794" s="89"/>
      <c r="N794" s="35"/>
      <c r="O794" s="89"/>
      <c r="P794" s="89"/>
      <c r="Q794" s="102"/>
      <c r="R794" s="1880"/>
    </row>
    <row r="795" spans="2:18" ht="15.95" customHeight="1">
      <c r="B795" s="1880"/>
      <c r="C795" s="1880"/>
      <c r="D795" s="84"/>
      <c r="E795" s="1880"/>
      <c r="F795" s="35"/>
      <c r="G795" s="35"/>
      <c r="H795" s="84"/>
      <c r="I795" s="89"/>
      <c r="J795" s="1880"/>
      <c r="K795" s="89"/>
      <c r="L795" s="1880"/>
      <c r="M795" s="89"/>
      <c r="N795" s="35"/>
      <c r="O795" s="89"/>
      <c r="P795" s="89"/>
      <c r="Q795" s="102"/>
      <c r="R795" s="1880"/>
    </row>
    <row r="796" spans="2:18" ht="15.95" customHeight="1">
      <c r="B796" s="1880"/>
      <c r="C796" s="1880"/>
      <c r="D796" s="84"/>
      <c r="E796" s="1880"/>
      <c r="F796" s="35"/>
      <c r="G796" s="35"/>
      <c r="H796" s="84"/>
      <c r="I796" s="89"/>
      <c r="J796" s="1880"/>
      <c r="K796" s="89"/>
      <c r="L796" s="1880"/>
      <c r="M796" s="89"/>
      <c r="N796" s="35"/>
      <c r="O796" s="89"/>
      <c r="P796" s="89"/>
      <c r="Q796" s="102"/>
      <c r="R796" s="1880"/>
    </row>
    <row r="797" spans="2:18" ht="15.95" customHeight="1">
      <c r="B797" s="1880"/>
      <c r="C797" s="1880"/>
      <c r="D797" s="84"/>
      <c r="E797" s="1880"/>
      <c r="F797" s="35"/>
      <c r="G797" s="35"/>
      <c r="H797" s="84"/>
      <c r="I797" s="89"/>
      <c r="J797" s="1880"/>
      <c r="K797" s="89"/>
      <c r="L797" s="1880"/>
      <c r="M797" s="89"/>
      <c r="N797" s="35"/>
      <c r="O797" s="89"/>
      <c r="P797" s="89"/>
      <c r="Q797" s="102"/>
      <c r="R797" s="1880"/>
    </row>
    <row r="798" spans="2:18" ht="15.95" customHeight="1">
      <c r="B798" s="1880"/>
      <c r="C798" s="1880"/>
      <c r="D798" s="84"/>
      <c r="E798" s="1880"/>
      <c r="F798" s="35"/>
      <c r="G798" s="35"/>
      <c r="H798" s="84"/>
      <c r="I798" s="89"/>
      <c r="J798" s="1880"/>
      <c r="K798" s="89"/>
      <c r="L798" s="1880"/>
      <c r="M798" s="89"/>
      <c r="N798" s="35"/>
      <c r="O798" s="89"/>
      <c r="P798" s="89"/>
      <c r="Q798" s="102"/>
      <c r="R798" s="1880"/>
    </row>
    <row r="799" spans="2:18" ht="15.95" customHeight="1">
      <c r="B799" s="1880"/>
      <c r="C799" s="1880"/>
      <c r="D799" s="84"/>
      <c r="E799" s="1880"/>
      <c r="F799" s="35"/>
      <c r="G799" s="35"/>
      <c r="H799" s="84"/>
      <c r="I799" s="89"/>
      <c r="J799" s="1880"/>
      <c r="K799" s="89"/>
      <c r="L799" s="1880"/>
      <c r="M799" s="89"/>
      <c r="N799" s="35"/>
      <c r="O799" s="89"/>
      <c r="P799" s="89"/>
      <c r="Q799" s="102"/>
      <c r="R799" s="1880"/>
    </row>
    <row r="800" spans="2:18" ht="15.95" customHeight="1">
      <c r="B800" s="1880"/>
      <c r="C800" s="1880"/>
      <c r="D800" s="84"/>
      <c r="E800" s="1880"/>
      <c r="F800" s="35"/>
      <c r="G800" s="35"/>
      <c r="H800" s="84"/>
      <c r="I800" s="89"/>
      <c r="J800" s="1880"/>
      <c r="K800" s="89"/>
      <c r="L800" s="1880"/>
      <c r="M800" s="89"/>
      <c r="N800" s="35"/>
      <c r="O800" s="89"/>
      <c r="P800" s="89"/>
      <c r="Q800" s="102"/>
      <c r="R800" s="1880"/>
    </row>
    <row r="801" spans="2:18" ht="15.95" customHeight="1">
      <c r="B801" s="1880"/>
      <c r="C801" s="1880"/>
      <c r="D801" s="84"/>
      <c r="E801" s="1880"/>
      <c r="F801" s="35"/>
      <c r="G801" s="35"/>
      <c r="H801" s="84"/>
      <c r="I801" s="89"/>
      <c r="J801" s="1880"/>
      <c r="K801" s="89"/>
      <c r="L801" s="1880"/>
      <c r="M801" s="89"/>
      <c r="N801" s="35"/>
      <c r="O801" s="89"/>
      <c r="P801" s="89"/>
      <c r="Q801" s="102"/>
      <c r="R801" s="1880"/>
    </row>
    <row r="802" spans="2:18" ht="15.95" customHeight="1">
      <c r="B802" s="1880"/>
      <c r="C802" s="1880"/>
      <c r="D802" s="84"/>
      <c r="E802" s="1880"/>
      <c r="F802" s="35"/>
      <c r="G802" s="35"/>
      <c r="H802" s="84"/>
      <c r="I802" s="89"/>
      <c r="J802" s="1880"/>
      <c r="K802" s="89"/>
      <c r="L802" s="1880"/>
      <c r="M802" s="89"/>
      <c r="N802" s="35"/>
      <c r="O802" s="89"/>
      <c r="P802" s="89"/>
      <c r="Q802" s="102"/>
      <c r="R802" s="1880"/>
    </row>
    <row r="803" spans="2:18" ht="15.95" customHeight="1">
      <c r="B803" s="1880"/>
      <c r="C803" s="1880"/>
      <c r="D803" s="84"/>
      <c r="E803" s="1880"/>
      <c r="F803" s="35"/>
      <c r="G803" s="35"/>
      <c r="H803" s="84"/>
      <c r="I803" s="89"/>
      <c r="J803" s="1880"/>
      <c r="K803" s="89"/>
      <c r="L803" s="1880"/>
      <c r="M803" s="89"/>
      <c r="N803" s="35"/>
      <c r="O803" s="89"/>
      <c r="P803" s="89"/>
      <c r="Q803" s="102"/>
      <c r="R803" s="1880"/>
    </row>
    <row r="804" spans="2:18" ht="15.95" customHeight="1">
      <c r="B804" s="1880"/>
      <c r="C804" s="1880"/>
      <c r="D804" s="84"/>
      <c r="E804" s="1880"/>
      <c r="F804" s="35"/>
      <c r="G804" s="35"/>
      <c r="H804" s="84"/>
      <c r="I804" s="89"/>
      <c r="J804" s="1880"/>
      <c r="K804" s="89"/>
      <c r="L804" s="1880"/>
      <c r="M804" s="89"/>
      <c r="N804" s="35"/>
      <c r="O804" s="89"/>
      <c r="P804" s="89"/>
      <c r="Q804" s="102"/>
      <c r="R804" s="1880"/>
    </row>
    <row r="805" spans="2:18" ht="15.95" customHeight="1">
      <c r="B805" s="1880"/>
      <c r="C805" s="1880"/>
      <c r="D805" s="84"/>
      <c r="E805" s="1880"/>
      <c r="F805" s="35"/>
      <c r="G805" s="35"/>
      <c r="H805" s="84"/>
      <c r="I805" s="89"/>
      <c r="J805" s="1880"/>
      <c r="K805" s="89"/>
      <c r="L805" s="1880"/>
      <c r="M805" s="89"/>
      <c r="N805" s="35"/>
      <c r="O805" s="89"/>
      <c r="P805" s="89"/>
      <c r="Q805" s="102"/>
      <c r="R805" s="1880"/>
    </row>
    <row r="806" spans="2:18" ht="15.95" customHeight="1">
      <c r="B806" s="1880"/>
      <c r="C806" s="1880"/>
      <c r="D806" s="84"/>
      <c r="E806" s="1880"/>
      <c r="F806" s="35"/>
      <c r="G806" s="35"/>
      <c r="H806" s="84"/>
      <c r="I806" s="89"/>
      <c r="J806" s="1880"/>
      <c r="K806" s="89"/>
      <c r="L806" s="1880"/>
      <c r="M806" s="89"/>
      <c r="N806" s="35"/>
      <c r="O806" s="89"/>
      <c r="P806" s="89"/>
      <c r="Q806" s="102"/>
      <c r="R806" s="1880"/>
    </row>
    <row r="807" spans="2:18" ht="15.95" customHeight="1">
      <c r="B807" s="1880"/>
      <c r="C807" s="1880"/>
      <c r="D807" s="84"/>
      <c r="E807" s="1880"/>
      <c r="F807" s="35"/>
      <c r="G807" s="35"/>
      <c r="H807" s="84"/>
      <c r="I807" s="89"/>
      <c r="J807" s="1880"/>
      <c r="K807" s="89"/>
      <c r="L807" s="1880"/>
      <c r="M807" s="89"/>
      <c r="N807" s="35"/>
      <c r="O807" s="89"/>
      <c r="P807" s="89"/>
      <c r="Q807" s="102"/>
      <c r="R807" s="1880"/>
    </row>
    <row r="808" spans="2:18" ht="15.95" customHeight="1">
      <c r="B808" s="1880"/>
      <c r="C808" s="1880"/>
      <c r="D808" s="84"/>
      <c r="E808" s="1880"/>
      <c r="F808" s="35"/>
      <c r="G808" s="35"/>
      <c r="H808" s="84"/>
      <c r="I808" s="89"/>
      <c r="J808" s="1880"/>
      <c r="K808" s="89"/>
      <c r="L808" s="1880"/>
      <c r="M808" s="89"/>
      <c r="N808" s="35"/>
      <c r="O808" s="89"/>
      <c r="P808" s="89"/>
      <c r="Q808" s="102"/>
      <c r="R808" s="1880"/>
    </row>
    <row r="809" spans="2:18" ht="15.95" customHeight="1">
      <c r="B809" s="1880"/>
      <c r="C809" s="1880"/>
      <c r="D809" s="84"/>
      <c r="E809" s="1880"/>
      <c r="F809" s="35"/>
      <c r="G809" s="35"/>
      <c r="H809" s="84"/>
      <c r="I809" s="89"/>
      <c r="J809" s="1880"/>
      <c r="K809" s="89"/>
      <c r="L809" s="1880"/>
      <c r="M809" s="89"/>
      <c r="N809" s="35"/>
      <c r="O809" s="89"/>
      <c r="P809" s="89"/>
      <c r="Q809" s="102"/>
      <c r="R809" s="1880"/>
    </row>
    <row r="810" spans="2:18" ht="15.95" customHeight="1">
      <c r="B810" s="1880"/>
      <c r="C810" s="1880"/>
      <c r="D810" s="84"/>
      <c r="E810" s="1880"/>
      <c r="F810" s="35"/>
      <c r="G810" s="35"/>
      <c r="H810" s="84"/>
      <c r="I810" s="89"/>
      <c r="J810" s="1880"/>
      <c r="K810" s="89"/>
      <c r="L810" s="1880"/>
      <c r="M810" s="89"/>
      <c r="N810" s="35"/>
      <c r="O810" s="89"/>
      <c r="P810" s="89"/>
      <c r="Q810" s="102"/>
      <c r="R810" s="1880"/>
    </row>
    <row r="811" spans="2:18" ht="15.95" customHeight="1">
      <c r="B811" s="1880"/>
      <c r="C811" s="1880"/>
      <c r="D811" s="84"/>
      <c r="E811" s="1880"/>
      <c r="F811" s="35"/>
      <c r="G811" s="35"/>
      <c r="H811" s="84"/>
      <c r="I811" s="89"/>
      <c r="J811" s="1880"/>
      <c r="K811" s="89"/>
      <c r="L811" s="1880"/>
      <c r="M811" s="89"/>
      <c r="N811" s="35"/>
      <c r="O811" s="89"/>
      <c r="P811" s="89"/>
      <c r="Q811" s="102"/>
      <c r="R811" s="1880"/>
    </row>
    <row r="812" spans="2:18" ht="15.95" customHeight="1">
      <c r="B812" s="1880"/>
      <c r="C812" s="1880"/>
      <c r="D812" s="84"/>
      <c r="E812" s="1880"/>
      <c r="F812" s="35"/>
      <c r="G812" s="35"/>
      <c r="H812" s="84"/>
      <c r="I812" s="89"/>
      <c r="J812" s="1880"/>
      <c r="K812" s="89"/>
      <c r="L812" s="1880"/>
      <c r="M812" s="89"/>
      <c r="N812" s="35"/>
      <c r="O812" s="89"/>
      <c r="P812" s="89"/>
      <c r="Q812" s="102"/>
      <c r="R812" s="1880"/>
    </row>
    <row r="813" spans="2:18" ht="15.95" customHeight="1">
      <c r="B813" s="1880"/>
      <c r="C813" s="1880"/>
      <c r="D813" s="84"/>
      <c r="E813" s="1880"/>
      <c r="F813" s="35"/>
      <c r="G813" s="35"/>
      <c r="H813" s="84"/>
      <c r="I813" s="89"/>
      <c r="J813" s="1880"/>
      <c r="K813" s="89"/>
      <c r="L813" s="1880"/>
      <c r="M813" s="89"/>
      <c r="N813" s="35"/>
      <c r="O813" s="89"/>
      <c r="P813" s="89"/>
      <c r="Q813" s="102"/>
      <c r="R813" s="1880"/>
    </row>
    <row r="814" spans="2:18" ht="15.95" customHeight="1">
      <c r="B814" s="1880"/>
      <c r="C814" s="1880"/>
      <c r="D814" s="84"/>
      <c r="E814" s="1880"/>
      <c r="F814" s="35"/>
      <c r="G814" s="35"/>
      <c r="H814" s="84"/>
      <c r="I814" s="89"/>
      <c r="J814" s="1880"/>
      <c r="K814" s="89"/>
      <c r="L814" s="1880"/>
      <c r="M814" s="89"/>
      <c r="N814" s="35"/>
      <c r="O814" s="89"/>
      <c r="P814" s="89"/>
      <c r="Q814" s="102"/>
      <c r="R814" s="1880"/>
    </row>
    <row r="815" spans="2:18" ht="15.95" customHeight="1">
      <c r="B815" s="1880"/>
      <c r="C815" s="1880"/>
      <c r="D815" s="84"/>
      <c r="E815" s="1880"/>
      <c r="F815" s="35"/>
      <c r="G815" s="35"/>
      <c r="H815" s="84"/>
      <c r="I815" s="89"/>
      <c r="J815" s="1880"/>
      <c r="K815" s="89"/>
      <c r="L815" s="1880"/>
      <c r="M815" s="89"/>
      <c r="N815" s="35"/>
      <c r="O815" s="89"/>
      <c r="P815" s="89"/>
      <c r="R815" s="1880"/>
    </row>
    <row r="816" spans="2:18" ht="15.95" customHeight="1">
      <c r="B816" s="1880"/>
      <c r="C816" s="1880"/>
      <c r="D816" s="84"/>
      <c r="E816" s="1880"/>
      <c r="F816" s="35"/>
      <c r="G816" s="35"/>
      <c r="H816" s="84"/>
      <c r="I816" s="89"/>
      <c r="J816" s="1880"/>
      <c r="K816" s="89"/>
      <c r="L816" s="1880"/>
      <c r="M816" s="89"/>
      <c r="N816" s="35"/>
      <c r="O816" s="89"/>
      <c r="P816" s="89"/>
      <c r="R816" s="1880"/>
    </row>
    <row r="817" spans="2:18" ht="15.95" customHeight="1">
      <c r="B817" s="1880"/>
      <c r="C817" s="1880"/>
      <c r="D817" s="84"/>
      <c r="E817" s="1880"/>
      <c r="F817" s="35"/>
      <c r="G817" s="35"/>
      <c r="H817" s="84"/>
      <c r="I817" s="89"/>
      <c r="J817" s="1880"/>
      <c r="K817" s="89"/>
      <c r="L817" s="1880"/>
      <c r="M817" s="89"/>
      <c r="N817" s="35"/>
      <c r="O817" s="89"/>
      <c r="P817" s="89"/>
      <c r="R817" s="1880"/>
    </row>
    <row r="818" spans="2:18" ht="15.95" customHeight="1">
      <c r="B818" s="1880"/>
      <c r="C818" s="1880"/>
      <c r="D818" s="84"/>
      <c r="E818" s="1880"/>
      <c r="F818" s="35"/>
      <c r="G818" s="35"/>
      <c r="H818" s="84"/>
      <c r="I818" s="89"/>
      <c r="J818" s="1880"/>
      <c r="K818" s="89"/>
      <c r="L818" s="1880"/>
      <c r="M818" s="89"/>
      <c r="N818" s="35"/>
      <c r="O818" s="89"/>
      <c r="P818" s="89"/>
      <c r="R818" s="1880"/>
    </row>
    <row r="819" spans="2:18" ht="15.95" customHeight="1">
      <c r="B819" s="1880"/>
      <c r="C819" s="1880"/>
      <c r="D819" s="84"/>
      <c r="E819" s="1880"/>
      <c r="F819" s="35"/>
      <c r="G819" s="35"/>
      <c r="H819" s="84"/>
      <c r="I819" s="89"/>
      <c r="J819" s="1880"/>
      <c r="K819" s="89"/>
      <c r="L819" s="1880"/>
      <c r="M819" s="89"/>
      <c r="N819" s="35"/>
      <c r="O819" s="89"/>
      <c r="P819" s="89"/>
      <c r="R819" s="1880"/>
    </row>
    <row r="820" spans="2:18" ht="15.95" customHeight="1">
      <c r="B820" s="1880"/>
      <c r="C820" s="1880"/>
      <c r="D820" s="84"/>
      <c r="E820" s="1880"/>
      <c r="F820" s="35"/>
      <c r="G820" s="35"/>
      <c r="H820" s="84"/>
      <c r="I820" s="89"/>
      <c r="J820" s="1880"/>
      <c r="K820" s="89"/>
      <c r="L820" s="1880"/>
      <c r="M820" s="89"/>
      <c r="N820" s="35"/>
      <c r="O820" s="89"/>
      <c r="P820" s="89"/>
      <c r="R820" s="1880"/>
    </row>
    <row r="821" spans="2:18" ht="15.95" customHeight="1">
      <c r="B821" s="1880"/>
      <c r="C821" s="1880"/>
      <c r="D821" s="84"/>
      <c r="E821" s="1880"/>
      <c r="F821" s="35"/>
      <c r="G821" s="35"/>
      <c r="H821" s="84"/>
      <c r="I821" s="89"/>
      <c r="J821" s="1880"/>
      <c r="K821" s="89"/>
      <c r="L821" s="1880"/>
      <c r="M821" s="89"/>
      <c r="N821" s="35"/>
      <c r="O821" s="89"/>
      <c r="P821" s="89"/>
      <c r="R821" s="1880"/>
    </row>
    <row r="822" spans="2:18">
      <c r="B822" s="1880"/>
      <c r="C822" s="1880"/>
      <c r="D822" s="84"/>
      <c r="E822" s="1880"/>
      <c r="F822" s="35"/>
      <c r="G822" s="35"/>
      <c r="H822" s="84"/>
      <c r="I822" s="89"/>
      <c r="J822" s="1880"/>
      <c r="K822" s="89"/>
      <c r="L822" s="1880"/>
      <c r="M822" s="89"/>
      <c r="N822" s="35"/>
      <c r="O822" s="89"/>
      <c r="P822" s="89"/>
      <c r="R822" s="1880"/>
    </row>
    <row r="823" spans="2:18">
      <c r="B823" s="1880"/>
      <c r="C823" s="1880"/>
      <c r="D823" s="84"/>
      <c r="E823" s="1880"/>
      <c r="F823" s="35"/>
      <c r="G823" s="35"/>
      <c r="H823" s="84"/>
      <c r="I823" s="89"/>
      <c r="J823" s="1880"/>
      <c r="K823" s="89"/>
      <c r="L823" s="1880"/>
      <c r="M823" s="89"/>
      <c r="N823" s="35"/>
      <c r="O823" s="89"/>
      <c r="P823" s="89"/>
      <c r="R823" s="1880"/>
    </row>
    <row r="824" spans="2:18">
      <c r="B824" s="1880"/>
      <c r="C824" s="1880"/>
      <c r="D824" s="84"/>
      <c r="E824" s="1880"/>
      <c r="F824" s="35"/>
      <c r="G824" s="35"/>
      <c r="H824" s="84"/>
      <c r="I824" s="89"/>
      <c r="J824" s="1880"/>
      <c r="K824" s="89"/>
      <c r="L824" s="1880"/>
      <c r="M824" s="89"/>
      <c r="N824" s="35"/>
      <c r="O824" s="89"/>
      <c r="P824" s="89"/>
      <c r="R824" s="1880"/>
    </row>
    <row r="825" spans="2:18">
      <c r="B825" s="1880"/>
      <c r="C825" s="1880"/>
      <c r="D825" s="84"/>
      <c r="E825" s="1880"/>
      <c r="F825" s="35"/>
      <c r="G825" s="35"/>
      <c r="H825" s="84"/>
      <c r="I825" s="89"/>
      <c r="J825" s="1880"/>
      <c r="K825" s="89"/>
      <c r="L825" s="1880"/>
      <c r="M825" s="89"/>
      <c r="N825" s="35"/>
      <c r="O825" s="89"/>
      <c r="P825" s="89"/>
      <c r="R825" s="1880"/>
    </row>
    <row r="826" spans="2:18">
      <c r="B826" s="1880"/>
      <c r="C826" s="1880"/>
      <c r="D826" s="84"/>
      <c r="E826" s="1880"/>
      <c r="F826" s="35"/>
      <c r="G826" s="35"/>
      <c r="H826" s="84"/>
      <c r="I826" s="89"/>
      <c r="J826" s="1880"/>
      <c r="K826" s="89"/>
      <c r="L826" s="1880"/>
      <c r="M826" s="89"/>
      <c r="N826" s="35"/>
      <c r="O826" s="89"/>
      <c r="P826" s="89"/>
      <c r="R826" s="1880"/>
    </row>
    <row r="827" spans="2:18">
      <c r="B827" s="1880"/>
      <c r="C827" s="1880"/>
      <c r="D827" s="84"/>
      <c r="E827" s="1880"/>
      <c r="F827" s="35"/>
      <c r="G827" s="35"/>
      <c r="H827" s="84"/>
      <c r="I827" s="89"/>
      <c r="J827" s="1880"/>
      <c r="K827" s="89"/>
      <c r="L827" s="1880"/>
      <c r="M827" s="89"/>
      <c r="N827" s="35"/>
      <c r="O827" s="89"/>
      <c r="P827" s="89"/>
      <c r="R827" s="1880"/>
    </row>
    <row r="828" spans="2:18">
      <c r="B828" s="1880"/>
      <c r="C828" s="1880"/>
      <c r="D828" s="84"/>
      <c r="E828" s="1880"/>
      <c r="F828" s="35"/>
      <c r="G828" s="35"/>
      <c r="H828" s="84"/>
      <c r="I828" s="89"/>
      <c r="J828" s="1880"/>
      <c r="K828" s="89"/>
      <c r="L828" s="1880"/>
      <c r="M828" s="89"/>
      <c r="N828" s="35"/>
      <c r="O828" s="89"/>
      <c r="P828" s="89"/>
      <c r="R828" s="1880"/>
    </row>
    <row r="829" spans="2:18">
      <c r="B829" s="1880"/>
      <c r="C829" s="1880"/>
      <c r="D829" s="84"/>
      <c r="E829" s="1880"/>
      <c r="F829" s="35"/>
      <c r="G829" s="35"/>
      <c r="H829" s="84"/>
      <c r="I829" s="89"/>
      <c r="J829" s="1880"/>
      <c r="K829" s="89"/>
      <c r="L829" s="1880"/>
      <c r="M829" s="89"/>
      <c r="N829" s="35"/>
      <c r="O829" s="89"/>
      <c r="P829" s="89"/>
      <c r="R829" s="1880"/>
    </row>
    <row r="830" spans="2:18">
      <c r="B830" s="1880"/>
      <c r="C830" s="1880"/>
      <c r="D830" s="84"/>
      <c r="E830" s="1880"/>
      <c r="F830" s="35"/>
      <c r="G830" s="35"/>
      <c r="H830" s="84"/>
      <c r="I830" s="89"/>
      <c r="J830" s="1880"/>
      <c r="K830" s="89"/>
      <c r="L830" s="1880"/>
      <c r="M830" s="89"/>
      <c r="N830" s="35"/>
      <c r="O830" s="89"/>
      <c r="P830" s="89"/>
      <c r="R830" s="1880"/>
    </row>
    <row r="831" spans="2:18">
      <c r="B831" s="1880"/>
      <c r="C831" s="1880"/>
      <c r="D831" s="84"/>
      <c r="E831" s="1880"/>
      <c r="F831" s="35"/>
      <c r="G831" s="35"/>
      <c r="H831" s="84"/>
      <c r="I831" s="89"/>
      <c r="J831" s="1880"/>
      <c r="K831" s="89"/>
      <c r="L831" s="1880"/>
      <c r="M831" s="89"/>
      <c r="N831" s="35"/>
      <c r="O831" s="89"/>
      <c r="P831" s="89"/>
      <c r="R831" s="1880"/>
    </row>
    <row r="832" spans="2:18">
      <c r="B832" s="1880"/>
      <c r="C832" s="1880"/>
      <c r="D832" s="84"/>
      <c r="E832" s="1880"/>
      <c r="F832" s="35"/>
      <c r="G832" s="35"/>
      <c r="H832" s="84"/>
      <c r="I832" s="89"/>
      <c r="J832" s="1880"/>
      <c r="K832" s="89"/>
      <c r="L832" s="1880"/>
      <c r="M832" s="89"/>
      <c r="N832" s="35"/>
      <c r="O832" s="89"/>
      <c r="P832" s="89"/>
      <c r="R832" s="1880"/>
    </row>
    <row r="833" spans="2:18">
      <c r="B833" s="1880"/>
      <c r="C833" s="1880"/>
      <c r="D833" s="84"/>
      <c r="E833" s="1880"/>
      <c r="F833" s="35"/>
      <c r="G833" s="35"/>
      <c r="H833" s="84"/>
      <c r="I833" s="89"/>
      <c r="J833" s="1880"/>
      <c r="K833" s="89"/>
      <c r="L833" s="1880"/>
      <c r="M833" s="89"/>
      <c r="N833" s="35"/>
      <c r="O833" s="89"/>
      <c r="P833" s="89"/>
      <c r="R833" s="1880"/>
    </row>
    <row r="834" spans="2:18">
      <c r="B834" s="1880"/>
      <c r="C834" s="1880"/>
      <c r="D834" s="84"/>
      <c r="E834" s="1880"/>
      <c r="F834" s="35"/>
      <c r="G834" s="35"/>
      <c r="H834" s="84"/>
      <c r="I834" s="89"/>
      <c r="J834" s="1880"/>
      <c r="K834" s="89"/>
      <c r="L834" s="1880"/>
      <c r="M834" s="89"/>
      <c r="N834" s="35"/>
      <c r="O834" s="89"/>
      <c r="P834" s="89"/>
      <c r="R834" s="1880"/>
    </row>
    <row r="835" spans="2:18">
      <c r="B835" s="1880"/>
      <c r="C835" s="1880"/>
      <c r="D835" s="84"/>
      <c r="E835" s="1880"/>
      <c r="F835" s="35"/>
      <c r="G835" s="35"/>
      <c r="H835" s="84"/>
      <c r="I835" s="89"/>
      <c r="J835" s="1880"/>
      <c r="K835" s="89"/>
      <c r="L835" s="1880"/>
      <c r="M835" s="89"/>
      <c r="N835" s="35"/>
      <c r="O835" s="89"/>
      <c r="P835" s="89"/>
      <c r="R835" s="1880"/>
    </row>
    <row r="836" spans="2:18">
      <c r="B836" s="1880"/>
      <c r="C836" s="1880"/>
      <c r="D836" s="84"/>
      <c r="E836" s="1880"/>
      <c r="F836" s="35"/>
      <c r="G836" s="35"/>
      <c r="H836" s="84"/>
      <c r="I836" s="89"/>
      <c r="J836" s="1880"/>
      <c r="K836" s="89"/>
      <c r="L836" s="1880"/>
      <c r="M836" s="89"/>
      <c r="N836" s="35"/>
      <c r="O836" s="89"/>
      <c r="P836" s="89"/>
      <c r="R836" s="1880"/>
    </row>
    <row r="837" spans="2:18">
      <c r="B837" s="1880"/>
      <c r="C837" s="1880"/>
      <c r="D837" s="84"/>
      <c r="E837" s="1880"/>
      <c r="F837" s="35"/>
      <c r="G837" s="35"/>
      <c r="H837" s="84"/>
      <c r="I837" s="89"/>
      <c r="J837" s="1880"/>
      <c r="K837" s="89"/>
      <c r="L837" s="1880"/>
      <c r="M837" s="89"/>
      <c r="N837" s="35"/>
      <c r="O837" s="89"/>
      <c r="P837" s="89"/>
      <c r="R837" s="1880"/>
    </row>
    <row r="838" spans="2:18">
      <c r="B838" s="1880"/>
      <c r="C838" s="1880"/>
      <c r="D838" s="84"/>
      <c r="E838" s="1880"/>
      <c r="F838" s="35"/>
      <c r="G838" s="35"/>
      <c r="H838" s="84"/>
      <c r="I838" s="89"/>
      <c r="J838" s="1880"/>
      <c r="K838" s="89"/>
      <c r="L838" s="1880"/>
      <c r="M838" s="89"/>
      <c r="N838" s="35"/>
      <c r="O838" s="89"/>
      <c r="P838" s="89"/>
      <c r="R838" s="1880"/>
    </row>
    <row r="839" spans="2:18">
      <c r="B839" s="1880"/>
      <c r="C839" s="1880"/>
      <c r="D839" s="84"/>
      <c r="E839" s="1880"/>
      <c r="F839" s="35"/>
      <c r="G839" s="35"/>
      <c r="H839" s="84"/>
      <c r="I839" s="89"/>
      <c r="J839" s="1880"/>
      <c r="K839" s="89"/>
      <c r="L839" s="1880"/>
      <c r="M839" s="89"/>
      <c r="N839" s="35"/>
      <c r="O839" s="89"/>
      <c r="P839" s="89"/>
      <c r="R839" s="1880"/>
    </row>
    <row r="840" spans="2:18">
      <c r="B840" s="1880"/>
      <c r="C840" s="1880"/>
      <c r="D840" s="84"/>
      <c r="E840" s="1880"/>
      <c r="F840" s="35"/>
      <c r="G840" s="35"/>
      <c r="H840" s="84"/>
      <c r="I840" s="89"/>
      <c r="J840" s="1880"/>
      <c r="K840" s="89"/>
      <c r="L840" s="1880"/>
      <c r="M840" s="89"/>
      <c r="N840" s="35"/>
      <c r="O840" s="89"/>
      <c r="P840" s="89"/>
      <c r="R840" s="1880"/>
    </row>
    <row r="841" spans="2:18">
      <c r="B841" s="1880"/>
      <c r="C841" s="1880"/>
      <c r="D841" s="84"/>
      <c r="E841" s="1880"/>
      <c r="F841" s="35"/>
      <c r="G841" s="35"/>
      <c r="H841" s="84"/>
      <c r="I841" s="89"/>
      <c r="J841" s="1880"/>
      <c r="K841" s="89"/>
      <c r="L841" s="1880"/>
      <c r="M841" s="89"/>
      <c r="N841" s="35"/>
      <c r="O841" s="89"/>
      <c r="P841" s="89"/>
      <c r="R841" s="1880"/>
    </row>
    <row r="842" spans="2:18">
      <c r="B842" s="1880"/>
      <c r="C842" s="1880"/>
      <c r="D842" s="84"/>
      <c r="E842" s="1880"/>
      <c r="F842" s="35"/>
      <c r="G842" s="35"/>
      <c r="H842" s="84"/>
      <c r="I842" s="89"/>
      <c r="J842" s="1880"/>
      <c r="K842" s="89"/>
      <c r="L842" s="1880"/>
      <c r="M842" s="89"/>
      <c r="N842" s="35"/>
      <c r="O842" s="89"/>
      <c r="P842" s="89"/>
      <c r="R842" s="1880"/>
    </row>
    <row r="843" spans="2:18">
      <c r="B843" s="1880"/>
      <c r="C843" s="1880"/>
      <c r="D843" s="84"/>
      <c r="E843" s="1880"/>
      <c r="F843" s="35"/>
      <c r="G843" s="35"/>
      <c r="H843" s="84"/>
      <c r="I843" s="89"/>
      <c r="J843" s="1880"/>
      <c r="K843" s="89"/>
      <c r="L843" s="1880"/>
      <c r="M843" s="89"/>
      <c r="N843" s="35"/>
      <c r="O843" s="89"/>
      <c r="P843" s="89"/>
      <c r="R843" s="1880"/>
    </row>
    <row r="844" spans="2:18">
      <c r="B844" s="1880"/>
      <c r="C844" s="1880"/>
      <c r="D844" s="84"/>
      <c r="E844" s="1880"/>
      <c r="F844" s="35"/>
      <c r="G844" s="35"/>
      <c r="H844" s="84"/>
      <c r="I844" s="89"/>
      <c r="J844" s="1880"/>
      <c r="K844" s="89"/>
      <c r="L844" s="1880"/>
      <c r="M844" s="89"/>
      <c r="N844" s="35"/>
      <c r="O844" s="89"/>
      <c r="P844" s="89"/>
    </row>
    <row r="845" spans="2:18">
      <c r="B845" s="1880"/>
      <c r="C845" s="1880"/>
      <c r="D845" s="84"/>
      <c r="E845" s="1880"/>
      <c r="F845" s="35"/>
      <c r="G845" s="35"/>
      <c r="H845" s="84"/>
      <c r="I845" s="89"/>
      <c r="J845" s="1880"/>
      <c r="K845" s="89"/>
      <c r="L845" s="1880"/>
      <c r="M845" s="89"/>
      <c r="N845" s="35"/>
      <c r="O845" s="89"/>
      <c r="P845" s="89"/>
    </row>
    <row r="855" spans="2:16">
      <c r="B855" s="21"/>
      <c r="C855" s="21"/>
      <c r="E855" s="21"/>
      <c r="I855" s="21"/>
      <c r="K855" s="21"/>
      <c r="L855" s="21"/>
      <c r="P855" s="21"/>
    </row>
    <row r="856" spans="2:16">
      <c r="B856" s="21"/>
      <c r="C856" s="21"/>
      <c r="E856" s="21"/>
      <c r="I856" s="21"/>
      <c r="K856" s="21"/>
      <c r="L856" s="21"/>
      <c r="P856" s="21"/>
    </row>
    <row r="857" spans="2:16">
      <c r="B857" s="21"/>
      <c r="C857" s="21"/>
      <c r="E857" s="21"/>
      <c r="I857" s="21"/>
      <c r="K857" s="21"/>
      <c r="L857" s="21"/>
      <c r="P857" s="21"/>
    </row>
    <row r="858" spans="2:16">
      <c r="B858" s="21"/>
      <c r="C858" s="21"/>
      <c r="E858" s="21"/>
      <c r="I858" s="21"/>
      <c r="K858" s="21"/>
      <c r="L858" s="21"/>
      <c r="P858" s="21"/>
    </row>
    <row r="859" spans="2:16">
      <c r="B859" s="21"/>
      <c r="C859" s="21"/>
      <c r="E859" s="21"/>
      <c r="I859" s="21"/>
      <c r="K859" s="21"/>
      <c r="L859" s="21"/>
      <c r="P859" s="21"/>
    </row>
    <row r="860" spans="2:16">
      <c r="B860" s="21"/>
      <c r="C860" s="21"/>
      <c r="E860" s="21"/>
      <c r="I860" s="21"/>
      <c r="K860" s="21"/>
      <c r="L860" s="21"/>
      <c r="P860" s="21"/>
    </row>
    <row r="861" spans="2:16">
      <c r="B861" s="21"/>
      <c r="C861" s="21"/>
      <c r="E861" s="21"/>
      <c r="I861" s="21"/>
      <c r="K861" s="21"/>
      <c r="L861" s="21"/>
      <c r="P861" s="21"/>
    </row>
    <row r="862" spans="2:16">
      <c r="B862" s="21"/>
      <c r="C862" s="21"/>
      <c r="E862" s="21"/>
      <c r="I862" s="21"/>
      <c r="K862" s="21"/>
      <c r="L862" s="21"/>
      <c r="P862" s="21"/>
    </row>
    <row r="863" spans="2:16">
      <c r="B863" s="21"/>
      <c r="C863" s="21"/>
      <c r="E863" s="21"/>
      <c r="I863" s="21"/>
      <c r="K863" s="21"/>
      <c r="L863" s="21"/>
      <c r="P863" s="21"/>
    </row>
    <row r="864" spans="2:16">
      <c r="B864" s="21"/>
      <c r="C864" s="21"/>
      <c r="E864" s="21"/>
      <c r="I864" s="21"/>
      <c r="K864" s="21"/>
      <c r="L864" s="21"/>
      <c r="P864" s="21"/>
    </row>
    <row r="865" spans="2:16">
      <c r="B865" s="21"/>
      <c r="C865" s="21"/>
      <c r="E865" s="21"/>
      <c r="I865" s="21"/>
      <c r="K865" s="21"/>
      <c r="L865" s="21"/>
      <c r="P865" s="21"/>
    </row>
    <row r="866" spans="2:16">
      <c r="B866" s="21"/>
      <c r="C866" s="21"/>
      <c r="E866" s="21"/>
      <c r="I866" s="21"/>
      <c r="K866" s="21"/>
      <c r="L866" s="21"/>
      <c r="P866" s="21"/>
    </row>
    <row r="867" spans="2:16">
      <c r="B867" s="21"/>
      <c r="C867" s="21"/>
      <c r="E867" s="21"/>
      <c r="I867" s="21"/>
      <c r="K867" s="21"/>
      <c r="L867" s="21"/>
      <c r="P867" s="21"/>
    </row>
    <row r="868" spans="2:16">
      <c r="B868" s="21"/>
      <c r="C868" s="21"/>
      <c r="E868" s="21"/>
      <c r="I868" s="21"/>
      <c r="K868" s="21"/>
      <c r="L868" s="21"/>
      <c r="P868" s="21"/>
    </row>
    <row r="869" spans="2:16">
      <c r="B869" s="21"/>
      <c r="C869" s="21"/>
      <c r="E869" s="21"/>
      <c r="I869" s="21"/>
      <c r="K869" s="21"/>
      <c r="L869" s="21"/>
      <c r="P869" s="21"/>
    </row>
    <row r="870" spans="2:16">
      <c r="B870" s="21"/>
      <c r="C870" s="21"/>
      <c r="E870" s="21"/>
      <c r="I870" s="21"/>
      <c r="K870" s="21"/>
      <c r="L870" s="21"/>
      <c r="P870" s="21"/>
    </row>
    <row r="871" spans="2:16">
      <c r="B871" s="21"/>
      <c r="C871" s="21"/>
      <c r="E871" s="21"/>
      <c r="I871" s="21"/>
      <c r="K871" s="21"/>
      <c r="L871" s="21"/>
      <c r="P871" s="21"/>
    </row>
    <row r="872" spans="2:16">
      <c r="B872" s="21"/>
      <c r="C872" s="21"/>
      <c r="E872" s="21"/>
      <c r="I872" s="21"/>
      <c r="K872" s="21"/>
      <c r="L872" s="21"/>
      <c r="P872" s="21"/>
    </row>
    <row r="873" spans="2:16">
      <c r="B873" s="21"/>
      <c r="C873" s="21"/>
      <c r="E873" s="21"/>
      <c r="I873" s="21"/>
      <c r="K873" s="21"/>
      <c r="L873" s="21"/>
      <c r="P873" s="21"/>
    </row>
    <row r="874" spans="2:16">
      <c r="B874" s="21"/>
      <c r="C874" s="21"/>
      <c r="E874" s="21"/>
      <c r="I874" s="21"/>
      <c r="K874" s="21"/>
      <c r="L874" s="21"/>
      <c r="P874" s="21"/>
    </row>
    <row r="875" spans="2:16">
      <c r="B875" s="21"/>
      <c r="C875" s="21"/>
      <c r="E875" s="21"/>
      <c r="I875" s="21"/>
      <c r="K875" s="21"/>
      <c r="L875" s="21"/>
      <c r="P875" s="21"/>
    </row>
    <row r="876" spans="2:16">
      <c r="B876" s="21"/>
      <c r="C876" s="21"/>
      <c r="E876" s="21"/>
      <c r="I876" s="21"/>
      <c r="K876" s="21"/>
      <c r="L876" s="21"/>
      <c r="P876" s="21"/>
    </row>
    <row r="877" spans="2:16">
      <c r="B877" s="21"/>
      <c r="C877" s="21"/>
      <c r="E877" s="21"/>
      <c r="I877" s="21"/>
      <c r="K877" s="21"/>
      <c r="L877" s="21"/>
      <c r="P877" s="21"/>
    </row>
    <row r="878" spans="2:16">
      <c r="B878" s="21"/>
      <c r="C878" s="21"/>
      <c r="E878" s="21"/>
      <c r="I878" s="21"/>
      <c r="K878" s="21"/>
      <c r="L878" s="21"/>
      <c r="P878" s="21"/>
    </row>
    <row r="879" spans="2:16">
      <c r="B879" s="21"/>
      <c r="C879" s="21"/>
      <c r="E879" s="21"/>
      <c r="I879" s="21"/>
      <c r="K879" s="21"/>
      <c r="L879" s="21"/>
      <c r="P879" s="21"/>
    </row>
    <row r="880" spans="2:16">
      <c r="B880" s="21"/>
      <c r="C880" s="21"/>
      <c r="E880" s="21"/>
      <c r="I880" s="21"/>
      <c r="K880" s="21"/>
      <c r="L880" s="21"/>
      <c r="P880" s="21"/>
    </row>
    <row r="881" spans="2:16">
      <c r="B881" s="21"/>
      <c r="C881" s="21"/>
      <c r="E881" s="21"/>
      <c r="I881" s="21"/>
      <c r="K881" s="21"/>
      <c r="L881" s="21"/>
      <c r="P881" s="21"/>
    </row>
    <row r="882" spans="2:16">
      <c r="B882" s="21"/>
      <c r="C882" s="21"/>
      <c r="E882" s="21"/>
      <c r="I882" s="21"/>
      <c r="K882" s="21"/>
      <c r="L882" s="21"/>
      <c r="P882" s="21"/>
    </row>
    <row r="883" spans="2:16">
      <c r="B883" s="21"/>
      <c r="C883" s="21"/>
      <c r="E883" s="21"/>
      <c r="I883" s="21"/>
      <c r="K883" s="21"/>
      <c r="L883" s="21"/>
      <c r="P883" s="21"/>
    </row>
    <row r="884" spans="2:16">
      <c r="B884" s="21"/>
      <c r="C884" s="21"/>
      <c r="E884" s="21"/>
      <c r="I884" s="21"/>
      <c r="K884" s="21"/>
      <c r="L884" s="21"/>
      <c r="P884" s="21"/>
    </row>
    <row r="885" spans="2:16">
      <c r="B885" s="21"/>
      <c r="C885" s="21"/>
      <c r="E885" s="21"/>
      <c r="I885" s="21"/>
      <c r="K885" s="21"/>
      <c r="L885" s="21"/>
      <c r="P885" s="21"/>
    </row>
    <row r="886" spans="2:16">
      <c r="B886" s="21"/>
      <c r="C886" s="21"/>
      <c r="E886" s="21"/>
      <c r="I886" s="21"/>
      <c r="K886" s="21"/>
      <c r="L886" s="21"/>
      <c r="P886" s="21"/>
    </row>
    <row r="887" spans="2:16">
      <c r="B887" s="21"/>
      <c r="C887" s="21"/>
      <c r="E887" s="21"/>
      <c r="I887" s="21"/>
      <c r="K887" s="21"/>
      <c r="L887" s="21"/>
      <c r="P887" s="21"/>
    </row>
    <row r="888" spans="2:16">
      <c r="B888" s="21"/>
      <c r="C888" s="21"/>
      <c r="E888" s="21"/>
      <c r="I888" s="21"/>
      <c r="K888" s="21"/>
      <c r="L888" s="21"/>
      <c r="P888" s="21"/>
    </row>
    <row r="889" spans="2:16">
      <c r="B889" s="21"/>
      <c r="C889" s="21"/>
      <c r="E889" s="21"/>
      <c r="I889" s="21"/>
      <c r="K889" s="21"/>
      <c r="L889" s="21"/>
      <c r="P889" s="21"/>
    </row>
    <row r="890" spans="2:16">
      <c r="B890" s="21"/>
      <c r="C890" s="21"/>
      <c r="E890" s="21"/>
      <c r="I890" s="21"/>
      <c r="K890" s="21"/>
      <c r="L890" s="21"/>
      <c r="P890" s="21"/>
    </row>
    <row r="891" spans="2:16">
      <c r="B891" s="21"/>
      <c r="C891" s="21"/>
      <c r="E891" s="21"/>
      <c r="I891" s="21"/>
      <c r="K891" s="21"/>
      <c r="L891" s="21"/>
      <c r="P891" s="21"/>
    </row>
    <row r="892" spans="2:16">
      <c r="B892" s="21"/>
      <c r="C892" s="21"/>
      <c r="E892" s="21"/>
      <c r="I892" s="21"/>
      <c r="K892" s="21"/>
      <c r="L892" s="21"/>
      <c r="P892" s="21"/>
    </row>
    <row r="893" spans="2:16">
      <c r="B893" s="21"/>
      <c r="C893" s="21"/>
      <c r="E893" s="21"/>
      <c r="I893" s="21"/>
      <c r="K893" s="21"/>
      <c r="L893" s="21"/>
      <c r="P893" s="21"/>
    </row>
    <row r="894" spans="2:16">
      <c r="B894" s="21"/>
      <c r="C894" s="21"/>
      <c r="E894" s="21"/>
      <c r="I894" s="21"/>
      <c r="K894" s="21"/>
      <c r="L894" s="21"/>
      <c r="P894" s="21"/>
    </row>
    <row r="895" spans="2:16">
      <c r="B895" s="21"/>
      <c r="C895" s="21"/>
      <c r="E895" s="21"/>
      <c r="I895" s="21"/>
      <c r="K895" s="21"/>
      <c r="L895" s="21"/>
      <c r="P895" s="21"/>
    </row>
    <row r="896" spans="2:16">
      <c r="B896" s="21"/>
      <c r="C896" s="21"/>
      <c r="E896" s="21"/>
      <c r="I896" s="21"/>
      <c r="K896" s="21"/>
      <c r="L896" s="21"/>
      <c r="P896" s="21"/>
    </row>
    <row r="897" spans="2:16">
      <c r="B897" s="21"/>
      <c r="C897" s="21"/>
      <c r="E897" s="21"/>
      <c r="I897" s="21"/>
      <c r="K897" s="21"/>
      <c r="L897" s="21"/>
      <c r="P897" s="21"/>
    </row>
    <row r="898" spans="2:16">
      <c r="B898" s="21"/>
      <c r="C898" s="21"/>
      <c r="E898" s="21"/>
      <c r="I898" s="21"/>
      <c r="K898" s="21"/>
      <c r="L898" s="21"/>
      <c r="P898" s="21"/>
    </row>
    <row r="899" spans="2:16">
      <c r="B899" s="21"/>
      <c r="C899" s="21"/>
      <c r="E899" s="21"/>
      <c r="I899" s="21"/>
      <c r="K899" s="21"/>
      <c r="L899" s="21"/>
      <c r="P899" s="21"/>
    </row>
    <row r="900" spans="2:16">
      <c r="B900" s="21"/>
      <c r="C900" s="21"/>
      <c r="E900" s="21"/>
      <c r="I900" s="21"/>
      <c r="K900" s="21"/>
      <c r="L900" s="21"/>
      <c r="P900" s="21"/>
    </row>
    <row r="901" spans="2:16">
      <c r="B901" s="21"/>
      <c r="C901" s="21"/>
      <c r="E901" s="21"/>
      <c r="I901" s="21"/>
      <c r="K901" s="21"/>
      <c r="L901" s="21"/>
      <c r="P901" s="21"/>
    </row>
    <row r="902" spans="2:16">
      <c r="B902" s="21"/>
      <c r="C902" s="21"/>
      <c r="E902" s="21"/>
      <c r="I902" s="21"/>
      <c r="K902" s="21"/>
      <c r="L902" s="21"/>
      <c r="P902" s="21"/>
    </row>
  </sheetData>
  <autoFilter ref="B8:R606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351">
    <mergeCell ref="B594:B595"/>
    <mergeCell ref="B596:B597"/>
    <mergeCell ref="B598:B599"/>
    <mergeCell ref="B600:B601"/>
    <mergeCell ref="B602:B603"/>
    <mergeCell ref="B604:B605"/>
    <mergeCell ref="B582:B583"/>
    <mergeCell ref="B584:B585"/>
    <mergeCell ref="B586:B587"/>
    <mergeCell ref="B588:B589"/>
    <mergeCell ref="B590:B591"/>
    <mergeCell ref="B592:B593"/>
    <mergeCell ref="B567:B569"/>
    <mergeCell ref="B570:B571"/>
    <mergeCell ref="B572:B573"/>
    <mergeCell ref="B574:B577"/>
    <mergeCell ref="B578:B579"/>
    <mergeCell ref="B580:B581"/>
    <mergeCell ref="B547:B548"/>
    <mergeCell ref="B549:B550"/>
    <mergeCell ref="B555:B558"/>
    <mergeCell ref="B560:B562"/>
    <mergeCell ref="B563:B564"/>
    <mergeCell ref="B565:B566"/>
    <mergeCell ref="B538:B540"/>
    <mergeCell ref="B542:B543"/>
    <mergeCell ref="B544:B546"/>
    <mergeCell ref="B513:B514"/>
    <mergeCell ref="B519:B520"/>
    <mergeCell ref="B521:B522"/>
    <mergeCell ref="B523:B524"/>
    <mergeCell ref="B531:B533"/>
    <mergeCell ref="B534:B536"/>
    <mergeCell ref="B497:B498"/>
    <mergeCell ref="B499:B500"/>
    <mergeCell ref="B505:B506"/>
    <mergeCell ref="B507:B508"/>
    <mergeCell ref="B509:B510"/>
    <mergeCell ref="B511:B512"/>
    <mergeCell ref="B444:B446"/>
    <mergeCell ref="B450:B451"/>
    <mergeCell ref="B447:B449"/>
    <mergeCell ref="B424:B426"/>
    <mergeCell ref="B428:B429"/>
    <mergeCell ref="B430:B431"/>
    <mergeCell ref="B432:B435"/>
    <mergeCell ref="B436:B437"/>
    <mergeCell ref="B442:B443"/>
    <mergeCell ref="B408:B410"/>
    <mergeCell ref="B411:B413"/>
    <mergeCell ref="B414:B415"/>
    <mergeCell ref="B416:B418"/>
    <mergeCell ref="B419:B421"/>
    <mergeCell ref="B422:B423"/>
    <mergeCell ref="B386:B387"/>
    <mergeCell ref="B395:B396"/>
    <mergeCell ref="B397:B398"/>
    <mergeCell ref="B399:B401"/>
    <mergeCell ref="B403:B404"/>
    <mergeCell ref="B405:B407"/>
    <mergeCell ref="B360:B361"/>
    <mergeCell ref="B362:B363"/>
    <mergeCell ref="B364:B365"/>
    <mergeCell ref="B366:B368"/>
    <mergeCell ref="J366:J367"/>
    <mergeCell ref="K366:K367"/>
    <mergeCell ref="B349:B350"/>
    <mergeCell ref="B351:B352"/>
    <mergeCell ref="B353:B354"/>
    <mergeCell ref="B355:B356"/>
    <mergeCell ref="B357:B359"/>
    <mergeCell ref="J357:J358"/>
    <mergeCell ref="Q293:Q294"/>
    <mergeCell ref="Q295:Q296"/>
    <mergeCell ref="Q297:Q298"/>
    <mergeCell ref="Q280:Q281"/>
    <mergeCell ref="Q282:Q283"/>
    <mergeCell ref="Q285:Q286"/>
    <mergeCell ref="Q287:Q288"/>
    <mergeCell ref="Q289:Q290"/>
    <mergeCell ref="Q291:Q292"/>
    <mergeCell ref="Q268:Q269"/>
    <mergeCell ref="Q270:Q271"/>
    <mergeCell ref="Q272:Q273"/>
    <mergeCell ref="Q274:Q275"/>
    <mergeCell ref="Q276:Q277"/>
    <mergeCell ref="Q278:Q279"/>
    <mergeCell ref="Q252:Q253"/>
    <mergeCell ref="Q255:Q256"/>
    <mergeCell ref="Q257:Q258"/>
    <mergeCell ref="Q259:Q260"/>
    <mergeCell ref="Q262:Q263"/>
    <mergeCell ref="Q266:Q267"/>
    <mergeCell ref="Q238:Q239"/>
    <mergeCell ref="Q240:Q243"/>
    <mergeCell ref="Q244:Q245"/>
    <mergeCell ref="Q246:Q248"/>
    <mergeCell ref="Q249:Q251"/>
    <mergeCell ref="B289:B290"/>
    <mergeCell ref="B282:B283"/>
    <mergeCell ref="B285:B286"/>
    <mergeCell ref="B287:B288"/>
    <mergeCell ref="B262:B263"/>
    <mergeCell ref="B291:B292"/>
    <mergeCell ref="B293:B294"/>
    <mergeCell ref="B295:B296"/>
    <mergeCell ref="B297:B298"/>
    <mergeCell ref="P244:P245"/>
    <mergeCell ref="P246:P247"/>
    <mergeCell ref="P249:P250"/>
    <mergeCell ref="B276:B277"/>
    <mergeCell ref="B278:B279"/>
    <mergeCell ref="B280:B281"/>
    <mergeCell ref="B266:B267"/>
    <mergeCell ref="B268:B269"/>
    <mergeCell ref="B270:B271"/>
    <mergeCell ref="B272:B273"/>
    <mergeCell ref="B274:B275"/>
    <mergeCell ref="B252:B253"/>
    <mergeCell ref="J252:J253"/>
    <mergeCell ref="K252:K253"/>
    <mergeCell ref="B255:B256"/>
    <mergeCell ref="B257:B258"/>
    <mergeCell ref="B259:B260"/>
    <mergeCell ref="B246:B248"/>
    <mergeCell ref="J246:J247"/>
    <mergeCell ref="K246:K247"/>
    <mergeCell ref="B249:B251"/>
    <mergeCell ref="J249:J250"/>
    <mergeCell ref="K249:K250"/>
    <mergeCell ref="B238:B239"/>
    <mergeCell ref="B240:B243"/>
    <mergeCell ref="J240:J242"/>
    <mergeCell ref="K240:K242"/>
    <mergeCell ref="B244:B245"/>
    <mergeCell ref="J244:J245"/>
    <mergeCell ref="K244:K245"/>
    <mergeCell ref="P199:P200"/>
    <mergeCell ref="B235:B237"/>
    <mergeCell ref="J236:J237"/>
    <mergeCell ref="K236:K237"/>
    <mergeCell ref="P220:P222"/>
    <mergeCell ref="P223:P224"/>
    <mergeCell ref="L226:L228"/>
    <mergeCell ref="M226:M228"/>
    <mergeCell ref="P226:P228"/>
    <mergeCell ref="P231:P232"/>
    <mergeCell ref="P233:P234"/>
    <mergeCell ref="B230:B232"/>
    <mergeCell ref="J231:J232"/>
    <mergeCell ref="K231:K232"/>
    <mergeCell ref="B233:B234"/>
    <mergeCell ref="J233:J234"/>
    <mergeCell ref="K233:K234"/>
    <mergeCell ref="K220:K222"/>
    <mergeCell ref="B223:B225"/>
    <mergeCell ref="J223:J224"/>
    <mergeCell ref="K223:K224"/>
    <mergeCell ref="B226:B228"/>
    <mergeCell ref="J226:J228"/>
    <mergeCell ref="K226:K228"/>
    <mergeCell ref="B208:B209"/>
    <mergeCell ref="B211:B213"/>
    <mergeCell ref="B214:B216"/>
    <mergeCell ref="B217:B218"/>
    <mergeCell ref="B219:B222"/>
    <mergeCell ref="J220:J222"/>
    <mergeCell ref="B196:B197"/>
    <mergeCell ref="B198:B200"/>
    <mergeCell ref="J199:J200"/>
    <mergeCell ref="K199:K200"/>
    <mergeCell ref="B201:B202"/>
    <mergeCell ref="B203:B204"/>
    <mergeCell ref="B180:B181"/>
    <mergeCell ref="B182:B183"/>
    <mergeCell ref="B184:B186"/>
    <mergeCell ref="J184:J185"/>
    <mergeCell ref="K184:K185"/>
    <mergeCell ref="B194:B195"/>
    <mergeCell ref="Q175:Q176"/>
    <mergeCell ref="K177:K178"/>
    <mergeCell ref="B129:B130"/>
    <mergeCell ref="B157:B158"/>
    <mergeCell ref="B159:B160"/>
    <mergeCell ref="B162:B163"/>
    <mergeCell ref="B165:B166"/>
    <mergeCell ref="B167:B168"/>
    <mergeCell ref="K159:K160"/>
    <mergeCell ref="K162:K163"/>
    <mergeCell ref="K165:K166"/>
    <mergeCell ref="K170:K171"/>
    <mergeCell ref="K173:K174"/>
    <mergeCell ref="Q167:Q168"/>
    <mergeCell ref="Q169:Q171"/>
    <mergeCell ref="Q172:Q174"/>
    <mergeCell ref="B169:B171"/>
    <mergeCell ref="B172:B174"/>
    <mergeCell ref="B175:B176"/>
    <mergeCell ref="B177:B179"/>
    <mergeCell ref="D97:D124"/>
    <mergeCell ref="Q67:Q68"/>
    <mergeCell ref="Q157:Q158"/>
    <mergeCell ref="Q159:Q160"/>
    <mergeCell ref="Q162:Q163"/>
    <mergeCell ref="Q165:Q166"/>
    <mergeCell ref="R67:R68"/>
    <mergeCell ref="Q60:Q62"/>
    <mergeCell ref="R60:R62"/>
    <mergeCell ref="Q89:Q90"/>
    <mergeCell ref="B69:B70"/>
    <mergeCell ref="B89:B90"/>
    <mergeCell ref="Q52:Q53"/>
    <mergeCell ref="R52:R53"/>
    <mergeCell ref="Q56:Q57"/>
    <mergeCell ref="R56:R57"/>
    <mergeCell ref="R42:R43"/>
    <mergeCell ref="Q42:Q43"/>
    <mergeCell ref="Q46:Q47"/>
    <mergeCell ref="R46:R47"/>
    <mergeCell ref="Q48:Q49"/>
    <mergeCell ref="R48:R49"/>
    <mergeCell ref="Q16:Q18"/>
    <mergeCell ref="Q27:Q28"/>
    <mergeCell ref="Q29:Q30"/>
    <mergeCell ref="R29:R30"/>
    <mergeCell ref="Q33:Q35"/>
    <mergeCell ref="Q37:Q39"/>
    <mergeCell ref="R37:R39"/>
    <mergeCell ref="B1:R1"/>
    <mergeCell ref="B2:D2"/>
    <mergeCell ref="B3:D3"/>
    <mergeCell ref="B4:D4"/>
    <mergeCell ref="B5:D5"/>
    <mergeCell ref="Q14:Q15"/>
    <mergeCell ref="B10:B11"/>
    <mergeCell ref="B14:B15"/>
    <mergeCell ref="B16:B18"/>
    <mergeCell ref="B25:B26"/>
    <mergeCell ref="B46:B47"/>
    <mergeCell ref="B44:B45"/>
    <mergeCell ref="B42:B43"/>
    <mergeCell ref="B27:B28"/>
    <mergeCell ref="B29:B30"/>
    <mergeCell ref="B33:B35"/>
    <mergeCell ref="B37:B39"/>
    <mergeCell ref="B40:B41"/>
    <mergeCell ref="B48:B49"/>
    <mergeCell ref="B60:B62"/>
    <mergeCell ref="B64:B65"/>
    <mergeCell ref="B67:B68"/>
    <mergeCell ref="B50:B51"/>
    <mergeCell ref="B52:B53"/>
    <mergeCell ref="B56:B57"/>
    <mergeCell ref="B58:B59"/>
    <mergeCell ref="Q177:Q179"/>
    <mergeCell ref="B131:B133"/>
    <mergeCell ref="J132:J133"/>
    <mergeCell ref="K132:K133"/>
    <mergeCell ref="B134:B135"/>
    <mergeCell ref="J134:J135"/>
    <mergeCell ref="K134:K135"/>
    <mergeCell ref="B139:B140"/>
    <mergeCell ref="J139:J140"/>
    <mergeCell ref="K139:K140"/>
    <mergeCell ref="J151:J152"/>
    <mergeCell ref="K151:K152"/>
    <mergeCell ref="B141:B142"/>
    <mergeCell ref="J141:J142"/>
    <mergeCell ref="K141:K142"/>
    <mergeCell ref="B143:B144"/>
    <mergeCell ref="J143:J144"/>
    <mergeCell ref="K143:K144"/>
    <mergeCell ref="B153:B154"/>
    <mergeCell ref="J153:J154"/>
    <mergeCell ref="K153:K154"/>
    <mergeCell ref="J145:J146"/>
    <mergeCell ref="K145:K146"/>
    <mergeCell ref="B145:B146"/>
    <mergeCell ref="J149:J150"/>
    <mergeCell ref="K149:K150"/>
    <mergeCell ref="B148:B150"/>
    <mergeCell ref="B151:B152"/>
    <mergeCell ref="Q180:Q181"/>
    <mergeCell ref="Q182:Q183"/>
    <mergeCell ref="Q184:Q186"/>
    <mergeCell ref="Q235:Q237"/>
    <mergeCell ref="Q233:Q234"/>
    <mergeCell ref="Q230:Q232"/>
    <mergeCell ref="Q226:Q228"/>
    <mergeCell ref="Q223:Q225"/>
    <mergeCell ref="Q219:Q222"/>
    <mergeCell ref="Q217:Q218"/>
    <mergeCell ref="Q214:Q216"/>
    <mergeCell ref="Q211:Q213"/>
    <mergeCell ref="Q208:Q209"/>
    <mergeCell ref="Q203:Q204"/>
    <mergeCell ref="Q194:Q195"/>
    <mergeCell ref="Q196:Q197"/>
    <mergeCell ref="Q198:Q200"/>
    <mergeCell ref="Q201:Q202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Q304:Q305"/>
    <mergeCell ref="Q306:Q307"/>
    <mergeCell ref="Q308:Q309"/>
    <mergeCell ref="Q310:Q311"/>
    <mergeCell ref="Q312:Q313"/>
    <mergeCell ref="Q314:Q315"/>
    <mergeCell ref="Q316:Q317"/>
    <mergeCell ref="Q318:Q319"/>
    <mergeCell ref="Q349:Q350"/>
    <mergeCell ref="B373:B374"/>
    <mergeCell ref="B375:B376"/>
    <mergeCell ref="Q370:Q371"/>
    <mergeCell ref="Q366:Q368"/>
    <mergeCell ref="Q364:Q365"/>
    <mergeCell ref="Q362:Q363"/>
    <mergeCell ref="Q373:Q374"/>
    <mergeCell ref="Q375:Q376"/>
    <mergeCell ref="B370:B371"/>
    <mergeCell ref="F610:M611"/>
    <mergeCell ref="Q360:Q361"/>
    <mergeCell ref="Q357:Q359"/>
    <mergeCell ref="Q355:Q356"/>
    <mergeCell ref="Q353:Q354"/>
    <mergeCell ref="Q351:Q352"/>
    <mergeCell ref="K357:K358"/>
    <mergeCell ref="B483:B484"/>
    <mergeCell ref="B452:B453"/>
    <mergeCell ref="B454:B456"/>
    <mergeCell ref="B461:B462"/>
    <mergeCell ref="B463:B464"/>
    <mergeCell ref="B465:B466"/>
    <mergeCell ref="B467:B468"/>
    <mergeCell ref="B459:B460"/>
    <mergeCell ref="B486:B487"/>
    <mergeCell ref="B469:B470"/>
    <mergeCell ref="B488:B489"/>
    <mergeCell ref="B490:B491"/>
    <mergeCell ref="B492:B493"/>
    <mergeCell ref="B495:B496"/>
    <mergeCell ref="B471:B473"/>
    <mergeCell ref="B474:B476"/>
    <mergeCell ref="B478:B479"/>
    <mergeCell ref="B480:B481"/>
  </mergeCells>
  <pageMargins left="1.42" right="0.17" top="0.12" bottom="0.12" header="0.12" footer="0.12"/>
  <pageSetup paperSize="9" scale="49" orientation="landscape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 enableFormatConditionsCalculation="0">
    <tabColor theme="0"/>
    <pageSetUpPr fitToPage="1"/>
  </sheetPr>
  <dimension ref="A1:AB858"/>
  <sheetViews>
    <sheetView zoomScale="75" zoomScaleNormal="75" zoomScalePageLayoutView="75" workbookViewId="0">
      <pane ySplit="8" topLeftCell="A9" activePane="bottomLeft" state="frozen"/>
      <selection pane="bottomLeft" activeCell="D569" sqref="D569"/>
    </sheetView>
  </sheetViews>
  <sheetFormatPr defaultRowHeight="15.75"/>
  <cols>
    <col min="1" max="1" width="1.625" style="40" customWidth="1"/>
    <col min="2" max="2" width="4.625" style="944" customWidth="1"/>
    <col min="3" max="3" width="9.625" style="944" customWidth="1"/>
    <col min="4" max="4" width="37.375" style="21" customWidth="1"/>
    <col min="5" max="5" width="8.625" style="944" customWidth="1"/>
    <col min="6" max="8" width="8.625" style="21" customWidth="1"/>
    <col min="9" max="9" width="14.625" style="209" customWidth="1"/>
    <col min="10" max="10" width="14.625" style="944" customWidth="1"/>
    <col min="11" max="11" width="14.625" style="209" customWidth="1"/>
    <col min="12" max="12" width="8.625" style="137" customWidth="1"/>
    <col min="13" max="13" width="12.625" style="209" customWidth="1"/>
    <col min="14" max="14" width="8.625" style="137" customWidth="1"/>
    <col min="15" max="15" width="12.625" style="21" customWidth="1"/>
    <col min="16" max="16" width="14.625" style="209" customWidth="1"/>
    <col min="17" max="17" width="14.625" style="36" customWidth="1"/>
    <col min="18" max="18" width="14.625" style="944" customWidth="1"/>
    <col min="19" max="16384" width="9" style="40"/>
  </cols>
  <sheetData>
    <row r="1" spans="2:18" s="66" customFormat="1" ht="18" customHeight="1">
      <c r="B1" s="3083" t="s">
        <v>0</v>
      </c>
      <c r="C1" s="3083"/>
      <c r="D1" s="3083"/>
      <c r="E1" s="3083"/>
      <c r="F1" s="3083"/>
      <c r="G1" s="3083"/>
      <c r="H1" s="3083"/>
      <c r="I1" s="3083"/>
      <c r="J1" s="3083"/>
      <c r="K1" s="3083"/>
      <c r="L1" s="3083"/>
      <c r="M1" s="3083"/>
      <c r="N1" s="3083"/>
      <c r="O1" s="3083"/>
      <c r="P1" s="3083"/>
      <c r="Q1" s="3083"/>
      <c r="R1" s="3083"/>
    </row>
    <row r="2" spans="2:18" s="58" customFormat="1" ht="15.95" customHeight="1">
      <c r="B2" s="901" t="s">
        <v>86</v>
      </c>
      <c r="C2" s="757"/>
      <c r="D2" s="901"/>
      <c r="E2" s="757"/>
      <c r="F2" s="757"/>
      <c r="G2" s="757"/>
      <c r="H2" s="757"/>
      <c r="I2" s="64"/>
      <c r="J2" s="757"/>
      <c r="K2" s="64"/>
      <c r="L2" s="65"/>
      <c r="M2" s="64"/>
      <c r="N2" s="65"/>
      <c r="O2" s="64"/>
      <c r="P2" s="64"/>
      <c r="Q2" s="60"/>
      <c r="R2" s="757"/>
    </row>
    <row r="3" spans="2:18" s="58" customFormat="1" ht="15.95" customHeight="1">
      <c r="B3" s="901" t="s">
        <v>41</v>
      </c>
      <c r="C3" s="757"/>
      <c r="D3" s="901"/>
      <c r="E3" s="757"/>
      <c r="F3" s="757"/>
      <c r="G3" s="757"/>
      <c r="H3" s="757"/>
      <c r="I3" s="64"/>
      <c r="J3" s="757"/>
      <c r="K3" s="64"/>
      <c r="L3" s="65"/>
      <c r="M3" s="64"/>
      <c r="N3" s="65"/>
      <c r="O3" s="64"/>
      <c r="P3" s="64"/>
      <c r="Q3" s="60"/>
      <c r="R3" s="757"/>
    </row>
    <row r="4" spans="2:18" s="58" customFormat="1" ht="15.95" customHeight="1">
      <c r="B4" s="901" t="s">
        <v>29</v>
      </c>
      <c r="C4" s="757"/>
      <c r="D4" s="901"/>
      <c r="E4" s="757"/>
      <c r="F4" s="757"/>
      <c r="G4" s="757"/>
      <c r="H4" s="757"/>
      <c r="I4" s="64"/>
      <c r="J4" s="757"/>
      <c r="K4" s="64"/>
      <c r="L4" s="65"/>
      <c r="M4" s="64"/>
      <c r="N4" s="65"/>
      <c r="O4" s="64"/>
      <c r="P4" s="64"/>
      <c r="Q4" s="60"/>
      <c r="R4" s="757"/>
    </row>
    <row r="5" spans="2:18" s="58" customFormat="1" ht="15.95" customHeight="1" thickBot="1">
      <c r="B5" s="901" t="s">
        <v>141</v>
      </c>
      <c r="C5" s="757"/>
      <c r="D5" s="901"/>
      <c r="E5" s="3039">
        <v>30</v>
      </c>
      <c r="F5" s="757"/>
      <c r="G5" s="757"/>
      <c r="H5" s="757"/>
      <c r="I5" s="64"/>
      <c r="J5" s="757"/>
      <c r="K5" s="64"/>
      <c r="L5" s="65"/>
      <c r="M5" s="64"/>
      <c r="N5" s="65"/>
      <c r="O5" s="64"/>
      <c r="P5" s="311"/>
      <c r="Q5" s="148"/>
      <c r="R5" s="757"/>
    </row>
    <row r="6" spans="2:18" s="2" customFormat="1" ht="48" thickBot="1">
      <c r="B6" s="394" t="s">
        <v>1</v>
      </c>
      <c r="C6" s="394" t="s">
        <v>2</v>
      </c>
      <c r="D6" s="395" t="s">
        <v>8</v>
      </c>
      <c r="E6" s="394" t="s">
        <v>7</v>
      </c>
      <c r="F6" s="394" t="s">
        <v>28</v>
      </c>
      <c r="G6" s="396" t="s">
        <v>26</v>
      </c>
      <c r="H6" s="394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8" customHeight="1" thickBot="1">
      <c r="B7" s="398">
        <v>1</v>
      </c>
      <c r="C7" s="398">
        <v>2</v>
      </c>
      <c r="D7" s="398">
        <v>3</v>
      </c>
      <c r="E7" s="398">
        <v>4</v>
      </c>
      <c r="F7" s="398">
        <v>5</v>
      </c>
      <c r="G7" s="399">
        <v>6</v>
      </c>
      <c r="H7" s="398" t="s">
        <v>33</v>
      </c>
      <c r="I7" s="400" t="s">
        <v>62</v>
      </c>
      <c r="J7" s="398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8" ht="18" customHeight="1" thickBot="1">
      <c r="B8" s="85"/>
      <c r="C8" s="85"/>
      <c r="D8" s="85"/>
      <c r="E8" s="85"/>
      <c r="F8" s="87">
        <f>SUBTOTAL(9,F9:F1482)</f>
        <v>84</v>
      </c>
      <c r="G8" s="87"/>
      <c r="H8" s="87">
        <f>SUBTOTAL(9,H9:H1482)</f>
        <v>1365</v>
      </c>
      <c r="I8" s="86">
        <f>SUBTOTAL(9,I9:I1500)</f>
        <v>682500</v>
      </c>
      <c r="J8" s="85"/>
      <c r="K8" s="86">
        <f>SUBTOTAL(9,K9:K1500)</f>
        <v>594250</v>
      </c>
      <c r="L8" s="87">
        <f>SUBTOTAL(9,L9:L1482)</f>
        <v>89.5</v>
      </c>
      <c r="M8" s="15">
        <f>SUBTOTAL(9,M9:M1500)</f>
        <v>895000</v>
      </c>
      <c r="N8" s="87">
        <f>SUBTOTAL(9,N9:N1482)</f>
        <v>5</v>
      </c>
      <c r="O8" s="86">
        <f>SUBTOTAL(9,O9:O1500)</f>
        <v>75000</v>
      </c>
      <c r="P8" s="86">
        <f>SUBTOTAL(9,P9:P1500)</f>
        <v>2246750</v>
      </c>
      <c r="Q8" s="86">
        <f>SUBTOTAL(9,Q9:Q1598)</f>
        <v>35000</v>
      </c>
      <c r="R8" s="85"/>
    </row>
    <row r="9" spans="2:18" ht="15.95" hidden="1" customHeight="1">
      <c r="B9" s="184">
        <v>1</v>
      </c>
      <c r="C9" s="114">
        <v>41634</v>
      </c>
      <c r="D9" s="27" t="s">
        <v>95</v>
      </c>
      <c r="E9" s="46"/>
      <c r="F9" s="46"/>
      <c r="G9" s="46"/>
      <c r="H9" s="925">
        <f>F9*G9</f>
        <v>0</v>
      </c>
      <c r="I9" s="699">
        <f t="shared" ref="I9:I17" si="0">H9*500</f>
        <v>0</v>
      </c>
      <c r="J9" s="167"/>
      <c r="K9" s="699"/>
      <c r="L9" s="117"/>
      <c r="M9" s="116">
        <f t="shared" ref="M9:M38" si="1">L9*10000</f>
        <v>0</v>
      </c>
      <c r="N9" s="117"/>
      <c r="O9" s="116">
        <f t="shared" ref="O9:O57" si="2">N9*15000</f>
        <v>0</v>
      </c>
      <c r="P9" s="118">
        <f t="shared" ref="P9:P40" si="3">M9+K9+I9+O9</f>
        <v>0</v>
      </c>
      <c r="Q9" s="914"/>
      <c r="R9" s="915"/>
    </row>
    <row r="10" spans="2:18" ht="15.95" hidden="1" customHeight="1">
      <c r="B10" s="907">
        <v>2</v>
      </c>
      <c r="C10" s="108">
        <v>41635</v>
      </c>
      <c r="D10" s="3" t="s">
        <v>134</v>
      </c>
      <c r="E10" s="925" t="s">
        <v>9</v>
      </c>
      <c r="F10" s="925">
        <v>1</v>
      </c>
      <c r="G10" s="925"/>
      <c r="H10" s="925">
        <f>F10*G10</f>
        <v>0</v>
      </c>
      <c r="I10" s="957">
        <f t="shared" si="0"/>
        <v>0</v>
      </c>
      <c r="J10" s="167"/>
      <c r="K10" s="699">
        <f>F10*10000</f>
        <v>10000</v>
      </c>
      <c r="L10" s="201"/>
      <c r="M10" s="699">
        <f t="shared" si="1"/>
        <v>0</v>
      </c>
      <c r="N10" s="201"/>
      <c r="O10" s="699">
        <f t="shared" si="2"/>
        <v>0</v>
      </c>
      <c r="P10" s="6">
        <f t="shared" si="3"/>
        <v>10000</v>
      </c>
      <c r="Q10" s="957"/>
      <c r="R10" s="906"/>
    </row>
    <row r="11" spans="2:18" ht="15.95" hidden="1" customHeight="1">
      <c r="B11" s="908"/>
      <c r="C11" s="108">
        <v>41635</v>
      </c>
      <c r="D11" s="27" t="s">
        <v>129</v>
      </c>
      <c r="E11" s="46" t="s">
        <v>39</v>
      </c>
      <c r="F11" s="46">
        <v>1</v>
      </c>
      <c r="G11" s="46">
        <v>150</v>
      </c>
      <c r="H11" s="925">
        <f t="shared" ref="H11:H17" si="4">F11*G11</f>
        <v>150</v>
      </c>
      <c r="I11" s="699">
        <f t="shared" si="0"/>
        <v>75000</v>
      </c>
      <c r="J11" s="925"/>
      <c r="K11" s="47"/>
      <c r="L11" s="201"/>
      <c r="M11" s="699">
        <f t="shared" si="1"/>
        <v>0</v>
      </c>
      <c r="N11" s="201"/>
      <c r="O11" s="699">
        <f>N11*15000</f>
        <v>0</v>
      </c>
      <c r="P11" s="6">
        <f t="shared" si="3"/>
        <v>75000</v>
      </c>
      <c r="Q11" s="957"/>
      <c r="R11" s="906"/>
    </row>
    <row r="12" spans="2:18" ht="15.95" hidden="1" customHeight="1">
      <c r="B12" s="907">
        <v>3</v>
      </c>
      <c r="C12" s="108">
        <v>41636</v>
      </c>
      <c r="D12" s="3" t="s">
        <v>151</v>
      </c>
      <c r="E12" s="925" t="s">
        <v>132</v>
      </c>
      <c r="F12" s="925">
        <v>1</v>
      </c>
      <c r="G12" s="925">
        <v>120</v>
      </c>
      <c r="H12" s="925">
        <f t="shared" si="4"/>
        <v>120</v>
      </c>
      <c r="I12" s="699">
        <f t="shared" si="0"/>
        <v>60000</v>
      </c>
      <c r="J12" s="925"/>
      <c r="K12" s="47"/>
      <c r="L12" s="201">
        <v>3</v>
      </c>
      <c r="M12" s="699">
        <f t="shared" si="1"/>
        <v>30000</v>
      </c>
      <c r="N12" s="201">
        <v>1</v>
      </c>
      <c r="O12" s="699">
        <f t="shared" si="2"/>
        <v>15000</v>
      </c>
      <c r="P12" s="6">
        <f t="shared" si="3"/>
        <v>105000</v>
      </c>
      <c r="Q12" s="916">
        <v>35000</v>
      </c>
      <c r="R12" s="917" t="s">
        <v>251</v>
      </c>
    </row>
    <row r="13" spans="2:18" ht="15.95" hidden="1" customHeight="1">
      <c r="B13" s="908"/>
      <c r="C13" s="108">
        <v>41636</v>
      </c>
      <c r="D13" s="27" t="s">
        <v>130</v>
      </c>
      <c r="E13" s="46" t="s">
        <v>39</v>
      </c>
      <c r="F13" s="46">
        <v>1</v>
      </c>
      <c r="G13" s="46">
        <v>150</v>
      </c>
      <c r="H13" s="925">
        <f t="shared" si="4"/>
        <v>150</v>
      </c>
      <c r="I13" s="699">
        <f t="shared" si="0"/>
        <v>75000</v>
      </c>
      <c r="J13" s="925"/>
      <c r="K13" s="47"/>
      <c r="L13" s="201">
        <v>6</v>
      </c>
      <c r="M13" s="699">
        <f t="shared" si="1"/>
        <v>60000</v>
      </c>
      <c r="N13" s="201"/>
      <c r="O13" s="699">
        <f>N13*15000</f>
        <v>0</v>
      </c>
      <c r="P13" s="6">
        <f t="shared" si="3"/>
        <v>135000</v>
      </c>
      <c r="Q13" s="914"/>
      <c r="R13" s="915"/>
    </row>
    <row r="14" spans="2:18" ht="15.95" hidden="1" customHeight="1">
      <c r="B14" s="912">
        <v>4</v>
      </c>
      <c r="C14" s="104">
        <v>41637</v>
      </c>
      <c r="D14" s="3" t="s">
        <v>162</v>
      </c>
      <c r="E14" s="925" t="s">
        <v>39</v>
      </c>
      <c r="F14" s="925">
        <v>2</v>
      </c>
      <c r="G14" s="925"/>
      <c r="H14" s="925">
        <f t="shared" si="4"/>
        <v>0</v>
      </c>
      <c r="I14" s="957">
        <f t="shared" si="0"/>
        <v>0</v>
      </c>
      <c r="J14" s="167"/>
      <c r="K14" s="699">
        <f>F14*10000</f>
        <v>20000</v>
      </c>
      <c r="L14" s="201">
        <v>1</v>
      </c>
      <c r="M14" s="699">
        <f t="shared" si="1"/>
        <v>10000</v>
      </c>
      <c r="N14" s="201"/>
      <c r="O14" s="699">
        <f t="shared" si="2"/>
        <v>0</v>
      </c>
      <c r="P14" s="6">
        <f t="shared" si="3"/>
        <v>30000</v>
      </c>
      <c r="Q14" s="916">
        <v>35000</v>
      </c>
      <c r="R14" s="906"/>
    </row>
    <row r="15" spans="2:18" ht="15.95" hidden="1" customHeight="1">
      <c r="B15" s="913"/>
      <c r="C15" s="104">
        <v>41637</v>
      </c>
      <c r="D15" s="27" t="s">
        <v>133</v>
      </c>
      <c r="E15" s="46"/>
      <c r="F15" s="46"/>
      <c r="G15" s="46"/>
      <c r="H15" s="925">
        <f t="shared" si="4"/>
        <v>0</v>
      </c>
      <c r="I15" s="699">
        <f t="shared" si="0"/>
        <v>0</v>
      </c>
      <c r="J15" s="167"/>
      <c r="K15" s="699"/>
      <c r="L15" s="201">
        <v>4</v>
      </c>
      <c r="M15" s="699">
        <f t="shared" si="1"/>
        <v>40000</v>
      </c>
      <c r="N15" s="201"/>
      <c r="O15" s="699">
        <f>N15*15000</f>
        <v>0</v>
      </c>
      <c r="P15" s="6">
        <f t="shared" si="3"/>
        <v>40000</v>
      </c>
      <c r="Q15" s="914"/>
      <c r="R15" s="906"/>
    </row>
    <row r="16" spans="2:18" ht="15.95" hidden="1" customHeight="1">
      <c r="B16" s="907">
        <v>5</v>
      </c>
      <c r="C16" s="108">
        <v>41638</v>
      </c>
      <c r="D16" s="3" t="s">
        <v>134</v>
      </c>
      <c r="E16" s="925" t="s">
        <v>9</v>
      </c>
      <c r="F16" s="925">
        <v>1</v>
      </c>
      <c r="G16" s="925"/>
      <c r="H16" s="925">
        <f t="shared" si="4"/>
        <v>0</v>
      </c>
      <c r="I16" s="957">
        <f t="shared" si="0"/>
        <v>0</v>
      </c>
      <c r="J16" s="167"/>
      <c r="K16" s="699">
        <f>F16*10000</f>
        <v>10000</v>
      </c>
      <c r="L16" s="201"/>
      <c r="M16" s="699">
        <f t="shared" si="1"/>
        <v>0</v>
      </c>
      <c r="N16" s="201"/>
      <c r="O16" s="699">
        <f t="shared" si="2"/>
        <v>0</v>
      </c>
      <c r="P16" s="6">
        <f t="shared" si="3"/>
        <v>10000</v>
      </c>
      <c r="Q16" s="957"/>
      <c r="R16" s="906"/>
    </row>
    <row r="17" spans="2:19" ht="15.95" hidden="1" customHeight="1">
      <c r="B17" s="908"/>
      <c r="C17" s="108">
        <v>41638</v>
      </c>
      <c r="D17" s="27" t="s">
        <v>130</v>
      </c>
      <c r="E17" s="46" t="s">
        <v>39</v>
      </c>
      <c r="F17" s="46">
        <v>1</v>
      </c>
      <c r="G17" s="46">
        <v>150</v>
      </c>
      <c r="H17" s="925">
        <f t="shared" si="4"/>
        <v>150</v>
      </c>
      <c r="I17" s="699">
        <f t="shared" si="0"/>
        <v>75000</v>
      </c>
      <c r="J17" s="167"/>
      <c r="K17" s="699"/>
      <c r="L17" s="201">
        <v>4</v>
      </c>
      <c r="M17" s="699">
        <f t="shared" si="1"/>
        <v>40000</v>
      </c>
      <c r="N17" s="201">
        <v>2</v>
      </c>
      <c r="O17" s="699">
        <f>N17*15000</f>
        <v>30000</v>
      </c>
      <c r="P17" s="6">
        <f t="shared" si="3"/>
        <v>145000</v>
      </c>
      <c r="Q17" s="957"/>
      <c r="R17" s="906"/>
    </row>
    <row r="18" spans="2:19" ht="15.95" hidden="1" customHeight="1">
      <c r="B18" s="910">
        <v>6</v>
      </c>
      <c r="C18" s="108">
        <v>41639</v>
      </c>
      <c r="D18" s="27" t="s">
        <v>133</v>
      </c>
      <c r="E18" s="46"/>
      <c r="F18" s="46"/>
      <c r="G18" s="46"/>
      <c r="H18" s="925">
        <f t="shared" ref="H18:H57" si="5">F18*G18</f>
        <v>0</v>
      </c>
      <c r="I18" s="699">
        <f t="shared" ref="I18:I57" si="6">H18*500</f>
        <v>0</v>
      </c>
      <c r="J18" s="167"/>
      <c r="K18" s="699"/>
      <c r="L18" s="201"/>
      <c r="M18" s="699">
        <f t="shared" si="1"/>
        <v>0</v>
      </c>
      <c r="N18" s="201"/>
      <c r="O18" s="699">
        <f t="shared" si="2"/>
        <v>0</v>
      </c>
      <c r="P18" s="6">
        <f t="shared" si="3"/>
        <v>0</v>
      </c>
      <c r="Q18" s="957">
        <v>35000</v>
      </c>
      <c r="R18" s="906"/>
    </row>
    <row r="19" spans="2:19" s="91" customFormat="1" ht="15.95" hidden="1" customHeight="1">
      <c r="B19" s="907">
        <v>7</v>
      </c>
      <c r="C19" s="108">
        <v>41640</v>
      </c>
      <c r="D19" s="27" t="s">
        <v>130</v>
      </c>
      <c r="E19" s="46" t="s">
        <v>39</v>
      </c>
      <c r="F19" s="46">
        <v>1</v>
      </c>
      <c r="G19" s="46">
        <v>150</v>
      </c>
      <c r="H19" s="925">
        <f t="shared" si="5"/>
        <v>150</v>
      </c>
      <c r="I19" s="699">
        <f t="shared" si="6"/>
        <v>75000</v>
      </c>
      <c r="J19" s="925"/>
      <c r="K19" s="699"/>
      <c r="L19" s="130"/>
      <c r="M19" s="28">
        <f t="shared" si="1"/>
        <v>0</v>
      </c>
      <c r="N19" s="130"/>
      <c r="O19" s="28">
        <f t="shared" si="2"/>
        <v>0</v>
      </c>
      <c r="P19" s="6">
        <f t="shared" si="3"/>
        <v>75000</v>
      </c>
      <c r="Q19" s="957"/>
      <c r="R19" s="942"/>
      <c r="S19" s="90"/>
    </row>
    <row r="20" spans="2:19" s="91" customFormat="1" ht="15.95" hidden="1" customHeight="1">
      <c r="B20" s="908"/>
      <c r="C20" s="108">
        <v>41640</v>
      </c>
      <c r="D20" s="27" t="s">
        <v>133</v>
      </c>
      <c r="E20" s="46"/>
      <c r="F20" s="46"/>
      <c r="G20" s="46"/>
      <c r="H20" s="925">
        <f>F20*G20</f>
        <v>0</v>
      </c>
      <c r="I20" s="699">
        <f>H20*500</f>
        <v>0</v>
      </c>
      <c r="J20" s="925"/>
      <c r="K20" s="699"/>
      <c r="L20" s="130"/>
      <c r="M20" s="28">
        <f t="shared" si="1"/>
        <v>0</v>
      </c>
      <c r="N20" s="130">
        <v>4</v>
      </c>
      <c r="O20" s="28">
        <f>N20*15000</f>
        <v>60000</v>
      </c>
      <c r="P20" s="6">
        <f t="shared" si="3"/>
        <v>60000</v>
      </c>
      <c r="Q20" s="957"/>
      <c r="R20" s="942"/>
      <c r="S20" s="90"/>
    </row>
    <row r="21" spans="2:19" ht="15.95" hidden="1" customHeight="1">
      <c r="B21" s="910">
        <v>8</v>
      </c>
      <c r="C21" s="108">
        <v>41641</v>
      </c>
      <c r="D21" s="27" t="s">
        <v>157</v>
      </c>
      <c r="E21" s="46"/>
      <c r="F21" s="46"/>
      <c r="G21" s="46"/>
      <c r="H21" s="925">
        <f t="shared" si="5"/>
        <v>0</v>
      </c>
      <c r="I21" s="699">
        <f t="shared" si="6"/>
        <v>0</v>
      </c>
      <c r="J21" s="167"/>
      <c r="K21" s="699"/>
      <c r="L21" s="201"/>
      <c r="M21" s="699">
        <f t="shared" si="1"/>
        <v>0</v>
      </c>
      <c r="N21" s="201"/>
      <c r="O21" s="699">
        <f t="shared" si="2"/>
        <v>0</v>
      </c>
      <c r="P21" s="6">
        <f t="shared" si="3"/>
        <v>0</v>
      </c>
      <c r="Q21" s="916"/>
      <c r="R21" s="906"/>
    </row>
    <row r="22" spans="2:19" ht="15.95" hidden="1" customHeight="1">
      <c r="B22" s="910">
        <v>9</v>
      </c>
      <c r="C22" s="108">
        <v>41642</v>
      </c>
      <c r="D22" s="27" t="s">
        <v>157</v>
      </c>
      <c r="E22" s="46"/>
      <c r="F22" s="46"/>
      <c r="G22" s="46"/>
      <c r="H22" s="925">
        <f t="shared" si="5"/>
        <v>0</v>
      </c>
      <c r="I22" s="699">
        <f t="shared" si="6"/>
        <v>0</v>
      </c>
      <c r="J22" s="167"/>
      <c r="K22" s="699"/>
      <c r="L22" s="201"/>
      <c r="M22" s="699">
        <f t="shared" si="1"/>
        <v>0</v>
      </c>
      <c r="N22" s="201"/>
      <c r="O22" s="699">
        <f t="shared" si="2"/>
        <v>0</v>
      </c>
      <c r="P22" s="6">
        <f t="shared" si="3"/>
        <v>0</v>
      </c>
      <c r="Q22" s="916"/>
      <c r="R22" s="906"/>
    </row>
    <row r="23" spans="2:19" ht="15.95" hidden="1" customHeight="1">
      <c r="B23" s="910">
        <v>10</v>
      </c>
      <c r="C23" s="108">
        <v>41643</v>
      </c>
      <c r="D23" s="27" t="s">
        <v>157</v>
      </c>
      <c r="E23" s="46"/>
      <c r="F23" s="46"/>
      <c r="G23" s="46"/>
      <c r="H23" s="925">
        <f t="shared" si="5"/>
        <v>0</v>
      </c>
      <c r="I23" s="699">
        <f t="shared" si="6"/>
        <v>0</v>
      </c>
      <c r="J23" s="925"/>
      <c r="K23" s="973"/>
      <c r="L23" s="201"/>
      <c r="M23" s="699">
        <f t="shared" si="1"/>
        <v>0</v>
      </c>
      <c r="N23" s="201"/>
      <c r="O23" s="699">
        <f t="shared" si="2"/>
        <v>0</v>
      </c>
      <c r="P23" s="6">
        <f t="shared" si="3"/>
        <v>0</v>
      </c>
      <c r="Q23" s="916"/>
      <c r="R23" s="906"/>
    </row>
    <row r="24" spans="2:19" ht="15.95" hidden="1" customHeight="1">
      <c r="B24" s="140">
        <v>11</v>
      </c>
      <c r="C24" s="104">
        <v>41644</v>
      </c>
      <c r="D24" s="27" t="s">
        <v>157</v>
      </c>
      <c r="E24" s="46"/>
      <c r="F24" s="46"/>
      <c r="G24" s="46"/>
      <c r="H24" s="925">
        <f t="shared" si="5"/>
        <v>0</v>
      </c>
      <c r="I24" s="699">
        <f t="shared" si="6"/>
        <v>0</v>
      </c>
      <c r="J24" s="167"/>
      <c r="K24" s="699"/>
      <c r="L24" s="130"/>
      <c r="M24" s="28">
        <f t="shared" si="1"/>
        <v>0</v>
      </c>
      <c r="N24" s="130"/>
      <c r="O24" s="28">
        <f t="shared" si="2"/>
        <v>0</v>
      </c>
      <c r="P24" s="6">
        <f t="shared" si="3"/>
        <v>0</v>
      </c>
      <c r="Q24" s="957"/>
      <c r="R24" s="906"/>
    </row>
    <row r="25" spans="2:19" ht="15.95" hidden="1" customHeight="1">
      <c r="B25" s="910">
        <v>12</v>
      </c>
      <c r="C25" s="108">
        <v>41645</v>
      </c>
      <c r="D25" s="20" t="s">
        <v>42</v>
      </c>
      <c r="E25" s="925" t="s">
        <v>9</v>
      </c>
      <c r="F25" s="925">
        <v>1</v>
      </c>
      <c r="G25" s="925">
        <v>30</v>
      </c>
      <c r="H25" s="925">
        <f t="shared" si="5"/>
        <v>30</v>
      </c>
      <c r="I25" s="699">
        <f t="shared" si="6"/>
        <v>15000</v>
      </c>
      <c r="J25" s="167"/>
      <c r="K25" s="699"/>
      <c r="L25" s="201"/>
      <c r="M25" s="699">
        <f t="shared" si="1"/>
        <v>0</v>
      </c>
      <c r="N25" s="201"/>
      <c r="O25" s="699">
        <f t="shared" si="2"/>
        <v>0</v>
      </c>
      <c r="P25" s="6">
        <f t="shared" si="3"/>
        <v>15000</v>
      </c>
      <c r="Q25" s="916"/>
      <c r="R25" s="906"/>
    </row>
    <row r="26" spans="2:19" ht="15.95" hidden="1" customHeight="1">
      <c r="B26" s="910">
        <v>13</v>
      </c>
      <c r="C26" s="108">
        <v>41646</v>
      </c>
      <c r="D26" s="27" t="s">
        <v>157</v>
      </c>
      <c r="E26" s="46"/>
      <c r="F26" s="46"/>
      <c r="G26" s="46"/>
      <c r="H26" s="925">
        <f t="shared" si="5"/>
        <v>0</v>
      </c>
      <c r="I26" s="699">
        <f t="shared" si="6"/>
        <v>0</v>
      </c>
      <c r="J26" s="167"/>
      <c r="K26" s="699"/>
      <c r="L26" s="201"/>
      <c r="M26" s="957">
        <f t="shared" si="1"/>
        <v>0</v>
      </c>
      <c r="N26" s="201"/>
      <c r="O26" s="957">
        <f t="shared" si="2"/>
        <v>0</v>
      </c>
      <c r="P26" s="6">
        <f t="shared" si="3"/>
        <v>0</v>
      </c>
      <c r="Q26" s="916"/>
      <c r="R26" s="131"/>
    </row>
    <row r="27" spans="2:19" s="31" customFormat="1" ht="15.95" hidden="1" customHeight="1">
      <c r="B27" s="910">
        <v>14</v>
      </c>
      <c r="C27" s="108">
        <v>41647</v>
      </c>
      <c r="D27" s="27" t="s">
        <v>157</v>
      </c>
      <c r="E27" s="46"/>
      <c r="F27" s="46"/>
      <c r="G27" s="46"/>
      <c r="H27" s="925">
        <f t="shared" si="5"/>
        <v>0</v>
      </c>
      <c r="I27" s="699">
        <f t="shared" si="6"/>
        <v>0</v>
      </c>
      <c r="J27" s="167"/>
      <c r="K27" s="699"/>
      <c r="L27" s="130"/>
      <c r="M27" s="973">
        <f t="shared" si="1"/>
        <v>0</v>
      </c>
      <c r="N27" s="130"/>
      <c r="O27" s="973">
        <f t="shared" si="2"/>
        <v>0</v>
      </c>
      <c r="P27" s="29">
        <f t="shared" si="3"/>
        <v>0</v>
      </c>
      <c r="Q27" s="919"/>
      <c r="R27" s="942"/>
    </row>
    <row r="28" spans="2:19" ht="15.95" hidden="1" customHeight="1">
      <c r="B28" s="910">
        <v>15</v>
      </c>
      <c r="C28" s="108">
        <v>41648</v>
      </c>
      <c r="D28" s="27" t="s">
        <v>157</v>
      </c>
      <c r="E28" s="925"/>
      <c r="F28" s="925"/>
      <c r="G28" s="925"/>
      <c r="H28" s="925">
        <f t="shared" si="5"/>
        <v>0</v>
      </c>
      <c r="I28" s="699">
        <f t="shared" si="6"/>
        <v>0</v>
      </c>
      <c r="J28" s="167"/>
      <c r="K28" s="699"/>
      <c r="L28" s="130"/>
      <c r="M28" s="28">
        <f t="shared" si="1"/>
        <v>0</v>
      </c>
      <c r="N28" s="130"/>
      <c r="O28" s="28">
        <f t="shared" si="2"/>
        <v>0</v>
      </c>
      <c r="P28" s="6">
        <f t="shared" si="3"/>
        <v>0</v>
      </c>
      <c r="Q28" s="916"/>
      <c r="R28" s="94"/>
    </row>
    <row r="29" spans="2:19" ht="15.95" hidden="1" customHeight="1">
      <c r="B29" s="910">
        <v>16</v>
      </c>
      <c r="C29" s="108">
        <v>41649</v>
      </c>
      <c r="D29" s="27" t="s">
        <v>157</v>
      </c>
      <c r="E29" s="46"/>
      <c r="F29" s="46"/>
      <c r="G29" s="46"/>
      <c r="H29" s="925">
        <f t="shared" si="5"/>
        <v>0</v>
      </c>
      <c r="I29" s="699">
        <f t="shared" si="6"/>
        <v>0</v>
      </c>
      <c r="J29" s="167"/>
      <c r="K29" s="699"/>
      <c r="L29" s="130"/>
      <c r="M29" s="28">
        <f t="shared" si="1"/>
        <v>0</v>
      </c>
      <c r="N29" s="130"/>
      <c r="O29" s="28">
        <f t="shared" si="2"/>
        <v>0</v>
      </c>
      <c r="P29" s="6">
        <f t="shared" si="3"/>
        <v>0</v>
      </c>
      <c r="Q29" s="916"/>
      <c r="R29" s="906"/>
    </row>
    <row r="30" spans="2:19" ht="15.95" hidden="1" customHeight="1">
      <c r="B30" s="910">
        <v>17</v>
      </c>
      <c r="C30" s="108">
        <v>41650</v>
      </c>
      <c r="D30" s="27" t="s">
        <v>157</v>
      </c>
      <c r="E30" s="46"/>
      <c r="F30" s="46"/>
      <c r="G30" s="46"/>
      <c r="H30" s="46">
        <f t="shared" si="5"/>
        <v>0</v>
      </c>
      <c r="I30" s="699">
        <f t="shared" si="6"/>
        <v>0</v>
      </c>
      <c r="J30" s="925"/>
      <c r="K30" s="699"/>
      <c r="L30" s="130"/>
      <c r="M30" s="28">
        <f t="shared" si="1"/>
        <v>0</v>
      </c>
      <c r="N30" s="130"/>
      <c r="O30" s="28">
        <f t="shared" si="2"/>
        <v>0</v>
      </c>
      <c r="P30" s="6">
        <f t="shared" si="3"/>
        <v>0</v>
      </c>
      <c r="Q30" s="973"/>
      <c r="R30" s="906"/>
    </row>
    <row r="31" spans="2:19" ht="15.95" hidden="1" customHeight="1">
      <c r="B31" s="912">
        <v>18</v>
      </c>
      <c r="C31" s="104">
        <v>41651</v>
      </c>
      <c r="D31" s="3" t="s">
        <v>158</v>
      </c>
      <c r="E31" s="925"/>
      <c r="F31" s="925"/>
      <c r="G31" s="925"/>
      <c r="H31" s="925">
        <f t="shared" si="5"/>
        <v>0</v>
      </c>
      <c r="I31" s="699">
        <f t="shared" si="6"/>
        <v>0</v>
      </c>
      <c r="J31" s="925" t="s">
        <v>127</v>
      </c>
      <c r="K31" s="47">
        <v>65000</v>
      </c>
      <c r="L31" s="130"/>
      <c r="M31" s="28">
        <f t="shared" si="1"/>
        <v>0</v>
      </c>
      <c r="N31" s="130"/>
      <c r="O31" s="28">
        <f t="shared" si="2"/>
        <v>0</v>
      </c>
      <c r="P31" s="6">
        <f t="shared" si="3"/>
        <v>65000</v>
      </c>
      <c r="Q31" s="916"/>
      <c r="R31" s="106" t="s">
        <v>159</v>
      </c>
    </row>
    <row r="32" spans="2:19" ht="15.95" hidden="1" customHeight="1">
      <c r="B32" s="913"/>
      <c r="C32" s="104">
        <v>41651</v>
      </c>
      <c r="D32" s="3" t="s">
        <v>160</v>
      </c>
      <c r="E32" s="925"/>
      <c r="F32" s="925"/>
      <c r="G32" s="925"/>
      <c r="H32" s="925">
        <f>F32*G32</f>
        <v>0</v>
      </c>
      <c r="I32" s="699">
        <f>H32*500</f>
        <v>0</v>
      </c>
      <c r="J32" s="925"/>
      <c r="K32" s="47"/>
      <c r="L32" s="130">
        <v>6</v>
      </c>
      <c r="M32" s="28">
        <f t="shared" si="1"/>
        <v>60000</v>
      </c>
      <c r="N32" s="130"/>
      <c r="O32" s="28">
        <f>N32*15000</f>
        <v>0</v>
      </c>
      <c r="P32" s="6">
        <f t="shared" si="3"/>
        <v>60000</v>
      </c>
      <c r="Q32" s="916"/>
      <c r="R32" s="94"/>
    </row>
    <row r="33" spans="2:18" ht="15.95" hidden="1" customHeight="1">
      <c r="B33" s="910">
        <v>19</v>
      </c>
      <c r="C33" s="108">
        <v>41652</v>
      </c>
      <c r="D33" s="3" t="s">
        <v>161</v>
      </c>
      <c r="E33" s="925"/>
      <c r="F33" s="925"/>
      <c r="G33" s="925"/>
      <c r="H33" s="925">
        <f t="shared" si="5"/>
        <v>0</v>
      </c>
      <c r="I33" s="699">
        <f t="shared" si="6"/>
        <v>0</v>
      </c>
      <c r="J33" s="925" t="s">
        <v>127</v>
      </c>
      <c r="K33" s="47">
        <v>35000</v>
      </c>
      <c r="L33" s="130">
        <v>2</v>
      </c>
      <c r="M33" s="28">
        <f t="shared" si="1"/>
        <v>20000</v>
      </c>
      <c r="N33" s="130"/>
      <c r="O33" s="699">
        <f t="shared" si="2"/>
        <v>0</v>
      </c>
      <c r="P33" s="6">
        <f t="shared" si="3"/>
        <v>55000</v>
      </c>
      <c r="Q33" s="957">
        <v>35000</v>
      </c>
      <c r="R33" s="906"/>
    </row>
    <row r="34" spans="2:18" ht="15.95" hidden="1" customHeight="1">
      <c r="B34" s="907">
        <v>20</v>
      </c>
      <c r="C34" s="108">
        <v>41653</v>
      </c>
      <c r="D34" s="3" t="s">
        <v>135</v>
      </c>
      <c r="E34" s="925" t="s">
        <v>9</v>
      </c>
      <c r="F34" s="925">
        <v>2</v>
      </c>
      <c r="G34" s="925"/>
      <c r="H34" s="925">
        <f t="shared" si="5"/>
        <v>0</v>
      </c>
      <c r="I34" s="699">
        <f t="shared" si="6"/>
        <v>0</v>
      </c>
      <c r="J34" s="925"/>
      <c r="K34" s="47">
        <f>F34*7500</f>
        <v>15000</v>
      </c>
      <c r="L34" s="130"/>
      <c r="M34" s="28">
        <f t="shared" si="1"/>
        <v>0</v>
      </c>
      <c r="N34" s="130"/>
      <c r="O34" s="28">
        <f t="shared" si="2"/>
        <v>0</v>
      </c>
      <c r="P34" s="6">
        <f t="shared" si="3"/>
        <v>15000</v>
      </c>
      <c r="Q34" s="919">
        <v>35000</v>
      </c>
      <c r="R34" s="94"/>
    </row>
    <row r="35" spans="2:18" ht="15.95" hidden="1" customHeight="1">
      <c r="B35" s="909"/>
      <c r="C35" s="108">
        <v>41653</v>
      </c>
      <c r="D35" s="3" t="s">
        <v>136</v>
      </c>
      <c r="E35" s="925" t="s">
        <v>10</v>
      </c>
      <c r="F35" s="925">
        <v>1</v>
      </c>
      <c r="G35" s="925">
        <v>30</v>
      </c>
      <c r="H35" s="925">
        <f>F35*G35</f>
        <v>30</v>
      </c>
      <c r="I35" s="699">
        <f>H35*500</f>
        <v>15000</v>
      </c>
      <c r="J35" s="925"/>
      <c r="K35" s="699"/>
      <c r="L35" s="130"/>
      <c r="M35" s="28">
        <f t="shared" si="1"/>
        <v>0</v>
      </c>
      <c r="N35" s="130"/>
      <c r="O35" s="28">
        <f>N35*15000</f>
        <v>0</v>
      </c>
      <c r="P35" s="6">
        <f t="shared" si="3"/>
        <v>15000</v>
      </c>
      <c r="Q35" s="920"/>
      <c r="R35" s="94"/>
    </row>
    <row r="36" spans="2:18" ht="15.95" hidden="1" customHeight="1">
      <c r="B36" s="908"/>
      <c r="C36" s="108">
        <v>41653</v>
      </c>
      <c r="D36" s="27" t="s">
        <v>130</v>
      </c>
      <c r="E36" s="46" t="s">
        <v>39</v>
      </c>
      <c r="F36" s="46">
        <v>1</v>
      </c>
      <c r="G36" s="46">
        <v>150</v>
      </c>
      <c r="H36" s="925">
        <f>F36*G36</f>
        <v>150</v>
      </c>
      <c r="I36" s="699">
        <f>H36*500</f>
        <v>75000</v>
      </c>
      <c r="J36" s="925"/>
      <c r="K36" s="699"/>
      <c r="L36" s="130">
        <v>5</v>
      </c>
      <c r="M36" s="28">
        <f t="shared" si="1"/>
        <v>50000</v>
      </c>
      <c r="N36" s="130"/>
      <c r="O36" s="28">
        <f>N36*15000</f>
        <v>0</v>
      </c>
      <c r="P36" s="6">
        <f t="shared" si="3"/>
        <v>125000</v>
      </c>
      <c r="Q36" s="921"/>
      <c r="R36" s="94"/>
    </row>
    <row r="37" spans="2:18" ht="15.95" hidden="1" customHeight="1">
      <c r="B37" s="907">
        <v>21</v>
      </c>
      <c r="C37" s="108">
        <v>41654</v>
      </c>
      <c r="D37" s="3" t="s">
        <v>133</v>
      </c>
      <c r="E37" s="925"/>
      <c r="F37" s="925"/>
      <c r="G37" s="925"/>
      <c r="H37" s="925">
        <f t="shared" si="5"/>
        <v>0</v>
      </c>
      <c r="I37" s="699">
        <f t="shared" si="6"/>
        <v>0</v>
      </c>
      <c r="J37" s="925"/>
      <c r="K37" s="47"/>
      <c r="L37" s="130"/>
      <c r="M37" s="28">
        <f t="shared" si="1"/>
        <v>0</v>
      </c>
      <c r="N37" s="130"/>
      <c r="O37" s="28">
        <f t="shared" si="2"/>
        <v>0</v>
      </c>
      <c r="P37" s="6">
        <f t="shared" si="3"/>
        <v>0</v>
      </c>
      <c r="Q37" s="28"/>
      <c r="R37" s="906"/>
    </row>
    <row r="38" spans="2:18" ht="15.95" hidden="1" customHeight="1">
      <c r="B38" s="908"/>
      <c r="C38" s="108">
        <v>41654</v>
      </c>
      <c r="D38" s="27" t="s">
        <v>129</v>
      </c>
      <c r="E38" s="46" t="s">
        <v>39</v>
      </c>
      <c r="F38" s="46">
        <v>1</v>
      </c>
      <c r="G38" s="46">
        <v>150</v>
      </c>
      <c r="H38" s="925">
        <f>F38*G38</f>
        <v>150</v>
      </c>
      <c r="I38" s="699">
        <f>H38*500</f>
        <v>75000</v>
      </c>
      <c r="J38" s="925"/>
      <c r="K38" s="47"/>
      <c r="L38" s="130">
        <v>3.5</v>
      </c>
      <c r="M38" s="28">
        <f t="shared" si="1"/>
        <v>35000</v>
      </c>
      <c r="N38" s="130">
        <v>3.5</v>
      </c>
      <c r="O38" s="28">
        <f>N38*15000</f>
        <v>52500</v>
      </c>
      <c r="P38" s="6">
        <f t="shared" si="3"/>
        <v>162500</v>
      </c>
      <c r="Q38" s="28"/>
      <c r="R38" s="906"/>
    </row>
    <row r="39" spans="2:18" ht="15.95" hidden="1" customHeight="1">
      <c r="B39" s="907">
        <v>22</v>
      </c>
      <c r="C39" s="108">
        <v>41655</v>
      </c>
      <c r="D39" s="3" t="s">
        <v>162</v>
      </c>
      <c r="E39" s="925" t="s">
        <v>39</v>
      </c>
      <c r="F39" s="925">
        <v>1</v>
      </c>
      <c r="G39" s="925"/>
      <c r="H39" s="925">
        <f>F39*G39</f>
        <v>0</v>
      </c>
      <c r="I39" s="957">
        <f>H39*500</f>
        <v>0</v>
      </c>
      <c r="J39" s="167"/>
      <c r="K39" s="699">
        <f>F39*10000</f>
        <v>10000</v>
      </c>
      <c r="L39" s="130"/>
      <c r="M39" s="28">
        <f t="shared" ref="M39:M57" si="7">L39*10000</f>
        <v>0</v>
      </c>
      <c r="N39" s="130"/>
      <c r="O39" s="28">
        <f t="shared" si="2"/>
        <v>0</v>
      </c>
      <c r="P39" s="6">
        <f t="shared" si="3"/>
        <v>10000</v>
      </c>
      <c r="Q39" s="919">
        <v>35000</v>
      </c>
      <c r="R39" s="906"/>
    </row>
    <row r="40" spans="2:18" ht="15.95" hidden="1" customHeight="1">
      <c r="B40" s="908"/>
      <c r="C40" s="108">
        <v>41655</v>
      </c>
      <c r="D40" s="3" t="s">
        <v>43</v>
      </c>
      <c r="E40" s="925" t="s">
        <v>9</v>
      </c>
      <c r="F40" s="925">
        <v>1</v>
      </c>
      <c r="G40" s="925">
        <v>120</v>
      </c>
      <c r="H40" s="925">
        <f>F40*G40</f>
        <v>120</v>
      </c>
      <c r="I40" s="699">
        <f>H40*500</f>
        <v>60000</v>
      </c>
      <c r="J40" s="925"/>
      <c r="K40" s="47"/>
      <c r="L40" s="130">
        <v>5</v>
      </c>
      <c r="M40" s="28">
        <f>L40*10000</f>
        <v>50000</v>
      </c>
      <c r="N40" s="130"/>
      <c r="O40" s="28">
        <f>N40*15000</f>
        <v>0</v>
      </c>
      <c r="P40" s="6">
        <f t="shared" si="3"/>
        <v>110000</v>
      </c>
      <c r="Q40" s="921"/>
      <c r="R40" s="906"/>
    </row>
    <row r="41" spans="2:18" ht="15.95" hidden="1" customHeight="1">
      <c r="B41" s="907">
        <v>23</v>
      </c>
      <c r="C41" s="108">
        <v>41656</v>
      </c>
      <c r="D41" s="3" t="s">
        <v>136</v>
      </c>
      <c r="E41" s="925" t="s">
        <v>10</v>
      </c>
      <c r="F41" s="925">
        <v>1</v>
      </c>
      <c r="G41" s="925">
        <v>30</v>
      </c>
      <c r="H41" s="925">
        <f t="shared" si="5"/>
        <v>30</v>
      </c>
      <c r="I41" s="699">
        <f t="shared" si="6"/>
        <v>15000</v>
      </c>
      <c r="J41" s="925"/>
      <c r="K41" s="47"/>
      <c r="L41" s="201"/>
      <c r="M41" s="957">
        <f t="shared" si="7"/>
        <v>0</v>
      </c>
      <c r="N41" s="201"/>
      <c r="O41" s="957">
        <f t="shared" si="2"/>
        <v>0</v>
      </c>
      <c r="P41" s="6">
        <f t="shared" ref="P41:P72" si="8">M41+K41+I41+O41</f>
        <v>15000</v>
      </c>
      <c r="Q41" s="957"/>
      <c r="R41" s="906"/>
    </row>
    <row r="42" spans="2:18" ht="15.95" hidden="1" customHeight="1">
      <c r="B42" s="908"/>
      <c r="C42" s="108">
        <v>41656</v>
      </c>
      <c r="D42" s="27" t="s">
        <v>129</v>
      </c>
      <c r="E42" s="46" t="s">
        <v>39</v>
      </c>
      <c r="F42" s="46">
        <v>1</v>
      </c>
      <c r="G42" s="46">
        <v>150</v>
      </c>
      <c r="H42" s="925">
        <f>F42*G42</f>
        <v>150</v>
      </c>
      <c r="I42" s="699">
        <f>H42*500</f>
        <v>75000</v>
      </c>
      <c r="J42" s="925"/>
      <c r="K42" s="47"/>
      <c r="L42" s="201">
        <v>5</v>
      </c>
      <c r="M42" s="957">
        <f>L42*10000</f>
        <v>50000</v>
      </c>
      <c r="N42" s="201"/>
      <c r="O42" s="957">
        <f>N42*15000</f>
        <v>0</v>
      </c>
      <c r="P42" s="6">
        <f t="shared" si="8"/>
        <v>125000</v>
      </c>
      <c r="Q42" s="957"/>
      <c r="R42" s="906"/>
    </row>
    <row r="43" spans="2:18" ht="15.95" hidden="1" customHeight="1">
      <c r="B43" s="907">
        <v>24</v>
      </c>
      <c r="C43" s="108">
        <v>41657</v>
      </c>
      <c r="D43" s="3" t="s">
        <v>43</v>
      </c>
      <c r="E43" s="925" t="s">
        <v>9</v>
      </c>
      <c r="F43" s="925">
        <v>1</v>
      </c>
      <c r="G43" s="925">
        <v>120</v>
      </c>
      <c r="H43" s="925">
        <f t="shared" si="5"/>
        <v>120</v>
      </c>
      <c r="I43" s="699">
        <f t="shared" si="6"/>
        <v>60000</v>
      </c>
      <c r="J43" s="925"/>
      <c r="K43" s="47"/>
      <c r="L43" s="201">
        <v>3</v>
      </c>
      <c r="M43" s="957">
        <f t="shared" si="7"/>
        <v>30000</v>
      </c>
      <c r="N43" s="201">
        <v>3</v>
      </c>
      <c r="O43" s="957">
        <f t="shared" si="2"/>
        <v>45000</v>
      </c>
      <c r="P43" s="6">
        <f t="shared" si="8"/>
        <v>135000</v>
      </c>
      <c r="Q43" s="916">
        <v>35000</v>
      </c>
      <c r="R43" s="917" t="s">
        <v>251</v>
      </c>
    </row>
    <row r="44" spans="2:18" ht="15.95" hidden="1" customHeight="1">
      <c r="B44" s="909"/>
      <c r="C44" s="108">
        <v>41657</v>
      </c>
      <c r="D44" s="3" t="s">
        <v>136</v>
      </c>
      <c r="E44" s="925" t="s">
        <v>10</v>
      </c>
      <c r="F44" s="925">
        <v>1</v>
      </c>
      <c r="G44" s="925">
        <v>30</v>
      </c>
      <c r="H44" s="925">
        <f>F44*G44</f>
        <v>30</v>
      </c>
      <c r="I44" s="699">
        <f>H44*500</f>
        <v>15000</v>
      </c>
      <c r="J44" s="925"/>
      <c r="K44" s="47"/>
      <c r="L44" s="201"/>
      <c r="M44" s="957">
        <f>L44*10000</f>
        <v>0</v>
      </c>
      <c r="N44" s="201"/>
      <c r="O44" s="957">
        <f>N44*15000</f>
        <v>0</v>
      </c>
      <c r="P44" s="6">
        <f t="shared" si="8"/>
        <v>15000</v>
      </c>
      <c r="Q44" s="922"/>
      <c r="R44" s="918"/>
    </row>
    <row r="45" spans="2:18" ht="15.95" hidden="1" customHeight="1">
      <c r="B45" s="908"/>
      <c r="C45" s="108">
        <v>41657</v>
      </c>
      <c r="D45" s="27" t="s">
        <v>129</v>
      </c>
      <c r="E45" s="46" t="s">
        <v>39</v>
      </c>
      <c r="F45" s="46">
        <v>1</v>
      </c>
      <c r="G45" s="46">
        <v>150</v>
      </c>
      <c r="H45" s="925">
        <f>F45*G45</f>
        <v>150</v>
      </c>
      <c r="I45" s="699">
        <f>H45*500</f>
        <v>75000</v>
      </c>
      <c r="J45" s="925"/>
      <c r="K45" s="47"/>
      <c r="L45" s="201">
        <v>6</v>
      </c>
      <c r="M45" s="957">
        <f>L45*10000</f>
        <v>60000</v>
      </c>
      <c r="N45" s="201"/>
      <c r="O45" s="957">
        <f>N45*15000</f>
        <v>0</v>
      </c>
      <c r="P45" s="6">
        <f t="shared" si="8"/>
        <v>135000</v>
      </c>
      <c r="Q45" s="914"/>
      <c r="R45" s="915"/>
    </row>
    <row r="46" spans="2:18" ht="15.95" hidden="1" customHeight="1">
      <c r="B46" s="912">
        <v>25</v>
      </c>
      <c r="C46" s="104">
        <v>41658</v>
      </c>
      <c r="D46" s="3" t="s">
        <v>43</v>
      </c>
      <c r="E46" s="925" t="s">
        <v>9</v>
      </c>
      <c r="F46" s="925">
        <v>1</v>
      </c>
      <c r="G46" s="925">
        <v>120</v>
      </c>
      <c r="H46" s="925">
        <f t="shared" si="5"/>
        <v>120</v>
      </c>
      <c r="I46" s="699">
        <f t="shared" si="6"/>
        <v>60000</v>
      </c>
      <c r="J46" s="925"/>
      <c r="K46" s="47"/>
      <c r="L46" s="201">
        <v>4</v>
      </c>
      <c r="M46" s="957">
        <f t="shared" si="7"/>
        <v>40000</v>
      </c>
      <c r="N46" s="201"/>
      <c r="O46" s="957">
        <f t="shared" si="2"/>
        <v>0</v>
      </c>
      <c r="P46" s="6">
        <f t="shared" si="8"/>
        <v>100000</v>
      </c>
      <c r="Q46" s="916"/>
      <c r="R46" s="906"/>
    </row>
    <row r="47" spans="2:18" ht="15.95" hidden="1" customHeight="1">
      <c r="B47" s="913"/>
      <c r="C47" s="104">
        <v>41658</v>
      </c>
      <c r="D47" s="3" t="s">
        <v>136</v>
      </c>
      <c r="E47" s="925" t="s">
        <v>10</v>
      </c>
      <c r="F47" s="925">
        <v>1</v>
      </c>
      <c r="G47" s="925">
        <v>30</v>
      </c>
      <c r="H47" s="925">
        <f>F47*G47</f>
        <v>30</v>
      </c>
      <c r="I47" s="699">
        <f>H47*500</f>
        <v>15000</v>
      </c>
      <c r="J47" s="925"/>
      <c r="K47" s="47"/>
      <c r="L47" s="201">
        <v>2</v>
      </c>
      <c r="M47" s="957">
        <f>L47*10000</f>
        <v>20000</v>
      </c>
      <c r="N47" s="201"/>
      <c r="O47" s="957">
        <f>N47*15000</f>
        <v>0</v>
      </c>
      <c r="P47" s="6">
        <f t="shared" si="8"/>
        <v>35000</v>
      </c>
      <c r="Q47" s="916"/>
      <c r="R47" s="906"/>
    </row>
    <row r="48" spans="2:18" ht="15.95" hidden="1" customHeight="1">
      <c r="B48" s="910">
        <v>26</v>
      </c>
      <c r="C48" s="108">
        <v>41659</v>
      </c>
      <c r="D48" s="27" t="s">
        <v>130</v>
      </c>
      <c r="E48" s="46" t="s">
        <v>39</v>
      </c>
      <c r="F48" s="46">
        <v>1</v>
      </c>
      <c r="G48" s="46">
        <v>150</v>
      </c>
      <c r="H48" s="925">
        <f t="shared" si="5"/>
        <v>150</v>
      </c>
      <c r="I48" s="699">
        <f t="shared" si="6"/>
        <v>75000</v>
      </c>
      <c r="J48" s="925"/>
      <c r="K48" s="47"/>
      <c r="L48" s="201">
        <v>4</v>
      </c>
      <c r="M48" s="957">
        <f t="shared" si="7"/>
        <v>40000</v>
      </c>
      <c r="N48" s="201"/>
      <c r="O48" s="957">
        <f t="shared" si="2"/>
        <v>0</v>
      </c>
      <c r="P48" s="6">
        <f t="shared" si="8"/>
        <v>115000</v>
      </c>
      <c r="Q48" s="957">
        <v>35000</v>
      </c>
      <c r="R48" s="906"/>
    </row>
    <row r="49" spans="2:18" ht="15.95" hidden="1" customHeight="1">
      <c r="B49" s="907">
        <v>27</v>
      </c>
      <c r="C49" s="108">
        <v>41660</v>
      </c>
      <c r="D49" s="3" t="s">
        <v>43</v>
      </c>
      <c r="E49" s="925" t="s">
        <v>9</v>
      </c>
      <c r="F49" s="925">
        <v>1</v>
      </c>
      <c r="G49" s="925">
        <v>120</v>
      </c>
      <c r="H49" s="925">
        <f t="shared" si="5"/>
        <v>120</v>
      </c>
      <c r="I49" s="699">
        <f t="shared" si="6"/>
        <v>60000</v>
      </c>
      <c r="J49" s="925"/>
      <c r="K49" s="47"/>
      <c r="L49" s="109">
        <v>3</v>
      </c>
      <c r="M49" s="916">
        <f t="shared" si="7"/>
        <v>30000</v>
      </c>
      <c r="N49" s="109">
        <v>2</v>
      </c>
      <c r="O49" s="916">
        <f t="shared" si="2"/>
        <v>30000</v>
      </c>
      <c r="P49" s="110">
        <f t="shared" si="8"/>
        <v>120000</v>
      </c>
      <c r="Q49" s="916">
        <v>35000</v>
      </c>
      <c r="R49" s="917" t="s">
        <v>251</v>
      </c>
    </row>
    <row r="50" spans="2:18" ht="15.95" hidden="1" customHeight="1">
      <c r="B50" s="908"/>
      <c r="C50" s="108">
        <v>41660</v>
      </c>
      <c r="D50" s="27" t="s">
        <v>130</v>
      </c>
      <c r="E50" s="46" t="s">
        <v>39</v>
      </c>
      <c r="F50" s="46">
        <v>1</v>
      </c>
      <c r="G50" s="46">
        <v>150</v>
      </c>
      <c r="H50" s="925">
        <f>F50*G50</f>
        <v>150</v>
      </c>
      <c r="I50" s="699">
        <f>H50*500</f>
        <v>75000</v>
      </c>
      <c r="J50" s="925"/>
      <c r="K50" s="47"/>
      <c r="L50" s="109">
        <v>4</v>
      </c>
      <c r="M50" s="916">
        <f>L50*10000</f>
        <v>40000</v>
      </c>
      <c r="N50" s="109"/>
      <c r="O50" s="916">
        <f>N50*15000</f>
        <v>0</v>
      </c>
      <c r="P50" s="110">
        <f t="shared" si="8"/>
        <v>115000</v>
      </c>
      <c r="Q50" s="914"/>
      <c r="R50" s="915"/>
    </row>
    <row r="51" spans="2:18" ht="15.95" hidden="1" customHeight="1">
      <c r="B51" s="907">
        <v>28</v>
      </c>
      <c r="C51" s="108">
        <v>41661</v>
      </c>
      <c r="D51" s="3" t="s">
        <v>43</v>
      </c>
      <c r="E51" s="925" t="s">
        <v>9</v>
      </c>
      <c r="F51" s="925">
        <v>1</v>
      </c>
      <c r="G51" s="925">
        <v>120</v>
      </c>
      <c r="H51" s="46">
        <f t="shared" si="5"/>
        <v>120</v>
      </c>
      <c r="I51" s="973">
        <f t="shared" si="6"/>
        <v>60000</v>
      </c>
      <c r="J51" s="46"/>
      <c r="K51" s="28"/>
      <c r="L51" s="158">
        <v>3</v>
      </c>
      <c r="M51" s="919">
        <f t="shared" si="7"/>
        <v>30000</v>
      </c>
      <c r="N51" s="158">
        <v>2.5</v>
      </c>
      <c r="O51" s="919">
        <f t="shared" si="2"/>
        <v>37500</v>
      </c>
      <c r="P51" s="159">
        <f t="shared" si="8"/>
        <v>127500</v>
      </c>
      <c r="Q51" s="919"/>
      <c r="R51" s="904"/>
    </row>
    <row r="52" spans="2:18" ht="15.95" hidden="1" customHeight="1">
      <c r="B52" s="908"/>
      <c r="C52" s="108">
        <v>41661</v>
      </c>
      <c r="D52" s="20" t="s">
        <v>42</v>
      </c>
      <c r="E52" s="925" t="s">
        <v>9</v>
      </c>
      <c r="F52" s="925">
        <v>2</v>
      </c>
      <c r="G52" s="925">
        <v>30</v>
      </c>
      <c r="H52" s="46">
        <f>F52*G52</f>
        <v>60</v>
      </c>
      <c r="I52" s="973">
        <f>H52*500</f>
        <v>30000</v>
      </c>
      <c r="J52" s="46"/>
      <c r="K52" s="28"/>
      <c r="L52" s="158"/>
      <c r="M52" s="919">
        <f>L52*10000</f>
        <v>0</v>
      </c>
      <c r="N52" s="158"/>
      <c r="O52" s="919">
        <f>N52*15000</f>
        <v>0</v>
      </c>
      <c r="P52" s="159">
        <f t="shared" si="8"/>
        <v>30000</v>
      </c>
      <c r="Q52" s="919"/>
      <c r="R52" s="904"/>
    </row>
    <row r="53" spans="2:18" ht="15.95" hidden="1" customHeight="1">
      <c r="B53" s="907">
        <v>29</v>
      </c>
      <c r="C53" s="108">
        <v>41662</v>
      </c>
      <c r="D53" s="20" t="s">
        <v>42</v>
      </c>
      <c r="E53" s="925" t="s">
        <v>9</v>
      </c>
      <c r="F53" s="925">
        <v>1</v>
      </c>
      <c r="G53" s="925">
        <v>30</v>
      </c>
      <c r="H53" s="46">
        <f t="shared" si="5"/>
        <v>30</v>
      </c>
      <c r="I53" s="28">
        <f t="shared" si="6"/>
        <v>15000</v>
      </c>
      <c r="J53" s="46"/>
      <c r="K53" s="157"/>
      <c r="L53" s="123"/>
      <c r="M53" s="103">
        <f t="shared" si="7"/>
        <v>0</v>
      </c>
      <c r="N53" s="123"/>
      <c r="O53" s="103">
        <f t="shared" si="2"/>
        <v>0</v>
      </c>
      <c r="P53" s="124">
        <f t="shared" si="8"/>
        <v>15000</v>
      </c>
      <c r="Q53" s="933">
        <v>35000</v>
      </c>
      <c r="R53" s="125"/>
    </row>
    <row r="54" spans="2:18" ht="15.95" hidden="1" customHeight="1">
      <c r="B54" s="908"/>
      <c r="C54" s="108">
        <v>41662</v>
      </c>
      <c r="D54" s="27" t="s">
        <v>130</v>
      </c>
      <c r="E54" s="46" t="s">
        <v>39</v>
      </c>
      <c r="F54" s="46">
        <v>1</v>
      </c>
      <c r="G54" s="46">
        <v>150</v>
      </c>
      <c r="H54" s="46">
        <f>F54*G54</f>
        <v>150</v>
      </c>
      <c r="I54" s="28">
        <f>H54*500</f>
        <v>75000</v>
      </c>
      <c r="J54" s="46"/>
      <c r="K54" s="157"/>
      <c r="L54" s="123">
        <v>4</v>
      </c>
      <c r="M54" s="103">
        <f>L54*10000</f>
        <v>40000</v>
      </c>
      <c r="N54" s="123"/>
      <c r="O54" s="103">
        <f>N54*15000</f>
        <v>0</v>
      </c>
      <c r="P54" s="124">
        <f t="shared" si="8"/>
        <v>115000</v>
      </c>
      <c r="Q54" s="934"/>
      <c r="R54" s="125"/>
    </row>
    <row r="55" spans="2:18" ht="15.95" hidden="1" customHeight="1">
      <c r="B55" s="907">
        <v>30</v>
      </c>
      <c r="C55" s="108">
        <v>41663</v>
      </c>
      <c r="D55" s="3" t="s">
        <v>43</v>
      </c>
      <c r="E55" s="925" t="s">
        <v>9</v>
      </c>
      <c r="F55" s="925">
        <v>1</v>
      </c>
      <c r="G55" s="925">
        <v>120</v>
      </c>
      <c r="H55" s="46">
        <f t="shared" si="5"/>
        <v>120</v>
      </c>
      <c r="I55" s="973">
        <f t="shared" si="6"/>
        <v>60000</v>
      </c>
      <c r="J55" s="46"/>
      <c r="K55" s="28"/>
      <c r="L55" s="123">
        <v>3</v>
      </c>
      <c r="M55" s="103">
        <f t="shared" si="7"/>
        <v>30000</v>
      </c>
      <c r="N55" s="123">
        <v>2</v>
      </c>
      <c r="O55" s="103">
        <f t="shared" si="2"/>
        <v>30000</v>
      </c>
      <c r="P55" s="124">
        <f t="shared" si="8"/>
        <v>120000</v>
      </c>
      <c r="Q55" s="916">
        <v>35000</v>
      </c>
      <c r="R55" s="917" t="s">
        <v>251</v>
      </c>
    </row>
    <row r="56" spans="2:18" ht="15.95" hidden="1" customHeight="1">
      <c r="B56" s="908"/>
      <c r="C56" s="108">
        <v>41663</v>
      </c>
      <c r="D56" s="27" t="s">
        <v>130</v>
      </c>
      <c r="E56" s="46" t="s">
        <v>39</v>
      </c>
      <c r="F56" s="46">
        <v>1</v>
      </c>
      <c r="G56" s="46">
        <v>150</v>
      </c>
      <c r="H56" s="46">
        <f>F56*G56</f>
        <v>150</v>
      </c>
      <c r="I56" s="973">
        <f>H56*500</f>
        <v>75000</v>
      </c>
      <c r="J56" s="46"/>
      <c r="K56" s="28"/>
      <c r="L56" s="123">
        <v>4</v>
      </c>
      <c r="M56" s="103">
        <f>L56*10000</f>
        <v>40000</v>
      </c>
      <c r="N56" s="123"/>
      <c r="O56" s="103">
        <f>N56*15000</f>
        <v>0</v>
      </c>
      <c r="P56" s="124">
        <f t="shared" si="8"/>
        <v>115000</v>
      </c>
      <c r="Q56" s="914"/>
      <c r="R56" s="915"/>
    </row>
    <row r="57" spans="2:18" s="112" customFormat="1" ht="15.95" hidden="1" customHeight="1">
      <c r="B57" s="910">
        <v>31</v>
      </c>
      <c r="C57" s="108">
        <v>41664</v>
      </c>
      <c r="D57" s="3" t="s">
        <v>43</v>
      </c>
      <c r="E57" s="925" t="s">
        <v>9</v>
      </c>
      <c r="F57" s="925">
        <v>1</v>
      </c>
      <c r="G57" s="925">
        <v>120</v>
      </c>
      <c r="H57" s="925">
        <f t="shared" si="5"/>
        <v>120</v>
      </c>
      <c r="I57" s="699">
        <f t="shared" si="6"/>
        <v>60000</v>
      </c>
      <c r="J57" s="925"/>
      <c r="K57" s="47"/>
      <c r="L57" s="130"/>
      <c r="M57" s="28">
        <f t="shared" si="7"/>
        <v>0</v>
      </c>
      <c r="N57" s="130"/>
      <c r="O57" s="28">
        <f t="shared" si="2"/>
        <v>0</v>
      </c>
      <c r="P57" s="6">
        <f t="shared" si="8"/>
        <v>60000</v>
      </c>
      <c r="Q57" s="973"/>
      <c r="R57" s="906"/>
    </row>
    <row r="58" spans="2:18" s="112" customFormat="1" ht="15.95" hidden="1" customHeight="1" thickBot="1">
      <c r="B58" s="911"/>
      <c r="C58" s="152">
        <v>41664</v>
      </c>
      <c r="D58" s="16" t="s">
        <v>65</v>
      </c>
      <c r="E58" s="44"/>
      <c r="F58" s="44"/>
      <c r="G58" s="44"/>
      <c r="H58" s="44">
        <f>F58*G58</f>
        <v>0</v>
      </c>
      <c r="I58" s="702">
        <f>H58*500</f>
        <v>0</v>
      </c>
      <c r="J58" s="44"/>
      <c r="K58" s="48"/>
      <c r="L58" s="33"/>
      <c r="M58" s="45">
        <f t="shared" ref="M58:M96" si="9">L58*10000</f>
        <v>0</v>
      </c>
      <c r="N58" s="33">
        <v>4</v>
      </c>
      <c r="O58" s="45">
        <f>N58*15000</f>
        <v>60000</v>
      </c>
      <c r="P58" s="17">
        <f t="shared" si="8"/>
        <v>60000</v>
      </c>
      <c r="Q58" s="978"/>
      <c r="R58" s="357"/>
    </row>
    <row r="59" spans="2:18" ht="15.95" hidden="1" customHeight="1">
      <c r="B59" s="902">
        <v>1</v>
      </c>
      <c r="C59" s="375">
        <v>41665</v>
      </c>
      <c r="D59" s="347" t="s">
        <v>43</v>
      </c>
      <c r="E59" s="504" t="s">
        <v>9</v>
      </c>
      <c r="F59" s="97">
        <v>1</v>
      </c>
      <c r="G59" s="100">
        <v>120</v>
      </c>
      <c r="H59" s="466">
        <f>F59*G59</f>
        <v>120</v>
      </c>
      <c r="I59" s="143">
        <f>H59*500</f>
        <v>60000</v>
      </c>
      <c r="J59" s="1031"/>
      <c r="K59" s="489"/>
      <c r="L59" s="471">
        <v>3</v>
      </c>
      <c r="M59" s="490">
        <f t="shared" si="9"/>
        <v>30000</v>
      </c>
      <c r="N59" s="491"/>
      <c r="O59" s="489">
        <f t="shared" ref="O59:O98" si="10">N59*15000</f>
        <v>0</v>
      </c>
      <c r="P59" s="492">
        <f t="shared" si="8"/>
        <v>90000</v>
      </c>
      <c r="Q59" s="930">
        <v>35000</v>
      </c>
      <c r="R59" s="932" t="s">
        <v>251</v>
      </c>
    </row>
    <row r="60" spans="2:18" ht="15.95" hidden="1" customHeight="1">
      <c r="B60" s="903"/>
      <c r="C60" s="104">
        <v>41665</v>
      </c>
      <c r="D60" s="27" t="s">
        <v>129</v>
      </c>
      <c r="E60" s="43" t="s">
        <v>39</v>
      </c>
      <c r="F60" s="46">
        <v>1</v>
      </c>
      <c r="G60" s="46">
        <v>150</v>
      </c>
      <c r="H60" s="130">
        <f>F60*G60</f>
        <v>150</v>
      </c>
      <c r="I60" s="699">
        <f t="shared" ref="I60:I96" si="11">H60*500</f>
        <v>75000</v>
      </c>
      <c r="J60" s="1032"/>
      <c r="K60" s="483"/>
      <c r="L60" s="472">
        <v>7</v>
      </c>
      <c r="M60" s="483">
        <f t="shared" si="9"/>
        <v>70000</v>
      </c>
      <c r="N60" s="472"/>
      <c r="O60" s="483">
        <f t="shared" si="10"/>
        <v>0</v>
      </c>
      <c r="P60" s="482">
        <f t="shared" si="8"/>
        <v>145000</v>
      </c>
      <c r="Q60" s="931"/>
      <c r="R60" s="906"/>
    </row>
    <row r="61" spans="2:18" ht="15.95" hidden="1" customHeight="1">
      <c r="B61" s="903">
        <v>2</v>
      </c>
      <c r="C61" s="314">
        <v>41666</v>
      </c>
      <c r="D61" s="493" t="s">
        <v>133</v>
      </c>
      <c r="E61" s="494"/>
      <c r="F61" s="495"/>
      <c r="G61" s="495"/>
      <c r="H61" s="925">
        <f t="shared" ref="H61:H96" si="12">F61*G61</f>
        <v>0</v>
      </c>
      <c r="I61" s="699">
        <f t="shared" si="11"/>
        <v>0</v>
      </c>
      <c r="J61" s="495"/>
      <c r="K61" s="483"/>
      <c r="L61" s="473">
        <v>4</v>
      </c>
      <c r="M61" s="481">
        <f t="shared" si="9"/>
        <v>40000</v>
      </c>
      <c r="N61" s="472"/>
      <c r="O61" s="483">
        <f t="shared" si="10"/>
        <v>0</v>
      </c>
      <c r="P61" s="482">
        <f t="shared" si="8"/>
        <v>40000</v>
      </c>
      <c r="Q61" s="931"/>
      <c r="R61" s="310"/>
    </row>
    <row r="62" spans="2:18" ht="15.95" hidden="1" customHeight="1">
      <c r="B62" s="377">
        <v>3</v>
      </c>
      <c r="C62" s="378">
        <v>41667</v>
      </c>
      <c r="D62" s="475" t="s">
        <v>310</v>
      </c>
      <c r="E62" s="476"/>
      <c r="F62" s="476"/>
      <c r="G62" s="476"/>
      <c r="H62" s="352">
        <f t="shared" si="12"/>
        <v>0</v>
      </c>
      <c r="I62" s="503">
        <f t="shared" si="11"/>
        <v>0</v>
      </c>
      <c r="J62" s="478"/>
      <c r="K62" s="477"/>
      <c r="L62" s="430"/>
      <c r="M62" s="477">
        <f t="shared" si="9"/>
        <v>0</v>
      </c>
      <c r="N62" s="430"/>
      <c r="O62" s="477">
        <f t="shared" si="10"/>
        <v>0</v>
      </c>
      <c r="P62" s="479">
        <f t="shared" si="8"/>
        <v>0</v>
      </c>
      <c r="Q62" s="431"/>
      <c r="R62" s="358"/>
    </row>
    <row r="63" spans="2:18" ht="15.95" hidden="1" customHeight="1">
      <c r="B63" s="377">
        <v>4</v>
      </c>
      <c r="C63" s="378">
        <v>41668</v>
      </c>
      <c r="D63" s="475" t="s">
        <v>310</v>
      </c>
      <c r="E63" s="476"/>
      <c r="F63" s="352"/>
      <c r="G63" s="352"/>
      <c r="H63" s="352">
        <f t="shared" si="12"/>
        <v>0</v>
      </c>
      <c r="I63" s="503">
        <f t="shared" si="11"/>
        <v>0</v>
      </c>
      <c r="J63" s="393"/>
      <c r="K63" s="415"/>
      <c r="L63" s="393"/>
      <c r="M63" s="477">
        <f t="shared" si="9"/>
        <v>0</v>
      </c>
      <c r="N63" s="370"/>
      <c r="O63" s="477">
        <f t="shared" si="10"/>
        <v>0</v>
      </c>
      <c r="P63" s="479">
        <f t="shared" si="8"/>
        <v>0</v>
      </c>
      <c r="Q63" s="393"/>
      <c r="R63" s="358"/>
    </row>
    <row r="64" spans="2:18" ht="15.95" hidden="1" customHeight="1">
      <c r="B64" s="903">
        <v>5</v>
      </c>
      <c r="C64" s="314">
        <v>41669</v>
      </c>
      <c r="D64" s="27" t="s">
        <v>129</v>
      </c>
      <c r="E64" s="43" t="s">
        <v>39</v>
      </c>
      <c r="F64" s="46">
        <v>1</v>
      </c>
      <c r="G64" s="46">
        <v>150</v>
      </c>
      <c r="H64" s="925">
        <f t="shared" si="12"/>
        <v>150</v>
      </c>
      <c r="I64" s="699">
        <f t="shared" si="11"/>
        <v>75000</v>
      </c>
      <c r="J64" s="1033"/>
      <c r="K64" s="496"/>
      <c r="L64" s="473">
        <v>6</v>
      </c>
      <c r="M64" s="481">
        <f t="shared" si="9"/>
        <v>60000</v>
      </c>
      <c r="N64" s="473">
        <v>1</v>
      </c>
      <c r="O64" s="481">
        <f t="shared" si="10"/>
        <v>15000</v>
      </c>
      <c r="P64" s="482">
        <f t="shared" si="8"/>
        <v>150000</v>
      </c>
      <c r="Q64" s="905"/>
      <c r="R64" s="310"/>
    </row>
    <row r="65" spans="2:18" ht="15.95" hidden="1" customHeight="1">
      <c r="B65" s="903">
        <v>6</v>
      </c>
      <c r="C65" s="314">
        <v>41670</v>
      </c>
      <c r="D65" s="3" t="s">
        <v>43</v>
      </c>
      <c r="E65" s="42" t="s">
        <v>9</v>
      </c>
      <c r="F65" s="46">
        <v>1</v>
      </c>
      <c r="G65" s="925">
        <v>120</v>
      </c>
      <c r="H65" s="925">
        <f t="shared" si="12"/>
        <v>120</v>
      </c>
      <c r="I65" s="699">
        <f t="shared" si="11"/>
        <v>60000</v>
      </c>
      <c r="J65" s="1033"/>
      <c r="K65" s="496"/>
      <c r="L65" s="473">
        <v>2.5</v>
      </c>
      <c r="M65" s="481">
        <f t="shared" si="9"/>
        <v>25000</v>
      </c>
      <c r="N65" s="517"/>
      <c r="O65" s="483">
        <f t="shared" si="10"/>
        <v>0</v>
      </c>
      <c r="P65" s="482">
        <f t="shared" si="8"/>
        <v>85000</v>
      </c>
      <c r="Q65" s="928">
        <v>35000</v>
      </c>
      <c r="R65" s="310"/>
    </row>
    <row r="66" spans="2:18" s="344" customFormat="1" ht="15.95" hidden="1" customHeight="1">
      <c r="B66" s="903"/>
      <c r="C66" s="506">
        <v>41670</v>
      </c>
      <c r="D66" s="507" t="s">
        <v>65</v>
      </c>
      <c r="E66" s="494"/>
      <c r="F66" s="494"/>
      <c r="G66" s="494"/>
      <c r="H66" s="354">
        <f>F66*G66</f>
        <v>0</v>
      </c>
      <c r="I66" s="951">
        <f>H66*500</f>
        <v>0</v>
      </c>
      <c r="J66" s="494"/>
      <c r="K66" s="481"/>
      <c r="L66" s="473">
        <v>4</v>
      </c>
      <c r="M66" s="481">
        <f t="shared" si="9"/>
        <v>40000</v>
      </c>
      <c r="N66" s="473"/>
      <c r="O66" s="481">
        <f>N66*15000</f>
        <v>0</v>
      </c>
      <c r="P66" s="482">
        <f t="shared" si="8"/>
        <v>40000</v>
      </c>
      <c r="Q66" s="929"/>
      <c r="R66" s="510"/>
    </row>
    <row r="67" spans="2:18" ht="15.95" hidden="1" customHeight="1">
      <c r="B67" s="903">
        <v>7</v>
      </c>
      <c r="C67" s="314">
        <v>41671</v>
      </c>
      <c r="D67" s="3" t="s">
        <v>43</v>
      </c>
      <c r="E67" s="42" t="s">
        <v>9</v>
      </c>
      <c r="F67" s="46">
        <v>1</v>
      </c>
      <c r="G67" s="925">
        <v>120</v>
      </c>
      <c r="H67" s="925">
        <f t="shared" si="12"/>
        <v>120</v>
      </c>
      <c r="I67" s="699">
        <f t="shared" si="11"/>
        <v>60000</v>
      </c>
      <c r="J67" s="1033"/>
      <c r="K67" s="496"/>
      <c r="L67" s="472"/>
      <c r="M67" s="483">
        <f t="shared" si="9"/>
        <v>0</v>
      </c>
      <c r="N67" s="517"/>
      <c r="O67" s="483">
        <f t="shared" si="10"/>
        <v>0</v>
      </c>
      <c r="P67" s="482">
        <f t="shared" si="8"/>
        <v>60000</v>
      </c>
      <c r="Q67" s="905"/>
      <c r="R67" s="310"/>
    </row>
    <row r="68" spans="2:18" ht="15.95" hidden="1" customHeight="1">
      <c r="B68" s="903">
        <v>8</v>
      </c>
      <c r="C68" s="104">
        <v>41672</v>
      </c>
      <c r="D68" s="20" t="s">
        <v>343</v>
      </c>
      <c r="E68" s="494"/>
      <c r="F68" s="925"/>
      <c r="G68" s="497"/>
      <c r="H68" s="925">
        <f t="shared" si="12"/>
        <v>0</v>
      </c>
      <c r="I68" s="699">
        <f t="shared" si="11"/>
        <v>0</v>
      </c>
      <c r="J68" s="1033"/>
      <c r="K68" s="496"/>
      <c r="L68" s="473">
        <v>4</v>
      </c>
      <c r="M68" s="481">
        <f t="shared" si="9"/>
        <v>40000</v>
      </c>
      <c r="N68" s="517"/>
      <c r="O68" s="483">
        <f t="shared" si="10"/>
        <v>0</v>
      </c>
      <c r="P68" s="482">
        <f t="shared" si="8"/>
        <v>40000</v>
      </c>
      <c r="Q68" s="905"/>
      <c r="R68" s="310"/>
    </row>
    <row r="69" spans="2:18" s="344" customFormat="1" ht="15.95" hidden="1" customHeight="1">
      <c r="B69" s="923">
        <v>9</v>
      </c>
      <c r="C69" s="506">
        <v>41673</v>
      </c>
      <c r="D69" s="507" t="s">
        <v>312</v>
      </c>
      <c r="E69" s="494" t="s">
        <v>9</v>
      </c>
      <c r="F69" s="354">
        <v>1</v>
      </c>
      <c r="G69" s="354"/>
      <c r="H69" s="354">
        <f t="shared" si="12"/>
        <v>0</v>
      </c>
      <c r="I69" s="951">
        <f t="shared" si="11"/>
        <v>0</v>
      </c>
      <c r="J69" s="940"/>
      <c r="K69" s="509">
        <v>5000</v>
      </c>
      <c r="L69" s="473"/>
      <c r="M69" s="481">
        <f t="shared" si="9"/>
        <v>0</v>
      </c>
      <c r="N69" s="371"/>
      <c r="O69" s="481">
        <f t="shared" si="10"/>
        <v>0</v>
      </c>
      <c r="P69" s="482">
        <f t="shared" si="8"/>
        <v>5000</v>
      </c>
      <c r="Q69" s="940"/>
      <c r="R69" s="510"/>
    </row>
    <row r="70" spans="2:18" s="344" customFormat="1" ht="15.95" hidden="1" customHeight="1">
      <c r="B70" s="923"/>
      <c r="C70" s="506">
        <v>41673</v>
      </c>
      <c r="D70" s="507" t="s">
        <v>313</v>
      </c>
      <c r="E70" s="494" t="s">
        <v>10</v>
      </c>
      <c r="F70" s="354">
        <v>2</v>
      </c>
      <c r="G70" s="354">
        <v>30</v>
      </c>
      <c r="H70" s="354">
        <f t="shared" si="12"/>
        <v>60</v>
      </c>
      <c r="I70" s="951">
        <f t="shared" si="11"/>
        <v>30000</v>
      </c>
      <c r="J70" s="940"/>
      <c r="K70" s="509"/>
      <c r="L70" s="473">
        <v>1</v>
      </c>
      <c r="M70" s="481">
        <f t="shared" si="9"/>
        <v>10000</v>
      </c>
      <c r="N70" s="371"/>
      <c r="O70" s="481">
        <f t="shared" si="10"/>
        <v>0</v>
      </c>
      <c r="P70" s="482">
        <f t="shared" si="8"/>
        <v>40000</v>
      </c>
      <c r="Q70" s="940"/>
      <c r="R70" s="510"/>
    </row>
    <row r="71" spans="2:18" s="344" customFormat="1" ht="15.95" hidden="1" customHeight="1">
      <c r="B71" s="903">
        <v>10</v>
      </c>
      <c r="C71" s="506">
        <v>41674</v>
      </c>
      <c r="D71" s="588" t="s">
        <v>149</v>
      </c>
      <c r="E71" s="354" t="s">
        <v>9</v>
      </c>
      <c r="F71" s="354">
        <v>2</v>
      </c>
      <c r="G71" s="354">
        <v>30</v>
      </c>
      <c r="H71" s="354">
        <f t="shared" si="12"/>
        <v>60</v>
      </c>
      <c r="I71" s="951">
        <f t="shared" si="11"/>
        <v>30000</v>
      </c>
      <c r="J71" s="940"/>
      <c r="K71" s="509"/>
      <c r="L71" s="473">
        <v>4.5</v>
      </c>
      <c r="M71" s="481">
        <f t="shared" si="9"/>
        <v>45000</v>
      </c>
      <c r="N71" s="371"/>
      <c r="O71" s="481">
        <f t="shared" si="10"/>
        <v>0</v>
      </c>
      <c r="P71" s="482">
        <f t="shared" si="8"/>
        <v>75000</v>
      </c>
      <c r="Q71" s="940"/>
      <c r="R71" s="510"/>
    </row>
    <row r="72" spans="2:18" ht="15.95" hidden="1" customHeight="1">
      <c r="B72" s="903"/>
      <c r="C72" s="314">
        <v>41674</v>
      </c>
      <c r="D72" s="27" t="s">
        <v>130</v>
      </c>
      <c r="E72" s="43" t="s">
        <v>39</v>
      </c>
      <c r="F72" s="925">
        <v>1</v>
      </c>
      <c r="G72" s="925">
        <v>150</v>
      </c>
      <c r="H72" s="925">
        <f t="shared" si="12"/>
        <v>150</v>
      </c>
      <c r="I72" s="699">
        <f t="shared" si="11"/>
        <v>75000</v>
      </c>
      <c r="J72" s="1033"/>
      <c r="K72" s="496"/>
      <c r="L72" s="472"/>
      <c r="M72" s="483">
        <f t="shared" si="9"/>
        <v>0</v>
      </c>
      <c r="N72" s="517"/>
      <c r="O72" s="483">
        <f t="shared" si="10"/>
        <v>0</v>
      </c>
      <c r="P72" s="482">
        <f t="shared" si="8"/>
        <v>75000</v>
      </c>
      <c r="Q72" s="905"/>
      <c r="R72" s="310"/>
    </row>
    <row r="73" spans="2:18" ht="15.95" hidden="1" customHeight="1">
      <c r="B73" s="377">
        <v>11</v>
      </c>
      <c r="C73" s="378">
        <v>41675</v>
      </c>
      <c r="D73" s="383" t="s">
        <v>300</v>
      </c>
      <c r="E73" s="352"/>
      <c r="F73" s="352"/>
      <c r="G73" s="352"/>
      <c r="H73" s="352">
        <f t="shared" si="12"/>
        <v>0</v>
      </c>
      <c r="I73" s="503">
        <f t="shared" si="11"/>
        <v>0</v>
      </c>
      <c r="J73" s="393"/>
      <c r="K73" s="415"/>
      <c r="L73" s="430"/>
      <c r="M73" s="477">
        <f t="shared" si="9"/>
        <v>0</v>
      </c>
      <c r="N73" s="370"/>
      <c r="O73" s="477">
        <f t="shared" si="10"/>
        <v>0</v>
      </c>
      <c r="P73" s="479">
        <f t="shared" ref="P73:P88" si="13">M73+K73+I73+O73</f>
        <v>0</v>
      </c>
      <c r="Q73" s="393">
        <v>35000</v>
      </c>
      <c r="R73" s="358"/>
    </row>
    <row r="74" spans="2:18" ht="15.95" hidden="1" customHeight="1">
      <c r="B74" s="903">
        <v>12</v>
      </c>
      <c r="C74" s="314">
        <v>41676</v>
      </c>
      <c r="D74" s="3" t="s">
        <v>43</v>
      </c>
      <c r="E74" s="42" t="s">
        <v>9</v>
      </c>
      <c r="F74" s="925">
        <v>1</v>
      </c>
      <c r="G74" s="925">
        <v>120</v>
      </c>
      <c r="H74" s="925">
        <f t="shared" si="12"/>
        <v>120</v>
      </c>
      <c r="I74" s="699">
        <f t="shared" si="11"/>
        <v>60000</v>
      </c>
      <c r="J74" s="1033"/>
      <c r="K74" s="496"/>
      <c r="L74" s="473">
        <v>3</v>
      </c>
      <c r="M74" s="481">
        <f t="shared" si="9"/>
        <v>30000</v>
      </c>
      <c r="N74" s="517">
        <v>3</v>
      </c>
      <c r="O74" s="483">
        <f t="shared" si="10"/>
        <v>45000</v>
      </c>
      <c r="P74" s="482">
        <f t="shared" si="13"/>
        <v>135000</v>
      </c>
      <c r="Q74" s="905"/>
      <c r="R74" s="310"/>
    </row>
    <row r="75" spans="2:18" ht="15.95" hidden="1" customHeight="1">
      <c r="B75" s="449">
        <v>13</v>
      </c>
      <c r="C75" s="450">
        <v>41677</v>
      </c>
      <c r="D75" s="718" t="s">
        <v>356</v>
      </c>
      <c r="E75" s="719"/>
      <c r="F75" s="452"/>
      <c r="G75" s="452"/>
      <c r="H75" s="452">
        <f t="shared" si="12"/>
        <v>0</v>
      </c>
      <c r="I75" s="720">
        <f t="shared" si="11"/>
        <v>0</v>
      </c>
      <c r="J75" s="654"/>
      <c r="K75" s="454"/>
      <c r="L75" s="721"/>
      <c r="M75" s="722">
        <f t="shared" si="9"/>
        <v>0</v>
      </c>
      <c r="N75" s="518"/>
      <c r="O75" s="722">
        <f t="shared" si="10"/>
        <v>0</v>
      </c>
      <c r="P75" s="723">
        <f t="shared" si="13"/>
        <v>0</v>
      </c>
      <c r="Q75" s="654"/>
      <c r="R75" s="457"/>
    </row>
    <row r="76" spans="2:18" ht="15.95" hidden="1" customHeight="1">
      <c r="B76" s="449">
        <v>14</v>
      </c>
      <c r="C76" s="450">
        <v>41678</v>
      </c>
      <c r="D76" s="718" t="s">
        <v>356</v>
      </c>
      <c r="E76" s="719"/>
      <c r="F76" s="452"/>
      <c r="G76" s="452"/>
      <c r="H76" s="452">
        <f t="shared" si="12"/>
        <v>0</v>
      </c>
      <c r="I76" s="720">
        <f t="shared" si="11"/>
        <v>0</v>
      </c>
      <c r="J76" s="654"/>
      <c r="K76" s="454"/>
      <c r="L76" s="721"/>
      <c r="M76" s="722">
        <f t="shared" si="9"/>
        <v>0</v>
      </c>
      <c r="N76" s="518"/>
      <c r="O76" s="722">
        <f t="shared" si="10"/>
        <v>0</v>
      </c>
      <c r="P76" s="723">
        <f t="shared" si="13"/>
        <v>0</v>
      </c>
      <c r="Q76" s="654"/>
      <c r="R76" s="457"/>
    </row>
    <row r="77" spans="2:18" ht="15.95" hidden="1" customHeight="1">
      <c r="B77" s="449">
        <v>15</v>
      </c>
      <c r="C77" s="724">
        <v>41679</v>
      </c>
      <c r="D77" s="718" t="s">
        <v>356</v>
      </c>
      <c r="E77" s="719"/>
      <c r="F77" s="452"/>
      <c r="G77" s="452"/>
      <c r="H77" s="452">
        <f t="shared" si="12"/>
        <v>0</v>
      </c>
      <c r="I77" s="720">
        <f t="shared" si="11"/>
        <v>0</v>
      </c>
      <c r="J77" s="654"/>
      <c r="K77" s="454"/>
      <c r="L77" s="721"/>
      <c r="M77" s="722">
        <f t="shared" si="9"/>
        <v>0</v>
      </c>
      <c r="N77" s="518"/>
      <c r="O77" s="722">
        <f t="shared" si="10"/>
        <v>0</v>
      </c>
      <c r="P77" s="723">
        <f t="shared" si="13"/>
        <v>0</v>
      </c>
      <c r="Q77" s="654"/>
      <c r="R77" s="457"/>
    </row>
    <row r="78" spans="2:18" s="31" customFormat="1" ht="15.95" hidden="1" customHeight="1">
      <c r="B78" s="449">
        <v>16</v>
      </c>
      <c r="C78" s="450">
        <v>41680</v>
      </c>
      <c r="D78" s="718" t="s">
        <v>356</v>
      </c>
      <c r="E78" s="719"/>
      <c r="F78" s="452"/>
      <c r="G78" s="452"/>
      <c r="H78" s="452">
        <f t="shared" si="12"/>
        <v>0</v>
      </c>
      <c r="I78" s="720">
        <f t="shared" si="11"/>
        <v>0</v>
      </c>
      <c r="J78" s="654"/>
      <c r="K78" s="454"/>
      <c r="L78" s="721"/>
      <c r="M78" s="722">
        <f t="shared" si="9"/>
        <v>0</v>
      </c>
      <c r="N78" s="518"/>
      <c r="O78" s="722">
        <f t="shared" si="10"/>
        <v>0</v>
      </c>
      <c r="P78" s="723">
        <f t="shared" si="13"/>
        <v>0</v>
      </c>
      <c r="Q78" s="654"/>
      <c r="R78" s="457"/>
    </row>
    <row r="79" spans="2:18" ht="15.95" hidden="1" customHeight="1">
      <c r="B79" s="449">
        <v>17</v>
      </c>
      <c r="C79" s="450">
        <v>41681</v>
      </c>
      <c r="D79" s="718" t="s">
        <v>356</v>
      </c>
      <c r="E79" s="452"/>
      <c r="F79" s="452"/>
      <c r="G79" s="452"/>
      <c r="H79" s="452">
        <f t="shared" si="12"/>
        <v>0</v>
      </c>
      <c r="I79" s="720">
        <f t="shared" si="11"/>
        <v>0</v>
      </c>
      <c r="J79" s="654"/>
      <c r="K79" s="454"/>
      <c r="L79" s="721"/>
      <c r="M79" s="722">
        <f t="shared" si="9"/>
        <v>0</v>
      </c>
      <c r="N79" s="518"/>
      <c r="O79" s="722">
        <f t="shared" si="10"/>
        <v>0</v>
      </c>
      <c r="P79" s="723">
        <f t="shared" si="13"/>
        <v>0</v>
      </c>
      <c r="Q79" s="654"/>
      <c r="R79" s="457"/>
    </row>
    <row r="80" spans="2:18" ht="15.95" hidden="1" customHeight="1">
      <c r="B80" s="449">
        <v>18</v>
      </c>
      <c r="C80" s="450">
        <v>41682</v>
      </c>
      <c r="D80" s="718" t="s">
        <v>356</v>
      </c>
      <c r="E80" s="452"/>
      <c r="F80" s="452"/>
      <c r="G80" s="452"/>
      <c r="H80" s="452">
        <f t="shared" si="12"/>
        <v>0</v>
      </c>
      <c r="I80" s="720">
        <f t="shared" si="11"/>
        <v>0</v>
      </c>
      <c r="J80" s="654"/>
      <c r="K80" s="454"/>
      <c r="L80" s="721"/>
      <c r="M80" s="722">
        <f t="shared" si="9"/>
        <v>0</v>
      </c>
      <c r="N80" s="518"/>
      <c r="O80" s="722">
        <f t="shared" si="10"/>
        <v>0</v>
      </c>
      <c r="P80" s="723">
        <f t="shared" si="13"/>
        <v>0</v>
      </c>
      <c r="Q80" s="654"/>
      <c r="R80" s="457"/>
    </row>
    <row r="81" spans="1:18" s="31" customFormat="1" ht="15.95" hidden="1" customHeight="1">
      <c r="B81" s="924">
        <v>19</v>
      </c>
      <c r="C81" s="316">
        <v>41683</v>
      </c>
      <c r="D81" s="385" t="s">
        <v>65</v>
      </c>
      <c r="E81" s="46"/>
      <c r="F81" s="46"/>
      <c r="G81" s="46"/>
      <c r="H81" s="46">
        <f t="shared" si="12"/>
        <v>0</v>
      </c>
      <c r="I81" s="28">
        <f t="shared" si="11"/>
        <v>0</v>
      </c>
      <c r="J81" s="38"/>
      <c r="K81" s="29"/>
      <c r="L81" s="29"/>
      <c r="M81" s="122">
        <f t="shared" si="9"/>
        <v>0</v>
      </c>
      <c r="N81" s="367"/>
      <c r="O81" s="122">
        <f t="shared" si="10"/>
        <v>0</v>
      </c>
      <c r="P81" s="124">
        <f t="shared" si="13"/>
        <v>0</v>
      </c>
      <c r="Q81" s="38"/>
      <c r="R81" s="288"/>
    </row>
    <row r="82" spans="1:18" ht="15.95" hidden="1" customHeight="1">
      <c r="B82" s="903">
        <v>20</v>
      </c>
      <c r="C82" s="314">
        <v>41684</v>
      </c>
      <c r="D82" s="595" t="s">
        <v>326</v>
      </c>
      <c r="E82" s="43" t="s">
        <v>39</v>
      </c>
      <c r="F82" s="925">
        <v>4</v>
      </c>
      <c r="G82" s="367">
        <v>10</v>
      </c>
      <c r="H82" s="925">
        <f>F82*G82</f>
        <v>40</v>
      </c>
      <c r="I82" s="973">
        <f t="shared" si="11"/>
        <v>20000</v>
      </c>
      <c r="J82" s="46"/>
      <c r="K82" s="38"/>
      <c r="L82" s="496"/>
      <c r="M82" s="483">
        <f t="shared" si="9"/>
        <v>0</v>
      </c>
      <c r="N82" s="517"/>
      <c r="O82" s="483">
        <f t="shared" si="10"/>
        <v>0</v>
      </c>
      <c r="P82" s="482">
        <f t="shared" si="13"/>
        <v>20000</v>
      </c>
      <c r="Q82" s="940">
        <v>35000</v>
      </c>
      <c r="R82" s="310"/>
    </row>
    <row r="83" spans="1:18" ht="15.95" hidden="1" customHeight="1">
      <c r="B83" s="903">
        <v>21</v>
      </c>
      <c r="C83" s="314">
        <v>41685</v>
      </c>
      <c r="D83" s="595" t="s">
        <v>326</v>
      </c>
      <c r="E83" s="43" t="s">
        <v>39</v>
      </c>
      <c r="F83" s="925">
        <v>3</v>
      </c>
      <c r="G83" s="367">
        <v>10</v>
      </c>
      <c r="H83" s="925">
        <f>F83*G83</f>
        <v>30</v>
      </c>
      <c r="I83" s="973">
        <f t="shared" si="11"/>
        <v>15000</v>
      </c>
      <c r="J83" s="46"/>
      <c r="K83" s="38"/>
      <c r="L83" s="496"/>
      <c r="M83" s="483">
        <f t="shared" si="9"/>
        <v>0</v>
      </c>
      <c r="N83" s="517"/>
      <c r="O83" s="483">
        <f t="shared" si="10"/>
        <v>0</v>
      </c>
      <c r="P83" s="482">
        <f t="shared" si="13"/>
        <v>15000</v>
      </c>
      <c r="Q83" s="940">
        <v>35000</v>
      </c>
      <c r="R83" s="310"/>
    </row>
    <row r="84" spans="1:18" ht="15.95" hidden="1" customHeight="1">
      <c r="B84" s="377">
        <v>22</v>
      </c>
      <c r="C84" s="389">
        <v>41686</v>
      </c>
      <c r="D84" s="383" t="s">
        <v>300</v>
      </c>
      <c r="E84" s="352"/>
      <c r="F84" s="352"/>
      <c r="G84" s="352"/>
      <c r="H84" s="352">
        <f t="shared" si="12"/>
        <v>0</v>
      </c>
      <c r="I84" s="503">
        <f t="shared" si="11"/>
        <v>0</v>
      </c>
      <c r="J84" s="393"/>
      <c r="K84" s="415"/>
      <c r="L84" s="415"/>
      <c r="M84" s="477">
        <f t="shared" si="9"/>
        <v>0</v>
      </c>
      <c r="N84" s="370"/>
      <c r="O84" s="477">
        <f t="shared" si="10"/>
        <v>0</v>
      </c>
      <c r="P84" s="479">
        <f t="shared" si="13"/>
        <v>0</v>
      </c>
      <c r="Q84" s="393">
        <v>35000</v>
      </c>
      <c r="R84" s="358"/>
    </row>
    <row r="85" spans="1:18" ht="15.95" hidden="1" customHeight="1">
      <c r="B85" s="903">
        <v>23</v>
      </c>
      <c r="C85" s="314">
        <v>41687</v>
      </c>
      <c r="D85" s="595" t="s">
        <v>326</v>
      </c>
      <c r="E85" s="43" t="s">
        <v>39</v>
      </c>
      <c r="F85" s="925">
        <v>6</v>
      </c>
      <c r="G85" s="367">
        <v>10</v>
      </c>
      <c r="H85" s="925">
        <f>F85*G85</f>
        <v>60</v>
      </c>
      <c r="I85" s="973">
        <f t="shared" si="11"/>
        <v>30000</v>
      </c>
      <c r="J85" s="46"/>
      <c r="K85" s="38"/>
      <c r="L85" s="496"/>
      <c r="M85" s="483">
        <f t="shared" si="9"/>
        <v>0</v>
      </c>
      <c r="N85" s="517"/>
      <c r="O85" s="483">
        <f t="shared" si="10"/>
        <v>0</v>
      </c>
      <c r="P85" s="482">
        <f t="shared" si="13"/>
        <v>30000</v>
      </c>
      <c r="Q85" s="940">
        <v>35000</v>
      </c>
      <c r="R85" s="310"/>
    </row>
    <row r="86" spans="1:18" ht="15.95" hidden="1" customHeight="1">
      <c r="B86" s="903">
        <v>24</v>
      </c>
      <c r="C86" s="314">
        <v>41688</v>
      </c>
      <c r="D86" s="595" t="s">
        <v>326</v>
      </c>
      <c r="E86" s="43" t="s">
        <v>39</v>
      </c>
      <c r="F86" s="925">
        <v>1</v>
      </c>
      <c r="G86" s="367">
        <v>10</v>
      </c>
      <c r="H86" s="925">
        <f>F86*G86</f>
        <v>10</v>
      </c>
      <c r="I86" s="973">
        <f t="shared" si="11"/>
        <v>5000</v>
      </c>
      <c r="J86" s="46"/>
      <c r="K86" s="38"/>
      <c r="L86" s="496"/>
      <c r="M86" s="483">
        <f t="shared" si="9"/>
        <v>0</v>
      </c>
      <c r="N86" s="517"/>
      <c r="O86" s="483">
        <f t="shared" si="10"/>
        <v>0</v>
      </c>
      <c r="P86" s="482">
        <f t="shared" si="13"/>
        <v>5000</v>
      </c>
      <c r="Q86" s="926">
        <v>35000</v>
      </c>
      <c r="R86" s="310"/>
    </row>
    <row r="87" spans="1:18" ht="15.95" hidden="1" customHeight="1">
      <c r="B87" s="903"/>
      <c r="C87" s="314">
        <v>41688</v>
      </c>
      <c r="D87" s="3" t="s">
        <v>162</v>
      </c>
      <c r="E87" s="42" t="s">
        <v>39</v>
      </c>
      <c r="F87" s="925">
        <v>1</v>
      </c>
      <c r="G87" s="925"/>
      <c r="H87" s="925">
        <f t="shared" si="12"/>
        <v>0</v>
      </c>
      <c r="I87" s="957">
        <f t="shared" si="11"/>
        <v>0</v>
      </c>
      <c r="J87" s="167"/>
      <c r="K87" s="699">
        <f>F87*10000</f>
        <v>10000</v>
      </c>
      <c r="L87" s="496"/>
      <c r="M87" s="483">
        <f t="shared" si="9"/>
        <v>0</v>
      </c>
      <c r="N87" s="517"/>
      <c r="O87" s="483">
        <f t="shared" si="10"/>
        <v>0</v>
      </c>
      <c r="P87" s="482">
        <f t="shared" si="13"/>
        <v>10000</v>
      </c>
      <c r="Q87" s="927"/>
      <c r="R87" s="310"/>
    </row>
    <row r="88" spans="1:18" ht="15.95" hidden="1" customHeight="1">
      <c r="B88" s="903">
        <v>25</v>
      </c>
      <c r="C88" s="314">
        <v>41689</v>
      </c>
      <c r="D88" s="20" t="s">
        <v>328</v>
      </c>
      <c r="E88" s="43" t="s">
        <v>61</v>
      </c>
      <c r="F88" s="925">
        <v>1</v>
      </c>
      <c r="G88" s="925">
        <v>110</v>
      </c>
      <c r="H88" s="925">
        <f t="shared" si="12"/>
        <v>110</v>
      </c>
      <c r="I88" s="699">
        <f t="shared" si="11"/>
        <v>55000</v>
      </c>
      <c r="J88" s="1033"/>
      <c r="K88" s="496"/>
      <c r="L88" s="496"/>
      <c r="M88" s="483">
        <f t="shared" si="9"/>
        <v>0</v>
      </c>
      <c r="N88" s="517"/>
      <c r="O88" s="483">
        <f t="shared" si="10"/>
        <v>0</v>
      </c>
      <c r="P88" s="482">
        <f t="shared" si="13"/>
        <v>55000</v>
      </c>
      <c r="Q88" s="940">
        <v>35000</v>
      </c>
      <c r="R88" s="310"/>
    </row>
    <row r="89" spans="1:18" ht="15.95" hidden="1" customHeight="1">
      <c r="A89" s="101"/>
      <c r="B89" s="449">
        <v>26</v>
      </c>
      <c r="C89" s="450">
        <v>41690</v>
      </c>
      <c r="D89" s="451" t="s">
        <v>138</v>
      </c>
      <c r="E89" s="452"/>
      <c r="F89" s="452"/>
      <c r="G89" s="453"/>
      <c r="H89" s="435">
        <f t="shared" si="12"/>
        <v>0</v>
      </c>
      <c r="I89" s="439">
        <f t="shared" si="11"/>
        <v>0</v>
      </c>
      <c r="J89" s="452"/>
      <c r="K89" s="454"/>
      <c r="L89" s="453"/>
      <c r="M89" s="455">
        <f t="shared" si="9"/>
        <v>0</v>
      </c>
      <c r="N89" s="518"/>
      <c r="O89" s="456">
        <f t="shared" si="10"/>
        <v>0</v>
      </c>
      <c r="P89" s="454">
        <f>I89+K89+M89+O89</f>
        <v>0</v>
      </c>
      <c r="Q89" s="454"/>
      <c r="R89" s="457"/>
    </row>
    <row r="90" spans="1:18" ht="15.95" hidden="1" customHeight="1">
      <c r="B90" s="903">
        <v>27</v>
      </c>
      <c r="C90" s="314">
        <v>41691</v>
      </c>
      <c r="D90" s="595" t="s">
        <v>326</v>
      </c>
      <c r="E90" s="43" t="s">
        <v>39</v>
      </c>
      <c r="F90" s="925">
        <v>2</v>
      </c>
      <c r="G90" s="367">
        <v>10</v>
      </c>
      <c r="H90" s="925">
        <f>F90*G90</f>
        <v>20</v>
      </c>
      <c r="I90" s="973">
        <f t="shared" si="11"/>
        <v>10000</v>
      </c>
      <c r="J90" s="46"/>
      <c r="K90" s="38"/>
      <c r="L90" s="496"/>
      <c r="M90" s="483">
        <f t="shared" si="9"/>
        <v>0</v>
      </c>
      <c r="N90" s="517"/>
      <c r="O90" s="483">
        <f t="shared" si="10"/>
        <v>0</v>
      </c>
      <c r="P90" s="482">
        <f t="shared" ref="P90:P96" si="14">M90+K90+I90+O90</f>
        <v>10000</v>
      </c>
      <c r="Q90" s="940">
        <v>35000</v>
      </c>
      <c r="R90" s="310"/>
    </row>
    <row r="91" spans="1:18" ht="15.95" hidden="1" customHeight="1">
      <c r="B91" s="903">
        <v>28</v>
      </c>
      <c r="C91" s="314">
        <v>41692</v>
      </c>
      <c r="D91" s="595" t="s">
        <v>326</v>
      </c>
      <c r="E91" s="43" t="s">
        <v>39</v>
      </c>
      <c r="F91" s="925">
        <v>6</v>
      </c>
      <c r="G91" s="367">
        <v>10</v>
      </c>
      <c r="H91" s="925">
        <f>F91*G91</f>
        <v>60</v>
      </c>
      <c r="I91" s="973">
        <f t="shared" si="11"/>
        <v>30000</v>
      </c>
      <c r="J91" s="46"/>
      <c r="K91" s="38"/>
      <c r="L91" s="496"/>
      <c r="M91" s="483">
        <f t="shared" si="9"/>
        <v>0</v>
      </c>
      <c r="N91" s="517"/>
      <c r="O91" s="483">
        <f t="shared" si="10"/>
        <v>0</v>
      </c>
      <c r="P91" s="482">
        <f t="shared" si="14"/>
        <v>30000</v>
      </c>
      <c r="Q91" s="935">
        <v>35000</v>
      </c>
      <c r="R91" s="310"/>
    </row>
    <row r="92" spans="1:18" ht="15.95" hidden="1" customHeight="1">
      <c r="B92" s="903"/>
      <c r="C92" s="314">
        <v>41692</v>
      </c>
      <c r="D92" s="3" t="s">
        <v>344</v>
      </c>
      <c r="E92" s="43" t="s">
        <v>39</v>
      </c>
      <c r="F92" s="925">
        <v>1</v>
      </c>
      <c r="G92" s="925"/>
      <c r="H92" s="925">
        <f>F92*G92</f>
        <v>0</v>
      </c>
      <c r="I92" s="957">
        <f>H92*500</f>
        <v>0</v>
      </c>
      <c r="J92" s="167"/>
      <c r="K92" s="699">
        <f>F92*10000</f>
        <v>10000</v>
      </c>
      <c r="L92" s="496"/>
      <c r="M92" s="483">
        <f t="shared" si="9"/>
        <v>0</v>
      </c>
      <c r="N92" s="517"/>
      <c r="O92" s="483">
        <f t="shared" si="10"/>
        <v>0</v>
      </c>
      <c r="P92" s="482">
        <f t="shared" si="14"/>
        <v>10000</v>
      </c>
      <c r="Q92" s="936"/>
      <c r="R92" s="310"/>
    </row>
    <row r="93" spans="1:18" ht="15.95" hidden="1" customHeight="1">
      <c r="B93" s="903">
        <v>29</v>
      </c>
      <c r="C93" s="104">
        <v>41693</v>
      </c>
      <c r="D93" s="20" t="s">
        <v>328</v>
      </c>
      <c r="E93" s="43" t="s">
        <v>61</v>
      </c>
      <c r="F93" s="925">
        <v>1</v>
      </c>
      <c r="G93" s="925">
        <v>110</v>
      </c>
      <c r="H93" s="925">
        <f t="shared" si="12"/>
        <v>110</v>
      </c>
      <c r="I93" s="699">
        <f t="shared" si="11"/>
        <v>55000</v>
      </c>
      <c r="J93" s="1033"/>
      <c r="K93" s="496"/>
      <c r="L93" s="473">
        <v>8.5</v>
      </c>
      <c r="M93" s="481">
        <f t="shared" si="9"/>
        <v>85000</v>
      </c>
      <c r="N93" s="517"/>
      <c r="O93" s="483">
        <f t="shared" si="10"/>
        <v>0</v>
      </c>
      <c r="P93" s="482">
        <f t="shared" si="14"/>
        <v>140000</v>
      </c>
      <c r="Q93" s="940">
        <v>35000</v>
      </c>
      <c r="R93" s="310"/>
    </row>
    <row r="94" spans="1:18" ht="15.95" hidden="1" customHeight="1">
      <c r="B94" s="903">
        <v>30</v>
      </c>
      <c r="C94" s="314">
        <v>41694</v>
      </c>
      <c r="D94" s="595" t="s">
        <v>326</v>
      </c>
      <c r="E94" s="609" t="s">
        <v>39</v>
      </c>
      <c r="F94" s="925">
        <v>6</v>
      </c>
      <c r="G94" s="367">
        <v>10</v>
      </c>
      <c r="H94" s="925">
        <f>F94*G94</f>
        <v>60</v>
      </c>
      <c r="I94" s="973">
        <f t="shared" si="11"/>
        <v>30000</v>
      </c>
      <c r="J94" s="46"/>
      <c r="K94" s="38"/>
      <c r="L94" s="496"/>
      <c r="M94" s="483">
        <f t="shared" si="9"/>
        <v>0</v>
      </c>
      <c r="N94" s="517"/>
      <c r="O94" s="483">
        <f t="shared" si="10"/>
        <v>0</v>
      </c>
      <c r="P94" s="482">
        <f t="shared" si="14"/>
        <v>30000</v>
      </c>
      <c r="Q94" s="935">
        <v>35000</v>
      </c>
      <c r="R94" s="310"/>
    </row>
    <row r="95" spans="1:18" ht="15.95" hidden="1" customHeight="1">
      <c r="B95" s="903"/>
      <c r="C95" s="314">
        <v>41694</v>
      </c>
      <c r="D95" s="3" t="s">
        <v>314</v>
      </c>
      <c r="E95" s="43" t="s">
        <v>39</v>
      </c>
      <c r="F95" s="925">
        <v>1</v>
      </c>
      <c r="G95" s="925"/>
      <c r="H95" s="925">
        <f>F95*G95</f>
        <v>0</v>
      </c>
      <c r="I95" s="957">
        <f>H95*500</f>
        <v>0</v>
      </c>
      <c r="J95" s="167"/>
      <c r="K95" s="699">
        <f>F95*10000</f>
        <v>10000</v>
      </c>
      <c r="L95" s="496"/>
      <c r="M95" s="483">
        <f t="shared" si="9"/>
        <v>0</v>
      </c>
      <c r="N95" s="517"/>
      <c r="O95" s="483">
        <f t="shared" si="10"/>
        <v>0</v>
      </c>
      <c r="P95" s="482">
        <f t="shared" si="14"/>
        <v>10000</v>
      </c>
      <c r="Q95" s="936"/>
      <c r="R95" s="310"/>
    </row>
    <row r="96" spans="1:18" ht="15.95" hidden="1" customHeight="1" thickBot="1">
      <c r="B96" s="440">
        <v>31</v>
      </c>
      <c r="C96" s="441">
        <v>41695</v>
      </c>
      <c r="D96" s="416" t="s">
        <v>300</v>
      </c>
      <c r="E96" s="484"/>
      <c r="F96" s="417"/>
      <c r="G96" s="417"/>
      <c r="H96" s="417">
        <f t="shared" si="12"/>
        <v>0</v>
      </c>
      <c r="I96" s="514">
        <f t="shared" si="11"/>
        <v>0</v>
      </c>
      <c r="J96" s="442"/>
      <c r="K96" s="419"/>
      <c r="L96" s="419"/>
      <c r="M96" s="485">
        <f t="shared" si="9"/>
        <v>0</v>
      </c>
      <c r="N96" s="519"/>
      <c r="O96" s="485">
        <f t="shared" si="10"/>
        <v>0</v>
      </c>
      <c r="P96" s="486">
        <f t="shared" si="14"/>
        <v>0</v>
      </c>
      <c r="Q96" s="442">
        <v>35000</v>
      </c>
      <c r="R96" s="469"/>
    </row>
    <row r="97" spans="1:18" ht="15.95" hidden="1" customHeight="1">
      <c r="A97" s="18"/>
      <c r="B97" s="768">
        <v>1</v>
      </c>
      <c r="C97" s="769">
        <v>41696</v>
      </c>
      <c r="D97" s="898" t="s">
        <v>361</v>
      </c>
      <c r="E97" s="770"/>
      <c r="F97" s="770"/>
      <c r="G97" s="771"/>
      <c r="H97" s="770">
        <f>F97*G97</f>
        <v>0</v>
      </c>
      <c r="I97" s="772">
        <f>H97*500</f>
        <v>0</v>
      </c>
      <c r="J97" s="773"/>
      <c r="K97" s="772"/>
      <c r="L97" s="123"/>
      <c r="M97" s="305">
        <f>L97*10000</f>
        <v>0</v>
      </c>
      <c r="N97" s="121"/>
      <c r="O97" s="305">
        <f t="shared" si="10"/>
        <v>0</v>
      </c>
      <c r="P97" s="774">
        <f>I97+K97+M97+O97</f>
        <v>0</v>
      </c>
      <c r="Q97" s="774"/>
      <c r="R97" s="775"/>
    </row>
    <row r="98" spans="1:18" s="340" customFormat="1" ht="15.95" hidden="1" customHeight="1">
      <c r="A98" s="339"/>
      <c r="B98" s="995">
        <v>2</v>
      </c>
      <c r="C98" s="526">
        <v>41697</v>
      </c>
      <c r="D98" s="899"/>
      <c r="E98" s="121"/>
      <c r="F98" s="121"/>
      <c r="G98" s="123"/>
      <c r="H98" s="121">
        <f t="shared" ref="H98:H124" si="15">F98*G98</f>
        <v>0</v>
      </c>
      <c r="I98" s="103">
        <f>H98*500</f>
        <v>0</v>
      </c>
      <c r="J98" s="777"/>
      <c r="K98" s="103"/>
      <c r="L98" s="123"/>
      <c r="M98" s="305">
        <f>L98*10000</f>
        <v>0</v>
      </c>
      <c r="N98" s="121"/>
      <c r="O98" s="305">
        <f t="shared" si="10"/>
        <v>0</v>
      </c>
      <c r="P98" s="305">
        <f>I98+K98+M98+O98</f>
        <v>0</v>
      </c>
      <c r="Q98" s="305"/>
      <c r="R98" s="125"/>
    </row>
    <row r="99" spans="1:18" ht="15.95" hidden="1" customHeight="1">
      <c r="A99" s="19"/>
      <c r="B99" s="996">
        <v>3</v>
      </c>
      <c r="C99" s="526">
        <v>41698</v>
      </c>
      <c r="D99" s="899"/>
      <c r="E99" s="121"/>
      <c r="F99" s="121"/>
      <c r="G99" s="121"/>
      <c r="H99" s="121">
        <f t="shared" si="15"/>
        <v>0</v>
      </c>
      <c r="I99" s="122">
        <f>H99*500</f>
        <v>0</v>
      </c>
      <c r="J99" s="121"/>
      <c r="K99" s="779"/>
      <c r="L99" s="123"/>
      <c r="M99" s="305">
        <f t="shared" ref="M99:M111" si="16">L99*10000</f>
        <v>0</v>
      </c>
      <c r="N99" s="121"/>
      <c r="O99" s="305">
        <f>N99*15000</f>
        <v>0</v>
      </c>
      <c r="P99" s="305">
        <f t="shared" ref="P99:P111" si="17">I99+K99+M99+O99</f>
        <v>0</v>
      </c>
      <c r="Q99" s="780"/>
      <c r="R99" s="781"/>
    </row>
    <row r="100" spans="1:18" ht="15.95" hidden="1" customHeight="1">
      <c r="A100" s="19"/>
      <c r="B100" s="995">
        <v>4</v>
      </c>
      <c r="C100" s="526">
        <v>41699</v>
      </c>
      <c r="D100" s="899"/>
      <c r="E100" s="121"/>
      <c r="F100" s="121"/>
      <c r="G100" s="764"/>
      <c r="H100" s="121">
        <f t="shared" si="15"/>
        <v>0</v>
      </c>
      <c r="I100" s="103">
        <f>H100*500</f>
        <v>0</v>
      </c>
      <c r="J100" s="121"/>
      <c r="K100" s="103"/>
      <c r="L100" s="123"/>
      <c r="M100" s="305">
        <f t="shared" si="16"/>
        <v>0</v>
      </c>
      <c r="N100" s="121"/>
      <c r="O100" s="305">
        <f>N100*15000</f>
        <v>0</v>
      </c>
      <c r="P100" s="305">
        <f t="shared" si="17"/>
        <v>0</v>
      </c>
      <c r="Q100" s="782"/>
      <c r="R100" s="783"/>
    </row>
    <row r="101" spans="1:18" ht="15.95" hidden="1" customHeight="1">
      <c r="A101" s="19"/>
      <c r="B101" s="800">
        <v>5</v>
      </c>
      <c r="C101" s="387">
        <v>41700</v>
      </c>
      <c r="D101" s="899"/>
      <c r="E101" s="121"/>
      <c r="F101" s="784"/>
      <c r="G101" s="785"/>
      <c r="H101" s="121">
        <f t="shared" si="15"/>
        <v>0</v>
      </c>
      <c r="I101" s="103">
        <f t="shared" ref="I101:I112" si="18">H101*500</f>
        <v>0</v>
      </c>
      <c r="J101" s="786"/>
      <c r="K101" s="787"/>
      <c r="L101" s="123"/>
      <c r="M101" s="305">
        <f t="shared" si="16"/>
        <v>0</v>
      </c>
      <c r="N101" s="121"/>
      <c r="O101" s="305">
        <f>N101*15000</f>
        <v>0</v>
      </c>
      <c r="P101" s="305">
        <f t="shared" si="17"/>
        <v>0</v>
      </c>
      <c r="Q101" s="788"/>
      <c r="R101" s="789"/>
    </row>
    <row r="102" spans="1:18" ht="15.95" hidden="1" customHeight="1">
      <c r="A102" s="19"/>
      <c r="B102" s="995">
        <v>6</v>
      </c>
      <c r="C102" s="526">
        <v>41701</v>
      </c>
      <c r="D102" s="899"/>
      <c r="E102" s="120"/>
      <c r="F102" s="121"/>
      <c r="G102" s="764"/>
      <c r="H102" s="121">
        <f t="shared" si="15"/>
        <v>0</v>
      </c>
      <c r="I102" s="103">
        <f t="shared" si="18"/>
        <v>0</v>
      </c>
      <c r="J102" s="777"/>
      <c r="K102" s="103"/>
      <c r="L102" s="123"/>
      <c r="M102" s="305">
        <f t="shared" si="16"/>
        <v>0</v>
      </c>
      <c r="N102" s="121"/>
      <c r="O102" s="305">
        <f>N102*15000</f>
        <v>0</v>
      </c>
      <c r="P102" s="305">
        <f t="shared" si="17"/>
        <v>0</v>
      </c>
      <c r="Q102" s="305"/>
      <c r="R102" s="125"/>
    </row>
    <row r="103" spans="1:18" ht="15.95" hidden="1" customHeight="1">
      <c r="A103" s="19"/>
      <c r="B103" s="996">
        <v>7</v>
      </c>
      <c r="C103" s="526">
        <v>41702</v>
      </c>
      <c r="D103" s="899"/>
      <c r="E103" s="121"/>
      <c r="F103" s="121"/>
      <c r="G103" s="764"/>
      <c r="H103" s="121">
        <f t="shared" si="15"/>
        <v>0</v>
      </c>
      <c r="I103" s="103">
        <f t="shared" si="18"/>
        <v>0</v>
      </c>
      <c r="J103" s="121"/>
      <c r="K103" s="305"/>
      <c r="L103" s="123"/>
      <c r="M103" s="305">
        <f t="shared" si="16"/>
        <v>0</v>
      </c>
      <c r="N103" s="121"/>
      <c r="O103" s="305">
        <f t="shared" ref="O103:O111" si="19">N103*15000</f>
        <v>0</v>
      </c>
      <c r="P103" s="305">
        <f t="shared" si="17"/>
        <v>0</v>
      </c>
      <c r="Q103" s="305"/>
      <c r="R103" s="125"/>
    </row>
    <row r="104" spans="1:18" ht="15.95" hidden="1" customHeight="1">
      <c r="A104" s="19"/>
      <c r="B104" s="995">
        <v>8</v>
      </c>
      <c r="C104" s="526">
        <v>41703</v>
      </c>
      <c r="D104" s="899"/>
      <c r="E104" s="121"/>
      <c r="F104" s="121"/>
      <c r="G104" s="764"/>
      <c r="H104" s="121">
        <f t="shared" si="15"/>
        <v>0</v>
      </c>
      <c r="I104" s="103">
        <f t="shared" si="18"/>
        <v>0</v>
      </c>
      <c r="J104" s="121"/>
      <c r="K104" s="305"/>
      <c r="L104" s="123"/>
      <c r="M104" s="305">
        <f t="shared" si="16"/>
        <v>0</v>
      </c>
      <c r="N104" s="121"/>
      <c r="O104" s="305">
        <f t="shared" si="19"/>
        <v>0</v>
      </c>
      <c r="P104" s="305">
        <f t="shared" si="17"/>
        <v>0</v>
      </c>
      <c r="Q104" s="305"/>
      <c r="R104" s="125"/>
    </row>
    <row r="105" spans="1:18" ht="15.95" hidden="1" customHeight="1">
      <c r="A105" s="19"/>
      <c r="B105" s="996">
        <v>9</v>
      </c>
      <c r="C105" s="526">
        <v>41704</v>
      </c>
      <c r="D105" s="899"/>
      <c r="E105" s="120"/>
      <c r="F105" s="121"/>
      <c r="G105" s="764"/>
      <c r="H105" s="121">
        <f t="shared" si="15"/>
        <v>0</v>
      </c>
      <c r="I105" s="103">
        <f t="shared" si="18"/>
        <v>0</v>
      </c>
      <c r="J105" s="121"/>
      <c r="K105" s="305"/>
      <c r="L105" s="123"/>
      <c r="M105" s="305">
        <f t="shared" si="16"/>
        <v>0</v>
      </c>
      <c r="N105" s="121"/>
      <c r="O105" s="305">
        <f t="shared" si="19"/>
        <v>0</v>
      </c>
      <c r="P105" s="305">
        <f t="shared" si="17"/>
        <v>0</v>
      </c>
      <c r="Q105" s="780"/>
      <c r="R105" s="781"/>
    </row>
    <row r="106" spans="1:18" ht="15.95" hidden="1" customHeight="1">
      <c r="A106" s="19"/>
      <c r="B106" s="995">
        <v>10</v>
      </c>
      <c r="C106" s="526">
        <v>41705</v>
      </c>
      <c r="D106" s="899"/>
      <c r="E106" s="121"/>
      <c r="F106" s="121"/>
      <c r="G106" s="764"/>
      <c r="H106" s="121">
        <f t="shared" si="15"/>
        <v>0</v>
      </c>
      <c r="I106" s="103">
        <f t="shared" si="18"/>
        <v>0</v>
      </c>
      <c r="J106" s="121"/>
      <c r="K106" s="305"/>
      <c r="L106" s="123"/>
      <c r="M106" s="305">
        <f t="shared" si="16"/>
        <v>0</v>
      </c>
      <c r="N106" s="121"/>
      <c r="O106" s="305">
        <f t="shared" si="19"/>
        <v>0</v>
      </c>
      <c r="P106" s="305">
        <f t="shared" si="17"/>
        <v>0</v>
      </c>
      <c r="Q106" s="782"/>
      <c r="R106" s="783"/>
    </row>
    <row r="107" spans="1:18" ht="15.95" hidden="1" customHeight="1">
      <c r="A107" s="19"/>
      <c r="B107" s="996">
        <v>11</v>
      </c>
      <c r="C107" s="526">
        <v>41706</v>
      </c>
      <c r="D107" s="899"/>
      <c r="E107" s="121"/>
      <c r="F107" s="121"/>
      <c r="G107" s="764"/>
      <c r="H107" s="121">
        <f t="shared" si="15"/>
        <v>0</v>
      </c>
      <c r="I107" s="103">
        <f t="shared" si="18"/>
        <v>0</v>
      </c>
      <c r="J107" s="121"/>
      <c r="K107" s="305"/>
      <c r="L107" s="121"/>
      <c r="M107" s="305">
        <f t="shared" si="16"/>
        <v>0</v>
      </c>
      <c r="N107" s="121"/>
      <c r="O107" s="305">
        <f t="shared" si="19"/>
        <v>0</v>
      </c>
      <c r="P107" s="305">
        <f t="shared" si="17"/>
        <v>0</v>
      </c>
      <c r="Q107" s="305"/>
      <c r="R107" s="125"/>
    </row>
    <row r="108" spans="1:18" ht="15.95" hidden="1" customHeight="1">
      <c r="A108" s="19"/>
      <c r="B108" s="386">
        <v>12</v>
      </c>
      <c r="C108" s="387">
        <v>41707</v>
      </c>
      <c r="D108" s="899"/>
      <c r="E108" s="121"/>
      <c r="F108" s="121"/>
      <c r="G108" s="764"/>
      <c r="H108" s="121">
        <f t="shared" si="15"/>
        <v>0</v>
      </c>
      <c r="I108" s="103">
        <f t="shared" si="18"/>
        <v>0</v>
      </c>
      <c r="J108" s="121"/>
      <c r="K108" s="305"/>
      <c r="L108" s="121"/>
      <c r="M108" s="305">
        <f t="shared" si="16"/>
        <v>0</v>
      </c>
      <c r="N108" s="121"/>
      <c r="O108" s="305">
        <f t="shared" si="19"/>
        <v>0</v>
      </c>
      <c r="P108" s="305">
        <f t="shared" si="17"/>
        <v>0</v>
      </c>
      <c r="Q108" s="305"/>
      <c r="R108" s="125"/>
    </row>
    <row r="109" spans="1:18" ht="15.95" hidden="1" customHeight="1">
      <c r="A109" s="19"/>
      <c r="B109" s="996">
        <v>13</v>
      </c>
      <c r="C109" s="526">
        <v>41708</v>
      </c>
      <c r="D109" s="899"/>
      <c r="E109" s="121"/>
      <c r="F109" s="121"/>
      <c r="G109" s="764"/>
      <c r="H109" s="121">
        <f t="shared" si="15"/>
        <v>0</v>
      </c>
      <c r="I109" s="103">
        <f t="shared" si="18"/>
        <v>0</v>
      </c>
      <c r="J109" s="121"/>
      <c r="K109" s="305"/>
      <c r="L109" s="121"/>
      <c r="M109" s="305">
        <f t="shared" si="16"/>
        <v>0</v>
      </c>
      <c r="N109" s="121"/>
      <c r="O109" s="305">
        <f t="shared" si="19"/>
        <v>0</v>
      </c>
      <c r="P109" s="305">
        <f t="shared" si="17"/>
        <v>0</v>
      </c>
      <c r="Q109" s="305"/>
      <c r="R109" s="125"/>
    </row>
    <row r="110" spans="1:18" ht="15.95" hidden="1" customHeight="1">
      <c r="B110" s="995">
        <v>14</v>
      </c>
      <c r="C110" s="526">
        <v>41709</v>
      </c>
      <c r="D110" s="899"/>
      <c r="E110" s="121"/>
      <c r="F110" s="121"/>
      <c r="G110" s="764"/>
      <c r="H110" s="121">
        <f t="shared" si="15"/>
        <v>0</v>
      </c>
      <c r="I110" s="103">
        <f t="shared" si="18"/>
        <v>0</v>
      </c>
      <c r="J110" s="121"/>
      <c r="K110" s="305"/>
      <c r="L110" s="121"/>
      <c r="M110" s="305">
        <f t="shared" si="16"/>
        <v>0</v>
      </c>
      <c r="N110" s="121"/>
      <c r="O110" s="305">
        <f t="shared" si="19"/>
        <v>0</v>
      </c>
      <c r="P110" s="305">
        <f t="shared" si="17"/>
        <v>0</v>
      </c>
      <c r="Q110" s="305"/>
      <c r="R110" s="125"/>
    </row>
    <row r="111" spans="1:18" ht="15.95" hidden="1" customHeight="1">
      <c r="B111" s="996">
        <v>15</v>
      </c>
      <c r="C111" s="526">
        <v>41710</v>
      </c>
      <c r="D111" s="899"/>
      <c r="E111" s="120"/>
      <c r="F111" s="121"/>
      <c r="G111" s="764"/>
      <c r="H111" s="121">
        <f t="shared" si="15"/>
        <v>0</v>
      </c>
      <c r="I111" s="103">
        <f t="shared" si="18"/>
        <v>0</v>
      </c>
      <c r="J111" s="121"/>
      <c r="K111" s="305"/>
      <c r="L111" s="121"/>
      <c r="M111" s="305">
        <f t="shared" si="16"/>
        <v>0</v>
      </c>
      <c r="N111" s="121"/>
      <c r="O111" s="305">
        <f t="shared" si="19"/>
        <v>0</v>
      </c>
      <c r="P111" s="305">
        <f t="shared" si="17"/>
        <v>0</v>
      </c>
      <c r="Q111" s="305"/>
      <c r="R111" s="125"/>
    </row>
    <row r="112" spans="1:18" ht="15.95" hidden="1" customHeight="1">
      <c r="B112" s="995">
        <v>16</v>
      </c>
      <c r="C112" s="526">
        <v>41711</v>
      </c>
      <c r="D112" s="899"/>
      <c r="E112" s="121"/>
      <c r="F112" s="121"/>
      <c r="G112" s="764"/>
      <c r="H112" s="121">
        <f t="shared" si="15"/>
        <v>0</v>
      </c>
      <c r="I112" s="103">
        <f t="shared" si="18"/>
        <v>0</v>
      </c>
      <c r="J112" s="121"/>
      <c r="K112" s="305"/>
      <c r="L112" s="121"/>
      <c r="M112" s="305">
        <f>L112*10000</f>
        <v>0</v>
      </c>
      <c r="N112" s="121"/>
      <c r="O112" s="305">
        <f>N112*15000</f>
        <v>0</v>
      </c>
      <c r="P112" s="305">
        <f t="shared" ref="P112:P118" si="20">I112+K112+M112+O112</f>
        <v>0</v>
      </c>
      <c r="Q112" s="305"/>
      <c r="R112" s="125"/>
    </row>
    <row r="113" spans="2:19" ht="15.95" hidden="1" customHeight="1">
      <c r="B113" s="996">
        <v>17</v>
      </c>
      <c r="C113" s="526">
        <v>41712</v>
      </c>
      <c r="D113" s="899"/>
      <c r="E113" s="121"/>
      <c r="F113" s="121"/>
      <c r="G113" s="764"/>
      <c r="H113" s="121">
        <f t="shared" si="15"/>
        <v>0</v>
      </c>
      <c r="I113" s="103">
        <f t="shared" ref="I113:I124" si="21">H113*500</f>
        <v>0</v>
      </c>
      <c r="J113" s="121"/>
      <c r="K113" s="305"/>
      <c r="L113" s="121"/>
      <c r="M113" s="305">
        <f t="shared" ref="M113:M124" si="22">L113*10000</f>
        <v>0</v>
      </c>
      <c r="N113" s="121"/>
      <c r="O113" s="305">
        <f t="shared" ref="O113:O124" si="23">N113*15000</f>
        <v>0</v>
      </c>
      <c r="P113" s="305">
        <f t="shared" si="20"/>
        <v>0</v>
      </c>
      <c r="Q113" s="305"/>
      <c r="R113" s="125"/>
    </row>
    <row r="114" spans="2:19" ht="15.95" hidden="1" customHeight="1">
      <c r="B114" s="995">
        <v>18</v>
      </c>
      <c r="C114" s="526">
        <v>41713</v>
      </c>
      <c r="D114" s="899"/>
      <c r="E114" s="121"/>
      <c r="F114" s="121"/>
      <c r="G114" s="764"/>
      <c r="H114" s="121">
        <f t="shared" si="15"/>
        <v>0</v>
      </c>
      <c r="I114" s="103">
        <f t="shared" si="21"/>
        <v>0</v>
      </c>
      <c r="J114" s="121"/>
      <c r="K114" s="305"/>
      <c r="L114" s="121"/>
      <c r="M114" s="305">
        <f t="shared" si="22"/>
        <v>0</v>
      </c>
      <c r="N114" s="121"/>
      <c r="O114" s="305">
        <f t="shared" si="23"/>
        <v>0</v>
      </c>
      <c r="P114" s="305">
        <f t="shared" si="20"/>
        <v>0</v>
      </c>
      <c r="Q114" s="305"/>
      <c r="R114" s="125"/>
      <c r="S114" s="344"/>
    </row>
    <row r="115" spans="2:19" ht="15.95" hidden="1" customHeight="1">
      <c r="B115" s="800">
        <v>19</v>
      </c>
      <c r="C115" s="387">
        <v>41714</v>
      </c>
      <c r="D115" s="899"/>
      <c r="E115" s="121"/>
      <c r="F115" s="121"/>
      <c r="G115" s="764"/>
      <c r="H115" s="121">
        <f t="shared" si="15"/>
        <v>0</v>
      </c>
      <c r="I115" s="103">
        <f t="shared" si="21"/>
        <v>0</v>
      </c>
      <c r="J115" s="121"/>
      <c r="K115" s="305"/>
      <c r="L115" s="121"/>
      <c r="M115" s="305">
        <f t="shared" si="22"/>
        <v>0</v>
      </c>
      <c r="N115" s="121"/>
      <c r="O115" s="305">
        <f t="shared" si="23"/>
        <v>0</v>
      </c>
      <c r="P115" s="305">
        <f t="shared" si="20"/>
        <v>0</v>
      </c>
      <c r="Q115" s="305"/>
      <c r="R115" s="125"/>
      <c r="S115" s="344"/>
    </row>
    <row r="116" spans="2:19" ht="15.95" hidden="1" customHeight="1">
      <c r="B116" s="995">
        <v>20</v>
      </c>
      <c r="C116" s="526">
        <v>41715</v>
      </c>
      <c r="D116" s="899"/>
      <c r="E116" s="121"/>
      <c r="F116" s="121"/>
      <c r="G116" s="764"/>
      <c r="H116" s="121">
        <f t="shared" si="15"/>
        <v>0</v>
      </c>
      <c r="I116" s="103">
        <f t="shared" si="21"/>
        <v>0</v>
      </c>
      <c r="J116" s="121"/>
      <c r="K116" s="305"/>
      <c r="L116" s="121"/>
      <c r="M116" s="305">
        <f t="shared" si="22"/>
        <v>0</v>
      </c>
      <c r="N116" s="121"/>
      <c r="O116" s="305">
        <f t="shared" si="23"/>
        <v>0</v>
      </c>
      <c r="P116" s="305">
        <f t="shared" si="20"/>
        <v>0</v>
      </c>
      <c r="Q116" s="305"/>
      <c r="R116" s="125"/>
      <c r="S116" s="344"/>
    </row>
    <row r="117" spans="2:19" ht="15.95" hidden="1" customHeight="1">
      <c r="B117" s="996">
        <v>21</v>
      </c>
      <c r="C117" s="526">
        <v>41716</v>
      </c>
      <c r="D117" s="899"/>
      <c r="E117" s="121"/>
      <c r="F117" s="121"/>
      <c r="G117" s="764"/>
      <c r="H117" s="121">
        <f t="shared" si="15"/>
        <v>0</v>
      </c>
      <c r="I117" s="103">
        <f t="shared" si="21"/>
        <v>0</v>
      </c>
      <c r="J117" s="121"/>
      <c r="K117" s="305"/>
      <c r="L117" s="121"/>
      <c r="M117" s="305">
        <f t="shared" si="22"/>
        <v>0</v>
      </c>
      <c r="N117" s="121"/>
      <c r="O117" s="305">
        <f t="shared" si="23"/>
        <v>0</v>
      </c>
      <c r="P117" s="305">
        <f t="shared" si="20"/>
        <v>0</v>
      </c>
      <c r="Q117" s="305"/>
      <c r="R117" s="125"/>
      <c r="S117" s="344"/>
    </row>
    <row r="118" spans="2:19" ht="15.95" hidden="1" customHeight="1">
      <c r="B118" s="995">
        <v>22</v>
      </c>
      <c r="C118" s="526">
        <v>41717</v>
      </c>
      <c r="D118" s="899"/>
      <c r="E118" s="121"/>
      <c r="F118" s="121"/>
      <c r="G118" s="764"/>
      <c r="H118" s="121">
        <f t="shared" si="15"/>
        <v>0</v>
      </c>
      <c r="I118" s="103">
        <f t="shared" si="21"/>
        <v>0</v>
      </c>
      <c r="J118" s="121"/>
      <c r="K118" s="305"/>
      <c r="L118" s="121"/>
      <c r="M118" s="305">
        <f t="shared" si="22"/>
        <v>0</v>
      </c>
      <c r="N118" s="121"/>
      <c r="O118" s="305">
        <f t="shared" si="23"/>
        <v>0</v>
      </c>
      <c r="P118" s="305">
        <f t="shared" si="20"/>
        <v>0</v>
      </c>
      <c r="Q118" s="305"/>
      <c r="R118" s="125"/>
      <c r="S118" s="344"/>
    </row>
    <row r="119" spans="2:19" ht="15.95" hidden="1" customHeight="1">
      <c r="B119" s="996">
        <v>23</v>
      </c>
      <c r="C119" s="526">
        <v>41718</v>
      </c>
      <c r="D119" s="899"/>
      <c r="E119" s="121"/>
      <c r="F119" s="121"/>
      <c r="G119" s="764"/>
      <c r="H119" s="121">
        <f t="shared" si="15"/>
        <v>0</v>
      </c>
      <c r="I119" s="103">
        <f t="shared" si="21"/>
        <v>0</v>
      </c>
      <c r="J119" s="121"/>
      <c r="K119" s="305"/>
      <c r="L119" s="121"/>
      <c r="M119" s="305">
        <f t="shared" si="22"/>
        <v>0</v>
      </c>
      <c r="N119" s="121"/>
      <c r="O119" s="305">
        <f t="shared" si="23"/>
        <v>0</v>
      </c>
      <c r="P119" s="305">
        <f t="shared" ref="P119:P124" si="24">I119+K119+M119+O119</f>
        <v>0</v>
      </c>
      <c r="Q119" s="305"/>
      <c r="R119" s="125"/>
      <c r="S119" s="344"/>
    </row>
    <row r="120" spans="2:19" ht="15.95" hidden="1" customHeight="1">
      <c r="B120" s="995">
        <v>24</v>
      </c>
      <c r="C120" s="526">
        <v>41719</v>
      </c>
      <c r="D120" s="899"/>
      <c r="E120" s="121"/>
      <c r="F120" s="121"/>
      <c r="G120" s="764"/>
      <c r="H120" s="121">
        <f t="shared" si="15"/>
        <v>0</v>
      </c>
      <c r="I120" s="103">
        <f t="shared" si="21"/>
        <v>0</v>
      </c>
      <c r="J120" s="121"/>
      <c r="K120" s="305"/>
      <c r="L120" s="121"/>
      <c r="M120" s="305">
        <f t="shared" si="22"/>
        <v>0</v>
      </c>
      <c r="N120" s="121"/>
      <c r="O120" s="305">
        <f t="shared" si="23"/>
        <v>0</v>
      </c>
      <c r="P120" s="305">
        <f t="shared" si="24"/>
        <v>0</v>
      </c>
      <c r="Q120" s="305"/>
      <c r="R120" s="125"/>
      <c r="S120" s="344"/>
    </row>
    <row r="121" spans="2:19" ht="15.95" hidden="1" customHeight="1">
      <c r="B121" s="996">
        <v>25</v>
      </c>
      <c r="C121" s="526">
        <v>41720</v>
      </c>
      <c r="D121" s="899"/>
      <c r="E121" s="121"/>
      <c r="F121" s="121"/>
      <c r="G121" s="764"/>
      <c r="H121" s="121">
        <f t="shared" si="15"/>
        <v>0</v>
      </c>
      <c r="I121" s="103">
        <f t="shared" si="21"/>
        <v>0</v>
      </c>
      <c r="J121" s="121"/>
      <c r="K121" s="305"/>
      <c r="L121" s="121"/>
      <c r="M121" s="305">
        <f t="shared" si="22"/>
        <v>0</v>
      </c>
      <c r="N121" s="121"/>
      <c r="O121" s="305">
        <f t="shared" si="23"/>
        <v>0</v>
      </c>
      <c r="P121" s="305">
        <f t="shared" si="24"/>
        <v>0</v>
      </c>
      <c r="Q121" s="305"/>
      <c r="R121" s="125"/>
      <c r="S121" s="344"/>
    </row>
    <row r="122" spans="2:19" ht="15.95" hidden="1" customHeight="1">
      <c r="B122" s="386">
        <v>26</v>
      </c>
      <c r="C122" s="387">
        <v>41721</v>
      </c>
      <c r="D122" s="899"/>
      <c r="E122" s="121"/>
      <c r="F122" s="121"/>
      <c r="G122" s="764"/>
      <c r="H122" s="121">
        <f t="shared" si="15"/>
        <v>0</v>
      </c>
      <c r="I122" s="103">
        <f t="shared" si="21"/>
        <v>0</v>
      </c>
      <c r="J122" s="121"/>
      <c r="K122" s="305"/>
      <c r="L122" s="121"/>
      <c r="M122" s="305">
        <f t="shared" si="22"/>
        <v>0</v>
      </c>
      <c r="N122" s="121"/>
      <c r="O122" s="305">
        <f t="shared" si="23"/>
        <v>0</v>
      </c>
      <c r="P122" s="305">
        <f t="shared" si="24"/>
        <v>0</v>
      </c>
      <c r="Q122" s="305"/>
      <c r="R122" s="125"/>
      <c r="S122" s="344"/>
    </row>
    <row r="123" spans="2:19" ht="15.95" hidden="1" customHeight="1">
      <c r="B123" s="996">
        <v>27</v>
      </c>
      <c r="C123" s="526">
        <v>41722</v>
      </c>
      <c r="D123" s="899"/>
      <c r="E123" s="121"/>
      <c r="F123" s="121"/>
      <c r="G123" s="764"/>
      <c r="H123" s="121">
        <f t="shared" si="15"/>
        <v>0</v>
      </c>
      <c r="I123" s="103">
        <f t="shared" si="21"/>
        <v>0</v>
      </c>
      <c r="J123" s="121"/>
      <c r="K123" s="305"/>
      <c r="L123" s="121"/>
      <c r="M123" s="305">
        <f t="shared" si="22"/>
        <v>0</v>
      </c>
      <c r="N123" s="121"/>
      <c r="O123" s="305">
        <f t="shared" si="23"/>
        <v>0</v>
      </c>
      <c r="P123" s="305">
        <f t="shared" si="24"/>
        <v>0</v>
      </c>
      <c r="Q123" s="305"/>
      <c r="R123" s="125"/>
      <c r="S123" s="344"/>
    </row>
    <row r="124" spans="2:19" ht="15.95" hidden="1" customHeight="1" thickBot="1">
      <c r="B124" s="1004">
        <v>28</v>
      </c>
      <c r="C124" s="791">
        <v>41723</v>
      </c>
      <c r="D124" s="900"/>
      <c r="E124" s="127"/>
      <c r="F124" s="127"/>
      <c r="G124" s="765"/>
      <c r="H124" s="127">
        <f t="shared" si="15"/>
        <v>0</v>
      </c>
      <c r="I124" s="766">
        <f t="shared" si="21"/>
        <v>0</v>
      </c>
      <c r="J124" s="127"/>
      <c r="K124" s="767"/>
      <c r="L124" s="127"/>
      <c r="M124" s="767">
        <f t="shared" si="22"/>
        <v>0</v>
      </c>
      <c r="N124" s="127"/>
      <c r="O124" s="767">
        <f t="shared" si="23"/>
        <v>0</v>
      </c>
      <c r="P124" s="767">
        <f t="shared" si="24"/>
        <v>0</v>
      </c>
      <c r="Q124" s="767"/>
      <c r="R124" s="792"/>
      <c r="S124" s="344"/>
    </row>
    <row r="125" spans="2:19" ht="15.95" hidden="1" customHeight="1">
      <c r="B125" s="768">
        <v>1</v>
      </c>
      <c r="C125" s="769">
        <v>41724</v>
      </c>
      <c r="D125" s="998" t="s">
        <v>358</v>
      </c>
      <c r="E125" s="346"/>
      <c r="F125" s="346"/>
      <c r="G125" s="346"/>
      <c r="H125" s="770">
        <f>F125*G125</f>
        <v>0</v>
      </c>
      <c r="I125" s="772">
        <f>H125*500</f>
        <v>0</v>
      </c>
      <c r="J125" s="770"/>
      <c r="K125" s="774"/>
      <c r="L125" s="770"/>
      <c r="M125" s="774">
        <f>L125*10000</f>
        <v>0</v>
      </c>
      <c r="N125" s="770"/>
      <c r="O125" s="774">
        <f>N125*15000</f>
        <v>0</v>
      </c>
      <c r="P125" s="774">
        <f>I125+K125+M125+O125</f>
        <v>0</v>
      </c>
      <c r="Q125" s="772"/>
      <c r="R125" s="775"/>
    </row>
    <row r="126" spans="2:19" ht="15.95" hidden="1" customHeight="1">
      <c r="B126" s="995">
        <v>2</v>
      </c>
      <c r="C126" s="526">
        <v>41725</v>
      </c>
      <c r="D126" s="999" t="s">
        <v>358</v>
      </c>
      <c r="E126" s="925"/>
      <c r="F126" s="925"/>
      <c r="G126" s="925"/>
      <c r="H126" s="121">
        <f>F126*G126</f>
        <v>0</v>
      </c>
      <c r="I126" s="103">
        <f>H126*500</f>
        <v>0</v>
      </c>
      <c r="J126" s="121"/>
      <c r="K126" s="305"/>
      <c r="L126" s="121"/>
      <c r="M126" s="305">
        <f>L126*10000</f>
        <v>0</v>
      </c>
      <c r="N126" s="121"/>
      <c r="O126" s="305">
        <f>N126*15000</f>
        <v>0</v>
      </c>
      <c r="P126" s="305">
        <f>I126+K126+M126+O126</f>
        <v>0</v>
      </c>
      <c r="Q126" s="103"/>
      <c r="R126" s="125"/>
    </row>
    <row r="127" spans="2:19" ht="15.95" hidden="1" customHeight="1">
      <c r="B127" s="995">
        <v>3</v>
      </c>
      <c r="C127" s="526">
        <v>41726</v>
      </c>
      <c r="D127" s="999" t="s">
        <v>358</v>
      </c>
      <c r="E127" s="925"/>
      <c r="F127" s="925"/>
      <c r="G127" s="925"/>
      <c r="H127" s="121">
        <f>F127*G127</f>
        <v>0</v>
      </c>
      <c r="I127" s="103">
        <f>H127*500</f>
        <v>0</v>
      </c>
      <c r="J127" s="121"/>
      <c r="K127" s="305"/>
      <c r="L127" s="121"/>
      <c r="M127" s="305">
        <f>L127*10000</f>
        <v>0</v>
      </c>
      <c r="N127" s="121"/>
      <c r="O127" s="305">
        <f>N127*15000</f>
        <v>0</v>
      </c>
      <c r="P127" s="305">
        <f>I127+K127+M127+O127</f>
        <v>0</v>
      </c>
      <c r="Q127" s="103"/>
      <c r="R127" s="125"/>
    </row>
    <row r="128" spans="2:19" ht="15.95" hidden="1" customHeight="1">
      <c r="B128" s="995">
        <v>4</v>
      </c>
      <c r="C128" s="526">
        <v>41727</v>
      </c>
      <c r="D128" s="999" t="s">
        <v>358</v>
      </c>
      <c r="E128" s="925"/>
      <c r="F128" s="925"/>
      <c r="G128" s="925"/>
      <c r="H128" s="121">
        <f>F128*G128</f>
        <v>0</v>
      </c>
      <c r="I128" s="103">
        <f>H128*500</f>
        <v>0</v>
      </c>
      <c r="J128" s="121"/>
      <c r="K128" s="305"/>
      <c r="L128" s="121"/>
      <c r="M128" s="305">
        <f>L128*10000</f>
        <v>0</v>
      </c>
      <c r="N128" s="121"/>
      <c r="O128" s="305">
        <f>N128*15000</f>
        <v>0</v>
      </c>
      <c r="P128" s="305">
        <f>I128+K128+M128+O128</f>
        <v>0</v>
      </c>
      <c r="Q128" s="103"/>
      <c r="R128" s="125"/>
    </row>
    <row r="129" spans="2:18" ht="15.95" hidden="1" customHeight="1">
      <c r="B129" s="3071">
        <v>5</v>
      </c>
      <c r="C129" s="387">
        <v>41728</v>
      </c>
      <c r="D129" s="3" t="s">
        <v>465</v>
      </c>
      <c r="E129" s="3"/>
      <c r="F129" s="925"/>
      <c r="G129" s="925"/>
      <c r="H129" s="121">
        <f t="shared" ref="H129:H165" si="25">F129*G129</f>
        <v>0</v>
      </c>
      <c r="I129" s="103">
        <f t="shared" ref="I129:I192" si="26">H129*500</f>
        <v>0</v>
      </c>
      <c r="J129" s="121"/>
      <c r="K129" s="779"/>
      <c r="L129" s="123"/>
      <c r="M129" s="103">
        <f>L129*10000</f>
        <v>0</v>
      </c>
      <c r="N129" s="123"/>
      <c r="O129" s="103">
        <f>N129*15000</f>
        <v>0</v>
      </c>
      <c r="P129" s="124">
        <f>I129+K129+M129+O129</f>
        <v>0</v>
      </c>
      <c r="Q129" s="103"/>
      <c r="R129" s="125"/>
    </row>
    <row r="130" spans="2:18" ht="15.95" hidden="1" customHeight="1">
      <c r="B130" s="3071"/>
      <c r="C130" s="387">
        <v>41728</v>
      </c>
      <c r="D130" s="3" t="s">
        <v>133</v>
      </c>
      <c r="E130" s="3"/>
      <c r="F130" s="925"/>
      <c r="G130" s="925"/>
      <c r="H130" s="121">
        <f t="shared" si="25"/>
        <v>0</v>
      </c>
      <c r="I130" s="103">
        <f t="shared" si="26"/>
        <v>0</v>
      </c>
      <c r="J130" s="121"/>
      <c r="K130" s="779"/>
      <c r="L130" s="123">
        <v>4</v>
      </c>
      <c r="M130" s="103">
        <f t="shared" ref="M130:M193" si="27">L130*10000</f>
        <v>40000</v>
      </c>
      <c r="N130" s="123"/>
      <c r="O130" s="103">
        <f t="shared" ref="O130:O193" si="28">N130*15000</f>
        <v>0</v>
      </c>
      <c r="P130" s="124">
        <f t="shared" ref="P130:P193" si="29">I130+K130+M130+O130</f>
        <v>40000</v>
      </c>
      <c r="Q130" s="103"/>
      <c r="R130" s="125"/>
    </row>
    <row r="131" spans="2:18" ht="15.95" hidden="1" customHeight="1">
      <c r="B131" s="3071">
        <v>6</v>
      </c>
      <c r="C131" s="526">
        <v>41729</v>
      </c>
      <c r="D131" s="3" t="s">
        <v>420</v>
      </c>
      <c r="E131" s="121" t="s">
        <v>421</v>
      </c>
      <c r="F131" s="925">
        <v>10</v>
      </c>
      <c r="G131" s="925"/>
      <c r="H131" s="121">
        <f t="shared" si="25"/>
        <v>0</v>
      </c>
      <c r="I131" s="103">
        <f t="shared" si="26"/>
        <v>0</v>
      </c>
      <c r="J131" s="3220" t="s">
        <v>70</v>
      </c>
      <c r="K131" s="3222">
        <v>35000</v>
      </c>
      <c r="L131" s="123"/>
      <c r="M131" s="103">
        <f t="shared" si="27"/>
        <v>0</v>
      </c>
      <c r="N131" s="123"/>
      <c r="O131" s="103">
        <f t="shared" si="28"/>
        <v>0</v>
      </c>
      <c r="P131" s="3221">
        <f t="shared" si="29"/>
        <v>35000</v>
      </c>
      <c r="Q131" s="103"/>
      <c r="R131" s="125"/>
    </row>
    <row r="132" spans="2:18" ht="15.95" hidden="1" customHeight="1">
      <c r="B132" s="3071"/>
      <c r="C132" s="526">
        <v>41729</v>
      </c>
      <c r="D132" s="3" t="s">
        <v>422</v>
      </c>
      <c r="E132" s="121" t="s">
        <v>10</v>
      </c>
      <c r="F132" s="925">
        <v>1</v>
      </c>
      <c r="G132" s="925"/>
      <c r="H132" s="121">
        <f t="shared" si="25"/>
        <v>0</v>
      </c>
      <c r="I132" s="103">
        <f t="shared" si="26"/>
        <v>0</v>
      </c>
      <c r="J132" s="3220"/>
      <c r="K132" s="3222"/>
      <c r="L132" s="123"/>
      <c r="M132" s="103">
        <f t="shared" si="27"/>
        <v>0</v>
      </c>
      <c r="N132" s="123"/>
      <c r="O132" s="103">
        <f t="shared" si="28"/>
        <v>0</v>
      </c>
      <c r="P132" s="3221"/>
      <c r="Q132" s="103"/>
      <c r="R132" s="125"/>
    </row>
    <row r="133" spans="2:18" ht="15.95" hidden="1" customHeight="1">
      <c r="B133" s="3071">
        <v>7</v>
      </c>
      <c r="C133" s="526">
        <v>41730</v>
      </c>
      <c r="D133" s="3" t="s">
        <v>420</v>
      </c>
      <c r="E133" s="121" t="s">
        <v>421</v>
      </c>
      <c r="F133" s="925">
        <v>11</v>
      </c>
      <c r="G133" s="925"/>
      <c r="H133" s="121">
        <f t="shared" si="25"/>
        <v>0</v>
      </c>
      <c r="I133" s="103">
        <f t="shared" si="26"/>
        <v>0</v>
      </c>
      <c r="J133" s="3220" t="s">
        <v>70</v>
      </c>
      <c r="K133" s="3222">
        <v>35000</v>
      </c>
      <c r="L133" s="123"/>
      <c r="M133" s="103">
        <f t="shared" si="27"/>
        <v>0</v>
      </c>
      <c r="N133" s="123"/>
      <c r="O133" s="103">
        <f t="shared" si="28"/>
        <v>0</v>
      </c>
      <c r="P133" s="3221">
        <f t="shared" si="29"/>
        <v>35000</v>
      </c>
      <c r="Q133" s="103"/>
      <c r="R133" s="125"/>
    </row>
    <row r="134" spans="2:18" ht="15.95" hidden="1" customHeight="1">
      <c r="B134" s="3071"/>
      <c r="C134" s="526">
        <v>41730</v>
      </c>
      <c r="D134" s="3" t="s">
        <v>422</v>
      </c>
      <c r="E134" s="121" t="s">
        <v>10</v>
      </c>
      <c r="F134" s="925">
        <v>1</v>
      </c>
      <c r="G134" s="925"/>
      <c r="H134" s="121">
        <f t="shared" si="25"/>
        <v>0</v>
      </c>
      <c r="I134" s="103">
        <f t="shared" si="26"/>
        <v>0</v>
      </c>
      <c r="J134" s="3220"/>
      <c r="K134" s="3222"/>
      <c r="L134" s="123"/>
      <c r="M134" s="103">
        <f t="shared" si="27"/>
        <v>0</v>
      </c>
      <c r="N134" s="123"/>
      <c r="O134" s="103">
        <f t="shared" si="28"/>
        <v>0</v>
      </c>
      <c r="P134" s="3221"/>
      <c r="Q134" s="103"/>
      <c r="R134" s="125"/>
    </row>
    <row r="135" spans="2:18" ht="15.95" hidden="1" customHeight="1">
      <c r="B135" s="3071">
        <v>8</v>
      </c>
      <c r="C135" s="526">
        <v>41731</v>
      </c>
      <c r="D135" s="3" t="s">
        <v>420</v>
      </c>
      <c r="E135" s="121" t="s">
        <v>421</v>
      </c>
      <c r="F135" s="925">
        <v>8</v>
      </c>
      <c r="G135" s="925"/>
      <c r="H135" s="121">
        <f t="shared" si="25"/>
        <v>0</v>
      </c>
      <c r="I135" s="103">
        <f t="shared" si="26"/>
        <v>0</v>
      </c>
      <c r="J135" s="3220" t="s">
        <v>70</v>
      </c>
      <c r="K135" s="3222">
        <v>35000</v>
      </c>
      <c r="L135" s="123"/>
      <c r="M135" s="103">
        <f t="shared" si="27"/>
        <v>0</v>
      </c>
      <c r="N135" s="123"/>
      <c r="O135" s="103">
        <f t="shared" si="28"/>
        <v>0</v>
      </c>
      <c r="P135" s="3221">
        <f t="shared" si="29"/>
        <v>35000</v>
      </c>
      <c r="Q135" s="103"/>
      <c r="R135" s="125"/>
    </row>
    <row r="136" spans="2:18" ht="15.95" hidden="1" customHeight="1">
      <c r="B136" s="3071"/>
      <c r="C136" s="526">
        <v>41731</v>
      </c>
      <c r="D136" s="3" t="s">
        <v>422</v>
      </c>
      <c r="E136" s="121" t="s">
        <v>10</v>
      </c>
      <c r="F136" s="925">
        <v>1</v>
      </c>
      <c r="G136" s="925"/>
      <c r="H136" s="121">
        <f t="shared" si="25"/>
        <v>0</v>
      </c>
      <c r="I136" s="103">
        <f t="shared" si="26"/>
        <v>0</v>
      </c>
      <c r="J136" s="3220"/>
      <c r="K136" s="3222"/>
      <c r="L136" s="123"/>
      <c r="M136" s="103">
        <f t="shared" si="27"/>
        <v>0</v>
      </c>
      <c r="N136" s="123"/>
      <c r="O136" s="103">
        <f t="shared" si="28"/>
        <v>0</v>
      </c>
      <c r="P136" s="3221"/>
      <c r="Q136" s="103"/>
      <c r="R136" s="125"/>
    </row>
    <row r="137" spans="2:18" ht="15.95" hidden="1" customHeight="1">
      <c r="B137" s="3071">
        <v>9</v>
      </c>
      <c r="C137" s="526">
        <v>41732</v>
      </c>
      <c r="D137" s="3" t="s">
        <v>420</v>
      </c>
      <c r="E137" s="121" t="s">
        <v>421</v>
      </c>
      <c r="F137" s="925">
        <v>8</v>
      </c>
      <c r="G137" s="925"/>
      <c r="H137" s="121">
        <f t="shared" si="25"/>
        <v>0</v>
      </c>
      <c r="I137" s="103">
        <f t="shared" si="26"/>
        <v>0</v>
      </c>
      <c r="J137" s="3220" t="s">
        <v>70</v>
      </c>
      <c r="K137" s="3222">
        <v>35000</v>
      </c>
      <c r="L137" s="123"/>
      <c r="M137" s="103">
        <f t="shared" si="27"/>
        <v>0</v>
      </c>
      <c r="N137" s="123"/>
      <c r="O137" s="103">
        <f t="shared" si="28"/>
        <v>0</v>
      </c>
      <c r="P137" s="3221">
        <f t="shared" si="29"/>
        <v>35000</v>
      </c>
      <c r="Q137" s="103"/>
      <c r="R137" s="125"/>
    </row>
    <row r="138" spans="2:18" ht="15.95" hidden="1" customHeight="1">
      <c r="B138" s="3071"/>
      <c r="C138" s="526">
        <v>41732</v>
      </c>
      <c r="D138" s="3" t="s">
        <v>422</v>
      </c>
      <c r="E138" s="121" t="s">
        <v>10</v>
      </c>
      <c r="F138" s="925">
        <v>1</v>
      </c>
      <c r="G138" s="925"/>
      <c r="H138" s="121">
        <f t="shared" si="25"/>
        <v>0</v>
      </c>
      <c r="I138" s="103">
        <f t="shared" si="26"/>
        <v>0</v>
      </c>
      <c r="J138" s="3220"/>
      <c r="K138" s="3222"/>
      <c r="L138" s="123"/>
      <c r="M138" s="103">
        <f t="shared" si="27"/>
        <v>0</v>
      </c>
      <c r="N138" s="123"/>
      <c r="O138" s="103">
        <f t="shared" si="28"/>
        <v>0</v>
      </c>
      <c r="P138" s="3221"/>
      <c r="Q138" s="103"/>
      <c r="R138" s="125"/>
    </row>
    <row r="139" spans="2:18" ht="15.95" hidden="1" customHeight="1">
      <c r="B139" s="995">
        <v>10</v>
      </c>
      <c r="C139" s="526">
        <v>41733</v>
      </c>
      <c r="D139" s="1018" t="s">
        <v>419</v>
      </c>
      <c r="E139" s="925"/>
      <c r="F139" s="925"/>
      <c r="G139" s="925"/>
      <c r="H139" s="121">
        <f t="shared" si="25"/>
        <v>0</v>
      </c>
      <c r="I139" s="103">
        <f t="shared" si="26"/>
        <v>0</v>
      </c>
      <c r="J139" s="121"/>
      <c r="K139" s="779"/>
      <c r="L139" s="123"/>
      <c r="M139" s="103">
        <f t="shared" si="27"/>
        <v>0</v>
      </c>
      <c r="N139" s="123"/>
      <c r="O139" s="103">
        <f t="shared" si="28"/>
        <v>0</v>
      </c>
      <c r="P139" s="124">
        <f t="shared" si="29"/>
        <v>0</v>
      </c>
      <c r="Q139" s="103"/>
      <c r="R139" s="125"/>
    </row>
    <row r="140" spans="2:18" ht="15.95" hidden="1" customHeight="1">
      <c r="B140" s="3071">
        <v>11</v>
      </c>
      <c r="C140" s="526">
        <v>41734</v>
      </c>
      <c r="D140" s="3" t="s">
        <v>420</v>
      </c>
      <c r="E140" s="121" t="s">
        <v>421</v>
      </c>
      <c r="F140" s="925">
        <v>5</v>
      </c>
      <c r="G140" s="925"/>
      <c r="H140" s="121">
        <f t="shared" si="25"/>
        <v>0</v>
      </c>
      <c r="I140" s="103">
        <f t="shared" si="26"/>
        <v>0</v>
      </c>
      <c r="J140" s="3220" t="s">
        <v>70</v>
      </c>
      <c r="K140" s="3222">
        <v>35000</v>
      </c>
      <c r="L140" s="123"/>
      <c r="M140" s="103">
        <f t="shared" si="27"/>
        <v>0</v>
      </c>
      <c r="N140" s="123"/>
      <c r="O140" s="103">
        <f t="shared" si="28"/>
        <v>0</v>
      </c>
      <c r="P140" s="3221">
        <f t="shared" si="29"/>
        <v>35000</v>
      </c>
      <c r="Q140" s="103"/>
      <c r="R140" s="125"/>
    </row>
    <row r="141" spans="2:18" ht="15.95" hidden="1" customHeight="1">
      <c r="B141" s="3071"/>
      <c r="C141" s="526">
        <v>41734</v>
      </c>
      <c r="D141" s="3" t="s">
        <v>422</v>
      </c>
      <c r="E141" s="121" t="s">
        <v>10</v>
      </c>
      <c r="F141" s="925">
        <v>1</v>
      </c>
      <c r="G141" s="925"/>
      <c r="H141" s="121">
        <f t="shared" si="25"/>
        <v>0</v>
      </c>
      <c r="I141" s="103">
        <f t="shared" si="26"/>
        <v>0</v>
      </c>
      <c r="J141" s="3220"/>
      <c r="K141" s="3222"/>
      <c r="L141" s="123"/>
      <c r="M141" s="103">
        <f t="shared" si="27"/>
        <v>0</v>
      </c>
      <c r="N141" s="123"/>
      <c r="O141" s="103">
        <f t="shared" si="28"/>
        <v>0</v>
      </c>
      <c r="P141" s="3221"/>
      <c r="Q141" s="103"/>
      <c r="R141" s="125"/>
    </row>
    <row r="142" spans="2:18" ht="15.95" hidden="1" customHeight="1">
      <c r="B142" s="995">
        <v>12</v>
      </c>
      <c r="C142" s="387">
        <v>41735</v>
      </c>
      <c r="D142" s="1018" t="s">
        <v>419</v>
      </c>
      <c r="E142" s="925" t="s">
        <v>277</v>
      </c>
      <c r="F142" s="925"/>
      <c r="G142" s="925"/>
      <c r="H142" s="121">
        <f t="shared" si="25"/>
        <v>0</v>
      </c>
      <c r="I142" s="103">
        <f t="shared" si="26"/>
        <v>0</v>
      </c>
      <c r="J142" s="121"/>
      <c r="K142" s="122"/>
      <c r="L142" s="123"/>
      <c r="M142" s="103">
        <f t="shared" si="27"/>
        <v>0</v>
      </c>
      <c r="N142" s="123"/>
      <c r="O142" s="103">
        <f t="shared" si="28"/>
        <v>0</v>
      </c>
      <c r="P142" s="124">
        <f t="shared" si="29"/>
        <v>0</v>
      </c>
      <c r="Q142" s="103"/>
      <c r="R142" s="125"/>
    </row>
    <row r="143" spans="2:18" ht="15.95" hidden="1" customHeight="1">
      <c r="B143" s="3071">
        <v>13</v>
      </c>
      <c r="C143" s="526">
        <v>41736</v>
      </c>
      <c r="D143" s="3" t="s">
        <v>434</v>
      </c>
      <c r="E143" s="3183" t="s">
        <v>277</v>
      </c>
      <c r="F143" s="925">
        <v>1</v>
      </c>
      <c r="G143" s="925"/>
      <c r="H143" s="121">
        <f t="shared" si="25"/>
        <v>0</v>
      </c>
      <c r="I143" s="103">
        <f t="shared" si="26"/>
        <v>0</v>
      </c>
      <c r="J143" s="3220" t="s">
        <v>70</v>
      </c>
      <c r="K143" s="3222">
        <v>35000</v>
      </c>
      <c r="L143" s="123"/>
      <c r="M143" s="103">
        <f t="shared" si="27"/>
        <v>0</v>
      </c>
      <c r="N143" s="123"/>
      <c r="O143" s="103">
        <f t="shared" si="28"/>
        <v>0</v>
      </c>
      <c r="P143" s="124">
        <f t="shared" si="29"/>
        <v>35000</v>
      </c>
      <c r="Q143" s="103"/>
      <c r="R143" s="125"/>
    </row>
    <row r="144" spans="2:18" ht="15.95" hidden="1" customHeight="1">
      <c r="B144" s="3071"/>
      <c r="C144" s="526">
        <v>41736</v>
      </c>
      <c r="D144" s="3" t="s">
        <v>435</v>
      </c>
      <c r="E144" s="3183"/>
      <c r="F144" s="925">
        <v>1</v>
      </c>
      <c r="G144" s="925"/>
      <c r="H144" s="121">
        <f t="shared" si="25"/>
        <v>0</v>
      </c>
      <c r="I144" s="103">
        <f t="shared" si="26"/>
        <v>0</v>
      </c>
      <c r="J144" s="3220"/>
      <c r="K144" s="3222"/>
      <c r="L144" s="123">
        <v>1</v>
      </c>
      <c r="M144" s="103">
        <f t="shared" si="27"/>
        <v>10000</v>
      </c>
      <c r="N144" s="123"/>
      <c r="O144" s="103">
        <f t="shared" si="28"/>
        <v>0</v>
      </c>
      <c r="P144" s="124">
        <f t="shared" si="29"/>
        <v>10000</v>
      </c>
      <c r="Q144" s="103"/>
      <c r="R144" s="125"/>
    </row>
    <row r="145" spans="2:18" ht="15.95" hidden="1" customHeight="1">
      <c r="B145" s="3071">
        <v>14</v>
      </c>
      <c r="C145" s="526">
        <v>41737</v>
      </c>
      <c r="D145" s="3" t="s">
        <v>420</v>
      </c>
      <c r="E145" s="121" t="s">
        <v>421</v>
      </c>
      <c r="F145" s="925">
        <v>3</v>
      </c>
      <c r="G145" s="925"/>
      <c r="H145" s="121">
        <f t="shared" si="25"/>
        <v>0</v>
      </c>
      <c r="I145" s="103">
        <f t="shared" si="26"/>
        <v>0</v>
      </c>
      <c r="J145" s="3220" t="s">
        <v>70</v>
      </c>
      <c r="K145" s="3222">
        <v>35000</v>
      </c>
      <c r="L145" s="123"/>
      <c r="M145" s="103">
        <f t="shared" si="27"/>
        <v>0</v>
      </c>
      <c r="N145" s="123"/>
      <c r="O145" s="103">
        <f t="shared" si="28"/>
        <v>0</v>
      </c>
      <c r="P145" s="3221">
        <f t="shared" si="29"/>
        <v>35000</v>
      </c>
      <c r="Q145" s="103"/>
      <c r="R145" s="125"/>
    </row>
    <row r="146" spans="2:18" ht="15.95" hidden="1" customHeight="1">
      <c r="B146" s="3071"/>
      <c r="C146" s="526">
        <v>41737</v>
      </c>
      <c r="D146" s="3" t="s">
        <v>422</v>
      </c>
      <c r="E146" s="121" t="s">
        <v>10</v>
      </c>
      <c r="F146" s="925">
        <v>1</v>
      </c>
      <c r="G146" s="925"/>
      <c r="H146" s="121">
        <f t="shared" si="25"/>
        <v>0</v>
      </c>
      <c r="I146" s="103">
        <f t="shared" si="26"/>
        <v>0</v>
      </c>
      <c r="J146" s="3220"/>
      <c r="K146" s="3222"/>
      <c r="L146" s="123"/>
      <c r="M146" s="103">
        <f t="shared" si="27"/>
        <v>0</v>
      </c>
      <c r="N146" s="123"/>
      <c r="O146" s="103">
        <f t="shared" si="28"/>
        <v>0</v>
      </c>
      <c r="P146" s="3221"/>
      <c r="Q146" s="103"/>
      <c r="R146" s="125"/>
    </row>
    <row r="147" spans="2:18" ht="15.95" hidden="1" customHeight="1">
      <c r="B147" s="995">
        <v>15</v>
      </c>
      <c r="C147" s="526">
        <v>41738</v>
      </c>
      <c r="D147" s="1017" t="s">
        <v>366</v>
      </c>
      <c r="E147" s="925"/>
      <c r="F147" s="925"/>
      <c r="G147" s="925"/>
      <c r="H147" s="121">
        <f t="shared" si="25"/>
        <v>0</v>
      </c>
      <c r="I147" s="103">
        <f t="shared" si="26"/>
        <v>0</v>
      </c>
      <c r="J147" s="121"/>
      <c r="K147" s="779"/>
      <c r="L147" s="123"/>
      <c r="M147" s="103">
        <f t="shared" si="27"/>
        <v>0</v>
      </c>
      <c r="N147" s="123"/>
      <c r="O147" s="103">
        <f t="shared" si="28"/>
        <v>0</v>
      </c>
      <c r="P147" s="124">
        <f t="shared" si="29"/>
        <v>0</v>
      </c>
      <c r="Q147" s="103"/>
      <c r="R147" s="125"/>
    </row>
    <row r="148" spans="2:18" ht="15.95" hidden="1" customHeight="1">
      <c r="B148" s="3071">
        <v>16</v>
      </c>
      <c r="C148" s="526">
        <v>41739</v>
      </c>
      <c r="D148" s="591" t="s">
        <v>437</v>
      </c>
      <c r="E148" s="121" t="s">
        <v>10</v>
      </c>
      <c r="F148" s="925">
        <v>1</v>
      </c>
      <c r="G148" s="925"/>
      <c r="H148" s="121">
        <f t="shared" si="25"/>
        <v>0</v>
      </c>
      <c r="I148" s="103">
        <f t="shared" si="26"/>
        <v>0</v>
      </c>
      <c r="J148" s="121" t="s">
        <v>416</v>
      </c>
      <c r="K148" s="779">
        <v>10000</v>
      </c>
      <c r="L148" s="123"/>
      <c r="M148" s="103">
        <f t="shared" si="27"/>
        <v>0</v>
      </c>
      <c r="N148" s="123"/>
      <c r="O148" s="103">
        <f t="shared" si="28"/>
        <v>0</v>
      </c>
      <c r="P148" s="124">
        <f t="shared" si="29"/>
        <v>10000</v>
      </c>
      <c r="Q148" s="103"/>
      <c r="R148" s="125"/>
    </row>
    <row r="149" spans="2:18" ht="15.95" hidden="1" customHeight="1">
      <c r="B149" s="3071"/>
      <c r="C149" s="526">
        <v>41739</v>
      </c>
      <c r="D149" s="3" t="s">
        <v>422</v>
      </c>
      <c r="E149" s="121" t="s">
        <v>10</v>
      </c>
      <c r="F149" s="925">
        <v>1</v>
      </c>
      <c r="G149" s="925"/>
      <c r="H149" s="121">
        <f t="shared" si="25"/>
        <v>0</v>
      </c>
      <c r="I149" s="103">
        <f t="shared" si="26"/>
        <v>0</v>
      </c>
      <c r="J149" s="121" t="s">
        <v>70</v>
      </c>
      <c r="K149" s="779">
        <v>35000</v>
      </c>
      <c r="L149" s="123"/>
      <c r="M149" s="103">
        <f t="shared" si="27"/>
        <v>0</v>
      </c>
      <c r="N149" s="123"/>
      <c r="O149" s="103">
        <f t="shared" si="28"/>
        <v>0</v>
      </c>
      <c r="P149" s="124">
        <f t="shared" si="29"/>
        <v>35000</v>
      </c>
      <c r="Q149" s="103"/>
      <c r="R149" s="125"/>
    </row>
    <row r="150" spans="2:18" ht="15.95" hidden="1" customHeight="1">
      <c r="B150" s="3071">
        <v>17</v>
      </c>
      <c r="C150" s="526">
        <v>41740</v>
      </c>
      <c r="D150" s="591" t="s">
        <v>437</v>
      </c>
      <c r="E150" s="121" t="s">
        <v>10</v>
      </c>
      <c r="F150" s="925">
        <v>1</v>
      </c>
      <c r="G150" s="925"/>
      <c r="H150" s="121">
        <f t="shared" si="25"/>
        <v>0</v>
      </c>
      <c r="I150" s="103">
        <f t="shared" si="26"/>
        <v>0</v>
      </c>
      <c r="J150" s="121" t="s">
        <v>416</v>
      </c>
      <c r="K150" s="779">
        <v>10000</v>
      </c>
      <c r="L150" s="123"/>
      <c r="M150" s="103">
        <f t="shared" si="27"/>
        <v>0</v>
      </c>
      <c r="N150" s="123"/>
      <c r="O150" s="103">
        <f t="shared" si="28"/>
        <v>0</v>
      </c>
      <c r="P150" s="124">
        <f t="shared" si="29"/>
        <v>10000</v>
      </c>
      <c r="Q150" s="103"/>
      <c r="R150" s="125"/>
    </row>
    <row r="151" spans="2:18" ht="15.95" hidden="1" customHeight="1">
      <c r="B151" s="3071"/>
      <c r="C151" s="526">
        <v>41740</v>
      </c>
      <c r="D151" s="3" t="s">
        <v>422</v>
      </c>
      <c r="E151" s="121" t="s">
        <v>10</v>
      </c>
      <c r="F151" s="925">
        <v>1</v>
      </c>
      <c r="G151" s="925"/>
      <c r="H151" s="121">
        <f t="shared" si="25"/>
        <v>0</v>
      </c>
      <c r="I151" s="103">
        <f t="shared" si="26"/>
        <v>0</v>
      </c>
      <c r="J151" s="121" t="s">
        <v>70</v>
      </c>
      <c r="K151" s="779">
        <v>35000</v>
      </c>
      <c r="L151" s="123"/>
      <c r="M151" s="103">
        <f t="shared" si="27"/>
        <v>0</v>
      </c>
      <c r="N151" s="123"/>
      <c r="O151" s="103">
        <f t="shared" si="28"/>
        <v>0</v>
      </c>
      <c r="P151" s="124">
        <f t="shared" si="29"/>
        <v>35000</v>
      </c>
      <c r="Q151" s="103"/>
      <c r="R151" s="125"/>
    </row>
    <row r="152" spans="2:18" ht="15.95" hidden="1" customHeight="1">
      <c r="B152" s="995">
        <v>18</v>
      </c>
      <c r="C152" s="526">
        <v>41741</v>
      </c>
      <c r="D152" s="3" t="s">
        <v>420</v>
      </c>
      <c r="E152" s="121" t="s">
        <v>421</v>
      </c>
      <c r="F152" s="925">
        <v>5</v>
      </c>
      <c r="G152" s="925"/>
      <c r="H152" s="121">
        <f t="shared" si="25"/>
        <v>0</v>
      </c>
      <c r="I152" s="103">
        <f t="shared" si="26"/>
        <v>0</v>
      </c>
      <c r="J152" s="121" t="s">
        <v>70</v>
      </c>
      <c r="K152" s="779">
        <v>35000</v>
      </c>
      <c r="L152" s="123"/>
      <c r="M152" s="103">
        <f t="shared" si="27"/>
        <v>0</v>
      </c>
      <c r="N152" s="123"/>
      <c r="O152" s="103">
        <f t="shared" si="28"/>
        <v>0</v>
      </c>
      <c r="P152" s="124">
        <f t="shared" si="29"/>
        <v>35000</v>
      </c>
      <c r="Q152" s="103"/>
      <c r="R152" s="125"/>
    </row>
    <row r="153" spans="2:18" ht="15.95" hidden="1" customHeight="1">
      <c r="B153" s="995">
        <v>19</v>
      </c>
      <c r="C153" s="387">
        <v>41742</v>
      </c>
      <c r="D153" s="999" t="s">
        <v>355</v>
      </c>
      <c r="E153" s="925"/>
      <c r="F153" s="925"/>
      <c r="G153" s="925"/>
      <c r="H153" s="121">
        <f t="shared" si="25"/>
        <v>0</v>
      </c>
      <c r="I153" s="103">
        <f t="shared" si="26"/>
        <v>0</v>
      </c>
      <c r="J153" s="121"/>
      <c r="K153" s="779"/>
      <c r="L153" s="123"/>
      <c r="M153" s="103">
        <f t="shared" si="27"/>
        <v>0</v>
      </c>
      <c r="N153" s="123"/>
      <c r="O153" s="103">
        <f t="shared" si="28"/>
        <v>0</v>
      </c>
      <c r="P153" s="124">
        <f t="shared" si="29"/>
        <v>0</v>
      </c>
      <c r="Q153" s="103"/>
      <c r="R153" s="125"/>
    </row>
    <row r="154" spans="2:18" ht="15.95" hidden="1" customHeight="1">
      <c r="B154" s="995">
        <v>20</v>
      </c>
      <c r="C154" s="526">
        <v>41743</v>
      </c>
      <c r="D154" s="999" t="s">
        <v>355</v>
      </c>
      <c r="E154" s="925"/>
      <c r="F154" s="925"/>
      <c r="G154" s="925"/>
      <c r="H154" s="121">
        <f t="shared" si="25"/>
        <v>0</v>
      </c>
      <c r="I154" s="103">
        <f t="shared" si="26"/>
        <v>0</v>
      </c>
      <c r="J154" s="121"/>
      <c r="K154" s="779"/>
      <c r="L154" s="123"/>
      <c r="M154" s="103">
        <f t="shared" si="27"/>
        <v>0</v>
      </c>
      <c r="N154" s="123"/>
      <c r="O154" s="103">
        <f t="shared" si="28"/>
        <v>0</v>
      </c>
      <c r="P154" s="124">
        <f t="shared" si="29"/>
        <v>0</v>
      </c>
      <c r="Q154" s="103"/>
      <c r="R154" s="125"/>
    </row>
    <row r="155" spans="2:18" ht="15.95" hidden="1" customHeight="1">
      <c r="B155" s="995">
        <v>21</v>
      </c>
      <c r="C155" s="526">
        <v>41744</v>
      </c>
      <c r="D155" s="999" t="s">
        <v>355</v>
      </c>
      <c r="E155" s="925"/>
      <c r="F155" s="925"/>
      <c r="G155" s="925"/>
      <c r="H155" s="121">
        <f t="shared" si="25"/>
        <v>0</v>
      </c>
      <c r="I155" s="103">
        <f t="shared" si="26"/>
        <v>0</v>
      </c>
      <c r="J155" s="121"/>
      <c r="K155" s="779"/>
      <c r="L155" s="123"/>
      <c r="M155" s="103">
        <f t="shared" si="27"/>
        <v>0</v>
      </c>
      <c r="N155" s="123"/>
      <c r="O155" s="103">
        <f t="shared" si="28"/>
        <v>0</v>
      </c>
      <c r="P155" s="124">
        <f t="shared" si="29"/>
        <v>0</v>
      </c>
      <c r="Q155" s="103"/>
      <c r="R155" s="125"/>
    </row>
    <row r="156" spans="2:18" ht="15.95" hidden="1" customHeight="1">
      <c r="B156" s="995">
        <v>22</v>
      </c>
      <c r="C156" s="526">
        <v>41745</v>
      </c>
      <c r="D156" s="999" t="s">
        <v>355</v>
      </c>
      <c r="E156" s="925"/>
      <c r="F156" s="925"/>
      <c r="G156" s="925"/>
      <c r="H156" s="121">
        <f t="shared" si="25"/>
        <v>0</v>
      </c>
      <c r="I156" s="103">
        <f t="shared" si="26"/>
        <v>0</v>
      </c>
      <c r="J156" s="121"/>
      <c r="K156" s="779"/>
      <c r="L156" s="123"/>
      <c r="M156" s="103">
        <f t="shared" si="27"/>
        <v>0</v>
      </c>
      <c r="N156" s="123"/>
      <c r="O156" s="103">
        <f t="shared" si="28"/>
        <v>0</v>
      </c>
      <c r="P156" s="124">
        <f t="shared" si="29"/>
        <v>0</v>
      </c>
      <c r="Q156" s="103"/>
      <c r="R156" s="125"/>
    </row>
    <row r="157" spans="2:18" ht="15.95" hidden="1" customHeight="1">
      <c r="B157" s="995">
        <v>23</v>
      </c>
      <c r="C157" s="526">
        <v>41746</v>
      </c>
      <c r="D157" s="999" t="s">
        <v>355</v>
      </c>
      <c r="E157" s="925"/>
      <c r="F157" s="925"/>
      <c r="G157" s="925"/>
      <c r="H157" s="121">
        <f t="shared" si="25"/>
        <v>0</v>
      </c>
      <c r="I157" s="103">
        <f t="shared" si="26"/>
        <v>0</v>
      </c>
      <c r="J157" s="121"/>
      <c r="K157" s="779"/>
      <c r="L157" s="123"/>
      <c r="M157" s="103">
        <f t="shared" si="27"/>
        <v>0</v>
      </c>
      <c r="N157" s="123"/>
      <c r="O157" s="103">
        <f t="shared" si="28"/>
        <v>0</v>
      </c>
      <c r="P157" s="124">
        <f t="shared" si="29"/>
        <v>0</v>
      </c>
      <c r="Q157" s="103"/>
      <c r="R157" s="125"/>
    </row>
    <row r="158" spans="2:18" ht="15.95" hidden="1" customHeight="1">
      <c r="B158" s="995">
        <v>24</v>
      </c>
      <c r="C158" s="526">
        <v>41747</v>
      </c>
      <c r="D158" s="999" t="s">
        <v>355</v>
      </c>
      <c r="E158" s="925"/>
      <c r="F158" s="925"/>
      <c r="G158" s="925"/>
      <c r="H158" s="121">
        <f t="shared" si="25"/>
        <v>0</v>
      </c>
      <c r="I158" s="103">
        <f t="shared" si="26"/>
        <v>0</v>
      </c>
      <c r="J158" s="121"/>
      <c r="K158" s="779"/>
      <c r="L158" s="123"/>
      <c r="M158" s="103">
        <f t="shared" si="27"/>
        <v>0</v>
      </c>
      <c r="N158" s="123"/>
      <c r="O158" s="103">
        <f t="shared" si="28"/>
        <v>0</v>
      </c>
      <c r="P158" s="124">
        <f t="shared" si="29"/>
        <v>0</v>
      </c>
      <c r="Q158" s="103"/>
      <c r="R158" s="125"/>
    </row>
    <row r="159" spans="2:18" ht="15.95" hidden="1" customHeight="1">
      <c r="B159" s="995">
        <v>25</v>
      </c>
      <c r="C159" s="526">
        <v>41748</v>
      </c>
      <c r="D159" s="999" t="s">
        <v>355</v>
      </c>
      <c r="E159" s="925"/>
      <c r="F159" s="925"/>
      <c r="G159" s="925"/>
      <c r="H159" s="121">
        <f t="shared" si="25"/>
        <v>0</v>
      </c>
      <c r="I159" s="103">
        <f t="shared" si="26"/>
        <v>0</v>
      </c>
      <c r="J159" s="121"/>
      <c r="K159" s="779"/>
      <c r="L159" s="123"/>
      <c r="M159" s="103">
        <f t="shared" si="27"/>
        <v>0</v>
      </c>
      <c r="N159" s="123"/>
      <c r="O159" s="103">
        <f t="shared" si="28"/>
        <v>0</v>
      </c>
      <c r="P159" s="124">
        <f t="shared" si="29"/>
        <v>0</v>
      </c>
      <c r="Q159" s="103"/>
      <c r="R159" s="125"/>
    </row>
    <row r="160" spans="2:18" ht="15.95" hidden="1" customHeight="1">
      <c r="B160" s="995">
        <v>26</v>
      </c>
      <c r="C160" s="387">
        <v>41749</v>
      </c>
      <c r="D160" s="3" t="s">
        <v>438</v>
      </c>
      <c r="E160" s="925"/>
      <c r="F160" s="925"/>
      <c r="G160" s="925"/>
      <c r="H160" s="121">
        <f t="shared" si="25"/>
        <v>0</v>
      </c>
      <c r="I160" s="103">
        <f t="shared" si="26"/>
        <v>0</v>
      </c>
      <c r="J160" s="121"/>
      <c r="K160" s="779"/>
      <c r="L160" s="123"/>
      <c r="M160" s="103">
        <f t="shared" si="27"/>
        <v>0</v>
      </c>
      <c r="N160" s="123"/>
      <c r="O160" s="103">
        <f t="shared" si="28"/>
        <v>0</v>
      </c>
      <c r="P160" s="124">
        <f t="shared" si="29"/>
        <v>0</v>
      </c>
      <c r="Q160" s="103"/>
      <c r="R160" s="125"/>
    </row>
    <row r="161" spans="2:18" ht="15.95" hidden="1" customHeight="1">
      <c r="B161" s="995">
        <v>27</v>
      </c>
      <c r="C161" s="526">
        <v>41750</v>
      </c>
      <c r="D161" s="3" t="s">
        <v>429</v>
      </c>
      <c r="E161" s="121" t="s">
        <v>10</v>
      </c>
      <c r="F161" s="925"/>
      <c r="G161" s="925"/>
      <c r="H161" s="121">
        <f t="shared" si="25"/>
        <v>0</v>
      </c>
      <c r="I161" s="103">
        <f t="shared" si="26"/>
        <v>0</v>
      </c>
      <c r="J161" s="121" t="s">
        <v>70</v>
      </c>
      <c r="K161" s="779">
        <v>35000</v>
      </c>
      <c r="L161" s="123"/>
      <c r="M161" s="103">
        <f t="shared" si="27"/>
        <v>0</v>
      </c>
      <c r="N161" s="123"/>
      <c r="O161" s="103">
        <f t="shared" si="28"/>
        <v>0</v>
      </c>
      <c r="P161" s="124">
        <f t="shared" si="29"/>
        <v>35000</v>
      </c>
      <c r="Q161" s="103"/>
      <c r="R161" s="125"/>
    </row>
    <row r="162" spans="2:18" ht="15.95" hidden="1" customHeight="1">
      <c r="B162" s="995">
        <v>28</v>
      </c>
      <c r="C162" s="526">
        <v>41751</v>
      </c>
      <c r="D162" s="3" t="s">
        <v>429</v>
      </c>
      <c r="E162" s="121" t="s">
        <v>10</v>
      </c>
      <c r="F162" s="925"/>
      <c r="G162" s="925"/>
      <c r="H162" s="121">
        <f t="shared" si="25"/>
        <v>0</v>
      </c>
      <c r="I162" s="103">
        <f t="shared" si="26"/>
        <v>0</v>
      </c>
      <c r="J162" s="121" t="s">
        <v>70</v>
      </c>
      <c r="K162" s="779">
        <v>35000</v>
      </c>
      <c r="L162" s="123"/>
      <c r="M162" s="103">
        <f t="shared" si="27"/>
        <v>0</v>
      </c>
      <c r="N162" s="123"/>
      <c r="O162" s="103">
        <f t="shared" si="28"/>
        <v>0</v>
      </c>
      <c r="P162" s="124">
        <f t="shared" si="29"/>
        <v>35000</v>
      </c>
      <c r="Q162" s="103"/>
      <c r="R162" s="125"/>
    </row>
    <row r="163" spans="2:18" ht="15.95" hidden="1" customHeight="1">
      <c r="B163" s="995">
        <v>29</v>
      </c>
      <c r="C163" s="526">
        <v>41752</v>
      </c>
      <c r="D163" s="3" t="s">
        <v>65</v>
      </c>
      <c r="E163" s="925"/>
      <c r="F163" s="925"/>
      <c r="G163" s="925"/>
      <c r="H163" s="121">
        <f t="shared" si="25"/>
        <v>0</v>
      </c>
      <c r="I163" s="103">
        <f t="shared" si="26"/>
        <v>0</v>
      </c>
      <c r="J163" s="121"/>
      <c r="K163" s="779"/>
      <c r="L163" s="123">
        <v>3</v>
      </c>
      <c r="M163" s="103">
        <f t="shared" si="27"/>
        <v>30000</v>
      </c>
      <c r="N163" s="123"/>
      <c r="O163" s="103">
        <f t="shared" si="28"/>
        <v>0</v>
      </c>
      <c r="P163" s="124">
        <f t="shared" si="29"/>
        <v>30000</v>
      </c>
      <c r="Q163" s="103"/>
      <c r="R163" s="873"/>
    </row>
    <row r="164" spans="2:18" ht="15.95" hidden="1" customHeight="1">
      <c r="B164" s="995">
        <v>30</v>
      </c>
      <c r="C164" s="526">
        <v>41753</v>
      </c>
      <c r="D164" s="1019" t="s">
        <v>52</v>
      </c>
      <c r="E164" s="925"/>
      <c r="F164" s="925"/>
      <c r="G164" s="925"/>
      <c r="H164" s="121">
        <f t="shared" si="25"/>
        <v>0</v>
      </c>
      <c r="I164" s="103">
        <f t="shared" si="26"/>
        <v>0</v>
      </c>
      <c r="J164" s="121"/>
      <c r="K164" s="779"/>
      <c r="L164" s="123"/>
      <c r="M164" s="103">
        <f t="shared" si="27"/>
        <v>0</v>
      </c>
      <c r="N164" s="123"/>
      <c r="O164" s="103">
        <f t="shared" si="28"/>
        <v>0</v>
      </c>
      <c r="P164" s="124">
        <f t="shared" si="29"/>
        <v>0</v>
      </c>
      <c r="Q164" s="103">
        <v>35000</v>
      </c>
      <c r="R164" s="873"/>
    </row>
    <row r="165" spans="2:18" ht="15.95" hidden="1" customHeight="1" thickBot="1">
      <c r="B165" s="1004">
        <v>31</v>
      </c>
      <c r="C165" s="791">
        <v>41754</v>
      </c>
      <c r="D165" s="1034" t="s">
        <v>52</v>
      </c>
      <c r="E165" s="44"/>
      <c r="F165" s="44"/>
      <c r="G165" s="44"/>
      <c r="H165" s="127">
        <f t="shared" si="25"/>
        <v>0</v>
      </c>
      <c r="I165" s="766">
        <f t="shared" si="26"/>
        <v>0</v>
      </c>
      <c r="J165" s="127"/>
      <c r="K165" s="1012"/>
      <c r="L165" s="1013"/>
      <c r="M165" s="766">
        <f t="shared" si="27"/>
        <v>0</v>
      </c>
      <c r="N165" s="1013"/>
      <c r="O165" s="766">
        <f t="shared" si="28"/>
        <v>0</v>
      </c>
      <c r="P165" s="1014">
        <f t="shared" si="29"/>
        <v>0</v>
      </c>
      <c r="Q165" s="766">
        <v>35000</v>
      </c>
      <c r="R165" s="880"/>
    </row>
    <row r="166" spans="2:18" ht="15.95" hidden="1" customHeight="1">
      <c r="B166" s="768">
        <v>1</v>
      </c>
      <c r="C166" s="769">
        <v>41755</v>
      </c>
      <c r="D166" s="1230" t="s">
        <v>546</v>
      </c>
      <c r="E166" s="346" t="s">
        <v>426</v>
      </c>
      <c r="F166" s="346">
        <v>1</v>
      </c>
      <c r="G166" s="346"/>
      <c r="H166" s="770"/>
      <c r="I166" s="772">
        <f t="shared" si="26"/>
        <v>0</v>
      </c>
      <c r="J166" s="770" t="s">
        <v>127</v>
      </c>
      <c r="K166" s="1028">
        <v>20000</v>
      </c>
      <c r="L166" s="1029"/>
      <c r="M166" s="772">
        <f t="shared" si="27"/>
        <v>0</v>
      </c>
      <c r="N166" s="1029"/>
      <c r="O166" s="772">
        <f t="shared" si="28"/>
        <v>0</v>
      </c>
      <c r="P166" s="1036">
        <f t="shared" si="29"/>
        <v>20000</v>
      </c>
      <c r="Q166" s="772">
        <v>35000</v>
      </c>
      <c r="R166" s="872"/>
    </row>
    <row r="167" spans="2:18" ht="15.95" hidden="1" customHeight="1">
      <c r="B167" s="3080">
        <v>2</v>
      </c>
      <c r="C167" s="387">
        <v>41756</v>
      </c>
      <c r="D167" s="1227" t="s">
        <v>546</v>
      </c>
      <c r="E167" s="1144" t="s">
        <v>426</v>
      </c>
      <c r="F167" s="1144">
        <v>10</v>
      </c>
      <c r="G167" s="1144"/>
      <c r="H167" s="1152"/>
      <c r="I167" s="1146">
        <f t="shared" si="26"/>
        <v>0</v>
      </c>
      <c r="J167" s="1152" t="s">
        <v>127</v>
      </c>
      <c r="K167" s="779">
        <v>25000</v>
      </c>
      <c r="L167" s="123">
        <v>4</v>
      </c>
      <c r="M167" s="122">
        <f t="shared" si="27"/>
        <v>40000</v>
      </c>
      <c r="N167" s="123"/>
      <c r="O167" s="1146">
        <f t="shared" si="28"/>
        <v>0</v>
      </c>
      <c r="P167" s="124">
        <f t="shared" si="29"/>
        <v>65000</v>
      </c>
      <c r="Q167" s="3215">
        <v>35000</v>
      </c>
      <c r="R167" s="873"/>
    </row>
    <row r="168" spans="2:18" ht="15.95" hidden="1" customHeight="1">
      <c r="B168" s="3081"/>
      <c r="C168" s="387">
        <v>41756</v>
      </c>
      <c r="D168" s="1227" t="s">
        <v>553</v>
      </c>
      <c r="E168" s="1144" t="s">
        <v>263</v>
      </c>
      <c r="F168" s="1144">
        <v>1</v>
      </c>
      <c r="G168" s="1144"/>
      <c r="H168" s="1152"/>
      <c r="I168" s="1146">
        <f t="shared" si="26"/>
        <v>0</v>
      </c>
      <c r="J168" s="1152" t="s">
        <v>258</v>
      </c>
      <c r="K168" s="779">
        <v>5000</v>
      </c>
      <c r="L168" s="123"/>
      <c r="M168" s="122"/>
      <c r="N168" s="123"/>
      <c r="O168" s="1146">
        <f t="shared" si="28"/>
        <v>0</v>
      </c>
      <c r="P168" s="124">
        <f t="shared" si="29"/>
        <v>5000</v>
      </c>
      <c r="Q168" s="3217"/>
      <c r="R168" s="873"/>
    </row>
    <row r="169" spans="2:18" ht="15.95" hidden="1" customHeight="1">
      <c r="B169" s="1129">
        <v>3</v>
      </c>
      <c r="C169" s="526">
        <v>41757</v>
      </c>
      <c r="D169" s="1019" t="s">
        <v>52</v>
      </c>
      <c r="E169" s="1144"/>
      <c r="F169" s="1144"/>
      <c r="G169" s="1144"/>
      <c r="H169" s="1152"/>
      <c r="I169" s="1146">
        <f t="shared" si="26"/>
        <v>0</v>
      </c>
      <c r="J169" s="1152"/>
      <c r="K169" s="779"/>
      <c r="L169" s="123"/>
      <c r="M169" s="1146">
        <f t="shared" si="27"/>
        <v>0</v>
      </c>
      <c r="N169" s="123"/>
      <c r="O169" s="1146">
        <f t="shared" si="28"/>
        <v>0</v>
      </c>
      <c r="P169" s="124">
        <f t="shared" si="29"/>
        <v>0</v>
      </c>
      <c r="Q169" s="1146">
        <v>35000</v>
      </c>
      <c r="R169" s="873"/>
    </row>
    <row r="170" spans="2:18" ht="15.95" hidden="1" customHeight="1">
      <c r="B170" s="1129">
        <v>4</v>
      </c>
      <c r="C170" s="526">
        <v>41758</v>
      </c>
      <c r="D170" s="1227" t="s">
        <v>546</v>
      </c>
      <c r="E170" s="1144" t="s">
        <v>426</v>
      </c>
      <c r="F170" s="1144">
        <v>9</v>
      </c>
      <c r="G170" s="1144"/>
      <c r="H170" s="1152"/>
      <c r="I170" s="1146">
        <f t="shared" si="26"/>
        <v>0</v>
      </c>
      <c r="J170" s="1152" t="s">
        <v>127</v>
      </c>
      <c r="K170" s="779">
        <v>25000</v>
      </c>
      <c r="L170" s="123"/>
      <c r="M170" s="1146">
        <f t="shared" si="27"/>
        <v>0</v>
      </c>
      <c r="N170" s="123"/>
      <c r="O170" s="1146">
        <f t="shared" si="28"/>
        <v>0</v>
      </c>
      <c r="P170" s="124">
        <f t="shared" si="29"/>
        <v>25000</v>
      </c>
      <c r="Q170" s="1146">
        <v>35000</v>
      </c>
      <c r="R170" s="873"/>
    </row>
    <row r="171" spans="2:18" ht="15.95" hidden="1" customHeight="1">
      <c r="B171" s="3080">
        <v>5</v>
      </c>
      <c r="C171" s="526">
        <v>41759</v>
      </c>
      <c r="D171" s="1227" t="s">
        <v>553</v>
      </c>
      <c r="E171" s="1144" t="s">
        <v>263</v>
      </c>
      <c r="F171" s="1144">
        <v>1</v>
      </c>
      <c r="G171" s="1144"/>
      <c r="H171" s="1152"/>
      <c r="I171" s="1146">
        <f t="shared" si="26"/>
        <v>0</v>
      </c>
      <c r="J171" s="1152" t="s">
        <v>258</v>
      </c>
      <c r="K171" s="779">
        <v>5000</v>
      </c>
      <c r="L171" s="123"/>
      <c r="M171" s="1146">
        <f t="shared" si="27"/>
        <v>0</v>
      </c>
      <c r="N171" s="123"/>
      <c r="O171" s="1146">
        <f t="shared" si="28"/>
        <v>0</v>
      </c>
      <c r="P171" s="124">
        <f t="shared" si="29"/>
        <v>5000</v>
      </c>
      <c r="Q171" s="3215">
        <v>35000</v>
      </c>
      <c r="R171" s="873"/>
    </row>
    <row r="172" spans="2:18" ht="15.95" hidden="1" customHeight="1">
      <c r="B172" s="3081"/>
      <c r="C172" s="526">
        <v>41759</v>
      </c>
      <c r="D172" s="1227" t="s">
        <v>546</v>
      </c>
      <c r="E172" s="1144" t="s">
        <v>426</v>
      </c>
      <c r="F172" s="1144">
        <v>9</v>
      </c>
      <c r="G172" s="1144"/>
      <c r="H172" s="1152"/>
      <c r="I172" s="1146">
        <f t="shared" si="26"/>
        <v>0</v>
      </c>
      <c r="J172" s="1152" t="s">
        <v>127</v>
      </c>
      <c r="K172" s="779">
        <v>25000</v>
      </c>
      <c r="L172" s="123"/>
      <c r="M172" s="1146">
        <f t="shared" si="27"/>
        <v>0</v>
      </c>
      <c r="N172" s="123"/>
      <c r="O172" s="1146">
        <f t="shared" si="28"/>
        <v>0</v>
      </c>
      <c r="P172" s="124">
        <f t="shared" si="29"/>
        <v>25000</v>
      </c>
      <c r="Q172" s="3217"/>
      <c r="R172" s="873"/>
    </row>
    <row r="173" spans="2:18" ht="15.95" hidden="1" customHeight="1">
      <c r="B173" s="3080">
        <v>6</v>
      </c>
      <c r="C173" s="526">
        <v>41760</v>
      </c>
      <c r="D173" s="1227" t="s">
        <v>553</v>
      </c>
      <c r="E173" s="1144" t="s">
        <v>263</v>
      </c>
      <c r="F173" s="1144">
        <v>1</v>
      </c>
      <c r="G173" s="1144"/>
      <c r="H173" s="1152"/>
      <c r="I173" s="1146">
        <f t="shared" si="26"/>
        <v>0</v>
      </c>
      <c r="J173" s="1152" t="s">
        <v>258</v>
      </c>
      <c r="K173" s="779">
        <v>5000</v>
      </c>
      <c r="L173" s="123"/>
      <c r="M173" s="1146">
        <f t="shared" si="27"/>
        <v>0</v>
      </c>
      <c r="N173" s="123"/>
      <c r="O173" s="1146">
        <f t="shared" si="28"/>
        <v>0</v>
      </c>
      <c r="P173" s="124">
        <f t="shared" si="29"/>
        <v>5000</v>
      </c>
      <c r="Q173" s="3215">
        <v>35000</v>
      </c>
      <c r="R173" s="873"/>
    </row>
    <row r="174" spans="2:18" ht="15.95" hidden="1" customHeight="1">
      <c r="B174" s="3081"/>
      <c r="C174" s="526">
        <v>41760</v>
      </c>
      <c r="D174" s="1227" t="s">
        <v>546</v>
      </c>
      <c r="E174" s="1144" t="s">
        <v>426</v>
      </c>
      <c r="F174" s="1144">
        <v>4</v>
      </c>
      <c r="G174" s="1144"/>
      <c r="H174" s="1152"/>
      <c r="I174" s="1146">
        <f t="shared" si="26"/>
        <v>0</v>
      </c>
      <c r="J174" s="1152" t="s">
        <v>127</v>
      </c>
      <c r="K174" s="779">
        <v>20000</v>
      </c>
      <c r="L174" s="123"/>
      <c r="M174" s="1146">
        <f t="shared" si="27"/>
        <v>0</v>
      </c>
      <c r="N174" s="123"/>
      <c r="O174" s="1146">
        <f t="shared" si="28"/>
        <v>0</v>
      </c>
      <c r="P174" s="124">
        <f t="shared" si="29"/>
        <v>20000</v>
      </c>
      <c r="Q174" s="3217"/>
      <c r="R174" s="873"/>
    </row>
    <row r="175" spans="2:18" ht="15.95" hidden="1" customHeight="1">
      <c r="B175" s="3080">
        <v>7</v>
      </c>
      <c r="C175" s="526">
        <v>41761</v>
      </c>
      <c r="D175" s="1231" t="s">
        <v>546</v>
      </c>
      <c r="E175" s="1144" t="s">
        <v>426</v>
      </c>
      <c r="F175" s="1144">
        <v>1</v>
      </c>
      <c r="G175" s="1144"/>
      <c r="H175" s="1152"/>
      <c r="I175" s="1146">
        <f t="shared" si="26"/>
        <v>0</v>
      </c>
      <c r="J175" s="1152" t="s">
        <v>127</v>
      </c>
      <c r="K175" s="779">
        <v>20000</v>
      </c>
      <c r="L175" s="123"/>
      <c r="M175" s="1146">
        <f t="shared" si="27"/>
        <v>0</v>
      </c>
      <c r="N175" s="123"/>
      <c r="O175" s="1146">
        <f t="shared" si="28"/>
        <v>0</v>
      </c>
      <c r="P175" s="124">
        <f t="shared" si="29"/>
        <v>20000</v>
      </c>
      <c r="Q175" s="3215">
        <v>35000</v>
      </c>
      <c r="R175" s="873"/>
    </row>
    <row r="176" spans="2:18" ht="15.95" hidden="1" customHeight="1">
      <c r="B176" s="3081"/>
      <c r="C176" s="526">
        <v>41761</v>
      </c>
      <c r="D176" s="1231" t="s">
        <v>553</v>
      </c>
      <c r="E176" s="1144" t="s">
        <v>263</v>
      </c>
      <c r="F176" s="1144">
        <v>1</v>
      </c>
      <c r="G176" s="1144"/>
      <c r="H176" s="1152"/>
      <c r="I176" s="1146">
        <f t="shared" si="26"/>
        <v>0</v>
      </c>
      <c r="J176" s="1152" t="s">
        <v>258</v>
      </c>
      <c r="K176" s="779">
        <v>5000</v>
      </c>
      <c r="L176" s="123"/>
      <c r="M176" s="1146">
        <f t="shared" si="27"/>
        <v>0</v>
      </c>
      <c r="N176" s="123"/>
      <c r="O176" s="1146">
        <f t="shared" si="28"/>
        <v>0</v>
      </c>
      <c r="P176" s="124">
        <f t="shared" si="29"/>
        <v>5000</v>
      </c>
      <c r="Q176" s="3217"/>
      <c r="R176" s="873"/>
    </row>
    <row r="177" spans="2:18" ht="15.95" hidden="1" customHeight="1">
      <c r="B177" s="1129">
        <v>8</v>
      </c>
      <c r="C177" s="526">
        <v>41762</v>
      </c>
      <c r="D177" s="1226" t="s">
        <v>570</v>
      </c>
      <c r="E177" s="1144"/>
      <c r="F177" s="1144"/>
      <c r="G177" s="1144"/>
      <c r="H177" s="1152"/>
      <c r="I177" s="1146">
        <f t="shared" si="26"/>
        <v>0</v>
      </c>
      <c r="J177" s="1152"/>
      <c r="K177" s="779"/>
      <c r="L177" s="123"/>
      <c r="M177" s="1146">
        <f t="shared" si="27"/>
        <v>0</v>
      </c>
      <c r="N177" s="123"/>
      <c r="O177" s="1146">
        <f t="shared" si="28"/>
        <v>0</v>
      </c>
      <c r="P177" s="124">
        <f t="shared" si="29"/>
        <v>0</v>
      </c>
      <c r="Q177" s="1146"/>
      <c r="R177" s="873"/>
    </row>
    <row r="178" spans="2:18" ht="15.95" hidden="1" customHeight="1">
      <c r="B178" s="1129">
        <v>9</v>
      </c>
      <c r="C178" s="387">
        <v>41763</v>
      </c>
      <c r="D178" s="1226" t="s">
        <v>570</v>
      </c>
      <c r="E178" s="1144"/>
      <c r="F178" s="1144"/>
      <c r="G178" s="1144"/>
      <c r="H178" s="1152"/>
      <c r="I178" s="1146">
        <f t="shared" si="26"/>
        <v>0</v>
      </c>
      <c r="J178" s="1152"/>
      <c r="K178" s="779"/>
      <c r="L178" s="123"/>
      <c r="M178" s="1146">
        <f t="shared" si="27"/>
        <v>0</v>
      </c>
      <c r="N178" s="123"/>
      <c r="O178" s="1146">
        <f t="shared" si="28"/>
        <v>0</v>
      </c>
      <c r="P178" s="124">
        <f t="shared" si="29"/>
        <v>0</v>
      </c>
      <c r="Q178" s="1146"/>
      <c r="R178" s="873"/>
    </row>
    <row r="179" spans="2:18" ht="15.95" hidden="1" customHeight="1">
      <c r="B179" s="1129">
        <v>10</v>
      </c>
      <c r="C179" s="526">
        <v>41764</v>
      </c>
      <c r="D179" s="1226" t="s">
        <v>570</v>
      </c>
      <c r="E179" s="1144"/>
      <c r="F179" s="1144"/>
      <c r="G179" s="1144"/>
      <c r="H179" s="1152"/>
      <c r="I179" s="1146">
        <f t="shared" si="26"/>
        <v>0</v>
      </c>
      <c r="J179" s="1152"/>
      <c r="K179" s="779"/>
      <c r="L179" s="123"/>
      <c r="M179" s="1146">
        <f t="shared" si="27"/>
        <v>0</v>
      </c>
      <c r="N179" s="123"/>
      <c r="O179" s="1146">
        <f t="shared" si="28"/>
        <v>0</v>
      </c>
      <c r="P179" s="124">
        <f t="shared" si="29"/>
        <v>0</v>
      </c>
      <c r="Q179" s="1146"/>
      <c r="R179" s="873"/>
    </row>
    <row r="180" spans="2:18" ht="15.95" hidden="1" customHeight="1">
      <c r="B180" s="1129">
        <v>11</v>
      </c>
      <c r="C180" s="526">
        <v>41765</v>
      </c>
      <c r="D180" s="1226" t="s">
        <v>570</v>
      </c>
      <c r="E180" s="1144"/>
      <c r="F180" s="1144"/>
      <c r="G180" s="1144"/>
      <c r="H180" s="1152"/>
      <c r="I180" s="1146">
        <f t="shared" si="26"/>
        <v>0</v>
      </c>
      <c r="J180" s="1152"/>
      <c r="K180" s="779"/>
      <c r="L180" s="123"/>
      <c r="M180" s="1146">
        <f t="shared" si="27"/>
        <v>0</v>
      </c>
      <c r="N180" s="123"/>
      <c r="O180" s="1146">
        <f t="shared" si="28"/>
        <v>0</v>
      </c>
      <c r="P180" s="124">
        <f t="shared" si="29"/>
        <v>0</v>
      </c>
      <c r="Q180" s="1146"/>
      <c r="R180" s="873"/>
    </row>
    <row r="181" spans="2:18" ht="15.95" hidden="1" customHeight="1">
      <c r="B181" s="1129">
        <v>12</v>
      </c>
      <c r="C181" s="526">
        <v>41766</v>
      </c>
      <c r="D181" s="1226" t="s">
        <v>570</v>
      </c>
      <c r="E181" s="1144"/>
      <c r="F181" s="1144"/>
      <c r="G181" s="1144"/>
      <c r="H181" s="1152"/>
      <c r="I181" s="1146">
        <f t="shared" si="26"/>
        <v>0</v>
      </c>
      <c r="J181" s="1152"/>
      <c r="K181" s="779"/>
      <c r="L181" s="123"/>
      <c r="M181" s="1146">
        <f t="shared" si="27"/>
        <v>0</v>
      </c>
      <c r="N181" s="123"/>
      <c r="O181" s="1146">
        <f t="shared" si="28"/>
        <v>0</v>
      </c>
      <c r="P181" s="124">
        <f t="shared" si="29"/>
        <v>0</v>
      </c>
      <c r="Q181" s="1146"/>
      <c r="R181" s="873"/>
    </row>
    <row r="182" spans="2:18" ht="15.95" hidden="1" customHeight="1">
      <c r="B182" s="1129">
        <v>13</v>
      </c>
      <c r="C182" s="526">
        <v>41767</v>
      </c>
      <c r="D182" s="1226" t="s">
        <v>570</v>
      </c>
      <c r="E182" s="1144"/>
      <c r="F182" s="1144"/>
      <c r="G182" s="1144"/>
      <c r="H182" s="1152"/>
      <c r="I182" s="1146">
        <f t="shared" si="26"/>
        <v>0</v>
      </c>
      <c r="J182" s="1152"/>
      <c r="K182" s="779"/>
      <c r="L182" s="123"/>
      <c r="M182" s="1146">
        <f t="shared" si="27"/>
        <v>0</v>
      </c>
      <c r="N182" s="123"/>
      <c r="O182" s="1146">
        <f t="shared" si="28"/>
        <v>0</v>
      </c>
      <c r="P182" s="124">
        <f t="shared" si="29"/>
        <v>0</v>
      </c>
      <c r="Q182" s="1146"/>
      <c r="R182" s="873"/>
    </row>
    <row r="183" spans="2:18" ht="15.95" hidden="1" customHeight="1">
      <c r="B183" s="1129">
        <v>14</v>
      </c>
      <c r="C183" s="526">
        <v>41768</v>
      </c>
      <c r="D183" s="1226" t="s">
        <v>570</v>
      </c>
      <c r="E183" s="1144"/>
      <c r="F183" s="1144"/>
      <c r="G183" s="1144"/>
      <c r="H183" s="1152"/>
      <c r="I183" s="1146">
        <f t="shared" si="26"/>
        <v>0</v>
      </c>
      <c r="J183" s="1152"/>
      <c r="K183" s="779"/>
      <c r="L183" s="123"/>
      <c r="M183" s="1146">
        <f t="shared" si="27"/>
        <v>0</v>
      </c>
      <c r="N183" s="123"/>
      <c r="O183" s="1146">
        <f t="shared" si="28"/>
        <v>0</v>
      </c>
      <c r="P183" s="124">
        <f t="shared" si="29"/>
        <v>0</v>
      </c>
      <c r="Q183" s="1146"/>
      <c r="R183" s="873"/>
    </row>
    <row r="184" spans="2:18" ht="15.95" hidden="1" customHeight="1">
      <c r="B184" s="1129">
        <v>15</v>
      </c>
      <c r="C184" s="526">
        <v>41769</v>
      </c>
      <c r="D184" s="1226" t="s">
        <v>570</v>
      </c>
      <c r="E184" s="1144"/>
      <c r="F184" s="1144"/>
      <c r="G184" s="1144"/>
      <c r="H184" s="1152"/>
      <c r="I184" s="1146">
        <f t="shared" si="26"/>
        <v>0</v>
      </c>
      <c r="J184" s="1152"/>
      <c r="K184" s="779"/>
      <c r="L184" s="123"/>
      <c r="M184" s="1146">
        <f t="shared" si="27"/>
        <v>0</v>
      </c>
      <c r="N184" s="123"/>
      <c r="O184" s="1146">
        <f t="shared" si="28"/>
        <v>0</v>
      </c>
      <c r="P184" s="124">
        <f t="shared" si="29"/>
        <v>0</v>
      </c>
      <c r="Q184" s="1146"/>
      <c r="R184" s="873"/>
    </row>
    <row r="185" spans="2:18" ht="15.95" hidden="1" customHeight="1">
      <c r="B185" s="1129">
        <v>16</v>
      </c>
      <c r="C185" s="387">
        <v>41770</v>
      </c>
      <c r="D185" s="1226" t="s">
        <v>570</v>
      </c>
      <c r="E185" s="1144"/>
      <c r="F185" s="1144"/>
      <c r="G185" s="1144"/>
      <c r="H185" s="1152"/>
      <c r="I185" s="1146">
        <f t="shared" si="26"/>
        <v>0</v>
      </c>
      <c r="J185" s="1152"/>
      <c r="K185" s="779"/>
      <c r="L185" s="123"/>
      <c r="M185" s="1146">
        <f t="shared" si="27"/>
        <v>0</v>
      </c>
      <c r="N185" s="123"/>
      <c r="O185" s="1146">
        <f t="shared" si="28"/>
        <v>0</v>
      </c>
      <c r="P185" s="124">
        <f t="shared" si="29"/>
        <v>0</v>
      </c>
      <c r="Q185" s="1146"/>
      <c r="R185" s="873"/>
    </row>
    <row r="186" spans="2:18" ht="15.95" hidden="1" customHeight="1">
      <c r="B186" s="1129">
        <v>17</v>
      </c>
      <c r="C186" s="526">
        <v>41771</v>
      </c>
      <c r="D186" s="1232" t="s">
        <v>52</v>
      </c>
      <c r="E186" s="1144" t="s">
        <v>263</v>
      </c>
      <c r="F186" s="1144"/>
      <c r="G186" s="1144"/>
      <c r="H186" s="1152"/>
      <c r="I186" s="1146">
        <f t="shared" si="26"/>
        <v>0</v>
      </c>
      <c r="J186" s="1152"/>
      <c r="K186" s="779"/>
      <c r="L186" s="123"/>
      <c r="M186" s="1146">
        <f t="shared" si="27"/>
        <v>0</v>
      </c>
      <c r="N186" s="123"/>
      <c r="O186" s="1146">
        <f t="shared" si="28"/>
        <v>0</v>
      </c>
      <c r="P186" s="124">
        <f t="shared" si="29"/>
        <v>0</v>
      </c>
      <c r="Q186" s="1146">
        <v>35000</v>
      </c>
      <c r="R186" s="873"/>
    </row>
    <row r="187" spans="2:18" ht="15.95" hidden="1" customHeight="1">
      <c r="B187" s="1129">
        <v>18</v>
      </c>
      <c r="C187" s="526">
        <v>41772</v>
      </c>
      <c r="D187" s="1227" t="s">
        <v>546</v>
      </c>
      <c r="E187" s="1144" t="s">
        <v>426</v>
      </c>
      <c r="F187" s="1144">
        <v>6</v>
      </c>
      <c r="G187" s="1144"/>
      <c r="H187" s="1152"/>
      <c r="I187" s="1146">
        <f t="shared" si="26"/>
        <v>0</v>
      </c>
      <c r="J187" s="1152" t="s">
        <v>127</v>
      </c>
      <c r="K187" s="779">
        <v>25000</v>
      </c>
      <c r="L187" s="123"/>
      <c r="M187" s="1146">
        <f t="shared" si="27"/>
        <v>0</v>
      </c>
      <c r="N187" s="123"/>
      <c r="O187" s="1146">
        <f t="shared" si="28"/>
        <v>0</v>
      </c>
      <c r="P187" s="124">
        <f t="shared" si="29"/>
        <v>25000</v>
      </c>
      <c r="Q187" s="1146">
        <v>35000</v>
      </c>
      <c r="R187" s="873"/>
    </row>
    <row r="188" spans="2:18" ht="15.95" hidden="1" customHeight="1">
      <c r="B188" s="3080">
        <v>19</v>
      </c>
      <c r="C188" s="526">
        <v>41773</v>
      </c>
      <c r="D188" s="1227" t="s">
        <v>553</v>
      </c>
      <c r="E188" s="1144" t="s">
        <v>263</v>
      </c>
      <c r="F188" s="1144">
        <v>2</v>
      </c>
      <c r="G188" s="1144"/>
      <c r="H188" s="1152"/>
      <c r="I188" s="1146">
        <f t="shared" si="26"/>
        <v>0</v>
      </c>
      <c r="J188" s="1152" t="s">
        <v>258</v>
      </c>
      <c r="K188" s="779">
        <v>10000</v>
      </c>
      <c r="L188" s="123">
        <v>3</v>
      </c>
      <c r="M188" s="1146">
        <f t="shared" si="27"/>
        <v>30000</v>
      </c>
      <c r="N188" s="123"/>
      <c r="O188" s="1146">
        <f t="shared" si="28"/>
        <v>0</v>
      </c>
      <c r="P188" s="124">
        <f t="shared" si="29"/>
        <v>40000</v>
      </c>
      <c r="Q188" s="3215">
        <v>35000</v>
      </c>
      <c r="R188" s="873"/>
    </row>
    <row r="189" spans="2:18" ht="15.95" hidden="1" customHeight="1">
      <c r="B189" s="3081"/>
      <c r="C189" s="526">
        <v>41773</v>
      </c>
      <c r="D189" s="1227" t="s">
        <v>571</v>
      </c>
      <c r="E189" s="1144" t="s">
        <v>556</v>
      </c>
      <c r="F189" s="1144">
        <v>1</v>
      </c>
      <c r="G189" s="1144"/>
      <c r="H189" s="1152"/>
      <c r="I189" s="1146">
        <f t="shared" si="26"/>
        <v>0</v>
      </c>
      <c r="J189" s="1152" t="s">
        <v>127</v>
      </c>
      <c r="K189" s="779">
        <v>20000</v>
      </c>
      <c r="L189" s="123"/>
      <c r="M189" s="1146">
        <f t="shared" si="27"/>
        <v>0</v>
      </c>
      <c r="N189" s="123"/>
      <c r="O189" s="1146">
        <f t="shared" si="28"/>
        <v>0</v>
      </c>
      <c r="P189" s="124">
        <f t="shared" si="29"/>
        <v>20000</v>
      </c>
      <c r="Q189" s="3217"/>
      <c r="R189" s="873"/>
    </row>
    <row r="190" spans="2:18" ht="15.95" hidden="1" customHeight="1">
      <c r="B190" s="3080">
        <v>20</v>
      </c>
      <c r="C190" s="526">
        <v>41774</v>
      </c>
      <c r="D190" s="1227" t="s">
        <v>552</v>
      </c>
      <c r="E190" s="1144" t="s">
        <v>263</v>
      </c>
      <c r="F190" s="1144">
        <v>2</v>
      </c>
      <c r="G190" s="1144"/>
      <c r="H190" s="1152"/>
      <c r="I190" s="1146">
        <f t="shared" si="26"/>
        <v>0</v>
      </c>
      <c r="J190" s="1152" t="s">
        <v>258</v>
      </c>
      <c r="K190" s="779">
        <v>20000</v>
      </c>
      <c r="L190" s="123"/>
      <c r="M190" s="1146">
        <f t="shared" si="27"/>
        <v>0</v>
      </c>
      <c r="N190" s="123"/>
      <c r="O190" s="1146">
        <f t="shared" si="28"/>
        <v>0</v>
      </c>
      <c r="P190" s="124">
        <f t="shared" si="29"/>
        <v>20000</v>
      </c>
      <c r="Q190" s="3215">
        <v>35000</v>
      </c>
      <c r="R190" s="873"/>
    </row>
    <row r="191" spans="2:18" ht="15.95" hidden="1" customHeight="1">
      <c r="B191" s="3082"/>
      <c r="C191" s="526">
        <v>41774</v>
      </c>
      <c r="D191" s="1227" t="s">
        <v>572</v>
      </c>
      <c r="E191" s="1144" t="s">
        <v>426</v>
      </c>
      <c r="F191" s="1144">
        <v>2</v>
      </c>
      <c r="G191" s="1144"/>
      <c r="H191" s="1152"/>
      <c r="I191" s="1146">
        <f t="shared" si="26"/>
        <v>0</v>
      </c>
      <c r="J191" s="3220" t="s">
        <v>127</v>
      </c>
      <c r="K191" s="3222">
        <v>35000</v>
      </c>
      <c r="L191" s="123"/>
      <c r="M191" s="1146">
        <f t="shared" si="27"/>
        <v>0</v>
      </c>
      <c r="N191" s="123"/>
      <c r="O191" s="1146">
        <f t="shared" si="28"/>
        <v>0</v>
      </c>
      <c r="P191" s="124">
        <f t="shared" si="29"/>
        <v>35000</v>
      </c>
      <c r="Q191" s="3216"/>
      <c r="R191" s="873"/>
    </row>
    <row r="192" spans="2:18" ht="15.95" hidden="1" customHeight="1">
      <c r="B192" s="3081"/>
      <c r="C192" s="526">
        <v>41774</v>
      </c>
      <c r="D192" s="1227" t="s">
        <v>546</v>
      </c>
      <c r="E192" s="1144" t="s">
        <v>426</v>
      </c>
      <c r="F192" s="1144">
        <v>9</v>
      </c>
      <c r="G192" s="1144"/>
      <c r="H192" s="1152"/>
      <c r="I192" s="1146">
        <f t="shared" si="26"/>
        <v>0</v>
      </c>
      <c r="J192" s="3220"/>
      <c r="K192" s="3222"/>
      <c r="L192" s="123">
        <v>2</v>
      </c>
      <c r="M192" s="1146">
        <f t="shared" si="27"/>
        <v>20000</v>
      </c>
      <c r="N192" s="123"/>
      <c r="O192" s="1146">
        <f t="shared" si="28"/>
        <v>0</v>
      </c>
      <c r="P192" s="124">
        <f t="shared" si="29"/>
        <v>20000</v>
      </c>
      <c r="Q192" s="3217"/>
      <c r="R192" s="873"/>
    </row>
    <row r="193" spans="2:18" ht="15.95" hidden="1" customHeight="1">
      <c r="B193" s="3080">
        <v>21</v>
      </c>
      <c r="C193" s="526">
        <v>41775</v>
      </c>
      <c r="D193" s="1227" t="s">
        <v>546</v>
      </c>
      <c r="E193" s="1144" t="s">
        <v>426</v>
      </c>
      <c r="F193" s="1144">
        <v>3</v>
      </c>
      <c r="G193" s="1144"/>
      <c r="H193" s="1152"/>
      <c r="I193" s="1146">
        <f t="shared" ref="I193:I205" si="30">H193*500</f>
        <v>0</v>
      </c>
      <c r="J193" s="3220" t="s">
        <v>127</v>
      </c>
      <c r="K193" s="3222">
        <v>35000</v>
      </c>
      <c r="L193" s="1250"/>
      <c r="M193" s="1146">
        <f t="shared" si="27"/>
        <v>0</v>
      </c>
      <c r="N193" s="123"/>
      <c r="O193" s="1146">
        <f t="shared" si="28"/>
        <v>0</v>
      </c>
      <c r="P193" s="3244">
        <f t="shared" si="29"/>
        <v>35000</v>
      </c>
      <c r="Q193" s="3215">
        <v>35000</v>
      </c>
      <c r="R193" s="873"/>
    </row>
    <row r="194" spans="2:18" ht="15.95" hidden="1" customHeight="1">
      <c r="B194" s="3082"/>
      <c r="C194" s="526">
        <v>41775</v>
      </c>
      <c r="D194" s="1227" t="s">
        <v>557</v>
      </c>
      <c r="E194" s="1144" t="s">
        <v>426</v>
      </c>
      <c r="F194" s="1144">
        <v>9</v>
      </c>
      <c r="G194" s="1144"/>
      <c r="H194" s="1152"/>
      <c r="I194" s="1146">
        <f t="shared" si="30"/>
        <v>0</v>
      </c>
      <c r="J194" s="3220"/>
      <c r="K194" s="3222"/>
      <c r="L194" s="1251"/>
      <c r="M194" s="1146">
        <f t="shared" ref="M194:M206" si="31">L194*10000</f>
        <v>0</v>
      </c>
      <c r="N194" s="123"/>
      <c r="O194" s="1146">
        <f t="shared" ref="O194:O206" si="32">N194*15000</f>
        <v>0</v>
      </c>
      <c r="P194" s="3245"/>
      <c r="Q194" s="3216"/>
      <c r="R194" s="873"/>
    </row>
    <row r="195" spans="2:18" ht="15.95" hidden="1" customHeight="1">
      <c r="B195" s="3081"/>
      <c r="C195" s="526">
        <v>41775</v>
      </c>
      <c r="D195" s="1227" t="s">
        <v>552</v>
      </c>
      <c r="E195" s="1144" t="s">
        <v>263</v>
      </c>
      <c r="F195" s="1144">
        <v>1</v>
      </c>
      <c r="G195" s="1144"/>
      <c r="H195" s="1152"/>
      <c r="I195" s="1146">
        <f t="shared" si="30"/>
        <v>0</v>
      </c>
      <c r="J195" s="1152" t="s">
        <v>258</v>
      </c>
      <c r="K195" s="1146">
        <v>10000</v>
      </c>
      <c r="L195" s="123">
        <v>3</v>
      </c>
      <c r="M195" s="1146">
        <f t="shared" si="31"/>
        <v>30000</v>
      </c>
      <c r="N195" s="123"/>
      <c r="O195" s="1146">
        <f t="shared" si="32"/>
        <v>0</v>
      </c>
      <c r="P195" s="124">
        <f t="shared" ref="P195:P206" si="33">I195+K195+M195+O195</f>
        <v>40000</v>
      </c>
      <c r="Q195" s="3217"/>
      <c r="R195" s="873"/>
    </row>
    <row r="196" spans="2:18" ht="15.95" hidden="1" customHeight="1">
      <c r="B196" s="3080">
        <v>22</v>
      </c>
      <c r="C196" s="526">
        <v>41776</v>
      </c>
      <c r="D196" s="1227" t="s">
        <v>557</v>
      </c>
      <c r="E196" s="1144" t="s">
        <v>426</v>
      </c>
      <c r="F196" s="1144">
        <v>3</v>
      </c>
      <c r="G196" s="1144"/>
      <c r="H196" s="1152"/>
      <c r="I196" s="1146">
        <f t="shared" si="30"/>
        <v>0</v>
      </c>
      <c r="J196" s="3241" t="s">
        <v>127</v>
      </c>
      <c r="K196" s="3215">
        <v>35000</v>
      </c>
      <c r="L196" s="123"/>
      <c r="M196" s="1146">
        <f t="shared" si="31"/>
        <v>0</v>
      </c>
      <c r="N196" s="123"/>
      <c r="O196" s="1146">
        <f t="shared" si="32"/>
        <v>0</v>
      </c>
      <c r="P196" s="3244">
        <f t="shared" si="33"/>
        <v>35000</v>
      </c>
      <c r="Q196" s="3215">
        <v>35000</v>
      </c>
      <c r="R196" s="873"/>
    </row>
    <row r="197" spans="2:18" ht="15.95" hidden="1" customHeight="1">
      <c r="B197" s="3082"/>
      <c r="C197" s="526">
        <v>41776</v>
      </c>
      <c r="D197" s="1227" t="s">
        <v>546</v>
      </c>
      <c r="E197" s="1144" t="s">
        <v>426</v>
      </c>
      <c r="F197" s="1144">
        <v>9</v>
      </c>
      <c r="G197" s="1144"/>
      <c r="H197" s="1152"/>
      <c r="I197" s="1146">
        <f t="shared" si="30"/>
        <v>0</v>
      </c>
      <c r="J197" s="3242"/>
      <c r="K197" s="3217"/>
      <c r="L197" s="123"/>
      <c r="M197" s="1146">
        <f t="shared" si="31"/>
        <v>0</v>
      </c>
      <c r="N197" s="123"/>
      <c r="O197" s="1146">
        <f t="shared" si="32"/>
        <v>0</v>
      </c>
      <c r="P197" s="3245"/>
      <c r="Q197" s="3216"/>
      <c r="R197" s="873"/>
    </row>
    <row r="198" spans="2:18" ht="15.95" hidden="1" customHeight="1">
      <c r="B198" s="3081"/>
      <c r="C198" s="526">
        <v>41776</v>
      </c>
      <c r="D198" s="1227" t="s">
        <v>552</v>
      </c>
      <c r="E198" s="1144" t="s">
        <v>263</v>
      </c>
      <c r="F198" s="1144">
        <v>1</v>
      </c>
      <c r="G198" s="1144"/>
      <c r="H198" s="1152"/>
      <c r="I198" s="1146">
        <f t="shared" si="30"/>
        <v>0</v>
      </c>
      <c r="J198" s="1152" t="s">
        <v>258</v>
      </c>
      <c r="K198" s="779">
        <v>10000</v>
      </c>
      <c r="L198" s="123"/>
      <c r="M198" s="1146">
        <f t="shared" si="31"/>
        <v>0</v>
      </c>
      <c r="N198" s="123"/>
      <c r="O198" s="1146">
        <f t="shared" si="32"/>
        <v>0</v>
      </c>
      <c r="P198" s="124">
        <f t="shared" si="33"/>
        <v>10000</v>
      </c>
      <c r="Q198" s="3217"/>
      <c r="R198" s="873"/>
    </row>
    <row r="199" spans="2:18" ht="15.95" hidden="1" customHeight="1">
      <c r="B199" s="1129">
        <v>23</v>
      </c>
      <c r="C199" s="387">
        <v>41777</v>
      </c>
      <c r="D199" s="1227" t="s">
        <v>546</v>
      </c>
      <c r="E199" s="1144" t="s">
        <v>426</v>
      </c>
      <c r="F199" s="1144">
        <v>15</v>
      </c>
      <c r="G199" s="1144"/>
      <c r="H199" s="1152"/>
      <c r="I199" s="1146">
        <f t="shared" si="30"/>
        <v>0</v>
      </c>
      <c r="J199" s="1152" t="s">
        <v>127</v>
      </c>
      <c r="K199" s="779">
        <v>35000</v>
      </c>
      <c r="L199" s="123">
        <v>4</v>
      </c>
      <c r="M199" s="1146">
        <f t="shared" si="31"/>
        <v>40000</v>
      </c>
      <c r="N199" s="123"/>
      <c r="O199" s="1146">
        <f t="shared" si="32"/>
        <v>0</v>
      </c>
      <c r="P199" s="124">
        <f t="shared" si="33"/>
        <v>75000</v>
      </c>
      <c r="Q199" s="1146">
        <v>35000</v>
      </c>
      <c r="R199" s="873"/>
    </row>
    <row r="200" spans="2:18" ht="15.95" hidden="1" customHeight="1">
      <c r="B200" s="1129">
        <v>24</v>
      </c>
      <c r="C200" s="526">
        <v>41778</v>
      </c>
      <c r="D200" s="1227" t="s">
        <v>546</v>
      </c>
      <c r="E200" s="1144" t="s">
        <v>426</v>
      </c>
      <c r="F200" s="1144">
        <v>8</v>
      </c>
      <c r="G200" s="1144"/>
      <c r="H200" s="1152"/>
      <c r="I200" s="1146">
        <f t="shared" si="30"/>
        <v>0</v>
      </c>
      <c r="J200" s="1152" t="s">
        <v>127</v>
      </c>
      <c r="K200" s="779">
        <v>25000</v>
      </c>
      <c r="L200" s="123"/>
      <c r="M200" s="1146">
        <f t="shared" si="31"/>
        <v>0</v>
      </c>
      <c r="N200" s="123"/>
      <c r="O200" s="1146">
        <f t="shared" si="32"/>
        <v>0</v>
      </c>
      <c r="P200" s="124">
        <f t="shared" si="33"/>
        <v>25000</v>
      </c>
      <c r="Q200" s="1146">
        <v>35000</v>
      </c>
      <c r="R200" s="873"/>
    </row>
    <row r="201" spans="2:18" ht="15.95" hidden="1" customHeight="1">
      <c r="B201" s="1129">
        <v>25</v>
      </c>
      <c r="C201" s="526">
        <v>41779</v>
      </c>
      <c r="D201" s="1227" t="s">
        <v>546</v>
      </c>
      <c r="E201" s="1144" t="s">
        <v>426</v>
      </c>
      <c r="F201" s="1144">
        <v>9</v>
      </c>
      <c r="G201" s="1144"/>
      <c r="H201" s="1152"/>
      <c r="I201" s="1146">
        <f t="shared" si="30"/>
        <v>0</v>
      </c>
      <c r="J201" s="1152" t="s">
        <v>127</v>
      </c>
      <c r="K201" s="779">
        <v>25000</v>
      </c>
      <c r="L201" s="123"/>
      <c r="M201" s="1146">
        <f t="shared" si="31"/>
        <v>0</v>
      </c>
      <c r="N201" s="123"/>
      <c r="O201" s="1146">
        <f t="shared" si="32"/>
        <v>0</v>
      </c>
      <c r="P201" s="124">
        <f t="shared" si="33"/>
        <v>25000</v>
      </c>
      <c r="Q201" s="1146">
        <v>35000</v>
      </c>
      <c r="R201" s="873"/>
    </row>
    <row r="202" spans="2:18" ht="15.95" hidden="1" customHeight="1">
      <c r="B202" s="3080">
        <v>26</v>
      </c>
      <c r="C202" s="526">
        <v>41780</v>
      </c>
      <c r="D202" s="1227" t="s">
        <v>546</v>
      </c>
      <c r="E202" s="1144" t="s">
        <v>426</v>
      </c>
      <c r="F202" s="1144">
        <v>19</v>
      </c>
      <c r="G202" s="1144"/>
      <c r="H202" s="1152"/>
      <c r="I202" s="1146">
        <f t="shared" si="30"/>
        <v>0</v>
      </c>
      <c r="J202" s="3241" t="s">
        <v>127</v>
      </c>
      <c r="K202" s="3215">
        <v>35000</v>
      </c>
      <c r="L202" s="123"/>
      <c r="M202" s="1146">
        <f t="shared" si="31"/>
        <v>0</v>
      </c>
      <c r="N202" s="123"/>
      <c r="O202" s="1146">
        <f t="shared" si="32"/>
        <v>0</v>
      </c>
      <c r="P202" s="124">
        <f t="shared" si="33"/>
        <v>35000</v>
      </c>
      <c r="Q202" s="3215">
        <v>35000</v>
      </c>
      <c r="R202" s="873"/>
    </row>
    <row r="203" spans="2:18" ht="15.95" hidden="1" customHeight="1">
      <c r="B203" s="3082"/>
      <c r="C203" s="526">
        <v>41780</v>
      </c>
      <c r="D203" s="1227" t="s">
        <v>549</v>
      </c>
      <c r="E203" s="1144" t="s">
        <v>426</v>
      </c>
      <c r="F203" s="1144">
        <v>1</v>
      </c>
      <c r="G203" s="1144"/>
      <c r="H203" s="1152"/>
      <c r="I203" s="1146">
        <f t="shared" si="30"/>
        <v>0</v>
      </c>
      <c r="J203" s="3242"/>
      <c r="K203" s="3217"/>
      <c r="L203" s="123">
        <v>1</v>
      </c>
      <c r="M203" s="1146">
        <f t="shared" si="31"/>
        <v>10000</v>
      </c>
      <c r="N203" s="123"/>
      <c r="O203" s="1146">
        <f t="shared" si="32"/>
        <v>0</v>
      </c>
      <c r="P203" s="124">
        <f t="shared" si="33"/>
        <v>10000</v>
      </c>
      <c r="Q203" s="3216"/>
      <c r="R203" s="873"/>
    </row>
    <row r="204" spans="2:18" ht="15.95" hidden="1" customHeight="1">
      <c r="B204" s="3081"/>
      <c r="C204" s="526">
        <v>41780</v>
      </c>
      <c r="D204" s="1227" t="s">
        <v>552</v>
      </c>
      <c r="E204" s="1144" t="s">
        <v>263</v>
      </c>
      <c r="F204" s="1144">
        <v>1</v>
      </c>
      <c r="G204" s="1144"/>
      <c r="H204" s="1152"/>
      <c r="I204" s="1146">
        <f t="shared" si="30"/>
        <v>0</v>
      </c>
      <c r="J204" s="1152" t="s">
        <v>258</v>
      </c>
      <c r="K204" s="779">
        <v>10000</v>
      </c>
      <c r="L204" s="123">
        <v>2</v>
      </c>
      <c r="M204" s="1146">
        <f t="shared" si="31"/>
        <v>20000</v>
      </c>
      <c r="N204" s="123"/>
      <c r="O204" s="1146">
        <f t="shared" si="32"/>
        <v>0</v>
      </c>
      <c r="P204" s="124">
        <f t="shared" si="33"/>
        <v>30000</v>
      </c>
      <c r="Q204" s="3217"/>
      <c r="R204" s="873"/>
    </row>
    <row r="205" spans="2:18" ht="15.95" hidden="1" customHeight="1">
      <c r="B205" s="1129">
        <v>27</v>
      </c>
      <c r="C205" s="526">
        <v>41781</v>
      </c>
      <c r="D205" s="1227" t="s">
        <v>552</v>
      </c>
      <c r="E205" s="1144" t="s">
        <v>263</v>
      </c>
      <c r="F205" s="1144">
        <v>1</v>
      </c>
      <c r="G205" s="1144"/>
      <c r="H205" s="1152"/>
      <c r="I205" s="1146">
        <f t="shared" si="30"/>
        <v>0</v>
      </c>
      <c r="J205" s="1152" t="s">
        <v>258</v>
      </c>
      <c r="K205" s="779">
        <v>10000</v>
      </c>
      <c r="L205" s="123"/>
      <c r="M205" s="1146">
        <f t="shared" si="31"/>
        <v>0</v>
      </c>
      <c r="N205" s="123"/>
      <c r="O205" s="1146">
        <f t="shared" si="32"/>
        <v>0</v>
      </c>
      <c r="P205" s="124">
        <f t="shared" si="33"/>
        <v>10000</v>
      </c>
      <c r="Q205" s="1146">
        <v>35000</v>
      </c>
      <c r="R205" s="873"/>
    </row>
    <row r="206" spans="2:18" ht="15.95" hidden="1" customHeight="1">
      <c r="B206" s="1129">
        <v>28</v>
      </c>
      <c r="C206" s="526">
        <v>41782</v>
      </c>
      <c r="D206" s="1227" t="s">
        <v>546</v>
      </c>
      <c r="E206" s="1144" t="s">
        <v>426</v>
      </c>
      <c r="F206" s="1144">
        <v>4</v>
      </c>
      <c r="G206" s="1144"/>
      <c r="H206" s="1152"/>
      <c r="I206" s="1146">
        <f>H206*500</f>
        <v>0</v>
      </c>
      <c r="J206" s="1152" t="s">
        <v>127</v>
      </c>
      <c r="K206" s="779">
        <v>20000</v>
      </c>
      <c r="L206" s="123"/>
      <c r="M206" s="1146">
        <f t="shared" si="31"/>
        <v>0</v>
      </c>
      <c r="N206" s="123"/>
      <c r="O206" s="1146">
        <f t="shared" si="32"/>
        <v>0</v>
      </c>
      <c r="P206" s="124">
        <f t="shared" si="33"/>
        <v>20000</v>
      </c>
      <c r="Q206" s="1146">
        <v>35000</v>
      </c>
      <c r="R206" s="873"/>
    </row>
    <row r="207" spans="2:18" ht="15.95" hidden="1" customHeight="1">
      <c r="B207" s="1129">
        <v>29</v>
      </c>
      <c r="C207" s="526">
        <v>41783</v>
      </c>
      <c r="D207" s="1228" t="s">
        <v>194</v>
      </c>
      <c r="E207" s="1144"/>
      <c r="F207" s="1144"/>
      <c r="G207" s="1144"/>
      <c r="H207" s="1152"/>
      <c r="I207" s="1146">
        <f>H207*500</f>
        <v>0</v>
      </c>
      <c r="J207" s="1152"/>
      <c r="K207" s="779"/>
      <c r="L207" s="123"/>
      <c r="M207" s="1146">
        <f>L207*10000</f>
        <v>0</v>
      </c>
      <c r="N207" s="123"/>
      <c r="O207" s="1146">
        <f>N207*15000</f>
        <v>0</v>
      </c>
      <c r="P207" s="124">
        <f>I207+K207+M207+O207</f>
        <v>0</v>
      </c>
      <c r="Q207" s="1146"/>
      <c r="R207" s="873"/>
    </row>
    <row r="208" spans="2:18" ht="15.95" hidden="1" customHeight="1" thickBot="1">
      <c r="B208" s="1142">
        <v>30</v>
      </c>
      <c r="C208" s="1178">
        <v>41784</v>
      </c>
      <c r="D208" s="1229" t="s">
        <v>194</v>
      </c>
      <c r="E208" s="44"/>
      <c r="F208" s="44"/>
      <c r="G208" s="44"/>
      <c r="H208" s="127"/>
      <c r="I208" s="1151">
        <f>H208*500</f>
        <v>0</v>
      </c>
      <c r="J208" s="127"/>
      <c r="K208" s="1012"/>
      <c r="L208" s="1013"/>
      <c r="M208" s="1151">
        <f>L208*10000</f>
        <v>0</v>
      </c>
      <c r="N208" s="1013"/>
      <c r="O208" s="1151">
        <f>N208*15000</f>
        <v>0</v>
      </c>
      <c r="P208" s="1014">
        <f>I208+K208+M208+O208</f>
        <v>0</v>
      </c>
      <c r="Q208" s="1151"/>
      <c r="R208" s="880"/>
    </row>
    <row r="209" spans="2:18" ht="15.95" hidden="1" customHeight="1">
      <c r="B209" s="1305">
        <v>1</v>
      </c>
      <c r="C209" s="769">
        <v>41785</v>
      </c>
      <c r="D209" s="1409" t="s">
        <v>194</v>
      </c>
      <c r="E209" s="346"/>
      <c r="F209" s="346"/>
      <c r="G209" s="346"/>
      <c r="H209" s="770">
        <f>F209*G209</f>
        <v>0</v>
      </c>
      <c r="I209" s="772">
        <f t="shared" ref="I209:I270" si="34">H209*500</f>
        <v>0</v>
      </c>
      <c r="J209" s="770"/>
      <c r="K209" s="1028"/>
      <c r="L209" s="1029"/>
      <c r="M209" s="772">
        <f t="shared" ref="M209:M270" si="35">L209*10000</f>
        <v>0</v>
      </c>
      <c r="N209" s="1029"/>
      <c r="O209" s="772">
        <f t="shared" ref="O209:O273" si="36">N209*15000</f>
        <v>0</v>
      </c>
      <c r="P209" s="1036">
        <f t="shared" ref="P209:P273" si="37">I209+K209+M209+O209</f>
        <v>0</v>
      </c>
      <c r="Q209" s="772"/>
      <c r="R209" s="775"/>
    </row>
    <row r="210" spans="2:18" ht="15.95" hidden="1" customHeight="1">
      <c r="B210" s="1306">
        <v>2</v>
      </c>
      <c r="C210" s="526">
        <v>41786</v>
      </c>
      <c r="D210" s="1228" t="s">
        <v>194</v>
      </c>
      <c r="E210" s="1316"/>
      <c r="F210" s="3"/>
      <c r="G210" s="3"/>
      <c r="H210" s="1325">
        <f t="shared" ref="H210:H274" si="38">F210*G210</f>
        <v>0</v>
      </c>
      <c r="I210" s="1323">
        <f t="shared" si="34"/>
        <v>0</v>
      </c>
      <c r="J210" s="1316"/>
      <c r="K210" s="6"/>
      <c r="L210" s="366"/>
      <c r="M210" s="1323">
        <f t="shared" si="35"/>
        <v>0</v>
      </c>
      <c r="N210" s="366"/>
      <c r="O210" s="1323">
        <f t="shared" si="36"/>
        <v>0</v>
      </c>
      <c r="P210" s="124">
        <f t="shared" si="37"/>
        <v>0</v>
      </c>
      <c r="Q210" s="1312"/>
      <c r="R210" s="1313"/>
    </row>
    <row r="211" spans="2:18" ht="15.95" hidden="1" customHeight="1">
      <c r="B211" s="1306">
        <v>3</v>
      </c>
      <c r="C211" s="526">
        <v>41787</v>
      </c>
      <c r="D211" s="3" t="s">
        <v>714</v>
      </c>
      <c r="E211" s="1316" t="s">
        <v>39</v>
      </c>
      <c r="F211" s="1316">
        <v>1</v>
      </c>
      <c r="G211" s="3"/>
      <c r="H211" s="1325">
        <f t="shared" si="38"/>
        <v>0</v>
      </c>
      <c r="I211" s="1323">
        <f t="shared" si="34"/>
        <v>0</v>
      </c>
      <c r="J211" s="1316" t="s">
        <v>258</v>
      </c>
      <c r="K211" s="6">
        <v>10000</v>
      </c>
      <c r="L211" s="366"/>
      <c r="M211" s="1323">
        <f t="shared" si="35"/>
        <v>0</v>
      </c>
      <c r="N211" s="366"/>
      <c r="O211" s="1323">
        <f t="shared" si="36"/>
        <v>0</v>
      </c>
      <c r="P211" s="124">
        <f t="shared" si="37"/>
        <v>10000</v>
      </c>
      <c r="Q211" s="1312">
        <v>35000</v>
      </c>
      <c r="R211" s="1313"/>
    </row>
    <row r="212" spans="2:18" ht="15.95" hidden="1" customHeight="1">
      <c r="B212" s="3087">
        <v>4</v>
      </c>
      <c r="C212" s="526">
        <v>41788</v>
      </c>
      <c r="D212" s="3" t="s">
        <v>714</v>
      </c>
      <c r="E212" s="1316" t="s">
        <v>39</v>
      </c>
      <c r="F212" s="1316">
        <v>1</v>
      </c>
      <c r="G212" s="3"/>
      <c r="H212" s="1325">
        <f t="shared" si="38"/>
        <v>0</v>
      </c>
      <c r="I212" s="1323">
        <f t="shared" si="34"/>
        <v>0</v>
      </c>
      <c r="J212" s="1316" t="s">
        <v>258</v>
      </c>
      <c r="K212" s="6">
        <v>10000</v>
      </c>
      <c r="L212" s="366"/>
      <c r="M212" s="1323">
        <f t="shared" si="35"/>
        <v>0</v>
      </c>
      <c r="N212" s="366"/>
      <c r="O212" s="1323">
        <f t="shared" si="36"/>
        <v>0</v>
      </c>
      <c r="P212" s="124">
        <f t="shared" si="37"/>
        <v>10000</v>
      </c>
      <c r="Q212" s="3151">
        <v>35000</v>
      </c>
      <c r="R212" s="1313"/>
    </row>
    <row r="213" spans="2:18" ht="15.95" hidden="1" customHeight="1">
      <c r="B213" s="3087"/>
      <c r="C213" s="526">
        <v>41788</v>
      </c>
      <c r="D213" s="3" t="s">
        <v>563</v>
      </c>
      <c r="E213" s="1316" t="s">
        <v>39</v>
      </c>
      <c r="F213" s="1316">
        <v>2</v>
      </c>
      <c r="G213" s="3"/>
      <c r="H213" s="1325">
        <f t="shared" si="38"/>
        <v>0</v>
      </c>
      <c r="I213" s="1323">
        <f t="shared" si="34"/>
        <v>0</v>
      </c>
      <c r="J213" s="1316" t="s">
        <v>258</v>
      </c>
      <c r="K213" s="6">
        <v>10000</v>
      </c>
      <c r="L213" s="366">
        <v>5</v>
      </c>
      <c r="M213" s="1323">
        <f t="shared" si="35"/>
        <v>50000</v>
      </c>
      <c r="N213" s="366"/>
      <c r="O213" s="1323">
        <f t="shared" si="36"/>
        <v>0</v>
      </c>
      <c r="P213" s="124">
        <f t="shared" si="37"/>
        <v>60000</v>
      </c>
      <c r="Q213" s="3151"/>
      <c r="R213" s="1313"/>
    </row>
    <row r="214" spans="2:18" ht="15.95" hidden="1" customHeight="1">
      <c r="B214" s="3087">
        <v>5</v>
      </c>
      <c r="C214" s="526">
        <v>41789</v>
      </c>
      <c r="D214" s="3" t="s">
        <v>724</v>
      </c>
      <c r="E214" s="1316" t="s">
        <v>426</v>
      </c>
      <c r="F214" s="1316">
        <v>3</v>
      </c>
      <c r="G214" s="3"/>
      <c r="H214" s="1325">
        <f t="shared" si="38"/>
        <v>0</v>
      </c>
      <c r="I214" s="1323">
        <f t="shared" si="34"/>
        <v>0</v>
      </c>
      <c r="J214" s="3183" t="s">
        <v>127</v>
      </c>
      <c r="K214" s="3151">
        <v>25000</v>
      </c>
      <c r="L214" s="366"/>
      <c r="M214" s="1323">
        <f t="shared" si="35"/>
        <v>0</v>
      </c>
      <c r="N214" s="366"/>
      <c r="O214" s="1323">
        <f t="shared" si="36"/>
        <v>0</v>
      </c>
      <c r="P214" s="124">
        <f t="shared" si="37"/>
        <v>25000</v>
      </c>
      <c r="Q214" s="3151">
        <v>35000</v>
      </c>
      <c r="R214" s="1313"/>
    </row>
    <row r="215" spans="2:18" ht="15.95" hidden="1" customHeight="1">
      <c r="B215" s="3087"/>
      <c r="C215" s="526">
        <v>41789</v>
      </c>
      <c r="D215" s="3" t="s">
        <v>557</v>
      </c>
      <c r="E215" s="1316" t="s">
        <v>426</v>
      </c>
      <c r="F215" s="1316">
        <v>2</v>
      </c>
      <c r="G215" s="3"/>
      <c r="H215" s="1325">
        <f t="shared" si="38"/>
        <v>0</v>
      </c>
      <c r="I215" s="1323">
        <f t="shared" si="34"/>
        <v>0</v>
      </c>
      <c r="J215" s="3183"/>
      <c r="K215" s="3151"/>
      <c r="L215" s="366"/>
      <c r="M215" s="1323">
        <f t="shared" si="35"/>
        <v>0</v>
      </c>
      <c r="N215" s="366"/>
      <c r="O215" s="1323">
        <f t="shared" si="36"/>
        <v>0</v>
      </c>
      <c r="P215" s="124">
        <f t="shared" si="37"/>
        <v>0</v>
      </c>
      <c r="Q215" s="3151"/>
      <c r="R215" s="1313"/>
    </row>
    <row r="216" spans="2:18" ht="15.95" hidden="1" customHeight="1">
      <c r="B216" s="3087"/>
      <c r="C216" s="526">
        <v>41789</v>
      </c>
      <c r="D216" s="3" t="s">
        <v>561</v>
      </c>
      <c r="E216" s="1316" t="s">
        <v>426</v>
      </c>
      <c r="F216" s="1316">
        <v>2</v>
      </c>
      <c r="G216" s="3"/>
      <c r="H216" s="1325">
        <f t="shared" si="38"/>
        <v>0</v>
      </c>
      <c r="I216" s="1323">
        <f t="shared" si="34"/>
        <v>0</v>
      </c>
      <c r="J216" s="3183"/>
      <c r="K216" s="3151"/>
      <c r="L216" s="366">
        <v>1</v>
      </c>
      <c r="M216" s="1323">
        <f t="shared" si="35"/>
        <v>10000</v>
      </c>
      <c r="N216" s="366"/>
      <c r="O216" s="1323">
        <f t="shared" si="36"/>
        <v>0</v>
      </c>
      <c r="P216" s="124">
        <f t="shared" si="37"/>
        <v>10000</v>
      </c>
      <c r="Q216" s="3151"/>
      <c r="R216" s="1313"/>
    </row>
    <row r="217" spans="2:18" ht="15.95" hidden="1" customHeight="1">
      <c r="B217" s="3087"/>
      <c r="C217" s="526">
        <v>41789</v>
      </c>
      <c r="D217" s="3" t="s">
        <v>714</v>
      </c>
      <c r="E217" s="1316" t="s">
        <v>39</v>
      </c>
      <c r="F217" s="1316">
        <v>1</v>
      </c>
      <c r="G217" s="3"/>
      <c r="H217" s="1325">
        <f t="shared" si="38"/>
        <v>0</v>
      </c>
      <c r="I217" s="1323">
        <f t="shared" si="34"/>
        <v>0</v>
      </c>
      <c r="J217" s="1316" t="s">
        <v>258</v>
      </c>
      <c r="K217" s="6">
        <v>10000</v>
      </c>
      <c r="L217" s="366">
        <v>2</v>
      </c>
      <c r="M217" s="1323">
        <f t="shared" si="35"/>
        <v>20000</v>
      </c>
      <c r="N217" s="366"/>
      <c r="O217" s="1323">
        <f t="shared" si="36"/>
        <v>0</v>
      </c>
      <c r="P217" s="124">
        <f t="shared" si="37"/>
        <v>30000</v>
      </c>
      <c r="Q217" s="3151"/>
      <c r="R217" s="1313"/>
    </row>
    <row r="218" spans="2:18" s="344" customFormat="1" ht="15.95" hidden="1" customHeight="1">
      <c r="B218" s="3199">
        <v>6</v>
      </c>
      <c r="C218" s="679">
        <v>41790</v>
      </c>
      <c r="D218" s="359" t="s">
        <v>725</v>
      </c>
      <c r="E218" s="354" t="s">
        <v>426</v>
      </c>
      <c r="F218" s="354">
        <v>2</v>
      </c>
      <c r="G218" s="359"/>
      <c r="H218" s="494">
        <f t="shared" si="38"/>
        <v>0</v>
      </c>
      <c r="I218" s="647">
        <f t="shared" si="34"/>
        <v>0</v>
      </c>
      <c r="J218" s="354" t="s">
        <v>127</v>
      </c>
      <c r="K218" s="509">
        <v>10000</v>
      </c>
      <c r="L218" s="371">
        <v>2</v>
      </c>
      <c r="M218" s="647">
        <f t="shared" si="35"/>
        <v>20000</v>
      </c>
      <c r="N218" s="371"/>
      <c r="O218" s="647">
        <f t="shared" si="36"/>
        <v>0</v>
      </c>
      <c r="P218" s="482">
        <f t="shared" si="37"/>
        <v>30000</v>
      </c>
      <c r="Q218" s="3268">
        <v>35000</v>
      </c>
      <c r="R218" s="1328"/>
    </row>
    <row r="219" spans="2:18" ht="15.95" hidden="1" customHeight="1">
      <c r="B219" s="3199"/>
      <c r="C219" s="679">
        <v>41790</v>
      </c>
      <c r="D219" s="3" t="s">
        <v>724</v>
      </c>
      <c r="E219" s="1316" t="s">
        <v>426</v>
      </c>
      <c r="F219" s="1316">
        <v>12</v>
      </c>
      <c r="G219" s="3"/>
      <c r="H219" s="1325">
        <f t="shared" si="38"/>
        <v>0</v>
      </c>
      <c r="I219" s="1323">
        <f t="shared" si="34"/>
        <v>0</v>
      </c>
      <c r="J219" s="1316" t="s">
        <v>127</v>
      </c>
      <c r="K219" s="6">
        <v>35000</v>
      </c>
      <c r="L219" s="366">
        <v>3</v>
      </c>
      <c r="M219" s="1323">
        <f t="shared" si="35"/>
        <v>30000</v>
      </c>
      <c r="N219" s="366"/>
      <c r="O219" s="1323">
        <f t="shared" si="36"/>
        <v>0</v>
      </c>
      <c r="P219" s="124">
        <f t="shared" si="37"/>
        <v>65000</v>
      </c>
      <c r="Q219" s="3268"/>
      <c r="R219" s="1313"/>
    </row>
    <row r="220" spans="2:18" ht="15.95" hidden="1" customHeight="1">
      <c r="B220" s="1306">
        <v>7</v>
      </c>
      <c r="C220" s="387">
        <v>41791</v>
      </c>
      <c r="D220" s="3" t="s">
        <v>724</v>
      </c>
      <c r="E220" s="1316" t="s">
        <v>426</v>
      </c>
      <c r="F220" s="1316">
        <v>16</v>
      </c>
      <c r="G220" s="3"/>
      <c r="H220" s="1325">
        <f t="shared" si="38"/>
        <v>0</v>
      </c>
      <c r="I220" s="1323">
        <f t="shared" si="34"/>
        <v>0</v>
      </c>
      <c r="J220" s="1316" t="s">
        <v>127</v>
      </c>
      <c r="K220" s="6">
        <v>35000</v>
      </c>
      <c r="L220" s="366">
        <v>4</v>
      </c>
      <c r="M220" s="1323">
        <f t="shared" si="35"/>
        <v>40000</v>
      </c>
      <c r="N220" s="366"/>
      <c r="O220" s="1323">
        <f t="shared" si="36"/>
        <v>0</v>
      </c>
      <c r="P220" s="124">
        <f t="shared" si="37"/>
        <v>75000</v>
      </c>
      <c r="Q220" s="1312">
        <v>35000</v>
      </c>
      <c r="R220" s="1313"/>
    </row>
    <row r="221" spans="2:18" ht="15.95" hidden="1" customHeight="1">
      <c r="B221" s="3087">
        <v>8</v>
      </c>
      <c r="C221" s="526">
        <v>41792</v>
      </c>
      <c r="D221" s="3" t="s">
        <v>549</v>
      </c>
      <c r="E221" s="1316" t="s">
        <v>426</v>
      </c>
      <c r="F221" s="1316">
        <v>6</v>
      </c>
      <c r="G221" s="3"/>
      <c r="H221" s="1325">
        <f t="shared" si="38"/>
        <v>0</v>
      </c>
      <c r="I221" s="1323">
        <f t="shared" si="34"/>
        <v>0</v>
      </c>
      <c r="J221" s="1316" t="s">
        <v>127</v>
      </c>
      <c r="K221" s="6">
        <v>25000</v>
      </c>
      <c r="L221" s="366"/>
      <c r="M221" s="1323">
        <f t="shared" si="35"/>
        <v>0</v>
      </c>
      <c r="N221" s="366"/>
      <c r="O221" s="1323">
        <f t="shared" si="36"/>
        <v>0</v>
      </c>
      <c r="P221" s="124">
        <f t="shared" si="37"/>
        <v>25000</v>
      </c>
      <c r="Q221" s="3151">
        <v>35000</v>
      </c>
      <c r="R221" s="1313"/>
    </row>
    <row r="222" spans="2:18" s="344" customFormat="1" ht="15.95" hidden="1" customHeight="1">
      <c r="B222" s="3087"/>
      <c r="C222" s="526">
        <v>41792</v>
      </c>
      <c r="D222" s="359" t="s">
        <v>725</v>
      </c>
      <c r="E222" s="354" t="s">
        <v>426</v>
      </c>
      <c r="F222" s="354">
        <v>1</v>
      </c>
      <c r="G222" s="359"/>
      <c r="H222" s="494">
        <f t="shared" si="38"/>
        <v>0</v>
      </c>
      <c r="I222" s="647">
        <f t="shared" si="34"/>
        <v>0</v>
      </c>
      <c r="J222" s="354" t="s">
        <v>127</v>
      </c>
      <c r="K222" s="509">
        <v>10000</v>
      </c>
      <c r="L222" s="371">
        <v>1</v>
      </c>
      <c r="M222" s="647">
        <f t="shared" si="35"/>
        <v>10000</v>
      </c>
      <c r="N222" s="371"/>
      <c r="O222" s="647">
        <f t="shared" si="36"/>
        <v>0</v>
      </c>
      <c r="P222" s="482">
        <f t="shared" si="37"/>
        <v>20000</v>
      </c>
      <c r="Q222" s="3151"/>
      <c r="R222" s="1328"/>
    </row>
    <row r="223" spans="2:18" ht="15.95" hidden="1" customHeight="1">
      <c r="B223" s="3087"/>
      <c r="C223" s="526">
        <v>41792</v>
      </c>
      <c r="D223" s="3" t="s">
        <v>563</v>
      </c>
      <c r="E223" s="1316" t="s">
        <v>39</v>
      </c>
      <c r="F223" s="1316">
        <v>2</v>
      </c>
      <c r="G223" s="3"/>
      <c r="H223" s="1325">
        <f t="shared" si="38"/>
        <v>0</v>
      </c>
      <c r="I223" s="1323">
        <f t="shared" si="34"/>
        <v>0</v>
      </c>
      <c r="J223" s="1316" t="s">
        <v>258</v>
      </c>
      <c r="K223" s="6">
        <v>10000</v>
      </c>
      <c r="L223" s="366">
        <v>2</v>
      </c>
      <c r="M223" s="1323">
        <f t="shared" si="35"/>
        <v>20000</v>
      </c>
      <c r="N223" s="366"/>
      <c r="O223" s="1323">
        <f t="shared" si="36"/>
        <v>0</v>
      </c>
      <c r="P223" s="124">
        <f t="shared" si="37"/>
        <v>30000</v>
      </c>
      <c r="Q223" s="3151"/>
      <c r="R223" s="1313"/>
    </row>
    <row r="224" spans="2:18" ht="15.95" hidden="1" customHeight="1">
      <c r="B224" s="3087">
        <v>9</v>
      </c>
      <c r="C224" s="526">
        <v>41793</v>
      </c>
      <c r="D224" s="3" t="s">
        <v>563</v>
      </c>
      <c r="E224" s="1316" t="s">
        <v>39</v>
      </c>
      <c r="F224" s="1316">
        <v>1</v>
      </c>
      <c r="G224" s="3"/>
      <c r="H224" s="1325">
        <f t="shared" si="38"/>
        <v>0</v>
      </c>
      <c r="I224" s="1323">
        <f t="shared" si="34"/>
        <v>0</v>
      </c>
      <c r="J224" s="1316" t="s">
        <v>258</v>
      </c>
      <c r="K224" s="6">
        <v>5000</v>
      </c>
      <c r="L224" s="366"/>
      <c r="M224" s="1323">
        <f t="shared" si="35"/>
        <v>0</v>
      </c>
      <c r="N224" s="366"/>
      <c r="O224" s="1323">
        <f t="shared" si="36"/>
        <v>0</v>
      </c>
      <c r="P224" s="124">
        <f t="shared" si="37"/>
        <v>5000</v>
      </c>
      <c r="Q224" s="3151">
        <v>35000</v>
      </c>
      <c r="R224" s="1313"/>
    </row>
    <row r="225" spans="2:18" ht="15.95" hidden="1" customHeight="1">
      <c r="B225" s="3087"/>
      <c r="C225" s="526">
        <v>41793</v>
      </c>
      <c r="D225" s="3" t="s">
        <v>549</v>
      </c>
      <c r="E225" s="1316" t="s">
        <v>426</v>
      </c>
      <c r="F225" s="1316">
        <v>3</v>
      </c>
      <c r="G225" s="3"/>
      <c r="H225" s="1325">
        <f t="shared" si="38"/>
        <v>0</v>
      </c>
      <c r="I225" s="1323">
        <f t="shared" si="34"/>
        <v>0</v>
      </c>
      <c r="J225" s="3183" t="s">
        <v>127</v>
      </c>
      <c r="K225" s="3151">
        <v>20000</v>
      </c>
      <c r="L225" s="366"/>
      <c r="M225" s="1323">
        <f t="shared" si="35"/>
        <v>0</v>
      </c>
      <c r="N225" s="366"/>
      <c r="O225" s="1323">
        <f t="shared" si="36"/>
        <v>0</v>
      </c>
      <c r="P225" s="124">
        <f t="shared" si="37"/>
        <v>20000</v>
      </c>
      <c r="Q225" s="3151"/>
      <c r="R225" s="1313"/>
    </row>
    <row r="226" spans="2:18" ht="15.95" hidden="1" customHeight="1">
      <c r="B226" s="3087"/>
      <c r="C226" s="526">
        <v>41793</v>
      </c>
      <c r="D226" s="3" t="s">
        <v>724</v>
      </c>
      <c r="E226" s="1316" t="s">
        <v>426</v>
      </c>
      <c r="F226" s="1316">
        <v>1</v>
      </c>
      <c r="G226" s="3"/>
      <c r="H226" s="1325">
        <f>F226*G226</f>
        <v>0</v>
      </c>
      <c r="I226" s="1323">
        <f>H226*500</f>
        <v>0</v>
      </c>
      <c r="J226" s="3183"/>
      <c r="K226" s="3151"/>
      <c r="L226" s="366"/>
      <c r="M226" s="1323">
        <f t="shared" si="35"/>
        <v>0</v>
      </c>
      <c r="N226" s="366"/>
      <c r="O226" s="1323">
        <f t="shared" si="36"/>
        <v>0</v>
      </c>
      <c r="P226" s="124">
        <f t="shared" si="37"/>
        <v>0</v>
      </c>
      <c r="Q226" s="3151"/>
      <c r="R226" s="1313"/>
    </row>
    <row r="227" spans="2:18" ht="15.95" hidden="1" customHeight="1">
      <c r="B227" s="3087"/>
      <c r="C227" s="526">
        <v>41793</v>
      </c>
      <c r="D227" s="3" t="s">
        <v>725</v>
      </c>
      <c r="E227" s="1316" t="s">
        <v>426</v>
      </c>
      <c r="F227" s="1316">
        <v>2</v>
      </c>
      <c r="G227" s="3"/>
      <c r="H227" s="1325">
        <f>F227*G227</f>
        <v>0</v>
      </c>
      <c r="I227" s="1323">
        <f>H227*500</f>
        <v>0</v>
      </c>
      <c r="J227" s="1316" t="s">
        <v>127</v>
      </c>
      <c r="K227" s="6">
        <v>10000</v>
      </c>
      <c r="L227" s="366"/>
      <c r="M227" s="1323">
        <f t="shared" si="35"/>
        <v>0</v>
      </c>
      <c r="N227" s="366"/>
      <c r="O227" s="1323">
        <f t="shared" si="36"/>
        <v>0</v>
      </c>
      <c r="P227" s="124">
        <f t="shared" si="37"/>
        <v>10000</v>
      </c>
      <c r="Q227" s="3151"/>
      <c r="R227" s="1313"/>
    </row>
    <row r="228" spans="2:18" ht="15.95" hidden="1" customHeight="1">
      <c r="B228" s="3087">
        <v>10</v>
      </c>
      <c r="C228" s="526">
        <v>41794</v>
      </c>
      <c r="D228" s="3" t="s">
        <v>563</v>
      </c>
      <c r="E228" s="1316" t="s">
        <v>39</v>
      </c>
      <c r="F228" s="1316">
        <v>1</v>
      </c>
      <c r="G228" s="3"/>
      <c r="H228" s="1325">
        <f t="shared" si="38"/>
        <v>0</v>
      </c>
      <c r="I228" s="1323">
        <f t="shared" si="34"/>
        <v>0</v>
      </c>
      <c r="J228" s="1316" t="s">
        <v>258</v>
      </c>
      <c r="K228" s="6">
        <v>5000</v>
      </c>
      <c r="L228" s="366"/>
      <c r="M228" s="1323">
        <f t="shared" si="35"/>
        <v>0</v>
      </c>
      <c r="N228" s="366"/>
      <c r="O228" s="1323">
        <f t="shared" si="36"/>
        <v>0</v>
      </c>
      <c r="P228" s="124">
        <f t="shared" si="37"/>
        <v>5000</v>
      </c>
      <c r="Q228" s="3151">
        <v>35000</v>
      </c>
      <c r="R228" s="1313"/>
    </row>
    <row r="229" spans="2:18" s="344" customFormat="1" ht="15.95" hidden="1" customHeight="1">
      <c r="B229" s="3087"/>
      <c r="C229" s="526">
        <v>41794</v>
      </c>
      <c r="D229" s="359" t="s">
        <v>725</v>
      </c>
      <c r="E229" s="354" t="s">
        <v>426</v>
      </c>
      <c r="F229" s="354">
        <v>3</v>
      </c>
      <c r="G229" s="359"/>
      <c r="H229" s="494">
        <f t="shared" si="38"/>
        <v>0</v>
      </c>
      <c r="I229" s="647">
        <f t="shared" si="34"/>
        <v>0</v>
      </c>
      <c r="J229" s="354" t="s">
        <v>127</v>
      </c>
      <c r="K229" s="509">
        <v>20000</v>
      </c>
      <c r="L229" s="371"/>
      <c r="M229" s="647">
        <f t="shared" si="35"/>
        <v>0</v>
      </c>
      <c r="N229" s="371"/>
      <c r="O229" s="647">
        <f t="shared" si="36"/>
        <v>0</v>
      </c>
      <c r="P229" s="482">
        <f t="shared" si="37"/>
        <v>20000</v>
      </c>
      <c r="Q229" s="3151"/>
      <c r="R229" s="1328"/>
    </row>
    <row r="230" spans="2:18" ht="15.95" hidden="1" customHeight="1">
      <c r="B230" s="1306">
        <v>11</v>
      </c>
      <c r="C230" s="526">
        <v>41795</v>
      </c>
      <c r="D230" s="896" t="s">
        <v>138</v>
      </c>
      <c r="E230" s="1316"/>
      <c r="F230" s="1316"/>
      <c r="G230" s="3"/>
      <c r="H230" s="1325">
        <f t="shared" si="38"/>
        <v>0</v>
      </c>
      <c r="I230" s="1323">
        <f t="shared" si="34"/>
        <v>0</v>
      </c>
      <c r="J230" s="1316"/>
      <c r="K230" s="6"/>
      <c r="L230" s="366"/>
      <c r="M230" s="1323">
        <f t="shared" si="35"/>
        <v>0</v>
      </c>
      <c r="N230" s="366"/>
      <c r="O230" s="1323">
        <f t="shared" si="36"/>
        <v>0</v>
      </c>
      <c r="P230" s="124">
        <f t="shared" si="37"/>
        <v>0</v>
      </c>
      <c r="Q230" s="1312"/>
      <c r="R230" s="1313"/>
    </row>
    <row r="231" spans="2:18" ht="15.95" hidden="1" customHeight="1">
      <c r="B231" s="1306">
        <v>12</v>
      </c>
      <c r="C231" s="526">
        <v>41796</v>
      </c>
      <c r="D231" s="1024" t="s">
        <v>300</v>
      </c>
      <c r="E231" s="1316" t="s">
        <v>39</v>
      </c>
      <c r="F231" s="1316"/>
      <c r="G231" s="3"/>
      <c r="H231" s="1325">
        <f t="shared" si="38"/>
        <v>0</v>
      </c>
      <c r="I231" s="1323">
        <f t="shared" si="34"/>
        <v>0</v>
      </c>
      <c r="J231" s="1316"/>
      <c r="K231" s="6"/>
      <c r="L231" s="366"/>
      <c r="M231" s="1323">
        <f t="shared" si="35"/>
        <v>0</v>
      </c>
      <c r="N231" s="366"/>
      <c r="O231" s="1323">
        <f t="shared" si="36"/>
        <v>0</v>
      </c>
      <c r="P231" s="124">
        <f t="shared" si="37"/>
        <v>0</v>
      </c>
      <c r="Q231" s="1312">
        <v>35000</v>
      </c>
      <c r="R231" s="1313"/>
    </row>
    <row r="232" spans="2:18" ht="15.95" hidden="1" customHeight="1">
      <c r="B232" s="1306">
        <v>13</v>
      </c>
      <c r="C232" s="526">
        <v>41797</v>
      </c>
      <c r="D232" s="1019" t="s">
        <v>497</v>
      </c>
      <c r="E232" s="1316" t="s">
        <v>39</v>
      </c>
      <c r="F232" s="1316"/>
      <c r="G232" s="3"/>
      <c r="H232" s="1325">
        <f t="shared" si="38"/>
        <v>0</v>
      </c>
      <c r="I232" s="1323">
        <f t="shared" si="34"/>
        <v>0</v>
      </c>
      <c r="J232" s="1316"/>
      <c r="K232" s="6"/>
      <c r="L232" s="366"/>
      <c r="M232" s="1323">
        <f t="shared" si="35"/>
        <v>0</v>
      </c>
      <c r="N232" s="366"/>
      <c r="O232" s="1323">
        <f t="shared" si="36"/>
        <v>0</v>
      </c>
      <c r="P232" s="124">
        <f t="shared" si="37"/>
        <v>0</v>
      </c>
      <c r="Q232" s="1312">
        <v>35000</v>
      </c>
      <c r="R232" s="1313"/>
    </row>
    <row r="233" spans="2:18" ht="15.95" hidden="1" customHeight="1">
      <c r="B233" s="1306">
        <v>14</v>
      </c>
      <c r="C233" s="387">
        <v>41798</v>
      </c>
      <c r="D233" s="1228" t="s">
        <v>716</v>
      </c>
      <c r="E233" s="1316"/>
      <c r="F233" s="1316"/>
      <c r="G233" s="3"/>
      <c r="H233" s="1325">
        <f t="shared" si="38"/>
        <v>0</v>
      </c>
      <c r="I233" s="1323">
        <f t="shared" si="34"/>
        <v>0</v>
      </c>
      <c r="J233" s="1316"/>
      <c r="K233" s="6"/>
      <c r="L233" s="366"/>
      <c r="M233" s="1323">
        <f t="shared" si="35"/>
        <v>0</v>
      </c>
      <c r="N233" s="366"/>
      <c r="O233" s="1323">
        <f t="shared" si="36"/>
        <v>0</v>
      </c>
      <c r="P233" s="124">
        <f t="shared" si="37"/>
        <v>0</v>
      </c>
      <c r="Q233" s="1312"/>
      <c r="R233" s="1313"/>
    </row>
    <row r="234" spans="2:18" ht="15.95" hidden="1" customHeight="1">
      <c r="B234" s="3087">
        <v>15</v>
      </c>
      <c r="C234" s="526">
        <v>41799</v>
      </c>
      <c r="D234" s="3" t="s">
        <v>563</v>
      </c>
      <c r="E234" s="1316" t="s">
        <v>39</v>
      </c>
      <c r="F234" s="1316">
        <v>1</v>
      </c>
      <c r="G234" s="3"/>
      <c r="H234" s="1325">
        <f t="shared" si="38"/>
        <v>0</v>
      </c>
      <c r="I234" s="1323">
        <f t="shared" si="34"/>
        <v>0</v>
      </c>
      <c r="J234" s="1316" t="s">
        <v>258</v>
      </c>
      <c r="K234" s="6">
        <v>5000</v>
      </c>
      <c r="L234" s="366"/>
      <c r="M234" s="1323">
        <f t="shared" si="35"/>
        <v>0</v>
      </c>
      <c r="N234" s="366"/>
      <c r="O234" s="1323">
        <f t="shared" si="36"/>
        <v>0</v>
      </c>
      <c r="P234" s="124">
        <f t="shared" si="37"/>
        <v>5000</v>
      </c>
      <c r="Q234" s="3151">
        <v>35000</v>
      </c>
      <c r="R234" s="1313"/>
    </row>
    <row r="235" spans="2:18" ht="15.95" hidden="1" customHeight="1">
      <c r="B235" s="3087"/>
      <c r="C235" s="526">
        <v>41799</v>
      </c>
      <c r="D235" s="3" t="s">
        <v>555</v>
      </c>
      <c r="E235" s="1316" t="s">
        <v>556</v>
      </c>
      <c r="F235" s="1316">
        <v>1</v>
      </c>
      <c r="G235" s="1316">
        <v>30</v>
      </c>
      <c r="H235" s="1325">
        <f t="shared" si="38"/>
        <v>30</v>
      </c>
      <c r="I235" s="1323">
        <f t="shared" si="34"/>
        <v>15000</v>
      </c>
      <c r="J235" s="1316"/>
      <c r="K235" s="6"/>
      <c r="L235" s="366">
        <v>2</v>
      </c>
      <c r="M235" s="1323">
        <f t="shared" si="35"/>
        <v>20000</v>
      </c>
      <c r="N235" s="366"/>
      <c r="O235" s="1323">
        <f t="shared" si="36"/>
        <v>0</v>
      </c>
      <c r="P235" s="124">
        <f t="shared" si="37"/>
        <v>35000</v>
      </c>
      <c r="Q235" s="3151"/>
      <c r="R235" s="1313"/>
    </row>
    <row r="236" spans="2:18" ht="15.95" hidden="1" customHeight="1">
      <c r="B236" s="3087">
        <v>16</v>
      </c>
      <c r="C236" s="526">
        <v>41800</v>
      </c>
      <c r="D236" s="3" t="s">
        <v>555</v>
      </c>
      <c r="E236" s="1316" t="s">
        <v>556</v>
      </c>
      <c r="F236" s="1316">
        <v>1</v>
      </c>
      <c r="G236" s="1316">
        <v>30</v>
      </c>
      <c r="H236" s="1325">
        <f t="shared" si="38"/>
        <v>30</v>
      </c>
      <c r="I236" s="1323">
        <f t="shared" si="34"/>
        <v>15000</v>
      </c>
      <c r="J236" s="1316"/>
      <c r="K236" s="6"/>
      <c r="L236" s="366"/>
      <c r="M236" s="1323">
        <f t="shared" si="35"/>
        <v>0</v>
      </c>
      <c r="N236" s="366"/>
      <c r="O236" s="1323">
        <f t="shared" si="36"/>
        <v>0</v>
      </c>
      <c r="P236" s="124">
        <f t="shared" si="37"/>
        <v>15000</v>
      </c>
      <c r="Q236" s="3151">
        <v>35000</v>
      </c>
      <c r="R236" s="1313"/>
    </row>
    <row r="237" spans="2:18" ht="15.95" hidden="1" customHeight="1">
      <c r="B237" s="3087"/>
      <c r="C237" s="526">
        <v>41800</v>
      </c>
      <c r="D237" s="3" t="s">
        <v>726</v>
      </c>
      <c r="E237" s="1316" t="s">
        <v>556</v>
      </c>
      <c r="F237" s="1316">
        <v>1</v>
      </c>
      <c r="G237" s="1316">
        <v>56</v>
      </c>
      <c r="H237" s="1325">
        <f t="shared" si="38"/>
        <v>56</v>
      </c>
      <c r="I237" s="1323">
        <f t="shared" si="34"/>
        <v>28000</v>
      </c>
      <c r="J237" s="1316"/>
      <c r="K237" s="6"/>
      <c r="L237" s="366"/>
      <c r="M237" s="1323">
        <f t="shared" si="35"/>
        <v>0</v>
      </c>
      <c r="N237" s="366"/>
      <c r="O237" s="1323">
        <f t="shared" si="36"/>
        <v>0</v>
      </c>
      <c r="P237" s="124">
        <f t="shared" si="37"/>
        <v>28000</v>
      </c>
      <c r="Q237" s="3151"/>
      <c r="R237" s="1313"/>
    </row>
    <row r="238" spans="2:18" ht="15.95" hidden="1" customHeight="1">
      <c r="B238" s="3087"/>
      <c r="C238" s="526">
        <v>41800</v>
      </c>
      <c r="D238" s="3" t="s">
        <v>563</v>
      </c>
      <c r="E238" s="1316" t="s">
        <v>39</v>
      </c>
      <c r="F238" s="1316">
        <v>1</v>
      </c>
      <c r="G238" s="1316"/>
      <c r="H238" s="1325">
        <f t="shared" si="38"/>
        <v>0</v>
      </c>
      <c r="I238" s="1323">
        <f t="shared" si="34"/>
        <v>0</v>
      </c>
      <c r="J238" s="1316" t="s">
        <v>258</v>
      </c>
      <c r="K238" s="6">
        <v>5000</v>
      </c>
      <c r="L238" s="366">
        <v>2</v>
      </c>
      <c r="M238" s="1323">
        <f t="shared" si="35"/>
        <v>20000</v>
      </c>
      <c r="N238" s="366"/>
      <c r="O238" s="1323">
        <f t="shared" si="36"/>
        <v>0</v>
      </c>
      <c r="P238" s="124">
        <f t="shared" si="37"/>
        <v>25000</v>
      </c>
      <c r="Q238" s="3151"/>
      <c r="R238" s="1313"/>
    </row>
    <row r="239" spans="2:18" ht="15.95" hidden="1" customHeight="1">
      <c r="B239" s="3087">
        <v>17</v>
      </c>
      <c r="C239" s="526">
        <v>41801</v>
      </c>
      <c r="D239" s="3" t="s">
        <v>555</v>
      </c>
      <c r="E239" s="1316" t="s">
        <v>556</v>
      </c>
      <c r="F239" s="1316">
        <v>1</v>
      </c>
      <c r="G239" s="1316">
        <v>30</v>
      </c>
      <c r="H239" s="1325">
        <f t="shared" si="38"/>
        <v>30</v>
      </c>
      <c r="I239" s="1323">
        <f t="shared" si="34"/>
        <v>15000</v>
      </c>
      <c r="J239" s="1316"/>
      <c r="K239" s="6"/>
      <c r="L239" s="366"/>
      <c r="M239" s="1323">
        <f t="shared" si="35"/>
        <v>0</v>
      </c>
      <c r="N239" s="366"/>
      <c r="O239" s="1323">
        <f t="shared" si="36"/>
        <v>0</v>
      </c>
      <c r="P239" s="124">
        <f t="shared" si="37"/>
        <v>15000</v>
      </c>
      <c r="Q239" s="3151">
        <v>35000</v>
      </c>
      <c r="R239" s="1313"/>
    </row>
    <row r="240" spans="2:18" ht="15.95" hidden="1" customHeight="1">
      <c r="B240" s="3087"/>
      <c r="C240" s="526">
        <v>41801</v>
      </c>
      <c r="D240" s="3" t="s">
        <v>726</v>
      </c>
      <c r="E240" s="1316" t="s">
        <v>556</v>
      </c>
      <c r="F240" s="1316">
        <v>1</v>
      </c>
      <c r="G240" s="1316">
        <v>56</v>
      </c>
      <c r="H240" s="1325">
        <f t="shared" si="38"/>
        <v>56</v>
      </c>
      <c r="I240" s="1323">
        <f t="shared" si="34"/>
        <v>28000</v>
      </c>
      <c r="J240" s="1316"/>
      <c r="K240" s="6"/>
      <c r="L240" s="366">
        <v>3</v>
      </c>
      <c r="M240" s="1323">
        <f t="shared" si="35"/>
        <v>30000</v>
      </c>
      <c r="N240" s="366"/>
      <c r="O240" s="1323">
        <f t="shared" si="36"/>
        <v>0</v>
      </c>
      <c r="P240" s="124">
        <f t="shared" si="37"/>
        <v>58000</v>
      </c>
      <c r="Q240" s="3151"/>
      <c r="R240" s="1313"/>
    </row>
    <row r="241" spans="2:18" ht="15.95" hidden="1" customHeight="1">
      <c r="B241" s="3087"/>
      <c r="C241" s="526">
        <v>41801</v>
      </c>
      <c r="D241" s="3" t="s">
        <v>563</v>
      </c>
      <c r="E241" s="1316" t="s">
        <v>39</v>
      </c>
      <c r="F241" s="1316">
        <v>2</v>
      </c>
      <c r="G241" s="1316"/>
      <c r="H241" s="1325">
        <f t="shared" si="38"/>
        <v>0</v>
      </c>
      <c r="I241" s="1323">
        <f t="shared" si="34"/>
        <v>0</v>
      </c>
      <c r="J241" s="1316" t="s">
        <v>258</v>
      </c>
      <c r="K241" s="6">
        <v>10000</v>
      </c>
      <c r="L241" s="366">
        <v>3</v>
      </c>
      <c r="M241" s="1323">
        <f t="shared" si="35"/>
        <v>30000</v>
      </c>
      <c r="N241" s="366"/>
      <c r="O241" s="1323">
        <f t="shared" si="36"/>
        <v>0</v>
      </c>
      <c r="P241" s="124">
        <f t="shared" si="37"/>
        <v>40000</v>
      </c>
      <c r="Q241" s="3151"/>
      <c r="R241" s="1313"/>
    </row>
    <row r="242" spans="2:18" ht="15.95" hidden="1" customHeight="1">
      <c r="B242" s="3087">
        <v>18</v>
      </c>
      <c r="C242" s="526">
        <v>41802</v>
      </c>
      <c r="D242" s="3" t="s">
        <v>563</v>
      </c>
      <c r="E242" s="1316" t="s">
        <v>39</v>
      </c>
      <c r="F242" s="1316">
        <v>2</v>
      </c>
      <c r="G242" s="1316"/>
      <c r="H242" s="1325">
        <f t="shared" si="38"/>
        <v>0</v>
      </c>
      <c r="I242" s="1323">
        <f t="shared" si="34"/>
        <v>0</v>
      </c>
      <c r="J242" s="1316" t="s">
        <v>258</v>
      </c>
      <c r="K242" s="6">
        <v>10000</v>
      </c>
      <c r="L242" s="366">
        <v>2</v>
      </c>
      <c r="M242" s="1323">
        <f t="shared" si="35"/>
        <v>20000</v>
      </c>
      <c r="N242" s="366"/>
      <c r="O242" s="1323">
        <f t="shared" si="36"/>
        <v>0</v>
      </c>
      <c r="P242" s="124">
        <f t="shared" si="37"/>
        <v>30000</v>
      </c>
      <c r="Q242" s="3151">
        <v>35000</v>
      </c>
      <c r="R242" s="1313"/>
    </row>
    <row r="243" spans="2:18" ht="15.95" hidden="1" customHeight="1">
      <c r="B243" s="3087"/>
      <c r="C243" s="526">
        <v>41802</v>
      </c>
      <c r="D243" s="3" t="s">
        <v>555</v>
      </c>
      <c r="E243" s="1316" t="s">
        <v>556</v>
      </c>
      <c r="F243" s="1316">
        <v>1</v>
      </c>
      <c r="G243" s="1316">
        <v>30</v>
      </c>
      <c r="H243" s="1325">
        <f t="shared" si="38"/>
        <v>30</v>
      </c>
      <c r="I243" s="1323">
        <f t="shared" si="34"/>
        <v>15000</v>
      </c>
      <c r="J243" s="1316"/>
      <c r="K243" s="6"/>
      <c r="L243" s="366">
        <v>2</v>
      </c>
      <c r="M243" s="1323">
        <f t="shared" si="35"/>
        <v>20000</v>
      </c>
      <c r="N243" s="366">
        <v>1</v>
      </c>
      <c r="O243" s="1323">
        <f t="shared" si="36"/>
        <v>15000</v>
      </c>
      <c r="P243" s="124">
        <f t="shared" si="37"/>
        <v>50000</v>
      </c>
      <c r="Q243" s="3151"/>
      <c r="R243" s="1313"/>
    </row>
    <row r="244" spans="2:18" ht="15.95" hidden="1" customHeight="1">
      <c r="B244" s="3087">
        <v>19</v>
      </c>
      <c r="C244" s="526">
        <v>41803</v>
      </c>
      <c r="D244" s="3" t="s">
        <v>714</v>
      </c>
      <c r="E244" s="1316" t="s">
        <v>39</v>
      </c>
      <c r="F244" s="1316">
        <v>1</v>
      </c>
      <c r="G244" s="1316"/>
      <c r="H244" s="1325">
        <f t="shared" si="38"/>
        <v>0</v>
      </c>
      <c r="I244" s="1323">
        <f t="shared" si="34"/>
        <v>0</v>
      </c>
      <c r="J244" s="1316" t="s">
        <v>258</v>
      </c>
      <c r="K244" s="6">
        <v>10000</v>
      </c>
      <c r="L244" s="366">
        <v>2</v>
      </c>
      <c r="M244" s="1323">
        <f t="shared" si="35"/>
        <v>20000</v>
      </c>
      <c r="N244" s="366">
        <v>1</v>
      </c>
      <c r="O244" s="1323">
        <f t="shared" si="36"/>
        <v>15000</v>
      </c>
      <c r="P244" s="124">
        <f t="shared" si="37"/>
        <v>45000</v>
      </c>
      <c r="Q244" s="3151">
        <v>35000</v>
      </c>
      <c r="R244" s="1313"/>
    </row>
    <row r="245" spans="2:18" ht="15.95" hidden="1" customHeight="1">
      <c r="B245" s="3087"/>
      <c r="C245" s="526">
        <v>41803</v>
      </c>
      <c r="D245" s="3" t="s">
        <v>555</v>
      </c>
      <c r="E245" s="1316" t="s">
        <v>556</v>
      </c>
      <c r="F245" s="1316">
        <v>1</v>
      </c>
      <c r="G245" s="1316">
        <v>30</v>
      </c>
      <c r="H245" s="1325">
        <f t="shared" si="38"/>
        <v>30</v>
      </c>
      <c r="I245" s="1323">
        <f t="shared" si="34"/>
        <v>15000</v>
      </c>
      <c r="J245" s="1316"/>
      <c r="K245" s="6"/>
      <c r="L245" s="366"/>
      <c r="M245" s="1323">
        <f t="shared" si="35"/>
        <v>0</v>
      </c>
      <c r="N245" s="366">
        <v>3</v>
      </c>
      <c r="O245" s="1323">
        <f t="shared" si="36"/>
        <v>45000</v>
      </c>
      <c r="P245" s="124">
        <f t="shared" si="37"/>
        <v>60000</v>
      </c>
      <c r="Q245" s="3151"/>
      <c r="R245" s="1313"/>
    </row>
    <row r="246" spans="2:18" ht="15.95" hidden="1" customHeight="1">
      <c r="B246" s="3087">
        <v>20</v>
      </c>
      <c r="C246" s="526">
        <v>41804</v>
      </c>
      <c r="D246" s="3" t="s">
        <v>555</v>
      </c>
      <c r="E246" s="1316" t="s">
        <v>556</v>
      </c>
      <c r="F246" s="1316">
        <v>2</v>
      </c>
      <c r="G246" s="1316">
        <v>30</v>
      </c>
      <c r="H246" s="1325">
        <f t="shared" si="38"/>
        <v>60</v>
      </c>
      <c r="I246" s="1323">
        <f t="shared" si="34"/>
        <v>30000</v>
      </c>
      <c r="J246" s="1316"/>
      <c r="K246" s="6"/>
      <c r="L246" s="366"/>
      <c r="M246" s="1323">
        <f t="shared" si="35"/>
        <v>0</v>
      </c>
      <c r="N246" s="366">
        <v>1</v>
      </c>
      <c r="O246" s="1323">
        <f t="shared" si="36"/>
        <v>15000</v>
      </c>
      <c r="P246" s="124">
        <f t="shared" si="37"/>
        <v>45000</v>
      </c>
      <c r="Q246" s="3151">
        <v>35000</v>
      </c>
      <c r="R246" s="1313"/>
    </row>
    <row r="247" spans="2:18" ht="15.95" hidden="1" customHeight="1">
      <c r="B247" s="3087"/>
      <c r="C247" s="526">
        <v>41804</v>
      </c>
      <c r="D247" s="3" t="s">
        <v>563</v>
      </c>
      <c r="E247" s="1316" t="s">
        <v>39</v>
      </c>
      <c r="F247" s="1316">
        <v>1</v>
      </c>
      <c r="G247" s="1316"/>
      <c r="H247" s="1325">
        <f t="shared" si="38"/>
        <v>0</v>
      </c>
      <c r="I247" s="1323">
        <f t="shared" si="34"/>
        <v>0</v>
      </c>
      <c r="J247" s="1316" t="s">
        <v>258</v>
      </c>
      <c r="K247" s="6">
        <v>5000</v>
      </c>
      <c r="L247" s="366">
        <v>3</v>
      </c>
      <c r="M247" s="1323">
        <f t="shared" si="35"/>
        <v>30000</v>
      </c>
      <c r="N247" s="366"/>
      <c r="O247" s="1323">
        <f t="shared" si="36"/>
        <v>0</v>
      </c>
      <c r="P247" s="124">
        <f t="shared" si="37"/>
        <v>35000</v>
      </c>
      <c r="Q247" s="3151"/>
      <c r="R247" s="1313"/>
    </row>
    <row r="248" spans="2:18" ht="15.95" hidden="1" customHeight="1">
      <c r="B248" s="3087">
        <v>21</v>
      </c>
      <c r="C248" s="387">
        <v>41805</v>
      </c>
      <c r="D248" s="3" t="s">
        <v>727</v>
      </c>
      <c r="E248" s="1316" t="s">
        <v>39</v>
      </c>
      <c r="F248" s="1316">
        <v>1</v>
      </c>
      <c r="G248" s="1316">
        <v>150</v>
      </c>
      <c r="H248" s="1325">
        <f t="shared" si="38"/>
        <v>150</v>
      </c>
      <c r="I248" s="1323">
        <f t="shared" si="34"/>
        <v>75000</v>
      </c>
      <c r="J248" s="1316"/>
      <c r="K248" s="6"/>
      <c r="L248" s="366">
        <v>4</v>
      </c>
      <c r="M248" s="1323">
        <f t="shared" si="35"/>
        <v>40000</v>
      </c>
      <c r="N248" s="366"/>
      <c r="O248" s="1323">
        <f t="shared" si="36"/>
        <v>0</v>
      </c>
      <c r="P248" s="124">
        <f t="shared" si="37"/>
        <v>115000</v>
      </c>
      <c r="Q248" s="3151">
        <v>35000</v>
      </c>
      <c r="R248" s="1313"/>
    </row>
    <row r="249" spans="2:18" ht="15.95" hidden="1" customHeight="1">
      <c r="B249" s="3087"/>
      <c r="C249" s="387">
        <v>41805</v>
      </c>
      <c r="D249" s="3" t="s">
        <v>728</v>
      </c>
      <c r="E249" s="1316" t="s">
        <v>10</v>
      </c>
      <c r="F249" s="1316"/>
      <c r="G249" s="1316"/>
      <c r="H249" s="1325">
        <f t="shared" si="38"/>
        <v>0</v>
      </c>
      <c r="I249" s="1323">
        <f t="shared" si="34"/>
        <v>0</v>
      </c>
      <c r="J249" s="1316"/>
      <c r="K249" s="6"/>
      <c r="L249" s="366">
        <v>3</v>
      </c>
      <c r="M249" s="1323">
        <f t="shared" si="35"/>
        <v>30000</v>
      </c>
      <c r="N249" s="366"/>
      <c r="O249" s="1323">
        <f t="shared" si="36"/>
        <v>0</v>
      </c>
      <c r="P249" s="124">
        <f t="shared" si="37"/>
        <v>30000</v>
      </c>
      <c r="Q249" s="3151"/>
      <c r="R249" s="1313"/>
    </row>
    <row r="250" spans="2:18" ht="15.95" hidden="1" customHeight="1">
      <c r="B250" s="3087">
        <v>22</v>
      </c>
      <c r="C250" s="526">
        <v>41806</v>
      </c>
      <c r="D250" s="3" t="s">
        <v>727</v>
      </c>
      <c r="E250" s="1316" t="s">
        <v>39</v>
      </c>
      <c r="F250" s="1316">
        <v>1</v>
      </c>
      <c r="G250" s="1316">
        <v>150</v>
      </c>
      <c r="H250" s="1325">
        <f t="shared" si="38"/>
        <v>150</v>
      </c>
      <c r="I250" s="1323">
        <f t="shared" si="34"/>
        <v>75000</v>
      </c>
      <c r="J250" s="1316"/>
      <c r="K250" s="6"/>
      <c r="L250" s="366">
        <v>3</v>
      </c>
      <c r="M250" s="1323">
        <f t="shared" si="35"/>
        <v>30000</v>
      </c>
      <c r="N250" s="366"/>
      <c r="O250" s="1323">
        <f t="shared" si="36"/>
        <v>0</v>
      </c>
      <c r="P250" s="124">
        <f t="shared" si="37"/>
        <v>105000</v>
      </c>
      <c r="Q250" s="3151">
        <v>35000</v>
      </c>
      <c r="R250" s="1313"/>
    </row>
    <row r="251" spans="2:18" ht="15.95" hidden="1" customHeight="1">
      <c r="B251" s="3087"/>
      <c r="C251" s="526">
        <v>41806</v>
      </c>
      <c r="D251" s="3" t="s">
        <v>555</v>
      </c>
      <c r="E251" s="1316" t="s">
        <v>556</v>
      </c>
      <c r="F251" s="1316">
        <v>1</v>
      </c>
      <c r="G251" s="1316">
        <v>30</v>
      </c>
      <c r="H251" s="1325">
        <f t="shared" si="38"/>
        <v>30</v>
      </c>
      <c r="I251" s="1323">
        <f t="shared" si="34"/>
        <v>15000</v>
      </c>
      <c r="J251" s="1316"/>
      <c r="K251" s="6"/>
      <c r="L251" s="366">
        <v>4</v>
      </c>
      <c r="M251" s="1323">
        <f t="shared" si="35"/>
        <v>40000</v>
      </c>
      <c r="N251" s="366"/>
      <c r="O251" s="1323">
        <f t="shared" si="36"/>
        <v>0</v>
      </c>
      <c r="P251" s="124">
        <f t="shared" si="37"/>
        <v>55000</v>
      </c>
      <c r="Q251" s="3151"/>
      <c r="R251" s="1313"/>
    </row>
    <row r="252" spans="2:18" ht="15.95" hidden="1" customHeight="1">
      <c r="B252" s="3087">
        <v>23</v>
      </c>
      <c r="C252" s="526">
        <v>41807</v>
      </c>
      <c r="D252" s="3" t="s">
        <v>727</v>
      </c>
      <c r="E252" s="1316" t="s">
        <v>39</v>
      </c>
      <c r="F252" s="1316">
        <v>1</v>
      </c>
      <c r="G252" s="1316">
        <v>150</v>
      </c>
      <c r="H252" s="1325">
        <f t="shared" si="38"/>
        <v>150</v>
      </c>
      <c r="I252" s="1323">
        <f t="shared" si="34"/>
        <v>75000</v>
      </c>
      <c r="J252" s="1316"/>
      <c r="K252" s="6"/>
      <c r="L252" s="366"/>
      <c r="M252" s="1323">
        <f t="shared" si="35"/>
        <v>0</v>
      </c>
      <c r="N252" s="366"/>
      <c r="O252" s="1323">
        <f t="shared" si="36"/>
        <v>0</v>
      </c>
      <c r="P252" s="124">
        <f t="shared" si="37"/>
        <v>75000</v>
      </c>
      <c r="Q252" s="3151">
        <v>35000</v>
      </c>
      <c r="R252" s="1313"/>
    </row>
    <row r="253" spans="2:18" ht="15.95" hidden="1" customHeight="1">
      <c r="B253" s="3087"/>
      <c r="C253" s="526">
        <v>41807</v>
      </c>
      <c r="D253" s="3" t="s">
        <v>555</v>
      </c>
      <c r="E253" s="1316" t="s">
        <v>556</v>
      </c>
      <c r="F253" s="1316">
        <v>1</v>
      </c>
      <c r="G253" s="1316">
        <v>30</v>
      </c>
      <c r="H253" s="1325">
        <f t="shared" si="38"/>
        <v>30</v>
      </c>
      <c r="I253" s="1323">
        <f t="shared" si="34"/>
        <v>15000</v>
      </c>
      <c r="J253" s="1316"/>
      <c r="K253" s="6"/>
      <c r="L253" s="366"/>
      <c r="M253" s="1323">
        <f t="shared" si="35"/>
        <v>0</v>
      </c>
      <c r="N253" s="366"/>
      <c r="O253" s="1323">
        <f t="shared" si="36"/>
        <v>0</v>
      </c>
      <c r="P253" s="124">
        <f t="shared" si="37"/>
        <v>15000</v>
      </c>
      <c r="Q253" s="3151"/>
      <c r="R253" s="1313"/>
    </row>
    <row r="254" spans="2:18" ht="15.95" hidden="1" customHeight="1">
      <c r="B254" s="3087"/>
      <c r="C254" s="526">
        <v>41807</v>
      </c>
      <c r="D254" s="3" t="s">
        <v>563</v>
      </c>
      <c r="E254" s="1316" t="s">
        <v>39</v>
      </c>
      <c r="F254" s="1316">
        <v>1</v>
      </c>
      <c r="G254" s="1316"/>
      <c r="H254" s="1325">
        <f t="shared" si="38"/>
        <v>0</v>
      </c>
      <c r="I254" s="1323">
        <f t="shared" si="34"/>
        <v>0</v>
      </c>
      <c r="J254" s="1316" t="s">
        <v>258</v>
      </c>
      <c r="K254" s="6">
        <v>5000</v>
      </c>
      <c r="L254" s="366"/>
      <c r="M254" s="1323">
        <f t="shared" si="35"/>
        <v>0</v>
      </c>
      <c r="N254" s="366"/>
      <c r="O254" s="1323">
        <f t="shared" si="36"/>
        <v>0</v>
      </c>
      <c r="P254" s="124">
        <f t="shared" si="37"/>
        <v>5000</v>
      </c>
      <c r="Q254" s="3151"/>
      <c r="R254" s="1313"/>
    </row>
    <row r="255" spans="2:18" ht="15.95" hidden="1" customHeight="1">
      <c r="B255" s="3087">
        <v>24</v>
      </c>
      <c r="C255" s="526">
        <v>41808</v>
      </c>
      <c r="D255" s="3" t="s">
        <v>729</v>
      </c>
      <c r="E255" s="1316" t="s">
        <v>39</v>
      </c>
      <c r="F255" s="1316">
        <v>1</v>
      </c>
      <c r="G255" s="1316"/>
      <c r="H255" s="1325">
        <f t="shared" si="38"/>
        <v>0</v>
      </c>
      <c r="I255" s="1323">
        <f t="shared" si="34"/>
        <v>0</v>
      </c>
      <c r="J255" s="1316"/>
      <c r="K255" s="6"/>
      <c r="L255" s="366"/>
      <c r="M255" s="1323">
        <f t="shared" si="35"/>
        <v>0</v>
      </c>
      <c r="N255" s="366"/>
      <c r="O255" s="1323">
        <f t="shared" si="36"/>
        <v>0</v>
      </c>
      <c r="P255" s="124">
        <f t="shared" si="37"/>
        <v>0</v>
      </c>
      <c r="Q255" s="3151">
        <v>35000</v>
      </c>
      <c r="R255" s="1313"/>
    </row>
    <row r="256" spans="2:18" ht="15.95" hidden="1" customHeight="1">
      <c r="B256" s="3087"/>
      <c r="C256" s="526">
        <v>41808</v>
      </c>
      <c r="D256" s="3" t="s">
        <v>730</v>
      </c>
      <c r="E256" s="1316" t="s">
        <v>39</v>
      </c>
      <c r="F256" s="1316">
        <v>1</v>
      </c>
      <c r="G256" s="1316">
        <v>150</v>
      </c>
      <c r="H256" s="1325">
        <f t="shared" si="38"/>
        <v>150</v>
      </c>
      <c r="I256" s="1323">
        <f t="shared" si="34"/>
        <v>75000</v>
      </c>
      <c r="J256" s="1316"/>
      <c r="K256" s="6"/>
      <c r="L256" s="366">
        <v>8</v>
      </c>
      <c r="M256" s="1323">
        <f t="shared" si="35"/>
        <v>80000</v>
      </c>
      <c r="N256" s="366"/>
      <c r="O256" s="1323">
        <f t="shared" si="36"/>
        <v>0</v>
      </c>
      <c r="P256" s="124">
        <f t="shared" si="37"/>
        <v>155000</v>
      </c>
      <c r="Q256" s="3151"/>
      <c r="R256" s="1313"/>
    </row>
    <row r="257" spans="1:18" ht="15.95" hidden="1" customHeight="1">
      <c r="B257" s="3087">
        <v>25</v>
      </c>
      <c r="C257" s="526">
        <v>41809</v>
      </c>
      <c r="D257" s="3" t="s">
        <v>555</v>
      </c>
      <c r="E257" s="1316" t="s">
        <v>556</v>
      </c>
      <c r="F257" s="1316">
        <v>2</v>
      </c>
      <c r="G257" s="1316">
        <v>30</v>
      </c>
      <c r="H257" s="1325">
        <f t="shared" si="38"/>
        <v>60</v>
      </c>
      <c r="I257" s="1323">
        <f t="shared" si="34"/>
        <v>30000</v>
      </c>
      <c r="J257" s="1316"/>
      <c r="K257" s="6"/>
      <c r="L257" s="366">
        <v>2</v>
      </c>
      <c r="M257" s="1323">
        <f t="shared" si="35"/>
        <v>20000</v>
      </c>
      <c r="N257" s="366"/>
      <c r="O257" s="1323">
        <f t="shared" si="36"/>
        <v>0</v>
      </c>
      <c r="P257" s="124">
        <f t="shared" si="37"/>
        <v>50000</v>
      </c>
      <c r="Q257" s="3151">
        <v>35000</v>
      </c>
      <c r="R257" s="1313"/>
    </row>
    <row r="258" spans="1:18" ht="15.95" hidden="1" customHeight="1">
      <c r="B258" s="3087"/>
      <c r="C258" s="526">
        <v>41809</v>
      </c>
      <c r="D258" s="3" t="s">
        <v>563</v>
      </c>
      <c r="E258" s="1316" t="s">
        <v>39</v>
      </c>
      <c r="F258" s="1316">
        <v>2</v>
      </c>
      <c r="G258" s="1316"/>
      <c r="H258" s="1325">
        <f t="shared" si="38"/>
        <v>0</v>
      </c>
      <c r="I258" s="1323"/>
      <c r="J258" s="1316" t="s">
        <v>258</v>
      </c>
      <c r="K258" s="6">
        <v>10000</v>
      </c>
      <c r="L258" s="366">
        <v>2</v>
      </c>
      <c r="M258" s="1323">
        <f t="shared" si="35"/>
        <v>20000</v>
      </c>
      <c r="N258" s="366"/>
      <c r="O258" s="1323">
        <f t="shared" si="36"/>
        <v>0</v>
      </c>
      <c r="P258" s="124">
        <f t="shared" si="37"/>
        <v>30000</v>
      </c>
      <c r="Q258" s="3151"/>
      <c r="R258" s="1313"/>
    </row>
    <row r="259" spans="1:18" ht="15.95" hidden="1" customHeight="1">
      <c r="B259" s="1306">
        <v>26</v>
      </c>
      <c r="C259" s="526">
        <v>41810</v>
      </c>
      <c r="D259" s="3" t="s">
        <v>726</v>
      </c>
      <c r="E259" s="1316" t="s">
        <v>556</v>
      </c>
      <c r="F259" s="1316">
        <v>1</v>
      </c>
      <c r="G259" s="1316">
        <v>56</v>
      </c>
      <c r="H259" s="1325">
        <f t="shared" si="38"/>
        <v>56</v>
      </c>
      <c r="I259" s="1323">
        <f t="shared" si="34"/>
        <v>28000</v>
      </c>
      <c r="J259" s="1316"/>
      <c r="K259" s="6"/>
      <c r="L259" s="366">
        <v>2</v>
      </c>
      <c r="M259" s="1323">
        <f t="shared" si="35"/>
        <v>20000</v>
      </c>
      <c r="N259" s="366"/>
      <c r="O259" s="1323">
        <f t="shared" si="36"/>
        <v>0</v>
      </c>
      <c r="P259" s="124">
        <f t="shared" si="37"/>
        <v>48000</v>
      </c>
      <c r="Q259" s="1312">
        <v>35000</v>
      </c>
      <c r="R259" s="1313"/>
    </row>
    <row r="260" spans="1:18" ht="15.95" hidden="1" customHeight="1">
      <c r="B260" s="3087">
        <v>27</v>
      </c>
      <c r="C260" s="526">
        <v>41811</v>
      </c>
      <c r="D260" s="3" t="s">
        <v>726</v>
      </c>
      <c r="E260" s="1316" t="s">
        <v>556</v>
      </c>
      <c r="F260" s="1316">
        <v>1</v>
      </c>
      <c r="G260" s="1316">
        <v>56</v>
      </c>
      <c r="H260" s="1325">
        <f t="shared" si="38"/>
        <v>56</v>
      </c>
      <c r="I260" s="1323">
        <f t="shared" si="34"/>
        <v>28000</v>
      </c>
      <c r="J260" s="1316"/>
      <c r="K260" s="6"/>
      <c r="L260" s="366">
        <v>2</v>
      </c>
      <c r="M260" s="1323">
        <f t="shared" si="35"/>
        <v>20000</v>
      </c>
      <c r="N260" s="366"/>
      <c r="O260" s="1323">
        <f t="shared" si="36"/>
        <v>0</v>
      </c>
      <c r="P260" s="124">
        <f t="shared" si="37"/>
        <v>48000</v>
      </c>
      <c r="Q260" s="3151">
        <v>35000</v>
      </c>
      <c r="R260" s="1313"/>
    </row>
    <row r="261" spans="1:18" ht="15.95" hidden="1" customHeight="1">
      <c r="B261" s="3087"/>
      <c r="C261" s="526">
        <v>41811</v>
      </c>
      <c r="D261" s="3" t="s">
        <v>563</v>
      </c>
      <c r="E261" s="1316" t="s">
        <v>39</v>
      </c>
      <c r="F261" s="1316">
        <v>1</v>
      </c>
      <c r="G261" s="1316"/>
      <c r="H261" s="1325">
        <f t="shared" si="38"/>
        <v>0</v>
      </c>
      <c r="I261" s="1323"/>
      <c r="J261" s="1316" t="s">
        <v>258</v>
      </c>
      <c r="K261" s="6">
        <v>5000</v>
      </c>
      <c r="L261" s="366"/>
      <c r="M261" s="1323">
        <f t="shared" si="35"/>
        <v>0</v>
      </c>
      <c r="N261" s="366"/>
      <c r="O261" s="1323">
        <f t="shared" si="36"/>
        <v>0</v>
      </c>
      <c r="P261" s="124">
        <f t="shared" si="37"/>
        <v>5000</v>
      </c>
      <c r="Q261" s="3151"/>
      <c r="R261" s="1313"/>
    </row>
    <row r="262" spans="1:18" ht="15.95" hidden="1" customHeight="1">
      <c r="B262" s="3087">
        <v>28</v>
      </c>
      <c r="C262" s="387">
        <v>41812</v>
      </c>
      <c r="D262" s="3" t="s">
        <v>726</v>
      </c>
      <c r="E262" s="1316" t="s">
        <v>556</v>
      </c>
      <c r="F262" s="1316">
        <v>1</v>
      </c>
      <c r="G262" s="1316">
        <v>56</v>
      </c>
      <c r="H262" s="1325">
        <f t="shared" si="38"/>
        <v>56</v>
      </c>
      <c r="I262" s="1323">
        <f t="shared" si="34"/>
        <v>28000</v>
      </c>
      <c r="J262" s="1316"/>
      <c r="K262" s="6"/>
      <c r="L262" s="366">
        <v>4</v>
      </c>
      <c r="M262" s="1323">
        <f t="shared" si="35"/>
        <v>40000</v>
      </c>
      <c r="N262" s="366"/>
      <c r="O262" s="1323">
        <f t="shared" si="36"/>
        <v>0</v>
      </c>
      <c r="P262" s="124">
        <f t="shared" si="37"/>
        <v>68000</v>
      </c>
      <c r="Q262" s="3151">
        <v>35000</v>
      </c>
      <c r="R262" s="1313"/>
    </row>
    <row r="263" spans="1:18" ht="15.95" hidden="1" customHeight="1">
      <c r="B263" s="3087"/>
      <c r="C263" s="387">
        <v>41812</v>
      </c>
      <c r="D263" s="3" t="s">
        <v>563</v>
      </c>
      <c r="E263" s="1316" t="s">
        <v>39</v>
      </c>
      <c r="F263" s="1316">
        <v>2</v>
      </c>
      <c r="G263" s="1316"/>
      <c r="H263" s="1325">
        <f t="shared" si="38"/>
        <v>0</v>
      </c>
      <c r="I263" s="1323"/>
      <c r="J263" s="1316" t="s">
        <v>258</v>
      </c>
      <c r="K263" s="6">
        <v>10000</v>
      </c>
      <c r="L263" s="366">
        <v>4</v>
      </c>
      <c r="M263" s="1323">
        <f t="shared" si="35"/>
        <v>40000</v>
      </c>
      <c r="N263" s="366"/>
      <c r="O263" s="1323">
        <f t="shared" si="36"/>
        <v>0</v>
      </c>
      <c r="P263" s="124">
        <f t="shared" si="37"/>
        <v>50000</v>
      </c>
      <c r="Q263" s="3151"/>
      <c r="R263" s="1313"/>
    </row>
    <row r="264" spans="1:18" ht="15.95" hidden="1" customHeight="1">
      <c r="B264" s="3087">
        <v>29</v>
      </c>
      <c r="C264" s="526">
        <v>41813</v>
      </c>
      <c r="D264" s="3" t="s">
        <v>726</v>
      </c>
      <c r="E264" s="1316" t="s">
        <v>556</v>
      </c>
      <c r="F264" s="1316">
        <v>1</v>
      </c>
      <c r="G264" s="1316">
        <v>56</v>
      </c>
      <c r="H264" s="1325">
        <f t="shared" si="38"/>
        <v>56</v>
      </c>
      <c r="I264" s="1323">
        <f t="shared" si="34"/>
        <v>28000</v>
      </c>
      <c r="J264" s="1316"/>
      <c r="K264" s="6"/>
      <c r="L264" s="366">
        <v>4</v>
      </c>
      <c r="M264" s="1323">
        <f t="shared" si="35"/>
        <v>40000</v>
      </c>
      <c r="N264" s="366"/>
      <c r="O264" s="1323">
        <f t="shared" si="36"/>
        <v>0</v>
      </c>
      <c r="P264" s="124">
        <f t="shared" si="37"/>
        <v>68000</v>
      </c>
      <c r="Q264" s="3151">
        <v>35000</v>
      </c>
      <c r="R264" s="1313"/>
    </row>
    <row r="265" spans="1:18" ht="15.95" hidden="1" customHeight="1">
      <c r="B265" s="3087"/>
      <c r="C265" s="526">
        <v>41813</v>
      </c>
      <c r="D265" s="3" t="s">
        <v>549</v>
      </c>
      <c r="E265" s="1316" t="s">
        <v>426</v>
      </c>
      <c r="F265" s="1316">
        <v>2</v>
      </c>
      <c r="G265" s="1316"/>
      <c r="H265" s="1325">
        <f t="shared" si="38"/>
        <v>0</v>
      </c>
      <c r="I265" s="1323"/>
      <c r="J265" s="3183" t="s">
        <v>127</v>
      </c>
      <c r="K265" s="3151">
        <v>20000</v>
      </c>
      <c r="L265" s="366"/>
      <c r="M265" s="1323">
        <f t="shared" si="35"/>
        <v>0</v>
      </c>
      <c r="N265" s="366"/>
      <c r="O265" s="1323">
        <f t="shared" si="36"/>
        <v>0</v>
      </c>
      <c r="P265" s="124">
        <f t="shared" si="37"/>
        <v>20000</v>
      </c>
      <c r="Q265" s="3151"/>
      <c r="R265" s="1313"/>
    </row>
    <row r="266" spans="1:18" ht="15.95" hidden="1" customHeight="1">
      <c r="B266" s="3087"/>
      <c r="C266" s="526">
        <v>41813</v>
      </c>
      <c r="D266" s="3" t="s">
        <v>546</v>
      </c>
      <c r="E266" s="1316" t="s">
        <v>426</v>
      </c>
      <c r="F266" s="1316">
        <v>2</v>
      </c>
      <c r="G266" s="1316"/>
      <c r="H266" s="1325">
        <f t="shared" si="38"/>
        <v>0</v>
      </c>
      <c r="I266" s="1323"/>
      <c r="J266" s="3183"/>
      <c r="K266" s="3151"/>
      <c r="L266" s="366">
        <v>1</v>
      </c>
      <c r="M266" s="1323">
        <f t="shared" si="35"/>
        <v>10000</v>
      </c>
      <c r="N266" s="366"/>
      <c r="O266" s="1323">
        <f t="shared" si="36"/>
        <v>0</v>
      </c>
      <c r="P266" s="124">
        <f t="shared" si="37"/>
        <v>10000</v>
      </c>
      <c r="Q266" s="3151"/>
      <c r="R266" s="1313"/>
    </row>
    <row r="267" spans="1:18" ht="15.95" hidden="1" customHeight="1">
      <c r="B267" s="3087"/>
      <c r="C267" s="526">
        <v>41813</v>
      </c>
      <c r="D267" s="3" t="s">
        <v>563</v>
      </c>
      <c r="E267" s="1316" t="s">
        <v>39</v>
      </c>
      <c r="F267" s="1316">
        <v>2</v>
      </c>
      <c r="G267" s="1316"/>
      <c r="H267" s="1325">
        <f t="shared" si="38"/>
        <v>0</v>
      </c>
      <c r="I267" s="1323"/>
      <c r="J267" s="1316" t="s">
        <v>258</v>
      </c>
      <c r="K267" s="6">
        <v>10000</v>
      </c>
      <c r="L267" s="366">
        <v>4</v>
      </c>
      <c r="M267" s="1323">
        <f t="shared" si="35"/>
        <v>40000</v>
      </c>
      <c r="N267" s="366"/>
      <c r="O267" s="1323">
        <f t="shared" si="36"/>
        <v>0</v>
      </c>
      <c r="P267" s="124">
        <f t="shared" si="37"/>
        <v>50000</v>
      </c>
      <c r="Q267" s="3151"/>
      <c r="R267" s="1313"/>
    </row>
    <row r="268" spans="1:18" ht="15.95" hidden="1" customHeight="1">
      <c r="B268" s="3087">
        <v>30</v>
      </c>
      <c r="C268" s="526">
        <v>41814</v>
      </c>
      <c r="D268" s="3" t="s">
        <v>726</v>
      </c>
      <c r="E268" s="1316" t="s">
        <v>556</v>
      </c>
      <c r="F268" s="1316">
        <v>1</v>
      </c>
      <c r="G268" s="1316">
        <v>56</v>
      </c>
      <c r="H268" s="1325">
        <f t="shared" si="38"/>
        <v>56</v>
      </c>
      <c r="I268" s="1323">
        <f t="shared" si="34"/>
        <v>28000</v>
      </c>
      <c r="J268" s="1316"/>
      <c r="K268" s="6"/>
      <c r="L268" s="366"/>
      <c r="M268" s="1323">
        <f t="shared" si="35"/>
        <v>0</v>
      </c>
      <c r="N268" s="366"/>
      <c r="O268" s="1323">
        <f t="shared" si="36"/>
        <v>0</v>
      </c>
      <c r="P268" s="124">
        <f t="shared" si="37"/>
        <v>28000</v>
      </c>
      <c r="Q268" s="3151">
        <v>35000</v>
      </c>
      <c r="R268" s="1313"/>
    </row>
    <row r="269" spans="1:18" ht="15.95" hidden="1" customHeight="1">
      <c r="B269" s="3087"/>
      <c r="C269" s="526">
        <v>41814</v>
      </c>
      <c r="D269" s="3" t="s">
        <v>563</v>
      </c>
      <c r="E269" s="1316" t="s">
        <v>39</v>
      </c>
      <c r="F269" s="1316">
        <v>2</v>
      </c>
      <c r="G269" s="1316"/>
      <c r="H269" s="1325">
        <f t="shared" si="38"/>
        <v>0</v>
      </c>
      <c r="I269" s="1323"/>
      <c r="J269" s="1316" t="s">
        <v>258</v>
      </c>
      <c r="K269" s="6">
        <v>10000</v>
      </c>
      <c r="L269" s="366">
        <v>3</v>
      </c>
      <c r="M269" s="1323">
        <f t="shared" si="35"/>
        <v>30000</v>
      </c>
      <c r="N269" s="366"/>
      <c r="O269" s="1323">
        <f t="shared" si="36"/>
        <v>0</v>
      </c>
      <c r="P269" s="124">
        <f t="shared" si="37"/>
        <v>40000</v>
      </c>
      <c r="Q269" s="3151"/>
      <c r="R269" s="1313"/>
    </row>
    <row r="270" spans="1:18" ht="15.95" hidden="1" customHeight="1">
      <c r="B270" s="3087">
        <v>31</v>
      </c>
      <c r="C270" s="526">
        <v>41815</v>
      </c>
      <c r="D270" s="3" t="s">
        <v>726</v>
      </c>
      <c r="E270" s="1316" t="s">
        <v>556</v>
      </c>
      <c r="F270" s="1316">
        <v>1</v>
      </c>
      <c r="G270" s="1316">
        <v>56</v>
      </c>
      <c r="H270" s="1325">
        <f t="shared" si="38"/>
        <v>56</v>
      </c>
      <c r="I270" s="1323">
        <f t="shared" si="34"/>
        <v>28000</v>
      </c>
      <c r="J270" s="1316"/>
      <c r="K270" s="6"/>
      <c r="L270" s="366"/>
      <c r="M270" s="1323">
        <f t="shared" si="35"/>
        <v>0</v>
      </c>
      <c r="N270" s="366"/>
      <c r="O270" s="1323">
        <f t="shared" si="36"/>
        <v>0</v>
      </c>
      <c r="P270" s="124">
        <f t="shared" si="37"/>
        <v>28000</v>
      </c>
      <c r="Q270" s="3151">
        <v>35000</v>
      </c>
      <c r="R270" s="1313"/>
    </row>
    <row r="271" spans="1:18" ht="15.95" hidden="1" customHeight="1" thickBot="1">
      <c r="B271" s="3267"/>
      <c r="C271" s="791">
        <v>41815</v>
      </c>
      <c r="D271" s="16" t="s">
        <v>563</v>
      </c>
      <c r="E271" s="44" t="s">
        <v>39</v>
      </c>
      <c r="F271" s="44">
        <v>1</v>
      </c>
      <c r="G271" s="44"/>
      <c r="H271" s="1331">
        <f t="shared" si="38"/>
        <v>0</v>
      </c>
      <c r="I271" s="17"/>
      <c r="J271" s="44" t="s">
        <v>258</v>
      </c>
      <c r="K271" s="17">
        <v>5000</v>
      </c>
      <c r="L271" s="373"/>
      <c r="M271" s="1324">
        <f>L271*10000</f>
        <v>0</v>
      </c>
      <c r="N271" s="373"/>
      <c r="O271" s="1324">
        <f t="shared" si="36"/>
        <v>0</v>
      </c>
      <c r="P271" s="1014">
        <f t="shared" si="37"/>
        <v>5000</v>
      </c>
      <c r="Q271" s="3269"/>
      <c r="R271" s="357"/>
    </row>
    <row r="272" spans="1:18" s="34" customFormat="1" ht="15.95" hidden="1" customHeight="1">
      <c r="A272" s="1458"/>
      <c r="B272" s="3270">
        <v>1</v>
      </c>
      <c r="C272" s="695">
        <v>41816</v>
      </c>
      <c r="D272" s="1462" t="s">
        <v>807</v>
      </c>
      <c r="E272" s="1463" t="s">
        <v>556</v>
      </c>
      <c r="F272" s="1463">
        <v>1</v>
      </c>
      <c r="G272" s="1464">
        <v>56</v>
      </c>
      <c r="H272" s="771">
        <f t="shared" si="38"/>
        <v>56</v>
      </c>
      <c r="I272" s="1451">
        <f>H272*500</f>
        <v>28000</v>
      </c>
      <c r="J272" s="773"/>
      <c r="K272" s="1451"/>
      <c r="L272" s="1029"/>
      <c r="M272" s="1453">
        <f>L272*10000</f>
        <v>0</v>
      </c>
      <c r="N272" s="770"/>
      <c r="O272" s="1453">
        <f t="shared" si="36"/>
        <v>0</v>
      </c>
      <c r="P272" s="1453">
        <f t="shared" si="37"/>
        <v>28000</v>
      </c>
      <c r="Q272" s="3271">
        <v>35000</v>
      </c>
      <c r="R272" s="775"/>
    </row>
    <row r="273" spans="1:18" s="34" customFormat="1" ht="15.95" hidden="1" customHeight="1">
      <c r="A273" s="1458"/>
      <c r="B273" s="3071"/>
      <c r="C273" s="108">
        <v>41816</v>
      </c>
      <c r="D273" s="1469" t="s">
        <v>133</v>
      </c>
      <c r="E273" s="1470"/>
      <c r="F273" s="1470"/>
      <c r="G273" s="1471"/>
      <c r="H273" s="764">
        <f t="shared" si="38"/>
        <v>0</v>
      </c>
      <c r="I273" s="1449">
        <f>H273*500</f>
        <v>0</v>
      </c>
      <c r="J273" s="119"/>
      <c r="K273" s="1449"/>
      <c r="L273" s="123">
        <v>4</v>
      </c>
      <c r="M273" s="1448">
        <f>L273*10000</f>
        <v>40000</v>
      </c>
      <c r="N273" s="1447"/>
      <c r="O273" s="1448">
        <f t="shared" si="36"/>
        <v>0</v>
      </c>
      <c r="P273" s="1448">
        <f t="shared" si="37"/>
        <v>40000</v>
      </c>
      <c r="Q273" s="3221"/>
      <c r="R273" s="125"/>
    </row>
    <row r="274" spans="1:18" s="340" customFormat="1" ht="15.95" hidden="1" customHeight="1">
      <c r="A274" s="339"/>
      <c r="B274" s="1454">
        <v>2</v>
      </c>
      <c r="C274" s="1336">
        <v>41817</v>
      </c>
      <c r="D274" s="1121" t="s">
        <v>798</v>
      </c>
      <c r="E274" s="1447"/>
      <c r="F274" s="1447"/>
      <c r="G274" s="123"/>
      <c r="H274" s="764">
        <f t="shared" si="38"/>
        <v>0</v>
      </c>
      <c r="I274" s="1449">
        <f t="shared" ref="I274:I347" si="39">H274*500</f>
        <v>0</v>
      </c>
      <c r="J274" s="777"/>
      <c r="K274" s="1449"/>
      <c r="L274" s="123"/>
      <c r="M274" s="1448">
        <f t="shared" ref="M274:M321" si="40">L274*10000</f>
        <v>0</v>
      </c>
      <c r="N274" s="1447"/>
      <c r="O274" s="1448">
        <f t="shared" ref="O274:O321" si="41">N274*15000</f>
        <v>0</v>
      </c>
      <c r="P274" s="1448">
        <f t="shared" ref="P274:P333" si="42">I274+K274+M274+O274</f>
        <v>0</v>
      </c>
      <c r="Q274" s="1448"/>
      <c r="R274" s="125"/>
    </row>
    <row r="275" spans="1:18" ht="15.95" hidden="1" customHeight="1">
      <c r="A275" s="19"/>
      <c r="B275" s="1454">
        <v>3</v>
      </c>
      <c r="C275" s="1336">
        <v>41818</v>
      </c>
      <c r="D275" s="1121" t="s">
        <v>798</v>
      </c>
      <c r="E275" s="1447"/>
      <c r="F275" s="1447"/>
      <c r="G275" s="1447"/>
      <c r="H275" s="764">
        <f t="shared" ref="H275:H324" si="43">F275*G275</f>
        <v>0</v>
      </c>
      <c r="I275" s="122">
        <f t="shared" si="39"/>
        <v>0</v>
      </c>
      <c r="J275" s="1447"/>
      <c r="K275" s="779"/>
      <c r="L275" s="123"/>
      <c r="M275" s="1448">
        <f t="shared" si="40"/>
        <v>0</v>
      </c>
      <c r="N275" s="1447"/>
      <c r="O275" s="1448">
        <f t="shared" si="41"/>
        <v>0</v>
      </c>
      <c r="P275" s="1448">
        <f t="shared" si="42"/>
        <v>0</v>
      </c>
      <c r="Q275" s="124"/>
      <c r="R275" s="1025"/>
    </row>
    <row r="276" spans="1:18" ht="15.95" hidden="1" customHeight="1">
      <c r="A276" s="19"/>
      <c r="B276" s="1456">
        <v>4</v>
      </c>
      <c r="C276" s="1465">
        <v>41819</v>
      </c>
      <c r="D276" s="1121" t="s">
        <v>787</v>
      </c>
      <c r="E276" s="1447"/>
      <c r="F276" s="1447"/>
      <c r="G276" s="764"/>
      <c r="H276" s="764">
        <f t="shared" si="43"/>
        <v>0</v>
      </c>
      <c r="I276" s="1449">
        <f t="shared" si="39"/>
        <v>0</v>
      </c>
      <c r="J276" s="1447"/>
      <c r="K276" s="1449"/>
      <c r="L276" s="123"/>
      <c r="M276" s="1448">
        <f t="shared" si="40"/>
        <v>0</v>
      </c>
      <c r="N276" s="1447"/>
      <c r="O276" s="1448">
        <f t="shared" si="41"/>
        <v>0</v>
      </c>
      <c r="P276" s="1448">
        <f t="shared" si="42"/>
        <v>0</v>
      </c>
      <c r="Q276" s="124"/>
      <c r="R276" s="1025"/>
    </row>
    <row r="277" spans="1:18" ht="15.95" hidden="1" customHeight="1">
      <c r="A277" s="19"/>
      <c r="B277" s="1454">
        <v>5</v>
      </c>
      <c r="C277" s="1336">
        <v>41820</v>
      </c>
      <c r="D277" s="1121" t="s">
        <v>787</v>
      </c>
      <c r="E277" s="1447"/>
      <c r="F277" s="784"/>
      <c r="G277" s="785"/>
      <c r="H277" s="764">
        <f t="shared" si="43"/>
        <v>0</v>
      </c>
      <c r="I277" s="1449">
        <f t="shared" si="39"/>
        <v>0</v>
      </c>
      <c r="J277" s="786"/>
      <c r="K277" s="787"/>
      <c r="L277" s="123"/>
      <c r="M277" s="1448">
        <f t="shared" si="40"/>
        <v>0</v>
      </c>
      <c r="N277" s="1447"/>
      <c r="O277" s="1448">
        <f t="shared" si="41"/>
        <v>0</v>
      </c>
      <c r="P277" s="1448">
        <f t="shared" si="42"/>
        <v>0</v>
      </c>
      <c r="Q277" s="788"/>
      <c r="R277" s="789"/>
    </row>
    <row r="278" spans="1:18" ht="15.95" hidden="1" customHeight="1">
      <c r="A278" s="19"/>
      <c r="B278" s="1454">
        <v>6</v>
      </c>
      <c r="C278" s="1336">
        <v>41821</v>
      </c>
      <c r="D278" s="1121" t="s">
        <v>788</v>
      </c>
      <c r="E278" s="1447" t="s">
        <v>10</v>
      </c>
      <c r="F278" s="1447">
        <v>2</v>
      </c>
      <c r="G278" s="123">
        <v>20</v>
      </c>
      <c r="H278" s="764">
        <f t="shared" si="43"/>
        <v>40</v>
      </c>
      <c r="I278" s="1449">
        <f t="shared" si="39"/>
        <v>20000</v>
      </c>
      <c r="J278" s="777"/>
      <c r="K278" s="1449"/>
      <c r="L278" s="123"/>
      <c r="M278" s="1448">
        <f t="shared" si="40"/>
        <v>0</v>
      </c>
      <c r="N278" s="1447"/>
      <c r="O278" s="1448">
        <f t="shared" si="41"/>
        <v>0</v>
      </c>
      <c r="P278" s="1448">
        <f t="shared" si="42"/>
        <v>20000</v>
      </c>
      <c r="Q278" s="1448"/>
      <c r="R278" s="125"/>
    </row>
    <row r="279" spans="1:18" ht="15.95" hidden="1" customHeight="1">
      <c r="A279" s="19"/>
      <c r="B279" s="3209">
        <v>7</v>
      </c>
      <c r="C279" s="1336">
        <v>41822</v>
      </c>
      <c r="D279" s="1121" t="s">
        <v>129</v>
      </c>
      <c r="E279" s="1447" t="s">
        <v>39</v>
      </c>
      <c r="F279" s="1447">
        <v>1</v>
      </c>
      <c r="G279" s="764">
        <v>150</v>
      </c>
      <c r="H279" s="764">
        <f>F279*G279</f>
        <v>150</v>
      </c>
      <c r="I279" s="1449">
        <f>H279*500</f>
        <v>75000</v>
      </c>
      <c r="J279" s="1447"/>
      <c r="K279" s="1448"/>
      <c r="L279" s="123"/>
      <c r="M279" s="1448">
        <f>L279*10000</f>
        <v>0</v>
      </c>
      <c r="N279" s="1447"/>
      <c r="O279" s="1448">
        <f>N279*15000</f>
        <v>0</v>
      </c>
      <c r="P279" s="1448">
        <f>I279+K279+M279+O279</f>
        <v>75000</v>
      </c>
      <c r="Q279" s="1448"/>
      <c r="R279" s="125"/>
    </row>
    <row r="280" spans="1:18" ht="15.95" hidden="1" customHeight="1">
      <c r="A280" s="19"/>
      <c r="B280" s="3209"/>
      <c r="C280" s="1336">
        <v>41822</v>
      </c>
      <c r="D280" s="1121" t="s">
        <v>133</v>
      </c>
      <c r="E280" s="1447"/>
      <c r="F280" s="1447"/>
      <c r="G280" s="764"/>
      <c r="H280" s="764">
        <f t="shared" si="43"/>
        <v>0</v>
      </c>
      <c r="I280" s="1449">
        <f t="shared" si="39"/>
        <v>0</v>
      </c>
      <c r="J280" s="1447"/>
      <c r="K280" s="1448"/>
      <c r="L280" s="123">
        <v>4</v>
      </c>
      <c r="M280" s="1448">
        <f t="shared" si="40"/>
        <v>40000</v>
      </c>
      <c r="N280" s="1447"/>
      <c r="O280" s="1448">
        <f t="shared" si="41"/>
        <v>0</v>
      </c>
      <c r="P280" s="1448">
        <f t="shared" si="42"/>
        <v>40000</v>
      </c>
      <c r="Q280" s="1448"/>
      <c r="R280" s="125"/>
    </row>
    <row r="281" spans="1:18" ht="15.95" hidden="1" customHeight="1">
      <c r="A281" s="19"/>
      <c r="B281" s="1454">
        <v>8</v>
      </c>
      <c r="C281" s="1336">
        <v>41823</v>
      </c>
      <c r="D281" s="1121" t="s">
        <v>129</v>
      </c>
      <c r="E281" s="1447" t="s">
        <v>10</v>
      </c>
      <c r="F281" s="1447">
        <v>1</v>
      </c>
      <c r="G281" s="123">
        <v>150</v>
      </c>
      <c r="H281" s="764">
        <f t="shared" si="43"/>
        <v>150</v>
      </c>
      <c r="I281" s="1449">
        <f t="shared" si="39"/>
        <v>75000</v>
      </c>
      <c r="J281" s="786"/>
      <c r="K281" s="787"/>
      <c r="L281" s="123">
        <v>4</v>
      </c>
      <c r="M281" s="1448">
        <f t="shared" si="40"/>
        <v>40000</v>
      </c>
      <c r="N281" s="1447"/>
      <c r="O281" s="1448">
        <f t="shared" si="41"/>
        <v>0</v>
      </c>
      <c r="P281" s="1448">
        <f t="shared" si="42"/>
        <v>115000</v>
      </c>
      <c r="Q281" s="1448"/>
      <c r="R281" s="125"/>
    </row>
    <row r="282" spans="1:18" ht="15.95" hidden="1" customHeight="1">
      <c r="A282" s="19"/>
      <c r="B282" s="3209">
        <v>9</v>
      </c>
      <c r="C282" s="1336">
        <v>41824</v>
      </c>
      <c r="D282" s="1469" t="s">
        <v>807</v>
      </c>
      <c r="E282" s="1470" t="s">
        <v>556</v>
      </c>
      <c r="F282" s="1470">
        <v>1</v>
      </c>
      <c r="G282" s="1471">
        <v>56</v>
      </c>
      <c r="H282" s="764">
        <f t="shared" si="43"/>
        <v>56</v>
      </c>
      <c r="I282" s="1449">
        <f t="shared" si="39"/>
        <v>28000</v>
      </c>
      <c r="J282" s="119"/>
      <c r="K282" s="1449"/>
      <c r="L282" s="123"/>
      <c r="M282" s="1448">
        <f>L282*10000</f>
        <v>0</v>
      </c>
      <c r="N282" s="1447"/>
      <c r="O282" s="1448">
        <f>N282*15000</f>
        <v>0</v>
      </c>
      <c r="P282" s="1448">
        <f>I282+K282+M282+O282</f>
        <v>28000</v>
      </c>
      <c r="Q282" s="124"/>
      <c r="R282" s="1025"/>
    </row>
    <row r="283" spans="1:18" ht="15.95" hidden="1" customHeight="1">
      <c r="A283" s="19"/>
      <c r="B283" s="3209"/>
      <c r="C283" s="1336">
        <v>41824</v>
      </c>
      <c r="D283" s="1469" t="s">
        <v>133</v>
      </c>
      <c r="E283" s="1470"/>
      <c r="F283" s="1470"/>
      <c r="G283" s="1471"/>
      <c r="H283" s="764">
        <f t="shared" si="43"/>
        <v>0</v>
      </c>
      <c r="I283" s="1449">
        <f t="shared" si="39"/>
        <v>0</v>
      </c>
      <c r="J283" s="119"/>
      <c r="K283" s="1449"/>
      <c r="L283" s="123">
        <v>4</v>
      </c>
      <c r="M283" s="1448">
        <f t="shared" si="40"/>
        <v>40000</v>
      </c>
      <c r="N283" s="1447"/>
      <c r="O283" s="1448">
        <f t="shared" si="41"/>
        <v>0</v>
      </c>
      <c r="P283" s="1448">
        <f t="shared" si="42"/>
        <v>40000</v>
      </c>
      <c r="Q283" s="124"/>
      <c r="R283" s="1025"/>
    </row>
    <row r="284" spans="1:18" ht="15.95" hidden="1" customHeight="1">
      <c r="B284" s="1454">
        <v>10</v>
      </c>
      <c r="C284" s="1336">
        <v>41825</v>
      </c>
      <c r="D284" s="3" t="s">
        <v>791</v>
      </c>
      <c r="E284" s="1447" t="s">
        <v>556</v>
      </c>
      <c r="F284" s="1447">
        <v>4</v>
      </c>
      <c r="G284" s="764">
        <v>25</v>
      </c>
      <c r="H284" s="764">
        <f t="shared" si="43"/>
        <v>100</v>
      </c>
      <c r="I284" s="122">
        <f t="shared" si="39"/>
        <v>50000</v>
      </c>
      <c r="J284" s="1447"/>
      <c r="K284" s="779"/>
      <c r="L284" s="123"/>
      <c r="M284" s="1449">
        <f t="shared" si="40"/>
        <v>0</v>
      </c>
      <c r="N284" s="123"/>
      <c r="O284" s="1449">
        <f t="shared" si="41"/>
        <v>0</v>
      </c>
      <c r="P284" s="124">
        <f t="shared" si="42"/>
        <v>50000</v>
      </c>
      <c r="Q284" s="1449"/>
      <c r="R284" s="125"/>
    </row>
    <row r="285" spans="1:18" ht="15.95" hidden="1" customHeight="1">
      <c r="A285" s="19"/>
      <c r="B285" s="3261">
        <v>11</v>
      </c>
      <c r="C285" s="1465">
        <v>41826</v>
      </c>
      <c r="D285" s="3" t="s">
        <v>791</v>
      </c>
      <c r="E285" s="1447" t="s">
        <v>556</v>
      </c>
      <c r="F285" s="1447">
        <v>2</v>
      </c>
      <c r="G285" s="764">
        <v>25</v>
      </c>
      <c r="H285" s="764">
        <f t="shared" si="43"/>
        <v>50</v>
      </c>
      <c r="I285" s="1449">
        <f t="shared" si="39"/>
        <v>25000</v>
      </c>
      <c r="J285" s="1447"/>
      <c r="K285" s="1448"/>
      <c r="L285" s="123"/>
      <c r="M285" s="1448">
        <f t="shared" si="40"/>
        <v>0</v>
      </c>
      <c r="N285" s="1447"/>
      <c r="O285" s="1448">
        <f t="shared" si="41"/>
        <v>0</v>
      </c>
      <c r="P285" s="1448">
        <f t="shared" si="42"/>
        <v>25000</v>
      </c>
      <c r="Q285" s="1448"/>
      <c r="R285" s="125"/>
    </row>
    <row r="286" spans="1:18" ht="15.95" hidden="1" customHeight="1">
      <c r="A286" s="19"/>
      <c r="B286" s="3261"/>
      <c r="C286" s="1465">
        <v>41826</v>
      </c>
      <c r="D286" s="1121" t="s">
        <v>788</v>
      </c>
      <c r="E286" s="1447" t="s">
        <v>10</v>
      </c>
      <c r="F286" s="1447">
        <v>2</v>
      </c>
      <c r="G286" s="123">
        <v>20</v>
      </c>
      <c r="H286" s="764">
        <f>F286*G286</f>
        <v>40</v>
      </c>
      <c r="I286" s="1449">
        <f>H286*500</f>
        <v>20000</v>
      </c>
      <c r="J286" s="1447"/>
      <c r="K286" s="1448"/>
      <c r="L286" s="123">
        <v>4</v>
      </c>
      <c r="M286" s="1448">
        <f>L286*10000</f>
        <v>40000</v>
      </c>
      <c r="N286" s="1447"/>
      <c r="O286" s="1448">
        <f>N286*15000</f>
        <v>0</v>
      </c>
      <c r="P286" s="1448">
        <f>I286+K286+M286+O286</f>
        <v>60000</v>
      </c>
      <c r="Q286" s="1448"/>
      <c r="R286" s="125"/>
    </row>
    <row r="287" spans="1:18" ht="15.95" hidden="1" customHeight="1">
      <c r="A287" s="19"/>
      <c r="B287" s="1454">
        <v>12</v>
      </c>
      <c r="C287" s="1336">
        <v>41827</v>
      </c>
      <c r="D287" s="1121" t="s">
        <v>788</v>
      </c>
      <c r="E287" s="1447" t="s">
        <v>10</v>
      </c>
      <c r="F287" s="1447">
        <v>4</v>
      </c>
      <c r="G287" s="123">
        <v>20</v>
      </c>
      <c r="H287" s="764">
        <f t="shared" si="43"/>
        <v>80</v>
      </c>
      <c r="I287" s="1449">
        <f t="shared" si="39"/>
        <v>40000</v>
      </c>
      <c r="J287" s="1447"/>
      <c r="K287" s="1448"/>
      <c r="L287" s="123"/>
      <c r="M287" s="1448">
        <f t="shared" si="40"/>
        <v>0</v>
      </c>
      <c r="N287" s="1447"/>
      <c r="O287" s="1448">
        <f t="shared" si="41"/>
        <v>0</v>
      </c>
      <c r="P287" s="1448">
        <f t="shared" si="42"/>
        <v>40000</v>
      </c>
      <c r="Q287" s="1448"/>
      <c r="R287" s="125"/>
    </row>
    <row r="288" spans="1:18" ht="15.95" hidden="1" customHeight="1">
      <c r="A288" s="19"/>
      <c r="B288" s="1454">
        <v>12</v>
      </c>
      <c r="C288" s="1336">
        <v>41827</v>
      </c>
      <c r="D288" s="3" t="s">
        <v>473</v>
      </c>
      <c r="E288" s="1447" t="s">
        <v>10</v>
      </c>
      <c r="F288" s="1446">
        <v>1</v>
      </c>
      <c r="G288" s="1446"/>
      <c r="H288" s="366">
        <f t="shared" si="43"/>
        <v>0</v>
      </c>
      <c r="I288" s="1445">
        <f t="shared" si="39"/>
        <v>0</v>
      </c>
      <c r="J288" s="167"/>
      <c r="K288" s="699">
        <f>F288*10000</f>
        <v>10000</v>
      </c>
      <c r="L288" s="123"/>
      <c r="M288" s="1448">
        <f>L288*10000</f>
        <v>0</v>
      </c>
      <c r="N288" s="1447"/>
      <c r="O288" s="1448">
        <f>N288*15000</f>
        <v>0</v>
      </c>
      <c r="P288" s="1448">
        <f>I288+K288+M288+O288</f>
        <v>10000</v>
      </c>
      <c r="Q288" s="1448"/>
      <c r="R288" s="125"/>
    </row>
    <row r="289" spans="1:19" ht="15.95" hidden="1" customHeight="1">
      <c r="A289" s="19"/>
      <c r="B289" s="1454">
        <v>13</v>
      </c>
      <c r="C289" s="1336">
        <v>41828</v>
      </c>
      <c r="D289" s="1121" t="s">
        <v>788</v>
      </c>
      <c r="E289" s="1447" t="s">
        <v>10</v>
      </c>
      <c r="F289" s="1447">
        <v>3</v>
      </c>
      <c r="G289" s="123">
        <v>20</v>
      </c>
      <c r="H289" s="764">
        <f t="shared" si="43"/>
        <v>60</v>
      </c>
      <c r="I289" s="1449">
        <f t="shared" si="39"/>
        <v>30000</v>
      </c>
      <c r="J289" s="1447"/>
      <c r="K289" s="1448"/>
      <c r="L289" s="123"/>
      <c r="M289" s="1448">
        <f t="shared" si="40"/>
        <v>0</v>
      </c>
      <c r="N289" s="1447"/>
      <c r="O289" s="1448">
        <f t="shared" si="41"/>
        <v>0</v>
      </c>
      <c r="P289" s="1448">
        <f t="shared" si="42"/>
        <v>30000</v>
      </c>
      <c r="Q289" s="1448"/>
      <c r="R289" s="125"/>
    </row>
    <row r="290" spans="1:19" ht="15.95" hidden="1" customHeight="1">
      <c r="B290" s="1454">
        <v>14</v>
      </c>
      <c r="C290" s="1336">
        <v>41829</v>
      </c>
      <c r="D290" s="896" t="s">
        <v>808</v>
      </c>
      <c r="E290" s="1447"/>
      <c r="F290" s="1447"/>
      <c r="G290" s="764"/>
      <c r="H290" s="764">
        <f t="shared" si="43"/>
        <v>0</v>
      </c>
      <c r="I290" s="1449">
        <f t="shared" si="39"/>
        <v>0</v>
      </c>
      <c r="J290" s="1447"/>
      <c r="K290" s="1448"/>
      <c r="L290" s="764"/>
      <c r="M290" s="1448">
        <f t="shared" si="40"/>
        <v>0</v>
      </c>
      <c r="N290" s="1447"/>
      <c r="O290" s="1448">
        <f t="shared" si="41"/>
        <v>0</v>
      </c>
      <c r="P290" s="1448">
        <f t="shared" si="42"/>
        <v>0</v>
      </c>
      <c r="Q290" s="1448"/>
      <c r="R290" s="125"/>
    </row>
    <row r="291" spans="1:19" ht="15.95" hidden="1" customHeight="1">
      <c r="B291" s="3209">
        <v>15</v>
      </c>
      <c r="C291" s="1336">
        <v>41830</v>
      </c>
      <c r="D291" s="878" t="s">
        <v>809</v>
      </c>
      <c r="E291" s="1446" t="s">
        <v>810</v>
      </c>
      <c r="F291" s="42">
        <v>2</v>
      </c>
      <c r="G291" s="42">
        <v>15</v>
      </c>
      <c r="H291" s="764">
        <f t="shared" si="43"/>
        <v>30</v>
      </c>
      <c r="I291" s="1449">
        <f t="shared" si="39"/>
        <v>15000</v>
      </c>
      <c r="J291" s="42"/>
      <c r="K291" s="42"/>
      <c r="L291" s="764"/>
      <c r="M291" s="1448">
        <f t="shared" si="40"/>
        <v>0</v>
      </c>
      <c r="N291" s="1447"/>
      <c r="O291" s="1448">
        <f t="shared" si="41"/>
        <v>0</v>
      </c>
      <c r="P291" s="1448">
        <f t="shared" si="42"/>
        <v>15000</v>
      </c>
      <c r="Q291" s="1448"/>
      <c r="R291" s="125"/>
    </row>
    <row r="292" spans="1:19" ht="15.95" hidden="1" customHeight="1">
      <c r="B292" s="3209"/>
      <c r="C292" s="1336">
        <v>41830</v>
      </c>
      <c r="D292" s="3" t="s">
        <v>792</v>
      </c>
      <c r="E292" s="1447" t="s">
        <v>556</v>
      </c>
      <c r="F292" s="1447">
        <v>1</v>
      </c>
      <c r="G292" s="764">
        <v>15</v>
      </c>
      <c r="H292" s="764">
        <f>F292*G292</f>
        <v>15</v>
      </c>
      <c r="I292" s="1449">
        <f>H292*500</f>
        <v>7500</v>
      </c>
      <c r="J292" s="42"/>
      <c r="K292" s="42"/>
      <c r="L292" s="764"/>
      <c r="M292" s="1448">
        <f>L292*10000</f>
        <v>0</v>
      </c>
      <c r="N292" s="1447"/>
      <c r="O292" s="1448">
        <f>N292*15000</f>
        <v>0</v>
      </c>
      <c r="P292" s="1448">
        <f>I292+K292+M292+O292</f>
        <v>7500</v>
      </c>
      <c r="Q292" s="1448"/>
      <c r="R292" s="125"/>
    </row>
    <row r="293" spans="1:19" ht="15.95" hidden="1" customHeight="1">
      <c r="B293" s="3209"/>
      <c r="C293" s="1336">
        <v>41830</v>
      </c>
      <c r="D293" s="1121" t="s">
        <v>788</v>
      </c>
      <c r="E293" s="1447" t="s">
        <v>10</v>
      </c>
      <c r="F293" s="1447">
        <v>1</v>
      </c>
      <c r="G293" s="123">
        <v>20</v>
      </c>
      <c r="H293" s="764">
        <f>F293*G293</f>
        <v>20</v>
      </c>
      <c r="I293" s="1449">
        <f>H293*500</f>
        <v>10000</v>
      </c>
      <c r="J293" s="42"/>
      <c r="K293" s="42"/>
      <c r="L293" s="764"/>
      <c r="M293" s="1448">
        <f>L293*10000</f>
        <v>0</v>
      </c>
      <c r="N293" s="1447"/>
      <c r="O293" s="1448">
        <f>N293*15000</f>
        <v>0</v>
      </c>
      <c r="P293" s="1448">
        <f>I293+K293+M293+O293</f>
        <v>10000</v>
      </c>
      <c r="Q293" s="1448"/>
      <c r="R293" s="125"/>
    </row>
    <row r="294" spans="1:19" ht="15.95" hidden="1" customHeight="1">
      <c r="B294" s="3209"/>
      <c r="C294" s="1336">
        <v>41830</v>
      </c>
      <c r="D294" s="3" t="s">
        <v>473</v>
      </c>
      <c r="E294" s="1447" t="s">
        <v>10</v>
      </c>
      <c r="F294" s="1446">
        <v>1</v>
      </c>
      <c r="G294" s="1446"/>
      <c r="H294" s="366">
        <f>F294*G294</f>
        <v>0</v>
      </c>
      <c r="I294" s="1445">
        <f>H294*500</f>
        <v>0</v>
      </c>
      <c r="J294" s="167"/>
      <c r="K294" s="699">
        <f>F294*10000</f>
        <v>10000</v>
      </c>
      <c r="L294" s="764"/>
      <c r="M294" s="1448">
        <f t="shared" si="40"/>
        <v>0</v>
      </c>
      <c r="N294" s="1447"/>
      <c r="O294" s="1448">
        <f t="shared" si="41"/>
        <v>0</v>
      </c>
      <c r="P294" s="1448">
        <f t="shared" si="42"/>
        <v>10000</v>
      </c>
      <c r="Q294" s="1448"/>
      <c r="R294" s="125"/>
    </row>
    <row r="295" spans="1:19" ht="15.95" hidden="1" customHeight="1">
      <c r="B295" s="3209">
        <v>16</v>
      </c>
      <c r="C295" s="1336">
        <v>41831</v>
      </c>
      <c r="D295" s="3" t="s">
        <v>473</v>
      </c>
      <c r="E295" s="1447" t="s">
        <v>10</v>
      </c>
      <c r="F295" s="1446">
        <v>1</v>
      </c>
      <c r="G295" s="1446"/>
      <c r="H295" s="366">
        <f>F295*G295</f>
        <v>0</v>
      </c>
      <c r="I295" s="1445">
        <f>H295*500</f>
        <v>0</v>
      </c>
      <c r="J295" s="167"/>
      <c r="K295" s="699">
        <f>F295*10000</f>
        <v>10000</v>
      </c>
      <c r="L295" s="764"/>
      <c r="M295" s="1448">
        <f t="shared" si="40"/>
        <v>0</v>
      </c>
      <c r="N295" s="1447"/>
      <c r="O295" s="1448">
        <f t="shared" si="41"/>
        <v>0</v>
      </c>
      <c r="P295" s="1448">
        <f t="shared" si="42"/>
        <v>10000</v>
      </c>
      <c r="Q295" s="1448"/>
      <c r="R295" s="125"/>
    </row>
    <row r="296" spans="1:19" ht="15.95" hidden="1" customHeight="1">
      <c r="B296" s="3209"/>
      <c r="C296" s="1336">
        <v>41831</v>
      </c>
      <c r="D296" s="1121" t="s">
        <v>788</v>
      </c>
      <c r="E296" s="1447" t="s">
        <v>10</v>
      </c>
      <c r="F296" s="1447">
        <v>2</v>
      </c>
      <c r="G296" s="123">
        <v>20</v>
      </c>
      <c r="H296" s="764">
        <f t="shared" si="43"/>
        <v>40</v>
      </c>
      <c r="I296" s="1449">
        <f t="shared" si="39"/>
        <v>20000</v>
      </c>
      <c r="J296" s="1447"/>
      <c r="K296" s="1448"/>
      <c r="L296" s="764"/>
      <c r="M296" s="1448">
        <f t="shared" si="40"/>
        <v>0</v>
      </c>
      <c r="N296" s="1447"/>
      <c r="O296" s="1448">
        <f t="shared" si="41"/>
        <v>0</v>
      </c>
      <c r="P296" s="1448">
        <f t="shared" si="42"/>
        <v>20000</v>
      </c>
      <c r="Q296" s="1448"/>
      <c r="R296" s="125"/>
    </row>
    <row r="297" spans="1:19" ht="15.95" hidden="1" customHeight="1">
      <c r="B297" s="3209"/>
      <c r="C297" s="1336">
        <v>41831</v>
      </c>
      <c r="D297" s="3" t="s">
        <v>792</v>
      </c>
      <c r="E297" s="1447" t="s">
        <v>556</v>
      </c>
      <c r="F297" s="1447">
        <v>1</v>
      </c>
      <c r="G297" s="764">
        <v>15</v>
      </c>
      <c r="H297" s="764">
        <f>F297*G297</f>
        <v>15</v>
      </c>
      <c r="I297" s="1449">
        <f>H297*500</f>
        <v>7500</v>
      </c>
      <c r="J297" s="1447"/>
      <c r="K297" s="1448"/>
      <c r="L297" s="764"/>
      <c r="M297" s="1448">
        <f>L297*10000</f>
        <v>0</v>
      </c>
      <c r="N297" s="1447"/>
      <c r="O297" s="1448">
        <f>N297*15000</f>
        <v>0</v>
      </c>
      <c r="P297" s="1448">
        <f>I297+K297+M297+O297</f>
        <v>7500</v>
      </c>
      <c r="Q297" s="1448"/>
      <c r="R297" s="125"/>
    </row>
    <row r="298" spans="1:19" ht="15.95" hidden="1" customHeight="1">
      <c r="B298" s="3209">
        <v>17</v>
      </c>
      <c r="C298" s="1336">
        <v>41832</v>
      </c>
      <c r="D298" s="3" t="s">
        <v>792</v>
      </c>
      <c r="E298" s="1447" t="s">
        <v>556</v>
      </c>
      <c r="F298" s="1447">
        <v>1</v>
      </c>
      <c r="G298" s="764">
        <v>15</v>
      </c>
      <c r="H298" s="764">
        <f>F298*G298</f>
        <v>15</v>
      </c>
      <c r="I298" s="1449">
        <f>H298*500</f>
        <v>7500</v>
      </c>
      <c r="J298" s="1447"/>
      <c r="K298" s="1448"/>
      <c r="L298" s="764"/>
      <c r="M298" s="1448">
        <f>L298*10000</f>
        <v>0</v>
      </c>
      <c r="N298" s="1447"/>
      <c r="O298" s="1448">
        <f>N298*15000</f>
        <v>0</v>
      </c>
      <c r="P298" s="1448">
        <f>I298+K298+M298+O298</f>
        <v>7500</v>
      </c>
      <c r="Q298" s="1448"/>
      <c r="R298" s="125"/>
    </row>
    <row r="299" spans="1:19" ht="15.95" hidden="1" customHeight="1">
      <c r="B299" s="3209"/>
      <c r="C299" s="1336">
        <v>41832</v>
      </c>
      <c r="D299" s="1121" t="s">
        <v>788</v>
      </c>
      <c r="E299" s="1447" t="s">
        <v>10</v>
      </c>
      <c r="F299" s="1447">
        <v>3</v>
      </c>
      <c r="G299" s="123">
        <v>20</v>
      </c>
      <c r="H299" s="764">
        <f>F299*G299</f>
        <v>60</v>
      </c>
      <c r="I299" s="1449">
        <f>H299*500</f>
        <v>30000</v>
      </c>
      <c r="J299" s="1447"/>
      <c r="K299" s="1448"/>
      <c r="L299" s="764"/>
      <c r="M299" s="1448">
        <f>L299*10000</f>
        <v>0</v>
      </c>
      <c r="N299" s="1447"/>
      <c r="O299" s="1448">
        <f>N299*15000</f>
        <v>0</v>
      </c>
      <c r="P299" s="1448">
        <f>I299+K299+M299+O299</f>
        <v>30000</v>
      </c>
      <c r="Q299" s="1448"/>
      <c r="R299" s="125"/>
    </row>
    <row r="300" spans="1:19" ht="15.95" hidden="1" customHeight="1">
      <c r="B300" s="3209"/>
      <c r="C300" s="1336">
        <v>41832</v>
      </c>
      <c r="D300" s="3" t="s">
        <v>473</v>
      </c>
      <c r="E300" s="1447" t="s">
        <v>10</v>
      </c>
      <c r="F300" s="1446">
        <v>1</v>
      </c>
      <c r="G300" s="1446"/>
      <c r="H300" s="366">
        <f>F300*G300</f>
        <v>0</v>
      </c>
      <c r="I300" s="1445">
        <f>H300*500</f>
        <v>0</v>
      </c>
      <c r="J300" s="167"/>
      <c r="K300" s="699">
        <f>F300*10000</f>
        <v>10000</v>
      </c>
      <c r="L300" s="764"/>
      <c r="M300" s="1448">
        <f t="shared" si="40"/>
        <v>0</v>
      </c>
      <c r="N300" s="1447"/>
      <c r="O300" s="1448">
        <f t="shared" si="41"/>
        <v>0</v>
      </c>
      <c r="P300" s="1448">
        <f t="shared" si="42"/>
        <v>10000</v>
      </c>
      <c r="Q300" s="1448"/>
      <c r="R300" s="125"/>
    </row>
    <row r="301" spans="1:19" ht="15.95" hidden="1" customHeight="1">
      <c r="B301" s="3261">
        <v>18</v>
      </c>
      <c r="C301" s="1465">
        <v>41833</v>
      </c>
      <c r="D301" s="3" t="s">
        <v>792</v>
      </c>
      <c r="E301" s="1447" t="s">
        <v>556</v>
      </c>
      <c r="F301" s="1447">
        <v>2</v>
      </c>
      <c r="G301" s="764">
        <v>15</v>
      </c>
      <c r="H301" s="764">
        <f>F301*G301</f>
        <v>30</v>
      </c>
      <c r="I301" s="1449">
        <f>H301*500</f>
        <v>15000</v>
      </c>
      <c r="J301" s="1447"/>
      <c r="K301" s="1448"/>
      <c r="L301" s="764"/>
      <c r="M301" s="1448">
        <f>L301*10000</f>
        <v>0</v>
      </c>
      <c r="N301" s="1447"/>
      <c r="O301" s="1448">
        <f>N301*15000</f>
        <v>0</v>
      </c>
      <c r="P301" s="1448">
        <f>I301+K301+M301+O301</f>
        <v>15000</v>
      </c>
      <c r="Q301" s="1448"/>
      <c r="R301" s="125"/>
      <c r="S301" s="344"/>
    </row>
    <row r="302" spans="1:19" ht="15.95" hidden="1" customHeight="1">
      <c r="B302" s="3261"/>
      <c r="C302" s="1465">
        <v>41833</v>
      </c>
      <c r="D302" s="1121" t="s">
        <v>788</v>
      </c>
      <c r="E302" s="1447" t="s">
        <v>10</v>
      </c>
      <c r="F302" s="1447">
        <v>3</v>
      </c>
      <c r="G302" s="123">
        <v>20</v>
      </c>
      <c r="H302" s="764">
        <f t="shared" si="43"/>
        <v>60</v>
      </c>
      <c r="I302" s="1449">
        <f t="shared" si="39"/>
        <v>30000</v>
      </c>
      <c r="J302" s="1447"/>
      <c r="K302" s="1448"/>
      <c r="L302" s="764">
        <v>4</v>
      </c>
      <c r="M302" s="1448">
        <f t="shared" si="40"/>
        <v>40000</v>
      </c>
      <c r="N302" s="1447"/>
      <c r="O302" s="1448">
        <f t="shared" si="41"/>
        <v>0</v>
      </c>
      <c r="P302" s="1448">
        <f t="shared" si="42"/>
        <v>70000</v>
      </c>
      <c r="Q302" s="1448"/>
      <c r="R302" s="125"/>
      <c r="S302" s="344"/>
    </row>
    <row r="303" spans="1:19" ht="15.95" hidden="1" customHeight="1">
      <c r="B303" s="3209">
        <v>19</v>
      </c>
      <c r="C303" s="1336">
        <v>41834</v>
      </c>
      <c r="D303" s="3" t="s">
        <v>473</v>
      </c>
      <c r="E303" s="1447" t="s">
        <v>10</v>
      </c>
      <c r="F303" s="1446">
        <v>1</v>
      </c>
      <c r="G303" s="1446"/>
      <c r="H303" s="366">
        <f t="shared" si="43"/>
        <v>0</v>
      </c>
      <c r="I303" s="1445">
        <f t="shared" si="39"/>
        <v>0</v>
      </c>
      <c r="J303" s="167"/>
      <c r="K303" s="699">
        <f>F303*10000</f>
        <v>10000</v>
      </c>
      <c r="L303" s="764"/>
      <c r="M303" s="1448">
        <f t="shared" si="40"/>
        <v>0</v>
      </c>
      <c r="N303" s="1447"/>
      <c r="O303" s="1448">
        <f t="shared" si="41"/>
        <v>0</v>
      </c>
      <c r="P303" s="1448">
        <f t="shared" si="42"/>
        <v>10000</v>
      </c>
      <c r="Q303" s="1448"/>
      <c r="R303" s="125"/>
      <c r="S303" s="344"/>
    </row>
    <row r="304" spans="1:19" ht="15.95" hidden="1" customHeight="1">
      <c r="B304" s="3209"/>
      <c r="C304" s="1336">
        <v>41834</v>
      </c>
      <c r="D304" s="3" t="s">
        <v>794</v>
      </c>
      <c r="E304" s="1447" t="s">
        <v>556</v>
      </c>
      <c r="F304" s="1447">
        <v>1</v>
      </c>
      <c r="G304" s="764">
        <v>30</v>
      </c>
      <c r="H304" s="764">
        <f>F304*G304</f>
        <v>30</v>
      </c>
      <c r="I304" s="1449">
        <f>H304*500</f>
        <v>15000</v>
      </c>
      <c r="J304" s="1447"/>
      <c r="K304" s="1448"/>
      <c r="L304" s="764"/>
      <c r="M304" s="1448">
        <f>L304*10000</f>
        <v>0</v>
      </c>
      <c r="N304" s="1447"/>
      <c r="O304" s="1448">
        <f>N304*15000</f>
        <v>0</v>
      </c>
      <c r="P304" s="1448">
        <f>I304+K304+M304+O304</f>
        <v>15000</v>
      </c>
      <c r="Q304" s="1448"/>
      <c r="R304" s="125"/>
      <c r="S304" s="344"/>
    </row>
    <row r="305" spans="2:19" ht="15.95" hidden="1" customHeight="1">
      <c r="B305" s="3209"/>
      <c r="C305" s="1336">
        <v>41834</v>
      </c>
      <c r="D305" s="1121" t="s">
        <v>788</v>
      </c>
      <c r="E305" s="1447" t="s">
        <v>10</v>
      </c>
      <c r="F305" s="1447">
        <v>2</v>
      </c>
      <c r="G305" s="123">
        <v>20</v>
      </c>
      <c r="H305" s="764">
        <f t="shared" si="43"/>
        <v>40</v>
      </c>
      <c r="I305" s="1449">
        <f t="shared" si="39"/>
        <v>20000</v>
      </c>
      <c r="J305" s="1447"/>
      <c r="K305" s="1448"/>
      <c r="L305" s="764"/>
      <c r="M305" s="1448">
        <f t="shared" si="40"/>
        <v>0</v>
      </c>
      <c r="N305" s="1447"/>
      <c r="O305" s="1448">
        <f t="shared" si="41"/>
        <v>0</v>
      </c>
      <c r="P305" s="1448">
        <f t="shared" si="42"/>
        <v>20000</v>
      </c>
      <c r="Q305" s="1448"/>
      <c r="R305" s="125"/>
      <c r="S305" s="344"/>
    </row>
    <row r="306" spans="2:19" ht="15.95" hidden="1" customHeight="1">
      <c r="B306" s="3209">
        <v>20</v>
      </c>
      <c r="C306" s="1336">
        <v>41835</v>
      </c>
      <c r="D306" s="3" t="s">
        <v>794</v>
      </c>
      <c r="E306" s="1447" t="s">
        <v>556</v>
      </c>
      <c r="F306" s="1447">
        <v>2</v>
      </c>
      <c r="G306" s="764">
        <v>30</v>
      </c>
      <c r="H306" s="764">
        <f>F306*G306</f>
        <v>60</v>
      </c>
      <c r="I306" s="1449">
        <f>H306*500</f>
        <v>30000</v>
      </c>
      <c r="J306" s="1447"/>
      <c r="K306" s="1448"/>
      <c r="L306" s="764"/>
      <c r="M306" s="1448">
        <f>L306*10000</f>
        <v>0</v>
      </c>
      <c r="N306" s="1447"/>
      <c r="O306" s="1448">
        <f>N306*15000</f>
        <v>0</v>
      </c>
      <c r="P306" s="1448">
        <f>I306+K306+M306+O306</f>
        <v>30000</v>
      </c>
      <c r="Q306" s="1448"/>
      <c r="R306" s="125"/>
      <c r="S306" s="344"/>
    </row>
    <row r="307" spans="2:19" ht="15.95" hidden="1" customHeight="1">
      <c r="B307" s="3209"/>
      <c r="C307" s="1336">
        <v>41835</v>
      </c>
      <c r="D307" s="3" t="s">
        <v>473</v>
      </c>
      <c r="E307" s="1447" t="s">
        <v>10</v>
      </c>
      <c r="F307" s="1446">
        <v>1</v>
      </c>
      <c r="G307" s="1446"/>
      <c r="H307" s="366">
        <f>F307*G307</f>
        <v>0</v>
      </c>
      <c r="I307" s="1445">
        <f>H307*500</f>
        <v>0</v>
      </c>
      <c r="J307" s="167"/>
      <c r="K307" s="699">
        <f>F307*10000</f>
        <v>10000</v>
      </c>
      <c r="L307" s="764"/>
      <c r="M307" s="1448">
        <f t="shared" si="40"/>
        <v>0</v>
      </c>
      <c r="N307" s="1447"/>
      <c r="O307" s="1448">
        <f t="shared" si="41"/>
        <v>0</v>
      </c>
      <c r="P307" s="1448">
        <f t="shared" si="42"/>
        <v>10000</v>
      </c>
      <c r="Q307" s="1448"/>
      <c r="R307" s="125"/>
      <c r="S307" s="344"/>
    </row>
    <row r="308" spans="2:19" ht="15.95" hidden="1" customHeight="1">
      <c r="B308" s="3209">
        <v>21</v>
      </c>
      <c r="C308" s="1336">
        <v>41836</v>
      </c>
      <c r="D308" s="3" t="s">
        <v>795</v>
      </c>
      <c r="E308" s="1447" t="s">
        <v>556</v>
      </c>
      <c r="F308" s="1447">
        <v>3</v>
      </c>
      <c r="G308" s="764">
        <v>18</v>
      </c>
      <c r="H308" s="764">
        <f>F308*G308</f>
        <v>54</v>
      </c>
      <c r="I308" s="1449">
        <f>H308*500</f>
        <v>27000</v>
      </c>
      <c r="J308" s="1447"/>
      <c r="K308" s="1448"/>
      <c r="L308" s="764"/>
      <c r="M308" s="1448">
        <f>L308*10000</f>
        <v>0</v>
      </c>
      <c r="N308" s="1447"/>
      <c r="O308" s="1448">
        <f>N308*15000</f>
        <v>0</v>
      </c>
      <c r="P308" s="1448">
        <f>I308+K308+M308+O308</f>
        <v>27000</v>
      </c>
      <c r="Q308" s="1448"/>
      <c r="R308" s="125"/>
      <c r="S308" s="344"/>
    </row>
    <row r="309" spans="2:19" ht="15.95" hidden="1" customHeight="1">
      <c r="B309" s="3209"/>
      <c r="C309" s="1336">
        <v>41836</v>
      </c>
      <c r="D309" s="1121" t="s">
        <v>788</v>
      </c>
      <c r="E309" s="1447" t="s">
        <v>10</v>
      </c>
      <c r="F309" s="1447">
        <v>3</v>
      </c>
      <c r="G309" s="123">
        <v>20</v>
      </c>
      <c r="H309" s="764">
        <f t="shared" ref="H309:H314" si="44">F309*G309</f>
        <v>60</v>
      </c>
      <c r="I309" s="1449">
        <f t="shared" ref="I309:I314" si="45">H309*500</f>
        <v>30000</v>
      </c>
      <c r="J309" s="1447"/>
      <c r="K309" s="1448"/>
      <c r="L309" s="764"/>
      <c r="M309" s="1448">
        <f>L309*10000</f>
        <v>0</v>
      </c>
      <c r="N309" s="1447"/>
      <c r="O309" s="1448">
        <f>N309*15000</f>
        <v>0</v>
      </c>
      <c r="P309" s="1448">
        <f>I309+K309+M309+O309</f>
        <v>30000</v>
      </c>
      <c r="Q309" s="1448"/>
      <c r="R309" s="125"/>
      <c r="S309" s="344"/>
    </row>
    <row r="310" spans="2:19" ht="15.95" hidden="1" customHeight="1">
      <c r="B310" s="3209"/>
      <c r="C310" s="1336">
        <v>41836</v>
      </c>
      <c r="D310" s="3" t="s">
        <v>473</v>
      </c>
      <c r="E310" s="1447" t="s">
        <v>10</v>
      </c>
      <c r="F310" s="1446">
        <v>1</v>
      </c>
      <c r="G310" s="1446"/>
      <c r="H310" s="366">
        <f t="shared" si="44"/>
        <v>0</v>
      </c>
      <c r="I310" s="1445">
        <f t="shared" si="45"/>
        <v>0</v>
      </c>
      <c r="J310" s="167"/>
      <c r="K310" s="699">
        <f>F310*10000</f>
        <v>10000</v>
      </c>
      <c r="L310" s="764"/>
      <c r="M310" s="1448">
        <f t="shared" si="40"/>
        <v>0</v>
      </c>
      <c r="N310" s="1447"/>
      <c r="O310" s="1448">
        <f t="shared" si="41"/>
        <v>0</v>
      </c>
      <c r="P310" s="1448">
        <f t="shared" si="42"/>
        <v>10000</v>
      </c>
      <c r="Q310" s="1448"/>
      <c r="R310" s="125"/>
      <c r="S310" s="344"/>
    </row>
    <row r="311" spans="2:19" ht="15.95" hidden="1" customHeight="1">
      <c r="B311" s="3209">
        <v>22</v>
      </c>
      <c r="C311" s="1336">
        <v>41837</v>
      </c>
      <c r="D311" s="3" t="s">
        <v>795</v>
      </c>
      <c r="E311" s="1447" t="s">
        <v>556</v>
      </c>
      <c r="F311" s="1447">
        <v>3</v>
      </c>
      <c r="G311" s="764">
        <v>18</v>
      </c>
      <c r="H311" s="764">
        <f>F311*G311</f>
        <v>54</v>
      </c>
      <c r="I311" s="1449">
        <f>H311*500</f>
        <v>27000</v>
      </c>
      <c r="J311" s="1447"/>
      <c r="K311" s="1448"/>
      <c r="L311" s="764"/>
      <c r="M311" s="1448">
        <f t="shared" si="40"/>
        <v>0</v>
      </c>
      <c r="N311" s="1447"/>
      <c r="O311" s="1448">
        <f t="shared" si="41"/>
        <v>0</v>
      </c>
      <c r="P311" s="1448">
        <f t="shared" si="42"/>
        <v>27000</v>
      </c>
      <c r="Q311" s="1448"/>
      <c r="R311" s="125"/>
      <c r="S311" s="344"/>
    </row>
    <row r="312" spans="2:19" ht="15.95" hidden="1" customHeight="1">
      <c r="B312" s="3209"/>
      <c r="C312" s="1336">
        <v>41837</v>
      </c>
      <c r="D312" s="1121" t="s">
        <v>788</v>
      </c>
      <c r="E312" s="1447" t="s">
        <v>10</v>
      </c>
      <c r="F312" s="1447">
        <v>3</v>
      </c>
      <c r="G312" s="123">
        <v>20</v>
      </c>
      <c r="H312" s="764">
        <f t="shared" si="44"/>
        <v>60</v>
      </c>
      <c r="I312" s="1449">
        <f t="shared" si="45"/>
        <v>30000</v>
      </c>
      <c r="J312" s="1447"/>
      <c r="K312" s="1448"/>
      <c r="L312" s="764"/>
      <c r="M312" s="1448">
        <f>L312*10000</f>
        <v>0</v>
      </c>
      <c r="N312" s="1447"/>
      <c r="O312" s="1448">
        <f>N312*15000</f>
        <v>0</v>
      </c>
      <c r="P312" s="1448">
        <f>I312+K312+M312+O312</f>
        <v>30000</v>
      </c>
      <c r="Q312" s="1448"/>
      <c r="R312" s="125"/>
      <c r="S312" s="344"/>
    </row>
    <row r="313" spans="2:19" ht="15.95" hidden="1" customHeight="1">
      <c r="B313" s="3209"/>
      <c r="C313" s="1336">
        <v>41837</v>
      </c>
      <c r="D313" s="3" t="s">
        <v>800</v>
      </c>
      <c r="E313" s="120" t="s">
        <v>799</v>
      </c>
      <c r="F313" s="1447">
        <v>1</v>
      </c>
      <c r="G313" s="764"/>
      <c r="H313" s="764">
        <f t="shared" si="44"/>
        <v>0</v>
      </c>
      <c r="I313" s="1449">
        <f t="shared" si="45"/>
        <v>0</v>
      </c>
      <c r="J313" s="777"/>
      <c r="K313" s="1449">
        <f>F313*2000</f>
        <v>2000</v>
      </c>
      <c r="L313" s="764"/>
      <c r="M313" s="1448">
        <f t="shared" si="40"/>
        <v>0</v>
      </c>
      <c r="N313" s="1447"/>
      <c r="O313" s="1448">
        <f t="shared" si="41"/>
        <v>0</v>
      </c>
      <c r="P313" s="1448">
        <f t="shared" si="42"/>
        <v>2000</v>
      </c>
      <c r="Q313" s="1448"/>
      <c r="R313" s="125"/>
      <c r="S313" s="344"/>
    </row>
    <row r="314" spans="2:19" ht="15.95" hidden="1" customHeight="1">
      <c r="B314" s="3209">
        <v>23</v>
      </c>
      <c r="C314" s="1336">
        <v>41838</v>
      </c>
      <c r="D314" s="3" t="s">
        <v>795</v>
      </c>
      <c r="E314" s="1447" t="s">
        <v>556</v>
      </c>
      <c r="F314" s="1447">
        <v>2</v>
      </c>
      <c r="G314" s="764">
        <v>18</v>
      </c>
      <c r="H314" s="764">
        <f t="shared" si="44"/>
        <v>36</v>
      </c>
      <c r="I314" s="1449">
        <f t="shared" si="45"/>
        <v>18000</v>
      </c>
      <c r="J314" s="1447"/>
      <c r="K314" s="1449"/>
      <c r="L314" s="764"/>
      <c r="M314" s="1448">
        <f>L314*10000</f>
        <v>0</v>
      </c>
      <c r="N314" s="1447"/>
      <c r="O314" s="1448">
        <f>N314*15000</f>
        <v>0</v>
      </c>
      <c r="P314" s="1448">
        <f>I314+K314+M314+O314</f>
        <v>18000</v>
      </c>
      <c r="Q314" s="1448"/>
      <c r="R314" s="125"/>
      <c r="S314" s="344"/>
    </row>
    <row r="315" spans="2:19" ht="15.95" hidden="1" customHeight="1">
      <c r="B315" s="3209"/>
      <c r="C315" s="1336">
        <v>41838</v>
      </c>
      <c r="D315" s="1121" t="s">
        <v>788</v>
      </c>
      <c r="E315" s="1447" t="s">
        <v>10</v>
      </c>
      <c r="F315" s="1447">
        <v>2</v>
      </c>
      <c r="G315" s="123">
        <v>20</v>
      </c>
      <c r="H315" s="764">
        <f t="shared" si="43"/>
        <v>40</v>
      </c>
      <c r="I315" s="1449">
        <f t="shared" si="39"/>
        <v>20000</v>
      </c>
      <c r="J315" s="1447"/>
      <c r="K315" s="1449"/>
      <c r="L315" s="764"/>
      <c r="M315" s="1448">
        <f t="shared" si="40"/>
        <v>0</v>
      </c>
      <c r="N315" s="1447"/>
      <c r="O315" s="1448">
        <f t="shared" si="41"/>
        <v>0</v>
      </c>
      <c r="P315" s="1448">
        <f t="shared" si="42"/>
        <v>20000</v>
      </c>
      <c r="Q315" s="1448"/>
      <c r="R315" s="125"/>
      <c r="S315" s="344"/>
    </row>
    <row r="316" spans="2:19" ht="15.95" hidden="1" customHeight="1">
      <c r="B316" s="1454">
        <v>24</v>
      </c>
      <c r="C316" s="1336">
        <v>41839</v>
      </c>
      <c r="D316" s="1018" t="s">
        <v>803</v>
      </c>
      <c r="E316" s="42"/>
      <c r="F316" s="1447"/>
      <c r="G316" s="764"/>
      <c r="H316" s="764">
        <f t="shared" si="43"/>
        <v>0</v>
      </c>
      <c r="I316" s="1449">
        <f t="shared" si="39"/>
        <v>0</v>
      </c>
      <c r="J316" s="1447"/>
      <c r="K316" s="1448"/>
      <c r="L316" s="764"/>
      <c r="M316" s="1448">
        <f t="shared" si="40"/>
        <v>0</v>
      </c>
      <c r="N316" s="1447"/>
      <c r="O316" s="1448">
        <f t="shared" si="41"/>
        <v>0</v>
      </c>
      <c r="P316" s="1448">
        <f t="shared" si="42"/>
        <v>0</v>
      </c>
      <c r="Q316" s="1448"/>
      <c r="R316" s="125"/>
      <c r="S316" s="344"/>
    </row>
    <row r="317" spans="2:19" ht="15.95" hidden="1" customHeight="1">
      <c r="B317" s="1456">
        <v>25</v>
      </c>
      <c r="C317" s="1465">
        <v>41840</v>
      </c>
      <c r="D317" s="3" t="s">
        <v>796</v>
      </c>
      <c r="E317" s="1447" t="s">
        <v>556</v>
      </c>
      <c r="F317" s="1447">
        <v>2</v>
      </c>
      <c r="G317" s="764">
        <v>27</v>
      </c>
      <c r="H317" s="764">
        <f t="shared" si="43"/>
        <v>54</v>
      </c>
      <c r="I317" s="1449">
        <f t="shared" si="39"/>
        <v>27000</v>
      </c>
      <c r="J317" s="1447"/>
      <c r="K317" s="1448"/>
      <c r="L317" s="764">
        <v>4</v>
      </c>
      <c r="M317" s="1448">
        <f t="shared" si="40"/>
        <v>40000</v>
      </c>
      <c r="N317" s="1447"/>
      <c r="O317" s="1448">
        <f t="shared" si="41"/>
        <v>0</v>
      </c>
      <c r="P317" s="1448">
        <f t="shared" si="42"/>
        <v>67000</v>
      </c>
      <c r="Q317" s="1448"/>
      <c r="R317" s="125"/>
      <c r="S317" s="344"/>
    </row>
    <row r="318" spans="2:19" ht="15.95" hidden="1" customHeight="1">
      <c r="B318" s="1454">
        <v>26</v>
      </c>
      <c r="C318" s="1336">
        <v>41841</v>
      </c>
      <c r="D318" s="1018" t="s">
        <v>798</v>
      </c>
      <c r="E318" s="1447"/>
      <c r="F318" s="1447"/>
      <c r="G318" s="764"/>
      <c r="H318" s="764">
        <f t="shared" si="43"/>
        <v>0</v>
      </c>
      <c r="I318" s="1449">
        <f t="shared" si="39"/>
        <v>0</v>
      </c>
      <c r="J318" s="1447"/>
      <c r="K318" s="1448"/>
      <c r="L318" s="764"/>
      <c r="M318" s="1448">
        <f t="shared" si="40"/>
        <v>0</v>
      </c>
      <c r="N318" s="1447"/>
      <c r="O318" s="1448">
        <f t="shared" si="41"/>
        <v>0</v>
      </c>
      <c r="P318" s="1448">
        <f t="shared" si="42"/>
        <v>0</v>
      </c>
      <c r="Q318" s="1448"/>
      <c r="R318" s="125"/>
      <c r="S318" s="344"/>
    </row>
    <row r="319" spans="2:19" ht="15.95" hidden="1" customHeight="1">
      <c r="B319" s="3209">
        <v>27</v>
      </c>
      <c r="C319" s="1336">
        <v>41842</v>
      </c>
      <c r="D319" s="3" t="s">
        <v>796</v>
      </c>
      <c r="E319" s="1447" t="s">
        <v>556</v>
      </c>
      <c r="F319" s="1447">
        <v>1</v>
      </c>
      <c r="G319" s="764">
        <v>27</v>
      </c>
      <c r="H319" s="764">
        <f t="shared" si="43"/>
        <v>27</v>
      </c>
      <c r="I319" s="1449">
        <f t="shared" si="39"/>
        <v>13500</v>
      </c>
      <c r="J319" s="1447"/>
      <c r="K319" s="1448"/>
      <c r="L319" s="764"/>
      <c r="M319" s="1448">
        <f t="shared" si="40"/>
        <v>0</v>
      </c>
      <c r="N319" s="1447"/>
      <c r="O319" s="1448">
        <f t="shared" si="41"/>
        <v>0</v>
      </c>
      <c r="P319" s="1448">
        <f t="shared" si="42"/>
        <v>13500</v>
      </c>
      <c r="Q319" s="1448"/>
      <c r="R319" s="125"/>
      <c r="S319" s="344"/>
    </row>
    <row r="320" spans="2:19" ht="15.95" hidden="1" customHeight="1">
      <c r="B320" s="3209"/>
      <c r="C320" s="1336">
        <v>41842</v>
      </c>
      <c r="D320" s="1121" t="s">
        <v>788</v>
      </c>
      <c r="E320" s="1447" t="s">
        <v>10</v>
      </c>
      <c r="F320" s="1447">
        <v>2</v>
      </c>
      <c r="G320" s="123">
        <v>20</v>
      </c>
      <c r="H320" s="764">
        <f>F320*G320</f>
        <v>40</v>
      </c>
      <c r="I320" s="1449">
        <f>H320*500</f>
        <v>20000</v>
      </c>
      <c r="J320" s="1447"/>
      <c r="K320" s="1448"/>
      <c r="L320" s="764"/>
      <c r="M320" s="1448">
        <f>L320*10000</f>
        <v>0</v>
      </c>
      <c r="N320" s="1447"/>
      <c r="O320" s="1448">
        <f>N320*15000</f>
        <v>0</v>
      </c>
      <c r="P320" s="1448">
        <f>I320+K320+M320+O320</f>
        <v>20000</v>
      </c>
      <c r="Q320" s="1448"/>
      <c r="R320" s="125"/>
      <c r="S320" s="344"/>
    </row>
    <row r="321" spans="1:19" ht="15.95" hidden="1" customHeight="1">
      <c r="B321" s="3209"/>
      <c r="C321" s="1336">
        <v>41842</v>
      </c>
      <c r="D321" s="3" t="s">
        <v>473</v>
      </c>
      <c r="E321" s="1447" t="s">
        <v>10</v>
      </c>
      <c r="F321" s="1446">
        <v>1</v>
      </c>
      <c r="G321" s="1446"/>
      <c r="H321" s="366">
        <f>F321*G321</f>
        <v>0</v>
      </c>
      <c r="I321" s="1445">
        <f>H321*500</f>
        <v>0</v>
      </c>
      <c r="J321" s="167"/>
      <c r="K321" s="699">
        <f>F321*10000</f>
        <v>10000</v>
      </c>
      <c r="L321" s="764"/>
      <c r="M321" s="1448">
        <f t="shared" si="40"/>
        <v>0</v>
      </c>
      <c r="N321" s="1447"/>
      <c r="O321" s="1448">
        <f t="shared" si="41"/>
        <v>0</v>
      </c>
      <c r="P321" s="1448">
        <f t="shared" si="42"/>
        <v>10000</v>
      </c>
      <c r="Q321" s="1448"/>
      <c r="R321" s="125"/>
      <c r="S321" s="344"/>
    </row>
    <row r="322" spans="1:19" ht="15.95" hidden="1" customHeight="1">
      <c r="B322" s="1454">
        <v>28</v>
      </c>
      <c r="C322" s="1336">
        <v>41843</v>
      </c>
      <c r="D322" s="1121" t="s">
        <v>788</v>
      </c>
      <c r="E322" s="1447" t="s">
        <v>10</v>
      </c>
      <c r="F322" s="1447">
        <v>2</v>
      </c>
      <c r="G322" s="123">
        <v>20</v>
      </c>
      <c r="H322" s="764">
        <f t="shared" si="43"/>
        <v>40</v>
      </c>
      <c r="I322" s="1449">
        <f t="shared" si="39"/>
        <v>20000</v>
      </c>
      <c r="J322" s="1447"/>
      <c r="K322" s="1448"/>
      <c r="L322" s="764"/>
      <c r="M322" s="1448">
        <f>L322*10000</f>
        <v>0</v>
      </c>
      <c r="N322" s="1447"/>
      <c r="O322" s="1448">
        <f>N322*15000</f>
        <v>0</v>
      </c>
      <c r="P322" s="1448">
        <f t="shared" si="42"/>
        <v>20000</v>
      </c>
      <c r="Q322" s="1448"/>
      <c r="R322" s="125"/>
      <c r="S322" s="344"/>
    </row>
    <row r="323" spans="1:19" ht="15.95" hidden="1" customHeight="1">
      <c r="B323" s="1454">
        <v>29</v>
      </c>
      <c r="C323" s="1336">
        <v>41844</v>
      </c>
      <c r="D323" s="1121" t="s">
        <v>788</v>
      </c>
      <c r="E323" s="1447" t="s">
        <v>10</v>
      </c>
      <c r="F323" s="1447">
        <v>1</v>
      </c>
      <c r="G323" s="123">
        <v>20</v>
      </c>
      <c r="H323" s="764">
        <f t="shared" si="43"/>
        <v>20</v>
      </c>
      <c r="I323" s="1449">
        <f t="shared" si="39"/>
        <v>10000</v>
      </c>
      <c r="J323" s="1447"/>
      <c r="K323" s="1448"/>
      <c r="L323" s="764"/>
      <c r="M323" s="1448">
        <f>L323*10000</f>
        <v>0</v>
      </c>
      <c r="N323" s="1447"/>
      <c r="O323" s="1448">
        <f>N323*15000</f>
        <v>0</v>
      </c>
      <c r="P323" s="1448">
        <f t="shared" si="42"/>
        <v>10000</v>
      </c>
      <c r="Q323" s="1448"/>
      <c r="R323" s="125"/>
    </row>
    <row r="324" spans="1:19" ht="15.95" hidden="1" customHeight="1" thickBot="1">
      <c r="A324" s="1457"/>
      <c r="B324" s="1455">
        <v>30</v>
      </c>
      <c r="C324" s="1338">
        <v>41845</v>
      </c>
      <c r="D324" s="1468" t="s">
        <v>797</v>
      </c>
      <c r="E324" s="1452"/>
      <c r="F324" s="1452"/>
      <c r="G324" s="765"/>
      <c r="H324" s="765">
        <f t="shared" si="43"/>
        <v>0</v>
      </c>
      <c r="I324" s="1450">
        <f t="shared" si="39"/>
        <v>0</v>
      </c>
      <c r="J324" s="1452"/>
      <c r="K324" s="767"/>
      <c r="L324" s="765"/>
      <c r="M324" s="767">
        <f>L324*10000</f>
        <v>0</v>
      </c>
      <c r="N324" s="1452"/>
      <c r="O324" s="767">
        <f>N324*15000</f>
        <v>0</v>
      </c>
      <c r="P324" s="767">
        <f t="shared" si="42"/>
        <v>0</v>
      </c>
      <c r="Q324" s="767"/>
      <c r="R324" s="792"/>
    </row>
    <row r="325" spans="1:19" ht="15.95" hidden="1" customHeight="1">
      <c r="B325" s="1915">
        <v>1</v>
      </c>
      <c r="C325" s="695">
        <v>41846</v>
      </c>
      <c r="D325" s="2081" t="s">
        <v>797</v>
      </c>
      <c r="E325" s="1463"/>
      <c r="F325" s="1463"/>
      <c r="G325" s="1464"/>
      <c r="H325" s="771"/>
      <c r="I325" s="1913">
        <f t="shared" si="39"/>
        <v>0</v>
      </c>
      <c r="J325" s="773"/>
      <c r="K325" s="1913"/>
      <c r="L325" s="1029"/>
      <c r="M325" s="1916">
        <f t="shared" ref="M325:M333" si="46">L325*10000</f>
        <v>0</v>
      </c>
      <c r="N325" s="770"/>
      <c r="O325" s="1916">
        <f t="shared" ref="O325:O333" si="47">N325*15000</f>
        <v>0</v>
      </c>
      <c r="P325" s="1916">
        <f t="shared" si="42"/>
        <v>0</v>
      </c>
      <c r="Q325" s="1036"/>
      <c r="R325" s="775"/>
    </row>
    <row r="326" spans="1:19" ht="15.95" hidden="1" customHeight="1">
      <c r="B326" s="1878">
        <v>2</v>
      </c>
      <c r="C326" s="108">
        <v>41847</v>
      </c>
      <c r="D326" s="896" t="s">
        <v>797</v>
      </c>
      <c r="E326" s="1470"/>
      <c r="F326" s="1470"/>
      <c r="G326" s="1471"/>
      <c r="H326" s="764"/>
      <c r="I326" s="1906">
        <f t="shared" si="39"/>
        <v>0</v>
      </c>
      <c r="J326" s="119"/>
      <c r="K326" s="1906"/>
      <c r="L326" s="123"/>
      <c r="M326" s="1905">
        <f t="shared" si="46"/>
        <v>0</v>
      </c>
      <c r="N326" s="1904"/>
      <c r="O326" s="1905">
        <f t="shared" si="47"/>
        <v>0</v>
      </c>
      <c r="P326" s="1905">
        <f t="shared" si="42"/>
        <v>0</v>
      </c>
      <c r="Q326" s="124"/>
      <c r="R326" s="125"/>
    </row>
    <row r="327" spans="1:19" ht="15.95" hidden="1" customHeight="1">
      <c r="B327" s="1878">
        <v>3</v>
      </c>
      <c r="C327" s="108">
        <v>41848</v>
      </c>
      <c r="D327" s="896" t="s">
        <v>972</v>
      </c>
      <c r="E327" s="1904"/>
      <c r="F327" s="1904"/>
      <c r="G327" s="123"/>
      <c r="H327" s="764"/>
      <c r="I327" s="1906">
        <f t="shared" si="39"/>
        <v>0</v>
      </c>
      <c r="J327" s="777"/>
      <c r="K327" s="1906"/>
      <c r="L327" s="123"/>
      <c r="M327" s="1905">
        <f t="shared" si="46"/>
        <v>0</v>
      </c>
      <c r="N327" s="1904"/>
      <c r="O327" s="1905">
        <f t="shared" si="47"/>
        <v>0</v>
      </c>
      <c r="P327" s="1905">
        <f t="shared" si="42"/>
        <v>0</v>
      </c>
      <c r="Q327" s="1905"/>
      <c r="R327" s="125"/>
    </row>
    <row r="328" spans="1:19" ht="15.95" hidden="1" customHeight="1">
      <c r="B328" s="1878">
        <v>4</v>
      </c>
      <c r="C328" s="108">
        <v>41849</v>
      </c>
      <c r="D328" s="896" t="s">
        <v>972</v>
      </c>
      <c r="E328" s="1904"/>
      <c r="F328" s="1904"/>
      <c r="G328" s="1904"/>
      <c r="H328" s="764"/>
      <c r="I328" s="122">
        <f t="shared" si="39"/>
        <v>0</v>
      </c>
      <c r="J328" s="1904"/>
      <c r="K328" s="779"/>
      <c r="L328" s="123"/>
      <c r="M328" s="1905">
        <f t="shared" si="46"/>
        <v>0</v>
      </c>
      <c r="N328" s="1904"/>
      <c r="O328" s="1905">
        <f t="shared" si="47"/>
        <v>0</v>
      </c>
      <c r="P328" s="1905">
        <f t="shared" si="42"/>
        <v>0</v>
      </c>
      <c r="Q328" s="124"/>
      <c r="R328" s="1025"/>
    </row>
    <row r="329" spans="1:19" ht="15.95" hidden="1" customHeight="1">
      <c r="B329" s="1917">
        <v>5</v>
      </c>
      <c r="C329" s="108">
        <v>41850</v>
      </c>
      <c r="D329" s="896" t="s">
        <v>972</v>
      </c>
      <c r="E329" s="1904"/>
      <c r="F329" s="1904"/>
      <c r="G329" s="764"/>
      <c r="H329" s="764"/>
      <c r="I329" s="1906">
        <f t="shared" si="39"/>
        <v>0</v>
      </c>
      <c r="J329" s="1904"/>
      <c r="K329" s="1906"/>
      <c r="L329" s="123"/>
      <c r="M329" s="1905">
        <f t="shared" si="46"/>
        <v>0</v>
      </c>
      <c r="N329" s="1904"/>
      <c r="O329" s="1905">
        <f t="shared" si="47"/>
        <v>0</v>
      </c>
      <c r="P329" s="1905">
        <f t="shared" si="42"/>
        <v>0</v>
      </c>
      <c r="Q329" s="124"/>
      <c r="R329" s="1025"/>
    </row>
    <row r="330" spans="1:19" ht="15.95" hidden="1" customHeight="1">
      <c r="B330" s="1878">
        <v>6</v>
      </c>
      <c r="C330" s="108">
        <v>41851</v>
      </c>
      <c r="D330" s="896" t="s">
        <v>972</v>
      </c>
      <c r="E330" s="1904"/>
      <c r="F330" s="784"/>
      <c r="G330" s="785"/>
      <c r="H330" s="764"/>
      <c r="I330" s="1906">
        <f t="shared" si="39"/>
        <v>0</v>
      </c>
      <c r="J330" s="786"/>
      <c r="K330" s="787"/>
      <c r="L330" s="123"/>
      <c r="M330" s="1905">
        <f t="shared" si="46"/>
        <v>0</v>
      </c>
      <c r="N330" s="1904"/>
      <c r="O330" s="1905">
        <f t="shared" si="47"/>
        <v>0</v>
      </c>
      <c r="P330" s="1905">
        <f t="shared" si="42"/>
        <v>0</v>
      </c>
      <c r="Q330" s="788"/>
      <c r="R330" s="789"/>
    </row>
    <row r="331" spans="1:19" ht="15.95" hidden="1" customHeight="1">
      <c r="B331" s="1917">
        <v>7</v>
      </c>
      <c r="C331" s="108">
        <v>41852</v>
      </c>
      <c r="D331" s="896" t="s">
        <v>972</v>
      </c>
      <c r="E331" s="1904"/>
      <c r="F331" s="1904"/>
      <c r="G331" s="123"/>
      <c r="H331" s="764"/>
      <c r="I331" s="1906">
        <f t="shared" si="39"/>
        <v>0</v>
      </c>
      <c r="J331" s="777"/>
      <c r="K331" s="1906"/>
      <c r="L331" s="123"/>
      <c r="M331" s="1905">
        <f t="shared" si="46"/>
        <v>0</v>
      </c>
      <c r="N331" s="1904"/>
      <c r="O331" s="1905">
        <f t="shared" si="47"/>
        <v>0</v>
      </c>
      <c r="P331" s="1905">
        <f t="shared" si="42"/>
        <v>0</v>
      </c>
      <c r="Q331" s="1905"/>
      <c r="R331" s="125"/>
    </row>
    <row r="332" spans="1:19" ht="15.95" hidden="1" customHeight="1">
      <c r="B332" s="1878">
        <v>8</v>
      </c>
      <c r="C332" s="108">
        <v>41853</v>
      </c>
      <c r="D332" s="896" t="s">
        <v>972</v>
      </c>
      <c r="E332" s="1904"/>
      <c r="F332" s="1904"/>
      <c r="G332" s="764"/>
      <c r="H332" s="764"/>
      <c r="I332" s="1906">
        <f t="shared" si="39"/>
        <v>0</v>
      </c>
      <c r="J332" s="1904"/>
      <c r="K332" s="1905"/>
      <c r="L332" s="123"/>
      <c r="M332" s="1905">
        <f t="shared" si="46"/>
        <v>0</v>
      </c>
      <c r="N332" s="1904"/>
      <c r="O332" s="1905">
        <f t="shared" si="47"/>
        <v>0</v>
      </c>
      <c r="P332" s="1905">
        <f t="shared" si="42"/>
        <v>0</v>
      </c>
      <c r="Q332" s="1905"/>
      <c r="R332" s="125"/>
    </row>
    <row r="333" spans="1:19" ht="15.95" hidden="1" customHeight="1">
      <c r="B333" s="1918">
        <v>9</v>
      </c>
      <c r="C333" s="1465">
        <v>41854</v>
      </c>
      <c r="D333" s="896" t="s">
        <v>972</v>
      </c>
      <c r="E333" s="1904"/>
      <c r="F333" s="1904"/>
      <c r="G333" s="764"/>
      <c r="H333" s="764"/>
      <c r="I333" s="1906">
        <f t="shared" si="39"/>
        <v>0</v>
      </c>
      <c r="J333" s="1904"/>
      <c r="K333" s="1905"/>
      <c r="L333" s="123"/>
      <c r="M333" s="1905">
        <f t="shared" si="46"/>
        <v>0</v>
      </c>
      <c r="N333" s="1904"/>
      <c r="O333" s="1905">
        <f t="shared" si="47"/>
        <v>0</v>
      </c>
      <c r="P333" s="1905">
        <f t="shared" si="42"/>
        <v>0</v>
      </c>
      <c r="Q333" s="1905"/>
      <c r="R333" s="125"/>
    </row>
    <row r="334" spans="1:19" ht="15.95" hidden="1" customHeight="1">
      <c r="B334" s="2267">
        <v>10</v>
      </c>
      <c r="C334" s="108">
        <v>41855</v>
      </c>
      <c r="D334" s="3" t="s">
        <v>965</v>
      </c>
      <c r="E334" s="1470" t="s">
        <v>10</v>
      </c>
      <c r="F334" s="1470">
        <v>1</v>
      </c>
      <c r="G334" s="1471"/>
      <c r="H334" s="764"/>
      <c r="I334" s="1906">
        <f t="shared" si="39"/>
        <v>0</v>
      </c>
      <c r="J334" s="119"/>
      <c r="K334" s="1906">
        <f>F334*10000</f>
        <v>10000</v>
      </c>
      <c r="L334" s="123"/>
      <c r="M334" s="1905">
        <f t="shared" ref="M334:M398" si="48">L334*10000</f>
        <v>0</v>
      </c>
      <c r="N334" s="1904"/>
      <c r="O334" s="1905">
        <f t="shared" ref="O334:O398" si="49">N334*15000</f>
        <v>0</v>
      </c>
      <c r="P334" s="1905">
        <f>I334+K334+M334+O334</f>
        <v>10000</v>
      </c>
      <c r="Q334" s="124"/>
      <c r="R334" s="1025"/>
    </row>
    <row r="335" spans="1:19" ht="15.95" hidden="1" customHeight="1">
      <c r="B335" s="2271">
        <v>11</v>
      </c>
      <c r="C335" s="108">
        <v>41856</v>
      </c>
      <c r="D335" s="3" t="s">
        <v>965</v>
      </c>
      <c r="E335" s="1470" t="s">
        <v>10</v>
      </c>
      <c r="F335" s="1904">
        <v>2</v>
      </c>
      <c r="G335" s="764"/>
      <c r="H335" s="764"/>
      <c r="I335" s="1906">
        <f t="shared" si="39"/>
        <v>0</v>
      </c>
      <c r="J335" s="1904"/>
      <c r="K335" s="1906">
        <f>F335*10000</f>
        <v>20000</v>
      </c>
      <c r="L335" s="123">
        <v>2</v>
      </c>
      <c r="M335" s="1905">
        <f t="shared" si="48"/>
        <v>20000</v>
      </c>
      <c r="N335" s="123"/>
      <c r="O335" s="1905">
        <f t="shared" si="49"/>
        <v>0</v>
      </c>
      <c r="P335" s="1905">
        <f t="shared" ref="P335:P398" si="50">I335+K335+M335+O335</f>
        <v>40000</v>
      </c>
      <c r="Q335" s="1906"/>
      <c r="R335" s="125"/>
    </row>
    <row r="336" spans="1:19" ht="15.95" hidden="1" customHeight="1">
      <c r="B336" s="2267">
        <v>12</v>
      </c>
      <c r="C336" s="108">
        <v>41857</v>
      </c>
      <c r="D336" s="1121" t="s">
        <v>966</v>
      </c>
      <c r="E336" s="1470" t="s">
        <v>10</v>
      </c>
      <c r="F336" s="1904">
        <v>3</v>
      </c>
      <c r="G336" s="764"/>
      <c r="H336" s="764"/>
      <c r="I336" s="1906">
        <f t="shared" si="39"/>
        <v>0</v>
      </c>
      <c r="J336" s="1904" t="s">
        <v>127</v>
      </c>
      <c r="K336" s="1906">
        <f>F336*12500</f>
        <v>37500</v>
      </c>
      <c r="L336" s="123"/>
      <c r="M336" s="1905">
        <f t="shared" si="48"/>
        <v>0</v>
      </c>
      <c r="N336" s="1904"/>
      <c r="O336" s="1905">
        <f t="shared" si="49"/>
        <v>0</v>
      </c>
      <c r="P336" s="1905">
        <f t="shared" si="50"/>
        <v>37500</v>
      </c>
      <c r="Q336" s="1905"/>
      <c r="R336" s="125"/>
    </row>
    <row r="337" spans="2:18" ht="15.95" hidden="1" customHeight="1">
      <c r="B337" s="3264">
        <v>13</v>
      </c>
      <c r="C337" s="108">
        <v>41858</v>
      </c>
      <c r="D337" s="3" t="s">
        <v>975</v>
      </c>
      <c r="E337" s="1904" t="s">
        <v>799</v>
      </c>
      <c r="F337" s="1904">
        <v>1</v>
      </c>
      <c r="G337" s="1904"/>
      <c r="H337" s="764">
        <f>F337*G337</f>
        <v>0</v>
      </c>
      <c r="I337" s="122">
        <f t="shared" si="39"/>
        <v>0</v>
      </c>
      <c r="J337" s="1904" t="s">
        <v>127</v>
      </c>
      <c r="K337" s="779">
        <f>F337*2000</f>
        <v>2000</v>
      </c>
      <c r="L337" s="123"/>
      <c r="M337" s="1905">
        <f>L337*10000</f>
        <v>0</v>
      </c>
      <c r="N337" s="1904"/>
      <c r="O337" s="1905">
        <f>N337*15000</f>
        <v>0</v>
      </c>
      <c r="P337" s="1905">
        <f>I337+K337+M337+O337</f>
        <v>2000</v>
      </c>
      <c r="Q337" s="1905"/>
      <c r="R337" s="125"/>
    </row>
    <row r="338" spans="2:18" ht="15.95" hidden="1" customHeight="1">
      <c r="B338" s="3265"/>
      <c r="C338" s="108">
        <v>41858</v>
      </c>
      <c r="D338" s="1121" t="s">
        <v>966</v>
      </c>
      <c r="E338" s="1470" t="s">
        <v>10</v>
      </c>
      <c r="F338" s="1904">
        <v>4</v>
      </c>
      <c r="G338" s="123"/>
      <c r="H338" s="764"/>
      <c r="I338" s="1906">
        <f t="shared" si="39"/>
        <v>0</v>
      </c>
      <c r="J338" s="1904" t="s">
        <v>127</v>
      </c>
      <c r="K338" s="1906">
        <f>F338*12500</f>
        <v>50000</v>
      </c>
      <c r="L338" s="123">
        <v>1</v>
      </c>
      <c r="M338" s="1905">
        <f t="shared" si="48"/>
        <v>10000</v>
      </c>
      <c r="N338" s="1904"/>
      <c r="O338" s="1905">
        <f t="shared" si="49"/>
        <v>0</v>
      </c>
      <c r="P338" s="1905">
        <f t="shared" si="50"/>
        <v>60000</v>
      </c>
      <c r="Q338" s="1905"/>
      <c r="R338" s="125"/>
    </row>
    <row r="339" spans="2:18" ht="15.95" hidden="1" customHeight="1">
      <c r="B339" s="1917">
        <v>14</v>
      </c>
      <c r="C339" s="108">
        <v>41859</v>
      </c>
      <c r="D339" s="1018" t="s">
        <v>974</v>
      </c>
      <c r="E339" s="1904"/>
      <c r="F339" s="1904"/>
      <c r="G339" s="764"/>
      <c r="H339" s="764"/>
      <c r="I339" s="1906">
        <f t="shared" si="39"/>
        <v>0</v>
      </c>
      <c r="J339" s="1904"/>
      <c r="K339" s="1906"/>
      <c r="L339" s="764"/>
      <c r="M339" s="1905">
        <f t="shared" si="48"/>
        <v>0</v>
      </c>
      <c r="N339" s="1904"/>
      <c r="O339" s="1905">
        <f t="shared" si="49"/>
        <v>0</v>
      </c>
      <c r="P339" s="1905">
        <f t="shared" si="50"/>
        <v>0</v>
      </c>
      <c r="Q339" s="1905"/>
      <c r="R339" s="125"/>
    </row>
    <row r="340" spans="2:18" ht="15.95" hidden="1" customHeight="1">
      <c r="B340" s="1917">
        <v>15</v>
      </c>
      <c r="C340" s="108">
        <v>41860</v>
      </c>
      <c r="D340" s="1018" t="s">
        <v>974</v>
      </c>
      <c r="E340" s="1904"/>
      <c r="F340" s="1904"/>
      <c r="G340" s="764"/>
      <c r="H340" s="764"/>
      <c r="I340" s="1906">
        <f t="shared" si="39"/>
        <v>0</v>
      </c>
      <c r="J340" s="42"/>
      <c r="K340" s="1906"/>
      <c r="L340" s="764"/>
      <c r="M340" s="1905">
        <f t="shared" si="48"/>
        <v>0</v>
      </c>
      <c r="N340" s="1904"/>
      <c r="O340" s="1905">
        <f t="shared" si="49"/>
        <v>0</v>
      </c>
      <c r="P340" s="1905">
        <f t="shared" si="50"/>
        <v>0</v>
      </c>
      <c r="Q340" s="1905"/>
      <c r="R340" s="125"/>
    </row>
    <row r="341" spans="2:18" ht="15.95" hidden="1" customHeight="1">
      <c r="B341" s="3261">
        <v>16</v>
      </c>
      <c r="C341" s="2054">
        <v>41861</v>
      </c>
      <c r="D341" s="1401" t="s">
        <v>967</v>
      </c>
      <c r="E341" s="1904" t="s">
        <v>810</v>
      </c>
      <c r="F341" s="1904">
        <v>2</v>
      </c>
      <c r="G341" s="123">
        <v>25</v>
      </c>
      <c r="H341" s="764">
        <v>50</v>
      </c>
      <c r="I341" s="1906">
        <f t="shared" si="39"/>
        <v>25000</v>
      </c>
      <c r="J341" s="43"/>
      <c r="K341" s="1906"/>
      <c r="L341" s="764"/>
      <c r="M341" s="1905">
        <f t="shared" si="48"/>
        <v>0</v>
      </c>
      <c r="N341" s="1904"/>
      <c r="O341" s="1905">
        <f t="shared" si="49"/>
        <v>0</v>
      </c>
      <c r="P341" s="1905">
        <f t="shared" si="50"/>
        <v>25000</v>
      </c>
      <c r="Q341" s="1905"/>
      <c r="R341" s="125"/>
    </row>
    <row r="342" spans="2:18" ht="15.95" hidden="1" customHeight="1">
      <c r="B342" s="3261"/>
      <c r="C342" s="2054">
        <v>41861</v>
      </c>
      <c r="D342" s="27" t="s">
        <v>965</v>
      </c>
      <c r="E342" s="1470" t="s">
        <v>10</v>
      </c>
      <c r="F342" s="46">
        <v>2</v>
      </c>
      <c r="G342" s="46"/>
      <c r="H342" s="367"/>
      <c r="I342" s="1906">
        <f t="shared" si="39"/>
        <v>0</v>
      </c>
      <c r="J342" s="57"/>
      <c r="K342" s="1906">
        <f>F342*10000</f>
        <v>20000</v>
      </c>
      <c r="L342" s="764">
        <v>6</v>
      </c>
      <c r="M342" s="1905">
        <f t="shared" si="48"/>
        <v>60000</v>
      </c>
      <c r="N342" s="1904"/>
      <c r="O342" s="1905">
        <f t="shared" si="49"/>
        <v>0</v>
      </c>
      <c r="P342" s="1905">
        <f t="shared" si="50"/>
        <v>80000</v>
      </c>
      <c r="Q342" s="1905"/>
      <c r="R342" s="125"/>
    </row>
    <row r="343" spans="2:18" ht="15.95" hidden="1" customHeight="1">
      <c r="B343" s="1917">
        <v>17</v>
      </c>
      <c r="C343" s="108">
        <v>41862</v>
      </c>
      <c r="D343" s="1401" t="s">
        <v>966</v>
      </c>
      <c r="E343" s="1470" t="s">
        <v>10</v>
      </c>
      <c r="F343" s="1904">
        <v>3</v>
      </c>
      <c r="G343" s="764"/>
      <c r="H343" s="764"/>
      <c r="I343" s="1906">
        <f t="shared" si="39"/>
        <v>0</v>
      </c>
      <c r="J343" s="1904" t="s">
        <v>127</v>
      </c>
      <c r="K343" s="1906">
        <f>F343*12500</f>
        <v>37500</v>
      </c>
      <c r="L343" s="764"/>
      <c r="M343" s="1905">
        <f t="shared" si="48"/>
        <v>0</v>
      </c>
      <c r="N343" s="1904"/>
      <c r="O343" s="1905">
        <f t="shared" si="49"/>
        <v>0</v>
      </c>
      <c r="P343" s="1905">
        <f t="shared" si="50"/>
        <v>37500</v>
      </c>
      <c r="Q343" s="1905"/>
      <c r="R343" s="125"/>
    </row>
    <row r="344" spans="2:18" ht="15.95" hidden="1" customHeight="1">
      <c r="B344" s="3209">
        <v>18</v>
      </c>
      <c r="C344" s="108">
        <v>41863</v>
      </c>
      <c r="D344" s="1401" t="s">
        <v>966</v>
      </c>
      <c r="E344" s="1470" t="s">
        <v>10</v>
      </c>
      <c r="F344" s="1904">
        <v>2</v>
      </c>
      <c r="G344" s="764">
        <v>20</v>
      </c>
      <c r="H344" s="764">
        <f>F344*G344</f>
        <v>40</v>
      </c>
      <c r="I344" s="1906">
        <f t="shared" si="39"/>
        <v>20000</v>
      </c>
      <c r="J344" s="1904"/>
      <c r="K344" s="1906"/>
      <c r="L344" s="764"/>
      <c r="M344" s="1905">
        <f t="shared" si="48"/>
        <v>0</v>
      </c>
      <c r="N344" s="1904"/>
      <c r="O344" s="1905">
        <f t="shared" si="49"/>
        <v>0</v>
      </c>
      <c r="P344" s="1905">
        <f t="shared" si="50"/>
        <v>20000</v>
      </c>
      <c r="Q344" s="1905"/>
      <c r="R344" s="125"/>
    </row>
    <row r="345" spans="2:18" ht="15.95" hidden="1" customHeight="1">
      <c r="B345" s="3209"/>
      <c r="C345" s="108">
        <v>41863</v>
      </c>
      <c r="D345" s="27" t="s">
        <v>965</v>
      </c>
      <c r="E345" s="1470" t="s">
        <v>10</v>
      </c>
      <c r="F345" s="1904">
        <v>1</v>
      </c>
      <c r="G345" s="123"/>
      <c r="H345" s="764"/>
      <c r="I345" s="1906">
        <f t="shared" si="39"/>
        <v>0</v>
      </c>
      <c r="J345" s="1904"/>
      <c r="K345" s="1906">
        <f>F345*10000</f>
        <v>10000</v>
      </c>
      <c r="L345" s="764"/>
      <c r="M345" s="1905">
        <f t="shared" si="48"/>
        <v>0</v>
      </c>
      <c r="N345" s="1904"/>
      <c r="O345" s="1905">
        <f t="shared" si="49"/>
        <v>0</v>
      </c>
      <c r="P345" s="1905">
        <f t="shared" si="50"/>
        <v>10000</v>
      </c>
      <c r="Q345" s="1905"/>
      <c r="R345" s="125"/>
    </row>
    <row r="346" spans="2:18" ht="15.95" hidden="1" customHeight="1">
      <c r="B346" s="1925">
        <v>19</v>
      </c>
      <c r="C346" s="108">
        <v>41864</v>
      </c>
      <c r="D346" s="1401" t="s">
        <v>966</v>
      </c>
      <c r="E346" s="1470" t="s">
        <v>10</v>
      </c>
      <c r="F346" s="1470">
        <v>1</v>
      </c>
      <c r="G346" s="1471"/>
      <c r="H346" s="764"/>
      <c r="I346" s="1906">
        <f t="shared" si="39"/>
        <v>0</v>
      </c>
      <c r="J346" s="1904" t="s">
        <v>127</v>
      </c>
      <c r="K346" s="1906">
        <f>F346*12500</f>
        <v>12500</v>
      </c>
      <c r="L346" s="123"/>
      <c r="M346" s="1905">
        <f t="shared" si="48"/>
        <v>0</v>
      </c>
      <c r="N346" s="1904"/>
      <c r="O346" s="1905">
        <f t="shared" si="49"/>
        <v>0</v>
      </c>
      <c r="P346" s="1905">
        <f t="shared" si="50"/>
        <v>12500</v>
      </c>
      <c r="Q346" s="124"/>
      <c r="R346" s="1025"/>
    </row>
    <row r="347" spans="2:18" ht="15.95" hidden="1" customHeight="1">
      <c r="B347" s="3209">
        <v>20</v>
      </c>
      <c r="C347" s="108">
        <v>41865</v>
      </c>
      <c r="D347" s="27" t="s">
        <v>968</v>
      </c>
      <c r="E347" s="1904" t="s">
        <v>810</v>
      </c>
      <c r="F347" s="1904">
        <v>1</v>
      </c>
      <c r="G347" s="123">
        <v>25</v>
      </c>
      <c r="H347" s="764">
        <f t="shared" ref="H347:H355" si="51">F347*G347</f>
        <v>25</v>
      </c>
      <c r="I347" s="1906">
        <f t="shared" si="39"/>
        <v>12500</v>
      </c>
      <c r="J347" s="1904"/>
      <c r="K347" s="1906"/>
      <c r="L347" s="123"/>
      <c r="M347" s="1905">
        <f t="shared" si="48"/>
        <v>0</v>
      </c>
      <c r="N347" s="1904"/>
      <c r="O347" s="1905">
        <f t="shared" si="49"/>
        <v>0</v>
      </c>
      <c r="P347" s="1905">
        <f t="shared" si="50"/>
        <v>12500</v>
      </c>
      <c r="Q347" s="1905"/>
      <c r="R347" s="125"/>
    </row>
    <row r="348" spans="2:18" ht="15.95" hidden="1" customHeight="1">
      <c r="B348" s="3209"/>
      <c r="C348" s="108">
        <v>41865</v>
      </c>
      <c r="D348" s="27" t="s">
        <v>965</v>
      </c>
      <c r="E348" s="1470" t="s">
        <v>10</v>
      </c>
      <c r="F348" s="1904">
        <v>1</v>
      </c>
      <c r="G348" s="123"/>
      <c r="H348" s="764"/>
      <c r="I348" s="1906">
        <f t="shared" ref="I348:I411" si="52">H348*500</f>
        <v>0</v>
      </c>
      <c r="J348" s="1904"/>
      <c r="K348" s="1906">
        <f>F348*10000</f>
        <v>10000</v>
      </c>
      <c r="L348" s="123"/>
      <c r="M348" s="1905">
        <f t="shared" si="48"/>
        <v>0</v>
      </c>
      <c r="N348" s="1904"/>
      <c r="O348" s="1905">
        <f t="shared" si="49"/>
        <v>0</v>
      </c>
      <c r="P348" s="1905">
        <f t="shared" si="50"/>
        <v>10000</v>
      </c>
      <c r="Q348" s="1905"/>
      <c r="R348" s="125"/>
    </row>
    <row r="349" spans="2:18" ht="15.95" hidden="1" customHeight="1">
      <c r="B349" s="3209">
        <v>21</v>
      </c>
      <c r="C349" s="108">
        <v>41866</v>
      </c>
      <c r="D349" s="27" t="s">
        <v>968</v>
      </c>
      <c r="E349" s="1904" t="s">
        <v>810</v>
      </c>
      <c r="F349" s="46">
        <v>3</v>
      </c>
      <c r="G349" s="46">
        <v>25</v>
      </c>
      <c r="H349" s="764">
        <f t="shared" si="51"/>
        <v>75</v>
      </c>
      <c r="I349" s="1906">
        <f t="shared" si="52"/>
        <v>37500</v>
      </c>
      <c r="J349" s="57"/>
      <c r="K349" s="1906"/>
      <c r="L349" s="123"/>
      <c r="M349" s="1905">
        <f t="shared" si="48"/>
        <v>0</v>
      </c>
      <c r="N349" s="1904"/>
      <c r="O349" s="1905">
        <f t="shared" si="49"/>
        <v>0</v>
      </c>
      <c r="P349" s="1905">
        <f t="shared" si="50"/>
        <v>37500</v>
      </c>
      <c r="Q349" s="1905"/>
      <c r="R349" s="125"/>
    </row>
    <row r="350" spans="2:18" ht="15.95" hidden="1" customHeight="1">
      <c r="B350" s="3209"/>
      <c r="C350" s="108">
        <v>41866</v>
      </c>
      <c r="D350" s="27" t="s">
        <v>965</v>
      </c>
      <c r="E350" s="1470" t="s">
        <v>10</v>
      </c>
      <c r="F350" s="1904">
        <v>2</v>
      </c>
      <c r="G350" s="123"/>
      <c r="H350" s="764"/>
      <c r="I350" s="1906">
        <f t="shared" si="52"/>
        <v>0</v>
      </c>
      <c r="J350" s="1904"/>
      <c r="K350" s="1906">
        <f>F350*10000</f>
        <v>20000</v>
      </c>
      <c r="L350" s="123">
        <v>2</v>
      </c>
      <c r="M350" s="1905">
        <f t="shared" si="48"/>
        <v>20000</v>
      </c>
      <c r="N350" s="1904"/>
      <c r="O350" s="1905">
        <f t="shared" si="49"/>
        <v>0</v>
      </c>
      <c r="P350" s="1905">
        <f t="shared" si="50"/>
        <v>40000</v>
      </c>
      <c r="Q350" s="1905"/>
      <c r="R350" s="125"/>
    </row>
    <row r="351" spans="2:18" ht="15.95" hidden="1" customHeight="1">
      <c r="B351" s="3209">
        <v>22</v>
      </c>
      <c r="C351" s="108">
        <v>41867</v>
      </c>
      <c r="D351" s="27" t="s">
        <v>968</v>
      </c>
      <c r="E351" s="1904" t="s">
        <v>810</v>
      </c>
      <c r="F351" s="43">
        <v>3</v>
      </c>
      <c r="G351" s="43">
        <v>25</v>
      </c>
      <c r="H351" s="764">
        <f t="shared" si="51"/>
        <v>75</v>
      </c>
      <c r="I351" s="1906">
        <f t="shared" si="52"/>
        <v>37500</v>
      </c>
      <c r="J351" s="43"/>
      <c r="K351" s="1906"/>
      <c r="L351" s="764"/>
      <c r="M351" s="1905">
        <f t="shared" si="48"/>
        <v>0</v>
      </c>
      <c r="N351" s="1904"/>
      <c r="O351" s="1905">
        <f t="shared" si="49"/>
        <v>0</v>
      </c>
      <c r="P351" s="1905">
        <f t="shared" si="50"/>
        <v>37500</v>
      </c>
      <c r="Q351" s="1905"/>
      <c r="R351" s="125"/>
    </row>
    <row r="352" spans="2:18" ht="15.95" hidden="1" customHeight="1">
      <c r="B352" s="3209"/>
      <c r="C352" s="108">
        <v>41867</v>
      </c>
      <c r="D352" s="27" t="s">
        <v>965</v>
      </c>
      <c r="E352" s="1470" t="s">
        <v>10</v>
      </c>
      <c r="F352" s="1904">
        <v>1</v>
      </c>
      <c r="G352" s="764"/>
      <c r="H352" s="764"/>
      <c r="I352" s="1906">
        <f t="shared" si="52"/>
        <v>0</v>
      </c>
      <c r="J352" s="764"/>
      <c r="K352" s="1906">
        <f>F352*10000</f>
        <v>10000</v>
      </c>
      <c r="L352" s="764">
        <v>2</v>
      </c>
      <c r="M352" s="1905">
        <f t="shared" si="48"/>
        <v>20000</v>
      </c>
      <c r="N352" s="1904"/>
      <c r="O352" s="1905">
        <f t="shared" si="49"/>
        <v>0</v>
      </c>
      <c r="P352" s="1905">
        <f t="shared" si="50"/>
        <v>30000</v>
      </c>
      <c r="Q352" s="1905"/>
      <c r="R352" s="125"/>
    </row>
    <row r="353" spans="2:18" ht="15.95" hidden="1" customHeight="1">
      <c r="B353" s="3261">
        <v>23</v>
      </c>
      <c r="C353" s="104">
        <v>41868</v>
      </c>
      <c r="D353" s="1401" t="s">
        <v>968</v>
      </c>
      <c r="E353" s="1904" t="s">
        <v>810</v>
      </c>
      <c r="F353" s="46">
        <v>2</v>
      </c>
      <c r="G353" s="46">
        <v>25</v>
      </c>
      <c r="H353" s="764">
        <f t="shared" si="51"/>
        <v>50</v>
      </c>
      <c r="I353" s="1906">
        <f t="shared" si="52"/>
        <v>25000</v>
      </c>
      <c r="J353" s="57"/>
      <c r="K353" s="1906"/>
      <c r="L353" s="764"/>
      <c r="M353" s="1905">
        <f t="shared" si="48"/>
        <v>0</v>
      </c>
      <c r="N353" s="1904"/>
      <c r="O353" s="1905">
        <f t="shared" si="49"/>
        <v>0</v>
      </c>
      <c r="P353" s="1905">
        <f t="shared" si="50"/>
        <v>25000</v>
      </c>
      <c r="Q353" s="1905"/>
      <c r="R353" s="125"/>
    </row>
    <row r="354" spans="2:18" ht="15.95" hidden="1" customHeight="1">
      <c r="B354" s="3261"/>
      <c r="C354" s="104">
        <v>41868</v>
      </c>
      <c r="D354" s="1401" t="s">
        <v>965</v>
      </c>
      <c r="E354" s="1470" t="s">
        <v>10</v>
      </c>
      <c r="F354" s="1904">
        <v>1</v>
      </c>
      <c r="G354" s="123"/>
      <c r="H354" s="764"/>
      <c r="I354" s="1906">
        <f t="shared" si="52"/>
        <v>0</v>
      </c>
      <c r="J354" s="1904"/>
      <c r="K354" s="1906">
        <f>F354*10000</f>
        <v>10000</v>
      </c>
      <c r="L354" s="764">
        <v>3</v>
      </c>
      <c r="M354" s="1905">
        <f t="shared" si="48"/>
        <v>30000</v>
      </c>
      <c r="N354" s="1904"/>
      <c r="O354" s="1905">
        <f t="shared" si="49"/>
        <v>0</v>
      </c>
      <c r="P354" s="1905">
        <f t="shared" si="50"/>
        <v>40000</v>
      </c>
      <c r="Q354" s="1905"/>
      <c r="R354" s="125"/>
    </row>
    <row r="355" spans="2:18" ht="15.95" hidden="1" customHeight="1">
      <c r="B355" s="3186">
        <v>24</v>
      </c>
      <c r="C355" s="108">
        <v>41869</v>
      </c>
      <c r="D355" s="27" t="s">
        <v>968</v>
      </c>
      <c r="E355" s="1904" t="s">
        <v>810</v>
      </c>
      <c r="F355" s="1904">
        <v>1</v>
      </c>
      <c r="G355" s="764">
        <v>25</v>
      </c>
      <c r="H355" s="764">
        <f t="shared" si="51"/>
        <v>25</v>
      </c>
      <c r="I355" s="1906">
        <f t="shared" si="52"/>
        <v>12500</v>
      </c>
      <c r="J355" s="1904"/>
      <c r="K355" s="1906"/>
      <c r="L355" s="764"/>
      <c r="M355" s="1905">
        <f t="shared" si="48"/>
        <v>0</v>
      </c>
      <c r="N355" s="1904"/>
      <c r="O355" s="1905">
        <f t="shared" si="49"/>
        <v>0</v>
      </c>
      <c r="P355" s="1905">
        <f t="shared" si="50"/>
        <v>12500</v>
      </c>
      <c r="Q355" s="1905"/>
      <c r="R355" s="125"/>
    </row>
    <row r="356" spans="2:18" ht="15.95" hidden="1" customHeight="1">
      <c r="B356" s="3187"/>
      <c r="C356" s="108">
        <v>41869</v>
      </c>
      <c r="D356" s="3" t="s">
        <v>965</v>
      </c>
      <c r="E356" s="1470" t="s">
        <v>10</v>
      </c>
      <c r="F356" s="1904">
        <v>1</v>
      </c>
      <c r="G356" s="123"/>
      <c r="H356" s="764"/>
      <c r="I356" s="1906">
        <f t="shared" si="52"/>
        <v>0</v>
      </c>
      <c r="J356" s="1904"/>
      <c r="K356" s="1906">
        <f>F356*10000</f>
        <v>10000</v>
      </c>
      <c r="L356" s="764"/>
      <c r="M356" s="1905">
        <f t="shared" si="48"/>
        <v>0</v>
      </c>
      <c r="N356" s="1904"/>
      <c r="O356" s="1905">
        <f t="shared" si="49"/>
        <v>0</v>
      </c>
      <c r="P356" s="1905">
        <f t="shared" si="50"/>
        <v>10000</v>
      </c>
      <c r="Q356" s="1905"/>
      <c r="R356" s="125"/>
    </row>
    <row r="357" spans="2:18" ht="15.95" hidden="1" customHeight="1">
      <c r="B357" s="1917">
        <v>25</v>
      </c>
      <c r="C357" s="108">
        <v>41870</v>
      </c>
      <c r="D357" s="3" t="s">
        <v>975</v>
      </c>
      <c r="E357" s="1904" t="s">
        <v>799</v>
      </c>
      <c r="F357" s="1904">
        <v>18</v>
      </c>
      <c r="G357" s="1904"/>
      <c r="H357" s="764">
        <f>F357*G357</f>
        <v>0</v>
      </c>
      <c r="I357" s="122">
        <f t="shared" si="52"/>
        <v>0</v>
      </c>
      <c r="J357" s="1904" t="s">
        <v>127</v>
      </c>
      <c r="K357" s="779">
        <f>F357*2000</f>
        <v>36000</v>
      </c>
      <c r="L357" s="764"/>
      <c r="M357" s="1905">
        <f t="shared" si="48"/>
        <v>0</v>
      </c>
      <c r="N357" s="1904"/>
      <c r="O357" s="1905">
        <f t="shared" si="49"/>
        <v>0</v>
      </c>
      <c r="P357" s="1905">
        <f t="shared" si="50"/>
        <v>36000</v>
      </c>
      <c r="Q357" s="1905"/>
      <c r="R357" s="2055"/>
    </row>
    <row r="358" spans="2:18" ht="15.95" hidden="1" customHeight="1">
      <c r="B358" s="1917">
        <v>26</v>
      </c>
      <c r="C358" s="108">
        <v>41871</v>
      </c>
      <c r="D358" s="3" t="s">
        <v>965</v>
      </c>
      <c r="E358" s="1470" t="s">
        <v>10</v>
      </c>
      <c r="F358" s="1904">
        <v>1</v>
      </c>
      <c r="G358" s="123"/>
      <c r="H358" s="764"/>
      <c r="I358" s="1906">
        <f>H358*500</f>
        <v>0</v>
      </c>
      <c r="J358" s="1904"/>
      <c r="K358" s="1906">
        <f t="shared" ref="K358:K363" si="53">F358*10000</f>
        <v>10000</v>
      </c>
      <c r="L358" s="764"/>
      <c r="M358" s="1905">
        <f t="shared" si="48"/>
        <v>0</v>
      </c>
      <c r="N358" s="1904"/>
      <c r="O358" s="1905">
        <f t="shared" si="49"/>
        <v>0</v>
      </c>
      <c r="P358" s="1905">
        <f t="shared" si="50"/>
        <v>10000</v>
      </c>
      <c r="Q358" s="1905"/>
      <c r="R358" s="125"/>
    </row>
    <row r="359" spans="2:18" ht="15.95" hidden="1" customHeight="1">
      <c r="B359" s="1917">
        <v>27</v>
      </c>
      <c r="C359" s="108">
        <v>41872</v>
      </c>
      <c r="D359" s="1018" t="s">
        <v>973</v>
      </c>
      <c r="E359" s="1904"/>
      <c r="F359" s="1904"/>
      <c r="G359" s="764"/>
      <c r="H359" s="764"/>
      <c r="I359" s="1906">
        <f t="shared" si="52"/>
        <v>0</v>
      </c>
      <c r="J359" s="1904"/>
      <c r="K359" s="1906">
        <f t="shared" si="53"/>
        <v>0</v>
      </c>
      <c r="L359" s="764"/>
      <c r="M359" s="1905">
        <f t="shared" si="48"/>
        <v>0</v>
      </c>
      <c r="N359" s="1904"/>
      <c r="O359" s="1905">
        <f t="shared" si="49"/>
        <v>0</v>
      </c>
      <c r="P359" s="1905">
        <f t="shared" si="50"/>
        <v>0</v>
      </c>
      <c r="Q359" s="1905"/>
      <c r="R359" s="125"/>
    </row>
    <row r="360" spans="2:18" ht="15.95" hidden="1" customHeight="1">
      <c r="B360" s="1888">
        <v>28</v>
      </c>
      <c r="C360" s="108">
        <v>41873</v>
      </c>
      <c r="D360" s="896" t="s">
        <v>969</v>
      </c>
      <c r="E360" s="1904"/>
      <c r="F360" s="1897"/>
      <c r="G360" s="1897"/>
      <c r="H360" s="764"/>
      <c r="I360" s="1906">
        <f t="shared" si="52"/>
        <v>0</v>
      </c>
      <c r="J360" s="167"/>
      <c r="K360" s="1906">
        <f t="shared" si="53"/>
        <v>0</v>
      </c>
      <c r="L360" s="764"/>
      <c r="M360" s="1905">
        <f t="shared" si="48"/>
        <v>0</v>
      </c>
      <c r="N360" s="1904"/>
      <c r="O360" s="1905">
        <f t="shared" si="49"/>
        <v>0</v>
      </c>
      <c r="P360" s="1905">
        <f t="shared" si="50"/>
        <v>0</v>
      </c>
      <c r="Q360" s="1905"/>
      <c r="R360" s="125"/>
    </row>
    <row r="361" spans="2:18" ht="15.95" hidden="1" customHeight="1">
      <c r="B361" s="1888">
        <v>29</v>
      </c>
      <c r="C361" s="108">
        <v>41874</v>
      </c>
      <c r="D361" s="896" t="s">
        <v>969</v>
      </c>
      <c r="E361" s="1904"/>
      <c r="F361" s="1897"/>
      <c r="G361" s="1897"/>
      <c r="H361" s="764"/>
      <c r="I361" s="1906">
        <f t="shared" si="52"/>
        <v>0</v>
      </c>
      <c r="J361" s="167"/>
      <c r="K361" s="1906">
        <f t="shared" si="53"/>
        <v>0</v>
      </c>
      <c r="L361" s="764"/>
      <c r="M361" s="1905">
        <f t="shared" si="48"/>
        <v>0</v>
      </c>
      <c r="N361" s="1904"/>
      <c r="O361" s="1905">
        <f t="shared" si="49"/>
        <v>0</v>
      </c>
      <c r="P361" s="1905">
        <f t="shared" si="50"/>
        <v>0</v>
      </c>
      <c r="Q361" s="1905"/>
      <c r="R361" s="125"/>
    </row>
    <row r="362" spans="2:18" ht="15.95" hidden="1" customHeight="1">
      <c r="B362" s="140">
        <v>30</v>
      </c>
      <c r="C362" s="104">
        <v>41875</v>
      </c>
      <c r="D362" s="896" t="s">
        <v>969</v>
      </c>
      <c r="E362" s="1904"/>
      <c r="F362" s="1904"/>
      <c r="G362" s="123"/>
      <c r="H362" s="764"/>
      <c r="I362" s="1906">
        <f t="shared" si="52"/>
        <v>0</v>
      </c>
      <c r="J362" s="786"/>
      <c r="K362" s="1906">
        <f t="shared" si="53"/>
        <v>0</v>
      </c>
      <c r="L362" s="123"/>
      <c r="M362" s="1905">
        <f t="shared" si="48"/>
        <v>0</v>
      </c>
      <c r="N362" s="1904"/>
      <c r="O362" s="1905">
        <f t="shared" si="49"/>
        <v>0</v>
      </c>
      <c r="P362" s="1905">
        <f t="shared" si="50"/>
        <v>0</v>
      </c>
      <c r="Q362" s="1905"/>
      <c r="R362" s="125"/>
    </row>
    <row r="363" spans="2:18" ht="15.95" hidden="1" customHeight="1" thickBot="1">
      <c r="B363" s="1888">
        <v>31</v>
      </c>
      <c r="C363" s="108">
        <v>41876</v>
      </c>
      <c r="D363" s="896" t="s">
        <v>969</v>
      </c>
      <c r="E363" s="1470"/>
      <c r="F363" s="1470"/>
      <c r="G363" s="1471"/>
      <c r="H363" s="764"/>
      <c r="I363" s="1906">
        <f t="shared" si="52"/>
        <v>0</v>
      </c>
      <c r="J363" s="119"/>
      <c r="K363" s="1906">
        <f t="shared" si="53"/>
        <v>0</v>
      </c>
      <c r="L363" s="123"/>
      <c r="M363" s="1905">
        <f t="shared" si="48"/>
        <v>0</v>
      </c>
      <c r="N363" s="1904"/>
      <c r="O363" s="1905">
        <f t="shared" si="49"/>
        <v>0</v>
      </c>
      <c r="P363" s="1905">
        <f t="shared" si="50"/>
        <v>0</v>
      </c>
      <c r="Q363" s="124"/>
      <c r="R363" s="1025"/>
    </row>
    <row r="364" spans="2:18" s="31" customFormat="1" ht="15.95" hidden="1" customHeight="1">
      <c r="B364" s="3266">
        <v>1</v>
      </c>
      <c r="C364" s="769">
        <v>41877</v>
      </c>
      <c r="D364" s="287" t="s">
        <v>1200</v>
      </c>
      <c r="E364" s="770" t="s">
        <v>984</v>
      </c>
      <c r="F364" s="97">
        <v>1</v>
      </c>
      <c r="G364" s="97">
        <v>55</v>
      </c>
      <c r="H364" s="771">
        <f>F364*G364</f>
        <v>55</v>
      </c>
      <c r="I364" s="2274">
        <f t="shared" si="52"/>
        <v>27500</v>
      </c>
      <c r="J364" s="770"/>
      <c r="K364" s="2279"/>
      <c r="L364" s="771"/>
      <c r="M364" s="2279">
        <f t="shared" si="48"/>
        <v>0</v>
      </c>
      <c r="N364" s="770"/>
      <c r="O364" s="2279">
        <f t="shared" si="49"/>
        <v>0</v>
      </c>
      <c r="P364" s="2279">
        <f t="shared" si="50"/>
        <v>27500</v>
      </c>
      <c r="Q364" s="2279"/>
      <c r="R364" s="2223"/>
    </row>
    <row r="365" spans="2:18" s="31" customFormat="1" ht="15.95" hidden="1" customHeight="1">
      <c r="B365" s="3209"/>
      <c r="C365" s="526">
        <v>41877</v>
      </c>
      <c r="D365" s="27" t="s">
        <v>965</v>
      </c>
      <c r="E365" s="1470" t="s">
        <v>10</v>
      </c>
      <c r="F365" s="367">
        <v>1</v>
      </c>
      <c r="G365" s="46"/>
      <c r="H365" s="764"/>
      <c r="I365" s="2273">
        <f t="shared" si="52"/>
        <v>0</v>
      </c>
      <c r="J365" s="2276"/>
      <c r="K365" s="2275">
        <v>10000</v>
      </c>
      <c r="L365" s="764"/>
      <c r="M365" s="2275">
        <f t="shared" si="48"/>
        <v>0</v>
      </c>
      <c r="N365" s="2276"/>
      <c r="O365" s="2275">
        <f t="shared" si="49"/>
        <v>0</v>
      </c>
      <c r="P365" s="2275">
        <f t="shared" si="50"/>
        <v>10000</v>
      </c>
      <c r="Q365" s="2275"/>
      <c r="R365" s="2055"/>
    </row>
    <row r="366" spans="2:18" s="31" customFormat="1" ht="15.95" hidden="1" customHeight="1">
      <c r="B366" s="2272">
        <v>2</v>
      </c>
      <c r="C366" s="526">
        <v>41878</v>
      </c>
      <c r="D366" s="27" t="s">
        <v>965</v>
      </c>
      <c r="E366" s="1470" t="s">
        <v>10</v>
      </c>
      <c r="F366" s="367">
        <v>1</v>
      </c>
      <c r="G366" s="46"/>
      <c r="H366" s="764"/>
      <c r="I366" s="2273">
        <f t="shared" si="52"/>
        <v>0</v>
      </c>
      <c r="J366" s="2276" t="s">
        <v>127</v>
      </c>
      <c r="K366" s="2275">
        <v>50000</v>
      </c>
      <c r="L366" s="764">
        <v>2</v>
      </c>
      <c r="M366" s="2275">
        <f t="shared" si="48"/>
        <v>20000</v>
      </c>
      <c r="N366" s="2276"/>
      <c r="O366" s="2275">
        <f t="shared" si="49"/>
        <v>0</v>
      </c>
      <c r="P366" s="2275">
        <f t="shared" si="50"/>
        <v>70000</v>
      </c>
      <c r="Q366" s="2275">
        <v>35000</v>
      </c>
      <c r="R366" s="2237" t="s">
        <v>1214</v>
      </c>
    </row>
    <row r="367" spans="2:18" s="31" customFormat="1" ht="15.95" hidden="1" customHeight="1">
      <c r="B367" s="3209">
        <v>3</v>
      </c>
      <c r="C367" s="526">
        <v>41879</v>
      </c>
      <c r="D367" s="27" t="s">
        <v>965</v>
      </c>
      <c r="E367" s="1470" t="s">
        <v>10</v>
      </c>
      <c r="F367" s="367">
        <v>1</v>
      </c>
      <c r="G367" s="46"/>
      <c r="H367" s="764"/>
      <c r="I367" s="2273">
        <f t="shared" si="52"/>
        <v>0</v>
      </c>
      <c r="J367" s="2276"/>
      <c r="K367" s="2275">
        <v>10000</v>
      </c>
      <c r="L367" s="764"/>
      <c r="M367" s="2275">
        <f t="shared" si="48"/>
        <v>0</v>
      </c>
      <c r="N367" s="2276"/>
      <c r="O367" s="2275">
        <f t="shared" si="49"/>
        <v>0</v>
      </c>
      <c r="P367" s="2275">
        <f t="shared" si="50"/>
        <v>10000</v>
      </c>
      <c r="Q367" s="2275"/>
      <c r="R367" s="2055"/>
    </row>
    <row r="368" spans="2:18" s="31" customFormat="1" ht="15.95" hidden="1" customHeight="1">
      <c r="B368" s="3209"/>
      <c r="C368" s="526">
        <v>41879</v>
      </c>
      <c r="D368" s="1401" t="s">
        <v>788</v>
      </c>
      <c r="E368" s="1470" t="s">
        <v>10</v>
      </c>
      <c r="F368" s="367">
        <v>1</v>
      </c>
      <c r="G368" s="46"/>
      <c r="H368" s="764"/>
      <c r="I368" s="2273">
        <f t="shared" si="52"/>
        <v>0</v>
      </c>
      <c r="J368" s="2276" t="s">
        <v>127</v>
      </c>
      <c r="K368" s="2273">
        <f>F368*12500</f>
        <v>12500</v>
      </c>
      <c r="L368" s="764"/>
      <c r="M368" s="2275">
        <f t="shared" si="48"/>
        <v>0</v>
      </c>
      <c r="N368" s="2276"/>
      <c r="O368" s="2275">
        <f t="shared" si="49"/>
        <v>0</v>
      </c>
      <c r="P368" s="2275">
        <f t="shared" si="50"/>
        <v>12500</v>
      </c>
      <c r="Q368" s="2275"/>
      <c r="R368" s="2055"/>
    </row>
    <row r="369" spans="2:20" s="31" customFormat="1" ht="15.95" hidden="1" customHeight="1">
      <c r="B369" s="3209">
        <v>4</v>
      </c>
      <c r="C369" s="526">
        <v>41880</v>
      </c>
      <c r="D369" s="27" t="s">
        <v>1200</v>
      </c>
      <c r="E369" s="2276" t="s">
        <v>984</v>
      </c>
      <c r="F369" s="2276">
        <v>2</v>
      </c>
      <c r="G369" s="46">
        <v>55</v>
      </c>
      <c r="H369" s="764">
        <f>F369*G369</f>
        <v>110</v>
      </c>
      <c r="I369" s="2273">
        <f t="shared" si="52"/>
        <v>55000</v>
      </c>
      <c r="J369" s="2276"/>
      <c r="K369" s="2275"/>
      <c r="L369" s="764"/>
      <c r="M369" s="2275">
        <f t="shared" si="48"/>
        <v>0</v>
      </c>
      <c r="N369" s="2276"/>
      <c r="O369" s="2275">
        <f t="shared" si="49"/>
        <v>0</v>
      </c>
      <c r="P369" s="2275">
        <f t="shared" si="50"/>
        <v>55000</v>
      </c>
      <c r="Q369" s="2275"/>
      <c r="R369" s="2055"/>
    </row>
    <row r="370" spans="2:20" s="31" customFormat="1" ht="15.95" hidden="1" customHeight="1">
      <c r="B370" s="3209"/>
      <c r="C370" s="526">
        <v>41880</v>
      </c>
      <c r="D370" s="27" t="s">
        <v>965</v>
      </c>
      <c r="E370" s="1470" t="s">
        <v>10</v>
      </c>
      <c r="F370" s="367">
        <v>1</v>
      </c>
      <c r="G370" s="46"/>
      <c r="H370" s="764"/>
      <c r="I370" s="2273">
        <f t="shared" si="52"/>
        <v>0</v>
      </c>
      <c r="J370" s="2276"/>
      <c r="K370" s="2275">
        <v>10000</v>
      </c>
      <c r="L370" s="764">
        <v>3</v>
      </c>
      <c r="M370" s="2275">
        <f t="shared" si="48"/>
        <v>30000</v>
      </c>
      <c r="N370" s="2276"/>
      <c r="O370" s="2275">
        <f t="shared" si="49"/>
        <v>0</v>
      </c>
      <c r="P370" s="2275">
        <f t="shared" si="50"/>
        <v>40000</v>
      </c>
      <c r="Q370" s="2275"/>
      <c r="R370" s="2055"/>
    </row>
    <row r="371" spans="2:20" s="31" customFormat="1" ht="15.95" hidden="1" customHeight="1">
      <c r="B371" s="3209">
        <v>5</v>
      </c>
      <c r="C371" s="526">
        <v>41881</v>
      </c>
      <c r="D371" s="27" t="s">
        <v>1200</v>
      </c>
      <c r="E371" s="2276" t="s">
        <v>984</v>
      </c>
      <c r="F371" s="2276">
        <v>2</v>
      </c>
      <c r="G371" s="46">
        <v>55</v>
      </c>
      <c r="H371" s="764">
        <f>F371*G371</f>
        <v>110</v>
      </c>
      <c r="I371" s="2273">
        <f t="shared" si="52"/>
        <v>55000</v>
      </c>
      <c r="J371" s="2276"/>
      <c r="K371" s="2275"/>
      <c r="L371" s="764"/>
      <c r="M371" s="2275">
        <f t="shared" si="48"/>
        <v>0</v>
      </c>
      <c r="N371" s="2276"/>
      <c r="O371" s="2275">
        <f t="shared" si="49"/>
        <v>0</v>
      </c>
      <c r="P371" s="2275">
        <f t="shared" si="50"/>
        <v>55000</v>
      </c>
      <c r="Q371" s="2275"/>
      <c r="R371" s="2055"/>
    </row>
    <row r="372" spans="2:20" s="31" customFormat="1" ht="15.95" hidden="1" customHeight="1">
      <c r="B372" s="3209"/>
      <c r="C372" s="526">
        <v>41881</v>
      </c>
      <c r="D372" s="27" t="s">
        <v>965</v>
      </c>
      <c r="E372" s="1470" t="s">
        <v>10</v>
      </c>
      <c r="F372" s="367">
        <v>2</v>
      </c>
      <c r="G372" s="46"/>
      <c r="H372" s="764"/>
      <c r="I372" s="2273">
        <f t="shared" si="52"/>
        <v>0</v>
      </c>
      <c r="J372" s="2276"/>
      <c r="K372" s="2275">
        <f>F372*10000</f>
        <v>20000</v>
      </c>
      <c r="L372" s="764">
        <v>2</v>
      </c>
      <c r="M372" s="2275">
        <f t="shared" si="48"/>
        <v>20000</v>
      </c>
      <c r="N372" s="2276"/>
      <c r="O372" s="2275">
        <f t="shared" si="49"/>
        <v>0</v>
      </c>
      <c r="P372" s="2275">
        <f t="shared" si="50"/>
        <v>40000</v>
      </c>
      <c r="Q372" s="2275"/>
      <c r="R372" s="2055"/>
    </row>
    <row r="373" spans="2:20" s="31" customFormat="1" ht="15.95" hidden="1" customHeight="1">
      <c r="B373" s="3261">
        <v>6</v>
      </c>
      <c r="C373" s="2054">
        <v>41882</v>
      </c>
      <c r="D373" s="1401" t="s">
        <v>788</v>
      </c>
      <c r="E373" s="1470" t="s">
        <v>10</v>
      </c>
      <c r="F373" s="764">
        <v>2</v>
      </c>
      <c r="G373" s="2276"/>
      <c r="H373" s="764"/>
      <c r="I373" s="2273">
        <f t="shared" si="52"/>
        <v>0</v>
      </c>
      <c r="J373" s="2276" t="s">
        <v>127</v>
      </c>
      <c r="K373" s="2273">
        <f>F373*12500</f>
        <v>25000</v>
      </c>
      <c r="L373" s="764">
        <v>2</v>
      </c>
      <c r="M373" s="2275">
        <f t="shared" si="48"/>
        <v>20000</v>
      </c>
      <c r="N373" s="2276"/>
      <c r="O373" s="2275">
        <f t="shared" si="49"/>
        <v>0</v>
      </c>
      <c r="P373" s="2275">
        <f t="shared" si="50"/>
        <v>45000</v>
      </c>
      <c r="Q373" s="2275"/>
      <c r="R373" s="125"/>
    </row>
    <row r="374" spans="2:20" s="31" customFormat="1" ht="15.75" hidden="1" customHeight="1">
      <c r="B374" s="3261"/>
      <c r="C374" s="2054">
        <v>41882</v>
      </c>
      <c r="D374" s="27" t="s">
        <v>1200</v>
      </c>
      <c r="E374" s="2276" t="s">
        <v>984</v>
      </c>
      <c r="F374" s="2276">
        <v>1</v>
      </c>
      <c r="G374" s="2276">
        <v>55</v>
      </c>
      <c r="H374" s="764">
        <f>F374*G374</f>
        <v>55</v>
      </c>
      <c r="I374" s="2273">
        <f t="shared" si="52"/>
        <v>27500</v>
      </c>
      <c r="J374" s="2276"/>
      <c r="K374" s="2275"/>
      <c r="L374" s="764">
        <v>4</v>
      </c>
      <c r="M374" s="2275">
        <f t="shared" si="48"/>
        <v>40000</v>
      </c>
      <c r="N374" s="2276"/>
      <c r="O374" s="2275">
        <f t="shared" si="49"/>
        <v>0</v>
      </c>
      <c r="P374" s="2275">
        <f t="shared" si="50"/>
        <v>67500</v>
      </c>
      <c r="Q374" s="2275"/>
      <c r="R374" s="125"/>
    </row>
    <row r="375" spans="2:20" s="31" customFormat="1" ht="15.95" hidden="1" customHeight="1">
      <c r="B375" s="3209">
        <v>7</v>
      </c>
      <c r="C375" s="526">
        <v>41883</v>
      </c>
      <c r="D375" s="1401" t="s">
        <v>788</v>
      </c>
      <c r="E375" s="1470" t="s">
        <v>10</v>
      </c>
      <c r="F375" s="367">
        <v>2</v>
      </c>
      <c r="G375" s="46"/>
      <c r="H375" s="764"/>
      <c r="I375" s="2273">
        <f t="shared" si="52"/>
        <v>0</v>
      </c>
      <c r="J375" s="2276" t="s">
        <v>127</v>
      </c>
      <c r="K375" s="2273">
        <f>F375*12500</f>
        <v>25000</v>
      </c>
      <c r="L375" s="764"/>
      <c r="M375" s="2275">
        <f t="shared" si="48"/>
        <v>0</v>
      </c>
      <c r="N375" s="2276"/>
      <c r="O375" s="2275">
        <f t="shared" si="49"/>
        <v>0</v>
      </c>
      <c r="P375" s="2275">
        <f t="shared" si="50"/>
        <v>25000</v>
      </c>
      <c r="Q375" s="2275"/>
      <c r="R375" s="2055"/>
    </row>
    <row r="376" spans="2:20" s="31" customFormat="1" ht="15.95" hidden="1" customHeight="1">
      <c r="B376" s="3209"/>
      <c r="C376" s="526">
        <v>41883</v>
      </c>
      <c r="D376" s="27" t="s">
        <v>965</v>
      </c>
      <c r="E376" s="1470" t="s">
        <v>10</v>
      </c>
      <c r="F376" s="367">
        <v>1</v>
      </c>
      <c r="G376" s="46"/>
      <c r="H376" s="764"/>
      <c r="I376" s="2273">
        <f t="shared" si="52"/>
        <v>0</v>
      </c>
      <c r="J376" s="2276"/>
      <c r="K376" s="2275">
        <f>F376*10000</f>
        <v>10000</v>
      </c>
      <c r="L376" s="764">
        <v>2</v>
      </c>
      <c r="M376" s="2275">
        <f t="shared" si="48"/>
        <v>20000</v>
      </c>
      <c r="N376" s="2276"/>
      <c r="O376" s="2275">
        <f t="shared" si="49"/>
        <v>0</v>
      </c>
      <c r="P376" s="2275">
        <f t="shared" si="50"/>
        <v>30000</v>
      </c>
      <c r="Q376" s="2275"/>
      <c r="R376" s="2055"/>
    </row>
    <row r="377" spans="2:20" s="31" customFormat="1" ht="15.95" hidden="1" customHeight="1">
      <c r="B377" s="3209"/>
      <c r="C377" s="526">
        <v>41883</v>
      </c>
      <c r="D377" s="27" t="s">
        <v>1200</v>
      </c>
      <c r="E377" s="2276" t="s">
        <v>984</v>
      </c>
      <c r="F377" s="2276">
        <v>2</v>
      </c>
      <c r="G377" s="46">
        <v>55</v>
      </c>
      <c r="H377" s="764">
        <f>F377*G377</f>
        <v>110</v>
      </c>
      <c r="I377" s="2273">
        <f t="shared" si="52"/>
        <v>55000</v>
      </c>
      <c r="J377" s="2276"/>
      <c r="K377" s="2275"/>
      <c r="L377" s="764">
        <v>3</v>
      </c>
      <c r="M377" s="2275">
        <f t="shared" si="48"/>
        <v>30000</v>
      </c>
      <c r="N377" s="2276">
        <v>1</v>
      </c>
      <c r="O377" s="2275">
        <f t="shared" si="49"/>
        <v>15000</v>
      </c>
      <c r="P377" s="2275">
        <f t="shared" si="50"/>
        <v>100000</v>
      </c>
      <c r="Q377" s="2275"/>
      <c r="R377" s="2055"/>
      <c r="T377" s="1220"/>
    </row>
    <row r="378" spans="2:20" s="31" customFormat="1" ht="15.75" hidden="1" customHeight="1">
      <c r="B378" s="2272">
        <v>8</v>
      </c>
      <c r="C378" s="526">
        <v>41884</v>
      </c>
      <c r="D378" s="1401" t="s">
        <v>788</v>
      </c>
      <c r="E378" s="1470" t="s">
        <v>10</v>
      </c>
      <c r="F378" s="367">
        <v>2</v>
      </c>
      <c r="G378" s="46"/>
      <c r="H378" s="764"/>
      <c r="I378" s="2273">
        <f t="shared" si="52"/>
        <v>0</v>
      </c>
      <c r="J378" s="2276" t="s">
        <v>127</v>
      </c>
      <c r="K378" s="2273">
        <f>F378*12500</f>
        <v>25000</v>
      </c>
      <c r="L378" s="764">
        <v>1</v>
      </c>
      <c r="M378" s="2275">
        <f t="shared" si="48"/>
        <v>10000</v>
      </c>
      <c r="N378" s="2276"/>
      <c r="O378" s="2275">
        <f t="shared" si="49"/>
        <v>0</v>
      </c>
      <c r="P378" s="2275">
        <f t="shared" si="50"/>
        <v>35000</v>
      </c>
      <c r="Q378" s="2275"/>
      <c r="R378" s="2055"/>
      <c r="T378" s="1220"/>
    </row>
    <row r="379" spans="2:20" s="31" customFormat="1" ht="15.95" hidden="1" customHeight="1">
      <c r="B379" s="3209">
        <v>9</v>
      </c>
      <c r="C379" s="526">
        <v>41885</v>
      </c>
      <c r="D379" s="1401" t="s">
        <v>788</v>
      </c>
      <c r="E379" s="1470" t="s">
        <v>10</v>
      </c>
      <c r="F379" s="367">
        <v>1</v>
      </c>
      <c r="G379" s="46"/>
      <c r="H379" s="764"/>
      <c r="I379" s="2273">
        <f t="shared" si="52"/>
        <v>0</v>
      </c>
      <c r="J379" s="2276" t="s">
        <v>127</v>
      </c>
      <c r="K379" s="2273">
        <f>F379*12500</f>
        <v>12500</v>
      </c>
      <c r="L379" s="764"/>
      <c r="M379" s="2275">
        <f t="shared" si="48"/>
        <v>0</v>
      </c>
      <c r="N379" s="2276"/>
      <c r="O379" s="2275">
        <f t="shared" si="49"/>
        <v>0</v>
      </c>
      <c r="P379" s="2275">
        <f t="shared" si="50"/>
        <v>12500</v>
      </c>
      <c r="Q379" s="2275"/>
      <c r="R379" s="2055"/>
      <c r="T379" s="1220"/>
    </row>
    <row r="380" spans="2:20" s="31" customFormat="1" ht="15.95" hidden="1" customHeight="1">
      <c r="B380" s="3209"/>
      <c r="C380" s="526">
        <v>41885</v>
      </c>
      <c r="D380" s="27" t="s">
        <v>965</v>
      </c>
      <c r="E380" s="1470" t="s">
        <v>10</v>
      </c>
      <c r="F380" s="367">
        <v>1</v>
      </c>
      <c r="G380" s="46"/>
      <c r="H380" s="764"/>
      <c r="I380" s="2273">
        <f>H380*500</f>
        <v>0</v>
      </c>
      <c r="J380" s="2276"/>
      <c r="K380" s="2275">
        <f>F380*10000</f>
        <v>10000</v>
      </c>
      <c r="L380" s="764"/>
      <c r="M380" s="2275">
        <f>L380*10000</f>
        <v>0</v>
      </c>
      <c r="N380" s="2276"/>
      <c r="O380" s="2275">
        <f>N380*15000</f>
        <v>0</v>
      </c>
      <c r="P380" s="2275">
        <f>I380+K380+M380+O380</f>
        <v>10000</v>
      </c>
      <c r="Q380" s="2275"/>
      <c r="R380" s="2055"/>
    </row>
    <row r="381" spans="2:20" s="31" customFormat="1" ht="15.95" hidden="1" customHeight="1">
      <c r="B381" s="3209"/>
      <c r="C381" s="526">
        <v>41885</v>
      </c>
      <c r="D381" s="27" t="s">
        <v>1200</v>
      </c>
      <c r="E381" s="2276" t="s">
        <v>984</v>
      </c>
      <c r="F381" s="2276">
        <v>2</v>
      </c>
      <c r="G381" s="46">
        <v>55</v>
      </c>
      <c r="H381" s="764">
        <f>F381*G381</f>
        <v>110</v>
      </c>
      <c r="I381" s="2273">
        <f t="shared" si="52"/>
        <v>55000</v>
      </c>
      <c r="J381" s="2276"/>
      <c r="K381" s="2275"/>
      <c r="L381" s="764">
        <v>4</v>
      </c>
      <c r="M381" s="2275">
        <f t="shared" si="48"/>
        <v>40000</v>
      </c>
      <c r="N381" s="2276"/>
      <c r="O381" s="2275">
        <f t="shared" si="49"/>
        <v>0</v>
      </c>
      <c r="P381" s="2275">
        <f t="shared" si="50"/>
        <v>95000</v>
      </c>
      <c r="Q381" s="2275"/>
      <c r="R381" s="2055"/>
      <c r="T381" s="1220"/>
    </row>
    <row r="382" spans="2:20" s="31" customFormat="1" ht="15.95" hidden="1" customHeight="1">
      <c r="B382" s="3209">
        <v>10</v>
      </c>
      <c r="C382" s="526">
        <v>41886</v>
      </c>
      <c r="D382" s="1401" t="s">
        <v>788</v>
      </c>
      <c r="E382" s="1470" t="s">
        <v>10</v>
      </c>
      <c r="F382" s="367">
        <v>1</v>
      </c>
      <c r="G382" s="46"/>
      <c r="H382" s="764"/>
      <c r="I382" s="2273">
        <f t="shared" si="52"/>
        <v>0</v>
      </c>
      <c r="J382" s="2276" t="s">
        <v>127</v>
      </c>
      <c r="K382" s="2273">
        <f>F382*12500</f>
        <v>12500</v>
      </c>
      <c r="L382" s="764"/>
      <c r="M382" s="2275">
        <f t="shared" si="48"/>
        <v>0</v>
      </c>
      <c r="N382" s="2276"/>
      <c r="O382" s="2275">
        <f t="shared" si="49"/>
        <v>0</v>
      </c>
      <c r="P382" s="2275">
        <f t="shared" si="50"/>
        <v>12500</v>
      </c>
      <c r="Q382" s="2275"/>
      <c r="R382" s="2055"/>
      <c r="T382" s="1220"/>
    </row>
    <row r="383" spans="2:20" s="31" customFormat="1" ht="15.95" hidden="1" customHeight="1">
      <c r="B383" s="3209"/>
      <c r="C383" s="526">
        <v>41886</v>
      </c>
      <c r="D383" s="27" t="s">
        <v>1200</v>
      </c>
      <c r="E383" s="2276" t="s">
        <v>984</v>
      </c>
      <c r="F383" s="46">
        <v>1</v>
      </c>
      <c r="G383" s="46">
        <v>55</v>
      </c>
      <c r="H383" s="764">
        <f>F383*G383</f>
        <v>55</v>
      </c>
      <c r="I383" s="2273">
        <f t="shared" si="52"/>
        <v>27500</v>
      </c>
      <c r="J383" s="2276"/>
      <c r="K383" s="2275"/>
      <c r="L383" s="764"/>
      <c r="M383" s="2275">
        <f t="shared" si="48"/>
        <v>0</v>
      </c>
      <c r="N383" s="2276"/>
      <c r="O383" s="2275">
        <f t="shared" si="49"/>
        <v>0</v>
      </c>
      <c r="P383" s="2275">
        <f t="shared" si="50"/>
        <v>27500</v>
      </c>
      <c r="Q383" s="2275"/>
      <c r="R383" s="2055"/>
      <c r="T383" s="1220"/>
    </row>
    <row r="384" spans="2:20" s="31" customFormat="1" ht="15.95" hidden="1" customHeight="1">
      <c r="B384" s="3209"/>
      <c r="C384" s="526">
        <v>41886</v>
      </c>
      <c r="D384" s="27" t="s">
        <v>965</v>
      </c>
      <c r="E384" s="1470" t="s">
        <v>10</v>
      </c>
      <c r="F384" s="367">
        <v>1</v>
      </c>
      <c r="G384" s="46"/>
      <c r="H384" s="764"/>
      <c r="I384" s="2273">
        <f t="shared" si="52"/>
        <v>0</v>
      </c>
      <c r="J384" s="2276"/>
      <c r="K384" s="2275">
        <v>10000</v>
      </c>
      <c r="L384" s="764"/>
      <c r="M384" s="2275">
        <f t="shared" si="48"/>
        <v>0</v>
      </c>
      <c r="N384" s="2276"/>
      <c r="O384" s="2275">
        <f t="shared" si="49"/>
        <v>0</v>
      </c>
      <c r="P384" s="2275">
        <f t="shared" si="50"/>
        <v>10000</v>
      </c>
      <c r="Q384" s="2275"/>
      <c r="R384" s="2055"/>
      <c r="T384" s="1220"/>
    </row>
    <row r="385" spans="2:20" s="31" customFormat="1" ht="15.95" hidden="1" customHeight="1">
      <c r="B385" s="3209">
        <v>11</v>
      </c>
      <c r="C385" s="526">
        <v>41887</v>
      </c>
      <c r="D385" s="27" t="s">
        <v>1200</v>
      </c>
      <c r="E385" s="2276" t="s">
        <v>984</v>
      </c>
      <c r="F385" s="2276">
        <v>2</v>
      </c>
      <c r="G385" s="46">
        <v>55</v>
      </c>
      <c r="H385" s="764">
        <f>F385*G385</f>
        <v>110</v>
      </c>
      <c r="I385" s="2273">
        <f t="shared" si="52"/>
        <v>55000</v>
      </c>
      <c r="J385" s="2276"/>
      <c r="K385" s="2275"/>
      <c r="L385" s="764">
        <v>1</v>
      </c>
      <c r="M385" s="2275">
        <f>L385*10000</f>
        <v>10000</v>
      </c>
      <c r="N385" s="2276"/>
      <c r="O385" s="2275">
        <f>N385*15000</f>
        <v>0</v>
      </c>
      <c r="P385" s="2275">
        <f>I385+K385+M385+O385</f>
        <v>65000</v>
      </c>
      <c r="Q385" s="2275"/>
      <c r="R385" s="2055"/>
      <c r="T385" s="1220"/>
    </row>
    <row r="386" spans="2:20" s="31" customFormat="1" ht="15.95" hidden="1" customHeight="1">
      <c r="B386" s="3209"/>
      <c r="C386" s="526">
        <v>41887</v>
      </c>
      <c r="D386" s="27" t="s">
        <v>965</v>
      </c>
      <c r="E386" s="1470" t="s">
        <v>10</v>
      </c>
      <c r="F386" s="367">
        <v>2</v>
      </c>
      <c r="G386" s="46"/>
      <c r="H386" s="764"/>
      <c r="I386" s="2273">
        <f t="shared" si="52"/>
        <v>0</v>
      </c>
      <c r="J386" s="2276"/>
      <c r="K386" s="2275">
        <f>F386*10000</f>
        <v>20000</v>
      </c>
      <c r="L386" s="764"/>
      <c r="M386" s="2275">
        <f>L386*10000</f>
        <v>0</v>
      </c>
      <c r="N386" s="2276"/>
      <c r="O386" s="2275">
        <f>N386*15000</f>
        <v>0</v>
      </c>
      <c r="P386" s="2275">
        <f>I386+K386+M386+O386</f>
        <v>20000</v>
      </c>
      <c r="Q386" s="2275"/>
      <c r="R386" s="2055"/>
      <c r="T386" s="1220"/>
    </row>
    <row r="387" spans="2:20" s="31" customFormat="1" ht="15.95" hidden="1" customHeight="1">
      <c r="B387" s="3209">
        <v>12</v>
      </c>
      <c r="C387" s="526">
        <v>41888</v>
      </c>
      <c r="D387" s="1401" t="s">
        <v>788</v>
      </c>
      <c r="E387" s="1470" t="s">
        <v>10</v>
      </c>
      <c r="F387" s="367">
        <v>1</v>
      </c>
      <c r="G387" s="46"/>
      <c r="H387" s="764"/>
      <c r="I387" s="2273">
        <f t="shared" si="52"/>
        <v>0</v>
      </c>
      <c r="J387" s="2276" t="s">
        <v>127</v>
      </c>
      <c r="K387" s="2273">
        <f>F387*12500</f>
        <v>12500</v>
      </c>
      <c r="L387" s="764"/>
      <c r="M387" s="2275">
        <f t="shared" si="48"/>
        <v>0</v>
      </c>
      <c r="N387" s="2276"/>
      <c r="O387" s="2275">
        <f t="shared" si="49"/>
        <v>0</v>
      </c>
      <c r="P387" s="2275">
        <f t="shared" si="50"/>
        <v>12500</v>
      </c>
      <c r="Q387" s="2275"/>
      <c r="R387" s="2055"/>
      <c r="T387" s="1220"/>
    </row>
    <row r="388" spans="2:20" s="31" customFormat="1" ht="15.95" hidden="1" customHeight="1">
      <c r="B388" s="3209"/>
      <c r="C388" s="526">
        <v>41888</v>
      </c>
      <c r="D388" s="27" t="s">
        <v>1200</v>
      </c>
      <c r="E388" s="2276" t="s">
        <v>984</v>
      </c>
      <c r="F388" s="2276">
        <v>2</v>
      </c>
      <c r="G388" s="46">
        <v>55</v>
      </c>
      <c r="H388" s="764">
        <f>F388*G388</f>
        <v>110</v>
      </c>
      <c r="I388" s="2273">
        <f t="shared" si="52"/>
        <v>55000</v>
      </c>
      <c r="J388" s="2276"/>
      <c r="K388" s="2275"/>
      <c r="L388" s="764">
        <v>2</v>
      </c>
      <c r="M388" s="2275">
        <f t="shared" si="48"/>
        <v>20000</v>
      </c>
      <c r="N388" s="2276"/>
      <c r="O388" s="2275">
        <f t="shared" si="49"/>
        <v>0</v>
      </c>
      <c r="P388" s="2275">
        <f t="shared" si="50"/>
        <v>75000</v>
      </c>
      <c r="Q388" s="2275"/>
      <c r="R388" s="2055"/>
      <c r="T388" s="1220"/>
    </row>
    <row r="389" spans="2:20" s="31" customFormat="1" ht="15.95" hidden="1" customHeight="1">
      <c r="B389" s="3209"/>
      <c r="C389" s="526">
        <v>41888</v>
      </c>
      <c r="D389" s="27" t="s">
        <v>965</v>
      </c>
      <c r="E389" s="1470" t="s">
        <v>10</v>
      </c>
      <c r="F389" s="367">
        <v>2</v>
      </c>
      <c r="G389" s="46"/>
      <c r="H389" s="764"/>
      <c r="I389" s="2273">
        <f t="shared" si="52"/>
        <v>0</v>
      </c>
      <c r="J389" s="2276"/>
      <c r="K389" s="2275">
        <f>2*10000</f>
        <v>20000</v>
      </c>
      <c r="L389" s="764"/>
      <c r="M389" s="2275">
        <f t="shared" si="48"/>
        <v>0</v>
      </c>
      <c r="N389" s="2276"/>
      <c r="O389" s="2275">
        <f t="shared" si="49"/>
        <v>0</v>
      </c>
      <c r="P389" s="2275">
        <f t="shared" si="50"/>
        <v>20000</v>
      </c>
      <c r="Q389" s="2275"/>
      <c r="R389" s="2055"/>
      <c r="T389" s="1220"/>
    </row>
    <row r="390" spans="2:20" s="31" customFormat="1" ht="15.95" hidden="1" customHeight="1">
      <c r="B390" s="2271">
        <v>13</v>
      </c>
      <c r="C390" s="2054">
        <v>41889</v>
      </c>
      <c r="D390" s="2162" t="s">
        <v>788</v>
      </c>
      <c r="E390" s="2364" t="s">
        <v>10</v>
      </c>
      <c r="F390" s="2243">
        <v>4</v>
      </c>
      <c r="G390" s="2244"/>
      <c r="H390" s="2243"/>
      <c r="I390" s="2245">
        <f t="shared" si="52"/>
        <v>0</v>
      </c>
      <c r="J390" s="2244" t="s">
        <v>127</v>
      </c>
      <c r="K390" s="2245">
        <f>F390*12500</f>
        <v>50000</v>
      </c>
      <c r="L390" s="2243">
        <v>4</v>
      </c>
      <c r="M390" s="2246">
        <f t="shared" si="48"/>
        <v>40000</v>
      </c>
      <c r="N390" s="2244"/>
      <c r="O390" s="2246">
        <f t="shared" si="49"/>
        <v>0</v>
      </c>
      <c r="P390" s="2246">
        <f t="shared" si="50"/>
        <v>90000</v>
      </c>
      <c r="Q390" s="2246"/>
      <c r="R390" s="2247"/>
      <c r="T390" s="1220"/>
    </row>
    <row r="391" spans="2:20" s="31" customFormat="1" ht="15.95" hidden="1" customHeight="1">
      <c r="B391" s="3209">
        <v>14</v>
      </c>
      <c r="C391" s="526">
        <v>41890</v>
      </c>
      <c r="D391" s="1401" t="s">
        <v>1201</v>
      </c>
      <c r="E391" s="1470" t="s">
        <v>10</v>
      </c>
      <c r="F391" s="367">
        <v>1</v>
      </c>
      <c r="G391" s="46"/>
      <c r="H391" s="764"/>
      <c r="I391" s="2273">
        <f t="shared" si="52"/>
        <v>0</v>
      </c>
      <c r="J391" s="2276" t="s">
        <v>127</v>
      </c>
      <c r="K391" s="2273">
        <f>F391*12500</f>
        <v>12500</v>
      </c>
      <c r="L391" s="764"/>
      <c r="M391" s="2275">
        <f>L391*10000</f>
        <v>0</v>
      </c>
      <c r="N391" s="2276"/>
      <c r="O391" s="2275">
        <f>N391*15000</f>
        <v>0</v>
      </c>
      <c r="P391" s="2275">
        <f>I391+K391+M391+O391</f>
        <v>12500</v>
      </c>
      <c r="Q391" s="2275"/>
      <c r="R391" s="2055"/>
      <c r="T391" s="1220"/>
    </row>
    <row r="392" spans="2:20" s="31" customFormat="1" ht="15.95" hidden="1" customHeight="1">
      <c r="B392" s="3209"/>
      <c r="C392" s="526">
        <v>41890</v>
      </c>
      <c r="D392" s="27" t="s">
        <v>1202</v>
      </c>
      <c r="E392" s="2276" t="s">
        <v>984</v>
      </c>
      <c r="F392" s="2276">
        <v>2</v>
      </c>
      <c r="G392" s="46">
        <v>55</v>
      </c>
      <c r="H392" s="764">
        <f>F392*G392</f>
        <v>110</v>
      </c>
      <c r="I392" s="2273">
        <f t="shared" si="52"/>
        <v>55000</v>
      </c>
      <c r="J392" s="2276"/>
      <c r="K392" s="2275"/>
      <c r="L392" s="764">
        <v>2</v>
      </c>
      <c r="M392" s="2275">
        <f>L392*10000</f>
        <v>20000</v>
      </c>
      <c r="N392" s="2276"/>
      <c r="O392" s="2275">
        <f>N392*15000</f>
        <v>0</v>
      </c>
      <c r="P392" s="2275">
        <f>I392+K392+M392+O392</f>
        <v>75000</v>
      </c>
      <c r="Q392" s="2275"/>
      <c r="R392" s="2055"/>
      <c r="T392" s="1220"/>
    </row>
    <row r="393" spans="2:20" s="31" customFormat="1" ht="15.95" hidden="1" customHeight="1">
      <c r="B393" s="3209"/>
      <c r="C393" s="526">
        <v>41890</v>
      </c>
      <c r="D393" s="27" t="s">
        <v>965</v>
      </c>
      <c r="E393" s="1470" t="s">
        <v>10</v>
      </c>
      <c r="F393" s="367">
        <v>2</v>
      </c>
      <c r="G393" s="46"/>
      <c r="H393" s="764"/>
      <c r="I393" s="2273">
        <f t="shared" si="52"/>
        <v>0</v>
      </c>
      <c r="J393" s="2276"/>
      <c r="K393" s="2275">
        <f>F393*10000</f>
        <v>20000</v>
      </c>
      <c r="L393" s="764"/>
      <c r="M393" s="2275">
        <f t="shared" si="48"/>
        <v>0</v>
      </c>
      <c r="N393" s="2276"/>
      <c r="O393" s="2275">
        <f t="shared" si="49"/>
        <v>0</v>
      </c>
      <c r="P393" s="2275">
        <f t="shared" si="50"/>
        <v>20000</v>
      </c>
      <c r="Q393" s="2275"/>
      <c r="R393" s="2055"/>
      <c r="T393" s="1220"/>
    </row>
    <row r="394" spans="2:20" s="31" customFormat="1" ht="15.95" hidden="1" customHeight="1">
      <c r="B394" s="3209">
        <v>15</v>
      </c>
      <c r="C394" s="526">
        <v>41891</v>
      </c>
      <c r="D394" s="1401" t="s">
        <v>788</v>
      </c>
      <c r="E394" s="1470" t="s">
        <v>10</v>
      </c>
      <c r="F394" s="367">
        <v>3</v>
      </c>
      <c r="G394" s="46"/>
      <c r="H394" s="764"/>
      <c r="I394" s="2273">
        <f>H394*500</f>
        <v>0</v>
      </c>
      <c r="J394" s="2276" t="s">
        <v>127</v>
      </c>
      <c r="K394" s="2273">
        <f>F394*12500</f>
        <v>37500</v>
      </c>
      <c r="L394" s="764"/>
      <c r="M394" s="2275">
        <f>L394*10000</f>
        <v>0</v>
      </c>
      <c r="N394" s="2276"/>
      <c r="O394" s="2275">
        <f>N394*15000</f>
        <v>0</v>
      </c>
      <c r="P394" s="2275">
        <f>I394+K394+M394+O394</f>
        <v>37500</v>
      </c>
      <c r="Q394" s="2275"/>
      <c r="R394" s="2055"/>
      <c r="T394" s="1220"/>
    </row>
    <row r="395" spans="2:20" s="31" customFormat="1" ht="15.95" hidden="1" customHeight="1">
      <c r="B395" s="3209"/>
      <c r="C395" s="526">
        <v>41891</v>
      </c>
      <c r="D395" s="27" t="s">
        <v>965</v>
      </c>
      <c r="E395" s="1470" t="s">
        <v>10</v>
      </c>
      <c r="F395" s="367">
        <v>1</v>
      </c>
      <c r="G395" s="46"/>
      <c r="H395" s="764"/>
      <c r="I395" s="2273">
        <f>H395*500</f>
        <v>0</v>
      </c>
      <c r="J395" s="2276"/>
      <c r="K395" s="2275">
        <f>F395*10000</f>
        <v>10000</v>
      </c>
      <c r="L395" s="764"/>
      <c r="M395" s="2275">
        <f>L395*10000</f>
        <v>0</v>
      </c>
      <c r="N395" s="2276"/>
      <c r="O395" s="2275">
        <f>N395*15000</f>
        <v>0</v>
      </c>
      <c r="P395" s="2275">
        <f>I395+K395+M395+O395</f>
        <v>10000</v>
      </c>
      <c r="Q395" s="2275"/>
      <c r="R395" s="2055"/>
      <c r="T395" s="1220"/>
    </row>
    <row r="396" spans="2:20" s="31" customFormat="1" ht="15.95" hidden="1" customHeight="1">
      <c r="B396" s="2272">
        <v>16</v>
      </c>
      <c r="C396" s="526">
        <v>41892</v>
      </c>
      <c r="D396" s="1401" t="s">
        <v>788</v>
      </c>
      <c r="E396" s="1470" t="s">
        <v>10</v>
      </c>
      <c r="F396" s="367">
        <v>3</v>
      </c>
      <c r="G396" s="46"/>
      <c r="H396" s="764"/>
      <c r="I396" s="2273">
        <f t="shared" si="52"/>
        <v>0</v>
      </c>
      <c r="J396" s="2276" t="s">
        <v>127</v>
      </c>
      <c r="K396" s="2273">
        <f>F396*12500</f>
        <v>37500</v>
      </c>
      <c r="L396" s="764">
        <v>1</v>
      </c>
      <c r="M396" s="2275">
        <f t="shared" si="48"/>
        <v>10000</v>
      </c>
      <c r="N396" s="2276"/>
      <c r="O396" s="2275">
        <f t="shared" si="49"/>
        <v>0</v>
      </c>
      <c r="P396" s="2275">
        <f t="shared" si="50"/>
        <v>47500</v>
      </c>
      <c r="Q396" s="2275"/>
      <c r="R396" s="2055"/>
      <c r="T396" s="1220"/>
    </row>
    <row r="397" spans="2:20" s="31" customFormat="1" ht="15.95" hidden="1" customHeight="1">
      <c r="B397" s="2272">
        <v>17</v>
      </c>
      <c r="C397" s="526">
        <v>41893</v>
      </c>
      <c r="D397" s="1401" t="s">
        <v>788</v>
      </c>
      <c r="E397" s="1470" t="s">
        <v>10</v>
      </c>
      <c r="F397" s="367">
        <v>2</v>
      </c>
      <c r="G397" s="46"/>
      <c r="H397" s="764"/>
      <c r="I397" s="2273">
        <f t="shared" si="52"/>
        <v>0</v>
      </c>
      <c r="J397" s="2276" t="s">
        <v>127</v>
      </c>
      <c r="K397" s="2273">
        <f>F397*12500</f>
        <v>25000</v>
      </c>
      <c r="L397" s="764"/>
      <c r="M397" s="2275">
        <f t="shared" si="48"/>
        <v>0</v>
      </c>
      <c r="N397" s="2276"/>
      <c r="O397" s="2275">
        <f t="shared" si="49"/>
        <v>0</v>
      </c>
      <c r="P397" s="2275">
        <f t="shared" si="50"/>
        <v>25000</v>
      </c>
      <c r="Q397" s="2275"/>
      <c r="R397" s="2055"/>
      <c r="T397" s="1220"/>
    </row>
    <row r="398" spans="2:20" s="31" customFormat="1" ht="15.95" hidden="1" customHeight="1">
      <c r="B398" s="3209">
        <v>18</v>
      </c>
      <c r="C398" s="526">
        <v>41894</v>
      </c>
      <c r="D398" s="27" t="s">
        <v>1203</v>
      </c>
      <c r="E398" s="2276" t="s">
        <v>810</v>
      </c>
      <c r="F398" s="2276">
        <v>1</v>
      </c>
      <c r="G398" s="46">
        <v>15</v>
      </c>
      <c r="H398" s="764">
        <f>F398*G398</f>
        <v>15</v>
      </c>
      <c r="I398" s="2273">
        <f t="shared" si="52"/>
        <v>7500</v>
      </c>
      <c r="J398" s="2276"/>
      <c r="K398" s="2275"/>
      <c r="L398" s="764"/>
      <c r="M398" s="2275">
        <f t="shared" si="48"/>
        <v>0</v>
      </c>
      <c r="N398" s="2276"/>
      <c r="O398" s="2275">
        <f t="shared" si="49"/>
        <v>0</v>
      </c>
      <c r="P398" s="2275">
        <f t="shared" si="50"/>
        <v>7500</v>
      </c>
      <c r="Q398" s="2275"/>
      <c r="R398" s="2055"/>
      <c r="T398" s="1220"/>
    </row>
    <row r="399" spans="2:20" s="31" customFormat="1" ht="15.95" hidden="1" customHeight="1">
      <c r="B399" s="3209"/>
      <c r="C399" s="526">
        <v>41894</v>
      </c>
      <c r="D399" s="1401" t="s">
        <v>788</v>
      </c>
      <c r="E399" s="1470" t="s">
        <v>10</v>
      </c>
      <c r="F399" s="367">
        <v>1</v>
      </c>
      <c r="G399" s="46"/>
      <c r="H399" s="764"/>
      <c r="I399" s="2273">
        <f t="shared" si="52"/>
        <v>0</v>
      </c>
      <c r="J399" s="2276" t="s">
        <v>127</v>
      </c>
      <c r="K399" s="2273">
        <f>F399*12500</f>
        <v>12500</v>
      </c>
      <c r="L399" s="764"/>
      <c r="M399" s="2275">
        <f>L399*10000</f>
        <v>0</v>
      </c>
      <c r="N399" s="2276"/>
      <c r="O399" s="2275">
        <f>N399*15000</f>
        <v>0</v>
      </c>
      <c r="P399" s="2275">
        <f>I399+K399+M399+O399</f>
        <v>12500</v>
      </c>
      <c r="Q399" s="2275"/>
      <c r="R399" s="2055"/>
      <c r="T399" s="1220"/>
    </row>
    <row r="400" spans="2:20" s="31" customFormat="1" ht="15.95" hidden="1" customHeight="1">
      <c r="B400" s="3209"/>
      <c r="C400" s="526">
        <v>41894</v>
      </c>
      <c r="D400" s="27" t="s">
        <v>965</v>
      </c>
      <c r="E400" s="1470" t="s">
        <v>10</v>
      </c>
      <c r="F400" s="367">
        <v>1</v>
      </c>
      <c r="G400" s="46"/>
      <c r="H400" s="764"/>
      <c r="I400" s="2273">
        <f t="shared" si="52"/>
        <v>0</v>
      </c>
      <c r="J400" s="2276"/>
      <c r="K400" s="2275">
        <f>F400*10000</f>
        <v>10000</v>
      </c>
      <c r="L400" s="764"/>
      <c r="M400" s="2275">
        <f>L400*10000</f>
        <v>0</v>
      </c>
      <c r="N400" s="2276"/>
      <c r="O400" s="2275">
        <f>N400*15000</f>
        <v>0</v>
      </c>
      <c r="P400" s="2275">
        <f>I400+K400+M400+O400</f>
        <v>10000</v>
      </c>
      <c r="Q400" s="2275"/>
      <c r="R400" s="2055"/>
      <c r="T400" s="1220"/>
    </row>
    <row r="401" spans="2:28" s="31" customFormat="1" ht="15.95" hidden="1" customHeight="1">
      <c r="B401" s="2272">
        <v>19</v>
      </c>
      <c r="C401" s="526">
        <v>41895</v>
      </c>
      <c r="D401" s="1401" t="s">
        <v>788</v>
      </c>
      <c r="E401" s="1470" t="s">
        <v>10</v>
      </c>
      <c r="F401" s="367">
        <v>2</v>
      </c>
      <c r="G401" s="46"/>
      <c r="H401" s="764"/>
      <c r="I401" s="2273">
        <f t="shared" si="52"/>
        <v>0</v>
      </c>
      <c r="J401" s="2276" t="s">
        <v>127</v>
      </c>
      <c r="K401" s="2273">
        <f>F401*12500</f>
        <v>25000</v>
      </c>
      <c r="L401" s="764"/>
      <c r="M401" s="2275">
        <f>L401*10000</f>
        <v>0</v>
      </c>
      <c r="N401" s="2276"/>
      <c r="O401" s="2275">
        <f>N401*15000</f>
        <v>0</v>
      </c>
      <c r="P401" s="2275">
        <f>I401+K401+M401+O401</f>
        <v>25000</v>
      </c>
      <c r="Q401" s="2275"/>
      <c r="R401" s="2055"/>
      <c r="T401" s="1220"/>
    </row>
    <row r="402" spans="2:28" s="31" customFormat="1" ht="15.95" hidden="1" customHeight="1">
      <c r="B402" s="2271">
        <v>20</v>
      </c>
      <c r="C402" s="2054">
        <v>41896</v>
      </c>
      <c r="D402" s="27" t="s">
        <v>965</v>
      </c>
      <c r="E402" s="1470" t="s">
        <v>10</v>
      </c>
      <c r="F402" s="367">
        <v>2</v>
      </c>
      <c r="G402" s="46"/>
      <c r="H402" s="764"/>
      <c r="I402" s="2273">
        <f t="shared" si="52"/>
        <v>0</v>
      </c>
      <c r="J402" s="2276"/>
      <c r="K402" s="2275">
        <f>F402*10000</f>
        <v>20000</v>
      </c>
      <c r="L402" s="764">
        <v>4</v>
      </c>
      <c r="M402" s="2275">
        <f>L402*10000</f>
        <v>40000</v>
      </c>
      <c r="N402" s="2276"/>
      <c r="O402" s="2275">
        <f>N402*15000</f>
        <v>0</v>
      </c>
      <c r="P402" s="2275">
        <f>I402+K402+M402+O402</f>
        <v>60000</v>
      </c>
      <c r="Q402" s="2275"/>
      <c r="R402" s="125"/>
      <c r="T402" s="1220"/>
    </row>
    <row r="403" spans="2:28" s="31" customFormat="1" ht="15.95" hidden="1" customHeight="1">
      <c r="B403" s="2272">
        <v>21</v>
      </c>
      <c r="C403" s="526">
        <v>41897</v>
      </c>
      <c r="D403" s="27" t="s">
        <v>965</v>
      </c>
      <c r="E403" s="1470" t="s">
        <v>10</v>
      </c>
      <c r="F403" s="367">
        <v>4</v>
      </c>
      <c r="G403" s="46"/>
      <c r="H403" s="764"/>
      <c r="I403" s="2273">
        <f t="shared" si="52"/>
        <v>0</v>
      </c>
      <c r="J403" s="2276"/>
      <c r="K403" s="2275">
        <f>F403*10000</f>
        <v>40000</v>
      </c>
      <c r="L403" s="764"/>
      <c r="M403" s="2275">
        <f t="shared" ref="M403:M413" si="54">L403*10000</f>
        <v>0</v>
      </c>
      <c r="N403" s="2276"/>
      <c r="O403" s="2275">
        <f t="shared" ref="O403:O413" si="55">N403*15000</f>
        <v>0</v>
      </c>
      <c r="P403" s="2275">
        <f t="shared" ref="P403:P413" si="56">I403+K403+M403+O403</f>
        <v>40000</v>
      </c>
      <c r="Q403" s="2275"/>
      <c r="R403" s="125"/>
      <c r="T403" s="1220"/>
    </row>
    <row r="404" spans="2:28" s="31" customFormat="1" ht="15.95" hidden="1" customHeight="1">
      <c r="B404" s="2272">
        <v>22</v>
      </c>
      <c r="C404" s="526">
        <v>41898</v>
      </c>
      <c r="D404" s="27" t="s">
        <v>965</v>
      </c>
      <c r="E404" s="1470" t="s">
        <v>10</v>
      </c>
      <c r="F404" s="367">
        <v>1</v>
      </c>
      <c r="G404" s="46"/>
      <c r="H404" s="764"/>
      <c r="I404" s="2273">
        <f t="shared" si="52"/>
        <v>0</v>
      </c>
      <c r="J404" s="2276"/>
      <c r="K404" s="2275">
        <f>F404*10000</f>
        <v>10000</v>
      </c>
      <c r="L404" s="764"/>
      <c r="M404" s="2275">
        <f t="shared" si="54"/>
        <v>0</v>
      </c>
      <c r="N404" s="2276"/>
      <c r="O404" s="2275">
        <f t="shared" si="55"/>
        <v>0</v>
      </c>
      <c r="P404" s="2275">
        <f t="shared" si="56"/>
        <v>10000</v>
      </c>
      <c r="Q404" s="2275"/>
      <c r="R404" s="125"/>
      <c r="T404" s="1220"/>
    </row>
    <row r="405" spans="2:28" s="31" customFormat="1" ht="15.95" hidden="1" customHeight="1">
      <c r="B405" s="2272">
        <v>23</v>
      </c>
      <c r="C405" s="526">
        <v>41899</v>
      </c>
      <c r="D405" s="1401" t="s">
        <v>788</v>
      </c>
      <c r="E405" s="1470" t="s">
        <v>10</v>
      </c>
      <c r="F405" s="367">
        <v>1</v>
      </c>
      <c r="G405" s="46"/>
      <c r="H405" s="764"/>
      <c r="I405" s="2273">
        <f t="shared" si="52"/>
        <v>0</v>
      </c>
      <c r="J405" s="2276" t="s">
        <v>127</v>
      </c>
      <c r="K405" s="2273">
        <f>F405*12500</f>
        <v>12500</v>
      </c>
      <c r="L405" s="764"/>
      <c r="M405" s="2275">
        <f t="shared" si="54"/>
        <v>0</v>
      </c>
      <c r="N405" s="2276"/>
      <c r="O405" s="2275">
        <f t="shared" si="55"/>
        <v>0</v>
      </c>
      <c r="P405" s="2275">
        <f t="shared" si="56"/>
        <v>12500</v>
      </c>
      <c r="Q405" s="2275"/>
      <c r="R405" s="2055"/>
      <c r="T405" s="1220"/>
    </row>
    <row r="406" spans="2:28" s="31" customFormat="1" ht="15.95" hidden="1" customHeight="1">
      <c r="B406" s="2272">
        <v>24</v>
      </c>
      <c r="C406" s="526">
        <v>41900</v>
      </c>
      <c r="D406" s="27" t="s">
        <v>965</v>
      </c>
      <c r="E406" s="1470" t="s">
        <v>10</v>
      </c>
      <c r="F406" s="367">
        <v>3</v>
      </c>
      <c r="G406" s="46"/>
      <c r="H406" s="764"/>
      <c r="I406" s="2273">
        <f t="shared" si="52"/>
        <v>0</v>
      </c>
      <c r="J406" s="2276"/>
      <c r="K406" s="2275">
        <f>F406*10000</f>
        <v>30000</v>
      </c>
      <c r="L406" s="764"/>
      <c r="M406" s="2275">
        <f t="shared" si="54"/>
        <v>0</v>
      </c>
      <c r="N406" s="2276"/>
      <c r="O406" s="2275">
        <f t="shared" si="55"/>
        <v>0</v>
      </c>
      <c r="P406" s="2275">
        <f t="shared" si="56"/>
        <v>30000</v>
      </c>
      <c r="Q406" s="2275"/>
      <c r="R406" s="125"/>
      <c r="T406" s="1220"/>
    </row>
    <row r="407" spans="2:28" s="31" customFormat="1" ht="15.95" hidden="1" customHeight="1">
      <c r="B407" s="2272">
        <v>25</v>
      </c>
      <c r="C407" s="526">
        <v>41901</v>
      </c>
      <c r="D407" s="27" t="s">
        <v>965</v>
      </c>
      <c r="E407" s="1470" t="s">
        <v>10</v>
      </c>
      <c r="F407" s="367">
        <v>1</v>
      </c>
      <c r="G407" s="46"/>
      <c r="H407" s="764"/>
      <c r="I407" s="2273">
        <f t="shared" si="52"/>
        <v>0</v>
      </c>
      <c r="J407" s="2276"/>
      <c r="K407" s="2275">
        <f>F407*10000</f>
        <v>10000</v>
      </c>
      <c r="L407" s="764"/>
      <c r="M407" s="2275">
        <f t="shared" si="54"/>
        <v>0</v>
      </c>
      <c r="N407" s="2276"/>
      <c r="O407" s="2275">
        <f t="shared" si="55"/>
        <v>0</v>
      </c>
      <c r="P407" s="2275">
        <f t="shared" si="56"/>
        <v>10000</v>
      </c>
      <c r="Q407" s="2275"/>
      <c r="R407" s="125"/>
      <c r="T407" s="1220"/>
    </row>
    <row r="408" spans="2:28" s="31" customFormat="1" ht="15.95" hidden="1" customHeight="1">
      <c r="B408" s="3209">
        <v>26</v>
      </c>
      <c r="C408" s="526">
        <v>41902</v>
      </c>
      <c r="D408" s="251" t="s">
        <v>1037</v>
      </c>
      <c r="E408" s="2276" t="s">
        <v>810</v>
      </c>
      <c r="F408" s="2276">
        <v>1</v>
      </c>
      <c r="G408" s="764">
        <v>25</v>
      </c>
      <c r="H408" s="764">
        <f>F408*G408</f>
        <v>25</v>
      </c>
      <c r="I408" s="2273">
        <f t="shared" si="52"/>
        <v>12500</v>
      </c>
      <c r="J408" s="2276"/>
      <c r="K408" s="2275"/>
      <c r="L408" s="764"/>
      <c r="M408" s="2275">
        <f t="shared" si="54"/>
        <v>0</v>
      </c>
      <c r="N408" s="2276"/>
      <c r="O408" s="2275">
        <f t="shared" si="55"/>
        <v>0</v>
      </c>
      <c r="P408" s="2275">
        <f t="shared" si="56"/>
        <v>12500</v>
      </c>
      <c r="Q408" s="2275"/>
      <c r="R408" s="2055"/>
      <c r="T408" s="1220"/>
    </row>
    <row r="409" spans="2:28" s="31" customFormat="1" ht="15.95" hidden="1" customHeight="1">
      <c r="B409" s="3209"/>
      <c r="C409" s="526">
        <v>41902</v>
      </c>
      <c r="D409" s="27" t="s">
        <v>1205</v>
      </c>
      <c r="E409" s="2276" t="s">
        <v>810</v>
      </c>
      <c r="F409" s="2276">
        <v>1</v>
      </c>
      <c r="G409" s="764"/>
      <c r="H409" s="764"/>
      <c r="I409" s="2273">
        <f>H409*500</f>
        <v>0</v>
      </c>
      <c r="J409" s="2276"/>
      <c r="K409" s="2275">
        <f>F409*10000</f>
        <v>10000</v>
      </c>
      <c r="L409" s="764"/>
      <c r="M409" s="2275">
        <f t="shared" si="54"/>
        <v>0</v>
      </c>
      <c r="N409" s="2276"/>
      <c r="O409" s="2275">
        <f t="shared" si="55"/>
        <v>0</v>
      </c>
      <c r="P409" s="2275">
        <f t="shared" si="56"/>
        <v>10000</v>
      </c>
      <c r="Q409" s="2275"/>
      <c r="R409" s="2055"/>
      <c r="T409" s="1220"/>
    </row>
    <row r="410" spans="2:28" s="31" customFormat="1" ht="15.95" hidden="1" customHeight="1">
      <c r="B410" s="3209"/>
      <c r="C410" s="526">
        <v>41902</v>
      </c>
      <c r="D410" s="27" t="s">
        <v>1206</v>
      </c>
      <c r="E410" s="1470" t="s">
        <v>10</v>
      </c>
      <c r="F410" s="367">
        <v>1</v>
      </c>
      <c r="G410" s="46"/>
      <c r="H410" s="764"/>
      <c r="I410" s="2273">
        <f t="shared" si="52"/>
        <v>0</v>
      </c>
      <c r="J410" s="2276"/>
      <c r="K410" s="2275">
        <f>F410*10000</f>
        <v>10000</v>
      </c>
      <c r="L410" s="764"/>
      <c r="M410" s="2275">
        <f t="shared" si="54"/>
        <v>0</v>
      </c>
      <c r="N410" s="2276"/>
      <c r="O410" s="2275">
        <f t="shared" si="55"/>
        <v>0</v>
      </c>
      <c r="P410" s="2275">
        <f t="shared" si="56"/>
        <v>10000</v>
      </c>
      <c r="Q410" s="2275"/>
      <c r="R410" s="125"/>
      <c r="T410" s="1220"/>
    </row>
    <row r="411" spans="2:28" s="31" customFormat="1" ht="15.95" hidden="1" customHeight="1">
      <c r="B411" s="2271">
        <v>27</v>
      </c>
      <c r="C411" s="2054">
        <v>41903</v>
      </c>
      <c r="D411" s="1401" t="s">
        <v>965</v>
      </c>
      <c r="E411" s="1470" t="s">
        <v>10</v>
      </c>
      <c r="F411" s="764">
        <v>4</v>
      </c>
      <c r="G411" s="2276"/>
      <c r="H411" s="764"/>
      <c r="I411" s="2273">
        <f t="shared" si="52"/>
        <v>0</v>
      </c>
      <c r="J411" s="2276"/>
      <c r="K411" s="2275">
        <f>F411*10000</f>
        <v>40000</v>
      </c>
      <c r="L411" s="764">
        <v>4</v>
      </c>
      <c r="M411" s="2275">
        <f t="shared" si="54"/>
        <v>40000</v>
      </c>
      <c r="N411" s="2276"/>
      <c r="O411" s="2275">
        <f t="shared" si="55"/>
        <v>0</v>
      </c>
      <c r="P411" s="2275">
        <f t="shared" si="56"/>
        <v>80000</v>
      </c>
      <c r="Q411" s="2275"/>
      <c r="R411" s="125"/>
      <c r="T411" s="1427"/>
      <c r="U411" s="1427"/>
      <c r="V411" s="1427"/>
      <c r="W411" s="1427"/>
      <c r="X411" s="1427"/>
      <c r="AB411" s="1427"/>
    </row>
    <row r="412" spans="2:28" s="31" customFormat="1" ht="15.95" hidden="1" customHeight="1">
      <c r="B412" s="2272">
        <v>28</v>
      </c>
      <c r="C412" s="526">
        <v>41904</v>
      </c>
      <c r="D412" s="1019" t="s">
        <v>1207</v>
      </c>
      <c r="E412" s="2276"/>
      <c r="F412" s="2276"/>
      <c r="G412" s="764"/>
      <c r="H412" s="764"/>
      <c r="I412" s="2273">
        <f>H412*500</f>
        <v>0</v>
      </c>
      <c r="J412" s="2276"/>
      <c r="K412" s="2275"/>
      <c r="L412" s="764"/>
      <c r="M412" s="2275">
        <f t="shared" si="54"/>
        <v>0</v>
      </c>
      <c r="N412" s="2276"/>
      <c r="O412" s="2275">
        <f t="shared" si="55"/>
        <v>0</v>
      </c>
      <c r="P412" s="2275">
        <f t="shared" si="56"/>
        <v>0</v>
      </c>
      <c r="Q412" s="2275"/>
      <c r="R412" s="125"/>
    </row>
    <row r="413" spans="2:28" s="31" customFormat="1" ht="15.95" hidden="1" customHeight="1">
      <c r="B413" s="2272">
        <v>29</v>
      </c>
      <c r="C413" s="526">
        <v>41905</v>
      </c>
      <c r="D413" s="27" t="s">
        <v>965</v>
      </c>
      <c r="E413" s="1470" t="s">
        <v>10</v>
      </c>
      <c r="F413" s="367">
        <v>1</v>
      </c>
      <c r="G413" s="46"/>
      <c r="H413" s="764"/>
      <c r="I413" s="2273">
        <f>H413*500</f>
        <v>0</v>
      </c>
      <c r="J413" s="2276"/>
      <c r="K413" s="2275">
        <f>F413*10000</f>
        <v>10000</v>
      </c>
      <c r="L413" s="764"/>
      <c r="M413" s="2275">
        <f t="shared" si="54"/>
        <v>0</v>
      </c>
      <c r="N413" s="2276"/>
      <c r="O413" s="2275">
        <f t="shared" si="55"/>
        <v>0</v>
      </c>
      <c r="P413" s="2275">
        <f t="shared" si="56"/>
        <v>10000</v>
      </c>
      <c r="Q413" s="2275"/>
      <c r="R413" s="125"/>
    </row>
    <row r="414" spans="2:28" s="31" customFormat="1" ht="15.95" hidden="1" customHeight="1">
      <c r="B414" s="3209">
        <v>30</v>
      </c>
      <c r="C414" s="526">
        <v>41906</v>
      </c>
      <c r="D414" s="27" t="s">
        <v>965</v>
      </c>
      <c r="E414" s="1470" t="s">
        <v>10</v>
      </c>
      <c r="F414" s="367">
        <v>1</v>
      </c>
      <c r="G414" s="46"/>
      <c r="H414" s="764"/>
      <c r="I414" s="2273">
        <f>H414*500</f>
        <v>0</v>
      </c>
      <c r="J414" s="2276"/>
      <c r="K414" s="2275">
        <f>F414*10000</f>
        <v>10000</v>
      </c>
      <c r="L414" s="764"/>
      <c r="M414" s="2275">
        <f>L414*10000</f>
        <v>0</v>
      </c>
      <c r="N414" s="2276"/>
      <c r="O414" s="2275">
        <f>N414*15000</f>
        <v>0</v>
      </c>
      <c r="P414" s="2275">
        <f>I414+K414+M414+O414</f>
        <v>10000</v>
      </c>
      <c r="Q414" s="2275"/>
      <c r="R414" s="125"/>
    </row>
    <row r="415" spans="2:28" s="31" customFormat="1" ht="15.95" hidden="1" customHeight="1">
      <c r="B415" s="3209"/>
      <c r="C415" s="526">
        <v>41906</v>
      </c>
      <c r="D415" s="27" t="s">
        <v>1039</v>
      </c>
      <c r="E415" s="1470" t="s">
        <v>10</v>
      </c>
      <c r="F415" s="367">
        <v>4</v>
      </c>
      <c r="G415" s="46"/>
      <c r="H415" s="764"/>
      <c r="I415" s="2273"/>
      <c r="J415" s="2276"/>
      <c r="K415" s="2275">
        <f>F415*3000</f>
        <v>12000</v>
      </c>
      <c r="L415" s="764"/>
      <c r="M415" s="2275">
        <f>L415*10000</f>
        <v>0</v>
      </c>
      <c r="N415" s="2276"/>
      <c r="O415" s="2275">
        <f>N415*15000</f>
        <v>0</v>
      </c>
      <c r="P415" s="2275">
        <f>I415+K415+M415+O415</f>
        <v>12000</v>
      </c>
      <c r="Q415" s="2275"/>
      <c r="R415" s="125"/>
    </row>
    <row r="416" spans="2:28" s="31" customFormat="1" ht="15.95" hidden="1" customHeight="1">
      <c r="B416" s="3209"/>
      <c r="C416" s="526">
        <v>41906</v>
      </c>
      <c r="D416" s="1401" t="s">
        <v>1208</v>
      </c>
      <c r="E416" s="1470" t="s">
        <v>10</v>
      </c>
      <c r="F416" s="2276">
        <v>1</v>
      </c>
      <c r="G416" s="46"/>
      <c r="H416" s="764"/>
      <c r="I416" s="2273">
        <f>H416*500</f>
        <v>0</v>
      </c>
      <c r="J416" s="2276" t="s">
        <v>127</v>
      </c>
      <c r="K416" s="2273">
        <f>F416*12500</f>
        <v>12500</v>
      </c>
      <c r="L416" s="764"/>
      <c r="M416" s="2275">
        <f>L416*10000</f>
        <v>0</v>
      </c>
      <c r="N416" s="2276"/>
      <c r="O416" s="2275">
        <f>N416*15000</f>
        <v>0</v>
      </c>
      <c r="P416" s="2275">
        <f>I416+K416+M416+O416</f>
        <v>12500</v>
      </c>
      <c r="Q416" s="2275"/>
      <c r="R416" s="2055"/>
    </row>
    <row r="417" spans="2:18" s="31" customFormat="1" ht="15.95" hidden="1" customHeight="1">
      <c r="B417" s="3209"/>
      <c r="C417" s="526">
        <v>41906</v>
      </c>
      <c r="D417" s="1401" t="s">
        <v>1209</v>
      </c>
      <c r="E417" s="2276" t="s">
        <v>810</v>
      </c>
      <c r="F417" s="2276">
        <v>1</v>
      </c>
      <c r="G417" s="46">
        <v>55</v>
      </c>
      <c r="H417" s="764">
        <f>F417*G417</f>
        <v>55</v>
      </c>
      <c r="I417" s="2273">
        <f>H417*500</f>
        <v>27500</v>
      </c>
      <c r="J417" s="2276"/>
      <c r="K417" s="2275"/>
      <c r="L417" s="764"/>
      <c r="M417" s="2275">
        <f>L417*10000</f>
        <v>0</v>
      </c>
      <c r="N417" s="2276"/>
      <c r="O417" s="2275">
        <f>N417*15000</f>
        <v>0</v>
      </c>
      <c r="P417" s="2275">
        <f>I417+K417+M417+O417</f>
        <v>27500</v>
      </c>
      <c r="Q417" s="2275"/>
      <c r="R417" s="2055"/>
    </row>
    <row r="418" spans="2:18" s="31" customFormat="1" ht="15.95" hidden="1" customHeight="1">
      <c r="B418" s="3209"/>
      <c r="C418" s="526">
        <v>41906</v>
      </c>
      <c r="D418" s="1401" t="s">
        <v>1210</v>
      </c>
      <c r="E418" s="46"/>
      <c r="F418" s="367"/>
      <c r="G418" s="46"/>
      <c r="H418" s="764"/>
      <c r="I418" s="2273"/>
      <c r="J418" s="2276"/>
      <c r="K418" s="2275"/>
      <c r="L418" s="764">
        <v>3</v>
      </c>
      <c r="M418" s="2275"/>
      <c r="N418" s="2276"/>
      <c r="O418" s="2275"/>
      <c r="P418" s="2275"/>
      <c r="Q418" s="2275"/>
      <c r="R418" s="125"/>
    </row>
    <row r="419" spans="2:18" s="31" customFormat="1" ht="15.95" hidden="1" customHeight="1">
      <c r="B419" s="3209">
        <v>31</v>
      </c>
      <c r="C419" s="526">
        <v>41907</v>
      </c>
      <c r="D419" s="27" t="s">
        <v>965</v>
      </c>
      <c r="E419" s="1470" t="s">
        <v>10</v>
      </c>
      <c r="F419" s="367">
        <v>2</v>
      </c>
      <c r="G419" s="46"/>
      <c r="H419" s="764"/>
      <c r="I419" s="2273">
        <f>H419*500</f>
        <v>0</v>
      </c>
      <c r="J419" s="2276"/>
      <c r="K419" s="2275">
        <f>F419*10000</f>
        <v>20000</v>
      </c>
      <c r="L419" s="764"/>
      <c r="M419" s="2275">
        <f>L419*10000</f>
        <v>0</v>
      </c>
      <c r="N419" s="2276"/>
      <c r="O419" s="2275">
        <f>N419*15000</f>
        <v>0</v>
      </c>
      <c r="P419" s="2275">
        <f>I419+K419+M419+O419</f>
        <v>20000</v>
      </c>
      <c r="Q419" s="2275"/>
      <c r="R419" s="125"/>
    </row>
    <row r="420" spans="2:18" s="31" customFormat="1" ht="15.95" hidden="1" customHeight="1">
      <c r="B420" s="3209"/>
      <c r="C420" s="526">
        <v>41907</v>
      </c>
      <c r="D420" s="1401" t="s">
        <v>1204</v>
      </c>
      <c r="E420" s="2276" t="s">
        <v>810</v>
      </c>
      <c r="F420" s="2276">
        <v>1</v>
      </c>
      <c r="G420" s="46">
        <v>55</v>
      </c>
      <c r="H420" s="764">
        <f>F420*G420</f>
        <v>55</v>
      </c>
      <c r="I420" s="2273">
        <f>H420*500</f>
        <v>27500</v>
      </c>
      <c r="J420" s="2276"/>
      <c r="K420" s="2275"/>
      <c r="L420" s="764"/>
      <c r="M420" s="2275">
        <f>L420*10000</f>
        <v>0</v>
      </c>
      <c r="N420" s="2276"/>
      <c r="O420" s="2275">
        <f>N420*15000</f>
        <v>0</v>
      </c>
      <c r="P420" s="2275">
        <f>I420+K420+M420+O420</f>
        <v>27500</v>
      </c>
      <c r="Q420" s="2275"/>
      <c r="R420" s="2055"/>
    </row>
    <row r="421" spans="2:18" s="31" customFormat="1" ht="15.95" hidden="1" customHeight="1" thickBot="1">
      <c r="B421" s="3210"/>
      <c r="C421" s="791">
        <v>41907</v>
      </c>
      <c r="D421" s="2226" t="s">
        <v>788</v>
      </c>
      <c r="E421" s="56" t="s">
        <v>10</v>
      </c>
      <c r="F421" s="368">
        <v>1</v>
      </c>
      <c r="G421" s="56"/>
      <c r="H421" s="765"/>
      <c r="I421" s="2277">
        <f>H421*500</f>
        <v>0</v>
      </c>
      <c r="J421" s="2280" t="s">
        <v>127</v>
      </c>
      <c r="K421" s="2277">
        <f>F421*12500</f>
        <v>12500</v>
      </c>
      <c r="L421" s="765">
        <v>1</v>
      </c>
      <c r="M421" s="767">
        <f>L421*10000</f>
        <v>10000</v>
      </c>
      <c r="N421" s="2280"/>
      <c r="O421" s="767">
        <f>N421*15000</f>
        <v>0</v>
      </c>
      <c r="P421" s="767">
        <f>I421+K421+M421+O421</f>
        <v>22500</v>
      </c>
      <c r="Q421" s="767"/>
      <c r="R421" s="2222"/>
    </row>
    <row r="422" spans="2:18" ht="15.95" hidden="1" customHeight="1">
      <c r="B422" s="2467">
        <v>1</v>
      </c>
      <c r="C422" s="1931">
        <v>41908</v>
      </c>
      <c r="D422" s="2487" t="s">
        <v>1032</v>
      </c>
      <c r="E422" s="2388"/>
      <c r="F422" s="2471"/>
      <c r="G422" s="2471"/>
      <c r="H422" s="2378"/>
      <c r="I422" s="2381"/>
      <c r="J422" s="2471"/>
      <c r="K422" s="2471"/>
      <c r="L422" s="2587">
        <v>7</v>
      </c>
      <c r="M422" s="2544">
        <f>L422*10000</f>
        <v>70000</v>
      </c>
      <c r="N422" s="2545"/>
      <c r="O422" s="2544">
        <f>N422*15000</f>
        <v>0</v>
      </c>
      <c r="P422" s="2544">
        <f>I422+K422+M422+O422</f>
        <v>70000</v>
      </c>
      <c r="Q422" s="2390"/>
      <c r="R422" s="2586" t="s">
        <v>1270</v>
      </c>
    </row>
    <row r="423" spans="2:18" ht="15.95" hidden="1" customHeight="1">
      <c r="B423" s="2469">
        <v>2</v>
      </c>
      <c r="C423" s="1940">
        <v>41909</v>
      </c>
      <c r="D423" s="27" t="s">
        <v>965</v>
      </c>
      <c r="E423" s="1470" t="s">
        <v>10</v>
      </c>
      <c r="F423" s="367">
        <v>3</v>
      </c>
      <c r="G423" s="46"/>
      <c r="H423" s="764"/>
      <c r="I423" s="2506">
        <f t="shared" ref="I423:I428" si="57">H423*500</f>
        <v>0</v>
      </c>
      <c r="J423" s="2508"/>
      <c r="K423" s="2507">
        <f>F423*10000</f>
        <v>30000</v>
      </c>
      <c r="L423" s="764">
        <v>1</v>
      </c>
      <c r="M423" s="2507">
        <f t="shared" ref="M423:M428" si="58">L423*10000</f>
        <v>10000</v>
      </c>
      <c r="N423" s="2508"/>
      <c r="O423" s="2507">
        <f t="shared" ref="O423:O428" si="59">N423*15000</f>
        <v>0</v>
      </c>
      <c r="P423" s="2507">
        <f t="shared" ref="P423:P428" si="60">I423+K423+M423+O423</f>
        <v>40000</v>
      </c>
      <c r="Q423" s="2507"/>
      <c r="R423" s="2391"/>
    </row>
    <row r="424" spans="2:18" ht="15.95" hidden="1" customHeight="1">
      <c r="B424" s="2468">
        <v>3</v>
      </c>
      <c r="C424" s="2479">
        <v>41910</v>
      </c>
      <c r="D424" s="1401" t="s">
        <v>1209</v>
      </c>
      <c r="E424" s="2508" t="s">
        <v>810</v>
      </c>
      <c r="F424" s="2508">
        <v>2</v>
      </c>
      <c r="G424" s="46">
        <v>55</v>
      </c>
      <c r="H424" s="764">
        <f>F424*G424</f>
        <v>110</v>
      </c>
      <c r="I424" s="2506">
        <f t="shared" si="57"/>
        <v>55000</v>
      </c>
      <c r="J424" s="2508"/>
      <c r="K424" s="2507"/>
      <c r="L424" s="764">
        <v>7</v>
      </c>
      <c r="M424" s="2507">
        <f t="shared" si="58"/>
        <v>70000</v>
      </c>
      <c r="N424" s="2508"/>
      <c r="O424" s="2507">
        <f t="shared" si="59"/>
        <v>0</v>
      </c>
      <c r="P424" s="2507">
        <f t="shared" si="60"/>
        <v>125000</v>
      </c>
      <c r="Q424" s="2390"/>
      <c r="R424" s="2391"/>
    </row>
    <row r="425" spans="2:18" ht="15.95" hidden="1" customHeight="1">
      <c r="B425" s="3186">
        <v>4</v>
      </c>
      <c r="C425" s="1940">
        <v>41911</v>
      </c>
      <c r="D425" s="1401" t="s">
        <v>1209</v>
      </c>
      <c r="E425" s="2508" t="s">
        <v>810</v>
      </c>
      <c r="F425" s="2508">
        <v>2</v>
      </c>
      <c r="G425" s="46">
        <v>55</v>
      </c>
      <c r="H425" s="764">
        <f>F425*G425</f>
        <v>110</v>
      </c>
      <c r="I425" s="2506">
        <f t="shared" si="57"/>
        <v>55000</v>
      </c>
      <c r="J425" s="2508"/>
      <c r="K425" s="2507"/>
      <c r="L425" s="764">
        <v>3</v>
      </c>
      <c r="M425" s="2507">
        <f t="shared" si="58"/>
        <v>30000</v>
      </c>
      <c r="N425" s="2508"/>
      <c r="O425" s="2507">
        <f t="shared" si="59"/>
        <v>0</v>
      </c>
      <c r="P425" s="2507">
        <f t="shared" si="60"/>
        <v>85000</v>
      </c>
      <c r="Q425" s="2390"/>
      <c r="R425" s="2391"/>
    </row>
    <row r="426" spans="2:18" ht="15.95" hidden="1" customHeight="1">
      <c r="B426" s="3188"/>
      <c r="C426" s="1940">
        <v>41911</v>
      </c>
      <c r="D426" s="1401" t="s">
        <v>788</v>
      </c>
      <c r="E426" s="1470" t="s">
        <v>10</v>
      </c>
      <c r="F426" s="367">
        <v>1</v>
      </c>
      <c r="G426" s="46"/>
      <c r="H426" s="764"/>
      <c r="I426" s="2506">
        <f t="shared" si="57"/>
        <v>0</v>
      </c>
      <c r="J426" s="2508" t="s">
        <v>127</v>
      </c>
      <c r="K426" s="2506">
        <f>F426*12500</f>
        <v>12500</v>
      </c>
      <c r="L426" s="764"/>
      <c r="M426" s="2507">
        <f t="shared" si="58"/>
        <v>0</v>
      </c>
      <c r="N426" s="2508"/>
      <c r="O426" s="2507">
        <f t="shared" si="59"/>
        <v>0</v>
      </c>
      <c r="P426" s="2507">
        <f t="shared" si="60"/>
        <v>12500</v>
      </c>
      <c r="Q426" s="2390"/>
      <c r="R426" s="2391"/>
    </row>
    <row r="427" spans="2:18" ht="15.95" hidden="1" customHeight="1">
      <c r="B427" s="3187"/>
      <c r="C427" s="1940">
        <v>41911</v>
      </c>
      <c r="D427" s="27" t="s">
        <v>965</v>
      </c>
      <c r="E427" s="1470" t="s">
        <v>10</v>
      </c>
      <c r="F427" s="367">
        <v>1</v>
      </c>
      <c r="G427" s="46"/>
      <c r="H427" s="764"/>
      <c r="I427" s="2506">
        <f t="shared" si="57"/>
        <v>0</v>
      </c>
      <c r="J427" s="2508"/>
      <c r="K427" s="2507">
        <f>F427*10000</f>
        <v>10000</v>
      </c>
      <c r="L427" s="764">
        <v>1</v>
      </c>
      <c r="M427" s="2507">
        <f t="shared" si="58"/>
        <v>10000</v>
      </c>
      <c r="N427" s="2508"/>
      <c r="O427" s="2507">
        <f t="shared" si="59"/>
        <v>0</v>
      </c>
      <c r="P427" s="2507">
        <f t="shared" si="60"/>
        <v>20000</v>
      </c>
      <c r="Q427" s="2390"/>
      <c r="R427" s="2391"/>
    </row>
    <row r="428" spans="2:18" ht="15.95" hidden="1" customHeight="1">
      <c r="B428" s="2469">
        <v>5</v>
      </c>
      <c r="C428" s="1940">
        <v>41912</v>
      </c>
      <c r="D428" s="27" t="s">
        <v>965</v>
      </c>
      <c r="E428" s="1470" t="s">
        <v>10</v>
      </c>
      <c r="F428" s="367">
        <v>1</v>
      </c>
      <c r="G428" s="46"/>
      <c r="H428" s="764"/>
      <c r="I428" s="2506">
        <f t="shared" si="57"/>
        <v>0</v>
      </c>
      <c r="J428" s="2508"/>
      <c r="K428" s="2507">
        <f>F428*10000</f>
        <v>10000</v>
      </c>
      <c r="L428" s="764">
        <v>1</v>
      </c>
      <c r="M428" s="2507">
        <f t="shared" si="58"/>
        <v>10000</v>
      </c>
      <c r="N428" s="2508"/>
      <c r="O428" s="2507">
        <f t="shared" si="59"/>
        <v>0</v>
      </c>
      <c r="P428" s="2507">
        <f t="shared" si="60"/>
        <v>20000</v>
      </c>
      <c r="Q428" s="2390"/>
      <c r="R428" s="2391"/>
    </row>
    <row r="429" spans="2:18" ht="15.95" hidden="1" customHeight="1">
      <c r="B429" s="2469">
        <v>6</v>
      </c>
      <c r="C429" s="2480">
        <v>41913</v>
      </c>
      <c r="D429" s="1018" t="s">
        <v>1032</v>
      </c>
      <c r="E429" s="2388"/>
      <c r="F429" s="2471"/>
      <c r="G429" s="2471"/>
      <c r="H429" s="2378"/>
      <c r="I429" s="2381"/>
      <c r="J429" s="2471"/>
      <c r="K429" s="2471"/>
      <c r="L429" s="2388"/>
      <c r="M429" s="2531">
        <f t="shared" ref="M429:M441" si="61">L429*10000</f>
        <v>0</v>
      </c>
      <c r="N429" s="2530"/>
      <c r="O429" s="2531">
        <f t="shared" ref="O429:O441" si="62">N429*15000</f>
        <v>0</v>
      </c>
      <c r="P429" s="2531">
        <f t="shared" ref="P429:P441" si="63">I429+K429+M429+O429</f>
        <v>0</v>
      </c>
      <c r="Q429" s="2390"/>
      <c r="R429" s="2391"/>
    </row>
    <row r="430" spans="2:18" ht="15.95" hidden="1" customHeight="1">
      <c r="B430" s="2469">
        <v>7</v>
      </c>
      <c r="C430" s="2480">
        <v>41914</v>
      </c>
      <c r="D430" s="1018" t="s">
        <v>1032</v>
      </c>
      <c r="E430" s="2388"/>
      <c r="F430" s="2471"/>
      <c r="G430" s="2471"/>
      <c r="H430" s="2378"/>
      <c r="I430" s="2381"/>
      <c r="J430" s="2471"/>
      <c r="K430" s="2471"/>
      <c r="L430" s="2388"/>
      <c r="M430" s="2531">
        <f t="shared" si="61"/>
        <v>0</v>
      </c>
      <c r="N430" s="2530"/>
      <c r="O430" s="2531">
        <f t="shared" si="62"/>
        <v>0</v>
      </c>
      <c r="P430" s="2531">
        <f t="shared" si="63"/>
        <v>0</v>
      </c>
      <c r="Q430" s="2390"/>
      <c r="R430" s="2391"/>
    </row>
    <row r="431" spans="2:18" ht="15.95" hidden="1" customHeight="1">
      <c r="B431" s="2469">
        <v>8</v>
      </c>
      <c r="C431" s="2480">
        <v>41915</v>
      </c>
      <c r="D431" s="1018" t="s">
        <v>1032</v>
      </c>
      <c r="E431" s="2388"/>
      <c r="F431" s="2471"/>
      <c r="G431" s="2471"/>
      <c r="H431" s="2378"/>
      <c r="I431" s="2381"/>
      <c r="J431" s="2471"/>
      <c r="K431" s="2471"/>
      <c r="L431" s="2388"/>
      <c r="M431" s="2531">
        <f t="shared" si="61"/>
        <v>0</v>
      </c>
      <c r="N431" s="2530"/>
      <c r="O431" s="2531">
        <f t="shared" si="62"/>
        <v>0</v>
      </c>
      <c r="P431" s="2531">
        <f t="shared" si="63"/>
        <v>0</v>
      </c>
      <c r="Q431" s="2390"/>
      <c r="R431" s="2391"/>
    </row>
    <row r="432" spans="2:18" ht="15.95" hidden="1" customHeight="1">
      <c r="B432" s="2469">
        <v>9</v>
      </c>
      <c r="C432" s="2480">
        <v>41916</v>
      </c>
      <c r="D432" s="1018" t="s">
        <v>1032</v>
      </c>
      <c r="E432" s="2388"/>
      <c r="F432" s="2471"/>
      <c r="G432" s="2471"/>
      <c r="H432" s="2378"/>
      <c r="I432" s="2381"/>
      <c r="J432" s="2471"/>
      <c r="K432" s="2471"/>
      <c r="L432" s="2388"/>
      <c r="M432" s="2531">
        <f t="shared" si="61"/>
        <v>0</v>
      </c>
      <c r="N432" s="2530"/>
      <c r="O432" s="2531">
        <f t="shared" si="62"/>
        <v>0</v>
      </c>
      <c r="P432" s="2531">
        <f t="shared" si="63"/>
        <v>0</v>
      </c>
      <c r="Q432" s="2390"/>
      <c r="R432" s="2391"/>
    </row>
    <row r="433" spans="2:18" ht="15.95" hidden="1" customHeight="1">
      <c r="B433" s="2468">
        <v>10</v>
      </c>
      <c r="C433" s="2479">
        <v>41917</v>
      </c>
      <c r="D433" s="1543" t="s">
        <v>1237</v>
      </c>
      <c r="E433" s="2388"/>
      <c r="F433" s="2471"/>
      <c r="G433" s="2471"/>
      <c r="H433" s="2378"/>
      <c r="I433" s="2381"/>
      <c r="J433" s="2471"/>
      <c r="K433" s="2471"/>
      <c r="L433" s="2388"/>
      <c r="M433" s="2531">
        <f t="shared" si="61"/>
        <v>0</v>
      </c>
      <c r="N433" s="2530"/>
      <c r="O433" s="2531">
        <f t="shared" si="62"/>
        <v>0</v>
      </c>
      <c r="P433" s="2531">
        <f t="shared" si="63"/>
        <v>0</v>
      </c>
      <c r="Q433" s="2390"/>
      <c r="R433" s="2391"/>
    </row>
    <row r="434" spans="2:18" ht="15.95" hidden="1" customHeight="1">
      <c r="B434" s="2469">
        <v>11</v>
      </c>
      <c r="C434" s="2480">
        <v>41918</v>
      </c>
      <c r="D434" s="1018" t="s">
        <v>1032</v>
      </c>
      <c r="E434" s="2388"/>
      <c r="F434" s="2471"/>
      <c r="G434" s="2471"/>
      <c r="H434" s="2378"/>
      <c r="I434" s="2381"/>
      <c r="J434" s="2471"/>
      <c r="K434" s="2471"/>
      <c r="L434" s="2388"/>
      <c r="M434" s="2531">
        <f t="shared" si="61"/>
        <v>0</v>
      </c>
      <c r="N434" s="2530"/>
      <c r="O434" s="2531">
        <f t="shared" si="62"/>
        <v>0</v>
      </c>
      <c r="P434" s="2531">
        <f t="shared" si="63"/>
        <v>0</v>
      </c>
      <c r="Q434" s="2390"/>
      <c r="R434" s="2391"/>
    </row>
    <row r="435" spans="2:18" ht="15.95" hidden="1" customHeight="1">
      <c r="B435" s="2469">
        <v>12</v>
      </c>
      <c r="C435" s="2480">
        <v>41919</v>
      </c>
      <c r="D435" s="1018" t="s">
        <v>1032</v>
      </c>
      <c r="E435" s="2388"/>
      <c r="F435" s="2471"/>
      <c r="G435" s="2471"/>
      <c r="H435" s="2378"/>
      <c r="I435" s="2381"/>
      <c r="J435" s="2471"/>
      <c r="K435" s="2471"/>
      <c r="L435" s="2388"/>
      <c r="M435" s="2531">
        <f t="shared" si="61"/>
        <v>0</v>
      </c>
      <c r="N435" s="2530"/>
      <c r="O435" s="2531">
        <f t="shared" si="62"/>
        <v>0</v>
      </c>
      <c r="P435" s="2531">
        <f t="shared" si="63"/>
        <v>0</v>
      </c>
      <c r="Q435" s="2390"/>
      <c r="R435" s="2391"/>
    </row>
    <row r="436" spans="2:18" ht="15.95" hidden="1" customHeight="1">
      <c r="B436" s="2469">
        <v>13</v>
      </c>
      <c r="C436" s="2480">
        <v>41920</v>
      </c>
      <c r="D436" s="1018" t="s">
        <v>1032</v>
      </c>
      <c r="E436" s="2388"/>
      <c r="F436" s="2471"/>
      <c r="G436" s="2471"/>
      <c r="H436" s="2378"/>
      <c r="I436" s="2381"/>
      <c r="J436" s="2471"/>
      <c r="K436" s="2471"/>
      <c r="L436" s="2388"/>
      <c r="M436" s="2531">
        <f t="shared" si="61"/>
        <v>0</v>
      </c>
      <c r="N436" s="2530"/>
      <c r="O436" s="2531">
        <f t="shared" si="62"/>
        <v>0</v>
      </c>
      <c r="P436" s="2531">
        <f t="shared" si="63"/>
        <v>0</v>
      </c>
      <c r="Q436" s="2390"/>
      <c r="R436" s="2391"/>
    </row>
    <row r="437" spans="2:18" ht="15.95" hidden="1" customHeight="1">
      <c r="B437" s="2469">
        <v>14</v>
      </c>
      <c r="C437" s="2480">
        <v>41921</v>
      </c>
      <c r="D437" s="1018" t="s">
        <v>1032</v>
      </c>
      <c r="E437" s="2388"/>
      <c r="F437" s="2471"/>
      <c r="G437" s="2471"/>
      <c r="H437" s="2378"/>
      <c r="I437" s="2381"/>
      <c r="J437" s="2471"/>
      <c r="K437" s="2471"/>
      <c r="L437" s="2388"/>
      <c r="M437" s="2531">
        <f t="shared" si="61"/>
        <v>0</v>
      </c>
      <c r="N437" s="2530"/>
      <c r="O437" s="2531">
        <f t="shared" si="62"/>
        <v>0</v>
      </c>
      <c r="P437" s="2531">
        <f t="shared" si="63"/>
        <v>0</v>
      </c>
      <c r="Q437" s="2390"/>
      <c r="R437" s="2391"/>
    </row>
    <row r="438" spans="2:18" ht="15.95" hidden="1" customHeight="1">
      <c r="B438" s="2469">
        <v>15</v>
      </c>
      <c r="C438" s="2480">
        <v>41922</v>
      </c>
      <c r="D438" s="1018" t="s">
        <v>1032</v>
      </c>
      <c r="E438" s="2388"/>
      <c r="F438" s="2471"/>
      <c r="G438" s="2471"/>
      <c r="H438" s="2378"/>
      <c r="I438" s="2381"/>
      <c r="J438" s="2471"/>
      <c r="K438" s="2471"/>
      <c r="L438" s="2388"/>
      <c r="M438" s="2531">
        <f t="shared" si="61"/>
        <v>0</v>
      </c>
      <c r="N438" s="2530"/>
      <c r="O438" s="2531">
        <f t="shared" si="62"/>
        <v>0</v>
      </c>
      <c r="P438" s="2531">
        <f t="shared" si="63"/>
        <v>0</v>
      </c>
      <c r="Q438" s="2390"/>
      <c r="R438" s="2391"/>
    </row>
    <row r="439" spans="2:18" ht="15.95" hidden="1" customHeight="1">
      <c r="B439" s="2469">
        <v>16</v>
      </c>
      <c r="C439" s="2480">
        <v>41923</v>
      </c>
      <c r="D439" s="1018" t="s">
        <v>1032</v>
      </c>
      <c r="E439" s="2388"/>
      <c r="F439" s="2471"/>
      <c r="G439" s="2471"/>
      <c r="H439" s="2378"/>
      <c r="I439" s="2381"/>
      <c r="J439" s="2471"/>
      <c r="K439" s="2471"/>
      <c r="L439" s="2388"/>
      <c r="M439" s="2531">
        <f t="shared" si="61"/>
        <v>0</v>
      </c>
      <c r="N439" s="2530"/>
      <c r="O439" s="2531">
        <f t="shared" si="62"/>
        <v>0</v>
      </c>
      <c r="P439" s="2531">
        <f t="shared" si="63"/>
        <v>0</v>
      </c>
      <c r="Q439" s="2390"/>
      <c r="R439" s="2391"/>
    </row>
    <row r="440" spans="2:18" ht="15.95" hidden="1" customHeight="1">
      <c r="B440" s="2468">
        <v>17</v>
      </c>
      <c r="C440" s="2479">
        <v>41924</v>
      </c>
      <c r="D440" s="1018" t="s">
        <v>1032</v>
      </c>
      <c r="E440" s="2388"/>
      <c r="F440" s="2471"/>
      <c r="G440" s="2471"/>
      <c r="H440" s="2378"/>
      <c r="I440" s="2381"/>
      <c r="J440" s="2471"/>
      <c r="K440" s="2471"/>
      <c r="L440" s="2388"/>
      <c r="M440" s="2531">
        <f t="shared" si="61"/>
        <v>0</v>
      </c>
      <c r="N440" s="2530"/>
      <c r="O440" s="2531">
        <f t="shared" si="62"/>
        <v>0</v>
      </c>
      <c r="P440" s="2531">
        <f t="shared" si="63"/>
        <v>0</v>
      </c>
      <c r="Q440" s="2390"/>
      <c r="R440" s="2391"/>
    </row>
    <row r="441" spans="2:18" ht="15.95" hidden="1" customHeight="1">
      <c r="B441" s="2469">
        <v>18</v>
      </c>
      <c r="C441" s="2480">
        <v>41925</v>
      </c>
      <c r="D441" s="1018" t="s">
        <v>1032</v>
      </c>
      <c r="E441" s="2388"/>
      <c r="F441" s="2471"/>
      <c r="G441" s="2471"/>
      <c r="H441" s="2378"/>
      <c r="I441" s="2381"/>
      <c r="J441" s="2471"/>
      <c r="K441" s="2471"/>
      <c r="L441" s="2388"/>
      <c r="M441" s="2531">
        <f t="shared" si="61"/>
        <v>0</v>
      </c>
      <c r="N441" s="2530"/>
      <c r="O441" s="2531">
        <f t="shared" si="62"/>
        <v>0</v>
      </c>
      <c r="P441" s="2531">
        <f t="shared" si="63"/>
        <v>0</v>
      </c>
      <c r="Q441" s="2390"/>
      <c r="R441" s="2391"/>
    </row>
    <row r="442" spans="2:18" ht="15.95" hidden="1" customHeight="1">
      <c r="B442" s="2469">
        <v>19</v>
      </c>
      <c r="C442" s="2480">
        <v>41926</v>
      </c>
      <c r="D442" s="27" t="s">
        <v>965</v>
      </c>
      <c r="E442" s="1470" t="s">
        <v>10</v>
      </c>
      <c r="F442" s="367">
        <v>4</v>
      </c>
      <c r="G442" s="46"/>
      <c r="H442" s="764"/>
      <c r="I442" s="2506">
        <f>H442*500</f>
        <v>0</v>
      </c>
      <c r="J442" s="2508"/>
      <c r="K442" s="2507">
        <f>F442*10000</f>
        <v>40000</v>
      </c>
      <c r="L442" s="764">
        <v>2</v>
      </c>
      <c r="M442" s="2507">
        <f>L442*10000</f>
        <v>20000</v>
      </c>
      <c r="N442" s="2508"/>
      <c r="O442" s="2507">
        <f>N442*15000</f>
        <v>0</v>
      </c>
      <c r="P442" s="2507">
        <f>I442+K442+M442+O442</f>
        <v>60000</v>
      </c>
      <c r="Q442" s="2390"/>
      <c r="R442" s="2055" t="s">
        <v>1251</v>
      </c>
    </row>
    <row r="443" spans="2:18" ht="15.95" hidden="1" customHeight="1">
      <c r="B443" s="2469">
        <v>20</v>
      </c>
      <c r="C443" s="2480">
        <v>41927</v>
      </c>
      <c r="D443" s="1018" t="s">
        <v>1032</v>
      </c>
      <c r="E443" s="2388"/>
      <c r="F443" s="2471"/>
      <c r="G443" s="2471"/>
      <c r="H443" s="2378"/>
      <c r="I443" s="2381"/>
      <c r="J443" s="2471"/>
      <c r="K443" s="2471"/>
      <c r="L443" s="2388"/>
      <c r="M443" s="2531">
        <f>L443*10000</f>
        <v>0</v>
      </c>
      <c r="N443" s="2530"/>
      <c r="O443" s="2531">
        <f>N443*15000</f>
        <v>0</v>
      </c>
      <c r="P443" s="2531">
        <f>I443+K443+M443+O443</f>
        <v>0</v>
      </c>
      <c r="Q443" s="2390"/>
      <c r="R443" s="2391"/>
    </row>
    <row r="444" spans="2:18" ht="15.95" hidden="1" customHeight="1">
      <c r="B444" s="2469">
        <v>21</v>
      </c>
      <c r="C444" s="2480">
        <v>41928</v>
      </c>
      <c r="D444" s="1018" t="s">
        <v>1032</v>
      </c>
      <c r="E444" s="2388"/>
      <c r="F444" s="2471"/>
      <c r="G444" s="2471"/>
      <c r="H444" s="2378"/>
      <c r="I444" s="2381"/>
      <c r="J444" s="2471"/>
      <c r="K444" s="2471"/>
      <c r="L444" s="2388"/>
      <c r="M444" s="2531">
        <f>L444*10000</f>
        <v>0</v>
      </c>
      <c r="N444" s="2530"/>
      <c r="O444" s="2531">
        <f>N444*15000</f>
        <v>0</v>
      </c>
      <c r="P444" s="2531">
        <f>I444+K444+M444+O444</f>
        <v>0</v>
      </c>
      <c r="Q444" s="2390"/>
      <c r="R444" s="2391"/>
    </row>
    <row r="445" spans="2:18" ht="15.95" hidden="1" customHeight="1">
      <c r="B445" s="2469">
        <v>22</v>
      </c>
      <c r="C445" s="2480">
        <v>41929</v>
      </c>
      <c r="D445" s="1018" t="s">
        <v>1032</v>
      </c>
      <c r="E445" s="2388"/>
      <c r="F445" s="2471"/>
      <c r="G445" s="2471"/>
      <c r="H445" s="2378"/>
      <c r="I445" s="2381"/>
      <c r="J445" s="2471"/>
      <c r="K445" s="2471"/>
      <c r="L445" s="2388"/>
      <c r="M445" s="2531">
        <f>L445*10000</f>
        <v>0</v>
      </c>
      <c r="N445" s="2530"/>
      <c r="O445" s="2531">
        <f>N445*15000</f>
        <v>0</v>
      </c>
      <c r="P445" s="2531">
        <f>I445+K445+M445+O445</f>
        <v>0</v>
      </c>
      <c r="Q445" s="2390"/>
      <c r="R445" s="2391"/>
    </row>
    <row r="446" spans="2:18" ht="15.95" hidden="1" customHeight="1">
      <c r="B446" s="2469">
        <v>23</v>
      </c>
      <c r="C446" s="2480">
        <v>41930</v>
      </c>
      <c r="D446" s="27" t="s">
        <v>965</v>
      </c>
      <c r="E446" s="1470" t="s">
        <v>10</v>
      </c>
      <c r="F446" s="367">
        <v>2</v>
      </c>
      <c r="G446" s="46"/>
      <c r="H446" s="764"/>
      <c r="I446" s="2506">
        <f t="shared" ref="I446:I453" si="64">H446*500</f>
        <v>0</v>
      </c>
      <c r="J446" s="2508"/>
      <c r="K446" s="2507">
        <f>F446*10000</f>
        <v>20000</v>
      </c>
      <c r="L446" s="764"/>
      <c r="M446" s="2507">
        <f t="shared" ref="M446:M453" si="65">L446*10000</f>
        <v>0</v>
      </c>
      <c r="N446" s="2508"/>
      <c r="O446" s="2507">
        <f t="shared" ref="O446:O453" si="66">N446*15000</f>
        <v>0</v>
      </c>
      <c r="P446" s="2507">
        <f t="shared" ref="P446:P453" si="67">I446+K446+M446+O446</f>
        <v>20000</v>
      </c>
      <c r="Q446" s="2390"/>
      <c r="R446" s="2055" t="s">
        <v>1235</v>
      </c>
    </row>
    <row r="447" spans="2:18" ht="15.95" hidden="1" customHeight="1">
      <c r="B447" s="2468">
        <v>24</v>
      </c>
      <c r="C447" s="2479">
        <v>41931</v>
      </c>
      <c r="D447" s="27" t="s">
        <v>965</v>
      </c>
      <c r="E447" s="1470" t="s">
        <v>10</v>
      </c>
      <c r="F447" s="367">
        <v>1</v>
      </c>
      <c r="G447" s="46"/>
      <c r="H447" s="764"/>
      <c r="I447" s="2506">
        <f>H447*500</f>
        <v>0</v>
      </c>
      <c r="J447" s="2508"/>
      <c r="K447" s="2507">
        <f>F447*10000</f>
        <v>10000</v>
      </c>
      <c r="L447" s="764">
        <v>2</v>
      </c>
      <c r="M447" s="2507">
        <f t="shared" si="65"/>
        <v>20000</v>
      </c>
      <c r="N447" s="2508"/>
      <c r="O447" s="2507">
        <f t="shared" si="66"/>
        <v>0</v>
      </c>
      <c r="P447" s="2507">
        <f t="shared" si="67"/>
        <v>30000</v>
      </c>
      <c r="Q447" s="2390"/>
      <c r="R447" s="2055" t="s">
        <v>1235</v>
      </c>
    </row>
    <row r="448" spans="2:18" ht="15.95" hidden="1" customHeight="1">
      <c r="B448" s="3186">
        <v>25</v>
      </c>
      <c r="C448" s="2480">
        <v>41932</v>
      </c>
      <c r="D448" s="27" t="s">
        <v>1200</v>
      </c>
      <c r="E448" s="2508" t="s">
        <v>984</v>
      </c>
      <c r="F448" s="2508">
        <v>2</v>
      </c>
      <c r="G448" s="46">
        <v>55</v>
      </c>
      <c r="H448" s="764">
        <f>F448*G448</f>
        <v>110</v>
      </c>
      <c r="I448" s="2506">
        <f t="shared" si="64"/>
        <v>55000</v>
      </c>
      <c r="J448" s="2508"/>
      <c r="K448" s="2507"/>
      <c r="L448" s="764">
        <v>1</v>
      </c>
      <c r="M448" s="2507">
        <f t="shared" si="65"/>
        <v>10000</v>
      </c>
      <c r="N448" s="2508"/>
      <c r="O448" s="2507">
        <f t="shared" si="66"/>
        <v>0</v>
      </c>
      <c r="P448" s="2507">
        <f t="shared" si="67"/>
        <v>65000</v>
      </c>
      <c r="Q448" s="2390"/>
      <c r="R448" s="2055" t="s">
        <v>1235</v>
      </c>
    </row>
    <row r="449" spans="2:18" ht="15.95" hidden="1" customHeight="1">
      <c r="B449" s="3187"/>
      <c r="C449" s="2480">
        <v>41932</v>
      </c>
      <c r="D449" s="27" t="s">
        <v>965</v>
      </c>
      <c r="E449" s="1470" t="s">
        <v>10</v>
      </c>
      <c r="F449" s="367">
        <v>1</v>
      </c>
      <c r="G449" s="46"/>
      <c r="H449" s="764"/>
      <c r="I449" s="2506">
        <f t="shared" si="64"/>
        <v>0</v>
      </c>
      <c r="J449" s="2508"/>
      <c r="K449" s="2507">
        <f>F449*10000</f>
        <v>10000</v>
      </c>
      <c r="L449" s="764"/>
      <c r="M449" s="2507">
        <f t="shared" si="65"/>
        <v>0</v>
      </c>
      <c r="N449" s="2508"/>
      <c r="O449" s="2507">
        <f t="shared" si="66"/>
        <v>0</v>
      </c>
      <c r="P449" s="2507">
        <f t="shared" si="67"/>
        <v>10000</v>
      </c>
      <c r="Q449" s="2390"/>
      <c r="R449" s="2055" t="s">
        <v>1235</v>
      </c>
    </row>
    <row r="450" spans="2:18" ht="15.95" hidden="1" customHeight="1">
      <c r="B450" s="3186">
        <v>26</v>
      </c>
      <c r="C450" s="2480">
        <v>41933</v>
      </c>
      <c r="D450" s="27" t="s">
        <v>965</v>
      </c>
      <c r="E450" s="1470" t="s">
        <v>10</v>
      </c>
      <c r="F450" s="367">
        <v>2</v>
      </c>
      <c r="G450" s="46"/>
      <c r="H450" s="764"/>
      <c r="I450" s="2519">
        <f>H450*500</f>
        <v>0</v>
      </c>
      <c r="J450" s="2521"/>
      <c r="K450" s="2520">
        <f>F450*10000</f>
        <v>20000</v>
      </c>
      <c r="L450" s="764">
        <v>1</v>
      </c>
      <c r="M450" s="2520">
        <f>L450*10000</f>
        <v>10000</v>
      </c>
      <c r="N450" s="2521"/>
      <c r="O450" s="2520">
        <f>N450*15000</f>
        <v>0</v>
      </c>
      <c r="P450" s="2520">
        <f>I450+K450+M450+O450</f>
        <v>30000</v>
      </c>
      <c r="Q450" s="2390"/>
      <c r="R450" s="2055" t="s">
        <v>1235</v>
      </c>
    </row>
    <row r="451" spans="2:18" ht="15.95" hidden="1" customHeight="1">
      <c r="B451" s="3187"/>
      <c r="C451" s="2480">
        <v>41933</v>
      </c>
      <c r="D451" s="27" t="s">
        <v>1200</v>
      </c>
      <c r="E451" s="2521" t="s">
        <v>984</v>
      </c>
      <c r="F451" s="2521">
        <v>2</v>
      </c>
      <c r="G451" s="46">
        <v>55</v>
      </c>
      <c r="H451" s="764">
        <f>F451*G451</f>
        <v>110</v>
      </c>
      <c r="I451" s="2519">
        <f>H451*500</f>
        <v>55000</v>
      </c>
      <c r="J451" s="2521"/>
      <c r="K451" s="2520"/>
      <c r="L451" s="764">
        <v>1</v>
      </c>
      <c r="M451" s="2520">
        <f>L451*10000</f>
        <v>10000</v>
      </c>
      <c r="N451" s="2521"/>
      <c r="O451" s="2520">
        <f>N451*15000</f>
        <v>0</v>
      </c>
      <c r="P451" s="2520">
        <f>I451+K451+M451+O451</f>
        <v>65000</v>
      </c>
      <c r="Q451" s="2390"/>
      <c r="R451" s="2055" t="s">
        <v>1235</v>
      </c>
    </row>
    <row r="452" spans="2:18" ht="15.6" hidden="1" customHeight="1">
      <c r="B452" s="2469">
        <v>27</v>
      </c>
      <c r="C452" s="2480">
        <v>41934</v>
      </c>
      <c r="D452" s="3" t="s">
        <v>1240</v>
      </c>
      <c r="E452" s="2512" t="s">
        <v>556</v>
      </c>
      <c r="F452" s="2512">
        <v>1</v>
      </c>
      <c r="G452" s="764"/>
      <c r="H452" s="764">
        <f>F452*G452</f>
        <v>0</v>
      </c>
      <c r="I452" s="2514">
        <f t="shared" si="64"/>
        <v>0</v>
      </c>
      <c r="J452" s="2562" t="s">
        <v>127</v>
      </c>
      <c r="K452" s="2513">
        <v>15000</v>
      </c>
      <c r="L452" s="764">
        <v>2</v>
      </c>
      <c r="M452" s="2513">
        <f t="shared" si="65"/>
        <v>20000</v>
      </c>
      <c r="N452" s="2512"/>
      <c r="O452" s="2513">
        <f t="shared" si="66"/>
        <v>0</v>
      </c>
      <c r="P452" s="2513">
        <f t="shared" si="67"/>
        <v>35000</v>
      </c>
      <c r="Q452" s="2513"/>
      <c r="R452" s="2055" t="s">
        <v>1235</v>
      </c>
    </row>
    <row r="453" spans="2:18" ht="15.95" hidden="1" customHeight="1">
      <c r="B453" s="2469">
        <v>28</v>
      </c>
      <c r="C453" s="2480">
        <v>41935</v>
      </c>
      <c r="D453" s="27" t="s">
        <v>965</v>
      </c>
      <c r="E453" s="1470" t="s">
        <v>10</v>
      </c>
      <c r="F453" s="367">
        <v>2</v>
      </c>
      <c r="G453" s="46"/>
      <c r="H453" s="764"/>
      <c r="I453" s="2506">
        <f t="shared" si="64"/>
        <v>0</v>
      </c>
      <c r="J453" s="2508"/>
      <c r="K453" s="2507">
        <f>F453*10000</f>
        <v>20000</v>
      </c>
      <c r="L453" s="764">
        <v>1</v>
      </c>
      <c r="M453" s="2507">
        <f t="shared" si="65"/>
        <v>10000</v>
      </c>
      <c r="N453" s="2508"/>
      <c r="O453" s="2507">
        <f t="shared" si="66"/>
        <v>0</v>
      </c>
      <c r="P453" s="2507">
        <f t="shared" si="67"/>
        <v>30000</v>
      </c>
      <c r="Q453" s="2390"/>
      <c r="R453" s="2055" t="s">
        <v>1235</v>
      </c>
    </row>
    <row r="454" spans="2:18" ht="15.95" hidden="1" customHeight="1">
      <c r="B454" s="2469">
        <v>29</v>
      </c>
      <c r="C454" s="2480">
        <v>41936</v>
      </c>
      <c r="D454" s="1018" t="s">
        <v>1032</v>
      </c>
      <c r="E454" s="2388"/>
      <c r="F454" s="2471"/>
      <c r="G454" s="2471"/>
      <c r="H454" s="2378"/>
      <c r="I454" s="2381"/>
      <c r="J454" s="2471"/>
      <c r="K454" s="2471"/>
      <c r="L454" s="2388"/>
      <c r="M454" s="2563">
        <f>L454*10000</f>
        <v>0</v>
      </c>
      <c r="N454" s="2562"/>
      <c r="O454" s="2563">
        <f>N454*15000</f>
        <v>0</v>
      </c>
      <c r="P454" s="2563">
        <f>I454+K454+M454+O454</f>
        <v>0</v>
      </c>
      <c r="Q454" s="2390"/>
      <c r="R454" s="2391"/>
    </row>
    <row r="455" spans="2:18" ht="15.95" hidden="1" customHeight="1">
      <c r="B455" s="3186">
        <v>30</v>
      </c>
      <c r="C455" s="2480">
        <v>41937</v>
      </c>
      <c r="D455" s="27" t="s">
        <v>965</v>
      </c>
      <c r="E455" s="1470" t="s">
        <v>10</v>
      </c>
      <c r="F455" s="367">
        <v>2</v>
      </c>
      <c r="G455" s="46"/>
      <c r="H455" s="764"/>
      <c r="I455" s="2506">
        <f>H455*500</f>
        <v>0</v>
      </c>
      <c r="J455" s="2508"/>
      <c r="K455" s="2507">
        <f>F455*10000</f>
        <v>20000</v>
      </c>
      <c r="L455" s="764"/>
      <c r="M455" s="2507">
        <f>L455*10000</f>
        <v>0</v>
      </c>
      <c r="N455" s="2508"/>
      <c r="O455" s="2507">
        <f>N455*15000</f>
        <v>0</v>
      </c>
      <c r="P455" s="2507">
        <f>I455+K455+M455+O455</f>
        <v>20000</v>
      </c>
      <c r="Q455" s="2390"/>
      <c r="R455" s="2055" t="s">
        <v>1235</v>
      </c>
    </row>
    <row r="456" spans="2:18" ht="15.95" hidden="1" customHeight="1" thickBot="1">
      <c r="B456" s="3208"/>
      <c r="C456" s="2481">
        <v>41937</v>
      </c>
      <c r="D456" s="50" t="s">
        <v>1200</v>
      </c>
      <c r="E456" s="2511" t="s">
        <v>984</v>
      </c>
      <c r="F456" s="2511">
        <v>1</v>
      </c>
      <c r="G456" s="56">
        <v>55</v>
      </c>
      <c r="H456" s="765">
        <f>F456*G456</f>
        <v>55</v>
      </c>
      <c r="I456" s="2509">
        <f>H456*500</f>
        <v>27500</v>
      </c>
      <c r="J456" s="2511"/>
      <c r="K456" s="767"/>
      <c r="L456" s="765"/>
      <c r="M456" s="767">
        <f>L456*10000</f>
        <v>0</v>
      </c>
      <c r="N456" s="2511"/>
      <c r="O456" s="767">
        <f>N456*15000</f>
        <v>0</v>
      </c>
      <c r="P456" s="767">
        <f>I456+K456+M456+O456</f>
        <v>27500</v>
      </c>
      <c r="Q456" s="2298"/>
      <c r="R456" s="2222" t="s">
        <v>1235</v>
      </c>
    </row>
    <row r="457" spans="2:18" ht="15.95" hidden="1" customHeight="1">
      <c r="B457" s="3262">
        <v>1</v>
      </c>
      <c r="C457" s="2840">
        <v>41938</v>
      </c>
      <c r="D457" s="27" t="s">
        <v>965</v>
      </c>
      <c r="E457" s="1470" t="s">
        <v>10</v>
      </c>
      <c r="F457" s="367">
        <v>2</v>
      </c>
      <c r="G457" s="46"/>
      <c r="H457" s="764"/>
      <c r="I457" s="2729">
        <f t="shared" ref="I457:I468" si="68">H457*500</f>
        <v>0</v>
      </c>
      <c r="J457" s="2731"/>
      <c r="K457" s="2730">
        <f>F457*10000</f>
        <v>20000</v>
      </c>
      <c r="L457" s="764">
        <v>1</v>
      </c>
      <c r="M457" s="2730">
        <f t="shared" ref="M457:M520" si="69">L457*10000</f>
        <v>10000</v>
      </c>
      <c r="N457" s="2731"/>
      <c r="O457" s="2730">
        <f t="shared" ref="O457:O520" si="70">N457*15000</f>
        <v>0</v>
      </c>
      <c r="P457" s="2730">
        <f t="shared" ref="P457:P520" si="71">I457+K457+M457+O457</f>
        <v>30000</v>
      </c>
      <c r="Q457" s="2843"/>
      <c r="R457" s="2055" t="s">
        <v>1239</v>
      </c>
    </row>
    <row r="458" spans="2:18" ht="15.95" hidden="1" customHeight="1">
      <c r="B458" s="3198"/>
      <c r="C458" s="2840">
        <v>41938</v>
      </c>
      <c r="D458" s="27" t="s">
        <v>1200</v>
      </c>
      <c r="E458" s="2731" t="s">
        <v>984</v>
      </c>
      <c r="F458" s="2731">
        <v>1</v>
      </c>
      <c r="G458" s="46">
        <v>55</v>
      </c>
      <c r="H458" s="764">
        <f>F458*G458</f>
        <v>55</v>
      </c>
      <c r="I458" s="2729">
        <f t="shared" si="68"/>
        <v>27500</v>
      </c>
      <c r="J458" s="2731"/>
      <c r="K458" s="2730"/>
      <c r="L458" s="764"/>
      <c r="M458" s="2730">
        <f t="shared" si="69"/>
        <v>0</v>
      </c>
      <c r="N458" s="2731"/>
      <c r="O458" s="2730">
        <f t="shared" si="70"/>
        <v>0</v>
      </c>
      <c r="P458" s="2730">
        <f t="shared" si="71"/>
        <v>27500</v>
      </c>
      <c r="Q458" s="2843"/>
      <c r="R458" s="2055" t="s">
        <v>1239</v>
      </c>
    </row>
    <row r="459" spans="2:18" ht="15.95" hidden="1" customHeight="1">
      <c r="B459" s="2727">
        <v>2</v>
      </c>
      <c r="C459" s="2480">
        <v>41939</v>
      </c>
      <c r="D459" s="27" t="s">
        <v>965</v>
      </c>
      <c r="E459" s="1470" t="s">
        <v>10</v>
      </c>
      <c r="F459" s="367">
        <v>2</v>
      </c>
      <c r="G459" s="46"/>
      <c r="H459" s="764"/>
      <c r="I459" s="2729">
        <f t="shared" si="68"/>
        <v>0</v>
      </c>
      <c r="J459" s="2731"/>
      <c r="K459" s="2730">
        <f>F459*10000</f>
        <v>20000</v>
      </c>
      <c r="L459" s="764"/>
      <c r="M459" s="2730">
        <f t="shared" si="69"/>
        <v>0</v>
      </c>
      <c r="N459" s="2731"/>
      <c r="O459" s="2730">
        <f t="shared" si="70"/>
        <v>0</v>
      </c>
      <c r="P459" s="2730">
        <f t="shared" si="71"/>
        <v>20000</v>
      </c>
      <c r="Q459" s="2843"/>
      <c r="R459" s="2055" t="s">
        <v>1239</v>
      </c>
    </row>
    <row r="460" spans="2:18" ht="15.95" hidden="1" customHeight="1">
      <c r="B460" s="2727">
        <v>3</v>
      </c>
      <c r="C460" s="2480">
        <v>41940</v>
      </c>
      <c r="D460" s="1018" t="s">
        <v>1032</v>
      </c>
      <c r="E460" s="2622"/>
      <c r="F460" s="2740"/>
      <c r="G460" s="2740"/>
      <c r="H460" s="764"/>
      <c r="I460" s="2729">
        <f t="shared" si="68"/>
        <v>0</v>
      </c>
      <c r="J460" s="2731"/>
      <c r="K460" s="2730"/>
      <c r="L460" s="764"/>
      <c r="M460" s="2730">
        <f t="shared" si="69"/>
        <v>0</v>
      </c>
      <c r="N460" s="2731"/>
      <c r="O460" s="2730">
        <f t="shared" si="70"/>
        <v>0</v>
      </c>
      <c r="P460" s="2730">
        <f t="shared" si="71"/>
        <v>0</v>
      </c>
      <c r="Q460" s="2598"/>
      <c r="R460" s="2597"/>
    </row>
    <row r="461" spans="2:18" ht="15.95" hidden="1" customHeight="1">
      <c r="B461" s="2727">
        <v>4</v>
      </c>
      <c r="C461" s="2480">
        <v>41941</v>
      </c>
      <c r="D461" s="1018" t="s">
        <v>1032</v>
      </c>
      <c r="E461" s="2622"/>
      <c r="F461" s="2740"/>
      <c r="G461" s="2740"/>
      <c r="H461" s="764"/>
      <c r="I461" s="2729">
        <f t="shared" si="68"/>
        <v>0</v>
      </c>
      <c r="J461" s="2731"/>
      <c r="K461" s="2730">
        <f t="shared" ref="K461:K466" si="72">F461*10000</f>
        <v>0</v>
      </c>
      <c r="L461" s="764"/>
      <c r="M461" s="2730">
        <f t="shared" si="69"/>
        <v>0</v>
      </c>
      <c r="N461" s="2731"/>
      <c r="O461" s="2730">
        <f t="shared" si="70"/>
        <v>0</v>
      </c>
      <c r="P461" s="2730">
        <f t="shared" si="71"/>
        <v>0</v>
      </c>
      <c r="Q461" s="2598"/>
      <c r="R461" s="2597"/>
    </row>
    <row r="462" spans="2:18" ht="15.95" hidden="1" customHeight="1">
      <c r="B462" s="2727">
        <v>5</v>
      </c>
      <c r="C462" s="2480">
        <v>41942</v>
      </c>
      <c r="D462" s="1018" t="s">
        <v>1032</v>
      </c>
      <c r="E462" s="2622"/>
      <c r="F462" s="2740"/>
      <c r="G462" s="2740"/>
      <c r="H462" s="2378"/>
      <c r="I462" s="2729">
        <f t="shared" si="68"/>
        <v>0</v>
      </c>
      <c r="J462" s="2731"/>
      <c r="K462" s="2730">
        <f t="shared" si="72"/>
        <v>0</v>
      </c>
      <c r="L462" s="764"/>
      <c r="M462" s="2730">
        <f t="shared" si="69"/>
        <v>0</v>
      </c>
      <c r="N462" s="2731"/>
      <c r="O462" s="2730">
        <f t="shared" si="70"/>
        <v>0</v>
      </c>
      <c r="P462" s="2730">
        <f t="shared" si="71"/>
        <v>0</v>
      </c>
      <c r="Q462" s="2598"/>
      <c r="R462" s="2597"/>
    </row>
    <row r="463" spans="2:18" ht="15.95" hidden="1" customHeight="1">
      <c r="B463" s="2727">
        <v>6</v>
      </c>
      <c r="C463" s="2480">
        <v>41943</v>
      </c>
      <c r="D463" s="1401" t="s">
        <v>1539</v>
      </c>
      <c r="E463" s="2731" t="s">
        <v>10</v>
      </c>
      <c r="F463" s="367">
        <v>1</v>
      </c>
      <c r="G463" s="46"/>
      <c r="H463" s="764"/>
      <c r="I463" s="2729">
        <f t="shared" si="68"/>
        <v>0</v>
      </c>
      <c r="J463" s="2731" t="s">
        <v>127</v>
      </c>
      <c r="K463" s="2729">
        <f t="shared" si="72"/>
        <v>10000</v>
      </c>
      <c r="L463" s="764"/>
      <c r="M463" s="2730">
        <f t="shared" si="69"/>
        <v>0</v>
      </c>
      <c r="N463" s="2731"/>
      <c r="O463" s="2730">
        <f t="shared" si="70"/>
        <v>0</v>
      </c>
      <c r="P463" s="2730">
        <f t="shared" si="71"/>
        <v>10000</v>
      </c>
      <c r="Q463" s="2598"/>
      <c r="R463" s="2055" t="s">
        <v>1239</v>
      </c>
    </row>
    <row r="464" spans="2:18" ht="15.95" hidden="1" customHeight="1">
      <c r="B464" s="2727">
        <v>7</v>
      </c>
      <c r="C464" s="2480">
        <v>41944</v>
      </c>
      <c r="D464" s="1018" t="s">
        <v>1032</v>
      </c>
      <c r="E464" s="2622"/>
      <c r="F464" s="2740"/>
      <c r="G464" s="2740"/>
      <c r="H464" s="764"/>
      <c r="I464" s="2729">
        <f t="shared" si="68"/>
        <v>0</v>
      </c>
      <c r="J464" s="2731"/>
      <c r="K464" s="2730">
        <f t="shared" si="72"/>
        <v>0</v>
      </c>
      <c r="L464" s="764"/>
      <c r="M464" s="2730">
        <f t="shared" si="69"/>
        <v>0</v>
      </c>
      <c r="N464" s="2731"/>
      <c r="O464" s="2730">
        <f t="shared" si="70"/>
        <v>0</v>
      </c>
      <c r="P464" s="2730">
        <f t="shared" si="71"/>
        <v>0</v>
      </c>
      <c r="Q464" s="2598"/>
      <c r="R464" s="2597"/>
    </row>
    <row r="465" spans="2:18" ht="15.95" hidden="1" customHeight="1">
      <c r="B465" s="2726">
        <v>8</v>
      </c>
      <c r="C465" s="2479">
        <v>41945</v>
      </c>
      <c r="D465" s="1018" t="s">
        <v>1032</v>
      </c>
      <c r="E465" s="2622"/>
      <c r="F465" s="2740"/>
      <c r="G465" s="2740"/>
      <c r="H465" s="764"/>
      <c r="I465" s="2729">
        <f t="shared" si="68"/>
        <v>0</v>
      </c>
      <c r="J465" s="2731"/>
      <c r="K465" s="2730">
        <f t="shared" si="72"/>
        <v>0</v>
      </c>
      <c r="L465" s="764"/>
      <c r="M465" s="2730">
        <f t="shared" si="69"/>
        <v>0</v>
      </c>
      <c r="N465" s="2731"/>
      <c r="O465" s="2730">
        <f t="shared" si="70"/>
        <v>0</v>
      </c>
      <c r="P465" s="2730">
        <f t="shared" si="71"/>
        <v>0</v>
      </c>
      <c r="Q465" s="2598"/>
      <c r="R465" s="2597"/>
    </row>
    <row r="466" spans="2:18" ht="15.95" hidden="1" customHeight="1">
      <c r="B466" s="2727">
        <v>9</v>
      </c>
      <c r="C466" s="2480">
        <v>41946</v>
      </c>
      <c r="D466" s="1018" t="s">
        <v>1032</v>
      </c>
      <c r="E466" s="2622"/>
      <c r="F466" s="2740"/>
      <c r="G466" s="2740"/>
      <c r="H466" s="764"/>
      <c r="I466" s="2729">
        <f t="shared" si="68"/>
        <v>0</v>
      </c>
      <c r="J466" s="2731"/>
      <c r="K466" s="2730">
        <f t="shared" si="72"/>
        <v>0</v>
      </c>
      <c r="L466" s="764"/>
      <c r="M466" s="2730">
        <f t="shared" si="69"/>
        <v>0</v>
      </c>
      <c r="N466" s="2731"/>
      <c r="O466" s="2730">
        <f t="shared" si="70"/>
        <v>0</v>
      </c>
      <c r="P466" s="2730">
        <f t="shared" si="71"/>
        <v>0</v>
      </c>
      <c r="Q466" s="2598"/>
      <c r="R466" s="2597"/>
    </row>
    <row r="467" spans="2:18" ht="15.95" hidden="1" customHeight="1">
      <c r="B467" s="3186">
        <v>10</v>
      </c>
      <c r="C467" s="2480">
        <v>41947</v>
      </c>
      <c r="D467" s="27" t="s">
        <v>1541</v>
      </c>
      <c r="E467" s="2731"/>
      <c r="F467" s="2731">
        <v>1</v>
      </c>
      <c r="G467" s="46">
        <v>62</v>
      </c>
      <c r="H467" s="764">
        <f>F467*G467</f>
        <v>62</v>
      </c>
      <c r="I467" s="2729">
        <f t="shared" si="68"/>
        <v>31000</v>
      </c>
      <c r="J467" s="2731"/>
      <c r="K467" s="2730"/>
      <c r="L467" s="764"/>
      <c r="M467" s="2730">
        <f t="shared" si="69"/>
        <v>0</v>
      </c>
      <c r="N467" s="2731"/>
      <c r="O467" s="2730">
        <f t="shared" si="70"/>
        <v>0</v>
      </c>
      <c r="P467" s="2730">
        <f t="shared" si="71"/>
        <v>31000</v>
      </c>
      <c r="Q467" s="2598"/>
      <c r="R467" s="2055" t="s">
        <v>1545</v>
      </c>
    </row>
    <row r="468" spans="2:18" ht="15.95" hidden="1" customHeight="1">
      <c r="B468" s="3187"/>
      <c r="C468" s="2480">
        <v>41947</v>
      </c>
      <c r="D468" s="1401" t="s">
        <v>1539</v>
      </c>
      <c r="E468" s="2731" t="s">
        <v>10</v>
      </c>
      <c r="F468" s="367">
        <v>1</v>
      </c>
      <c r="G468" s="46"/>
      <c r="H468" s="764"/>
      <c r="I468" s="2729">
        <f t="shared" si="68"/>
        <v>0</v>
      </c>
      <c r="J468" s="2731" t="s">
        <v>127</v>
      </c>
      <c r="K468" s="2729">
        <f>F468*10000</f>
        <v>10000</v>
      </c>
      <c r="L468" s="764">
        <v>3</v>
      </c>
      <c r="M468" s="2730">
        <f t="shared" si="69"/>
        <v>30000</v>
      </c>
      <c r="N468" s="2731"/>
      <c r="O468" s="2730">
        <f t="shared" si="70"/>
        <v>0</v>
      </c>
      <c r="P468" s="2730">
        <f t="shared" si="71"/>
        <v>40000</v>
      </c>
      <c r="Q468" s="2598"/>
      <c r="R468" s="2055" t="s">
        <v>1545</v>
      </c>
    </row>
    <row r="469" spans="2:18" ht="15.95" hidden="1" customHeight="1">
      <c r="B469" s="3186">
        <v>11</v>
      </c>
      <c r="C469" s="2480">
        <v>41948</v>
      </c>
      <c r="D469" s="27" t="s">
        <v>1546</v>
      </c>
      <c r="E469" s="1470" t="s">
        <v>10</v>
      </c>
      <c r="F469" s="367">
        <v>15</v>
      </c>
      <c r="G469" s="46"/>
      <c r="H469" s="764"/>
      <c r="I469" s="2729"/>
      <c r="J469" s="2731"/>
      <c r="K469" s="2730">
        <f>F469*3000</f>
        <v>45000</v>
      </c>
      <c r="L469" s="764"/>
      <c r="M469" s="2730">
        <f t="shared" si="69"/>
        <v>0</v>
      </c>
      <c r="N469" s="2731"/>
      <c r="O469" s="2730">
        <f t="shared" si="70"/>
        <v>0</v>
      </c>
      <c r="P469" s="2730">
        <f t="shared" si="71"/>
        <v>45000</v>
      </c>
      <c r="Q469" s="2598"/>
      <c r="R469" s="2055" t="s">
        <v>1545</v>
      </c>
    </row>
    <row r="470" spans="2:18" ht="15.95" hidden="1" customHeight="1">
      <c r="B470" s="3187"/>
      <c r="C470" s="2480">
        <v>41948</v>
      </c>
      <c r="D470" s="1401" t="s">
        <v>1539</v>
      </c>
      <c r="E470" s="2731" t="s">
        <v>10</v>
      </c>
      <c r="F470" s="367">
        <v>1</v>
      </c>
      <c r="G470" s="46"/>
      <c r="H470" s="764"/>
      <c r="I470" s="2729">
        <f t="shared" ref="I470:I475" si="73">H470*500</f>
        <v>0</v>
      </c>
      <c r="J470" s="2731" t="s">
        <v>127</v>
      </c>
      <c r="K470" s="2729">
        <f>F470*10000</f>
        <v>10000</v>
      </c>
      <c r="L470" s="764">
        <v>2</v>
      </c>
      <c r="M470" s="2730">
        <f t="shared" si="69"/>
        <v>20000</v>
      </c>
      <c r="N470" s="2731"/>
      <c r="O470" s="2730">
        <f t="shared" si="70"/>
        <v>0</v>
      </c>
      <c r="P470" s="2730">
        <f t="shared" si="71"/>
        <v>30000</v>
      </c>
      <c r="Q470" s="2598"/>
      <c r="R470" s="2055" t="s">
        <v>1545</v>
      </c>
    </row>
    <row r="471" spans="2:18" ht="15.95" hidden="1" customHeight="1">
      <c r="B471" s="2727">
        <v>12</v>
      </c>
      <c r="C471" s="2480">
        <v>41949</v>
      </c>
      <c r="D471" s="27" t="s">
        <v>965</v>
      </c>
      <c r="E471" s="1470" t="s">
        <v>10</v>
      </c>
      <c r="F471" s="367">
        <v>5</v>
      </c>
      <c r="G471" s="46"/>
      <c r="H471" s="764"/>
      <c r="I471" s="2729">
        <f t="shared" si="73"/>
        <v>0</v>
      </c>
      <c r="J471" s="2731"/>
      <c r="K471" s="2730">
        <f>F471*10000</f>
        <v>50000</v>
      </c>
      <c r="L471" s="764">
        <v>1</v>
      </c>
      <c r="M471" s="2730">
        <f t="shared" si="69"/>
        <v>10000</v>
      </c>
      <c r="N471" s="2731"/>
      <c r="O471" s="2730">
        <f t="shared" si="70"/>
        <v>0</v>
      </c>
      <c r="P471" s="2730">
        <f t="shared" si="71"/>
        <v>60000</v>
      </c>
      <c r="Q471" s="2598"/>
      <c r="R471" s="2055" t="s">
        <v>1545</v>
      </c>
    </row>
    <row r="472" spans="2:18" ht="15.95" hidden="1" customHeight="1">
      <c r="B472" s="2727">
        <v>13</v>
      </c>
      <c r="C472" s="2480">
        <v>41950</v>
      </c>
      <c r="D472" s="1401" t="s">
        <v>788</v>
      </c>
      <c r="E472" s="2731" t="s">
        <v>10</v>
      </c>
      <c r="F472" s="367">
        <v>2</v>
      </c>
      <c r="G472" s="46"/>
      <c r="H472" s="764"/>
      <c r="I472" s="2729">
        <f t="shared" si="73"/>
        <v>0</v>
      </c>
      <c r="J472" s="2731" t="s">
        <v>127</v>
      </c>
      <c r="K472" s="2729">
        <f>F472*12500</f>
        <v>25000</v>
      </c>
      <c r="L472" s="764">
        <v>6.5</v>
      </c>
      <c r="M472" s="2730">
        <f t="shared" si="69"/>
        <v>65000</v>
      </c>
      <c r="N472" s="2731"/>
      <c r="O472" s="2730">
        <f t="shared" si="70"/>
        <v>0</v>
      </c>
      <c r="P472" s="2730">
        <f t="shared" si="71"/>
        <v>90000</v>
      </c>
      <c r="Q472" s="2598"/>
      <c r="R472" s="2055" t="s">
        <v>1545</v>
      </c>
    </row>
    <row r="473" spans="2:18" ht="15.95" hidden="1" customHeight="1">
      <c r="B473" s="2727">
        <v>14</v>
      </c>
      <c r="C473" s="2480">
        <v>41951</v>
      </c>
      <c r="D473" s="1276" t="s">
        <v>1042</v>
      </c>
      <c r="E473" s="2844" t="s">
        <v>10</v>
      </c>
      <c r="F473" s="367"/>
      <c r="G473" s="46"/>
      <c r="H473" s="764"/>
      <c r="I473" s="2729">
        <f t="shared" si="73"/>
        <v>0</v>
      </c>
      <c r="J473" s="2731"/>
      <c r="K473" s="2729">
        <f>F473*12500</f>
        <v>0</v>
      </c>
      <c r="L473" s="764"/>
      <c r="M473" s="2730">
        <f t="shared" si="69"/>
        <v>0</v>
      </c>
      <c r="N473" s="2731"/>
      <c r="O473" s="2730">
        <f t="shared" si="70"/>
        <v>0</v>
      </c>
      <c r="P473" s="2730">
        <f t="shared" si="71"/>
        <v>0</v>
      </c>
      <c r="Q473" s="2598"/>
      <c r="R473" s="2055" t="s">
        <v>1545</v>
      </c>
    </row>
    <row r="474" spans="2:18" ht="15.95" hidden="1" customHeight="1">
      <c r="B474" s="2726">
        <v>15</v>
      </c>
      <c r="C474" s="2479">
        <v>41952</v>
      </c>
      <c r="D474" s="1018" t="s">
        <v>1032</v>
      </c>
      <c r="E474" s="2622"/>
      <c r="F474" s="2740"/>
      <c r="G474" s="2740"/>
      <c r="H474" s="764"/>
      <c r="I474" s="2729">
        <f t="shared" si="73"/>
        <v>0</v>
      </c>
      <c r="J474" s="2731"/>
      <c r="K474" s="2730">
        <f>F474*10000</f>
        <v>0</v>
      </c>
      <c r="L474" s="764"/>
      <c r="M474" s="2730">
        <f t="shared" si="69"/>
        <v>0</v>
      </c>
      <c r="N474" s="2731"/>
      <c r="O474" s="2730">
        <f t="shared" si="70"/>
        <v>0</v>
      </c>
      <c r="P474" s="2730">
        <f t="shared" si="71"/>
        <v>0</v>
      </c>
      <c r="Q474" s="2598"/>
      <c r="R474" s="2597"/>
    </row>
    <row r="475" spans="2:18" ht="15.95" hidden="1" customHeight="1">
      <c r="B475" s="2727">
        <v>16</v>
      </c>
      <c r="C475" s="2480">
        <v>41953</v>
      </c>
      <c r="D475" s="1018" t="s">
        <v>1032</v>
      </c>
      <c r="E475" s="2622"/>
      <c r="F475" s="2740"/>
      <c r="G475" s="2740"/>
      <c r="H475" s="764"/>
      <c r="I475" s="2729">
        <f t="shared" si="73"/>
        <v>0</v>
      </c>
      <c r="J475" s="2731"/>
      <c r="K475" s="2730">
        <f>F475*10000</f>
        <v>0</v>
      </c>
      <c r="L475" s="764"/>
      <c r="M475" s="2730">
        <f t="shared" si="69"/>
        <v>0</v>
      </c>
      <c r="N475" s="2731"/>
      <c r="O475" s="2730">
        <f t="shared" si="70"/>
        <v>0</v>
      </c>
      <c r="P475" s="2730">
        <f t="shared" si="71"/>
        <v>0</v>
      </c>
      <c r="Q475" s="2598"/>
      <c r="R475" s="2597"/>
    </row>
    <row r="476" spans="2:18" ht="15.95" hidden="1" customHeight="1">
      <c r="B476" s="3186">
        <v>17</v>
      </c>
      <c r="C476" s="2480">
        <v>41954</v>
      </c>
      <c r="D476" s="27" t="s">
        <v>1546</v>
      </c>
      <c r="E476" s="1470" t="s">
        <v>10</v>
      </c>
      <c r="F476" s="367">
        <v>1</v>
      </c>
      <c r="G476" s="46"/>
      <c r="H476" s="764"/>
      <c r="I476" s="2729"/>
      <c r="J476" s="2731" t="s">
        <v>127</v>
      </c>
      <c r="K476" s="2730">
        <v>10000</v>
      </c>
      <c r="L476" s="764"/>
      <c r="M476" s="2730">
        <f t="shared" si="69"/>
        <v>0</v>
      </c>
      <c r="N476" s="2731"/>
      <c r="O476" s="2730">
        <f t="shared" si="70"/>
        <v>0</v>
      </c>
      <c r="P476" s="2730">
        <f t="shared" si="71"/>
        <v>10000</v>
      </c>
      <c r="Q476" s="2486"/>
      <c r="R476" s="2055" t="s">
        <v>1239</v>
      </c>
    </row>
    <row r="477" spans="2:18" ht="15.95" hidden="1" customHeight="1">
      <c r="B477" s="3187"/>
      <c r="C477" s="2480">
        <v>41954</v>
      </c>
      <c r="D477" s="1401" t="s">
        <v>788</v>
      </c>
      <c r="E477" s="2731" t="s">
        <v>10</v>
      </c>
      <c r="F477" s="367">
        <v>1</v>
      </c>
      <c r="G477" s="46"/>
      <c r="H477" s="764"/>
      <c r="I477" s="2729">
        <f t="shared" ref="I477:I540" si="74">H477*500</f>
        <v>0</v>
      </c>
      <c r="J477" s="2731" t="s">
        <v>127</v>
      </c>
      <c r="K477" s="2729">
        <f>F477*12500</f>
        <v>12500</v>
      </c>
      <c r="L477" s="764">
        <v>2</v>
      </c>
      <c r="M477" s="2730">
        <f t="shared" si="69"/>
        <v>20000</v>
      </c>
      <c r="N477" s="2731"/>
      <c r="O477" s="2730">
        <f t="shared" si="70"/>
        <v>0</v>
      </c>
      <c r="P477" s="2730">
        <f t="shared" si="71"/>
        <v>32500</v>
      </c>
      <c r="Q477" s="2598"/>
      <c r="R477" s="2055" t="s">
        <v>1239</v>
      </c>
    </row>
    <row r="478" spans="2:18" ht="15.95" hidden="1" customHeight="1">
      <c r="B478" s="2727">
        <v>18</v>
      </c>
      <c r="C478" s="2480">
        <v>41955</v>
      </c>
      <c r="D478" s="1401" t="s">
        <v>788</v>
      </c>
      <c r="E478" s="2731" t="s">
        <v>10</v>
      </c>
      <c r="F478" s="367">
        <v>2</v>
      </c>
      <c r="G478" s="46"/>
      <c r="H478" s="764"/>
      <c r="I478" s="2729">
        <f t="shared" si="74"/>
        <v>0</v>
      </c>
      <c r="J478" s="2731" t="s">
        <v>127</v>
      </c>
      <c r="K478" s="2729">
        <f>F478*12500</f>
        <v>25000</v>
      </c>
      <c r="L478" s="764">
        <v>2</v>
      </c>
      <c r="M478" s="2730">
        <f t="shared" si="69"/>
        <v>20000</v>
      </c>
      <c r="N478" s="2731"/>
      <c r="O478" s="2730">
        <f t="shared" si="70"/>
        <v>0</v>
      </c>
      <c r="P478" s="2730">
        <f t="shared" si="71"/>
        <v>45000</v>
      </c>
      <c r="Q478" s="2598"/>
      <c r="R478" s="2055" t="s">
        <v>1239</v>
      </c>
    </row>
    <row r="479" spans="2:18" ht="15.95" hidden="1" customHeight="1">
      <c r="B479" s="3186">
        <v>19</v>
      </c>
      <c r="C479" s="2480">
        <v>41956</v>
      </c>
      <c r="D479" s="1401" t="s">
        <v>788</v>
      </c>
      <c r="E479" s="2731" t="s">
        <v>10</v>
      </c>
      <c r="F479" s="367">
        <v>1</v>
      </c>
      <c r="G479" s="46"/>
      <c r="H479" s="764"/>
      <c r="I479" s="2729">
        <f t="shared" si="74"/>
        <v>0</v>
      </c>
      <c r="J479" s="2731" t="s">
        <v>127</v>
      </c>
      <c r="K479" s="2729">
        <f>F479*12500</f>
        <v>12500</v>
      </c>
      <c r="L479" s="764"/>
      <c r="M479" s="2730">
        <f t="shared" si="69"/>
        <v>0</v>
      </c>
      <c r="N479" s="2731"/>
      <c r="O479" s="2730">
        <f t="shared" si="70"/>
        <v>0</v>
      </c>
      <c r="P479" s="2730">
        <f t="shared" si="71"/>
        <v>12500</v>
      </c>
      <c r="Q479" s="2598"/>
      <c r="R479" s="2055" t="s">
        <v>1239</v>
      </c>
    </row>
    <row r="480" spans="2:18" ht="15.95" hidden="1" customHeight="1">
      <c r="B480" s="3187"/>
      <c r="C480" s="2480">
        <v>41956</v>
      </c>
      <c r="D480" s="27" t="s">
        <v>1542</v>
      </c>
      <c r="E480" s="2731" t="s">
        <v>984</v>
      </c>
      <c r="F480" s="2731">
        <v>1</v>
      </c>
      <c r="G480" s="46">
        <v>55</v>
      </c>
      <c r="H480" s="764">
        <f>F480*G480</f>
        <v>55</v>
      </c>
      <c r="I480" s="2729">
        <f t="shared" si="74"/>
        <v>27500</v>
      </c>
      <c r="J480" s="2731" t="s">
        <v>127</v>
      </c>
      <c r="K480" s="2730">
        <f>H480*200</f>
        <v>11000</v>
      </c>
      <c r="L480" s="764">
        <v>3</v>
      </c>
      <c r="M480" s="2730">
        <f t="shared" si="69"/>
        <v>30000</v>
      </c>
      <c r="N480" s="2731"/>
      <c r="O480" s="2730">
        <f t="shared" si="70"/>
        <v>0</v>
      </c>
      <c r="P480" s="2730">
        <f t="shared" si="71"/>
        <v>68500</v>
      </c>
      <c r="Q480" s="2598"/>
      <c r="R480" s="2055" t="s">
        <v>1239</v>
      </c>
    </row>
    <row r="481" spans="2:18" ht="15.95" hidden="1" customHeight="1">
      <c r="B481" s="3186">
        <v>20</v>
      </c>
      <c r="C481" s="2480">
        <v>41957</v>
      </c>
      <c r="D481" s="1401" t="s">
        <v>788</v>
      </c>
      <c r="E481" s="2731" t="s">
        <v>10</v>
      </c>
      <c r="F481" s="367">
        <v>1</v>
      </c>
      <c r="G481" s="46"/>
      <c r="H481" s="764"/>
      <c r="I481" s="2729">
        <f t="shared" si="74"/>
        <v>0</v>
      </c>
      <c r="J481" s="2731" t="s">
        <v>127</v>
      </c>
      <c r="K481" s="2729">
        <f>F481*12500</f>
        <v>12500</v>
      </c>
      <c r="L481" s="764"/>
      <c r="M481" s="2730">
        <f t="shared" si="69"/>
        <v>0</v>
      </c>
      <c r="N481" s="2731"/>
      <c r="O481" s="2730">
        <f t="shared" si="70"/>
        <v>0</v>
      </c>
      <c r="P481" s="2730">
        <f t="shared" si="71"/>
        <v>12500</v>
      </c>
      <c r="Q481" s="2598"/>
      <c r="R481" s="2055" t="s">
        <v>1239</v>
      </c>
    </row>
    <row r="482" spans="2:18" ht="15.95" hidden="1" customHeight="1">
      <c r="B482" s="3188"/>
      <c r="C482" s="2480">
        <v>41957</v>
      </c>
      <c r="D482" s="27" t="s">
        <v>965</v>
      </c>
      <c r="E482" s="1470" t="s">
        <v>10</v>
      </c>
      <c r="F482" s="367">
        <v>1</v>
      </c>
      <c r="G482" s="46"/>
      <c r="H482" s="764"/>
      <c r="I482" s="2729">
        <f t="shared" si="74"/>
        <v>0</v>
      </c>
      <c r="J482" s="2731"/>
      <c r="K482" s="2730">
        <f>F482*10000</f>
        <v>10000</v>
      </c>
      <c r="L482" s="764"/>
      <c r="M482" s="2730">
        <f t="shared" si="69"/>
        <v>0</v>
      </c>
      <c r="N482" s="2731"/>
      <c r="O482" s="2730">
        <f t="shared" si="70"/>
        <v>0</v>
      </c>
      <c r="P482" s="2730">
        <f t="shared" si="71"/>
        <v>10000</v>
      </c>
      <c r="Q482" s="2598"/>
      <c r="R482" s="2055" t="s">
        <v>1239</v>
      </c>
    </row>
    <row r="483" spans="2:18" ht="15.95" hidden="1" customHeight="1">
      <c r="B483" s="3187"/>
      <c r="C483" s="2480">
        <v>41957</v>
      </c>
      <c r="D483" s="2845" t="s">
        <v>1547</v>
      </c>
      <c r="E483" s="2846"/>
      <c r="F483" s="2845"/>
      <c r="G483" s="2845"/>
      <c r="H483" s="2831"/>
      <c r="I483" s="429">
        <f t="shared" si="74"/>
        <v>0</v>
      </c>
      <c r="J483" s="476"/>
      <c r="K483" s="431">
        <f>F483*10000</f>
        <v>0</v>
      </c>
      <c r="L483" s="1280">
        <v>2</v>
      </c>
      <c r="M483" s="431">
        <f t="shared" si="69"/>
        <v>20000</v>
      </c>
      <c r="N483" s="476"/>
      <c r="O483" s="431">
        <f t="shared" si="70"/>
        <v>0</v>
      </c>
      <c r="P483" s="431">
        <f t="shared" si="71"/>
        <v>20000</v>
      </c>
      <c r="Q483" s="2847"/>
      <c r="R483" s="2848" t="s">
        <v>1239</v>
      </c>
    </row>
    <row r="484" spans="2:18" ht="15.95" hidden="1" customHeight="1">
      <c r="B484" s="3186">
        <v>21</v>
      </c>
      <c r="C484" s="2480">
        <v>41958</v>
      </c>
      <c r="D484" s="1401" t="s">
        <v>788</v>
      </c>
      <c r="E484" s="2731" t="s">
        <v>10</v>
      </c>
      <c r="F484" s="367">
        <v>1</v>
      </c>
      <c r="G484" s="46"/>
      <c r="H484" s="764"/>
      <c r="I484" s="2729">
        <f t="shared" si="74"/>
        <v>0</v>
      </c>
      <c r="J484" s="2731" t="s">
        <v>127</v>
      </c>
      <c r="K484" s="2729">
        <f>F484*12500</f>
        <v>12500</v>
      </c>
      <c r="L484" s="764"/>
      <c r="M484" s="2730">
        <f t="shared" si="69"/>
        <v>0</v>
      </c>
      <c r="N484" s="2731"/>
      <c r="O484" s="2730">
        <f t="shared" si="70"/>
        <v>0</v>
      </c>
      <c r="P484" s="2730">
        <f t="shared" si="71"/>
        <v>12500</v>
      </c>
      <c r="Q484" s="2598"/>
      <c r="R484" s="2055" t="s">
        <v>1239</v>
      </c>
    </row>
    <row r="485" spans="2:18" ht="15.95" hidden="1" customHeight="1">
      <c r="B485" s="3187"/>
      <c r="C485" s="2480">
        <v>41958</v>
      </c>
      <c r="D485" s="27" t="s">
        <v>1542</v>
      </c>
      <c r="E485" s="2731" t="s">
        <v>984</v>
      </c>
      <c r="F485" s="2731">
        <v>1</v>
      </c>
      <c r="G485" s="46">
        <v>55</v>
      </c>
      <c r="H485" s="764">
        <f>F485*G485</f>
        <v>55</v>
      </c>
      <c r="I485" s="2729">
        <f t="shared" si="74"/>
        <v>27500</v>
      </c>
      <c r="J485" s="2731" t="s">
        <v>127</v>
      </c>
      <c r="K485" s="2730">
        <f>H485*200</f>
        <v>11000</v>
      </c>
      <c r="L485" s="764">
        <v>3</v>
      </c>
      <c r="M485" s="2730">
        <f t="shared" si="69"/>
        <v>30000</v>
      </c>
      <c r="N485" s="2731"/>
      <c r="O485" s="2730">
        <f t="shared" si="70"/>
        <v>0</v>
      </c>
      <c r="P485" s="2730">
        <f t="shared" si="71"/>
        <v>68500</v>
      </c>
      <c r="Q485" s="2598"/>
      <c r="R485" s="2055" t="s">
        <v>1239</v>
      </c>
    </row>
    <row r="486" spans="2:18" ht="15.95" hidden="1" customHeight="1">
      <c r="B486" s="2726">
        <v>22</v>
      </c>
      <c r="C486" s="2479">
        <v>41959</v>
      </c>
      <c r="D486" s="27" t="s">
        <v>1542</v>
      </c>
      <c r="E486" s="2731" t="s">
        <v>984</v>
      </c>
      <c r="F486" s="2731">
        <v>2</v>
      </c>
      <c r="G486" s="46">
        <v>55</v>
      </c>
      <c r="H486" s="764">
        <f>F486*G486</f>
        <v>110</v>
      </c>
      <c r="I486" s="2729">
        <f t="shared" si="74"/>
        <v>55000</v>
      </c>
      <c r="J486" s="2731" t="s">
        <v>127</v>
      </c>
      <c r="K486" s="2730">
        <f>H486*200</f>
        <v>22000</v>
      </c>
      <c r="L486" s="764">
        <v>11</v>
      </c>
      <c r="M486" s="2730">
        <f t="shared" si="69"/>
        <v>110000</v>
      </c>
      <c r="N486" s="2731">
        <v>1</v>
      </c>
      <c r="O486" s="2730">
        <f t="shared" si="70"/>
        <v>15000</v>
      </c>
      <c r="P486" s="2730">
        <f t="shared" si="71"/>
        <v>202000</v>
      </c>
      <c r="Q486" s="2598"/>
      <c r="R486" s="2055" t="s">
        <v>1239</v>
      </c>
    </row>
    <row r="487" spans="2:18" ht="15.95" hidden="1" customHeight="1">
      <c r="B487" s="2727">
        <v>23</v>
      </c>
      <c r="C487" s="2480">
        <v>41960</v>
      </c>
      <c r="D487" s="2849" t="s">
        <v>1548</v>
      </c>
      <c r="E487" s="2622"/>
      <c r="F487" s="2740"/>
      <c r="G487" s="2740"/>
      <c r="H487" s="764"/>
      <c r="I487" s="2729">
        <f t="shared" si="74"/>
        <v>0</v>
      </c>
      <c r="J487" s="2731"/>
      <c r="K487" s="2730">
        <f>F487*10000</f>
        <v>0</v>
      </c>
      <c r="L487" s="764"/>
      <c r="M487" s="2730">
        <f t="shared" si="69"/>
        <v>0</v>
      </c>
      <c r="N487" s="2731"/>
      <c r="O487" s="2730">
        <f t="shared" si="70"/>
        <v>0</v>
      </c>
      <c r="P487" s="2730">
        <f t="shared" si="71"/>
        <v>0</v>
      </c>
      <c r="Q487" s="2598"/>
      <c r="R487" s="2597"/>
    </row>
    <row r="488" spans="2:18" ht="15.95" hidden="1" customHeight="1">
      <c r="B488" s="2727">
        <v>24</v>
      </c>
      <c r="C488" s="2480">
        <v>41961</v>
      </c>
      <c r="D488" s="2849" t="s">
        <v>1548</v>
      </c>
      <c r="E488" s="2622"/>
      <c r="F488" s="2740"/>
      <c r="G488" s="2740"/>
      <c r="H488" s="764"/>
      <c r="I488" s="2729">
        <f t="shared" si="74"/>
        <v>0</v>
      </c>
      <c r="J488" s="2731"/>
      <c r="K488" s="2730">
        <f>F488*10000</f>
        <v>0</v>
      </c>
      <c r="L488" s="764"/>
      <c r="M488" s="2730">
        <f t="shared" si="69"/>
        <v>0</v>
      </c>
      <c r="N488" s="2731"/>
      <c r="O488" s="2730">
        <f t="shared" si="70"/>
        <v>0</v>
      </c>
      <c r="P488" s="2730">
        <f t="shared" si="71"/>
        <v>0</v>
      </c>
      <c r="Q488" s="2598"/>
      <c r="R488" s="2597"/>
    </row>
    <row r="489" spans="2:18" ht="15.95" hidden="1" customHeight="1">
      <c r="B489" s="2727">
        <v>25</v>
      </c>
      <c r="C489" s="2480">
        <v>41962</v>
      </c>
      <c r="D489" s="2849" t="s">
        <v>1548</v>
      </c>
      <c r="E489" s="2622"/>
      <c r="F489" s="2740"/>
      <c r="G489" s="2740"/>
      <c r="H489" s="764"/>
      <c r="I489" s="2729">
        <f t="shared" si="74"/>
        <v>0</v>
      </c>
      <c r="J489" s="2731"/>
      <c r="K489" s="2730">
        <f>F489*10000</f>
        <v>0</v>
      </c>
      <c r="L489" s="764"/>
      <c r="M489" s="2730">
        <f t="shared" si="69"/>
        <v>0</v>
      </c>
      <c r="N489" s="2731"/>
      <c r="O489" s="2730">
        <f t="shared" si="70"/>
        <v>0</v>
      </c>
      <c r="P489" s="2730">
        <f t="shared" si="71"/>
        <v>0</v>
      </c>
      <c r="Q489" s="2598"/>
      <c r="R489" s="2597"/>
    </row>
    <row r="490" spans="2:18" ht="15.95" hidden="1" customHeight="1">
      <c r="B490" s="3186">
        <v>26</v>
      </c>
      <c r="C490" s="2480">
        <v>41963</v>
      </c>
      <c r="D490" s="27" t="s">
        <v>965</v>
      </c>
      <c r="E490" s="1470" t="s">
        <v>10</v>
      </c>
      <c r="F490" s="367">
        <v>2</v>
      </c>
      <c r="G490" s="46"/>
      <c r="H490" s="764"/>
      <c r="I490" s="2729">
        <f t="shared" si="74"/>
        <v>0</v>
      </c>
      <c r="J490" s="2731"/>
      <c r="K490" s="2730">
        <f>F490*10000</f>
        <v>20000</v>
      </c>
      <c r="L490" s="764">
        <v>2</v>
      </c>
      <c r="M490" s="2730">
        <f t="shared" si="69"/>
        <v>20000</v>
      </c>
      <c r="N490" s="2731"/>
      <c r="O490" s="2730">
        <f t="shared" si="70"/>
        <v>0</v>
      </c>
      <c r="P490" s="2730">
        <f t="shared" si="71"/>
        <v>40000</v>
      </c>
      <c r="Q490" s="2598"/>
      <c r="R490" s="2597"/>
    </row>
    <row r="491" spans="2:18" ht="15.95" hidden="1" customHeight="1">
      <c r="B491" s="3187"/>
      <c r="C491" s="2480">
        <v>41963</v>
      </c>
      <c r="D491" s="1401" t="s">
        <v>788</v>
      </c>
      <c r="E491" s="2731" t="s">
        <v>10</v>
      </c>
      <c r="F491" s="367">
        <v>2</v>
      </c>
      <c r="G491" s="46"/>
      <c r="H491" s="764"/>
      <c r="I491" s="2729">
        <f t="shared" si="74"/>
        <v>0</v>
      </c>
      <c r="J491" s="2731" t="s">
        <v>127</v>
      </c>
      <c r="K491" s="2729">
        <f>F491*12500</f>
        <v>25000</v>
      </c>
      <c r="L491" s="764"/>
      <c r="M491" s="2730">
        <f t="shared" si="69"/>
        <v>0</v>
      </c>
      <c r="N491" s="2731"/>
      <c r="O491" s="2730">
        <f t="shared" si="70"/>
        <v>0</v>
      </c>
      <c r="P491" s="2730">
        <f t="shared" si="71"/>
        <v>25000</v>
      </c>
      <c r="Q491" s="2598"/>
      <c r="R491" s="2597"/>
    </row>
    <row r="492" spans="2:18" ht="15.95" hidden="1" customHeight="1">
      <c r="B492" s="3186">
        <v>27</v>
      </c>
      <c r="C492" s="2480">
        <v>41964</v>
      </c>
      <c r="D492" s="3" t="s">
        <v>1544</v>
      </c>
      <c r="E492" s="2731" t="s">
        <v>556</v>
      </c>
      <c r="F492" s="2731">
        <v>1</v>
      </c>
      <c r="G492" s="764">
        <v>25</v>
      </c>
      <c r="H492" s="764">
        <f>F492*G492</f>
        <v>25</v>
      </c>
      <c r="I492" s="2729">
        <f t="shared" si="74"/>
        <v>12500</v>
      </c>
      <c r="J492" s="2731"/>
      <c r="K492" s="2730"/>
      <c r="L492" s="123"/>
      <c r="M492" s="2730">
        <f t="shared" si="69"/>
        <v>0</v>
      </c>
      <c r="N492" s="2731"/>
      <c r="O492" s="2730">
        <f t="shared" si="70"/>
        <v>0</v>
      </c>
      <c r="P492" s="2730">
        <f t="shared" si="71"/>
        <v>12500</v>
      </c>
      <c r="Q492" s="2598"/>
      <c r="R492" s="2597"/>
    </row>
    <row r="493" spans="2:18" ht="15.95" hidden="1" customHeight="1">
      <c r="B493" s="3187"/>
      <c r="C493" s="2480">
        <v>41964</v>
      </c>
      <c r="D493" s="1401" t="s">
        <v>788</v>
      </c>
      <c r="E493" s="2731" t="s">
        <v>10</v>
      </c>
      <c r="F493" s="367">
        <v>1</v>
      </c>
      <c r="G493" s="46"/>
      <c r="H493" s="764"/>
      <c r="I493" s="2729">
        <f t="shared" si="74"/>
        <v>0</v>
      </c>
      <c r="J493" s="2731" t="s">
        <v>127</v>
      </c>
      <c r="K493" s="2729">
        <f>F493*12500</f>
        <v>12500</v>
      </c>
      <c r="L493" s="764">
        <v>2</v>
      </c>
      <c r="M493" s="2730">
        <f t="shared" si="69"/>
        <v>20000</v>
      </c>
      <c r="N493" s="2731"/>
      <c r="O493" s="2730">
        <f t="shared" si="70"/>
        <v>0</v>
      </c>
      <c r="P493" s="2730">
        <f t="shared" si="71"/>
        <v>32500</v>
      </c>
      <c r="Q493" s="2598"/>
      <c r="R493" s="2597"/>
    </row>
    <row r="494" spans="2:18" ht="15.95" hidden="1" customHeight="1">
      <c r="B494" s="3186">
        <v>28</v>
      </c>
      <c r="C494" s="2480">
        <v>41965</v>
      </c>
      <c r="D494" s="27" t="s">
        <v>965</v>
      </c>
      <c r="E494" s="1470" t="s">
        <v>10</v>
      </c>
      <c r="F494" s="367">
        <v>1</v>
      </c>
      <c r="G494" s="46"/>
      <c r="H494" s="764"/>
      <c r="I494" s="2729">
        <f t="shared" si="74"/>
        <v>0</v>
      </c>
      <c r="J494" s="2731"/>
      <c r="K494" s="2730">
        <f>F494*10000</f>
        <v>10000</v>
      </c>
      <c r="L494" s="764"/>
      <c r="M494" s="2730">
        <f t="shared" si="69"/>
        <v>0</v>
      </c>
      <c r="N494" s="2731"/>
      <c r="O494" s="2730">
        <f t="shared" si="70"/>
        <v>0</v>
      </c>
      <c r="P494" s="2730">
        <f t="shared" si="71"/>
        <v>10000</v>
      </c>
      <c r="Q494" s="2598"/>
      <c r="R494" s="2597"/>
    </row>
    <row r="495" spans="2:18" ht="15.95" hidden="1" customHeight="1">
      <c r="B495" s="3188"/>
      <c r="C495" s="2480">
        <v>41965</v>
      </c>
      <c r="D495" s="2849" t="s">
        <v>1549</v>
      </c>
      <c r="E495" s="2622"/>
      <c r="F495" s="2740"/>
      <c r="G495" s="2740"/>
      <c r="H495" s="2378"/>
      <c r="I495" s="2729">
        <f t="shared" si="74"/>
        <v>0</v>
      </c>
      <c r="J495" s="2731"/>
      <c r="K495" s="2730">
        <f>F495*10000</f>
        <v>0</v>
      </c>
      <c r="L495" s="764"/>
      <c r="M495" s="2730">
        <f t="shared" si="69"/>
        <v>0</v>
      </c>
      <c r="N495" s="2731"/>
      <c r="O495" s="2730">
        <f t="shared" si="70"/>
        <v>0</v>
      </c>
      <c r="P495" s="2730">
        <f t="shared" si="71"/>
        <v>0</v>
      </c>
      <c r="Q495" s="2598"/>
      <c r="R495" s="2597"/>
    </row>
    <row r="496" spans="2:18" ht="15.95" hidden="1" customHeight="1">
      <c r="B496" s="3187"/>
      <c r="C496" s="2480">
        <v>41965</v>
      </c>
      <c r="D496" s="1401" t="s">
        <v>788</v>
      </c>
      <c r="E496" s="2731" t="s">
        <v>10</v>
      </c>
      <c r="F496" s="367">
        <v>1</v>
      </c>
      <c r="G496" s="46"/>
      <c r="H496" s="764"/>
      <c r="I496" s="2729">
        <f t="shared" si="74"/>
        <v>0</v>
      </c>
      <c r="J496" s="2731" t="s">
        <v>127</v>
      </c>
      <c r="K496" s="2729">
        <f>F496*12500</f>
        <v>12500</v>
      </c>
      <c r="L496" s="764">
        <v>2</v>
      </c>
      <c r="M496" s="2730">
        <f t="shared" si="69"/>
        <v>20000</v>
      </c>
      <c r="N496" s="2731"/>
      <c r="O496" s="2730">
        <f t="shared" si="70"/>
        <v>0</v>
      </c>
      <c r="P496" s="2730">
        <f t="shared" si="71"/>
        <v>32500</v>
      </c>
      <c r="Q496" s="2598"/>
      <c r="R496" s="2597"/>
    </row>
    <row r="497" spans="2:18" ht="15.95" hidden="1" customHeight="1">
      <c r="B497" s="3196">
        <v>29</v>
      </c>
      <c r="C497" s="2479">
        <v>41966</v>
      </c>
      <c r="D497" s="27" t="s">
        <v>965</v>
      </c>
      <c r="E497" s="1470" t="s">
        <v>10</v>
      </c>
      <c r="F497" s="367">
        <v>1</v>
      </c>
      <c r="G497" s="46"/>
      <c r="H497" s="764"/>
      <c r="I497" s="2729">
        <f t="shared" si="74"/>
        <v>0</v>
      </c>
      <c r="J497" s="2731"/>
      <c r="K497" s="2730">
        <f>F497*10000</f>
        <v>10000</v>
      </c>
      <c r="L497" s="764"/>
      <c r="M497" s="2730">
        <f t="shared" si="69"/>
        <v>0</v>
      </c>
      <c r="N497" s="2731"/>
      <c r="O497" s="2730">
        <f t="shared" si="70"/>
        <v>0</v>
      </c>
      <c r="P497" s="2730">
        <f t="shared" si="71"/>
        <v>10000</v>
      </c>
      <c r="Q497" s="2598"/>
      <c r="R497" s="2597"/>
    </row>
    <row r="498" spans="2:18" ht="15.95" hidden="1" customHeight="1">
      <c r="B498" s="3198"/>
      <c r="C498" s="2479">
        <v>41966</v>
      </c>
      <c r="D498" s="1401" t="s">
        <v>788</v>
      </c>
      <c r="E498" s="2731" t="s">
        <v>10</v>
      </c>
      <c r="F498" s="367">
        <v>2</v>
      </c>
      <c r="G498" s="46"/>
      <c r="H498" s="764"/>
      <c r="I498" s="2729">
        <f t="shared" si="74"/>
        <v>0</v>
      </c>
      <c r="J498" s="2731" t="s">
        <v>127</v>
      </c>
      <c r="K498" s="2729">
        <f>F498*12500</f>
        <v>25000</v>
      </c>
      <c r="L498" s="764">
        <v>4</v>
      </c>
      <c r="M498" s="2730">
        <f t="shared" si="69"/>
        <v>40000</v>
      </c>
      <c r="N498" s="2731"/>
      <c r="O498" s="2730">
        <f t="shared" si="70"/>
        <v>0</v>
      </c>
      <c r="P498" s="2730">
        <f t="shared" si="71"/>
        <v>65000</v>
      </c>
      <c r="Q498" s="2842"/>
      <c r="R498" s="2005"/>
    </row>
    <row r="499" spans="2:18" ht="15.95" hidden="1" customHeight="1">
      <c r="B499" s="3186">
        <v>30</v>
      </c>
      <c r="C499" s="2480">
        <v>41967</v>
      </c>
      <c r="D499" s="27" t="s">
        <v>965</v>
      </c>
      <c r="E499" s="1470" t="s">
        <v>10</v>
      </c>
      <c r="F499" s="367">
        <v>1</v>
      </c>
      <c r="G499" s="46"/>
      <c r="H499" s="764"/>
      <c r="I499" s="2729">
        <f t="shared" si="74"/>
        <v>0</v>
      </c>
      <c r="J499" s="2731"/>
      <c r="K499" s="2730">
        <f>F499*10000</f>
        <v>10000</v>
      </c>
      <c r="L499" s="764">
        <v>1</v>
      </c>
      <c r="M499" s="2730">
        <f t="shared" si="69"/>
        <v>10000</v>
      </c>
      <c r="N499" s="2731"/>
      <c r="O499" s="2730">
        <f t="shared" si="70"/>
        <v>0</v>
      </c>
      <c r="P499" s="2730">
        <f t="shared" si="71"/>
        <v>20000</v>
      </c>
      <c r="Q499" s="2842"/>
      <c r="R499" s="2005"/>
    </row>
    <row r="500" spans="2:18" ht="15.95" hidden="1" customHeight="1">
      <c r="B500" s="3188"/>
      <c r="C500" s="2480">
        <v>41967</v>
      </c>
      <c r="D500" s="3" t="s">
        <v>1544</v>
      </c>
      <c r="E500" s="2731" t="s">
        <v>556</v>
      </c>
      <c r="F500" s="2731">
        <v>1</v>
      </c>
      <c r="G500" s="764">
        <v>25</v>
      </c>
      <c r="H500" s="764">
        <f>F500*G500</f>
        <v>25</v>
      </c>
      <c r="I500" s="2729">
        <f t="shared" si="74"/>
        <v>12500</v>
      </c>
      <c r="J500" s="2731"/>
      <c r="K500" s="2730"/>
      <c r="L500" s="123"/>
      <c r="M500" s="2730">
        <f t="shared" si="69"/>
        <v>0</v>
      </c>
      <c r="N500" s="2731"/>
      <c r="O500" s="2730">
        <f t="shared" si="70"/>
        <v>0</v>
      </c>
      <c r="P500" s="2730">
        <f t="shared" si="71"/>
        <v>12500</v>
      </c>
      <c r="Q500" s="2842"/>
      <c r="R500" s="2005"/>
    </row>
    <row r="501" spans="2:18" ht="15.95" hidden="1" customHeight="1">
      <c r="B501" s="3187"/>
      <c r="C501" s="2480">
        <v>41967</v>
      </c>
      <c r="D501" s="1401" t="s">
        <v>788</v>
      </c>
      <c r="E501" s="2731" t="s">
        <v>10</v>
      </c>
      <c r="F501" s="367">
        <v>2</v>
      </c>
      <c r="G501" s="46"/>
      <c r="H501" s="764"/>
      <c r="I501" s="2729">
        <f t="shared" si="74"/>
        <v>0</v>
      </c>
      <c r="J501" s="2731" t="s">
        <v>127</v>
      </c>
      <c r="K501" s="2729">
        <f>F501*12500</f>
        <v>25000</v>
      </c>
      <c r="L501" s="764"/>
      <c r="M501" s="2730">
        <f t="shared" si="69"/>
        <v>0</v>
      </c>
      <c r="N501" s="2731"/>
      <c r="O501" s="2730">
        <f t="shared" si="70"/>
        <v>0</v>
      </c>
      <c r="P501" s="2730">
        <f t="shared" si="71"/>
        <v>25000</v>
      </c>
      <c r="Q501" s="2842"/>
      <c r="R501" s="2005"/>
    </row>
    <row r="502" spans="2:18" ht="15.95" hidden="1" customHeight="1">
      <c r="B502" s="3186">
        <v>31</v>
      </c>
      <c r="C502" s="2480">
        <v>41968</v>
      </c>
      <c r="D502" s="27" t="s">
        <v>965</v>
      </c>
      <c r="E502" s="1470" t="s">
        <v>10</v>
      </c>
      <c r="F502" s="367">
        <v>1</v>
      </c>
      <c r="G502" s="46"/>
      <c r="H502" s="764"/>
      <c r="I502" s="2729">
        <f t="shared" si="74"/>
        <v>0</v>
      </c>
      <c r="J502" s="2731"/>
      <c r="K502" s="2730">
        <f>F502*10000</f>
        <v>10000</v>
      </c>
      <c r="L502" s="764">
        <v>0.5</v>
      </c>
      <c r="M502" s="2730">
        <f t="shared" si="69"/>
        <v>5000</v>
      </c>
      <c r="N502" s="2731"/>
      <c r="O502" s="2730">
        <f t="shared" si="70"/>
        <v>0</v>
      </c>
      <c r="P502" s="2730">
        <f t="shared" si="71"/>
        <v>15000</v>
      </c>
      <c r="Q502" s="2842"/>
      <c r="R502" s="2005"/>
    </row>
    <row r="503" spans="2:18" ht="15.95" hidden="1" customHeight="1">
      <c r="B503" s="3188"/>
      <c r="C503" s="2480">
        <v>41968</v>
      </c>
      <c r="D503" s="2849" t="s">
        <v>1549</v>
      </c>
      <c r="E503" s="2622"/>
      <c r="F503" s="2740"/>
      <c r="G503" s="2740"/>
      <c r="H503" s="2378"/>
      <c r="I503" s="2729">
        <f t="shared" si="74"/>
        <v>0</v>
      </c>
      <c r="J503" s="2731"/>
      <c r="K503" s="2730">
        <f>F503*10000</f>
        <v>0</v>
      </c>
      <c r="L503" s="764"/>
      <c r="M503" s="2730">
        <f t="shared" si="69"/>
        <v>0</v>
      </c>
      <c r="N503" s="2731"/>
      <c r="O503" s="2730">
        <f t="shared" si="70"/>
        <v>0</v>
      </c>
      <c r="P503" s="2730">
        <f t="shared" si="71"/>
        <v>0</v>
      </c>
      <c r="Q503" s="2842"/>
      <c r="R503" s="2005"/>
    </row>
    <row r="504" spans="2:18" ht="15.95" hidden="1" customHeight="1" thickBot="1">
      <c r="B504" s="3208"/>
      <c r="C504" s="2481">
        <v>41968</v>
      </c>
      <c r="D504" s="2226" t="s">
        <v>788</v>
      </c>
      <c r="E504" s="2746" t="s">
        <v>10</v>
      </c>
      <c r="F504" s="368">
        <v>1</v>
      </c>
      <c r="G504" s="56"/>
      <c r="H504" s="765"/>
      <c r="I504" s="2734">
        <f t="shared" si="74"/>
        <v>0</v>
      </c>
      <c r="J504" s="2746" t="s">
        <v>127</v>
      </c>
      <c r="K504" s="2734">
        <f>F504*12500</f>
        <v>12500</v>
      </c>
      <c r="L504" s="765">
        <v>2</v>
      </c>
      <c r="M504" s="767">
        <f t="shared" si="69"/>
        <v>20000</v>
      </c>
      <c r="N504" s="2746"/>
      <c r="O504" s="767">
        <f t="shared" si="70"/>
        <v>0</v>
      </c>
      <c r="P504" s="767">
        <f t="shared" si="71"/>
        <v>32500</v>
      </c>
      <c r="Q504" s="2298"/>
      <c r="R504" s="2608"/>
    </row>
    <row r="505" spans="2:18" ht="15.95" customHeight="1">
      <c r="B505" s="3263">
        <v>1</v>
      </c>
      <c r="C505" s="2955">
        <v>41969</v>
      </c>
      <c r="D505" s="27" t="s">
        <v>965</v>
      </c>
      <c r="E505" s="2927" t="s">
        <v>10</v>
      </c>
      <c r="F505" s="367">
        <v>1</v>
      </c>
      <c r="G505" s="46"/>
      <c r="H505" s="764"/>
      <c r="I505" s="2924">
        <f t="shared" si="74"/>
        <v>0</v>
      </c>
      <c r="J505" s="2927"/>
      <c r="K505" s="2926">
        <f>F505*10000</f>
        <v>10000</v>
      </c>
      <c r="L505" s="764">
        <v>1</v>
      </c>
      <c r="M505" s="2926">
        <f t="shared" si="69"/>
        <v>10000</v>
      </c>
      <c r="N505" s="2927"/>
      <c r="O505" s="2926">
        <f t="shared" si="70"/>
        <v>0</v>
      </c>
      <c r="P505" s="2926">
        <f t="shared" si="71"/>
        <v>20000</v>
      </c>
      <c r="Q505" s="2843"/>
      <c r="R505" s="2858"/>
    </row>
    <row r="506" spans="2:18" ht="15.95" customHeight="1">
      <c r="B506" s="3188"/>
      <c r="C506" s="2955">
        <v>41969</v>
      </c>
      <c r="D506" s="3" t="s">
        <v>1544</v>
      </c>
      <c r="E506" s="2927" t="s">
        <v>556</v>
      </c>
      <c r="F506" s="2927">
        <v>1</v>
      </c>
      <c r="G506" s="764">
        <v>25</v>
      </c>
      <c r="H506" s="764">
        <f>F506*G506</f>
        <v>25</v>
      </c>
      <c r="I506" s="2924">
        <f t="shared" si="74"/>
        <v>12500</v>
      </c>
      <c r="J506" s="2927"/>
      <c r="K506" s="2926"/>
      <c r="L506" s="764"/>
      <c r="M506" s="2926">
        <f t="shared" si="69"/>
        <v>0</v>
      </c>
      <c r="N506" s="2927"/>
      <c r="O506" s="2926">
        <f t="shared" si="70"/>
        <v>0</v>
      </c>
      <c r="P506" s="2926">
        <f t="shared" si="71"/>
        <v>12500</v>
      </c>
      <c r="Q506" s="2843"/>
      <c r="R506" s="2858"/>
    </row>
    <row r="507" spans="2:18" ht="15.95" customHeight="1">
      <c r="B507" s="3187"/>
      <c r="C507" s="2955">
        <v>41969</v>
      </c>
      <c r="D507" s="1401" t="s">
        <v>788</v>
      </c>
      <c r="E507" s="2927" t="s">
        <v>10</v>
      </c>
      <c r="F507" s="367">
        <v>1</v>
      </c>
      <c r="G507" s="46"/>
      <c r="H507" s="764"/>
      <c r="I507" s="2924">
        <f t="shared" si="74"/>
        <v>0</v>
      </c>
      <c r="J507" s="2927" t="s">
        <v>127</v>
      </c>
      <c r="K507" s="2924">
        <f>F507*12500</f>
        <v>12500</v>
      </c>
      <c r="L507" s="764"/>
      <c r="M507" s="2926">
        <f t="shared" si="69"/>
        <v>0</v>
      </c>
      <c r="N507" s="2927"/>
      <c r="O507" s="2926">
        <f t="shared" si="70"/>
        <v>0</v>
      </c>
      <c r="P507" s="2926">
        <f t="shared" si="71"/>
        <v>12500</v>
      </c>
      <c r="Q507" s="2843"/>
      <c r="R507" s="2858"/>
    </row>
    <row r="508" spans="2:18" ht="15.95" customHeight="1">
      <c r="B508" s="3186">
        <v>2</v>
      </c>
      <c r="C508" s="2480">
        <v>41970</v>
      </c>
      <c r="D508" s="27" t="s">
        <v>965</v>
      </c>
      <c r="E508" s="2927" t="s">
        <v>10</v>
      </c>
      <c r="F508" s="367">
        <v>2</v>
      </c>
      <c r="G508" s="46"/>
      <c r="H508" s="764"/>
      <c r="I508" s="2924">
        <f t="shared" si="74"/>
        <v>0</v>
      </c>
      <c r="J508" s="2927"/>
      <c r="K508" s="2926">
        <f>F508*10000</f>
        <v>20000</v>
      </c>
      <c r="L508" s="764">
        <v>1</v>
      </c>
      <c r="M508" s="2926">
        <f t="shared" si="69"/>
        <v>10000</v>
      </c>
      <c r="N508" s="2927"/>
      <c r="O508" s="2926">
        <f t="shared" si="70"/>
        <v>0</v>
      </c>
      <c r="P508" s="2926">
        <f t="shared" si="71"/>
        <v>30000</v>
      </c>
      <c r="Q508" s="2795"/>
      <c r="R508" s="2772"/>
    </row>
    <row r="509" spans="2:18" ht="15.95" customHeight="1">
      <c r="B509" s="3187"/>
      <c r="C509" s="2480">
        <v>41970</v>
      </c>
      <c r="D509" s="3" t="s">
        <v>1544</v>
      </c>
      <c r="E509" s="2927" t="s">
        <v>556</v>
      </c>
      <c r="F509" s="2927">
        <v>1</v>
      </c>
      <c r="G509" s="764">
        <v>25</v>
      </c>
      <c r="H509" s="764">
        <f>F509*G509</f>
        <v>25</v>
      </c>
      <c r="I509" s="2924">
        <f t="shared" si="74"/>
        <v>12500</v>
      </c>
      <c r="J509" s="2927"/>
      <c r="K509" s="2926"/>
      <c r="L509" s="764"/>
      <c r="M509" s="2926">
        <f t="shared" si="69"/>
        <v>0</v>
      </c>
      <c r="N509" s="2927"/>
      <c r="O509" s="2926">
        <f t="shared" si="70"/>
        <v>0</v>
      </c>
      <c r="P509" s="2926">
        <f t="shared" si="71"/>
        <v>12500</v>
      </c>
      <c r="Q509" s="2795"/>
      <c r="R509" s="2772"/>
    </row>
    <row r="510" spans="2:18" ht="15.95" customHeight="1">
      <c r="B510" s="3186">
        <v>3</v>
      </c>
      <c r="C510" s="2480">
        <v>41971</v>
      </c>
      <c r="D510" s="27" t="s">
        <v>965</v>
      </c>
      <c r="E510" s="2927" t="s">
        <v>10</v>
      </c>
      <c r="F510" s="367">
        <v>1</v>
      </c>
      <c r="G510" s="46"/>
      <c r="H510" s="764"/>
      <c r="I510" s="2924">
        <f t="shared" si="74"/>
        <v>0</v>
      </c>
      <c r="J510" s="2927"/>
      <c r="K510" s="2926">
        <f>F510*10000</f>
        <v>10000</v>
      </c>
      <c r="L510" s="764">
        <v>1</v>
      </c>
      <c r="M510" s="2926">
        <f t="shared" si="69"/>
        <v>10000</v>
      </c>
      <c r="N510" s="2927"/>
      <c r="O510" s="2926">
        <f t="shared" si="70"/>
        <v>0</v>
      </c>
      <c r="P510" s="2926">
        <f t="shared" si="71"/>
        <v>20000</v>
      </c>
      <c r="Q510" s="2795"/>
      <c r="R510" s="2772"/>
    </row>
    <row r="511" spans="2:18" ht="15.95" customHeight="1">
      <c r="B511" s="3188"/>
      <c r="C511" s="2480">
        <v>41971</v>
      </c>
      <c r="D511" s="3" t="s">
        <v>1544</v>
      </c>
      <c r="E511" s="2927" t="s">
        <v>556</v>
      </c>
      <c r="F511" s="2927">
        <v>1</v>
      </c>
      <c r="G511" s="764">
        <v>25</v>
      </c>
      <c r="H511" s="764">
        <f>F511*G511</f>
        <v>25</v>
      </c>
      <c r="I511" s="2924">
        <f t="shared" si="74"/>
        <v>12500</v>
      </c>
      <c r="J511" s="2927"/>
      <c r="K511" s="2926"/>
      <c r="L511" s="764"/>
      <c r="M511" s="2926">
        <f t="shared" si="69"/>
        <v>0</v>
      </c>
      <c r="N511" s="2927"/>
      <c r="O511" s="2926">
        <f t="shared" si="70"/>
        <v>0</v>
      </c>
      <c r="P511" s="2926">
        <f t="shared" si="71"/>
        <v>12500</v>
      </c>
      <c r="Q511" s="2795"/>
      <c r="R511" s="2772"/>
    </row>
    <row r="512" spans="2:18" ht="15.95" customHeight="1">
      <c r="B512" s="3187"/>
      <c r="C512" s="2480">
        <v>41971</v>
      </c>
      <c r="D512" s="1401" t="s">
        <v>788</v>
      </c>
      <c r="E512" s="2927" t="s">
        <v>10</v>
      </c>
      <c r="F512" s="367">
        <v>1</v>
      </c>
      <c r="G512" s="46"/>
      <c r="H512" s="764"/>
      <c r="I512" s="2924">
        <f t="shared" si="74"/>
        <v>0</v>
      </c>
      <c r="J512" s="2927" t="s">
        <v>127</v>
      </c>
      <c r="K512" s="2924">
        <f>F512*12500</f>
        <v>12500</v>
      </c>
      <c r="L512" s="764"/>
      <c r="M512" s="2926">
        <f t="shared" si="69"/>
        <v>0</v>
      </c>
      <c r="N512" s="2927"/>
      <c r="O512" s="2926">
        <f t="shared" si="70"/>
        <v>0</v>
      </c>
      <c r="P512" s="2926">
        <f t="shared" si="71"/>
        <v>12500</v>
      </c>
      <c r="Q512" s="2795"/>
      <c r="R512" s="2772"/>
    </row>
    <row r="513" spans="2:18" ht="15.95" customHeight="1">
      <c r="B513" s="3186">
        <v>4</v>
      </c>
      <c r="C513" s="2480">
        <v>41972</v>
      </c>
      <c r="D513" s="27" t="s">
        <v>965</v>
      </c>
      <c r="E513" s="2927" t="s">
        <v>10</v>
      </c>
      <c r="F513" s="367">
        <v>1</v>
      </c>
      <c r="G513" s="46"/>
      <c r="H513" s="764"/>
      <c r="I513" s="2924">
        <f t="shared" si="74"/>
        <v>0</v>
      </c>
      <c r="J513" s="2927"/>
      <c r="K513" s="2926">
        <f>F513*10000</f>
        <v>10000</v>
      </c>
      <c r="L513" s="764">
        <v>1</v>
      </c>
      <c r="M513" s="2926">
        <f t="shared" si="69"/>
        <v>10000</v>
      </c>
      <c r="N513" s="2927"/>
      <c r="O513" s="2926">
        <f t="shared" si="70"/>
        <v>0</v>
      </c>
      <c r="P513" s="2926">
        <f t="shared" si="71"/>
        <v>20000</v>
      </c>
      <c r="Q513" s="2795"/>
      <c r="R513" s="2772"/>
    </row>
    <row r="514" spans="2:18" ht="15.95" customHeight="1">
      <c r="B514" s="3187"/>
      <c r="C514" s="2480">
        <v>41972</v>
      </c>
      <c r="D514" s="1401" t="s">
        <v>1048</v>
      </c>
      <c r="E514" s="2927" t="s">
        <v>810</v>
      </c>
      <c r="F514" s="2927">
        <v>1</v>
      </c>
      <c r="G514" s="46">
        <v>55</v>
      </c>
      <c r="H514" s="764">
        <f>F514*G514</f>
        <v>55</v>
      </c>
      <c r="I514" s="2924">
        <f t="shared" si="74"/>
        <v>27500</v>
      </c>
      <c r="J514" s="2927" t="s">
        <v>127</v>
      </c>
      <c r="K514" s="2926">
        <f>H514*200</f>
        <v>11000</v>
      </c>
      <c r="L514" s="764">
        <v>7</v>
      </c>
      <c r="M514" s="2926">
        <f t="shared" si="69"/>
        <v>70000</v>
      </c>
      <c r="N514" s="2927"/>
      <c r="O514" s="2926">
        <f t="shared" si="70"/>
        <v>0</v>
      </c>
      <c r="P514" s="2926">
        <f t="shared" si="71"/>
        <v>108500</v>
      </c>
      <c r="Q514" s="2795"/>
      <c r="R514" s="2772"/>
    </row>
    <row r="515" spans="2:18" ht="15.6" customHeight="1">
      <c r="B515" s="3196">
        <v>5</v>
      </c>
      <c r="C515" s="2479">
        <v>41973</v>
      </c>
      <c r="D515" s="27" t="s">
        <v>965</v>
      </c>
      <c r="E515" s="2927" t="s">
        <v>10</v>
      </c>
      <c r="F515" s="367">
        <v>1</v>
      </c>
      <c r="G515" s="46"/>
      <c r="H515" s="764"/>
      <c r="I515" s="2924">
        <f t="shared" si="74"/>
        <v>0</v>
      </c>
      <c r="J515" s="2927"/>
      <c r="K515" s="2926">
        <f>F515*10000</f>
        <v>10000</v>
      </c>
      <c r="L515" s="764"/>
      <c r="M515" s="2926">
        <f t="shared" si="69"/>
        <v>0</v>
      </c>
      <c r="N515" s="2927"/>
      <c r="O515" s="2926">
        <f t="shared" si="70"/>
        <v>0</v>
      </c>
      <c r="P515" s="2926">
        <f t="shared" si="71"/>
        <v>10000</v>
      </c>
      <c r="Q515" s="2795"/>
      <c r="R515" s="2772"/>
    </row>
    <row r="516" spans="2:18" ht="15.6" customHeight="1">
      <c r="B516" s="3198"/>
      <c r="C516" s="2479">
        <v>41973</v>
      </c>
      <c r="D516" s="1401" t="s">
        <v>1048</v>
      </c>
      <c r="E516" s="2927" t="s">
        <v>810</v>
      </c>
      <c r="F516" s="2927">
        <v>1</v>
      </c>
      <c r="G516" s="46">
        <v>55</v>
      </c>
      <c r="H516" s="764">
        <f>F516*G516</f>
        <v>55</v>
      </c>
      <c r="I516" s="2924">
        <f t="shared" si="74"/>
        <v>27500</v>
      </c>
      <c r="J516" s="2927" t="s">
        <v>127</v>
      </c>
      <c r="K516" s="2926">
        <f>H516*200</f>
        <v>11000</v>
      </c>
      <c r="L516" s="764">
        <f>4+6</f>
        <v>10</v>
      </c>
      <c r="M516" s="2926">
        <f t="shared" si="69"/>
        <v>100000</v>
      </c>
      <c r="N516" s="2927"/>
      <c r="O516" s="2926">
        <f t="shared" si="70"/>
        <v>0</v>
      </c>
      <c r="P516" s="2926">
        <f t="shared" si="71"/>
        <v>138500</v>
      </c>
      <c r="Q516" s="2795"/>
      <c r="R516" s="2772"/>
    </row>
    <row r="517" spans="2:18" ht="15.95" customHeight="1">
      <c r="B517" s="3186">
        <v>6</v>
      </c>
      <c r="C517" s="2480">
        <v>41974</v>
      </c>
      <c r="D517" s="27" t="s">
        <v>965</v>
      </c>
      <c r="E517" s="2927" t="s">
        <v>10</v>
      </c>
      <c r="F517" s="367">
        <v>1</v>
      </c>
      <c r="G517" s="46"/>
      <c r="H517" s="764"/>
      <c r="I517" s="2924">
        <f t="shared" si="74"/>
        <v>0</v>
      </c>
      <c r="J517" s="2927"/>
      <c r="K517" s="2926">
        <f>F517*10000</f>
        <v>10000</v>
      </c>
      <c r="L517" s="764"/>
      <c r="M517" s="2926">
        <f t="shared" si="69"/>
        <v>0</v>
      </c>
      <c r="N517" s="2927"/>
      <c r="O517" s="2926">
        <f t="shared" si="70"/>
        <v>0</v>
      </c>
      <c r="P517" s="2926">
        <f t="shared" si="71"/>
        <v>10000</v>
      </c>
      <c r="Q517" s="2795"/>
      <c r="R517" s="2772"/>
    </row>
    <row r="518" spans="2:18" ht="15.95" customHeight="1">
      <c r="B518" s="3188"/>
      <c r="C518" s="2480">
        <v>41974</v>
      </c>
      <c r="D518" s="3" t="s">
        <v>1544</v>
      </c>
      <c r="E518" s="2927" t="s">
        <v>556</v>
      </c>
      <c r="F518" s="2927">
        <v>1</v>
      </c>
      <c r="G518" s="764">
        <v>25</v>
      </c>
      <c r="H518" s="764">
        <f>F518*G518</f>
        <v>25</v>
      </c>
      <c r="I518" s="2924">
        <f t="shared" si="74"/>
        <v>12500</v>
      </c>
      <c r="J518" s="2927"/>
      <c r="K518" s="2926"/>
      <c r="L518" s="764"/>
      <c r="M518" s="2926">
        <f t="shared" si="69"/>
        <v>0</v>
      </c>
      <c r="N518" s="2927"/>
      <c r="O518" s="2926">
        <f t="shared" si="70"/>
        <v>0</v>
      </c>
      <c r="P518" s="2926">
        <f t="shared" si="71"/>
        <v>12500</v>
      </c>
      <c r="Q518" s="2795"/>
      <c r="R518" s="2772"/>
    </row>
    <row r="519" spans="2:18" ht="15.95" customHeight="1">
      <c r="B519" s="3187"/>
      <c r="C519" s="2480">
        <v>41974</v>
      </c>
      <c r="D519" s="1401" t="s">
        <v>1048</v>
      </c>
      <c r="E519" s="2948" t="s">
        <v>810</v>
      </c>
      <c r="F519" s="2948">
        <v>1</v>
      </c>
      <c r="G519" s="46">
        <v>55</v>
      </c>
      <c r="H519" s="764">
        <f>F519*G519</f>
        <v>55</v>
      </c>
      <c r="I519" s="2950">
        <f t="shared" si="74"/>
        <v>27500</v>
      </c>
      <c r="J519" s="2948" t="s">
        <v>127</v>
      </c>
      <c r="K519" s="2949">
        <f>H519*200</f>
        <v>11000</v>
      </c>
      <c r="L519" s="764">
        <v>9</v>
      </c>
      <c r="M519" s="2949">
        <f t="shared" si="69"/>
        <v>90000</v>
      </c>
      <c r="N519" s="2948">
        <v>5</v>
      </c>
      <c r="O519" s="2949">
        <f t="shared" si="70"/>
        <v>75000</v>
      </c>
      <c r="P519" s="2949">
        <f t="shared" si="71"/>
        <v>203500</v>
      </c>
      <c r="Q519" s="2486">
        <v>35000</v>
      </c>
      <c r="R519" s="2100" t="s">
        <v>1620</v>
      </c>
    </row>
    <row r="520" spans="2:18" ht="15.95" customHeight="1">
      <c r="B520" s="3186">
        <v>7</v>
      </c>
      <c r="C520" s="2480">
        <v>41975</v>
      </c>
      <c r="D520" s="3" t="s">
        <v>1544</v>
      </c>
      <c r="E520" s="2927" t="s">
        <v>556</v>
      </c>
      <c r="F520" s="2927">
        <v>1</v>
      </c>
      <c r="G520" s="764">
        <v>25</v>
      </c>
      <c r="H520" s="764">
        <f>F520*G520</f>
        <v>25</v>
      </c>
      <c r="I520" s="2924">
        <f t="shared" si="74"/>
        <v>12500</v>
      </c>
      <c r="J520" s="2927"/>
      <c r="K520" s="2926"/>
      <c r="L520" s="764"/>
      <c r="M520" s="2926">
        <f t="shared" si="69"/>
        <v>0</v>
      </c>
      <c r="N520" s="2927"/>
      <c r="O520" s="2926">
        <f t="shared" si="70"/>
        <v>0</v>
      </c>
      <c r="P520" s="2926">
        <f t="shared" si="71"/>
        <v>12500</v>
      </c>
      <c r="Q520" s="2795"/>
      <c r="R520" s="2772"/>
    </row>
    <row r="521" spans="2:18" ht="15.95" customHeight="1">
      <c r="B521" s="3188"/>
      <c r="C521" s="2480">
        <v>41975</v>
      </c>
      <c r="D521" s="1401" t="s">
        <v>788</v>
      </c>
      <c r="E521" s="2927" t="s">
        <v>10</v>
      </c>
      <c r="F521" s="367">
        <v>1</v>
      </c>
      <c r="G521" s="46"/>
      <c r="H521" s="764"/>
      <c r="I521" s="2924">
        <f t="shared" si="74"/>
        <v>0</v>
      </c>
      <c r="J521" s="2927" t="s">
        <v>127</v>
      </c>
      <c r="K521" s="2924">
        <f>F521*12500</f>
        <v>12500</v>
      </c>
      <c r="L521" s="764"/>
      <c r="M521" s="2926">
        <f t="shared" ref="M521:M563" si="75">L521*10000</f>
        <v>0</v>
      </c>
      <c r="N521" s="2927"/>
      <c r="O521" s="2926">
        <f t="shared" ref="O521:O563" si="76">N521*15000</f>
        <v>0</v>
      </c>
      <c r="P521" s="2926">
        <f t="shared" ref="P521:P563" si="77">I521+K521+M521+O521</f>
        <v>12500</v>
      </c>
      <c r="Q521" s="2795"/>
      <c r="R521" s="2772"/>
    </row>
    <row r="522" spans="2:18" ht="15.95" customHeight="1">
      <c r="B522" s="3187"/>
      <c r="C522" s="2480">
        <v>41975</v>
      </c>
      <c r="D522" s="27" t="s">
        <v>965</v>
      </c>
      <c r="E522" s="2927" t="s">
        <v>10</v>
      </c>
      <c r="F522" s="367">
        <v>1</v>
      </c>
      <c r="G522" s="46"/>
      <c r="H522" s="764"/>
      <c r="I522" s="2924">
        <f t="shared" si="74"/>
        <v>0</v>
      </c>
      <c r="J522" s="2927"/>
      <c r="K522" s="2926">
        <f>F522*10000</f>
        <v>10000</v>
      </c>
      <c r="L522" s="764"/>
      <c r="M522" s="2926">
        <f t="shared" si="75"/>
        <v>0</v>
      </c>
      <c r="N522" s="2927"/>
      <c r="O522" s="2926">
        <f t="shared" si="76"/>
        <v>0</v>
      </c>
      <c r="P522" s="2926">
        <f t="shared" si="77"/>
        <v>10000</v>
      </c>
      <c r="Q522" s="2795"/>
      <c r="R522" s="2772"/>
    </row>
    <row r="523" spans="2:18" ht="15.95" customHeight="1">
      <c r="B523" s="2923">
        <v>8</v>
      </c>
      <c r="C523" s="2480">
        <v>41976</v>
      </c>
      <c r="D523" s="1401" t="s">
        <v>788</v>
      </c>
      <c r="E523" s="2927" t="s">
        <v>10</v>
      </c>
      <c r="F523" s="367">
        <v>1</v>
      </c>
      <c r="G523" s="46"/>
      <c r="H523" s="764"/>
      <c r="I523" s="2924">
        <f t="shared" si="74"/>
        <v>0</v>
      </c>
      <c r="J523" s="2927" t="s">
        <v>127</v>
      </c>
      <c r="K523" s="2924">
        <f>F523*12500</f>
        <v>12500</v>
      </c>
      <c r="L523" s="764"/>
      <c r="M523" s="2926">
        <f t="shared" si="75"/>
        <v>0</v>
      </c>
      <c r="N523" s="2927"/>
      <c r="O523" s="2926">
        <f t="shared" si="76"/>
        <v>0</v>
      </c>
      <c r="P523" s="2926">
        <f t="shared" si="77"/>
        <v>12500</v>
      </c>
      <c r="Q523" s="2795"/>
      <c r="R523" s="2772"/>
    </row>
    <row r="524" spans="2:18" ht="15.95" customHeight="1">
      <c r="B524" s="3186">
        <v>9</v>
      </c>
      <c r="C524" s="2480">
        <v>41977</v>
      </c>
      <c r="D524" s="27" t="s">
        <v>965</v>
      </c>
      <c r="E524" s="2927" t="s">
        <v>10</v>
      </c>
      <c r="F524" s="367">
        <v>3</v>
      </c>
      <c r="G524" s="46"/>
      <c r="H524" s="764"/>
      <c r="I524" s="2924">
        <f t="shared" si="74"/>
        <v>0</v>
      </c>
      <c r="J524" s="2927"/>
      <c r="K524" s="2926">
        <f>F524*10000</f>
        <v>30000</v>
      </c>
      <c r="L524" s="764">
        <v>1</v>
      </c>
      <c r="M524" s="2926">
        <f t="shared" si="75"/>
        <v>10000</v>
      </c>
      <c r="N524" s="2927"/>
      <c r="O524" s="2926">
        <f t="shared" si="76"/>
        <v>0</v>
      </c>
      <c r="P524" s="2926">
        <f t="shared" si="77"/>
        <v>40000</v>
      </c>
      <c r="Q524" s="2795"/>
      <c r="R524" s="2772"/>
    </row>
    <row r="525" spans="2:18" ht="15.95" customHeight="1">
      <c r="B525" s="3188"/>
      <c r="C525" s="2480">
        <v>41977</v>
      </c>
      <c r="D525" s="3" t="s">
        <v>1613</v>
      </c>
      <c r="E525" s="2927"/>
      <c r="F525" s="2927">
        <v>2</v>
      </c>
      <c r="G525" s="764">
        <v>25</v>
      </c>
      <c r="H525" s="764">
        <f>F525*G525</f>
        <v>50</v>
      </c>
      <c r="I525" s="2924">
        <f t="shared" si="74"/>
        <v>25000</v>
      </c>
      <c r="J525" s="2927"/>
      <c r="K525" s="2926"/>
      <c r="L525" s="764"/>
      <c r="M525" s="2926">
        <f t="shared" si="75"/>
        <v>0</v>
      </c>
      <c r="N525" s="2927"/>
      <c r="O525" s="2926">
        <f t="shared" si="76"/>
        <v>0</v>
      </c>
      <c r="P525" s="2926">
        <f t="shared" si="77"/>
        <v>25000</v>
      </c>
      <c r="Q525" s="2795"/>
      <c r="R525" s="2772"/>
    </row>
    <row r="526" spans="2:18" ht="15.95" customHeight="1">
      <c r="B526" s="3187"/>
      <c r="C526" s="2480">
        <v>41977</v>
      </c>
      <c r="D526" s="1401" t="s">
        <v>788</v>
      </c>
      <c r="E526" s="2927" t="s">
        <v>10</v>
      </c>
      <c r="F526" s="367">
        <v>1</v>
      </c>
      <c r="G526" s="46"/>
      <c r="H526" s="764"/>
      <c r="I526" s="2924">
        <f t="shared" si="74"/>
        <v>0</v>
      </c>
      <c r="J526" s="2927" t="s">
        <v>127</v>
      </c>
      <c r="K526" s="2924">
        <f>F526*12500</f>
        <v>12500</v>
      </c>
      <c r="L526" s="764"/>
      <c r="M526" s="2926">
        <f t="shared" si="75"/>
        <v>0</v>
      </c>
      <c r="N526" s="2927"/>
      <c r="O526" s="2926">
        <f t="shared" si="76"/>
        <v>0</v>
      </c>
      <c r="P526" s="2926">
        <f t="shared" si="77"/>
        <v>12500</v>
      </c>
      <c r="Q526" s="2795"/>
      <c r="R526" s="2772"/>
    </row>
    <row r="527" spans="2:18" ht="15.95" customHeight="1">
      <c r="B527" s="3186">
        <v>10</v>
      </c>
      <c r="C527" s="2480">
        <v>41978</v>
      </c>
      <c r="D527" s="27" t="s">
        <v>965</v>
      </c>
      <c r="E527" s="2927" t="s">
        <v>10</v>
      </c>
      <c r="F527" s="367">
        <v>1</v>
      </c>
      <c r="G527" s="46"/>
      <c r="H527" s="764"/>
      <c r="I527" s="2924">
        <f t="shared" si="74"/>
        <v>0</v>
      </c>
      <c r="J527" s="2927"/>
      <c r="K527" s="2926">
        <f>F527*10000</f>
        <v>10000</v>
      </c>
      <c r="L527" s="764"/>
      <c r="M527" s="2926">
        <f t="shared" si="75"/>
        <v>0</v>
      </c>
      <c r="N527" s="2927"/>
      <c r="O527" s="2926">
        <f t="shared" si="76"/>
        <v>0</v>
      </c>
      <c r="P527" s="2926">
        <f t="shared" si="77"/>
        <v>10000</v>
      </c>
      <c r="Q527" s="2795"/>
      <c r="R527" s="2772"/>
    </row>
    <row r="528" spans="2:18" ht="15.95" customHeight="1">
      <c r="B528" s="3187"/>
      <c r="C528" s="2480">
        <v>41978</v>
      </c>
      <c r="D528" s="27" t="s">
        <v>1200</v>
      </c>
      <c r="E528" s="2927" t="s">
        <v>984</v>
      </c>
      <c r="F528" s="2927">
        <v>2</v>
      </c>
      <c r="G528" s="46">
        <v>55</v>
      </c>
      <c r="H528" s="764">
        <f>F528*G528</f>
        <v>110</v>
      </c>
      <c r="I528" s="2924">
        <f t="shared" si="74"/>
        <v>55000</v>
      </c>
      <c r="J528" s="2927"/>
      <c r="K528" s="2926"/>
      <c r="L528" s="764">
        <v>2</v>
      </c>
      <c r="M528" s="2926">
        <f t="shared" si="75"/>
        <v>20000</v>
      </c>
      <c r="N528" s="2927"/>
      <c r="O528" s="2926">
        <f t="shared" si="76"/>
        <v>0</v>
      </c>
      <c r="P528" s="2926">
        <f t="shared" si="77"/>
        <v>75000</v>
      </c>
      <c r="Q528" s="2795"/>
      <c r="R528" s="2772"/>
    </row>
    <row r="529" spans="2:18" ht="15.6" customHeight="1">
      <c r="B529" s="3186">
        <v>11</v>
      </c>
      <c r="C529" s="2480">
        <v>41979</v>
      </c>
      <c r="D529" s="27" t="s">
        <v>965</v>
      </c>
      <c r="E529" s="2927" t="s">
        <v>10</v>
      </c>
      <c r="F529" s="367">
        <v>2</v>
      </c>
      <c r="G529" s="46"/>
      <c r="H529" s="764"/>
      <c r="I529" s="2924">
        <f t="shared" si="74"/>
        <v>0</v>
      </c>
      <c r="J529" s="2927"/>
      <c r="K529" s="2926">
        <f>F529*10000</f>
        <v>20000</v>
      </c>
      <c r="L529" s="764">
        <v>1</v>
      </c>
      <c r="M529" s="2926">
        <f t="shared" si="75"/>
        <v>10000</v>
      </c>
      <c r="N529" s="2927"/>
      <c r="O529" s="2926">
        <f t="shared" si="76"/>
        <v>0</v>
      </c>
      <c r="P529" s="2926">
        <f t="shared" si="77"/>
        <v>30000</v>
      </c>
      <c r="Q529" s="2795"/>
      <c r="R529" s="2772"/>
    </row>
    <row r="530" spans="2:18" ht="15.6" customHeight="1">
      <c r="B530" s="3187"/>
      <c r="C530" s="2480">
        <v>41979</v>
      </c>
      <c r="D530" s="27" t="s">
        <v>1200</v>
      </c>
      <c r="E530" s="2927" t="s">
        <v>984</v>
      </c>
      <c r="F530" s="2927">
        <v>2</v>
      </c>
      <c r="G530" s="46">
        <v>55</v>
      </c>
      <c r="H530" s="764">
        <f>F530*G530</f>
        <v>110</v>
      </c>
      <c r="I530" s="2924">
        <f t="shared" si="74"/>
        <v>55000</v>
      </c>
      <c r="J530" s="2927"/>
      <c r="K530" s="2926"/>
      <c r="L530" s="764">
        <v>2</v>
      </c>
      <c r="M530" s="2926">
        <f t="shared" si="75"/>
        <v>20000</v>
      </c>
      <c r="N530" s="2927"/>
      <c r="O530" s="2926">
        <f t="shared" si="76"/>
        <v>0</v>
      </c>
      <c r="P530" s="2926">
        <f t="shared" si="77"/>
        <v>75000</v>
      </c>
      <c r="Q530" s="2795"/>
      <c r="R530" s="2772"/>
    </row>
    <row r="531" spans="2:18" ht="15.95" customHeight="1">
      <c r="B531" s="3196">
        <v>12</v>
      </c>
      <c r="C531" s="2479">
        <v>41980</v>
      </c>
      <c r="D531" s="27" t="s">
        <v>965</v>
      </c>
      <c r="E531" s="2927" t="s">
        <v>10</v>
      </c>
      <c r="F531" s="367">
        <v>2</v>
      </c>
      <c r="G531" s="46"/>
      <c r="H531" s="764"/>
      <c r="I531" s="2924">
        <f t="shared" si="74"/>
        <v>0</v>
      </c>
      <c r="J531" s="2927"/>
      <c r="K531" s="2926">
        <f>F531*10000</f>
        <v>20000</v>
      </c>
      <c r="L531" s="764">
        <v>1</v>
      </c>
      <c r="M531" s="2926">
        <f t="shared" si="75"/>
        <v>10000</v>
      </c>
      <c r="N531" s="2927"/>
      <c r="O531" s="2926">
        <f t="shared" si="76"/>
        <v>0</v>
      </c>
      <c r="P531" s="2926">
        <f t="shared" si="77"/>
        <v>30000</v>
      </c>
      <c r="Q531" s="2795"/>
      <c r="R531" s="2772"/>
    </row>
    <row r="532" spans="2:18" ht="15.95" customHeight="1">
      <c r="B532" s="3197"/>
      <c r="C532" s="2479">
        <v>41980</v>
      </c>
      <c r="D532" s="27" t="s">
        <v>1200</v>
      </c>
      <c r="E532" s="2927" t="s">
        <v>984</v>
      </c>
      <c r="F532" s="2927">
        <v>1</v>
      </c>
      <c r="G532" s="46">
        <v>55</v>
      </c>
      <c r="H532" s="764">
        <f>F532*G532</f>
        <v>55</v>
      </c>
      <c r="I532" s="2924">
        <f t="shared" si="74"/>
        <v>27500</v>
      </c>
      <c r="J532" s="2927"/>
      <c r="K532" s="2926"/>
      <c r="L532" s="764">
        <v>4</v>
      </c>
      <c r="M532" s="2926">
        <f t="shared" si="75"/>
        <v>40000</v>
      </c>
      <c r="N532" s="2927"/>
      <c r="O532" s="2926">
        <f t="shared" si="76"/>
        <v>0</v>
      </c>
      <c r="P532" s="2926">
        <f t="shared" si="77"/>
        <v>67500</v>
      </c>
      <c r="Q532" s="2795"/>
      <c r="R532" s="2772"/>
    </row>
    <row r="533" spans="2:18" ht="15.95" customHeight="1">
      <c r="B533" s="3198"/>
      <c r="C533" s="2479">
        <v>41980</v>
      </c>
      <c r="D533" s="3" t="s">
        <v>1616</v>
      </c>
      <c r="E533" s="2927" t="s">
        <v>556</v>
      </c>
      <c r="F533" s="2927">
        <v>1</v>
      </c>
      <c r="G533" s="764">
        <v>25</v>
      </c>
      <c r="H533" s="764"/>
      <c r="I533" s="2924">
        <f t="shared" si="74"/>
        <v>0</v>
      </c>
      <c r="J533" s="2927" t="s">
        <v>127</v>
      </c>
      <c r="K533" s="2926">
        <f>(F533*G533)*750</f>
        <v>18750</v>
      </c>
      <c r="L533" s="764">
        <v>4</v>
      </c>
      <c r="M533" s="2926">
        <f t="shared" si="75"/>
        <v>40000</v>
      </c>
      <c r="N533" s="2927"/>
      <c r="O533" s="2926">
        <f t="shared" si="76"/>
        <v>0</v>
      </c>
      <c r="P533" s="2926">
        <f t="shared" si="77"/>
        <v>58750</v>
      </c>
      <c r="Q533" s="2795"/>
      <c r="R533" s="2772"/>
    </row>
    <row r="534" spans="2:18" ht="15.95" customHeight="1">
      <c r="B534" s="3186">
        <v>13</v>
      </c>
      <c r="C534" s="2480">
        <v>41981</v>
      </c>
      <c r="D534" s="27" t="s">
        <v>1200</v>
      </c>
      <c r="E534" s="2927" t="s">
        <v>984</v>
      </c>
      <c r="F534" s="2927">
        <v>2</v>
      </c>
      <c r="G534" s="46">
        <v>55</v>
      </c>
      <c r="H534" s="764">
        <f>F534*G534</f>
        <v>110</v>
      </c>
      <c r="I534" s="2924">
        <f t="shared" si="74"/>
        <v>55000</v>
      </c>
      <c r="J534" s="2927"/>
      <c r="K534" s="2926"/>
      <c r="L534" s="764">
        <v>2</v>
      </c>
      <c r="M534" s="2926">
        <f t="shared" si="75"/>
        <v>20000</v>
      </c>
      <c r="N534" s="2927"/>
      <c r="O534" s="2926">
        <f t="shared" si="76"/>
        <v>0</v>
      </c>
      <c r="P534" s="2926">
        <f t="shared" si="77"/>
        <v>75000</v>
      </c>
      <c r="Q534" s="2795"/>
      <c r="R534" s="2772"/>
    </row>
    <row r="535" spans="2:18" ht="15.95" customHeight="1">
      <c r="B535" s="3187"/>
      <c r="C535" s="2480">
        <v>41981</v>
      </c>
      <c r="D535" s="27" t="s">
        <v>965</v>
      </c>
      <c r="E535" s="2927" t="s">
        <v>10</v>
      </c>
      <c r="F535" s="367">
        <v>2</v>
      </c>
      <c r="G535" s="46"/>
      <c r="H535" s="764"/>
      <c r="I535" s="2924">
        <f t="shared" si="74"/>
        <v>0</v>
      </c>
      <c r="J535" s="2927"/>
      <c r="K535" s="2926">
        <f>F535*10000</f>
        <v>20000</v>
      </c>
      <c r="L535" s="764"/>
      <c r="M535" s="2926">
        <f t="shared" si="75"/>
        <v>0</v>
      </c>
      <c r="N535" s="2927"/>
      <c r="O535" s="2926">
        <f t="shared" si="76"/>
        <v>0</v>
      </c>
      <c r="P535" s="2926">
        <f t="shared" si="77"/>
        <v>20000</v>
      </c>
      <c r="Q535" s="2795"/>
      <c r="R535" s="2772"/>
    </row>
    <row r="536" spans="2:18" ht="15.6" customHeight="1">
      <c r="B536" s="3186">
        <v>14</v>
      </c>
      <c r="C536" s="2480">
        <v>41982</v>
      </c>
      <c r="D536" s="27" t="s">
        <v>965</v>
      </c>
      <c r="E536" s="2927" t="s">
        <v>10</v>
      </c>
      <c r="F536" s="367">
        <v>2</v>
      </c>
      <c r="G536" s="46"/>
      <c r="H536" s="764"/>
      <c r="I536" s="2924">
        <f t="shared" si="74"/>
        <v>0</v>
      </c>
      <c r="J536" s="2927"/>
      <c r="K536" s="2926">
        <f>F536*10000</f>
        <v>20000</v>
      </c>
      <c r="L536" s="764"/>
      <c r="M536" s="2926">
        <f t="shared" si="75"/>
        <v>0</v>
      </c>
      <c r="N536" s="2927"/>
      <c r="O536" s="2926">
        <f t="shared" si="76"/>
        <v>0</v>
      </c>
      <c r="P536" s="2926">
        <f t="shared" si="77"/>
        <v>20000</v>
      </c>
      <c r="Q536" s="2795"/>
      <c r="R536" s="2772"/>
    </row>
    <row r="537" spans="2:18" ht="15.6" customHeight="1">
      <c r="B537" s="3187"/>
      <c r="C537" s="2480">
        <v>41982</v>
      </c>
      <c r="D537" s="3" t="s">
        <v>1613</v>
      </c>
      <c r="E537" s="2927"/>
      <c r="F537" s="2927">
        <v>2</v>
      </c>
      <c r="G537" s="764">
        <v>25</v>
      </c>
      <c r="H537" s="764">
        <f>F537*G537</f>
        <v>50</v>
      </c>
      <c r="I537" s="2924">
        <f t="shared" si="74"/>
        <v>25000</v>
      </c>
      <c r="J537" s="2927"/>
      <c r="K537" s="2926"/>
      <c r="L537" s="764">
        <v>1</v>
      </c>
      <c r="M537" s="2926">
        <f t="shared" si="75"/>
        <v>10000</v>
      </c>
      <c r="N537" s="2927"/>
      <c r="O537" s="2926">
        <f t="shared" si="76"/>
        <v>0</v>
      </c>
      <c r="P537" s="2926">
        <f t="shared" si="77"/>
        <v>35000</v>
      </c>
      <c r="Q537" s="2795"/>
      <c r="R537" s="2772"/>
    </row>
    <row r="538" spans="2:18" ht="15.95" customHeight="1">
      <c r="B538" s="3186">
        <v>15</v>
      </c>
      <c r="C538" s="2480">
        <v>41983</v>
      </c>
      <c r="D538" s="27" t="s">
        <v>1200</v>
      </c>
      <c r="E538" s="2927" t="s">
        <v>984</v>
      </c>
      <c r="F538" s="2927">
        <v>2</v>
      </c>
      <c r="G538" s="46">
        <v>55</v>
      </c>
      <c r="H538" s="764">
        <f>F538*G538</f>
        <v>110</v>
      </c>
      <c r="I538" s="2924">
        <f t="shared" si="74"/>
        <v>55000</v>
      </c>
      <c r="J538" s="2927"/>
      <c r="K538" s="2926"/>
      <c r="L538" s="764"/>
      <c r="M538" s="2926">
        <f t="shared" si="75"/>
        <v>0</v>
      </c>
      <c r="N538" s="2927"/>
      <c r="O538" s="2926">
        <f t="shared" si="76"/>
        <v>0</v>
      </c>
      <c r="P538" s="2926">
        <f t="shared" si="77"/>
        <v>55000</v>
      </c>
      <c r="Q538" s="2795"/>
      <c r="R538" s="2772"/>
    </row>
    <row r="539" spans="2:18" ht="15.95" customHeight="1">
      <c r="B539" s="3187"/>
      <c r="C539" s="2480">
        <v>41983</v>
      </c>
      <c r="D539" s="27" t="s">
        <v>965</v>
      </c>
      <c r="E539" s="2927" t="s">
        <v>10</v>
      </c>
      <c r="F539" s="367">
        <v>2</v>
      </c>
      <c r="G539" s="46"/>
      <c r="H539" s="764"/>
      <c r="I539" s="2924">
        <f t="shared" si="74"/>
        <v>0</v>
      </c>
      <c r="J539" s="2927"/>
      <c r="K539" s="2926">
        <f>F539*10000</f>
        <v>20000</v>
      </c>
      <c r="L539" s="764">
        <v>2</v>
      </c>
      <c r="M539" s="2926">
        <f t="shared" si="75"/>
        <v>20000</v>
      </c>
      <c r="N539" s="2927"/>
      <c r="O539" s="2926">
        <f t="shared" si="76"/>
        <v>0</v>
      </c>
      <c r="P539" s="2926">
        <f t="shared" si="77"/>
        <v>40000</v>
      </c>
      <c r="Q539" s="2795"/>
      <c r="R539" s="2772"/>
    </row>
    <row r="540" spans="2:18" ht="15.95" customHeight="1">
      <c r="B540" s="3186">
        <v>16</v>
      </c>
      <c r="C540" s="2480">
        <v>41984</v>
      </c>
      <c r="D540" s="27" t="s">
        <v>1200</v>
      </c>
      <c r="E540" s="2927" t="s">
        <v>984</v>
      </c>
      <c r="F540" s="2927">
        <v>2</v>
      </c>
      <c r="G540" s="46">
        <v>55</v>
      </c>
      <c r="H540" s="764">
        <f>F540*G540</f>
        <v>110</v>
      </c>
      <c r="I540" s="2924">
        <f t="shared" si="74"/>
        <v>55000</v>
      </c>
      <c r="J540" s="2927"/>
      <c r="K540" s="2926"/>
      <c r="L540" s="764">
        <v>2</v>
      </c>
      <c r="M540" s="2926">
        <f t="shared" si="75"/>
        <v>20000</v>
      </c>
      <c r="N540" s="2927"/>
      <c r="O540" s="2926">
        <f t="shared" si="76"/>
        <v>0</v>
      </c>
      <c r="P540" s="2926">
        <f t="shared" si="77"/>
        <v>75000</v>
      </c>
      <c r="Q540" s="2795"/>
      <c r="R540" s="2772"/>
    </row>
    <row r="541" spans="2:18" ht="15.95" customHeight="1">
      <c r="B541" s="3187"/>
      <c r="C541" s="2480">
        <v>41984</v>
      </c>
      <c r="D541" s="27" t="s">
        <v>965</v>
      </c>
      <c r="E541" s="2927" t="s">
        <v>10</v>
      </c>
      <c r="F541" s="367">
        <v>2</v>
      </c>
      <c r="G541" s="46"/>
      <c r="H541" s="764"/>
      <c r="I541" s="2924">
        <f t="shared" ref="I541:I563" si="78">H541*500</f>
        <v>0</v>
      </c>
      <c r="J541" s="2927"/>
      <c r="K541" s="2926">
        <f>F541*10000</f>
        <v>20000</v>
      </c>
      <c r="L541" s="764"/>
      <c r="M541" s="2926">
        <f t="shared" si="75"/>
        <v>0</v>
      </c>
      <c r="N541" s="2927"/>
      <c r="O541" s="2926">
        <f t="shared" si="76"/>
        <v>0</v>
      </c>
      <c r="P541" s="2926">
        <f t="shared" si="77"/>
        <v>20000</v>
      </c>
      <c r="Q541" s="2795"/>
      <c r="R541" s="2772"/>
    </row>
    <row r="542" spans="2:18" ht="15.95" customHeight="1">
      <c r="B542" s="3186">
        <v>17</v>
      </c>
      <c r="C542" s="2480">
        <v>41985</v>
      </c>
      <c r="D542" s="27" t="s">
        <v>1200</v>
      </c>
      <c r="E542" s="2927" t="s">
        <v>984</v>
      </c>
      <c r="F542" s="2927">
        <v>3</v>
      </c>
      <c r="G542" s="46">
        <v>55</v>
      </c>
      <c r="H542" s="764">
        <f>F542*G542</f>
        <v>165</v>
      </c>
      <c r="I542" s="2924">
        <f t="shared" si="78"/>
        <v>82500</v>
      </c>
      <c r="J542" s="2927"/>
      <c r="K542" s="2926"/>
      <c r="L542" s="764">
        <v>2</v>
      </c>
      <c r="M542" s="2926">
        <f t="shared" si="75"/>
        <v>20000</v>
      </c>
      <c r="N542" s="2927"/>
      <c r="O542" s="2926">
        <f t="shared" si="76"/>
        <v>0</v>
      </c>
      <c r="P542" s="2926">
        <f t="shared" si="77"/>
        <v>102500</v>
      </c>
      <c r="Q542" s="2795"/>
      <c r="R542" s="2772"/>
    </row>
    <row r="543" spans="2:18" ht="15.95" customHeight="1">
      <c r="B543" s="3187"/>
      <c r="C543" s="2480">
        <v>41985</v>
      </c>
      <c r="D543" s="27" t="s">
        <v>965</v>
      </c>
      <c r="E543" s="2927" t="s">
        <v>10</v>
      </c>
      <c r="F543" s="367">
        <v>2</v>
      </c>
      <c r="G543" s="46"/>
      <c r="H543" s="764"/>
      <c r="I543" s="2924">
        <f t="shared" si="78"/>
        <v>0</v>
      </c>
      <c r="J543" s="2927"/>
      <c r="K543" s="2926">
        <f>F543*10000</f>
        <v>20000</v>
      </c>
      <c r="L543" s="764"/>
      <c r="M543" s="2926">
        <f t="shared" si="75"/>
        <v>0</v>
      </c>
      <c r="N543" s="2927"/>
      <c r="O543" s="2926">
        <f t="shared" si="76"/>
        <v>0</v>
      </c>
      <c r="P543" s="2926">
        <f t="shared" si="77"/>
        <v>20000</v>
      </c>
      <c r="Q543" s="2795"/>
      <c r="R543" s="2772"/>
    </row>
    <row r="544" spans="2:18" ht="15.95" customHeight="1">
      <c r="B544" s="3186">
        <v>18</v>
      </c>
      <c r="C544" s="2480">
        <v>41986</v>
      </c>
      <c r="D544" s="27" t="s">
        <v>965</v>
      </c>
      <c r="E544" s="2927" t="s">
        <v>10</v>
      </c>
      <c r="F544" s="367">
        <v>2</v>
      </c>
      <c r="G544" s="46"/>
      <c r="H544" s="764"/>
      <c r="I544" s="2924">
        <f t="shared" si="78"/>
        <v>0</v>
      </c>
      <c r="J544" s="2927"/>
      <c r="K544" s="2926">
        <f>F544*10000</f>
        <v>20000</v>
      </c>
      <c r="L544" s="764">
        <v>1</v>
      </c>
      <c r="M544" s="2926">
        <f t="shared" si="75"/>
        <v>10000</v>
      </c>
      <c r="N544" s="2927"/>
      <c r="O544" s="2926">
        <f t="shared" si="76"/>
        <v>0</v>
      </c>
      <c r="P544" s="2926">
        <f t="shared" si="77"/>
        <v>30000</v>
      </c>
      <c r="Q544" s="2795"/>
      <c r="R544" s="2772"/>
    </row>
    <row r="545" spans="2:18" ht="15.95" customHeight="1">
      <c r="B545" s="3187"/>
      <c r="C545" s="2480">
        <v>41986</v>
      </c>
      <c r="D545" s="27" t="s">
        <v>1200</v>
      </c>
      <c r="E545" s="2927" t="s">
        <v>984</v>
      </c>
      <c r="F545" s="2927">
        <v>1</v>
      </c>
      <c r="G545" s="46">
        <v>55</v>
      </c>
      <c r="H545" s="764">
        <f>F545*G545</f>
        <v>55</v>
      </c>
      <c r="I545" s="2924">
        <f t="shared" si="78"/>
        <v>27500</v>
      </c>
      <c r="J545" s="2927"/>
      <c r="K545" s="2926"/>
      <c r="L545" s="764"/>
      <c r="M545" s="2926">
        <f t="shared" si="75"/>
        <v>0</v>
      </c>
      <c r="N545" s="2927"/>
      <c r="O545" s="2926">
        <f t="shared" si="76"/>
        <v>0</v>
      </c>
      <c r="P545" s="2926">
        <f t="shared" si="77"/>
        <v>27500</v>
      </c>
      <c r="Q545" s="2795"/>
      <c r="R545" s="2772"/>
    </row>
    <row r="546" spans="2:18" ht="15.95" customHeight="1">
      <c r="B546" s="2922">
        <v>19</v>
      </c>
      <c r="C546" s="2479">
        <v>41987</v>
      </c>
      <c r="D546" s="27" t="s">
        <v>965</v>
      </c>
      <c r="E546" s="2927" t="s">
        <v>10</v>
      </c>
      <c r="F546" s="367">
        <v>2</v>
      </c>
      <c r="G546" s="46"/>
      <c r="H546" s="764"/>
      <c r="I546" s="2924">
        <f t="shared" si="78"/>
        <v>0</v>
      </c>
      <c r="J546" s="2927"/>
      <c r="K546" s="2926">
        <f>F546*10000</f>
        <v>20000</v>
      </c>
      <c r="L546" s="764">
        <v>4</v>
      </c>
      <c r="M546" s="2926">
        <f t="shared" si="75"/>
        <v>40000</v>
      </c>
      <c r="N546" s="2927"/>
      <c r="O546" s="2926">
        <f t="shared" si="76"/>
        <v>0</v>
      </c>
      <c r="P546" s="2926">
        <f t="shared" si="77"/>
        <v>60000</v>
      </c>
      <c r="Q546" s="2795"/>
      <c r="R546" s="2772"/>
    </row>
    <row r="547" spans="2:18" ht="15.95" customHeight="1">
      <c r="B547" s="3186">
        <v>20</v>
      </c>
      <c r="C547" s="2480">
        <v>41988</v>
      </c>
      <c r="D547" s="27" t="s">
        <v>965</v>
      </c>
      <c r="E547" s="2927" t="s">
        <v>10</v>
      </c>
      <c r="F547" s="367">
        <v>1</v>
      </c>
      <c r="G547" s="46"/>
      <c r="H547" s="764"/>
      <c r="I547" s="2924">
        <f t="shared" si="78"/>
        <v>0</v>
      </c>
      <c r="J547" s="2927"/>
      <c r="K547" s="2926">
        <f>F547*10000</f>
        <v>10000</v>
      </c>
      <c r="L547" s="764"/>
      <c r="M547" s="2926">
        <f t="shared" si="75"/>
        <v>0</v>
      </c>
      <c r="N547" s="2927"/>
      <c r="O547" s="2926">
        <f t="shared" si="76"/>
        <v>0</v>
      </c>
      <c r="P547" s="2926">
        <f t="shared" si="77"/>
        <v>10000</v>
      </c>
      <c r="Q547" s="2795"/>
      <c r="R547" s="2772"/>
    </row>
    <row r="548" spans="2:18" ht="15.95" customHeight="1">
      <c r="B548" s="3187"/>
      <c r="C548" s="2480">
        <v>41988</v>
      </c>
      <c r="D548" s="1401" t="s">
        <v>788</v>
      </c>
      <c r="E548" s="2927" t="s">
        <v>10</v>
      </c>
      <c r="F548" s="367">
        <v>2</v>
      </c>
      <c r="G548" s="46"/>
      <c r="H548" s="764"/>
      <c r="I548" s="2924">
        <f t="shared" si="78"/>
        <v>0</v>
      </c>
      <c r="J548" s="2927" t="s">
        <v>127</v>
      </c>
      <c r="K548" s="2924">
        <f>F548*12500</f>
        <v>25000</v>
      </c>
      <c r="L548" s="764"/>
      <c r="M548" s="2926">
        <f t="shared" si="75"/>
        <v>0</v>
      </c>
      <c r="N548" s="2927"/>
      <c r="O548" s="2926">
        <f t="shared" si="76"/>
        <v>0</v>
      </c>
      <c r="P548" s="2926">
        <f t="shared" si="77"/>
        <v>25000</v>
      </c>
      <c r="Q548" s="2795"/>
      <c r="R548" s="2772"/>
    </row>
    <row r="549" spans="2:18" ht="15.95" customHeight="1">
      <c r="B549" s="2923">
        <v>21</v>
      </c>
      <c r="C549" s="2480">
        <v>41989</v>
      </c>
      <c r="D549" s="27" t="s">
        <v>965</v>
      </c>
      <c r="E549" s="2927" t="s">
        <v>10</v>
      </c>
      <c r="F549" s="367">
        <v>2</v>
      </c>
      <c r="G549" s="46"/>
      <c r="H549" s="764"/>
      <c r="I549" s="2924">
        <f t="shared" si="78"/>
        <v>0</v>
      </c>
      <c r="J549" s="2927"/>
      <c r="K549" s="2926">
        <f>F549*10000</f>
        <v>20000</v>
      </c>
      <c r="L549" s="764">
        <v>1</v>
      </c>
      <c r="M549" s="2926">
        <f t="shared" si="75"/>
        <v>10000</v>
      </c>
      <c r="N549" s="2927"/>
      <c r="O549" s="2926">
        <f t="shared" si="76"/>
        <v>0</v>
      </c>
      <c r="P549" s="2926">
        <f t="shared" si="77"/>
        <v>30000</v>
      </c>
      <c r="Q549" s="2795"/>
      <c r="R549" s="2772"/>
    </row>
    <row r="550" spans="2:18" ht="15.95" customHeight="1">
      <c r="B550" s="3186">
        <v>22</v>
      </c>
      <c r="C550" s="2480">
        <v>41990</v>
      </c>
      <c r="D550" s="27" t="s">
        <v>965</v>
      </c>
      <c r="E550" s="2927" t="s">
        <v>10</v>
      </c>
      <c r="F550" s="367">
        <v>1</v>
      </c>
      <c r="G550" s="46"/>
      <c r="H550" s="764"/>
      <c r="I550" s="2924">
        <f t="shared" si="78"/>
        <v>0</v>
      </c>
      <c r="J550" s="2927"/>
      <c r="K550" s="2926">
        <f>F550*10000</f>
        <v>10000</v>
      </c>
      <c r="L550" s="764">
        <v>1</v>
      </c>
      <c r="M550" s="2926">
        <f t="shared" si="75"/>
        <v>10000</v>
      </c>
      <c r="N550" s="2927"/>
      <c r="O550" s="2926">
        <f t="shared" si="76"/>
        <v>0</v>
      </c>
      <c r="P550" s="2926">
        <f t="shared" si="77"/>
        <v>20000</v>
      </c>
      <c r="Q550" s="2795"/>
      <c r="R550" s="2772"/>
    </row>
    <row r="551" spans="2:18" ht="15.95" customHeight="1">
      <c r="B551" s="3187"/>
      <c r="C551" s="2480">
        <v>41990</v>
      </c>
      <c r="D551" s="3" t="s">
        <v>1613</v>
      </c>
      <c r="E551" s="2927"/>
      <c r="F551" s="2927">
        <v>1</v>
      </c>
      <c r="G551" s="764">
        <v>25</v>
      </c>
      <c r="H551" s="764">
        <f>F551*G551</f>
        <v>25</v>
      </c>
      <c r="I551" s="2924">
        <f t="shared" si="78"/>
        <v>12500</v>
      </c>
      <c r="J551" s="2927"/>
      <c r="K551" s="2926"/>
      <c r="L551" s="764"/>
      <c r="M551" s="2926">
        <f t="shared" si="75"/>
        <v>0</v>
      </c>
      <c r="N551" s="2927"/>
      <c r="O551" s="2926">
        <f t="shared" si="76"/>
        <v>0</v>
      </c>
      <c r="P551" s="2926">
        <f t="shared" si="77"/>
        <v>12500</v>
      </c>
      <c r="Q551" s="2795"/>
      <c r="R551" s="2772"/>
    </row>
    <row r="552" spans="2:18" ht="15.95" customHeight="1">
      <c r="B552" s="3186">
        <v>23</v>
      </c>
      <c r="C552" s="2480">
        <v>41991</v>
      </c>
      <c r="D552" s="27" t="s">
        <v>965</v>
      </c>
      <c r="E552" s="2927" t="s">
        <v>10</v>
      </c>
      <c r="F552" s="367">
        <v>1</v>
      </c>
      <c r="G552" s="46"/>
      <c r="H552" s="764"/>
      <c r="I552" s="2924">
        <f t="shared" si="78"/>
        <v>0</v>
      </c>
      <c r="J552" s="2927"/>
      <c r="K552" s="2926">
        <f>F552*10000</f>
        <v>10000</v>
      </c>
      <c r="L552" s="764">
        <v>1</v>
      </c>
      <c r="M552" s="2926">
        <f t="shared" si="75"/>
        <v>10000</v>
      </c>
      <c r="N552" s="2927"/>
      <c r="O552" s="2926">
        <f t="shared" si="76"/>
        <v>0</v>
      </c>
      <c r="P552" s="2926">
        <f t="shared" si="77"/>
        <v>20000</v>
      </c>
      <c r="Q552" s="2795"/>
      <c r="R552" s="2772"/>
    </row>
    <row r="553" spans="2:18" ht="15.95" customHeight="1">
      <c r="B553" s="3187"/>
      <c r="C553" s="2480">
        <v>41991</v>
      </c>
      <c r="D553" s="3" t="s">
        <v>1619</v>
      </c>
      <c r="E553" s="2927"/>
      <c r="F553" s="2927">
        <v>1</v>
      </c>
      <c r="G553" s="764">
        <v>25</v>
      </c>
      <c r="H553" s="764">
        <f>F553*G553</f>
        <v>25</v>
      </c>
      <c r="I553" s="2924">
        <f t="shared" si="78"/>
        <v>12500</v>
      </c>
      <c r="J553" s="2927" t="s">
        <v>127</v>
      </c>
      <c r="K553" s="2926">
        <f>H553*200</f>
        <v>5000</v>
      </c>
      <c r="L553" s="764">
        <v>5</v>
      </c>
      <c r="M553" s="2926">
        <f t="shared" si="75"/>
        <v>50000</v>
      </c>
      <c r="N553" s="2927"/>
      <c r="O553" s="2926">
        <f t="shared" si="76"/>
        <v>0</v>
      </c>
      <c r="P553" s="2926">
        <f t="shared" si="77"/>
        <v>67500</v>
      </c>
      <c r="Q553" s="2795"/>
      <c r="R553" s="2772"/>
    </row>
    <row r="554" spans="2:18" ht="15.95" customHeight="1">
      <c r="B554" s="3186">
        <v>24</v>
      </c>
      <c r="C554" s="2480">
        <v>41992</v>
      </c>
      <c r="D554" s="27" t="s">
        <v>965</v>
      </c>
      <c r="E554" s="2927" t="s">
        <v>10</v>
      </c>
      <c r="F554" s="367">
        <v>1</v>
      </c>
      <c r="G554" s="46"/>
      <c r="H554" s="764"/>
      <c r="I554" s="2924">
        <f t="shared" si="78"/>
        <v>0</v>
      </c>
      <c r="J554" s="2927"/>
      <c r="K554" s="2926">
        <f>F554*10000</f>
        <v>10000</v>
      </c>
      <c r="L554" s="764">
        <v>1</v>
      </c>
      <c r="M554" s="2926">
        <f t="shared" si="75"/>
        <v>10000</v>
      </c>
      <c r="N554" s="2927"/>
      <c r="O554" s="2926">
        <f t="shared" si="76"/>
        <v>0</v>
      </c>
      <c r="P554" s="2926">
        <f t="shared" si="77"/>
        <v>20000</v>
      </c>
      <c r="Q554" s="2795"/>
      <c r="R554" s="2772"/>
    </row>
    <row r="555" spans="2:18" ht="15.95" customHeight="1">
      <c r="B555" s="3187"/>
      <c r="C555" s="2480">
        <v>41992</v>
      </c>
      <c r="D555" s="3" t="s">
        <v>1619</v>
      </c>
      <c r="E555" s="2927"/>
      <c r="F555" s="2927">
        <v>1</v>
      </c>
      <c r="G555" s="764">
        <v>25</v>
      </c>
      <c r="H555" s="764">
        <f>F555*G555</f>
        <v>25</v>
      </c>
      <c r="I555" s="2924">
        <f t="shared" si="78"/>
        <v>12500</v>
      </c>
      <c r="J555" s="2927" t="s">
        <v>127</v>
      </c>
      <c r="K555" s="2926">
        <f>H555*200</f>
        <v>5000</v>
      </c>
      <c r="L555" s="764">
        <v>6</v>
      </c>
      <c r="M555" s="2926">
        <f t="shared" si="75"/>
        <v>60000</v>
      </c>
      <c r="N555" s="2927"/>
      <c r="O555" s="2926">
        <f t="shared" si="76"/>
        <v>0</v>
      </c>
      <c r="P555" s="2926">
        <f t="shared" si="77"/>
        <v>77500</v>
      </c>
      <c r="Q555" s="2795"/>
      <c r="R555" s="2772"/>
    </row>
    <row r="556" spans="2:18" ht="15.95" customHeight="1">
      <c r="B556" s="3186">
        <v>25</v>
      </c>
      <c r="C556" s="2480">
        <v>41993</v>
      </c>
      <c r="D556" s="3" t="s">
        <v>1619</v>
      </c>
      <c r="E556" s="2927"/>
      <c r="F556" s="2927">
        <v>2</v>
      </c>
      <c r="G556" s="764">
        <v>25</v>
      </c>
      <c r="H556" s="764">
        <f>F556*G556</f>
        <v>50</v>
      </c>
      <c r="I556" s="2924">
        <f t="shared" si="78"/>
        <v>25000</v>
      </c>
      <c r="J556" s="2927" t="s">
        <v>127</v>
      </c>
      <c r="K556" s="2926">
        <f>H556*200</f>
        <v>10000</v>
      </c>
      <c r="L556" s="764">
        <v>3</v>
      </c>
      <c r="M556" s="2926">
        <f t="shared" si="75"/>
        <v>30000</v>
      </c>
      <c r="N556" s="2927"/>
      <c r="O556" s="2926">
        <f t="shared" si="76"/>
        <v>0</v>
      </c>
      <c r="P556" s="2926">
        <f t="shared" si="77"/>
        <v>65000</v>
      </c>
      <c r="Q556" s="2795"/>
      <c r="R556" s="2772"/>
    </row>
    <row r="557" spans="2:18" ht="15.95" customHeight="1">
      <c r="B557" s="3187"/>
      <c r="C557" s="2480">
        <v>41993</v>
      </c>
      <c r="D557" s="27" t="s">
        <v>965</v>
      </c>
      <c r="E557" s="2927" t="s">
        <v>10</v>
      </c>
      <c r="F557" s="367">
        <v>2</v>
      </c>
      <c r="G557" s="46"/>
      <c r="H557" s="764"/>
      <c r="I557" s="2924">
        <f t="shared" si="78"/>
        <v>0</v>
      </c>
      <c r="J557" s="2927"/>
      <c r="K557" s="2926">
        <f>F557*10000</f>
        <v>20000</v>
      </c>
      <c r="L557" s="764">
        <v>1</v>
      </c>
      <c r="M557" s="2926">
        <f t="shared" si="75"/>
        <v>10000</v>
      </c>
      <c r="N557" s="2927"/>
      <c r="O557" s="2926">
        <f t="shared" si="76"/>
        <v>0</v>
      </c>
      <c r="P557" s="2926">
        <f t="shared" si="77"/>
        <v>30000</v>
      </c>
      <c r="Q557" s="2795"/>
      <c r="R557" s="2772"/>
    </row>
    <row r="558" spans="2:18" ht="15.95" customHeight="1">
      <c r="B558" s="2922">
        <v>26</v>
      </c>
      <c r="C558" s="2479">
        <v>41994</v>
      </c>
      <c r="D558" s="27" t="s">
        <v>965</v>
      </c>
      <c r="E558" s="2927" t="s">
        <v>10</v>
      </c>
      <c r="F558" s="367">
        <v>2</v>
      </c>
      <c r="G558" s="46"/>
      <c r="H558" s="764"/>
      <c r="I558" s="2924">
        <f t="shared" si="78"/>
        <v>0</v>
      </c>
      <c r="J558" s="2927"/>
      <c r="K558" s="2926">
        <f>F558*10000</f>
        <v>20000</v>
      </c>
      <c r="L558" s="764">
        <v>4.5</v>
      </c>
      <c r="M558" s="2926">
        <f t="shared" si="75"/>
        <v>45000</v>
      </c>
      <c r="N558" s="2927"/>
      <c r="O558" s="2926">
        <f t="shared" si="76"/>
        <v>0</v>
      </c>
      <c r="P558" s="2926">
        <f t="shared" si="77"/>
        <v>65000</v>
      </c>
      <c r="Q558" s="2795"/>
      <c r="R558" s="2772"/>
    </row>
    <row r="559" spans="2:18" ht="15.95" customHeight="1">
      <c r="B559" s="2923">
        <v>27</v>
      </c>
      <c r="C559" s="2480">
        <v>41995</v>
      </c>
      <c r="D559" s="27" t="s">
        <v>965</v>
      </c>
      <c r="E559" s="2927" t="s">
        <v>10</v>
      </c>
      <c r="F559" s="367">
        <v>1</v>
      </c>
      <c r="G559" s="46"/>
      <c r="H559" s="764"/>
      <c r="I559" s="2924">
        <f t="shared" si="78"/>
        <v>0</v>
      </c>
      <c r="J559" s="2927"/>
      <c r="K559" s="2926">
        <f>F559*10000</f>
        <v>10000</v>
      </c>
      <c r="L559" s="764">
        <v>1</v>
      </c>
      <c r="M559" s="2926">
        <f t="shared" si="75"/>
        <v>10000</v>
      </c>
      <c r="N559" s="2927"/>
      <c r="O559" s="2926">
        <f t="shared" si="76"/>
        <v>0</v>
      </c>
      <c r="P559" s="2926">
        <f t="shared" si="77"/>
        <v>20000</v>
      </c>
      <c r="Q559" s="2795"/>
      <c r="R559" s="2772"/>
    </row>
    <row r="560" spans="2:18" ht="15.95" customHeight="1">
      <c r="B560" s="2923">
        <v>28</v>
      </c>
      <c r="C560" s="2480">
        <v>41996</v>
      </c>
      <c r="D560" s="1018" t="s">
        <v>1032</v>
      </c>
      <c r="E560" s="2939"/>
      <c r="F560" s="2939"/>
      <c r="G560" s="2939"/>
      <c r="H560" s="1536"/>
      <c r="I560" s="2924">
        <f t="shared" si="78"/>
        <v>0</v>
      </c>
      <c r="J560" s="2939"/>
      <c r="K560" s="2939"/>
      <c r="L560" s="764"/>
      <c r="M560" s="2926">
        <f t="shared" si="75"/>
        <v>0</v>
      </c>
      <c r="N560" s="2927"/>
      <c r="O560" s="2926">
        <f t="shared" si="76"/>
        <v>0</v>
      </c>
      <c r="P560" s="2926">
        <f t="shared" si="77"/>
        <v>0</v>
      </c>
      <c r="Q560" s="2795"/>
      <c r="R560" s="2772"/>
    </row>
    <row r="561" spans="2:18" ht="15.95" customHeight="1">
      <c r="B561" s="2923">
        <v>29</v>
      </c>
      <c r="C561" s="2480">
        <v>41997</v>
      </c>
      <c r="D561" s="1018" t="s">
        <v>1032</v>
      </c>
      <c r="E561" s="2939"/>
      <c r="F561" s="2939"/>
      <c r="G561" s="2939"/>
      <c r="H561" s="1536"/>
      <c r="I561" s="2924">
        <f t="shared" si="78"/>
        <v>0</v>
      </c>
      <c r="J561" s="2939"/>
      <c r="K561" s="2939"/>
      <c r="L561" s="764"/>
      <c r="M561" s="2926">
        <f t="shared" si="75"/>
        <v>0</v>
      </c>
      <c r="N561" s="2927"/>
      <c r="O561" s="2926">
        <f t="shared" si="76"/>
        <v>0</v>
      </c>
      <c r="P561" s="2926">
        <f t="shared" si="77"/>
        <v>0</v>
      </c>
      <c r="Q561" s="2795"/>
      <c r="R561" s="2772"/>
    </row>
    <row r="562" spans="2:18" ht="15.95" customHeight="1">
      <c r="B562" s="3186">
        <v>30</v>
      </c>
      <c r="C562" s="2480">
        <v>41998</v>
      </c>
      <c r="D562" s="27" t="s">
        <v>965</v>
      </c>
      <c r="E562" s="2927" t="s">
        <v>10</v>
      </c>
      <c r="F562" s="367">
        <v>2</v>
      </c>
      <c r="G562" s="46"/>
      <c r="H562" s="764"/>
      <c r="I562" s="2924">
        <f t="shared" si="78"/>
        <v>0</v>
      </c>
      <c r="J562" s="2927"/>
      <c r="K562" s="2926">
        <f>F562*10000</f>
        <v>20000</v>
      </c>
      <c r="L562" s="764">
        <v>1</v>
      </c>
      <c r="M562" s="2926">
        <f t="shared" si="75"/>
        <v>10000</v>
      </c>
      <c r="N562" s="2927"/>
      <c r="O562" s="2926">
        <f t="shared" si="76"/>
        <v>0</v>
      </c>
      <c r="P562" s="2926">
        <f t="shared" si="77"/>
        <v>30000</v>
      </c>
      <c r="Q562" s="2842"/>
      <c r="R562" s="2777"/>
    </row>
    <row r="563" spans="2:18" ht="15.95" customHeight="1" thickBot="1">
      <c r="B563" s="3208"/>
      <c r="C563" s="2957">
        <v>41998</v>
      </c>
      <c r="D563" s="16" t="s">
        <v>1619</v>
      </c>
      <c r="E563" s="2944"/>
      <c r="F563" s="2944">
        <v>1</v>
      </c>
      <c r="G563" s="765">
        <v>25</v>
      </c>
      <c r="H563" s="765">
        <f>F563*G563</f>
        <v>25</v>
      </c>
      <c r="I563" s="2932">
        <f t="shared" si="78"/>
        <v>12500</v>
      </c>
      <c r="J563" s="2944" t="s">
        <v>127</v>
      </c>
      <c r="K563" s="767">
        <f>H563*200</f>
        <v>5000</v>
      </c>
      <c r="L563" s="765">
        <v>5</v>
      </c>
      <c r="M563" s="767">
        <f t="shared" si="75"/>
        <v>50000</v>
      </c>
      <c r="N563" s="2944"/>
      <c r="O563" s="767">
        <f t="shared" si="76"/>
        <v>0</v>
      </c>
      <c r="P563" s="767">
        <f t="shared" si="77"/>
        <v>67500</v>
      </c>
      <c r="Q563" s="2298"/>
      <c r="R563" s="2783"/>
    </row>
    <row r="564" spans="2:18" ht="15.95" customHeight="1">
      <c r="B564" s="161"/>
      <c r="C564" s="162"/>
      <c r="D564" s="35"/>
      <c r="E564" s="2460"/>
      <c r="F564" s="2460"/>
      <c r="G564" s="2460"/>
      <c r="H564" s="163"/>
      <c r="I564" s="164"/>
      <c r="J564" s="163"/>
      <c r="K564" s="165"/>
      <c r="L564" s="166"/>
      <c r="M564" s="128"/>
      <c r="N564" s="166"/>
      <c r="O564" s="128"/>
      <c r="P564" s="129"/>
      <c r="Q564" s="128"/>
      <c r="R564" s="163"/>
    </row>
    <row r="565" spans="2:18" ht="15.95" customHeight="1">
      <c r="B565" s="2460"/>
      <c r="C565" s="2460"/>
      <c r="D565" s="2462" t="s">
        <v>49</v>
      </c>
      <c r="E565" s="2460"/>
      <c r="L565" s="944"/>
      <c r="N565" s="83"/>
      <c r="O565" s="2461" t="s">
        <v>50</v>
      </c>
      <c r="P565" s="2461"/>
      <c r="Q565" s="102"/>
      <c r="R565" s="2460"/>
    </row>
    <row r="566" spans="2:18" ht="15.95" customHeight="1" thickBot="1">
      <c r="B566" s="2460"/>
      <c r="C566" s="2460"/>
      <c r="D566" s="2460"/>
      <c r="E566" s="2460"/>
      <c r="L566" s="944"/>
      <c r="N566" s="83"/>
      <c r="O566" s="2461"/>
      <c r="P566" s="35"/>
      <c r="Q566" s="102"/>
      <c r="R566" s="2460"/>
    </row>
    <row r="567" spans="2:18" ht="15.95" customHeight="1">
      <c r="B567" s="2460"/>
      <c r="C567" s="2460"/>
      <c r="D567" s="2460"/>
      <c r="E567" s="2460"/>
      <c r="F567" s="3135" t="s">
        <v>140</v>
      </c>
      <c r="G567" s="3136"/>
      <c r="H567" s="3136"/>
      <c r="I567" s="3136"/>
      <c r="J567" s="3136"/>
      <c r="K567" s="3136"/>
      <c r="L567" s="3136"/>
      <c r="M567" s="3137"/>
      <c r="N567" s="83"/>
      <c r="O567" s="2461"/>
      <c r="P567" s="35"/>
      <c r="Q567" s="102"/>
      <c r="R567" s="2460"/>
    </row>
    <row r="568" spans="2:18" ht="15.95" customHeight="1" thickBot="1">
      <c r="B568" s="2460"/>
      <c r="C568" s="2460"/>
      <c r="D568" s="2460"/>
      <c r="E568" s="2460"/>
      <c r="F568" s="3138"/>
      <c r="G568" s="3139"/>
      <c r="H568" s="3139"/>
      <c r="I568" s="3139"/>
      <c r="J568" s="3139"/>
      <c r="K568" s="3139"/>
      <c r="L568" s="3139"/>
      <c r="M568" s="3140"/>
      <c r="N568" s="83"/>
      <c r="O568" s="2461"/>
      <c r="P568" s="35"/>
      <c r="Q568" s="102"/>
      <c r="R568" s="2460"/>
    </row>
    <row r="569" spans="2:18" ht="15.95" customHeight="1">
      <c r="B569" s="2460"/>
      <c r="C569" s="2460"/>
      <c r="D569" s="2461" t="s">
        <v>46</v>
      </c>
      <c r="E569" s="2460"/>
      <c r="F569" s="2460"/>
      <c r="H569" s="35"/>
      <c r="I569" s="35"/>
      <c r="J569" s="2460"/>
      <c r="K569" s="89"/>
      <c r="L569" s="35"/>
      <c r="M569" s="35"/>
      <c r="N569" s="83"/>
      <c r="O569" s="2461" t="s">
        <v>48</v>
      </c>
      <c r="P569" s="2461"/>
      <c r="Q569" s="102"/>
      <c r="R569" s="2460"/>
    </row>
    <row r="570" spans="2:18" ht="15.95" customHeight="1">
      <c r="B570" s="2460"/>
      <c r="C570" s="2460"/>
      <c r="D570" s="2460" t="s">
        <v>47</v>
      </c>
      <c r="E570" s="2460"/>
      <c r="F570" s="2460"/>
      <c r="G570" s="2460"/>
      <c r="H570" s="35"/>
      <c r="I570" s="54"/>
      <c r="J570" s="2460"/>
      <c r="K570" s="89"/>
      <c r="L570" s="35"/>
      <c r="M570" s="35"/>
      <c r="N570" s="83"/>
      <c r="O570" s="35"/>
      <c r="P570" s="35"/>
      <c r="Q570" s="102"/>
      <c r="R570" s="2460"/>
    </row>
    <row r="571" spans="2:18" ht="15.95" customHeight="1">
      <c r="B571" s="2460"/>
      <c r="C571" s="51"/>
      <c r="D571" s="35"/>
      <c r="E571" s="2460"/>
      <c r="F571" s="2460"/>
      <c r="G571" s="2460"/>
      <c r="H571" s="2460"/>
      <c r="I571" s="2460"/>
      <c r="J571" s="2460"/>
      <c r="K571" s="102"/>
      <c r="L571" s="2460"/>
      <c r="M571" s="102"/>
      <c r="N571" s="83"/>
      <c r="O571" s="102"/>
      <c r="P571" s="102"/>
      <c r="Q571" s="102"/>
      <c r="R571" s="2460"/>
    </row>
    <row r="572" spans="2:18" ht="15.95" customHeight="1">
      <c r="B572" s="897"/>
      <c r="C572" s="897"/>
      <c r="D572" s="35"/>
      <c r="E572" s="897"/>
      <c r="F572" s="35"/>
      <c r="G572" s="35"/>
      <c r="H572" s="35"/>
      <c r="I572" s="89"/>
      <c r="J572" s="1307"/>
      <c r="K572" s="89"/>
      <c r="L572" s="83"/>
      <c r="M572" s="89"/>
      <c r="N572" s="83"/>
      <c r="O572" s="35"/>
      <c r="P572" s="89"/>
      <c r="Q572" s="102"/>
      <c r="R572" s="897"/>
    </row>
    <row r="573" spans="2:18" ht="15.95" customHeight="1">
      <c r="B573" s="897"/>
      <c r="C573" s="897"/>
      <c r="D573" s="35"/>
      <c r="E573" s="897"/>
      <c r="F573" s="35"/>
      <c r="G573" s="35"/>
      <c r="H573" s="35"/>
      <c r="I573" s="89"/>
      <c r="J573" s="1307"/>
      <c r="K573" s="89"/>
      <c r="L573" s="83"/>
      <c r="M573" s="89"/>
      <c r="N573" s="83"/>
      <c r="O573" s="35"/>
      <c r="P573" s="89"/>
      <c r="Q573" s="102"/>
      <c r="R573" s="897"/>
    </row>
    <row r="574" spans="2:18" ht="15.95" customHeight="1">
      <c r="B574" s="897"/>
      <c r="C574" s="897"/>
      <c r="D574" s="35"/>
      <c r="E574" s="897"/>
      <c r="F574" s="35"/>
      <c r="G574" s="35"/>
      <c r="H574" s="35"/>
      <c r="I574" s="89"/>
      <c r="J574" s="1307"/>
      <c r="K574" s="89"/>
      <c r="L574" s="83"/>
      <c r="M574" s="89"/>
      <c r="N574" s="83"/>
      <c r="O574" s="35"/>
      <c r="P574" s="89"/>
      <c r="Q574" s="102"/>
      <c r="R574" s="897"/>
    </row>
    <row r="575" spans="2:18" ht="15.95" customHeight="1">
      <c r="B575" s="897"/>
      <c r="C575" s="897"/>
      <c r="D575" s="35"/>
      <c r="E575" s="897"/>
      <c r="F575" s="35"/>
      <c r="G575" s="35"/>
      <c r="H575" s="35"/>
      <c r="I575" s="89"/>
      <c r="J575" s="1307"/>
      <c r="K575" s="89"/>
      <c r="L575" s="83"/>
      <c r="M575" s="89"/>
      <c r="N575" s="83"/>
      <c r="O575" s="35"/>
      <c r="P575" s="89"/>
      <c r="Q575" s="102"/>
      <c r="R575" s="897"/>
    </row>
    <row r="576" spans="2:18" ht="15.95" customHeight="1">
      <c r="B576" s="897"/>
      <c r="C576" s="897"/>
      <c r="D576" s="35"/>
      <c r="E576" s="897"/>
      <c r="F576" s="35"/>
      <c r="G576" s="35"/>
      <c r="H576" s="35"/>
      <c r="I576" s="89"/>
      <c r="J576" s="1307"/>
      <c r="K576" s="89"/>
      <c r="L576" s="83"/>
      <c r="M576" s="89"/>
      <c r="N576" s="83"/>
      <c r="O576" s="35"/>
      <c r="P576" s="89"/>
      <c r="Q576" s="102"/>
      <c r="R576" s="897"/>
    </row>
    <row r="577" spans="2:18" ht="15.95" customHeight="1">
      <c r="B577" s="897"/>
      <c r="C577" s="897"/>
      <c r="D577" s="35"/>
      <c r="E577" s="897"/>
      <c r="F577" s="35"/>
      <c r="G577" s="35"/>
      <c r="H577" s="35"/>
      <c r="I577" s="89"/>
      <c r="J577" s="1307"/>
      <c r="K577" s="89"/>
      <c r="L577" s="83"/>
      <c r="M577" s="89"/>
      <c r="N577" s="83"/>
      <c r="O577" s="35"/>
      <c r="P577" s="89"/>
      <c r="Q577" s="102"/>
      <c r="R577" s="897"/>
    </row>
    <row r="578" spans="2:18" ht="15.95" customHeight="1">
      <c r="B578" s="897"/>
      <c r="C578" s="897"/>
      <c r="D578" s="35"/>
      <c r="E578" s="897"/>
      <c r="F578" s="35"/>
      <c r="G578" s="35"/>
      <c r="H578" s="35"/>
      <c r="I578" s="89"/>
      <c r="J578" s="1307"/>
      <c r="K578" s="89"/>
      <c r="L578" s="83"/>
      <c r="M578" s="89"/>
      <c r="N578" s="83"/>
      <c r="O578" s="35"/>
      <c r="P578" s="89"/>
      <c r="Q578" s="102"/>
      <c r="R578" s="897"/>
    </row>
    <row r="579" spans="2:18" ht="15.95" customHeight="1">
      <c r="B579" s="897"/>
      <c r="C579" s="897"/>
      <c r="D579" s="35"/>
      <c r="E579" s="897"/>
      <c r="F579" s="35"/>
      <c r="G579" s="35"/>
      <c r="H579" s="35"/>
      <c r="I579" s="89"/>
      <c r="J579" s="1307"/>
      <c r="K579" s="89"/>
      <c r="L579" s="83"/>
      <c r="M579" s="89"/>
      <c r="N579" s="83"/>
      <c r="O579" s="35"/>
      <c r="P579" s="89"/>
      <c r="Q579" s="102"/>
      <c r="R579" s="897"/>
    </row>
    <row r="580" spans="2:18" ht="15.95" customHeight="1">
      <c r="B580" s="897"/>
      <c r="C580" s="897"/>
      <c r="D580" s="35"/>
      <c r="E580" s="897"/>
      <c r="F580" s="35"/>
      <c r="G580" s="35"/>
      <c r="H580" s="35"/>
      <c r="I580" s="89"/>
      <c r="J580" s="1307"/>
      <c r="K580" s="89"/>
      <c r="L580" s="83"/>
      <c r="M580" s="89"/>
      <c r="N580" s="83"/>
      <c r="O580" s="35"/>
      <c r="P580" s="89"/>
      <c r="Q580" s="102"/>
      <c r="R580" s="897"/>
    </row>
    <row r="581" spans="2:18" ht="15.95" customHeight="1">
      <c r="B581" s="897"/>
      <c r="C581" s="897"/>
      <c r="D581" s="35"/>
      <c r="E581" s="897"/>
      <c r="F581" s="35"/>
      <c r="G581" s="35"/>
      <c r="H581" s="35"/>
      <c r="I581" s="89"/>
      <c r="J581" s="1307"/>
      <c r="K581" s="89"/>
      <c r="L581" s="83"/>
      <c r="M581" s="89"/>
      <c r="N581" s="83"/>
      <c r="O581" s="35"/>
      <c r="P581" s="89"/>
      <c r="Q581" s="102"/>
      <c r="R581" s="897"/>
    </row>
    <row r="582" spans="2:18" ht="15.95" customHeight="1">
      <c r="B582" s="897"/>
      <c r="C582" s="897"/>
      <c r="D582" s="35"/>
      <c r="E582" s="897"/>
      <c r="F582" s="35"/>
      <c r="G582" s="35"/>
      <c r="H582" s="35"/>
      <c r="I582" s="89"/>
      <c r="J582" s="1307"/>
      <c r="K582" s="89"/>
      <c r="L582" s="83"/>
      <c r="M582" s="89"/>
      <c r="N582" s="83"/>
      <c r="O582" s="35"/>
      <c r="P582" s="89"/>
      <c r="Q582" s="102"/>
      <c r="R582" s="897"/>
    </row>
    <row r="583" spans="2:18" ht="15.95" customHeight="1">
      <c r="B583" s="897"/>
      <c r="C583" s="897"/>
      <c r="D583" s="35"/>
      <c r="E583" s="897"/>
      <c r="F583" s="35"/>
      <c r="G583" s="35"/>
      <c r="H583" s="35"/>
      <c r="I583" s="89"/>
      <c r="J583" s="1307"/>
      <c r="K583" s="89"/>
      <c r="L583" s="83"/>
      <c r="M583" s="89"/>
      <c r="N583" s="83"/>
      <c r="O583" s="35"/>
      <c r="P583" s="89"/>
      <c r="Q583" s="102"/>
      <c r="R583" s="897"/>
    </row>
    <row r="584" spans="2:18" ht="15.95" customHeight="1">
      <c r="B584" s="897"/>
      <c r="C584" s="897"/>
      <c r="D584" s="35"/>
      <c r="E584" s="897"/>
      <c r="F584" s="35"/>
      <c r="G584" s="35"/>
      <c r="H584" s="35"/>
      <c r="I584" s="89"/>
      <c r="J584" s="1307"/>
      <c r="K584" s="89"/>
      <c r="L584" s="83"/>
      <c r="M584" s="89"/>
      <c r="N584" s="83"/>
      <c r="O584" s="35"/>
      <c r="P584" s="89"/>
      <c r="Q584" s="102"/>
      <c r="R584" s="897"/>
    </row>
    <row r="585" spans="2:18" ht="15.95" customHeight="1">
      <c r="B585" s="897"/>
      <c r="C585" s="897"/>
      <c r="D585" s="35"/>
      <c r="E585" s="897"/>
      <c r="F585" s="35"/>
      <c r="G585" s="35"/>
      <c r="H585" s="35"/>
      <c r="I585" s="89"/>
      <c r="J585" s="1307"/>
      <c r="K585" s="89"/>
      <c r="L585" s="83"/>
      <c r="M585" s="89"/>
      <c r="N585" s="83"/>
      <c r="O585" s="35"/>
      <c r="P585" s="89"/>
      <c r="Q585" s="102"/>
      <c r="R585" s="897"/>
    </row>
    <row r="586" spans="2:18" ht="15.95" customHeight="1">
      <c r="B586" s="897"/>
      <c r="C586" s="897"/>
      <c r="D586" s="35"/>
      <c r="E586" s="897"/>
      <c r="F586" s="35"/>
      <c r="G586" s="35"/>
      <c r="H586" s="35"/>
      <c r="I586" s="89"/>
      <c r="J586" s="1307"/>
      <c r="K586" s="89"/>
      <c r="L586" s="83"/>
      <c r="M586" s="89"/>
      <c r="N586" s="83"/>
      <c r="O586" s="35"/>
      <c r="P586" s="89"/>
      <c r="Q586" s="102"/>
      <c r="R586" s="897"/>
    </row>
    <row r="587" spans="2:18" ht="15.95" customHeight="1">
      <c r="B587" s="897"/>
      <c r="C587" s="897"/>
      <c r="D587" s="35"/>
      <c r="E587" s="897"/>
      <c r="F587" s="35"/>
      <c r="G587" s="35"/>
      <c r="H587" s="35"/>
      <c r="I587" s="89"/>
      <c r="J587" s="1307"/>
      <c r="K587" s="89"/>
      <c r="L587" s="83"/>
      <c r="M587" s="89"/>
      <c r="N587" s="83"/>
      <c r="O587" s="35"/>
      <c r="P587" s="89"/>
      <c r="Q587" s="102"/>
      <c r="R587" s="897"/>
    </row>
    <row r="588" spans="2:18" ht="15.95" customHeight="1">
      <c r="B588" s="897"/>
      <c r="C588" s="897"/>
      <c r="D588" s="35"/>
      <c r="E588" s="897"/>
      <c r="F588" s="35"/>
      <c r="G588" s="35"/>
      <c r="H588" s="35"/>
      <c r="I588" s="89"/>
      <c r="J588" s="1307"/>
      <c r="K588" s="89"/>
      <c r="L588" s="83"/>
      <c r="M588" s="89"/>
      <c r="N588" s="83"/>
      <c r="O588" s="35"/>
      <c r="P588" s="89"/>
      <c r="Q588" s="102"/>
      <c r="R588" s="897"/>
    </row>
    <row r="589" spans="2:18" ht="15.95" customHeight="1">
      <c r="B589" s="897"/>
      <c r="C589" s="897"/>
      <c r="D589" s="35"/>
      <c r="E589" s="897"/>
      <c r="F589" s="35"/>
      <c r="G589" s="35"/>
      <c r="H589" s="35"/>
      <c r="I589" s="89"/>
      <c r="J589" s="1307"/>
      <c r="K589" s="89"/>
      <c r="L589" s="83"/>
      <c r="M589" s="89"/>
      <c r="N589" s="83"/>
      <c r="O589" s="35"/>
      <c r="P589" s="89"/>
      <c r="Q589" s="102"/>
      <c r="R589" s="897"/>
    </row>
    <row r="590" spans="2:18" ht="15.95" customHeight="1">
      <c r="B590" s="897"/>
      <c r="C590" s="897"/>
      <c r="D590" s="35"/>
      <c r="E590" s="897"/>
      <c r="F590" s="35"/>
      <c r="G590" s="35"/>
      <c r="H590" s="35"/>
      <c r="I590" s="89"/>
      <c r="J590" s="1307"/>
      <c r="K590" s="89"/>
      <c r="L590" s="83"/>
      <c r="M590" s="89"/>
      <c r="N590" s="83"/>
      <c r="O590" s="35"/>
      <c r="P590" s="89"/>
      <c r="Q590" s="102"/>
      <c r="R590" s="897"/>
    </row>
    <row r="591" spans="2:18" ht="15.95" customHeight="1">
      <c r="B591" s="897"/>
      <c r="C591" s="897"/>
      <c r="D591" s="35"/>
      <c r="E591" s="897"/>
      <c r="F591" s="35"/>
      <c r="G591" s="35"/>
      <c r="H591" s="35"/>
      <c r="I591" s="89"/>
      <c r="J591" s="1307"/>
      <c r="K591" s="89"/>
      <c r="L591" s="83"/>
      <c r="M591" s="89"/>
      <c r="N591" s="83"/>
      <c r="O591" s="35"/>
      <c r="P591" s="89"/>
      <c r="Q591" s="102"/>
      <c r="R591" s="897"/>
    </row>
    <row r="592" spans="2:18" ht="15.95" customHeight="1">
      <c r="B592" s="897"/>
      <c r="C592" s="897"/>
      <c r="D592" s="35"/>
      <c r="E592" s="897"/>
      <c r="F592" s="35"/>
      <c r="G592" s="35"/>
      <c r="H592" s="35"/>
      <c r="I592" s="89"/>
      <c r="J592" s="1307"/>
      <c r="K592" s="89"/>
      <c r="L592" s="83"/>
      <c r="M592" s="89"/>
      <c r="N592" s="83"/>
      <c r="O592" s="35"/>
      <c r="P592" s="89"/>
      <c r="Q592" s="102"/>
      <c r="R592" s="897"/>
    </row>
    <row r="593" spans="2:18" ht="15.95" customHeight="1">
      <c r="B593" s="897"/>
      <c r="C593" s="897"/>
      <c r="D593" s="35"/>
      <c r="E593" s="897"/>
      <c r="F593" s="35"/>
      <c r="G593" s="35"/>
      <c r="H593" s="35"/>
      <c r="I593" s="89"/>
      <c r="J593" s="1307"/>
      <c r="K593" s="89"/>
      <c r="L593" s="83"/>
      <c r="M593" s="89"/>
      <c r="N593" s="83"/>
      <c r="O593" s="35"/>
      <c r="P593" s="89"/>
      <c r="Q593" s="102"/>
      <c r="R593" s="897"/>
    </row>
    <row r="594" spans="2:18" ht="15.95" customHeight="1">
      <c r="B594" s="897"/>
      <c r="C594" s="897"/>
      <c r="D594" s="35"/>
      <c r="E594" s="897"/>
      <c r="F594" s="35"/>
      <c r="G594" s="35"/>
      <c r="H594" s="35"/>
      <c r="I594" s="89"/>
      <c r="J594" s="1307"/>
      <c r="K594" s="89"/>
      <c r="L594" s="83"/>
      <c r="M594" s="89"/>
      <c r="N594" s="83"/>
      <c r="O594" s="35"/>
      <c r="P594" s="89"/>
      <c r="Q594" s="102"/>
      <c r="R594" s="897"/>
    </row>
    <row r="595" spans="2:18" ht="15.95" customHeight="1">
      <c r="B595" s="897"/>
      <c r="C595" s="897"/>
      <c r="D595" s="35"/>
      <c r="E595" s="897"/>
      <c r="F595" s="35"/>
      <c r="G595" s="35"/>
      <c r="H595" s="35"/>
      <c r="I595" s="89"/>
      <c r="J595" s="1307"/>
      <c r="K595" s="89"/>
      <c r="L595" s="83"/>
      <c r="M595" s="89"/>
      <c r="N595" s="83"/>
      <c r="O595" s="35"/>
      <c r="P595" s="89"/>
      <c r="Q595" s="102"/>
      <c r="R595" s="897"/>
    </row>
    <row r="596" spans="2:18" ht="15.95" customHeight="1">
      <c r="B596" s="897"/>
      <c r="C596" s="897"/>
      <c r="D596" s="35"/>
      <c r="E596" s="897"/>
      <c r="F596" s="35"/>
      <c r="G596" s="35"/>
      <c r="H596" s="35"/>
      <c r="I596" s="89"/>
      <c r="J596" s="1307"/>
      <c r="K596" s="89"/>
      <c r="L596" s="83"/>
      <c r="M596" s="89"/>
      <c r="N596" s="83"/>
      <c r="O596" s="35"/>
      <c r="P596" s="89"/>
      <c r="Q596" s="102"/>
      <c r="R596" s="897"/>
    </row>
    <row r="597" spans="2:18" ht="15.95" customHeight="1">
      <c r="B597" s="897"/>
      <c r="C597" s="897"/>
      <c r="D597" s="35"/>
      <c r="E597" s="897"/>
      <c r="F597" s="35"/>
      <c r="G597" s="35"/>
      <c r="H597" s="35"/>
      <c r="I597" s="89"/>
      <c r="J597" s="1307"/>
      <c r="K597" s="89"/>
      <c r="L597" s="83"/>
      <c r="M597" s="89"/>
      <c r="N597" s="83"/>
      <c r="O597" s="35"/>
      <c r="P597" s="89"/>
      <c r="Q597" s="102"/>
      <c r="R597" s="897"/>
    </row>
    <row r="598" spans="2:18" ht="15.95" customHeight="1">
      <c r="B598" s="897"/>
      <c r="C598" s="897"/>
      <c r="D598" s="35"/>
      <c r="E598" s="897"/>
      <c r="F598" s="35"/>
      <c r="G598" s="35"/>
      <c r="H598" s="35"/>
      <c r="I598" s="89"/>
      <c r="J598" s="1307"/>
      <c r="K598" s="89"/>
      <c r="L598" s="83"/>
      <c r="M598" s="89"/>
      <c r="N598" s="83"/>
      <c r="O598" s="35"/>
      <c r="P598" s="89"/>
      <c r="Q598" s="102"/>
      <c r="R598" s="897"/>
    </row>
    <row r="599" spans="2:18" ht="15.95" customHeight="1">
      <c r="B599" s="897"/>
      <c r="C599" s="897"/>
      <c r="D599" s="35"/>
      <c r="E599" s="897"/>
      <c r="F599" s="35"/>
      <c r="G599" s="35"/>
      <c r="H599" s="35"/>
      <c r="I599" s="89"/>
      <c r="J599" s="1307"/>
      <c r="K599" s="89"/>
      <c r="L599" s="83"/>
      <c r="M599" s="89"/>
      <c r="N599" s="83"/>
      <c r="O599" s="35"/>
      <c r="P599" s="89"/>
      <c r="Q599" s="102"/>
      <c r="R599" s="897"/>
    </row>
    <row r="600" spans="2:18" ht="15.95" customHeight="1">
      <c r="B600" s="897"/>
      <c r="C600" s="897"/>
      <c r="D600" s="35"/>
      <c r="E600" s="897"/>
      <c r="F600" s="35"/>
      <c r="G600" s="35"/>
      <c r="H600" s="35"/>
      <c r="I600" s="89"/>
      <c r="J600" s="1307"/>
      <c r="K600" s="89"/>
      <c r="L600" s="83"/>
      <c r="M600" s="89"/>
      <c r="N600" s="83"/>
      <c r="O600" s="35"/>
      <c r="P600" s="89"/>
      <c r="Q600" s="102"/>
      <c r="R600" s="897"/>
    </row>
    <row r="601" spans="2:18" ht="15.95" customHeight="1">
      <c r="B601" s="897"/>
      <c r="C601" s="897"/>
      <c r="D601" s="35"/>
      <c r="E601" s="897"/>
      <c r="F601" s="35"/>
      <c r="G601" s="35"/>
      <c r="H601" s="35"/>
      <c r="I601" s="89"/>
      <c r="J601" s="1307"/>
      <c r="K601" s="89"/>
      <c r="L601" s="83"/>
      <c r="M601" s="89"/>
      <c r="N601" s="83"/>
      <c r="O601" s="35"/>
      <c r="P601" s="89"/>
      <c r="Q601" s="102"/>
      <c r="R601" s="897"/>
    </row>
    <row r="602" spans="2:18" ht="15.95" customHeight="1">
      <c r="B602" s="897"/>
      <c r="C602" s="897"/>
      <c r="D602" s="35"/>
      <c r="E602" s="897"/>
      <c r="F602" s="35"/>
      <c r="G602" s="35"/>
      <c r="H602" s="35"/>
      <c r="I602" s="89"/>
      <c r="J602" s="1307"/>
      <c r="K602" s="89"/>
      <c r="L602" s="83"/>
      <c r="M602" s="89"/>
      <c r="N602" s="83"/>
      <c r="O602" s="35"/>
      <c r="P602" s="89"/>
      <c r="Q602" s="102"/>
      <c r="R602" s="897"/>
    </row>
    <row r="603" spans="2:18" ht="15.95" customHeight="1">
      <c r="B603" s="897"/>
      <c r="C603" s="897"/>
      <c r="D603" s="35"/>
      <c r="E603" s="897"/>
      <c r="F603" s="35"/>
      <c r="G603" s="35"/>
      <c r="H603" s="35"/>
      <c r="I603" s="89"/>
      <c r="J603" s="1307"/>
      <c r="K603" s="89"/>
      <c r="L603" s="83"/>
      <c r="M603" s="89"/>
      <c r="N603" s="83"/>
      <c r="O603" s="35"/>
      <c r="P603" s="89"/>
      <c r="Q603" s="102"/>
      <c r="R603" s="897"/>
    </row>
    <row r="604" spans="2:18" ht="15.95" customHeight="1">
      <c r="B604" s="897"/>
      <c r="C604" s="897"/>
      <c r="D604" s="35"/>
      <c r="E604" s="897"/>
      <c r="F604" s="35"/>
      <c r="G604" s="35"/>
      <c r="H604" s="35"/>
      <c r="I604" s="89"/>
      <c r="J604" s="1307"/>
      <c r="K604" s="89"/>
      <c r="L604" s="83"/>
      <c r="M604" s="89"/>
      <c r="N604" s="83"/>
      <c r="O604" s="35"/>
      <c r="P604" s="89"/>
      <c r="Q604" s="102"/>
      <c r="R604" s="897"/>
    </row>
    <row r="605" spans="2:18" ht="15.95" customHeight="1">
      <c r="B605" s="897"/>
      <c r="C605" s="897"/>
      <c r="D605" s="35"/>
      <c r="E605" s="897"/>
      <c r="F605" s="35"/>
      <c r="G605" s="35"/>
      <c r="H605" s="35"/>
      <c r="I605" s="89"/>
      <c r="J605" s="1307"/>
      <c r="K605" s="89"/>
      <c r="L605" s="83"/>
      <c r="M605" s="89"/>
      <c r="N605" s="83"/>
      <c r="O605" s="35"/>
      <c r="P605" s="89"/>
      <c r="Q605" s="102"/>
      <c r="R605" s="897"/>
    </row>
    <row r="606" spans="2:18" ht="15.95" customHeight="1">
      <c r="B606" s="897"/>
      <c r="C606" s="897"/>
      <c r="D606" s="35"/>
      <c r="E606" s="897"/>
      <c r="F606" s="35"/>
      <c r="G606" s="35"/>
      <c r="H606" s="35"/>
      <c r="I606" s="89"/>
      <c r="J606" s="1307"/>
      <c r="K606" s="89"/>
      <c r="L606" s="83"/>
      <c r="M606" s="89"/>
      <c r="N606" s="83"/>
      <c r="O606" s="35"/>
      <c r="P606" s="89"/>
      <c r="Q606" s="102"/>
      <c r="R606" s="897"/>
    </row>
    <row r="607" spans="2:18" ht="15.95" customHeight="1">
      <c r="B607" s="897"/>
      <c r="C607" s="897"/>
      <c r="D607" s="35"/>
      <c r="E607" s="897"/>
      <c r="F607" s="35"/>
      <c r="G607" s="35"/>
      <c r="H607" s="35"/>
      <c r="I607" s="89"/>
      <c r="J607" s="1307"/>
      <c r="K607" s="89"/>
      <c r="L607" s="83"/>
      <c r="M607" s="89"/>
      <c r="N607" s="83"/>
      <c r="O607" s="35"/>
      <c r="P607" s="89"/>
      <c r="Q607" s="102"/>
      <c r="R607" s="897"/>
    </row>
    <row r="608" spans="2:18" ht="15.95" customHeight="1">
      <c r="B608" s="897"/>
      <c r="C608" s="897"/>
      <c r="D608" s="35"/>
      <c r="E608" s="897"/>
      <c r="F608" s="35"/>
      <c r="G608" s="35"/>
      <c r="H608" s="35"/>
      <c r="I608" s="89"/>
      <c r="J608" s="1307"/>
      <c r="K608" s="89"/>
      <c r="L608" s="83"/>
      <c r="M608" s="89"/>
      <c r="N608" s="83"/>
      <c r="O608" s="35"/>
      <c r="P608" s="89"/>
      <c r="Q608" s="102"/>
      <c r="R608" s="897"/>
    </row>
    <row r="609" spans="2:18" ht="15.95" customHeight="1">
      <c r="B609" s="897"/>
      <c r="C609" s="897"/>
      <c r="D609" s="35"/>
      <c r="E609" s="897"/>
      <c r="F609" s="35"/>
      <c r="G609" s="35"/>
      <c r="H609" s="35"/>
      <c r="I609" s="89"/>
      <c r="J609" s="1307"/>
      <c r="K609" s="89"/>
      <c r="L609" s="83"/>
      <c r="M609" s="89"/>
      <c r="N609" s="83"/>
      <c r="O609" s="35"/>
      <c r="P609" s="89"/>
      <c r="Q609" s="102"/>
      <c r="R609" s="897"/>
    </row>
    <row r="610" spans="2:18" ht="15.95" customHeight="1">
      <c r="B610" s="897"/>
      <c r="C610" s="897"/>
      <c r="D610" s="35"/>
      <c r="E610" s="897"/>
      <c r="F610" s="35"/>
      <c r="G610" s="35"/>
      <c r="H610" s="35"/>
      <c r="I610" s="89"/>
      <c r="J610" s="1307"/>
      <c r="K610" s="89"/>
      <c r="L610" s="83"/>
      <c r="M610" s="89"/>
      <c r="N610" s="83"/>
      <c r="O610" s="35"/>
      <c r="P610" s="89"/>
      <c r="Q610" s="102"/>
      <c r="R610" s="897"/>
    </row>
    <row r="611" spans="2:18" ht="15.95" customHeight="1">
      <c r="B611" s="897"/>
      <c r="C611" s="897"/>
      <c r="D611" s="35"/>
      <c r="E611" s="897"/>
      <c r="F611" s="35"/>
      <c r="G611" s="35"/>
      <c r="H611" s="35"/>
      <c r="I611" s="89"/>
      <c r="J611" s="1307"/>
      <c r="K611" s="89"/>
      <c r="L611" s="83"/>
      <c r="M611" s="89"/>
      <c r="N611" s="83"/>
      <c r="O611" s="35"/>
      <c r="P611" s="89"/>
      <c r="Q611" s="102"/>
      <c r="R611" s="897"/>
    </row>
    <row r="612" spans="2:18" ht="15.95" customHeight="1">
      <c r="B612" s="897"/>
      <c r="C612" s="897"/>
      <c r="D612" s="35"/>
      <c r="E612" s="897"/>
      <c r="F612" s="35"/>
      <c r="G612" s="35"/>
      <c r="H612" s="35"/>
      <c r="I612" s="89"/>
      <c r="J612" s="1307"/>
      <c r="K612" s="89"/>
      <c r="L612" s="83"/>
      <c r="M612" s="89"/>
      <c r="N612" s="83"/>
      <c r="O612" s="35"/>
      <c r="P612" s="89"/>
      <c r="Q612" s="102"/>
      <c r="R612" s="897"/>
    </row>
    <row r="613" spans="2:18" ht="15.95" customHeight="1">
      <c r="B613" s="897"/>
      <c r="C613" s="897"/>
      <c r="D613" s="35"/>
      <c r="E613" s="897"/>
      <c r="F613" s="35"/>
      <c r="G613" s="35"/>
      <c r="H613" s="35"/>
      <c r="I613" s="89"/>
      <c r="J613" s="1307"/>
      <c r="K613" s="89"/>
      <c r="L613" s="83"/>
      <c r="M613" s="89"/>
      <c r="N613" s="83"/>
      <c r="O613" s="35"/>
      <c r="P613" s="89"/>
      <c r="Q613" s="102"/>
      <c r="R613" s="897"/>
    </row>
    <row r="614" spans="2:18" ht="15.95" customHeight="1">
      <c r="B614" s="897"/>
      <c r="C614" s="897"/>
      <c r="D614" s="35"/>
      <c r="E614" s="897"/>
      <c r="F614" s="35"/>
      <c r="G614" s="35"/>
      <c r="H614" s="35"/>
      <c r="I614" s="89"/>
      <c r="J614" s="1307"/>
      <c r="K614" s="89"/>
      <c r="L614" s="83"/>
      <c r="M614" s="89"/>
      <c r="N614" s="83"/>
      <c r="O614" s="35"/>
      <c r="P614" s="89"/>
      <c r="Q614" s="102"/>
      <c r="R614" s="897"/>
    </row>
    <row r="615" spans="2:18" ht="15.95" customHeight="1">
      <c r="B615" s="897"/>
      <c r="C615" s="897"/>
      <c r="D615" s="35"/>
      <c r="E615" s="897"/>
      <c r="F615" s="35"/>
      <c r="G615" s="35"/>
      <c r="H615" s="35"/>
      <c r="I615" s="89"/>
      <c r="J615" s="1307"/>
      <c r="K615" s="89"/>
      <c r="L615" s="83"/>
      <c r="M615" s="89"/>
      <c r="N615" s="83"/>
      <c r="O615" s="35"/>
      <c r="P615" s="89"/>
      <c r="Q615" s="102"/>
      <c r="R615" s="897"/>
    </row>
    <row r="616" spans="2:18" ht="15.95" customHeight="1">
      <c r="B616" s="897"/>
      <c r="C616" s="897"/>
      <c r="D616" s="35"/>
      <c r="E616" s="897"/>
      <c r="F616" s="35"/>
      <c r="G616" s="35"/>
      <c r="H616" s="35"/>
      <c r="I616" s="89"/>
      <c r="J616" s="1307"/>
      <c r="K616" s="89"/>
      <c r="L616" s="83"/>
      <c r="M616" s="89"/>
      <c r="N616" s="83"/>
      <c r="O616" s="35"/>
      <c r="P616" s="89"/>
      <c r="Q616" s="102"/>
      <c r="R616" s="897"/>
    </row>
    <row r="617" spans="2:18" ht="15.95" customHeight="1">
      <c r="B617" s="897"/>
      <c r="C617" s="897"/>
      <c r="D617" s="35"/>
      <c r="E617" s="897"/>
      <c r="F617" s="35"/>
      <c r="G617" s="35"/>
      <c r="H617" s="35"/>
      <c r="I617" s="89"/>
      <c r="J617" s="1307"/>
      <c r="K617" s="89"/>
      <c r="L617" s="83"/>
      <c r="M617" s="89"/>
      <c r="N617" s="83"/>
      <c r="O617" s="35"/>
      <c r="P617" s="89"/>
      <c r="Q617" s="102"/>
      <c r="R617" s="897"/>
    </row>
    <row r="618" spans="2:18" ht="15.95" customHeight="1">
      <c r="B618" s="897"/>
      <c r="C618" s="897"/>
      <c r="D618" s="35"/>
      <c r="E618" s="897"/>
      <c r="F618" s="35"/>
      <c r="G618" s="35"/>
      <c r="H618" s="35"/>
      <c r="I618" s="89"/>
      <c r="J618" s="1307"/>
      <c r="K618" s="89"/>
      <c r="L618" s="83"/>
      <c r="M618" s="89"/>
      <c r="N618" s="83"/>
      <c r="O618" s="35"/>
      <c r="P618" s="89"/>
      <c r="Q618" s="102"/>
      <c r="R618" s="897"/>
    </row>
    <row r="619" spans="2:18" ht="15.95" customHeight="1">
      <c r="B619" s="897"/>
      <c r="C619" s="897"/>
      <c r="D619" s="35"/>
      <c r="E619" s="897"/>
      <c r="F619" s="35"/>
      <c r="G619" s="35"/>
      <c r="H619" s="35"/>
      <c r="I619" s="89"/>
      <c r="J619" s="1307"/>
      <c r="K619" s="89"/>
      <c r="L619" s="83"/>
      <c r="M619" s="89"/>
      <c r="N619" s="83"/>
      <c r="O619" s="35"/>
      <c r="P619" s="89"/>
      <c r="Q619" s="102"/>
      <c r="R619" s="897"/>
    </row>
    <row r="620" spans="2:18" ht="15.95" customHeight="1">
      <c r="B620" s="897"/>
      <c r="C620" s="897"/>
      <c r="D620" s="35"/>
      <c r="E620" s="897"/>
      <c r="F620" s="35"/>
      <c r="G620" s="35"/>
      <c r="H620" s="35"/>
      <c r="I620" s="89"/>
      <c r="J620" s="1307"/>
      <c r="K620" s="89"/>
      <c r="L620" s="83"/>
      <c r="M620" s="89"/>
      <c r="N620" s="83"/>
      <c r="O620" s="35"/>
      <c r="P620" s="89"/>
      <c r="Q620" s="102"/>
      <c r="R620" s="897"/>
    </row>
    <row r="621" spans="2:18" ht="15.95" customHeight="1">
      <c r="B621" s="897"/>
      <c r="C621" s="897"/>
      <c r="D621" s="35"/>
      <c r="E621" s="897"/>
      <c r="F621" s="35"/>
      <c r="G621" s="35"/>
      <c r="H621" s="35"/>
      <c r="I621" s="89"/>
      <c r="J621" s="1307"/>
      <c r="K621" s="89"/>
      <c r="L621" s="83"/>
      <c r="M621" s="89"/>
      <c r="N621" s="83"/>
      <c r="O621" s="35"/>
      <c r="P621" s="89"/>
      <c r="Q621" s="102"/>
      <c r="R621" s="897"/>
    </row>
    <row r="622" spans="2:18" ht="15.95" customHeight="1">
      <c r="B622" s="897"/>
      <c r="C622" s="897"/>
      <c r="D622" s="35"/>
      <c r="E622" s="897"/>
      <c r="F622" s="35"/>
      <c r="G622" s="35"/>
      <c r="H622" s="35"/>
      <c r="I622" s="89"/>
      <c r="J622" s="1307"/>
      <c r="K622" s="89"/>
      <c r="L622" s="83"/>
      <c r="M622" s="89"/>
      <c r="N622" s="83"/>
      <c r="O622" s="35"/>
      <c r="P622" s="89"/>
      <c r="Q622" s="102"/>
      <c r="R622" s="897"/>
    </row>
    <row r="623" spans="2:18" ht="15.95" customHeight="1">
      <c r="B623" s="897"/>
      <c r="C623" s="897"/>
      <c r="D623" s="35"/>
      <c r="E623" s="897"/>
      <c r="F623" s="35"/>
      <c r="G623" s="35"/>
      <c r="H623" s="35"/>
      <c r="I623" s="89"/>
      <c r="J623" s="1307"/>
      <c r="K623" s="89"/>
      <c r="L623" s="83"/>
      <c r="M623" s="89"/>
      <c r="N623" s="83"/>
      <c r="O623" s="35"/>
      <c r="P623" s="89"/>
      <c r="Q623" s="102"/>
      <c r="R623" s="897"/>
    </row>
    <row r="624" spans="2:18" ht="15.95" customHeight="1">
      <c r="B624" s="897"/>
      <c r="C624" s="897"/>
      <c r="D624" s="35"/>
      <c r="E624" s="897"/>
      <c r="F624" s="35"/>
      <c r="G624" s="35"/>
      <c r="H624" s="35"/>
      <c r="I624" s="89"/>
      <c r="J624" s="1307"/>
      <c r="K624" s="89"/>
      <c r="L624" s="83"/>
      <c r="M624" s="89"/>
      <c r="N624" s="83"/>
      <c r="O624" s="35"/>
      <c r="P624" s="89"/>
      <c r="Q624" s="102"/>
      <c r="R624" s="897"/>
    </row>
    <row r="625" spans="2:18" ht="15.95" customHeight="1">
      <c r="B625" s="897"/>
      <c r="C625" s="897"/>
      <c r="D625" s="35"/>
      <c r="E625" s="897"/>
      <c r="F625" s="35"/>
      <c r="G625" s="35"/>
      <c r="H625" s="35"/>
      <c r="I625" s="89"/>
      <c r="J625" s="1307"/>
      <c r="K625" s="89"/>
      <c r="L625" s="83"/>
      <c r="M625" s="89"/>
      <c r="N625" s="83"/>
      <c r="O625" s="35"/>
      <c r="P625" s="89"/>
      <c r="Q625" s="102"/>
      <c r="R625" s="897"/>
    </row>
    <row r="626" spans="2:18" ht="15.95" customHeight="1">
      <c r="B626" s="897"/>
      <c r="C626" s="897"/>
      <c r="D626" s="35"/>
      <c r="E626" s="897"/>
      <c r="F626" s="35"/>
      <c r="G626" s="35"/>
      <c r="H626" s="35"/>
      <c r="I626" s="89"/>
      <c r="J626" s="1307"/>
      <c r="K626" s="89"/>
      <c r="L626" s="83"/>
      <c r="M626" s="89"/>
      <c r="N626" s="83"/>
      <c r="O626" s="35"/>
      <c r="P626" s="89"/>
      <c r="Q626" s="102"/>
      <c r="R626" s="897"/>
    </row>
    <row r="627" spans="2:18" ht="15.95" customHeight="1">
      <c r="B627" s="897"/>
      <c r="C627" s="897"/>
      <c r="D627" s="35"/>
      <c r="E627" s="897"/>
      <c r="F627" s="35"/>
      <c r="G627" s="35"/>
      <c r="H627" s="35"/>
      <c r="I627" s="89"/>
      <c r="J627" s="1307"/>
      <c r="K627" s="89"/>
      <c r="L627" s="83"/>
      <c r="M627" s="89"/>
      <c r="N627" s="83"/>
      <c r="O627" s="35"/>
      <c r="P627" s="89"/>
      <c r="Q627" s="102"/>
      <c r="R627" s="897"/>
    </row>
    <row r="628" spans="2:18" ht="15.95" customHeight="1">
      <c r="B628" s="897"/>
      <c r="C628" s="897"/>
      <c r="D628" s="35"/>
      <c r="E628" s="897"/>
      <c r="F628" s="35"/>
      <c r="G628" s="35"/>
      <c r="H628" s="35"/>
      <c r="I628" s="89"/>
      <c r="J628" s="1307"/>
      <c r="K628" s="89"/>
      <c r="L628" s="83"/>
      <c r="M628" s="89"/>
      <c r="N628" s="83"/>
      <c r="O628" s="35"/>
      <c r="P628" s="89"/>
      <c r="Q628" s="102"/>
      <c r="R628" s="897"/>
    </row>
    <row r="629" spans="2:18" ht="15.95" customHeight="1">
      <c r="B629" s="897"/>
      <c r="C629" s="897"/>
      <c r="D629" s="35"/>
      <c r="E629" s="897"/>
      <c r="F629" s="35"/>
      <c r="G629" s="35"/>
      <c r="H629" s="35"/>
      <c r="I629" s="89"/>
      <c r="J629" s="1307"/>
      <c r="K629" s="89"/>
      <c r="L629" s="83"/>
      <c r="M629" s="89"/>
      <c r="N629" s="83"/>
      <c r="O629" s="35"/>
      <c r="P629" s="89"/>
      <c r="Q629" s="102"/>
      <c r="R629" s="897"/>
    </row>
    <row r="630" spans="2:18" ht="15.95" customHeight="1">
      <c r="B630" s="897"/>
      <c r="C630" s="897"/>
      <c r="D630" s="35"/>
      <c r="E630" s="897"/>
      <c r="F630" s="35"/>
      <c r="G630" s="35"/>
      <c r="H630" s="35"/>
      <c r="I630" s="89"/>
      <c r="J630" s="1307"/>
      <c r="K630" s="89"/>
      <c r="L630" s="83"/>
      <c r="M630" s="89"/>
      <c r="N630" s="83"/>
      <c r="O630" s="35"/>
      <c r="P630" s="89"/>
      <c r="Q630" s="102"/>
      <c r="R630" s="897"/>
    </row>
    <row r="631" spans="2:18" ht="15.95" customHeight="1">
      <c r="B631" s="897"/>
      <c r="C631" s="897"/>
      <c r="D631" s="35"/>
      <c r="E631" s="897"/>
      <c r="F631" s="35"/>
      <c r="G631" s="35"/>
      <c r="H631" s="35"/>
      <c r="I631" s="89"/>
      <c r="J631" s="1307"/>
      <c r="K631" s="89"/>
      <c r="L631" s="83"/>
      <c r="M631" s="89"/>
      <c r="N631" s="83"/>
      <c r="O631" s="35"/>
      <c r="P631" s="89"/>
      <c r="Q631" s="102"/>
      <c r="R631" s="897"/>
    </row>
    <row r="632" spans="2:18" ht="15.95" customHeight="1">
      <c r="B632" s="897"/>
      <c r="C632" s="897"/>
      <c r="D632" s="35"/>
      <c r="E632" s="897"/>
      <c r="F632" s="35"/>
      <c r="G632" s="35"/>
      <c r="H632" s="35"/>
      <c r="I632" s="89"/>
      <c r="J632" s="1307"/>
      <c r="K632" s="89"/>
      <c r="L632" s="83"/>
      <c r="M632" s="89"/>
      <c r="N632" s="83"/>
      <c r="O632" s="35"/>
      <c r="P632" s="89"/>
      <c r="Q632" s="102"/>
      <c r="R632" s="897"/>
    </row>
    <row r="633" spans="2:18" ht="15.95" customHeight="1">
      <c r="B633" s="897"/>
      <c r="C633" s="897"/>
      <c r="D633" s="35"/>
      <c r="E633" s="897"/>
      <c r="F633" s="35"/>
      <c r="G633" s="35"/>
      <c r="H633" s="35"/>
      <c r="I633" s="89"/>
      <c r="J633" s="1307"/>
      <c r="K633" s="89"/>
      <c r="L633" s="83"/>
      <c r="M633" s="89"/>
      <c r="N633" s="83"/>
      <c r="O633" s="35"/>
      <c r="P633" s="89"/>
      <c r="Q633" s="102"/>
      <c r="R633" s="897"/>
    </row>
    <row r="634" spans="2:18" ht="15.95" customHeight="1">
      <c r="B634" s="897"/>
      <c r="C634" s="897"/>
      <c r="D634" s="35"/>
      <c r="E634" s="897"/>
      <c r="F634" s="35"/>
      <c r="G634" s="35"/>
      <c r="H634" s="35"/>
      <c r="I634" s="89"/>
      <c r="J634" s="1307"/>
      <c r="K634" s="89"/>
      <c r="L634" s="83"/>
      <c r="M634" s="89"/>
      <c r="N634" s="83"/>
      <c r="O634" s="35"/>
      <c r="P634" s="89"/>
      <c r="Q634" s="102"/>
      <c r="R634" s="897"/>
    </row>
    <row r="635" spans="2:18" ht="15.95" customHeight="1">
      <c r="B635" s="897"/>
      <c r="C635" s="897"/>
      <c r="D635" s="35"/>
      <c r="E635" s="897"/>
      <c r="F635" s="35"/>
      <c r="G635" s="35"/>
      <c r="H635" s="35"/>
      <c r="I635" s="89"/>
      <c r="J635" s="1307"/>
      <c r="K635" s="89"/>
      <c r="L635" s="83"/>
      <c r="M635" s="89"/>
      <c r="N635" s="83"/>
      <c r="O635" s="35"/>
      <c r="P635" s="89"/>
      <c r="Q635" s="102"/>
      <c r="R635" s="897"/>
    </row>
    <row r="636" spans="2:18" ht="15.95" customHeight="1">
      <c r="B636" s="897"/>
      <c r="C636" s="897"/>
      <c r="D636" s="35"/>
      <c r="E636" s="897"/>
      <c r="F636" s="35"/>
      <c r="G636" s="35"/>
      <c r="H636" s="35"/>
      <c r="I636" s="89"/>
      <c r="J636" s="1307"/>
      <c r="K636" s="89"/>
      <c r="L636" s="83"/>
      <c r="M636" s="89"/>
      <c r="N636" s="83"/>
      <c r="O636" s="35"/>
      <c r="P636" s="89"/>
      <c r="Q636" s="102"/>
      <c r="R636" s="897"/>
    </row>
    <row r="637" spans="2:18" ht="15.95" customHeight="1">
      <c r="B637" s="897"/>
      <c r="C637" s="897"/>
      <c r="D637" s="35"/>
      <c r="E637" s="897"/>
      <c r="F637" s="35"/>
      <c r="G637" s="35"/>
      <c r="H637" s="35"/>
      <c r="I637" s="89"/>
      <c r="J637" s="1307"/>
      <c r="K637" s="89"/>
      <c r="L637" s="83"/>
      <c r="M637" s="89"/>
      <c r="N637" s="83"/>
      <c r="O637" s="35"/>
      <c r="P637" s="89"/>
      <c r="Q637" s="102"/>
      <c r="R637" s="897"/>
    </row>
    <row r="638" spans="2:18" ht="15.95" customHeight="1">
      <c r="B638" s="897"/>
      <c r="C638" s="897"/>
      <c r="D638" s="35"/>
      <c r="E638" s="897"/>
      <c r="F638" s="35"/>
      <c r="G638" s="35"/>
      <c r="H638" s="35"/>
      <c r="I638" s="89"/>
      <c r="J638" s="1307"/>
      <c r="K638" s="89"/>
      <c r="L638" s="83"/>
      <c r="M638" s="89"/>
      <c r="N638" s="83"/>
      <c r="O638" s="35"/>
      <c r="P638" s="89"/>
      <c r="Q638" s="102"/>
      <c r="R638" s="897"/>
    </row>
    <row r="639" spans="2:18" ht="15.95" customHeight="1">
      <c r="B639" s="897"/>
      <c r="C639" s="897"/>
      <c r="D639" s="35"/>
      <c r="E639" s="897"/>
      <c r="F639" s="35"/>
      <c r="G639" s="35"/>
      <c r="H639" s="35"/>
      <c r="I639" s="89"/>
      <c r="J639" s="1307"/>
      <c r="K639" s="89"/>
      <c r="L639" s="83"/>
      <c r="M639" s="89"/>
      <c r="N639" s="83"/>
      <c r="O639" s="35"/>
      <c r="P639" s="89"/>
      <c r="Q639" s="102"/>
      <c r="R639" s="897"/>
    </row>
    <row r="640" spans="2:18" ht="15.95" customHeight="1">
      <c r="B640" s="897"/>
      <c r="C640" s="897"/>
      <c r="D640" s="35"/>
      <c r="E640" s="897"/>
      <c r="F640" s="35"/>
      <c r="G640" s="35"/>
      <c r="H640" s="35"/>
      <c r="I640" s="89"/>
      <c r="J640" s="1307"/>
      <c r="K640" s="89"/>
      <c r="L640" s="83"/>
      <c r="M640" s="89"/>
      <c r="N640" s="83"/>
      <c r="O640" s="35"/>
      <c r="P640" s="89"/>
      <c r="Q640" s="102"/>
      <c r="R640" s="897"/>
    </row>
    <row r="641" spans="2:18" ht="15.95" customHeight="1">
      <c r="B641" s="897"/>
      <c r="C641" s="897"/>
      <c r="D641" s="35"/>
      <c r="E641" s="897"/>
      <c r="F641" s="35"/>
      <c r="G641" s="35"/>
      <c r="H641" s="35"/>
      <c r="I641" s="89"/>
      <c r="J641" s="1307"/>
      <c r="K641" s="89"/>
      <c r="L641" s="83"/>
      <c r="M641" s="89"/>
      <c r="N641" s="83"/>
      <c r="O641" s="35"/>
      <c r="P641" s="89"/>
      <c r="Q641" s="102"/>
      <c r="R641" s="897"/>
    </row>
    <row r="642" spans="2:18" ht="15.95" customHeight="1">
      <c r="B642" s="897"/>
      <c r="C642" s="897"/>
      <c r="D642" s="35"/>
      <c r="E642" s="897"/>
      <c r="F642" s="35"/>
      <c r="G642" s="35"/>
      <c r="H642" s="35"/>
      <c r="I642" s="89"/>
      <c r="J642" s="1307"/>
      <c r="K642" s="89"/>
      <c r="L642" s="83"/>
      <c r="M642" s="89"/>
      <c r="N642" s="83"/>
      <c r="O642" s="35"/>
      <c r="P642" s="89"/>
      <c r="Q642" s="102"/>
      <c r="R642" s="897"/>
    </row>
    <row r="643" spans="2:18" ht="15.95" customHeight="1">
      <c r="B643" s="897"/>
      <c r="C643" s="897"/>
      <c r="D643" s="35"/>
      <c r="E643" s="897"/>
      <c r="F643" s="35"/>
      <c r="G643" s="35"/>
      <c r="H643" s="35"/>
      <c r="I643" s="89"/>
      <c r="J643" s="1307"/>
      <c r="K643" s="89"/>
      <c r="L643" s="83"/>
      <c r="M643" s="89"/>
      <c r="N643" s="83"/>
      <c r="O643" s="35"/>
      <c r="P643" s="89"/>
      <c r="Q643" s="102"/>
      <c r="R643" s="897"/>
    </row>
    <row r="644" spans="2:18" ht="15.95" customHeight="1">
      <c r="B644" s="897"/>
      <c r="C644" s="897"/>
      <c r="D644" s="35"/>
      <c r="E644" s="897"/>
      <c r="F644" s="35"/>
      <c r="G644" s="35"/>
      <c r="H644" s="35"/>
      <c r="I644" s="89"/>
      <c r="J644" s="1307"/>
      <c r="K644" s="89"/>
      <c r="L644" s="83"/>
      <c r="M644" s="89"/>
      <c r="N644" s="83"/>
      <c r="O644" s="35"/>
      <c r="P644" s="89"/>
      <c r="Q644" s="102"/>
      <c r="R644" s="897"/>
    </row>
    <row r="645" spans="2:18" ht="15.95" customHeight="1">
      <c r="B645" s="897"/>
      <c r="C645" s="897"/>
      <c r="D645" s="35"/>
      <c r="E645" s="897"/>
      <c r="F645" s="35"/>
      <c r="G645" s="35"/>
      <c r="H645" s="35"/>
      <c r="I645" s="89"/>
      <c r="J645" s="1307"/>
      <c r="K645" s="89"/>
      <c r="L645" s="83"/>
      <c r="M645" s="89"/>
      <c r="N645" s="83"/>
      <c r="O645" s="35"/>
      <c r="P645" s="89"/>
      <c r="Q645" s="102"/>
      <c r="R645" s="897"/>
    </row>
    <row r="646" spans="2:18" ht="15.95" customHeight="1">
      <c r="B646" s="897"/>
      <c r="C646" s="897"/>
      <c r="D646" s="35"/>
      <c r="E646" s="897"/>
      <c r="F646" s="35"/>
      <c r="G646" s="35"/>
      <c r="H646" s="35"/>
      <c r="I646" s="89"/>
      <c r="J646" s="1307"/>
      <c r="K646" s="89"/>
      <c r="L646" s="83"/>
      <c r="M646" s="89"/>
      <c r="N646" s="83"/>
      <c r="O646" s="35"/>
      <c r="P646" s="89"/>
      <c r="Q646" s="102"/>
      <c r="R646" s="897"/>
    </row>
    <row r="647" spans="2:18" ht="15.95" customHeight="1">
      <c r="B647" s="897"/>
      <c r="C647" s="897"/>
      <c r="D647" s="35"/>
      <c r="E647" s="897"/>
      <c r="F647" s="35"/>
      <c r="G647" s="35"/>
      <c r="H647" s="35"/>
      <c r="I647" s="89"/>
      <c r="J647" s="1307"/>
      <c r="K647" s="89"/>
      <c r="L647" s="83"/>
      <c r="M647" s="89"/>
      <c r="N647" s="83"/>
      <c r="O647" s="35"/>
      <c r="P647" s="89"/>
      <c r="Q647" s="102"/>
      <c r="R647" s="897"/>
    </row>
    <row r="648" spans="2:18" ht="15.95" customHeight="1">
      <c r="B648" s="897"/>
      <c r="C648" s="897"/>
      <c r="D648" s="35"/>
      <c r="E648" s="897"/>
      <c r="F648" s="35"/>
      <c r="G648" s="35"/>
      <c r="H648" s="35"/>
      <c r="I648" s="89"/>
      <c r="J648" s="1307"/>
      <c r="K648" s="89"/>
      <c r="L648" s="83"/>
      <c r="M648" s="89"/>
      <c r="N648" s="83"/>
      <c r="O648" s="35"/>
      <c r="P648" s="89"/>
      <c r="Q648" s="102"/>
      <c r="R648" s="897"/>
    </row>
    <row r="649" spans="2:18" ht="15.95" customHeight="1">
      <c r="B649" s="897"/>
      <c r="C649" s="897"/>
      <c r="D649" s="35"/>
      <c r="E649" s="897"/>
      <c r="F649" s="35"/>
      <c r="G649" s="35"/>
      <c r="H649" s="35"/>
      <c r="I649" s="89"/>
      <c r="J649" s="1307"/>
      <c r="K649" s="89"/>
      <c r="L649" s="83"/>
      <c r="M649" s="89"/>
      <c r="N649" s="83"/>
      <c r="O649" s="35"/>
      <c r="P649" s="89"/>
      <c r="Q649" s="102"/>
      <c r="R649" s="897"/>
    </row>
    <row r="650" spans="2:18" ht="15.95" customHeight="1">
      <c r="B650" s="897"/>
      <c r="C650" s="897"/>
      <c r="D650" s="35"/>
      <c r="E650" s="897"/>
      <c r="F650" s="35"/>
      <c r="G650" s="35"/>
      <c r="H650" s="35"/>
      <c r="I650" s="89"/>
      <c r="J650" s="1307"/>
      <c r="K650" s="89"/>
      <c r="L650" s="83"/>
      <c r="M650" s="89"/>
      <c r="N650" s="83"/>
      <c r="O650" s="35"/>
      <c r="P650" s="89"/>
      <c r="Q650" s="102"/>
      <c r="R650" s="897"/>
    </row>
    <row r="651" spans="2:18" ht="15.95" customHeight="1">
      <c r="B651" s="897"/>
      <c r="C651" s="897"/>
      <c r="D651" s="35"/>
      <c r="E651" s="897"/>
      <c r="F651" s="35"/>
      <c r="G651" s="35"/>
      <c r="H651" s="35"/>
      <c r="I651" s="89"/>
      <c r="J651" s="1307"/>
      <c r="K651" s="89"/>
      <c r="L651" s="83"/>
      <c r="M651" s="89"/>
      <c r="N651" s="83"/>
      <c r="O651" s="35"/>
      <c r="P651" s="89"/>
      <c r="Q651" s="102"/>
      <c r="R651" s="897"/>
    </row>
    <row r="652" spans="2:18" ht="15.95" customHeight="1">
      <c r="B652" s="897"/>
      <c r="C652" s="897"/>
      <c r="D652" s="35"/>
      <c r="E652" s="897"/>
      <c r="F652" s="35"/>
      <c r="G652" s="35"/>
      <c r="H652" s="35"/>
      <c r="I652" s="89"/>
      <c r="J652" s="1307"/>
      <c r="K652" s="89"/>
      <c r="L652" s="83"/>
      <c r="M652" s="89"/>
      <c r="N652" s="83"/>
      <c r="O652" s="35"/>
      <c r="P652" s="89"/>
      <c r="Q652" s="102"/>
      <c r="R652" s="897"/>
    </row>
    <row r="653" spans="2:18" ht="15.95" customHeight="1">
      <c r="B653" s="897"/>
      <c r="C653" s="897"/>
      <c r="D653" s="35"/>
      <c r="E653" s="897"/>
      <c r="F653" s="35"/>
      <c r="G653" s="35"/>
      <c r="H653" s="35"/>
      <c r="I653" s="89"/>
      <c r="J653" s="1307"/>
      <c r="K653" s="89"/>
      <c r="L653" s="83"/>
      <c r="M653" s="89"/>
      <c r="N653" s="83"/>
      <c r="O653" s="35"/>
      <c r="P653" s="89"/>
      <c r="Q653" s="102"/>
      <c r="R653" s="897"/>
    </row>
    <row r="654" spans="2:18" ht="15.95" customHeight="1">
      <c r="B654" s="897"/>
      <c r="C654" s="897"/>
      <c r="D654" s="35"/>
      <c r="E654" s="897"/>
      <c r="F654" s="35"/>
      <c r="G654" s="35"/>
      <c r="H654" s="35"/>
      <c r="I654" s="89"/>
      <c r="J654" s="1307"/>
      <c r="K654" s="89"/>
      <c r="L654" s="83"/>
      <c r="M654" s="89"/>
      <c r="N654" s="83"/>
      <c r="O654" s="35"/>
      <c r="P654" s="89"/>
      <c r="Q654" s="102"/>
      <c r="R654" s="897"/>
    </row>
    <row r="655" spans="2:18" ht="15.95" customHeight="1">
      <c r="B655" s="897"/>
      <c r="C655" s="897"/>
      <c r="D655" s="35"/>
      <c r="E655" s="897"/>
      <c r="F655" s="35"/>
      <c r="G655" s="35"/>
      <c r="H655" s="35"/>
      <c r="I655" s="89"/>
      <c r="J655" s="1307"/>
      <c r="K655" s="89"/>
      <c r="L655" s="83"/>
      <c r="M655" s="89"/>
      <c r="N655" s="83"/>
      <c r="O655" s="35"/>
      <c r="P655" s="89"/>
      <c r="Q655" s="102"/>
      <c r="R655" s="897"/>
    </row>
    <row r="656" spans="2:18" ht="15.95" customHeight="1">
      <c r="B656" s="897"/>
      <c r="C656" s="897"/>
      <c r="D656" s="35"/>
      <c r="E656" s="897"/>
      <c r="F656" s="35"/>
      <c r="G656" s="35"/>
      <c r="H656" s="35"/>
      <c r="I656" s="89"/>
      <c r="J656" s="1307"/>
      <c r="K656" s="89"/>
      <c r="L656" s="83"/>
      <c r="M656" s="89"/>
      <c r="N656" s="83"/>
      <c r="O656" s="35"/>
      <c r="P656" s="89"/>
      <c r="Q656" s="102"/>
      <c r="R656" s="897"/>
    </row>
    <row r="657" spans="2:18" ht="15.95" customHeight="1">
      <c r="B657" s="897"/>
      <c r="C657" s="897"/>
      <c r="D657" s="35"/>
      <c r="E657" s="897"/>
      <c r="F657" s="35"/>
      <c r="G657" s="35"/>
      <c r="H657" s="35"/>
      <c r="I657" s="89"/>
      <c r="J657" s="1307"/>
      <c r="K657" s="89"/>
      <c r="L657" s="83"/>
      <c r="M657" s="89"/>
      <c r="N657" s="83"/>
      <c r="O657" s="35"/>
      <c r="P657" s="89"/>
      <c r="Q657" s="102"/>
      <c r="R657" s="897"/>
    </row>
    <row r="658" spans="2:18" ht="15.95" customHeight="1">
      <c r="B658" s="897"/>
      <c r="C658" s="897"/>
      <c r="D658" s="35"/>
      <c r="E658" s="897"/>
      <c r="F658" s="35"/>
      <c r="G658" s="35"/>
      <c r="H658" s="35"/>
      <c r="I658" s="89"/>
      <c r="J658" s="1307"/>
      <c r="K658" s="89"/>
      <c r="L658" s="83"/>
      <c r="M658" s="89"/>
      <c r="N658" s="83"/>
      <c r="O658" s="35"/>
      <c r="P658" s="89"/>
      <c r="Q658" s="102"/>
      <c r="R658" s="897"/>
    </row>
    <row r="659" spans="2:18" ht="15.95" customHeight="1">
      <c r="B659" s="897"/>
      <c r="C659" s="897"/>
      <c r="D659" s="35"/>
      <c r="E659" s="897"/>
      <c r="F659" s="35"/>
      <c r="G659" s="35"/>
      <c r="H659" s="35"/>
      <c r="I659" s="89"/>
      <c r="J659" s="1307"/>
      <c r="K659" s="89"/>
      <c r="L659" s="83"/>
      <c r="M659" s="89"/>
      <c r="N659" s="83"/>
      <c r="O659" s="35"/>
      <c r="P659" s="89"/>
      <c r="Q659" s="102"/>
      <c r="R659" s="897"/>
    </row>
    <row r="660" spans="2:18" ht="15.95" customHeight="1">
      <c r="B660" s="897"/>
      <c r="C660" s="897"/>
      <c r="D660" s="35"/>
      <c r="E660" s="897"/>
      <c r="F660" s="35"/>
      <c r="G660" s="35"/>
      <c r="H660" s="35"/>
      <c r="I660" s="89"/>
      <c r="J660" s="1307"/>
      <c r="K660" s="89"/>
      <c r="L660" s="83"/>
      <c r="M660" s="89"/>
      <c r="N660" s="83"/>
      <c r="O660" s="35"/>
      <c r="P660" s="89"/>
      <c r="Q660" s="102"/>
      <c r="R660" s="897"/>
    </row>
    <row r="661" spans="2:18" ht="15.95" customHeight="1">
      <c r="B661" s="897"/>
      <c r="C661" s="897"/>
      <c r="D661" s="35"/>
      <c r="E661" s="897"/>
      <c r="F661" s="35"/>
      <c r="G661" s="35"/>
      <c r="H661" s="35"/>
      <c r="I661" s="89"/>
      <c r="J661" s="1307"/>
      <c r="K661" s="89"/>
      <c r="L661" s="83"/>
      <c r="M661" s="89"/>
      <c r="N661" s="83"/>
      <c r="O661" s="35"/>
      <c r="P661" s="89"/>
      <c r="Q661" s="102"/>
      <c r="R661" s="897"/>
    </row>
    <row r="662" spans="2:18" ht="15.95" customHeight="1">
      <c r="B662" s="897"/>
      <c r="C662" s="897"/>
      <c r="D662" s="35"/>
      <c r="E662" s="897"/>
      <c r="F662" s="35"/>
      <c r="G662" s="35"/>
      <c r="H662" s="35"/>
      <c r="I662" s="89"/>
      <c r="J662" s="1307"/>
      <c r="K662" s="89"/>
      <c r="L662" s="83"/>
      <c r="M662" s="89"/>
      <c r="N662" s="83"/>
      <c r="O662" s="35"/>
      <c r="P662" s="89"/>
      <c r="Q662" s="102"/>
      <c r="R662" s="897"/>
    </row>
    <row r="663" spans="2:18" ht="15.95" customHeight="1">
      <c r="B663" s="897"/>
      <c r="C663" s="897"/>
      <c r="D663" s="35"/>
      <c r="E663" s="897"/>
      <c r="F663" s="35"/>
      <c r="G663" s="35"/>
      <c r="H663" s="35"/>
      <c r="I663" s="89"/>
      <c r="J663" s="1307"/>
      <c r="K663" s="89"/>
      <c r="L663" s="83"/>
      <c r="M663" s="89"/>
      <c r="N663" s="83"/>
      <c r="O663" s="35"/>
      <c r="P663" s="89"/>
      <c r="Q663" s="102"/>
      <c r="R663" s="897"/>
    </row>
    <row r="664" spans="2:18" ht="15.95" customHeight="1">
      <c r="B664" s="897"/>
      <c r="C664" s="897"/>
      <c r="D664" s="35"/>
      <c r="E664" s="897"/>
      <c r="F664" s="35"/>
      <c r="G664" s="35"/>
      <c r="H664" s="35"/>
      <c r="I664" s="89"/>
      <c r="J664" s="1307"/>
      <c r="K664" s="89"/>
      <c r="L664" s="83"/>
      <c r="M664" s="89"/>
      <c r="N664" s="83"/>
      <c r="O664" s="35"/>
      <c r="P664" s="89"/>
      <c r="Q664" s="102"/>
      <c r="R664" s="897"/>
    </row>
    <row r="665" spans="2:18" ht="15.95" customHeight="1">
      <c r="B665" s="897"/>
      <c r="C665" s="897"/>
      <c r="D665" s="35"/>
      <c r="E665" s="897"/>
      <c r="F665" s="35"/>
      <c r="G665" s="35"/>
      <c r="H665" s="35"/>
      <c r="I665" s="89"/>
      <c r="J665" s="1307"/>
      <c r="K665" s="89"/>
      <c r="L665" s="83"/>
      <c r="M665" s="89"/>
      <c r="N665" s="83"/>
      <c r="O665" s="35"/>
      <c r="P665" s="89"/>
      <c r="Q665" s="102"/>
      <c r="R665" s="897"/>
    </row>
    <row r="666" spans="2:18" ht="15.95" customHeight="1">
      <c r="B666" s="897"/>
      <c r="C666" s="897"/>
      <c r="D666" s="35"/>
      <c r="E666" s="897"/>
      <c r="F666" s="35"/>
      <c r="G666" s="35"/>
      <c r="H666" s="35"/>
      <c r="I666" s="89"/>
      <c r="J666" s="1307"/>
      <c r="K666" s="89"/>
      <c r="L666" s="83"/>
      <c r="M666" s="89"/>
      <c r="N666" s="83"/>
      <c r="O666" s="35"/>
      <c r="P666" s="89"/>
      <c r="Q666" s="102"/>
      <c r="R666" s="897"/>
    </row>
    <row r="667" spans="2:18" ht="15.95" customHeight="1">
      <c r="B667" s="897"/>
      <c r="C667" s="897"/>
      <c r="D667" s="35"/>
      <c r="E667" s="897"/>
      <c r="F667" s="35"/>
      <c r="G667" s="35"/>
      <c r="H667" s="35"/>
      <c r="I667" s="89"/>
      <c r="J667" s="1307"/>
      <c r="K667" s="89"/>
      <c r="L667" s="83"/>
      <c r="M667" s="89"/>
      <c r="N667" s="83"/>
      <c r="O667" s="35"/>
      <c r="P667" s="89"/>
      <c r="Q667" s="102"/>
      <c r="R667" s="897"/>
    </row>
    <row r="668" spans="2:18" ht="15.95" customHeight="1">
      <c r="B668" s="897"/>
      <c r="C668" s="897"/>
      <c r="D668" s="35"/>
      <c r="E668" s="897"/>
      <c r="F668" s="35"/>
      <c r="G668" s="35"/>
      <c r="H668" s="35"/>
      <c r="I668" s="89"/>
      <c r="J668" s="1307"/>
      <c r="K668" s="89"/>
      <c r="L668" s="83"/>
      <c r="M668" s="89"/>
      <c r="N668" s="83"/>
      <c r="O668" s="35"/>
      <c r="P668" s="89"/>
      <c r="Q668" s="102"/>
      <c r="R668" s="897"/>
    </row>
    <row r="669" spans="2:18" ht="15.95" customHeight="1">
      <c r="B669" s="897"/>
      <c r="C669" s="897"/>
      <c r="D669" s="35"/>
      <c r="E669" s="897"/>
      <c r="F669" s="35"/>
      <c r="G669" s="35"/>
      <c r="H669" s="35"/>
      <c r="I669" s="89"/>
      <c r="J669" s="1307"/>
      <c r="K669" s="89"/>
      <c r="L669" s="83"/>
      <c r="M669" s="89"/>
      <c r="N669" s="83"/>
      <c r="O669" s="35"/>
      <c r="P669" s="89"/>
      <c r="Q669" s="102"/>
      <c r="R669" s="897"/>
    </row>
    <row r="670" spans="2:18" ht="15.95" customHeight="1">
      <c r="B670" s="897"/>
      <c r="C670" s="897"/>
      <c r="D670" s="35"/>
      <c r="E670" s="897"/>
      <c r="F670" s="35"/>
      <c r="G670" s="35"/>
      <c r="H670" s="35"/>
      <c r="I670" s="89"/>
      <c r="J670" s="1307"/>
      <c r="K670" s="89"/>
      <c r="L670" s="83"/>
      <c r="M670" s="89"/>
      <c r="N670" s="83"/>
      <c r="O670" s="35"/>
      <c r="P670" s="89"/>
      <c r="Q670" s="102"/>
      <c r="R670" s="897"/>
    </row>
    <row r="671" spans="2:18" ht="15.95" customHeight="1">
      <c r="B671" s="897"/>
      <c r="C671" s="897"/>
      <c r="D671" s="35"/>
      <c r="E671" s="897"/>
      <c r="F671" s="35"/>
      <c r="G671" s="35"/>
      <c r="H671" s="35"/>
      <c r="I671" s="89"/>
      <c r="J671" s="1307"/>
      <c r="K671" s="89"/>
      <c r="L671" s="83"/>
      <c r="M671" s="89"/>
      <c r="N671" s="83"/>
      <c r="O671" s="35"/>
      <c r="P671" s="89"/>
      <c r="Q671" s="102"/>
      <c r="R671" s="897"/>
    </row>
    <row r="672" spans="2:18" ht="15.95" customHeight="1">
      <c r="B672" s="897"/>
      <c r="C672" s="897"/>
      <c r="D672" s="35"/>
      <c r="E672" s="897"/>
      <c r="F672" s="35"/>
      <c r="G672" s="35"/>
      <c r="H672" s="35"/>
      <c r="I672" s="89"/>
      <c r="J672" s="1307"/>
      <c r="K672" s="89"/>
      <c r="L672" s="83"/>
      <c r="M672" s="89"/>
      <c r="N672" s="83"/>
      <c r="O672" s="35"/>
      <c r="P672" s="89"/>
      <c r="Q672" s="102"/>
      <c r="R672" s="897"/>
    </row>
    <row r="673" spans="2:18" ht="15.95" customHeight="1">
      <c r="B673" s="897"/>
      <c r="C673" s="897"/>
      <c r="D673" s="35"/>
      <c r="E673" s="897"/>
      <c r="F673" s="35"/>
      <c r="G673" s="35"/>
      <c r="H673" s="35"/>
      <c r="I673" s="89"/>
      <c r="J673" s="1307"/>
      <c r="K673" s="89"/>
      <c r="L673" s="83"/>
      <c r="M673" s="89"/>
      <c r="N673" s="83"/>
      <c r="O673" s="35"/>
      <c r="P673" s="89"/>
      <c r="Q673" s="102"/>
      <c r="R673" s="897"/>
    </row>
    <row r="674" spans="2:18" ht="15.95" customHeight="1">
      <c r="B674" s="897"/>
      <c r="C674" s="897"/>
      <c r="D674" s="35"/>
      <c r="E674" s="897"/>
      <c r="F674" s="35"/>
      <c r="G674" s="35"/>
      <c r="H674" s="35"/>
      <c r="I674" s="89"/>
      <c r="J674" s="1307"/>
      <c r="K674" s="89"/>
      <c r="L674" s="83"/>
      <c r="M674" s="89"/>
      <c r="N674" s="83"/>
      <c r="O674" s="35"/>
      <c r="P674" s="89"/>
      <c r="Q674" s="102"/>
      <c r="R674" s="897"/>
    </row>
    <row r="675" spans="2:18" ht="15.95" customHeight="1">
      <c r="B675" s="897"/>
      <c r="C675" s="897"/>
      <c r="D675" s="35"/>
      <c r="E675" s="897"/>
      <c r="F675" s="35"/>
      <c r="G675" s="35"/>
      <c r="H675" s="35"/>
      <c r="I675" s="89"/>
      <c r="J675" s="1307"/>
      <c r="K675" s="89"/>
      <c r="L675" s="83"/>
      <c r="M675" s="89"/>
      <c r="N675" s="83"/>
      <c r="O675" s="35"/>
      <c r="P675" s="89"/>
      <c r="Q675" s="102"/>
      <c r="R675" s="897"/>
    </row>
    <row r="676" spans="2:18" ht="15.95" customHeight="1">
      <c r="B676" s="897"/>
      <c r="C676" s="897"/>
      <c r="D676" s="35"/>
      <c r="E676" s="897"/>
      <c r="F676" s="35"/>
      <c r="G676" s="35"/>
      <c r="H676" s="35"/>
      <c r="I676" s="89"/>
      <c r="J676" s="1307"/>
      <c r="K676" s="89"/>
      <c r="L676" s="83"/>
      <c r="M676" s="89"/>
      <c r="N676" s="83"/>
      <c r="O676" s="35"/>
      <c r="P676" s="89"/>
      <c r="Q676" s="102"/>
      <c r="R676" s="897"/>
    </row>
    <row r="677" spans="2:18" ht="15.95" customHeight="1">
      <c r="B677" s="897"/>
      <c r="C677" s="897"/>
      <c r="D677" s="35"/>
      <c r="E677" s="897"/>
      <c r="F677" s="35"/>
      <c r="G677" s="35"/>
      <c r="H677" s="35"/>
      <c r="I677" s="89"/>
      <c r="J677" s="1307"/>
      <c r="K677" s="89"/>
      <c r="L677" s="83"/>
      <c r="M677" s="89"/>
      <c r="N677" s="83"/>
      <c r="O677" s="35"/>
      <c r="P677" s="89"/>
      <c r="Q677" s="102"/>
      <c r="R677" s="897"/>
    </row>
    <row r="678" spans="2:18" ht="15.95" customHeight="1">
      <c r="B678" s="897"/>
      <c r="C678" s="897"/>
      <c r="D678" s="35"/>
      <c r="E678" s="897"/>
      <c r="F678" s="35"/>
      <c r="G678" s="35"/>
      <c r="H678" s="35"/>
      <c r="I678" s="89"/>
      <c r="J678" s="1307"/>
      <c r="K678" s="89"/>
      <c r="L678" s="83"/>
      <c r="M678" s="89"/>
      <c r="N678" s="83"/>
      <c r="O678" s="35"/>
      <c r="P678" s="89"/>
      <c r="Q678" s="102"/>
      <c r="R678" s="897"/>
    </row>
    <row r="679" spans="2:18" ht="15.95" customHeight="1">
      <c r="B679" s="897"/>
      <c r="C679" s="897"/>
      <c r="D679" s="35"/>
      <c r="E679" s="897"/>
      <c r="F679" s="35"/>
      <c r="G679" s="35"/>
      <c r="H679" s="35"/>
      <c r="I679" s="89"/>
      <c r="J679" s="1307"/>
      <c r="K679" s="89"/>
      <c r="L679" s="83"/>
      <c r="M679" s="89"/>
      <c r="N679" s="83"/>
      <c r="O679" s="35"/>
      <c r="P679" s="89"/>
      <c r="Q679" s="102"/>
      <c r="R679" s="897"/>
    </row>
    <row r="680" spans="2:18" ht="15.95" customHeight="1">
      <c r="B680" s="897"/>
      <c r="C680" s="897"/>
      <c r="D680" s="35"/>
      <c r="E680" s="897"/>
      <c r="F680" s="35"/>
      <c r="G680" s="35"/>
      <c r="H680" s="35"/>
      <c r="I680" s="89"/>
      <c r="J680" s="1307"/>
      <c r="K680" s="89"/>
      <c r="L680" s="83"/>
      <c r="M680" s="89"/>
      <c r="N680" s="83"/>
      <c r="O680" s="35"/>
      <c r="P680" s="89"/>
      <c r="Q680" s="102"/>
      <c r="R680" s="897"/>
    </row>
    <row r="681" spans="2:18" ht="15.95" customHeight="1">
      <c r="B681" s="897"/>
      <c r="C681" s="897"/>
      <c r="D681" s="35"/>
      <c r="E681" s="897"/>
      <c r="F681" s="35"/>
      <c r="G681" s="35"/>
      <c r="H681" s="35"/>
      <c r="I681" s="89"/>
      <c r="J681" s="1307"/>
      <c r="K681" s="89"/>
      <c r="L681" s="83"/>
      <c r="M681" s="89"/>
      <c r="N681" s="83"/>
      <c r="O681" s="35"/>
      <c r="P681" s="89"/>
      <c r="Q681" s="102"/>
      <c r="R681" s="897"/>
    </row>
    <row r="682" spans="2:18" ht="15.95" customHeight="1">
      <c r="B682" s="897"/>
      <c r="C682" s="897"/>
      <c r="D682" s="35"/>
      <c r="E682" s="897"/>
      <c r="F682" s="35"/>
      <c r="G682" s="35"/>
      <c r="H682" s="35"/>
      <c r="I682" s="89"/>
      <c r="J682" s="1307"/>
      <c r="K682" s="89"/>
      <c r="L682" s="83"/>
      <c r="M682" s="89"/>
      <c r="N682" s="83"/>
      <c r="O682" s="35"/>
      <c r="P682" s="89"/>
      <c r="Q682" s="102"/>
      <c r="R682" s="897"/>
    </row>
    <row r="683" spans="2:18" ht="15.95" customHeight="1">
      <c r="B683" s="897"/>
      <c r="C683" s="897"/>
      <c r="D683" s="35"/>
      <c r="E683" s="897"/>
      <c r="F683" s="35"/>
      <c r="G683" s="35"/>
      <c r="H683" s="35"/>
      <c r="I683" s="89"/>
      <c r="J683" s="1307"/>
      <c r="K683" s="89"/>
      <c r="L683" s="83"/>
      <c r="M683" s="89"/>
      <c r="N683" s="83"/>
      <c r="O683" s="35"/>
      <c r="P683" s="89"/>
      <c r="Q683" s="102"/>
      <c r="R683" s="897"/>
    </row>
    <row r="684" spans="2:18" ht="15.95" customHeight="1">
      <c r="B684" s="897"/>
      <c r="C684" s="897"/>
      <c r="D684" s="35"/>
      <c r="E684" s="897"/>
      <c r="F684" s="35"/>
      <c r="G684" s="35"/>
      <c r="H684" s="35"/>
      <c r="I684" s="89"/>
      <c r="J684" s="1307"/>
      <c r="K684" s="89"/>
      <c r="L684" s="83"/>
      <c r="M684" s="89"/>
      <c r="N684" s="83"/>
      <c r="O684" s="35"/>
      <c r="P684" s="89"/>
      <c r="Q684" s="102"/>
      <c r="R684" s="897"/>
    </row>
    <row r="685" spans="2:18" ht="15.95" customHeight="1">
      <c r="B685" s="897"/>
      <c r="C685" s="897"/>
      <c r="D685" s="35"/>
      <c r="E685" s="897"/>
      <c r="F685" s="35"/>
      <c r="G685" s="35"/>
      <c r="H685" s="35"/>
      <c r="I685" s="89"/>
      <c r="J685" s="1307"/>
      <c r="K685" s="89"/>
      <c r="L685" s="83"/>
      <c r="M685" s="89"/>
      <c r="N685" s="83"/>
      <c r="O685" s="35"/>
      <c r="P685" s="89"/>
      <c r="Q685" s="102"/>
      <c r="R685" s="897"/>
    </row>
    <row r="686" spans="2:18" ht="15.95" customHeight="1">
      <c r="B686" s="897"/>
      <c r="C686" s="897"/>
      <c r="D686" s="35"/>
      <c r="E686" s="897"/>
      <c r="F686" s="35"/>
      <c r="G686" s="35"/>
      <c r="H686" s="35"/>
      <c r="I686" s="89"/>
      <c r="J686" s="1307"/>
      <c r="K686" s="89"/>
      <c r="L686" s="83"/>
      <c r="M686" s="89"/>
      <c r="N686" s="83"/>
      <c r="O686" s="35"/>
      <c r="P686" s="89"/>
      <c r="Q686" s="102"/>
      <c r="R686" s="897"/>
    </row>
    <row r="687" spans="2:18" ht="15.95" customHeight="1">
      <c r="B687" s="897"/>
      <c r="C687" s="897"/>
      <c r="D687" s="35"/>
      <c r="E687" s="897"/>
      <c r="F687" s="35"/>
      <c r="G687" s="35"/>
      <c r="H687" s="35"/>
      <c r="I687" s="89"/>
      <c r="J687" s="1307"/>
      <c r="K687" s="89"/>
      <c r="L687" s="83"/>
      <c r="M687" s="89"/>
      <c r="N687" s="83"/>
      <c r="O687" s="35"/>
      <c r="P687" s="89"/>
      <c r="Q687" s="102"/>
      <c r="R687" s="897"/>
    </row>
    <row r="688" spans="2:18" ht="15.95" customHeight="1">
      <c r="B688" s="897"/>
      <c r="C688" s="897"/>
      <c r="D688" s="35"/>
      <c r="E688" s="897"/>
      <c r="F688" s="35"/>
      <c r="G688" s="35"/>
      <c r="H688" s="35"/>
      <c r="I688" s="89"/>
      <c r="J688" s="1307"/>
      <c r="K688" s="89"/>
      <c r="L688" s="83"/>
      <c r="M688" s="89"/>
      <c r="N688" s="83"/>
      <c r="O688" s="35"/>
      <c r="P688" s="89"/>
      <c r="Q688" s="102"/>
      <c r="R688" s="897"/>
    </row>
    <row r="689" spans="2:18" ht="15.95" customHeight="1">
      <c r="B689" s="897"/>
      <c r="C689" s="897"/>
      <c r="D689" s="35"/>
      <c r="E689" s="897"/>
      <c r="F689" s="35"/>
      <c r="G689" s="35"/>
      <c r="H689" s="35"/>
      <c r="I689" s="89"/>
      <c r="J689" s="1307"/>
      <c r="K689" s="89"/>
      <c r="L689" s="83"/>
      <c r="M689" s="89"/>
      <c r="N689" s="83"/>
      <c r="O689" s="35"/>
      <c r="P689" s="89"/>
      <c r="Q689" s="102"/>
      <c r="R689" s="897"/>
    </row>
    <row r="690" spans="2:18" ht="15.95" customHeight="1">
      <c r="B690" s="897"/>
      <c r="C690" s="897"/>
      <c r="D690" s="35"/>
      <c r="E690" s="897"/>
      <c r="F690" s="35"/>
      <c r="G690" s="35"/>
      <c r="H690" s="35"/>
      <c r="I690" s="89"/>
      <c r="J690" s="1307"/>
      <c r="K690" s="89"/>
      <c r="L690" s="83"/>
      <c r="M690" s="89"/>
      <c r="N690" s="83"/>
      <c r="O690" s="35"/>
      <c r="P690" s="89"/>
      <c r="Q690" s="102"/>
      <c r="R690" s="897"/>
    </row>
    <row r="691" spans="2:18" ht="15.95" customHeight="1">
      <c r="B691" s="897"/>
      <c r="C691" s="897"/>
      <c r="D691" s="35"/>
      <c r="E691" s="897"/>
      <c r="F691" s="35"/>
      <c r="G691" s="35"/>
      <c r="H691" s="35"/>
      <c r="I691" s="89"/>
      <c r="J691" s="1307"/>
      <c r="K691" s="89"/>
      <c r="L691" s="83"/>
      <c r="M691" s="89"/>
      <c r="N691" s="83"/>
      <c r="O691" s="35"/>
      <c r="P691" s="89"/>
      <c r="Q691" s="102"/>
      <c r="R691" s="897"/>
    </row>
    <row r="692" spans="2:18" ht="15.95" customHeight="1">
      <c r="B692" s="897"/>
      <c r="C692" s="897"/>
      <c r="D692" s="35"/>
      <c r="E692" s="897"/>
      <c r="F692" s="35"/>
      <c r="G692" s="35"/>
      <c r="H692" s="35"/>
      <c r="I692" s="89"/>
      <c r="J692" s="1307"/>
      <c r="K692" s="89"/>
      <c r="L692" s="83"/>
      <c r="M692" s="89"/>
      <c r="N692" s="83"/>
      <c r="O692" s="35"/>
      <c r="P692" s="89"/>
      <c r="Q692" s="102"/>
      <c r="R692" s="897"/>
    </row>
    <row r="693" spans="2:18" ht="15.95" customHeight="1">
      <c r="B693" s="897"/>
      <c r="C693" s="897"/>
      <c r="D693" s="35"/>
      <c r="E693" s="897"/>
      <c r="F693" s="35"/>
      <c r="G693" s="35"/>
      <c r="H693" s="35"/>
      <c r="I693" s="89"/>
      <c r="J693" s="1307"/>
      <c r="K693" s="89"/>
      <c r="L693" s="83"/>
      <c r="M693" s="89"/>
      <c r="N693" s="83"/>
      <c r="O693" s="35"/>
      <c r="P693" s="89"/>
      <c r="Q693" s="102"/>
      <c r="R693" s="897"/>
    </row>
    <row r="694" spans="2:18" ht="15.95" customHeight="1">
      <c r="B694" s="897"/>
      <c r="C694" s="897"/>
      <c r="D694" s="35"/>
      <c r="E694" s="897"/>
      <c r="F694" s="35"/>
      <c r="G694" s="35"/>
      <c r="H694" s="35"/>
      <c r="I694" s="89"/>
      <c r="J694" s="1307"/>
      <c r="K694" s="89"/>
      <c r="L694" s="83"/>
      <c r="M694" s="89"/>
      <c r="N694" s="83"/>
      <c r="O694" s="35"/>
      <c r="P694" s="89"/>
      <c r="Q694" s="102"/>
      <c r="R694" s="897"/>
    </row>
    <row r="695" spans="2:18" ht="15.95" customHeight="1">
      <c r="B695" s="897"/>
      <c r="C695" s="897"/>
      <c r="D695" s="35"/>
      <c r="E695" s="897"/>
      <c r="F695" s="35"/>
      <c r="G695" s="35"/>
      <c r="H695" s="35"/>
      <c r="I695" s="89"/>
      <c r="J695" s="1307"/>
      <c r="K695" s="89"/>
      <c r="L695" s="83"/>
      <c r="M695" s="89"/>
      <c r="N695" s="83"/>
      <c r="O695" s="35"/>
      <c r="P695" s="89"/>
      <c r="Q695" s="102"/>
      <c r="R695" s="897"/>
    </row>
    <row r="696" spans="2:18" ht="15.95" customHeight="1">
      <c r="B696" s="897"/>
      <c r="C696" s="897"/>
      <c r="D696" s="35"/>
      <c r="E696" s="897"/>
      <c r="F696" s="35"/>
      <c r="G696" s="35"/>
      <c r="H696" s="35"/>
      <c r="I696" s="89"/>
      <c r="J696" s="1307"/>
      <c r="K696" s="89"/>
      <c r="L696" s="83"/>
      <c r="M696" s="89"/>
      <c r="N696" s="83"/>
      <c r="O696" s="35"/>
      <c r="P696" s="89"/>
      <c r="Q696" s="102"/>
      <c r="R696" s="897"/>
    </row>
    <row r="697" spans="2:18" ht="15.95" customHeight="1">
      <c r="B697" s="897"/>
      <c r="C697" s="897"/>
      <c r="D697" s="35"/>
      <c r="E697" s="897"/>
      <c r="F697" s="35"/>
      <c r="G697" s="35"/>
      <c r="H697" s="35"/>
      <c r="I697" s="89"/>
      <c r="J697" s="1307"/>
      <c r="K697" s="89"/>
      <c r="L697" s="83"/>
      <c r="M697" s="89"/>
      <c r="N697" s="83"/>
      <c r="O697" s="35"/>
      <c r="P697" s="89"/>
      <c r="Q697" s="102"/>
      <c r="R697" s="897"/>
    </row>
    <row r="698" spans="2:18" ht="15.95" customHeight="1">
      <c r="B698" s="897"/>
      <c r="C698" s="897"/>
      <c r="D698" s="35"/>
      <c r="E698" s="897"/>
      <c r="F698" s="35"/>
      <c r="G698" s="35"/>
      <c r="H698" s="35"/>
      <c r="I698" s="89"/>
      <c r="J698" s="1307"/>
      <c r="K698" s="89"/>
      <c r="L698" s="83"/>
      <c r="M698" s="89"/>
      <c r="N698" s="83"/>
      <c r="O698" s="35"/>
      <c r="P698" s="89"/>
      <c r="Q698" s="102"/>
      <c r="R698" s="897"/>
    </row>
    <row r="699" spans="2:18" ht="15.95" customHeight="1">
      <c r="B699" s="897"/>
      <c r="C699" s="897"/>
      <c r="D699" s="35"/>
      <c r="E699" s="897"/>
      <c r="F699" s="35"/>
      <c r="G699" s="35"/>
      <c r="H699" s="35"/>
      <c r="I699" s="89"/>
      <c r="J699" s="1307"/>
      <c r="K699" s="89"/>
      <c r="L699" s="83"/>
      <c r="M699" s="89"/>
      <c r="N699" s="83"/>
      <c r="O699" s="35"/>
      <c r="P699" s="89"/>
      <c r="Q699" s="102"/>
      <c r="R699" s="897"/>
    </row>
    <row r="700" spans="2:18" ht="15.95" customHeight="1">
      <c r="B700" s="897"/>
      <c r="C700" s="897"/>
      <c r="D700" s="35"/>
      <c r="E700" s="897"/>
      <c r="F700" s="35"/>
      <c r="G700" s="35"/>
      <c r="H700" s="35"/>
      <c r="I700" s="89"/>
      <c r="J700" s="1307"/>
      <c r="K700" s="89"/>
      <c r="L700" s="83"/>
      <c r="M700" s="89"/>
      <c r="N700" s="83"/>
      <c r="O700" s="35"/>
      <c r="P700" s="89"/>
      <c r="Q700" s="102"/>
      <c r="R700" s="897"/>
    </row>
    <row r="701" spans="2:18" ht="15.95" customHeight="1">
      <c r="B701" s="897"/>
      <c r="C701" s="897"/>
      <c r="D701" s="35"/>
      <c r="E701" s="897"/>
      <c r="F701" s="35"/>
      <c r="G701" s="35"/>
      <c r="H701" s="35"/>
      <c r="I701" s="89"/>
      <c r="J701" s="1307"/>
      <c r="K701" s="89"/>
      <c r="L701" s="83"/>
      <c r="M701" s="89"/>
      <c r="N701" s="83"/>
      <c r="O701" s="35"/>
      <c r="P701" s="89"/>
      <c r="Q701" s="102"/>
      <c r="R701" s="897"/>
    </row>
    <row r="702" spans="2:18" ht="15.95" customHeight="1">
      <c r="B702" s="897"/>
      <c r="C702" s="897"/>
      <c r="D702" s="35"/>
      <c r="E702" s="897"/>
      <c r="F702" s="35"/>
      <c r="G702" s="35"/>
      <c r="H702" s="35"/>
      <c r="I702" s="89"/>
      <c r="J702" s="1307"/>
      <c r="K702" s="89"/>
      <c r="L702" s="83"/>
      <c r="M702" s="89"/>
      <c r="N702" s="83"/>
      <c r="O702" s="35"/>
      <c r="P702" s="89"/>
      <c r="Q702" s="102"/>
      <c r="R702" s="897"/>
    </row>
    <row r="703" spans="2:18" ht="15.95" customHeight="1">
      <c r="B703" s="897"/>
      <c r="C703" s="897"/>
      <c r="D703" s="35"/>
      <c r="E703" s="897"/>
      <c r="F703" s="35"/>
      <c r="G703" s="35"/>
      <c r="H703" s="35"/>
      <c r="I703" s="89"/>
      <c r="J703" s="1307"/>
      <c r="K703" s="89"/>
      <c r="L703" s="83"/>
      <c r="M703" s="89"/>
      <c r="N703" s="83"/>
      <c r="O703" s="35"/>
      <c r="P703" s="89"/>
      <c r="Q703" s="102"/>
      <c r="R703" s="897"/>
    </row>
    <row r="704" spans="2:18" ht="15.95" customHeight="1">
      <c r="B704" s="897"/>
      <c r="C704" s="897"/>
      <c r="D704" s="35"/>
      <c r="E704" s="897"/>
      <c r="F704" s="35"/>
      <c r="G704" s="35"/>
      <c r="H704" s="35"/>
      <c r="I704" s="89"/>
      <c r="J704" s="1307"/>
      <c r="K704" s="89"/>
      <c r="L704" s="83"/>
      <c r="M704" s="89"/>
      <c r="N704" s="83"/>
      <c r="O704" s="35"/>
      <c r="P704" s="89"/>
      <c r="Q704" s="102"/>
      <c r="R704" s="897"/>
    </row>
    <row r="705" spans="2:18" ht="15.95" customHeight="1">
      <c r="B705" s="897"/>
      <c r="C705" s="897"/>
      <c r="D705" s="35"/>
      <c r="E705" s="897"/>
      <c r="F705" s="35"/>
      <c r="G705" s="35"/>
      <c r="H705" s="35"/>
      <c r="I705" s="89"/>
      <c r="J705" s="1307"/>
      <c r="K705" s="89"/>
      <c r="L705" s="83"/>
      <c r="M705" s="89"/>
      <c r="N705" s="83"/>
      <c r="O705" s="35"/>
      <c r="P705" s="89"/>
      <c r="Q705" s="102"/>
      <c r="R705" s="897"/>
    </row>
    <row r="706" spans="2:18" ht="15.95" customHeight="1">
      <c r="B706" s="897"/>
      <c r="C706" s="897"/>
      <c r="D706" s="35"/>
      <c r="E706" s="897"/>
      <c r="F706" s="35"/>
      <c r="G706" s="35"/>
      <c r="H706" s="35"/>
      <c r="I706" s="89"/>
      <c r="J706" s="1307"/>
      <c r="K706" s="89"/>
      <c r="L706" s="83"/>
      <c r="M706" s="89"/>
      <c r="N706" s="83"/>
      <c r="O706" s="35"/>
      <c r="P706" s="89"/>
      <c r="Q706" s="102"/>
      <c r="R706" s="897"/>
    </row>
    <row r="707" spans="2:18" ht="15.95" customHeight="1">
      <c r="B707" s="897"/>
      <c r="C707" s="897"/>
      <c r="D707" s="35"/>
      <c r="E707" s="897"/>
      <c r="F707" s="35"/>
      <c r="G707" s="35"/>
      <c r="H707" s="35"/>
      <c r="I707" s="89"/>
      <c r="J707" s="1307"/>
      <c r="K707" s="89"/>
      <c r="L707" s="83"/>
      <c r="M707" s="89"/>
      <c r="N707" s="83"/>
      <c r="O707" s="35"/>
      <c r="P707" s="89"/>
      <c r="Q707" s="102"/>
      <c r="R707" s="897"/>
    </row>
    <row r="708" spans="2:18" ht="15.95" customHeight="1">
      <c r="B708" s="897"/>
      <c r="C708" s="897"/>
      <c r="D708" s="35"/>
      <c r="E708" s="897"/>
      <c r="F708" s="35"/>
      <c r="G708" s="35"/>
      <c r="H708" s="35"/>
      <c r="I708" s="89"/>
      <c r="J708" s="1307"/>
      <c r="K708" s="89"/>
      <c r="L708" s="83"/>
      <c r="M708" s="89"/>
      <c r="N708" s="83"/>
      <c r="O708" s="35"/>
      <c r="P708" s="89"/>
      <c r="Q708" s="102"/>
      <c r="R708" s="897"/>
    </row>
    <row r="709" spans="2:18" ht="15.95" customHeight="1">
      <c r="B709" s="897"/>
      <c r="C709" s="897"/>
      <c r="D709" s="35"/>
      <c r="E709" s="897"/>
      <c r="F709" s="35"/>
      <c r="G709" s="35"/>
      <c r="H709" s="35"/>
      <c r="I709" s="89"/>
      <c r="J709" s="1307"/>
      <c r="K709" s="89"/>
      <c r="L709" s="83"/>
      <c r="M709" s="89"/>
      <c r="N709" s="83"/>
      <c r="O709" s="35"/>
      <c r="P709" s="89"/>
      <c r="Q709" s="102"/>
      <c r="R709" s="897"/>
    </row>
    <row r="710" spans="2:18" ht="15.95" customHeight="1">
      <c r="B710" s="897"/>
      <c r="C710" s="897"/>
      <c r="D710" s="35"/>
      <c r="E710" s="897"/>
      <c r="F710" s="35"/>
      <c r="G710" s="35"/>
      <c r="H710" s="35"/>
      <c r="I710" s="89"/>
      <c r="J710" s="1307"/>
      <c r="K710" s="89"/>
      <c r="L710" s="83"/>
      <c r="M710" s="89"/>
      <c r="N710" s="83"/>
      <c r="O710" s="35"/>
      <c r="P710" s="89"/>
      <c r="Q710" s="102"/>
      <c r="R710" s="897"/>
    </row>
    <row r="711" spans="2:18" ht="15.95" customHeight="1">
      <c r="B711" s="897"/>
      <c r="C711" s="897"/>
      <c r="D711" s="35"/>
      <c r="E711" s="897"/>
      <c r="F711" s="35"/>
      <c r="G711" s="35"/>
      <c r="H711" s="35"/>
      <c r="I711" s="89"/>
      <c r="J711" s="1307"/>
      <c r="K711" s="89"/>
      <c r="L711" s="83"/>
      <c r="M711" s="89"/>
      <c r="N711" s="83"/>
      <c r="O711" s="35"/>
      <c r="P711" s="89"/>
      <c r="Q711" s="102"/>
      <c r="R711" s="897"/>
    </row>
    <row r="712" spans="2:18" ht="15.95" customHeight="1">
      <c r="B712" s="897"/>
      <c r="C712" s="897"/>
      <c r="D712" s="35"/>
      <c r="E712" s="897"/>
      <c r="F712" s="35"/>
      <c r="G712" s="35"/>
      <c r="H712" s="35"/>
      <c r="I712" s="89"/>
      <c r="J712" s="1307"/>
      <c r="K712" s="89"/>
      <c r="L712" s="83"/>
      <c r="M712" s="89"/>
      <c r="N712" s="83"/>
      <c r="O712" s="35"/>
      <c r="P712" s="89"/>
      <c r="Q712" s="102"/>
      <c r="R712" s="897"/>
    </row>
    <row r="713" spans="2:18" ht="15.95" customHeight="1">
      <c r="B713" s="897"/>
      <c r="C713" s="897"/>
      <c r="D713" s="35"/>
      <c r="E713" s="897"/>
      <c r="F713" s="35"/>
      <c r="G713" s="35"/>
      <c r="H713" s="35"/>
      <c r="I713" s="89"/>
      <c r="J713" s="1307"/>
      <c r="K713" s="89"/>
      <c r="L713" s="83"/>
      <c r="M713" s="89"/>
      <c r="N713" s="83"/>
      <c r="O713" s="35"/>
      <c r="P713" s="89"/>
      <c r="Q713" s="102"/>
      <c r="R713" s="897"/>
    </row>
    <row r="714" spans="2:18" ht="15.95" customHeight="1">
      <c r="B714" s="897"/>
      <c r="C714" s="897"/>
      <c r="D714" s="35"/>
      <c r="E714" s="897"/>
      <c r="F714" s="35"/>
      <c r="G714" s="35"/>
      <c r="H714" s="35"/>
      <c r="I714" s="89"/>
      <c r="J714" s="1307"/>
      <c r="K714" s="89"/>
      <c r="L714" s="83"/>
      <c r="M714" s="89"/>
      <c r="N714" s="83"/>
      <c r="O714" s="35"/>
      <c r="P714" s="89"/>
      <c r="Q714" s="102"/>
      <c r="R714" s="897"/>
    </row>
    <row r="715" spans="2:18" ht="15.95" customHeight="1">
      <c r="B715" s="897"/>
      <c r="C715" s="897"/>
      <c r="D715" s="35"/>
      <c r="E715" s="897"/>
      <c r="F715" s="35"/>
      <c r="G715" s="35"/>
      <c r="H715" s="35"/>
      <c r="I715" s="89"/>
      <c r="J715" s="1307"/>
      <c r="K715" s="89"/>
      <c r="L715" s="83"/>
      <c r="M715" s="89"/>
      <c r="N715" s="83"/>
      <c r="O715" s="35"/>
      <c r="P715" s="89"/>
      <c r="Q715" s="102"/>
      <c r="R715" s="897"/>
    </row>
    <row r="716" spans="2:18" ht="15.95" customHeight="1">
      <c r="B716" s="897"/>
      <c r="C716" s="897"/>
      <c r="D716" s="35"/>
      <c r="E716" s="897"/>
      <c r="F716" s="35"/>
      <c r="G716" s="35"/>
      <c r="H716" s="35"/>
      <c r="I716" s="89"/>
      <c r="J716" s="1307"/>
      <c r="K716" s="89"/>
      <c r="L716" s="83"/>
      <c r="M716" s="89"/>
      <c r="N716" s="83"/>
      <c r="O716" s="35"/>
      <c r="P716" s="89"/>
      <c r="Q716" s="102"/>
      <c r="R716" s="897"/>
    </row>
    <row r="717" spans="2:18" ht="15.95" customHeight="1">
      <c r="B717" s="897"/>
      <c r="C717" s="897"/>
      <c r="D717" s="35"/>
      <c r="E717" s="897"/>
      <c r="F717" s="35"/>
      <c r="G717" s="35"/>
      <c r="H717" s="35"/>
      <c r="I717" s="89"/>
      <c r="J717" s="1307"/>
      <c r="K717" s="89"/>
      <c r="L717" s="83"/>
      <c r="M717" s="89"/>
      <c r="N717" s="83"/>
      <c r="O717" s="35"/>
      <c r="P717" s="89"/>
      <c r="Q717" s="102"/>
      <c r="R717" s="897"/>
    </row>
    <row r="718" spans="2:18" ht="15.95" customHeight="1">
      <c r="B718" s="897"/>
      <c r="C718" s="897"/>
      <c r="D718" s="35"/>
      <c r="E718" s="897"/>
      <c r="F718" s="35"/>
      <c r="G718" s="35"/>
      <c r="H718" s="35"/>
      <c r="I718" s="89"/>
      <c r="J718" s="1307"/>
      <c r="K718" s="89"/>
      <c r="L718" s="83"/>
      <c r="M718" s="89"/>
      <c r="N718" s="83"/>
      <c r="O718" s="35"/>
      <c r="P718" s="89"/>
      <c r="Q718" s="102"/>
      <c r="R718" s="897"/>
    </row>
    <row r="719" spans="2:18" ht="15.95" customHeight="1">
      <c r="B719" s="897"/>
      <c r="C719" s="897"/>
      <c r="D719" s="35"/>
      <c r="E719" s="897"/>
      <c r="F719" s="35"/>
      <c r="G719" s="35"/>
      <c r="H719" s="35"/>
      <c r="I719" s="89"/>
      <c r="J719" s="1307"/>
      <c r="K719" s="89"/>
      <c r="L719" s="83"/>
      <c r="M719" s="89"/>
      <c r="N719" s="83"/>
      <c r="O719" s="35"/>
      <c r="P719" s="89"/>
      <c r="Q719" s="102"/>
      <c r="R719" s="897"/>
    </row>
    <row r="720" spans="2:18" ht="15.95" customHeight="1">
      <c r="B720" s="897"/>
      <c r="C720" s="897"/>
      <c r="D720" s="35"/>
      <c r="E720" s="897"/>
      <c r="F720" s="35"/>
      <c r="G720" s="35"/>
      <c r="H720" s="35"/>
      <c r="I720" s="89"/>
      <c r="J720" s="1307"/>
      <c r="K720" s="89"/>
      <c r="L720" s="83"/>
      <c r="M720" s="89"/>
      <c r="N720" s="83"/>
      <c r="O720" s="35"/>
      <c r="P720" s="89"/>
      <c r="Q720" s="102"/>
      <c r="R720" s="897"/>
    </row>
    <row r="721" spans="2:18" ht="15.95" customHeight="1">
      <c r="B721" s="897"/>
      <c r="C721" s="897"/>
      <c r="D721" s="35"/>
      <c r="E721" s="897"/>
      <c r="F721" s="35"/>
      <c r="G721" s="35"/>
      <c r="H721" s="35"/>
      <c r="I721" s="89"/>
      <c r="J721" s="1307"/>
      <c r="K721" s="89"/>
      <c r="L721" s="83"/>
      <c r="M721" s="89"/>
      <c r="N721" s="83"/>
      <c r="O721" s="35"/>
      <c r="P721" s="89"/>
      <c r="Q721" s="102"/>
      <c r="R721" s="897"/>
    </row>
    <row r="722" spans="2:18" ht="15.95" customHeight="1">
      <c r="B722" s="897"/>
      <c r="C722" s="897"/>
      <c r="D722" s="35"/>
      <c r="E722" s="897"/>
      <c r="F722" s="35"/>
      <c r="G722" s="35"/>
      <c r="H722" s="35"/>
      <c r="I722" s="89"/>
      <c r="J722" s="1307"/>
      <c r="K722" s="89"/>
      <c r="L722" s="83"/>
      <c r="M722" s="89"/>
      <c r="N722" s="83"/>
      <c r="O722" s="35"/>
      <c r="P722" s="89"/>
      <c r="Q722" s="102"/>
      <c r="R722" s="897"/>
    </row>
    <row r="723" spans="2:18" ht="15.95" customHeight="1">
      <c r="B723" s="897"/>
      <c r="C723" s="897"/>
      <c r="D723" s="35"/>
      <c r="E723" s="897"/>
      <c r="F723" s="35"/>
      <c r="G723" s="35"/>
      <c r="H723" s="35"/>
      <c r="I723" s="89"/>
      <c r="J723" s="1307"/>
      <c r="K723" s="89"/>
      <c r="L723" s="83"/>
      <c r="M723" s="89"/>
      <c r="N723" s="83"/>
      <c r="O723" s="35"/>
      <c r="P723" s="89"/>
      <c r="Q723" s="102"/>
      <c r="R723" s="897"/>
    </row>
    <row r="724" spans="2:18" ht="15.95" customHeight="1">
      <c r="B724" s="897"/>
      <c r="C724" s="897"/>
      <c r="D724" s="35"/>
      <c r="E724" s="897"/>
      <c r="F724" s="35"/>
      <c r="G724" s="35"/>
      <c r="H724" s="35"/>
      <c r="I724" s="89"/>
      <c r="J724" s="1307"/>
      <c r="K724" s="89"/>
      <c r="L724" s="83"/>
      <c r="M724" s="89"/>
      <c r="N724" s="83"/>
      <c r="O724" s="35"/>
      <c r="P724" s="89"/>
      <c r="Q724" s="102"/>
      <c r="R724" s="897"/>
    </row>
    <row r="725" spans="2:18" ht="15.95" customHeight="1">
      <c r="B725" s="897"/>
      <c r="C725" s="897"/>
      <c r="D725" s="35"/>
      <c r="E725" s="897"/>
      <c r="F725" s="35"/>
      <c r="G725" s="35"/>
      <c r="H725" s="35"/>
      <c r="I725" s="89"/>
      <c r="J725" s="1307"/>
      <c r="K725" s="89"/>
      <c r="L725" s="83"/>
      <c r="M725" s="89"/>
      <c r="N725" s="83"/>
      <c r="O725" s="35"/>
      <c r="P725" s="89"/>
      <c r="Q725" s="102"/>
      <c r="R725" s="897"/>
    </row>
    <row r="726" spans="2:18" ht="15.95" customHeight="1">
      <c r="B726" s="897"/>
      <c r="C726" s="897"/>
      <c r="D726" s="35"/>
      <c r="E726" s="897"/>
      <c r="F726" s="35"/>
      <c r="G726" s="35"/>
      <c r="H726" s="35"/>
      <c r="I726" s="89"/>
      <c r="J726" s="1307"/>
      <c r="K726" s="89"/>
      <c r="L726" s="83"/>
      <c r="M726" s="89"/>
      <c r="N726" s="83"/>
      <c r="O726" s="35"/>
      <c r="P726" s="89"/>
      <c r="Q726" s="102"/>
      <c r="R726" s="897"/>
    </row>
    <row r="727" spans="2:18" ht="15.95" customHeight="1">
      <c r="B727" s="897"/>
      <c r="C727" s="897"/>
      <c r="D727" s="35"/>
      <c r="E727" s="897"/>
      <c r="F727" s="35"/>
      <c r="G727" s="35"/>
      <c r="H727" s="35"/>
      <c r="I727" s="89"/>
      <c r="J727" s="1307"/>
      <c r="K727" s="89"/>
      <c r="L727" s="83"/>
      <c r="M727" s="89"/>
      <c r="N727" s="83"/>
      <c r="O727" s="35"/>
      <c r="P727" s="89"/>
      <c r="Q727" s="102"/>
      <c r="R727" s="897"/>
    </row>
    <row r="728" spans="2:18" ht="15.95" customHeight="1">
      <c r="B728" s="897"/>
      <c r="C728" s="897"/>
      <c r="D728" s="35"/>
      <c r="E728" s="897"/>
      <c r="F728" s="35"/>
      <c r="G728" s="35"/>
      <c r="H728" s="35"/>
      <c r="I728" s="89"/>
      <c r="J728" s="1307"/>
      <c r="K728" s="89"/>
      <c r="L728" s="83"/>
      <c r="M728" s="89"/>
      <c r="N728" s="83"/>
      <c r="O728" s="35"/>
      <c r="P728" s="89"/>
      <c r="Q728" s="102"/>
      <c r="R728" s="897"/>
    </row>
    <row r="729" spans="2:18" ht="15.95" customHeight="1">
      <c r="B729" s="897"/>
      <c r="C729" s="897"/>
      <c r="D729" s="35"/>
      <c r="E729" s="897"/>
      <c r="F729" s="35"/>
      <c r="G729" s="35"/>
      <c r="H729" s="35"/>
      <c r="I729" s="89"/>
      <c r="J729" s="1307"/>
      <c r="K729" s="89"/>
      <c r="L729" s="83"/>
      <c r="M729" s="89"/>
      <c r="N729" s="83"/>
      <c r="O729" s="35"/>
      <c r="P729" s="89"/>
      <c r="Q729" s="102"/>
      <c r="R729" s="897"/>
    </row>
    <row r="730" spans="2:18" ht="15.95" customHeight="1">
      <c r="B730" s="897"/>
      <c r="C730" s="897"/>
      <c r="D730" s="35"/>
      <c r="E730" s="897"/>
      <c r="F730" s="35"/>
      <c r="G730" s="35"/>
      <c r="H730" s="35"/>
      <c r="I730" s="89"/>
      <c r="J730" s="1307"/>
      <c r="K730" s="89"/>
      <c r="L730" s="83"/>
      <c r="M730" s="89"/>
      <c r="N730" s="83"/>
      <c r="O730" s="35"/>
      <c r="P730" s="89"/>
      <c r="Q730" s="102"/>
      <c r="R730" s="897"/>
    </row>
    <row r="731" spans="2:18" ht="15.95" customHeight="1">
      <c r="B731" s="897"/>
      <c r="C731" s="897"/>
      <c r="D731" s="35"/>
      <c r="E731" s="897"/>
      <c r="F731" s="35"/>
      <c r="G731" s="35"/>
      <c r="H731" s="35"/>
      <c r="I731" s="89"/>
      <c r="J731" s="1307"/>
      <c r="K731" s="89"/>
      <c r="L731" s="83"/>
      <c r="M731" s="89"/>
      <c r="N731" s="83"/>
      <c r="O731" s="35"/>
      <c r="P731" s="89"/>
      <c r="Q731" s="102"/>
      <c r="R731" s="897"/>
    </row>
    <row r="732" spans="2:18" ht="15.95" customHeight="1">
      <c r="B732" s="897"/>
      <c r="C732" s="897"/>
      <c r="D732" s="35"/>
      <c r="E732" s="897"/>
      <c r="F732" s="35"/>
      <c r="G732" s="35"/>
      <c r="H732" s="35"/>
      <c r="I732" s="89"/>
      <c r="J732" s="1307"/>
      <c r="K732" s="89"/>
      <c r="L732" s="83"/>
      <c r="M732" s="89"/>
      <c r="N732" s="83"/>
      <c r="O732" s="35"/>
      <c r="P732" s="89"/>
      <c r="Q732" s="102"/>
      <c r="R732" s="897"/>
    </row>
    <row r="733" spans="2:18" ht="15.95" customHeight="1">
      <c r="B733" s="897"/>
      <c r="C733" s="897"/>
      <c r="D733" s="35"/>
      <c r="E733" s="897"/>
      <c r="F733" s="35"/>
      <c r="G733" s="35"/>
      <c r="H733" s="35"/>
      <c r="I733" s="89"/>
      <c r="J733" s="1307"/>
      <c r="K733" s="89"/>
      <c r="L733" s="83"/>
      <c r="M733" s="89"/>
      <c r="N733" s="83"/>
      <c r="O733" s="35"/>
      <c r="P733" s="89"/>
      <c r="Q733" s="102"/>
      <c r="R733" s="897"/>
    </row>
    <row r="734" spans="2:18" ht="15.95" customHeight="1">
      <c r="B734" s="897"/>
      <c r="C734" s="897"/>
      <c r="D734" s="35"/>
      <c r="E734" s="897"/>
      <c r="F734" s="35"/>
      <c r="G734" s="35"/>
      <c r="H734" s="35"/>
      <c r="I734" s="89"/>
      <c r="J734" s="1307"/>
      <c r="K734" s="89"/>
      <c r="L734" s="83"/>
      <c r="M734" s="89"/>
      <c r="N734" s="83"/>
      <c r="O734" s="35"/>
      <c r="P734" s="89"/>
      <c r="Q734" s="102"/>
      <c r="R734" s="897"/>
    </row>
    <row r="735" spans="2:18" ht="15.95" customHeight="1">
      <c r="B735" s="897"/>
      <c r="C735" s="897"/>
      <c r="D735" s="35"/>
      <c r="E735" s="897"/>
      <c r="F735" s="35"/>
      <c r="G735" s="35"/>
      <c r="H735" s="35"/>
      <c r="I735" s="89"/>
      <c r="J735" s="1307"/>
      <c r="K735" s="89"/>
      <c r="L735" s="83"/>
      <c r="M735" s="89"/>
      <c r="N735" s="83"/>
      <c r="O735" s="35"/>
      <c r="P735" s="89"/>
      <c r="Q735" s="102"/>
      <c r="R735" s="897"/>
    </row>
    <row r="736" spans="2:18" ht="15.95" customHeight="1">
      <c r="B736" s="897"/>
      <c r="C736" s="897"/>
      <c r="D736" s="35"/>
      <c r="E736" s="897"/>
      <c r="F736" s="35"/>
      <c r="G736" s="35"/>
      <c r="H736" s="35"/>
      <c r="I736" s="89"/>
      <c r="J736" s="1307"/>
      <c r="K736" s="89"/>
      <c r="L736" s="83"/>
      <c r="M736" s="89"/>
      <c r="N736" s="83"/>
      <c r="O736" s="35"/>
      <c r="P736" s="89"/>
      <c r="Q736" s="102"/>
      <c r="R736" s="897"/>
    </row>
    <row r="737" spans="2:18" ht="15.95" customHeight="1">
      <c r="B737" s="897"/>
      <c r="C737" s="897"/>
      <c r="D737" s="35"/>
      <c r="E737" s="897"/>
      <c r="F737" s="35"/>
      <c r="G737" s="35"/>
      <c r="H737" s="35"/>
      <c r="I737" s="89"/>
      <c r="J737" s="1307"/>
      <c r="K737" s="89"/>
      <c r="L737" s="83"/>
      <c r="M737" s="89"/>
      <c r="N737" s="83"/>
      <c r="O737" s="35"/>
      <c r="P737" s="89"/>
      <c r="Q737" s="102"/>
      <c r="R737" s="897"/>
    </row>
    <row r="738" spans="2:18" ht="15.95" customHeight="1">
      <c r="B738" s="897"/>
      <c r="C738" s="897"/>
      <c r="D738" s="35"/>
      <c r="E738" s="897"/>
      <c r="F738" s="35"/>
      <c r="G738" s="35"/>
      <c r="H738" s="35"/>
      <c r="I738" s="89"/>
      <c r="J738" s="1307"/>
      <c r="K738" s="89"/>
      <c r="L738" s="83"/>
      <c r="M738" s="89"/>
      <c r="N738" s="83"/>
      <c r="O738" s="35"/>
      <c r="P738" s="89"/>
      <c r="Q738" s="102"/>
      <c r="R738" s="897"/>
    </row>
    <row r="739" spans="2:18" ht="15.95" customHeight="1">
      <c r="B739" s="897"/>
      <c r="C739" s="897"/>
      <c r="D739" s="35"/>
      <c r="E739" s="897"/>
      <c r="F739" s="35"/>
      <c r="G739" s="35"/>
      <c r="H739" s="35"/>
      <c r="I739" s="89"/>
      <c r="J739" s="1307"/>
      <c r="K739" s="89"/>
      <c r="L739" s="83"/>
      <c r="M739" s="89"/>
      <c r="N739" s="83"/>
      <c r="O739" s="35"/>
      <c r="P739" s="89"/>
      <c r="Q739" s="102"/>
      <c r="R739" s="897"/>
    </row>
    <row r="740" spans="2:18" ht="15.95" customHeight="1">
      <c r="B740" s="897"/>
      <c r="C740" s="897"/>
      <c r="D740" s="35"/>
      <c r="E740" s="897"/>
      <c r="F740" s="35"/>
      <c r="G740" s="35"/>
      <c r="H740" s="35"/>
      <c r="I740" s="89"/>
      <c r="J740" s="1307"/>
      <c r="K740" s="89"/>
      <c r="L740" s="83"/>
      <c r="M740" s="89"/>
      <c r="N740" s="83"/>
      <c r="O740" s="35"/>
      <c r="P740" s="89"/>
      <c r="Q740" s="102"/>
      <c r="R740" s="897"/>
    </row>
    <row r="741" spans="2:18" ht="15.95" customHeight="1">
      <c r="B741" s="897"/>
      <c r="C741" s="897"/>
      <c r="D741" s="35"/>
      <c r="E741" s="897"/>
      <c r="F741" s="35"/>
      <c r="G741" s="35"/>
      <c r="H741" s="35"/>
      <c r="I741" s="89"/>
      <c r="J741" s="1307"/>
      <c r="K741" s="89"/>
      <c r="L741" s="83"/>
      <c r="M741" s="89"/>
      <c r="N741" s="83"/>
      <c r="O741" s="35"/>
      <c r="P741" s="89"/>
      <c r="Q741" s="102"/>
      <c r="R741" s="897"/>
    </row>
    <row r="742" spans="2:18" ht="15.95" customHeight="1">
      <c r="B742" s="897"/>
      <c r="C742" s="897"/>
      <c r="D742" s="35"/>
      <c r="E742" s="897"/>
      <c r="F742" s="35"/>
      <c r="G742" s="35"/>
      <c r="H742" s="35"/>
      <c r="I742" s="89"/>
      <c r="J742" s="1307"/>
      <c r="K742" s="89"/>
      <c r="L742" s="83"/>
      <c r="M742" s="89"/>
      <c r="N742" s="83"/>
      <c r="O742" s="35"/>
      <c r="P742" s="89"/>
      <c r="Q742" s="102"/>
      <c r="R742" s="897"/>
    </row>
    <row r="743" spans="2:18" ht="15.95" customHeight="1">
      <c r="B743" s="897"/>
      <c r="C743" s="897"/>
      <c r="D743" s="35"/>
      <c r="E743" s="897"/>
      <c r="F743" s="35"/>
      <c r="G743" s="35"/>
      <c r="H743" s="35"/>
      <c r="I743" s="89"/>
      <c r="J743" s="1307"/>
      <c r="K743" s="89"/>
      <c r="L743" s="83"/>
      <c r="M743" s="89"/>
      <c r="N743" s="83"/>
      <c r="O743" s="35"/>
      <c r="P743" s="89"/>
      <c r="Q743" s="102"/>
      <c r="R743" s="897"/>
    </row>
    <row r="744" spans="2:18" ht="15.95" customHeight="1">
      <c r="B744" s="897"/>
      <c r="C744" s="897"/>
      <c r="D744" s="35"/>
      <c r="E744" s="897"/>
      <c r="F744" s="35"/>
      <c r="G744" s="35"/>
      <c r="H744" s="35"/>
      <c r="I744" s="89"/>
      <c r="J744" s="1307"/>
      <c r="K744" s="89"/>
      <c r="L744" s="83"/>
      <c r="M744" s="89"/>
      <c r="N744" s="83"/>
      <c r="O744" s="35"/>
      <c r="P744" s="89"/>
      <c r="Q744" s="102"/>
      <c r="R744" s="897"/>
    </row>
    <row r="745" spans="2:18" ht="15.95" customHeight="1">
      <c r="B745" s="897"/>
      <c r="C745" s="897"/>
      <c r="D745" s="35"/>
      <c r="E745" s="897"/>
      <c r="F745" s="35"/>
      <c r="G745" s="35"/>
      <c r="H745" s="35"/>
      <c r="I745" s="89"/>
      <c r="J745" s="1307"/>
      <c r="K745" s="89"/>
      <c r="L745" s="83"/>
      <c r="M745" s="89"/>
      <c r="N745" s="83"/>
      <c r="O745" s="35"/>
      <c r="P745" s="89"/>
      <c r="Q745" s="102"/>
      <c r="R745" s="897"/>
    </row>
    <row r="746" spans="2:18" ht="15.95" customHeight="1">
      <c r="B746" s="897"/>
      <c r="C746" s="897"/>
      <c r="D746" s="35"/>
      <c r="E746" s="897"/>
      <c r="F746" s="35"/>
      <c r="G746" s="35"/>
      <c r="H746" s="35"/>
      <c r="I746" s="89"/>
      <c r="J746" s="1307"/>
      <c r="K746" s="89"/>
      <c r="L746" s="83"/>
      <c r="M746" s="89"/>
      <c r="N746" s="83"/>
      <c r="O746" s="35"/>
      <c r="P746" s="89"/>
      <c r="Q746" s="102"/>
      <c r="R746" s="897"/>
    </row>
    <row r="747" spans="2:18" ht="15.95" customHeight="1">
      <c r="B747" s="897"/>
      <c r="C747" s="897"/>
      <c r="D747" s="35"/>
      <c r="E747" s="897"/>
      <c r="F747" s="35"/>
      <c r="G747" s="35"/>
      <c r="H747" s="35"/>
      <c r="I747" s="89"/>
      <c r="J747" s="1307"/>
      <c r="K747" s="89"/>
      <c r="L747" s="83"/>
      <c r="M747" s="89"/>
      <c r="N747" s="83"/>
      <c r="O747" s="35"/>
      <c r="P747" s="89"/>
      <c r="Q747" s="102"/>
      <c r="R747" s="897"/>
    </row>
    <row r="748" spans="2:18" ht="15.95" customHeight="1">
      <c r="B748" s="897"/>
      <c r="C748" s="897"/>
      <c r="D748" s="35"/>
      <c r="E748" s="897"/>
      <c r="F748" s="35"/>
      <c r="G748" s="35"/>
      <c r="H748" s="35"/>
      <c r="I748" s="89"/>
      <c r="J748" s="1307"/>
      <c r="K748" s="89"/>
      <c r="L748" s="83"/>
      <c r="M748" s="89"/>
      <c r="N748" s="83"/>
      <c r="O748" s="35"/>
      <c r="P748" s="89"/>
      <c r="Q748" s="102"/>
      <c r="R748" s="897"/>
    </row>
    <row r="749" spans="2:18" ht="15.95" customHeight="1">
      <c r="B749" s="897"/>
      <c r="C749" s="897"/>
      <c r="D749" s="35"/>
      <c r="E749" s="897"/>
      <c r="F749" s="35"/>
      <c r="G749" s="35"/>
      <c r="H749" s="35"/>
      <c r="I749" s="89"/>
      <c r="J749" s="1307"/>
      <c r="K749" s="89"/>
      <c r="L749" s="83"/>
      <c r="M749" s="89"/>
      <c r="N749" s="83"/>
      <c r="O749" s="35"/>
      <c r="P749" s="89"/>
      <c r="Q749" s="102"/>
      <c r="R749" s="897"/>
    </row>
    <row r="750" spans="2:18" ht="15.95" customHeight="1">
      <c r="B750" s="897"/>
      <c r="C750" s="897"/>
      <c r="D750" s="35"/>
      <c r="E750" s="897"/>
      <c r="F750" s="35"/>
      <c r="G750" s="35"/>
      <c r="H750" s="35"/>
      <c r="I750" s="89"/>
      <c r="J750" s="1307"/>
      <c r="K750" s="89"/>
      <c r="L750" s="83"/>
      <c r="M750" s="89"/>
      <c r="N750" s="83"/>
      <c r="O750" s="35"/>
      <c r="P750" s="89"/>
      <c r="Q750" s="102"/>
      <c r="R750" s="897"/>
    </row>
    <row r="751" spans="2:18" ht="15.95" customHeight="1">
      <c r="B751" s="897"/>
      <c r="C751" s="897"/>
      <c r="D751" s="35"/>
      <c r="E751" s="897"/>
      <c r="F751" s="35"/>
      <c r="G751" s="35"/>
      <c r="H751" s="35"/>
      <c r="I751" s="89"/>
      <c r="J751" s="1307"/>
      <c r="K751" s="89"/>
      <c r="L751" s="83"/>
      <c r="M751" s="89"/>
      <c r="N751" s="83"/>
      <c r="O751" s="35"/>
      <c r="P751" s="89"/>
      <c r="Q751" s="102"/>
      <c r="R751" s="897"/>
    </row>
    <row r="752" spans="2:18" ht="15.95" customHeight="1">
      <c r="B752" s="897"/>
      <c r="C752" s="897"/>
      <c r="D752" s="35"/>
      <c r="E752" s="897"/>
      <c r="F752" s="35"/>
      <c r="G752" s="35"/>
      <c r="H752" s="35"/>
      <c r="I752" s="89"/>
      <c r="J752" s="1307"/>
      <c r="K752" s="89"/>
      <c r="L752" s="83"/>
      <c r="M752" s="89"/>
      <c r="N752" s="83"/>
      <c r="O752" s="35"/>
      <c r="P752" s="89"/>
      <c r="Q752" s="102"/>
      <c r="R752" s="897"/>
    </row>
    <row r="753" spans="2:18" ht="15.95" customHeight="1">
      <c r="B753" s="897"/>
      <c r="C753" s="897"/>
      <c r="D753" s="35"/>
      <c r="E753" s="897"/>
      <c r="F753" s="35"/>
      <c r="G753" s="35"/>
      <c r="H753" s="35"/>
      <c r="I753" s="89"/>
      <c r="J753" s="1307"/>
      <c r="K753" s="89"/>
      <c r="L753" s="83"/>
      <c r="M753" s="89"/>
      <c r="N753" s="83"/>
      <c r="O753" s="35"/>
      <c r="P753" s="89"/>
      <c r="Q753" s="102"/>
      <c r="R753" s="897"/>
    </row>
    <row r="754" spans="2:18" ht="15.95" customHeight="1">
      <c r="B754" s="897"/>
      <c r="C754" s="897"/>
      <c r="D754" s="35"/>
      <c r="E754" s="897"/>
      <c r="F754" s="35"/>
      <c r="G754" s="35"/>
      <c r="H754" s="35"/>
      <c r="I754" s="89"/>
      <c r="J754" s="1307"/>
      <c r="K754" s="89"/>
      <c r="L754" s="83"/>
      <c r="M754" s="89"/>
      <c r="N754" s="83"/>
      <c r="O754" s="35"/>
      <c r="P754" s="89"/>
      <c r="Q754" s="102"/>
      <c r="R754" s="897"/>
    </row>
    <row r="755" spans="2:18" ht="15.95" customHeight="1">
      <c r="B755" s="897"/>
      <c r="C755" s="897"/>
      <c r="D755" s="35"/>
      <c r="E755" s="897"/>
      <c r="F755" s="35"/>
      <c r="G755" s="35"/>
      <c r="H755" s="35"/>
      <c r="I755" s="89"/>
      <c r="J755" s="1307"/>
      <c r="K755" s="89"/>
      <c r="L755" s="83"/>
      <c r="M755" s="89"/>
      <c r="N755" s="83"/>
      <c r="O755" s="35"/>
      <c r="P755" s="89"/>
      <c r="Q755" s="102"/>
      <c r="R755" s="897"/>
    </row>
    <row r="756" spans="2:18" ht="15.95" customHeight="1">
      <c r="B756" s="897"/>
      <c r="C756" s="897"/>
      <c r="D756" s="35"/>
      <c r="E756" s="897"/>
      <c r="F756" s="35"/>
      <c r="G756" s="35"/>
      <c r="H756" s="35"/>
      <c r="I756" s="89"/>
      <c r="J756" s="1307"/>
      <c r="K756" s="89"/>
      <c r="L756" s="83"/>
      <c r="M756" s="89"/>
      <c r="N756" s="83"/>
      <c r="O756" s="35"/>
      <c r="P756" s="89"/>
      <c r="Q756" s="102"/>
      <c r="R756" s="897"/>
    </row>
    <row r="757" spans="2:18" ht="15.95" customHeight="1">
      <c r="B757" s="897"/>
      <c r="C757" s="897"/>
      <c r="D757" s="35"/>
      <c r="E757" s="897"/>
      <c r="F757" s="35"/>
      <c r="G757" s="35"/>
      <c r="H757" s="35"/>
      <c r="I757" s="89"/>
      <c r="J757" s="1307"/>
      <c r="K757" s="89"/>
      <c r="L757" s="83"/>
      <c r="M757" s="89"/>
      <c r="N757" s="83"/>
      <c r="O757" s="35"/>
      <c r="P757" s="89"/>
      <c r="Q757" s="102"/>
      <c r="R757" s="897"/>
    </row>
    <row r="758" spans="2:18" ht="15.95" customHeight="1">
      <c r="B758" s="897"/>
      <c r="C758" s="897"/>
      <c r="D758" s="35"/>
      <c r="E758" s="897"/>
      <c r="F758" s="35"/>
      <c r="G758" s="35"/>
      <c r="H758" s="35"/>
      <c r="I758" s="89"/>
      <c r="J758" s="1307"/>
      <c r="K758" s="89"/>
      <c r="L758" s="83"/>
      <c r="M758" s="89"/>
      <c r="N758" s="83"/>
      <c r="O758" s="35"/>
      <c r="P758" s="89"/>
      <c r="Q758" s="102"/>
      <c r="R758" s="897"/>
    </row>
    <row r="759" spans="2:18" ht="15.95" customHeight="1">
      <c r="B759" s="897"/>
      <c r="C759" s="897"/>
      <c r="D759" s="35"/>
      <c r="E759" s="897"/>
      <c r="F759" s="35"/>
      <c r="G759" s="35"/>
      <c r="H759" s="35"/>
      <c r="I759" s="89"/>
      <c r="J759" s="1307"/>
      <c r="K759" s="89"/>
      <c r="L759" s="83"/>
      <c r="M759" s="89"/>
      <c r="N759" s="83"/>
      <c r="O759" s="35"/>
      <c r="P759" s="89"/>
      <c r="Q759" s="102"/>
      <c r="R759" s="897"/>
    </row>
    <row r="760" spans="2:18" ht="15.95" customHeight="1">
      <c r="B760" s="897"/>
      <c r="C760" s="897"/>
      <c r="D760" s="35"/>
      <c r="E760" s="897"/>
      <c r="F760" s="35"/>
      <c r="G760" s="35"/>
      <c r="H760" s="35"/>
      <c r="I760" s="89"/>
      <c r="J760" s="1307"/>
      <c r="K760" s="89"/>
      <c r="L760" s="83"/>
      <c r="M760" s="89"/>
      <c r="N760" s="83"/>
      <c r="O760" s="35"/>
      <c r="P760" s="89"/>
      <c r="Q760" s="102"/>
      <c r="R760" s="897"/>
    </row>
    <row r="761" spans="2:18" ht="15.95" customHeight="1">
      <c r="B761" s="897"/>
      <c r="C761" s="897"/>
      <c r="D761" s="35"/>
      <c r="E761" s="897"/>
      <c r="F761" s="35"/>
      <c r="G761" s="35"/>
      <c r="H761" s="35"/>
      <c r="I761" s="89"/>
      <c r="J761" s="1307"/>
      <c r="K761" s="89"/>
      <c r="L761" s="83"/>
      <c r="M761" s="89"/>
      <c r="N761" s="83"/>
      <c r="O761" s="35"/>
      <c r="P761" s="89"/>
      <c r="Q761" s="102"/>
      <c r="R761" s="897"/>
    </row>
    <row r="762" spans="2:18" ht="15.95" customHeight="1">
      <c r="B762" s="897"/>
      <c r="C762" s="897"/>
      <c r="D762" s="35"/>
      <c r="E762" s="897"/>
      <c r="F762" s="35"/>
      <c r="G762" s="35"/>
      <c r="H762" s="35"/>
      <c r="I762" s="89"/>
      <c r="J762" s="1307"/>
      <c r="K762" s="89"/>
      <c r="L762" s="83"/>
      <c r="M762" s="89"/>
      <c r="N762" s="83"/>
      <c r="O762" s="35"/>
      <c r="P762" s="89"/>
      <c r="Q762" s="102"/>
      <c r="R762" s="897"/>
    </row>
    <row r="763" spans="2:18" ht="15.95" customHeight="1">
      <c r="B763" s="897"/>
      <c r="C763" s="897"/>
      <c r="D763" s="35"/>
      <c r="E763" s="897"/>
      <c r="F763" s="35"/>
      <c r="G763" s="35"/>
      <c r="H763" s="35"/>
      <c r="I763" s="89"/>
      <c r="J763" s="1307"/>
      <c r="K763" s="89"/>
      <c r="L763" s="83"/>
      <c r="M763" s="89"/>
      <c r="N763" s="83"/>
      <c r="O763" s="35"/>
      <c r="P763" s="89"/>
      <c r="Q763" s="102"/>
      <c r="R763" s="897"/>
    </row>
    <row r="764" spans="2:18" ht="15.95" customHeight="1">
      <c r="B764" s="897"/>
      <c r="C764" s="897"/>
      <c r="D764" s="35"/>
      <c r="E764" s="897"/>
      <c r="F764" s="35"/>
      <c r="G764" s="35"/>
      <c r="H764" s="35"/>
      <c r="I764" s="89"/>
      <c r="J764" s="1307"/>
      <c r="K764" s="89"/>
      <c r="L764" s="83"/>
      <c r="M764" s="89"/>
      <c r="N764" s="83"/>
      <c r="O764" s="35"/>
      <c r="P764" s="89"/>
      <c r="Q764" s="102"/>
      <c r="R764" s="897"/>
    </row>
    <row r="765" spans="2:18" ht="15.95" customHeight="1">
      <c r="B765" s="897"/>
      <c r="C765" s="897"/>
      <c r="D765" s="35"/>
      <c r="E765" s="897"/>
      <c r="F765" s="35"/>
      <c r="G765" s="35"/>
      <c r="H765" s="35"/>
      <c r="I765" s="89"/>
      <c r="J765" s="1307"/>
      <c r="K765" s="89"/>
      <c r="L765" s="83"/>
      <c r="M765" s="89"/>
      <c r="N765" s="83"/>
      <c r="O765" s="35"/>
      <c r="P765" s="89"/>
      <c r="Q765" s="102"/>
      <c r="R765" s="897"/>
    </row>
    <row r="766" spans="2:18" ht="15.95" customHeight="1">
      <c r="B766" s="897"/>
      <c r="C766" s="897"/>
      <c r="D766" s="35"/>
      <c r="E766" s="897"/>
      <c r="F766" s="35"/>
      <c r="G766" s="35"/>
      <c r="H766" s="35"/>
      <c r="I766" s="89"/>
      <c r="J766" s="1307"/>
      <c r="K766" s="89"/>
      <c r="L766" s="83"/>
      <c r="M766" s="89"/>
      <c r="N766" s="83"/>
      <c r="O766" s="35"/>
      <c r="P766" s="89"/>
      <c r="Q766" s="102"/>
      <c r="R766" s="897"/>
    </row>
    <row r="767" spans="2:18" ht="15.95" customHeight="1">
      <c r="B767" s="897"/>
      <c r="C767" s="897"/>
      <c r="D767" s="35"/>
      <c r="E767" s="897"/>
      <c r="F767" s="35"/>
      <c r="G767" s="35"/>
      <c r="H767" s="35"/>
      <c r="I767" s="89"/>
      <c r="J767" s="1307"/>
      <c r="K767" s="89"/>
      <c r="L767" s="83"/>
      <c r="M767" s="89"/>
      <c r="N767" s="83"/>
      <c r="O767" s="35"/>
      <c r="P767" s="89"/>
      <c r="Q767" s="102"/>
      <c r="R767" s="897"/>
    </row>
    <row r="768" spans="2:18" ht="15.95" customHeight="1">
      <c r="B768" s="897"/>
      <c r="C768" s="897"/>
      <c r="D768" s="35"/>
      <c r="E768" s="897"/>
      <c r="F768" s="35"/>
      <c r="G768" s="35"/>
      <c r="H768" s="35"/>
      <c r="I768" s="89"/>
      <c r="J768" s="1307"/>
      <c r="K768" s="89"/>
      <c r="L768" s="83"/>
      <c r="M768" s="89"/>
      <c r="N768" s="83"/>
      <c r="O768" s="35"/>
      <c r="P768" s="89"/>
      <c r="Q768" s="102"/>
      <c r="R768" s="897"/>
    </row>
    <row r="769" spans="2:18" ht="15.95" customHeight="1">
      <c r="B769" s="897"/>
      <c r="C769" s="897"/>
      <c r="D769" s="35"/>
      <c r="E769" s="897"/>
      <c r="F769" s="35"/>
      <c r="G769" s="35"/>
      <c r="H769" s="35"/>
      <c r="I769" s="89"/>
      <c r="J769" s="1307"/>
      <c r="K769" s="89"/>
      <c r="L769" s="83"/>
      <c r="M769" s="89"/>
      <c r="N769" s="83"/>
      <c r="O769" s="35"/>
      <c r="P769" s="89"/>
      <c r="Q769" s="102"/>
      <c r="R769" s="897"/>
    </row>
    <row r="770" spans="2:18" ht="15.95" customHeight="1">
      <c r="B770" s="897"/>
      <c r="C770" s="897"/>
      <c r="D770" s="35"/>
      <c r="E770" s="897"/>
      <c r="F770" s="35"/>
      <c r="G770" s="35"/>
      <c r="H770" s="35"/>
      <c r="I770" s="89"/>
      <c r="J770" s="1307"/>
      <c r="K770" s="89"/>
      <c r="L770" s="83"/>
      <c r="M770" s="89"/>
      <c r="N770" s="83"/>
      <c r="O770" s="35"/>
      <c r="P770" s="89"/>
      <c r="Q770" s="102"/>
      <c r="R770" s="897"/>
    </row>
    <row r="771" spans="2:18" ht="15.95" customHeight="1">
      <c r="B771" s="897"/>
      <c r="C771" s="897"/>
      <c r="D771" s="35"/>
      <c r="E771" s="897"/>
      <c r="F771" s="35"/>
      <c r="G771" s="35"/>
      <c r="H771" s="35"/>
      <c r="I771" s="89"/>
      <c r="J771" s="1307"/>
      <c r="K771" s="89"/>
      <c r="L771" s="83"/>
      <c r="M771" s="89"/>
      <c r="N771" s="83"/>
      <c r="O771" s="35"/>
      <c r="P771" s="89"/>
      <c r="R771" s="897"/>
    </row>
    <row r="772" spans="2:18" ht="15.95" customHeight="1">
      <c r="B772" s="897"/>
      <c r="C772" s="897"/>
      <c r="D772" s="35"/>
      <c r="E772" s="897"/>
      <c r="F772" s="35"/>
      <c r="G772" s="35"/>
      <c r="H772" s="35"/>
      <c r="I772" s="89"/>
      <c r="J772" s="1307"/>
      <c r="K772" s="89"/>
      <c r="L772" s="83"/>
      <c r="M772" s="89"/>
      <c r="N772" s="83"/>
      <c r="O772" s="35"/>
      <c r="P772" s="89"/>
      <c r="R772" s="897"/>
    </row>
    <row r="773" spans="2:18" ht="15.95" customHeight="1">
      <c r="B773" s="897"/>
      <c r="C773" s="897"/>
      <c r="D773" s="35"/>
      <c r="E773" s="897"/>
      <c r="F773" s="35"/>
      <c r="G773" s="35"/>
      <c r="H773" s="35"/>
      <c r="I773" s="89"/>
      <c r="J773" s="1307"/>
      <c r="K773" s="89"/>
      <c r="L773" s="83"/>
      <c r="M773" s="89"/>
      <c r="N773" s="83"/>
      <c r="O773" s="35"/>
      <c r="P773" s="89"/>
      <c r="R773" s="897"/>
    </row>
    <row r="774" spans="2:18" ht="15.95" customHeight="1">
      <c r="B774" s="897"/>
      <c r="C774" s="897"/>
      <c r="D774" s="35"/>
      <c r="E774" s="897"/>
      <c r="F774" s="35"/>
      <c r="G774" s="35"/>
      <c r="H774" s="35"/>
      <c r="I774" s="89"/>
      <c r="J774" s="1307"/>
      <c r="K774" s="89"/>
      <c r="L774" s="83"/>
      <c r="M774" s="89"/>
      <c r="N774" s="83"/>
      <c r="O774" s="35"/>
      <c r="P774" s="89"/>
      <c r="R774" s="897"/>
    </row>
    <row r="775" spans="2:18" ht="15.95" customHeight="1">
      <c r="B775" s="897"/>
      <c r="C775" s="897"/>
      <c r="D775" s="35"/>
      <c r="E775" s="897"/>
      <c r="F775" s="35"/>
      <c r="G775" s="35"/>
      <c r="H775" s="35"/>
      <c r="I775" s="89"/>
      <c r="J775" s="1307"/>
      <c r="K775" s="89"/>
      <c r="L775" s="83"/>
      <c r="M775" s="89"/>
      <c r="N775" s="83"/>
      <c r="O775" s="35"/>
      <c r="P775" s="89"/>
      <c r="R775" s="897"/>
    </row>
    <row r="776" spans="2:18" ht="15.95" customHeight="1">
      <c r="B776" s="897"/>
      <c r="C776" s="897"/>
      <c r="D776" s="35"/>
      <c r="E776" s="897"/>
      <c r="F776" s="35"/>
      <c r="G776" s="35"/>
      <c r="H776" s="35"/>
      <c r="I776" s="89"/>
      <c r="J776" s="1307"/>
      <c r="K776" s="89"/>
      <c r="L776" s="83"/>
      <c r="M776" s="89"/>
      <c r="N776" s="83"/>
      <c r="O776" s="35"/>
      <c r="P776" s="89"/>
      <c r="R776" s="897"/>
    </row>
    <row r="777" spans="2:18" ht="15.95" customHeight="1">
      <c r="B777" s="897"/>
      <c r="C777" s="897"/>
      <c r="D777" s="35"/>
      <c r="E777" s="897"/>
      <c r="F777" s="35"/>
      <c r="G777" s="35"/>
      <c r="H777" s="35"/>
      <c r="I777" s="89"/>
      <c r="J777" s="1307"/>
      <c r="K777" s="89"/>
      <c r="L777" s="83"/>
      <c r="M777" s="89"/>
      <c r="N777" s="83"/>
      <c r="O777" s="35"/>
      <c r="P777" s="89"/>
      <c r="R777" s="897"/>
    </row>
    <row r="778" spans="2:18" ht="15.95" customHeight="1">
      <c r="B778" s="897"/>
      <c r="C778" s="897"/>
      <c r="D778" s="35"/>
      <c r="E778" s="897"/>
      <c r="F778" s="35"/>
      <c r="G778" s="35"/>
      <c r="H778" s="35"/>
      <c r="I778" s="89"/>
      <c r="J778" s="1307"/>
      <c r="K778" s="89"/>
      <c r="L778" s="83"/>
      <c r="M778" s="89"/>
      <c r="N778" s="83"/>
      <c r="O778" s="35"/>
      <c r="P778" s="89"/>
      <c r="R778" s="897"/>
    </row>
    <row r="779" spans="2:18" ht="15.95" customHeight="1">
      <c r="B779" s="897"/>
      <c r="C779" s="897"/>
      <c r="D779" s="35"/>
      <c r="E779" s="897"/>
      <c r="F779" s="35"/>
      <c r="G779" s="35"/>
      <c r="H779" s="35"/>
      <c r="I779" s="89"/>
      <c r="J779" s="1307"/>
      <c r="K779" s="89"/>
      <c r="L779" s="83"/>
      <c r="M779" s="89"/>
      <c r="N779" s="83"/>
      <c r="O779" s="35"/>
      <c r="P779" s="89"/>
      <c r="R779" s="897"/>
    </row>
    <row r="780" spans="2:18" ht="15.95" customHeight="1">
      <c r="B780" s="897"/>
      <c r="C780" s="897"/>
      <c r="D780" s="35"/>
      <c r="E780" s="897"/>
      <c r="F780" s="35"/>
      <c r="G780" s="35"/>
      <c r="H780" s="35"/>
      <c r="I780" s="89"/>
      <c r="J780" s="1307"/>
      <c r="K780" s="89"/>
      <c r="L780" s="83"/>
      <c r="M780" s="89"/>
      <c r="N780" s="83"/>
      <c r="O780" s="35"/>
      <c r="P780" s="89"/>
      <c r="R780" s="897"/>
    </row>
    <row r="781" spans="2:18" ht="15.95" customHeight="1">
      <c r="B781" s="897"/>
      <c r="C781" s="897"/>
      <c r="D781" s="35"/>
      <c r="E781" s="897"/>
      <c r="F781" s="35"/>
      <c r="G781" s="35"/>
      <c r="H781" s="35"/>
      <c r="I781" s="89"/>
      <c r="J781" s="1307"/>
      <c r="K781" s="89"/>
      <c r="L781" s="83"/>
      <c r="M781" s="89"/>
      <c r="N781" s="83"/>
      <c r="O781" s="35"/>
      <c r="P781" s="89"/>
      <c r="R781" s="897"/>
    </row>
    <row r="782" spans="2:18" ht="15.95" customHeight="1">
      <c r="B782" s="897"/>
      <c r="C782" s="897"/>
      <c r="D782" s="35"/>
      <c r="E782" s="897"/>
      <c r="F782" s="35"/>
      <c r="G782" s="35"/>
      <c r="H782" s="35"/>
      <c r="I782" s="89"/>
      <c r="J782" s="1307"/>
      <c r="K782" s="89"/>
      <c r="L782" s="83"/>
      <c r="M782" s="89"/>
      <c r="N782" s="83"/>
      <c r="O782" s="35"/>
      <c r="P782" s="89"/>
      <c r="R782" s="897"/>
    </row>
    <row r="783" spans="2:18" ht="15.95" customHeight="1">
      <c r="B783" s="897"/>
      <c r="C783" s="897"/>
      <c r="D783" s="35"/>
      <c r="E783" s="897"/>
      <c r="F783" s="35"/>
      <c r="G783" s="35"/>
      <c r="H783" s="35"/>
      <c r="I783" s="89"/>
      <c r="J783" s="1307"/>
      <c r="K783" s="89"/>
      <c r="L783" s="83"/>
      <c r="M783" s="89"/>
      <c r="N783" s="83"/>
      <c r="O783" s="35"/>
      <c r="P783" s="89"/>
      <c r="R783" s="897"/>
    </row>
    <row r="784" spans="2:18" ht="15.95" customHeight="1">
      <c r="B784" s="897"/>
      <c r="C784" s="897"/>
      <c r="D784" s="35"/>
      <c r="E784" s="897"/>
      <c r="F784" s="35"/>
      <c r="G784" s="35"/>
      <c r="H784" s="35"/>
      <c r="I784" s="89"/>
      <c r="J784" s="1307"/>
      <c r="K784" s="89"/>
      <c r="L784" s="83"/>
      <c r="M784" s="89"/>
      <c r="N784" s="83"/>
      <c r="O784" s="35"/>
      <c r="P784" s="89"/>
      <c r="R784" s="897"/>
    </row>
    <row r="785" spans="2:18" ht="15.95" customHeight="1">
      <c r="B785" s="897"/>
      <c r="C785" s="897"/>
      <c r="D785" s="35"/>
      <c r="E785" s="897"/>
      <c r="F785" s="35"/>
      <c r="G785" s="35"/>
      <c r="H785" s="35"/>
      <c r="I785" s="89"/>
      <c r="J785" s="1307"/>
      <c r="K785" s="89"/>
      <c r="L785" s="83"/>
      <c r="M785" s="89"/>
      <c r="N785" s="83"/>
      <c r="O785" s="35"/>
      <c r="P785" s="89"/>
      <c r="R785" s="897"/>
    </row>
    <row r="786" spans="2:18" ht="15.95" customHeight="1">
      <c r="B786" s="897"/>
      <c r="C786" s="897"/>
      <c r="D786" s="35"/>
      <c r="E786" s="897"/>
      <c r="F786" s="35"/>
      <c r="G786" s="35"/>
      <c r="H786" s="35"/>
      <c r="I786" s="89"/>
      <c r="J786" s="1307"/>
      <c r="K786" s="89"/>
      <c r="L786" s="83"/>
      <c r="M786" s="89"/>
      <c r="N786" s="83"/>
      <c r="O786" s="35"/>
      <c r="P786" s="89"/>
      <c r="R786" s="897"/>
    </row>
    <row r="787" spans="2:18" ht="15.95" customHeight="1">
      <c r="B787" s="897"/>
      <c r="C787" s="897"/>
      <c r="D787" s="35"/>
      <c r="E787" s="897"/>
      <c r="F787" s="35"/>
      <c r="G787" s="35"/>
      <c r="H787" s="35"/>
      <c r="I787" s="89"/>
      <c r="J787" s="1307"/>
      <c r="K787" s="89"/>
      <c r="L787" s="83"/>
      <c r="M787" s="89"/>
      <c r="N787" s="83"/>
      <c r="O787" s="35"/>
      <c r="P787" s="89"/>
      <c r="R787" s="897"/>
    </row>
    <row r="788" spans="2:18" ht="15.95" customHeight="1">
      <c r="B788" s="897"/>
      <c r="C788" s="897"/>
      <c r="D788" s="35"/>
      <c r="E788" s="897"/>
      <c r="F788" s="35"/>
      <c r="G788" s="35"/>
      <c r="H788" s="35"/>
      <c r="I788" s="89"/>
      <c r="J788" s="1307"/>
      <c r="K788" s="89"/>
      <c r="L788" s="83"/>
      <c r="M788" s="89"/>
      <c r="N788" s="83"/>
      <c r="O788" s="35"/>
      <c r="P788" s="89"/>
      <c r="R788" s="897"/>
    </row>
    <row r="789" spans="2:18" ht="15.95" customHeight="1">
      <c r="B789" s="897"/>
      <c r="C789" s="897"/>
      <c r="D789" s="35"/>
      <c r="E789" s="897"/>
      <c r="F789" s="35"/>
      <c r="G789" s="35"/>
      <c r="H789" s="35"/>
      <c r="I789" s="89"/>
      <c r="J789" s="1307"/>
      <c r="K789" s="89"/>
      <c r="L789" s="83"/>
      <c r="M789" s="89"/>
      <c r="N789" s="83"/>
      <c r="O789" s="35"/>
      <c r="P789" s="89"/>
      <c r="R789" s="897"/>
    </row>
    <row r="790" spans="2:18" ht="15.95" customHeight="1">
      <c r="B790" s="897"/>
      <c r="C790" s="897"/>
      <c r="D790" s="35"/>
      <c r="E790" s="897"/>
      <c r="F790" s="35"/>
      <c r="G790" s="35"/>
      <c r="H790" s="35"/>
      <c r="I790" s="89"/>
      <c r="J790" s="1307"/>
      <c r="K790" s="89"/>
      <c r="L790" s="83"/>
      <c r="M790" s="89"/>
      <c r="N790" s="83"/>
      <c r="O790" s="35"/>
      <c r="P790" s="89"/>
      <c r="R790" s="897"/>
    </row>
    <row r="791" spans="2:18" ht="15.95" customHeight="1">
      <c r="B791" s="897"/>
      <c r="C791" s="897"/>
      <c r="D791" s="35"/>
      <c r="E791" s="897"/>
      <c r="F791" s="35"/>
      <c r="G791" s="35"/>
      <c r="H791" s="35"/>
      <c r="I791" s="89"/>
      <c r="J791" s="1307"/>
      <c r="K791" s="89"/>
      <c r="L791" s="83"/>
      <c r="M791" s="89"/>
      <c r="N791" s="83"/>
      <c r="O791" s="35"/>
      <c r="P791" s="89"/>
      <c r="R791" s="897"/>
    </row>
    <row r="792" spans="2:18" ht="15.95" customHeight="1">
      <c r="B792" s="897"/>
      <c r="C792" s="897"/>
      <c r="D792" s="35"/>
      <c r="E792" s="897"/>
      <c r="F792" s="35"/>
      <c r="G792" s="35"/>
      <c r="H792" s="35"/>
      <c r="I792" s="89"/>
      <c r="J792" s="1307"/>
      <c r="K792" s="89"/>
      <c r="L792" s="83"/>
      <c r="M792" s="89"/>
      <c r="N792" s="83"/>
      <c r="O792" s="35"/>
      <c r="P792" s="89"/>
      <c r="R792" s="897"/>
    </row>
    <row r="793" spans="2:18" ht="15.95" customHeight="1">
      <c r="B793" s="897"/>
      <c r="C793" s="897"/>
      <c r="D793" s="35"/>
      <c r="E793" s="897"/>
      <c r="F793" s="35"/>
      <c r="G793" s="35"/>
      <c r="H793" s="35"/>
      <c r="I793" s="89"/>
      <c r="J793" s="1307"/>
      <c r="K793" s="89"/>
      <c r="L793" s="83"/>
      <c r="M793" s="89"/>
      <c r="N793" s="83"/>
      <c r="O793" s="35"/>
      <c r="P793" s="89"/>
      <c r="R793" s="897"/>
    </row>
    <row r="794" spans="2:18" ht="15.95" customHeight="1">
      <c r="B794" s="897"/>
      <c r="C794" s="897"/>
      <c r="D794" s="35"/>
      <c r="E794" s="897"/>
      <c r="F794" s="35"/>
      <c r="G794" s="35"/>
      <c r="H794" s="35"/>
      <c r="I794" s="89"/>
      <c r="J794" s="1307"/>
      <c r="K794" s="89"/>
      <c r="L794" s="83"/>
      <c r="M794" s="89"/>
      <c r="N794" s="83"/>
      <c r="O794" s="35"/>
      <c r="P794" s="89"/>
      <c r="R794" s="897"/>
    </row>
    <row r="795" spans="2:18" ht="15.95" customHeight="1">
      <c r="B795" s="897"/>
      <c r="C795" s="897"/>
      <c r="D795" s="35"/>
      <c r="E795" s="897"/>
      <c r="F795" s="35"/>
      <c r="G795" s="35"/>
      <c r="H795" s="35"/>
      <c r="I795" s="89"/>
      <c r="J795" s="1307"/>
      <c r="K795" s="89"/>
      <c r="L795" s="83"/>
      <c r="M795" s="89"/>
      <c r="N795" s="83"/>
      <c r="O795" s="35"/>
      <c r="P795" s="89"/>
      <c r="R795" s="897"/>
    </row>
    <row r="796" spans="2:18" ht="15.95" customHeight="1">
      <c r="B796" s="897"/>
      <c r="C796" s="897"/>
      <c r="D796" s="35"/>
      <c r="E796" s="897"/>
      <c r="F796" s="35"/>
      <c r="G796" s="35"/>
      <c r="H796" s="35"/>
      <c r="I796" s="89"/>
      <c r="J796" s="1307"/>
      <c r="K796" s="89"/>
      <c r="L796" s="83"/>
      <c r="M796" s="89"/>
      <c r="N796" s="83"/>
      <c r="O796" s="35"/>
      <c r="P796" s="89"/>
      <c r="R796" s="897"/>
    </row>
    <row r="797" spans="2:18" ht="15.95" customHeight="1">
      <c r="B797" s="897"/>
      <c r="C797" s="897"/>
      <c r="D797" s="35"/>
      <c r="E797" s="897"/>
      <c r="F797" s="35"/>
      <c r="G797" s="35"/>
      <c r="H797" s="35"/>
      <c r="I797" s="89"/>
      <c r="J797" s="1307"/>
      <c r="K797" s="89"/>
      <c r="L797" s="83"/>
      <c r="M797" s="89"/>
      <c r="N797" s="83"/>
      <c r="O797" s="35"/>
      <c r="P797" s="89"/>
      <c r="R797" s="897"/>
    </row>
    <row r="798" spans="2:18" ht="15.95" customHeight="1">
      <c r="B798" s="897"/>
      <c r="C798" s="897"/>
      <c r="D798" s="35"/>
      <c r="E798" s="897"/>
      <c r="F798" s="35"/>
      <c r="G798" s="35"/>
      <c r="H798" s="35"/>
      <c r="I798" s="89"/>
      <c r="J798" s="1307"/>
      <c r="K798" s="89"/>
      <c r="L798" s="83"/>
      <c r="M798" s="89"/>
      <c r="N798" s="83"/>
      <c r="O798" s="35"/>
      <c r="P798" s="89"/>
      <c r="R798" s="897"/>
    </row>
    <row r="799" spans="2:18" ht="15.95" customHeight="1">
      <c r="B799" s="897"/>
      <c r="C799" s="897"/>
      <c r="D799" s="35"/>
      <c r="E799" s="897"/>
      <c r="F799" s="35"/>
      <c r="G799" s="35"/>
      <c r="H799" s="35"/>
      <c r="I799" s="89"/>
      <c r="J799" s="1307"/>
      <c r="K799" s="89"/>
      <c r="L799" s="83"/>
      <c r="M799" s="89"/>
      <c r="N799" s="83"/>
      <c r="O799" s="35"/>
      <c r="P799" s="89"/>
      <c r="R799" s="897"/>
    </row>
    <row r="800" spans="2:18" ht="15.95" customHeight="1">
      <c r="B800" s="897"/>
      <c r="C800" s="897"/>
      <c r="D800" s="35"/>
      <c r="E800" s="897"/>
      <c r="F800" s="35"/>
      <c r="G800" s="35"/>
      <c r="H800" s="35"/>
      <c r="I800" s="89"/>
      <c r="J800" s="1307"/>
      <c r="K800" s="89"/>
      <c r="L800" s="83"/>
      <c r="M800" s="89"/>
      <c r="N800" s="83"/>
      <c r="O800" s="35"/>
      <c r="P800" s="89"/>
    </row>
    <row r="801" spans="2:18" ht="15.95" customHeight="1">
      <c r="B801" s="897"/>
      <c r="C801" s="897"/>
      <c r="D801" s="35"/>
      <c r="E801" s="897"/>
      <c r="F801" s="35"/>
      <c r="G801" s="35"/>
      <c r="H801" s="35"/>
      <c r="I801" s="89"/>
      <c r="J801" s="1307"/>
      <c r="K801" s="89"/>
      <c r="L801" s="83"/>
      <c r="M801" s="89"/>
      <c r="N801" s="83"/>
      <c r="O801" s="35"/>
      <c r="P801" s="89"/>
    </row>
    <row r="802" spans="2:18" ht="15.95" customHeight="1"/>
    <row r="803" spans="2:18" ht="15.95" customHeight="1"/>
    <row r="804" spans="2:18" ht="15.95" customHeight="1"/>
    <row r="805" spans="2:18" ht="15.95" customHeight="1"/>
    <row r="806" spans="2:18" ht="15.95" customHeight="1">
      <c r="Q806" s="40"/>
      <c r="R806" s="40"/>
    </row>
    <row r="807" spans="2:18" ht="15.95" customHeight="1">
      <c r="Q807" s="40"/>
      <c r="R807" s="40"/>
    </row>
    <row r="808" spans="2:18" ht="15.95" customHeight="1">
      <c r="Q808" s="40"/>
      <c r="R808" s="40"/>
    </row>
    <row r="809" spans="2:18" ht="15.95" customHeight="1">
      <c r="Q809" s="40"/>
      <c r="R809" s="40"/>
    </row>
    <row r="810" spans="2:18" ht="15.95" customHeight="1">
      <c r="Q810" s="40"/>
      <c r="R810" s="40"/>
    </row>
    <row r="811" spans="2:18" ht="15.95" customHeight="1">
      <c r="B811" s="21"/>
      <c r="E811" s="21"/>
      <c r="I811" s="21"/>
      <c r="M811" s="21"/>
      <c r="P811" s="21"/>
      <c r="Q811" s="40"/>
      <c r="R811" s="40"/>
    </row>
    <row r="812" spans="2:18" ht="15.95" customHeight="1">
      <c r="B812" s="21"/>
      <c r="E812" s="21"/>
      <c r="I812" s="21"/>
      <c r="M812" s="21"/>
      <c r="P812" s="21"/>
      <c r="Q812" s="40"/>
      <c r="R812" s="40"/>
    </row>
    <row r="813" spans="2:18" ht="15.95" customHeight="1">
      <c r="B813" s="21"/>
      <c r="E813" s="21"/>
      <c r="I813" s="21"/>
      <c r="M813" s="21"/>
      <c r="P813" s="21"/>
      <c r="Q813" s="40"/>
      <c r="R813" s="40"/>
    </row>
    <row r="814" spans="2:18" ht="15.95" customHeight="1">
      <c r="B814" s="21"/>
      <c r="E814" s="21"/>
      <c r="I814" s="21"/>
      <c r="M814" s="21"/>
      <c r="P814" s="21"/>
      <c r="Q814" s="40"/>
      <c r="R814" s="40"/>
    </row>
    <row r="815" spans="2:18" ht="15.95" customHeight="1">
      <c r="B815" s="21"/>
      <c r="E815" s="21"/>
      <c r="I815" s="21"/>
      <c r="M815" s="21"/>
      <c r="P815" s="21"/>
      <c r="Q815" s="40"/>
      <c r="R815" s="40"/>
    </row>
    <row r="816" spans="2:18" ht="15.95" customHeight="1">
      <c r="B816" s="21"/>
      <c r="E816" s="21"/>
      <c r="I816" s="21"/>
      <c r="M816" s="21"/>
      <c r="P816" s="21"/>
      <c r="Q816" s="40"/>
      <c r="R816" s="40"/>
    </row>
    <row r="817" spans="2:18" ht="15.95" customHeight="1">
      <c r="B817" s="21"/>
      <c r="E817" s="21"/>
      <c r="I817" s="21"/>
      <c r="M817" s="21"/>
      <c r="P817" s="21"/>
      <c r="Q817" s="40"/>
      <c r="R817" s="40"/>
    </row>
    <row r="818" spans="2:18" ht="15.95" customHeight="1">
      <c r="B818" s="21"/>
      <c r="E818" s="21"/>
      <c r="I818" s="21"/>
      <c r="M818" s="21"/>
      <c r="P818" s="21"/>
      <c r="Q818" s="40"/>
      <c r="R818" s="40"/>
    </row>
    <row r="819" spans="2:18" ht="15.95" customHeight="1">
      <c r="B819" s="21"/>
      <c r="E819" s="21"/>
      <c r="I819" s="21"/>
      <c r="M819" s="21"/>
      <c r="P819" s="21"/>
      <c r="Q819" s="40"/>
      <c r="R819" s="40"/>
    </row>
    <row r="820" spans="2:18" ht="15.95" customHeight="1">
      <c r="B820" s="21"/>
      <c r="E820" s="21"/>
      <c r="I820" s="21"/>
      <c r="M820" s="21"/>
      <c r="P820" s="21"/>
      <c r="Q820" s="40"/>
      <c r="R820" s="40"/>
    </row>
    <row r="821" spans="2:18" ht="15.95" customHeight="1">
      <c r="B821" s="21"/>
      <c r="E821" s="21"/>
      <c r="I821" s="21"/>
      <c r="M821" s="21"/>
      <c r="P821" s="21"/>
      <c r="Q821" s="40"/>
      <c r="R821" s="40"/>
    </row>
    <row r="822" spans="2:18" ht="15.95" customHeight="1">
      <c r="B822" s="21"/>
      <c r="E822" s="21"/>
      <c r="I822" s="21"/>
      <c r="M822" s="21"/>
      <c r="P822" s="21"/>
      <c r="Q822" s="40"/>
      <c r="R822" s="40"/>
    </row>
    <row r="823" spans="2:18" ht="15.95" customHeight="1">
      <c r="B823" s="21"/>
      <c r="E823" s="21"/>
      <c r="I823" s="21"/>
      <c r="M823" s="21"/>
      <c r="P823" s="21"/>
      <c r="Q823" s="40"/>
      <c r="R823" s="40"/>
    </row>
    <row r="824" spans="2:18" ht="15.95" customHeight="1">
      <c r="B824" s="21"/>
      <c r="E824" s="21"/>
      <c r="I824" s="21"/>
      <c r="M824" s="21"/>
      <c r="P824" s="21"/>
      <c r="Q824" s="40"/>
      <c r="R824" s="40"/>
    </row>
    <row r="825" spans="2:18" ht="15.95" customHeight="1">
      <c r="B825" s="21"/>
      <c r="E825" s="21"/>
      <c r="I825" s="21"/>
      <c r="M825" s="21"/>
      <c r="P825" s="21"/>
      <c r="Q825" s="40"/>
      <c r="R825" s="40"/>
    </row>
    <row r="826" spans="2:18" ht="15.95" customHeight="1">
      <c r="B826" s="21"/>
      <c r="E826" s="21"/>
      <c r="I826" s="21"/>
      <c r="M826" s="21"/>
      <c r="P826" s="21"/>
      <c r="Q826" s="40"/>
      <c r="R826" s="40"/>
    </row>
    <row r="827" spans="2:18" ht="15.95" customHeight="1">
      <c r="B827" s="21"/>
      <c r="E827" s="21"/>
      <c r="I827" s="21"/>
      <c r="M827" s="21"/>
      <c r="P827" s="21"/>
      <c r="Q827" s="40"/>
      <c r="R827" s="40"/>
    </row>
    <row r="828" spans="2:18" ht="15.95" customHeight="1">
      <c r="B828" s="21"/>
      <c r="E828" s="21"/>
      <c r="I828" s="21"/>
      <c r="M828" s="21"/>
      <c r="P828" s="21"/>
      <c r="Q828" s="40"/>
      <c r="R828" s="40"/>
    </row>
    <row r="829" spans="2:18" ht="15.95" customHeight="1">
      <c r="B829" s="21"/>
      <c r="E829" s="21"/>
      <c r="I829" s="21"/>
      <c r="M829" s="21"/>
      <c r="P829" s="21"/>
      <c r="Q829" s="40"/>
      <c r="R829" s="40"/>
    </row>
    <row r="830" spans="2:18" ht="15.95" customHeight="1">
      <c r="B830" s="21"/>
      <c r="E830" s="21"/>
      <c r="I830" s="21"/>
      <c r="M830" s="21"/>
      <c r="P830" s="21"/>
      <c r="Q830" s="40"/>
      <c r="R830" s="40"/>
    </row>
    <row r="831" spans="2:18" ht="15.95" customHeight="1">
      <c r="B831" s="21"/>
      <c r="E831" s="21"/>
      <c r="I831" s="21"/>
      <c r="M831" s="21"/>
      <c r="P831" s="21"/>
      <c r="Q831" s="40"/>
      <c r="R831" s="40"/>
    </row>
    <row r="832" spans="2:18" ht="15.95" customHeight="1">
      <c r="B832" s="21"/>
      <c r="E832" s="21"/>
      <c r="I832" s="21"/>
      <c r="M832" s="21"/>
      <c r="P832" s="21"/>
      <c r="Q832" s="40"/>
      <c r="R832" s="40"/>
    </row>
    <row r="833" spans="2:18" ht="15.95" customHeight="1">
      <c r="B833" s="21"/>
      <c r="E833" s="21"/>
      <c r="I833" s="21"/>
      <c r="M833" s="21"/>
      <c r="P833" s="21"/>
      <c r="Q833" s="40"/>
      <c r="R833" s="40"/>
    </row>
    <row r="834" spans="2:18" ht="15.95" customHeight="1">
      <c r="B834" s="21"/>
      <c r="E834" s="21"/>
      <c r="I834" s="21"/>
      <c r="M834" s="21"/>
      <c r="P834" s="21"/>
      <c r="Q834" s="40"/>
      <c r="R834" s="40"/>
    </row>
    <row r="835" spans="2:18" ht="15.95" customHeight="1">
      <c r="B835" s="21"/>
      <c r="E835" s="21"/>
      <c r="I835" s="21"/>
      <c r="M835" s="21"/>
      <c r="P835" s="21"/>
      <c r="Q835" s="40"/>
      <c r="R835" s="40"/>
    </row>
    <row r="836" spans="2:18" ht="15.95" customHeight="1">
      <c r="B836" s="21"/>
      <c r="E836" s="21"/>
      <c r="I836" s="21"/>
      <c r="M836" s="21"/>
      <c r="P836" s="21"/>
      <c r="Q836" s="40"/>
      <c r="R836" s="40"/>
    </row>
    <row r="837" spans="2:18" ht="15.95" customHeight="1">
      <c r="B837" s="21"/>
      <c r="E837" s="21"/>
      <c r="I837" s="21"/>
      <c r="M837" s="21"/>
      <c r="P837" s="21"/>
      <c r="Q837" s="40"/>
      <c r="R837" s="40"/>
    </row>
    <row r="838" spans="2:18" ht="15.95" customHeight="1">
      <c r="B838" s="21"/>
      <c r="E838" s="21"/>
      <c r="I838" s="21"/>
      <c r="M838" s="21"/>
      <c r="P838" s="21"/>
      <c r="Q838" s="40"/>
      <c r="R838" s="40"/>
    </row>
    <row r="839" spans="2:18" ht="15.95" customHeight="1">
      <c r="B839" s="21"/>
      <c r="E839" s="21"/>
      <c r="I839" s="21"/>
      <c r="M839" s="21"/>
      <c r="P839" s="21"/>
      <c r="Q839" s="40"/>
      <c r="R839" s="40"/>
    </row>
    <row r="840" spans="2:18" ht="15.95" customHeight="1">
      <c r="B840" s="21"/>
      <c r="E840" s="21"/>
      <c r="I840" s="21"/>
      <c r="M840" s="21"/>
      <c r="P840" s="21"/>
      <c r="Q840" s="40"/>
      <c r="R840" s="40"/>
    </row>
    <row r="841" spans="2:18" ht="15.95" customHeight="1">
      <c r="B841" s="21"/>
      <c r="E841" s="21"/>
      <c r="I841" s="21"/>
      <c r="M841" s="21"/>
      <c r="P841" s="21"/>
      <c r="Q841" s="40"/>
      <c r="R841" s="40"/>
    </row>
    <row r="842" spans="2:18" ht="15.95" customHeight="1">
      <c r="B842" s="21"/>
      <c r="E842" s="21"/>
      <c r="I842" s="21"/>
      <c r="M842" s="21"/>
      <c r="P842" s="21"/>
      <c r="Q842" s="40"/>
      <c r="R842" s="40"/>
    </row>
    <row r="843" spans="2:18" ht="15.95" customHeight="1">
      <c r="B843" s="21"/>
      <c r="E843" s="21"/>
      <c r="I843" s="21"/>
      <c r="M843" s="21"/>
      <c r="P843" s="21"/>
      <c r="Q843" s="40"/>
      <c r="R843" s="40"/>
    </row>
    <row r="844" spans="2:18" ht="15.95" customHeight="1">
      <c r="B844" s="21"/>
      <c r="E844" s="21"/>
      <c r="I844" s="21"/>
      <c r="M844" s="21"/>
      <c r="P844" s="21"/>
      <c r="Q844" s="40"/>
      <c r="R844" s="40"/>
    </row>
    <row r="845" spans="2:18" ht="15.95" customHeight="1">
      <c r="B845" s="21"/>
      <c r="E845" s="21"/>
      <c r="I845" s="21"/>
      <c r="M845" s="21"/>
      <c r="P845" s="21"/>
      <c r="Q845" s="40"/>
      <c r="R845" s="40"/>
    </row>
    <row r="846" spans="2:18" ht="15.95" customHeight="1">
      <c r="B846" s="21"/>
      <c r="E846" s="21"/>
      <c r="I846" s="21"/>
      <c r="M846" s="21"/>
      <c r="P846" s="21"/>
      <c r="Q846" s="40"/>
      <c r="R846" s="40"/>
    </row>
    <row r="847" spans="2:18" ht="15.95" customHeight="1">
      <c r="B847" s="21"/>
      <c r="E847" s="21"/>
      <c r="I847" s="21"/>
      <c r="M847" s="21"/>
      <c r="P847" s="21"/>
      <c r="Q847" s="40"/>
      <c r="R847" s="40"/>
    </row>
    <row r="848" spans="2:18" ht="15.95" customHeight="1">
      <c r="B848" s="21"/>
      <c r="E848" s="21"/>
      <c r="I848" s="21"/>
      <c r="M848" s="21"/>
      <c r="P848" s="21"/>
      <c r="Q848" s="40"/>
      <c r="R848" s="40"/>
    </row>
    <row r="849" spans="2:18" ht="15.95" customHeight="1">
      <c r="B849" s="21"/>
      <c r="E849" s="21"/>
      <c r="I849" s="21"/>
      <c r="M849" s="21"/>
      <c r="P849" s="21"/>
      <c r="Q849" s="40"/>
      <c r="R849" s="40"/>
    </row>
    <row r="850" spans="2:18" ht="15.95" customHeight="1">
      <c r="B850" s="21"/>
      <c r="E850" s="21"/>
      <c r="I850" s="21"/>
      <c r="M850" s="21"/>
      <c r="P850" s="21"/>
      <c r="Q850" s="40"/>
      <c r="R850" s="40"/>
    </row>
    <row r="851" spans="2:18" ht="15.95" customHeight="1">
      <c r="B851" s="21"/>
      <c r="E851" s="21"/>
      <c r="I851" s="21"/>
      <c r="M851" s="21"/>
      <c r="P851" s="21"/>
      <c r="Q851" s="40"/>
      <c r="R851" s="40"/>
    </row>
    <row r="852" spans="2:18" ht="15.95" customHeight="1">
      <c r="B852" s="21"/>
      <c r="E852" s="21"/>
      <c r="I852" s="21"/>
      <c r="M852" s="21"/>
      <c r="P852" s="21"/>
      <c r="Q852" s="40"/>
      <c r="R852" s="40"/>
    </row>
    <row r="853" spans="2:18" ht="15.95" customHeight="1">
      <c r="B853" s="21"/>
      <c r="E853" s="21"/>
      <c r="I853" s="21"/>
      <c r="M853" s="21"/>
      <c r="P853" s="21"/>
      <c r="Q853" s="40"/>
      <c r="R853" s="40"/>
    </row>
    <row r="854" spans="2:18" ht="15.95" customHeight="1">
      <c r="B854" s="21"/>
      <c r="E854" s="21"/>
      <c r="I854" s="21"/>
      <c r="M854" s="21"/>
      <c r="P854" s="21"/>
      <c r="Q854" s="40"/>
      <c r="R854" s="40"/>
    </row>
    <row r="855" spans="2:18" ht="15.95" customHeight="1">
      <c r="B855" s="21"/>
      <c r="E855" s="21"/>
      <c r="I855" s="21"/>
      <c r="M855" s="21"/>
      <c r="P855" s="21"/>
      <c r="Q855" s="40"/>
      <c r="R855" s="40"/>
    </row>
    <row r="856" spans="2:18" ht="15.95" customHeight="1">
      <c r="B856" s="21"/>
      <c r="E856" s="21"/>
      <c r="I856" s="21"/>
      <c r="M856" s="21"/>
      <c r="P856" s="21"/>
      <c r="Q856" s="40"/>
      <c r="R856" s="40"/>
    </row>
    <row r="857" spans="2:18" ht="15.95" customHeight="1">
      <c r="B857" s="21"/>
      <c r="E857" s="21"/>
      <c r="I857" s="21"/>
      <c r="M857" s="21"/>
      <c r="P857" s="21"/>
      <c r="Q857" s="40"/>
      <c r="R857" s="40"/>
    </row>
    <row r="858" spans="2:18" ht="15.95" customHeight="1">
      <c r="B858" s="21"/>
      <c r="E858" s="21"/>
      <c r="I858" s="21"/>
      <c r="M858" s="21"/>
      <c r="P858" s="21"/>
      <c r="Q858" s="40"/>
      <c r="R858" s="40"/>
    </row>
  </sheetData>
  <autoFilter ref="B8:N563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190">
    <mergeCell ref="B550:B551"/>
    <mergeCell ref="B552:B553"/>
    <mergeCell ref="B554:B555"/>
    <mergeCell ref="B556:B557"/>
    <mergeCell ref="B562:B563"/>
    <mergeCell ref="B536:B537"/>
    <mergeCell ref="B538:B539"/>
    <mergeCell ref="B540:B541"/>
    <mergeCell ref="B542:B543"/>
    <mergeCell ref="B544:B545"/>
    <mergeCell ref="B547:B548"/>
    <mergeCell ref="B520:B522"/>
    <mergeCell ref="B524:B526"/>
    <mergeCell ref="B527:B528"/>
    <mergeCell ref="B529:B530"/>
    <mergeCell ref="B531:B533"/>
    <mergeCell ref="B534:B535"/>
    <mergeCell ref="B505:B507"/>
    <mergeCell ref="B508:B509"/>
    <mergeCell ref="B510:B512"/>
    <mergeCell ref="B513:B514"/>
    <mergeCell ref="B515:B516"/>
    <mergeCell ref="B517:B519"/>
    <mergeCell ref="B502:B504"/>
    <mergeCell ref="B484:B485"/>
    <mergeCell ref="B490:B491"/>
    <mergeCell ref="B492:B493"/>
    <mergeCell ref="B494:B496"/>
    <mergeCell ref="B497:B498"/>
    <mergeCell ref="B499:B501"/>
    <mergeCell ref="B457:B458"/>
    <mergeCell ref="B467:B468"/>
    <mergeCell ref="B469:B470"/>
    <mergeCell ref="B476:B477"/>
    <mergeCell ref="B479:B480"/>
    <mergeCell ref="B481:B483"/>
    <mergeCell ref="B425:B427"/>
    <mergeCell ref="B448:B449"/>
    <mergeCell ref="B450:B451"/>
    <mergeCell ref="B455:B456"/>
    <mergeCell ref="B408:B410"/>
    <mergeCell ref="B414:B418"/>
    <mergeCell ref="B419:B421"/>
    <mergeCell ref="B398:B400"/>
    <mergeCell ref="B379:B381"/>
    <mergeCell ref="B382:B384"/>
    <mergeCell ref="B385:B386"/>
    <mergeCell ref="B387:B389"/>
    <mergeCell ref="B391:B393"/>
    <mergeCell ref="B367:B368"/>
    <mergeCell ref="B369:B370"/>
    <mergeCell ref="B371:B372"/>
    <mergeCell ref="B373:B374"/>
    <mergeCell ref="B375:B377"/>
    <mergeCell ref="B355:B356"/>
    <mergeCell ref="B311:B313"/>
    <mergeCell ref="B314:B315"/>
    <mergeCell ref="B319:B321"/>
    <mergeCell ref="B295:B297"/>
    <mergeCell ref="B298:B300"/>
    <mergeCell ref="B301:B302"/>
    <mergeCell ref="B303:B305"/>
    <mergeCell ref="B306:B307"/>
    <mergeCell ref="B308:B310"/>
    <mergeCell ref="B272:B273"/>
    <mergeCell ref="Q272:Q273"/>
    <mergeCell ref="B279:B280"/>
    <mergeCell ref="B282:B283"/>
    <mergeCell ref="B285:B286"/>
    <mergeCell ref="B291:B294"/>
    <mergeCell ref="Q264:Q267"/>
    <mergeCell ref="Q268:Q269"/>
    <mergeCell ref="Q270:Q271"/>
    <mergeCell ref="Q262:Q263"/>
    <mergeCell ref="Q248:Q249"/>
    <mergeCell ref="Q250:Q251"/>
    <mergeCell ref="Q252:Q254"/>
    <mergeCell ref="Q255:Q256"/>
    <mergeCell ref="Q257:Q258"/>
    <mergeCell ref="Q260:Q261"/>
    <mergeCell ref="Q234:Q235"/>
    <mergeCell ref="Q236:Q238"/>
    <mergeCell ref="Q239:Q241"/>
    <mergeCell ref="Q242:Q243"/>
    <mergeCell ref="Q244:Q245"/>
    <mergeCell ref="Q246:Q247"/>
    <mergeCell ref="J265:J266"/>
    <mergeCell ref="K265:K266"/>
    <mergeCell ref="B268:B269"/>
    <mergeCell ref="B270:B271"/>
    <mergeCell ref="Q212:Q213"/>
    <mergeCell ref="Q214:Q217"/>
    <mergeCell ref="Q218:Q219"/>
    <mergeCell ref="Q221:Q223"/>
    <mergeCell ref="Q224:Q227"/>
    <mergeCell ref="Q228:Q229"/>
    <mergeCell ref="B252:B254"/>
    <mergeCell ref="B255:B256"/>
    <mergeCell ref="B257:B258"/>
    <mergeCell ref="B260:B261"/>
    <mergeCell ref="B262:B263"/>
    <mergeCell ref="B264:B267"/>
    <mergeCell ref="B239:B241"/>
    <mergeCell ref="B242:B243"/>
    <mergeCell ref="B244:B245"/>
    <mergeCell ref="B246:B247"/>
    <mergeCell ref="B248:B249"/>
    <mergeCell ref="B250:B251"/>
    <mergeCell ref="B224:B227"/>
    <mergeCell ref="J225:J226"/>
    <mergeCell ref="K225:K226"/>
    <mergeCell ref="B228:B229"/>
    <mergeCell ref="B234:B235"/>
    <mergeCell ref="B236:B238"/>
    <mergeCell ref="B212:B213"/>
    <mergeCell ref="B214:B217"/>
    <mergeCell ref="J214:J216"/>
    <mergeCell ref="K214:K216"/>
    <mergeCell ref="B218:B219"/>
    <mergeCell ref="B221:B223"/>
    <mergeCell ref="B1:R1"/>
    <mergeCell ref="P193:P194"/>
    <mergeCell ref="P196:P197"/>
    <mergeCell ref="J193:J194"/>
    <mergeCell ref="K193:K194"/>
    <mergeCell ref="B196:B198"/>
    <mergeCell ref="J196:J197"/>
    <mergeCell ref="K196:K197"/>
    <mergeCell ref="J191:J192"/>
    <mergeCell ref="K191:K192"/>
    <mergeCell ref="B202:B204"/>
    <mergeCell ref="J202:J203"/>
    <mergeCell ref="K202:K203"/>
    <mergeCell ref="B167:B168"/>
    <mergeCell ref="B171:B172"/>
    <mergeCell ref="B173:B174"/>
    <mergeCell ref="B175:B176"/>
    <mergeCell ref="B188:B189"/>
    <mergeCell ref="B190:B192"/>
    <mergeCell ref="B193:B195"/>
    <mergeCell ref="B129:B130"/>
    <mergeCell ref="B131:B132"/>
    <mergeCell ref="J131:J132"/>
    <mergeCell ref="K131:K132"/>
    <mergeCell ref="B133:B134"/>
    <mergeCell ref="J133:J134"/>
    <mergeCell ref="K133:K134"/>
    <mergeCell ref="B135:B136"/>
    <mergeCell ref="J135:J136"/>
    <mergeCell ref="K135:K136"/>
    <mergeCell ref="B137:B138"/>
    <mergeCell ref="J137:J138"/>
    <mergeCell ref="K137:K138"/>
    <mergeCell ref="B140:B141"/>
    <mergeCell ref="J140:J141"/>
    <mergeCell ref="K140:K141"/>
    <mergeCell ref="B148:B149"/>
    <mergeCell ref="B150:B151"/>
    <mergeCell ref="B143:B144"/>
    <mergeCell ref="E143:E144"/>
    <mergeCell ref="J143:J144"/>
    <mergeCell ref="K143:K144"/>
    <mergeCell ref="B145:B146"/>
    <mergeCell ref="J145:J146"/>
    <mergeCell ref="K145:K146"/>
    <mergeCell ref="P133:P134"/>
    <mergeCell ref="P131:P132"/>
    <mergeCell ref="P135:P136"/>
    <mergeCell ref="P137:P138"/>
    <mergeCell ref="P145:P146"/>
    <mergeCell ref="P140:P141"/>
    <mergeCell ref="Q193:Q195"/>
    <mergeCell ref="Q196:Q198"/>
    <mergeCell ref="Q202:Q204"/>
    <mergeCell ref="Q167:Q168"/>
    <mergeCell ref="Q171:Q172"/>
    <mergeCell ref="Q173:Q174"/>
    <mergeCell ref="Q175:Q176"/>
    <mergeCell ref="Q188:Q189"/>
    <mergeCell ref="Q190:Q192"/>
    <mergeCell ref="F567:M568"/>
    <mergeCell ref="B337:B338"/>
    <mergeCell ref="B341:B342"/>
    <mergeCell ref="B344:B345"/>
    <mergeCell ref="B347:B348"/>
    <mergeCell ref="B349:B350"/>
    <mergeCell ref="B351:B352"/>
    <mergeCell ref="B353:B354"/>
    <mergeCell ref="B394:B395"/>
    <mergeCell ref="B364:B365"/>
  </mergeCells>
  <phoneticPr fontId="1" type="noConversion"/>
  <pageMargins left="1.1000000000000001" right="0.83" top="0.12" bottom="7.874015748031496E-2" header="0.15" footer="0.11811023622047245"/>
  <pageSetup paperSize="9" scale="49" orientation="landscape" horizontalDpi="4294967292" verticalDpi="4294967292" r:id="rId1"/>
  <headerFooter>
    <oddFooter xml:space="preserve">&amp;C
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1">
    <tabColor rgb="FFFF0000"/>
    <pageSetUpPr fitToPage="1"/>
  </sheetPr>
  <dimension ref="A1:X961"/>
  <sheetViews>
    <sheetView zoomScale="75" zoomScaleNormal="75" workbookViewId="0">
      <pane ySplit="8" topLeftCell="A9" activePane="bottomLeft" state="frozen"/>
      <selection pane="bottomLeft" activeCell="D594" sqref="D594"/>
    </sheetView>
  </sheetViews>
  <sheetFormatPr defaultColWidth="10.875" defaultRowHeight="15.75"/>
  <cols>
    <col min="1" max="1" width="1.625" style="21" customWidth="1"/>
    <col min="2" max="2" width="4.625" style="944" customWidth="1"/>
    <col min="3" max="3" width="9.625" style="944" customWidth="1"/>
    <col min="4" max="4" width="37.375" style="21" customWidth="1"/>
    <col min="5" max="7" width="8.625" style="944" customWidth="1"/>
    <col min="8" max="8" width="8.625" style="137" customWidth="1"/>
    <col min="9" max="9" width="14.625" style="36" customWidth="1"/>
    <col min="10" max="10" width="14.625" style="944" customWidth="1"/>
    <col min="11" max="11" width="14.625" style="36" customWidth="1"/>
    <col min="12" max="12" width="8.625" style="137" customWidth="1"/>
    <col min="13" max="13" width="12.625" style="944" customWidth="1"/>
    <col min="14" max="14" width="8.625" style="137" customWidth="1"/>
    <col min="15" max="15" width="12.625" style="944" customWidth="1"/>
    <col min="16" max="16" width="14.625" style="944" customWidth="1"/>
    <col min="17" max="17" width="14.625" style="36" customWidth="1"/>
    <col min="18" max="18" width="14.625" style="944" customWidth="1"/>
    <col min="19" max="16384" width="10.875" style="21"/>
  </cols>
  <sheetData>
    <row r="1" spans="2:24" s="66" customFormat="1" ht="18" customHeight="1">
      <c r="B1" s="3083" t="s">
        <v>0</v>
      </c>
      <c r="C1" s="3083"/>
      <c r="D1" s="3083"/>
      <c r="E1" s="3083"/>
      <c r="F1" s="3083"/>
      <c r="G1" s="3083"/>
      <c r="H1" s="3083"/>
      <c r="I1" s="3162"/>
      <c r="J1" s="3083"/>
      <c r="K1" s="3162"/>
      <c r="L1" s="3083"/>
      <c r="M1" s="3083"/>
      <c r="N1" s="3083"/>
      <c r="O1" s="3083"/>
      <c r="P1" s="3083"/>
      <c r="Q1" s="3083"/>
      <c r="R1" s="3083"/>
    </row>
    <row r="2" spans="2:24" s="58" customFormat="1" ht="15.95" customHeight="1">
      <c r="B2" s="3086" t="s">
        <v>122</v>
      </c>
      <c r="C2" s="3086"/>
      <c r="D2" s="3086"/>
      <c r="E2" s="757"/>
      <c r="F2" s="757"/>
      <c r="G2" s="757"/>
      <c r="H2" s="65"/>
      <c r="I2" s="60"/>
      <c r="J2" s="757"/>
      <c r="K2" s="60"/>
      <c r="L2" s="65"/>
      <c r="M2" s="60"/>
      <c r="N2" s="65"/>
      <c r="O2" s="60"/>
      <c r="P2" s="60"/>
      <c r="Q2" s="60"/>
      <c r="R2" s="757"/>
    </row>
    <row r="3" spans="2:24" s="58" customFormat="1" ht="15.95" customHeight="1">
      <c r="B3" s="3086" t="s">
        <v>21</v>
      </c>
      <c r="C3" s="3086"/>
      <c r="D3" s="3086"/>
      <c r="E3" s="757"/>
      <c r="F3" s="757"/>
      <c r="G3" s="69"/>
      <c r="H3" s="65"/>
      <c r="I3" s="60"/>
      <c r="J3" s="757"/>
      <c r="K3" s="102"/>
      <c r="L3" s="83"/>
      <c r="M3" s="1124"/>
      <c r="N3" s="83"/>
      <c r="O3" s="1124"/>
      <c r="P3" s="1124"/>
      <c r="Q3" s="93"/>
      <c r="R3" s="52"/>
      <c r="S3" s="53"/>
      <c r="T3" s="96"/>
      <c r="U3" s="53"/>
      <c r="V3" s="113"/>
      <c r="W3" s="53"/>
      <c r="X3" s="89"/>
    </row>
    <row r="4" spans="2:24" s="58" customFormat="1" ht="15.95" customHeight="1">
      <c r="B4" s="3086" t="s">
        <v>53</v>
      </c>
      <c r="C4" s="3086"/>
      <c r="D4" s="3086"/>
      <c r="E4" s="554"/>
      <c r="F4" s="71"/>
      <c r="G4" s="71"/>
      <c r="H4" s="1035"/>
      <c r="I4" s="111"/>
      <c r="J4" s="111"/>
      <c r="K4" s="556"/>
      <c r="L4" s="142"/>
      <c r="M4" s="72"/>
      <c r="N4" s="72"/>
      <c r="O4" s="72"/>
      <c r="P4" s="111"/>
      <c r="Q4" s="60"/>
      <c r="R4" s="107"/>
    </row>
    <row r="5" spans="2:24" s="58" customFormat="1" ht="15.95" customHeight="1" thickBot="1">
      <c r="B5" s="3277" t="s">
        <v>305</v>
      </c>
      <c r="C5" s="3277"/>
      <c r="D5" s="3277"/>
      <c r="E5" s="3039">
        <v>30</v>
      </c>
      <c r="F5" s="757"/>
      <c r="G5" s="757"/>
      <c r="H5" s="65"/>
      <c r="I5" s="60"/>
      <c r="J5" s="757"/>
      <c r="K5" s="60"/>
      <c r="L5" s="65"/>
      <c r="M5" s="60"/>
      <c r="N5" s="65"/>
      <c r="O5" s="60"/>
      <c r="P5" s="148"/>
      <c r="Q5" s="148"/>
      <c r="R5" s="757"/>
    </row>
    <row r="6" spans="2:24" s="2" customFormat="1" ht="50.1" customHeight="1" thickBot="1">
      <c r="B6" s="394" t="s">
        <v>1</v>
      </c>
      <c r="C6" s="394" t="s">
        <v>2</v>
      </c>
      <c r="D6" s="395" t="s">
        <v>8</v>
      </c>
      <c r="E6" s="394" t="s">
        <v>7</v>
      </c>
      <c r="F6" s="394" t="s">
        <v>28</v>
      </c>
      <c r="G6" s="396" t="s">
        <v>26</v>
      </c>
      <c r="H6" s="396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24" ht="18" customHeight="1" thickBot="1">
      <c r="B7" s="398">
        <v>1</v>
      </c>
      <c r="C7" s="398">
        <v>2</v>
      </c>
      <c r="D7" s="398">
        <v>3</v>
      </c>
      <c r="E7" s="398">
        <v>4</v>
      </c>
      <c r="F7" s="398">
        <v>5</v>
      </c>
      <c r="G7" s="399">
        <v>6</v>
      </c>
      <c r="H7" s="399" t="s">
        <v>33</v>
      </c>
      <c r="I7" s="400" t="s">
        <v>62</v>
      </c>
      <c r="J7" s="398">
        <v>9</v>
      </c>
      <c r="K7" s="400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24" s="1239" customFormat="1" ht="18" customHeight="1" thickBot="1">
      <c r="B8" s="85"/>
      <c r="C8" s="85"/>
      <c r="D8" s="85"/>
      <c r="E8" s="85"/>
      <c r="F8" s="87">
        <f>SUBTOTAL(9,F9:F1497)</f>
        <v>63</v>
      </c>
      <c r="G8" s="87"/>
      <c r="H8" s="87">
        <f>SUBTOTAL(9,H9:H1497)</f>
        <v>2165</v>
      </c>
      <c r="I8" s="86">
        <f>SUBTOTAL(9,I9:I1515)</f>
        <v>1082500</v>
      </c>
      <c r="J8" s="85"/>
      <c r="K8" s="86">
        <f>SUBTOTAL(9,K9:K1515)</f>
        <v>208000</v>
      </c>
      <c r="L8" s="87">
        <f>SUBTOTAL(9,L9:L1497)</f>
        <v>91.5</v>
      </c>
      <c r="M8" s="15">
        <f>SUBTOTAL(9,M9:M1515)</f>
        <v>915000</v>
      </c>
      <c r="N8" s="87">
        <f>SUBTOTAL(9,N9:N1497)</f>
        <v>23</v>
      </c>
      <c r="O8" s="86">
        <f>SUBTOTAL(9,O9:O1515)</f>
        <v>345000</v>
      </c>
      <c r="P8" s="86">
        <f>SUBTOTAL(9,P9:P1515)</f>
        <v>2550500</v>
      </c>
      <c r="Q8" s="86">
        <f>SUBTOTAL(9,Q9:Q1613)</f>
        <v>525000</v>
      </c>
      <c r="R8" s="623"/>
    </row>
    <row r="9" spans="2:24" s="40" customFormat="1" ht="15.95" hidden="1" customHeight="1">
      <c r="B9" s="3170">
        <v>1</v>
      </c>
      <c r="C9" s="114">
        <v>41634</v>
      </c>
      <c r="D9" s="3" t="s">
        <v>151</v>
      </c>
      <c r="E9" s="42" t="s">
        <v>132</v>
      </c>
      <c r="F9" s="925">
        <v>1</v>
      </c>
      <c r="G9" s="925">
        <v>120</v>
      </c>
      <c r="H9" s="366">
        <f>F9*G9</f>
        <v>120</v>
      </c>
      <c r="I9" s="699">
        <f>H9*500</f>
        <v>60000</v>
      </c>
      <c r="J9" s="167"/>
      <c r="K9" s="699"/>
      <c r="L9" s="117">
        <v>3</v>
      </c>
      <c r="M9" s="116">
        <f t="shared" ref="M9:M65" si="0">L9*10000</f>
        <v>30000</v>
      </c>
      <c r="N9" s="117">
        <v>3</v>
      </c>
      <c r="O9" s="116">
        <f t="shared" ref="O9:O65" si="1">N9*15000</f>
        <v>45000</v>
      </c>
      <c r="P9" s="118">
        <f t="shared" ref="P9:P65" si="2">M9+K9+I9+O9</f>
        <v>135000</v>
      </c>
      <c r="Q9" s="3164">
        <v>35000</v>
      </c>
      <c r="R9" s="3166" t="s">
        <v>251</v>
      </c>
    </row>
    <row r="10" spans="2:24" s="40" customFormat="1" ht="15.95" hidden="1" customHeight="1">
      <c r="B10" s="3154"/>
      <c r="C10" s="114">
        <v>41634</v>
      </c>
      <c r="D10" s="27" t="s">
        <v>129</v>
      </c>
      <c r="E10" s="43" t="s">
        <v>39</v>
      </c>
      <c r="F10" s="46">
        <v>1</v>
      </c>
      <c r="G10" s="46">
        <v>150</v>
      </c>
      <c r="H10" s="366">
        <f t="shared" ref="H10:H47" si="3">F10*G10</f>
        <v>150</v>
      </c>
      <c r="I10" s="699">
        <f t="shared" ref="I10:I47" si="4">H10*500</f>
        <v>75000</v>
      </c>
      <c r="J10" s="167"/>
      <c r="K10" s="699"/>
      <c r="L10" s="117">
        <v>6</v>
      </c>
      <c r="M10" s="116">
        <f>L10*10000</f>
        <v>60000</v>
      </c>
      <c r="N10" s="117"/>
      <c r="O10" s="116">
        <f>N10*15000</f>
        <v>0</v>
      </c>
      <c r="P10" s="118">
        <f>M10+K10+I10+O10</f>
        <v>135000</v>
      </c>
      <c r="Q10" s="3165"/>
      <c r="R10" s="3167"/>
    </row>
    <row r="11" spans="2:24" s="40" customFormat="1" ht="15.95" hidden="1" customHeight="1">
      <c r="B11" s="3153">
        <v>2</v>
      </c>
      <c r="C11" s="108">
        <v>41635</v>
      </c>
      <c r="D11" s="3" t="s">
        <v>151</v>
      </c>
      <c r="E11" s="42" t="s">
        <v>132</v>
      </c>
      <c r="F11" s="925">
        <v>1</v>
      </c>
      <c r="G11" s="925">
        <v>120</v>
      </c>
      <c r="H11" s="366">
        <f t="shared" si="3"/>
        <v>120</v>
      </c>
      <c r="I11" s="699">
        <f t="shared" si="4"/>
        <v>60000</v>
      </c>
      <c r="J11" s="925"/>
      <c r="K11" s="47"/>
      <c r="L11" s="201">
        <v>6</v>
      </c>
      <c r="M11" s="699">
        <f t="shared" si="0"/>
        <v>60000</v>
      </c>
      <c r="N11" s="201"/>
      <c r="O11" s="699">
        <f t="shared" si="1"/>
        <v>0</v>
      </c>
      <c r="P11" s="6">
        <f t="shared" si="2"/>
        <v>120000</v>
      </c>
      <c r="Q11" s="957"/>
      <c r="R11" s="906"/>
    </row>
    <row r="12" spans="2:24" s="40" customFormat="1" ht="15.95" hidden="1" customHeight="1">
      <c r="B12" s="3154"/>
      <c r="C12" s="108">
        <v>41635</v>
      </c>
      <c r="D12" s="3" t="s">
        <v>65</v>
      </c>
      <c r="E12" s="42"/>
      <c r="F12" s="925"/>
      <c r="G12" s="925"/>
      <c r="H12" s="366">
        <f t="shared" si="3"/>
        <v>0</v>
      </c>
      <c r="I12" s="699">
        <f t="shared" si="4"/>
        <v>0</v>
      </c>
      <c r="J12" s="925"/>
      <c r="K12" s="47"/>
      <c r="L12" s="201"/>
      <c r="M12" s="699">
        <f>L12*10000</f>
        <v>0</v>
      </c>
      <c r="N12" s="201">
        <v>4</v>
      </c>
      <c r="O12" s="699">
        <f>N12*15000</f>
        <v>60000</v>
      </c>
      <c r="P12" s="6">
        <f>M12+K12+I12+O12</f>
        <v>60000</v>
      </c>
      <c r="Q12" s="957"/>
      <c r="R12" s="906"/>
    </row>
    <row r="13" spans="2:24" s="40" customFormat="1" ht="15.95" hidden="1" customHeight="1">
      <c r="B13" s="907">
        <v>3</v>
      </c>
      <c r="C13" s="108">
        <v>41636</v>
      </c>
      <c r="D13" s="3" t="s">
        <v>151</v>
      </c>
      <c r="E13" s="42" t="s">
        <v>132</v>
      </c>
      <c r="F13" s="925">
        <v>1</v>
      </c>
      <c r="G13" s="925">
        <v>120</v>
      </c>
      <c r="H13" s="366">
        <f t="shared" si="3"/>
        <v>120</v>
      </c>
      <c r="I13" s="699">
        <f t="shared" si="4"/>
        <v>60000</v>
      </c>
      <c r="J13" s="925"/>
      <c r="K13" s="47"/>
      <c r="L13" s="201">
        <v>4</v>
      </c>
      <c r="M13" s="699">
        <f t="shared" si="0"/>
        <v>40000</v>
      </c>
      <c r="N13" s="201"/>
      <c r="O13" s="699">
        <f t="shared" si="1"/>
        <v>0</v>
      </c>
      <c r="P13" s="6">
        <f t="shared" si="2"/>
        <v>100000</v>
      </c>
      <c r="Q13" s="957">
        <v>35000</v>
      </c>
      <c r="R13" s="906"/>
    </row>
    <row r="14" spans="2:24" s="40" customFormat="1" ht="15.95" hidden="1" customHeight="1">
      <c r="B14" s="140">
        <v>4</v>
      </c>
      <c r="C14" s="104">
        <v>41637</v>
      </c>
      <c r="D14" s="27" t="s">
        <v>129</v>
      </c>
      <c r="E14" s="43" t="s">
        <v>39</v>
      </c>
      <c r="F14" s="46">
        <v>1</v>
      </c>
      <c r="G14" s="46">
        <v>150</v>
      </c>
      <c r="H14" s="374">
        <f t="shared" si="3"/>
        <v>150</v>
      </c>
      <c r="I14" s="699">
        <f t="shared" si="4"/>
        <v>75000</v>
      </c>
      <c r="J14" s="167"/>
      <c r="K14" s="699"/>
      <c r="L14" s="201">
        <v>4</v>
      </c>
      <c r="M14" s="699">
        <f t="shared" si="0"/>
        <v>40000</v>
      </c>
      <c r="N14" s="201"/>
      <c r="O14" s="699">
        <f t="shared" si="1"/>
        <v>0</v>
      </c>
      <c r="P14" s="6">
        <f t="shared" si="2"/>
        <v>115000</v>
      </c>
      <c r="Q14" s="916"/>
      <c r="R14" s="906"/>
    </row>
    <row r="15" spans="2:24" s="40" customFormat="1" ht="15.95" hidden="1" customHeight="1">
      <c r="B15" s="3153">
        <v>5</v>
      </c>
      <c r="C15" s="108">
        <v>41638</v>
      </c>
      <c r="D15" s="3" t="s">
        <v>144</v>
      </c>
      <c r="E15" s="43" t="s">
        <v>61</v>
      </c>
      <c r="F15" s="46">
        <v>1</v>
      </c>
      <c r="G15" s="46">
        <v>50</v>
      </c>
      <c r="H15" s="374">
        <f t="shared" si="3"/>
        <v>50</v>
      </c>
      <c r="I15" s="699">
        <f t="shared" si="4"/>
        <v>25000</v>
      </c>
      <c r="J15" s="167"/>
      <c r="K15" s="699"/>
      <c r="L15" s="201">
        <v>3</v>
      </c>
      <c r="M15" s="699">
        <f t="shared" si="0"/>
        <v>30000</v>
      </c>
      <c r="N15" s="201">
        <v>1.5</v>
      </c>
      <c r="O15" s="699">
        <f t="shared" si="1"/>
        <v>22500</v>
      </c>
      <c r="P15" s="6">
        <f t="shared" si="2"/>
        <v>77500</v>
      </c>
      <c r="Q15" s="957"/>
      <c r="R15" s="906"/>
    </row>
    <row r="16" spans="2:24" s="40" customFormat="1" ht="15.95" hidden="1" customHeight="1">
      <c r="B16" s="3155"/>
      <c r="C16" s="108">
        <v>41638</v>
      </c>
      <c r="D16" s="3" t="s">
        <v>162</v>
      </c>
      <c r="E16" s="42" t="s">
        <v>39</v>
      </c>
      <c r="F16" s="925">
        <v>2</v>
      </c>
      <c r="G16" s="925"/>
      <c r="H16" s="366">
        <f t="shared" si="3"/>
        <v>0</v>
      </c>
      <c r="I16" s="957">
        <f t="shared" si="4"/>
        <v>0</v>
      </c>
      <c r="J16" s="167"/>
      <c r="K16" s="699">
        <f>F16*10000</f>
        <v>20000</v>
      </c>
      <c r="L16" s="201"/>
      <c r="M16" s="699">
        <f t="shared" si="0"/>
        <v>0</v>
      </c>
      <c r="N16" s="201"/>
      <c r="O16" s="699">
        <f t="shared" si="1"/>
        <v>0</v>
      </c>
      <c r="P16" s="6">
        <f t="shared" si="2"/>
        <v>20000</v>
      </c>
      <c r="Q16" s="957"/>
      <c r="R16" s="906"/>
    </row>
    <row r="17" spans="2:19" s="40" customFormat="1" ht="15.95" hidden="1" customHeight="1">
      <c r="B17" s="3154"/>
      <c r="C17" s="108">
        <v>41638</v>
      </c>
      <c r="D17" s="27" t="s">
        <v>163</v>
      </c>
      <c r="E17" s="43" t="s">
        <v>36</v>
      </c>
      <c r="F17" s="46">
        <v>1</v>
      </c>
      <c r="G17" s="46">
        <v>115</v>
      </c>
      <c r="H17" s="374">
        <f t="shared" si="3"/>
        <v>115</v>
      </c>
      <c r="I17" s="699">
        <f t="shared" si="4"/>
        <v>57500</v>
      </c>
      <c r="J17" s="167"/>
      <c r="K17" s="699"/>
      <c r="L17" s="201">
        <v>5</v>
      </c>
      <c r="M17" s="699">
        <f>L17*10000</f>
        <v>50000</v>
      </c>
      <c r="N17" s="201"/>
      <c r="O17" s="699">
        <f>N17*15000</f>
        <v>0</v>
      </c>
      <c r="P17" s="6">
        <f>M17+K17+I17+O17</f>
        <v>107500</v>
      </c>
      <c r="Q17" s="957"/>
      <c r="R17" s="906"/>
    </row>
    <row r="18" spans="2:19" s="40" customFormat="1" ht="15.95" hidden="1" customHeight="1">
      <c r="B18" s="3153">
        <v>6</v>
      </c>
      <c r="C18" s="108">
        <v>41639</v>
      </c>
      <c r="D18" s="3" t="s">
        <v>162</v>
      </c>
      <c r="E18" s="42" t="s">
        <v>39</v>
      </c>
      <c r="F18" s="925">
        <v>1</v>
      </c>
      <c r="G18" s="925"/>
      <c r="H18" s="366">
        <f t="shared" si="3"/>
        <v>0</v>
      </c>
      <c r="I18" s="957">
        <f t="shared" si="4"/>
        <v>0</v>
      </c>
      <c r="J18" s="167"/>
      <c r="K18" s="699">
        <f>F18*10000</f>
        <v>10000</v>
      </c>
      <c r="L18" s="201"/>
      <c r="M18" s="699">
        <f t="shared" si="0"/>
        <v>0</v>
      </c>
      <c r="N18" s="201"/>
      <c r="O18" s="699">
        <f t="shared" si="1"/>
        <v>0</v>
      </c>
      <c r="P18" s="6">
        <f t="shared" si="2"/>
        <v>10000</v>
      </c>
      <c r="Q18" s="957"/>
      <c r="R18" s="906"/>
    </row>
    <row r="19" spans="2:19" s="40" customFormat="1" ht="15.95" hidden="1" customHeight="1">
      <c r="B19" s="3155"/>
      <c r="C19" s="108">
        <v>41639</v>
      </c>
      <c r="D19" s="27" t="s">
        <v>145</v>
      </c>
      <c r="E19" s="43" t="s">
        <v>39</v>
      </c>
      <c r="F19" s="46">
        <v>1</v>
      </c>
      <c r="G19" s="46"/>
      <c r="H19" s="374">
        <f t="shared" si="3"/>
        <v>0</v>
      </c>
      <c r="I19" s="699">
        <f t="shared" si="4"/>
        <v>0</v>
      </c>
      <c r="J19" s="167"/>
      <c r="K19" s="47">
        <f>F19*7500</f>
        <v>7500</v>
      </c>
      <c r="L19" s="201"/>
      <c r="M19" s="699">
        <f t="shared" si="0"/>
        <v>0</v>
      </c>
      <c r="N19" s="201"/>
      <c r="O19" s="699">
        <f t="shared" si="1"/>
        <v>0</v>
      </c>
      <c r="P19" s="6">
        <f t="shared" si="2"/>
        <v>7500</v>
      </c>
      <c r="Q19" s="957"/>
      <c r="R19" s="906"/>
    </row>
    <row r="20" spans="2:19" s="40" customFormat="1" ht="15.95" hidden="1" customHeight="1">
      <c r="B20" s="3154"/>
      <c r="C20" s="108">
        <v>41639</v>
      </c>
      <c r="D20" s="3" t="s">
        <v>51</v>
      </c>
      <c r="E20" s="42" t="s">
        <v>11</v>
      </c>
      <c r="F20" s="46">
        <v>2</v>
      </c>
      <c r="G20" s="925"/>
      <c r="H20" s="366">
        <f t="shared" si="3"/>
        <v>0</v>
      </c>
      <c r="I20" s="699">
        <f t="shared" si="4"/>
        <v>0</v>
      </c>
      <c r="J20" s="925" t="s">
        <v>70</v>
      </c>
      <c r="K20" s="47">
        <v>25000</v>
      </c>
      <c r="L20" s="201">
        <v>1</v>
      </c>
      <c r="M20" s="699">
        <f>L20*10000</f>
        <v>10000</v>
      </c>
      <c r="N20" s="201">
        <v>4</v>
      </c>
      <c r="O20" s="699">
        <f>N20*15000</f>
        <v>60000</v>
      </c>
      <c r="P20" s="6">
        <f>M20+K20+I20+O20</f>
        <v>95000</v>
      </c>
      <c r="Q20" s="957"/>
      <c r="R20" s="906"/>
    </row>
    <row r="21" spans="2:19" s="91" customFormat="1" ht="15.95" hidden="1" customHeight="1">
      <c r="B21" s="3153">
        <v>7</v>
      </c>
      <c r="C21" s="108">
        <v>41640</v>
      </c>
      <c r="D21" s="27" t="s">
        <v>143</v>
      </c>
      <c r="E21" s="43" t="s">
        <v>139</v>
      </c>
      <c r="F21" s="46">
        <v>2</v>
      </c>
      <c r="G21" s="46"/>
      <c r="H21" s="366">
        <f>F21*G21</f>
        <v>0</v>
      </c>
      <c r="I21" s="699">
        <f>H21*500</f>
        <v>0</v>
      </c>
      <c r="J21" s="925"/>
      <c r="K21" s="47">
        <f>F21*7500</f>
        <v>15000</v>
      </c>
      <c r="L21" s="130"/>
      <c r="M21" s="28">
        <f t="shared" si="0"/>
        <v>0</v>
      </c>
      <c r="N21" s="130"/>
      <c r="O21" s="28">
        <f t="shared" si="1"/>
        <v>0</v>
      </c>
      <c r="P21" s="6">
        <f t="shared" si="2"/>
        <v>15000</v>
      </c>
      <c r="Q21" s="957"/>
      <c r="R21" s="942"/>
      <c r="S21" s="90"/>
    </row>
    <row r="22" spans="2:19" s="91" customFormat="1" ht="15.95" hidden="1" customHeight="1">
      <c r="B22" s="3155"/>
      <c r="C22" s="108">
        <v>41640</v>
      </c>
      <c r="D22" s="3" t="s">
        <v>162</v>
      </c>
      <c r="E22" s="42" t="s">
        <v>39</v>
      </c>
      <c r="F22" s="925">
        <v>2</v>
      </c>
      <c r="G22" s="925"/>
      <c r="H22" s="366">
        <f t="shared" si="3"/>
        <v>0</v>
      </c>
      <c r="I22" s="957">
        <f t="shared" si="4"/>
        <v>0</v>
      </c>
      <c r="J22" s="167"/>
      <c r="K22" s="699">
        <f>F22*10000</f>
        <v>20000</v>
      </c>
      <c r="L22" s="130"/>
      <c r="M22" s="28">
        <f t="shared" si="0"/>
        <v>0</v>
      </c>
      <c r="N22" s="130"/>
      <c r="O22" s="28">
        <f t="shared" si="1"/>
        <v>0</v>
      </c>
      <c r="P22" s="6">
        <f t="shared" si="2"/>
        <v>20000</v>
      </c>
      <c r="Q22" s="905"/>
      <c r="R22" s="942"/>
      <c r="S22" s="90"/>
    </row>
    <row r="23" spans="2:19" s="91" customFormat="1" ht="15.95" hidden="1" customHeight="1">
      <c r="B23" s="3154"/>
      <c r="C23" s="108">
        <v>41640</v>
      </c>
      <c r="D23" s="3" t="s">
        <v>51</v>
      </c>
      <c r="E23" s="42" t="s">
        <v>11</v>
      </c>
      <c r="F23" s="46">
        <v>1</v>
      </c>
      <c r="G23" s="925"/>
      <c r="H23" s="366">
        <f t="shared" si="3"/>
        <v>0</v>
      </c>
      <c r="I23" s="699">
        <f t="shared" si="4"/>
        <v>0</v>
      </c>
      <c r="J23" s="925" t="s">
        <v>70</v>
      </c>
      <c r="K23" s="47">
        <v>25000</v>
      </c>
      <c r="L23" s="130"/>
      <c r="M23" s="28">
        <f>L23*10000</f>
        <v>0</v>
      </c>
      <c r="N23" s="130">
        <v>2</v>
      </c>
      <c r="O23" s="28">
        <f>N23*15000</f>
        <v>30000</v>
      </c>
      <c r="P23" s="6">
        <f>M23+K23+I23+O23</f>
        <v>55000</v>
      </c>
      <c r="Q23" s="957"/>
      <c r="R23" s="942"/>
      <c r="S23" s="90"/>
    </row>
    <row r="24" spans="2:19" s="40" customFormat="1" ht="15.95" hidden="1" customHeight="1">
      <c r="B24" s="910">
        <v>8</v>
      </c>
      <c r="C24" s="108">
        <v>41641</v>
      </c>
      <c r="D24" s="3" t="s">
        <v>162</v>
      </c>
      <c r="E24" s="42" t="s">
        <v>39</v>
      </c>
      <c r="F24" s="925">
        <v>1</v>
      </c>
      <c r="G24" s="925"/>
      <c r="H24" s="366">
        <f t="shared" si="3"/>
        <v>0</v>
      </c>
      <c r="I24" s="957">
        <f t="shared" si="4"/>
        <v>0</v>
      </c>
      <c r="J24" s="167"/>
      <c r="K24" s="699">
        <f>F24*10000</f>
        <v>10000</v>
      </c>
      <c r="L24" s="201"/>
      <c r="M24" s="699">
        <f t="shared" si="0"/>
        <v>0</v>
      </c>
      <c r="N24" s="201"/>
      <c r="O24" s="699">
        <f t="shared" si="1"/>
        <v>0</v>
      </c>
      <c r="P24" s="6">
        <f t="shared" si="2"/>
        <v>10000</v>
      </c>
      <c r="Q24" s="916"/>
      <c r="R24" s="906"/>
    </row>
    <row r="25" spans="2:19" s="40" customFormat="1" ht="15.95" hidden="1" customHeight="1">
      <c r="B25" s="910">
        <v>9</v>
      </c>
      <c r="C25" s="108">
        <v>41642</v>
      </c>
      <c r="D25" s="3" t="s">
        <v>146</v>
      </c>
      <c r="E25" s="43" t="s">
        <v>139</v>
      </c>
      <c r="F25" s="46">
        <v>1</v>
      </c>
      <c r="G25" s="46"/>
      <c r="H25" s="366">
        <f t="shared" si="3"/>
        <v>0</v>
      </c>
      <c r="I25" s="699">
        <f t="shared" si="4"/>
        <v>0</v>
      </c>
      <c r="J25" s="925" t="s">
        <v>70</v>
      </c>
      <c r="K25" s="47">
        <v>25000</v>
      </c>
      <c r="L25" s="201">
        <v>3</v>
      </c>
      <c r="M25" s="699">
        <f t="shared" si="0"/>
        <v>30000</v>
      </c>
      <c r="N25" s="201"/>
      <c r="O25" s="699">
        <f t="shared" si="1"/>
        <v>0</v>
      </c>
      <c r="P25" s="6">
        <f t="shared" si="2"/>
        <v>55000</v>
      </c>
      <c r="Q25" s="916"/>
      <c r="R25" s="906"/>
    </row>
    <row r="26" spans="2:19" s="40" customFormat="1" ht="15.95" hidden="1" customHeight="1">
      <c r="B26" s="910">
        <v>10</v>
      </c>
      <c r="C26" s="108">
        <v>41643</v>
      </c>
      <c r="D26" s="3" t="s">
        <v>146</v>
      </c>
      <c r="E26" s="43" t="s">
        <v>139</v>
      </c>
      <c r="F26" s="46">
        <v>2</v>
      </c>
      <c r="G26" s="46"/>
      <c r="H26" s="366">
        <f t="shared" si="3"/>
        <v>0</v>
      </c>
      <c r="I26" s="699">
        <f t="shared" si="4"/>
        <v>0</v>
      </c>
      <c r="J26" s="925" t="s">
        <v>70</v>
      </c>
      <c r="K26" s="47">
        <v>25000</v>
      </c>
      <c r="L26" s="201">
        <v>2</v>
      </c>
      <c r="M26" s="699">
        <f t="shared" si="0"/>
        <v>20000</v>
      </c>
      <c r="N26" s="201"/>
      <c r="O26" s="699">
        <f t="shared" si="1"/>
        <v>0</v>
      </c>
      <c r="P26" s="6">
        <f t="shared" si="2"/>
        <v>45000</v>
      </c>
      <c r="Q26" s="916"/>
      <c r="R26" s="156"/>
    </row>
    <row r="27" spans="2:19" s="40" customFormat="1" ht="15.95" hidden="1" customHeight="1">
      <c r="B27" s="3158">
        <v>11</v>
      </c>
      <c r="C27" s="104">
        <v>41644</v>
      </c>
      <c r="D27" s="27" t="s">
        <v>133</v>
      </c>
      <c r="E27" s="43"/>
      <c r="F27" s="46"/>
      <c r="G27" s="46"/>
      <c r="H27" s="366">
        <f t="shared" si="3"/>
        <v>0</v>
      </c>
      <c r="I27" s="699">
        <f t="shared" si="4"/>
        <v>0</v>
      </c>
      <c r="J27" s="167"/>
      <c r="K27" s="699"/>
      <c r="L27" s="130">
        <v>4</v>
      </c>
      <c r="M27" s="28">
        <f t="shared" si="0"/>
        <v>40000</v>
      </c>
      <c r="N27" s="130"/>
      <c r="O27" s="28">
        <f t="shared" si="1"/>
        <v>0</v>
      </c>
      <c r="P27" s="6">
        <f t="shared" si="2"/>
        <v>40000</v>
      </c>
      <c r="Q27" s="957"/>
      <c r="R27" s="156"/>
    </row>
    <row r="28" spans="2:19" s="40" customFormat="1" ht="15.95" hidden="1" customHeight="1">
      <c r="B28" s="3160"/>
      <c r="C28" s="104">
        <v>41644</v>
      </c>
      <c r="D28" s="27" t="s">
        <v>129</v>
      </c>
      <c r="E28" s="43" t="s">
        <v>39</v>
      </c>
      <c r="F28" s="46">
        <v>1</v>
      </c>
      <c r="G28" s="46">
        <v>150</v>
      </c>
      <c r="H28" s="366">
        <f t="shared" si="3"/>
        <v>150</v>
      </c>
      <c r="I28" s="699">
        <f t="shared" si="4"/>
        <v>75000</v>
      </c>
      <c r="J28" s="167"/>
      <c r="K28" s="699"/>
      <c r="L28" s="130">
        <v>5</v>
      </c>
      <c r="M28" s="28">
        <f>L28*10000</f>
        <v>50000</v>
      </c>
      <c r="N28" s="130">
        <v>1.5</v>
      </c>
      <c r="O28" s="28">
        <f>N28*15000</f>
        <v>22500</v>
      </c>
      <c r="P28" s="6">
        <f>M28+K28+I28+O28</f>
        <v>147500</v>
      </c>
      <c r="Q28" s="957"/>
      <c r="R28" s="156"/>
    </row>
    <row r="29" spans="2:19" s="40" customFormat="1" ht="15.95" hidden="1" customHeight="1">
      <c r="B29" s="3153">
        <v>12</v>
      </c>
      <c r="C29" s="108">
        <v>41645</v>
      </c>
      <c r="D29" s="3" t="s">
        <v>43</v>
      </c>
      <c r="E29" s="42" t="s">
        <v>9</v>
      </c>
      <c r="F29" s="925">
        <v>1</v>
      </c>
      <c r="G29" s="925">
        <v>120</v>
      </c>
      <c r="H29" s="374">
        <f t="shared" si="3"/>
        <v>120</v>
      </c>
      <c r="I29" s="699">
        <f t="shared" si="4"/>
        <v>60000</v>
      </c>
      <c r="J29" s="167"/>
      <c r="K29" s="699"/>
      <c r="L29" s="201">
        <v>1.5</v>
      </c>
      <c r="M29" s="699">
        <f t="shared" si="0"/>
        <v>15000</v>
      </c>
      <c r="N29" s="201"/>
      <c r="O29" s="699">
        <f t="shared" si="1"/>
        <v>0</v>
      </c>
      <c r="P29" s="6">
        <f t="shared" si="2"/>
        <v>75000</v>
      </c>
      <c r="Q29" s="3168">
        <v>35000</v>
      </c>
      <c r="R29" s="3169" t="s">
        <v>251</v>
      </c>
    </row>
    <row r="30" spans="2:19" s="40" customFormat="1" ht="15.95" hidden="1" customHeight="1">
      <c r="B30" s="3154"/>
      <c r="C30" s="108">
        <v>41645</v>
      </c>
      <c r="D30" s="27" t="s">
        <v>130</v>
      </c>
      <c r="E30" s="43" t="s">
        <v>39</v>
      </c>
      <c r="F30" s="46">
        <v>1</v>
      </c>
      <c r="G30" s="46">
        <v>150</v>
      </c>
      <c r="H30" s="374">
        <f t="shared" si="3"/>
        <v>150</v>
      </c>
      <c r="I30" s="699">
        <f t="shared" si="4"/>
        <v>75000</v>
      </c>
      <c r="J30" s="167"/>
      <c r="K30" s="699"/>
      <c r="L30" s="201">
        <v>5</v>
      </c>
      <c r="M30" s="699">
        <f>L30*10000</f>
        <v>50000</v>
      </c>
      <c r="N30" s="201">
        <v>1.5</v>
      </c>
      <c r="O30" s="699">
        <f>N30*15000</f>
        <v>22500</v>
      </c>
      <c r="P30" s="6">
        <f>M30+K30+I30+O30</f>
        <v>147500</v>
      </c>
      <c r="Q30" s="3165"/>
      <c r="R30" s="3167"/>
    </row>
    <row r="31" spans="2:19" s="40" customFormat="1" ht="15.95" hidden="1" customHeight="1">
      <c r="B31" s="3153">
        <v>13</v>
      </c>
      <c r="C31" s="108">
        <v>41646</v>
      </c>
      <c r="D31" s="3" t="s">
        <v>43</v>
      </c>
      <c r="E31" s="42" t="s">
        <v>9</v>
      </c>
      <c r="F31" s="925">
        <v>1</v>
      </c>
      <c r="G31" s="925">
        <v>120</v>
      </c>
      <c r="H31" s="374">
        <f t="shared" si="3"/>
        <v>120</v>
      </c>
      <c r="I31" s="699">
        <f t="shared" si="4"/>
        <v>60000</v>
      </c>
      <c r="J31" s="167"/>
      <c r="K31" s="699"/>
      <c r="L31" s="201"/>
      <c r="M31" s="957">
        <f t="shared" si="0"/>
        <v>0</v>
      </c>
      <c r="N31" s="201"/>
      <c r="O31" s="957">
        <f t="shared" si="1"/>
        <v>0</v>
      </c>
      <c r="P31" s="6">
        <f t="shared" si="2"/>
        <v>60000</v>
      </c>
      <c r="Q31" s="916"/>
      <c r="R31" s="131"/>
    </row>
    <row r="32" spans="2:19" s="40" customFormat="1" ht="15.95" hidden="1" customHeight="1">
      <c r="B32" s="3154"/>
      <c r="C32" s="108">
        <v>41646</v>
      </c>
      <c r="D32" s="27" t="s">
        <v>65</v>
      </c>
      <c r="E32" s="43"/>
      <c r="F32" s="46"/>
      <c r="G32" s="46"/>
      <c r="H32" s="374">
        <f t="shared" si="3"/>
        <v>0</v>
      </c>
      <c r="I32" s="699">
        <f t="shared" si="4"/>
        <v>0</v>
      </c>
      <c r="J32" s="167"/>
      <c r="K32" s="699"/>
      <c r="L32" s="201">
        <v>4</v>
      </c>
      <c r="M32" s="957">
        <f>L32*10000</f>
        <v>40000</v>
      </c>
      <c r="N32" s="201"/>
      <c r="O32" s="957">
        <f>N32*15000</f>
        <v>0</v>
      </c>
      <c r="P32" s="6">
        <f>M32+K32+I32+O32</f>
        <v>40000</v>
      </c>
      <c r="Q32" s="916"/>
      <c r="R32" s="131"/>
    </row>
    <row r="33" spans="2:18" s="31" customFormat="1" ht="15.95" hidden="1" customHeight="1">
      <c r="B33" s="910">
        <v>14</v>
      </c>
      <c r="C33" s="108">
        <v>41647</v>
      </c>
      <c r="D33" s="27" t="s">
        <v>165</v>
      </c>
      <c r="E33" s="43"/>
      <c r="F33" s="46"/>
      <c r="G33" s="46"/>
      <c r="H33" s="374">
        <f t="shared" si="3"/>
        <v>0</v>
      </c>
      <c r="I33" s="699">
        <f t="shared" si="4"/>
        <v>0</v>
      </c>
      <c r="J33" s="167"/>
      <c r="K33" s="699"/>
      <c r="L33" s="130"/>
      <c r="M33" s="973">
        <f t="shared" si="0"/>
        <v>0</v>
      </c>
      <c r="N33" s="130"/>
      <c r="O33" s="973">
        <f t="shared" si="1"/>
        <v>0</v>
      </c>
      <c r="P33" s="29">
        <f t="shared" si="2"/>
        <v>0</v>
      </c>
      <c r="Q33" s="919"/>
      <c r="R33" s="942"/>
    </row>
    <row r="34" spans="2:18" s="40" customFormat="1" ht="15.95" hidden="1" customHeight="1">
      <c r="B34" s="910">
        <v>15</v>
      </c>
      <c r="C34" s="108">
        <v>41648</v>
      </c>
      <c r="D34" s="27" t="s">
        <v>165</v>
      </c>
      <c r="E34" s="42"/>
      <c r="F34" s="925"/>
      <c r="G34" s="925"/>
      <c r="H34" s="366">
        <f t="shared" si="3"/>
        <v>0</v>
      </c>
      <c r="I34" s="699">
        <f t="shared" si="4"/>
        <v>0</v>
      </c>
      <c r="J34" s="167"/>
      <c r="K34" s="699"/>
      <c r="L34" s="130"/>
      <c r="M34" s="28">
        <f t="shared" si="0"/>
        <v>0</v>
      </c>
      <c r="N34" s="130"/>
      <c r="O34" s="28">
        <f t="shared" si="1"/>
        <v>0</v>
      </c>
      <c r="P34" s="6">
        <f t="shared" si="2"/>
        <v>0</v>
      </c>
      <c r="Q34" s="916"/>
      <c r="R34" s="94"/>
    </row>
    <row r="35" spans="2:18" s="40" customFormat="1" ht="15.95" hidden="1" customHeight="1">
      <c r="B35" s="3153">
        <v>16</v>
      </c>
      <c r="C35" s="108">
        <v>41649</v>
      </c>
      <c r="D35" s="3" t="s">
        <v>43</v>
      </c>
      <c r="E35" s="42" t="s">
        <v>9</v>
      </c>
      <c r="F35" s="925">
        <v>1</v>
      </c>
      <c r="G35" s="925">
        <v>120</v>
      </c>
      <c r="H35" s="366">
        <f t="shared" si="3"/>
        <v>120</v>
      </c>
      <c r="I35" s="699">
        <f t="shared" si="4"/>
        <v>60000</v>
      </c>
      <c r="J35" s="167"/>
      <c r="K35" s="699"/>
      <c r="L35" s="130">
        <v>4.5</v>
      </c>
      <c r="M35" s="28">
        <f t="shared" si="0"/>
        <v>45000</v>
      </c>
      <c r="N35" s="130"/>
      <c r="O35" s="28">
        <f t="shared" si="1"/>
        <v>0</v>
      </c>
      <c r="P35" s="6">
        <f t="shared" si="2"/>
        <v>105000</v>
      </c>
      <c r="Q35" s="916"/>
      <c r="R35" s="906"/>
    </row>
    <row r="36" spans="2:18" s="40" customFormat="1" ht="15.95" hidden="1" customHeight="1">
      <c r="B36" s="3154"/>
      <c r="C36" s="108">
        <v>41649</v>
      </c>
      <c r="D36" s="27" t="s">
        <v>65</v>
      </c>
      <c r="E36" s="43"/>
      <c r="F36" s="46"/>
      <c r="G36" s="46"/>
      <c r="H36" s="366">
        <f t="shared" si="3"/>
        <v>0</v>
      </c>
      <c r="I36" s="699">
        <f t="shared" si="4"/>
        <v>0</v>
      </c>
      <c r="J36" s="167"/>
      <c r="K36" s="699"/>
      <c r="L36" s="130">
        <v>2</v>
      </c>
      <c r="M36" s="28">
        <f>L36*10000</f>
        <v>20000</v>
      </c>
      <c r="N36" s="130">
        <v>2</v>
      </c>
      <c r="O36" s="28">
        <f>N36*15000</f>
        <v>30000</v>
      </c>
      <c r="P36" s="6">
        <f>M36+K36+I36+O36</f>
        <v>50000</v>
      </c>
      <c r="Q36" s="916"/>
      <c r="R36" s="906"/>
    </row>
    <row r="37" spans="2:18" s="40" customFormat="1" ht="15.95" hidden="1" customHeight="1">
      <c r="B37" s="910">
        <v>17</v>
      </c>
      <c r="C37" s="108">
        <v>41650</v>
      </c>
      <c r="D37" s="27" t="s">
        <v>52</v>
      </c>
      <c r="E37" s="43"/>
      <c r="F37" s="46"/>
      <c r="G37" s="46"/>
      <c r="H37" s="367">
        <f t="shared" si="3"/>
        <v>0</v>
      </c>
      <c r="I37" s="699">
        <f t="shared" si="4"/>
        <v>0</v>
      </c>
      <c r="J37" s="20"/>
      <c r="K37" s="699"/>
      <c r="L37" s="130"/>
      <c r="M37" s="28">
        <f t="shared" si="0"/>
        <v>0</v>
      </c>
      <c r="N37" s="130"/>
      <c r="O37" s="28">
        <f t="shared" si="1"/>
        <v>0</v>
      </c>
      <c r="P37" s="6">
        <f t="shared" si="2"/>
        <v>0</v>
      </c>
      <c r="Q37" s="973"/>
      <c r="R37" s="156"/>
    </row>
    <row r="38" spans="2:18" s="40" customFormat="1" ht="15.95" hidden="1" customHeight="1">
      <c r="B38" s="3158">
        <v>18</v>
      </c>
      <c r="C38" s="104">
        <v>41651</v>
      </c>
      <c r="D38" s="3" t="s">
        <v>162</v>
      </c>
      <c r="E38" s="42" t="s">
        <v>39</v>
      </c>
      <c r="F38" s="925">
        <v>1</v>
      </c>
      <c r="G38" s="925"/>
      <c r="H38" s="366">
        <f t="shared" si="3"/>
        <v>0</v>
      </c>
      <c r="I38" s="957">
        <f t="shared" si="4"/>
        <v>0</v>
      </c>
      <c r="J38" s="167"/>
      <c r="K38" s="699">
        <f>F38*10000</f>
        <v>10000</v>
      </c>
      <c r="L38" s="130">
        <v>1</v>
      </c>
      <c r="M38" s="28">
        <f t="shared" si="0"/>
        <v>10000</v>
      </c>
      <c r="N38" s="130"/>
      <c r="O38" s="28">
        <f t="shared" si="1"/>
        <v>0</v>
      </c>
      <c r="P38" s="6">
        <f t="shared" si="2"/>
        <v>20000</v>
      </c>
      <c r="Q38" s="916"/>
      <c r="R38" s="94"/>
    </row>
    <row r="39" spans="2:18" s="40" customFormat="1" ht="15.95" hidden="1" customHeight="1">
      <c r="B39" s="3159"/>
      <c r="C39" s="104">
        <v>41651</v>
      </c>
      <c r="D39" s="3" t="s">
        <v>43</v>
      </c>
      <c r="E39" s="42" t="s">
        <v>9</v>
      </c>
      <c r="F39" s="925">
        <v>1</v>
      </c>
      <c r="G39" s="925">
        <v>120</v>
      </c>
      <c r="H39" s="366">
        <f t="shared" si="3"/>
        <v>120</v>
      </c>
      <c r="I39" s="699">
        <f t="shared" si="4"/>
        <v>60000</v>
      </c>
      <c r="J39" s="925"/>
      <c r="K39" s="47"/>
      <c r="L39" s="130">
        <v>5.5</v>
      </c>
      <c r="M39" s="28">
        <f>L39*10000</f>
        <v>55000</v>
      </c>
      <c r="N39" s="130"/>
      <c r="O39" s="28">
        <f>N39*15000</f>
        <v>0</v>
      </c>
      <c r="P39" s="6">
        <f>M39+K39+I39+O39</f>
        <v>115000</v>
      </c>
      <c r="Q39" s="916"/>
      <c r="R39" s="94"/>
    </row>
    <row r="40" spans="2:18" s="40" customFormat="1" ht="15.95" hidden="1" customHeight="1">
      <c r="B40" s="3160"/>
      <c r="C40" s="104">
        <v>41651</v>
      </c>
      <c r="D40" s="27" t="s">
        <v>65</v>
      </c>
      <c r="E40" s="43"/>
      <c r="F40" s="46"/>
      <c r="G40" s="46"/>
      <c r="H40" s="366">
        <f t="shared" si="3"/>
        <v>0</v>
      </c>
      <c r="I40" s="699">
        <f t="shared" si="4"/>
        <v>0</v>
      </c>
      <c r="J40" s="167"/>
      <c r="K40" s="699"/>
      <c r="L40" s="130"/>
      <c r="M40" s="28">
        <f>L40*10000</f>
        <v>0</v>
      </c>
      <c r="N40" s="130">
        <v>4</v>
      </c>
      <c r="O40" s="28">
        <f>N40*15000</f>
        <v>60000</v>
      </c>
      <c r="P40" s="6">
        <f>M40+K40+I40+O40</f>
        <v>60000</v>
      </c>
      <c r="Q40" s="916"/>
      <c r="R40" s="94"/>
    </row>
    <row r="41" spans="2:18" s="40" customFormat="1" ht="15.95" hidden="1" customHeight="1">
      <c r="B41" s="907">
        <v>19</v>
      </c>
      <c r="C41" s="108">
        <v>41652</v>
      </c>
      <c r="D41" s="3" t="s">
        <v>162</v>
      </c>
      <c r="E41" s="42" t="s">
        <v>39</v>
      </c>
      <c r="F41" s="925">
        <v>1</v>
      </c>
      <c r="G41" s="925"/>
      <c r="H41" s="366">
        <f t="shared" si="3"/>
        <v>0</v>
      </c>
      <c r="I41" s="957">
        <f t="shared" si="4"/>
        <v>0</v>
      </c>
      <c r="J41" s="167"/>
      <c r="K41" s="699">
        <f>F41*10000</f>
        <v>10000</v>
      </c>
      <c r="L41" s="130"/>
      <c r="M41" s="28">
        <f t="shared" si="0"/>
        <v>0</v>
      </c>
      <c r="N41" s="130"/>
      <c r="O41" s="699">
        <f t="shared" si="1"/>
        <v>0</v>
      </c>
      <c r="P41" s="6">
        <f t="shared" si="2"/>
        <v>10000</v>
      </c>
      <c r="Q41" s="957"/>
      <c r="R41" s="156"/>
    </row>
    <row r="42" spans="2:18" s="40" customFormat="1" ht="15.95" hidden="1" customHeight="1">
      <c r="B42" s="3153">
        <v>20</v>
      </c>
      <c r="C42" s="108">
        <v>41653</v>
      </c>
      <c r="D42" s="3" t="s">
        <v>43</v>
      </c>
      <c r="E42" s="42" t="s">
        <v>9</v>
      </c>
      <c r="F42" s="925">
        <v>1</v>
      </c>
      <c r="G42" s="925">
        <v>120</v>
      </c>
      <c r="H42" s="366">
        <f t="shared" si="3"/>
        <v>120</v>
      </c>
      <c r="I42" s="699">
        <f t="shared" si="4"/>
        <v>60000</v>
      </c>
      <c r="J42" s="20"/>
      <c r="K42" s="699"/>
      <c r="L42" s="130">
        <v>3</v>
      </c>
      <c r="M42" s="28">
        <f t="shared" si="0"/>
        <v>30000</v>
      </c>
      <c r="N42" s="130">
        <v>3.5</v>
      </c>
      <c r="O42" s="28">
        <f t="shared" si="1"/>
        <v>52500</v>
      </c>
      <c r="P42" s="6">
        <f t="shared" si="2"/>
        <v>142500</v>
      </c>
      <c r="Q42" s="3168">
        <v>35000</v>
      </c>
      <c r="R42" s="3169" t="s">
        <v>251</v>
      </c>
    </row>
    <row r="43" spans="2:18" s="40" customFormat="1" ht="15.95" hidden="1" customHeight="1">
      <c r="B43" s="3154"/>
      <c r="C43" s="108">
        <v>41653</v>
      </c>
      <c r="D43" s="27" t="s">
        <v>130</v>
      </c>
      <c r="E43" s="43" t="s">
        <v>39</v>
      </c>
      <c r="F43" s="46">
        <v>1</v>
      </c>
      <c r="G43" s="46">
        <v>150</v>
      </c>
      <c r="H43" s="366">
        <f t="shared" si="3"/>
        <v>150</v>
      </c>
      <c r="I43" s="699">
        <f t="shared" si="4"/>
        <v>75000</v>
      </c>
      <c r="J43" s="20"/>
      <c r="K43" s="699"/>
      <c r="L43" s="130">
        <v>1.5</v>
      </c>
      <c r="M43" s="28">
        <f>L43*10000</f>
        <v>15000</v>
      </c>
      <c r="N43" s="130"/>
      <c r="O43" s="28">
        <f>N43*15000</f>
        <v>0</v>
      </c>
      <c r="P43" s="6">
        <f>M43+K43+I43+O43</f>
        <v>90000</v>
      </c>
      <c r="Q43" s="3165"/>
      <c r="R43" s="3167"/>
    </row>
    <row r="44" spans="2:18" s="40" customFormat="1" ht="15.95" hidden="1" customHeight="1">
      <c r="B44" s="3153">
        <v>21</v>
      </c>
      <c r="C44" s="108">
        <v>41654</v>
      </c>
      <c r="D44" s="3" t="s">
        <v>162</v>
      </c>
      <c r="E44" s="42" t="s">
        <v>39</v>
      </c>
      <c r="F44" s="925">
        <v>1</v>
      </c>
      <c r="G44" s="925"/>
      <c r="H44" s="366">
        <f t="shared" si="3"/>
        <v>0</v>
      </c>
      <c r="I44" s="957">
        <f t="shared" si="4"/>
        <v>0</v>
      </c>
      <c r="J44" s="167"/>
      <c r="K44" s="699">
        <f>F44*10000</f>
        <v>10000</v>
      </c>
      <c r="L44" s="130"/>
      <c r="M44" s="28">
        <f t="shared" si="0"/>
        <v>0</v>
      </c>
      <c r="N44" s="130"/>
      <c r="O44" s="28">
        <f t="shared" si="1"/>
        <v>0</v>
      </c>
      <c r="P44" s="6">
        <f t="shared" si="2"/>
        <v>10000</v>
      </c>
      <c r="Q44" s="973"/>
      <c r="R44" s="156"/>
    </row>
    <row r="45" spans="2:18" s="40" customFormat="1" ht="15.95" hidden="1" customHeight="1">
      <c r="B45" s="3155"/>
      <c r="C45" s="108">
        <v>41654</v>
      </c>
      <c r="D45" s="27" t="s">
        <v>133</v>
      </c>
      <c r="E45" s="42"/>
      <c r="F45" s="925"/>
      <c r="G45" s="925"/>
      <c r="H45" s="366">
        <f t="shared" si="3"/>
        <v>0</v>
      </c>
      <c r="I45" s="699">
        <f t="shared" si="4"/>
        <v>0</v>
      </c>
      <c r="J45" s="925"/>
      <c r="K45" s="47"/>
      <c r="L45" s="130">
        <v>1</v>
      </c>
      <c r="M45" s="28">
        <f>L45*10000</f>
        <v>10000</v>
      </c>
      <c r="N45" s="130"/>
      <c r="O45" s="28">
        <f>N45*15000</f>
        <v>0</v>
      </c>
      <c r="P45" s="6">
        <f>M45+K45+I45+O45</f>
        <v>10000</v>
      </c>
      <c r="Q45" s="973"/>
      <c r="R45" s="156"/>
    </row>
    <row r="46" spans="2:18" s="40" customFormat="1" ht="15.95" hidden="1" customHeight="1">
      <c r="B46" s="3154"/>
      <c r="C46" s="108">
        <v>41654</v>
      </c>
      <c r="D46" s="27" t="s">
        <v>129</v>
      </c>
      <c r="E46" s="43" t="s">
        <v>39</v>
      </c>
      <c r="F46" s="46">
        <v>1</v>
      </c>
      <c r="G46" s="46">
        <v>150</v>
      </c>
      <c r="H46" s="366">
        <f t="shared" si="3"/>
        <v>150</v>
      </c>
      <c r="I46" s="699">
        <f t="shared" si="4"/>
        <v>75000</v>
      </c>
      <c r="J46" s="925"/>
      <c r="K46" s="47"/>
      <c r="L46" s="130">
        <v>5</v>
      </c>
      <c r="M46" s="28">
        <f>L46*10000</f>
        <v>50000</v>
      </c>
      <c r="N46" s="130">
        <v>1</v>
      </c>
      <c r="O46" s="28">
        <f>N46*15000</f>
        <v>15000</v>
      </c>
      <c r="P46" s="6">
        <f>M46+K46+I46+O46</f>
        <v>140000</v>
      </c>
      <c r="Q46" s="973"/>
      <c r="R46" s="156"/>
    </row>
    <row r="47" spans="2:18" s="40" customFormat="1" ht="15.95" hidden="1" customHeight="1">
      <c r="B47" s="3153">
        <v>22</v>
      </c>
      <c r="C47" s="108">
        <v>41655</v>
      </c>
      <c r="D47" s="3" t="s">
        <v>162</v>
      </c>
      <c r="E47" s="42" t="s">
        <v>39</v>
      </c>
      <c r="F47" s="925">
        <v>1</v>
      </c>
      <c r="G47" s="925"/>
      <c r="H47" s="366">
        <f t="shared" si="3"/>
        <v>0</v>
      </c>
      <c r="I47" s="957">
        <f t="shared" si="4"/>
        <v>0</v>
      </c>
      <c r="J47" s="167"/>
      <c r="K47" s="699">
        <f>F47*10000</f>
        <v>10000</v>
      </c>
      <c r="L47" s="130"/>
      <c r="M47" s="28">
        <f t="shared" si="0"/>
        <v>0</v>
      </c>
      <c r="N47" s="130"/>
      <c r="O47" s="28">
        <f t="shared" si="1"/>
        <v>0</v>
      </c>
      <c r="P47" s="6">
        <f t="shared" si="2"/>
        <v>10000</v>
      </c>
      <c r="Q47" s="919"/>
      <c r="R47" s="156"/>
    </row>
    <row r="48" spans="2:18" s="40" customFormat="1" ht="15.95" hidden="1" customHeight="1">
      <c r="B48" s="3154"/>
      <c r="C48" s="108">
        <v>41655</v>
      </c>
      <c r="D48" s="3" t="s">
        <v>43</v>
      </c>
      <c r="E48" s="20" t="s">
        <v>166</v>
      </c>
      <c r="H48" s="595"/>
      <c r="I48" s="47"/>
      <c r="J48" s="20" t="s">
        <v>127</v>
      </c>
      <c r="K48" s="47">
        <v>35000</v>
      </c>
      <c r="L48" s="201"/>
      <c r="M48" s="957">
        <f>L48*10000</f>
        <v>0</v>
      </c>
      <c r="N48" s="201"/>
      <c r="O48" s="957">
        <f>N48*15000</f>
        <v>0</v>
      </c>
      <c r="P48" s="6">
        <f>M48+K48+I48+O48</f>
        <v>35000</v>
      </c>
      <c r="Q48" s="919"/>
      <c r="R48" s="156"/>
    </row>
    <row r="49" spans="2:18" s="40" customFormat="1" ht="15.95" hidden="1" customHeight="1">
      <c r="B49" s="3153">
        <v>23</v>
      </c>
      <c r="C49" s="108">
        <v>41656</v>
      </c>
      <c r="D49" s="3" t="s">
        <v>43</v>
      </c>
      <c r="E49" s="42" t="s">
        <v>9</v>
      </c>
      <c r="F49" s="925">
        <v>1</v>
      </c>
      <c r="G49" s="925">
        <v>120</v>
      </c>
      <c r="H49" s="366">
        <f t="shared" ref="H49:H66" si="5">F49*G49</f>
        <v>120</v>
      </c>
      <c r="I49" s="699">
        <f t="shared" ref="I49:I66" si="6">H49*500</f>
        <v>60000</v>
      </c>
      <c r="J49" s="925"/>
      <c r="K49" s="47"/>
      <c r="L49" s="201">
        <v>5.5</v>
      </c>
      <c r="M49" s="957">
        <f t="shared" si="0"/>
        <v>55000</v>
      </c>
      <c r="N49" s="201"/>
      <c r="O49" s="957">
        <f t="shared" si="1"/>
        <v>0</v>
      </c>
      <c r="P49" s="6">
        <f t="shared" si="2"/>
        <v>115000</v>
      </c>
      <c r="Q49" s="3168">
        <v>35000</v>
      </c>
      <c r="R49" s="3169" t="s">
        <v>251</v>
      </c>
    </row>
    <row r="50" spans="2:18" s="40" customFormat="1" ht="15.95" hidden="1" customHeight="1">
      <c r="B50" s="3154"/>
      <c r="C50" s="108">
        <v>41656</v>
      </c>
      <c r="D50" s="27" t="s">
        <v>130</v>
      </c>
      <c r="E50" s="43" t="s">
        <v>39</v>
      </c>
      <c r="F50" s="46">
        <v>1</v>
      </c>
      <c r="G50" s="46">
        <v>150</v>
      </c>
      <c r="H50" s="366">
        <f t="shared" si="5"/>
        <v>150</v>
      </c>
      <c r="I50" s="699">
        <f t="shared" si="6"/>
        <v>75000</v>
      </c>
      <c r="J50" s="925"/>
      <c r="K50" s="47"/>
      <c r="L50" s="201">
        <v>2</v>
      </c>
      <c r="M50" s="957">
        <f>L50*10000</f>
        <v>20000</v>
      </c>
      <c r="N50" s="201">
        <v>5</v>
      </c>
      <c r="O50" s="957">
        <f>N50*15000</f>
        <v>75000</v>
      </c>
      <c r="P50" s="6">
        <f>M50+K50+I50+O50</f>
        <v>170000</v>
      </c>
      <c r="Q50" s="3165"/>
      <c r="R50" s="3167"/>
    </row>
    <row r="51" spans="2:18" s="40" customFormat="1" ht="15.95" hidden="1" customHeight="1">
      <c r="B51" s="3153">
        <v>24</v>
      </c>
      <c r="C51" s="108">
        <v>41657</v>
      </c>
      <c r="D51" s="3" t="s">
        <v>162</v>
      </c>
      <c r="E51" s="42" t="s">
        <v>39</v>
      </c>
      <c r="F51" s="925">
        <v>1</v>
      </c>
      <c r="G51" s="925"/>
      <c r="H51" s="366">
        <f t="shared" si="5"/>
        <v>0</v>
      </c>
      <c r="I51" s="957">
        <f t="shared" si="6"/>
        <v>0</v>
      </c>
      <c r="J51" s="167"/>
      <c r="K51" s="699">
        <f>F51*10000</f>
        <v>10000</v>
      </c>
      <c r="L51" s="201"/>
      <c r="M51" s="957">
        <f t="shared" si="0"/>
        <v>0</v>
      </c>
      <c r="N51" s="201"/>
      <c r="O51" s="957">
        <f t="shared" si="1"/>
        <v>0</v>
      </c>
      <c r="P51" s="6">
        <f t="shared" si="2"/>
        <v>10000</v>
      </c>
      <c r="Q51" s="3168">
        <v>35000</v>
      </c>
      <c r="R51" s="3169" t="s">
        <v>251</v>
      </c>
    </row>
    <row r="52" spans="2:18" s="40" customFormat="1" ht="15.95" hidden="1" customHeight="1">
      <c r="B52" s="3155"/>
      <c r="C52" s="108">
        <v>41657</v>
      </c>
      <c r="D52" s="3" t="s">
        <v>43</v>
      </c>
      <c r="E52" s="42" t="s">
        <v>9</v>
      </c>
      <c r="F52" s="925">
        <v>1</v>
      </c>
      <c r="G52" s="925">
        <v>120</v>
      </c>
      <c r="H52" s="366">
        <f t="shared" si="5"/>
        <v>120</v>
      </c>
      <c r="I52" s="699">
        <f t="shared" si="6"/>
        <v>60000</v>
      </c>
      <c r="J52" s="925"/>
      <c r="K52" s="47"/>
      <c r="L52" s="201">
        <v>4.5</v>
      </c>
      <c r="M52" s="957">
        <f t="shared" si="0"/>
        <v>45000</v>
      </c>
      <c r="N52" s="201"/>
      <c r="O52" s="957">
        <f t="shared" si="1"/>
        <v>0</v>
      </c>
      <c r="P52" s="6">
        <f t="shared" si="2"/>
        <v>105000</v>
      </c>
      <c r="Q52" s="3177"/>
      <c r="R52" s="3171"/>
    </row>
    <row r="53" spans="2:18" s="40" customFormat="1" ht="15.95" hidden="1" customHeight="1">
      <c r="B53" s="3154"/>
      <c r="C53" s="108">
        <v>41657</v>
      </c>
      <c r="D53" s="27" t="s">
        <v>129</v>
      </c>
      <c r="E53" s="43" t="s">
        <v>39</v>
      </c>
      <c r="F53" s="46">
        <v>1</v>
      </c>
      <c r="G53" s="46">
        <v>150</v>
      </c>
      <c r="H53" s="366">
        <f t="shared" si="5"/>
        <v>150</v>
      </c>
      <c r="I53" s="699">
        <f t="shared" si="6"/>
        <v>75000</v>
      </c>
      <c r="J53" s="925" t="s">
        <v>167</v>
      </c>
      <c r="K53" s="47">
        <v>25000</v>
      </c>
      <c r="L53" s="201">
        <v>1</v>
      </c>
      <c r="M53" s="957">
        <f>L53*10000</f>
        <v>10000</v>
      </c>
      <c r="N53" s="201">
        <v>5</v>
      </c>
      <c r="O53" s="957">
        <f>N53*15000</f>
        <v>75000</v>
      </c>
      <c r="P53" s="6">
        <f>M53+K53+I53+O53</f>
        <v>185000</v>
      </c>
      <c r="Q53" s="3165"/>
      <c r="R53" s="3167"/>
    </row>
    <row r="54" spans="2:18" s="40" customFormat="1" ht="15.95" hidden="1" customHeight="1">
      <c r="B54" s="140">
        <v>25</v>
      </c>
      <c r="C54" s="104">
        <v>41658</v>
      </c>
      <c r="D54" s="3" t="s">
        <v>162</v>
      </c>
      <c r="E54" s="42" t="s">
        <v>39</v>
      </c>
      <c r="F54" s="925">
        <v>1</v>
      </c>
      <c r="G54" s="925"/>
      <c r="H54" s="366">
        <f t="shared" si="5"/>
        <v>0</v>
      </c>
      <c r="I54" s="957">
        <f t="shared" si="6"/>
        <v>0</v>
      </c>
      <c r="J54" s="167"/>
      <c r="K54" s="699">
        <f>F54*10000</f>
        <v>10000</v>
      </c>
      <c r="L54" s="201">
        <v>1</v>
      </c>
      <c r="M54" s="957">
        <f t="shared" si="0"/>
        <v>10000</v>
      </c>
      <c r="N54" s="201"/>
      <c r="O54" s="957">
        <f t="shared" si="1"/>
        <v>0</v>
      </c>
      <c r="P54" s="6">
        <f t="shared" si="2"/>
        <v>20000</v>
      </c>
      <c r="Q54" s="916"/>
      <c r="R54" s="156"/>
    </row>
    <row r="55" spans="2:18" s="40" customFormat="1" ht="15.95" hidden="1" customHeight="1">
      <c r="B55" s="3153">
        <v>26</v>
      </c>
      <c r="C55" s="108">
        <v>41659</v>
      </c>
      <c r="D55" s="3" t="s">
        <v>43</v>
      </c>
      <c r="E55" s="42" t="s">
        <v>9</v>
      </c>
      <c r="F55" s="925">
        <v>1</v>
      </c>
      <c r="G55" s="925">
        <v>120</v>
      </c>
      <c r="H55" s="366">
        <f t="shared" si="5"/>
        <v>120</v>
      </c>
      <c r="I55" s="699">
        <f t="shared" si="6"/>
        <v>60000</v>
      </c>
      <c r="J55" s="925"/>
      <c r="K55" s="47"/>
      <c r="L55" s="201">
        <v>2</v>
      </c>
      <c r="M55" s="957">
        <f t="shared" si="0"/>
        <v>20000</v>
      </c>
      <c r="N55" s="201"/>
      <c r="O55" s="957">
        <f t="shared" si="1"/>
        <v>0</v>
      </c>
      <c r="P55" s="6">
        <f t="shared" si="2"/>
        <v>80000</v>
      </c>
      <c r="Q55" s="3168">
        <v>35000</v>
      </c>
      <c r="R55" s="3169" t="s">
        <v>251</v>
      </c>
    </row>
    <row r="56" spans="2:18" s="40" customFormat="1" ht="15.95" hidden="1" customHeight="1">
      <c r="B56" s="3154"/>
      <c r="C56" s="108">
        <v>41659</v>
      </c>
      <c r="D56" s="27" t="s">
        <v>130</v>
      </c>
      <c r="E56" s="43" t="s">
        <v>39</v>
      </c>
      <c r="F56" s="46">
        <v>1</v>
      </c>
      <c r="G56" s="46">
        <v>150</v>
      </c>
      <c r="H56" s="366">
        <f t="shared" si="5"/>
        <v>150</v>
      </c>
      <c r="I56" s="699">
        <f t="shared" si="6"/>
        <v>75000</v>
      </c>
      <c r="J56" s="925" t="s">
        <v>167</v>
      </c>
      <c r="K56" s="47">
        <v>25000</v>
      </c>
      <c r="L56" s="201">
        <v>5</v>
      </c>
      <c r="M56" s="957">
        <f>L56*10000</f>
        <v>50000</v>
      </c>
      <c r="N56" s="201"/>
      <c r="O56" s="957">
        <f>N56*15000</f>
        <v>0</v>
      </c>
      <c r="P56" s="6">
        <f>M56+K56+I56+O56</f>
        <v>150000</v>
      </c>
      <c r="Q56" s="3165"/>
      <c r="R56" s="3167"/>
    </row>
    <row r="57" spans="2:18" s="40" customFormat="1" ht="15.95" hidden="1" customHeight="1">
      <c r="B57" s="3153">
        <v>27</v>
      </c>
      <c r="C57" s="108">
        <v>41660</v>
      </c>
      <c r="D57" s="3" t="s">
        <v>43</v>
      </c>
      <c r="E57" s="42" t="s">
        <v>9</v>
      </c>
      <c r="F57" s="925">
        <v>1</v>
      </c>
      <c r="G57" s="925">
        <v>120</v>
      </c>
      <c r="H57" s="366">
        <f t="shared" si="5"/>
        <v>120</v>
      </c>
      <c r="I57" s="699">
        <f t="shared" si="6"/>
        <v>60000</v>
      </c>
      <c r="J57" s="925"/>
      <c r="K57" s="47"/>
      <c r="L57" s="109">
        <v>3</v>
      </c>
      <c r="M57" s="916">
        <f t="shared" si="0"/>
        <v>30000</v>
      </c>
      <c r="N57" s="109">
        <v>1.5</v>
      </c>
      <c r="O57" s="916">
        <f t="shared" si="1"/>
        <v>22500</v>
      </c>
      <c r="P57" s="110">
        <f t="shared" si="2"/>
        <v>112500</v>
      </c>
      <c r="Q57" s="3168">
        <v>35000</v>
      </c>
      <c r="R57" s="3169" t="s">
        <v>251</v>
      </c>
    </row>
    <row r="58" spans="2:18" s="40" customFormat="1" ht="15.95" hidden="1" customHeight="1">
      <c r="B58" s="3154"/>
      <c r="C58" s="108">
        <v>41660</v>
      </c>
      <c r="D58" s="27" t="s">
        <v>130</v>
      </c>
      <c r="E58" s="43" t="s">
        <v>39</v>
      </c>
      <c r="F58" s="46">
        <v>1</v>
      </c>
      <c r="G58" s="46">
        <v>150</v>
      </c>
      <c r="H58" s="366">
        <f t="shared" si="5"/>
        <v>150</v>
      </c>
      <c r="I58" s="699">
        <f t="shared" si="6"/>
        <v>75000</v>
      </c>
      <c r="J58" s="925" t="s">
        <v>167</v>
      </c>
      <c r="K58" s="47">
        <v>25000</v>
      </c>
      <c r="L58" s="109">
        <v>4</v>
      </c>
      <c r="M58" s="916">
        <f>L58*10000</f>
        <v>40000</v>
      </c>
      <c r="N58" s="109"/>
      <c r="O58" s="916">
        <f>N58*15000</f>
        <v>0</v>
      </c>
      <c r="P58" s="110">
        <f>M58+K58+I58+O58</f>
        <v>140000</v>
      </c>
      <c r="Q58" s="3165"/>
      <c r="R58" s="3167"/>
    </row>
    <row r="59" spans="2:18" s="40" customFormat="1" ht="15.95" hidden="1" customHeight="1">
      <c r="B59" s="3153">
        <v>28</v>
      </c>
      <c r="C59" s="108">
        <v>41661</v>
      </c>
      <c r="D59" s="3" t="s">
        <v>43</v>
      </c>
      <c r="E59" s="42" t="s">
        <v>9</v>
      </c>
      <c r="F59" s="925">
        <v>1</v>
      </c>
      <c r="G59" s="925">
        <v>120</v>
      </c>
      <c r="H59" s="367">
        <f t="shared" si="5"/>
        <v>120</v>
      </c>
      <c r="I59" s="973">
        <f t="shared" si="6"/>
        <v>60000</v>
      </c>
      <c r="J59" s="46"/>
      <c r="K59" s="28"/>
      <c r="L59" s="158">
        <v>3</v>
      </c>
      <c r="M59" s="919">
        <f t="shared" si="0"/>
        <v>30000</v>
      </c>
      <c r="N59" s="158">
        <v>0.5</v>
      </c>
      <c r="O59" s="919">
        <f t="shared" si="1"/>
        <v>7500</v>
      </c>
      <c r="P59" s="159">
        <f t="shared" si="2"/>
        <v>97500</v>
      </c>
      <c r="Q59" s="3168">
        <v>35000</v>
      </c>
      <c r="R59" s="3169" t="s">
        <v>251</v>
      </c>
    </row>
    <row r="60" spans="2:18" s="40" customFormat="1" ht="15.95" hidden="1" customHeight="1">
      <c r="B60" s="3154"/>
      <c r="C60" s="108">
        <v>41661</v>
      </c>
      <c r="D60" s="27" t="s">
        <v>130</v>
      </c>
      <c r="E60" s="43" t="s">
        <v>39</v>
      </c>
      <c r="F60" s="46">
        <v>1</v>
      </c>
      <c r="G60" s="46">
        <v>150</v>
      </c>
      <c r="H60" s="367">
        <f t="shared" si="5"/>
        <v>150</v>
      </c>
      <c r="I60" s="973">
        <f t="shared" si="6"/>
        <v>75000</v>
      </c>
      <c r="J60" s="925" t="s">
        <v>167</v>
      </c>
      <c r="K60" s="47">
        <v>25000</v>
      </c>
      <c r="L60" s="158">
        <v>6</v>
      </c>
      <c r="M60" s="919">
        <f>L60*10000</f>
        <v>60000</v>
      </c>
      <c r="N60" s="158"/>
      <c r="O60" s="919">
        <f>N60*15000</f>
        <v>0</v>
      </c>
      <c r="P60" s="159">
        <f>M60+K60+I60+O60</f>
        <v>160000</v>
      </c>
      <c r="Q60" s="3165"/>
      <c r="R60" s="3167"/>
    </row>
    <row r="61" spans="2:18" s="40" customFormat="1" ht="15.95" hidden="1" customHeight="1">
      <c r="B61" s="3153">
        <v>29</v>
      </c>
      <c r="C61" s="108">
        <v>41662</v>
      </c>
      <c r="D61" s="3" t="s">
        <v>43</v>
      </c>
      <c r="E61" s="42" t="s">
        <v>9</v>
      </c>
      <c r="F61" s="925">
        <v>1</v>
      </c>
      <c r="G61" s="925">
        <v>120</v>
      </c>
      <c r="H61" s="367">
        <f t="shared" si="5"/>
        <v>120</v>
      </c>
      <c r="I61" s="28">
        <f t="shared" si="6"/>
        <v>60000</v>
      </c>
      <c r="J61" s="46"/>
      <c r="K61" s="157"/>
      <c r="L61" s="123"/>
      <c r="M61" s="103">
        <f t="shared" si="0"/>
        <v>0</v>
      </c>
      <c r="N61" s="123"/>
      <c r="O61" s="103">
        <f t="shared" si="1"/>
        <v>0</v>
      </c>
      <c r="P61" s="124">
        <f t="shared" si="2"/>
        <v>60000</v>
      </c>
      <c r="Q61" s="3168">
        <v>35000</v>
      </c>
      <c r="R61" s="3169" t="s">
        <v>251</v>
      </c>
    </row>
    <row r="62" spans="2:18" s="40" customFormat="1" ht="15.95" hidden="1" customHeight="1">
      <c r="B62" s="3154"/>
      <c r="C62" s="108">
        <v>41662</v>
      </c>
      <c r="D62" s="27" t="s">
        <v>130</v>
      </c>
      <c r="E62" s="43" t="s">
        <v>39</v>
      </c>
      <c r="F62" s="46">
        <v>1</v>
      </c>
      <c r="G62" s="46">
        <v>150</v>
      </c>
      <c r="H62" s="367">
        <f t="shared" si="5"/>
        <v>150</v>
      </c>
      <c r="I62" s="28">
        <f t="shared" si="6"/>
        <v>75000</v>
      </c>
      <c r="J62" s="925" t="s">
        <v>167</v>
      </c>
      <c r="K62" s="47">
        <v>25000</v>
      </c>
      <c r="L62" s="123">
        <v>5</v>
      </c>
      <c r="M62" s="103">
        <f>L62*10000</f>
        <v>50000</v>
      </c>
      <c r="N62" s="123"/>
      <c r="O62" s="103">
        <f>N62*15000</f>
        <v>0</v>
      </c>
      <c r="P62" s="124">
        <f>M62+K62+I62+O62</f>
        <v>150000</v>
      </c>
      <c r="Q62" s="3165"/>
      <c r="R62" s="3167"/>
    </row>
    <row r="63" spans="2:18" s="40" customFormat="1" ht="15.95" hidden="1" customHeight="1">
      <c r="B63" s="3153">
        <v>30</v>
      </c>
      <c r="C63" s="108">
        <v>41663</v>
      </c>
      <c r="D63" s="3" t="s">
        <v>162</v>
      </c>
      <c r="E63" s="42" t="s">
        <v>39</v>
      </c>
      <c r="F63" s="925">
        <v>2</v>
      </c>
      <c r="G63" s="925"/>
      <c r="H63" s="366">
        <f t="shared" si="5"/>
        <v>0</v>
      </c>
      <c r="I63" s="957">
        <f t="shared" si="6"/>
        <v>0</v>
      </c>
      <c r="J63" s="167"/>
      <c r="K63" s="699">
        <f>F63*10000</f>
        <v>20000</v>
      </c>
      <c r="L63" s="123">
        <v>1</v>
      </c>
      <c r="M63" s="103">
        <f t="shared" si="0"/>
        <v>10000</v>
      </c>
      <c r="N63" s="123"/>
      <c r="O63" s="103">
        <f t="shared" si="1"/>
        <v>0</v>
      </c>
      <c r="P63" s="124">
        <f t="shared" si="2"/>
        <v>30000</v>
      </c>
      <c r="Q63" s="103"/>
      <c r="R63" s="125"/>
    </row>
    <row r="64" spans="2:18" s="40" customFormat="1" ht="15.95" hidden="1" customHeight="1">
      <c r="B64" s="3154"/>
      <c r="C64" s="108">
        <v>41663</v>
      </c>
      <c r="D64" s="3" t="s">
        <v>150</v>
      </c>
      <c r="E64" s="42" t="s">
        <v>9</v>
      </c>
      <c r="F64" s="925">
        <v>1</v>
      </c>
      <c r="G64" s="925">
        <v>120</v>
      </c>
      <c r="H64" s="367">
        <f t="shared" si="5"/>
        <v>120</v>
      </c>
      <c r="I64" s="973">
        <f t="shared" si="6"/>
        <v>60000</v>
      </c>
      <c r="J64" s="46"/>
      <c r="K64" s="28"/>
      <c r="L64" s="123">
        <v>1.5</v>
      </c>
      <c r="M64" s="103">
        <f>L64*10000</f>
        <v>15000</v>
      </c>
      <c r="N64" s="123">
        <v>4</v>
      </c>
      <c r="O64" s="103">
        <f>N64*15000</f>
        <v>60000</v>
      </c>
      <c r="P64" s="124">
        <f>M64+K64+I64+O64</f>
        <v>135000</v>
      </c>
      <c r="Q64" s="103"/>
      <c r="R64" s="125"/>
    </row>
    <row r="65" spans="2:19" s="112" customFormat="1" ht="15.95" hidden="1" customHeight="1">
      <c r="B65" s="3153">
        <v>31</v>
      </c>
      <c r="C65" s="108">
        <v>41664</v>
      </c>
      <c r="D65" s="3" t="s">
        <v>136</v>
      </c>
      <c r="E65" s="42" t="s">
        <v>10</v>
      </c>
      <c r="F65" s="925">
        <v>1</v>
      </c>
      <c r="G65" s="925">
        <v>30</v>
      </c>
      <c r="H65" s="366">
        <f t="shared" si="5"/>
        <v>30</v>
      </c>
      <c r="I65" s="699">
        <f t="shared" si="6"/>
        <v>15000</v>
      </c>
      <c r="J65" s="925"/>
      <c r="K65" s="47"/>
      <c r="L65" s="130"/>
      <c r="M65" s="28">
        <f t="shared" si="0"/>
        <v>0</v>
      </c>
      <c r="N65" s="130"/>
      <c r="O65" s="28">
        <f t="shared" si="1"/>
        <v>0</v>
      </c>
      <c r="P65" s="6">
        <f t="shared" si="2"/>
        <v>15000</v>
      </c>
      <c r="Q65" s="3172">
        <v>35000</v>
      </c>
      <c r="R65" s="156"/>
    </row>
    <row r="66" spans="2:19" s="112" customFormat="1" ht="15.95" hidden="1" customHeight="1" thickBot="1">
      <c r="B66" s="3278"/>
      <c r="C66" s="152">
        <v>41664</v>
      </c>
      <c r="D66" s="50" t="s">
        <v>130</v>
      </c>
      <c r="E66" s="32" t="s">
        <v>39</v>
      </c>
      <c r="F66" s="56">
        <v>1</v>
      </c>
      <c r="G66" s="56">
        <v>150</v>
      </c>
      <c r="H66" s="373">
        <f t="shared" si="5"/>
        <v>150</v>
      </c>
      <c r="I66" s="702">
        <f t="shared" si="6"/>
        <v>75000</v>
      </c>
      <c r="J66" s="44"/>
      <c r="K66" s="48"/>
      <c r="L66" s="33">
        <v>5</v>
      </c>
      <c r="M66" s="45">
        <f>L66*10000</f>
        <v>50000</v>
      </c>
      <c r="N66" s="33"/>
      <c r="O66" s="45">
        <f>N66*15000</f>
        <v>0</v>
      </c>
      <c r="P66" s="17">
        <f>M66+K66+I66+O66</f>
        <v>125000</v>
      </c>
      <c r="Q66" s="3279"/>
      <c r="R66" s="185"/>
    </row>
    <row r="67" spans="2:19" s="40" customFormat="1" hidden="1">
      <c r="B67" s="3110">
        <v>1</v>
      </c>
      <c r="C67" s="375">
        <v>41665</v>
      </c>
      <c r="D67" s="347" t="s">
        <v>43</v>
      </c>
      <c r="E67" s="346" t="s">
        <v>9</v>
      </c>
      <c r="F67" s="346">
        <v>1</v>
      </c>
      <c r="G67" s="346">
        <v>120</v>
      </c>
      <c r="H67" s="402">
        <f t="shared" ref="H67:H74" si="7">F67*G67</f>
        <v>120</v>
      </c>
      <c r="I67" s="143">
        <f>H67*500</f>
        <v>60000</v>
      </c>
      <c r="J67" s="41"/>
      <c r="K67" s="41"/>
      <c r="L67" s="402"/>
      <c r="M67" s="41">
        <f t="shared" ref="M67:M82" si="8">L67*10000</f>
        <v>0</v>
      </c>
      <c r="N67" s="346"/>
      <c r="O67" s="41">
        <f>N67*15000</f>
        <v>0</v>
      </c>
      <c r="P67" s="41">
        <f>I67+K67+M67+O67</f>
        <v>60000</v>
      </c>
      <c r="Q67" s="3280">
        <v>35000</v>
      </c>
      <c r="R67" s="3281" t="s">
        <v>251</v>
      </c>
      <c r="S67" s="663"/>
    </row>
    <row r="68" spans="2:19" s="40" customFormat="1" hidden="1">
      <c r="B68" s="3070"/>
      <c r="C68" s="104">
        <v>41665</v>
      </c>
      <c r="D68" s="27" t="s">
        <v>129</v>
      </c>
      <c r="E68" s="46" t="s">
        <v>39</v>
      </c>
      <c r="F68" s="46">
        <v>1</v>
      </c>
      <c r="G68" s="46">
        <v>150</v>
      </c>
      <c r="H68" s="366">
        <f t="shared" si="7"/>
        <v>150</v>
      </c>
      <c r="I68" s="699">
        <f>H68*500</f>
        <v>75000</v>
      </c>
      <c r="J68" s="6"/>
      <c r="K68" s="6"/>
      <c r="L68" s="366">
        <v>5</v>
      </c>
      <c r="M68" s="6">
        <f t="shared" si="8"/>
        <v>50000</v>
      </c>
      <c r="N68" s="3"/>
      <c r="O68" s="6">
        <f t="shared" ref="O68:O82" si="9">N68*15000</f>
        <v>0</v>
      </c>
      <c r="P68" s="6">
        <f t="shared" ref="P68:P104" si="10">I68+K68+M68+O68</f>
        <v>125000</v>
      </c>
      <c r="Q68" s="3079"/>
      <c r="R68" s="3282"/>
      <c r="S68" s="663"/>
    </row>
    <row r="69" spans="2:19" s="40" customFormat="1" hidden="1">
      <c r="B69" s="903">
        <v>2</v>
      </c>
      <c r="C69" s="314">
        <v>41666</v>
      </c>
      <c r="D69" s="27" t="s">
        <v>133</v>
      </c>
      <c r="E69" s="46"/>
      <c r="F69" s="46"/>
      <c r="G69" s="46"/>
      <c r="H69" s="366">
        <f t="shared" si="7"/>
        <v>0</v>
      </c>
      <c r="I69" s="699">
        <f>H69*500</f>
        <v>0</v>
      </c>
      <c r="J69" s="167"/>
      <c r="K69" s="699"/>
      <c r="L69" s="201">
        <v>4</v>
      </c>
      <c r="M69" s="957">
        <f>L69*10000</f>
        <v>40000</v>
      </c>
      <c r="N69" s="201"/>
      <c r="O69" s="957">
        <f>N69*15000</f>
        <v>0</v>
      </c>
      <c r="P69" s="6">
        <f t="shared" si="10"/>
        <v>40000</v>
      </c>
      <c r="Q69" s="957"/>
      <c r="R69" s="707"/>
      <c r="S69" s="663"/>
    </row>
    <row r="70" spans="2:19" s="40" customFormat="1" hidden="1">
      <c r="B70" s="3068">
        <v>3</v>
      </c>
      <c r="C70" s="314">
        <v>41667</v>
      </c>
      <c r="D70" s="3" t="s">
        <v>136</v>
      </c>
      <c r="E70" s="925" t="s">
        <v>10</v>
      </c>
      <c r="F70" s="925">
        <v>2</v>
      </c>
      <c r="G70" s="925">
        <v>30</v>
      </c>
      <c r="H70" s="366">
        <f t="shared" si="7"/>
        <v>60</v>
      </c>
      <c r="I70" s="699">
        <f>H70*500</f>
        <v>30000</v>
      </c>
      <c r="J70" s="6"/>
      <c r="K70" s="6"/>
      <c r="L70" s="591"/>
      <c r="M70" s="6">
        <f t="shared" si="8"/>
        <v>0</v>
      </c>
      <c r="N70" s="3"/>
      <c r="O70" s="6">
        <f t="shared" si="9"/>
        <v>0</v>
      </c>
      <c r="P70" s="6">
        <f t="shared" si="10"/>
        <v>30000</v>
      </c>
      <c r="Q70" s="3078">
        <v>35000</v>
      </c>
      <c r="R70" s="706"/>
      <c r="S70" s="663"/>
    </row>
    <row r="71" spans="2:19" s="40" customFormat="1" hidden="1">
      <c r="B71" s="3070"/>
      <c r="C71" s="314">
        <v>41667</v>
      </c>
      <c r="D71" s="27" t="s">
        <v>130</v>
      </c>
      <c r="E71" s="46" t="s">
        <v>39</v>
      </c>
      <c r="F71" s="46">
        <v>1</v>
      </c>
      <c r="G71" s="46">
        <v>150</v>
      </c>
      <c r="H71" s="366">
        <f t="shared" si="7"/>
        <v>150</v>
      </c>
      <c r="I71" s="699">
        <f t="shared" ref="I71:I83" si="11">H71*500</f>
        <v>75000</v>
      </c>
      <c r="J71" s="6"/>
      <c r="K71" s="6"/>
      <c r="L71" s="366">
        <v>7</v>
      </c>
      <c r="M71" s="6">
        <f t="shared" si="8"/>
        <v>70000</v>
      </c>
      <c r="N71" s="3"/>
      <c r="O71" s="6">
        <f t="shared" si="9"/>
        <v>0</v>
      </c>
      <c r="P71" s="6">
        <f t="shared" si="10"/>
        <v>145000</v>
      </c>
      <c r="Q71" s="3079"/>
      <c r="R71" s="706"/>
      <c r="S71" s="663"/>
    </row>
    <row r="72" spans="2:19" s="40" customFormat="1" hidden="1">
      <c r="B72" s="377">
        <v>4</v>
      </c>
      <c r="C72" s="378">
        <v>41668</v>
      </c>
      <c r="D72" s="351" t="s">
        <v>350</v>
      </c>
      <c r="E72" s="351"/>
      <c r="F72" s="351"/>
      <c r="G72" s="351"/>
      <c r="H72" s="370">
        <f t="shared" si="7"/>
        <v>0</v>
      </c>
      <c r="I72" s="503">
        <f t="shared" si="11"/>
        <v>0</v>
      </c>
      <c r="J72" s="415"/>
      <c r="K72" s="415"/>
      <c r="L72" s="515"/>
      <c r="M72" s="415">
        <f t="shared" si="8"/>
        <v>0</v>
      </c>
      <c r="N72" s="351"/>
      <c r="O72" s="415">
        <f t="shared" si="9"/>
        <v>0</v>
      </c>
      <c r="P72" s="415">
        <f t="shared" si="10"/>
        <v>0</v>
      </c>
      <c r="Q72" s="415"/>
      <c r="R72" s="708"/>
      <c r="S72" s="663"/>
    </row>
    <row r="73" spans="2:19" s="40" customFormat="1" hidden="1">
      <c r="B73" s="3068">
        <v>5</v>
      </c>
      <c r="C73" s="314">
        <v>41669</v>
      </c>
      <c r="D73" s="3" t="s">
        <v>162</v>
      </c>
      <c r="E73" s="925" t="s">
        <v>39</v>
      </c>
      <c r="F73" s="925">
        <v>1</v>
      </c>
      <c r="G73" s="925"/>
      <c r="H73" s="366">
        <f t="shared" si="7"/>
        <v>0</v>
      </c>
      <c r="I73" s="699">
        <f t="shared" si="11"/>
        <v>0</v>
      </c>
      <c r="J73" s="167"/>
      <c r="K73" s="699">
        <f>F73*10000</f>
        <v>10000</v>
      </c>
      <c r="L73" s="591"/>
      <c r="M73" s="6">
        <f t="shared" si="8"/>
        <v>0</v>
      </c>
      <c r="N73" s="3"/>
      <c r="O73" s="6">
        <f t="shared" si="9"/>
        <v>0</v>
      </c>
      <c r="P73" s="6">
        <f t="shared" si="10"/>
        <v>10000</v>
      </c>
      <c r="Q73" s="6"/>
      <c r="R73" s="706"/>
      <c r="S73" s="663"/>
    </row>
    <row r="74" spans="2:19" s="40" customFormat="1" hidden="1">
      <c r="B74" s="3069"/>
      <c r="C74" s="314">
        <v>41669</v>
      </c>
      <c r="D74" s="3" t="s">
        <v>43</v>
      </c>
      <c r="E74" s="925" t="s">
        <v>9</v>
      </c>
      <c r="F74" s="925">
        <v>1</v>
      </c>
      <c r="G74" s="925">
        <v>120</v>
      </c>
      <c r="H74" s="367">
        <f t="shared" si="7"/>
        <v>120</v>
      </c>
      <c r="I74" s="699">
        <f t="shared" si="11"/>
        <v>60000</v>
      </c>
      <c r="J74" s="46"/>
      <c r="K74" s="157"/>
      <c r="L74" s="123">
        <v>6</v>
      </c>
      <c r="M74" s="103">
        <f t="shared" si="8"/>
        <v>60000</v>
      </c>
      <c r="N74" s="123"/>
      <c r="O74" s="103">
        <f t="shared" si="9"/>
        <v>0</v>
      </c>
      <c r="P74" s="6">
        <f t="shared" si="10"/>
        <v>120000</v>
      </c>
      <c r="Q74" s="6"/>
      <c r="R74" s="706"/>
      <c r="S74" s="663"/>
    </row>
    <row r="75" spans="2:19" s="40" customFormat="1" hidden="1">
      <c r="B75" s="3070"/>
      <c r="C75" s="314">
        <v>41669</v>
      </c>
      <c r="D75" s="3" t="s">
        <v>65</v>
      </c>
      <c r="E75" s="925"/>
      <c r="F75" s="925"/>
      <c r="G75" s="925"/>
      <c r="H75" s="367">
        <f t="shared" ref="H75:H84" si="12">F75*G75</f>
        <v>0</v>
      </c>
      <c r="I75" s="699">
        <f>H75*500</f>
        <v>0</v>
      </c>
      <c r="J75" s="167"/>
      <c r="K75" s="699"/>
      <c r="L75" s="591"/>
      <c r="M75" s="103">
        <f>L75*10000</f>
        <v>0</v>
      </c>
      <c r="N75" s="123">
        <v>4</v>
      </c>
      <c r="O75" s="103">
        <f>N75*15000</f>
        <v>60000</v>
      </c>
      <c r="P75" s="6">
        <f t="shared" si="10"/>
        <v>60000</v>
      </c>
      <c r="Q75" s="6"/>
      <c r="R75" s="706"/>
      <c r="S75" s="663"/>
    </row>
    <row r="76" spans="2:19" s="40" customFormat="1" hidden="1">
      <c r="B76" s="903">
        <v>6</v>
      </c>
      <c r="C76" s="314">
        <v>41670</v>
      </c>
      <c r="D76" s="27" t="s">
        <v>350</v>
      </c>
      <c r="E76" s="3"/>
      <c r="F76" s="3"/>
      <c r="G76" s="3"/>
      <c r="H76" s="367">
        <f t="shared" si="12"/>
        <v>0</v>
      </c>
      <c r="I76" s="699">
        <f>H76*500</f>
        <v>0</v>
      </c>
      <c r="J76" s="6"/>
      <c r="K76" s="6"/>
      <c r="L76" s="591"/>
      <c r="M76" s="6">
        <f t="shared" si="8"/>
        <v>0</v>
      </c>
      <c r="N76" s="3"/>
      <c r="O76" s="6">
        <f t="shared" si="9"/>
        <v>0</v>
      </c>
      <c r="P76" s="6">
        <f t="shared" si="10"/>
        <v>0</v>
      </c>
      <c r="Q76" s="6"/>
      <c r="R76" s="706"/>
      <c r="S76" s="663"/>
    </row>
    <row r="77" spans="2:19" s="40" customFormat="1" hidden="1">
      <c r="B77" s="3068">
        <v>7</v>
      </c>
      <c r="C77" s="314">
        <v>41671</v>
      </c>
      <c r="D77" s="3" t="s">
        <v>43</v>
      </c>
      <c r="E77" s="925" t="s">
        <v>9</v>
      </c>
      <c r="F77" s="925">
        <v>1</v>
      </c>
      <c r="G77" s="925">
        <v>120</v>
      </c>
      <c r="H77" s="366">
        <f t="shared" si="12"/>
        <v>120</v>
      </c>
      <c r="I77" s="699">
        <f t="shared" si="11"/>
        <v>60000</v>
      </c>
      <c r="J77" s="6"/>
      <c r="K77" s="6"/>
      <c r="L77" s="366"/>
      <c r="M77" s="6">
        <f>L77*10000</f>
        <v>0</v>
      </c>
      <c r="N77" s="925"/>
      <c r="O77" s="6">
        <f>N77*15000</f>
        <v>0</v>
      </c>
      <c r="P77" s="6">
        <f t="shared" si="10"/>
        <v>60000</v>
      </c>
      <c r="Q77" s="3078">
        <v>35000</v>
      </c>
      <c r="R77" s="3283" t="s">
        <v>251</v>
      </c>
      <c r="S77" s="663"/>
    </row>
    <row r="78" spans="2:19" s="40" customFormat="1" hidden="1">
      <c r="B78" s="3070"/>
      <c r="C78" s="314">
        <v>41671</v>
      </c>
      <c r="D78" s="27" t="s">
        <v>130</v>
      </c>
      <c r="E78" s="46" t="s">
        <v>39</v>
      </c>
      <c r="F78" s="46">
        <v>1</v>
      </c>
      <c r="G78" s="46">
        <v>150</v>
      </c>
      <c r="H78" s="366">
        <f t="shared" si="12"/>
        <v>150</v>
      </c>
      <c r="I78" s="699">
        <f t="shared" si="11"/>
        <v>75000</v>
      </c>
      <c r="J78" s="6"/>
      <c r="K78" s="6"/>
      <c r="L78" s="366">
        <v>6</v>
      </c>
      <c r="M78" s="6">
        <f>L78*10000</f>
        <v>60000</v>
      </c>
      <c r="N78" s="3"/>
      <c r="O78" s="6">
        <f>N78*15000</f>
        <v>0</v>
      </c>
      <c r="P78" s="6">
        <f t="shared" si="10"/>
        <v>135000</v>
      </c>
      <c r="Q78" s="3079"/>
      <c r="R78" s="3282"/>
      <c r="S78" s="663"/>
    </row>
    <row r="79" spans="2:19" s="40" customFormat="1" hidden="1">
      <c r="B79" s="377">
        <v>8</v>
      </c>
      <c r="C79" s="464">
        <v>41672</v>
      </c>
      <c r="D79" s="351" t="s">
        <v>351</v>
      </c>
      <c r="E79" s="351"/>
      <c r="F79" s="351"/>
      <c r="G79" s="351"/>
      <c r="H79" s="370">
        <f t="shared" si="12"/>
        <v>0</v>
      </c>
      <c r="I79" s="503">
        <f>H79*500</f>
        <v>0</v>
      </c>
      <c r="J79" s="415"/>
      <c r="K79" s="415"/>
      <c r="L79" s="515"/>
      <c r="M79" s="415">
        <f t="shared" si="8"/>
        <v>0</v>
      </c>
      <c r="N79" s="351"/>
      <c r="O79" s="415">
        <f t="shared" si="9"/>
        <v>0</v>
      </c>
      <c r="P79" s="415">
        <f t="shared" si="10"/>
        <v>0</v>
      </c>
      <c r="Q79" s="415"/>
      <c r="R79" s="708"/>
      <c r="S79" s="663"/>
    </row>
    <row r="80" spans="2:19" s="40" customFormat="1" hidden="1">
      <c r="B80" s="377">
        <v>9</v>
      </c>
      <c r="C80" s="378">
        <v>41673</v>
      </c>
      <c r="D80" s="351" t="s">
        <v>351</v>
      </c>
      <c r="E80" s="351"/>
      <c r="F80" s="351"/>
      <c r="G80" s="351"/>
      <c r="H80" s="370">
        <f t="shared" si="12"/>
        <v>0</v>
      </c>
      <c r="I80" s="503">
        <f>H80*500</f>
        <v>0</v>
      </c>
      <c r="J80" s="415"/>
      <c r="K80" s="415"/>
      <c r="L80" s="515"/>
      <c r="M80" s="415">
        <f t="shared" si="8"/>
        <v>0</v>
      </c>
      <c r="N80" s="351"/>
      <c r="O80" s="415">
        <f t="shared" si="9"/>
        <v>0</v>
      </c>
      <c r="P80" s="415">
        <f t="shared" si="10"/>
        <v>0</v>
      </c>
      <c r="Q80" s="415"/>
      <c r="R80" s="708"/>
      <c r="S80" s="663"/>
    </row>
    <row r="81" spans="2:19" s="40" customFormat="1" hidden="1">
      <c r="B81" s="377">
        <v>10</v>
      </c>
      <c r="C81" s="378">
        <v>41674</v>
      </c>
      <c r="D81" s="351" t="s">
        <v>351</v>
      </c>
      <c r="E81" s="351"/>
      <c r="F81" s="351"/>
      <c r="G81" s="351"/>
      <c r="H81" s="370">
        <f t="shared" si="12"/>
        <v>0</v>
      </c>
      <c r="I81" s="503">
        <f>H81*500</f>
        <v>0</v>
      </c>
      <c r="J81" s="415"/>
      <c r="K81" s="415"/>
      <c r="L81" s="515"/>
      <c r="M81" s="415">
        <f t="shared" si="8"/>
        <v>0</v>
      </c>
      <c r="N81" s="351"/>
      <c r="O81" s="415">
        <f t="shared" si="9"/>
        <v>0</v>
      </c>
      <c r="P81" s="415">
        <f t="shared" si="10"/>
        <v>0</v>
      </c>
      <c r="Q81" s="415"/>
      <c r="R81" s="708"/>
      <c r="S81" s="663"/>
    </row>
    <row r="82" spans="2:19" s="40" customFormat="1" hidden="1">
      <c r="B82" s="377">
        <v>11</v>
      </c>
      <c r="C82" s="378">
        <v>41675</v>
      </c>
      <c r="D82" s="351" t="s">
        <v>351</v>
      </c>
      <c r="E82" s="351"/>
      <c r="F82" s="351"/>
      <c r="G82" s="351"/>
      <c r="H82" s="370">
        <f t="shared" si="12"/>
        <v>0</v>
      </c>
      <c r="I82" s="503">
        <f>H82*500</f>
        <v>0</v>
      </c>
      <c r="J82" s="415"/>
      <c r="K82" s="415"/>
      <c r="L82" s="515"/>
      <c r="M82" s="415">
        <f t="shared" si="8"/>
        <v>0</v>
      </c>
      <c r="N82" s="351"/>
      <c r="O82" s="415">
        <f t="shared" si="9"/>
        <v>0</v>
      </c>
      <c r="P82" s="415">
        <f t="shared" si="10"/>
        <v>0</v>
      </c>
      <c r="Q82" s="415"/>
      <c r="R82" s="708"/>
      <c r="S82" s="663"/>
    </row>
    <row r="83" spans="2:19" s="40" customFormat="1" hidden="1">
      <c r="B83" s="3068">
        <v>12</v>
      </c>
      <c r="C83" s="314">
        <v>41676</v>
      </c>
      <c r="D83" s="3" t="s">
        <v>43</v>
      </c>
      <c r="E83" s="925" t="s">
        <v>9</v>
      </c>
      <c r="F83" s="925">
        <v>1</v>
      </c>
      <c r="G83" s="925">
        <v>120</v>
      </c>
      <c r="H83" s="367">
        <f t="shared" si="12"/>
        <v>120</v>
      </c>
      <c r="I83" s="699">
        <f t="shared" si="11"/>
        <v>60000</v>
      </c>
      <c r="J83" s="46"/>
      <c r="K83" s="157"/>
      <c r="L83" s="123">
        <v>3</v>
      </c>
      <c r="M83" s="103">
        <f>L83*10000</f>
        <v>30000</v>
      </c>
      <c r="N83" s="123">
        <v>1.5</v>
      </c>
      <c r="O83" s="103">
        <f>N83*15000</f>
        <v>22500</v>
      </c>
      <c r="P83" s="6">
        <f t="shared" si="10"/>
        <v>112500</v>
      </c>
      <c r="Q83" s="6"/>
      <c r="R83" s="706"/>
      <c r="S83" s="663"/>
    </row>
    <row r="84" spans="2:19" s="40" customFormat="1" hidden="1">
      <c r="B84" s="3070"/>
      <c r="C84" s="314">
        <v>41676</v>
      </c>
      <c r="D84" s="3" t="s">
        <v>65</v>
      </c>
      <c r="E84" s="925"/>
      <c r="F84" s="925"/>
      <c r="G84" s="925"/>
      <c r="H84" s="367">
        <f t="shared" si="12"/>
        <v>0</v>
      </c>
      <c r="I84" s="699">
        <f>H84*500</f>
        <v>0</v>
      </c>
      <c r="J84" s="46"/>
      <c r="K84" s="157"/>
      <c r="L84" s="123"/>
      <c r="M84" s="103">
        <f>L84*10000</f>
        <v>0</v>
      </c>
      <c r="N84" s="123"/>
      <c r="O84" s="103">
        <f>N84*15000</f>
        <v>0</v>
      </c>
      <c r="P84" s="6"/>
      <c r="Q84" s="6"/>
      <c r="R84" s="706"/>
      <c r="S84" s="683"/>
    </row>
    <row r="85" spans="2:19" s="40" customFormat="1" hidden="1">
      <c r="B85" s="449">
        <v>13</v>
      </c>
      <c r="C85" s="450">
        <v>41677</v>
      </c>
      <c r="D85" s="453" t="s">
        <v>355</v>
      </c>
      <c r="E85" s="452"/>
      <c r="F85" s="452"/>
      <c r="G85" s="452"/>
      <c r="H85" s="518">
        <f t="shared" ref="H85:H104" si="13">F85*G85</f>
        <v>0</v>
      </c>
      <c r="I85" s="439">
        <f t="shared" ref="I85:I104" si="14">H85*500</f>
        <v>0</v>
      </c>
      <c r="J85" s="654"/>
      <c r="K85" s="654"/>
      <c r="L85" s="518"/>
      <c r="M85" s="654">
        <f t="shared" ref="M85:M104" si="15">L85*10000</f>
        <v>0</v>
      </c>
      <c r="N85" s="452"/>
      <c r="O85" s="654">
        <f t="shared" ref="O85:O106" si="16">N85*15000</f>
        <v>0</v>
      </c>
      <c r="P85" s="454">
        <f t="shared" si="10"/>
        <v>0</v>
      </c>
      <c r="Q85" s="654"/>
      <c r="R85" s="725"/>
      <c r="S85" s="224"/>
    </row>
    <row r="86" spans="2:19" s="40" customFormat="1" hidden="1">
      <c r="B86" s="449">
        <v>14</v>
      </c>
      <c r="C86" s="450">
        <v>41678</v>
      </c>
      <c r="D86" s="453" t="s">
        <v>355</v>
      </c>
      <c r="E86" s="452"/>
      <c r="F86" s="452"/>
      <c r="G86" s="452"/>
      <c r="H86" s="518">
        <f t="shared" si="13"/>
        <v>0</v>
      </c>
      <c r="I86" s="439">
        <f t="shared" si="14"/>
        <v>0</v>
      </c>
      <c r="J86" s="654"/>
      <c r="K86" s="654"/>
      <c r="L86" s="518"/>
      <c r="M86" s="654">
        <f t="shared" si="15"/>
        <v>0</v>
      </c>
      <c r="N86" s="452"/>
      <c r="O86" s="654">
        <f t="shared" si="16"/>
        <v>0</v>
      </c>
      <c r="P86" s="454">
        <f t="shared" si="10"/>
        <v>0</v>
      </c>
      <c r="Q86" s="654"/>
      <c r="R86" s="725"/>
      <c r="S86" s="224"/>
    </row>
    <row r="87" spans="2:19" s="40" customFormat="1" hidden="1">
      <c r="B87" s="449">
        <v>15</v>
      </c>
      <c r="C87" s="724">
        <v>41679</v>
      </c>
      <c r="D87" s="453" t="s">
        <v>355</v>
      </c>
      <c r="E87" s="452"/>
      <c r="F87" s="452"/>
      <c r="G87" s="452"/>
      <c r="H87" s="518">
        <f t="shared" si="13"/>
        <v>0</v>
      </c>
      <c r="I87" s="439">
        <f t="shared" si="14"/>
        <v>0</v>
      </c>
      <c r="J87" s="654"/>
      <c r="K87" s="654"/>
      <c r="L87" s="518"/>
      <c r="M87" s="654">
        <f t="shared" si="15"/>
        <v>0</v>
      </c>
      <c r="N87" s="452"/>
      <c r="O87" s="654">
        <f t="shared" si="16"/>
        <v>0</v>
      </c>
      <c r="P87" s="454">
        <f t="shared" si="10"/>
        <v>0</v>
      </c>
      <c r="Q87" s="654"/>
      <c r="R87" s="725"/>
      <c r="S87" s="224"/>
    </row>
    <row r="88" spans="2:19" s="40" customFormat="1" hidden="1">
      <c r="B88" s="449">
        <v>16</v>
      </c>
      <c r="C88" s="450">
        <v>41680</v>
      </c>
      <c r="D88" s="453" t="s">
        <v>355</v>
      </c>
      <c r="E88" s="452"/>
      <c r="F88" s="452"/>
      <c r="G88" s="452"/>
      <c r="H88" s="518">
        <f t="shared" si="13"/>
        <v>0</v>
      </c>
      <c r="I88" s="439">
        <f t="shared" si="14"/>
        <v>0</v>
      </c>
      <c r="J88" s="654"/>
      <c r="K88" s="654"/>
      <c r="L88" s="518"/>
      <c r="M88" s="654">
        <f t="shared" si="15"/>
        <v>0</v>
      </c>
      <c r="N88" s="452"/>
      <c r="O88" s="654">
        <f t="shared" si="16"/>
        <v>0</v>
      </c>
      <c r="P88" s="454">
        <f t="shared" si="10"/>
        <v>0</v>
      </c>
      <c r="Q88" s="654"/>
      <c r="R88" s="725"/>
      <c r="S88" s="224"/>
    </row>
    <row r="89" spans="2:19" s="40" customFormat="1" hidden="1">
      <c r="B89" s="449">
        <v>17</v>
      </c>
      <c r="C89" s="450">
        <v>41681</v>
      </c>
      <c r="D89" s="453" t="s">
        <v>355</v>
      </c>
      <c r="E89" s="452"/>
      <c r="F89" s="452"/>
      <c r="G89" s="452"/>
      <c r="H89" s="518">
        <f t="shared" si="13"/>
        <v>0</v>
      </c>
      <c r="I89" s="439">
        <f t="shared" si="14"/>
        <v>0</v>
      </c>
      <c r="J89" s="654"/>
      <c r="K89" s="654"/>
      <c r="L89" s="518"/>
      <c r="M89" s="654">
        <f t="shared" si="15"/>
        <v>0</v>
      </c>
      <c r="N89" s="452"/>
      <c r="O89" s="654">
        <f t="shared" si="16"/>
        <v>0</v>
      </c>
      <c r="P89" s="454">
        <f t="shared" si="10"/>
        <v>0</v>
      </c>
      <c r="Q89" s="654"/>
      <c r="R89" s="725"/>
      <c r="S89" s="101"/>
    </row>
    <row r="90" spans="2:19" s="40" customFormat="1" hidden="1">
      <c r="B90" s="449">
        <v>18</v>
      </c>
      <c r="C90" s="450">
        <v>41682</v>
      </c>
      <c r="D90" s="453" t="s">
        <v>355</v>
      </c>
      <c r="E90" s="452"/>
      <c r="F90" s="452"/>
      <c r="G90" s="452"/>
      <c r="H90" s="518">
        <f t="shared" si="13"/>
        <v>0</v>
      </c>
      <c r="I90" s="439">
        <f t="shared" si="14"/>
        <v>0</v>
      </c>
      <c r="J90" s="654"/>
      <c r="K90" s="654"/>
      <c r="L90" s="518"/>
      <c r="M90" s="654">
        <f t="shared" si="15"/>
        <v>0</v>
      </c>
      <c r="N90" s="452"/>
      <c r="O90" s="654">
        <f t="shared" si="16"/>
        <v>0</v>
      </c>
      <c r="P90" s="454">
        <f t="shared" si="10"/>
        <v>0</v>
      </c>
      <c r="Q90" s="654"/>
      <c r="R90" s="725"/>
      <c r="S90" s="101"/>
    </row>
    <row r="91" spans="2:19" s="40" customFormat="1" hidden="1">
      <c r="B91" s="449">
        <v>19</v>
      </c>
      <c r="C91" s="450">
        <v>41683</v>
      </c>
      <c r="D91" s="453" t="s">
        <v>355</v>
      </c>
      <c r="E91" s="452"/>
      <c r="F91" s="452"/>
      <c r="G91" s="452"/>
      <c r="H91" s="518">
        <f t="shared" si="13"/>
        <v>0</v>
      </c>
      <c r="I91" s="439">
        <f t="shared" si="14"/>
        <v>0</v>
      </c>
      <c r="J91" s="654"/>
      <c r="K91" s="654"/>
      <c r="L91" s="518"/>
      <c r="M91" s="654">
        <f t="shared" si="15"/>
        <v>0</v>
      </c>
      <c r="N91" s="452"/>
      <c r="O91" s="654">
        <f t="shared" si="16"/>
        <v>0</v>
      </c>
      <c r="P91" s="454">
        <f t="shared" si="10"/>
        <v>0</v>
      </c>
      <c r="Q91" s="654"/>
      <c r="R91" s="725"/>
      <c r="S91" s="101"/>
    </row>
    <row r="92" spans="2:19" s="40" customFormat="1" hidden="1">
      <c r="B92" s="449">
        <v>20</v>
      </c>
      <c r="C92" s="450">
        <v>41684</v>
      </c>
      <c r="D92" s="453" t="s">
        <v>355</v>
      </c>
      <c r="E92" s="452"/>
      <c r="F92" s="452"/>
      <c r="G92" s="452"/>
      <c r="H92" s="518">
        <f t="shared" si="13"/>
        <v>0</v>
      </c>
      <c r="I92" s="439">
        <f t="shared" si="14"/>
        <v>0</v>
      </c>
      <c r="J92" s="654"/>
      <c r="K92" s="654"/>
      <c r="L92" s="518"/>
      <c r="M92" s="654">
        <f t="shared" si="15"/>
        <v>0</v>
      </c>
      <c r="N92" s="452"/>
      <c r="O92" s="654">
        <f t="shared" si="16"/>
        <v>0</v>
      </c>
      <c r="P92" s="454">
        <f t="shared" si="10"/>
        <v>0</v>
      </c>
      <c r="Q92" s="654"/>
      <c r="R92" s="725"/>
      <c r="S92" s="101"/>
    </row>
    <row r="93" spans="2:19" s="40" customFormat="1" hidden="1">
      <c r="B93" s="449">
        <v>21</v>
      </c>
      <c r="C93" s="450">
        <v>41685</v>
      </c>
      <c r="D93" s="453" t="s">
        <v>355</v>
      </c>
      <c r="E93" s="452"/>
      <c r="F93" s="452"/>
      <c r="G93" s="452"/>
      <c r="H93" s="518">
        <f t="shared" si="13"/>
        <v>0</v>
      </c>
      <c r="I93" s="439">
        <f t="shared" si="14"/>
        <v>0</v>
      </c>
      <c r="J93" s="654"/>
      <c r="K93" s="654"/>
      <c r="L93" s="518"/>
      <c r="M93" s="654">
        <f t="shared" si="15"/>
        <v>0</v>
      </c>
      <c r="N93" s="452"/>
      <c r="O93" s="654">
        <f t="shared" si="16"/>
        <v>0</v>
      </c>
      <c r="P93" s="454">
        <f t="shared" si="10"/>
        <v>0</v>
      </c>
      <c r="Q93" s="654"/>
      <c r="R93" s="725"/>
      <c r="S93" s="101"/>
    </row>
    <row r="94" spans="2:19" s="40" customFormat="1" hidden="1">
      <c r="B94" s="449">
        <v>22</v>
      </c>
      <c r="C94" s="724">
        <v>41686</v>
      </c>
      <c r="D94" s="453" t="s">
        <v>355</v>
      </c>
      <c r="E94" s="452"/>
      <c r="F94" s="452"/>
      <c r="G94" s="452"/>
      <c r="H94" s="518">
        <f t="shared" si="13"/>
        <v>0</v>
      </c>
      <c r="I94" s="439">
        <f t="shared" si="14"/>
        <v>0</v>
      </c>
      <c r="J94" s="654"/>
      <c r="K94" s="654"/>
      <c r="L94" s="518"/>
      <c r="M94" s="654">
        <f t="shared" si="15"/>
        <v>0</v>
      </c>
      <c r="N94" s="452"/>
      <c r="O94" s="654">
        <f t="shared" si="16"/>
        <v>0</v>
      </c>
      <c r="P94" s="454">
        <f t="shared" si="10"/>
        <v>0</v>
      </c>
      <c r="Q94" s="654"/>
      <c r="R94" s="725"/>
      <c r="S94" s="101"/>
    </row>
    <row r="95" spans="2:19" s="40" customFormat="1" hidden="1">
      <c r="B95" s="449">
        <v>23</v>
      </c>
      <c r="C95" s="450">
        <v>41687</v>
      </c>
      <c r="D95" s="453" t="s">
        <v>355</v>
      </c>
      <c r="E95" s="452"/>
      <c r="F95" s="452"/>
      <c r="G95" s="452"/>
      <c r="H95" s="518">
        <f t="shared" si="13"/>
        <v>0</v>
      </c>
      <c r="I95" s="439">
        <f t="shared" si="14"/>
        <v>0</v>
      </c>
      <c r="J95" s="654"/>
      <c r="K95" s="654"/>
      <c r="L95" s="518"/>
      <c r="M95" s="654">
        <f t="shared" si="15"/>
        <v>0</v>
      </c>
      <c r="N95" s="452"/>
      <c r="O95" s="654">
        <f t="shared" si="16"/>
        <v>0</v>
      </c>
      <c r="P95" s="454">
        <f t="shared" si="10"/>
        <v>0</v>
      </c>
      <c r="Q95" s="654"/>
      <c r="R95" s="725"/>
      <c r="S95" s="101"/>
    </row>
    <row r="96" spans="2:19" s="40" customFormat="1" hidden="1">
      <c r="B96" s="449">
        <v>24</v>
      </c>
      <c r="C96" s="450">
        <v>41688</v>
      </c>
      <c r="D96" s="453" t="s">
        <v>355</v>
      </c>
      <c r="E96" s="452"/>
      <c r="F96" s="452"/>
      <c r="G96" s="452"/>
      <c r="H96" s="518">
        <f t="shared" si="13"/>
        <v>0</v>
      </c>
      <c r="I96" s="439">
        <f t="shared" si="14"/>
        <v>0</v>
      </c>
      <c r="J96" s="654"/>
      <c r="K96" s="654"/>
      <c r="L96" s="518"/>
      <c r="M96" s="654">
        <f t="shared" si="15"/>
        <v>0</v>
      </c>
      <c r="N96" s="452"/>
      <c r="O96" s="654">
        <f t="shared" si="16"/>
        <v>0</v>
      </c>
      <c r="P96" s="454">
        <f t="shared" si="10"/>
        <v>0</v>
      </c>
      <c r="Q96" s="654"/>
      <c r="R96" s="725"/>
      <c r="S96" s="101"/>
    </row>
    <row r="97" spans="1:19" s="40" customFormat="1" hidden="1">
      <c r="B97" s="449">
        <v>25</v>
      </c>
      <c r="C97" s="450">
        <v>41689</v>
      </c>
      <c r="D97" s="453" t="s">
        <v>355</v>
      </c>
      <c r="E97" s="452"/>
      <c r="F97" s="452"/>
      <c r="G97" s="452"/>
      <c r="H97" s="518">
        <f t="shared" si="13"/>
        <v>0</v>
      </c>
      <c r="I97" s="439">
        <f t="shared" si="14"/>
        <v>0</v>
      </c>
      <c r="J97" s="654"/>
      <c r="K97" s="654"/>
      <c r="L97" s="518"/>
      <c r="M97" s="654">
        <f t="shared" si="15"/>
        <v>0</v>
      </c>
      <c r="N97" s="452"/>
      <c r="O97" s="654">
        <f t="shared" si="16"/>
        <v>0</v>
      </c>
      <c r="P97" s="454">
        <f t="shared" si="10"/>
        <v>0</v>
      </c>
      <c r="Q97" s="654"/>
      <c r="R97" s="725"/>
      <c r="S97" s="101"/>
    </row>
    <row r="98" spans="1:19" s="40" customFormat="1" hidden="1">
      <c r="B98" s="903">
        <v>26</v>
      </c>
      <c r="C98" s="314">
        <v>41690</v>
      </c>
      <c r="D98" s="3" t="s">
        <v>162</v>
      </c>
      <c r="E98" s="925" t="s">
        <v>39</v>
      </c>
      <c r="F98" s="925">
        <v>1</v>
      </c>
      <c r="G98" s="925"/>
      <c r="H98" s="366">
        <f t="shared" si="13"/>
        <v>0</v>
      </c>
      <c r="I98" s="957">
        <f t="shared" si="14"/>
        <v>0</v>
      </c>
      <c r="J98" s="167"/>
      <c r="K98" s="957">
        <f>F98*10000</f>
        <v>10000</v>
      </c>
      <c r="L98" s="366">
        <v>1</v>
      </c>
      <c r="M98" s="905">
        <f>L98*10000</f>
        <v>10000</v>
      </c>
      <c r="N98" s="925"/>
      <c r="O98" s="905">
        <f t="shared" si="16"/>
        <v>0</v>
      </c>
      <c r="P98" s="6">
        <f t="shared" si="10"/>
        <v>20000</v>
      </c>
      <c r="Q98" s="905"/>
      <c r="R98" s="938"/>
      <c r="S98" s="101"/>
    </row>
    <row r="99" spans="1:19" s="40" customFormat="1" hidden="1">
      <c r="B99" s="903">
        <v>27</v>
      </c>
      <c r="C99" s="314">
        <v>41691</v>
      </c>
      <c r="D99" s="359" t="s">
        <v>307</v>
      </c>
      <c r="E99" s="925" t="s">
        <v>39</v>
      </c>
      <c r="F99" s="925">
        <v>1</v>
      </c>
      <c r="G99" s="354">
        <v>10</v>
      </c>
      <c r="H99" s="366">
        <f t="shared" si="13"/>
        <v>10</v>
      </c>
      <c r="I99" s="957">
        <f t="shared" si="14"/>
        <v>5000</v>
      </c>
      <c r="J99" s="905"/>
      <c r="K99" s="905"/>
      <c r="L99" s="366"/>
      <c r="M99" s="905">
        <f t="shared" si="15"/>
        <v>0</v>
      </c>
      <c r="N99" s="925"/>
      <c r="O99" s="905">
        <f t="shared" si="16"/>
        <v>0</v>
      </c>
      <c r="P99" s="6">
        <f t="shared" si="10"/>
        <v>5000</v>
      </c>
      <c r="Q99" s="905"/>
      <c r="R99" s="938"/>
      <c r="S99" s="101"/>
    </row>
    <row r="100" spans="1:19" s="40" customFormat="1" hidden="1">
      <c r="B100" s="903">
        <v>28</v>
      </c>
      <c r="C100" s="314">
        <v>41692</v>
      </c>
      <c r="D100" s="359" t="s">
        <v>307</v>
      </c>
      <c r="E100" s="925" t="s">
        <v>39</v>
      </c>
      <c r="F100" s="925">
        <v>2</v>
      </c>
      <c r="G100" s="354">
        <v>10</v>
      </c>
      <c r="H100" s="366">
        <f t="shared" si="13"/>
        <v>20</v>
      </c>
      <c r="I100" s="957">
        <f t="shared" si="14"/>
        <v>10000</v>
      </c>
      <c r="J100" s="905"/>
      <c r="K100" s="905"/>
      <c r="L100" s="366"/>
      <c r="M100" s="905">
        <f t="shared" si="15"/>
        <v>0</v>
      </c>
      <c r="N100" s="925"/>
      <c r="O100" s="905">
        <f t="shared" si="16"/>
        <v>0</v>
      </c>
      <c r="P100" s="6">
        <f t="shared" si="10"/>
        <v>10000</v>
      </c>
      <c r="Q100" s="905"/>
      <c r="R100" s="938"/>
      <c r="S100" s="101"/>
    </row>
    <row r="101" spans="1:19" s="40" customFormat="1" hidden="1">
      <c r="B101" s="903">
        <v>29</v>
      </c>
      <c r="C101" s="104">
        <v>41693</v>
      </c>
      <c r="D101" s="359" t="s">
        <v>340</v>
      </c>
      <c r="E101" s="925" t="s">
        <v>74</v>
      </c>
      <c r="F101" s="925">
        <v>1</v>
      </c>
      <c r="G101" s="925">
        <v>3</v>
      </c>
      <c r="H101" s="366">
        <f t="shared" si="13"/>
        <v>3</v>
      </c>
      <c r="I101" s="957">
        <f t="shared" si="14"/>
        <v>1500</v>
      </c>
      <c r="J101" s="905"/>
      <c r="K101" s="905"/>
      <c r="L101" s="366"/>
      <c r="M101" s="905">
        <f t="shared" si="15"/>
        <v>0</v>
      </c>
      <c r="N101" s="925"/>
      <c r="O101" s="905">
        <f t="shared" si="16"/>
        <v>0</v>
      </c>
      <c r="P101" s="6">
        <f t="shared" si="10"/>
        <v>1500</v>
      </c>
      <c r="Q101" s="905"/>
      <c r="R101" s="938"/>
      <c r="S101" s="101"/>
    </row>
    <row r="102" spans="1:19" s="40" customFormat="1" hidden="1">
      <c r="B102" s="3068">
        <v>30</v>
      </c>
      <c r="C102" s="314">
        <v>41694</v>
      </c>
      <c r="D102" s="359" t="s">
        <v>307</v>
      </c>
      <c r="E102" s="925" t="s">
        <v>39</v>
      </c>
      <c r="F102" s="925">
        <v>4</v>
      </c>
      <c r="G102" s="354">
        <v>10</v>
      </c>
      <c r="H102" s="366">
        <f t="shared" si="13"/>
        <v>40</v>
      </c>
      <c r="I102" s="957">
        <f t="shared" si="14"/>
        <v>20000</v>
      </c>
      <c r="J102" s="905"/>
      <c r="K102" s="905"/>
      <c r="L102" s="366"/>
      <c r="M102" s="905">
        <f t="shared" si="15"/>
        <v>0</v>
      </c>
      <c r="N102" s="925"/>
      <c r="O102" s="905">
        <f t="shared" si="16"/>
        <v>0</v>
      </c>
      <c r="P102" s="6">
        <f t="shared" si="10"/>
        <v>20000</v>
      </c>
      <c r="Q102" s="905"/>
      <c r="R102" s="938"/>
      <c r="S102" s="101"/>
    </row>
    <row r="103" spans="1:19" s="40" customFormat="1" hidden="1">
      <c r="B103" s="3070"/>
      <c r="C103" s="314">
        <v>41694</v>
      </c>
      <c r="D103" s="3" t="s">
        <v>162</v>
      </c>
      <c r="E103" s="925" t="s">
        <v>39</v>
      </c>
      <c r="F103" s="925">
        <v>1</v>
      </c>
      <c r="G103" s="925"/>
      <c r="H103" s="366">
        <f>F103*G103</f>
        <v>0</v>
      </c>
      <c r="I103" s="957">
        <f>H103*500</f>
        <v>0</v>
      </c>
      <c r="J103" s="167"/>
      <c r="K103" s="957">
        <f>F103*10000</f>
        <v>10000</v>
      </c>
      <c r="L103" s="366"/>
      <c r="M103" s="905">
        <f t="shared" si="15"/>
        <v>0</v>
      </c>
      <c r="N103" s="925"/>
      <c r="O103" s="905">
        <f t="shared" si="16"/>
        <v>0</v>
      </c>
      <c r="P103" s="6">
        <f t="shared" si="10"/>
        <v>10000</v>
      </c>
      <c r="Q103" s="905"/>
      <c r="R103" s="938"/>
      <c r="S103" s="101"/>
    </row>
    <row r="104" spans="1:19" s="40" customFormat="1" ht="16.5" hidden="1" thickBot="1">
      <c r="B104" s="440">
        <v>31</v>
      </c>
      <c r="C104" s="441">
        <v>41695</v>
      </c>
      <c r="D104" s="418" t="s">
        <v>300</v>
      </c>
      <c r="E104" s="417"/>
      <c r="F104" s="417"/>
      <c r="G104" s="417"/>
      <c r="H104" s="519">
        <f t="shared" si="13"/>
        <v>0</v>
      </c>
      <c r="I104" s="444">
        <f t="shared" si="14"/>
        <v>0</v>
      </c>
      <c r="J104" s="442"/>
      <c r="K104" s="442"/>
      <c r="L104" s="519"/>
      <c r="M104" s="442">
        <f t="shared" si="15"/>
        <v>0</v>
      </c>
      <c r="N104" s="417"/>
      <c r="O104" s="442">
        <f t="shared" si="16"/>
        <v>0</v>
      </c>
      <c r="P104" s="419">
        <f t="shared" si="10"/>
        <v>0</v>
      </c>
      <c r="Q104" s="442"/>
      <c r="R104" s="499"/>
      <c r="S104" s="101"/>
    </row>
    <row r="105" spans="1:19" s="40" customFormat="1" ht="15.95" hidden="1" customHeight="1">
      <c r="A105" s="18"/>
      <c r="B105" s="768">
        <v>1</v>
      </c>
      <c r="C105" s="769">
        <v>41696</v>
      </c>
      <c r="D105" s="3091" t="s">
        <v>361</v>
      </c>
      <c r="E105" s="770"/>
      <c r="F105" s="770"/>
      <c r="G105" s="771"/>
      <c r="H105" s="771">
        <f>F105*G105</f>
        <v>0</v>
      </c>
      <c r="I105" s="772">
        <f>H105*500</f>
        <v>0</v>
      </c>
      <c r="J105" s="773"/>
      <c r="K105" s="772"/>
      <c r="L105" s="123"/>
      <c r="M105" s="305">
        <f>L105*10000</f>
        <v>0</v>
      </c>
      <c r="N105" s="121"/>
      <c r="O105" s="305">
        <f t="shared" si="16"/>
        <v>0</v>
      </c>
      <c r="P105" s="774">
        <f>I105+K105+M105+O105</f>
        <v>0</v>
      </c>
      <c r="Q105" s="774"/>
      <c r="R105" s="775"/>
    </row>
    <row r="106" spans="1:19" s="340" customFormat="1" ht="15.95" hidden="1" customHeight="1">
      <c r="A106" s="339"/>
      <c r="B106" s="995">
        <v>2</v>
      </c>
      <c r="C106" s="526">
        <v>41697</v>
      </c>
      <c r="D106" s="3092"/>
      <c r="E106" s="121"/>
      <c r="F106" s="121"/>
      <c r="G106" s="123"/>
      <c r="H106" s="764">
        <f t="shared" ref="H106:H169" si="17">F106*G106</f>
        <v>0</v>
      </c>
      <c r="I106" s="103">
        <f>H106*500</f>
        <v>0</v>
      </c>
      <c r="J106" s="777"/>
      <c r="K106" s="103"/>
      <c r="L106" s="123"/>
      <c r="M106" s="305">
        <f>L106*10000</f>
        <v>0</v>
      </c>
      <c r="N106" s="121"/>
      <c r="O106" s="305">
        <f t="shared" si="16"/>
        <v>0</v>
      </c>
      <c r="P106" s="305">
        <f>I106+K106+M106+O106</f>
        <v>0</v>
      </c>
      <c r="Q106" s="305"/>
      <c r="R106" s="125"/>
    </row>
    <row r="107" spans="1:19" s="40" customFormat="1" ht="15.95" hidden="1" customHeight="1">
      <c r="A107" s="19"/>
      <c r="B107" s="996">
        <v>3</v>
      </c>
      <c r="C107" s="526">
        <v>41698</v>
      </c>
      <c r="D107" s="3092"/>
      <c r="E107" s="121"/>
      <c r="F107" s="121"/>
      <c r="G107" s="121"/>
      <c r="H107" s="764">
        <f t="shared" si="17"/>
        <v>0</v>
      </c>
      <c r="I107" s="122">
        <f>H107*500</f>
        <v>0</v>
      </c>
      <c r="J107" s="121"/>
      <c r="K107" s="779"/>
      <c r="L107" s="123"/>
      <c r="M107" s="305">
        <f t="shared" ref="M107:M119" si="18">L107*10000</f>
        <v>0</v>
      </c>
      <c r="N107" s="121"/>
      <c r="O107" s="305">
        <f>N107*15000</f>
        <v>0</v>
      </c>
      <c r="P107" s="305">
        <f t="shared" ref="P107:P119" si="19">I107+K107+M107+O107</f>
        <v>0</v>
      </c>
      <c r="Q107" s="780"/>
      <c r="R107" s="781"/>
    </row>
    <row r="108" spans="1:19" s="40" customFormat="1" ht="15.95" hidden="1" customHeight="1">
      <c r="A108" s="19"/>
      <c r="B108" s="995">
        <v>4</v>
      </c>
      <c r="C108" s="526">
        <v>41699</v>
      </c>
      <c r="D108" s="3092"/>
      <c r="E108" s="121"/>
      <c r="F108" s="121"/>
      <c r="G108" s="764"/>
      <c r="H108" s="764">
        <f t="shared" si="17"/>
        <v>0</v>
      </c>
      <c r="I108" s="103">
        <f>H108*500</f>
        <v>0</v>
      </c>
      <c r="J108" s="121"/>
      <c r="K108" s="103"/>
      <c r="L108" s="123"/>
      <c r="M108" s="305">
        <f t="shared" si="18"/>
        <v>0</v>
      </c>
      <c r="N108" s="121"/>
      <c r="O108" s="305">
        <f>N108*15000</f>
        <v>0</v>
      </c>
      <c r="P108" s="305">
        <f t="shared" si="19"/>
        <v>0</v>
      </c>
      <c r="Q108" s="782"/>
      <c r="R108" s="783"/>
    </row>
    <row r="109" spans="1:19" s="40" customFormat="1" ht="15.95" hidden="1" customHeight="1">
      <c r="A109" s="19"/>
      <c r="B109" s="800">
        <v>5</v>
      </c>
      <c r="C109" s="387">
        <v>41700</v>
      </c>
      <c r="D109" s="3092"/>
      <c r="E109" s="121"/>
      <c r="F109" s="784"/>
      <c r="G109" s="785"/>
      <c r="H109" s="764">
        <f t="shared" si="17"/>
        <v>0</v>
      </c>
      <c r="I109" s="103">
        <f t="shared" ref="I109:I120" si="20">H109*500</f>
        <v>0</v>
      </c>
      <c r="J109" s="786"/>
      <c r="K109" s="787"/>
      <c r="L109" s="123"/>
      <c r="M109" s="305">
        <f t="shared" si="18"/>
        <v>0</v>
      </c>
      <c r="N109" s="121"/>
      <c r="O109" s="305">
        <f>N109*15000</f>
        <v>0</v>
      </c>
      <c r="P109" s="305">
        <f t="shared" si="19"/>
        <v>0</v>
      </c>
      <c r="Q109" s="788"/>
      <c r="R109" s="789"/>
    </row>
    <row r="110" spans="1:19" s="40" customFormat="1" ht="15.95" hidden="1" customHeight="1">
      <c r="A110" s="19"/>
      <c r="B110" s="995">
        <v>6</v>
      </c>
      <c r="C110" s="526">
        <v>41701</v>
      </c>
      <c r="D110" s="3092"/>
      <c r="E110" s="120"/>
      <c r="F110" s="121"/>
      <c r="G110" s="764"/>
      <c r="H110" s="764">
        <f t="shared" si="17"/>
        <v>0</v>
      </c>
      <c r="I110" s="103">
        <f t="shared" si="20"/>
        <v>0</v>
      </c>
      <c r="J110" s="777"/>
      <c r="K110" s="103"/>
      <c r="L110" s="123"/>
      <c r="M110" s="305">
        <f t="shared" si="18"/>
        <v>0</v>
      </c>
      <c r="N110" s="121"/>
      <c r="O110" s="305">
        <f>N110*15000</f>
        <v>0</v>
      </c>
      <c r="P110" s="305">
        <f t="shared" si="19"/>
        <v>0</v>
      </c>
      <c r="Q110" s="305"/>
      <c r="R110" s="125"/>
    </row>
    <row r="111" spans="1:19" s="40" customFormat="1" ht="15.95" hidden="1" customHeight="1">
      <c r="A111" s="19"/>
      <c r="B111" s="996">
        <v>7</v>
      </c>
      <c r="C111" s="526">
        <v>41702</v>
      </c>
      <c r="D111" s="3092"/>
      <c r="E111" s="121"/>
      <c r="F111" s="121"/>
      <c r="G111" s="764"/>
      <c r="H111" s="764">
        <f t="shared" si="17"/>
        <v>0</v>
      </c>
      <c r="I111" s="103">
        <f t="shared" si="20"/>
        <v>0</v>
      </c>
      <c r="J111" s="121"/>
      <c r="K111" s="305"/>
      <c r="L111" s="123"/>
      <c r="M111" s="305">
        <f t="shared" si="18"/>
        <v>0</v>
      </c>
      <c r="N111" s="121"/>
      <c r="O111" s="305">
        <f t="shared" ref="O111:O119" si="21">N111*15000</f>
        <v>0</v>
      </c>
      <c r="P111" s="305">
        <f t="shared" si="19"/>
        <v>0</v>
      </c>
      <c r="Q111" s="305"/>
      <c r="R111" s="125"/>
    </row>
    <row r="112" spans="1:19" s="40" customFormat="1" ht="15.95" hidden="1" customHeight="1">
      <c r="A112" s="19"/>
      <c r="B112" s="995">
        <v>8</v>
      </c>
      <c r="C112" s="526">
        <v>41703</v>
      </c>
      <c r="D112" s="3092"/>
      <c r="E112" s="121"/>
      <c r="F112" s="121"/>
      <c r="G112" s="764"/>
      <c r="H112" s="764">
        <f t="shared" si="17"/>
        <v>0</v>
      </c>
      <c r="I112" s="103">
        <f t="shared" si="20"/>
        <v>0</v>
      </c>
      <c r="J112" s="121"/>
      <c r="K112" s="305"/>
      <c r="L112" s="123"/>
      <c r="M112" s="305">
        <f t="shared" si="18"/>
        <v>0</v>
      </c>
      <c r="N112" s="121"/>
      <c r="O112" s="305">
        <f t="shared" si="21"/>
        <v>0</v>
      </c>
      <c r="P112" s="305">
        <f t="shared" si="19"/>
        <v>0</v>
      </c>
      <c r="Q112" s="305"/>
      <c r="R112" s="125"/>
    </row>
    <row r="113" spans="1:19" s="40" customFormat="1" ht="15.95" hidden="1" customHeight="1">
      <c r="A113" s="19"/>
      <c r="B113" s="996">
        <v>9</v>
      </c>
      <c r="C113" s="526">
        <v>41704</v>
      </c>
      <c r="D113" s="3092"/>
      <c r="E113" s="120"/>
      <c r="F113" s="121"/>
      <c r="G113" s="764"/>
      <c r="H113" s="764">
        <f t="shared" si="17"/>
        <v>0</v>
      </c>
      <c r="I113" s="103">
        <f t="shared" si="20"/>
        <v>0</v>
      </c>
      <c r="J113" s="121"/>
      <c r="K113" s="305"/>
      <c r="L113" s="123"/>
      <c r="M113" s="305">
        <f t="shared" si="18"/>
        <v>0</v>
      </c>
      <c r="N113" s="121"/>
      <c r="O113" s="305">
        <f t="shared" si="21"/>
        <v>0</v>
      </c>
      <c r="P113" s="305">
        <f t="shared" si="19"/>
        <v>0</v>
      </c>
      <c r="Q113" s="780"/>
      <c r="R113" s="781"/>
    </row>
    <row r="114" spans="1:19" s="40" customFormat="1" ht="15.95" hidden="1" customHeight="1">
      <c r="A114" s="19"/>
      <c r="B114" s="995">
        <v>10</v>
      </c>
      <c r="C114" s="526">
        <v>41705</v>
      </c>
      <c r="D114" s="3092"/>
      <c r="E114" s="121"/>
      <c r="F114" s="121"/>
      <c r="G114" s="764"/>
      <c r="H114" s="764">
        <f t="shared" si="17"/>
        <v>0</v>
      </c>
      <c r="I114" s="103">
        <f t="shared" si="20"/>
        <v>0</v>
      </c>
      <c r="J114" s="121"/>
      <c r="K114" s="305"/>
      <c r="L114" s="123"/>
      <c r="M114" s="305">
        <f t="shared" si="18"/>
        <v>0</v>
      </c>
      <c r="N114" s="121"/>
      <c r="O114" s="305">
        <f t="shared" si="21"/>
        <v>0</v>
      </c>
      <c r="P114" s="305">
        <f t="shared" si="19"/>
        <v>0</v>
      </c>
      <c r="Q114" s="782"/>
      <c r="R114" s="783"/>
    </row>
    <row r="115" spans="1:19" s="40" customFormat="1" ht="15.95" hidden="1" customHeight="1">
      <c r="A115" s="19"/>
      <c r="B115" s="996">
        <v>11</v>
      </c>
      <c r="C115" s="526">
        <v>41706</v>
      </c>
      <c r="D115" s="3092"/>
      <c r="E115" s="121"/>
      <c r="F115" s="121"/>
      <c r="G115" s="764"/>
      <c r="H115" s="764">
        <f t="shared" si="17"/>
        <v>0</v>
      </c>
      <c r="I115" s="103">
        <f t="shared" si="20"/>
        <v>0</v>
      </c>
      <c r="J115" s="121"/>
      <c r="K115" s="305"/>
      <c r="L115" s="121"/>
      <c r="M115" s="305">
        <f t="shared" si="18"/>
        <v>0</v>
      </c>
      <c r="N115" s="121"/>
      <c r="O115" s="305">
        <f t="shared" si="21"/>
        <v>0</v>
      </c>
      <c r="P115" s="305">
        <f t="shared" si="19"/>
        <v>0</v>
      </c>
      <c r="Q115" s="305"/>
      <c r="R115" s="125"/>
    </row>
    <row r="116" spans="1:19" s="40" customFormat="1" ht="15.95" hidden="1" customHeight="1">
      <c r="A116" s="19"/>
      <c r="B116" s="386">
        <v>12</v>
      </c>
      <c r="C116" s="387">
        <v>41707</v>
      </c>
      <c r="D116" s="3092"/>
      <c r="E116" s="121"/>
      <c r="F116" s="121"/>
      <c r="G116" s="764"/>
      <c r="H116" s="764">
        <f t="shared" si="17"/>
        <v>0</v>
      </c>
      <c r="I116" s="103">
        <f t="shared" si="20"/>
        <v>0</v>
      </c>
      <c r="J116" s="121"/>
      <c r="K116" s="305"/>
      <c r="L116" s="121"/>
      <c r="M116" s="305">
        <f t="shared" si="18"/>
        <v>0</v>
      </c>
      <c r="N116" s="121"/>
      <c r="O116" s="305">
        <f t="shared" si="21"/>
        <v>0</v>
      </c>
      <c r="P116" s="305">
        <f t="shared" si="19"/>
        <v>0</v>
      </c>
      <c r="Q116" s="305"/>
      <c r="R116" s="125"/>
    </row>
    <row r="117" spans="1:19" s="40" customFormat="1" ht="15.95" hidden="1" customHeight="1">
      <c r="A117" s="19"/>
      <c r="B117" s="996">
        <v>13</v>
      </c>
      <c r="C117" s="526">
        <v>41708</v>
      </c>
      <c r="D117" s="3092"/>
      <c r="E117" s="121"/>
      <c r="F117" s="121"/>
      <c r="G117" s="764"/>
      <c r="H117" s="764">
        <f t="shared" si="17"/>
        <v>0</v>
      </c>
      <c r="I117" s="103">
        <f t="shared" si="20"/>
        <v>0</v>
      </c>
      <c r="J117" s="121"/>
      <c r="K117" s="305"/>
      <c r="L117" s="121"/>
      <c r="M117" s="305">
        <f t="shared" si="18"/>
        <v>0</v>
      </c>
      <c r="N117" s="121"/>
      <c r="O117" s="305">
        <f t="shared" si="21"/>
        <v>0</v>
      </c>
      <c r="P117" s="305">
        <f t="shared" si="19"/>
        <v>0</v>
      </c>
      <c r="Q117" s="305"/>
      <c r="R117" s="125"/>
    </row>
    <row r="118" spans="1:19" s="40" customFormat="1" ht="15.95" hidden="1" customHeight="1">
      <c r="B118" s="995">
        <v>14</v>
      </c>
      <c r="C118" s="526">
        <v>41709</v>
      </c>
      <c r="D118" s="3092"/>
      <c r="E118" s="121"/>
      <c r="F118" s="121"/>
      <c r="G118" s="764"/>
      <c r="H118" s="764">
        <f t="shared" si="17"/>
        <v>0</v>
      </c>
      <c r="I118" s="103">
        <f t="shared" si="20"/>
        <v>0</v>
      </c>
      <c r="J118" s="121"/>
      <c r="K118" s="305"/>
      <c r="L118" s="121"/>
      <c r="M118" s="305">
        <f t="shared" si="18"/>
        <v>0</v>
      </c>
      <c r="N118" s="121"/>
      <c r="O118" s="305">
        <f t="shared" si="21"/>
        <v>0</v>
      </c>
      <c r="P118" s="305">
        <f t="shared" si="19"/>
        <v>0</v>
      </c>
      <c r="Q118" s="305"/>
      <c r="R118" s="125"/>
    </row>
    <row r="119" spans="1:19" s="40" customFormat="1" ht="15.95" hidden="1" customHeight="1">
      <c r="B119" s="996">
        <v>15</v>
      </c>
      <c r="C119" s="526">
        <v>41710</v>
      </c>
      <c r="D119" s="3092"/>
      <c r="E119" s="120"/>
      <c r="F119" s="121"/>
      <c r="G119" s="764"/>
      <c r="H119" s="764">
        <f t="shared" si="17"/>
        <v>0</v>
      </c>
      <c r="I119" s="103">
        <f t="shared" si="20"/>
        <v>0</v>
      </c>
      <c r="J119" s="121"/>
      <c r="K119" s="305"/>
      <c r="L119" s="121"/>
      <c r="M119" s="305">
        <f t="shared" si="18"/>
        <v>0</v>
      </c>
      <c r="N119" s="121"/>
      <c r="O119" s="305">
        <f t="shared" si="21"/>
        <v>0</v>
      </c>
      <c r="P119" s="305">
        <f t="shared" si="19"/>
        <v>0</v>
      </c>
      <c r="Q119" s="305"/>
      <c r="R119" s="125"/>
    </row>
    <row r="120" spans="1:19" s="40" customFormat="1" ht="15.95" hidden="1" customHeight="1">
      <c r="B120" s="995">
        <v>16</v>
      </c>
      <c r="C120" s="526">
        <v>41711</v>
      </c>
      <c r="D120" s="3092"/>
      <c r="E120" s="121"/>
      <c r="F120" s="121"/>
      <c r="G120" s="764"/>
      <c r="H120" s="764">
        <f t="shared" si="17"/>
        <v>0</v>
      </c>
      <c r="I120" s="103">
        <f t="shared" si="20"/>
        <v>0</v>
      </c>
      <c r="J120" s="121"/>
      <c r="K120" s="305"/>
      <c r="L120" s="121"/>
      <c r="M120" s="305">
        <f>L120*10000</f>
        <v>0</v>
      </c>
      <c r="N120" s="121"/>
      <c r="O120" s="305">
        <f>N120*15000</f>
        <v>0</v>
      </c>
      <c r="P120" s="305">
        <f t="shared" ref="P120:P126" si="22">I120+K120+M120+O120</f>
        <v>0</v>
      </c>
      <c r="Q120" s="305"/>
      <c r="R120" s="125"/>
    </row>
    <row r="121" spans="1:19" s="40" customFormat="1" ht="15.95" hidden="1" customHeight="1">
      <c r="B121" s="996">
        <v>17</v>
      </c>
      <c r="C121" s="526">
        <v>41712</v>
      </c>
      <c r="D121" s="3092"/>
      <c r="E121" s="121"/>
      <c r="F121" s="121"/>
      <c r="G121" s="764"/>
      <c r="H121" s="764">
        <f t="shared" si="17"/>
        <v>0</v>
      </c>
      <c r="I121" s="103">
        <f t="shared" ref="I121:I179" si="23">H121*500</f>
        <v>0</v>
      </c>
      <c r="J121" s="121"/>
      <c r="K121" s="305"/>
      <c r="L121" s="121"/>
      <c r="M121" s="305">
        <f t="shared" ref="M121:M184" si="24">L121*10000</f>
        <v>0</v>
      </c>
      <c r="N121" s="121"/>
      <c r="O121" s="305">
        <f t="shared" ref="O121:O179" si="25">N121*15000</f>
        <v>0</v>
      </c>
      <c r="P121" s="305">
        <f t="shared" si="22"/>
        <v>0</v>
      </c>
      <c r="Q121" s="305"/>
      <c r="R121" s="125"/>
    </row>
    <row r="122" spans="1:19" s="40" customFormat="1" ht="15.95" hidden="1" customHeight="1">
      <c r="B122" s="995">
        <v>18</v>
      </c>
      <c r="C122" s="526">
        <v>41713</v>
      </c>
      <c r="D122" s="3092"/>
      <c r="E122" s="121"/>
      <c r="F122" s="121"/>
      <c r="G122" s="764"/>
      <c r="H122" s="764">
        <f t="shared" si="17"/>
        <v>0</v>
      </c>
      <c r="I122" s="103">
        <f t="shared" si="23"/>
        <v>0</v>
      </c>
      <c r="J122" s="121"/>
      <c r="K122" s="305"/>
      <c r="L122" s="121"/>
      <c r="M122" s="305">
        <f t="shared" si="24"/>
        <v>0</v>
      </c>
      <c r="N122" s="121"/>
      <c r="O122" s="305">
        <f t="shared" si="25"/>
        <v>0</v>
      </c>
      <c r="P122" s="305">
        <f t="shared" si="22"/>
        <v>0</v>
      </c>
      <c r="Q122" s="305"/>
      <c r="R122" s="125"/>
      <c r="S122" s="344"/>
    </row>
    <row r="123" spans="1:19" s="40" customFormat="1" ht="15.95" hidden="1" customHeight="1">
      <c r="B123" s="800">
        <v>19</v>
      </c>
      <c r="C123" s="387">
        <v>41714</v>
      </c>
      <c r="D123" s="3092"/>
      <c r="E123" s="121"/>
      <c r="F123" s="121"/>
      <c r="G123" s="764"/>
      <c r="H123" s="764">
        <f t="shared" si="17"/>
        <v>0</v>
      </c>
      <c r="I123" s="103">
        <f t="shared" si="23"/>
        <v>0</v>
      </c>
      <c r="J123" s="121"/>
      <c r="K123" s="305"/>
      <c r="L123" s="121"/>
      <c r="M123" s="305">
        <f t="shared" si="24"/>
        <v>0</v>
      </c>
      <c r="N123" s="121"/>
      <c r="O123" s="305">
        <f t="shared" si="25"/>
        <v>0</v>
      </c>
      <c r="P123" s="305">
        <f t="shared" si="22"/>
        <v>0</v>
      </c>
      <c r="Q123" s="305"/>
      <c r="R123" s="125"/>
      <c r="S123" s="344"/>
    </row>
    <row r="124" spans="1:19" s="40" customFormat="1" ht="15.95" hidden="1" customHeight="1">
      <c r="B124" s="995">
        <v>20</v>
      </c>
      <c r="C124" s="526">
        <v>41715</v>
      </c>
      <c r="D124" s="3092"/>
      <c r="E124" s="121"/>
      <c r="F124" s="121"/>
      <c r="G124" s="764"/>
      <c r="H124" s="764">
        <f t="shared" si="17"/>
        <v>0</v>
      </c>
      <c r="I124" s="103">
        <f t="shared" si="23"/>
        <v>0</v>
      </c>
      <c r="J124" s="121"/>
      <c r="K124" s="305"/>
      <c r="L124" s="121"/>
      <c r="M124" s="305">
        <f t="shared" si="24"/>
        <v>0</v>
      </c>
      <c r="N124" s="121"/>
      <c r="O124" s="305">
        <f t="shared" si="25"/>
        <v>0</v>
      </c>
      <c r="P124" s="305">
        <f t="shared" si="22"/>
        <v>0</v>
      </c>
      <c r="Q124" s="305"/>
      <c r="R124" s="125"/>
      <c r="S124" s="344"/>
    </row>
    <row r="125" spans="1:19" s="40" customFormat="1" ht="15.95" hidden="1" customHeight="1">
      <c r="B125" s="996">
        <v>21</v>
      </c>
      <c r="C125" s="526">
        <v>41716</v>
      </c>
      <c r="D125" s="3092"/>
      <c r="E125" s="121"/>
      <c r="F125" s="121"/>
      <c r="G125" s="764"/>
      <c r="H125" s="764">
        <f t="shared" si="17"/>
        <v>0</v>
      </c>
      <c r="I125" s="103">
        <f t="shared" si="23"/>
        <v>0</v>
      </c>
      <c r="J125" s="121"/>
      <c r="K125" s="305"/>
      <c r="L125" s="121"/>
      <c r="M125" s="305">
        <f t="shared" si="24"/>
        <v>0</v>
      </c>
      <c r="N125" s="121"/>
      <c r="O125" s="305">
        <f t="shared" si="25"/>
        <v>0</v>
      </c>
      <c r="P125" s="305">
        <f t="shared" si="22"/>
        <v>0</v>
      </c>
      <c r="Q125" s="305"/>
      <c r="R125" s="125"/>
      <c r="S125" s="344"/>
    </row>
    <row r="126" spans="1:19" s="40" customFormat="1" ht="15.95" hidden="1" customHeight="1">
      <c r="B126" s="995">
        <v>22</v>
      </c>
      <c r="C126" s="526">
        <v>41717</v>
      </c>
      <c r="D126" s="3092"/>
      <c r="E126" s="121"/>
      <c r="F126" s="121"/>
      <c r="G126" s="764"/>
      <c r="H126" s="764">
        <f t="shared" si="17"/>
        <v>0</v>
      </c>
      <c r="I126" s="103">
        <f t="shared" si="23"/>
        <v>0</v>
      </c>
      <c r="J126" s="121"/>
      <c r="K126" s="305"/>
      <c r="L126" s="121"/>
      <c r="M126" s="305">
        <f t="shared" si="24"/>
        <v>0</v>
      </c>
      <c r="N126" s="121"/>
      <c r="O126" s="305">
        <f t="shared" si="25"/>
        <v>0</v>
      </c>
      <c r="P126" s="305">
        <f t="shared" si="22"/>
        <v>0</v>
      </c>
      <c r="Q126" s="305"/>
      <c r="R126" s="125"/>
      <c r="S126" s="344"/>
    </row>
    <row r="127" spans="1:19" s="40" customFormat="1" ht="15.95" hidden="1" customHeight="1">
      <c r="B127" s="996">
        <v>23</v>
      </c>
      <c r="C127" s="526">
        <v>41718</v>
      </c>
      <c r="D127" s="3092"/>
      <c r="E127" s="121"/>
      <c r="F127" s="121"/>
      <c r="G127" s="764"/>
      <c r="H127" s="764">
        <f t="shared" si="17"/>
        <v>0</v>
      </c>
      <c r="I127" s="103">
        <f t="shared" si="23"/>
        <v>0</v>
      </c>
      <c r="J127" s="121"/>
      <c r="K127" s="305"/>
      <c r="L127" s="121"/>
      <c r="M127" s="305">
        <f t="shared" si="24"/>
        <v>0</v>
      </c>
      <c r="N127" s="121"/>
      <c r="O127" s="305">
        <f t="shared" si="25"/>
        <v>0</v>
      </c>
      <c r="P127" s="305">
        <f t="shared" ref="P127:P179" si="26">I127+K127+M127+O127</f>
        <v>0</v>
      </c>
      <c r="Q127" s="305"/>
      <c r="R127" s="125"/>
      <c r="S127" s="344"/>
    </row>
    <row r="128" spans="1:19" s="40" customFormat="1" ht="15.95" hidden="1" customHeight="1">
      <c r="B128" s="995">
        <v>24</v>
      </c>
      <c r="C128" s="526">
        <v>41719</v>
      </c>
      <c r="D128" s="3092"/>
      <c r="E128" s="121"/>
      <c r="F128" s="121"/>
      <c r="G128" s="764"/>
      <c r="H128" s="764">
        <f t="shared" si="17"/>
        <v>0</v>
      </c>
      <c r="I128" s="103">
        <f t="shared" si="23"/>
        <v>0</v>
      </c>
      <c r="J128" s="121"/>
      <c r="K128" s="305"/>
      <c r="L128" s="121"/>
      <c r="M128" s="305">
        <f t="shared" si="24"/>
        <v>0</v>
      </c>
      <c r="N128" s="121"/>
      <c r="O128" s="305">
        <f t="shared" si="25"/>
        <v>0</v>
      </c>
      <c r="P128" s="305">
        <f t="shared" si="26"/>
        <v>0</v>
      </c>
      <c r="Q128" s="305"/>
      <c r="R128" s="125"/>
      <c r="S128" s="344"/>
    </row>
    <row r="129" spans="2:19" s="40" customFormat="1" ht="15.95" hidden="1" customHeight="1">
      <c r="B129" s="996">
        <v>25</v>
      </c>
      <c r="C129" s="526">
        <v>41720</v>
      </c>
      <c r="D129" s="3092"/>
      <c r="E129" s="121"/>
      <c r="F129" s="121"/>
      <c r="G129" s="764"/>
      <c r="H129" s="764">
        <f t="shared" si="17"/>
        <v>0</v>
      </c>
      <c r="I129" s="103">
        <f t="shared" si="23"/>
        <v>0</v>
      </c>
      <c r="J129" s="121"/>
      <c r="K129" s="305"/>
      <c r="L129" s="121"/>
      <c r="M129" s="305">
        <f t="shared" si="24"/>
        <v>0</v>
      </c>
      <c r="N129" s="121"/>
      <c r="O129" s="305">
        <f t="shared" si="25"/>
        <v>0</v>
      </c>
      <c r="P129" s="305">
        <f t="shared" si="26"/>
        <v>0</v>
      </c>
      <c r="Q129" s="305"/>
      <c r="R129" s="125"/>
      <c r="S129" s="344"/>
    </row>
    <row r="130" spans="2:19" s="40" customFormat="1" ht="15.95" hidden="1" customHeight="1">
      <c r="B130" s="386">
        <v>26</v>
      </c>
      <c r="C130" s="387">
        <v>41721</v>
      </c>
      <c r="D130" s="3092"/>
      <c r="E130" s="121"/>
      <c r="F130" s="121"/>
      <c r="G130" s="764"/>
      <c r="H130" s="764">
        <f t="shared" si="17"/>
        <v>0</v>
      </c>
      <c r="I130" s="103">
        <f t="shared" si="23"/>
        <v>0</v>
      </c>
      <c r="J130" s="121"/>
      <c r="K130" s="305"/>
      <c r="L130" s="121"/>
      <c r="M130" s="305">
        <f t="shared" si="24"/>
        <v>0</v>
      </c>
      <c r="N130" s="121"/>
      <c r="O130" s="305">
        <f t="shared" si="25"/>
        <v>0</v>
      </c>
      <c r="P130" s="305">
        <f t="shared" si="26"/>
        <v>0</v>
      </c>
      <c r="Q130" s="305"/>
      <c r="R130" s="125"/>
      <c r="S130" s="344"/>
    </row>
    <row r="131" spans="2:19" s="40" customFormat="1" ht="15.95" hidden="1" customHeight="1">
      <c r="B131" s="996">
        <v>27</v>
      </c>
      <c r="C131" s="526">
        <v>41722</v>
      </c>
      <c r="D131" s="3092"/>
      <c r="E131" s="121"/>
      <c r="F131" s="121"/>
      <c r="G131" s="764"/>
      <c r="H131" s="764">
        <f t="shared" si="17"/>
        <v>0</v>
      </c>
      <c r="I131" s="103">
        <f t="shared" si="23"/>
        <v>0</v>
      </c>
      <c r="J131" s="121"/>
      <c r="K131" s="305"/>
      <c r="L131" s="121"/>
      <c r="M131" s="305">
        <f t="shared" si="24"/>
        <v>0</v>
      </c>
      <c r="N131" s="121"/>
      <c r="O131" s="305">
        <f t="shared" si="25"/>
        <v>0</v>
      </c>
      <c r="P131" s="305">
        <f t="shared" si="26"/>
        <v>0</v>
      </c>
      <c r="Q131" s="305"/>
      <c r="R131" s="125"/>
      <c r="S131" s="344"/>
    </row>
    <row r="132" spans="2:19" s="40" customFormat="1" ht="15.95" hidden="1" customHeight="1" thickBot="1">
      <c r="B132" s="1004">
        <v>28</v>
      </c>
      <c r="C132" s="791">
        <v>41723</v>
      </c>
      <c r="D132" s="3093"/>
      <c r="E132" s="127"/>
      <c r="F132" s="127"/>
      <c r="G132" s="765"/>
      <c r="H132" s="765">
        <f t="shared" si="17"/>
        <v>0</v>
      </c>
      <c r="I132" s="766">
        <f t="shared" si="23"/>
        <v>0</v>
      </c>
      <c r="J132" s="127"/>
      <c r="K132" s="767"/>
      <c r="L132" s="127"/>
      <c r="M132" s="767">
        <f t="shared" si="24"/>
        <v>0</v>
      </c>
      <c r="N132" s="127"/>
      <c r="O132" s="767">
        <f t="shared" si="25"/>
        <v>0</v>
      </c>
      <c r="P132" s="767">
        <f t="shared" si="26"/>
        <v>0</v>
      </c>
      <c r="Q132" s="767"/>
      <c r="R132" s="792"/>
      <c r="S132" s="344"/>
    </row>
    <row r="133" spans="2:19" s="40" customFormat="1" ht="15.95" hidden="1" customHeight="1">
      <c r="B133" s="768">
        <v>1</v>
      </c>
      <c r="C133" s="769">
        <v>41724</v>
      </c>
      <c r="D133" s="998" t="s">
        <v>358</v>
      </c>
      <c r="E133" s="346"/>
      <c r="F133" s="346"/>
      <c r="G133" s="346"/>
      <c r="H133" s="771">
        <f t="shared" si="17"/>
        <v>0</v>
      </c>
      <c r="I133" s="772">
        <f t="shared" si="23"/>
        <v>0</v>
      </c>
      <c r="J133" s="770"/>
      <c r="K133" s="772"/>
      <c r="L133" s="1029"/>
      <c r="M133" s="772">
        <f t="shared" si="24"/>
        <v>0</v>
      </c>
      <c r="N133" s="1029"/>
      <c r="O133" s="772">
        <f t="shared" si="25"/>
        <v>0</v>
      </c>
      <c r="P133" s="774">
        <f t="shared" si="26"/>
        <v>0</v>
      </c>
      <c r="Q133" s="772"/>
      <c r="R133" s="775"/>
    </row>
    <row r="134" spans="2:19" s="40" customFormat="1" ht="15.95" hidden="1" customHeight="1">
      <c r="B134" s="995">
        <v>2</v>
      </c>
      <c r="C134" s="526">
        <v>41725</v>
      </c>
      <c r="D134" s="999" t="s">
        <v>358</v>
      </c>
      <c r="E134" s="925"/>
      <c r="F134" s="925"/>
      <c r="G134" s="925"/>
      <c r="H134" s="764">
        <f t="shared" si="17"/>
        <v>0</v>
      </c>
      <c r="I134" s="103">
        <f t="shared" si="23"/>
        <v>0</v>
      </c>
      <c r="J134" s="121"/>
      <c r="K134" s="103"/>
      <c r="L134" s="123"/>
      <c r="M134" s="103">
        <f t="shared" si="24"/>
        <v>0</v>
      </c>
      <c r="N134" s="123"/>
      <c r="O134" s="103">
        <f t="shared" si="25"/>
        <v>0</v>
      </c>
      <c r="P134" s="305">
        <f t="shared" si="26"/>
        <v>0</v>
      </c>
      <c r="Q134" s="103"/>
      <c r="R134" s="125"/>
    </row>
    <row r="135" spans="2:19" s="40" customFormat="1" ht="15.95" hidden="1" customHeight="1">
      <c r="B135" s="995">
        <v>3</v>
      </c>
      <c r="C135" s="526">
        <v>41726</v>
      </c>
      <c r="D135" s="999" t="s">
        <v>358</v>
      </c>
      <c r="E135" s="925"/>
      <c r="F135" s="925"/>
      <c r="G135" s="925"/>
      <c r="H135" s="764">
        <f t="shared" si="17"/>
        <v>0</v>
      </c>
      <c r="I135" s="103">
        <f t="shared" si="23"/>
        <v>0</v>
      </c>
      <c r="J135" s="121"/>
      <c r="K135" s="103"/>
      <c r="L135" s="123"/>
      <c r="M135" s="103">
        <f t="shared" si="24"/>
        <v>0</v>
      </c>
      <c r="N135" s="123"/>
      <c r="O135" s="103">
        <f t="shared" si="25"/>
        <v>0</v>
      </c>
      <c r="P135" s="305">
        <f t="shared" si="26"/>
        <v>0</v>
      </c>
      <c r="Q135" s="103"/>
      <c r="R135" s="125"/>
    </row>
    <row r="136" spans="2:19" s="40" customFormat="1" ht="15.95" hidden="1" customHeight="1">
      <c r="B136" s="995">
        <v>4</v>
      </c>
      <c r="C136" s="526">
        <v>41727</v>
      </c>
      <c r="D136" s="999" t="s">
        <v>358</v>
      </c>
      <c r="E136" s="925"/>
      <c r="F136" s="925"/>
      <c r="G136" s="925"/>
      <c r="H136" s="764">
        <f t="shared" si="17"/>
        <v>0</v>
      </c>
      <c r="I136" s="103">
        <f t="shared" si="23"/>
        <v>0</v>
      </c>
      <c r="J136" s="121"/>
      <c r="K136" s="103"/>
      <c r="L136" s="123"/>
      <c r="M136" s="103">
        <f t="shared" si="24"/>
        <v>0</v>
      </c>
      <c r="N136" s="123"/>
      <c r="O136" s="103">
        <f t="shared" si="25"/>
        <v>0</v>
      </c>
      <c r="P136" s="305">
        <f t="shared" si="26"/>
        <v>0</v>
      </c>
      <c r="Q136" s="103"/>
      <c r="R136" s="125"/>
    </row>
    <row r="137" spans="2:19" s="40" customFormat="1" ht="15.95" hidden="1" customHeight="1">
      <c r="B137" s="995">
        <v>5</v>
      </c>
      <c r="C137" s="387">
        <v>41728</v>
      </c>
      <c r="D137" s="999" t="s">
        <v>358</v>
      </c>
      <c r="E137" s="925"/>
      <c r="F137" s="925"/>
      <c r="G137" s="925"/>
      <c r="H137" s="764">
        <f t="shared" si="17"/>
        <v>0</v>
      </c>
      <c r="I137" s="103">
        <f t="shared" si="23"/>
        <v>0</v>
      </c>
      <c r="J137" s="121"/>
      <c r="K137" s="103"/>
      <c r="L137" s="123"/>
      <c r="M137" s="103">
        <f t="shared" si="24"/>
        <v>0</v>
      </c>
      <c r="N137" s="123"/>
      <c r="O137" s="103">
        <f t="shared" si="25"/>
        <v>0</v>
      </c>
      <c r="P137" s="305">
        <f t="shared" si="26"/>
        <v>0</v>
      </c>
      <c r="Q137" s="103"/>
      <c r="R137" s="125"/>
    </row>
    <row r="138" spans="2:19" s="40" customFormat="1" ht="15.95" hidden="1" customHeight="1">
      <c r="B138" s="995">
        <v>6</v>
      </c>
      <c r="C138" s="526">
        <v>41729</v>
      </c>
      <c r="D138" s="999" t="s">
        <v>358</v>
      </c>
      <c r="E138" s="925"/>
      <c r="F138" s="925"/>
      <c r="G138" s="925"/>
      <c r="H138" s="764">
        <f t="shared" si="17"/>
        <v>0</v>
      </c>
      <c r="I138" s="103">
        <f t="shared" si="23"/>
        <v>0</v>
      </c>
      <c r="J138" s="121"/>
      <c r="K138" s="103"/>
      <c r="L138" s="123"/>
      <c r="M138" s="103">
        <f t="shared" si="24"/>
        <v>0</v>
      </c>
      <c r="N138" s="123"/>
      <c r="O138" s="103">
        <f t="shared" si="25"/>
        <v>0</v>
      </c>
      <c r="P138" s="305">
        <f t="shared" si="26"/>
        <v>0</v>
      </c>
      <c r="Q138" s="103"/>
      <c r="R138" s="125"/>
    </row>
    <row r="139" spans="2:19" s="40" customFormat="1" ht="15.95" hidden="1" customHeight="1">
      <c r="B139" s="995">
        <v>7</v>
      </c>
      <c r="C139" s="526">
        <v>41730</v>
      </c>
      <c r="D139" s="999" t="s">
        <v>358</v>
      </c>
      <c r="E139" s="925"/>
      <c r="F139" s="925"/>
      <c r="G139" s="925"/>
      <c r="H139" s="764">
        <f t="shared" si="17"/>
        <v>0</v>
      </c>
      <c r="I139" s="103">
        <f t="shared" si="23"/>
        <v>0</v>
      </c>
      <c r="J139" s="121"/>
      <c r="K139" s="103"/>
      <c r="L139" s="123"/>
      <c r="M139" s="103">
        <f t="shared" si="24"/>
        <v>0</v>
      </c>
      <c r="N139" s="123"/>
      <c r="O139" s="103">
        <f t="shared" si="25"/>
        <v>0</v>
      </c>
      <c r="P139" s="305">
        <f t="shared" si="26"/>
        <v>0</v>
      </c>
      <c r="Q139" s="103"/>
      <c r="R139" s="125"/>
    </row>
    <row r="140" spans="2:19" s="40" customFormat="1" ht="15.95" hidden="1" customHeight="1">
      <c r="B140" s="995">
        <v>8</v>
      </c>
      <c r="C140" s="526">
        <v>41731</v>
      </c>
      <c r="D140" s="999" t="s">
        <v>358</v>
      </c>
      <c r="E140" s="925"/>
      <c r="F140" s="925"/>
      <c r="G140" s="925"/>
      <c r="H140" s="764">
        <f t="shared" si="17"/>
        <v>0</v>
      </c>
      <c r="I140" s="103">
        <f t="shared" si="23"/>
        <v>0</v>
      </c>
      <c r="J140" s="121"/>
      <c r="K140" s="103"/>
      <c r="L140" s="123"/>
      <c r="M140" s="103">
        <f t="shared" si="24"/>
        <v>0</v>
      </c>
      <c r="N140" s="123"/>
      <c r="O140" s="103">
        <f t="shared" si="25"/>
        <v>0</v>
      </c>
      <c r="P140" s="305">
        <f t="shared" si="26"/>
        <v>0</v>
      </c>
      <c r="Q140" s="103"/>
      <c r="R140" s="125"/>
    </row>
    <row r="141" spans="2:19" s="40" customFormat="1" ht="15.95" hidden="1" customHeight="1">
      <c r="B141" s="995">
        <v>9</v>
      </c>
      <c r="C141" s="526">
        <v>41732</v>
      </c>
      <c r="D141" s="999" t="s">
        <v>358</v>
      </c>
      <c r="E141" s="925"/>
      <c r="F141" s="925"/>
      <c r="G141" s="925"/>
      <c r="H141" s="764">
        <f t="shared" si="17"/>
        <v>0</v>
      </c>
      <c r="I141" s="103">
        <f t="shared" si="23"/>
        <v>0</v>
      </c>
      <c r="J141" s="121"/>
      <c r="K141" s="103"/>
      <c r="L141" s="123"/>
      <c r="M141" s="103">
        <f t="shared" si="24"/>
        <v>0</v>
      </c>
      <c r="N141" s="123"/>
      <c r="O141" s="103">
        <f t="shared" si="25"/>
        <v>0</v>
      </c>
      <c r="P141" s="305">
        <f t="shared" si="26"/>
        <v>0</v>
      </c>
      <c r="Q141" s="103"/>
      <c r="R141" s="125"/>
    </row>
    <row r="142" spans="2:19" s="40" customFormat="1" ht="15.95" hidden="1" customHeight="1">
      <c r="B142" s="995">
        <v>10</v>
      </c>
      <c r="C142" s="526">
        <v>41733</v>
      </c>
      <c r="D142" s="999" t="s">
        <v>358</v>
      </c>
      <c r="E142" s="925"/>
      <c r="F142" s="925"/>
      <c r="G142" s="925"/>
      <c r="H142" s="764">
        <f t="shared" si="17"/>
        <v>0</v>
      </c>
      <c r="I142" s="103">
        <f t="shared" si="23"/>
        <v>0</v>
      </c>
      <c r="J142" s="121"/>
      <c r="K142" s="103"/>
      <c r="L142" s="123"/>
      <c r="M142" s="103">
        <f t="shared" si="24"/>
        <v>0</v>
      </c>
      <c r="N142" s="123"/>
      <c r="O142" s="103">
        <f t="shared" si="25"/>
        <v>0</v>
      </c>
      <c r="P142" s="305">
        <f t="shared" si="26"/>
        <v>0</v>
      </c>
      <c r="Q142" s="103"/>
      <c r="R142" s="125"/>
    </row>
    <row r="143" spans="2:19" s="40" customFormat="1" ht="15.95" hidden="1" customHeight="1">
      <c r="B143" s="995">
        <v>11</v>
      </c>
      <c r="C143" s="526">
        <v>41734</v>
      </c>
      <c r="D143" s="999" t="s">
        <v>358</v>
      </c>
      <c r="E143" s="925"/>
      <c r="F143" s="925"/>
      <c r="G143" s="925"/>
      <c r="H143" s="764">
        <f t="shared" si="17"/>
        <v>0</v>
      </c>
      <c r="I143" s="103">
        <f t="shared" si="23"/>
        <v>0</v>
      </c>
      <c r="J143" s="121"/>
      <c r="K143" s="103"/>
      <c r="L143" s="123"/>
      <c r="M143" s="103">
        <f t="shared" si="24"/>
        <v>0</v>
      </c>
      <c r="N143" s="123"/>
      <c r="O143" s="103">
        <f t="shared" si="25"/>
        <v>0</v>
      </c>
      <c r="P143" s="305">
        <f t="shared" si="26"/>
        <v>0</v>
      </c>
      <c r="Q143" s="103"/>
      <c r="R143" s="125"/>
    </row>
    <row r="144" spans="2:19" s="40" customFormat="1" ht="15.95" hidden="1" customHeight="1">
      <c r="B144" s="995">
        <v>12</v>
      </c>
      <c r="C144" s="387">
        <v>41735</v>
      </c>
      <c r="D144" s="999" t="s">
        <v>358</v>
      </c>
      <c r="E144" s="925"/>
      <c r="F144" s="925"/>
      <c r="G144" s="925"/>
      <c r="H144" s="764">
        <f t="shared" si="17"/>
        <v>0</v>
      </c>
      <c r="I144" s="103">
        <f t="shared" si="23"/>
        <v>0</v>
      </c>
      <c r="J144" s="121"/>
      <c r="K144" s="103"/>
      <c r="L144" s="123"/>
      <c r="M144" s="103">
        <f t="shared" si="24"/>
        <v>0</v>
      </c>
      <c r="N144" s="123"/>
      <c r="O144" s="103">
        <f t="shared" si="25"/>
        <v>0</v>
      </c>
      <c r="P144" s="305">
        <f t="shared" si="26"/>
        <v>0</v>
      </c>
      <c r="Q144" s="103"/>
      <c r="R144" s="125"/>
    </row>
    <row r="145" spans="2:18" s="40" customFormat="1" ht="15.95" hidden="1" customHeight="1">
      <c r="B145" s="3071">
        <v>13</v>
      </c>
      <c r="C145" s="526">
        <v>41736</v>
      </c>
      <c r="D145" s="3" t="s">
        <v>425</v>
      </c>
      <c r="E145" s="42" t="s">
        <v>444</v>
      </c>
      <c r="F145" s="925">
        <v>4</v>
      </c>
      <c r="G145" s="925"/>
      <c r="H145" s="764">
        <f t="shared" si="17"/>
        <v>0</v>
      </c>
      <c r="I145" s="103">
        <f t="shared" si="23"/>
        <v>0</v>
      </c>
      <c r="J145" s="3220" t="s">
        <v>127</v>
      </c>
      <c r="K145" s="3222">
        <v>20000</v>
      </c>
      <c r="L145" s="123"/>
      <c r="M145" s="103">
        <f t="shared" si="24"/>
        <v>0</v>
      </c>
      <c r="N145" s="123"/>
      <c r="O145" s="103">
        <f t="shared" si="25"/>
        <v>0</v>
      </c>
      <c r="P145" s="3221">
        <f t="shared" si="26"/>
        <v>20000</v>
      </c>
      <c r="Q145" s="103"/>
      <c r="R145" s="125"/>
    </row>
    <row r="146" spans="2:18" s="40" customFormat="1" ht="15.95" hidden="1" customHeight="1">
      <c r="B146" s="3071"/>
      <c r="C146" s="526">
        <v>41736</v>
      </c>
      <c r="D146" s="591" t="s">
        <v>423</v>
      </c>
      <c r="E146" s="42" t="s">
        <v>444</v>
      </c>
      <c r="F146" s="925">
        <v>1</v>
      </c>
      <c r="G146" s="925"/>
      <c r="H146" s="764">
        <f t="shared" si="17"/>
        <v>0</v>
      </c>
      <c r="I146" s="103">
        <f t="shared" si="23"/>
        <v>0</v>
      </c>
      <c r="J146" s="3220"/>
      <c r="K146" s="3222"/>
      <c r="L146" s="123"/>
      <c r="M146" s="103">
        <f t="shared" si="24"/>
        <v>0</v>
      </c>
      <c r="N146" s="123"/>
      <c r="O146" s="103">
        <f t="shared" si="25"/>
        <v>0</v>
      </c>
      <c r="P146" s="3221"/>
      <c r="Q146" s="103"/>
      <c r="R146" s="125"/>
    </row>
    <row r="147" spans="2:18" s="40" customFormat="1" ht="15.95" hidden="1" customHeight="1">
      <c r="B147" s="3071"/>
      <c r="C147" s="526">
        <v>41736</v>
      </c>
      <c r="D147" s="591" t="s">
        <v>432</v>
      </c>
      <c r="E147" s="46" t="s">
        <v>39</v>
      </c>
      <c r="F147" s="925">
        <v>1</v>
      </c>
      <c r="G147" s="925"/>
      <c r="H147" s="764">
        <f t="shared" si="17"/>
        <v>0</v>
      </c>
      <c r="I147" s="103">
        <f t="shared" si="23"/>
        <v>0</v>
      </c>
      <c r="J147" s="121" t="s">
        <v>416</v>
      </c>
      <c r="K147" s="103">
        <v>10000</v>
      </c>
      <c r="L147" s="123"/>
      <c r="M147" s="103">
        <f t="shared" si="24"/>
        <v>0</v>
      </c>
      <c r="N147" s="123"/>
      <c r="O147" s="103">
        <f t="shared" si="25"/>
        <v>0</v>
      </c>
      <c r="P147" s="305">
        <f t="shared" si="26"/>
        <v>10000</v>
      </c>
      <c r="Q147" s="103"/>
      <c r="R147" s="125"/>
    </row>
    <row r="148" spans="2:18" s="40" customFormat="1" ht="15.95" hidden="1" customHeight="1">
      <c r="B148" s="3071">
        <v>14</v>
      </c>
      <c r="C148" s="526">
        <v>41737</v>
      </c>
      <c r="D148" s="591" t="s">
        <v>423</v>
      </c>
      <c r="E148" s="42" t="s">
        <v>444</v>
      </c>
      <c r="F148" s="925">
        <v>2</v>
      </c>
      <c r="G148" s="925"/>
      <c r="H148" s="764">
        <f t="shared" si="17"/>
        <v>0</v>
      </c>
      <c r="I148" s="103">
        <f t="shared" si="23"/>
        <v>0</v>
      </c>
      <c r="J148" s="3220" t="s">
        <v>70</v>
      </c>
      <c r="K148" s="3222">
        <v>20000</v>
      </c>
      <c r="L148" s="123"/>
      <c r="M148" s="103">
        <f t="shared" si="24"/>
        <v>0</v>
      </c>
      <c r="N148" s="123"/>
      <c r="O148" s="103">
        <f t="shared" si="25"/>
        <v>0</v>
      </c>
      <c r="P148" s="3221">
        <f t="shared" si="26"/>
        <v>20000</v>
      </c>
      <c r="Q148" s="103"/>
      <c r="R148" s="125"/>
    </row>
    <row r="149" spans="2:18" s="40" customFormat="1" ht="15.95" hidden="1" customHeight="1">
      <c r="B149" s="3071"/>
      <c r="C149" s="526">
        <v>41737</v>
      </c>
      <c r="D149" s="3" t="s">
        <v>425</v>
      </c>
      <c r="E149" s="42" t="s">
        <v>444</v>
      </c>
      <c r="F149" s="925">
        <v>1</v>
      </c>
      <c r="G149" s="925"/>
      <c r="H149" s="764">
        <f t="shared" si="17"/>
        <v>0</v>
      </c>
      <c r="I149" s="103">
        <f t="shared" si="23"/>
        <v>0</v>
      </c>
      <c r="J149" s="3220"/>
      <c r="K149" s="3222"/>
      <c r="L149" s="123"/>
      <c r="M149" s="103">
        <f t="shared" si="24"/>
        <v>0</v>
      </c>
      <c r="N149" s="123"/>
      <c r="O149" s="103">
        <f t="shared" si="25"/>
        <v>0</v>
      </c>
      <c r="P149" s="3221"/>
      <c r="Q149" s="103"/>
      <c r="R149" s="125"/>
    </row>
    <row r="150" spans="2:18" s="40" customFormat="1" ht="15.95" hidden="1" customHeight="1">
      <c r="B150" s="995">
        <v>15</v>
      </c>
      <c r="C150" s="526">
        <v>41738</v>
      </c>
      <c r="D150" s="1017" t="s">
        <v>366</v>
      </c>
      <c r="E150" s="925"/>
      <c r="F150" s="925"/>
      <c r="G150" s="925"/>
      <c r="H150" s="764">
        <f t="shared" si="17"/>
        <v>0</v>
      </c>
      <c r="I150" s="103">
        <f t="shared" si="23"/>
        <v>0</v>
      </c>
      <c r="J150" s="121"/>
      <c r="K150" s="103"/>
      <c r="L150" s="123"/>
      <c r="M150" s="103">
        <f t="shared" si="24"/>
        <v>0</v>
      </c>
      <c r="N150" s="123"/>
      <c r="O150" s="103">
        <f t="shared" si="25"/>
        <v>0</v>
      </c>
      <c r="P150" s="305">
        <f t="shared" si="26"/>
        <v>0</v>
      </c>
      <c r="Q150" s="103"/>
      <c r="R150" s="125"/>
    </row>
    <row r="151" spans="2:18" s="40" customFormat="1" ht="15.95" hidden="1" customHeight="1">
      <c r="B151" s="3071">
        <v>16</v>
      </c>
      <c r="C151" s="526">
        <v>41739</v>
      </c>
      <c r="D151" s="3" t="s">
        <v>425</v>
      </c>
      <c r="E151" s="42" t="s">
        <v>444</v>
      </c>
      <c r="F151" s="925">
        <v>2</v>
      </c>
      <c r="G151" s="925"/>
      <c r="H151" s="764">
        <f t="shared" si="17"/>
        <v>0</v>
      </c>
      <c r="I151" s="103">
        <f t="shared" si="23"/>
        <v>0</v>
      </c>
      <c r="J151" s="121" t="s">
        <v>127</v>
      </c>
      <c r="K151" s="103">
        <v>20000</v>
      </c>
      <c r="L151" s="123"/>
      <c r="M151" s="103">
        <f t="shared" si="24"/>
        <v>0</v>
      </c>
      <c r="N151" s="123"/>
      <c r="O151" s="103">
        <f t="shared" si="25"/>
        <v>0</v>
      </c>
      <c r="P151" s="305">
        <f t="shared" si="26"/>
        <v>20000</v>
      </c>
      <c r="Q151" s="103"/>
      <c r="R151" s="125"/>
    </row>
    <row r="152" spans="2:18" s="40" customFormat="1" ht="15.95" hidden="1" customHeight="1">
      <c r="B152" s="3071"/>
      <c r="C152" s="526">
        <v>41739</v>
      </c>
      <c r="D152" s="591" t="s">
        <v>432</v>
      </c>
      <c r="E152" s="46" t="s">
        <v>39</v>
      </c>
      <c r="F152" s="925">
        <v>1</v>
      </c>
      <c r="G152" s="925"/>
      <c r="H152" s="764">
        <f t="shared" si="17"/>
        <v>0</v>
      </c>
      <c r="I152" s="103">
        <f t="shared" si="23"/>
        <v>0</v>
      </c>
      <c r="J152" s="121" t="s">
        <v>416</v>
      </c>
      <c r="K152" s="103">
        <v>10000</v>
      </c>
      <c r="L152" s="123"/>
      <c r="M152" s="103">
        <f t="shared" si="24"/>
        <v>0</v>
      </c>
      <c r="N152" s="123"/>
      <c r="O152" s="103">
        <f t="shared" si="25"/>
        <v>0</v>
      </c>
      <c r="P152" s="305">
        <f t="shared" si="26"/>
        <v>10000</v>
      </c>
      <c r="Q152" s="103"/>
      <c r="R152" s="125"/>
    </row>
    <row r="153" spans="2:18" s="40" customFormat="1" ht="15.95" hidden="1" customHeight="1">
      <c r="B153" s="995">
        <v>17</v>
      </c>
      <c r="C153" s="526">
        <v>41740</v>
      </c>
      <c r="D153" s="1024" t="s">
        <v>441</v>
      </c>
      <c r="E153" s="925" t="s">
        <v>263</v>
      </c>
      <c r="F153" s="925"/>
      <c r="G153" s="925"/>
      <c r="H153" s="764">
        <f t="shared" si="17"/>
        <v>0</v>
      </c>
      <c r="I153" s="103">
        <f t="shared" si="23"/>
        <v>0</v>
      </c>
      <c r="J153" s="121"/>
      <c r="K153" s="103"/>
      <c r="L153" s="123"/>
      <c r="M153" s="103">
        <f t="shared" si="24"/>
        <v>0</v>
      </c>
      <c r="N153" s="123"/>
      <c r="O153" s="103">
        <f t="shared" si="25"/>
        <v>0</v>
      </c>
      <c r="P153" s="305">
        <f t="shared" si="26"/>
        <v>0</v>
      </c>
      <c r="Q153" s="103"/>
      <c r="R153" s="125"/>
    </row>
    <row r="154" spans="2:18" s="40" customFormat="1" ht="15.95" hidden="1" customHeight="1">
      <c r="B154" s="995">
        <v>18</v>
      </c>
      <c r="C154" s="526">
        <v>41741</v>
      </c>
      <c r="D154" s="591" t="s">
        <v>432</v>
      </c>
      <c r="E154" s="46" t="s">
        <v>39</v>
      </c>
      <c r="F154" s="925">
        <v>1</v>
      </c>
      <c r="G154" s="925"/>
      <c r="H154" s="764">
        <f t="shared" si="17"/>
        <v>0</v>
      </c>
      <c r="I154" s="103">
        <f t="shared" si="23"/>
        <v>0</v>
      </c>
      <c r="J154" s="121" t="s">
        <v>416</v>
      </c>
      <c r="K154" s="103">
        <v>10000</v>
      </c>
      <c r="L154" s="123">
        <v>2</v>
      </c>
      <c r="M154" s="103">
        <f t="shared" si="24"/>
        <v>20000</v>
      </c>
      <c r="N154" s="123"/>
      <c r="O154" s="103">
        <f t="shared" si="25"/>
        <v>0</v>
      </c>
      <c r="P154" s="305">
        <f t="shared" si="26"/>
        <v>30000</v>
      </c>
      <c r="Q154" s="103"/>
      <c r="R154" s="125"/>
    </row>
    <row r="155" spans="2:18" s="40" customFormat="1" ht="15.95" hidden="1" customHeight="1">
      <c r="B155" s="3071">
        <v>19</v>
      </c>
      <c r="C155" s="387">
        <v>41742</v>
      </c>
      <c r="D155" s="591" t="s">
        <v>432</v>
      </c>
      <c r="E155" s="46" t="s">
        <v>39</v>
      </c>
      <c r="F155" s="925">
        <v>1</v>
      </c>
      <c r="G155" s="925"/>
      <c r="H155" s="764">
        <f t="shared" si="17"/>
        <v>0</v>
      </c>
      <c r="I155" s="103">
        <f t="shared" si="23"/>
        <v>0</v>
      </c>
      <c r="J155" s="121" t="s">
        <v>416</v>
      </c>
      <c r="K155" s="103">
        <v>10000</v>
      </c>
      <c r="L155" s="123"/>
      <c r="M155" s="103">
        <f t="shared" si="24"/>
        <v>0</v>
      </c>
      <c r="N155" s="123"/>
      <c r="O155" s="103">
        <f t="shared" si="25"/>
        <v>0</v>
      </c>
      <c r="P155" s="305">
        <f t="shared" si="26"/>
        <v>10000</v>
      </c>
      <c r="Q155" s="103"/>
      <c r="R155" s="125"/>
    </row>
    <row r="156" spans="2:18" s="40" customFormat="1" ht="15.95" hidden="1" customHeight="1">
      <c r="B156" s="3071"/>
      <c r="C156" s="387">
        <v>41742</v>
      </c>
      <c r="D156" s="591" t="s">
        <v>443</v>
      </c>
      <c r="E156" s="46" t="s">
        <v>415</v>
      </c>
      <c r="F156" s="925">
        <v>1</v>
      </c>
      <c r="G156" s="925">
        <v>30</v>
      </c>
      <c r="H156" s="764">
        <f t="shared" si="17"/>
        <v>30</v>
      </c>
      <c r="I156" s="103">
        <f t="shared" si="23"/>
        <v>15000</v>
      </c>
      <c r="J156" s="121"/>
      <c r="K156" s="103"/>
      <c r="L156" s="123">
        <v>8</v>
      </c>
      <c r="M156" s="103">
        <f t="shared" si="24"/>
        <v>80000</v>
      </c>
      <c r="N156" s="123"/>
      <c r="O156" s="103">
        <f t="shared" si="25"/>
        <v>0</v>
      </c>
      <c r="P156" s="305">
        <f t="shared" si="26"/>
        <v>95000</v>
      </c>
      <c r="Q156" s="103"/>
      <c r="R156" s="125"/>
    </row>
    <row r="157" spans="2:18" s="40" customFormat="1" ht="15.95" hidden="1" customHeight="1">
      <c r="B157" s="3071">
        <v>20</v>
      </c>
      <c r="C157" s="526">
        <v>41743</v>
      </c>
      <c r="D157" s="591" t="s">
        <v>431</v>
      </c>
      <c r="E157" s="42" t="s">
        <v>444</v>
      </c>
      <c r="F157" s="925">
        <v>2</v>
      </c>
      <c r="G157" s="925"/>
      <c r="H157" s="764">
        <f t="shared" si="17"/>
        <v>0</v>
      </c>
      <c r="I157" s="103">
        <f t="shared" si="23"/>
        <v>0</v>
      </c>
      <c r="J157" s="121" t="s">
        <v>127</v>
      </c>
      <c r="K157" s="103">
        <v>20000</v>
      </c>
      <c r="L157" s="123"/>
      <c r="M157" s="103">
        <f t="shared" si="24"/>
        <v>0</v>
      </c>
      <c r="N157" s="123"/>
      <c r="O157" s="103">
        <f t="shared" si="25"/>
        <v>0</v>
      </c>
      <c r="P157" s="305">
        <f t="shared" si="26"/>
        <v>20000</v>
      </c>
      <c r="Q157" s="103"/>
      <c r="R157" s="125"/>
    </row>
    <row r="158" spans="2:18" s="40" customFormat="1" ht="15.95" hidden="1" customHeight="1">
      <c r="B158" s="3071"/>
      <c r="C158" s="526">
        <v>41743</v>
      </c>
      <c r="D158" s="591" t="s">
        <v>443</v>
      </c>
      <c r="E158" s="46" t="s">
        <v>415</v>
      </c>
      <c r="F158" s="925">
        <v>1</v>
      </c>
      <c r="G158" s="925">
        <v>30</v>
      </c>
      <c r="H158" s="764">
        <f t="shared" si="17"/>
        <v>30</v>
      </c>
      <c r="I158" s="103">
        <f t="shared" si="23"/>
        <v>15000</v>
      </c>
      <c r="J158" s="121"/>
      <c r="K158" s="103"/>
      <c r="L158" s="123"/>
      <c r="M158" s="103">
        <f t="shared" si="24"/>
        <v>0</v>
      </c>
      <c r="N158" s="123"/>
      <c r="O158" s="103">
        <f t="shared" si="25"/>
        <v>0</v>
      </c>
      <c r="P158" s="305">
        <f t="shared" si="26"/>
        <v>15000</v>
      </c>
      <c r="Q158" s="103"/>
      <c r="R158" s="125"/>
    </row>
    <row r="159" spans="2:18" s="40" customFormat="1" ht="15.95" hidden="1" customHeight="1">
      <c r="B159" s="3071"/>
      <c r="C159" s="526">
        <v>41743</v>
      </c>
      <c r="D159" s="591" t="s">
        <v>442</v>
      </c>
      <c r="E159" s="42"/>
      <c r="F159" s="925">
        <v>1</v>
      </c>
      <c r="G159" s="925"/>
      <c r="H159" s="764">
        <f t="shared" si="17"/>
        <v>0</v>
      </c>
      <c r="I159" s="103">
        <f t="shared" si="23"/>
        <v>0</v>
      </c>
      <c r="J159" s="121" t="s">
        <v>416</v>
      </c>
      <c r="K159" s="103">
        <v>10000</v>
      </c>
      <c r="L159" s="123">
        <v>1</v>
      </c>
      <c r="M159" s="103">
        <f t="shared" si="24"/>
        <v>10000</v>
      </c>
      <c r="N159" s="123"/>
      <c r="O159" s="103">
        <f t="shared" si="25"/>
        <v>0</v>
      </c>
      <c r="P159" s="305">
        <f t="shared" si="26"/>
        <v>20000</v>
      </c>
      <c r="Q159" s="103"/>
      <c r="R159" s="125"/>
    </row>
    <row r="160" spans="2:18" s="40" customFormat="1" ht="15.95" hidden="1" customHeight="1">
      <c r="B160" s="3071">
        <v>21</v>
      </c>
      <c r="C160" s="526">
        <v>41744</v>
      </c>
      <c r="D160" s="591" t="s">
        <v>443</v>
      </c>
      <c r="E160" s="46" t="s">
        <v>415</v>
      </c>
      <c r="F160" s="925">
        <v>1</v>
      </c>
      <c r="G160" s="925">
        <v>30</v>
      </c>
      <c r="H160" s="764">
        <f t="shared" si="17"/>
        <v>30</v>
      </c>
      <c r="I160" s="103">
        <f t="shared" si="23"/>
        <v>15000</v>
      </c>
      <c r="J160" s="121"/>
      <c r="K160" s="103"/>
      <c r="L160" s="123"/>
      <c r="M160" s="103">
        <f t="shared" si="24"/>
        <v>0</v>
      </c>
      <c r="N160" s="123"/>
      <c r="O160" s="103">
        <f t="shared" si="25"/>
        <v>0</v>
      </c>
      <c r="P160" s="305">
        <f t="shared" si="26"/>
        <v>15000</v>
      </c>
      <c r="Q160" s="103"/>
      <c r="R160" s="125"/>
    </row>
    <row r="161" spans="2:18" s="40" customFormat="1" ht="15.95" hidden="1" customHeight="1">
      <c r="B161" s="3071"/>
      <c r="C161" s="526">
        <v>41744</v>
      </c>
      <c r="D161" s="591" t="s">
        <v>442</v>
      </c>
      <c r="E161" s="42"/>
      <c r="F161" s="925">
        <v>1</v>
      </c>
      <c r="G161" s="925"/>
      <c r="H161" s="764">
        <f t="shared" si="17"/>
        <v>0</v>
      </c>
      <c r="I161" s="103">
        <f t="shared" si="23"/>
        <v>0</v>
      </c>
      <c r="J161" s="121" t="s">
        <v>416</v>
      </c>
      <c r="K161" s="103">
        <v>10000</v>
      </c>
      <c r="L161" s="123">
        <v>3</v>
      </c>
      <c r="M161" s="103">
        <f t="shared" si="24"/>
        <v>30000</v>
      </c>
      <c r="N161" s="123"/>
      <c r="O161" s="103">
        <f t="shared" si="25"/>
        <v>0</v>
      </c>
      <c r="P161" s="305">
        <f t="shared" si="26"/>
        <v>40000</v>
      </c>
      <c r="Q161" s="103"/>
      <c r="R161" s="125"/>
    </row>
    <row r="162" spans="2:18" s="40" customFormat="1" ht="15.95" hidden="1" customHeight="1">
      <c r="B162" s="3071">
        <v>22</v>
      </c>
      <c r="C162" s="526">
        <v>41745</v>
      </c>
      <c r="D162" s="591" t="s">
        <v>432</v>
      </c>
      <c r="E162" s="46" t="s">
        <v>39</v>
      </c>
      <c r="F162" s="925">
        <v>1</v>
      </c>
      <c r="G162" s="925"/>
      <c r="H162" s="764">
        <f t="shared" si="17"/>
        <v>0</v>
      </c>
      <c r="I162" s="103">
        <f t="shared" si="23"/>
        <v>0</v>
      </c>
      <c r="J162" s="121" t="s">
        <v>416</v>
      </c>
      <c r="K162" s="103">
        <v>10000</v>
      </c>
      <c r="L162" s="123"/>
      <c r="M162" s="103">
        <f t="shared" si="24"/>
        <v>0</v>
      </c>
      <c r="N162" s="123"/>
      <c r="O162" s="103">
        <f t="shared" si="25"/>
        <v>0</v>
      </c>
      <c r="P162" s="305">
        <f t="shared" si="26"/>
        <v>10000</v>
      </c>
      <c r="Q162" s="103"/>
      <c r="R162" s="125"/>
    </row>
    <row r="163" spans="2:18" s="40" customFormat="1" ht="15.95" hidden="1" customHeight="1">
      <c r="B163" s="3071"/>
      <c r="C163" s="526">
        <v>41745</v>
      </c>
      <c r="D163" s="591" t="s">
        <v>431</v>
      </c>
      <c r="E163" s="42" t="s">
        <v>444</v>
      </c>
      <c r="F163" s="925">
        <v>7</v>
      </c>
      <c r="G163" s="925"/>
      <c r="H163" s="764">
        <f t="shared" si="17"/>
        <v>0</v>
      </c>
      <c r="I163" s="103">
        <f t="shared" si="23"/>
        <v>0</v>
      </c>
      <c r="J163" s="121" t="s">
        <v>127</v>
      </c>
      <c r="K163" s="103">
        <v>25000</v>
      </c>
      <c r="L163" s="123"/>
      <c r="M163" s="103">
        <f t="shared" si="24"/>
        <v>0</v>
      </c>
      <c r="N163" s="123"/>
      <c r="O163" s="103">
        <f t="shared" si="25"/>
        <v>0</v>
      </c>
      <c r="P163" s="305">
        <f t="shared" si="26"/>
        <v>25000</v>
      </c>
      <c r="Q163" s="103"/>
      <c r="R163" s="125"/>
    </row>
    <row r="164" spans="2:18" s="40" customFormat="1" ht="15.95" hidden="1" customHeight="1">
      <c r="B164" s="995">
        <v>23</v>
      </c>
      <c r="C164" s="526">
        <v>41746</v>
      </c>
      <c r="D164" s="591" t="s">
        <v>431</v>
      </c>
      <c r="E164" s="42" t="s">
        <v>444</v>
      </c>
      <c r="F164" s="925">
        <v>2</v>
      </c>
      <c r="G164" s="925"/>
      <c r="H164" s="764">
        <f t="shared" si="17"/>
        <v>0</v>
      </c>
      <c r="I164" s="103">
        <f t="shared" si="23"/>
        <v>0</v>
      </c>
      <c r="J164" s="121" t="s">
        <v>70</v>
      </c>
      <c r="K164" s="103">
        <v>20000</v>
      </c>
      <c r="L164" s="123"/>
      <c r="M164" s="103">
        <f t="shared" si="24"/>
        <v>0</v>
      </c>
      <c r="N164" s="123"/>
      <c r="O164" s="103">
        <f t="shared" si="25"/>
        <v>0</v>
      </c>
      <c r="P164" s="305">
        <f t="shared" si="26"/>
        <v>20000</v>
      </c>
      <c r="Q164" s="103"/>
      <c r="R164" s="125"/>
    </row>
    <row r="165" spans="2:18" s="40" customFormat="1" ht="15.95" hidden="1" customHeight="1">
      <c r="B165" s="3071">
        <v>24</v>
      </c>
      <c r="C165" s="526">
        <v>41747</v>
      </c>
      <c r="D165" s="591" t="s">
        <v>431</v>
      </c>
      <c r="E165" s="42" t="s">
        <v>444</v>
      </c>
      <c r="F165" s="925">
        <v>3</v>
      </c>
      <c r="G165" s="925"/>
      <c r="H165" s="764">
        <f t="shared" si="17"/>
        <v>0</v>
      </c>
      <c r="I165" s="103">
        <f t="shared" si="23"/>
        <v>0</v>
      </c>
      <c r="J165" s="121" t="s">
        <v>127</v>
      </c>
      <c r="K165" s="103">
        <v>20000</v>
      </c>
      <c r="L165" s="123"/>
      <c r="M165" s="103">
        <f t="shared" si="24"/>
        <v>0</v>
      </c>
      <c r="N165" s="123"/>
      <c r="O165" s="103">
        <f t="shared" si="25"/>
        <v>0</v>
      </c>
      <c r="P165" s="305">
        <f t="shared" si="26"/>
        <v>20000</v>
      </c>
      <c r="Q165" s="103"/>
      <c r="R165" s="125"/>
    </row>
    <row r="166" spans="2:18" s="40" customFormat="1" ht="15.95" hidden="1" customHeight="1">
      <c r="B166" s="3071"/>
      <c r="C166" s="526">
        <v>41747</v>
      </c>
      <c r="D166" s="591" t="s">
        <v>432</v>
      </c>
      <c r="E166" s="46" t="s">
        <v>39</v>
      </c>
      <c r="F166" s="925">
        <v>1</v>
      </c>
      <c r="G166" s="925"/>
      <c r="H166" s="764">
        <f t="shared" si="17"/>
        <v>0</v>
      </c>
      <c r="I166" s="103">
        <f t="shared" si="23"/>
        <v>0</v>
      </c>
      <c r="J166" s="121" t="s">
        <v>416</v>
      </c>
      <c r="K166" s="103">
        <v>10000</v>
      </c>
      <c r="L166" s="123"/>
      <c r="M166" s="103">
        <f t="shared" si="24"/>
        <v>0</v>
      </c>
      <c r="N166" s="123"/>
      <c r="O166" s="103">
        <f t="shared" si="25"/>
        <v>0</v>
      </c>
      <c r="P166" s="305">
        <f t="shared" si="26"/>
        <v>10000</v>
      </c>
      <c r="Q166" s="103"/>
      <c r="R166" s="125"/>
    </row>
    <row r="167" spans="2:18" s="40" customFormat="1" ht="15.95" hidden="1" customHeight="1">
      <c r="B167" s="995">
        <v>25</v>
      </c>
      <c r="C167" s="526">
        <v>41748</v>
      </c>
      <c r="D167" s="591" t="s">
        <v>432</v>
      </c>
      <c r="E167" s="46" t="s">
        <v>39</v>
      </c>
      <c r="F167" s="925">
        <v>2</v>
      </c>
      <c r="G167" s="925"/>
      <c r="H167" s="764">
        <f t="shared" si="17"/>
        <v>0</v>
      </c>
      <c r="I167" s="103">
        <f t="shared" si="23"/>
        <v>0</v>
      </c>
      <c r="J167" s="121" t="s">
        <v>416</v>
      </c>
      <c r="K167" s="103">
        <v>20000</v>
      </c>
      <c r="L167" s="123">
        <v>1</v>
      </c>
      <c r="M167" s="103">
        <f t="shared" si="24"/>
        <v>10000</v>
      </c>
      <c r="N167" s="123"/>
      <c r="O167" s="103">
        <f t="shared" si="25"/>
        <v>0</v>
      </c>
      <c r="P167" s="305">
        <f t="shared" si="26"/>
        <v>30000</v>
      </c>
      <c r="Q167" s="103"/>
      <c r="R167" s="125"/>
    </row>
    <row r="168" spans="2:18" s="40" customFormat="1" ht="15.95" hidden="1" customHeight="1">
      <c r="B168" s="3071">
        <v>26</v>
      </c>
      <c r="C168" s="387">
        <v>41749</v>
      </c>
      <c r="D168" s="591" t="s">
        <v>443</v>
      </c>
      <c r="E168" s="46" t="s">
        <v>415</v>
      </c>
      <c r="F168" s="925">
        <v>1</v>
      </c>
      <c r="G168" s="925">
        <v>30</v>
      </c>
      <c r="H168" s="764">
        <f t="shared" si="17"/>
        <v>30</v>
      </c>
      <c r="I168" s="103">
        <f t="shared" si="23"/>
        <v>15000</v>
      </c>
      <c r="J168" s="121"/>
      <c r="K168" s="103"/>
      <c r="L168" s="123"/>
      <c r="M168" s="103">
        <f t="shared" si="24"/>
        <v>0</v>
      </c>
      <c r="N168" s="123"/>
      <c r="O168" s="103">
        <f t="shared" si="25"/>
        <v>0</v>
      </c>
      <c r="P168" s="305">
        <f t="shared" si="26"/>
        <v>15000</v>
      </c>
      <c r="Q168" s="103"/>
      <c r="R168" s="125"/>
    </row>
    <row r="169" spans="2:18" s="40" customFormat="1" ht="15.95" hidden="1" customHeight="1">
      <c r="B169" s="3071"/>
      <c r="C169" s="387">
        <v>41749</v>
      </c>
      <c r="D169" s="3" t="s">
        <v>440</v>
      </c>
      <c r="E169" s="42" t="s">
        <v>444</v>
      </c>
      <c r="F169" s="925">
        <v>1</v>
      </c>
      <c r="G169" s="925"/>
      <c r="H169" s="764">
        <f t="shared" si="17"/>
        <v>0</v>
      </c>
      <c r="I169" s="103">
        <f t="shared" si="23"/>
        <v>0</v>
      </c>
      <c r="J169" s="121" t="s">
        <v>127</v>
      </c>
      <c r="K169" s="103">
        <v>20000</v>
      </c>
      <c r="L169" s="123">
        <v>6</v>
      </c>
      <c r="M169" s="103">
        <f t="shared" si="24"/>
        <v>60000</v>
      </c>
      <c r="N169" s="123"/>
      <c r="O169" s="103">
        <f t="shared" si="25"/>
        <v>0</v>
      </c>
      <c r="P169" s="305">
        <f t="shared" si="26"/>
        <v>80000</v>
      </c>
      <c r="Q169" s="103"/>
      <c r="R169" s="125"/>
    </row>
    <row r="170" spans="2:18" s="40" customFormat="1" ht="15.95" hidden="1" customHeight="1">
      <c r="B170" s="3071">
        <v>27</v>
      </c>
      <c r="C170" s="526">
        <v>41750</v>
      </c>
      <c r="D170" s="591" t="s">
        <v>432</v>
      </c>
      <c r="E170" s="46" t="s">
        <v>39</v>
      </c>
      <c r="F170" s="925">
        <v>1</v>
      </c>
      <c r="G170" s="925"/>
      <c r="H170" s="764">
        <f t="shared" ref="H170:H177" si="27">F170*G170</f>
        <v>0</v>
      </c>
      <c r="I170" s="103">
        <f t="shared" si="23"/>
        <v>0</v>
      </c>
      <c r="J170" s="121" t="s">
        <v>416</v>
      </c>
      <c r="K170" s="103">
        <v>10000</v>
      </c>
      <c r="L170" s="123"/>
      <c r="M170" s="103">
        <f t="shared" si="24"/>
        <v>0</v>
      </c>
      <c r="N170" s="123"/>
      <c r="O170" s="103">
        <f t="shared" si="25"/>
        <v>0</v>
      </c>
      <c r="P170" s="305">
        <f t="shared" si="26"/>
        <v>10000</v>
      </c>
      <c r="Q170" s="103"/>
      <c r="R170" s="125"/>
    </row>
    <row r="171" spans="2:18" s="40" customFormat="1" ht="15.95" hidden="1" customHeight="1">
      <c r="B171" s="3071"/>
      <c r="C171" s="526">
        <v>41750</v>
      </c>
      <c r="D171" s="591" t="s">
        <v>443</v>
      </c>
      <c r="E171" s="46" t="s">
        <v>415</v>
      </c>
      <c r="F171" s="925">
        <v>1</v>
      </c>
      <c r="G171" s="925">
        <v>30</v>
      </c>
      <c r="H171" s="764">
        <f t="shared" si="27"/>
        <v>30</v>
      </c>
      <c r="I171" s="103">
        <f t="shared" si="23"/>
        <v>15000</v>
      </c>
      <c r="J171" s="121"/>
      <c r="K171" s="103"/>
      <c r="L171" s="123"/>
      <c r="M171" s="103">
        <f t="shared" si="24"/>
        <v>0</v>
      </c>
      <c r="N171" s="123"/>
      <c r="O171" s="103">
        <f t="shared" si="25"/>
        <v>0</v>
      </c>
      <c r="P171" s="305">
        <f t="shared" si="26"/>
        <v>15000</v>
      </c>
      <c r="Q171" s="103"/>
      <c r="R171" s="125"/>
    </row>
    <row r="172" spans="2:18" s="40" customFormat="1" ht="15.95" hidden="1" customHeight="1">
      <c r="B172" s="3071">
        <v>28</v>
      </c>
      <c r="C172" s="526">
        <v>41751</v>
      </c>
      <c r="D172" s="591" t="s">
        <v>443</v>
      </c>
      <c r="E172" s="46" t="s">
        <v>415</v>
      </c>
      <c r="F172" s="925">
        <v>2</v>
      </c>
      <c r="G172" s="925">
        <v>30</v>
      </c>
      <c r="H172" s="764">
        <f t="shared" si="27"/>
        <v>60</v>
      </c>
      <c r="I172" s="103">
        <f t="shared" si="23"/>
        <v>30000</v>
      </c>
      <c r="J172" s="121"/>
      <c r="K172" s="103"/>
      <c r="L172" s="123">
        <v>2</v>
      </c>
      <c r="M172" s="103">
        <f t="shared" si="24"/>
        <v>20000</v>
      </c>
      <c r="N172" s="123"/>
      <c r="O172" s="103">
        <f t="shared" si="25"/>
        <v>0</v>
      </c>
      <c r="P172" s="305">
        <f t="shared" si="26"/>
        <v>50000</v>
      </c>
      <c r="Q172" s="103"/>
      <c r="R172" s="125"/>
    </row>
    <row r="173" spans="2:18" s="40" customFormat="1" ht="15.95" hidden="1" customHeight="1">
      <c r="B173" s="3071"/>
      <c r="C173" s="526">
        <v>41751</v>
      </c>
      <c r="D173" s="3" t="s">
        <v>440</v>
      </c>
      <c r="E173" s="42" t="s">
        <v>444</v>
      </c>
      <c r="F173" s="925">
        <v>2</v>
      </c>
      <c r="G173" s="925"/>
      <c r="H173" s="764">
        <f t="shared" si="27"/>
        <v>0</v>
      </c>
      <c r="I173" s="103"/>
      <c r="J173" s="121" t="s">
        <v>127</v>
      </c>
      <c r="K173" s="103">
        <v>20000</v>
      </c>
      <c r="L173" s="123"/>
      <c r="M173" s="103">
        <f t="shared" si="24"/>
        <v>0</v>
      </c>
      <c r="N173" s="123"/>
      <c r="O173" s="103">
        <f t="shared" si="25"/>
        <v>0</v>
      </c>
      <c r="P173" s="305">
        <f t="shared" si="26"/>
        <v>20000</v>
      </c>
      <c r="Q173" s="103"/>
      <c r="R173" s="125"/>
    </row>
    <row r="174" spans="2:18" s="40" customFormat="1" ht="15.95" hidden="1" customHeight="1">
      <c r="B174" s="3071"/>
      <c r="C174" s="526">
        <v>41751</v>
      </c>
      <c r="D174" s="591" t="s">
        <v>432</v>
      </c>
      <c r="E174" s="46" t="s">
        <v>39</v>
      </c>
      <c r="F174" s="925"/>
      <c r="G174" s="925"/>
      <c r="H174" s="764">
        <f t="shared" si="27"/>
        <v>0</v>
      </c>
      <c r="I174" s="103"/>
      <c r="J174" s="121" t="s">
        <v>416</v>
      </c>
      <c r="K174" s="103">
        <v>10000</v>
      </c>
      <c r="L174" s="123"/>
      <c r="M174" s="103">
        <f t="shared" si="24"/>
        <v>0</v>
      </c>
      <c r="N174" s="123"/>
      <c r="O174" s="103">
        <f t="shared" si="25"/>
        <v>0</v>
      </c>
      <c r="P174" s="305">
        <f t="shared" si="26"/>
        <v>10000</v>
      </c>
      <c r="Q174" s="103"/>
      <c r="R174" s="125"/>
    </row>
    <row r="175" spans="2:18" s="40" customFormat="1" ht="15.95" hidden="1" customHeight="1">
      <c r="B175" s="3071">
        <v>29</v>
      </c>
      <c r="C175" s="526">
        <v>41752</v>
      </c>
      <c r="D175" s="591" t="s">
        <v>443</v>
      </c>
      <c r="E175" s="46" t="s">
        <v>415</v>
      </c>
      <c r="F175" s="925">
        <v>2</v>
      </c>
      <c r="G175" s="925">
        <v>30</v>
      </c>
      <c r="H175" s="764">
        <f t="shared" si="27"/>
        <v>60</v>
      </c>
      <c r="I175" s="103">
        <f t="shared" si="23"/>
        <v>30000</v>
      </c>
      <c r="J175" s="121"/>
      <c r="K175" s="103"/>
      <c r="L175" s="123">
        <v>1</v>
      </c>
      <c r="M175" s="103">
        <f t="shared" si="24"/>
        <v>10000</v>
      </c>
      <c r="N175" s="123"/>
      <c r="O175" s="103">
        <f t="shared" si="25"/>
        <v>0</v>
      </c>
      <c r="P175" s="305">
        <f t="shared" si="26"/>
        <v>40000</v>
      </c>
      <c r="Q175" s="103"/>
      <c r="R175" s="125"/>
    </row>
    <row r="176" spans="2:18" s="40" customFormat="1" ht="15.95" hidden="1" customHeight="1">
      <c r="B176" s="3071"/>
      <c r="C176" s="526">
        <v>41752</v>
      </c>
      <c r="D176" s="591" t="s">
        <v>432</v>
      </c>
      <c r="E176" s="46" t="s">
        <v>39</v>
      </c>
      <c r="F176" s="925"/>
      <c r="G176" s="925"/>
      <c r="H176" s="764">
        <f t="shared" si="27"/>
        <v>0</v>
      </c>
      <c r="I176" s="103"/>
      <c r="J176" s="121" t="s">
        <v>416</v>
      </c>
      <c r="K176" s="103">
        <v>10000</v>
      </c>
      <c r="L176" s="123"/>
      <c r="M176" s="103">
        <f t="shared" si="24"/>
        <v>0</v>
      </c>
      <c r="N176" s="123"/>
      <c r="O176" s="103">
        <f t="shared" si="25"/>
        <v>0</v>
      </c>
      <c r="P176" s="305">
        <f t="shared" si="26"/>
        <v>10000</v>
      </c>
      <c r="Q176" s="103"/>
      <c r="R176" s="125"/>
    </row>
    <row r="177" spans="2:21" s="40" customFormat="1" ht="15.95" hidden="1" customHeight="1">
      <c r="B177" s="995">
        <v>30</v>
      </c>
      <c r="C177" s="526">
        <v>41753</v>
      </c>
      <c r="D177" s="591" t="s">
        <v>443</v>
      </c>
      <c r="E177" s="46" t="s">
        <v>415</v>
      </c>
      <c r="F177" s="925">
        <v>2</v>
      </c>
      <c r="G177" s="925">
        <v>30</v>
      </c>
      <c r="H177" s="764">
        <f t="shared" si="27"/>
        <v>60</v>
      </c>
      <c r="I177" s="103">
        <f t="shared" si="23"/>
        <v>30000</v>
      </c>
      <c r="J177" s="121"/>
      <c r="K177" s="103"/>
      <c r="L177" s="123"/>
      <c r="M177" s="103">
        <f t="shared" si="24"/>
        <v>0</v>
      </c>
      <c r="N177" s="123"/>
      <c r="O177" s="103">
        <f t="shared" si="25"/>
        <v>0</v>
      </c>
      <c r="P177" s="305">
        <f t="shared" si="26"/>
        <v>30000</v>
      </c>
      <c r="Q177" s="103"/>
      <c r="R177" s="125"/>
    </row>
    <row r="178" spans="2:21" s="40" customFormat="1" ht="15.95" hidden="1" customHeight="1">
      <c r="B178" s="3071">
        <v>31</v>
      </c>
      <c r="C178" s="526">
        <v>41754</v>
      </c>
      <c r="D178" s="591" t="s">
        <v>443</v>
      </c>
      <c r="E178" s="46" t="s">
        <v>415</v>
      </c>
      <c r="F178" s="925">
        <v>1</v>
      </c>
      <c r="G178" s="925">
        <v>30</v>
      </c>
      <c r="H178" s="764">
        <f>F178*G178</f>
        <v>30</v>
      </c>
      <c r="I178" s="103">
        <f t="shared" si="23"/>
        <v>15000</v>
      </c>
      <c r="J178" s="121"/>
      <c r="K178" s="103"/>
      <c r="L178" s="123"/>
      <c r="M178" s="103">
        <f t="shared" si="24"/>
        <v>0</v>
      </c>
      <c r="N178" s="123"/>
      <c r="O178" s="103">
        <f t="shared" si="25"/>
        <v>0</v>
      </c>
      <c r="P178" s="305">
        <f t="shared" si="26"/>
        <v>15000</v>
      </c>
      <c r="Q178" s="103"/>
      <c r="R178" s="125"/>
    </row>
    <row r="179" spans="2:21" s="40" customFormat="1" ht="15.95" hidden="1" customHeight="1" thickBot="1">
      <c r="B179" s="3072"/>
      <c r="C179" s="791">
        <v>41754</v>
      </c>
      <c r="D179" s="16" t="s">
        <v>425</v>
      </c>
      <c r="E179" s="42" t="s">
        <v>444</v>
      </c>
      <c r="F179" s="44">
        <v>1</v>
      </c>
      <c r="G179" s="44"/>
      <c r="H179" s="765">
        <f>F179*G179</f>
        <v>0</v>
      </c>
      <c r="I179" s="766">
        <f t="shared" si="23"/>
        <v>0</v>
      </c>
      <c r="J179" s="127" t="s">
        <v>127</v>
      </c>
      <c r="K179" s="766">
        <v>20000</v>
      </c>
      <c r="L179" s="1013"/>
      <c r="M179" s="766">
        <f t="shared" si="24"/>
        <v>0</v>
      </c>
      <c r="N179" s="1013"/>
      <c r="O179" s="766">
        <f t="shared" si="25"/>
        <v>0</v>
      </c>
      <c r="P179" s="767">
        <f t="shared" si="26"/>
        <v>20000</v>
      </c>
      <c r="Q179" s="766"/>
      <c r="R179" s="792"/>
    </row>
    <row r="180" spans="2:21" ht="15.95" hidden="1" customHeight="1">
      <c r="B180" s="3235">
        <v>1</v>
      </c>
      <c r="C180" s="1240">
        <v>41755</v>
      </c>
      <c r="D180" s="569" t="s">
        <v>555</v>
      </c>
      <c r="E180" s="557" t="s">
        <v>556</v>
      </c>
      <c r="F180" s="557">
        <v>1</v>
      </c>
      <c r="G180" s="557">
        <v>30</v>
      </c>
      <c r="H180" s="636">
        <v>500</v>
      </c>
      <c r="I180" s="1241">
        <f t="shared" ref="I180:I232" si="28">F180*G180*H180</f>
        <v>15000</v>
      </c>
      <c r="J180" s="573"/>
      <c r="K180" s="1233"/>
      <c r="L180" s="557"/>
      <c r="M180" s="573">
        <f t="shared" si="24"/>
        <v>0</v>
      </c>
      <c r="N180" s="557"/>
      <c r="O180" s="573">
        <f>N180*15000</f>
        <v>0</v>
      </c>
      <c r="P180" s="509">
        <f>I180+K180+M180+O180</f>
        <v>15000</v>
      </c>
      <c r="Q180" s="1242"/>
      <c r="R180" s="775"/>
    </row>
    <row r="181" spans="2:21" ht="15.95" hidden="1" customHeight="1">
      <c r="B181" s="3236"/>
      <c r="C181" s="327">
        <v>41755</v>
      </c>
      <c r="D181" s="1243" t="s">
        <v>546</v>
      </c>
      <c r="E181" s="1143" t="s">
        <v>426</v>
      </c>
      <c r="F181" s="1143">
        <v>8</v>
      </c>
      <c r="G181" s="1143"/>
      <c r="H181" s="1234"/>
      <c r="I181" s="1244">
        <f t="shared" si="28"/>
        <v>0</v>
      </c>
      <c r="J181" s="1235" t="s">
        <v>127</v>
      </c>
      <c r="K181" s="1235">
        <v>25000</v>
      </c>
      <c r="L181" s="354"/>
      <c r="M181" s="509">
        <f t="shared" si="24"/>
        <v>0</v>
      </c>
      <c r="N181" s="354"/>
      <c r="O181" s="509">
        <f t="shared" ref="O181:O244" si="29">N181*15000</f>
        <v>0</v>
      </c>
      <c r="P181" s="509">
        <f>I181+K181+M181+O181</f>
        <v>25000</v>
      </c>
      <c r="Q181" s="1245"/>
      <c r="R181" s="125"/>
    </row>
    <row r="182" spans="2:21" ht="15.95" hidden="1" customHeight="1">
      <c r="B182" s="1125">
        <v>2</v>
      </c>
      <c r="C182" s="806">
        <v>41756</v>
      </c>
      <c r="D182" s="1243" t="s">
        <v>546</v>
      </c>
      <c r="E182" s="354" t="s">
        <v>426</v>
      </c>
      <c r="F182" s="354">
        <v>7</v>
      </c>
      <c r="G182" s="354"/>
      <c r="H182" s="954"/>
      <c r="I182" s="1244">
        <f t="shared" si="28"/>
        <v>0</v>
      </c>
      <c r="J182" s="509" t="s">
        <v>127</v>
      </c>
      <c r="K182" s="509">
        <v>25000</v>
      </c>
      <c r="L182" s="354">
        <v>4</v>
      </c>
      <c r="M182" s="509">
        <f t="shared" si="24"/>
        <v>40000</v>
      </c>
      <c r="N182" s="359"/>
      <c r="O182" s="509">
        <f t="shared" si="29"/>
        <v>0</v>
      </c>
      <c r="P182" s="509">
        <f>I182+K182+M182+O182</f>
        <v>65000</v>
      </c>
      <c r="Q182" s="510"/>
      <c r="R182" s="125"/>
    </row>
    <row r="183" spans="2:21" ht="15.95" hidden="1" customHeight="1">
      <c r="B183" s="1125">
        <v>3</v>
      </c>
      <c r="C183" s="327">
        <v>41757</v>
      </c>
      <c r="D183" s="359" t="s">
        <v>555</v>
      </c>
      <c r="E183" s="354" t="s">
        <v>556</v>
      </c>
      <c r="F183" s="354">
        <v>2</v>
      </c>
      <c r="G183" s="354">
        <v>30</v>
      </c>
      <c r="H183" s="954">
        <v>500</v>
      </c>
      <c r="I183" s="1244">
        <f t="shared" si="28"/>
        <v>30000</v>
      </c>
      <c r="J183" s="509"/>
      <c r="K183" s="509"/>
      <c r="L183" s="354">
        <v>1</v>
      </c>
      <c r="M183" s="509">
        <f t="shared" si="24"/>
        <v>10000</v>
      </c>
      <c r="N183" s="359"/>
      <c r="O183" s="509">
        <f t="shared" si="29"/>
        <v>0</v>
      </c>
      <c r="P183" s="509">
        <f>I183+K183+M183+O183</f>
        <v>40000</v>
      </c>
      <c r="Q183" s="510"/>
      <c r="R183" s="125"/>
      <c r="U183" s="209"/>
    </row>
    <row r="184" spans="2:21" ht="15.95" hidden="1" customHeight="1">
      <c r="B184" s="1125">
        <v>4</v>
      </c>
      <c r="C184" s="327">
        <v>41758</v>
      </c>
      <c r="D184" s="359" t="s">
        <v>555</v>
      </c>
      <c r="E184" s="354" t="s">
        <v>556</v>
      </c>
      <c r="F184" s="354">
        <v>2</v>
      </c>
      <c r="G184" s="354">
        <v>30</v>
      </c>
      <c r="H184" s="954">
        <v>500</v>
      </c>
      <c r="I184" s="1244">
        <f t="shared" si="28"/>
        <v>30000</v>
      </c>
      <c r="J184" s="509"/>
      <c r="K184" s="509"/>
      <c r="L184" s="354"/>
      <c r="M184" s="509">
        <f t="shared" si="24"/>
        <v>0</v>
      </c>
      <c r="N184" s="359"/>
      <c r="O184" s="509">
        <f t="shared" si="29"/>
        <v>0</v>
      </c>
      <c r="P184" s="509">
        <f>I184+K184+M184+O184</f>
        <v>30000</v>
      </c>
      <c r="Q184" s="510"/>
      <c r="R184" s="125"/>
    </row>
    <row r="185" spans="2:21" ht="15.95" hidden="1" customHeight="1">
      <c r="B185" s="1125">
        <v>5</v>
      </c>
      <c r="C185" s="327">
        <v>41759</v>
      </c>
      <c r="D185" s="359" t="s">
        <v>555</v>
      </c>
      <c r="E185" s="354" t="s">
        <v>556</v>
      </c>
      <c r="F185" s="354">
        <v>1</v>
      </c>
      <c r="G185" s="354">
        <v>30</v>
      </c>
      <c r="H185" s="954">
        <v>500</v>
      </c>
      <c r="I185" s="1244">
        <f t="shared" si="28"/>
        <v>15000</v>
      </c>
      <c r="J185" s="509"/>
      <c r="K185" s="509"/>
      <c r="L185" s="354">
        <v>2</v>
      </c>
      <c r="M185" s="509">
        <f t="shared" ref="M185:M248" si="30">L185*10000</f>
        <v>20000</v>
      </c>
      <c r="N185" s="359"/>
      <c r="O185" s="509">
        <f t="shared" si="29"/>
        <v>0</v>
      </c>
      <c r="P185" s="509">
        <f t="shared" ref="P185:P248" si="31">I185+K185+M185+O185</f>
        <v>35000</v>
      </c>
      <c r="Q185" s="510"/>
      <c r="R185" s="125"/>
    </row>
    <row r="186" spans="2:21" ht="15.95" hidden="1" customHeight="1">
      <c r="B186" s="1125">
        <v>6</v>
      </c>
      <c r="C186" s="327">
        <v>41760</v>
      </c>
      <c r="D186" s="359" t="s">
        <v>557</v>
      </c>
      <c r="E186" s="354" t="s">
        <v>426</v>
      </c>
      <c r="F186" s="354">
        <v>2</v>
      </c>
      <c r="G186" s="354"/>
      <c r="H186" s="954"/>
      <c r="I186" s="1244">
        <f t="shared" si="28"/>
        <v>0</v>
      </c>
      <c r="J186" s="509" t="s">
        <v>127</v>
      </c>
      <c r="K186" s="509">
        <v>20000</v>
      </c>
      <c r="L186" s="354"/>
      <c r="M186" s="509">
        <f t="shared" si="30"/>
        <v>0</v>
      </c>
      <c r="N186" s="359"/>
      <c r="O186" s="509">
        <f t="shared" si="29"/>
        <v>0</v>
      </c>
      <c r="P186" s="509">
        <f t="shared" si="31"/>
        <v>20000</v>
      </c>
      <c r="Q186" s="510"/>
      <c r="R186" s="125"/>
      <c r="U186" s="209"/>
    </row>
    <row r="187" spans="2:21" ht="15.95" hidden="1" customHeight="1">
      <c r="B187" s="3237">
        <v>7</v>
      </c>
      <c r="C187" s="327">
        <v>41761</v>
      </c>
      <c r="D187" s="359" t="s">
        <v>549</v>
      </c>
      <c r="E187" s="354" t="s">
        <v>426</v>
      </c>
      <c r="F187" s="354">
        <v>1</v>
      </c>
      <c r="G187" s="354"/>
      <c r="H187" s="954"/>
      <c r="I187" s="1244">
        <f t="shared" si="28"/>
        <v>0</v>
      </c>
      <c r="J187" s="509" t="s">
        <v>127</v>
      </c>
      <c r="K187" s="509">
        <v>20000</v>
      </c>
      <c r="L187" s="354"/>
      <c r="M187" s="509">
        <f t="shared" si="30"/>
        <v>0</v>
      </c>
      <c r="N187" s="359"/>
      <c r="O187" s="509">
        <f t="shared" si="29"/>
        <v>0</v>
      </c>
      <c r="P187" s="509">
        <f t="shared" si="31"/>
        <v>20000</v>
      </c>
      <c r="Q187" s="510"/>
      <c r="R187" s="125"/>
      <c r="U187" s="209"/>
    </row>
    <row r="188" spans="2:21" ht="15.95" hidden="1" customHeight="1">
      <c r="B188" s="3236"/>
      <c r="C188" s="327">
        <v>41761</v>
      </c>
      <c r="D188" s="359" t="s">
        <v>563</v>
      </c>
      <c r="E188" s="46" t="s">
        <v>39</v>
      </c>
      <c r="F188" s="354">
        <v>1</v>
      </c>
      <c r="G188" s="354"/>
      <c r="H188" s="954"/>
      <c r="I188" s="1244">
        <f t="shared" si="28"/>
        <v>0</v>
      </c>
      <c r="J188" s="509" t="s">
        <v>573</v>
      </c>
      <c r="K188" s="509">
        <v>5000</v>
      </c>
      <c r="L188" s="354"/>
      <c r="M188" s="509">
        <f t="shared" si="30"/>
        <v>0</v>
      </c>
      <c r="N188" s="359"/>
      <c r="O188" s="509">
        <f t="shared" si="29"/>
        <v>0</v>
      </c>
      <c r="P188" s="509">
        <f t="shared" si="31"/>
        <v>5000</v>
      </c>
      <c r="Q188" s="510"/>
      <c r="R188" s="125"/>
      <c r="U188" s="209"/>
    </row>
    <row r="189" spans="2:21" ht="15.95" hidden="1" customHeight="1">
      <c r="B189" s="3237">
        <v>8</v>
      </c>
      <c r="C189" s="327">
        <v>41762</v>
      </c>
      <c r="D189" s="359" t="s">
        <v>555</v>
      </c>
      <c r="E189" s="354" t="s">
        <v>556</v>
      </c>
      <c r="F189" s="354">
        <v>2</v>
      </c>
      <c r="G189" s="354">
        <v>30</v>
      </c>
      <c r="H189" s="954">
        <v>500</v>
      </c>
      <c r="I189" s="1244">
        <f t="shared" si="28"/>
        <v>30000</v>
      </c>
      <c r="J189" s="509"/>
      <c r="K189" s="1236"/>
      <c r="L189" s="354">
        <v>3</v>
      </c>
      <c r="M189" s="509">
        <f t="shared" si="30"/>
        <v>30000</v>
      </c>
      <c r="N189" s="359"/>
      <c r="O189" s="509">
        <f t="shared" si="29"/>
        <v>0</v>
      </c>
      <c r="P189" s="509">
        <f t="shared" si="31"/>
        <v>60000</v>
      </c>
      <c r="Q189" s="510"/>
      <c r="R189" s="125"/>
    </row>
    <row r="190" spans="2:21" ht="15.95" hidden="1" customHeight="1">
      <c r="B190" s="3236"/>
      <c r="C190" s="327">
        <v>41762</v>
      </c>
      <c r="D190" s="359" t="s">
        <v>549</v>
      </c>
      <c r="E190" s="354" t="s">
        <v>426</v>
      </c>
      <c r="F190" s="354">
        <v>3</v>
      </c>
      <c r="G190" s="354"/>
      <c r="H190" s="954"/>
      <c r="I190" s="1244">
        <f t="shared" si="28"/>
        <v>0</v>
      </c>
      <c r="J190" s="509" t="s">
        <v>127</v>
      </c>
      <c r="K190" s="1235">
        <v>20000</v>
      </c>
      <c r="L190" s="354"/>
      <c r="M190" s="509">
        <f t="shared" si="30"/>
        <v>0</v>
      </c>
      <c r="N190" s="359"/>
      <c r="O190" s="509">
        <f t="shared" si="29"/>
        <v>0</v>
      </c>
      <c r="P190" s="509">
        <f t="shared" si="31"/>
        <v>20000</v>
      </c>
      <c r="Q190" s="510"/>
      <c r="R190" s="125"/>
    </row>
    <row r="191" spans="2:21" ht="15.95" hidden="1" customHeight="1">
      <c r="B191" s="3237">
        <v>9</v>
      </c>
      <c r="C191" s="104">
        <v>41763</v>
      </c>
      <c r="D191" s="359" t="s">
        <v>574</v>
      </c>
      <c r="E191" s="354" t="s">
        <v>556</v>
      </c>
      <c r="F191" s="354">
        <v>1</v>
      </c>
      <c r="G191" s="354">
        <v>30</v>
      </c>
      <c r="H191" s="954">
        <v>500</v>
      </c>
      <c r="I191" s="1244">
        <f t="shared" si="28"/>
        <v>15000</v>
      </c>
      <c r="J191" s="509"/>
      <c r="K191" s="1236"/>
      <c r="L191" s="354"/>
      <c r="M191" s="509">
        <f t="shared" si="30"/>
        <v>0</v>
      </c>
      <c r="N191" s="359"/>
      <c r="O191" s="509">
        <f t="shared" si="29"/>
        <v>0</v>
      </c>
      <c r="P191" s="509">
        <f t="shared" si="31"/>
        <v>15000</v>
      </c>
      <c r="Q191" s="510"/>
      <c r="R191" s="125"/>
    </row>
    <row r="192" spans="2:21" ht="15.95" hidden="1" customHeight="1">
      <c r="B192" s="3238"/>
      <c r="C192" s="104">
        <v>41763</v>
      </c>
      <c r="D192" s="359" t="s">
        <v>557</v>
      </c>
      <c r="E192" s="354" t="s">
        <v>426</v>
      </c>
      <c r="F192" s="354">
        <v>1</v>
      </c>
      <c r="G192" s="354"/>
      <c r="H192" s="954"/>
      <c r="I192" s="1244">
        <f t="shared" si="28"/>
        <v>0</v>
      </c>
      <c r="J192" s="509" t="s">
        <v>127</v>
      </c>
      <c r="K192" s="1235">
        <v>20000</v>
      </c>
      <c r="L192" s="354"/>
      <c r="M192" s="509">
        <f t="shared" si="30"/>
        <v>0</v>
      </c>
      <c r="N192" s="359"/>
      <c r="O192" s="509">
        <f t="shared" si="29"/>
        <v>0</v>
      </c>
      <c r="P192" s="509">
        <f t="shared" si="31"/>
        <v>20000</v>
      </c>
      <c r="Q192" s="510"/>
      <c r="R192" s="125"/>
    </row>
    <row r="193" spans="2:18" ht="15.95" hidden="1" customHeight="1">
      <c r="B193" s="3236"/>
      <c r="C193" s="104">
        <v>41763</v>
      </c>
      <c r="D193" s="359" t="s">
        <v>563</v>
      </c>
      <c r="E193" s="46" t="s">
        <v>39</v>
      </c>
      <c r="F193" s="354">
        <v>1</v>
      </c>
      <c r="G193" s="354"/>
      <c r="H193" s="954"/>
      <c r="I193" s="1244">
        <f t="shared" si="28"/>
        <v>0</v>
      </c>
      <c r="J193" s="509" t="s">
        <v>573</v>
      </c>
      <c r="K193" s="509">
        <v>5000</v>
      </c>
      <c r="L193" s="354">
        <v>4</v>
      </c>
      <c r="M193" s="509">
        <f t="shared" si="30"/>
        <v>40000</v>
      </c>
      <c r="N193" s="359"/>
      <c r="O193" s="509">
        <f t="shared" si="29"/>
        <v>0</v>
      </c>
      <c r="P193" s="509">
        <f t="shared" si="31"/>
        <v>45000</v>
      </c>
      <c r="Q193" s="510"/>
      <c r="R193" s="125"/>
    </row>
    <row r="194" spans="2:18" ht="15.95" hidden="1" customHeight="1">
      <c r="B194" s="1125">
        <v>10</v>
      </c>
      <c r="C194" s="327">
        <v>41764</v>
      </c>
      <c r="D194" s="359" t="s">
        <v>549</v>
      </c>
      <c r="E194" s="354" t="s">
        <v>426</v>
      </c>
      <c r="F194" s="354">
        <v>3</v>
      </c>
      <c r="G194" s="354"/>
      <c r="H194" s="954"/>
      <c r="I194" s="1244">
        <f t="shared" si="28"/>
        <v>0</v>
      </c>
      <c r="J194" s="509" t="s">
        <v>127</v>
      </c>
      <c r="K194" s="509">
        <v>20000</v>
      </c>
      <c r="L194" s="354"/>
      <c r="M194" s="509">
        <f t="shared" si="30"/>
        <v>0</v>
      </c>
      <c r="N194" s="359"/>
      <c r="O194" s="509">
        <f t="shared" si="29"/>
        <v>0</v>
      </c>
      <c r="P194" s="509">
        <f t="shared" si="31"/>
        <v>20000</v>
      </c>
      <c r="Q194" s="510"/>
      <c r="R194" s="125"/>
    </row>
    <row r="195" spans="2:18" ht="15.95" hidden="1" customHeight="1">
      <c r="B195" s="3237">
        <v>11</v>
      </c>
      <c r="C195" s="327">
        <v>41765</v>
      </c>
      <c r="D195" s="359" t="s">
        <v>546</v>
      </c>
      <c r="E195" s="354" t="s">
        <v>426</v>
      </c>
      <c r="F195" s="354">
        <v>4</v>
      </c>
      <c r="G195" s="354"/>
      <c r="H195" s="954"/>
      <c r="I195" s="1244">
        <f t="shared" si="28"/>
        <v>0</v>
      </c>
      <c r="J195" s="3284" t="s">
        <v>127</v>
      </c>
      <c r="K195" s="3284">
        <v>25000</v>
      </c>
      <c r="L195" s="354"/>
      <c r="M195" s="509">
        <f t="shared" si="30"/>
        <v>0</v>
      </c>
      <c r="N195" s="359"/>
      <c r="O195" s="509">
        <f t="shared" si="29"/>
        <v>0</v>
      </c>
      <c r="P195" s="3284">
        <f t="shared" si="31"/>
        <v>25000</v>
      </c>
      <c r="Q195" s="510"/>
      <c r="R195" s="125"/>
    </row>
    <row r="196" spans="2:18" ht="15.95" hidden="1" customHeight="1">
      <c r="B196" s="3236"/>
      <c r="C196" s="327">
        <v>41765</v>
      </c>
      <c r="D196" s="359" t="s">
        <v>549</v>
      </c>
      <c r="E196" s="354" t="s">
        <v>426</v>
      </c>
      <c r="F196" s="354">
        <v>3</v>
      </c>
      <c r="G196" s="354"/>
      <c r="H196" s="954"/>
      <c r="I196" s="1244">
        <f t="shared" si="28"/>
        <v>0</v>
      </c>
      <c r="J196" s="3285"/>
      <c r="K196" s="3285"/>
      <c r="L196" s="354"/>
      <c r="M196" s="509">
        <f t="shared" si="30"/>
        <v>0</v>
      </c>
      <c r="N196" s="359"/>
      <c r="O196" s="509">
        <f t="shared" si="29"/>
        <v>0</v>
      </c>
      <c r="P196" s="3285"/>
      <c r="Q196" s="510"/>
      <c r="R196" s="125"/>
    </row>
    <row r="197" spans="2:18" ht="15.95" hidden="1" customHeight="1">
      <c r="B197" s="1125">
        <v>12</v>
      </c>
      <c r="C197" s="327">
        <v>41766</v>
      </c>
      <c r="D197" s="359" t="s">
        <v>555</v>
      </c>
      <c r="E197" s="354" t="s">
        <v>556</v>
      </c>
      <c r="F197" s="354">
        <v>1</v>
      </c>
      <c r="G197" s="354">
        <v>30</v>
      </c>
      <c r="H197" s="954">
        <v>500</v>
      </c>
      <c r="I197" s="1244">
        <f t="shared" si="28"/>
        <v>15000</v>
      </c>
      <c r="J197" s="509"/>
      <c r="K197" s="509"/>
      <c r="L197" s="354"/>
      <c r="M197" s="509">
        <f t="shared" si="30"/>
        <v>0</v>
      </c>
      <c r="N197" s="359"/>
      <c r="O197" s="509">
        <f t="shared" si="29"/>
        <v>0</v>
      </c>
      <c r="P197" s="509">
        <f t="shared" si="31"/>
        <v>15000</v>
      </c>
      <c r="Q197" s="510"/>
      <c r="R197" s="125"/>
    </row>
    <row r="198" spans="2:18" ht="15.95" hidden="1" customHeight="1">
      <c r="B198" s="1125">
        <v>13</v>
      </c>
      <c r="C198" s="327">
        <v>41767</v>
      </c>
      <c r="D198" s="359" t="s">
        <v>555</v>
      </c>
      <c r="E198" s="354" t="s">
        <v>556</v>
      </c>
      <c r="F198" s="354">
        <v>1</v>
      </c>
      <c r="G198" s="354">
        <v>30</v>
      </c>
      <c r="H198" s="954">
        <v>500</v>
      </c>
      <c r="I198" s="1244">
        <f t="shared" si="28"/>
        <v>15000</v>
      </c>
      <c r="J198" s="509"/>
      <c r="K198" s="509"/>
      <c r="L198" s="354">
        <v>1</v>
      </c>
      <c r="M198" s="509">
        <f t="shared" si="30"/>
        <v>10000</v>
      </c>
      <c r="N198" s="359"/>
      <c r="O198" s="509">
        <f t="shared" si="29"/>
        <v>0</v>
      </c>
      <c r="P198" s="509">
        <f t="shared" si="31"/>
        <v>25000</v>
      </c>
      <c r="Q198" s="510"/>
      <c r="R198" s="125"/>
    </row>
    <row r="199" spans="2:18" ht="15.95" hidden="1" customHeight="1">
      <c r="B199" s="1125">
        <v>14</v>
      </c>
      <c r="C199" s="327">
        <v>41768</v>
      </c>
      <c r="D199" s="359" t="s">
        <v>555</v>
      </c>
      <c r="E199" s="354" t="s">
        <v>556</v>
      </c>
      <c r="F199" s="1144">
        <v>1</v>
      </c>
      <c r="G199" s="1144">
        <v>30</v>
      </c>
      <c r="H199" s="954">
        <v>500</v>
      </c>
      <c r="I199" s="1244">
        <f t="shared" si="28"/>
        <v>15000</v>
      </c>
      <c r="J199" s="1152"/>
      <c r="K199" s="1146"/>
      <c r="L199" s="123"/>
      <c r="M199" s="1146">
        <f t="shared" si="30"/>
        <v>0</v>
      </c>
      <c r="N199" s="123"/>
      <c r="O199" s="1146">
        <f t="shared" si="29"/>
        <v>0</v>
      </c>
      <c r="P199" s="509">
        <f t="shared" si="31"/>
        <v>15000</v>
      </c>
      <c r="Q199" s="1146"/>
      <c r="R199" s="125"/>
    </row>
    <row r="200" spans="2:18" ht="15.95" hidden="1" customHeight="1">
      <c r="B200" s="1125">
        <v>15</v>
      </c>
      <c r="C200" s="327">
        <v>41769</v>
      </c>
      <c r="D200" s="359" t="s">
        <v>555</v>
      </c>
      <c r="E200" s="354" t="s">
        <v>556</v>
      </c>
      <c r="F200" s="1144">
        <v>1</v>
      </c>
      <c r="G200" s="1144">
        <v>30</v>
      </c>
      <c r="H200" s="954">
        <v>500</v>
      </c>
      <c r="I200" s="1244">
        <f t="shared" si="28"/>
        <v>15000</v>
      </c>
      <c r="J200" s="1152"/>
      <c r="K200" s="1146"/>
      <c r="L200" s="123"/>
      <c r="M200" s="1146">
        <f t="shared" si="30"/>
        <v>0</v>
      </c>
      <c r="N200" s="123"/>
      <c r="O200" s="1146">
        <f t="shared" si="29"/>
        <v>0</v>
      </c>
      <c r="P200" s="509">
        <f t="shared" si="31"/>
        <v>15000</v>
      </c>
      <c r="Q200" s="1146"/>
      <c r="R200" s="125"/>
    </row>
    <row r="201" spans="2:18" ht="15.95" hidden="1" customHeight="1">
      <c r="B201" s="3237">
        <v>16</v>
      </c>
      <c r="C201" s="104">
        <v>41770</v>
      </c>
      <c r="D201" s="359" t="s">
        <v>555</v>
      </c>
      <c r="E201" s="354" t="s">
        <v>556</v>
      </c>
      <c r="F201" s="1144">
        <v>1</v>
      </c>
      <c r="G201" s="1144">
        <v>30</v>
      </c>
      <c r="H201" s="954">
        <v>500</v>
      </c>
      <c r="I201" s="1244">
        <f t="shared" si="28"/>
        <v>15000</v>
      </c>
      <c r="J201" s="1152"/>
      <c r="K201" s="1146"/>
      <c r="L201" s="123"/>
      <c r="M201" s="1146">
        <f t="shared" si="30"/>
        <v>0</v>
      </c>
      <c r="N201" s="123"/>
      <c r="O201" s="1146">
        <f t="shared" si="29"/>
        <v>0</v>
      </c>
      <c r="P201" s="509">
        <f t="shared" si="31"/>
        <v>15000</v>
      </c>
      <c r="Q201" s="1146"/>
      <c r="R201" s="125"/>
    </row>
    <row r="202" spans="2:18" ht="15.95" hidden="1" customHeight="1">
      <c r="B202" s="3236"/>
      <c r="C202" s="104">
        <v>41770</v>
      </c>
      <c r="D202" s="359" t="s">
        <v>563</v>
      </c>
      <c r="E202" s="46" t="s">
        <v>39</v>
      </c>
      <c r="F202" s="1144">
        <v>1</v>
      </c>
      <c r="G202" s="1144"/>
      <c r="H202" s="764"/>
      <c r="I202" s="1244">
        <f t="shared" si="28"/>
        <v>0</v>
      </c>
      <c r="J202" s="1152" t="s">
        <v>573</v>
      </c>
      <c r="K202" s="1146">
        <v>5000</v>
      </c>
      <c r="L202" s="123">
        <v>4</v>
      </c>
      <c r="M202" s="1146">
        <f t="shared" si="30"/>
        <v>40000</v>
      </c>
      <c r="N202" s="123"/>
      <c r="O202" s="1146">
        <f t="shared" si="29"/>
        <v>0</v>
      </c>
      <c r="P202" s="509">
        <f t="shared" si="31"/>
        <v>45000</v>
      </c>
      <c r="Q202" s="1146"/>
      <c r="R202" s="125"/>
    </row>
    <row r="203" spans="2:18" ht="15.95" hidden="1" customHeight="1">
      <c r="B203" s="3237">
        <v>17</v>
      </c>
      <c r="C203" s="327">
        <v>41771</v>
      </c>
      <c r="D203" s="359" t="s">
        <v>555</v>
      </c>
      <c r="E203" s="354" t="s">
        <v>556</v>
      </c>
      <c r="F203" s="1144">
        <v>1</v>
      </c>
      <c r="G203" s="1144">
        <v>30</v>
      </c>
      <c r="H203" s="954">
        <v>500</v>
      </c>
      <c r="I203" s="1244">
        <f t="shared" si="28"/>
        <v>15000</v>
      </c>
      <c r="J203" s="1152"/>
      <c r="K203" s="1146"/>
      <c r="L203" s="123"/>
      <c r="M203" s="1146">
        <f t="shared" si="30"/>
        <v>0</v>
      </c>
      <c r="N203" s="123"/>
      <c r="O203" s="1146">
        <f t="shared" si="29"/>
        <v>0</v>
      </c>
      <c r="P203" s="509">
        <f t="shared" si="31"/>
        <v>15000</v>
      </c>
      <c r="Q203" s="1146"/>
      <c r="R203" s="125"/>
    </row>
    <row r="204" spans="2:18" ht="15.95" hidden="1" customHeight="1">
      <c r="B204" s="3238"/>
      <c r="C204" s="327">
        <v>41771</v>
      </c>
      <c r="D204" s="359" t="s">
        <v>563</v>
      </c>
      <c r="E204" s="46" t="s">
        <v>39</v>
      </c>
      <c r="F204" s="1144">
        <v>3</v>
      </c>
      <c r="G204" s="1144"/>
      <c r="H204" s="764"/>
      <c r="I204" s="1244">
        <f t="shared" si="28"/>
        <v>0</v>
      </c>
      <c r="J204" s="1152" t="s">
        <v>573</v>
      </c>
      <c r="K204" s="1146">
        <v>15000</v>
      </c>
      <c r="L204" s="123"/>
      <c r="M204" s="1146">
        <f t="shared" si="30"/>
        <v>0</v>
      </c>
      <c r="N204" s="123"/>
      <c r="O204" s="1146">
        <f t="shared" si="29"/>
        <v>0</v>
      </c>
      <c r="P204" s="509">
        <f t="shared" si="31"/>
        <v>15000</v>
      </c>
      <c r="Q204" s="1146"/>
      <c r="R204" s="125"/>
    </row>
    <row r="205" spans="2:18" ht="15.95" hidden="1" customHeight="1">
      <c r="B205" s="3236"/>
      <c r="C205" s="327">
        <v>41771</v>
      </c>
      <c r="D205" s="3" t="s">
        <v>546</v>
      </c>
      <c r="E205" s="354" t="s">
        <v>426</v>
      </c>
      <c r="F205" s="1144">
        <v>3</v>
      </c>
      <c r="G205" s="1144"/>
      <c r="H205" s="764"/>
      <c r="I205" s="1244">
        <f t="shared" si="28"/>
        <v>0</v>
      </c>
      <c r="J205" s="1152" t="s">
        <v>127</v>
      </c>
      <c r="K205" s="1146">
        <v>20000</v>
      </c>
      <c r="L205" s="123">
        <v>0.5</v>
      </c>
      <c r="M205" s="1146">
        <f t="shared" si="30"/>
        <v>5000</v>
      </c>
      <c r="N205" s="123"/>
      <c r="O205" s="1146">
        <f t="shared" si="29"/>
        <v>0</v>
      </c>
      <c r="P205" s="509">
        <f t="shared" si="31"/>
        <v>25000</v>
      </c>
      <c r="Q205" s="1146"/>
      <c r="R205" s="125"/>
    </row>
    <row r="206" spans="2:18" ht="15.95" hidden="1" customHeight="1">
      <c r="B206" s="1125">
        <v>18</v>
      </c>
      <c r="C206" s="327">
        <v>41772</v>
      </c>
      <c r="D206" s="359" t="s">
        <v>555</v>
      </c>
      <c r="E206" s="354" t="s">
        <v>556</v>
      </c>
      <c r="F206" s="1144">
        <v>2</v>
      </c>
      <c r="G206" s="1144">
        <v>30</v>
      </c>
      <c r="H206" s="954">
        <v>500</v>
      </c>
      <c r="I206" s="1244">
        <f t="shared" si="28"/>
        <v>30000</v>
      </c>
      <c r="J206" s="1152"/>
      <c r="K206" s="1146"/>
      <c r="L206" s="123">
        <v>3</v>
      </c>
      <c r="M206" s="1146">
        <f t="shared" si="30"/>
        <v>30000</v>
      </c>
      <c r="N206" s="123"/>
      <c r="O206" s="1146">
        <f t="shared" si="29"/>
        <v>0</v>
      </c>
      <c r="P206" s="509">
        <f t="shared" si="31"/>
        <v>60000</v>
      </c>
      <c r="Q206" s="1146"/>
      <c r="R206" s="125"/>
    </row>
    <row r="207" spans="2:18" ht="15.95" hidden="1" customHeight="1">
      <c r="B207" s="3237">
        <v>19</v>
      </c>
      <c r="C207" s="327">
        <v>41773</v>
      </c>
      <c r="D207" s="359" t="s">
        <v>555</v>
      </c>
      <c r="E207" s="354" t="s">
        <v>556</v>
      </c>
      <c r="F207" s="1144">
        <v>2</v>
      </c>
      <c r="G207" s="1144">
        <v>30</v>
      </c>
      <c r="H207" s="954">
        <v>500</v>
      </c>
      <c r="I207" s="1244">
        <f t="shared" si="28"/>
        <v>30000</v>
      </c>
      <c r="J207" s="1152"/>
      <c r="K207" s="1146"/>
      <c r="L207" s="123"/>
      <c r="M207" s="1146">
        <f t="shared" si="30"/>
        <v>0</v>
      </c>
      <c r="N207" s="123"/>
      <c r="O207" s="1146">
        <f t="shared" si="29"/>
        <v>0</v>
      </c>
      <c r="P207" s="509">
        <f t="shared" si="31"/>
        <v>30000</v>
      </c>
      <c r="Q207" s="1146"/>
      <c r="R207" s="125"/>
    </row>
    <row r="208" spans="2:18" ht="15.95" hidden="1" customHeight="1">
      <c r="B208" s="3238"/>
      <c r="C208" s="327">
        <v>41773</v>
      </c>
      <c r="D208" s="359" t="s">
        <v>557</v>
      </c>
      <c r="E208" s="354" t="s">
        <v>426</v>
      </c>
      <c r="F208" s="1144">
        <v>1</v>
      </c>
      <c r="G208" s="1144"/>
      <c r="H208" s="764"/>
      <c r="I208" s="1244">
        <f t="shared" si="28"/>
        <v>0</v>
      </c>
      <c r="J208" s="1152" t="s">
        <v>127</v>
      </c>
      <c r="K208" s="1146">
        <v>20000</v>
      </c>
      <c r="L208" s="123"/>
      <c r="M208" s="1146">
        <f t="shared" si="30"/>
        <v>0</v>
      </c>
      <c r="N208" s="123"/>
      <c r="O208" s="1146">
        <f t="shared" si="29"/>
        <v>0</v>
      </c>
      <c r="P208" s="509">
        <f t="shared" si="31"/>
        <v>20000</v>
      </c>
      <c r="Q208" s="1146"/>
      <c r="R208" s="125"/>
    </row>
    <row r="209" spans="2:18" ht="15.95" hidden="1" customHeight="1">
      <c r="B209" s="3238"/>
      <c r="C209" s="327">
        <v>41773</v>
      </c>
      <c r="D209" s="359" t="s">
        <v>133</v>
      </c>
      <c r="E209" s="46"/>
      <c r="F209" s="1144"/>
      <c r="G209" s="1144"/>
      <c r="H209" s="764"/>
      <c r="I209" s="1244">
        <f t="shared" si="28"/>
        <v>0</v>
      </c>
      <c r="J209" s="1152"/>
      <c r="K209" s="1146"/>
      <c r="L209" s="123">
        <v>9</v>
      </c>
      <c r="M209" s="1146">
        <f t="shared" si="30"/>
        <v>90000</v>
      </c>
      <c r="N209" s="123"/>
      <c r="O209" s="1146">
        <f t="shared" si="29"/>
        <v>0</v>
      </c>
      <c r="P209" s="509">
        <f t="shared" si="31"/>
        <v>90000</v>
      </c>
      <c r="Q209" s="1146"/>
      <c r="R209" s="125"/>
    </row>
    <row r="210" spans="2:18" ht="15.95" hidden="1" customHeight="1">
      <c r="B210" s="3236"/>
      <c r="C210" s="327">
        <v>41773</v>
      </c>
      <c r="D210" s="359" t="s">
        <v>130</v>
      </c>
      <c r="E210" s="46" t="s">
        <v>39</v>
      </c>
      <c r="F210" s="1144">
        <v>1</v>
      </c>
      <c r="G210" s="1144">
        <v>150</v>
      </c>
      <c r="H210" s="954">
        <v>500</v>
      </c>
      <c r="I210" s="1244">
        <f t="shared" si="28"/>
        <v>75000</v>
      </c>
      <c r="J210" s="1152"/>
      <c r="K210" s="1146"/>
      <c r="L210" s="123"/>
      <c r="M210" s="1146">
        <f t="shared" si="30"/>
        <v>0</v>
      </c>
      <c r="N210" s="123">
        <v>5</v>
      </c>
      <c r="O210" s="1146">
        <f t="shared" si="29"/>
        <v>75000</v>
      </c>
      <c r="P210" s="509">
        <f t="shared" si="31"/>
        <v>150000</v>
      </c>
      <c r="Q210" s="1146"/>
      <c r="R210" s="125"/>
    </row>
    <row r="211" spans="2:18" ht="15.95" hidden="1" customHeight="1">
      <c r="B211" s="3237">
        <v>20</v>
      </c>
      <c r="C211" s="327">
        <v>41774</v>
      </c>
      <c r="D211" s="359" t="s">
        <v>555</v>
      </c>
      <c r="E211" s="354" t="s">
        <v>556</v>
      </c>
      <c r="F211" s="1144">
        <v>3</v>
      </c>
      <c r="G211" s="1144">
        <v>30</v>
      </c>
      <c r="H211" s="954">
        <v>500</v>
      </c>
      <c r="I211" s="1244">
        <f t="shared" si="28"/>
        <v>45000</v>
      </c>
      <c r="J211" s="1152"/>
      <c r="K211" s="1146"/>
      <c r="L211" s="123"/>
      <c r="M211" s="1146">
        <f t="shared" si="30"/>
        <v>0</v>
      </c>
      <c r="N211" s="123"/>
      <c r="O211" s="1146">
        <f t="shared" si="29"/>
        <v>0</v>
      </c>
      <c r="P211" s="509">
        <f t="shared" si="31"/>
        <v>45000</v>
      </c>
      <c r="Q211" s="1146"/>
      <c r="R211" s="125"/>
    </row>
    <row r="212" spans="2:18" ht="15.95" hidden="1" customHeight="1">
      <c r="B212" s="3236"/>
      <c r="C212" s="327">
        <v>41774</v>
      </c>
      <c r="D212" s="359" t="s">
        <v>552</v>
      </c>
      <c r="E212" s="46" t="s">
        <v>39</v>
      </c>
      <c r="F212" s="1144">
        <v>1</v>
      </c>
      <c r="G212" s="1144"/>
      <c r="H212" s="764"/>
      <c r="I212" s="1244">
        <f t="shared" si="28"/>
        <v>0</v>
      </c>
      <c r="J212" s="1152" t="s">
        <v>573</v>
      </c>
      <c r="K212" s="1146">
        <v>10000</v>
      </c>
      <c r="L212" s="123">
        <v>2</v>
      </c>
      <c r="M212" s="1146">
        <f t="shared" si="30"/>
        <v>20000</v>
      </c>
      <c r="N212" s="123"/>
      <c r="O212" s="1146">
        <f t="shared" si="29"/>
        <v>0</v>
      </c>
      <c r="P212" s="509">
        <f t="shared" si="31"/>
        <v>30000</v>
      </c>
      <c r="Q212" s="1146"/>
      <c r="R212" s="125"/>
    </row>
    <row r="213" spans="2:18" ht="15.95" hidden="1" customHeight="1">
      <c r="B213" s="3237">
        <v>21</v>
      </c>
      <c r="C213" s="327">
        <v>41775</v>
      </c>
      <c r="D213" s="3" t="s">
        <v>133</v>
      </c>
      <c r="E213" s="354"/>
      <c r="F213" s="1144"/>
      <c r="G213" s="1144"/>
      <c r="H213" s="764"/>
      <c r="I213" s="1244">
        <f t="shared" si="28"/>
        <v>0</v>
      </c>
      <c r="J213" s="1152"/>
      <c r="K213" s="1146"/>
      <c r="L213" s="123">
        <v>2</v>
      </c>
      <c r="M213" s="1146">
        <f t="shared" si="30"/>
        <v>20000</v>
      </c>
      <c r="N213" s="123"/>
      <c r="O213" s="1146">
        <f t="shared" si="29"/>
        <v>0</v>
      </c>
      <c r="P213" s="509">
        <f t="shared" si="31"/>
        <v>20000</v>
      </c>
      <c r="Q213" s="1146"/>
      <c r="R213" s="125"/>
    </row>
    <row r="214" spans="2:18" ht="15.95" hidden="1" customHeight="1">
      <c r="B214" s="3236"/>
      <c r="C214" s="327">
        <v>41775</v>
      </c>
      <c r="D214" s="3" t="s">
        <v>129</v>
      </c>
      <c r="E214" s="46" t="s">
        <v>39</v>
      </c>
      <c r="F214" s="1144">
        <v>1</v>
      </c>
      <c r="G214" s="1144">
        <v>150</v>
      </c>
      <c r="H214" s="954">
        <v>500</v>
      </c>
      <c r="I214" s="1244">
        <f t="shared" si="28"/>
        <v>75000</v>
      </c>
      <c r="J214" s="1152"/>
      <c r="K214" s="1146"/>
      <c r="L214" s="123">
        <v>4</v>
      </c>
      <c r="M214" s="1146">
        <f t="shared" si="30"/>
        <v>40000</v>
      </c>
      <c r="N214" s="123"/>
      <c r="O214" s="1146">
        <f t="shared" si="29"/>
        <v>0</v>
      </c>
      <c r="P214" s="509">
        <f t="shared" si="31"/>
        <v>115000</v>
      </c>
      <c r="Q214" s="1146"/>
      <c r="R214" s="125"/>
    </row>
    <row r="215" spans="2:18" ht="15.95" hidden="1" customHeight="1">
      <c r="B215" s="1125">
        <v>22</v>
      </c>
      <c r="C215" s="327">
        <v>41776</v>
      </c>
      <c r="D215" s="359" t="s">
        <v>555</v>
      </c>
      <c r="E215" s="1144" t="s">
        <v>556</v>
      </c>
      <c r="F215" s="1144">
        <v>1</v>
      </c>
      <c r="G215" s="1144">
        <v>30</v>
      </c>
      <c r="H215" s="954">
        <v>500</v>
      </c>
      <c r="I215" s="1244">
        <f t="shared" si="28"/>
        <v>15000</v>
      </c>
      <c r="J215" s="1152"/>
      <c r="K215" s="1146"/>
      <c r="L215" s="123">
        <v>2</v>
      </c>
      <c r="M215" s="1146">
        <f t="shared" si="30"/>
        <v>20000</v>
      </c>
      <c r="N215" s="123"/>
      <c r="O215" s="1146">
        <f t="shared" si="29"/>
        <v>0</v>
      </c>
      <c r="P215" s="509">
        <f t="shared" si="31"/>
        <v>35000</v>
      </c>
      <c r="Q215" s="1146"/>
      <c r="R215" s="125"/>
    </row>
    <row r="216" spans="2:18" ht="15.95" hidden="1" customHeight="1">
      <c r="B216" s="1125">
        <v>23</v>
      </c>
      <c r="C216" s="104">
        <v>41777</v>
      </c>
      <c r="D216" s="359" t="s">
        <v>563</v>
      </c>
      <c r="E216" s="46" t="s">
        <v>39</v>
      </c>
      <c r="F216" s="1144">
        <v>1</v>
      </c>
      <c r="G216" s="1144"/>
      <c r="H216" s="764"/>
      <c r="I216" s="1244">
        <f t="shared" si="28"/>
        <v>0</v>
      </c>
      <c r="J216" s="1152" t="s">
        <v>573</v>
      </c>
      <c r="K216" s="1146">
        <v>5000</v>
      </c>
      <c r="L216" s="123">
        <v>4</v>
      </c>
      <c r="M216" s="1146">
        <f t="shared" si="30"/>
        <v>40000</v>
      </c>
      <c r="N216" s="123"/>
      <c r="O216" s="1146">
        <f t="shared" si="29"/>
        <v>0</v>
      </c>
      <c r="P216" s="1153">
        <f t="shared" si="31"/>
        <v>45000</v>
      </c>
      <c r="Q216" s="1146"/>
      <c r="R216" s="125"/>
    </row>
    <row r="217" spans="2:18" ht="15.95" hidden="1" customHeight="1">
      <c r="B217" s="3237">
        <v>24</v>
      </c>
      <c r="C217" s="1246">
        <v>41778</v>
      </c>
      <c r="D217" s="359" t="s">
        <v>555</v>
      </c>
      <c r="E217" s="1144" t="s">
        <v>556</v>
      </c>
      <c r="F217" s="1003">
        <v>2</v>
      </c>
      <c r="G217" s="1003">
        <v>30</v>
      </c>
      <c r="H217" s="954">
        <v>500</v>
      </c>
      <c r="I217" s="1244">
        <f t="shared" si="28"/>
        <v>30000</v>
      </c>
      <c r="J217" s="1161"/>
      <c r="K217" s="1158"/>
      <c r="L217" s="1166"/>
      <c r="M217" s="1146">
        <f t="shared" si="30"/>
        <v>0</v>
      </c>
      <c r="N217" s="1166"/>
      <c r="O217" s="1146">
        <f t="shared" si="29"/>
        <v>0</v>
      </c>
      <c r="P217" s="1153">
        <f t="shared" si="31"/>
        <v>30000</v>
      </c>
      <c r="Q217" s="1158"/>
      <c r="R217" s="1156"/>
    </row>
    <row r="218" spans="2:18" ht="15.95" hidden="1" customHeight="1">
      <c r="B218" s="3236"/>
      <c r="C218" s="1246">
        <v>41778</v>
      </c>
      <c r="D218" s="359" t="s">
        <v>563</v>
      </c>
      <c r="E218" s="46" t="s">
        <v>39</v>
      </c>
      <c r="F218" s="1003">
        <v>1</v>
      </c>
      <c r="G218" s="1003"/>
      <c r="H218" s="1021"/>
      <c r="I218" s="1244">
        <f t="shared" si="28"/>
        <v>0</v>
      </c>
      <c r="J218" s="1161" t="s">
        <v>573</v>
      </c>
      <c r="K218" s="1158">
        <v>5000</v>
      </c>
      <c r="L218" s="1166"/>
      <c r="M218" s="1146">
        <f t="shared" si="30"/>
        <v>0</v>
      </c>
      <c r="N218" s="1166"/>
      <c r="O218" s="1146">
        <f t="shared" si="29"/>
        <v>0</v>
      </c>
      <c r="P218" s="1153">
        <f t="shared" si="31"/>
        <v>5000</v>
      </c>
      <c r="Q218" s="1158"/>
      <c r="R218" s="1156"/>
    </row>
    <row r="219" spans="2:18" ht="15.95" hidden="1" customHeight="1">
      <c r="B219" s="1125">
        <v>25</v>
      </c>
      <c r="C219" s="327">
        <v>41779</v>
      </c>
      <c r="D219" s="359" t="s">
        <v>555</v>
      </c>
      <c r="E219" s="1144" t="s">
        <v>556</v>
      </c>
      <c r="F219" s="1144">
        <v>1</v>
      </c>
      <c r="G219" s="1144">
        <v>30</v>
      </c>
      <c r="H219" s="954">
        <v>500</v>
      </c>
      <c r="I219" s="1244">
        <f t="shared" si="28"/>
        <v>15000</v>
      </c>
      <c r="J219" s="1152"/>
      <c r="K219" s="1146"/>
      <c r="L219" s="123"/>
      <c r="M219" s="1146">
        <f t="shared" si="30"/>
        <v>0</v>
      </c>
      <c r="N219" s="123"/>
      <c r="O219" s="1146">
        <f t="shared" si="29"/>
        <v>0</v>
      </c>
      <c r="P219" s="1153">
        <f t="shared" si="31"/>
        <v>15000</v>
      </c>
      <c r="Q219" s="1146"/>
      <c r="R219" s="125"/>
    </row>
    <row r="220" spans="2:18" s="1222" customFormat="1" ht="15.95" hidden="1" customHeight="1">
      <c r="B220" s="3286">
        <v>26</v>
      </c>
      <c r="C220" s="677">
        <v>41780</v>
      </c>
      <c r="D220" s="359" t="s">
        <v>559</v>
      </c>
      <c r="E220" s="354" t="s">
        <v>426</v>
      </c>
      <c r="F220" s="354">
        <v>3</v>
      </c>
      <c r="G220" s="354"/>
      <c r="H220" s="858"/>
      <c r="I220" s="1244">
        <f t="shared" si="28"/>
        <v>0</v>
      </c>
      <c r="J220" s="494" t="s">
        <v>70</v>
      </c>
      <c r="K220" s="647">
        <v>35000</v>
      </c>
      <c r="L220" s="473"/>
      <c r="M220" s="1146">
        <f t="shared" si="30"/>
        <v>0</v>
      </c>
      <c r="N220" s="473"/>
      <c r="O220" s="647">
        <f t="shared" si="29"/>
        <v>0</v>
      </c>
      <c r="P220" s="1153">
        <f t="shared" si="31"/>
        <v>35000</v>
      </c>
      <c r="Q220" s="647"/>
      <c r="R220" s="474"/>
    </row>
    <row r="221" spans="2:18" ht="15.95" hidden="1" customHeight="1">
      <c r="B221" s="3287"/>
      <c r="C221" s="677">
        <v>41780</v>
      </c>
      <c r="D221" s="3" t="s">
        <v>552</v>
      </c>
      <c r="E221" s="46" t="s">
        <v>39</v>
      </c>
      <c r="F221" s="1144">
        <v>1</v>
      </c>
      <c r="G221" s="1144"/>
      <c r="H221" s="764"/>
      <c r="I221" s="1244">
        <f t="shared" si="28"/>
        <v>0</v>
      </c>
      <c r="J221" s="1152" t="s">
        <v>573</v>
      </c>
      <c r="K221" s="1146">
        <v>10000</v>
      </c>
      <c r="L221" s="123">
        <v>2</v>
      </c>
      <c r="M221" s="1146">
        <f t="shared" si="30"/>
        <v>20000</v>
      </c>
      <c r="N221" s="123"/>
      <c r="O221" s="647">
        <f t="shared" si="29"/>
        <v>0</v>
      </c>
      <c r="P221" s="1153">
        <f t="shared" si="31"/>
        <v>30000</v>
      </c>
      <c r="Q221" s="1146"/>
      <c r="R221" s="125"/>
    </row>
    <row r="222" spans="2:18" ht="15.95" hidden="1" customHeight="1">
      <c r="B222" s="3237">
        <v>27</v>
      </c>
      <c r="C222" s="327">
        <v>41781</v>
      </c>
      <c r="D222" s="3" t="s">
        <v>559</v>
      </c>
      <c r="E222" s="1144" t="s">
        <v>426</v>
      </c>
      <c r="F222" s="1144">
        <v>1</v>
      </c>
      <c r="G222" s="1144"/>
      <c r="H222" s="764"/>
      <c r="I222" s="1244">
        <f t="shared" si="28"/>
        <v>0</v>
      </c>
      <c r="J222" s="3241" t="s">
        <v>127</v>
      </c>
      <c r="K222" s="3215">
        <v>35000</v>
      </c>
      <c r="L222" s="123"/>
      <c r="M222" s="1146">
        <f t="shared" si="30"/>
        <v>0</v>
      </c>
      <c r="N222" s="123"/>
      <c r="O222" s="647">
        <f t="shared" si="29"/>
        <v>0</v>
      </c>
      <c r="P222" s="3244">
        <f t="shared" si="31"/>
        <v>35000</v>
      </c>
      <c r="Q222" s="1146"/>
      <c r="R222" s="125"/>
    </row>
    <row r="223" spans="2:18" ht="15.95" hidden="1" customHeight="1">
      <c r="B223" s="3238"/>
      <c r="C223" s="327">
        <v>41781</v>
      </c>
      <c r="D223" s="3" t="s">
        <v>549</v>
      </c>
      <c r="E223" s="1144" t="s">
        <v>426</v>
      </c>
      <c r="F223" s="1144">
        <v>1</v>
      </c>
      <c r="G223" s="1144"/>
      <c r="H223" s="764"/>
      <c r="I223" s="1244">
        <f t="shared" si="28"/>
        <v>0</v>
      </c>
      <c r="J223" s="3242"/>
      <c r="K223" s="3217"/>
      <c r="L223" s="123"/>
      <c r="M223" s="1146">
        <f t="shared" si="30"/>
        <v>0</v>
      </c>
      <c r="N223" s="123"/>
      <c r="O223" s="647">
        <f t="shared" si="29"/>
        <v>0</v>
      </c>
      <c r="P223" s="3245"/>
      <c r="Q223" s="1146"/>
      <c r="R223" s="125"/>
    </row>
    <row r="224" spans="2:18" ht="15.95" hidden="1" customHeight="1">
      <c r="B224" s="3236"/>
      <c r="C224" s="327">
        <v>41781</v>
      </c>
      <c r="D224" s="3" t="s">
        <v>552</v>
      </c>
      <c r="E224" s="46" t="s">
        <v>39</v>
      </c>
      <c r="F224" s="1144">
        <v>1</v>
      </c>
      <c r="G224" s="1144"/>
      <c r="H224" s="764"/>
      <c r="I224" s="1244">
        <f t="shared" si="28"/>
        <v>0</v>
      </c>
      <c r="J224" s="1152" t="s">
        <v>573</v>
      </c>
      <c r="K224" s="1146">
        <v>10000</v>
      </c>
      <c r="L224" s="123">
        <v>1.5</v>
      </c>
      <c r="M224" s="1146">
        <f t="shared" si="30"/>
        <v>15000</v>
      </c>
      <c r="N224" s="123"/>
      <c r="O224" s="647">
        <f t="shared" si="29"/>
        <v>0</v>
      </c>
      <c r="P224" s="1153">
        <f t="shared" si="31"/>
        <v>25000</v>
      </c>
      <c r="Q224" s="1146"/>
      <c r="R224" s="125"/>
    </row>
    <row r="225" spans="2:18" ht="15.95" hidden="1" customHeight="1">
      <c r="B225" s="3237">
        <v>28</v>
      </c>
      <c r="C225" s="327">
        <v>41782</v>
      </c>
      <c r="D225" s="3" t="s">
        <v>576</v>
      </c>
      <c r="E225" s="1144" t="s">
        <v>556</v>
      </c>
      <c r="F225" s="1144">
        <v>1</v>
      </c>
      <c r="G225" s="1144"/>
      <c r="H225" s="954"/>
      <c r="I225" s="1244">
        <f t="shared" si="28"/>
        <v>0</v>
      </c>
      <c r="J225" s="3241" t="s">
        <v>70</v>
      </c>
      <c r="K225" s="3215">
        <v>35000</v>
      </c>
      <c r="L225" s="123"/>
      <c r="M225" s="1146">
        <f t="shared" si="30"/>
        <v>0</v>
      </c>
      <c r="N225" s="123"/>
      <c r="O225" s="647">
        <f t="shared" si="29"/>
        <v>0</v>
      </c>
      <c r="P225" s="3244">
        <f t="shared" si="31"/>
        <v>35000</v>
      </c>
      <c r="Q225" s="1146"/>
      <c r="R225" s="125"/>
    </row>
    <row r="226" spans="2:18" ht="15.95" hidden="1" customHeight="1">
      <c r="B226" s="3238"/>
      <c r="C226" s="327">
        <v>41782</v>
      </c>
      <c r="D226" s="3" t="s">
        <v>559</v>
      </c>
      <c r="E226" s="1144" t="s">
        <v>426</v>
      </c>
      <c r="F226" s="1144">
        <v>1</v>
      </c>
      <c r="G226" s="1144"/>
      <c r="H226" s="954"/>
      <c r="I226" s="1244">
        <f t="shared" si="28"/>
        <v>0</v>
      </c>
      <c r="J226" s="3242"/>
      <c r="K226" s="3217"/>
      <c r="L226" s="123"/>
      <c r="M226" s="1146">
        <f t="shared" si="30"/>
        <v>0</v>
      </c>
      <c r="N226" s="123"/>
      <c r="O226" s="647">
        <f t="shared" si="29"/>
        <v>0</v>
      </c>
      <c r="P226" s="3245"/>
      <c r="Q226" s="1146"/>
      <c r="R226" s="125"/>
    </row>
    <row r="227" spans="2:18" ht="15.95" hidden="1" customHeight="1">
      <c r="B227" s="3236"/>
      <c r="C227" s="327">
        <v>41782</v>
      </c>
      <c r="D227" s="359" t="s">
        <v>563</v>
      </c>
      <c r="E227" s="46" t="s">
        <v>39</v>
      </c>
      <c r="F227" s="1144">
        <v>1</v>
      </c>
      <c r="G227" s="1144"/>
      <c r="H227" s="954"/>
      <c r="I227" s="1244">
        <f t="shared" si="28"/>
        <v>0</v>
      </c>
      <c r="J227" s="1152" t="s">
        <v>573</v>
      </c>
      <c r="K227" s="1146">
        <v>5000</v>
      </c>
      <c r="L227" s="123">
        <v>3</v>
      </c>
      <c r="M227" s="1146">
        <f t="shared" si="30"/>
        <v>30000</v>
      </c>
      <c r="N227" s="123"/>
      <c r="O227" s="647">
        <f t="shared" si="29"/>
        <v>0</v>
      </c>
      <c r="P227" s="1153">
        <f t="shared" si="31"/>
        <v>35000</v>
      </c>
      <c r="Q227" s="1146"/>
      <c r="R227" s="125"/>
    </row>
    <row r="228" spans="2:18" ht="15.95" hidden="1" customHeight="1">
      <c r="B228" s="3237">
        <v>29</v>
      </c>
      <c r="C228" s="327">
        <v>41783</v>
      </c>
      <c r="D228" s="3" t="s">
        <v>576</v>
      </c>
      <c r="E228" s="1144" t="s">
        <v>556</v>
      </c>
      <c r="F228" s="1144">
        <v>1</v>
      </c>
      <c r="G228" s="1144">
        <v>30</v>
      </c>
      <c r="H228" s="954">
        <v>500</v>
      </c>
      <c r="I228" s="1244">
        <f t="shared" si="28"/>
        <v>15000</v>
      </c>
      <c r="J228" s="1152"/>
      <c r="K228" s="1146"/>
      <c r="L228" s="123"/>
      <c r="M228" s="1146">
        <f t="shared" si="30"/>
        <v>0</v>
      </c>
      <c r="N228" s="123"/>
      <c r="O228" s="647">
        <f t="shared" si="29"/>
        <v>0</v>
      </c>
      <c r="P228" s="1153">
        <f t="shared" si="31"/>
        <v>15000</v>
      </c>
      <c r="Q228" s="1146"/>
      <c r="R228" s="125"/>
    </row>
    <row r="229" spans="2:18" ht="15.95" hidden="1" customHeight="1">
      <c r="B229" s="3238"/>
      <c r="C229" s="327">
        <v>41783</v>
      </c>
      <c r="D229" s="359" t="s">
        <v>549</v>
      </c>
      <c r="E229" s="1003" t="s">
        <v>426</v>
      </c>
      <c r="F229" s="1003">
        <v>3</v>
      </c>
      <c r="G229" s="1003"/>
      <c r="H229" s="1021"/>
      <c r="I229" s="1244">
        <f t="shared" si="28"/>
        <v>0</v>
      </c>
      <c r="J229" s="1161" t="s">
        <v>127</v>
      </c>
      <c r="K229" s="1158">
        <v>20000</v>
      </c>
      <c r="L229" s="1166"/>
      <c r="M229" s="1146">
        <f t="shared" si="30"/>
        <v>0</v>
      </c>
      <c r="N229" s="1166"/>
      <c r="O229" s="647">
        <f t="shared" si="29"/>
        <v>0</v>
      </c>
      <c r="P229" s="1153">
        <f t="shared" si="31"/>
        <v>20000</v>
      </c>
      <c r="Q229" s="1158"/>
      <c r="R229" s="1156"/>
    </row>
    <row r="230" spans="2:18" ht="15.95" hidden="1" customHeight="1">
      <c r="B230" s="3236"/>
      <c r="C230" s="327">
        <v>41783</v>
      </c>
      <c r="D230" s="359" t="s">
        <v>563</v>
      </c>
      <c r="E230" s="46" t="s">
        <v>39</v>
      </c>
      <c r="F230" s="1003">
        <v>1</v>
      </c>
      <c r="G230" s="1003"/>
      <c r="H230" s="1021"/>
      <c r="I230" s="1244">
        <f t="shared" si="28"/>
        <v>0</v>
      </c>
      <c r="J230" s="1161" t="s">
        <v>573</v>
      </c>
      <c r="K230" s="1158">
        <v>5000</v>
      </c>
      <c r="L230" s="1166">
        <v>3</v>
      </c>
      <c r="M230" s="1146">
        <f t="shared" si="30"/>
        <v>30000</v>
      </c>
      <c r="N230" s="1166"/>
      <c r="O230" s="647">
        <f t="shared" si="29"/>
        <v>0</v>
      </c>
      <c r="P230" s="1153">
        <f t="shared" si="31"/>
        <v>35000</v>
      </c>
      <c r="Q230" s="1158"/>
      <c r="R230" s="1156"/>
    </row>
    <row r="231" spans="2:18" ht="15.95" hidden="1" customHeight="1">
      <c r="B231" s="3237">
        <v>30</v>
      </c>
      <c r="C231" s="1247">
        <v>41784</v>
      </c>
      <c r="D231" s="1200" t="s">
        <v>559</v>
      </c>
      <c r="E231" s="1003" t="s">
        <v>426</v>
      </c>
      <c r="F231" s="1003">
        <v>2</v>
      </c>
      <c r="G231" s="1003"/>
      <c r="H231" s="1021"/>
      <c r="I231" s="1248">
        <f t="shared" si="28"/>
        <v>0</v>
      </c>
      <c r="J231" s="1161" t="s">
        <v>70</v>
      </c>
      <c r="K231" s="1158">
        <v>35000</v>
      </c>
      <c r="L231" s="1166"/>
      <c r="M231" s="1158">
        <f t="shared" si="30"/>
        <v>0</v>
      </c>
      <c r="N231" s="1166"/>
      <c r="O231" s="1237">
        <f t="shared" si="29"/>
        <v>0</v>
      </c>
      <c r="P231" s="1160">
        <f t="shared" si="31"/>
        <v>35000</v>
      </c>
      <c r="Q231" s="1158"/>
      <c r="R231" s="1156"/>
    </row>
    <row r="232" spans="2:18" ht="15.95" hidden="1" customHeight="1" thickBot="1">
      <c r="B232" s="3246"/>
      <c r="C232" s="1115">
        <v>41784</v>
      </c>
      <c r="D232" s="16" t="s">
        <v>563</v>
      </c>
      <c r="E232" s="46" t="s">
        <v>39</v>
      </c>
      <c r="F232" s="44">
        <v>1</v>
      </c>
      <c r="G232" s="44"/>
      <c r="H232" s="765"/>
      <c r="I232" s="1249">
        <f t="shared" si="28"/>
        <v>0</v>
      </c>
      <c r="J232" s="127" t="s">
        <v>573</v>
      </c>
      <c r="K232" s="1151">
        <v>5000</v>
      </c>
      <c r="L232" s="1013"/>
      <c r="M232" s="1151">
        <f t="shared" si="30"/>
        <v>0</v>
      </c>
      <c r="N232" s="1013"/>
      <c r="O232" s="1238">
        <f t="shared" si="29"/>
        <v>0</v>
      </c>
      <c r="P232" s="767">
        <f t="shared" si="31"/>
        <v>5000</v>
      </c>
      <c r="Q232" s="1151"/>
      <c r="R232" s="792"/>
    </row>
    <row r="233" spans="2:18" s="40" customFormat="1" ht="15.95" hidden="1" customHeight="1">
      <c r="B233" s="3110">
        <v>1</v>
      </c>
      <c r="C233" s="769">
        <v>41785</v>
      </c>
      <c r="D233" s="347" t="s">
        <v>559</v>
      </c>
      <c r="E233" s="504" t="s">
        <v>426</v>
      </c>
      <c r="F233" s="346">
        <v>2</v>
      </c>
      <c r="G233" s="346"/>
      <c r="H233" s="1402">
        <f>F233*G233</f>
        <v>0</v>
      </c>
      <c r="I233" s="1403">
        <f t="shared" ref="I233:I252" si="32">H233*500</f>
        <v>0</v>
      </c>
      <c r="J233" s="1404" t="s">
        <v>127</v>
      </c>
      <c r="K233" s="1327">
        <v>35000</v>
      </c>
      <c r="L233" s="1405"/>
      <c r="M233" s="1327">
        <f t="shared" si="30"/>
        <v>0</v>
      </c>
      <c r="N233" s="1405"/>
      <c r="O233" s="1406">
        <f t="shared" si="29"/>
        <v>0</v>
      </c>
      <c r="P233" s="1407">
        <f t="shared" si="31"/>
        <v>35000</v>
      </c>
      <c r="Q233" s="1327"/>
      <c r="R233" s="775"/>
    </row>
    <row r="234" spans="2:18" s="40" customFormat="1" ht="15.95" hidden="1" customHeight="1">
      <c r="B234" s="3070"/>
      <c r="C234" s="526">
        <v>41785</v>
      </c>
      <c r="D234" s="115" t="s">
        <v>714</v>
      </c>
      <c r="E234" s="46" t="s">
        <v>39</v>
      </c>
      <c r="F234" s="1308">
        <v>1</v>
      </c>
      <c r="G234" s="1308"/>
      <c r="H234" s="764">
        <f t="shared" ref="H234:H288" si="33">F234*G234</f>
        <v>0</v>
      </c>
      <c r="I234" s="1075">
        <f t="shared" si="32"/>
        <v>0</v>
      </c>
      <c r="J234" s="1325" t="s">
        <v>573</v>
      </c>
      <c r="K234" s="1323">
        <v>10000</v>
      </c>
      <c r="L234" s="123"/>
      <c r="M234" s="1323">
        <f t="shared" si="30"/>
        <v>0</v>
      </c>
      <c r="N234" s="123"/>
      <c r="O234" s="647">
        <f t="shared" si="29"/>
        <v>0</v>
      </c>
      <c r="P234" s="1326">
        <f t="shared" si="31"/>
        <v>10000</v>
      </c>
      <c r="Q234" s="1323"/>
      <c r="R234" s="1329"/>
    </row>
    <row r="235" spans="2:18" s="40" customFormat="1" ht="15.95" hidden="1" customHeight="1">
      <c r="B235" s="3068">
        <v>2</v>
      </c>
      <c r="C235" s="526">
        <v>41786</v>
      </c>
      <c r="D235" s="3" t="s">
        <v>133</v>
      </c>
      <c r="E235" s="46"/>
      <c r="F235" s="1316">
        <v>1</v>
      </c>
      <c r="G235" s="1316"/>
      <c r="H235" s="764">
        <f t="shared" si="33"/>
        <v>0</v>
      </c>
      <c r="I235" s="1075">
        <f t="shared" si="32"/>
        <v>0</v>
      </c>
      <c r="J235" s="1325"/>
      <c r="K235" s="1323"/>
      <c r="L235" s="123"/>
      <c r="M235" s="1323">
        <f t="shared" si="30"/>
        <v>0</v>
      </c>
      <c r="N235" s="123"/>
      <c r="O235" s="647">
        <f t="shared" si="29"/>
        <v>0</v>
      </c>
      <c r="P235" s="1326">
        <f t="shared" si="31"/>
        <v>0</v>
      </c>
      <c r="Q235" s="1323"/>
      <c r="R235" s="125"/>
    </row>
    <row r="236" spans="2:18" s="40" customFormat="1" ht="15.95" hidden="1" customHeight="1">
      <c r="B236" s="3070"/>
      <c r="C236" s="526">
        <v>41786</v>
      </c>
      <c r="D236" s="3" t="s">
        <v>731</v>
      </c>
      <c r="E236" s="46" t="s">
        <v>39</v>
      </c>
      <c r="F236" s="1316">
        <v>1</v>
      </c>
      <c r="G236" s="1316">
        <v>150</v>
      </c>
      <c r="H236" s="764">
        <f t="shared" si="33"/>
        <v>150</v>
      </c>
      <c r="I236" s="1075">
        <f t="shared" si="32"/>
        <v>75000</v>
      </c>
      <c r="J236" s="1325"/>
      <c r="K236" s="1323"/>
      <c r="L236" s="123">
        <v>6</v>
      </c>
      <c r="M236" s="1323">
        <f t="shared" si="30"/>
        <v>60000</v>
      </c>
      <c r="N236" s="123"/>
      <c r="O236" s="647">
        <f t="shared" si="29"/>
        <v>0</v>
      </c>
      <c r="P236" s="1326">
        <f t="shared" si="31"/>
        <v>135000</v>
      </c>
      <c r="Q236" s="1323"/>
      <c r="R236" s="125"/>
    </row>
    <row r="237" spans="2:18" s="40" customFormat="1" ht="15.95" hidden="1" customHeight="1">
      <c r="B237" s="1306">
        <v>3</v>
      </c>
      <c r="C237" s="526">
        <v>41787</v>
      </c>
      <c r="D237" s="115" t="s">
        <v>714</v>
      </c>
      <c r="E237" s="46" t="s">
        <v>39</v>
      </c>
      <c r="F237" s="1308">
        <v>1</v>
      </c>
      <c r="G237" s="1316"/>
      <c r="H237" s="764">
        <f t="shared" si="33"/>
        <v>0</v>
      </c>
      <c r="I237" s="1075">
        <f t="shared" si="32"/>
        <v>0</v>
      </c>
      <c r="J237" s="1325" t="s">
        <v>573</v>
      </c>
      <c r="K237" s="1323">
        <v>10000</v>
      </c>
      <c r="L237" s="123"/>
      <c r="M237" s="1323">
        <f t="shared" si="30"/>
        <v>0</v>
      </c>
      <c r="N237" s="123"/>
      <c r="O237" s="647">
        <f t="shared" si="29"/>
        <v>0</v>
      </c>
      <c r="P237" s="1326">
        <f t="shared" si="31"/>
        <v>10000</v>
      </c>
      <c r="Q237" s="1323"/>
      <c r="R237" s="125"/>
    </row>
    <row r="238" spans="2:18" s="40" customFormat="1" ht="15.95" hidden="1" customHeight="1">
      <c r="B238" s="3087">
        <v>4</v>
      </c>
      <c r="C238" s="526">
        <v>41788</v>
      </c>
      <c r="D238" s="3" t="s">
        <v>726</v>
      </c>
      <c r="E238" s="42" t="s">
        <v>556</v>
      </c>
      <c r="F238" s="1316">
        <v>1</v>
      </c>
      <c r="G238" s="1316">
        <v>56</v>
      </c>
      <c r="H238" s="764">
        <f t="shared" si="33"/>
        <v>56</v>
      </c>
      <c r="I238" s="1075">
        <f t="shared" si="32"/>
        <v>28000</v>
      </c>
      <c r="J238" s="1325"/>
      <c r="K238" s="1323"/>
      <c r="L238" s="123"/>
      <c r="M238" s="1323">
        <f t="shared" si="30"/>
        <v>0</v>
      </c>
      <c r="N238" s="123"/>
      <c r="O238" s="647">
        <f t="shared" si="29"/>
        <v>0</v>
      </c>
      <c r="P238" s="1326">
        <f t="shared" si="31"/>
        <v>28000</v>
      </c>
      <c r="Q238" s="1323"/>
      <c r="R238" s="125"/>
    </row>
    <row r="239" spans="2:18" s="40" customFormat="1" ht="15.95" hidden="1" customHeight="1">
      <c r="B239" s="3087"/>
      <c r="C239" s="526">
        <v>41788</v>
      </c>
      <c r="D239" s="3" t="s">
        <v>714</v>
      </c>
      <c r="E239" s="46" t="s">
        <v>39</v>
      </c>
      <c r="F239" s="1316">
        <v>1</v>
      </c>
      <c r="G239" s="1316"/>
      <c r="H239" s="764">
        <f t="shared" si="33"/>
        <v>0</v>
      </c>
      <c r="I239" s="1075">
        <f t="shared" si="32"/>
        <v>0</v>
      </c>
      <c r="J239" s="1325" t="s">
        <v>573</v>
      </c>
      <c r="K239" s="1323">
        <v>10000</v>
      </c>
      <c r="L239" s="123">
        <v>1</v>
      </c>
      <c r="M239" s="1323">
        <f t="shared" si="30"/>
        <v>10000</v>
      </c>
      <c r="N239" s="123"/>
      <c r="O239" s="647">
        <f t="shared" si="29"/>
        <v>0</v>
      </c>
      <c r="P239" s="1326">
        <f t="shared" si="31"/>
        <v>20000</v>
      </c>
      <c r="Q239" s="1323"/>
      <c r="R239" s="125"/>
    </row>
    <row r="240" spans="2:18" s="40" customFormat="1" ht="15.95" hidden="1" customHeight="1">
      <c r="B240" s="3087"/>
      <c r="C240" s="526">
        <v>41788</v>
      </c>
      <c r="D240" s="3" t="s">
        <v>133</v>
      </c>
      <c r="E240" s="46"/>
      <c r="F240" s="1316">
        <v>1</v>
      </c>
      <c r="G240" s="1316"/>
      <c r="H240" s="764">
        <f t="shared" si="33"/>
        <v>0</v>
      </c>
      <c r="I240" s="1075">
        <f t="shared" si="32"/>
        <v>0</v>
      </c>
      <c r="J240" s="1325"/>
      <c r="K240" s="1323"/>
      <c r="L240" s="123">
        <v>4</v>
      </c>
      <c r="M240" s="1323">
        <f t="shared" si="30"/>
        <v>40000</v>
      </c>
      <c r="N240" s="123"/>
      <c r="O240" s="647">
        <f t="shared" si="29"/>
        <v>0</v>
      </c>
      <c r="P240" s="1326">
        <f t="shared" si="31"/>
        <v>40000</v>
      </c>
      <c r="Q240" s="1323"/>
      <c r="R240" s="125"/>
    </row>
    <row r="241" spans="2:18" s="40" customFormat="1" ht="15.95" hidden="1" customHeight="1">
      <c r="B241" s="3087"/>
      <c r="C241" s="526">
        <v>41788</v>
      </c>
      <c r="D241" s="3" t="s">
        <v>731</v>
      </c>
      <c r="E241" s="46" t="s">
        <v>39</v>
      </c>
      <c r="F241" s="1316">
        <v>1</v>
      </c>
      <c r="G241" s="1316">
        <v>150</v>
      </c>
      <c r="H241" s="764">
        <f t="shared" si="33"/>
        <v>150</v>
      </c>
      <c r="I241" s="1075">
        <f t="shared" si="32"/>
        <v>75000</v>
      </c>
      <c r="J241" s="1325"/>
      <c r="K241" s="1323"/>
      <c r="L241" s="123">
        <v>3</v>
      </c>
      <c r="M241" s="1323">
        <f t="shared" si="30"/>
        <v>30000</v>
      </c>
      <c r="N241" s="123">
        <v>3</v>
      </c>
      <c r="O241" s="647">
        <f t="shared" si="29"/>
        <v>45000</v>
      </c>
      <c r="P241" s="1326">
        <f t="shared" si="31"/>
        <v>150000</v>
      </c>
      <c r="Q241" s="1323"/>
      <c r="R241" s="125"/>
    </row>
    <row r="242" spans="2:18" s="40" customFormat="1" ht="15.95" hidden="1" customHeight="1">
      <c r="B242" s="1306">
        <v>5</v>
      </c>
      <c r="C242" s="526">
        <v>41789</v>
      </c>
      <c r="D242" s="3" t="s">
        <v>714</v>
      </c>
      <c r="E242" s="46" t="s">
        <v>39</v>
      </c>
      <c r="F242" s="1316">
        <v>1</v>
      </c>
      <c r="G242" s="1316"/>
      <c r="H242" s="764">
        <f t="shared" si="33"/>
        <v>0</v>
      </c>
      <c r="I242" s="1075">
        <f t="shared" si="32"/>
        <v>0</v>
      </c>
      <c r="J242" s="1325" t="s">
        <v>573</v>
      </c>
      <c r="K242" s="1323">
        <v>10000</v>
      </c>
      <c r="L242" s="123">
        <v>2.5</v>
      </c>
      <c r="M242" s="1323">
        <f t="shared" si="30"/>
        <v>25000</v>
      </c>
      <c r="N242" s="123"/>
      <c r="O242" s="647">
        <f t="shared" si="29"/>
        <v>0</v>
      </c>
      <c r="P242" s="1326">
        <f t="shared" si="31"/>
        <v>35000</v>
      </c>
      <c r="Q242" s="1323"/>
      <c r="R242" s="125"/>
    </row>
    <row r="243" spans="2:18" s="40" customFormat="1" ht="15.95" hidden="1" customHeight="1">
      <c r="B243" s="3087">
        <v>6</v>
      </c>
      <c r="C243" s="526">
        <v>41790</v>
      </c>
      <c r="D243" s="3" t="s">
        <v>726</v>
      </c>
      <c r="E243" s="42" t="s">
        <v>556</v>
      </c>
      <c r="F243" s="1316">
        <v>1</v>
      </c>
      <c r="G243" s="1316">
        <v>56</v>
      </c>
      <c r="H243" s="764">
        <f t="shared" si="33"/>
        <v>56</v>
      </c>
      <c r="I243" s="1075">
        <f t="shared" si="32"/>
        <v>28000</v>
      </c>
      <c r="J243" s="1325"/>
      <c r="K243" s="1323"/>
      <c r="L243" s="123"/>
      <c r="M243" s="1323">
        <f t="shared" si="30"/>
        <v>0</v>
      </c>
      <c r="N243" s="123"/>
      <c r="O243" s="647">
        <f t="shared" si="29"/>
        <v>0</v>
      </c>
      <c r="P243" s="1326">
        <f t="shared" si="31"/>
        <v>28000</v>
      </c>
      <c r="Q243" s="1323"/>
      <c r="R243" s="125"/>
    </row>
    <row r="244" spans="2:18" s="344" customFormat="1" ht="15.95" hidden="1" customHeight="1">
      <c r="B244" s="3087"/>
      <c r="C244" s="679">
        <v>41790</v>
      </c>
      <c r="D244" s="359" t="s">
        <v>580</v>
      </c>
      <c r="E244" s="46" t="s">
        <v>39</v>
      </c>
      <c r="F244" s="354">
        <v>1</v>
      </c>
      <c r="G244" s="354"/>
      <c r="H244" s="858">
        <f t="shared" si="33"/>
        <v>0</v>
      </c>
      <c r="I244" s="1075"/>
      <c r="J244" s="494" t="s">
        <v>127</v>
      </c>
      <c r="K244" s="647">
        <v>10000</v>
      </c>
      <c r="L244" s="473"/>
      <c r="M244" s="647">
        <f t="shared" si="30"/>
        <v>0</v>
      </c>
      <c r="N244" s="473"/>
      <c r="O244" s="647">
        <f t="shared" si="29"/>
        <v>0</v>
      </c>
      <c r="P244" s="931">
        <f t="shared" si="31"/>
        <v>10000</v>
      </c>
      <c r="Q244" s="647"/>
      <c r="R244" s="474"/>
    </row>
    <row r="245" spans="2:18" s="40" customFormat="1" ht="15.95" hidden="1" customHeight="1">
      <c r="B245" s="3087">
        <v>7</v>
      </c>
      <c r="C245" s="387">
        <v>41791</v>
      </c>
      <c r="D245" s="3" t="s">
        <v>559</v>
      </c>
      <c r="E245" s="42" t="s">
        <v>426</v>
      </c>
      <c r="F245" s="1316">
        <v>2</v>
      </c>
      <c r="G245" s="1316"/>
      <c r="H245" s="764">
        <f t="shared" si="33"/>
        <v>0</v>
      </c>
      <c r="I245" s="1075">
        <f t="shared" si="32"/>
        <v>0</v>
      </c>
      <c r="J245" s="1325" t="s">
        <v>127</v>
      </c>
      <c r="K245" s="1323">
        <v>35000</v>
      </c>
      <c r="L245" s="123">
        <v>7</v>
      </c>
      <c r="M245" s="1323">
        <f t="shared" si="30"/>
        <v>70000</v>
      </c>
      <c r="N245" s="123"/>
      <c r="O245" s="647">
        <f t="shared" ref="O245:O286" si="34">N245*15000</f>
        <v>0</v>
      </c>
      <c r="P245" s="1326">
        <f t="shared" si="31"/>
        <v>105000</v>
      </c>
      <c r="Q245" s="1323"/>
      <c r="R245" s="125"/>
    </row>
    <row r="246" spans="2:18" s="40" customFormat="1" ht="15.95" hidden="1" customHeight="1">
      <c r="B246" s="3087"/>
      <c r="C246" s="387">
        <v>41791</v>
      </c>
      <c r="D246" s="3" t="s">
        <v>133</v>
      </c>
      <c r="E246" s="46"/>
      <c r="F246" s="1316">
        <v>1</v>
      </c>
      <c r="G246" s="1316"/>
      <c r="H246" s="764">
        <f t="shared" si="33"/>
        <v>0</v>
      </c>
      <c r="I246" s="1075">
        <f t="shared" si="32"/>
        <v>0</v>
      </c>
      <c r="J246" s="1325"/>
      <c r="K246" s="1323"/>
      <c r="L246" s="123">
        <v>4</v>
      </c>
      <c r="M246" s="1323">
        <f t="shared" si="30"/>
        <v>40000</v>
      </c>
      <c r="N246" s="123"/>
      <c r="O246" s="647">
        <f t="shared" si="34"/>
        <v>0</v>
      </c>
      <c r="P246" s="1326">
        <f t="shared" si="31"/>
        <v>40000</v>
      </c>
      <c r="Q246" s="1323"/>
      <c r="R246" s="125"/>
    </row>
    <row r="247" spans="2:18" s="40" customFormat="1" ht="15.95" hidden="1" customHeight="1">
      <c r="B247" s="1306">
        <v>8</v>
      </c>
      <c r="C247" s="526">
        <v>41792</v>
      </c>
      <c r="D247" s="3" t="s">
        <v>731</v>
      </c>
      <c r="E247" s="46" t="s">
        <v>39</v>
      </c>
      <c r="F247" s="1316">
        <v>1</v>
      </c>
      <c r="G247" s="1316">
        <v>150</v>
      </c>
      <c r="H247" s="764">
        <f t="shared" si="33"/>
        <v>150</v>
      </c>
      <c r="I247" s="1075">
        <f t="shared" si="32"/>
        <v>75000</v>
      </c>
      <c r="J247" s="1325"/>
      <c r="K247" s="1323"/>
      <c r="L247" s="123">
        <v>2</v>
      </c>
      <c r="M247" s="1323">
        <f t="shared" si="30"/>
        <v>20000</v>
      </c>
      <c r="N247" s="123">
        <v>4</v>
      </c>
      <c r="O247" s="647">
        <f t="shared" si="34"/>
        <v>60000</v>
      </c>
      <c r="P247" s="1326">
        <f t="shared" si="31"/>
        <v>155000</v>
      </c>
      <c r="Q247" s="1323"/>
      <c r="R247" s="125"/>
    </row>
    <row r="248" spans="2:18" s="40" customFormat="1" ht="15.95" hidden="1" customHeight="1">
      <c r="B248" s="3087">
        <v>9</v>
      </c>
      <c r="C248" s="526">
        <v>41793</v>
      </c>
      <c r="D248" s="3" t="s">
        <v>559</v>
      </c>
      <c r="E248" s="42" t="s">
        <v>426</v>
      </c>
      <c r="F248" s="1316">
        <v>2</v>
      </c>
      <c r="G248" s="1316"/>
      <c r="H248" s="764">
        <f t="shared" si="33"/>
        <v>0</v>
      </c>
      <c r="I248" s="1075">
        <f t="shared" si="32"/>
        <v>0</v>
      </c>
      <c r="J248" s="1325" t="s">
        <v>127</v>
      </c>
      <c r="K248" s="1323">
        <v>35000</v>
      </c>
      <c r="L248" s="123"/>
      <c r="M248" s="1323">
        <f t="shared" si="30"/>
        <v>0</v>
      </c>
      <c r="N248" s="123"/>
      <c r="O248" s="647">
        <f t="shared" si="34"/>
        <v>0</v>
      </c>
      <c r="P248" s="1326">
        <f t="shared" si="31"/>
        <v>35000</v>
      </c>
      <c r="Q248" s="1323"/>
      <c r="R248" s="125"/>
    </row>
    <row r="249" spans="2:18" s="40" customFormat="1" ht="15.95" hidden="1" customHeight="1">
      <c r="B249" s="3087"/>
      <c r="C249" s="526">
        <v>41793</v>
      </c>
      <c r="D249" s="3" t="s">
        <v>714</v>
      </c>
      <c r="E249" s="46" t="s">
        <v>39</v>
      </c>
      <c r="F249" s="1316">
        <v>1</v>
      </c>
      <c r="G249" s="1316"/>
      <c r="H249" s="764">
        <f t="shared" si="33"/>
        <v>0</v>
      </c>
      <c r="I249" s="1075">
        <f t="shared" si="32"/>
        <v>0</v>
      </c>
      <c r="J249" s="1325" t="s">
        <v>573</v>
      </c>
      <c r="K249" s="1323">
        <v>10000</v>
      </c>
      <c r="L249" s="123"/>
      <c r="M249" s="1323">
        <f t="shared" ref="M249:M286" si="35">L249*10000</f>
        <v>0</v>
      </c>
      <c r="N249" s="123"/>
      <c r="O249" s="647">
        <f t="shared" si="34"/>
        <v>0</v>
      </c>
      <c r="P249" s="1326">
        <f t="shared" ref="P249:P287" si="36">I249+K249+M249+O249</f>
        <v>10000</v>
      </c>
      <c r="Q249" s="1323"/>
      <c r="R249" s="125"/>
    </row>
    <row r="250" spans="2:18" s="344" customFormat="1" ht="15.95" hidden="1" customHeight="1">
      <c r="B250" s="3087">
        <v>10</v>
      </c>
      <c r="C250" s="679">
        <v>41794</v>
      </c>
      <c r="D250" s="359" t="s">
        <v>580</v>
      </c>
      <c r="E250" s="46" t="s">
        <v>39</v>
      </c>
      <c r="F250" s="354">
        <v>3</v>
      </c>
      <c r="G250" s="354"/>
      <c r="H250" s="858">
        <f t="shared" si="33"/>
        <v>0</v>
      </c>
      <c r="I250" s="1075">
        <f t="shared" si="32"/>
        <v>0</v>
      </c>
      <c r="J250" s="493" t="s">
        <v>127</v>
      </c>
      <c r="K250" s="481">
        <v>20000</v>
      </c>
      <c r="L250" s="473"/>
      <c r="M250" s="647">
        <f t="shared" si="35"/>
        <v>0</v>
      </c>
      <c r="N250" s="473"/>
      <c r="O250" s="647">
        <f t="shared" si="34"/>
        <v>0</v>
      </c>
      <c r="P250" s="931">
        <f t="shared" si="36"/>
        <v>20000</v>
      </c>
      <c r="Q250" s="647"/>
      <c r="R250" s="474"/>
    </row>
    <row r="251" spans="2:18" s="40" customFormat="1" ht="15.95" hidden="1" customHeight="1">
      <c r="B251" s="3087"/>
      <c r="C251" s="526">
        <v>41794</v>
      </c>
      <c r="D251" s="3" t="s">
        <v>559</v>
      </c>
      <c r="E251" s="42" t="s">
        <v>426</v>
      </c>
      <c r="F251" s="1316">
        <v>1</v>
      </c>
      <c r="G251" s="1316"/>
      <c r="H251" s="764">
        <f t="shared" si="33"/>
        <v>0</v>
      </c>
      <c r="I251" s="1075">
        <f t="shared" si="32"/>
        <v>0</v>
      </c>
      <c r="J251" s="1401" t="s">
        <v>127</v>
      </c>
      <c r="K251" s="122">
        <v>35000</v>
      </c>
      <c r="L251" s="123"/>
      <c r="M251" s="1323">
        <f t="shared" si="35"/>
        <v>0</v>
      </c>
      <c r="N251" s="123"/>
      <c r="O251" s="647">
        <f t="shared" si="34"/>
        <v>0</v>
      </c>
      <c r="P251" s="1326">
        <f t="shared" si="36"/>
        <v>35000</v>
      </c>
      <c r="Q251" s="1323"/>
      <c r="R251" s="125"/>
    </row>
    <row r="252" spans="2:18" s="40" customFormat="1" ht="15.95" hidden="1" customHeight="1">
      <c r="B252" s="3087"/>
      <c r="C252" s="526">
        <v>41794</v>
      </c>
      <c r="D252" s="3" t="s">
        <v>563</v>
      </c>
      <c r="E252" s="46" t="s">
        <v>39</v>
      </c>
      <c r="F252" s="1316">
        <v>1</v>
      </c>
      <c r="G252" s="1316"/>
      <c r="H252" s="764">
        <f t="shared" si="33"/>
        <v>0</v>
      </c>
      <c r="I252" s="1075">
        <f t="shared" si="32"/>
        <v>0</v>
      </c>
      <c r="J252" s="1325" t="s">
        <v>573</v>
      </c>
      <c r="K252" s="1323">
        <v>5000</v>
      </c>
      <c r="L252" s="123"/>
      <c r="M252" s="1323">
        <f t="shared" si="35"/>
        <v>0</v>
      </c>
      <c r="N252" s="123"/>
      <c r="O252" s="647">
        <f t="shared" si="34"/>
        <v>0</v>
      </c>
      <c r="P252" s="1326">
        <f t="shared" si="36"/>
        <v>5000</v>
      </c>
      <c r="Q252" s="1323"/>
      <c r="R252" s="125"/>
    </row>
    <row r="253" spans="2:18" s="40" customFormat="1" ht="15.95" hidden="1" customHeight="1">
      <c r="B253" s="3087">
        <v>11</v>
      </c>
      <c r="C253" s="526">
        <v>41795</v>
      </c>
      <c r="D253" s="3" t="s">
        <v>557</v>
      </c>
      <c r="E253" s="42" t="s">
        <v>426</v>
      </c>
      <c r="F253" s="1316">
        <v>1</v>
      </c>
      <c r="G253" s="1316"/>
      <c r="H253" s="764">
        <f t="shared" si="33"/>
        <v>0</v>
      </c>
      <c r="I253" s="1075">
        <f>H253*500</f>
        <v>0</v>
      </c>
      <c r="J253" s="3220" t="s">
        <v>127</v>
      </c>
      <c r="K253" s="3222">
        <v>20000</v>
      </c>
      <c r="L253" s="123"/>
      <c r="M253" s="1323">
        <f t="shared" si="35"/>
        <v>0</v>
      </c>
      <c r="N253" s="123"/>
      <c r="O253" s="647">
        <f t="shared" si="34"/>
        <v>0</v>
      </c>
      <c r="P253" s="1326">
        <f>I253+K253+M253+O253</f>
        <v>20000</v>
      </c>
      <c r="Q253" s="1323"/>
      <c r="R253" s="125"/>
    </row>
    <row r="254" spans="2:18" s="40" customFormat="1" ht="15.95" hidden="1" customHeight="1">
      <c r="B254" s="3087"/>
      <c r="C254" s="526">
        <v>41795</v>
      </c>
      <c r="D254" s="3" t="s">
        <v>549</v>
      </c>
      <c r="E254" s="42" t="s">
        <v>426</v>
      </c>
      <c r="F254" s="1316">
        <v>2</v>
      </c>
      <c r="G254" s="1316"/>
      <c r="H254" s="764">
        <f t="shared" si="33"/>
        <v>0</v>
      </c>
      <c r="I254" s="1075">
        <f t="shared" ref="I254:I288" si="37">H254*500</f>
        <v>0</v>
      </c>
      <c r="J254" s="3220"/>
      <c r="K254" s="3222"/>
      <c r="L254" s="123">
        <v>1</v>
      </c>
      <c r="M254" s="1323">
        <f t="shared" si="35"/>
        <v>10000</v>
      </c>
      <c r="N254" s="123"/>
      <c r="O254" s="647">
        <f t="shared" si="34"/>
        <v>0</v>
      </c>
      <c r="P254" s="1326">
        <f t="shared" si="36"/>
        <v>10000</v>
      </c>
      <c r="Q254" s="1323"/>
      <c r="R254" s="125"/>
    </row>
    <row r="255" spans="2:18" s="40" customFormat="1" ht="15.95" hidden="1" customHeight="1">
      <c r="B255" s="3087"/>
      <c r="C255" s="526">
        <v>41795</v>
      </c>
      <c r="D255" s="3" t="s">
        <v>563</v>
      </c>
      <c r="E255" s="46" t="s">
        <v>39</v>
      </c>
      <c r="F255" s="1316">
        <v>1</v>
      </c>
      <c r="G255" s="1316"/>
      <c r="H255" s="764">
        <f t="shared" si="33"/>
        <v>0</v>
      </c>
      <c r="I255" s="1075">
        <f t="shared" si="37"/>
        <v>0</v>
      </c>
      <c r="J255" s="1325" t="s">
        <v>573</v>
      </c>
      <c r="K255" s="1323">
        <v>5000</v>
      </c>
      <c r="L255" s="123"/>
      <c r="M255" s="1323">
        <f t="shared" si="35"/>
        <v>0</v>
      </c>
      <c r="N255" s="123"/>
      <c r="O255" s="647">
        <f t="shared" si="34"/>
        <v>0</v>
      </c>
      <c r="P255" s="1326">
        <f>I255+K255+M255+O255</f>
        <v>5000</v>
      </c>
      <c r="Q255" s="1323"/>
      <c r="R255" s="125"/>
    </row>
    <row r="256" spans="2:18" s="40" customFormat="1" ht="15.95" hidden="1" customHeight="1">
      <c r="B256" s="1306">
        <v>12</v>
      </c>
      <c r="C256" s="526">
        <v>41796</v>
      </c>
      <c r="D256" s="3" t="s">
        <v>563</v>
      </c>
      <c r="E256" s="46" t="s">
        <v>39</v>
      </c>
      <c r="F256" s="1316">
        <v>4</v>
      </c>
      <c r="G256" s="1316"/>
      <c r="H256" s="764">
        <f t="shared" si="33"/>
        <v>0</v>
      </c>
      <c r="I256" s="1075">
        <f t="shared" si="37"/>
        <v>0</v>
      </c>
      <c r="J256" s="1325" t="s">
        <v>573</v>
      </c>
      <c r="K256" s="1323">
        <v>20000</v>
      </c>
      <c r="L256" s="123">
        <v>1</v>
      </c>
      <c r="M256" s="1323">
        <f t="shared" si="35"/>
        <v>10000</v>
      </c>
      <c r="N256" s="123"/>
      <c r="O256" s="647">
        <f t="shared" si="34"/>
        <v>0</v>
      </c>
      <c r="P256" s="1326">
        <f t="shared" si="36"/>
        <v>30000</v>
      </c>
      <c r="Q256" s="1323"/>
      <c r="R256" s="125"/>
    </row>
    <row r="257" spans="2:18" s="40" customFormat="1" ht="15.95" hidden="1" customHeight="1">
      <c r="B257" s="1306">
        <v>13</v>
      </c>
      <c r="C257" s="526">
        <v>41797</v>
      </c>
      <c r="D257" s="3" t="s">
        <v>726</v>
      </c>
      <c r="E257" s="42" t="s">
        <v>556</v>
      </c>
      <c r="F257" s="1316">
        <v>1</v>
      </c>
      <c r="G257" s="1316">
        <v>56</v>
      </c>
      <c r="H257" s="764">
        <f t="shared" si="33"/>
        <v>56</v>
      </c>
      <c r="I257" s="1075">
        <f t="shared" si="37"/>
        <v>28000</v>
      </c>
      <c r="J257" s="1325"/>
      <c r="K257" s="1323"/>
      <c r="L257" s="123">
        <v>1.5</v>
      </c>
      <c r="M257" s="1323">
        <f t="shared" si="35"/>
        <v>15000</v>
      </c>
      <c r="N257" s="123"/>
      <c r="O257" s="647">
        <f t="shared" si="34"/>
        <v>0</v>
      </c>
      <c r="P257" s="1326">
        <f t="shared" si="36"/>
        <v>43000</v>
      </c>
      <c r="Q257" s="1323"/>
      <c r="R257" s="125"/>
    </row>
    <row r="258" spans="2:18" s="40" customFormat="1" ht="15.95" hidden="1" customHeight="1">
      <c r="B258" s="1306">
        <v>14</v>
      </c>
      <c r="C258" s="387">
        <v>41798</v>
      </c>
      <c r="D258" s="896" t="s">
        <v>716</v>
      </c>
      <c r="E258" s="42"/>
      <c r="F258" s="1316"/>
      <c r="G258" s="1316"/>
      <c r="H258" s="764">
        <f t="shared" si="33"/>
        <v>0</v>
      </c>
      <c r="I258" s="1075">
        <f t="shared" si="37"/>
        <v>0</v>
      </c>
      <c r="J258" s="1325"/>
      <c r="K258" s="1323"/>
      <c r="L258" s="123"/>
      <c r="M258" s="1323">
        <f t="shared" si="35"/>
        <v>0</v>
      </c>
      <c r="N258" s="123"/>
      <c r="O258" s="647">
        <f t="shared" si="34"/>
        <v>0</v>
      </c>
      <c r="P258" s="1326">
        <f t="shared" si="36"/>
        <v>0</v>
      </c>
      <c r="Q258" s="1323"/>
      <c r="R258" s="125"/>
    </row>
    <row r="259" spans="2:18" s="40" customFormat="1" ht="15.95" hidden="1" customHeight="1">
      <c r="B259" s="3087">
        <v>15</v>
      </c>
      <c r="C259" s="526">
        <v>41799</v>
      </c>
      <c r="D259" s="3" t="s">
        <v>726</v>
      </c>
      <c r="E259" s="42" t="s">
        <v>556</v>
      </c>
      <c r="F259" s="1316">
        <v>1</v>
      </c>
      <c r="G259" s="1316">
        <v>56</v>
      </c>
      <c r="H259" s="764">
        <f t="shared" si="33"/>
        <v>56</v>
      </c>
      <c r="I259" s="1075">
        <f t="shared" si="37"/>
        <v>28000</v>
      </c>
      <c r="J259" s="1325"/>
      <c r="K259" s="1323"/>
      <c r="L259" s="123">
        <v>3</v>
      </c>
      <c r="M259" s="1323">
        <f t="shared" si="35"/>
        <v>30000</v>
      </c>
      <c r="N259" s="123">
        <v>1</v>
      </c>
      <c r="O259" s="647">
        <f t="shared" si="34"/>
        <v>15000</v>
      </c>
      <c r="P259" s="1326">
        <f t="shared" si="36"/>
        <v>73000</v>
      </c>
      <c r="Q259" s="1323"/>
      <c r="R259" s="125"/>
    </row>
    <row r="260" spans="2:18" s="40" customFormat="1" ht="15.95" hidden="1" customHeight="1">
      <c r="B260" s="3087"/>
      <c r="C260" s="526">
        <v>41799</v>
      </c>
      <c r="D260" s="3" t="s">
        <v>563</v>
      </c>
      <c r="E260" s="46" t="s">
        <v>39</v>
      </c>
      <c r="F260" s="1316">
        <v>2</v>
      </c>
      <c r="G260" s="1316"/>
      <c r="H260" s="764">
        <f t="shared" si="33"/>
        <v>0</v>
      </c>
      <c r="I260" s="1075">
        <f t="shared" si="37"/>
        <v>0</v>
      </c>
      <c r="J260" s="1325" t="s">
        <v>573</v>
      </c>
      <c r="K260" s="1323">
        <v>10000</v>
      </c>
      <c r="L260" s="123">
        <v>1</v>
      </c>
      <c r="M260" s="1323">
        <f t="shared" si="35"/>
        <v>10000</v>
      </c>
      <c r="N260" s="123"/>
      <c r="O260" s="647">
        <f t="shared" si="34"/>
        <v>0</v>
      </c>
      <c r="P260" s="1326">
        <f t="shared" si="36"/>
        <v>20000</v>
      </c>
      <c r="Q260" s="1323"/>
      <c r="R260" s="125"/>
    </row>
    <row r="261" spans="2:18" s="40" customFormat="1" ht="15.95" hidden="1" customHeight="1">
      <c r="B261" s="3087">
        <v>16</v>
      </c>
      <c r="C261" s="526">
        <v>41800</v>
      </c>
      <c r="D261" s="3" t="s">
        <v>726</v>
      </c>
      <c r="E261" s="42" t="s">
        <v>556</v>
      </c>
      <c r="F261" s="1316">
        <v>1</v>
      </c>
      <c r="G261" s="1316">
        <v>56</v>
      </c>
      <c r="H261" s="764">
        <f t="shared" si="33"/>
        <v>56</v>
      </c>
      <c r="I261" s="1075">
        <f t="shared" si="37"/>
        <v>28000</v>
      </c>
      <c r="J261" s="1325"/>
      <c r="K261" s="1323"/>
      <c r="L261" s="123">
        <v>3</v>
      </c>
      <c r="M261" s="1323">
        <f t="shared" si="35"/>
        <v>30000</v>
      </c>
      <c r="N261" s="123">
        <v>1</v>
      </c>
      <c r="O261" s="647">
        <f t="shared" si="34"/>
        <v>15000</v>
      </c>
      <c r="P261" s="1326">
        <f t="shared" si="36"/>
        <v>73000</v>
      </c>
      <c r="Q261" s="1323"/>
      <c r="R261" s="125"/>
    </row>
    <row r="262" spans="2:18" s="344" customFormat="1" ht="15.95" hidden="1" customHeight="1">
      <c r="B262" s="3087"/>
      <c r="C262" s="526">
        <v>41800</v>
      </c>
      <c r="D262" s="359" t="s">
        <v>555</v>
      </c>
      <c r="E262" s="521" t="s">
        <v>556</v>
      </c>
      <c r="F262" s="354">
        <v>1</v>
      </c>
      <c r="G262" s="354">
        <v>30</v>
      </c>
      <c r="H262" s="858">
        <f t="shared" si="33"/>
        <v>30</v>
      </c>
      <c r="I262" s="1075">
        <f t="shared" si="37"/>
        <v>15000</v>
      </c>
      <c r="J262" s="494"/>
      <c r="K262" s="647"/>
      <c r="L262" s="473"/>
      <c r="M262" s="1323">
        <f t="shared" si="35"/>
        <v>0</v>
      </c>
      <c r="N262" s="473"/>
      <c r="O262" s="647">
        <f t="shared" si="34"/>
        <v>0</v>
      </c>
      <c r="P262" s="1326">
        <f t="shared" si="36"/>
        <v>15000</v>
      </c>
      <c r="Q262" s="647"/>
      <c r="R262" s="474"/>
    </row>
    <row r="263" spans="2:18" s="344" customFormat="1" ht="15.95" hidden="1" customHeight="1">
      <c r="B263" s="3199">
        <v>17</v>
      </c>
      <c r="C263" s="679">
        <v>41801</v>
      </c>
      <c r="D263" s="359" t="s">
        <v>726</v>
      </c>
      <c r="E263" s="521" t="s">
        <v>556</v>
      </c>
      <c r="F263" s="354">
        <v>1</v>
      </c>
      <c r="G263" s="354">
        <v>56</v>
      </c>
      <c r="H263" s="858">
        <f t="shared" si="33"/>
        <v>56</v>
      </c>
      <c r="I263" s="1075">
        <f t="shared" si="37"/>
        <v>28000</v>
      </c>
      <c r="J263" s="494"/>
      <c r="K263" s="647"/>
      <c r="L263" s="473">
        <v>2</v>
      </c>
      <c r="M263" s="1323">
        <f t="shared" si="35"/>
        <v>20000</v>
      </c>
      <c r="N263" s="473"/>
      <c r="O263" s="647">
        <f t="shared" si="34"/>
        <v>0</v>
      </c>
      <c r="P263" s="1326">
        <f t="shared" si="36"/>
        <v>48000</v>
      </c>
      <c r="Q263" s="647"/>
      <c r="R263" s="474"/>
    </row>
    <row r="264" spans="2:18" s="344" customFormat="1" ht="15.95" hidden="1" customHeight="1">
      <c r="B264" s="3199"/>
      <c r="C264" s="679">
        <v>41801</v>
      </c>
      <c r="D264" s="359" t="s">
        <v>555</v>
      </c>
      <c r="E264" s="521" t="s">
        <v>556</v>
      </c>
      <c r="F264" s="354">
        <v>1</v>
      </c>
      <c r="G264" s="354">
        <v>30</v>
      </c>
      <c r="H264" s="858">
        <f t="shared" si="33"/>
        <v>30</v>
      </c>
      <c r="I264" s="1075">
        <f t="shared" si="37"/>
        <v>15000</v>
      </c>
      <c r="J264" s="494"/>
      <c r="K264" s="647"/>
      <c r="L264" s="473"/>
      <c r="M264" s="1323">
        <f t="shared" si="35"/>
        <v>0</v>
      </c>
      <c r="N264" s="473"/>
      <c r="O264" s="647">
        <f t="shared" si="34"/>
        <v>0</v>
      </c>
      <c r="P264" s="1326">
        <f t="shared" si="36"/>
        <v>15000</v>
      </c>
      <c r="Q264" s="647"/>
      <c r="R264" s="474"/>
    </row>
    <row r="265" spans="2:18" s="344" customFormat="1" ht="15.95" hidden="1" customHeight="1">
      <c r="B265" s="3199"/>
      <c r="C265" s="679">
        <v>41801</v>
      </c>
      <c r="D265" s="359" t="s">
        <v>563</v>
      </c>
      <c r="E265" s="46" t="s">
        <v>39</v>
      </c>
      <c r="F265" s="354">
        <v>2</v>
      </c>
      <c r="G265" s="354"/>
      <c r="H265" s="858">
        <f t="shared" si="33"/>
        <v>0</v>
      </c>
      <c r="I265" s="1075">
        <f t="shared" si="37"/>
        <v>0</v>
      </c>
      <c r="J265" s="494" t="s">
        <v>573</v>
      </c>
      <c r="K265" s="647">
        <v>10000</v>
      </c>
      <c r="L265" s="473">
        <v>2</v>
      </c>
      <c r="M265" s="1323">
        <f t="shared" si="35"/>
        <v>20000</v>
      </c>
      <c r="N265" s="473"/>
      <c r="O265" s="647">
        <f t="shared" si="34"/>
        <v>0</v>
      </c>
      <c r="P265" s="1326">
        <f t="shared" si="36"/>
        <v>30000</v>
      </c>
      <c r="Q265" s="647"/>
      <c r="R265" s="474"/>
    </row>
    <row r="266" spans="2:18" s="344" customFormat="1" ht="15.95" hidden="1" customHeight="1">
      <c r="B266" s="3199">
        <v>18</v>
      </c>
      <c r="C266" s="679">
        <v>41802</v>
      </c>
      <c r="D266" s="359" t="s">
        <v>555</v>
      </c>
      <c r="E266" s="521" t="s">
        <v>556</v>
      </c>
      <c r="F266" s="354">
        <v>2</v>
      </c>
      <c r="G266" s="354">
        <v>30</v>
      </c>
      <c r="H266" s="858">
        <f t="shared" si="33"/>
        <v>60</v>
      </c>
      <c r="I266" s="1075">
        <f t="shared" si="37"/>
        <v>30000</v>
      </c>
      <c r="J266" s="494"/>
      <c r="K266" s="647"/>
      <c r="L266" s="473">
        <v>3</v>
      </c>
      <c r="M266" s="1323">
        <f t="shared" si="35"/>
        <v>30000</v>
      </c>
      <c r="N266" s="473"/>
      <c r="O266" s="647">
        <f t="shared" si="34"/>
        <v>0</v>
      </c>
      <c r="P266" s="1326">
        <f t="shared" si="36"/>
        <v>60000</v>
      </c>
      <c r="Q266" s="647"/>
      <c r="R266" s="474"/>
    </row>
    <row r="267" spans="2:18" s="344" customFormat="1" ht="15.95" hidden="1" customHeight="1">
      <c r="B267" s="3199"/>
      <c r="C267" s="679">
        <v>41802</v>
      </c>
      <c r="D267" s="359" t="s">
        <v>563</v>
      </c>
      <c r="E267" s="46" t="s">
        <v>39</v>
      </c>
      <c r="F267" s="354">
        <v>1</v>
      </c>
      <c r="G267" s="354"/>
      <c r="H267" s="858">
        <f t="shared" si="33"/>
        <v>0</v>
      </c>
      <c r="I267" s="1075">
        <f t="shared" si="37"/>
        <v>0</v>
      </c>
      <c r="J267" s="494" t="s">
        <v>573</v>
      </c>
      <c r="K267" s="647">
        <v>5000</v>
      </c>
      <c r="L267" s="473">
        <v>1</v>
      </c>
      <c r="M267" s="1323">
        <f t="shared" si="35"/>
        <v>10000</v>
      </c>
      <c r="N267" s="473"/>
      <c r="O267" s="647">
        <f t="shared" si="34"/>
        <v>0</v>
      </c>
      <c r="P267" s="1326">
        <f t="shared" si="36"/>
        <v>15000</v>
      </c>
      <c r="Q267" s="647"/>
      <c r="R267" s="474"/>
    </row>
    <row r="268" spans="2:18" s="344" customFormat="1" ht="15.95" hidden="1" customHeight="1">
      <c r="B268" s="1317">
        <v>19</v>
      </c>
      <c r="C268" s="679">
        <v>41803</v>
      </c>
      <c r="D268" s="359" t="s">
        <v>555</v>
      </c>
      <c r="E268" s="521" t="s">
        <v>556</v>
      </c>
      <c r="F268" s="354">
        <v>2</v>
      </c>
      <c r="G268" s="354">
        <v>30</v>
      </c>
      <c r="H268" s="858">
        <f t="shared" si="33"/>
        <v>60</v>
      </c>
      <c r="I268" s="1075">
        <f t="shared" si="37"/>
        <v>30000</v>
      </c>
      <c r="J268" s="494"/>
      <c r="K268" s="647"/>
      <c r="L268" s="473">
        <v>3</v>
      </c>
      <c r="M268" s="1323">
        <f t="shared" si="35"/>
        <v>30000</v>
      </c>
      <c r="N268" s="473"/>
      <c r="O268" s="647">
        <f t="shared" si="34"/>
        <v>0</v>
      </c>
      <c r="P268" s="1326">
        <f t="shared" si="36"/>
        <v>60000</v>
      </c>
      <c r="Q268" s="647"/>
      <c r="R268" s="474"/>
    </row>
    <row r="269" spans="2:18" s="344" customFormat="1" ht="15.95" hidden="1" customHeight="1">
      <c r="B269" s="3199">
        <v>20</v>
      </c>
      <c r="C269" s="679">
        <v>41804</v>
      </c>
      <c r="D269" s="359" t="s">
        <v>555</v>
      </c>
      <c r="E269" s="521" t="s">
        <v>556</v>
      </c>
      <c r="F269" s="354">
        <v>2</v>
      </c>
      <c r="G269" s="354">
        <v>30</v>
      </c>
      <c r="H269" s="858">
        <f t="shared" si="33"/>
        <v>60</v>
      </c>
      <c r="I269" s="1075">
        <f t="shared" si="37"/>
        <v>30000</v>
      </c>
      <c r="J269" s="494"/>
      <c r="K269" s="647"/>
      <c r="L269" s="473">
        <v>1</v>
      </c>
      <c r="M269" s="1323">
        <f t="shared" si="35"/>
        <v>10000</v>
      </c>
      <c r="N269" s="473"/>
      <c r="O269" s="647">
        <f t="shared" si="34"/>
        <v>0</v>
      </c>
      <c r="P269" s="1326">
        <f t="shared" si="36"/>
        <v>40000</v>
      </c>
      <c r="Q269" s="647"/>
      <c r="R269" s="474"/>
    </row>
    <row r="270" spans="2:18" s="344" customFormat="1" ht="15.95" hidden="1" customHeight="1">
      <c r="B270" s="3199"/>
      <c r="C270" s="679">
        <v>41804</v>
      </c>
      <c r="D270" s="359" t="s">
        <v>563</v>
      </c>
      <c r="E270" s="46" t="s">
        <v>39</v>
      </c>
      <c r="F270" s="354">
        <v>1</v>
      </c>
      <c r="G270" s="354"/>
      <c r="H270" s="858">
        <f t="shared" si="33"/>
        <v>0</v>
      </c>
      <c r="I270" s="1075">
        <f t="shared" si="37"/>
        <v>0</v>
      </c>
      <c r="J270" s="494" t="s">
        <v>573</v>
      </c>
      <c r="K270" s="647">
        <v>5000</v>
      </c>
      <c r="L270" s="473">
        <v>3</v>
      </c>
      <c r="M270" s="1323">
        <f t="shared" si="35"/>
        <v>30000</v>
      </c>
      <c r="N270" s="473"/>
      <c r="O270" s="647">
        <f t="shared" si="34"/>
        <v>0</v>
      </c>
      <c r="P270" s="1326">
        <f t="shared" si="36"/>
        <v>35000</v>
      </c>
      <c r="Q270" s="647"/>
      <c r="R270" s="474"/>
    </row>
    <row r="271" spans="2:18" s="40" customFormat="1" ht="15.95" hidden="1" customHeight="1">
      <c r="B271" s="3087">
        <v>21</v>
      </c>
      <c r="C271" s="387">
        <v>41805</v>
      </c>
      <c r="D271" s="3" t="s">
        <v>133</v>
      </c>
      <c r="E271" s="46"/>
      <c r="F271" s="1316">
        <v>1</v>
      </c>
      <c r="G271" s="1316"/>
      <c r="H271" s="764">
        <f t="shared" si="33"/>
        <v>0</v>
      </c>
      <c r="I271" s="1075">
        <f t="shared" si="37"/>
        <v>0</v>
      </c>
      <c r="J271" s="1325"/>
      <c r="K271" s="1323"/>
      <c r="L271" s="123">
        <v>4</v>
      </c>
      <c r="M271" s="1323">
        <f t="shared" si="35"/>
        <v>40000</v>
      </c>
      <c r="N271" s="123"/>
      <c r="O271" s="647">
        <f t="shared" si="34"/>
        <v>0</v>
      </c>
      <c r="P271" s="1326">
        <f t="shared" si="36"/>
        <v>40000</v>
      </c>
      <c r="Q271" s="1323"/>
      <c r="R271" s="125"/>
    </row>
    <row r="272" spans="2:18" s="40" customFormat="1" ht="15.95" hidden="1" customHeight="1">
      <c r="B272" s="3087"/>
      <c r="C272" s="387">
        <v>41805</v>
      </c>
      <c r="D272" s="3" t="s">
        <v>731</v>
      </c>
      <c r="E272" s="46" t="s">
        <v>39</v>
      </c>
      <c r="F272" s="1316">
        <v>1</v>
      </c>
      <c r="G272" s="1316">
        <v>150</v>
      </c>
      <c r="H272" s="764">
        <f t="shared" si="33"/>
        <v>150</v>
      </c>
      <c r="I272" s="1075">
        <f t="shared" si="37"/>
        <v>75000</v>
      </c>
      <c r="J272" s="1325"/>
      <c r="K272" s="1323"/>
      <c r="L272" s="123">
        <v>5</v>
      </c>
      <c r="M272" s="1323">
        <f t="shared" si="35"/>
        <v>50000</v>
      </c>
      <c r="N272" s="123">
        <v>1</v>
      </c>
      <c r="O272" s="647">
        <f t="shared" si="34"/>
        <v>15000</v>
      </c>
      <c r="P272" s="1326">
        <f t="shared" si="36"/>
        <v>140000</v>
      </c>
      <c r="Q272" s="1323"/>
      <c r="R272" s="125"/>
    </row>
    <row r="273" spans="2:18" s="40" customFormat="1" ht="15.95" hidden="1" customHeight="1">
      <c r="B273" s="3087">
        <v>22</v>
      </c>
      <c r="C273" s="526">
        <v>41806</v>
      </c>
      <c r="D273" s="359" t="s">
        <v>555</v>
      </c>
      <c r="E273" s="521" t="s">
        <v>556</v>
      </c>
      <c r="F273" s="1316">
        <v>2</v>
      </c>
      <c r="G273" s="1316">
        <v>30</v>
      </c>
      <c r="H273" s="764">
        <f t="shared" si="33"/>
        <v>60</v>
      </c>
      <c r="I273" s="1075">
        <f t="shared" si="37"/>
        <v>30000</v>
      </c>
      <c r="J273" s="1325"/>
      <c r="K273" s="1323"/>
      <c r="L273" s="123">
        <v>3</v>
      </c>
      <c r="M273" s="1323">
        <f t="shared" si="35"/>
        <v>30000</v>
      </c>
      <c r="N273" s="123">
        <v>1</v>
      </c>
      <c r="O273" s="647">
        <f t="shared" si="34"/>
        <v>15000</v>
      </c>
      <c r="P273" s="1326">
        <f t="shared" si="36"/>
        <v>75000</v>
      </c>
      <c r="Q273" s="1323"/>
      <c r="R273" s="125"/>
    </row>
    <row r="274" spans="2:18" s="40" customFormat="1" ht="15.95" hidden="1" customHeight="1">
      <c r="B274" s="3087"/>
      <c r="C274" s="526">
        <v>41806</v>
      </c>
      <c r="D274" s="359" t="s">
        <v>563</v>
      </c>
      <c r="E274" s="46" t="s">
        <v>39</v>
      </c>
      <c r="F274" s="354">
        <v>1</v>
      </c>
      <c r="G274" s="1316"/>
      <c r="H274" s="764">
        <f t="shared" si="33"/>
        <v>0</v>
      </c>
      <c r="I274" s="1075">
        <f t="shared" si="37"/>
        <v>0</v>
      </c>
      <c r="J274" s="1325" t="s">
        <v>573</v>
      </c>
      <c r="K274" s="1323">
        <v>5000</v>
      </c>
      <c r="L274" s="123">
        <v>1</v>
      </c>
      <c r="M274" s="1323">
        <f t="shared" si="35"/>
        <v>10000</v>
      </c>
      <c r="N274" s="123"/>
      <c r="O274" s="647">
        <f t="shared" si="34"/>
        <v>0</v>
      </c>
      <c r="P274" s="1326">
        <f t="shared" si="36"/>
        <v>15000</v>
      </c>
      <c r="Q274" s="1323"/>
      <c r="R274" s="125"/>
    </row>
    <row r="275" spans="2:18" s="40" customFormat="1" ht="15.95" hidden="1" customHeight="1">
      <c r="B275" s="3087">
        <v>23</v>
      </c>
      <c r="C275" s="526">
        <v>41807</v>
      </c>
      <c r="D275" s="359" t="s">
        <v>555</v>
      </c>
      <c r="E275" s="521" t="s">
        <v>556</v>
      </c>
      <c r="F275" s="1316">
        <v>2</v>
      </c>
      <c r="G275" s="1316">
        <v>30</v>
      </c>
      <c r="H275" s="764">
        <f t="shared" si="33"/>
        <v>60</v>
      </c>
      <c r="I275" s="1075">
        <f t="shared" si="37"/>
        <v>30000</v>
      </c>
      <c r="J275" s="1325"/>
      <c r="K275" s="1323"/>
      <c r="L275" s="123">
        <v>3</v>
      </c>
      <c r="M275" s="1323">
        <f t="shared" si="35"/>
        <v>30000</v>
      </c>
      <c r="N275" s="123"/>
      <c r="O275" s="647">
        <f t="shared" si="34"/>
        <v>0</v>
      </c>
      <c r="P275" s="1326">
        <f t="shared" si="36"/>
        <v>60000</v>
      </c>
      <c r="Q275" s="1323"/>
      <c r="R275" s="125"/>
    </row>
    <row r="276" spans="2:18" s="40" customFormat="1" ht="15.95" hidden="1" customHeight="1">
      <c r="B276" s="3087"/>
      <c r="C276" s="526">
        <v>41807</v>
      </c>
      <c r="D276" s="359" t="s">
        <v>714</v>
      </c>
      <c r="E276" s="46" t="s">
        <v>39</v>
      </c>
      <c r="F276" s="1316">
        <v>1</v>
      </c>
      <c r="G276" s="1316"/>
      <c r="H276" s="764">
        <f t="shared" si="33"/>
        <v>0</v>
      </c>
      <c r="I276" s="1075">
        <f t="shared" si="37"/>
        <v>0</v>
      </c>
      <c r="J276" s="1325" t="s">
        <v>573</v>
      </c>
      <c r="K276" s="1323">
        <v>10000</v>
      </c>
      <c r="L276" s="123">
        <v>2</v>
      </c>
      <c r="M276" s="1323">
        <f t="shared" si="35"/>
        <v>20000</v>
      </c>
      <c r="N276" s="123"/>
      <c r="O276" s="647">
        <f t="shared" si="34"/>
        <v>0</v>
      </c>
      <c r="P276" s="1326">
        <f t="shared" si="36"/>
        <v>30000</v>
      </c>
      <c r="Q276" s="1323"/>
      <c r="R276" s="125"/>
    </row>
    <row r="277" spans="2:18" s="40" customFormat="1" ht="15.95" hidden="1" customHeight="1">
      <c r="B277" s="3087">
        <v>24</v>
      </c>
      <c r="C277" s="526">
        <v>41808</v>
      </c>
      <c r="D277" s="3" t="s">
        <v>561</v>
      </c>
      <c r="E277" s="42" t="s">
        <v>426</v>
      </c>
      <c r="F277" s="1316">
        <v>1</v>
      </c>
      <c r="G277" s="1316"/>
      <c r="H277" s="764">
        <f t="shared" si="33"/>
        <v>0</v>
      </c>
      <c r="I277" s="1075">
        <f t="shared" si="37"/>
        <v>0</v>
      </c>
      <c r="J277" s="1325" t="s">
        <v>127</v>
      </c>
      <c r="K277" s="1323">
        <v>20000</v>
      </c>
      <c r="L277" s="123"/>
      <c r="M277" s="1323">
        <f t="shared" si="35"/>
        <v>0</v>
      </c>
      <c r="N277" s="123"/>
      <c r="O277" s="647">
        <f t="shared" si="34"/>
        <v>0</v>
      </c>
      <c r="P277" s="1326">
        <f t="shared" si="36"/>
        <v>20000</v>
      </c>
      <c r="Q277" s="1323"/>
      <c r="R277" s="125"/>
    </row>
    <row r="278" spans="2:18" s="40" customFormat="1" ht="15.75" hidden="1" customHeight="1">
      <c r="B278" s="3087"/>
      <c r="C278" s="526">
        <v>41808</v>
      </c>
      <c r="D278" s="359" t="s">
        <v>563</v>
      </c>
      <c r="E278" s="46" t="s">
        <v>39</v>
      </c>
      <c r="F278" s="354">
        <v>1</v>
      </c>
      <c r="G278" s="1316"/>
      <c r="H278" s="764">
        <f t="shared" si="33"/>
        <v>0</v>
      </c>
      <c r="I278" s="1075">
        <f t="shared" si="37"/>
        <v>0</v>
      </c>
      <c r="J278" s="1325" t="s">
        <v>573</v>
      </c>
      <c r="K278" s="1323">
        <v>5000</v>
      </c>
      <c r="L278" s="123">
        <v>1</v>
      </c>
      <c r="M278" s="1323">
        <f t="shared" si="35"/>
        <v>10000</v>
      </c>
      <c r="N278" s="123"/>
      <c r="O278" s="647">
        <f t="shared" si="34"/>
        <v>0</v>
      </c>
      <c r="P278" s="1326">
        <f t="shared" si="36"/>
        <v>15000</v>
      </c>
      <c r="Q278" s="1323"/>
      <c r="R278" s="125"/>
    </row>
    <row r="279" spans="2:18" s="40" customFormat="1" ht="15.95" hidden="1" customHeight="1">
      <c r="B279" s="1306">
        <v>25</v>
      </c>
      <c r="C279" s="526">
        <v>41809</v>
      </c>
      <c r="D279" s="359" t="s">
        <v>555</v>
      </c>
      <c r="E279" s="521" t="s">
        <v>556</v>
      </c>
      <c r="F279" s="1316">
        <v>2</v>
      </c>
      <c r="G279" s="1316">
        <v>30</v>
      </c>
      <c r="H279" s="764">
        <f t="shared" si="33"/>
        <v>60</v>
      </c>
      <c r="I279" s="1075">
        <f t="shared" si="37"/>
        <v>30000</v>
      </c>
      <c r="J279" s="1325"/>
      <c r="K279" s="1323"/>
      <c r="L279" s="123"/>
      <c r="M279" s="1323">
        <f t="shared" si="35"/>
        <v>0</v>
      </c>
      <c r="N279" s="123"/>
      <c r="O279" s="647">
        <f t="shared" si="34"/>
        <v>0</v>
      </c>
      <c r="P279" s="1326">
        <f t="shared" si="36"/>
        <v>30000</v>
      </c>
      <c r="Q279" s="1323"/>
      <c r="R279" s="125"/>
    </row>
    <row r="280" spans="2:18" s="40" customFormat="1" ht="15.95" hidden="1" customHeight="1">
      <c r="B280" s="1306">
        <v>26</v>
      </c>
      <c r="C280" s="526">
        <v>41810</v>
      </c>
      <c r="D280" s="359" t="s">
        <v>726</v>
      </c>
      <c r="E280" s="521" t="s">
        <v>556</v>
      </c>
      <c r="F280" s="354">
        <v>1</v>
      </c>
      <c r="G280" s="1316">
        <v>56</v>
      </c>
      <c r="H280" s="764">
        <f t="shared" si="33"/>
        <v>56</v>
      </c>
      <c r="I280" s="1075">
        <f t="shared" si="37"/>
        <v>28000</v>
      </c>
      <c r="J280" s="1325"/>
      <c r="K280" s="1323"/>
      <c r="L280" s="123">
        <v>3</v>
      </c>
      <c r="M280" s="1323">
        <f t="shared" si="35"/>
        <v>30000</v>
      </c>
      <c r="N280" s="123">
        <v>1</v>
      </c>
      <c r="O280" s="647">
        <f t="shared" si="34"/>
        <v>15000</v>
      </c>
      <c r="P280" s="1326">
        <f t="shared" si="36"/>
        <v>73000</v>
      </c>
      <c r="Q280" s="1323"/>
      <c r="R280" s="125"/>
    </row>
    <row r="281" spans="2:18" s="40" customFormat="1" ht="15.95" hidden="1" customHeight="1">
      <c r="B281" s="1306">
        <v>27</v>
      </c>
      <c r="C281" s="526">
        <v>41811</v>
      </c>
      <c r="D281" s="3" t="s">
        <v>549</v>
      </c>
      <c r="E281" s="42" t="s">
        <v>426</v>
      </c>
      <c r="F281" s="1316">
        <v>3</v>
      </c>
      <c r="G281" s="1316"/>
      <c r="H281" s="764">
        <f t="shared" si="33"/>
        <v>0</v>
      </c>
      <c r="I281" s="1075">
        <f t="shared" si="37"/>
        <v>0</v>
      </c>
      <c r="J281" s="1325" t="s">
        <v>127</v>
      </c>
      <c r="K281" s="1323">
        <v>20000</v>
      </c>
      <c r="L281" s="123">
        <v>1</v>
      </c>
      <c r="M281" s="1323">
        <f t="shared" si="35"/>
        <v>10000</v>
      </c>
      <c r="N281" s="123"/>
      <c r="O281" s="647">
        <f t="shared" si="34"/>
        <v>0</v>
      </c>
      <c r="P281" s="1326">
        <f t="shared" si="36"/>
        <v>30000</v>
      </c>
      <c r="Q281" s="1323"/>
      <c r="R281" s="125"/>
    </row>
    <row r="282" spans="2:18" s="40" customFormat="1" ht="15.95" hidden="1" customHeight="1">
      <c r="B282" s="1306">
        <v>28</v>
      </c>
      <c r="C282" s="387">
        <v>41812</v>
      </c>
      <c r="D282" s="359" t="s">
        <v>726</v>
      </c>
      <c r="E282" s="521" t="s">
        <v>556</v>
      </c>
      <c r="F282" s="354">
        <v>1</v>
      </c>
      <c r="G282" s="1316">
        <v>56</v>
      </c>
      <c r="H282" s="764">
        <f t="shared" si="33"/>
        <v>56</v>
      </c>
      <c r="I282" s="1075">
        <f t="shared" si="37"/>
        <v>28000</v>
      </c>
      <c r="J282" s="1325"/>
      <c r="K282" s="1323"/>
      <c r="L282" s="123">
        <v>7</v>
      </c>
      <c r="M282" s="1323">
        <f t="shared" si="35"/>
        <v>70000</v>
      </c>
      <c r="N282" s="123">
        <v>1</v>
      </c>
      <c r="O282" s="647">
        <f t="shared" si="34"/>
        <v>15000</v>
      </c>
      <c r="P282" s="1326">
        <f t="shared" si="36"/>
        <v>113000</v>
      </c>
      <c r="Q282" s="1323"/>
      <c r="R282" s="125"/>
    </row>
    <row r="283" spans="2:18" s="40" customFormat="1" ht="15.95" hidden="1" customHeight="1">
      <c r="B283" s="3087">
        <v>29</v>
      </c>
      <c r="C283" s="526">
        <v>41813</v>
      </c>
      <c r="D283" s="3" t="s">
        <v>546</v>
      </c>
      <c r="E283" s="46" t="s">
        <v>39</v>
      </c>
      <c r="F283" s="1316">
        <v>2</v>
      </c>
      <c r="G283" s="1316"/>
      <c r="H283" s="764">
        <f t="shared" si="33"/>
        <v>0</v>
      </c>
      <c r="I283" s="1075">
        <f t="shared" si="37"/>
        <v>0</v>
      </c>
      <c r="J283" s="1325" t="s">
        <v>127</v>
      </c>
      <c r="K283" s="1323">
        <v>20000</v>
      </c>
      <c r="L283" s="123"/>
      <c r="M283" s="1323">
        <f t="shared" si="35"/>
        <v>0</v>
      </c>
      <c r="N283" s="123"/>
      <c r="O283" s="647">
        <f t="shared" si="34"/>
        <v>0</v>
      </c>
      <c r="P283" s="1326">
        <f t="shared" si="36"/>
        <v>20000</v>
      </c>
      <c r="Q283" s="1323"/>
      <c r="R283" s="125"/>
    </row>
    <row r="284" spans="2:18" s="40" customFormat="1" ht="15.95" hidden="1" customHeight="1">
      <c r="B284" s="3087"/>
      <c r="C284" s="526">
        <v>41813</v>
      </c>
      <c r="D284" s="3" t="s">
        <v>563</v>
      </c>
      <c r="E284" s="46" t="s">
        <v>39</v>
      </c>
      <c r="F284" s="1316">
        <v>1</v>
      </c>
      <c r="G284" s="1316"/>
      <c r="H284" s="764">
        <f t="shared" si="33"/>
        <v>0</v>
      </c>
      <c r="I284" s="1075">
        <f t="shared" si="37"/>
        <v>0</v>
      </c>
      <c r="J284" s="1325" t="s">
        <v>573</v>
      </c>
      <c r="K284" s="1323">
        <v>5000</v>
      </c>
      <c r="L284" s="123"/>
      <c r="M284" s="1323">
        <f t="shared" si="35"/>
        <v>0</v>
      </c>
      <c r="N284" s="123"/>
      <c r="O284" s="647">
        <f t="shared" si="34"/>
        <v>0</v>
      </c>
      <c r="P284" s="1326">
        <f t="shared" si="36"/>
        <v>5000</v>
      </c>
      <c r="Q284" s="1323"/>
      <c r="R284" s="125"/>
    </row>
    <row r="285" spans="2:18" s="40" customFormat="1" ht="15.95" hidden="1" customHeight="1">
      <c r="B285" s="3087"/>
      <c r="C285" s="526">
        <v>41813</v>
      </c>
      <c r="D285" s="3" t="s">
        <v>726</v>
      </c>
      <c r="E285" s="42" t="s">
        <v>556</v>
      </c>
      <c r="F285" s="1316">
        <v>1</v>
      </c>
      <c r="G285" s="1316">
        <v>56</v>
      </c>
      <c r="H285" s="764">
        <f t="shared" si="33"/>
        <v>56</v>
      </c>
      <c r="I285" s="1075">
        <f t="shared" si="37"/>
        <v>28000</v>
      </c>
      <c r="J285" s="1325"/>
      <c r="K285" s="1323"/>
      <c r="L285" s="123">
        <v>2.5</v>
      </c>
      <c r="M285" s="1323">
        <f t="shared" si="35"/>
        <v>25000</v>
      </c>
      <c r="N285" s="123"/>
      <c r="O285" s="647">
        <f t="shared" si="34"/>
        <v>0</v>
      </c>
      <c r="P285" s="1326">
        <f t="shared" si="36"/>
        <v>53000</v>
      </c>
      <c r="Q285" s="1323"/>
      <c r="R285" s="125"/>
    </row>
    <row r="286" spans="2:18" s="40" customFormat="1" ht="15.95" hidden="1" customHeight="1">
      <c r="B286" s="1306">
        <v>30</v>
      </c>
      <c r="C286" s="526">
        <v>41814</v>
      </c>
      <c r="D286" s="3" t="s">
        <v>726</v>
      </c>
      <c r="E286" s="42" t="s">
        <v>556</v>
      </c>
      <c r="F286" s="1316">
        <v>2</v>
      </c>
      <c r="G286" s="1316">
        <v>56</v>
      </c>
      <c r="H286" s="764">
        <f t="shared" si="33"/>
        <v>112</v>
      </c>
      <c r="I286" s="1075">
        <f t="shared" si="37"/>
        <v>56000</v>
      </c>
      <c r="J286" s="1325"/>
      <c r="K286" s="1323"/>
      <c r="L286" s="123">
        <v>1.5</v>
      </c>
      <c r="M286" s="1323">
        <f t="shared" si="35"/>
        <v>15000</v>
      </c>
      <c r="N286" s="123"/>
      <c r="O286" s="647">
        <f t="shared" si="34"/>
        <v>0</v>
      </c>
      <c r="P286" s="1326">
        <f t="shared" si="36"/>
        <v>71000</v>
      </c>
      <c r="Q286" s="1323"/>
      <c r="R286" s="125"/>
    </row>
    <row r="287" spans="2:18" s="40" customFormat="1" ht="15.95" hidden="1" customHeight="1">
      <c r="B287" s="3087">
        <v>31</v>
      </c>
      <c r="C287" s="526">
        <v>41815</v>
      </c>
      <c r="D287" s="3" t="s">
        <v>726</v>
      </c>
      <c r="E287" s="42" t="s">
        <v>556</v>
      </c>
      <c r="F287" s="1316">
        <v>1</v>
      </c>
      <c r="G287" s="1316">
        <v>56</v>
      </c>
      <c r="H287" s="764">
        <f t="shared" si="33"/>
        <v>56</v>
      </c>
      <c r="I287" s="1075">
        <f t="shared" si="37"/>
        <v>28000</v>
      </c>
      <c r="J287" s="1325"/>
      <c r="K287" s="1323"/>
      <c r="L287" s="123">
        <v>2</v>
      </c>
      <c r="M287" s="1323">
        <f>L287*10000</f>
        <v>20000</v>
      </c>
      <c r="N287" s="123"/>
      <c r="O287" s="647">
        <f>N287*15000</f>
        <v>0</v>
      </c>
      <c r="P287" s="1326">
        <f t="shared" si="36"/>
        <v>48000</v>
      </c>
      <c r="Q287" s="1323"/>
      <c r="R287" s="125"/>
    </row>
    <row r="288" spans="2:18" s="40" customFormat="1" ht="15.95" hidden="1" customHeight="1" thickBot="1">
      <c r="B288" s="3267"/>
      <c r="C288" s="791">
        <v>41815</v>
      </c>
      <c r="D288" s="16" t="s">
        <v>563</v>
      </c>
      <c r="E288" s="56" t="s">
        <v>39</v>
      </c>
      <c r="F288" s="44">
        <v>1</v>
      </c>
      <c r="G288" s="44"/>
      <c r="H288" s="765">
        <f t="shared" si="33"/>
        <v>0</v>
      </c>
      <c r="I288" s="1083">
        <f t="shared" si="37"/>
        <v>0</v>
      </c>
      <c r="J288" s="1331" t="s">
        <v>573</v>
      </c>
      <c r="K288" s="1324">
        <v>5000</v>
      </c>
      <c r="L288" s="1013"/>
      <c r="M288" s="1324">
        <f>L288*10000</f>
        <v>0</v>
      </c>
      <c r="N288" s="1013"/>
      <c r="O288" s="1238">
        <f>N288*15000</f>
        <v>0</v>
      </c>
      <c r="P288" s="767">
        <f>I288+K288+M288+O288</f>
        <v>5000</v>
      </c>
      <c r="Q288" s="1324"/>
      <c r="R288" s="792"/>
    </row>
    <row r="289" spans="2:18" ht="15.95" hidden="1" customHeight="1">
      <c r="B289" s="3276">
        <v>1</v>
      </c>
      <c r="C289" s="1579">
        <v>41816</v>
      </c>
      <c r="D289" s="1580" t="s">
        <v>866</v>
      </c>
      <c r="E289" s="1581" t="s">
        <v>556</v>
      </c>
      <c r="F289" s="1582">
        <v>1</v>
      </c>
      <c r="G289" s="1582">
        <v>56</v>
      </c>
      <c r="H289" s="1583">
        <v>56</v>
      </c>
      <c r="I289" s="1584">
        <v>28000</v>
      </c>
      <c r="J289" s="1585"/>
      <c r="K289" s="1586"/>
      <c r="L289" s="1587">
        <v>3</v>
      </c>
      <c r="M289" s="1586">
        <v>30000</v>
      </c>
      <c r="N289" s="1587">
        <v>1</v>
      </c>
      <c r="O289" s="1588">
        <v>15000</v>
      </c>
      <c r="P289" s="1589">
        <v>73000</v>
      </c>
      <c r="Q289" s="1586"/>
      <c r="R289" s="1590"/>
    </row>
    <row r="290" spans="2:18" ht="15.95" hidden="1" customHeight="1">
      <c r="B290" s="3275"/>
      <c r="C290" s="1591">
        <v>41816</v>
      </c>
      <c r="D290" s="1598" t="s">
        <v>563</v>
      </c>
      <c r="E290" s="1599" t="s">
        <v>263</v>
      </c>
      <c r="F290" s="1600">
        <v>1</v>
      </c>
      <c r="G290" s="1600"/>
      <c r="H290" s="1592">
        <v>0</v>
      </c>
      <c r="I290" s="1593">
        <v>0</v>
      </c>
      <c r="J290" s="1601" t="s">
        <v>127</v>
      </c>
      <c r="K290" s="1594">
        <v>5000</v>
      </c>
      <c r="L290" s="1602"/>
      <c r="M290" s="1594">
        <v>0</v>
      </c>
      <c r="N290" s="1602"/>
      <c r="O290" s="1595">
        <v>0</v>
      </c>
      <c r="P290" s="1596">
        <v>5000</v>
      </c>
      <c r="Q290" s="1594"/>
      <c r="R290" s="1603"/>
    </row>
    <row r="291" spans="2:18" ht="15.95" hidden="1" customHeight="1">
      <c r="B291" s="1597">
        <v>2</v>
      </c>
      <c r="C291" s="1591">
        <v>41817</v>
      </c>
      <c r="D291" s="1841" t="s">
        <v>862</v>
      </c>
      <c r="E291" s="1599"/>
      <c r="F291" s="1600"/>
      <c r="G291" s="1600"/>
      <c r="H291" s="1592">
        <v>0</v>
      </c>
      <c r="I291" s="1593">
        <v>0</v>
      </c>
      <c r="J291" s="1601"/>
      <c r="K291" s="1594"/>
      <c r="L291" s="1602"/>
      <c r="M291" s="1594">
        <v>0</v>
      </c>
      <c r="N291" s="1602"/>
      <c r="O291" s="1595">
        <v>0</v>
      </c>
      <c r="P291" s="1596">
        <v>0</v>
      </c>
      <c r="Q291" s="1594"/>
      <c r="R291" s="1603"/>
    </row>
    <row r="292" spans="2:18" ht="15.95" hidden="1" customHeight="1">
      <c r="B292" s="1597">
        <v>3</v>
      </c>
      <c r="C292" s="1591">
        <v>41818</v>
      </c>
      <c r="D292" s="1604" t="s">
        <v>726</v>
      </c>
      <c r="E292" s="1599" t="s">
        <v>556</v>
      </c>
      <c r="F292" s="1599">
        <v>1</v>
      </c>
      <c r="G292" s="1599">
        <v>56</v>
      </c>
      <c r="H292" s="1592">
        <v>56</v>
      </c>
      <c r="I292" s="1593">
        <v>28000</v>
      </c>
      <c r="J292" s="1600"/>
      <c r="K292" s="1605"/>
      <c r="L292" s="1606">
        <v>3</v>
      </c>
      <c r="M292" s="1594">
        <v>30000</v>
      </c>
      <c r="N292" s="1606"/>
      <c r="O292" s="1595">
        <v>0</v>
      </c>
      <c r="P292" s="1596">
        <v>58000</v>
      </c>
      <c r="Q292" s="1605"/>
      <c r="R292" s="1607"/>
    </row>
    <row r="293" spans="2:18" ht="15.95" hidden="1" customHeight="1">
      <c r="B293" s="1597">
        <v>4</v>
      </c>
      <c r="C293" s="1608">
        <v>41819</v>
      </c>
      <c r="D293" s="1842" t="s">
        <v>862</v>
      </c>
      <c r="E293" s="1599"/>
      <c r="F293" s="1599"/>
      <c r="G293" s="1599"/>
      <c r="H293" s="1592">
        <v>0</v>
      </c>
      <c r="I293" s="1593">
        <v>0</v>
      </c>
      <c r="J293" s="1600"/>
      <c r="K293" s="1605"/>
      <c r="L293" s="1606"/>
      <c r="M293" s="1594">
        <v>0</v>
      </c>
      <c r="N293" s="1606"/>
      <c r="O293" s="1595">
        <v>0</v>
      </c>
      <c r="P293" s="1596">
        <v>0</v>
      </c>
      <c r="Q293" s="1605"/>
      <c r="R293" s="1607"/>
    </row>
    <row r="294" spans="2:18" ht="15.95" hidden="1" customHeight="1">
      <c r="B294" s="1597">
        <v>5</v>
      </c>
      <c r="C294" s="1591">
        <v>41820</v>
      </c>
      <c r="D294" s="1604" t="s">
        <v>726</v>
      </c>
      <c r="E294" s="1599" t="s">
        <v>556</v>
      </c>
      <c r="F294" s="1599">
        <v>1</v>
      </c>
      <c r="G294" s="1599">
        <v>56</v>
      </c>
      <c r="H294" s="1592">
        <v>56</v>
      </c>
      <c r="I294" s="1593">
        <v>28000</v>
      </c>
      <c r="J294" s="1600"/>
      <c r="K294" s="1605"/>
      <c r="L294" s="1606">
        <v>3</v>
      </c>
      <c r="M294" s="1594">
        <v>30000</v>
      </c>
      <c r="N294" s="1606"/>
      <c r="O294" s="1595">
        <v>0</v>
      </c>
      <c r="P294" s="1596">
        <v>58000</v>
      </c>
      <c r="Q294" s="1605"/>
      <c r="R294" s="1607"/>
    </row>
    <row r="295" spans="2:18" ht="15.95" hidden="1" customHeight="1">
      <c r="B295" s="1597">
        <v>6</v>
      </c>
      <c r="C295" s="1591">
        <v>41821</v>
      </c>
      <c r="D295" s="1604" t="s">
        <v>726</v>
      </c>
      <c r="E295" s="1599" t="s">
        <v>556</v>
      </c>
      <c r="F295" s="1599">
        <v>1</v>
      </c>
      <c r="G295" s="1599">
        <v>55</v>
      </c>
      <c r="H295" s="1592">
        <v>55</v>
      </c>
      <c r="I295" s="1593">
        <v>27500</v>
      </c>
      <c r="J295" s="1600"/>
      <c r="K295" s="1605"/>
      <c r="L295" s="1606">
        <v>3</v>
      </c>
      <c r="M295" s="1594">
        <v>30000</v>
      </c>
      <c r="N295" s="1606"/>
      <c r="O295" s="1595">
        <v>0</v>
      </c>
      <c r="P295" s="1596">
        <v>57500</v>
      </c>
      <c r="Q295" s="1605"/>
      <c r="R295" s="1607"/>
    </row>
    <row r="296" spans="2:18" ht="15.95" hidden="1" customHeight="1">
      <c r="B296" s="1597">
        <v>7</v>
      </c>
      <c r="C296" s="1591">
        <v>41822</v>
      </c>
      <c r="D296" s="1604" t="s">
        <v>300</v>
      </c>
      <c r="E296" s="1599" t="s">
        <v>263</v>
      </c>
      <c r="F296" s="1599"/>
      <c r="G296" s="1599"/>
      <c r="H296" s="1592">
        <v>0</v>
      </c>
      <c r="I296" s="1593">
        <v>0</v>
      </c>
      <c r="J296" s="1600"/>
      <c r="K296" s="1605"/>
      <c r="L296" s="1606"/>
      <c r="M296" s="1594">
        <v>0</v>
      </c>
      <c r="N296" s="1606"/>
      <c r="O296" s="1595">
        <v>0</v>
      </c>
      <c r="P296" s="1596">
        <v>0</v>
      </c>
      <c r="Q296" s="1605"/>
      <c r="R296" s="1607"/>
    </row>
    <row r="297" spans="2:18" ht="15.95" hidden="1" customHeight="1">
      <c r="B297" s="3275">
        <v>8</v>
      </c>
      <c r="C297" s="1591">
        <v>41823</v>
      </c>
      <c r="D297" s="1604" t="s">
        <v>726</v>
      </c>
      <c r="E297" s="1599" t="s">
        <v>556</v>
      </c>
      <c r="F297" s="1599">
        <v>1</v>
      </c>
      <c r="G297" s="1599">
        <v>55</v>
      </c>
      <c r="H297" s="1592">
        <v>55</v>
      </c>
      <c r="I297" s="1593">
        <v>27500</v>
      </c>
      <c r="J297" s="1600"/>
      <c r="K297" s="1605"/>
      <c r="L297" s="1606">
        <v>3</v>
      </c>
      <c r="M297" s="1594">
        <v>30000</v>
      </c>
      <c r="N297" s="1606">
        <v>1</v>
      </c>
      <c r="O297" s="1595">
        <v>15000</v>
      </c>
      <c r="P297" s="1596">
        <v>72500</v>
      </c>
      <c r="Q297" s="1605"/>
      <c r="R297" s="1607"/>
    </row>
    <row r="298" spans="2:18" ht="15.95" hidden="1" customHeight="1">
      <c r="B298" s="3275"/>
      <c r="C298" s="1591">
        <v>41823</v>
      </c>
      <c r="D298" s="1598" t="s">
        <v>563</v>
      </c>
      <c r="E298" s="1599" t="s">
        <v>263</v>
      </c>
      <c r="F298" s="1599">
        <v>1</v>
      </c>
      <c r="G298" s="1599"/>
      <c r="H298" s="1592">
        <v>0</v>
      </c>
      <c r="I298" s="1593">
        <v>0</v>
      </c>
      <c r="J298" s="1600" t="s">
        <v>573</v>
      </c>
      <c r="K298" s="1605">
        <v>5000</v>
      </c>
      <c r="L298" s="1606"/>
      <c r="M298" s="1594">
        <v>0</v>
      </c>
      <c r="N298" s="1606"/>
      <c r="O298" s="1595">
        <v>0</v>
      </c>
      <c r="P298" s="1596">
        <v>5000</v>
      </c>
      <c r="Q298" s="1605"/>
      <c r="R298" s="1607"/>
    </row>
    <row r="299" spans="2:18" ht="15.95" hidden="1" customHeight="1">
      <c r="B299" s="3275"/>
      <c r="C299" s="1591">
        <v>41823</v>
      </c>
      <c r="D299" s="1604" t="s">
        <v>557</v>
      </c>
      <c r="E299" s="1599" t="s">
        <v>426</v>
      </c>
      <c r="F299" s="1599">
        <v>5</v>
      </c>
      <c r="G299" s="1599"/>
      <c r="H299" s="1592">
        <v>0</v>
      </c>
      <c r="I299" s="1593">
        <v>0</v>
      </c>
      <c r="J299" s="1600" t="s">
        <v>127</v>
      </c>
      <c r="K299" s="1605">
        <v>20000</v>
      </c>
      <c r="L299" s="1606"/>
      <c r="M299" s="1594">
        <v>0</v>
      </c>
      <c r="N299" s="1606"/>
      <c r="O299" s="1595">
        <v>0</v>
      </c>
      <c r="P299" s="1596">
        <v>20000</v>
      </c>
      <c r="Q299" s="1605"/>
      <c r="R299" s="1607"/>
    </row>
    <row r="300" spans="2:18" ht="15.95" hidden="1" customHeight="1">
      <c r="B300" s="1597">
        <v>9</v>
      </c>
      <c r="C300" s="1591">
        <v>41824</v>
      </c>
      <c r="D300" s="1604" t="s">
        <v>726</v>
      </c>
      <c r="E300" s="1599" t="s">
        <v>556</v>
      </c>
      <c r="F300" s="1599">
        <v>1</v>
      </c>
      <c r="G300" s="1599">
        <v>55</v>
      </c>
      <c r="H300" s="1592">
        <v>55</v>
      </c>
      <c r="I300" s="1593">
        <v>27500</v>
      </c>
      <c r="J300" s="1600"/>
      <c r="K300" s="1605"/>
      <c r="L300" s="1606">
        <v>3</v>
      </c>
      <c r="M300" s="1594">
        <v>30000</v>
      </c>
      <c r="N300" s="1606"/>
      <c r="O300" s="1595">
        <v>0</v>
      </c>
      <c r="P300" s="1596">
        <v>57500</v>
      </c>
      <c r="Q300" s="1605"/>
      <c r="R300" s="1607"/>
    </row>
    <row r="301" spans="2:18" ht="15.95" hidden="1" customHeight="1">
      <c r="B301" s="1597">
        <v>10</v>
      </c>
      <c r="C301" s="1591">
        <v>41825</v>
      </c>
      <c r="D301" s="1604" t="s">
        <v>726</v>
      </c>
      <c r="E301" s="1599" t="s">
        <v>556</v>
      </c>
      <c r="F301" s="1599">
        <v>2</v>
      </c>
      <c r="G301" s="1599">
        <v>55</v>
      </c>
      <c r="H301" s="1592">
        <v>110</v>
      </c>
      <c r="I301" s="1593">
        <v>55000</v>
      </c>
      <c r="J301" s="1600"/>
      <c r="K301" s="1605"/>
      <c r="L301" s="1606">
        <v>4</v>
      </c>
      <c r="M301" s="1594">
        <v>40000</v>
      </c>
      <c r="N301" s="1606"/>
      <c r="O301" s="1595">
        <v>0</v>
      </c>
      <c r="P301" s="1596">
        <v>95000</v>
      </c>
      <c r="Q301" s="1605"/>
      <c r="R301" s="1607"/>
    </row>
    <row r="302" spans="2:18" ht="15.95" hidden="1" customHeight="1">
      <c r="B302" s="3275">
        <v>11</v>
      </c>
      <c r="C302" s="1608">
        <v>41826</v>
      </c>
      <c r="D302" s="1604" t="s">
        <v>557</v>
      </c>
      <c r="E302" s="1599" t="s">
        <v>426</v>
      </c>
      <c r="F302" s="1599">
        <v>2</v>
      </c>
      <c r="G302" s="1599"/>
      <c r="H302" s="1592">
        <v>0</v>
      </c>
      <c r="I302" s="1593">
        <v>0</v>
      </c>
      <c r="J302" s="1600" t="s">
        <v>127</v>
      </c>
      <c r="K302" s="1605">
        <v>20000</v>
      </c>
      <c r="L302" s="1606"/>
      <c r="M302" s="1594">
        <v>0</v>
      </c>
      <c r="N302" s="1606"/>
      <c r="O302" s="1595">
        <v>0</v>
      </c>
      <c r="P302" s="1596">
        <v>20000</v>
      </c>
      <c r="Q302" s="1605"/>
      <c r="R302" s="1607"/>
    </row>
    <row r="303" spans="2:18" ht="15.95" hidden="1" customHeight="1">
      <c r="B303" s="3275"/>
      <c r="C303" s="1608">
        <v>41826</v>
      </c>
      <c r="D303" s="1598" t="s">
        <v>563</v>
      </c>
      <c r="E303" s="1599" t="s">
        <v>263</v>
      </c>
      <c r="F303" s="1599">
        <v>1</v>
      </c>
      <c r="G303" s="1599"/>
      <c r="H303" s="1592">
        <v>0</v>
      </c>
      <c r="I303" s="1593">
        <v>0</v>
      </c>
      <c r="J303" s="1600" t="s">
        <v>573</v>
      </c>
      <c r="K303" s="1605">
        <v>5000</v>
      </c>
      <c r="L303" s="1606"/>
      <c r="M303" s="1594">
        <v>0</v>
      </c>
      <c r="N303" s="1606"/>
      <c r="O303" s="1595">
        <v>0</v>
      </c>
      <c r="P303" s="1596">
        <v>5000</v>
      </c>
      <c r="Q303" s="1605"/>
      <c r="R303" s="1607"/>
    </row>
    <row r="304" spans="2:18" ht="15.95" hidden="1" customHeight="1">
      <c r="B304" s="3275"/>
      <c r="C304" s="1608">
        <v>41826</v>
      </c>
      <c r="D304" s="1604" t="s">
        <v>575</v>
      </c>
      <c r="E304" s="1599" t="s">
        <v>263</v>
      </c>
      <c r="F304" s="1599">
        <v>1</v>
      </c>
      <c r="G304" s="1599"/>
      <c r="H304" s="1592">
        <v>0</v>
      </c>
      <c r="I304" s="1593">
        <v>0</v>
      </c>
      <c r="J304" s="1600"/>
      <c r="K304" s="1605"/>
      <c r="L304" s="1606">
        <v>5</v>
      </c>
      <c r="M304" s="1594">
        <v>50000</v>
      </c>
      <c r="N304" s="1606"/>
      <c r="O304" s="1595">
        <v>0</v>
      </c>
      <c r="P304" s="1596">
        <v>50000</v>
      </c>
      <c r="Q304" s="1605"/>
      <c r="R304" s="1607"/>
    </row>
    <row r="305" spans="2:18" ht="15.95" hidden="1" customHeight="1">
      <c r="B305" s="3275"/>
      <c r="C305" s="1608">
        <v>41826</v>
      </c>
      <c r="D305" s="1604" t="s">
        <v>731</v>
      </c>
      <c r="E305" s="1599" t="s">
        <v>263</v>
      </c>
      <c r="F305" s="1599">
        <v>1</v>
      </c>
      <c r="G305" s="1599">
        <v>150</v>
      </c>
      <c r="H305" s="1592">
        <v>150</v>
      </c>
      <c r="I305" s="1593">
        <v>75000</v>
      </c>
      <c r="J305" s="1600"/>
      <c r="K305" s="1605"/>
      <c r="L305" s="1606">
        <v>4</v>
      </c>
      <c r="M305" s="1594">
        <v>40000</v>
      </c>
      <c r="N305" s="1606">
        <v>2</v>
      </c>
      <c r="O305" s="1595">
        <v>30000</v>
      </c>
      <c r="P305" s="1596">
        <v>145000</v>
      </c>
      <c r="Q305" s="1605"/>
      <c r="R305" s="1607"/>
    </row>
    <row r="306" spans="2:18" ht="15.95" hidden="1" customHeight="1">
      <c r="B306" s="1597">
        <v>12</v>
      </c>
      <c r="C306" s="1591">
        <v>41827</v>
      </c>
      <c r="D306" s="1604" t="s">
        <v>726</v>
      </c>
      <c r="E306" s="1599" t="s">
        <v>556</v>
      </c>
      <c r="F306" s="1599">
        <v>1</v>
      </c>
      <c r="G306" s="1599">
        <v>54</v>
      </c>
      <c r="H306" s="1592">
        <v>54</v>
      </c>
      <c r="I306" s="1593">
        <v>27000</v>
      </c>
      <c r="J306" s="1600"/>
      <c r="K306" s="1605"/>
      <c r="L306" s="1606"/>
      <c r="M306" s="1594">
        <v>0</v>
      </c>
      <c r="N306" s="1606"/>
      <c r="O306" s="1595">
        <v>0</v>
      </c>
      <c r="P306" s="1596">
        <v>27000</v>
      </c>
      <c r="Q306" s="1605"/>
      <c r="R306" s="1607"/>
    </row>
    <row r="307" spans="2:18" ht="15.95" hidden="1" customHeight="1">
      <c r="B307" s="3275">
        <v>13</v>
      </c>
      <c r="C307" s="1591">
        <v>41828</v>
      </c>
      <c r="D307" s="1604" t="s">
        <v>726</v>
      </c>
      <c r="E307" s="1599" t="s">
        <v>556</v>
      </c>
      <c r="F307" s="1599">
        <v>1</v>
      </c>
      <c r="G307" s="1599">
        <v>54</v>
      </c>
      <c r="H307" s="1592">
        <v>54</v>
      </c>
      <c r="I307" s="1593">
        <v>27000</v>
      </c>
      <c r="J307" s="1600"/>
      <c r="K307" s="1605"/>
      <c r="L307" s="1606">
        <v>2</v>
      </c>
      <c r="M307" s="1594">
        <v>20000</v>
      </c>
      <c r="N307" s="1606"/>
      <c r="O307" s="1595">
        <v>0</v>
      </c>
      <c r="P307" s="1596">
        <v>47000</v>
      </c>
      <c r="Q307" s="1605"/>
      <c r="R307" s="1607"/>
    </row>
    <row r="308" spans="2:18" ht="15.95" hidden="1" customHeight="1">
      <c r="B308" s="3275"/>
      <c r="C308" s="1591">
        <v>41828</v>
      </c>
      <c r="D308" s="1604" t="s">
        <v>575</v>
      </c>
      <c r="E308" s="1599" t="s">
        <v>263</v>
      </c>
      <c r="F308" s="1599">
        <v>1</v>
      </c>
      <c r="G308" s="1599"/>
      <c r="H308" s="1592">
        <v>0</v>
      </c>
      <c r="I308" s="1593">
        <v>0</v>
      </c>
      <c r="J308" s="1600"/>
      <c r="K308" s="1605"/>
      <c r="L308" s="1606"/>
      <c r="M308" s="1594">
        <v>0</v>
      </c>
      <c r="N308" s="1606"/>
      <c r="O308" s="1595">
        <v>0</v>
      </c>
      <c r="P308" s="1596">
        <v>0</v>
      </c>
      <c r="Q308" s="1605"/>
      <c r="R308" s="1607"/>
    </row>
    <row r="309" spans="2:18" ht="15.95" hidden="1" customHeight="1">
      <c r="B309" s="1597">
        <v>14</v>
      </c>
      <c r="C309" s="1591">
        <v>41829</v>
      </c>
      <c r="D309" s="1604" t="s">
        <v>867</v>
      </c>
      <c r="E309" s="1599" t="s">
        <v>263</v>
      </c>
      <c r="F309" s="1599">
        <v>1</v>
      </c>
      <c r="G309" s="1599">
        <v>150</v>
      </c>
      <c r="H309" s="1592">
        <v>150</v>
      </c>
      <c r="I309" s="1593">
        <v>75000</v>
      </c>
      <c r="J309" s="1600"/>
      <c r="K309" s="1605"/>
      <c r="L309" s="1606"/>
      <c r="M309" s="1594">
        <v>0</v>
      </c>
      <c r="N309" s="1606"/>
      <c r="O309" s="1595">
        <v>0</v>
      </c>
      <c r="P309" s="1596">
        <v>75000</v>
      </c>
      <c r="Q309" s="1605"/>
      <c r="R309" s="1607"/>
    </row>
    <row r="310" spans="2:18" ht="15.95" hidden="1" customHeight="1">
      <c r="B310" s="3275">
        <v>15</v>
      </c>
      <c r="C310" s="1591">
        <v>41830</v>
      </c>
      <c r="D310" s="1604" t="s">
        <v>726</v>
      </c>
      <c r="E310" s="1599" t="s">
        <v>556</v>
      </c>
      <c r="F310" s="1599">
        <v>2</v>
      </c>
      <c r="G310" s="1599">
        <v>54</v>
      </c>
      <c r="H310" s="1592">
        <v>108</v>
      </c>
      <c r="I310" s="1593">
        <v>54000</v>
      </c>
      <c r="J310" s="1604"/>
      <c r="K310" s="1604"/>
      <c r="L310" s="1599">
        <v>4</v>
      </c>
      <c r="M310" s="1594">
        <v>40000</v>
      </c>
      <c r="N310" s="1604"/>
      <c r="O310" s="1595">
        <v>0</v>
      </c>
      <c r="P310" s="1596">
        <v>94000</v>
      </c>
      <c r="Q310" s="1605"/>
      <c r="R310" s="1607"/>
    </row>
    <row r="311" spans="2:18" ht="15.95" hidden="1" customHeight="1">
      <c r="B311" s="3275"/>
      <c r="C311" s="1591">
        <v>41830</v>
      </c>
      <c r="D311" s="1598" t="s">
        <v>563</v>
      </c>
      <c r="E311" s="1599" t="s">
        <v>263</v>
      </c>
      <c r="F311" s="1599">
        <v>2</v>
      </c>
      <c r="G311" s="1599"/>
      <c r="H311" s="1592">
        <v>0</v>
      </c>
      <c r="I311" s="1593">
        <v>0</v>
      </c>
      <c r="J311" s="1604" t="s">
        <v>573</v>
      </c>
      <c r="K311" s="1605">
        <v>10000</v>
      </c>
      <c r="L311" s="1599"/>
      <c r="M311" s="1594">
        <v>0</v>
      </c>
      <c r="N311" s="1604"/>
      <c r="O311" s="1595">
        <v>0</v>
      </c>
      <c r="P311" s="1596">
        <v>10000</v>
      </c>
      <c r="Q311" s="1605"/>
      <c r="R311" s="1607"/>
    </row>
    <row r="312" spans="2:18" ht="15.95" hidden="1" customHeight="1">
      <c r="B312" s="3275">
        <v>16</v>
      </c>
      <c r="C312" s="1591">
        <v>41831</v>
      </c>
      <c r="D312" s="1604" t="s">
        <v>575</v>
      </c>
      <c r="E312" s="1599" t="s">
        <v>263</v>
      </c>
      <c r="F312" s="1599">
        <v>1</v>
      </c>
      <c r="G312" s="1599"/>
      <c r="H312" s="1592">
        <v>0</v>
      </c>
      <c r="I312" s="1593">
        <v>0</v>
      </c>
      <c r="J312" s="1604"/>
      <c r="K312" s="1605"/>
      <c r="L312" s="1599">
        <v>3</v>
      </c>
      <c r="M312" s="1594">
        <v>30000</v>
      </c>
      <c r="N312" s="1604"/>
      <c r="O312" s="1595">
        <v>0</v>
      </c>
      <c r="P312" s="1596">
        <v>30000</v>
      </c>
      <c r="Q312" s="1605"/>
      <c r="R312" s="1607"/>
    </row>
    <row r="313" spans="2:18" ht="15.95" hidden="1" customHeight="1">
      <c r="B313" s="3275"/>
      <c r="C313" s="1591">
        <v>41831</v>
      </c>
      <c r="D313" s="1604" t="s">
        <v>868</v>
      </c>
      <c r="E313" s="1599" t="s">
        <v>263</v>
      </c>
      <c r="F313" s="1599">
        <v>1</v>
      </c>
      <c r="G313" s="1599">
        <v>150</v>
      </c>
      <c r="H313" s="1592">
        <v>150</v>
      </c>
      <c r="I313" s="1593">
        <v>75000</v>
      </c>
      <c r="J313" s="1604"/>
      <c r="K313" s="1605"/>
      <c r="L313" s="1599">
        <v>3</v>
      </c>
      <c r="M313" s="1594">
        <v>30000</v>
      </c>
      <c r="N313" s="1599">
        <v>4</v>
      </c>
      <c r="O313" s="1595">
        <v>60000</v>
      </c>
      <c r="P313" s="1596">
        <v>165000</v>
      </c>
      <c r="Q313" s="1605"/>
      <c r="R313" s="1607"/>
    </row>
    <row r="314" spans="2:18" ht="15.95" hidden="1" customHeight="1">
      <c r="B314" s="3275">
        <v>17</v>
      </c>
      <c r="C314" s="1591">
        <v>41832</v>
      </c>
      <c r="D314" s="1604" t="s">
        <v>549</v>
      </c>
      <c r="E314" s="1599" t="s">
        <v>426</v>
      </c>
      <c r="F314" s="1599">
        <v>5</v>
      </c>
      <c r="G314" s="1599"/>
      <c r="H314" s="1592">
        <v>0</v>
      </c>
      <c r="I314" s="1593">
        <v>0</v>
      </c>
      <c r="J314" s="3273" t="s">
        <v>127</v>
      </c>
      <c r="K314" s="3274">
        <v>35000</v>
      </c>
      <c r="L314" s="1599"/>
      <c r="M314" s="1594">
        <v>0</v>
      </c>
      <c r="N314" s="1604"/>
      <c r="O314" s="1595">
        <v>0</v>
      </c>
      <c r="P314" s="1596">
        <v>35000</v>
      </c>
      <c r="Q314" s="1605"/>
      <c r="R314" s="1607"/>
    </row>
    <row r="315" spans="2:18" ht="15.95" hidden="1" customHeight="1">
      <c r="B315" s="3275"/>
      <c r="C315" s="1591">
        <v>41832</v>
      </c>
      <c r="D315" s="1604" t="s">
        <v>546</v>
      </c>
      <c r="E315" s="1599" t="s">
        <v>426</v>
      </c>
      <c r="F315" s="1599">
        <v>6</v>
      </c>
      <c r="G315" s="1599"/>
      <c r="H315" s="1592">
        <v>0</v>
      </c>
      <c r="I315" s="1593">
        <v>0</v>
      </c>
      <c r="J315" s="3273"/>
      <c r="K315" s="3274"/>
      <c r="L315" s="1599"/>
      <c r="M315" s="1594">
        <v>0</v>
      </c>
      <c r="N315" s="1604"/>
      <c r="O315" s="1595">
        <v>0</v>
      </c>
      <c r="P315" s="1596">
        <v>0</v>
      </c>
      <c r="Q315" s="1605"/>
      <c r="R315" s="1607"/>
    </row>
    <row r="316" spans="2:18" ht="15.95" hidden="1" customHeight="1">
      <c r="B316" s="3275"/>
      <c r="C316" s="1591">
        <v>41832</v>
      </c>
      <c r="D316" s="1598" t="s">
        <v>563</v>
      </c>
      <c r="E316" s="1599" t="s">
        <v>263</v>
      </c>
      <c r="F316" s="1599">
        <v>1</v>
      </c>
      <c r="G316" s="1599"/>
      <c r="H316" s="1592">
        <v>0</v>
      </c>
      <c r="I316" s="1593">
        <v>0</v>
      </c>
      <c r="J316" s="1604" t="s">
        <v>573</v>
      </c>
      <c r="K316" s="1605">
        <v>5000</v>
      </c>
      <c r="L316" s="1599"/>
      <c r="M316" s="1594">
        <v>0</v>
      </c>
      <c r="N316" s="1604"/>
      <c r="O316" s="1595">
        <v>0</v>
      </c>
      <c r="P316" s="1596">
        <v>5000</v>
      </c>
      <c r="Q316" s="1605"/>
      <c r="R316" s="1607"/>
    </row>
    <row r="317" spans="2:18" ht="15.95" hidden="1" customHeight="1">
      <c r="B317" s="3275">
        <v>18</v>
      </c>
      <c r="C317" s="1608">
        <v>41833</v>
      </c>
      <c r="D317" s="1604" t="s">
        <v>726</v>
      </c>
      <c r="E317" s="1599" t="s">
        <v>556</v>
      </c>
      <c r="F317" s="1599">
        <v>1</v>
      </c>
      <c r="G317" s="1599">
        <v>53</v>
      </c>
      <c r="H317" s="1592">
        <v>53</v>
      </c>
      <c r="I317" s="1593">
        <v>26500</v>
      </c>
      <c r="J317" s="1604"/>
      <c r="K317" s="1605"/>
      <c r="L317" s="1599"/>
      <c r="M317" s="1594">
        <v>0</v>
      </c>
      <c r="N317" s="1604"/>
      <c r="O317" s="1595">
        <v>0</v>
      </c>
      <c r="P317" s="1596">
        <v>26500</v>
      </c>
      <c r="Q317" s="1605"/>
      <c r="R317" s="1607"/>
    </row>
    <row r="318" spans="2:18" ht="15.95" hidden="1" customHeight="1">
      <c r="B318" s="3275"/>
      <c r="C318" s="1608">
        <v>41833</v>
      </c>
      <c r="D318" s="1604" t="s">
        <v>575</v>
      </c>
      <c r="E318" s="1599" t="s">
        <v>263</v>
      </c>
      <c r="F318" s="1599">
        <v>1</v>
      </c>
      <c r="G318" s="1599"/>
      <c r="H318" s="1592">
        <v>0</v>
      </c>
      <c r="I318" s="1593">
        <v>0</v>
      </c>
      <c r="J318" s="1604"/>
      <c r="K318" s="1605"/>
      <c r="L318" s="1599">
        <v>4</v>
      </c>
      <c r="M318" s="1594">
        <v>40000</v>
      </c>
      <c r="N318" s="1604"/>
      <c r="O318" s="1595">
        <v>0</v>
      </c>
      <c r="P318" s="1596">
        <v>40000</v>
      </c>
      <c r="Q318" s="1605"/>
      <c r="R318" s="1607"/>
    </row>
    <row r="319" spans="2:18" ht="15.95" hidden="1" customHeight="1">
      <c r="B319" s="3275"/>
      <c r="C319" s="1608">
        <v>41833</v>
      </c>
      <c r="D319" s="1604" t="s">
        <v>868</v>
      </c>
      <c r="E319" s="1599" t="s">
        <v>263</v>
      </c>
      <c r="F319" s="1599">
        <v>1</v>
      </c>
      <c r="G319" s="1599">
        <v>150</v>
      </c>
      <c r="H319" s="1592">
        <v>150</v>
      </c>
      <c r="I319" s="1593">
        <v>75000</v>
      </c>
      <c r="J319" s="1604"/>
      <c r="K319" s="1605"/>
      <c r="L319" s="1599">
        <v>7</v>
      </c>
      <c r="M319" s="1594">
        <v>70000</v>
      </c>
      <c r="N319" s="1604"/>
      <c r="O319" s="1595">
        <v>0</v>
      </c>
      <c r="P319" s="1596">
        <v>145000</v>
      </c>
      <c r="Q319" s="1605"/>
      <c r="R319" s="1607"/>
    </row>
    <row r="320" spans="2:18" ht="15.95" hidden="1" customHeight="1">
      <c r="B320" s="3275">
        <v>19</v>
      </c>
      <c r="C320" s="1591">
        <v>41834</v>
      </c>
      <c r="D320" s="1598" t="s">
        <v>563</v>
      </c>
      <c r="E320" s="1599" t="s">
        <v>263</v>
      </c>
      <c r="F320" s="1599">
        <v>2</v>
      </c>
      <c r="G320" s="1599"/>
      <c r="H320" s="1592">
        <v>0</v>
      </c>
      <c r="I320" s="1593">
        <v>0</v>
      </c>
      <c r="J320" s="1604" t="s">
        <v>573</v>
      </c>
      <c r="K320" s="1605">
        <v>10000</v>
      </c>
      <c r="L320" s="1599"/>
      <c r="M320" s="1594">
        <v>0</v>
      </c>
      <c r="N320" s="1604"/>
      <c r="O320" s="1595">
        <v>0</v>
      </c>
      <c r="P320" s="1596">
        <v>10000</v>
      </c>
      <c r="Q320" s="1605"/>
      <c r="R320" s="1607"/>
    </row>
    <row r="321" spans="2:18" ht="15.95" hidden="1" customHeight="1">
      <c r="B321" s="3275"/>
      <c r="C321" s="1591">
        <v>41834</v>
      </c>
      <c r="D321" s="1604" t="s">
        <v>546</v>
      </c>
      <c r="E321" s="1599" t="s">
        <v>426</v>
      </c>
      <c r="F321" s="1599">
        <v>11</v>
      </c>
      <c r="G321" s="1599"/>
      <c r="H321" s="1592">
        <v>0</v>
      </c>
      <c r="I321" s="1593">
        <v>0</v>
      </c>
      <c r="J321" s="3273" t="s">
        <v>127</v>
      </c>
      <c r="K321" s="3274">
        <v>35000</v>
      </c>
      <c r="L321" s="1599"/>
      <c r="M321" s="1594">
        <v>0</v>
      </c>
      <c r="N321" s="1604"/>
      <c r="O321" s="1595">
        <v>0</v>
      </c>
      <c r="P321" s="1596">
        <v>35000</v>
      </c>
      <c r="Q321" s="1605"/>
      <c r="R321" s="1607"/>
    </row>
    <row r="322" spans="2:18" ht="15.95" hidden="1" customHeight="1">
      <c r="B322" s="3275"/>
      <c r="C322" s="1591">
        <v>41834</v>
      </c>
      <c r="D322" s="1604" t="s">
        <v>557</v>
      </c>
      <c r="E322" s="1599" t="s">
        <v>426</v>
      </c>
      <c r="F322" s="1599">
        <v>2</v>
      </c>
      <c r="G322" s="1599"/>
      <c r="H322" s="1592">
        <v>0</v>
      </c>
      <c r="I322" s="1593">
        <v>0</v>
      </c>
      <c r="J322" s="3273"/>
      <c r="K322" s="3274"/>
      <c r="L322" s="1599"/>
      <c r="M322" s="1594">
        <v>0</v>
      </c>
      <c r="N322" s="1604"/>
      <c r="O322" s="1595">
        <v>0</v>
      </c>
      <c r="P322" s="1596">
        <v>0</v>
      </c>
      <c r="Q322" s="1605"/>
      <c r="R322" s="1607"/>
    </row>
    <row r="323" spans="2:18" ht="15.95" hidden="1" customHeight="1">
      <c r="B323" s="1597">
        <v>20</v>
      </c>
      <c r="C323" s="1591">
        <v>41835</v>
      </c>
      <c r="D323" s="1604" t="s">
        <v>726</v>
      </c>
      <c r="E323" s="1599" t="s">
        <v>556</v>
      </c>
      <c r="F323" s="1599">
        <v>1</v>
      </c>
      <c r="G323" s="1599">
        <v>53</v>
      </c>
      <c r="H323" s="1592">
        <v>53</v>
      </c>
      <c r="I323" s="1593">
        <v>26500</v>
      </c>
      <c r="J323" s="1604"/>
      <c r="K323" s="1605"/>
      <c r="L323" s="1599"/>
      <c r="M323" s="1594">
        <v>0</v>
      </c>
      <c r="N323" s="1604"/>
      <c r="O323" s="1595">
        <v>0</v>
      </c>
      <c r="P323" s="1596">
        <v>26500</v>
      </c>
      <c r="Q323" s="1605"/>
      <c r="R323" s="1607"/>
    </row>
    <row r="324" spans="2:18" ht="15.95" hidden="1" customHeight="1">
      <c r="B324" s="1597">
        <v>21</v>
      </c>
      <c r="C324" s="1591">
        <v>41836</v>
      </c>
      <c r="D324" s="1604" t="s">
        <v>557</v>
      </c>
      <c r="E324" s="1599" t="s">
        <v>426</v>
      </c>
      <c r="F324" s="1599">
        <v>2</v>
      </c>
      <c r="G324" s="1599"/>
      <c r="H324" s="1592">
        <v>0</v>
      </c>
      <c r="I324" s="1593">
        <v>0</v>
      </c>
      <c r="J324" s="1604" t="s">
        <v>127</v>
      </c>
      <c r="K324" s="1605">
        <v>20000</v>
      </c>
      <c r="L324" s="1599"/>
      <c r="M324" s="1594">
        <v>0</v>
      </c>
      <c r="N324" s="1604"/>
      <c r="O324" s="1595">
        <v>0</v>
      </c>
      <c r="P324" s="1596">
        <v>20000</v>
      </c>
      <c r="Q324" s="1605"/>
      <c r="R324" s="1607"/>
    </row>
    <row r="325" spans="2:18" ht="15.95" hidden="1" customHeight="1">
      <c r="B325" s="1597">
        <v>22</v>
      </c>
      <c r="C325" s="1591">
        <v>41837</v>
      </c>
      <c r="D325" s="1604" t="s">
        <v>557</v>
      </c>
      <c r="E325" s="1599" t="s">
        <v>426</v>
      </c>
      <c r="F325" s="1599">
        <v>4</v>
      </c>
      <c r="G325" s="1599"/>
      <c r="H325" s="1592">
        <v>0</v>
      </c>
      <c r="I325" s="1593">
        <v>0</v>
      </c>
      <c r="J325" s="1604" t="s">
        <v>127</v>
      </c>
      <c r="K325" s="1605">
        <v>20000</v>
      </c>
      <c r="L325" s="1599"/>
      <c r="M325" s="1594">
        <v>0</v>
      </c>
      <c r="N325" s="1604"/>
      <c r="O325" s="1595">
        <v>0</v>
      </c>
      <c r="P325" s="1596">
        <v>20000</v>
      </c>
      <c r="Q325" s="1605"/>
      <c r="R325" s="1607"/>
    </row>
    <row r="326" spans="2:18" ht="15.95" hidden="1" customHeight="1">
      <c r="B326" s="1597">
        <v>23</v>
      </c>
      <c r="C326" s="1591">
        <v>41838</v>
      </c>
      <c r="D326" s="1609" t="s">
        <v>300</v>
      </c>
      <c r="E326" s="1610" t="s">
        <v>263</v>
      </c>
      <c r="F326" s="1599"/>
      <c r="G326" s="1599"/>
      <c r="H326" s="1592">
        <v>0</v>
      </c>
      <c r="I326" s="1593">
        <v>0</v>
      </c>
      <c r="J326" s="1604"/>
      <c r="K326" s="1605"/>
      <c r="L326" s="1599"/>
      <c r="M326" s="1594">
        <v>0</v>
      </c>
      <c r="N326" s="1604"/>
      <c r="O326" s="1595">
        <v>0</v>
      </c>
      <c r="P326" s="1596">
        <v>0</v>
      </c>
      <c r="Q326" s="1605"/>
      <c r="R326" s="1607"/>
    </row>
    <row r="327" spans="2:18" ht="15.95" hidden="1" customHeight="1">
      <c r="B327" s="1597">
        <v>24</v>
      </c>
      <c r="C327" s="1591">
        <v>41839</v>
      </c>
      <c r="D327" s="1598" t="s">
        <v>563</v>
      </c>
      <c r="E327" s="1599" t="s">
        <v>263</v>
      </c>
      <c r="F327" s="1599">
        <v>1</v>
      </c>
      <c r="G327" s="1599"/>
      <c r="H327" s="1592">
        <v>0</v>
      </c>
      <c r="I327" s="1593">
        <v>0</v>
      </c>
      <c r="J327" s="1604" t="s">
        <v>573</v>
      </c>
      <c r="K327" s="1605">
        <v>5000</v>
      </c>
      <c r="L327" s="1599"/>
      <c r="M327" s="1594">
        <v>0</v>
      </c>
      <c r="N327" s="1604"/>
      <c r="O327" s="1595">
        <v>0</v>
      </c>
      <c r="P327" s="1596">
        <v>5000</v>
      </c>
      <c r="Q327" s="1605"/>
      <c r="R327" s="1607"/>
    </row>
    <row r="328" spans="2:18" ht="15.95" hidden="1" customHeight="1">
      <c r="B328" s="1597">
        <v>25</v>
      </c>
      <c r="C328" s="1608">
        <v>41840</v>
      </c>
      <c r="D328" s="1604" t="s">
        <v>726</v>
      </c>
      <c r="E328" s="1599" t="s">
        <v>556</v>
      </c>
      <c r="F328" s="1599">
        <v>1</v>
      </c>
      <c r="G328" s="1599">
        <v>52</v>
      </c>
      <c r="H328" s="1592">
        <v>52</v>
      </c>
      <c r="I328" s="1593">
        <v>26000</v>
      </c>
      <c r="J328" s="1604"/>
      <c r="K328" s="1605"/>
      <c r="L328" s="1599">
        <v>6</v>
      </c>
      <c r="M328" s="1594">
        <v>60000</v>
      </c>
      <c r="N328" s="1604"/>
      <c r="O328" s="1595">
        <v>0</v>
      </c>
      <c r="P328" s="1596">
        <v>86000</v>
      </c>
      <c r="Q328" s="1605"/>
      <c r="R328" s="1607"/>
    </row>
    <row r="329" spans="2:18" ht="15.95" hidden="1" customHeight="1">
      <c r="B329" s="1597">
        <v>26</v>
      </c>
      <c r="C329" s="1591">
        <v>41841</v>
      </c>
      <c r="D329" s="1604" t="s">
        <v>726</v>
      </c>
      <c r="E329" s="1599" t="s">
        <v>556</v>
      </c>
      <c r="F329" s="1599">
        <v>1</v>
      </c>
      <c r="G329" s="1599">
        <v>51</v>
      </c>
      <c r="H329" s="1592">
        <v>51</v>
      </c>
      <c r="I329" s="1593">
        <v>25500</v>
      </c>
      <c r="J329" s="1604"/>
      <c r="K329" s="1605"/>
      <c r="L329" s="1599">
        <v>3</v>
      </c>
      <c r="M329" s="1594">
        <v>30000</v>
      </c>
      <c r="N329" s="1604"/>
      <c r="O329" s="1595">
        <v>0</v>
      </c>
      <c r="P329" s="1596">
        <v>55500</v>
      </c>
      <c r="Q329" s="1605"/>
      <c r="R329" s="1607"/>
    </row>
    <row r="330" spans="2:18" ht="15.95" hidden="1" customHeight="1">
      <c r="B330" s="1597">
        <v>27</v>
      </c>
      <c r="C330" s="1591">
        <v>41842</v>
      </c>
      <c r="D330" s="1604" t="s">
        <v>549</v>
      </c>
      <c r="E330" s="1599" t="s">
        <v>426</v>
      </c>
      <c r="F330" s="1599">
        <v>5</v>
      </c>
      <c r="G330" s="1599"/>
      <c r="H330" s="1592">
        <v>0</v>
      </c>
      <c r="I330" s="1593">
        <v>0</v>
      </c>
      <c r="J330" s="1604" t="s">
        <v>127</v>
      </c>
      <c r="K330" s="1605">
        <v>20000</v>
      </c>
      <c r="L330" s="1599"/>
      <c r="M330" s="1594">
        <v>0</v>
      </c>
      <c r="N330" s="1604"/>
      <c r="O330" s="1595">
        <v>0</v>
      </c>
      <c r="P330" s="1596">
        <v>20000</v>
      </c>
      <c r="Q330" s="1605"/>
      <c r="R330" s="1607"/>
    </row>
    <row r="331" spans="2:18" ht="15.95" hidden="1" customHeight="1">
      <c r="B331" s="3275">
        <v>28</v>
      </c>
      <c r="C331" s="1591">
        <v>41843</v>
      </c>
      <c r="D331" s="1604" t="s">
        <v>575</v>
      </c>
      <c r="E331" s="1599" t="s">
        <v>263</v>
      </c>
      <c r="F331" s="1599">
        <v>1</v>
      </c>
      <c r="G331" s="1599"/>
      <c r="H331" s="1592">
        <v>0</v>
      </c>
      <c r="I331" s="1593">
        <v>0</v>
      </c>
      <c r="J331" s="1604"/>
      <c r="K331" s="1605"/>
      <c r="L331" s="1599"/>
      <c r="M331" s="1594">
        <v>0</v>
      </c>
      <c r="N331" s="1604"/>
      <c r="O331" s="1595">
        <v>0</v>
      </c>
      <c r="P331" s="1596">
        <v>0</v>
      </c>
      <c r="Q331" s="1605"/>
      <c r="R331" s="1607"/>
    </row>
    <row r="332" spans="2:18" ht="15.95" hidden="1" customHeight="1">
      <c r="B332" s="3275"/>
      <c r="C332" s="1591">
        <v>41843</v>
      </c>
      <c r="D332" s="1604" t="s">
        <v>868</v>
      </c>
      <c r="E332" s="1599" t="s">
        <v>263</v>
      </c>
      <c r="F332" s="1599">
        <v>1</v>
      </c>
      <c r="G332" s="1599">
        <v>150</v>
      </c>
      <c r="H332" s="1592">
        <v>150</v>
      </c>
      <c r="I332" s="1593">
        <v>75000</v>
      </c>
      <c r="J332" s="1604"/>
      <c r="K332" s="1605"/>
      <c r="L332" s="1599">
        <v>5</v>
      </c>
      <c r="M332" s="1594">
        <v>50000</v>
      </c>
      <c r="N332" s="1604"/>
      <c r="O332" s="1595">
        <v>0</v>
      </c>
      <c r="P332" s="1596">
        <v>125000</v>
      </c>
      <c r="Q332" s="1605"/>
      <c r="R332" s="1607"/>
    </row>
    <row r="333" spans="2:18" ht="15.95" hidden="1" customHeight="1">
      <c r="B333" s="3275">
        <v>29</v>
      </c>
      <c r="C333" s="1591">
        <v>41844</v>
      </c>
      <c r="D333" s="1598" t="s">
        <v>563</v>
      </c>
      <c r="E333" s="1599" t="s">
        <v>263</v>
      </c>
      <c r="F333" s="1599">
        <v>1</v>
      </c>
      <c r="G333" s="1599"/>
      <c r="H333" s="1592">
        <v>0</v>
      </c>
      <c r="I333" s="1593">
        <v>0</v>
      </c>
      <c r="J333" s="1604" t="s">
        <v>573</v>
      </c>
      <c r="K333" s="1605">
        <v>5000</v>
      </c>
      <c r="L333" s="1599"/>
      <c r="M333" s="1594">
        <v>0</v>
      </c>
      <c r="N333" s="1604"/>
      <c r="O333" s="1595">
        <v>0</v>
      </c>
      <c r="P333" s="1596">
        <v>5000</v>
      </c>
      <c r="Q333" s="1605"/>
      <c r="R333" s="1607"/>
    </row>
    <row r="334" spans="2:18" ht="15.95" hidden="1" customHeight="1">
      <c r="B334" s="3275"/>
      <c r="C334" s="1591">
        <v>41844</v>
      </c>
      <c r="D334" s="1604" t="s">
        <v>575</v>
      </c>
      <c r="E334" s="1599" t="s">
        <v>263</v>
      </c>
      <c r="F334" s="1599">
        <v>1</v>
      </c>
      <c r="G334" s="1599"/>
      <c r="H334" s="1592">
        <v>0</v>
      </c>
      <c r="I334" s="1593">
        <v>0</v>
      </c>
      <c r="J334" s="1604"/>
      <c r="K334" s="1604"/>
      <c r="L334" s="1599"/>
      <c r="M334" s="1594">
        <v>0</v>
      </c>
      <c r="N334" s="1604"/>
      <c r="O334" s="1595">
        <v>0</v>
      </c>
      <c r="P334" s="1596">
        <v>0</v>
      </c>
      <c r="Q334" s="1605"/>
      <c r="R334" s="1607"/>
    </row>
    <row r="335" spans="2:18" ht="15.95" hidden="1" customHeight="1">
      <c r="B335" s="3275"/>
      <c r="C335" s="1591">
        <v>41844</v>
      </c>
      <c r="D335" s="1604" t="s">
        <v>731</v>
      </c>
      <c r="E335" s="1599" t="s">
        <v>263</v>
      </c>
      <c r="F335" s="1599">
        <v>1</v>
      </c>
      <c r="G335" s="1599">
        <v>150</v>
      </c>
      <c r="H335" s="1592">
        <v>150</v>
      </c>
      <c r="I335" s="1593">
        <v>75000</v>
      </c>
      <c r="J335" s="1604"/>
      <c r="K335" s="1604"/>
      <c r="L335" s="1599">
        <v>6.5</v>
      </c>
      <c r="M335" s="1594">
        <v>65000</v>
      </c>
      <c r="N335" s="1599">
        <v>1</v>
      </c>
      <c r="O335" s="1595">
        <v>15000</v>
      </c>
      <c r="P335" s="1596">
        <v>155000</v>
      </c>
      <c r="Q335" s="1605"/>
      <c r="R335" s="1607"/>
    </row>
    <row r="336" spans="2:18" ht="15.95" hidden="1" customHeight="1" thickBot="1">
      <c r="B336" s="1611">
        <v>30</v>
      </c>
      <c r="C336" s="1612">
        <v>41845</v>
      </c>
      <c r="D336" s="1613" t="s">
        <v>300</v>
      </c>
      <c r="E336" s="1613" t="s">
        <v>263</v>
      </c>
      <c r="F336" s="1614"/>
      <c r="G336" s="1614"/>
      <c r="H336" s="1615">
        <v>0</v>
      </c>
      <c r="I336" s="1616">
        <v>0</v>
      </c>
      <c r="J336" s="1617"/>
      <c r="K336" s="1617"/>
      <c r="L336" s="1614"/>
      <c r="M336" s="1618">
        <v>0</v>
      </c>
      <c r="N336" s="1614"/>
      <c r="O336" s="1619">
        <v>0</v>
      </c>
      <c r="P336" s="1620">
        <v>0</v>
      </c>
      <c r="Q336" s="1621"/>
      <c r="R336" s="1622"/>
    </row>
    <row r="337" spans="2:18" ht="15.95" hidden="1" customHeight="1">
      <c r="B337" s="1930">
        <v>1</v>
      </c>
      <c r="C337" s="1931">
        <v>41846</v>
      </c>
      <c r="D337" s="2001" t="s">
        <v>862</v>
      </c>
      <c r="E337" s="1581"/>
      <c r="F337" s="1582"/>
      <c r="G337" s="1582"/>
      <c r="H337" s="1583">
        <f>F337*G337</f>
        <v>0</v>
      </c>
      <c r="I337" s="1584">
        <f>H337*500</f>
        <v>0</v>
      </c>
      <c r="J337" s="1585"/>
      <c r="K337" s="1586"/>
      <c r="L337" s="1587"/>
      <c r="M337" s="1586">
        <f>L337*10000</f>
        <v>0</v>
      </c>
      <c r="N337" s="1587"/>
      <c r="O337" s="1588">
        <f>N337*15000</f>
        <v>0</v>
      </c>
      <c r="P337" s="1589">
        <f>I337+K337+M337+O337</f>
        <v>0</v>
      </c>
      <c r="Q337" s="1586"/>
      <c r="R337" s="1590"/>
    </row>
    <row r="338" spans="2:18" ht="15.95" hidden="1" customHeight="1">
      <c r="B338" s="1935">
        <v>2</v>
      </c>
      <c r="C338" s="1936">
        <v>41847</v>
      </c>
      <c r="D338" s="1609" t="s">
        <v>862</v>
      </c>
      <c r="E338" s="1599"/>
      <c r="F338" s="1599"/>
      <c r="G338" s="1599"/>
      <c r="H338" s="1592">
        <f>F338*G338</f>
        <v>0</v>
      </c>
      <c r="I338" s="1593">
        <f>H338*500</f>
        <v>0</v>
      </c>
      <c r="J338" s="1868"/>
      <c r="K338" s="1869"/>
      <c r="L338" s="1606"/>
      <c r="M338" s="1594">
        <f>L338*10000</f>
        <v>0</v>
      </c>
      <c r="N338" s="1606"/>
      <c r="O338" s="1595">
        <f>N338*15000</f>
        <v>0</v>
      </c>
      <c r="P338" s="1596">
        <f>I338+K338+M338+O338</f>
        <v>0</v>
      </c>
      <c r="Q338" s="1869"/>
      <c r="R338" s="1607"/>
    </row>
    <row r="339" spans="2:18" ht="15.95" hidden="1" customHeight="1">
      <c r="B339" s="1935">
        <v>3</v>
      </c>
      <c r="C339" s="1938">
        <v>41848</v>
      </c>
      <c r="D339" s="1609" t="s">
        <v>862</v>
      </c>
      <c r="E339" s="1599"/>
      <c r="F339" s="1599"/>
      <c r="G339" s="1599"/>
      <c r="H339" s="1592">
        <f>F339*G339</f>
        <v>0</v>
      </c>
      <c r="I339" s="1593">
        <f t="shared" ref="I339:I384" si="38">H339*500</f>
        <v>0</v>
      </c>
      <c r="J339" s="1868"/>
      <c r="K339" s="1869"/>
      <c r="L339" s="1606"/>
      <c r="M339" s="1594">
        <f t="shared" ref="M339:M384" si="39">L339*10000</f>
        <v>0</v>
      </c>
      <c r="N339" s="1606"/>
      <c r="O339" s="1595">
        <f t="shared" ref="O339:O384" si="40">N339*15000</f>
        <v>0</v>
      </c>
      <c r="P339" s="1596">
        <f t="shared" ref="P339:P384" si="41">I339+K339+M339+O339</f>
        <v>0</v>
      </c>
      <c r="Q339" s="1869"/>
      <c r="R339" s="1607"/>
    </row>
    <row r="340" spans="2:18" ht="15.95" hidden="1" customHeight="1">
      <c r="B340" s="1935">
        <v>4</v>
      </c>
      <c r="C340" s="1938">
        <v>41849</v>
      </c>
      <c r="D340" s="1609" t="s">
        <v>862</v>
      </c>
      <c r="E340" s="1599"/>
      <c r="F340" s="1599"/>
      <c r="G340" s="1599"/>
      <c r="H340" s="1592">
        <f t="shared" ref="H340:H384" si="42">F340*G340</f>
        <v>0</v>
      </c>
      <c r="I340" s="1593">
        <f t="shared" si="38"/>
        <v>0</v>
      </c>
      <c r="J340" s="1868"/>
      <c r="K340" s="1869"/>
      <c r="L340" s="1606"/>
      <c r="M340" s="1594">
        <f t="shared" si="39"/>
        <v>0</v>
      </c>
      <c r="N340" s="1606"/>
      <c r="O340" s="1595">
        <f t="shared" si="40"/>
        <v>0</v>
      </c>
      <c r="P340" s="1596">
        <f t="shared" si="41"/>
        <v>0</v>
      </c>
      <c r="Q340" s="1869"/>
      <c r="R340" s="1607"/>
    </row>
    <row r="341" spans="2:18" ht="15.95" hidden="1" customHeight="1">
      <c r="B341" s="1935">
        <v>5</v>
      </c>
      <c r="C341" s="1939">
        <v>41850</v>
      </c>
      <c r="D341" s="1609" t="s">
        <v>862</v>
      </c>
      <c r="E341" s="1599"/>
      <c r="F341" s="1599"/>
      <c r="G341" s="1599"/>
      <c r="H341" s="1592">
        <f t="shared" si="42"/>
        <v>0</v>
      </c>
      <c r="I341" s="1593">
        <f t="shared" si="38"/>
        <v>0</v>
      </c>
      <c r="J341" s="1868"/>
      <c r="K341" s="1869"/>
      <c r="L341" s="1606"/>
      <c r="M341" s="1594">
        <f t="shared" si="39"/>
        <v>0</v>
      </c>
      <c r="N341" s="1606"/>
      <c r="O341" s="1595">
        <f t="shared" si="40"/>
        <v>0</v>
      </c>
      <c r="P341" s="1596">
        <f t="shared" si="41"/>
        <v>0</v>
      </c>
      <c r="Q341" s="1869"/>
      <c r="R341" s="1607"/>
    </row>
    <row r="342" spans="2:18" ht="15.95" hidden="1" customHeight="1">
      <c r="B342" s="1935">
        <v>6</v>
      </c>
      <c r="C342" s="1940">
        <v>41851</v>
      </c>
      <c r="D342" s="1609" t="s">
        <v>862</v>
      </c>
      <c r="E342" s="1599"/>
      <c r="F342" s="1599"/>
      <c r="G342" s="1599"/>
      <c r="H342" s="1592">
        <f t="shared" si="42"/>
        <v>0</v>
      </c>
      <c r="I342" s="1593">
        <f t="shared" si="38"/>
        <v>0</v>
      </c>
      <c r="J342" s="1868"/>
      <c r="K342" s="1869"/>
      <c r="L342" s="1606"/>
      <c r="M342" s="1594">
        <f t="shared" si="39"/>
        <v>0</v>
      </c>
      <c r="N342" s="1606"/>
      <c r="O342" s="1595">
        <f t="shared" si="40"/>
        <v>0</v>
      </c>
      <c r="P342" s="1596">
        <f t="shared" si="41"/>
        <v>0</v>
      </c>
      <c r="Q342" s="1869"/>
      <c r="R342" s="1607"/>
    </row>
    <row r="343" spans="2:18" ht="15.95" hidden="1" customHeight="1">
      <c r="B343" s="1935">
        <v>7</v>
      </c>
      <c r="C343" s="1939">
        <v>41852</v>
      </c>
      <c r="D343" s="1609" t="s">
        <v>862</v>
      </c>
      <c r="E343" s="1951"/>
      <c r="F343" s="1951"/>
      <c r="G343" s="1941"/>
      <c r="H343" s="1592">
        <f t="shared" si="42"/>
        <v>0</v>
      </c>
      <c r="I343" s="1593">
        <f t="shared" si="38"/>
        <v>0</v>
      </c>
      <c r="J343" s="1941"/>
      <c r="K343" s="1941"/>
      <c r="L343" s="1941"/>
      <c r="M343" s="1594">
        <f t="shared" si="39"/>
        <v>0</v>
      </c>
      <c r="N343" s="1941"/>
      <c r="O343" s="1595">
        <f t="shared" si="40"/>
        <v>0</v>
      </c>
      <c r="P343" s="1596">
        <f t="shared" si="41"/>
        <v>0</v>
      </c>
      <c r="Q343" s="1941"/>
      <c r="R343" s="1943"/>
    </row>
    <row r="344" spans="2:18" ht="15.95" hidden="1" customHeight="1">
      <c r="B344" s="1935">
        <v>8</v>
      </c>
      <c r="C344" s="1940">
        <v>41853</v>
      </c>
      <c r="D344" s="1609" t="s">
        <v>862</v>
      </c>
      <c r="E344" s="1951"/>
      <c r="F344" s="1951"/>
      <c r="G344" s="1941"/>
      <c r="H344" s="1592">
        <f t="shared" si="42"/>
        <v>0</v>
      </c>
      <c r="I344" s="1593">
        <f t="shared" si="38"/>
        <v>0</v>
      </c>
      <c r="J344" s="1941"/>
      <c r="K344" s="1941"/>
      <c r="L344" s="1941"/>
      <c r="M344" s="1594">
        <f t="shared" si="39"/>
        <v>0</v>
      </c>
      <c r="N344" s="1941"/>
      <c r="O344" s="1595">
        <f t="shared" si="40"/>
        <v>0</v>
      </c>
      <c r="P344" s="1596">
        <f t="shared" si="41"/>
        <v>0</v>
      </c>
      <c r="Q344" s="1941"/>
      <c r="R344" s="1943"/>
    </row>
    <row r="345" spans="2:18" ht="15.95" hidden="1" customHeight="1">
      <c r="B345" s="1935">
        <v>9</v>
      </c>
      <c r="C345" s="1936">
        <v>41854</v>
      </c>
      <c r="D345" s="1609" t="s">
        <v>862</v>
      </c>
      <c r="E345" s="1951"/>
      <c r="F345" s="1951"/>
      <c r="G345" s="1951"/>
      <c r="H345" s="1592">
        <f t="shared" si="42"/>
        <v>0</v>
      </c>
      <c r="I345" s="1593">
        <f t="shared" si="38"/>
        <v>0</v>
      </c>
      <c r="J345" s="1941"/>
      <c r="K345" s="1942"/>
      <c r="L345" s="1951"/>
      <c r="M345" s="1594">
        <f t="shared" si="39"/>
        <v>0</v>
      </c>
      <c r="N345" s="1941"/>
      <c r="O345" s="1595">
        <f t="shared" si="40"/>
        <v>0</v>
      </c>
      <c r="P345" s="1596">
        <f t="shared" si="41"/>
        <v>0</v>
      </c>
      <c r="Q345" s="1941"/>
      <c r="R345" s="1943"/>
    </row>
    <row r="346" spans="2:18" ht="15.95" hidden="1" customHeight="1">
      <c r="B346" s="1935">
        <v>10</v>
      </c>
      <c r="C346" s="1940">
        <v>41855</v>
      </c>
      <c r="D346" s="1941" t="s">
        <v>546</v>
      </c>
      <c r="E346" s="1951" t="s">
        <v>426</v>
      </c>
      <c r="F346" s="1951">
        <v>13</v>
      </c>
      <c r="G346" s="1951"/>
      <c r="H346" s="1592">
        <f t="shared" si="42"/>
        <v>0</v>
      </c>
      <c r="I346" s="1593">
        <f t="shared" si="38"/>
        <v>0</v>
      </c>
      <c r="J346" s="1941" t="s">
        <v>127</v>
      </c>
      <c r="K346" s="1942">
        <v>35000</v>
      </c>
      <c r="L346" s="1951"/>
      <c r="M346" s="1594">
        <f t="shared" si="39"/>
        <v>0</v>
      </c>
      <c r="N346" s="1941"/>
      <c r="O346" s="1595">
        <f t="shared" si="40"/>
        <v>0</v>
      </c>
      <c r="P346" s="1596">
        <f t="shared" si="41"/>
        <v>35000</v>
      </c>
      <c r="Q346" s="1941"/>
      <c r="R346" s="1943"/>
    </row>
    <row r="347" spans="2:18" ht="15.95" hidden="1" customHeight="1">
      <c r="B347" s="3094">
        <v>11</v>
      </c>
      <c r="C347" s="1939">
        <v>41856</v>
      </c>
      <c r="D347" s="1941" t="s">
        <v>546</v>
      </c>
      <c r="E347" s="1951" t="s">
        <v>426</v>
      </c>
      <c r="F347" s="1951">
        <v>12</v>
      </c>
      <c r="G347" s="1951"/>
      <c r="H347" s="1592">
        <f t="shared" si="42"/>
        <v>0</v>
      </c>
      <c r="I347" s="1593">
        <f t="shared" si="38"/>
        <v>0</v>
      </c>
      <c r="J347" s="1941" t="s">
        <v>127</v>
      </c>
      <c r="K347" s="1942">
        <v>35000</v>
      </c>
      <c r="L347" s="1951"/>
      <c r="M347" s="1594">
        <f t="shared" si="39"/>
        <v>0</v>
      </c>
      <c r="N347" s="1941"/>
      <c r="O347" s="1595">
        <f t="shared" si="40"/>
        <v>0</v>
      </c>
      <c r="P347" s="1596">
        <f t="shared" si="41"/>
        <v>35000</v>
      </c>
      <c r="Q347" s="1941"/>
      <c r="R347" s="1943"/>
    </row>
    <row r="348" spans="2:18" ht="15.95" hidden="1" customHeight="1">
      <c r="B348" s="3096"/>
      <c r="C348" s="1939">
        <v>41856</v>
      </c>
      <c r="D348" s="1941" t="s">
        <v>563</v>
      </c>
      <c r="E348" s="1951" t="s">
        <v>263</v>
      </c>
      <c r="F348" s="1951">
        <v>1</v>
      </c>
      <c r="G348" s="1951"/>
      <c r="H348" s="1592">
        <f t="shared" si="42"/>
        <v>0</v>
      </c>
      <c r="I348" s="1593">
        <f t="shared" si="38"/>
        <v>0</v>
      </c>
      <c r="J348" s="1941" t="s">
        <v>258</v>
      </c>
      <c r="K348" s="1942">
        <f>F348*5000</f>
        <v>5000</v>
      </c>
      <c r="L348" s="1951"/>
      <c r="M348" s="1594">
        <f t="shared" si="39"/>
        <v>0</v>
      </c>
      <c r="N348" s="1941"/>
      <c r="O348" s="1595">
        <f t="shared" si="40"/>
        <v>0</v>
      </c>
      <c r="P348" s="1596">
        <f t="shared" si="41"/>
        <v>5000</v>
      </c>
      <c r="Q348" s="1941"/>
      <c r="R348" s="1943"/>
    </row>
    <row r="349" spans="2:18" ht="15.95" hidden="1" customHeight="1">
      <c r="B349" s="1935">
        <v>12</v>
      </c>
      <c r="C349" s="1940">
        <v>41857</v>
      </c>
      <c r="D349" s="1941" t="s">
        <v>546</v>
      </c>
      <c r="E349" s="1951" t="s">
        <v>426</v>
      </c>
      <c r="F349" s="1951">
        <v>14</v>
      </c>
      <c r="G349" s="1951"/>
      <c r="H349" s="1592">
        <f t="shared" si="42"/>
        <v>0</v>
      </c>
      <c r="I349" s="1593">
        <f t="shared" si="38"/>
        <v>0</v>
      </c>
      <c r="J349" s="1941" t="s">
        <v>127</v>
      </c>
      <c r="K349" s="1942">
        <v>35000</v>
      </c>
      <c r="L349" s="1951"/>
      <c r="M349" s="1594">
        <f t="shared" si="39"/>
        <v>0</v>
      </c>
      <c r="N349" s="1941"/>
      <c r="O349" s="1595">
        <f t="shared" si="40"/>
        <v>0</v>
      </c>
      <c r="P349" s="1596">
        <f t="shared" si="41"/>
        <v>35000</v>
      </c>
      <c r="Q349" s="1941"/>
      <c r="R349" s="1943"/>
    </row>
    <row r="350" spans="2:18" ht="15.95" hidden="1" customHeight="1">
      <c r="B350" s="1935">
        <v>13</v>
      </c>
      <c r="C350" s="1939">
        <v>41858</v>
      </c>
      <c r="D350" s="1941" t="s">
        <v>557</v>
      </c>
      <c r="E350" s="1951" t="s">
        <v>426</v>
      </c>
      <c r="F350" s="1951">
        <v>2</v>
      </c>
      <c r="G350" s="1951"/>
      <c r="H350" s="1592">
        <f t="shared" si="42"/>
        <v>0</v>
      </c>
      <c r="I350" s="1593">
        <f t="shared" si="38"/>
        <v>0</v>
      </c>
      <c r="J350" s="1941" t="s">
        <v>127</v>
      </c>
      <c r="K350" s="1942">
        <v>20000</v>
      </c>
      <c r="L350" s="1951"/>
      <c r="M350" s="1594">
        <f t="shared" si="39"/>
        <v>0</v>
      </c>
      <c r="N350" s="1941"/>
      <c r="O350" s="1595">
        <f t="shared" si="40"/>
        <v>0</v>
      </c>
      <c r="P350" s="1596">
        <f t="shared" si="41"/>
        <v>20000</v>
      </c>
      <c r="Q350" s="1941"/>
      <c r="R350" s="1943"/>
    </row>
    <row r="351" spans="2:18" ht="15.95" hidden="1" customHeight="1">
      <c r="B351" s="3094">
        <v>14</v>
      </c>
      <c r="C351" s="1940">
        <v>41859</v>
      </c>
      <c r="D351" s="1941" t="s">
        <v>557</v>
      </c>
      <c r="E351" s="1951" t="s">
        <v>426</v>
      </c>
      <c r="F351" s="1951">
        <v>6</v>
      </c>
      <c r="G351" s="1951"/>
      <c r="H351" s="1592">
        <f t="shared" si="42"/>
        <v>0</v>
      </c>
      <c r="I351" s="1593">
        <f t="shared" si="38"/>
        <v>0</v>
      </c>
      <c r="J351" s="1941" t="s">
        <v>127</v>
      </c>
      <c r="K351" s="1942">
        <v>25000</v>
      </c>
      <c r="L351" s="1951"/>
      <c r="M351" s="1594">
        <f t="shared" si="39"/>
        <v>0</v>
      </c>
      <c r="N351" s="1941"/>
      <c r="O351" s="1595">
        <f t="shared" si="40"/>
        <v>0</v>
      </c>
      <c r="P351" s="1596">
        <f t="shared" si="41"/>
        <v>25000</v>
      </c>
      <c r="Q351" s="1941"/>
      <c r="R351" s="1943"/>
    </row>
    <row r="352" spans="2:18" ht="15.95" hidden="1" customHeight="1">
      <c r="B352" s="3096"/>
      <c r="C352" s="1940">
        <v>41859</v>
      </c>
      <c r="D352" s="1941" t="s">
        <v>563</v>
      </c>
      <c r="E352" s="1951" t="s">
        <v>263</v>
      </c>
      <c r="F352" s="1951">
        <v>1</v>
      </c>
      <c r="G352" s="1951"/>
      <c r="H352" s="1592">
        <f t="shared" si="42"/>
        <v>0</v>
      </c>
      <c r="I352" s="1593">
        <f t="shared" si="38"/>
        <v>0</v>
      </c>
      <c r="J352" s="1941" t="s">
        <v>258</v>
      </c>
      <c r="K352" s="1942">
        <f>F352*5000</f>
        <v>5000</v>
      </c>
      <c r="L352" s="1951"/>
      <c r="M352" s="1594">
        <f t="shared" si="39"/>
        <v>0</v>
      </c>
      <c r="N352" s="1941"/>
      <c r="O352" s="1595">
        <f t="shared" si="40"/>
        <v>0</v>
      </c>
      <c r="P352" s="1596">
        <f t="shared" si="41"/>
        <v>5000</v>
      </c>
      <c r="Q352" s="1941"/>
      <c r="R352" s="1943"/>
    </row>
    <row r="353" spans="2:18" ht="15.95" hidden="1" customHeight="1">
      <c r="B353" s="3094">
        <v>15</v>
      </c>
      <c r="C353" s="1939">
        <v>41860</v>
      </c>
      <c r="D353" s="1941" t="s">
        <v>726</v>
      </c>
      <c r="E353" s="1951" t="s">
        <v>556</v>
      </c>
      <c r="F353" s="1951">
        <v>1</v>
      </c>
      <c r="G353" s="1951">
        <v>50</v>
      </c>
      <c r="H353" s="1592">
        <f t="shared" si="42"/>
        <v>50</v>
      </c>
      <c r="I353" s="1593">
        <f t="shared" si="38"/>
        <v>25000</v>
      </c>
      <c r="J353" s="1941"/>
      <c r="K353" s="1942"/>
      <c r="L353" s="1951"/>
      <c r="M353" s="1594">
        <f t="shared" si="39"/>
        <v>0</v>
      </c>
      <c r="N353" s="1941"/>
      <c r="O353" s="1595">
        <f t="shared" si="40"/>
        <v>0</v>
      </c>
      <c r="P353" s="1596">
        <f t="shared" si="41"/>
        <v>25000</v>
      </c>
      <c r="Q353" s="1941"/>
      <c r="R353" s="1943"/>
    </row>
    <row r="354" spans="2:18" ht="15.95" hidden="1" customHeight="1">
      <c r="B354" s="3096"/>
      <c r="C354" s="1939">
        <v>41860</v>
      </c>
      <c r="D354" s="1941" t="s">
        <v>563</v>
      </c>
      <c r="E354" s="1951" t="s">
        <v>263</v>
      </c>
      <c r="F354" s="1951">
        <v>1</v>
      </c>
      <c r="G354" s="1951"/>
      <c r="H354" s="1592">
        <f t="shared" si="42"/>
        <v>0</v>
      </c>
      <c r="I354" s="1593">
        <f t="shared" si="38"/>
        <v>0</v>
      </c>
      <c r="J354" s="1941" t="s">
        <v>258</v>
      </c>
      <c r="K354" s="1942">
        <f>F354*5000</f>
        <v>5000</v>
      </c>
      <c r="L354" s="1951"/>
      <c r="M354" s="1594">
        <f t="shared" si="39"/>
        <v>0</v>
      </c>
      <c r="N354" s="1941"/>
      <c r="O354" s="1595">
        <f t="shared" si="40"/>
        <v>0</v>
      </c>
      <c r="P354" s="1596">
        <f t="shared" si="41"/>
        <v>5000</v>
      </c>
      <c r="Q354" s="1941"/>
      <c r="R354" s="1943"/>
    </row>
    <row r="355" spans="2:18" ht="15.95" hidden="1" customHeight="1">
      <c r="B355" s="3094">
        <v>16</v>
      </c>
      <c r="C355" s="1936">
        <v>41861</v>
      </c>
      <c r="D355" s="1941" t="s">
        <v>726</v>
      </c>
      <c r="E355" s="1951" t="s">
        <v>556</v>
      </c>
      <c r="F355" s="1951">
        <v>1</v>
      </c>
      <c r="G355" s="1951">
        <v>50</v>
      </c>
      <c r="H355" s="1592">
        <f t="shared" si="42"/>
        <v>50</v>
      </c>
      <c r="I355" s="1593">
        <f t="shared" si="38"/>
        <v>25000</v>
      </c>
      <c r="J355" s="1941"/>
      <c r="K355" s="1942"/>
      <c r="L355" s="1951"/>
      <c r="M355" s="1594">
        <f t="shared" si="39"/>
        <v>0</v>
      </c>
      <c r="N355" s="1941"/>
      <c r="O355" s="1595">
        <f t="shared" si="40"/>
        <v>0</v>
      </c>
      <c r="P355" s="1596">
        <f t="shared" si="41"/>
        <v>25000</v>
      </c>
      <c r="Q355" s="1941"/>
      <c r="R355" s="1943"/>
    </row>
    <row r="356" spans="2:18" ht="15.95" hidden="1" customHeight="1">
      <c r="B356" s="3095"/>
      <c r="C356" s="1936">
        <v>41861</v>
      </c>
      <c r="D356" s="1941" t="s">
        <v>563</v>
      </c>
      <c r="E356" s="1951" t="s">
        <v>263</v>
      </c>
      <c r="F356" s="1951">
        <v>2</v>
      </c>
      <c r="G356" s="1951"/>
      <c r="H356" s="1592">
        <f t="shared" si="42"/>
        <v>0</v>
      </c>
      <c r="I356" s="1593">
        <f t="shared" si="38"/>
        <v>0</v>
      </c>
      <c r="J356" s="1941" t="s">
        <v>258</v>
      </c>
      <c r="K356" s="1942">
        <f>F356*5000</f>
        <v>10000</v>
      </c>
      <c r="L356" s="1951"/>
      <c r="M356" s="1594">
        <f t="shared" si="39"/>
        <v>0</v>
      </c>
      <c r="N356" s="1941"/>
      <c r="O356" s="1595">
        <f t="shared" si="40"/>
        <v>0</v>
      </c>
      <c r="P356" s="1596">
        <f t="shared" si="41"/>
        <v>10000</v>
      </c>
      <c r="Q356" s="1941"/>
      <c r="R356" s="1943"/>
    </row>
    <row r="357" spans="2:18" ht="15.95" hidden="1" customHeight="1">
      <c r="B357" s="3096"/>
      <c r="C357" s="1936">
        <v>41861</v>
      </c>
      <c r="D357" s="1941" t="s">
        <v>557</v>
      </c>
      <c r="E357" s="1951" t="s">
        <v>426</v>
      </c>
      <c r="F357" s="1951">
        <v>6</v>
      </c>
      <c r="G357" s="1951"/>
      <c r="H357" s="1592">
        <f t="shared" si="42"/>
        <v>0</v>
      </c>
      <c r="I357" s="1593">
        <f t="shared" si="38"/>
        <v>0</v>
      </c>
      <c r="J357" s="1941" t="s">
        <v>127</v>
      </c>
      <c r="K357" s="1942">
        <v>25000</v>
      </c>
      <c r="L357" s="1951">
        <v>7</v>
      </c>
      <c r="M357" s="1594">
        <f t="shared" si="39"/>
        <v>70000</v>
      </c>
      <c r="N357" s="1941"/>
      <c r="O357" s="1595">
        <f t="shared" si="40"/>
        <v>0</v>
      </c>
      <c r="P357" s="1596">
        <f t="shared" si="41"/>
        <v>95000</v>
      </c>
      <c r="Q357" s="1941"/>
      <c r="R357" s="1943"/>
    </row>
    <row r="358" spans="2:18" ht="15.95" hidden="1" customHeight="1">
      <c r="B358" s="3094">
        <v>17</v>
      </c>
      <c r="C358" s="1939">
        <v>41862</v>
      </c>
      <c r="D358" s="1941" t="s">
        <v>563</v>
      </c>
      <c r="E358" s="1951" t="s">
        <v>263</v>
      </c>
      <c r="F358" s="1951">
        <v>1</v>
      </c>
      <c r="G358" s="1951"/>
      <c r="H358" s="1592">
        <f t="shared" si="42"/>
        <v>0</v>
      </c>
      <c r="I358" s="1593">
        <f t="shared" si="38"/>
        <v>0</v>
      </c>
      <c r="J358" s="1941" t="s">
        <v>258</v>
      </c>
      <c r="K358" s="1942">
        <f>F358*5000</f>
        <v>5000</v>
      </c>
      <c r="L358" s="1951"/>
      <c r="M358" s="1594">
        <f t="shared" si="39"/>
        <v>0</v>
      </c>
      <c r="N358" s="1941"/>
      <c r="O358" s="1595">
        <f t="shared" si="40"/>
        <v>0</v>
      </c>
      <c r="P358" s="1596">
        <f t="shared" si="41"/>
        <v>5000</v>
      </c>
      <c r="Q358" s="1941"/>
      <c r="R358" s="1943"/>
    </row>
    <row r="359" spans="2:18" ht="15.95" hidden="1" customHeight="1">
      <c r="B359" s="3096"/>
      <c r="C359" s="1939">
        <v>41862</v>
      </c>
      <c r="D359" s="1941" t="s">
        <v>726</v>
      </c>
      <c r="E359" s="1951" t="s">
        <v>556</v>
      </c>
      <c r="F359" s="1951">
        <v>1</v>
      </c>
      <c r="G359" s="1951">
        <v>50</v>
      </c>
      <c r="H359" s="1592">
        <f t="shared" si="42"/>
        <v>50</v>
      </c>
      <c r="I359" s="1593">
        <f t="shared" si="38"/>
        <v>25000</v>
      </c>
      <c r="J359" s="1941"/>
      <c r="K359" s="1942"/>
      <c r="L359" s="1951">
        <v>3</v>
      </c>
      <c r="M359" s="1594">
        <f t="shared" si="39"/>
        <v>30000</v>
      </c>
      <c r="N359" s="1941"/>
      <c r="O359" s="1595">
        <f t="shared" si="40"/>
        <v>0</v>
      </c>
      <c r="P359" s="1596">
        <f t="shared" si="41"/>
        <v>55000</v>
      </c>
      <c r="Q359" s="1941"/>
      <c r="R359" s="1943"/>
    </row>
    <row r="360" spans="2:18" ht="15.95" hidden="1" customHeight="1">
      <c r="B360" s="3094">
        <v>18</v>
      </c>
      <c r="C360" s="1940">
        <v>41863</v>
      </c>
      <c r="D360" s="1941" t="s">
        <v>557</v>
      </c>
      <c r="E360" s="1951" t="s">
        <v>426</v>
      </c>
      <c r="F360" s="1951">
        <v>2</v>
      </c>
      <c r="G360" s="1951"/>
      <c r="H360" s="1592">
        <f t="shared" si="42"/>
        <v>0</v>
      </c>
      <c r="I360" s="1593">
        <f t="shared" si="38"/>
        <v>0</v>
      </c>
      <c r="J360" s="3259" t="s">
        <v>127</v>
      </c>
      <c r="K360" s="3211">
        <v>35000</v>
      </c>
      <c r="L360" s="1951"/>
      <c r="M360" s="1594">
        <f t="shared" si="39"/>
        <v>0</v>
      </c>
      <c r="N360" s="1941"/>
      <c r="O360" s="1595">
        <f t="shared" si="40"/>
        <v>0</v>
      </c>
      <c r="P360" s="1596">
        <f t="shared" si="41"/>
        <v>35000</v>
      </c>
      <c r="Q360" s="1941"/>
      <c r="R360" s="1943"/>
    </row>
    <row r="361" spans="2:18" ht="15.95" hidden="1" customHeight="1">
      <c r="B361" s="3095"/>
      <c r="C361" s="1940">
        <v>41863</v>
      </c>
      <c r="D361" s="1941" t="s">
        <v>546</v>
      </c>
      <c r="E361" s="1951" t="s">
        <v>426</v>
      </c>
      <c r="F361" s="1951">
        <v>9</v>
      </c>
      <c r="G361" s="1951"/>
      <c r="H361" s="1592">
        <f t="shared" si="42"/>
        <v>0</v>
      </c>
      <c r="I361" s="1593">
        <f t="shared" si="38"/>
        <v>0</v>
      </c>
      <c r="J361" s="3260"/>
      <c r="K361" s="3212"/>
      <c r="L361" s="1951"/>
      <c r="M361" s="1594">
        <f t="shared" si="39"/>
        <v>0</v>
      </c>
      <c r="N361" s="1941"/>
      <c r="O361" s="1595">
        <f t="shared" si="40"/>
        <v>0</v>
      </c>
      <c r="P361" s="1596">
        <f t="shared" si="41"/>
        <v>0</v>
      </c>
      <c r="Q361" s="1941"/>
      <c r="R361" s="1943"/>
    </row>
    <row r="362" spans="2:18" ht="15.95" hidden="1" customHeight="1">
      <c r="B362" s="3096"/>
      <c r="C362" s="1940">
        <v>41863</v>
      </c>
      <c r="D362" s="1941" t="s">
        <v>563</v>
      </c>
      <c r="E362" s="1951" t="s">
        <v>263</v>
      </c>
      <c r="F362" s="1951">
        <v>1</v>
      </c>
      <c r="G362" s="1951"/>
      <c r="H362" s="1592">
        <f t="shared" si="42"/>
        <v>0</v>
      </c>
      <c r="I362" s="1593">
        <f t="shared" si="38"/>
        <v>0</v>
      </c>
      <c r="J362" s="1941" t="s">
        <v>258</v>
      </c>
      <c r="K362" s="1942">
        <f>F362*5000</f>
        <v>5000</v>
      </c>
      <c r="L362" s="1951"/>
      <c r="M362" s="1594">
        <f t="shared" si="39"/>
        <v>0</v>
      </c>
      <c r="N362" s="1941"/>
      <c r="O362" s="1595">
        <f t="shared" si="40"/>
        <v>0</v>
      </c>
      <c r="P362" s="1596">
        <f t="shared" si="41"/>
        <v>5000</v>
      </c>
      <c r="Q362" s="1941"/>
      <c r="R362" s="1943"/>
    </row>
    <row r="363" spans="2:18" ht="15.95" hidden="1" customHeight="1">
      <c r="B363" s="3094">
        <v>19</v>
      </c>
      <c r="C363" s="1939">
        <v>41864</v>
      </c>
      <c r="D363" s="1941" t="s">
        <v>563</v>
      </c>
      <c r="E363" s="1951" t="s">
        <v>263</v>
      </c>
      <c r="F363" s="1951">
        <v>2</v>
      </c>
      <c r="G363" s="1951"/>
      <c r="H363" s="1592">
        <f t="shared" si="42"/>
        <v>0</v>
      </c>
      <c r="I363" s="1593">
        <f t="shared" si="38"/>
        <v>0</v>
      </c>
      <c r="J363" s="1941" t="s">
        <v>258</v>
      </c>
      <c r="K363" s="1942">
        <f>F363*5000</f>
        <v>10000</v>
      </c>
      <c r="L363" s="1951"/>
      <c r="M363" s="1594">
        <f t="shared" si="39"/>
        <v>0</v>
      </c>
      <c r="N363" s="1941"/>
      <c r="O363" s="1595">
        <f t="shared" si="40"/>
        <v>0</v>
      </c>
      <c r="P363" s="1596">
        <f t="shared" si="41"/>
        <v>10000</v>
      </c>
      <c r="Q363" s="1941"/>
      <c r="R363" s="1943"/>
    </row>
    <row r="364" spans="2:18" ht="15.95" hidden="1" customHeight="1">
      <c r="B364" s="3095"/>
      <c r="C364" s="1939">
        <v>41864</v>
      </c>
      <c r="D364" s="1941" t="s">
        <v>549</v>
      </c>
      <c r="E364" s="1951" t="s">
        <v>426</v>
      </c>
      <c r="F364" s="1951">
        <v>6</v>
      </c>
      <c r="G364" s="1951"/>
      <c r="H364" s="1592">
        <f t="shared" si="42"/>
        <v>0</v>
      </c>
      <c r="I364" s="1593">
        <f t="shared" si="38"/>
        <v>0</v>
      </c>
      <c r="J364" s="3259" t="s">
        <v>127</v>
      </c>
      <c r="K364" s="3211">
        <v>35000</v>
      </c>
      <c r="L364" s="1951">
        <v>1</v>
      </c>
      <c r="M364" s="1594">
        <f t="shared" si="39"/>
        <v>10000</v>
      </c>
      <c r="N364" s="1951"/>
      <c r="O364" s="1595">
        <f t="shared" si="40"/>
        <v>0</v>
      </c>
      <c r="P364" s="1596">
        <f t="shared" si="41"/>
        <v>45000</v>
      </c>
      <c r="Q364" s="1941"/>
      <c r="R364" s="1943"/>
    </row>
    <row r="365" spans="2:18" ht="15.95" hidden="1" customHeight="1">
      <c r="B365" s="3096"/>
      <c r="C365" s="1939">
        <v>41864</v>
      </c>
      <c r="D365" s="1941" t="s">
        <v>546</v>
      </c>
      <c r="E365" s="1951" t="s">
        <v>426</v>
      </c>
      <c r="F365" s="1951">
        <v>8</v>
      </c>
      <c r="G365" s="1951"/>
      <c r="H365" s="1592">
        <f t="shared" si="42"/>
        <v>0</v>
      </c>
      <c r="I365" s="1593">
        <f t="shared" si="38"/>
        <v>0</v>
      </c>
      <c r="J365" s="3260"/>
      <c r="K365" s="3212"/>
      <c r="L365" s="1951"/>
      <c r="M365" s="1594">
        <f t="shared" si="39"/>
        <v>0</v>
      </c>
      <c r="N365" s="1951"/>
      <c r="O365" s="1595">
        <f t="shared" si="40"/>
        <v>0</v>
      </c>
      <c r="P365" s="1596">
        <f t="shared" si="41"/>
        <v>0</v>
      </c>
      <c r="Q365" s="1941"/>
      <c r="R365" s="1943"/>
    </row>
    <row r="366" spans="2:18" ht="15.95" hidden="1" customHeight="1">
      <c r="B366" s="3094">
        <v>20</v>
      </c>
      <c r="C366" s="1940">
        <v>41865</v>
      </c>
      <c r="D366" s="1941" t="s">
        <v>726</v>
      </c>
      <c r="E366" s="1951" t="s">
        <v>556</v>
      </c>
      <c r="F366" s="1951">
        <v>1</v>
      </c>
      <c r="G366" s="1951">
        <v>50</v>
      </c>
      <c r="H366" s="1592">
        <f t="shared" si="42"/>
        <v>50</v>
      </c>
      <c r="I366" s="1593">
        <f t="shared" si="38"/>
        <v>25000</v>
      </c>
      <c r="J366" s="1941"/>
      <c r="K366" s="1942"/>
      <c r="L366" s="1951"/>
      <c r="M366" s="1594">
        <f t="shared" si="39"/>
        <v>0</v>
      </c>
      <c r="N366" s="1951"/>
      <c r="O366" s="1595">
        <f t="shared" si="40"/>
        <v>0</v>
      </c>
      <c r="P366" s="1596">
        <f t="shared" si="41"/>
        <v>25000</v>
      </c>
      <c r="Q366" s="1941"/>
      <c r="R366" s="1943"/>
    </row>
    <row r="367" spans="2:18" ht="15.95" hidden="1" customHeight="1">
      <c r="B367" s="3096"/>
      <c r="C367" s="1940">
        <v>41865</v>
      </c>
      <c r="D367" s="1941" t="s">
        <v>563</v>
      </c>
      <c r="E367" s="1951" t="s">
        <v>263</v>
      </c>
      <c r="F367" s="1951">
        <v>1</v>
      </c>
      <c r="G367" s="1951"/>
      <c r="H367" s="1592">
        <f t="shared" si="42"/>
        <v>0</v>
      </c>
      <c r="I367" s="1593">
        <f t="shared" si="38"/>
        <v>0</v>
      </c>
      <c r="J367" s="1941" t="s">
        <v>258</v>
      </c>
      <c r="K367" s="1942">
        <f>F367*5000</f>
        <v>5000</v>
      </c>
      <c r="L367" s="1951"/>
      <c r="M367" s="1594">
        <f t="shared" si="39"/>
        <v>0</v>
      </c>
      <c r="N367" s="1951"/>
      <c r="O367" s="1595">
        <f t="shared" si="40"/>
        <v>0</v>
      </c>
      <c r="P367" s="1596">
        <f t="shared" si="41"/>
        <v>5000</v>
      </c>
      <c r="Q367" s="1941"/>
      <c r="R367" s="1943"/>
    </row>
    <row r="368" spans="2:18" ht="15.95" hidden="1" customHeight="1">
      <c r="B368" s="3094">
        <v>21</v>
      </c>
      <c r="C368" s="1939">
        <v>41866</v>
      </c>
      <c r="D368" s="1941" t="s">
        <v>575</v>
      </c>
      <c r="E368" s="1951" t="s">
        <v>263</v>
      </c>
      <c r="F368" s="1951">
        <v>1</v>
      </c>
      <c r="G368" s="1951"/>
      <c r="H368" s="1592">
        <f t="shared" si="42"/>
        <v>0</v>
      </c>
      <c r="I368" s="1593">
        <f t="shared" si="38"/>
        <v>0</v>
      </c>
      <c r="J368" s="1941"/>
      <c r="K368" s="1942"/>
      <c r="L368" s="1951"/>
      <c r="M368" s="1594">
        <f t="shared" si="39"/>
        <v>0</v>
      </c>
      <c r="N368" s="1951"/>
      <c r="O368" s="1595">
        <f t="shared" si="40"/>
        <v>0</v>
      </c>
      <c r="P368" s="1596">
        <f t="shared" si="41"/>
        <v>0</v>
      </c>
      <c r="Q368" s="1941"/>
      <c r="R368" s="1943"/>
    </row>
    <row r="369" spans="2:18" ht="15.95" hidden="1" customHeight="1">
      <c r="B369" s="3096"/>
      <c r="C369" s="1939">
        <v>41866</v>
      </c>
      <c r="D369" s="1941" t="s">
        <v>953</v>
      </c>
      <c r="E369" s="1951" t="s">
        <v>263</v>
      </c>
      <c r="F369" s="1951">
        <v>1</v>
      </c>
      <c r="G369" s="1951">
        <v>150</v>
      </c>
      <c r="H369" s="1592">
        <f t="shared" si="42"/>
        <v>150</v>
      </c>
      <c r="I369" s="1593">
        <f t="shared" si="38"/>
        <v>75000</v>
      </c>
      <c r="J369" s="1941"/>
      <c r="K369" s="1942"/>
      <c r="L369" s="1951">
        <v>6</v>
      </c>
      <c r="M369" s="1594">
        <f t="shared" si="39"/>
        <v>60000</v>
      </c>
      <c r="N369" s="1951">
        <v>1</v>
      </c>
      <c r="O369" s="1595">
        <f t="shared" si="40"/>
        <v>15000</v>
      </c>
      <c r="P369" s="1596">
        <f t="shared" si="41"/>
        <v>150000</v>
      </c>
      <c r="Q369" s="1941"/>
      <c r="R369" s="1943"/>
    </row>
    <row r="370" spans="2:18" ht="15.95" hidden="1" customHeight="1">
      <c r="B370" s="3094">
        <v>22</v>
      </c>
      <c r="C370" s="1940">
        <v>41867</v>
      </c>
      <c r="D370" s="1941" t="s">
        <v>726</v>
      </c>
      <c r="E370" s="1951" t="s">
        <v>556</v>
      </c>
      <c r="F370" s="1951">
        <v>1</v>
      </c>
      <c r="G370" s="1951">
        <v>50</v>
      </c>
      <c r="H370" s="1592">
        <f t="shared" si="42"/>
        <v>50</v>
      </c>
      <c r="I370" s="1593">
        <f t="shared" si="38"/>
        <v>25000</v>
      </c>
      <c r="J370" s="1941"/>
      <c r="K370" s="1942"/>
      <c r="L370" s="1951"/>
      <c r="M370" s="1594">
        <f t="shared" si="39"/>
        <v>0</v>
      </c>
      <c r="N370" s="1951"/>
      <c r="O370" s="1595">
        <f t="shared" si="40"/>
        <v>0</v>
      </c>
      <c r="P370" s="1596">
        <f t="shared" si="41"/>
        <v>25000</v>
      </c>
      <c r="Q370" s="1941"/>
      <c r="R370" s="1943"/>
    </row>
    <row r="371" spans="2:18" ht="15.95" hidden="1" customHeight="1">
      <c r="B371" s="3095"/>
      <c r="C371" s="1940">
        <v>41867</v>
      </c>
      <c r="D371" s="1941" t="s">
        <v>563</v>
      </c>
      <c r="E371" s="1951" t="s">
        <v>263</v>
      </c>
      <c r="F371" s="1951">
        <v>1</v>
      </c>
      <c r="G371" s="1951"/>
      <c r="H371" s="1592">
        <f t="shared" si="42"/>
        <v>0</v>
      </c>
      <c r="I371" s="1593">
        <f t="shared" si="38"/>
        <v>0</v>
      </c>
      <c r="J371" s="1941" t="s">
        <v>258</v>
      </c>
      <c r="K371" s="1942">
        <f>F371*5000</f>
        <v>5000</v>
      </c>
      <c r="L371" s="1951"/>
      <c r="M371" s="1594">
        <f t="shared" si="39"/>
        <v>0</v>
      </c>
      <c r="N371" s="1951"/>
      <c r="O371" s="1595">
        <f t="shared" si="40"/>
        <v>0</v>
      </c>
      <c r="P371" s="1596">
        <f t="shared" si="41"/>
        <v>5000</v>
      </c>
      <c r="Q371" s="1941"/>
      <c r="R371" s="1943"/>
    </row>
    <row r="372" spans="2:18" ht="15.95" hidden="1" customHeight="1">
      <c r="B372" s="3096"/>
      <c r="C372" s="1940">
        <v>41867</v>
      </c>
      <c r="D372" s="1941" t="s">
        <v>549</v>
      </c>
      <c r="E372" s="1951" t="s">
        <v>426</v>
      </c>
      <c r="F372" s="1951">
        <v>1</v>
      </c>
      <c r="G372" s="1951"/>
      <c r="H372" s="1592">
        <f t="shared" si="42"/>
        <v>0</v>
      </c>
      <c r="I372" s="1593">
        <f t="shared" si="38"/>
        <v>0</v>
      </c>
      <c r="J372" s="1941" t="s">
        <v>127</v>
      </c>
      <c r="K372" s="1942">
        <v>20000</v>
      </c>
      <c r="L372" s="1951"/>
      <c r="M372" s="1594">
        <f t="shared" si="39"/>
        <v>0</v>
      </c>
      <c r="N372" s="1951"/>
      <c r="O372" s="1595">
        <f t="shared" si="40"/>
        <v>0</v>
      </c>
      <c r="P372" s="1596">
        <f t="shared" si="41"/>
        <v>20000</v>
      </c>
      <c r="Q372" s="1941"/>
      <c r="R372" s="1943"/>
    </row>
    <row r="373" spans="2:18" ht="15.95" hidden="1" customHeight="1">
      <c r="B373" s="1935">
        <v>23</v>
      </c>
      <c r="C373" s="1936">
        <v>41868</v>
      </c>
      <c r="D373" s="2002" t="s">
        <v>862</v>
      </c>
      <c r="E373" s="1951"/>
      <c r="F373" s="1951"/>
      <c r="G373" s="1951"/>
      <c r="H373" s="1592">
        <f t="shared" si="42"/>
        <v>0</v>
      </c>
      <c r="I373" s="1593">
        <f t="shared" si="38"/>
        <v>0</v>
      </c>
      <c r="J373" s="1941"/>
      <c r="K373" s="1942"/>
      <c r="L373" s="1951"/>
      <c r="M373" s="1594">
        <f t="shared" si="39"/>
        <v>0</v>
      </c>
      <c r="N373" s="1951"/>
      <c r="O373" s="1595">
        <f t="shared" si="40"/>
        <v>0</v>
      </c>
      <c r="P373" s="1596">
        <f t="shared" si="41"/>
        <v>0</v>
      </c>
      <c r="Q373" s="1941"/>
      <c r="R373" s="1943"/>
    </row>
    <row r="374" spans="2:18" ht="15.95" hidden="1" customHeight="1">
      <c r="B374" s="1935">
        <v>24</v>
      </c>
      <c r="C374" s="1940">
        <v>41869</v>
      </c>
      <c r="D374" s="1941" t="s">
        <v>726</v>
      </c>
      <c r="E374" s="1951" t="s">
        <v>556</v>
      </c>
      <c r="F374" s="1951">
        <v>1</v>
      </c>
      <c r="G374" s="1951">
        <v>50</v>
      </c>
      <c r="H374" s="1592">
        <f t="shared" si="42"/>
        <v>50</v>
      </c>
      <c r="I374" s="1593">
        <f t="shared" si="38"/>
        <v>25000</v>
      </c>
      <c r="J374" s="1941"/>
      <c r="K374" s="1942"/>
      <c r="L374" s="1951">
        <v>2</v>
      </c>
      <c r="M374" s="1594">
        <f t="shared" si="39"/>
        <v>20000</v>
      </c>
      <c r="N374" s="1941"/>
      <c r="O374" s="1595">
        <f t="shared" si="40"/>
        <v>0</v>
      </c>
      <c r="P374" s="1596">
        <f t="shared" si="41"/>
        <v>45000</v>
      </c>
      <c r="Q374" s="1941"/>
      <c r="R374" s="1943"/>
    </row>
    <row r="375" spans="2:18" ht="15.95" hidden="1" customHeight="1">
      <c r="B375" s="1935">
        <v>25</v>
      </c>
      <c r="C375" s="1939">
        <v>41870</v>
      </c>
      <c r="D375" s="1941" t="s">
        <v>843</v>
      </c>
      <c r="E375" s="1951" t="s">
        <v>263</v>
      </c>
      <c r="F375" s="1951"/>
      <c r="G375" s="1951"/>
      <c r="H375" s="1592">
        <f t="shared" si="42"/>
        <v>0</v>
      </c>
      <c r="I375" s="1593">
        <f t="shared" si="38"/>
        <v>0</v>
      </c>
      <c r="J375" s="1941"/>
      <c r="K375" s="1942"/>
      <c r="L375" s="1951"/>
      <c r="M375" s="1594">
        <f t="shared" si="39"/>
        <v>0</v>
      </c>
      <c r="N375" s="1941"/>
      <c r="O375" s="1595">
        <f t="shared" si="40"/>
        <v>0</v>
      </c>
      <c r="P375" s="1596">
        <f t="shared" si="41"/>
        <v>0</v>
      </c>
      <c r="Q375" s="1941"/>
      <c r="R375" s="1943"/>
    </row>
    <row r="376" spans="2:18" ht="15.95" hidden="1" customHeight="1">
      <c r="B376" s="1935">
        <v>26</v>
      </c>
      <c r="C376" s="1940">
        <v>41871</v>
      </c>
      <c r="D376" s="1941" t="s">
        <v>559</v>
      </c>
      <c r="E376" s="1951" t="s">
        <v>426</v>
      </c>
      <c r="F376" s="1951">
        <v>1</v>
      </c>
      <c r="G376" s="1951"/>
      <c r="H376" s="1592">
        <f t="shared" si="42"/>
        <v>0</v>
      </c>
      <c r="I376" s="1593">
        <f t="shared" si="38"/>
        <v>0</v>
      </c>
      <c r="J376" s="1941" t="s">
        <v>127</v>
      </c>
      <c r="K376" s="1942">
        <v>35000</v>
      </c>
      <c r="L376" s="1951"/>
      <c r="M376" s="1594">
        <f t="shared" si="39"/>
        <v>0</v>
      </c>
      <c r="N376" s="1941"/>
      <c r="O376" s="1595">
        <f t="shared" si="40"/>
        <v>0</v>
      </c>
      <c r="P376" s="1596">
        <f t="shared" si="41"/>
        <v>35000</v>
      </c>
      <c r="Q376" s="1941"/>
      <c r="R376" s="1943"/>
    </row>
    <row r="377" spans="2:18" ht="15.95" hidden="1" customHeight="1">
      <c r="B377" s="1935">
        <v>27</v>
      </c>
      <c r="C377" s="1939">
        <v>41872</v>
      </c>
      <c r="D377" s="1941" t="s">
        <v>559</v>
      </c>
      <c r="E377" s="1951" t="s">
        <v>426</v>
      </c>
      <c r="F377" s="1951">
        <v>1</v>
      </c>
      <c r="G377" s="1951"/>
      <c r="H377" s="1592">
        <f t="shared" si="42"/>
        <v>0</v>
      </c>
      <c r="I377" s="1593">
        <f t="shared" si="38"/>
        <v>0</v>
      </c>
      <c r="J377" s="1941" t="s">
        <v>127</v>
      </c>
      <c r="K377" s="1942">
        <v>35000</v>
      </c>
      <c r="L377" s="1951"/>
      <c r="M377" s="1594">
        <f t="shared" si="39"/>
        <v>0</v>
      </c>
      <c r="N377" s="1941"/>
      <c r="O377" s="1595">
        <f t="shared" si="40"/>
        <v>0</v>
      </c>
      <c r="P377" s="1596">
        <f t="shared" si="41"/>
        <v>35000</v>
      </c>
      <c r="Q377" s="1941"/>
      <c r="R377" s="1943"/>
    </row>
    <row r="378" spans="2:18" ht="15.95" hidden="1" customHeight="1">
      <c r="B378" s="1935">
        <v>28</v>
      </c>
      <c r="C378" s="1940">
        <v>41873</v>
      </c>
      <c r="D378" s="1941" t="s">
        <v>559</v>
      </c>
      <c r="E378" s="1951" t="s">
        <v>426</v>
      </c>
      <c r="F378" s="1951">
        <v>1</v>
      </c>
      <c r="G378" s="1951"/>
      <c r="H378" s="1592">
        <f t="shared" si="42"/>
        <v>0</v>
      </c>
      <c r="I378" s="1593">
        <f t="shared" si="38"/>
        <v>0</v>
      </c>
      <c r="J378" s="1941" t="s">
        <v>127</v>
      </c>
      <c r="K378" s="1942">
        <v>35000</v>
      </c>
      <c r="L378" s="1951">
        <v>2</v>
      </c>
      <c r="M378" s="1594">
        <f t="shared" si="39"/>
        <v>20000</v>
      </c>
      <c r="N378" s="1941"/>
      <c r="O378" s="1595">
        <f t="shared" si="40"/>
        <v>0</v>
      </c>
      <c r="P378" s="1596">
        <f t="shared" si="41"/>
        <v>55000</v>
      </c>
      <c r="Q378" s="1941"/>
      <c r="R378" s="1943"/>
    </row>
    <row r="379" spans="2:18" ht="15.95" hidden="1" customHeight="1">
      <c r="B379" s="3094">
        <v>29</v>
      </c>
      <c r="C379" s="1939">
        <v>41874</v>
      </c>
      <c r="D379" s="1941" t="s">
        <v>563</v>
      </c>
      <c r="E379" s="1951" t="s">
        <v>263</v>
      </c>
      <c r="F379" s="1951">
        <v>2</v>
      </c>
      <c r="G379" s="1951"/>
      <c r="H379" s="1592">
        <f t="shared" si="42"/>
        <v>0</v>
      </c>
      <c r="I379" s="1593">
        <f t="shared" si="38"/>
        <v>0</v>
      </c>
      <c r="J379" s="1941" t="s">
        <v>258</v>
      </c>
      <c r="K379" s="1942">
        <f>F379*5000</f>
        <v>10000</v>
      </c>
      <c r="L379" s="1951"/>
      <c r="M379" s="1594">
        <f t="shared" si="39"/>
        <v>0</v>
      </c>
      <c r="N379" s="1941"/>
      <c r="O379" s="1595">
        <f t="shared" si="40"/>
        <v>0</v>
      </c>
      <c r="P379" s="1596">
        <f t="shared" si="41"/>
        <v>10000</v>
      </c>
      <c r="Q379" s="1941"/>
      <c r="R379" s="1943"/>
    </row>
    <row r="380" spans="2:18" ht="15.95" hidden="1" customHeight="1">
      <c r="B380" s="3095"/>
      <c r="C380" s="1939">
        <v>41874</v>
      </c>
      <c r="D380" s="1941" t="s">
        <v>559</v>
      </c>
      <c r="E380" s="1951" t="s">
        <v>426</v>
      </c>
      <c r="F380" s="1951">
        <v>1</v>
      </c>
      <c r="G380" s="1951"/>
      <c r="H380" s="1592">
        <f t="shared" si="42"/>
        <v>0</v>
      </c>
      <c r="I380" s="1593">
        <f t="shared" si="38"/>
        <v>0</v>
      </c>
      <c r="J380" s="1941" t="s">
        <v>127</v>
      </c>
      <c r="K380" s="1942">
        <v>35000</v>
      </c>
      <c r="L380" s="1951"/>
      <c r="M380" s="1594">
        <f t="shared" si="39"/>
        <v>0</v>
      </c>
      <c r="N380" s="1941"/>
      <c r="O380" s="1595">
        <f t="shared" si="40"/>
        <v>0</v>
      </c>
      <c r="P380" s="1596">
        <f t="shared" si="41"/>
        <v>35000</v>
      </c>
      <c r="Q380" s="1941"/>
      <c r="R380" s="1943"/>
    </row>
    <row r="381" spans="2:18" ht="15.95" hidden="1" customHeight="1">
      <c r="B381" s="3096"/>
      <c r="C381" s="1939">
        <v>41874</v>
      </c>
      <c r="D381" s="1941" t="s">
        <v>552</v>
      </c>
      <c r="E381" s="1951" t="s">
        <v>263</v>
      </c>
      <c r="F381" s="1951">
        <v>2</v>
      </c>
      <c r="G381" s="1951"/>
      <c r="H381" s="1592">
        <f t="shared" si="42"/>
        <v>0</v>
      </c>
      <c r="I381" s="1593">
        <f t="shared" si="38"/>
        <v>0</v>
      </c>
      <c r="J381" s="1941" t="s">
        <v>258</v>
      </c>
      <c r="K381" s="1942">
        <f>F381*10000</f>
        <v>20000</v>
      </c>
      <c r="L381" s="1951">
        <v>5</v>
      </c>
      <c r="M381" s="1594">
        <f t="shared" si="39"/>
        <v>50000</v>
      </c>
      <c r="N381" s="1941"/>
      <c r="O381" s="1595">
        <f t="shared" si="40"/>
        <v>0</v>
      </c>
      <c r="P381" s="1596">
        <f t="shared" si="41"/>
        <v>70000</v>
      </c>
      <c r="Q381" s="1941"/>
      <c r="R381" s="1943"/>
    </row>
    <row r="382" spans="2:18" ht="15.95" hidden="1" customHeight="1">
      <c r="B382" s="3094">
        <v>30</v>
      </c>
      <c r="C382" s="1936">
        <v>41875</v>
      </c>
      <c r="D382" s="1941" t="s">
        <v>559</v>
      </c>
      <c r="E382" s="1951" t="s">
        <v>426</v>
      </c>
      <c r="F382" s="1951">
        <v>2</v>
      </c>
      <c r="G382" s="1951"/>
      <c r="H382" s="1592">
        <f t="shared" si="42"/>
        <v>0</v>
      </c>
      <c r="I382" s="1593">
        <f t="shared" si="38"/>
        <v>0</v>
      </c>
      <c r="J382" s="1941" t="s">
        <v>127</v>
      </c>
      <c r="K382" s="1942">
        <v>35000</v>
      </c>
      <c r="L382" s="1951">
        <v>4</v>
      </c>
      <c r="M382" s="1594">
        <f t="shared" si="39"/>
        <v>40000</v>
      </c>
      <c r="N382" s="1941"/>
      <c r="O382" s="1595">
        <f t="shared" si="40"/>
        <v>0</v>
      </c>
      <c r="P382" s="1596">
        <f t="shared" si="41"/>
        <v>75000</v>
      </c>
      <c r="Q382" s="1941"/>
      <c r="R382" s="1943"/>
    </row>
    <row r="383" spans="2:18" ht="15.95" hidden="1" customHeight="1">
      <c r="B383" s="3096"/>
      <c r="C383" s="1936">
        <v>41875</v>
      </c>
      <c r="D383" s="1941" t="s">
        <v>563</v>
      </c>
      <c r="E383" s="1951" t="s">
        <v>263</v>
      </c>
      <c r="F383" s="1951">
        <v>3</v>
      </c>
      <c r="G383" s="2003"/>
      <c r="H383" s="1592">
        <f t="shared" si="42"/>
        <v>0</v>
      </c>
      <c r="I383" s="1593">
        <f t="shared" si="38"/>
        <v>0</v>
      </c>
      <c r="J383" s="1941" t="s">
        <v>258</v>
      </c>
      <c r="K383" s="1942">
        <f>F383*5000</f>
        <v>15000</v>
      </c>
      <c r="L383" s="2003">
        <v>5</v>
      </c>
      <c r="M383" s="1594">
        <f t="shared" si="39"/>
        <v>50000</v>
      </c>
      <c r="N383" s="2004"/>
      <c r="O383" s="1595">
        <f t="shared" si="40"/>
        <v>0</v>
      </c>
      <c r="P383" s="1596">
        <f t="shared" si="41"/>
        <v>65000</v>
      </c>
      <c r="Q383" s="2004"/>
      <c r="R383" s="2005"/>
    </row>
    <row r="384" spans="2:18" ht="15.95" hidden="1" customHeight="1" thickBot="1">
      <c r="B384" s="1945">
        <v>31</v>
      </c>
      <c r="C384" s="1946">
        <v>41876</v>
      </c>
      <c r="D384" s="1948" t="s">
        <v>559</v>
      </c>
      <c r="E384" s="2006" t="s">
        <v>426</v>
      </c>
      <c r="F384" s="2006">
        <v>1</v>
      </c>
      <c r="G384" s="2006"/>
      <c r="H384" s="1615">
        <f t="shared" si="42"/>
        <v>0</v>
      </c>
      <c r="I384" s="1616">
        <f t="shared" si="38"/>
        <v>0</v>
      </c>
      <c r="J384" s="1948" t="s">
        <v>127</v>
      </c>
      <c r="K384" s="1949">
        <v>35000</v>
      </c>
      <c r="L384" s="2006">
        <v>1</v>
      </c>
      <c r="M384" s="1618">
        <f t="shared" si="39"/>
        <v>10000</v>
      </c>
      <c r="N384" s="1948"/>
      <c r="O384" s="1619">
        <f t="shared" si="40"/>
        <v>0</v>
      </c>
      <c r="P384" s="1620">
        <f t="shared" si="41"/>
        <v>45000</v>
      </c>
      <c r="Q384" s="1948"/>
      <c r="R384" s="1950"/>
    </row>
    <row r="385" spans="2:18" ht="15.95" hidden="1" customHeight="1">
      <c r="B385" s="2283">
        <v>1</v>
      </c>
      <c r="C385" s="1931">
        <v>41877</v>
      </c>
      <c r="D385" s="2339" t="s">
        <v>559</v>
      </c>
      <c r="E385" s="1581" t="s">
        <v>426</v>
      </c>
      <c r="F385" s="1582">
        <v>2</v>
      </c>
      <c r="G385" s="1582"/>
      <c r="H385" s="1583">
        <f>F385*G385</f>
        <v>0</v>
      </c>
      <c r="I385" s="1584">
        <f>H385*500</f>
        <v>0</v>
      </c>
      <c r="J385" s="1585" t="s">
        <v>127</v>
      </c>
      <c r="K385" s="1586">
        <v>25000</v>
      </c>
      <c r="L385" s="1587">
        <v>2</v>
      </c>
      <c r="M385" s="1586">
        <f>L385*10000</f>
        <v>20000</v>
      </c>
      <c r="N385" s="1587"/>
      <c r="O385" s="1588">
        <f>N385*15000</f>
        <v>0</v>
      </c>
      <c r="P385" s="1589">
        <f>I385+K385+M385+O385</f>
        <v>45000</v>
      </c>
      <c r="Q385" s="1586"/>
      <c r="R385" s="1590"/>
    </row>
    <row r="386" spans="2:18" ht="15.95" hidden="1" customHeight="1">
      <c r="B386" s="3049">
        <v>2</v>
      </c>
      <c r="C386" s="1940">
        <v>41878</v>
      </c>
      <c r="D386" s="2340" t="s">
        <v>559</v>
      </c>
      <c r="E386" s="1599" t="s">
        <v>426</v>
      </c>
      <c r="F386" s="1599">
        <v>2</v>
      </c>
      <c r="G386" s="1599"/>
      <c r="H386" s="1592">
        <f>F386*G386</f>
        <v>0</v>
      </c>
      <c r="I386" s="1593">
        <f t="shared" ref="I386:I443" si="43">H386*500</f>
        <v>0</v>
      </c>
      <c r="J386" s="2258" t="s">
        <v>127</v>
      </c>
      <c r="K386" s="2259">
        <v>25000</v>
      </c>
      <c r="L386" s="1606">
        <v>3</v>
      </c>
      <c r="M386" s="1594">
        <f>L386*10000</f>
        <v>30000</v>
      </c>
      <c r="N386" s="1606"/>
      <c r="O386" s="1595">
        <f>N386*15000</f>
        <v>0</v>
      </c>
      <c r="P386" s="1596">
        <f>I386+K386+M386+O386</f>
        <v>55000</v>
      </c>
      <c r="Q386" s="2259"/>
      <c r="R386" s="1607"/>
    </row>
    <row r="387" spans="2:18" ht="15.95" hidden="1" customHeight="1">
      <c r="B387" s="3049"/>
      <c r="C387" s="1940">
        <v>41878</v>
      </c>
      <c r="D387" s="2340" t="s">
        <v>563</v>
      </c>
      <c r="E387" s="1599" t="s">
        <v>263</v>
      </c>
      <c r="F387" s="1599">
        <v>3</v>
      </c>
      <c r="G387" s="1599"/>
      <c r="H387" s="1592">
        <f>F387*G387</f>
        <v>0</v>
      </c>
      <c r="I387" s="1593">
        <f t="shared" si="43"/>
        <v>0</v>
      </c>
      <c r="J387" s="2258" t="s">
        <v>258</v>
      </c>
      <c r="K387" s="2259">
        <f>F387*5000</f>
        <v>15000</v>
      </c>
      <c r="L387" s="1606">
        <v>5</v>
      </c>
      <c r="M387" s="1594">
        <f t="shared" ref="M387:M443" si="44">L387*10000</f>
        <v>50000</v>
      </c>
      <c r="N387" s="1606">
        <v>1</v>
      </c>
      <c r="O387" s="1595">
        <f t="shared" ref="O387:O443" si="45">N387*15000</f>
        <v>15000</v>
      </c>
      <c r="P387" s="1596">
        <f t="shared" ref="P387:P450" si="46">I387+K387+M387+O387</f>
        <v>80000</v>
      </c>
      <c r="Q387" s="2259"/>
      <c r="R387" s="1607"/>
    </row>
    <row r="388" spans="2:18" ht="15.95" hidden="1" customHeight="1">
      <c r="B388" s="2287">
        <v>3</v>
      </c>
      <c r="C388" s="1940">
        <v>41879</v>
      </c>
      <c r="D388" s="2340" t="s">
        <v>559</v>
      </c>
      <c r="E388" s="1599" t="s">
        <v>426</v>
      </c>
      <c r="F388" s="1599">
        <v>2</v>
      </c>
      <c r="G388" s="1599"/>
      <c r="H388" s="1592">
        <f>F388*G388</f>
        <v>0</v>
      </c>
      <c r="I388" s="1593">
        <f t="shared" si="43"/>
        <v>0</v>
      </c>
      <c r="J388" s="2258" t="s">
        <v>127</v>
      </c>
      <c r="K388" s="2259">
        <v>25000</v>
      </c>
      <c r="L388" s="1606">
        <v>3</v>
      </c>
      <c r="M388" s="1594">
        <f t="shared" si="44"/>
        <v>30000</v>
      </c>
      <c r="N388" s="1606"/>
      <c r="O388" s="1595">
        <f t="shared" si="45"/>
        <v>0</v>
      </c>
      <c r="P388" s="1596">
        <f t="shared" si="46"/>
        <v>55000</v>
      </c>
      <c r="Q388" s="2259"/>
      <c r="R388" s="1607"/>
    </row>
    <row r="389" spans="2:18" ht="15.95" hidden="1" customHeight="1">
      <c r="B389" s="3049">
        <v>4</v>
      </c>
      <c r="C389" s="1940">
        <v>41880</v>
      </c>
      <c r="D389" s="2340" t="s">
        <v>559</v>
      </c>
      <c r="E389" s="1599" t="s">
        <v>426</v>
      </c>
      <c r="F389" s="1599">
        <v>2</v>
      </c>
      <c r="G389" s="1599"/>
      <c r="H389" s="1592">
        <f t="shared" ref="H389:H443" si="47">F389*G389</f>
        <v>0</v>
      </c>
      <c r="I389" s="1593">
        <f t="shared" si="43"/>
        <v>0</v>
      </c>
      <c r="J389" s="2258" t="s">
        <v>127</v>
      </c>
      <c r="K389" s="2259">
        <v>25000</v>
      </c>
      <c r="L389" s="1606">
        <v>2</v>
      </c>
      <c r="M389" s="1594">
        <f t="shared" si="44"/>
        <v>20000</v>
      </c>
      <c r="N389" s="1606"/>
      <c r="O389" s="1595">
        <f t="shared" si="45"/>
        <v>0</v>
      </c>
      <c r="P389" s="1596">
        <f t="shared" si="46"/>
        <v>45000</v>
      </c>
      <c r="Q389" s="2259"/>
      <c r="R389" s="1607"/>
    </row>
    <row r="390" spans="2:18" ht="15.95" hidden="1" customHeight="1">
      <c r="B390" s="3049"/>
      <c r="C390" s="1940">
        <v>41880</v>
      </c>
      <c r="D390" s="2340" t="s">
        <v>563</v>
      </c>
      <c r="E390" s="1599" t="s">
        <v>263</v>
      </c>
      <c r="F390" s="1599">
        <v>2</v>
      </c>
      <c r="G390" s="1599"/>
      <c r="H390" s="1592">
        <f t="shared" si="47"/>
        <v>0</v>
      </c>
      <c r="I390" s="1593">
        <f t="shared" si="43"/>
        <v>0</v>
      </c>
      <c r="J390" s="2258" t="s">
        <v>258</v>
      </c>
      <c r="K390" s="2259">
        <f>F390*5000</f>
        <v>10000</v>
      </c>
      <c r="L390" s="1606">
        <v>4.5</v>
      </c>
      <c r="M390" s="1594">
        <f t="shared" si="44"/>
        <v>45000</v>
      </c>
      <c r="N390" s="1606"/>
      <c r="O390" s="1595">
        <f t="shared" si="45"/>
        <v>0</v>
      </c>
      <c r="P390" s="1596">
        <f t="shared" si="46"/>
        <v>55000</v>
      </c>
      <c r="Q390" s="2259"/>
      <c r="R390" s="1607"/>
    </row>
    <row r="391" spans="2:18" ht="15.95" hidden="1" customHeight="1">
      <c r="B391" s="3049">
        <v>5</v>
      </c>
      <c r="C391" s="1940">
        <v>41881</v>
      </c>
      <c r="D391" s="2340" t="s">
        <v>559</v>
      </c>
      <c r="E391" s="1599" t="s">
        <v>426</v>
      </c>
      <c r="F391" s="1599">
        <v>2</v>
      </c>
      <c r="G391" s="1599"/>
      <c r="H391" s="1592">
        <f t="shared" si="47"/>
        <v>0</v>
      </c>
      <c r="I391" s="1593">
        <f t="shared" si="43"/>
        <v>0</v>
      </c>
      <c r="J391" s="2258" t="s">
        <v>127</v>
      </c>
      <c r="K391" s="2259">
        <v>5000</v>
      </c>
      <c r="L391" s="1606">
        <v>2</v>
      </c>
      <c r="M391" s="1594">
        <f t="shared" si="44"/>
        <v>20000</v>
      </c>
      <c r="N391" s="1606"/>
      <c r="O391" s="1595">
        <f t="shared" si="45"/>
        <v>0</v>
      </c>
      <c r="P391" s="1596">
        <f t="shared" si="46"/>
        <v>25000</v>
      </c>
      <c r="Q391" s="2259"/>
      <c r="R391" s="1607"/>
    </row>
    <row r="392" spans="2:18" ht="15.95" hidden="1" customHeight="1">
      <c r="B392" s="3049"/>
      <c r="C392" s="1940">
        <v>41881</v>
      </c>
      <c r="D392" s="2340" t="s">
        <v>1158</v>
      </c>
      <c r="E392" s="1599" t="s">
        <v>263</v>
      </c>
      <c r="F392" s="1599">
        <v>7</v>
      </c>
      <c r="G392" s="1599"/>
      <c r="H392" s="1592">
        <f t="shared" si="47"/>
        <v>0</v>
      </c>
      <c r="I392" s="1593">
        <f t="shared" si="43"/>
        <v>0</v>
      </c>
      <c r="J392" s="2258" t="s">
        <v>127</v>
      </c>
      <c r="K392" s="2259">
        <v>3000</v>
      </c>
      <c r="L392" s="1606">
        <v>6</v>
      </c>
      <c r="M392" s="1594">
        <f t="shared" si="44"/>
        <v>60000</v>
      </c>
      <c r="N392" s="1606">
        <v>4</v>
      </c>
      <c r="O392" s="1595">
        <f t="shared" si="45"/>
        <v>60000</v>
      </c>
      <c r="P392" s="1596">
        <f t="shared" si="46"/>
        <v>123000</v>
      </c>
      <c r="Q392" s="2259"/>
      <c r="R392" s="1607"/>
    </row>
    <row r="393" spans="2:18" ht="15.95" hidden="1" customHeight="1">
      <c r="B393" s="3049">
        <v>6</v>
      </c>
      <c r="C393" s="1936">
        <v>41882</v>
      </c>
      <c r="D393" s="2340" t="s">
        <v>559</v>
      </c>
      <c r="E393" s="1599" t="s">
        <v>426</v>
      </c>
      <c r="F393" s="1599">
        <v>1</v>
      </c>
      <c r="G393" s="1599"/>
      <c r="H393" s="1592">
        <f t="shared" si="47"/>
        <v>0</v>
      </c>
      <c r="I393" s="1593">
        <f t="shared" si="43"/>
        <v>0</v>
      </c>
      <c r="J393" s="2258" t="s">
        <v>127</v>
      </c>
      <c r="K393" s="2259">
        <v>25000</v>
      </c>
      <c r="L393" s="1606"/>
      <c r="M393" s="1594">
        <f t="shared" si="44"/>
        <v>0</v>
      </c>
      <c r="N393" s="1606"/>
      <c r="O393" s="1595">
        <f t="shared" si="45"/>
        <v>0</v>
      </c>
      <c r="P393" s="1596">
        <f t="shared" si="46"/>
        <v>25000</v>
      </c>
      <c r="Q393" s="2259"/>
      <c r="R393" s="1607"/>
    </row>
    <row r="394" spans="2:18" ht="15.95" hidden="1" customHeight="1">
      <c r="B394" s="3049"/>
      <c r="C394" s="1936">
        <v>41882</v>
      </c>
      <c r="D394" s="2340" t="s">
        <v>575</v>
      </c>
      <c r="E394" s="1599" t="s">
        <v>263</v>
      </c>
      <c r="F394" s="1599">
        <v>1</v>
      </c>
      <c r="G394" s="1599"/>
      <c r="H394" s="1592">
        <f t="shared" si="47"/>
        <v>0</v>
      </c>
      <c r="I394" s="1593">
        <f t="shared" si="43"/>
        <v>0</v>
      </c>
      <c r="J394" s="2258"/>
      <c r="K394" s="2259"/>
      <c r="L394" s="1606">
        <v>5</v>
      </c>
      <c r="M394" s="1594">
        <f t="shared" si="44"/>
        <v>50000</v>
      </c>
      <c r="N394" s="1606"/>
      <c r="O394" s="1595">
        <f t="shared" si="45"/>
        <v>0</v>
      </c>
      <c r="P394" s="1596">
        <f t="shared" si="46"/>
        <v>50000</v>
      </c>
      <c r="Q394" s="2259"/>
      <c r="R394" s="1607"/>
    </row>
    <row r="395" spans="2:18" ht="15.95" hidden="1" customHeight="1">
      <c r="B395" s="2287">
        <v>7</v>
      </c>
      <c r="C395" s="1940">
        <v>41883</v>
      </c>
      <c r="D395" s="2340" t="s">
        <v>1159</v>
      </c>
      <c r="E395" s="1824" t="s">
        <v>263</v>
      </c>
      <c r="F395" s="2291">
        <v>1</v>
      </c>
      <c r="G395" s="2291">
        <v>150</v>
      </c>
      <c r="H395" s="1592">
        <f t="shared" si="47"/>
        <v>150</v>
      </c>
      <c r="I395" s="1593">
        <f t="shared" si="43"/>
        <v>75000</v>
      </c>
      <c r="J395" s="2292"/>
      <c r="K395" s="2292"/>
      <c r="L395" s="2291">
        <v>2.5</v>
      </c>
      <c r="M395" s="1594">
        <f t="shared" si="44"/>
        <v>25000</v>
      </c>
      <c r="N395" s="2292"/>
      <c r="O395" s="1595">
        <f t="shared" si="45"/>
        <v>0</v>
      </c>
      <c r="P395" s="1596">
        <f t="shared" si="46"/>
        <v>100000</v>
      </c>
      <c r="Q395" s="2292"/>
      <c r="R395" s="2294"/>
    </row>
    <row r="396" spans="2:18" ht="15.95" hidden="1" customHeight="1">
      <c r="B396" s="3049">
        <v>8</v>
      </c>
      <c r="C396" s="1940">
        <v>41884</v>
      </c>
      <c r="D396" s="2340" t="s">
        <v>559</v>
      </c>
      <c r="E396" s="1599" t="s">
        <v>426</v>
      </c>
      <c r="F396" s="2291">
        <v>2</v>
      </c>
      <c r="G396" s="2292"/>
      <c r="H396" s="1592">
        <f t="shared" si="47"/>
        <v>0</v>
      </c>
      <c r="I396" s="1593">
        <f t="shared" si="43"/>
        <v>0</v>
      </c>
      <c r="J396" s="2258" t="s">
        <v>127</v>
      </c>
      <c r="K396" s="2259">
        <v>25000</v>
      </c>
      <c r="L396" s="2291">
        <v>4</v>
      </c>
      <c r="M396" s="1594">
        <f t="shared" si="44"/>
        <v>40000</v>
      </c>
      <c r="N396" s="2292"/>
      <c r="O396" s="1595">
        <f t="shared" si="45"/>
        <v>0</v>
      </c>
      <c r="P396" s="1596">
        <f t="shared" si="46"/>
        <v>65000</v>
      </c>
      <c r="Q396" s="2292"/>
      <c r="R396" s="2294"/>
    </row>
    <row r="397" spans="2:18" ht="15.95" hidden="1" customHeight="1">
      <c r="B397" s="3049"/>
      <c r="C397" s="1940">
        <v>41884</v>
      </c>
      <c r="D397" s="2340" t="s">
        <v>563</v>
      </c>
      <c r="E397" s="1599" t="s">
        <v>263</v>
      </c>
      <c r="F397" s="2291">
        <v>1</v>
      </c>
      <c r="G397" s="2292"/>
      <c r="H397" s="1592">
        <f t="shared" si="47"/>
        <v>0</v>
      </c>
      <c r="I397" s="1593">
        <f t="shared" si="43"/>
        <v>0</v>
      </c>
      <c r="J397" s="2258" t="s">
        <v>258</v>
      </c>
      <c r="K397" s="2259">
        <f>F397*5000</f>
        <v>5000</v>
      </c>
      <c r="L397" s="2291"/>
      <c r="M397" s="1594">
        <f t="shared" si="44"/>
        <v>0</v>
      </c>
      <c r="N397" s="2292"/>
      <c r="O397" s="1595">
        <f t="shared" si="45"/>
        <v>0</v>
      </c>
      <c r="P397" s="1596">
        <f t="shared" si="46"/>
        <v>5000</v>
      </c>
      <c r="Q397" s="2292"/>
      <c r="R397" s="2294"/>
    </row>
    <row r="398" spans="2:18" ht="15.95" hidden="1" customHeight="1">
      <c r="B398" s="2287">
        <v>9</v>
      </c>
      <c r="C398" s="1940">
        <v>41885</v>
      </c>
      <c r="D398" s="2340" t="s">
        <v>559</v>
      </c>
      <c r="E398" s="1599" t="s">
        <v>426</v>
      </c>
      <c r="F398" s="1599">
        <v>3</v>
      </c>
      <c r="G398" s="2291"/>
      <c r="H398" s="1592">
        <f t="shared" si="47"/>
        <v>0</v>
      </c>
      <c r="I398" s="1593">
        <f t="shared" si="43"/>
        <v>0</v>
      </c>
      <c r="J398" s="2258" t="s">
        <v>127</v>
      </c>
      <c r="K398" s="2259">
        <v>25000</v>
      </c>
      <c r="L398" s="2291">
        <v>3</v>
      </c>
      <c r="M398" s="1594">
        <f t="shared" si="44"/>
        <v>30000</v>
      </c>
      <c r="N398" s="2292"/>
      <c r="O398" s="1595">
        <f t="shared" si="45"/>
        <v>0</v>
      </c>
      <c r="P398" s="1596">
        <f t="shared" si="46"/>
        <v>55000</v>
      </c>
      <c r="Q398" s="2292"/>
      <c r="R398" s="2294"/>
    </row>
    <row r="399" spans="2:18" ht="15.95" hidden="1" customHeight="1">
      <c r="B399" s="2287">
        <v>10</v>
      </c>
      <c r="C399" s="1940">
        <v>41886</v>
      </c>
      <c r="D399" s="2340" t="s">
        <v>559</v>
      </c>
      <c r="E399" s="1599" t="s">
        <v>426</v>
      </c>
      <c r="F399" s="1599">
        <v>3</v>
      </c>
      <c r="G399" s="2291"/>
      <c r="H399" s="1592">
        <f t="shared" si="47"/>
        <v>0</v>
      </c>
      <c r="I399" s="1593">
        <f t="shared" si="43"/>
        <v>0</v>
      </c>
      <c r="J399" s="2258" t="s">
        <v>127</v>
      </c>
      <c r="K399" s="2341">
        <v>25000</v>
      </c>
      <c r="L399" s="2291">
        <v>6</v>
      </c>
      <c r="M399" s="1594">
        <f t="shared" si="44"/>
        <v>60000</v>
      </c>
      <c r="N399" s="2292"/>
      <c r="O399" s="1595">
        <f t="shared" si="45"/>
        <v>0</v>
      </c>
      <c r="P399" s="1596">
        <f t="shared" si="46"/>
        <v>85000</v>
      </c>
      <c r="Q399" s="2292"/>
      <c r="R399" s="2294"/>
    </row>
    <row r="400" spans="2:18" ht="15.95" hidden="1" customHeight="1">
      <c r="B400" s="2287">
        <v>11</v>
      </c>
      <c r="C400" s="1940">
        <v>41887</v>
      </c>
      <c r="D400" s="2340" t="s">
        <v>559</v>
      </c>
      <c r="E400" s="1599" t="s">
        <v>426</v>
      </c>
      <c r="F400" s="1599">
        <v>2</v>
      </c>
      <c r="G400" s="2291"/>
      <c r="H400" s="1592">
        <f t="shared" si="47"/>
        <v>0</v>
      </c>
      <c r="I400" s="1593">
        <f t="shared" si="43"/>
        <v>0</v>
      </c>
      <c r="J400" s="2258" t="s">
        <v>127</v>
      </c>
      <c r="K400" s="2259">
        <v>25000</v>
      </c>
      <c r="L400" s="2291"/>
      <c r="M400" s="1594">
        <f t="shared" si="44"/>
        <v>0</v>
      </c>
      <c r="N400" s="2292"/>
      <c r="O400" s="1595">
        <f t="shared" si="45"/>
        <v>0</v>
      </c>
      <c r="P400" s="1596">
        <f>I400+K400+M400+O400</f>
        <v>25000</v>
      </c>
      <c r="Q400" s="2292"/>
      <c r="R400" s="2294"/>
    </row>
    <row r="401" spans="2:18" ht="15.95" hidden="1" customHeight="1">
      <c r="B401" s="2287">
        <v>12</v>
      </c>
      <c r="C401" s="1940">
        <v>41888</v>
      </c>
      <c r="D401" s="2340" t="s">
        <v>559</v>
      </c>
      <c r="E401" s="1599" t="s">
        <v>426</v>
      </c>
      <c r="F401" s="1599">
        <v>2</v>
      </c>
      <c r="G401" s="2291"/>
      <c r="H401" s="1592">
        <f t="shared" si="47"/>
        <v>0</v>
      </c>
      <c r="I401" s="1593">
        <f t="shared" si="43"/>
        <v>0</v>
      </c>
      <c r="J401" s="2258" t="s">
        <v>127</v>
      </c>
      <c r="K401" s="2259">
        <v>25000</v>
      </c>
      <c r="L401" s="2291">
        <v>3</v>
      </c>
      <c r="M401" s="1594">
        <f t="shared" si="44"/>
        <v>30000</v>
      </c>
      <c r="N401" s="2292"/>
      <c r="O401" s="1595">
        <f t="shared" si="45"/>
        <v>0</v>
      </c>
      <c r="P401" s="1596">
        <f t="shared" si="46"/>
        <v>55000</v>
      </c>
      <c r="Q401" s="2292"/>
      <c r="R401" s="2294"/>
    </row>
    <row r="402" spans="2:18" ht="15.95" hidden="1" customHeight="1">
      <c r="B402" s="3049">
        <v>13</v>
      </c>
      <c r="C402" s="1936">
        <v>41889</v>
      </c>
      <c r="D402" s="2340" t="s">
        <v>559</v>
      </c>
      <c r="E402" s="1599" t="s">
        <v>426</v>
      </c>
      <c r="F402" s="1599">
        <v>3</v>
      </c>
      <c r="G402" s="2291"/>
      <c r="H402" s="1592">
        <f t="shared" si="47"/>
        <v>0</v>
      </c>
      <c r="I402" s="1593">
        <f t="shared" si="43"/>
        <v>0</v>
      </c>
      <c r="J402" s="2258" t="s">
        <v>127</v>
      </c>
      <c r="K402" s="2259">
        <v>25000</v>
      </c>
      <c r="L402" s="2291">
        <v>5</v>
      </c>
      <c r="M402" s="1594">
        <f t="shared" si="44"/>
        <v>50000</v>
      </c>
      <c r="N402" s="2292"/>
      <c r="O402" s="1595">
        <f t="shared" si="45"/>
        <v>0</v>
      </c>
      <c r="P402" s="1596">
        <f t="shared" si="46"/>
        <v>75000</v>
      </c>
      <c r="Q402" s="2292"/>
      <c r="R402" s="2294"/>
    </row>
    <row r="403" spans="2:18" ht="15.95" hidden="1" customHeight="1">
      <c r="B403" s="3049"/>
      <c r="C403" s="1936">
        <v>41889</v>
      </c>
      <c r="D403" s="2340" t="s">
        <v>563</v>
      </c>
      <c r="E403" s="1599" t="s">
        <v>263</v>
      </c>
      <c r="F403" s="2291">
        <v>1</v>
      </c>
      <c r="G403" s="2291"/>
      <c r="H403" s="1592">
        <f t="shared" si="47"/>
        <v>0</v>
      </c>
      <c r="I403" s="1593">
        <f t="shared" si="43"/>
        <v>0</v>
      </c>
      <c r="J403" s="2258" t="s">
        <v>258</v>
      </c>
      <c r="K403" s="2259">
        <f>F403*5000</f>
        <v>5000</v>
      </c>
      <c r="L403" s="2291">
        <v>1</v>
      </c>
      <c r="M403" s="1594">
        <f t="shared" si="44"/>
        <v>10000</v>
      </c>
      <c r="N403" s="2292"/>
      <c r="O403" s="1595">
        <f t="shared" si="45"/>
        <v>0</v>
      </c>
      <c r="P403" s="1596">
        <f t="shared" si="46"/>
        <v>15000</v>
      </c>
      <c r="Q403" s="2292"/>
      <c r="R403" s="2294"/>
    </row>
    <row r="404" spans="2:18" ht="15.95" hidden="1" customHeight="1">
      <c r="B404" s="3049"/>
      <c r="C404" s="1936">
        <v>41889</v>
      </c>
      <c r="D404" s="2340" t="s">
        <v>575</v>
      </c>
      <c r="E404" s="1599" t="s">
        <v>263</v>
      </c>
      <c r="F404" s="1599">
        <v>1</v>
      </c>
      <c r="G404" s="2291"/>
      <c r="H404" s="1592">
        <f t="shared" si="47"/>
        <v>0</v>
      </c>
      <c r="I404" s="1593">
        <f t="shared" si="43"/>
        <v>0</v>
      </c>
      <c r="J404" s="2292"/>
      <c r="K404" s="2293"/>
      <c r="L404" s="2291">
        <v>5</v>
      </c>
      <c r="M404" s="1594">
        <f t="shared" si="44"/>
        <v>50000</v>
      </c>
      <c r="N404" s="2292"/>
      <c r="O404" s="1595">
        <f t="shared" si="45"/>
        <v>0</v>
      </c>
      <c r="P404" s="1596">
        <f t="shared" si="46"/>
        <v>50000</v>
      </c>
      <c r="Q404" s="2292"/>
      <c r="R404" s="2294"/>
    </row>
    <row r="405" spans="2:18" ht="15.95" hidden="1" customHeight="1">
      <c r="B405" s="3049"/>
      <c r="C405" s="1936">
        <v>41889</v>
      </c>
      <c r="D405" s="2340" t="s">
        <v>1159</v>
      </c>
      <c r="E405" s="1824" t="s">
        <v>263</v>
      </c>
      <c r="F405" s="2291">
        <v>1</v>
      </c>
      <c r="G405" s="2291">
        <v>150</v>
      </c>
      <c r="H405" s="1592">
        <f t="shared" si="47"/>
        <v>150</v>
      </c>
      <c r="I405" s="1593">
        <f t="shared" si="43"/>
        <v>75000</v>
      </c>
      <c r="J405" s="2292"/>
      <c r="K405" s="2293"/>
      <c r="L405" s="2291">
        <v>1</v>
      </c>
      <c r="M405" s="1594">
        <f t="shared" si="44"/>
        <v>10000</v>
      </c>
      <c r="N405" s="2291">
        <v>5</v>
      </c>
      <c r="O405" s="1595">
        <f t="shared" si="45"/>
        <v>75000</v>
      </c>
      <c r="P405" s="1596">
        <f t="shared" si="46"/>
        <v>160000</v>
      </c>
      <c r="Q405" s="2292"/>
      <c r="R405" s="2294"/>
    </row>
    <row r="406" spans="2:18" ht="15.95" hidden="1" customHeight="1">
      <c r="B406" s="3049">
        <v>14</v>
      </c>
      <c r="C406" s="1940">
        <v>41890</v>
      </c>
      <c r="D406" s="2340" t="s">
        <v>559</v>
      </c>
      <c r="E406" s="1599" t="s">
        <v>426</v>
      </c>
      <c r="F406" s="2291">
        <v>1</v>
      </c>
      <c r="G406" s="2291"/>
      <c r="H406" s="1592">
        <f t="shared" si="47"/>
        <v>0</v>
      </c>
      <c r="I406" s="1593">
        <f t="shared" si="43"/>
        <v>0</v>
      </c>
      <c r="J406" s="3273" t="s">
        <v>127</v>
      </c>
      <c r="K406" s="3274">
        <v>25000</v>
      </c>
      <c r="L406" s="2291"/>
      <c r="M406" s="1594">
        <f t="shared" si="44"/>
        <v>0</v>
      </c>
      <c r="N406" s="2292"/>
      <c r="O406" s="1595">
        <f t="shared" si="45"/>
        <v>0</v>
      </c>
      <c r="P406" s="1596">
        <f t="shared" si="46"/>
        <v>25000</v>
      </c>
      <c r="Q406" s="2292"/>
      <c r="R406" s="2294"/>
    </row>
    <row r="407" spans="2:18" ht="15.95" hidden="1" customHeight="1">
      <c r="B407" s="3049"/>
      <c r="C407" s="1940">
        <v>41890</v>
      </c>
      <c r="D407" s="2292" t="s">
        <v>1160</v>
      </c>
      <c r="E407" s="2291" t="s">
        <v>1161</v>
      </c>
      <c r="F407" s="2291">
        <v>1</v>
      </c>
      <c r="G407" s="2291"/>
      <c r="H407" s="1592">
        <f t="shared" si="47"/>
        <v>0</v>
      </c>
      <c r="I407" s="1593">
        <f t="shared" si="43"/>
        <v>0</v>
      </c>
      <c r="J407" s="3273"/>
      <c r="K407" s="3274"/>
      <c r="L407" s="2291"/>
      <c r="M407" s="1594">
        <f t="shared" si="44"/>
        <v>0</v>
      </c>
      <c r="N407" s="2292"/>
      <c r="O407" s="1595">
        <f t="shared" si="45"/>
        <v>0</v>
      </c>
      <c r="P407" s="1596">
        <f t="shared" si="46"/>
        <v>0</v>
      </c>
      <c r="Q407" s="2292"/>
      <c r="R407" s="2294"/>
    </row>
    <row r="408" spans="2:18" ht="15.95" hidden="1" customHeight="1">
      <c r="B408" s="2287">
        <v>15</v>
      </c>
      <c r="C408" s="1940">
        <v>41891</v>
      </c>
      <c r="D408" s="2340" t="s">
        <v>559</v>
      </c>
      <c r="E408" s="1599" t="s">
        <v>426</v>
      </c>
      <c r="F408" s="2291">
        <v>3</v>
      </c>
      <c r="G408" s="2291"/>
      <c r="H408" s="1592">
        <f t="shared" si="47"/>
        <v>0</v>
      </c>
      <c r="I408" s="1593">
        <f t="shared" si="43"/>
        <v>0</v>
      </c>
      <c r="J408" s="2291" t="s">
        <v>127</v>
      </c>
      <c r="K408" s="2259">
        <v>25000</v>
      </c>
      <c r="L408" s="2291"/>
      <c r="M408" s="1594">
        <f t="shared" si="44"/>
        <v>0</v>
      </c>
      <c r="N408" s="2292"/>
      <c r="O408" s="1595">
        <f t="shared" si="45"/>
        <v>0</v>
      </c>
      <c r="P408" s="1596">
        <f t="shared" si="46"/>
        <v>25000</v>
      </c>
      <c r="Q408" s="2292"/>
      <c r="R408" s="2294"/>
    </row>
    <row r="409" spans="2:18" ht="15.95" hidden="1" customHeight="1">
      <c r="B409" s="2287">
        <v>16</v>
      </c>
      <c r="C409" s="1940">
        <v>41892</v>
      </c>
      <c r="D409" s="2340" t="s">
        <v>559</v>
      </c>
      <c r="E409" s="1599" t="s">
        <v>426</v>
      </c>
      <c r="F409" s="2291">
        <v>2</v>
      </c>
      <c r="G409" s="2291"/>
      <c r="H409" s="1592">
        <f t="shared" si="47"/>
        <v>0</v>
      </c>
      <c r="I409" s="1593">
        <f t="shared" si="43"/>
        <v>0</v>
      </c>
      <c r="J409" s="2291" t="s">
        <v>127</v>
      </c>
      <c r="K409" s="2259">
        <v>25000</v>
      </c>
      <c r="L409" s="2291"/>
      <c r="M409" s="1594">
        <f t="shared" si="44"/>
        <v>0</v>
      </c>
      <c r="N409" s="2292"/>
      <c r="O409" s="1595">
        <f t="shared" si="45"/>
        <v>0</v>
      </c>
      <c r="P409" s="1596">
        <f t="shared" si="46"/>
        <v>25000</v>
      </c>
      <c r="Q409" s="2292"/>
      <c r="R409" s="2294"/>
    </row>
    <row r="410" spans="2:18" ht="15.95" hidden="1" customHeight="1">
      <c r="B410" s="3049">
        <v>17</v>
      </c>
      <c r="C410" s="1940">
        <v>41893</v>
      </c>
      <c r="D410" s="2292" t="s">
        <v>1160</v>
      </c>
      <c r="E410" s="2291" t="s">
        <v>1161</v>
      </c>
      <c r="F410" s="2291">
        <v>3</v>
      </c>
      <c r="G410" s="2291"/>
      <c r="H410" s="1592">
        <f t="shared" si="47"/>
        <v>0</v>
      </c>
      <c r="I410" s="1593">
        <f t="shared" si="43"/>
        <v>0</v>
      </c>
      <c r="J410" s="3273" t="s">
        <v>127</v>
      </c>
      <c r="K410" s="3274">
        <v>25000</v>
      </c>
      <c r="L410" s="2291"/>
      <c r="M410" s="1594">
        <f t="shared" si="44"/>
        <v>0</v>
      </c>
      <c r="N410" s="2292"/>
      <c r="O410" s="1595">
        <f t="shared" si="45"/>
        <v>0</v>
      </c>
      <c r="P410" s="1596">
        <f t="shared" si="46"/>
        <v>25000</v>
      </c>
      <c r="Q410" s="2292"/>
      <c r="R410" s="2294"/>
    </row>
    <row r="411" spans="2:18" ht="15.95" hidden="1" customHeight="1">
      <c r="B411" s="3049"/>
      <c r="C411" s="1940">
        <v>41893</v>
      </c>
      <c r="D411" s="2340" t="s">
        <v>559</v>
      </c>
      <c r="E411" s="1599" t="s">
        <v>426</v>
      </c>
      <c r="F411" s="2291">
        <v>2</v>
      </c>
      <c r="G411" s="2291"/>
      <c r="H411" s="1592"/>
      <c r="I411" s="1593"/>
      <c r="J411" s="3273"/>
      <c r="K411" s="3274"/>
      <c r="L411" s="2291">
        <v>2.5</v>
      </c>
      <c r="M411" s="1594">
        <f t="shared" si="44"/>
        <v>25000</v>
      </c>
      <c r="N411" s="2292"/>
      <c r="O411" s="1595">
        <f t="shared" si="45"/>
        <v>0</v>
      </c>
      <c r="P411" s="1596">
        <f t="shared" si="46"/>
        <v>25000</v>
      </c>
      <c r="Q411" s="2292"/>
      <c r="R411" s="2294"/>
    </row>
    <row r="412" spans="2:18" ht="15.95" hidden="1" customHeight="1">
      <c r="B412" s="3049">
        <v>18</v>
      </c>
      <c r="C412" s="1940">
        <v>41894</v>
      </c>
      <c r="D412" s="2292" t="s">
        <v>563</v>
      </c>
      <c r="E412" s="2291" t="s">
        <v>263</v>
      </c>
      <c r="F412" s="2291">
        <v>2</v>
      </c>
      <c r="G412" s="2291"/>
      <c r="H412" s="1592">
        <f t="shared" si="47"/>
        <v>0</v>
      </c>
      <c r="I412" s="1593">
        <f t="shared" si="43"/>
        <v>0</v>
      </c>
      <c r="J412" s="2258" t="s">
        <v>258</v>
      </c>
      <c r="K412" s="2259">
        <f>F412*5000</f>
        <v>10000</v>
      </c>
      <c r="L412" s="2291"/>
      <c r="M412" s="1594">
        <f t="shared" si="44"/>
        <v>0</v>
      </c>
      <c r="N412" s="2292"/>
      <c r="O412" s="1595">
        <f t="shared" si="45"/>
        <v>0</v>
      </c>
      <c r="P412" s="1596">
        <f t="shared" si="46"/>
        <v>10000</v>
      </c>
      <c r="Q412" s="2292"/>
      <c r="R412" s="2294"/>
    </row>
    <row r="413" spans="2:18" ht="15.95" hidden="1" customHeight="1">
      <c r="B413" s="3049"/>
      <c r="C413" s="1940">
        <v>41894</v>
      </c>
      <c r="D413" s="2292" t="s">
        <v>1162</v>
      </c>
      <c r="E413" s="2291" t="s">
        <v>879</v>
      </c>
      <c r="F413" s="2291">
        <v>1</v>
      </c>
      <c r="G413" s="2291">
        <v>30</v>
      </c>
      <c r="H413" s="1592">
        <f t="shared" si="47"/>
        <v>30</v>
      </c>
      <c r="I413" s="1593">
        <f t="shared" si="43"/>
        <v>15000</v>
      </c>
      <c r="J413" s="2292"/>
      <c r="K413" s="2293"/>
      <c r="L413" s="2291">
        <v>3</v>
      </c>
      <c r="M413" s="1594">
        <f t="shared" si="44"/>
        <v>30000</v>
      </c>
      <c r="N413" s="2292"/>
      <c r="O413" s="1595">
        <f t="shared" si="45"/>
        <v>0</v>
      </c>
      <c r="P413" s="1596">
        <f t="shared" si="46"/>
        <v>45000</v>
      </c>
      <c r="Q413" s="2292"/>
      <c r="R413" s="2294"/>
    </row>
    <row r="414" spans="2:18" ht="15.95" hidden="1" customHeight="1">
      <c r="B414" s="3049"/>
      <c r="C414" s="1940">
        <v>41894</v>
      </c>
      <c r="D414" s="2292" t="s">
        <v>1148</v>
      </c>
      <c r="E414" s="2291" t="s">
        <v>879</v>
      </c>
      <c r="F414" s="2291">
        <v>4</v>
      </c>
      <c r="G414" s="2291">
        <v>3</v>
      </c>
      <c r="H414" s="1592">
        <f t="shared" si="47"/>
        <v>12</v>
      </c>
      <c r="I414" s="1593">
        <f t="shared" si="43"/>
        <v>6000</v>
      </c>
      <c r="J414" s="2342"/>
      <c r="K414" s="2343"/>
      <c r="L414" s="2291">
        <v>4</v>
      </c>
      <c r="M414" s="1594">
        <f t="shared" si="44"/>
        <v>40000</v>
      </c>
      <c r="N414" s="2291">
        <v>3</v>
      </c>
      <c r="O414" s="1595">
        <f t="shared" si="45"/>
        <v>45000</v>
      </c>
      <c r="P414" s="1596">
        <f t="shared" si="46"/>
        <v>91000</v>
      </c>
      <c r="Q414" s="2292"/>
      <c r="R414" s="2294"/>
    </row>
    <row r="415" spans="2:18" ht="15.95" hidden="1" customHeight="1">
      <c r="B415" s="2287">
        <v>19</v>
      </c>
      <c r="C415" s="1940">
        <v>41895</v>
      </c>
      <c r="D415" s="2331" t="s">
        <v>1148</v>
      </c>
      <c r="E415" s="2332" t="s">
        <v>879</v>
      </c>
      <c r="F415" s="2332">
        <v>7</v>
      </c>
      <c r="G415" s="2332">
        <v>3</v>
      </c>
      <c r="H415" s="2344">
        <f t="shared" si="47"/>
        <v>21</v>
      </c>
      <c r="I415" s="1593">
        <f t="shared" si="43"/>
        <v>10500</v>
      </c>
      <c r="J415" s="2345"/>
      <c r="K415" s="2346"/>
      <c r="L415" s="2332">
        <v>5</v>
      </c>
      <c r="M415" s="1595">
        <f t="shared" si="44"/>
        <v>50000</v>
      </c>
      <c r="N415" s="2331"/>
      <c r="O415" s="1595">
        <f t="shared" si="45"/>
        <v>0</v>
      </c>
      <c r="P415" s="2347">
        <f t="shared" si="46"/>
        <v>60500</v>
      </c>
      <c r="Q415" s="2331"/>
      <c r="R415" s="2335"/>
    </row>
    <row r="416" spans="2:18" ht="15.95" hidden="1" customHeight="1">
      <c r="B416" s="3049">
        <v>20</v>
      </c>
      <c r="C416" s="1936">
        <v>41896</v>
      </c>
      <c r="D416" s="2292" t="s">
        <v>1163</v>
      </c>
      <c r="E416" s="2291" t="s">
        <v>879</v>
      </c>
      <c r="F416" s="2291">
        <v>2</v>
      </c>
      <c r="G416" s="2291">
        <v>30</v>
      </c>
      <c r="H416" s="1592">
        <f t="shared" si="47"/>
        <v>60</v>
      </c>
      <c r="I416" s="1593">
        <f t="shared" si="43"/>
        <v>30000</v>
      </c>
      <c r="J416" s="2292"/>
      <c r="K416" s="2293"/>
      <c r="L416" s="2291">
        <v>4</v>
      </c>
      <c r="M416" s="1594">
        <f t="shared" si="44"/>
        <v>40000</v>
      </c>
      <c r="N416" s="2292"/>
      <c r="O416" s="1595">
        <f t="shared" si="45"/>
        <v>0</v>
      </c>
      <c r="P416" s="1596">
        <f t="shared" si="46"/>
        <v>70000</v>
      </c>
      <c r="Q416" s="2292"/>
      <c r="R416" s="2294"/>
    </row>
    <row r="417" spans="2:18" ht="15.95" hidden="1" customHeight="1">
      <c r="B417" s="3049"/>
      <c r="C417" s="1936">
        <v>41896</v>
      </c>
      <c r="D417" s="2292" t="s">
        <v>1164</v>
      </c>
      <c r="E417" s="2291" t="s">
        <v>879</v>
      </c>
      <c r="F417" s="2291">
        <v>2</v>
      </c>
      <c r="G417" s="2291">
        <v>30</v>
      </c>
      <c r="H417" s="1592">
        <f t="shared" si="47"/>
        <v>60</v>
      </c>
      <c r="I417" s="1593">
        <f t="shared" si="43"/>
        <v>30000</v>
      </c>
      <c r="J417" s="2292"/>
      <c r="K417" s="2293"/>
      <c r="L417" s="2291">
        <v>3.5</v>
      </c>
      <c r="M417" s="1594">
        <f t="shared" si="44"/>
        <v>35000</v>
      </c>
      <c r="N417" s="2292"/>
      <c r="O417" s="1595">
        <f t="shared" si="45"/>
        <v>0</v>
      </c>
      <c r="P417" s="1596">
        <f t="shared" si="46"/>
        <v>65000</v>
      </c>
      <c r="Q417" s="2292"/>
      <c r="R417" s="2294"/>
    </row>
    <row r="418" spans="2:18" ht="15.95" hidden="1" customHeight="1">
      <c r="B418" s="3049">
        <v>21</v>
      </c>
      <c r="C418" s="1940">
        <v>41897</v>
      </c>
      <c r="D418" s="2292" t="s">
        <v>1160</v>
      </c>
      <c r="E418" s="2291" t="s">
        <v>1161</v>
      </c>
      <c r="F418" s="2291">
        <v>2</v>
      </c>
      <c r="G418" s="2291"/>
      <c r="H418" s="1592">
        <f t="shared" si="47"/>
        <v>0</v>
      </c>
      <c r="I418" s="1593">
        <f t="shared" si="43"/>
        <v>0</v>
      </c>
      <c r="J418" s="2342" t="s">
        <v>127</v>
      </c>
      <c r="K418" s="2343">
        <v>10000</v>
      </c>
      <c r="L418" s="2291"/>
      <c r="M418" s="1594">
        <f t="shared" si="44"/>
        <v>0</v>
      </c>
      <c r="N418" s="2292"/>
      <c r="O418" s="1595">
        <f t="shared" si="45"/>
        <v>0</v>
      </c>
      <c r="P418" s="1596">
        <f t="shared" si="46"/>
        <v>10000</v>
      </c>
      <c r="Q418" s="2292"/>
      <c r="R418" s="2294"/>
    </row>
    <row r="419" spans="2:18" ht="15.95" hidden="1" customHeight="1">
      <c r="B419" s="3049"/>
      <c r="C419" s="1940">
        <v>41897</v>
      </c>
      <c r="D419" s="2340" t="s">
        <v>575</v>
      </c>
      <c r="E419" s="1599" t="s">
        <v>263</v>
      </c>
      <c r="F419" s="2291">
        <v>1</v>
      </c>
      <c r="G419" s="2291"/>
      <c r="H419" s="1592">
        <f t="shared" si="47"/>
        <v>0</v>
      </c>
      <c r="I419" s="1593">
        <f t="shared" si="43"/>
        <v>0</v>
      </c>
      <c r="J419" s="2292"/>
      <c r="K419" s="2293"/>
      <c r="L419" s="2291"/>
      <c r="M419" s="1594">
        <f t="shared" si="44"/>
        <v>0</v>
      </c>
      <c r="N419" s="2292"/>
      <c r="O419" s="1595">
        <f t="shared" si="45"/>
        <v>0</v>
      </c>
      <c r="P419" s="1596">
        <f t="shared" si="46"/>
        <v>0</v>
      </c>
      <c r="Q419" s="2292"/>
      <c r="R419" s="2294"/>
    </row>
    <row r="420" spans="2:18" ht="15.95" hidden="1" customHeight="1">
      <c r="B420" s="3049"/>
      <c r="C420" s="1940">
        <v>41897</v>
      </c>
      <c r="D420" s="2340" t="s">
        <v>1159</v>
      </c>
      <c r="E420" s="1824" t="s">
        <v>263</v>
      </c>
      <c r="F420" s="2291">
        <v>1</v>
      </c>
      <c r="G420" s="2291">
        <v>150</v>
      </c>
      <c r="H420" s="1592">
        <f t="shared" si="47"/>
        <v>150</v>
      </c>
      <c r="I420" s="1593">
        <f t="shared" si="43"/>
        <v>75000</v>
      </c>
      <c r="J420" s="2292"/>
      <c r="K420" s="2293"/>
      <c r="L420" s="2291">
        <v>7</v>
      </c>
      <c r="M420" s="1594">
        <f t="shared" si="44"/>
        <v>70000</v>
      </c>
      <c r="N420" s="2292"/>
      <c r="O420" s="1595">
        <f t="shared" si="45"/>
        <v>0</v>
      </c>
      <c r="P420" s="1596">
        <f t="shared" si="46"/>
        <v>145000</v>
      </c>
      <c r="Q420" s="2292"/>
      <c r="R420" s="2294"/>
    </row>
    <row r="421" spans="2:18" ht="15.95" hidden="1" customHeight="1">
      <c r="B421" s="3049">
        <v>22</v>
      </c>
      <c r="C421" s="1940">
        <v>41898</v>
      </c>
      <c r="D421" s="2292" t="s">
        <v>1160</v>
      </c>
      <c r="E421" s="2291" t="s">
        <v>1161</v>
      </c>
      <c r="F421" s="2291">
        <v>3</v>
      </c>
      <c r="G421" s="2291"/>
      <c r="H421" s="1592">
        <f t="shared" si="47"/>
        <v>0</v>
      </c>
      <c r="I421" s="1593">
        <f t="shared" si="43"/>
        <v>0</v>
      </c>
      <c r="J421" s="2342" t="s">
        <v>127</v>
      </c>
      <c r="K421" s="2343">
        <v>10000</v>
      </c>
      <c r="L421" s="2291"/>
      <c r="M421" s="1594">
        <f t="shared" si="44"/>
        <v>0</v>
      </c>
      <c r="N421" s="2292"/>
      <c r="O421" s="1595">
        <f t="shared" si="45"/>
        <v>0</v>
      </c>
      <c r="P421" s="1596">
        <f t="shared" si="46"/>
        <v>10000</v>
      </c>
      <c r="Q421" s="2292"/>
      <c r="R421" s="2294"/>
    </row>
    <row r="422" spans="2:18" ht="15.95" hidden="1" customHeight="1">
      <c r="B422" s="3049"/>
      <c r="C422" s="1940">
        <v>41898</v>
      </c>
      <c r="D422" s="2292" t="s">
        <v>1165</v>
      </c>
      <c r="E422" s="2291" t="s">
        <v>879</v>
      </c>
      <c r="F422" s="2291">
        <v>1</v>
      </c>
      <c r="G422" s="2291">
        <v>30</v>
      </c>
      <c r="H422" s="1592">
        <f t="shared" si="47"/>
        <v>30</v>
      </c>
      <c r="I422" s="1593">
        <f t="shared" si="43"/>
        <v>15000</v>
      </c>
      <c r="J422" s="2342"/>
      <c r="K422" s="2343"/>
      <c r="L422" s="2291">
        <v>1</v>
      </c>
      <c r="M422" s="1594">
        <f t="shared" si="44"/>
        <v>10000</v>
      </c>
      <c r="N422" s="2292"/>
      <c r="O422" s="1595">
        <f t="shared" si="45"/>
        <v>0</v>
      </c>
      <c r="P422" s="1596"/>
      <c r="Q422" s="2292"/>
      <c r="R422" s="2294"/>
    </row>
    <row r="423" spans="2:18" ht="15.95" hidden="1" customHeight="1">
      <c r="B423" s="3049">
        <v>23</v>
      </c>
      <c r="C423" s="1940">
        <v>41899</v>
      </c>
      <c r="D423" s="2292" t="s">
        <v>1160</v>
      </c>
      <c r="E423" s="2291" t="s">
        <v>1161</v>
      </c>
      <c r="F423" s="2291">
        <v>2</v>
      </c>
      <c r="G423" s="2291"/>
      <c r="H423" s="1592">
        <f t="shared" si="47"/>
        <v>0</v>
      </c>
      <c r="I423" s="1593">
        <f t="shared" si="43"/>
        <v>0</v>
      </c>
      <c r="J423" s="2342" t="s">
        <v>127</v>
      </c>
      <c r="K423" s="2343">
        <v>10000</v>
      </c>
      <c r="L423" s="2291"/>
      <c r="M423" s="1594">
        <f t="shared" si="44"/>
        <v>0</v>
      </c>
      <c r="N423" s="2292"/>
      <c r="O423" s="1595">
        <f t="shared" si="45"/>
        <v>0</v>
      </c>
      <c r="P423" s="1596">
        <f t="shared" si="46"/>
        <v>10000</v>
      </c>
      <c r="Q423" s="2292"/>
      <c r="R423" s="2294"/>
    </row>
    <row r="424" spans="2:18" ht="15.95" hidden="1" customHeight="1">
      <c r="B424" s="3049"/>
      <c r="C424" s="1940">
        <v>41899</v>
      </c>
      <c r="D424" s="2340" t="s">
        <v>575</v>
      </c>
      <c r="E424" s="1599" t="s">
        <v>263</v>
      </c>
      <c r="F424" s="2291">
        <v>1</v>
      </c>
      <c r="G424" s="2291"/>
      <c r="H424" s="1592">
        <f t="shared" si="47"/>
        <v>0</v>
      </c>
      <c r="I424" s="1593">
        <f t="shared" si="43"/>
        <v>0</v>
      </c>
      <c r="J424" s="2292"/>
      <c r="K424" s="2293"/>
      <c r="L424" s="2291"/>
      <c r="M424" s="1594">
        <f t="shared" si="44"/>
        <v>0</v>
      </c>
      <c r="N424" s="2292"/>
      <c r="O424" s="1595">
        <f t="shared" si="45"/>
        <v>0</v>
      </c>
      <c r="P424" s="1596">
        <f t="shared" si="46"/>
        <v>0</v>
      </c>
      <c r="Q424" s="2292"/>
      <c r="R424" s="2294"/>
    </row>
    <row r="425" spans="2:18" ht="15.95" hidden="1" customHeight="1">
      <c r="B425" s="3049"/>
      <c r="C425" s="1940">
        <v>41899</v>
      </c>
      <c r="D425" s="2340" t="s">
        <v>1159</v>
      </c>
      <c r="E425" s="1824" t="s">
        <v>263</v>
      </c>
      <c r="F425" s="2291">
        <v>1</v>
      </c>
      <c r="G425" s="2291">
        <v>150</v>
      </c>
      <c r="H425" s="1592">
        <f t="shared" si="47"/>
        <v>150</v>
      </c>
      <c r="I425" s="1593">
        <f t="shared" si="43"/>
        <v>75000</v>
      </c>
      <c r="J425" s="2292"/>
      <c r="K425" s="2293"/>
      <c r="L425" s="2291">
        <v>5</v>
      </c>
      <c r="M425" s="1594">
        <f t="shared" si="44"/>
        <v>50000</v>
      </c>
      <c r="N425" s="2291">
        <v>2</v>
      </c>
      <c r="O425" s="1595">
        <f t="shared" si="45"/>
        <v>30000</v>
      </c>
      <c r="P425" s="1596">
        <f t="shared" si="46"/>
        <v>155000</v>
      </c>
      <c r="Q425" s="2292"/>
      <c r="R425" s="2294"/>
    </row>
    <row r="426" spans="2:18" ht="15.95" hidden="1" customHeight="1">
      <c r="B426" s="2287">
        <v>24</v>
      </c>
      <c r="C426" s="1940">
        <v>41900</v>
      </c>
      <c r="D426" s="2292" t="s">
        <v>1151</v>
      </c>
      <c r="E426" s="2291" t="s">
        <v>426</v>
      </c>
      <c r="F426" s="2291">
        <v>3</v>
      </c>
      <c r="G426" s="2291"/>
      <c r="H426" s="1592">
        <f t="shared" si="47"/>
        <v>0</v>
      </c>
      <c r="I426" s="1593">
        <f t="shared" si="43"/>
        <v>0</v>
      </c>
      <c r="J426" s="2342" t="s">
        <v>127</v>
      </c>
      <c r="K426" s="2343">
        <v>20000</v>
      </c>
      <c r="L426" s="2291"/>
      <c r="M426" s="1594">
        <f t="shared" si="44"/>
        <v>0</v>
      </c>
      <c r="N426" s="2292"/>
      <c r="O426" s="1595">
        <f t="shared" si="45"/>
        <v>0</v>
      </c>
      <c r="P426" s="1596">
        <f t="shared" si="46"/>
        <v>20000</v>
      </c>
      <c r="Q426" s="2292"/>
      <c r="R426" s="2294"/>
    </row>
    <row r="427" spans="2:18" ht="15.95" hidden="1" customHeight="1">
      <c r="B427" s="3049">
        <v>25</v>
      </c>
      <c r="C427" s="1940">
        <v>41901</v>
      </c>
      <c r="D427" s="2292" t="s">
        <v>1166</v>
      </c>
      <c r="E427" s="2291" t="s">
        <v>1167</v>
      </c>
      <c r="F427" s="2291">
        <v>1</v>
      </c>
      <c r="G427" s="2291">
        <v>14</v>
      </c>
      <c r="H427" s="1592">
        <f t="shared" si="47"/>
        <v>14</v>
      </c>
      <c r="I427" s="1593">
        <f t="shared" si="43"/>
        <v>7000</v>
      </c>
      <c r="J427" s="2342"/>
      <c r="K427" s="2343"/>
      <c r="L427" s="2291"/>
      <c r="M427" s="1594">
        <f t="shared" si="44"/>
        <v>0</v>
      </c>
      <c r="N427" s="2292"/>
      <c r="O427" s="1595">
        <f t="shared" si="45"/>
        <v>0</v>
      </c>
      <c r="P427" s="1596">
        <f t="shared" si="46"/>
        <v>7000</v>
      </c>
      <c r="Q427" s="2292"/>
      <c r="R427" s="2294"/>
    </row>
    <row r="428" spans="2:18" ht="15.95" hidden="1" customHeight="1">
      <c r="B428" s="3049"/>
      <c r="C428" s="1940">
        <v>41901</v>
      </c>
      <c r="D428" s="2292" t="s">
        <v>1168</v>
      </c>
      <c r="E428" s="2291" t="s">
        <v>879</v>
      </c>
      <c r="F428" s="2291">
        <v>1</v>
      </c>
      <c r="G428" s="2291">
        <v>15</v>
      </c>
      <c r="H428" s="1592">
        <f t="shared" si="47"/>
        <v>15</v>
      </c>
      <c r="I428" s="1593">
        <f t="shared" si="43"/>
        <v>7500</v>
      </c>
      <c r="J428" s="2342"/>
      <c r="K428" s="2343"/>
      <c r="L428" s="2291"/>
      <c r="M428" s="1594">
        <f t="shared" si="44"/>
        <v>0</v>
      </c>
      <c r="N428" s="2292"/>
      <c r="O428" s="1595">
        <f t="shared" si="45"/>
        <v>0</v>
      </c>
      <c r="P428" s="1596">
        <f t="shared" si="46"/>
        <v>7500</v>
      </c>
      <c r="Q428" s="2292"/>
      <c r="R428" s="2294"/>
    </row>
    <row r="429" spans="2:18" ht="15.95" hidden="1" customHeight="1">
      <c r="B429" s="3049"/>
      <c r="C429" s="1940">
        <v>41901</v>
      </c>
      <c r="D429" s="2292" t="s">
        <v>1151</v>
      </c>
      <c r="E429" s="2291" t="s">
        <v>426</v>
      </c>
      <c r="F429" s="2291">
        <v>1</v>
      </c>
      <c r="G429" s="2291"/>
      <c r="H429" s="1592">
        <f t="shared" si="47"/>
        <v>0</v>
      </c>
      <c r="I429" s="1593">
        <f t="shared" si="43"/>
        <v>0</v>
      </c>
      <c r="J429" s="2342" t="s">
        <v>127</v>
      </c>
      <c r="K429" s="2343">
        <v>20000</v>
      </c>
      <c r="L429" s="2291"/>
      <c r="M429" s="1594">
        <f t="shared" si="44"/>
        <v>0</v>
      </c>
      <c r="N429" s="2292"/>
      <c r="O429" s="1595">
        <f t="shared" si="45"/>
        <v>0</v>
      </c>
      <c r="P429" s="1596">
        <f t="shared" si="46"/>
        <v>20000</v>
      </c>
      <c r="Q429" s="2292"/>
      <c r="R429" s="2294"/>
    </row>
    <row r="430" spans="2:18" ht="15.95" hidden="1" customHeight="1">
      <c r="B430" s="3049">
        <v>26</v>
      </c>
      <c r="C430" s="1940">
        <v>41902</v>
      </c>
      <c r="D430" s="2292" t="s">
        <v>1151</v>
      </c>
      <c r="E430" s="2291" t="s">
        <v>426</v>
      </c>
      <c r="F430" s="2291">
        <v>1</v>
      </c>
      <c r="G430" s="2291"/>
      <c r="H430" s="1592">
        <f t="shared" si="47"/>
        <v>0</v>
      </c>
      <c r="I430" s="1593">
        <f t="shared" si="43"/>
        <v>0</v>
      </c>
      <c r="J430" s="3273" t="s">
        <v>127</v>
      </c>
      <c r="K430" s="3274">
        <v>30000</v>
      </c>
      <c r="L430" s="2291"/>
      <c r="M430" s="1594">
        <f t="shared" si="44"/>
        <v>0</v>
      </c>
      <c r="N430" s="2292"/>
      <c r="O430" s="1595">
        <f t="shared" si="45"/>
        <v>0</v>
      </c>
      <c r="P430" s="1596">
        <f t="shared" si="46"/>
        <v>30000</v>
      </c>
      <c r="Q430" s="2292"/>
      <c r="R430" s="2294"/>
    </row>
    <row r="431" spans="2:18" ht="15.95" hidden="1" customHeight="1">
      <c r="B431" s="3049"/>
      <c r="C431" s="1940">
        <v>41902</v>
      </c>
      <c r="D431" s="2292" t="s">
        <v>1158</v>
      </c>
      <c r="E431" s="2291" t="s">
        <v>263</v>
      </c>
      <c r="F431" s="2291">
        <v>6</v>
      </c>
      <c r="G431" s="2291"/>
      <c r="H431" s="1592">
        <f t="shared" si="47"/>
        <v>0</v>
      </c>
      <c r="I431" s="1593">
        <f t="shared" si="43"/>
        <v>0</v>
      </c>
      <c r="J431" s="3273"/>
      <c r="K431" s="3274"/>
      <c r="L431" s="2291">
        <v>4</v>
      </c>
      <c r="M431" s="1594">
        <f t="shared" si="44"/>
        <v>40000</v>
      </c>
      <c r="N431" s="2292"/>
      <c r="O431" s="1595">
        <f t="shared" si="45"/>
        <v>0</v>
      </c>
      <c r="P431" s="1596">
        <f t="shared" si="46"/>
        <v>40000</v>
      </c>
      <c r="Q431" s="2292"/>
      <c r="R431" s="2294"/>
    </row>
    <row r="432" spans="2:18" ht="15.95" hidden="1" customHeight="1">
      <c r="B432" s="3049">
        <v>27</v>
      </c>
      <c r="C432" s="1936">
        <v>41903</v>
      </c>
      <c r="D432" s="2292" t="s">
        <v>1166</v>
      </c>
      <c r="E432" s="2291" t="s">
        <v>1167</v>
      </c>
      <c r="F432" s="2291">
        <v>5</v>
      </c>
      <c r="G432" s="2291">
        <v>14</v>
      </c>
      <c r="H432" s="1592">
        <f t="shared" si="47"/>
        <v>70</v>
      </c>
      <c r="I432" s="1593">
        <f t="shared" si="43"/>
        <v>35000</v>
      </c>
      <c r="J432" s="2292"/>
      <c r="K432" s="2293"/>
      <c r="L432" s="2291">
        <v>4</v>
      </c>
      <c r="M432" s="1594">
        <f t="shared" si="44"/>
        <v>40000</v>
      </c>
      <c r="N432" s="2292"/>
      <c r="O432" s="1595">
        <f t="shared" si="45"/>
        <v>0</v>
      </c>
      <c r="P432" s="1596">
        <f t="shared" si="46"/>
        <v>75000</v>
      </c>
      <c r="Q432" s="2292"/>
      <c r="R432" s="2294"/>
    </row>
    <row r="433" spans="2:18" ht="15.95" hidden="1" customHeight="1">
      <c r="B433" s="3049"/>
      <c r="C433" s="1936">
        <v>41903</v>
      </c>
      <c r="D433" s="2292" t="s">
        <v>1158</v>
      </c>
      <c r="E433" s="2291" t="s">
        <v>263</v>
      </c>
      <c r="F433" s="2291">
        <v>5</v>
      </c>
      <c r="G433" s="2291"/>
      <c r="H433" s="1592">
        <f t="shared" si="47"/>
        <v>0</v>
      </c>
      <c r="I433" s="1593">
        <f t="shared" si="43"/>
        <v>0</v>
      </c>
      <c r="J433" s="2291" t="s">
        <v>127</v>
      </c>
      <c r="K433" s="2293">
        <v>30000</v>
      </c>
      <c r="L433" s="2291">
        <v>6</v>
      </c>
      <c r="M433" s="1594">
        <f t="shared" si="44"/>
        <v>60000</v>
      </c>
      <c r="N433" s="2292"/>
      <c r="O433" s="1595">
        <f t="shared" si="45"/>
        <v>0</v>
      </c>
      <c r="P433" s="1596">
        <f t="shared" si="46"/>
        <v>90000</v>
      </c>
      <c r="Q433" s="2292"/>
      <c r="R433" s="2294"/>
    </row>
    <row r="434" spans="2:18" ht="15.95" hidden="1" customHeight="1">
      <c r="B434" s="3049">
        <v>28</v>
      </c>
      <c r="C434" s="1940">
        <v>41904</v>
      </c>
      <c r="D434" s="2292" t="s">
        <v>1160</v>
      </c>
      <c r="E434" s="2291" t="s">
        <v>1161</v>
      </c>
      <c r="F434" s="2291">
        <v>4</v>
      </c>
      <c r="G434" s="2291"/>
      <c r="H434" s="1592">
        <f t="shared" si="47"/>
        <v>0</v>
      </c>
      <c r="I434" s="1593">
        <f t="shared" si="43"/>
        <v>0</v>
      </c>
      <c r="J434" s="2342" t="s">
        <v>127</v>
      </c>
      <c r="K434" s="2343">
        <v>10000</v>
      </c>
      <c r="L434" s="2291"/>
      <c r="M434" s="1594">
        <f t="shared" si="44"/>
        <v>0</v>
      </c>
      <c r="N434" s="2291"/>
      <c r="O434" s="1595">
        <f t="shared" si="45"/>
        <v>0</v>
      </c>
      <c r="P434" s="1596">
        <f t="shared" si="46"/>
        <v>10000</v>
      </c>
      <c r="Q434" s="2292"/>
      <c r="R434" s="2294"/>
    </row>
    <row r="435" spans="2:18" ht="15.95" hidden="1" customHeight="1">
      <c r="B435" s="3049"/>
      <c r="C435" s="1940">
        <v>41904</v>
      </c>
      <c r="D435" s="2292" t="s">
        <v>1162</v>
      </c>
      <c r="E435" s="2291" t="s">
        <v>879</v>
      </c>
      <c r="F435" s="2291">
        <v>1</v>
      </c>
      <c r="G435" s="2291">
        <v>30</v>
      </c>
      <c r="H435" s="1592">
        <f t="shared" si="47"/>
        <v>30</v>
      </c>
      <c r="I435" s="1593">
        <f t="shared" si="43"/>
        <v>15000</v>
      </c>
      <c r="J435" s="2342"/>
      <c r="K435" s="2343"/>
      <c r="L435" s="2291"/>
      <c r="M435" s="1594">
        <f t="shared" si="44"/>
        <v>0</v>
      </c>
      <c r="N435" s="2291"/>
      <c r="O435" s="1595">
        <f t="shared" si="45"/>
        <v>0</v>
      </c>
      <c r="P435" s="1596">
        <f t="shared" si="46"/>
        <v>15000</v>
      </c>
      <c r="Q435" s="2292"/>
      <c r="R435" s="2294"/>
    </row>
    <row r="436" spans="2:18" ht="15.95" hidden="1" customHeight="1">
      <c r="B436" s="3049"/>
      <c r="C436" s="1940">
        <v>41904</v>
      </c>
      <c r="D436" s="2292" t="s">
        <v>1164</v>
      </c>
      <c r="E436" s="2291" t="s">
        <v>879</v>
      </c>
      <c r="F436" s="2291">
        <v>1</v>
      </c>
      <c r="G436" s="2291">
        <v>30</v>
      </c>
      <c r="H436" s="1592">
        <f t="shared" si="47"/>
        <v>30</v>
      </c>
      <c r="I436" s="1593">
        <f t="shared" si="43"/>
        <v>15000</v>
      </c>
      <c r="J436" s="2342"/>
      <c r="K436" s="2343"/>
      <c r="L436" s="2291"/>
      <c r="M436" s="1594">
        <f t="shared" si="44"/>
        <v>0</v>
      </c>
      <c r="N436" s="2291"/>
      <c r="O436" s="1595">
        <f t="shared" si="45"/>
        <v>0</v>
      </c>
      <c r="P436" s="1596">
        <f t="shared" si="46"/>
        <v>15000</v>
      </c>
      <c r="Q436" s="2292"/>
      <c r="R436" s="2294"/>
    </row>
    <row r="437" spans="2:18" ht="15.95" hidden="1" customHeight="1">
      <c r="B437" s="3049">
        <v>29</v>
      </c>
      <c r="C437" s="1940">
        <v>41905</v>
      </c>
      <c r="D437" s="2340" t="s">
        <v>575</v>
      </c>
      <c r="E437" s="1599" t="s">
        <v>263</v>
      </c>
      <c r="F437" s="2291">
        <v>1</v>
      </c>
      <c r="G437" s="2291"/>
      <c r="H437" s="1592">
        <f t="shared" si="47"/>
        <v>0</v>
      </c>
      <c r="I437" s="1593">
        <f t="shared" si="43"/>
        <v>0</v>
      </c>
      <c r="J437" s="2342"/>
      <c r="K437" s="2343"/>
      <c r="L437" s="2291">
        <v>4</v>
      </c>
      <c r="M437" s="1594">
        <f t="shared" si="44"/>
        <v>40000</v>
      </c>
      <c r="N437" s="2291"/>
      <c r="O437" s="1595">
        <f t="shared" si="45"/>
        <v>0</v>
      </c>
      <c r="P437" s="1596">
        <f t="shared" si="46"/>
        <v>40000</v>
      </c>
      <c r="Q437" s="2292"/>
      <c r="R437" s="2294"/>
    </row>
    <row r="438" spans="2:18" ht="15.95" hidden="1" customHeight="1">
      <c r="B438" s="3049"/>
      <c r="C438" s="1940">
        <v>41905</v>
      </c>
      <c r="D438" s="2340" t="s">
        <v>1159</v>
      </c>
      <c r="E438" s="1824" t="s">
        <v>263</v>
      </c>
      <c r="F438" s="2291">
        <v>1</v>
      </c>
      <c r="G438" s="2291">
        <v>150</v>
      </c>
      <c r="H438" s="1592">
        <f t="shared" si="47"/>
        <v>150</v>
      </c>
      <c r="I438" s="1593">
        <f t="shared" si="43"/>
        <v>75000</v>
      </c>
      <c r="J438" s="2342"/>
      <c r="K438" s="2343"/>
      <c r="L438" s="2291">
        <v>2</v>
      </c>
      <c r="M438" s="1594">
        <f t="shared" si="44"/>
        <v>20000</v>
      </c>
      <c r="N438" s="2291">
        <v>4.5</v>
      </c>
      <c r="O438" s="1595">
        <f t="shared" si="45"/>
        <v>67500</v>
      </c>
      <c r="P438" s="1596">
        <f t="shared" si="46"/>
        <v>162500</v>
      </c>
      <c r="Q438" s="2292"/>
      <c r="R438" s="2294"/>
    </row>
    <row r="439" spans="2:18" ht="15.95" hidden="1" customHeight="1">
      <c r="B439" s="3049">
        <v>30</v>
      </c>
      <c r="C439" s="1940">
        <v>41906</v>
      </c>
      <c r="D439" s="2340" t="s">
        <v>559</v>
      </c>
      <c r="E439" s="1599" t="s">
        <v>426</v>
      </c>
      <c r="F439" s="2291">
        <v>1</v>
      </c>
      <c r="G439" s="2291"/>
      <c r="H439" s="1592">
        <f t="shared" si="47"/>
        <v>0</v>
      </c>
      <c r="I439" s="1593">
        <f t="shared" si="43"/>
        <v>0</v>
      </c>
      <c r="J439" s="3273" t="s">
        <v>127</v>
      </c>
      <c r="K439" s="3274">
        <v>30000</v>
      </c>
      <c r="L439" s="2291"/>
      <c r="M439" s="1594">
        <f t="shared" si="44"/>
        <v>0</v>
      </c>
      <c r="N439" s="2291"/>
      <c r="O439" s="1595">
        <f t="shared" si="45"/>
        <v>0</v>
      </c>
      <c r="P439" s="1596">
        <f t="shared" si="46"/>
        <v>30000</v>
      </c>
      <c r="Q439" s="2292"/>
      <c r="R439" s="2294"/>
    </row>
    <row r="440" spans="2:18" ht="15.95" hidden="1" customHeight="1">
      <c r="B440" s="3049"/>
      <c r="C440" s="1940">
        <v>41906</v>
      </c>
      <c r="D440" s="2292" t="s">
        <v>1169</v>
      </c>
      <c r="E440" s="2291" t="s">
        <v>879</v>
      </c>
      <c r="F440" s="2291">
        <v>1</v>
      </c>
      <c r="G440" s="2291"/>
      <c r="H440" s="1592">
        <f t="shared" si="47"/>
        <v>0</v>
      </c>
      <c r="I440" s="1593">
        <f t="shared" si="43"/>
        <v>0</v>
      </c>
      <c r="J440" s="3273"/>
      <c r="K440" s="3274"/>
      <c r="L440" s="2291"/>
      <c r="M440" s="1594">
        <f t="shared" si="44"/>
        <v>0</v>
      </c>
      <c r="N440" s="2291"/>
      <c r="O440" s="1595">
        <f t="shared" si="45"/>
        <v>0</v>
      </c>
      <c r="P440" s="1596">
        <f t="shared" si="46"/>
        <v>0</v>
      </c>
      <c r="Q440" s="2292"/>
      <c r="R440" s="2294"/>
    </row>
    <row r="441" spans="2:18" ht="15.95" hidden="1" customHeight="1">
      <c r="B441" s="3049"/>
      <c r="C441" s="1940">
        <v>41906</v>
      </c>
      <c r="D441" s="2340" t="s">
        <v>575</v>
      </c>
      <c r="E441" s="1599" t="s">
        <v>263</v>
      </c>
      <c r="F441" s="2291">
        <v>1</v>
      </c>
      <c r="G441" s="2291"/>
      <c r="H441" s="1592">
        <f t="shared" si="47"/>
        <v>0</v>
      </c>
      <c r="I441" s="1593">
        <f t="shared" si="43"/>
        <v>0</v>
      </c>
      <c r="J441" s="2292"/>
      <c r="K441" s="2293"/>
      <c r="L441" s="2291">
        <v>5</v>
      </c>
      <c r="M441" s="1594">
        <f t="shared" si="44"/>
        <v>50000</v>
      </c>
      <c r="N441" s="2291"/>
      <c r="O441" s="1595">
        <f t="shared" si="45"/>
        <v>0</v>
      </c>
      <c r="P441" s="1596">
        <f t="shared" si="46"/>
        <v>50000</v>
      </c>
      <c r="Q441" s="2292"/>
      <c r="R441" s="2294"/>
    </row>
    <row r="442" spans="2:18" ht="15.95" hidden="1" customHeight="1">
      <c r="B442" s="3049"/>
      <c r="C442" s="1940">
        <v>41906</v>
      </c>
      <c r="D442" s="2340" t="s">
        <v>1170</v>
      </c>
      <c r="E442" s="1824" t="s">
        <v>263</v>
      </c>
      <c r="F442" s="2291">
        <v>1</v>
      </c>
      <c r="G442" s="2291">
        <v>150</v>
      </c>
      <c r="H442" s="1592">
        <f t="shared" si="47"/>
        <v>150</v>
      </c>
      <c r="I442" s="1593">
        <f t="shared" si="43"/>
        <v>75000</v>
      </c>
      <c r="J442" s="2292"/>
      <c r="K442" s="2293"/>
      <c r="L442" s="2291">
        <v>2</v>
      </c>
      <c r="M442" s="1594">
        <f t="shared" si="44"/>
        <v>20000</v>
      </c>
      <c r="N442" s="2291">
        <v>5</v>
      </c>
      <c r="O442" s="1595">
        <f t="shared" si="45"/>
        <v>75000</v>
      </c>
      <c r="P442" s="1596">
        <f t="shared" si="46"/>
        <v>170000</v>
      </c>
      <c r="Q442" s="2292"/>
      <c r="R442" s="2294"/>
    </row>
    <row r="443" spans="2:18" ht="15.95" hidden="1" customHeight="1" thickBot="1">
      <c r="B443" s="2295">
        <v>31</v>
      </c>
      <c r="C443" s="2296">
        <v>41907</v>
      </c>
      <c r="D443" s="2348" t="s">
        <v>559</v>
      </c>
      <c r="E443" s="1614" t="s">
        <v>426</v>
      </c>
      <c r="F443" s="1614">
        <v>3</v>
      </c>
      <c r="G443" s="2338"/>
      <c r="H443" s="1615">
        <f t="shared" si="47"/>
        <v>0</v>
      </c>
      <c r="I443" s="1616">
        <f t="shared" si="43"/>
        <v>0</v>
      </c>
      <c r="J443" s="2338" t="s">
        <v>127</v>
      </c>
      <c r="K443" s="1621">
        <v>25000</v>
      </c>
      <c r="L443" s="2338"/>
      <c r="M443" s="1618">
        <f t="shared" si="44"/>
        <v>0</v>
      </c>
      <c r="N443" s="2338"/>
      <c r="O443" s="1619">
        <f t="shared" si="45"/>
        <v>0</v>
      </c>
      <c r="P443" s="1620">
        <f t="shared" si="46"/>
        <v>25000</v>
      </c>
      <c r="Q443" s="2297"/>
      <c r="R443" s="2299"/>
    </row>
    <row r="444" spans="2:18" s="40" customFormat="1" ht="15.95" hidden="1" customHeight="1">
      <c r="B444" s="3048">
        <v>1</v>
      </c>
      <c r="C444" s="1931">
        <v>41908</v>
      </c>
      <c r="D444" s="2339" t="s">
        <v>1162</v>
      </c>
      <c r="E444" s="1581" t="s">
        <v>879</v>
      </c>
      <c r="F444" s="1582">
        <v>1</v>
      </c>
      <c r="G444" s="1582">
        <v>30</v>
      </c>
      <c r="H444" s="1583">
        <f>F444*G444</f>
        <v>30</v>
      </c>
      <c r="I444" s="1584">
        <f>H444*500</f>
        <v>15000</v>
      </c>
      <c r="J444" s="1585"/>
      <c r="K444" s="1586"/>
      <c r="L444" s="1587"/>
      <c r="M444" s="1586">
        <f>L444*10000</f>
        <v>0</v>
      </c>
      <c r="N444" s="1587"/>
      <c r="O444" s="1588">
        <f>N444*15000</f>
        <v>0</v>
      </c>
      <c r="P444" s="1589">
        <f>I444+K444+M444+O444</f>
        <v>15000</v>
      </c>
      <c r="Q444" s="1588"/>
      <c r="R444" s="1590"/>
    </row>
    <row r="445" spans="2:18" s="40" customFormat="1" ht="15.95" hidden="1" customHeight="1">
      <c r="B445" s="3049"/>
      <c r="C445" s="1940">
        <v>41908</v>
      </c>
      <c r="D445" s="2634" t="s">
        <v>1164</v>
      </c>
      <c r="E445" s="1599" t="s">
        <v>263</v>
      </c>
      <c r="F445" s="2568">
        <v>1</v>
      </c>
      <c r="G445" s="2568">
        <v>30</v>
      </c>
      <c r="H445" s="1592">
        <f t="shared" ref="H445:H508" si="48">F445*G445</f>
        <v>30</v>
      </c>
      <c r="I445" s="1593">
        <f t="shared" ref="I445:I508" si="49">H445*500</f>
        <v>15000</v>
      </c>
      <c r="J445" s="1601"/>
      <c r="K445" s="1594"/>
      <c r="L445" s="1602"/>
      <c r="M445" s="1594">
        <f t="shared" ref="M445:M508" si="50">L445*10000</f>
        <v>0</v>
      </c>
      <c r="N445" s="1602"/>
      <c r="O445" s="1595">
        <f t="shared" ref="O445:O508" si="51">N445*15000</f>
        <v>0</v>
      </c>
      <c r="P445" s="1596">
        <f t="shared" si="46"/>
        <v>15000</v>
      </c>
      <c r="Q445" s="1595"/>
      <c r="R445" s="1603"/>
    </row>
    <row r="446" spans="2:18" s="40" customFormat="1" ht="15.95" hidden="1" customHeight="1">
      <c r="B446" s="3049">
        <v>2</v>
      </c>
      <c r="C446" s="1940">
        <v>41909</v>
      </c>
      <c r="D446" s="2634" t="s">
        <v>1162</v>
      </c>
      <c r="E446" s="1599" t="s">
        <v>879</v>
      </c>
      <c r="F446" s="2568">
        <v>1</v>
      </c>
      <c r="G446" s="2568">
        <v>30</v>
      </c>
      <c r="H446" s="1592">
        <f t="shared" si="48"/>
        <v>30</v>
      </c>
      <c r="I446" s="1593">
        <f t="shared" si="49"/>
        <v>15000</v>
      </c>
      <c r="J446" s="2568"/>
      <c r="K446" s="2569"/>
      <c r="L446" s="2622"/>
      <c r="M446" s="1594">
        <f t="shared" si="50"/>
        <v>0</v>
      </c>
      <c r="N446" s="2596"/>
      <c r="O446" s="1595">
        <f t="shared" si="51"/>
        <v>0</v>
      </c>
      <c r="P446" s="1596">
        <f t="shared" si="46"/>
        <v>15000</v>
      </c>
      <c r="Q446" s="1595"/>
      <c r="R446" s="2597"/>
    </row>
    <row r="447" spans="2:18" s="40" customFormat="1" ht="15.95" hidden="1" customHeight="1">
      <c r="B447" s="3049"/>
      <c r="C447" s="1940">
        <v>41909</v>
      </c>
      <c r="D447" s="2634" t="s">
        <v>1164</v>
      </c>
      <c r="E447" s="1599" t="s">
        <v>263</v>
      </c>
      <c r="F447" s="2568">
        <v>1</v>
      </c>
      <c r="G447" s="2568">
        <v>30</v>
      </c>
      <c r="H447" s="1592">
        <f t="shared" si="48"/>
        <v>30</v>
      </c>
      <c r="I447" s="1593">
        <f t="shared" si="49"/>
        <v>15000</v>
      </c>
      <c r="J447" s="2568"/>
      <c r="K447" s="2569"/>
      <c r="L447" s="2622"/>
      <c r="M447" s="1594">
        <f t="shared" si="50"/>
        <v>0</v>
      </c>
      <c r="N447" s="2596"/>
      <c r="O447" s="1595">
        <f t="shared" si="51"/>
        <v>0</v>
      </c>
      <c r="P447" s="1596">
        <f t="shared" si="46"/>
        <v>15000</v>
      </c>
      <c r="Q447" s="1595"/>
      <c r="R447" s="2597"/>
    </row>
    <row r="448" spans="2:18" s="40" customFormat="1" ht="15.95" hidden="1" customHeight="1">
      <c r="B448" s="2549">
        <v>3</v>
      </c>
      <c r="C448" s="2594">
        <v>41910</v>
      </c>
      <c r="D448" s="2340" t="s">
        <v>1345</v>
      </c>
      <c r="E448" s="1599" t="s">
        <v>263</v>
      </c>
      <c r="F448" s="1599"/>
      <c r="G448" s="2622"/>
      <c r="H448" s="1592">
        <f t="shared" si="48"/>
        <v>0</v>
      </c>
      <c r="I448" s="1593">
        <f t="shared" si="49"/>
        <v>0</v>
      </c>
      <c r="J448" s="2568"/>
      <c r="K448" s="2569"/>
      <c r="L448" s="2622"/>
      <c r="M448" s="1594">
        <f t="shared" si="50"/>
        <v>0</v>
      </c>
      <c r="N448" s="2596"/>
      <c r="O448" s="1595">
        <f t="shared" si="51"/>
        <v>0</v>
      </c>
      <c r="P448" s="1596">
        <f t="shared" si="46"/>
        <v>0</v>
      </c>
      <c r="Q448" s="1595"/>
      <c r="R448" s="2597"/>
    </row>
    <row r="449" spans="2:18" s="40" customFormat="1" ht="15.95" hidden="1" customHeight="1">
      <c r="B449" s="2549">
        <v>4</v>
      </c>
      <c r="C449" s="1940">
        <v>41911</v>
      </c>
      <c r="D449" s="2340" t="s">
        <v>1345</v>
      </c>
      <c r="E449" s="1599" t="s">
        <v>263</v>
      </c>
      <c r="F449" s="1599"/>
      <c r="G449" s="2622"/>
      <c r="H449" s="1592">
        <f t="shared" si="48"/>
        <v>0</v>
      </c>
      <c r="I449" s="1593">
        <f t="shared" si="49"/>
        <v>0</v>
      </c>
      <c r="J449" s="2568"/>
      <c r="K449" s="2569"/>
      <c r="L449" s="2622"/>
      <c r="M449" s="1594">
        <f t="shared" si="50"/>
        <v>0</v>
      </c>
      <c r="N449" s="2596"/>
      <c r="O449" s="1595">
        <f t="shared" si="51"/>
        <v>0</v>
      </c>
      <c r="P449" s="1596">
        <f t="shared" si="46"/>
        <v>0</v>
      </c>
      <c r="Q449" s="1595"/>
      <c r="R449" s="2597"/>
    </row>
    <row r="450" spans="2:18" s="40" customFormat="1" ht="15.95" hidden="1" customHeight="1">
      <c r="B450" s="2549">
        <v>5</v>
      </c>
      <c r="C450" s="1940">
        <v>41912</v>
      </c>
      <c r="D450" s="2340" t="s">
        <v>1345</v>
      </c>
      <c r="E450" s="1599" t="s">
        <v>263</v>
      </c>
      <c r="F450" s="1599"/>
      <c r="G450" s="2622"/>
      <c r="H450" s="1592">
        <f t="shared" si="48"/>
        <v>0</v>
      </c>
      <c r="I450" s="1593">
        <f t="shared" si="49"/>
        <v>0</v>
      </c>
      <c r="J450" s="2568"/>
      <c r="K450" s="2569"/>
      <c r="L450" s="2622"/>
      <c r="M450" s="1594">
        <f t="shared" si="50"/>
        <v>0</v>
      </c>
      <c r="N450" s="2596"/>
      <c r="O450" s="1595">
        <f t="shared" si="51"/>
        <v>0</v>
      </c>
      <c r="P450" s="1596">
        <f t="shared" si="46"/>
        <v>0</v>
      </c>
      <c r="Q450" s="1595"/>
      <c r="R450" s="2597"/>
    </row>
    <row r="451" spans="2:18" s="40" customFormat="1" ht="15.95" hidden="1" customHeight="1">
      <c r="B451" s="3049">
        <v>6</v>
      </c>
      <c r="C451" s="1940">
        <v>41913</v>
      </c>
      <c r="D451" s="2340" t="s">
        <v>575</v>
      </c>
      <c r="E451" s="1599" t="s">
        <v>277</v>
      </c>
      <c r="F451" s="2622">
        <v>1</v>
      </c>
      <c r="G451" s="2622"/>
      <c r="H451" s="1592">
        <f t="shared" si="48"/>
        <v>0</v>
      </c>
      <c r="I451" s="1593">
        <f t="shared" si="49"/>
        <v>0</v>
      </c>
      <c r="J451" s="2622"/>
      <c r="K451" s="2569"/>
      <c r="L451" s="2622"/>
      <c r="M451" s="1594">
        <f t="shared" si="50"/>
        <v>0</v>
      </c>
      <c r="N451" s="2596"/>
      <c r="O451" s="1595">
        <f t="shared" si="51"/>
        <v>0</v>
      </c>
      <c r="P451" s="1596">
        <f t="shared" ref="P451:P483" si="52">I451+K451+M451+O451</f>
        <v>0</v>
      </c>
      <c r="Q451" s="1595"/>
      <c r="R451" s="2597"/>
    </row>
    <row r="452" spans="2:18" ht="15.95" hidden="1" customHeight="1">
      <c r="B452" s="3049"/>
      <c r="C452" s="1940">
        <v>41913</v>
      </c>
      <c r="D452" s="2340" t="s">
        <v>731</v>
      </c>
      <c r="E452" s="1599" t="s">
        <v>263</v>
      </c>
      <c r="F452" s="2622">
        <v>1</v>
      </c>
      <c r="G452" s="2622">
        <v>150</v>
      </c>
      <c r="H452" s="1592">
        <f t="shared" si="48"/>
        <v>150</v>
      </c>
      <c r="I452" s="1593">
        <f t="shared" si="49"/>
        <v>75000</v>
      </c>
      <c r="J452" s="2622"/>
      <c r="K452" s="2569"/>
      <c r="L452" s="2622">
        <v>6</v>
      </c>
      <c r="M452" s="1594">
        <f t="shared" si="50"/>
        <v>60000</v>
      </c>
      <c r="N452" s="2622">
        <v>1.5</v>
      </c>
      <c r="O452" s="1595">
        <f t="shared" si="51"/>
        <v>22500</v>
      </c>
      <c r="P452" s="1596">
        <f t="shared" si="52"/>
        <v>157500</v>
      </c>
      <c r="Q452" s="1595"/>
      <c r="R452" s="2597"/>
    </row>
    <row r="453" spans="2:18" ht="15.95" hidden="1" customHeight="1">
      <c r="B453" s="2549">
        <v>7</v>
      </c>
      <c r="C453" s="1940">
        <v>41914</v>
      </c>
      <c r="D453" s="2340" t="s">
        <v>575</v>
      </c>
      <c r="E453" s="1599" t="s">
        <v>277</v>
      </c>
      <c r="F453" s="2622">
        <v>1</v>
      </c>
      <c r="G453" s="2622"/>
      <c r="H453" s="1592">
        <f t="shared" si="48"/>
        <v>0</v>
      </c>
      <c r="I453" s="1593">
        <f t="shared" si="49"/>
        <v>0</v>
      </c>
      <c r="J453" s="2622"/>
      <c r="K453" s="2569"/>
      <c r="L453" s="2622"/>
      <c r="M453" s="1594">
        <f t="shared" si="50"/>
        <v>0</v>
      </c>
      <c r="N453" s="2622"/>
      <c r="O453" s="1595">
        <f t="shared" si="51"/>
        <v>0</v>
      </c>
      <c r="P453" s="1596">
        <f t="shared" si="52"/>
        <v>0</v>
      </c>
      <c r="Q453" s="1595"/>
      <c r="R453" s="2597"/>
    </row>
    <row r="454" spans="2:18" ht="15.95" hidden="1" customHeight="1">
      <c r="B454" s="2549">
        <v>8</v>
      </c>
      <c r="C454" s="1940">
        <v>41915</v>
      </c>
      <c r="D454" s="2596" t="s">
        <v>1346</v>
      </c>
      <c r="E454" s="2622" t="s">
        <v>263</v>
      </c>
      <c r="F454" s="2622">
        <v>1</v>
      </c>
      <c r="G454" s="2622">
        <v>150</v>
      </c>
      <c r="H454" s="1592">
        <f t="shared" si="48"/>
        <v>150</v>
      </c>
      <c r="I454" s="1593">
        <f t="shared" si="49"/>
        <v>75000</v>
      </c>
      <c r="J454" s="2635"/>
      <c r="K454" s="2636"/>
      <c r="L454" s="2622">
        <v>6</v>
      </c>
      <c r="M454" s="1594">
        <f t="shared" si="50"/>
        <v>60000</v>
      </c>
      <c r="N454" s="2622">
        <v>1.5</v>
      </c>
      <c r="O454" s="1595">
        <f t="shared" si="51"/>
        <v>22500</v>
      </c>
      <c r="P454" s="1596">
        <f t="shared" si="52"/>
        <v>157500</v>
      </c>
      <c r="Q454" s="1595"/>
      <c r="R454" s="2597"/>
    </row>
    <row r="455" spans="2:18" ht="15.95" hidden="1" customHeight="1">
      <c r="B455" s="2549">
        <v>9</v>
      </c>
      <c r="C455" s="1940">
        <v>41916</v>
      </c>
      <c r="D455" s="2637" t="s">
        <v>843</v>
      </c>
      <c r="E455" s="2638" t="s">
        <v>263</v>
      </c>
      <c r="F455" s="1599"/>
      <c r="G455" s="2622"/>
      <c r="H455" s="1592">
        <f t="shared" si="48"/>
        <v>0</v>
      </c>
      <c r="I455" s="1593">
        <f t="shared" si="49"/>
        <v>0</v>
      </c>
      <c r="J455" s="2622"/>
      <c r="K455" s="2569"/>
      <c r="L455" s="2622"/>
      <c r="M455" s="1594">
        <f t="shared" si="50"/>
        <v>0</v>
      </c>
      <c r="N455" s="2622"/>
      <c r="O455" s="1595">
        <f t="shared" si="51"/>
        <v>0</v>
      </c>
      <c r="P455" s="1596">
        <f t="shared" si="52"/>
        <v>0</v>
      </c>
      <c r="Q455" s="1595"/>
      <c r="R455" s="2597"/>
    </row>
    <row r="456" spans="2:18" ht="15.95" hidden="1" customHeight="1">
      <c r="B456" s="2549">
        <v>10</v>
      </c>
      <c r="C456" s="2594">
        <v>41917</v>
      </c>
      <c r="D456" s="2002" t="s">
        <v>862</v>
      </c>
      <c r="E456" s="2622"/>
      <c r="F456" s="2596"/>
      <c r="G456" s="2596"/>
      <c r="H456" s="1592">
        <f t="shared" si="48"/>
        <v>0</v>
      </c>
      <c r="I456" s="1593">
        <f t="shared" si="49"/>
        <v>0</v>
      </c>
      <c r="J456" s="2596"/>
      <c r="K456" s="2596"/>
      <c r="L456" s="2596"/>
      <c r="M456" s="1594">
        <f t="shared" si="50"/>
        <v>0</v>
      </c>
      <c r="N456" s="2622"/>
      <c r="O456" s="1595">
        <f t="shared" si="51"/>
        <v>0</v>
      </c>
      <c r="P456" s="1596">
        <f t="shared" si="52"/>
        <v>0</v>
      </c>
      <c r="Q456" s="1595"/>
      <c r="R456" s="2597"/>
    </row>
    <row r="457" spans="2:18" ht="15.95" hidden="1" customHeight="1">
      <c r="B457" s="2549">
        <v>11</v>
      </c>
      <c r="C457" s="1940">
        <v>41918</v>
      </c>
      <c r="D457" s="2596" t="s">
        <v>1347</v>
      </c>
      <c r="E457" s="2622" t="s">
        <v>263</v>
      </c>
      <c r="F457" s="2596"/>
      <c r="G457" s="2596"/>
      <c r="H457" s="1592">
        <f t="shared" si="48"/>
        <v>0</v>
      </c>
      <c r="I457" s="1593">
        <f t="shared" si="49"/>
        <v>0</v>
      </c>
      <c r="J457" s="2596"/>
      <c r="K457" s="2596"/>
      <c r="L457" s="2596"/>
      <c r="M457" s="1594">
        <f t="shared" si="50"/>
        <v>0</v>
      </c>
      <c r="N457" s="2622"/>
      <c r="O457" s="1595">
        <f t="shared" si="51"/>
        <v>0</v>
      </c>
      <c r="P457" s="1596">
        <f t="shared" si="52"/>
        <v>0</v>
      </c>
      <c r="Q457" s="1595"/>
      <c r="R457" s="2597"/>
    </row>
    <row r="458" spans="2:18" ht="15.95" hidden="1" customHeight="1">
      <c r="B458" s="2549">
        <v>12</v>
      </c>
      <c r="C458" s="1940">
        <v>41919</v>
      </c>
      <c r="D458" s="2596" t="s">
        <v>1347</v>
      </c>
      <c r="E458" s="2622" t="s">
        <v>263</v>
      </c>
      <c r="F458" s="2596"/>
      <c r="G458" s="2596"/>
      <c r="H458" s="1592">
        <f t="shared" si="48"/>
        <v>0</v>
      </c>
      <c r="I458" s="1593">
        <f t="shared" si="49"/>
        <v>0</v>
      </c>
      <c r="J458" s="2596"/>
      <c r="K458" s="2596"/>
      <c r="L458" s="2596"/>
      <c r="M458" s="1594">
        <f t="shared" si="50"/>
        <v>0</v>
      </c>
      <c r="N458" s="2622"/>
      <c r="O458" s="1595">
        <f t="shared" si="51"/>
        <v>0</v>
      </c>
      <c r="P458" s="1596">
        <f t="shared" si="52"/>
        <v>0</v>
      </c>
      <c r="Q458" s="1595"/>
      <c r="R458" s="2597"/>
    </row>
    <row r="459" spans="2:18" ht="15.95" hidden="1" customHeight="1">
      <c r="B459" s="3049">
        <v>13</v>
      </c>
      <c r="C459" s="1940">
        <v>41920</v>
      </c>
      <c r="D459" s="895" t="s">
        <v>1409</v>
      </c>
      <c r="E459" s="42" t="s">
        <v>810</v>
      </c>
      <c r="F459" s="2622">
        <v>1</v>
      </c>
      <c r="G459" s="2382">
        <v>120</v>
      </c>
      <c r="H459" s="1592">
        <f t="shared" si="48"/>
        <v>120</v>
      </c>
      <c r="I459" s="1593">
        <f t="shared" si="49"/>
        <v>60000</v>
      </c>
      <c r="J459" s="2635"/>
      <c r="K459" s="1991"/>
      <c r="L459" s="2596"/>
      <c r="M459" s="1594">
        <f t="shared" si="50"/>
        <v>0</v>
      </c>
      <c r="N459" s="2622"/>
      <c r="O459" s="1595">
        <f t="shared" si="51"/>
        <v>0</v>
      </c>
      <c r="P459" s="1596">
        <f t="shared" si="52"/>
        <v>60000</v>
      </c>
      <c r="Q459" s="3272">
        <v>35000</v>
      </c>
      <c r="R459" s="2597"/>
    </row>
    <row r="460" spans="2:18" ht="15.95" hidden="1" customHeight="1">
      <c r="B460" s="3049"/>
      <c r="C460" s="1940">
        <v>41920</v>
      </c>
      <c r="D460" s="2596" t="s">
        <v>1348</v>
      </c>
      <c r="E460" s="2622" t="s">
        <v>277</v>
      </c>
      <c r="F460" s="2622">
        <v>2</v>
      </c>
      <c r="G460" s="2622">
        <v>55</v>
      </c>
      <c r="H460" s="1592">
        <f t="shared" si="48"/>
        <v>110</v>
      </c>
      <c r="I460" s="1593">
        <f t="shared" si="49"/>
        <v>55000</v>
      </c>
      <c r="J460" s="2635"/>
      <c r="K460" s="1991"/>
      <c r="L460" s="2622">
        <v>7</v>
      </c>
      <c r="M460" s="1594">
        <f t="shared" si="50"/>
        <v>70000</v>
      </c>
      <c r="N460" s="2622"/>
      <c r="O460" s="1595">
        <f t="shared" si="51"/>
        <v>0</v>
      </c>
      <c r="P460" s="1596">
        <f>I460+K460+M460+O460</f>
        <v>125000</v>
      </c>
      <c r="Q460" s="3272"/>
      <c r="R460" s="2597"/>
    </row>
    <row r="461" spans="2:18" ht="15.95" hidden="1" customHeight="1">
      <c r="B461" s="2549">
        <v>14</v>
      </c>
      <c r="C461" s="1940">
        <v>41921</v>
      </c>
      <c r="D461" s="2596" t="s">
        <v>1348</v>
      </c>
      <c r="E461" s="2622" t="s">
        <v>277</v>
      </c>
      <c r="F461" s="2622">
        <v>2</v>
      </c>
      <c r="G461" s="2622">
        <v>55</v>
      </c>
      <c r="H461" s="1592">
        <f t="shared" si="48"/>
        <v>110</v>
      </c>
      <c r="I461" s="1593">
        <f t="shared" si="49"/>
        <v>55000</v>
      </c>
      <c r="J461" s="2622"/>
      <c r="K461" s="1595"/>
      <c r="L461" s="2596"/>
      <c r="M461" s="1594">
        <f t="shared" si="50"/>
        <v>0</v>
      </c>
      <c r="N461" s="2622"/>
      <c r="O461" s="1595">
        <f t="shared" si="51"/>
        <v>0</v>
      </c>
      <c r="P461" s="1596">
        <f>I461+K461+M461+O461</f>
        <v>55000</v>
      </c>
      <c r="Q461" s="1595">
        <v>35000</v>
      </c>
      <c r="R461" s="2597"/>
    </row>
    <row r="462" spans="2:18" ht="15.95" hidden="1" customHeight="1">
      <c r="B462" s="2549">
        <v>15</v>
      </c>
      <c r="C462" s="1940">
        <v>41922</v>
      </c>
      <c r="D462" s="2596" t="s">
        <v>1348</v>
      </c>
      <c r="E462" s="2622" t="s">
        <v>277</v>
      </c>
      <c r="F462" s="2622">
        <v>3</v>
      </c>
      <c r="G462" s="2622">
        <v>55</v>
      </c>
      <c r="H462" s="1592">
        <f t="shared" si="48"/>
        <v>165</v>
      </c>
      <c r="I462" s="1593">
        <f t="shared" si="49"/>
        <v>82500</v>
      </c>
      <c r="J462" s="2622"/>
      <c r="K462" s="1595"/>
      <c r="L462" s="2622">
        <v>5</v>
      </c>
      <c r="M462" s="1594">
        <f t="shared" si="50"/>
        <v>50000</v>
      </c>
      <c r="N462" s="2622"/>
      <c r="O462" s="1595">
        <f t="shared" si="51"/>
        <v>0</v>
      </c>
      <c r="P462" s="1596">
        <f>I462+K462+M462+O462</f>
        <v>132500</v>
      </c>
      <c r="Q462" s="1595">
        <v>35000</v>
      </c>
      <c r="R462" s="2597"/>
    </row>
    <row r="463" spans="2:18" ht="15.95" hidden="1" customHeight="1">
      <c r="B463" s="3049">
        <v>16</v>
      </c>
      <c r="C463" s="1940">
        <v>41923</v>
      </c>
      <c r="D463" s="2596" t="s">
        <v>1349</v>
      </c>
      <c r="E463" s="2622" t="s">
        <v>277</v>
      </c>
      <c r="F463" s="2622">
        <v>1</v>
      </c>
      <c r="G463" s="2596"/>
      <c r="H463" s="1592">
        <f t="shared" si="48"/>
        <v>0</v>
      </c>
      <c r="I463" s="1593">
        <f t="shared" si="49"/>
        <v>0</v>
      </c>
      <c r="J463" s="2622" t="s">
        <v>258</v>
      </c>
      <c r="K463" s="1595">
        <f>F463*10000</f>
        <v>10000</v>
      </c>
      <c r="L463" s="2596"/>
      <c r="M463" s="1594">
        <f t="shared" si="50"/>
        <v>0</v>
      </c>
      <c r="N463" s="2622"/>
      <c r="O463" s="1595">
        <f t="shared" si="51"/>
        <v>0</v>
      </c>
      <c r="P463" s="1596">
        <f t="shared" si="52"/>
        <v>10000</v>
      </c>
      <c r="Q463" s="3272">
        <v>35000</v>
      </c>
      <c r="R463" s="2597"/>
    </row>
    <row r="464" spans="2:18" ht="15.95" hidden="1" customHeight="1">
      <c r="B464" s="3049"/>
      <c r="C464" s="1940">
        <v>41923</v>
      </c>
      <c r="D464" s="2596" t="s">
        <v>1348</v>
      </c>
      <c r="E464" s="2622" t="s">
        <v>277</v>
      </c>
      <c r="F464" s="2622">
        <v>2</v>
      </c>
      <c r="G464" s="2622">
        <v>55</v>
      </c>
      <c r="H464" s="1592">
        <f t="shared" si="48"/>
        <v>110</v>
      </c>
      <c r="I464" s="1593">
        <f t="shared" si="49"/>
        <v>55000</v>
      </c>
      <c r="J464" s="2622"/>
      <c r="K464" s="1595"/>
      <c r="L464" s="2622">
        <v>2</v>
      </c>
      <c r="M464" s="1594">
        <f t="shared" si="50"/>
        <v>20000</v>
      </c>
      <c r="N464" s="2622"/>
      <c r="O464" s="1595">
        <f t="shared" si="51"/>
        <v>0</v>
      </c>
      <c r="P464" s="1596">
        <f>I464+K464+M464+O464</f>
        <v>75000</v>
      </c>
      <c r="Q464" s="3272"/>
      <c r="R464" s="2597"/>
    </row>
    <row r="465" spans="2:18" ht="15.95" hidden="1" customHeight="1">
      <c r="B465" s="3049">
        <v>17</v>
      </c>
      <c r="C465" s="2594">
        <v>41924</v>
      </c>
      <c r="D465" s="2596" t="s">
        <v>1350</v>
      </c>
      <c r="E465" s="2622" t="s">
        <v>277</v>
      </c>
      <c r="F465" s="2622">
        <v>2</v>
      </c>
      <c r="G465" s="2622"/>
      <c r="H465" s="1592">
        <f t="shared" si="48"/>
        <v>0</v>
      </c>
      <c r="I465" s="1593">
        <f t="shared" si="49"/>
        <v>0</v>
      </c>
      <c r="J465" s="42" t="s">
        <v>127</v>
      </c>
      <c r="K465" s="2640">
        <v>25000</v>
      </c>
      <c r="L465" s="2622">
        <v>9</v>
      </c>
      <c r="M465" s="1594">
        <f t="shared" si="50"/>
        <v>90000</v>
      </c>
      <c r="N465" s="2622"/>
      <c r="O465" s="1595">
        <f t="shared" si="51"/>
        <v>0</v>
      </c>
      <c r="P465" s="1596">
        <f>I465+K465+M465+O465</f>
        <v>115000</v>
      </c>
      <c r="Q465" s="1595">
        <v>35000</v>
      </c>
      <c r="R465" s="2597"/>
    </row>
    <row r="466" spans="2:18" ht="15.95" hidden="1" customHeight="1">
      <c r="B466" s="3049"/>
      <c r="C466" s="1940">
        <v>41925</v>
      </c>
      <c r="D466" s="2596" t="s">
        <v>1349</v>
      </c>
      <c r="E466" s="2622" t="s">
        <v>277</v>
      </c>
      <c r="F466" s="2622">
        <v>2</v>
      </c>
      <c r="G466" s="2622"/>
      <c r="H466" s="1592">
        <f t="shared" si="48"/>
        <v>0</v>
      </c>
      <c r="I466" s="1593">
        <f t="shared" si="49"/>
        <v>0</v>
      </c>
      <c r="J466" s="2622" t="s">
        <v>258</v>
      </c>
      <c r="K466" s="1595">
        <f>F466*10000</f>
        <v>20000</v>
      </c>
      <c r="L466" s="2596"/>
      <c r="M466" s="1594">
        <f t="shared" si="50"/>
        <v>0</v>
      </c>
      <c r="N466" s="2622"/>
      <c r="O466" s="1595">
        <f t="shared" si="51"/>
        <v>0</v>
      </c>
      <c r="P466" s="1596">
        <f t="shared" si="52"/>
        <v>20000</v>
      </c>
      <c r="Q466" s="3272">
        <v>35000</v>
      </c>
      <c r="R466" s="2597"/>
    </row>
    <row r="467" spans="2:18" ht="15.95" hidden="1" customHeight="1">
      <c r="B467" s="3049"/>
      <c r="C467" s="1940">
        <v>41925</v>
      </c>
      <c r="D467" s="2596" t="s">
        <v>1348</v>
      </c>
      <c r="E467" s="2622" t="s">
        <v>277</v>
      </c>
      <c r="F467" s="2622">
        <v>2</v>
      </c>
      <c r="G467" s="2622">
        <v>55</v>
      </c>
      <c r="H467" s="1592">
        <f t="shared" si="48"/>
        <v>110</v>
      </c>
      <c r="I467" s="1593">
        <f t="shared" si="49"/>
        <v>55000</v>
      </c>
      <c r="J467" s="2622"/>
      <c r="K467" s="1595"/>
      <c r="L467" s="2622">
        <v>3</v>
      </c>
      <c r="M467" s="1594">
        <f t="shared" si="50"/>
        <v>30000</v>
      </c>
      <c r="N467" s="2622"/>
      <c r="O467" s="1595">
        <f t="shared" si="51"/>
        <v>0</v>
      </c>
      <c r="P467" s="1596">
        <f t="shared" si="52"/>
        <v>85000</v>
      </c>
      <c r="Q467" s="3272"/>
      <c r="R467" s="2597"/>
    </row>
    <row r="468" spans="2:18" ht="15.95" hidden="1" customHeight="1">
      <c r="B468" s="2549">
        <v>19</v>
      </c>
      <c r="C468" s="1940">
        <v>41926</v>
      </c>
      <c r="D468" s="2596" t="s">
        <v>1349</v>
      </c>
      <c r="E468" s="2622" t="s">
        <v>277</v>
      </c>
      <c r="F468" s="2622">
        <v>1</v>
      </c>
      <c r="G468" s="2622"/>
      <c r="H468" s="1592">
        <f t="shared" si="48"/>
        <v>0</v>
      </c>
      <c r="I468" s="1593">
        <f t="shared" si="49"/>
        <v>0</v>
      </c>
      <c r="J468" s="2622" t="s">
        <v>258</v>
      </c>
      <c r="K468" s="1595">
        <f>F468*10000</f>
        <v>10000</v>
      </c>
      <c r="L468" s="2596"/>
      <c r="M468" s="1594">
        <f t="shared" si="50"/>
        <v>0</v>
      </c>
      <c r="N468" s="2622"/>
      <c r="O468" s="1595">
        <f t="shared" si="51"/>
        <v>0</v>
      </c>
      <c r="P468" s="1596">
        <f t="shared" si="52"/>
        <v>10000</v>
      </c>
      <c r="Q468" s="1595">
        <v>35000</v>
      </c>
      <c r="R468" s="2597"/>
    </row>
    <row r="469" spans="2:18" ht="15.95" hidden="1" customHeight="1">
      <c r="B469" s="2549">
        <v>20</v>
      </c>
      <c r="C469" s="1940">
        <v>41927</v>
      </c>
      <c r="D469" s="2596" t="s">
        <v>1348</v>
      </c>
      <c r="E469" s="2622" t="s">
        <v>277</v>
      </c>
      <c r="F469" s="2622">
        <v>2</v>
      </c>
      <c r="G469" s="2622">
        <v>55</v>
      </c>
      <c r="H469" s="1592">
        <f t="shared" si="48"/>
        <v>110</v>
      </c>
      <c r="I469" s="1593">
        <f t="shared" si="49"/>
        <v>55000</v>
      </c>
      <c r="J469" s="2622"/>
      <c r="K469" s="1595"/>
      <c r="L469" s="2622">
        <v>5</v>
      </c>
      <c r="M469" s="1594">
        <f t="shared" si="50"/>
        <v>50000</v>
      </c>
      <c r="N469" s="2622"/>
      <c r="O469" s="1595">
        <f t="shared" si="51"/>
        <v>0</v>
      </c>
      <c r="P469" s="1596">
        <f t="shared" si="52"/>
        <v>105000</v>
      </c>
      <c r="Q469" s="1595">
        <v>35000</v>
      </c>
      <c r="R469" s="2597"/>
    </row>
    <row r="470" spans="2:18" ht="15.95" hidden="1" customHeight="1">
      <c r="B470" s="3049">
        <v>21</v>
      </c>
      <c r="C470" s="1940">
        <v>41928</v>
      </c>
      <c r="D470" s="2596" t="s">
        <v>1349</v>
      </c>
      <c r="E470" s="2622" t="s">
        <v>277</v>
      </c>
      <c r="F470" s="2622">
        <v>1</v>
      </c>
      <c r="G470" s="2622"/>
      <c r="H470" s="1592">
        <f t="shared" si="48"/>
        <v>0</v>
      </c>
      <c r="I470" s="1593">
        <f t="shared" si="49"/>
        <v>0</v>
      </c>
      <c r="J470" s="2622" t="s">
        <v>258</v>
      </c>
      <c r="K470" s="1595">
        <f>F470*10000</f>
        <v>10000</v>
      </c>
      <c r="L470" s="2596"/>
      <c r="M470" s="1594">
        <f t="shared" si="50"/>
        <v>0</v>
      </c>
      <c r="N470" s="2622"/>
      <c r="O470" s="1595">
        <f t="shared" si="51"/>
        <v>0</v>
      </c>
      <c r="P470" s="1596">
        <f t="shared" si="52"/>
        <v>10000</v>
      </c>
      <c r="Q470" s="3272">
        <v>35000</v>
      </c>
      <c r="R470" s="2597"/>
    </row>
    <row r="471" spans="2:18" ht="15.95" hidden="1" customHeight="1">
      <c r="B471" s="3049"/>
      <c r="C471" s="1940">
        <v>41928</v>
      </c>
      <c r="D471" s="2596" t="s">
        <v>1348</v>
      </c>
      <c r="E471" s="2622" t="s">
        <v>277</v>
      </c>
      <c r="F471" s="2622">
        <v>1</v>
      </c>
      <c r="G471" s="2622">
        <v>55</v>
      </c>
      <c r="H471" s="1592">
        <f t="shared" si="48"/>
        <v>55</v>
      </c>
      <c r="I471" s="1593">
        <f t="shared" si="49"/>
        <v>27500</v>
      </c>
      <c r="J471" s="2622"/>
      <c r="K471" s="2596"/>
      <c r="L471" s="2622">
        <v>2</v>
      </c>
      <c r="M471" s="1594">
        <f t="shared" si="50"/>
        <v>20000</v>
      </c>
      <c r="N471" s="2622"/>
      <c r="O471" s="1595">
        <f t="shared" si="51"/>
        <v>0</v>
      </c>
      <c r="P471" s="1596">
        <f t="shared" si="52"/>
        <v>47500</v>
      </c>
      <c r="Q471" s="3272"/>
      <c r="R471" s="2597"/>
    </row>
    <row r="472" spans="2:18" ht="15.95" hidden="1" customHeight="1">
      <c r="B472" s="3049"/>
      <c r="C472" s="1940">
        <v>41928</v>
      </c>
      <c r="D472" s="2596" t="s">
        <v>1346</v>
      </c>
      <c r="E472" s="2622" t="s">
        <v>263</v>
      </c>
      <c r="F472" s="2622">
        <v>1</v>
      </c>
      <c r="G472" s="2622">
        <v>150</v>
      </c>
      <c r="H472" s="1592">
        <f t="shared" si="48"/>
        <v>150</v>
      </c>
      <c r="I472" s="1593">
        <f t="shared" si="49"/>
        <v>75000</v>
      </c>
      <c r="J472" s="2622"/>
      <c r="K472" s="2596"/>
      <c r="L472" s="2622">
        <v>5</v>
      </c>
      <c r="M472" s="1594">
        <f t="shared" si="50"/>
        <v>50000</v>
      </c>
      <c r="N472" s="2622">
        <v>2</v>
      </c>
      <c r="O472" s="1595">
        <f t="shared" si="51"/>
        <v>30000</v>
      </c>
      <c r="P472" s="1596">
        <f>I472+K472+M472+O472</f>
        <v>155000</v>
      </c>
      <c r="Q472" s="3272"/>
      <c r="R472" s="2597"/>
    </row>
    <row r="473" spans="2:18" ht="15.95" hidden="1" customHeight="1">
      <c r="B473" s="2549">
        <v>22</v>
      </c>
      <c r="C473" s="1940">
        <v>41929</v>
      </c>
      <c r="D473" s="2596" t="s">
        <v>954</v>
      </c>
      <c r="E473" s="2622" t="s">
        <v>263</v>
      </c>
      <c r="F473" s="2596"/>
      <c r="G473" s="2596"/>
      <c r="H473" s="1592">
        <f t="shared" si="48"/>
        <v>0</v>
      </c>
      <c r="I473" s="1593">
        <f t="shared" si="49"/>
        <v>0</v>
      </c>
      <c r="J473" s="2622"/>
      <c r="K473" s="2596"/>
      <c r="L473" s="2596"/>
      <c r="M473" s="1594">
        <f t="shared" si="50"/>
        <v>0</v>
      </c>
      <c r="N473" s="2622"/>
      <c r="O473" s="1595">
        <f t="shared" si="51"/>
        <v>0</v>
      </c>
      <c r="P473" s="1596">
        <f t="shared" si="52"/>
        <v>0</v>
      </c>
      <c r="Q473" s="1595"/>
      <c r="R473" s="2597"/>
    </row>
    <row r="474" spans="2:18" ht="15.95" hidden="1" customHeight="1">
      <c r="B474" s="3049">
        <v>23</v>
      </c>
      <c r="C474" s="1940">
        <v>41930</v>
      </c>
      <c r="D474" s="2596" t="s">
        <v>575</v>
      </c>
      <c r="E474" s="2622" t="s">
        <v>263</v>
      </c>
      <c r="F474" s="2622">
        <v>1</v>
      </c>
      <c r="G474" s="2596"/>
      <c r="H474" s="1592">
        <f t="shared" si="48"/>
        <v>0</v>
      </c>
      <c r="I474" s="1593">
        <f t="shared" si="49"/>
        <v>0</v>
      </c>
      <c r="J474" s="2622"/>
      <c r="K474" s="2596"/>
      <c r="L474" s="2622">
        <v>2</v>
      </c>
      <c r="M474" s="1594">
        <f t="shared" si="50"/>
        <v>20000</v>
      </c>
      <c r="N474" s="2622"/>
      <c r="O474" s="1595">
        <f t="shared" si="51"/>
        <v>0</v>
      </c>
      <c r="P474" s="1596">
        <f t="shared" si="52"/>
        <v>20000</v>
      </c>
      <c r="Q474" s="1595"/>
      <c r="R474" s="2597"/>
    </row>
    <row r="475" spans="2:18" ht="15.95" hidden="1" customHeight="1">
      <c r="B475" s="3049"/>
      <c r="C475" s="1940">
        <v>41930</v>
      </c>
      <c r="D475" s="2340" t="s">
        <v>868</v>
      </c>
      <c r="E475" s="1599" t="s">
        <v>263</v>
      </c>
      <c r="F475" s="2622">
        <v>1</v>
      </c>
      <c r="G475" s="2622">
        <v>150</v>
      </c>
      <c r="H475" s="1592"/>
      <c r="I475" s="1593">
        <f t="shared" si="49"/>
        <v>0</v>
      </c>
      <c r="J475" s="2622"/>
      <c r="K475" s="2596"/>
      <c r="L475" s="2622">
        <v>5</v>
      </c>
      <c r="M475" s="1594">
        <f t="shared" si="50"/>
        <v>50000</v>
      </c>
      <c r="N475" s="2622">
        <v>2</v>
      </c>
      <c r="O475" s="1595">
        <f t="shared" si="51"/>
        <v>30000</v>
      </c>
      <c r="P475" s="1596">
        <f>I475+K475+M475+O475</f>
        <v>80000</v>
      </c>
      <c r="Q475" s="1595"/>
      <c r="R475" s="2597"/>
    </row>
    <row r="476" spans="2:18" ht="15.95" hidden="1" customHeight="1">
      <c r="B476" s="3049">
        <v>24</v>
      </c>
      <c r="C476" s="2594">
        <v>41931</v>
      </c>
      <c r="D476" s="2596" t="s">
        <v>1351</v>
      </c>
      <c r="E476" s="1599" t="s">
        <v>879</v>
      </c>
      <c r="F476" s="2622">
        <v>17</v>
      </c>
      <c r="G476" s="2596"/>
      <c r="H476" s="1592">
        <f t="shared" si="48"/>
        <v>0</v>
      </c>
      <c r="I476" s="1593">
        <f t="shared" si="49"/>
        <v>0</v>
      </c>
      <c r="J476" s="2577" t="s">
        <v>127</v>
      </c>
      <c r="K476" s="2575">
        <v>15000</v>
      </c>
      <c r="L476" s="2596"/>
      <c r="M476" s="1594">
        <f t="shared" si="50"/>
        <v>0</v>
      </c>
      <c r="N476" s="2622"/>
      <c r="O476" s="1595">
        <f t="shared" si="51"/>
        <v>0</v>
      </c>
      <c r="P476" s="1596">
        <f t="shared" si="52"/>
        <v>15000</v>
      </c>
      <c r="Q476" s="1595"/>
      <c r="R476" s="2597"/>
    </row>
    <row r="477" spans="2:18" ht="15.95" hidden="1" customHeight="1">
      <c r="B477" s="3049"/>
      <c r="C477" s="2594">
        <v>41931</v>
      </c>
      <c r="D477" s="2634" t="s">
        <v>1164</v>
      </c>
      <c r="E477" s="1599" t="s">
        <v>263</v>
      </c>
      <c r="F477" s="2622">
        <v>1</v>
      </c>
      <c r="G477" s="2622">
        <v>30</v>
      </c>
      <c r="H477" s="1592">
        <f t="shared" si="48"/>
        <v>30</v>
      </c>
      <c r="I477" s="1593">
        <f t="shared" si="49"/>
        <v>15000</v>
      </c>
      <c r="J477" s="2622"/>
      <c r="K477" s="2596"/>
      <c r="L477" s="2622">
        <v>5</v>
      </c>
      <c r="M477" s="1594">
        <f t="shared" si="50"/>
        <v>50000</v>
      </c>
      <c r="N477" s="2622"/>
      <c r="O477" s="1595">
        <f t="shared" si="51"/>
        <v>0</v>
      </c>
      <c r="P477" s="1596">
        <f t="shared" si="52"/>
        <v>65000</v>
      </c>
      <c r="Q477" s="1595"/>
      <c r="R477" s="2597"/>
    </row>
    <row r="478" spans="2:18" ht="15.95" hidden="1" customHeight="1">
      <c r="B478" s="2549">
        <v>25</v>
      </c>
      <c r="C478" s="1940">
        <v>41932</v>
      </c>
      <c r="D478" s="2596" t="s">
        <v>1352</v>
      </c>
      <c r="E478" s="2622" t="s">
        <v>426</v>
      </c>
      <c r="F478" s="2622">
        <v>1</v>
      </c>
      <c r="G478" s="2596"/>
      <c r="H478" s="1592">
        <f t="shared" si="48"/>
        <v>0</v>
      </c>
      <c r="I478" s="1593">
        <f t="shared" si="49"/>
        <v>0</v>
      </c>
      <c r="J478" s="2622" t="s">
        <v>127</v>
      </c>
      <c r="K478" s="1595">
        <v>2500</v>
      </c>
      <c r="L478" s="2596"/>
      <c r="M478" s="1594">
        <f t="shared" si="50"/>
        <v>0</v>
      </c>
      <c r="N478" s="2622"/>
      <c r="O478" s="1595">
        <f t="shared" si="51"/>
        <v>0</v>
      </c>
      <c r="P478" s="1596">
        <f t="shared" si="52"/>
        <v>2500</v>
      </c>
      <c r="Q478" s="1595"/>
      <c r="R478" s="2597"/>
    </row>
    <row r="479" spans="2:18" ht="15.95" hidden="1" customHeight="1">
      <c r="B479" s="2549">
        <v>26</v>
      </c>
      <c r="C479" s="1940">
        <v>41933</v>
      </c>
      <c r="D479" s="2596" t="s">
        <v>559</v>
      </c>
      <c r="E479" s="2622" t="s">
        <v>426</v>
      </c>
      <c r="F479" s="2622">
        <v>4</v>
      </c>
      <c r="G479" s="2596"/>
      <c r="H479" s="1592">
        <f t="shared" si="48"/>
        <v>0</v>
      </c>
      <c r="I479" s="1593">
        <f t="shared" si="49"/>
        <v>0</v>
      </c>
      <c r="J479" s="2622" t="s">
        <v>127</v>
      </c>
      <c r="K479" s="1595">
        <v>35000</v>
      </c>
      <c r="L479" s="2622">
        <v>2</v>
      </c>
      <c r="M479" s="1594">
        <f t="shared" si="50"/>
        <v>20000</v>
      </c>
      <c r="N479" s="2622"/>
      <c r="O479" s="1595">
        <f t="shared" si="51"/>
        <v>0</v>
      </c>
      <c r="P479" s="1596">
        <f t="shared" si="52"/>
        <v>55000</v>
      </c>
      <c r="Q479" s="1595"/>
      <c r="R479" s="2597"/>
    </row>
    <row r="480" spans="2:18" ht="15.95" hidden="1" customHeight="1">
      <c r="B480" s="2549">
        <v>27</v>
      </c>
      <c r="C480" s="1940">
        <v>41934</v>
      </c>
      <c r="D480" s="2596" t="s">
        <v>559</v>
      </c>
      <c r="E480" s="2622" t="s">
        <v>426</v>
      </c>
      <c r="F480" s="2622">
        <v>6</v>
      </c>
      <c r="G480" s="2596"/>
      <c r="H480" s="1592">
        <f t="shared" si="48"/>
        <v>0</v>
      </c>
      <c r="I480" s="1593">
        <f t="shared" si="49"/>
        <v>0</v>
      </c>
      <c r="J480" s="2622" t="s">
        <v>127</v>
      </c>
      <c r="K480" s="1595">
        <v>35000</v>
      </c>
      <c r="L480" s="2622">
        <v>6</v>
      </c>
      <c r="M480" s="1594">
        <f t="shared" si="50"/>
        <v>60000</v>
      </c>
      <c r="N480" s="2622"/>
      <c r="O480" s="1595">
        <f t="shared" si="51"/>
        <v>0</v>
      </c>
      <c r="P480" s="1596">
        <f t="shared" si="52"/>
        <v>95000</v>
      </c>
      <c r="Q480" s="1595"/>
      <c r="R480" s="2597"/>
    </row>
    <row r="481" spans="2:18" ht="15.95" hidden="1" customHeight="1">
      <c r="B481" s="2549">
        <v>28</v>
      </c>
      <c r="C481" s="1940">
        <v>41935</v>
      </c>
      <c r="D481" s="2596" t="s">
        <v>559</v>
      </c>
      <c r="E481" s="2622" t="s">
        <v>426</v>
      </c>
      <c r="F481" s="2622">
        <v>1</v>
      </c>
      <c r="G481" s="2596"/>
      <c r="H481" s="1592">
        <f t="shared" si="48"/>
        <v>0</v>
      </c>
      <c r="I481" s="1593">
        <f t="shared" si="49"/>
        <v>0</v>
      </c>
      <c r="J481" s="2622" t="s">
        <v>127</v>
      </c>
      <c r="K481" s="1595">
        <v>25000</v>
      </c>
      <c r="L481" s="2596"/>
      <c r="M481" s="1594">
        <f t="shared" si="50"/>
        <v>0</v>
      </c>
      <c r="N481" s="2596"/>
      <c r="O481" s="1595">
        <f t="shared" si="51"/>
        <v>0</v>
      </c>
      <c r="P481" s="1596">
        <f t="shared" si="52"/>
        <v>25000</v>
      </c>
      <c r="Q481" s="1595"/>
      <c r="R481" s="2597"/>
    </row>
    <row r="482" spans="2:18" ht="15.95" hidden="1" customHeight="1">
      <c r="B482" s="2549">
        <v>29</v>
      </c>
      <c r="C482" s="1940">
        <v>41936</v>
      </c>
      <c r="D482" s="2596" t="s">
        <v>559</v>
      </c>
      <c r="E482" s="2622" t="s">
        <v>426</v>
      </c>
      <c r="F482" s="2622">
        <v>1</v>
      </c>
      <c r="G482" s="2596"/>
      <c r="H482" s="1592">
        <f t="shared" si="48"/>
        <v>0</v>
      </c>
      <c r="I482" s="1593">
        <f t="shared" si="49"/>
        <v>0</v>
      </c>
      <c r="J482" s="2622" t="s">
        <v>127</v>
      </c>
      <c r="K482" s="1595">
        <v>25000</v>
      </c>
      <c r="L482" s="2596"/>
      <c r="M482" s="1594">
        <f t="shared" si="50"/>
        <v>0</v>
      </c>
      <c r="N482" s="2596"/>
      <c r="O482" s="1595">
        <f t="shared" si="51"/>
        <v>0</v>
      </c>
      <c r="P482" s="1596">
        <f t="shared" si="52"/>
        <v>25000</v>
      </c>
      <c r="Q482" s="1595"/>
      <c r="R482" s="2597"/>
    </row>
    <row r="483" spans="2:18" ht="15.95" hidden="1" customHeight="1" thickBot="1">
      <c r="B483" s="2295">
        <v>30</v>
      </c>
      <c r="C483" s="2296">
        <v>41937</v>
      </c>
      <c r="D483" s="2607" t="s">
        <v>559</v>
      </c>
      <c r="E483" s="2631" t="s">
        <v>426</v>
      </c>
      <c r="F483" s="2631">
        <v>2</v>
      </c>
      <c r="G483" s="2607"/>
      <c r="H483" s="1615">
        <f t="shared" si="48"/>
        <v>0</v>
      </c>
      <c r="I483" s="1616">
        <f t="shared" si="49"/>
        <v>0</v>
      </c>
      <c r="J483" s="2631" t="s">
        <v>127</v>
      </c>
      <c r="K483" s="1619">
        <v>25000</v>
      </c>
      <c r="L483" s="2607"/>
      <c r="M483" s="1618">
        <f t="shared" si="50"/>
        <v>0</v>
      </c>
      <c r="N483" s="2607"/>
      <c r="O483" s="1619">
        <f t="shared" si="51"/>
        <v>0</v>
      </c>
      <c r="P483" s="1620">
        <f t="shared" si="52"/>
        <v>25000</v>
      </c>
      <c r="Q483" s="1619"/>
      <c r="R483" s="2608"/>
    </row>
    <row r="484" spans="2:18" ht="15.95" hidden="1" customHeight="1">
      <c r="B484" s="2283">
        <v>1</v>
      </c>
      <c r="C484" s="2753">
        <v>41938</v>
      </c>
      <c r="D484" s="2801" t="s">
        <v>843</v>
      </c>
      <c r="E484" s="2802" t="s">
        <v>263</v>
      </c>
      <c r="F484" s="1581"/>
      <c r="G484" s="2790"/>
      <c r="H484" s="1583">
        <f t="shared" si="48"/>
        <v>0</v>
      </c>
      <c r="I484" s="2834">
        <f t="shared" si="49"/>
        <v>0</v>
      </c>
      <c r="J484" s="1582"/>
      <c r="K484" s="2803"/>
      <c r="L484" s="2790"/>
      <c r="M484" s="1586">
        <f t="shared" si="50"/>
        <v>0</v>
      </c>
      <c r="N484" s="2792"/>
      <c r="O484" s="1588">
        <f t="shared" si="51"/>
        <v>0</v>
      </c>
      <c r="P484" s="1589">
        <f>I484+K484+M484+O484</f>
        <v>0</v>
      </c>
      <c r="Q484" s="1588"/>
      <c r="R484" s="2793"/>
    </row>
    <row r="485" spans="2:18" ht="15.95" hidden="1" customHeight="1">
      <c r="B485" s="2715">
        <v>2</v>
      </c>
      <c r="C485" s="1940">
        <v>41939</v>
      </c>
      <c r="D485" s="2340" t="s">
        <v>575</v>
      </c>
      <c r="E485" s="1599" t="s">
        <v>263</v>
      </c>
      <c r="F485" s="1599">
        <v>1</v>
      </c>
      <c r="G485" s="2794"/>
      <c r="H485" s="1592">
        <f t="shared" si="48"/>
        <v>0</v>
      </c>
      <c r="I485" s="2835">
        <f t="shared" si="49"/>
        <v>0</v>
      </c>
      <c r="J485" s="2736"/>
      <c r="K485" s="2737"/>
      <c r="L485" s="2794">
        <v>1.5</v>
      </c>
      <c r="M485" s="1594">
        <f t="shared" si="50"/>
        <v>15000</v>
      </c>
      <c r="N485" s="2769"/>
      <c r="O485" s="2738">
        <f t="shared" si="51"/>
        <v>0</v>
      </c>
      <c r="P485" s="1596">
        <f>I485+K485+M485+O485</f>
        <v>15000</v>
      </c>
      <c r="Q485" s="2738"/>
      <c r="R485" s="2772"/>
    </row>
    <row r="486" spans="2:18" ht="15.95" hidden="1" customHeight="1">
      <c r="B486" s="3049">
        <v>3</v>
      </c>
      <c r="C486" s="1940">
        <v>41940</v>
      </c>
      <c r="D486" s="2340" t="s">
        <v>1499</v>
      </c>
      <c r="E486" s="1599" t="s">
        <v>277</v>
      </c>
      <c r="F486" s="1599">
        <v>1</v>
      </c>
      <c r="G486" s="2794"/>
      <c r="H486" s="1592">
        <f t="shared" si="48"/>
        <v>0</v>
      </c>
      <c r="I486" s="2835">
        <f t="shared" si="49"/>
        <v>0</v>
      </c>
      <c r="J486" s="2736" t="s">
        <v>258</v>
      </c>
      <c r="K486" s="2737">
        <f>F486*10000</f>
        <v>10000</v>
      </c>
      <c r="L486" s="2794">
        <v>1</v>
      </c>
      <c r="M486" s="1594">
        <f t="shared" si="50"/>
        <v>10000</v>
      </c>
      <c r="N486" s="2769"/>
      <c r="O486" s="2738">
        <f t="shared" si="51"/>
        <v>0</v>
      </c>
      <c r="P486" s="1596">
        <f t="shared" ref="P486:P549" si="53">I486+K486+M486+O486</f>
        <v>20000</v>
      </c>
      <c r="Q486" s="3272">
        <v>35000</v>
      </c>
      <c r="R486" s="2772"/>
    </row>
    <row r="487" spans="2:18" ht="15.95" hidden="1" customHeight="1">
      <c r="B487" s="3049"/>
      <c r="C487" s="1940">
        <v>41940</v>
      </c>
      <c r="D487" s="2340" t="s">
        <v>1175</v>
      </c>
      <c r="E487" s="1599" t="s">
        <v>277</v>
      </c>
      <c r="F487" s="1599">
        <v>1</v>
      </c>
      <c r="G487" s="2794"/>
      <c r="H487" s="1592">
        <f t="shared" si="48"/>
        <v>0</v>
      </c>
      <c r="I487" s="2835">
        <f t="shared" si="49"/>
        <v>0</v>
      </c>
      <c r="J487" s="2736" t="s">
        <v>127</v>
      </c>
      <c r="K487" s="2737">
        <f>F487*12500</f>
        <v>12500</v>
      </c>
      <c r="L487" s="2794">
        <v>3</v>
      </c>
      <c r="M487" s="1594">
        <f t="shared" si="50"/>
        <v>30000</v>
      </c>
      <c r="N487" s="2769"/>
      <c r="O487" s="2738">
        <f t="shared" si="51"/>
        <v>0</v>
      </c>
      <c r="P487" s="1596">
        <f t="shared" si="53"/>
        <v>42500</v>
      </c>
      <c r="Q487" s="3272"/>
      <c r="R487" s="2772"/>
    </row>
    <row r="488" spans="2:18" ht="15.95" hidden="1" customHeight="1">
      <c r="B488" s="2715">
        <v>4</v>
      </c>
      <c r="C488" s="1940">
        <v>41941</v>
      </c>
      <c r="D488" s="2340" t="s">
        <v>1500</v>
      </c>
      <c r="E488" s="1599" t="s">
        <v>277</v>
      </c>
      <c r="F488" s="2794">
        <v>2</v>
      </c>
      <c r="G488" s="2794">
        <v>20</v>
      </c>
      <c r="H488" s="1592">
        <f t="shared" si="48"/>
        <v>40</v>
      </c>
      <c r="I488" s="2835">
        <f t="shared" si="49"/>
        <v>20000</v>
      </c>
      <c r="J488" s="2794"/>
      <c r="K488" s="2737"/>
      <c r="L488" s="2794"/>
      <c r="M488" s="1594">
        <f t="shared" si="50"/>
        <v>0</v>
      </c>
      <c r="N488" s="2794"/>
      <c r="O488" s="2738">
        <f t="shared" si="51"/>
        <v>0</v>
      </c>
      <c r="P488" s="1596">
        <f t="shared" si="53"/>
        <v>20000</v>
      </c>
      <c r="Q488" s="2738">
        <v>35000</v>
      </c>
      <c r="R488" s="2772"/>
    </row>
    <row r="489" spans="2:18" ht="15.95" hidden="1" customHeight="1">
      <c r="B489" s="2715">
        <v>5</v>
      </c>
      <c r="C489" s="1940">
        <v>41942</v>
      </c>
      <c r="D489" s="2769" t="s">
        <v>954</v>
      </c>
      <c r="E489" s="2794" t="s">
        <v>277</v>
      </c>
      <c r="F489" s="2794"/>
      <c r="G489" s="2794"/>
      <c r="H489" s="1592">
        <f t="shared" si="48"/>
        <v>0</v>
      </c>
      <c r="I489" s="2835">
        <f t="shared" si="49"/>
        <v>0</v>
      </c>
      <c r="J489" s="2804"/>
      <c r="K489" s="2805"/>
      <c r="L489" s="2794"/>
      <c r="M489" s="1594">
        <f t="shared" si="50"/>
        <v>0</v>
      </c>
      <c r="N489" s="2794"/>
      <c r="O489" s="2738">
        <f t="shared" si="51"/>
        <v>0</v>
      </c>
      <c r="P489" s="1596">
        <f t="shared" si="53"/>
        <v>0</v>
      </c>
      <c r="Q489" s="2738">
        <v>35000</v>
      </c>
      <c r="R489" s="2772"/>
    </row>
    <row r="490" spans="2:18" ht="15.95" hidden="1" customHeight="1">
      <c r="B490" s="2715">
        <v>6</v>
      </c>
      <c r="C490" s="1940">
        <v>41943</v>
      </c>
      <c r="D490" s="2340" t="s">
        <v>1499</v>
      </c>
      <c r="E490" s="1599" t="s">
        <v>277</v>
      </c>
      <c r="F490" s="1599">
        <v>3</v>
      </c>
      <c r="G490" s="2794"/>
      <c r="H490" s="1592">
        <f t="shared" si="48"/>
        <v>0</v>
      </c>
      <c r="I490" s="2835">
        <f t="shared" si="49"/>
        <v>0</v>
      </c>
      <c r="J490" s="2736" t="s">
        <v>258</v>
      </c>
      <c r="K490" s="2737">
        <f>F490*10000</f>
        <v>30000</v>
      </c>
      <c r="L490" s="2794"/>
      <c r="M490" s="1594">
        <f t="shared" si="50"/>
        <v>0</v>
      </c>
      <c r="N490" s="2794"/>
      <c r="O490" s="2738">
        <f t="shared" si="51"/>
        <v>0</v>
      </c>
      <c r="P490" s="1596">
        <f t="shared" si="53"/>
        <v>30000</v>
      </c>
      <c r="Q490" s="2738">
        <v>35000</v>
      </c>
      <c r="R490" s="2772"/>
    </row>
    <row r="491" spans="2:18" ht="15.95" hidden="1" customHeight="1">
      <c r="B491" s="2715">
        <v>7</v>
      </c>
      <c r="C491" s="1940">
        <v>41944</v>
      </c>
      <c r="D491" s="2340" t="s">
        <v>1499</v>
      </c>
      <c r="E491" s="1599" t="s">
        <v>277</v>
      </c>
      <c r="F491" s="1599">
        <v>2</v>
      </c>
      <c r="G491" s="2769"/>
      <c r="H491" s="1592">
        <f t="shared" si="48"/>
        <v>0</v>
      </c>
      <c r="I491" s="2835">
        <f t="shared" si="49"/>
        <v>0</v>
      </c>
      <c r="J491" s="2736" t="s">
        <v>258</v>
      </c>
      <c r="K491" s="2737">
        <f>F491*10000</f>
        <v>20000</v>
      </c>
      <c r="L491" s="2769"/>
      <c r="M491" s="1594">
        <f t="shared" si="50"/>
        <v>0</v>
      </c>
      <c r="N491" s="2794"/>
      <c r="O491" s="2738">
        <f t="shared" si="51"/>
        <v>0</v>
      </c>
      <c r="P491" s="1596">
        <f t="shared" si="53"/>
        <v>20000</v>
      </c>
      <c r="Q491" s="2738">
        <v>35000</v>
      </c>
      <c r="R491" s="2772"/>
    </row>
    <row r="492" spans="2:18" ht="15.95" hidden="1" customHeight="1">
      <c r="B492" s="3049">
        <v>8</v>
      </c>
      <c r="C492" s="2594">
        <v>41945</v>
      </c>
      <c r="D492" s="2340" t="s">
        <v>1499</v>
      </c>
      <c r="E492" s="1599" t="s">
        <v>277</v>
      </c>
      <c r="F492" s="1599">
        <v>1</v>
      </c>
      <c r="G492" s="2769"/>
      <c r="H492" s="1592">
        <f t="shared" si="48"/>
        <v>0</v>
      </c>
      <c r="I492" s="2835">
        <f t="shared" si="49"/>
        <v>0</v>
      </c>
      <c r="J492" s="2736" t="s">
        <v>258</v>
      </c>
      <c r="K492" s="2737">
        <f>F492*10000</f>
        <v>10000</v>
      </c>
      <c r="L492" s="2794">
        <v>4</v>
      </c>
      <c r="M492" s="1594">
        <f t="shared" si="50"/>
        <v>40000</v>
      </c>
      <c r="N492" s="2794"/>
      <c r="O492" s="2738">
        <f t="shared" si="51"/>
        <v>0</v>
      </c>
      <c r="P492" s="1596">
        <f t="shared" si="53"/>
        <v>50000</v>
      </c>
      <c r="Q492" s="3272">
        <v>35000</v>
      </c>
      <c r="R492" s="2772"/>
    </row>
    <row r="493" spans="2:18" ht="15.95" hidden="1" customHeight="1">
      <c r="B493" s="3049"/>
      <c r="C493" s="2594">
        <v>41945</v>
      </c>
      <c r="D493" s="2769" t="s">
        <v>1501</v>
      </c>
      <c r="E493" s="1599" t="s">
        <v>277</v>
      </c>
      <c r="F493" s="1599">
        <v>1</v>
      </c>
      <c r="G493" s="2794"/>
      <c r="H493" s="1592">
        <f t="shared" si="48"/>
        <v>0</v>
      </c>
      <c r="I493" s="2835">
        <f t="shared" si="49"/>
        <v>0</v>
      </c>
      <c r="J493" s="2736" t="s">
        <v>127</v>
      </c>
      <c r="K493" s="2737">
        <f>F493*10000</f>
        <v>10000</v>
      </c>
      <c r="L493" s="2794">
        <v>5</v>
      </c>
      <c r="M493" s="1594">
        <f t="shared" si="50"/>
        <v>50000</v>
      </c>
      <c r="N493" s="2794"/>
      <c r="O493" s="2738">
        <f t="shared" si="51"/>
        <v>0</v>
      </c>
      <c r="P493" s="1596">
        <f t="shared" si="53"/>
        <v>60000</v>
      </c>
      <c r="Q493" s="3272"/>
      <c r="R493" s="2772"/>
    </row>
    <row r="494" spans="2:18" ht="15.95" hidden="1" customHeight="1">
      <c r="B494" s="3049">
        <v>9</v>
      </c>
      <c r="C494" s="1940">
        <v>41946</v>
      </c>
      <c r="D494" s="2340" t="s">
        <v>1499</v>
      </c>
      <c r="E494" s="1599" t="s">
        <v>277</v>
      </c>
      <c r="F494" s="1599">
        <v>2</v>
      </c>
      <c r="G494" s="2769"/>
      <c r="H494" s="1592">
        <f t="shared" si="48"/>
        <v>0</v>
      </c>
      <c r="I494" s="2835">
        <f t="shared" si="49"/>
        <v>0</v>
      </c>
      <c r="J494" s="2736" t="s">
        <v>258</v>
      </c>
      <c r="K494" s="2737">
        <f>F494*10000</f>
        <v>20000</v>
      </c>
      <c r="L494" s="2769"/>
      <c r="M494" s="1594">
        <f t="shared" si="50"/>
        <v>0</v>
      </c>
      <c r="N494" s="2794"/>
      <c r="O494" s="2738">
        <f t="shared" si="51"/>
        <v>0</v>
      </c>
      <c r="P494" s="1596">
        <f t="shared" si="53"/>
        <v>20000</v>
      </c>
      <c r="Q494" s="3272">
        <v>35000</v>
      </c>
      <c r="R494" s="2772"/>
    </row>
    <row r="495" spans="2:18" ht="15.95" hidden="1" customHeight="1">
      <c r="B495" s="3049"/>
      <c r="C495" s="1940">
        <v>41946</v>
      </c>
      <c r="D495" s="2769" t="s">
        <v>1495</v>
      </c>
      <c r="E495" s="1599" t="s">
        <v>277</v>
      </c>
      <c r="F495" s="1599">
        <v>1</v>
      </c>
      <c r="G495" s="2794">
        <v>65</v>
      </c>
      <c r="H495" s="1592">
        <f t="shared" si="48"/>
        <v>65</v>
      </c>
      <c r="I495" s="2835">
        <f t="shared" si="49"/>
        <v>32500</v>
      </c>
      <c r="J495" s="2769"/>
      <c r="K495" s="2769"/>
      <c r="L495" s="2769"/>
      <c r="M495" s="1594">
        <f t="shared" si="50"/>
        <v>0</v>
      </c>
      <c r="N495" s="2794"/>
      <c r="O495" s="2738">
        <f t="shared" si="51"/>
        <v>0</v>
      </c>
      <c r="P495" s="1596">
        <f t="shared" si="53"/>
        <v>32500</v>
      </c>
      <c r="Q495" s="3272"/>
      <c r="R495" s="2772"/>
    </row>
    <row r="496" spans="2:18" ht="15.95" hidden="1" customHeight="1">
      <c r="B496" s="3049">
        <v>10</v>
      </c>
      <c r="C496" s="1940">
        <v>41947</v>
      </c>
      <c r="D496" s="2769" t="s">
        <v>1502</v>
      </c>
      <c r="E496" s="1599" t="s">
        <v>277</v>
      </c>
      <c r="F496" s="1599">
        <v>1</v>
      </c>
      <c r="G496" s="2794">
        <v>35</v>
      </c>
      <c r="H496" s="1592">
        <f t="shared" si="48"/>
        <v>35</v>
      </c>
      <c r="I496" s="2835">
        <f t="shared" si="49"/>
        <v>17500</v>
      </c>
      <c r="J496" s="42" t="s">
        <v>127</v>
      </c>
      <c r="K496" s="2738">
        <f>H496*200</f>
        <v>7000</v>
      </c>
      <c r="L496" s="2769"/>
      <c r="M496" s="1594">
        <f t="shared" si="50"/>
        <v>0</v>
      </c>
      <c r="N496" s="2794"/>
      <c r="O496" s="2738">
        <f t="shared" si="51"/>
        <v>0</v>
      </c>
      <c r="P496" s="1596">
        <f t="shared" si="53"/>
        <v>24500</v>
      </c>
      <c r="Q496" s="3272">
        <v>35000</v>
      </c>
      <c r="R496" s="2772"/>
    </row>
    <row r="497" spans="2:18" ht="15.95" hidden="1" customHeight="1">
      <c r="B497" s="3049"/>
      <c r="C497" s="1940">
        <v>41947</v>
      </c>
      <c r="D497" s="2769" t="s">
        <v>1501</v>
      </c>
      <c r="E497" s="1599" t="s">
        <v>277</v>
      </c>
      <c r="F497" s="1599">
        <v>1</v>
      </c>
      <c r="G497" s="2794"/>
      <c r="H497" s="1592">
        <f t="shared" si="48"/>
        <v>0</v>
      </c>
      <c r="I497" s="2835">
        <f t="shared" si="49"/>
        <v>0</v>
      </c>
      <c r="J497" s="2736" t="s">
        <v>127</v>
      </c>
      <c r="K497" s="2737">
        <f>F497*10000</f>
        <v>10000</v>
      </c>
      <c r="L497" s="2769"/>
      <c r="M497" s="1594">
        <f t="shared" si="50"/>
        <v>0</v>
      </c>
      <c r="N497" s="2794"/>
      <c r="O497" s="2738">
        <f t="shared" si="51"/>
        <v>0</v>
      </c>
      <c r="P497" s="1596">
        <f t="shared" si="53"/>
        <v>10000</v>
      </c>
      <c r="Q497" s="3272"/>
      <c r="R497" s="2772"/>
    </row>
    <row r="498" spans="2:18" ht="15.95" hidden="1" customHeight="1">
      <c r="B498" s="3049">
        <v>11</v>
      </c>
      <c r="C498" s="1940">
        <v>41948</v>
      </c>
      <c r="D498" s="2769" t="s">
        <v>1495</v>
      </c>
      <c r="E498" s="1599" t="s">
        <v>277</v>
      </c>
      <c r="F498" s="1599">
        <v>1</v>
      </c>
      <c r="G498" s="2794">
        <v>65</v>
      </c>
      <c r="H498" s="1592">
        <f t="shared" si="48"/>
        <v>65</v>
      </c>
      <c r="I498" s="2835">
        <f t="shared" si="49"/>
        <v>32500</v>
      </c>
      <c r="J498" s="2794"/>
      <c r="K498" s="2738"/>
      <c r="L498" s="2794"/>
      <c r="M498" s="1594">
        <f t="shared" si="50"/>
        <v>0</v>
      </c>
      <c r="N498" s="2794"/>
      <c r="O498" s="2738">
        <f t="shared" si="51"/>
        <v>0</v>
      </c>
      <c r="P498" s="1596">
        <f t="shared" si="53"/>
        <v>32500</v>
      </c>
      <c r="Q498" s="3272">
        <v>35000</v>
      </c>
      <c r="R498" s="2772"/>
    </row>
    <row r="499" spans="2:18" ht="15.95" hidden="1" customHeight="1">
      <c r="B499" s="3049"/>
      <c r="C499" s="1940">
        <v>41948</v>
      </c>
      <c r="D499" s="2340" t="s">
        <v>1499</v>
      </c>
      <c r="E499" s="1599" t="s">
        <v>277</v>
      </c>
      <c r="F499" s="1599">
        <v>1</v>
      </c>
      <c r="G499" s="2794"/>
      <c r="H499" s="1592">
        <f t="shared" si="48"/>
        <v>0</v>
      </c>
      <c r="I499" s="2835">
        <f t="shared" si="49"/>
        <v>0</v>
      </c>
      <c r="J499" s="2736" t="s">
        <v>258</v>
      </c>
      <c r="K499" s="2737">
        <f>F499*10000</f>
        <v>10000</v>
      </c>
      <c r="L499" s="2794"/>
      <c r="M499" s="1594">
        <f t="shared" si="50"/>
        <v>0</v>
      </c>
      <c r="N499" s="2794"/>
      <c r="O499" s="2738">
        <f t="shared" si="51"/>
        <v>0</v>
      </c>
      <c r="P499" s="1596">
        <f t="shared" si="53"/>
        <v>10000</v>
      </c>
      <c r="Q499" s="3272"/>
      <c r="R499" s="2772"/>
    </row>
    <row r="500" spans="2:18" ht="15.95" hidden="1" customHeight="1">
      <c r="B500" s="2715">
        <v>12</v>
      </c>
      <c r="C500" s="1940">
        <v>41949</v>
      </c>
      <c r="D500" s="2340" t="s">
        <v>1499</v>
      </c>
      <c r="E500" s="1599" t="s">
        <v>277</v>
      </c>
      <c r="F500" s="1599">
        <v>4</v>
      </c>
      <c r="G500" s="2769"/>
      <c r="H500" s="1592">
        <f t="shared" si="48"/>
        <v>0</v>
      </c>
      <c r="I500" s="2835">
        <f t="shared" si="49"/>
        <v>0</v>
      </c>
      <c r="J500" s="2736" t="s">
        <v>258</v>
      </c>
      <c r="K500" s="2737">
        <f>F500*10000</f>
        <v>40000</v>
      </c>
      <c r="L500" s="2794">
        <v>1</v>
      </c>
      <c r="M500" s="1594">
        <f t="shared" si="50"/>
        <v>10000</v>
      </c>
      <c r="N500" s="2794"/>
      <c r="O500" s="2738">
        <f t="shared" si="51"/>
        <v>0</v>
      </c>
      <c r="P500" s="1596">
        <f t="shared" si="53"/>
        <v>50000</v>
      </c>
      <c r="Q500" s="2738">
        <v>35000</v>
      </c>
      <c r="R500" s="2772"/>
    </row>
    <row r="501" spans="2:18" ht="15.95" hidden="1" customHeight="1">
      <c r="B501" s="2715">
        <v>13</v>
      </c>
      <c r="C501" s="1940">
        <v>41950</v>
      </c>
      <c r="D501" s="2340" t="s">
        <v>1175</v>
      </c>
      <c r="E501" s="1599" t="s">
        <v>277</v>
      </c>
      <c r="F501" s="1599">
        <v>2</v>
      </c>
      <c r="G501" s="2794"/>
      <c r="H501" s="1592">
        <f t="shared" si="48"/>
        <v>0</v>
      </c>
      <c r="I501" s="2835">
        <f t="shared" si="49"/>
        <v>0</v>
      </c>
      <c r="J501" s="2736" t="s">
        <v>127</v>
      </c>
      <c r="K501" s="2737">
        <f>F501*12500</f>
        <v>25000</v>
      </c>
      <c r="L501" s="2794">
        <v>7</v>
      </c>
      <c r="M501" s="1594">
        <f t="shared" si="50"/>
        <v>70000</v>
      </c>
      <c r="N501" s="2794">
        <v>1</v>
      </c>
      <c r="O501" s="2738">
        <f t="shared" si="51"/>
        <v>15000</v>
      </c>
      <c r="P501" s="1596">
        <f t="shared" si="53"/>
        <v>110000</v>
      </c>
      <c r="Q501" s="2738">
        <v>35000</v>
      </c>
      <c r="R501" s="2772"/>
    </row>
    <row r="502" spans="2:18" ht="15.95" hidden="1" customHeight="1">
      <c r="B502" s="3049">
        <v>14</v>
      </c>
      <c r="C502" s="1940">
        <v>41951</v>
      </c>
      <c r="D502" s="2340" t="s">
        <v>1175</v>
      </c>
      <c r="E502" s="1599" t="s">
        <v>277</v>
      </c>
      <c r="F502" s="1599">
        <v>1</v>
      </c>
      <c r="G502" s="2794"/>
      <c r="H502" s="1592">
        <f t="shared" si="48"/>
        <v>0</v>
      </c>
      <c r="I502" s="2835">
        <f t="shared" si="49"/>
        <v>0</v>
      </c>
      <c r="J502" s="2736" t="s">
        <v>127</v>
      </c>
      <c r="K502" s="2737">
        <f>F502*12500</f>
        <v>12500</v>
      </c>
      <c r="L502" s="2769"/>
      <c r="M502" s="1594">
        <f t="shared" si="50"/>
        <v>0</v>
      </c>
      <c r="N502" s="2769"/>
      <c r="O502" s="2738">
        <f t="shared" si="51"/>
        <v>0</v>
      </c>
      <c r="P502" s="1596">
        <f t="shared" si="53"/>
        <v>12500</v>
      </c>
      <c r="Q502" s="3272">
        <v>35000</v>
      </c>
      <c r="R502" s="2772"/>
    </row>
    <row r="503" spans="2:18" ht="15.95" hidden="1" customHeight="1">
      <c r="B503" s="3049"/>
      <c r="C503" s="1940">
        <v>41951</v>
      </c>
      <c r="D503" s="2769" t="s">
        <v>1503</v>
      </c>
      <c r="E503" s="1599" t="s">
        <v>277</v>
      </c>
      <c r="F503" s="1599">
        <v>1</v>
      </c>
      <c r="G503" s="2794">
        <v>20</v>
      </c>
      <c r="H503" s="1592">
        <f t="shared" si="48"/>
        <v>20</v>
      </c>
      <c r="I503" s="2835">
        <f t="shared" si="49"/>
        <v>10000</v>
      </c>
      <c r="J503" s="2794"/>
      <c r="K503" s="2738"/>
      <c r="L503" s="2794">
        <v>4</v>
      </c>
      <c r="M503" s="1594">
        <f t="shared" si="50"/>
        <v>40000</v>
      </c>
      <c r="N503" s="2769"/>
      <c r="O503" s="2738">
        <f t="shared" si="51"/>
        <v>0</v>
      </c>
      <c r="P503" s="1596">
        <f t="shared" si="53"/>
        <v>50000</v>
      </c>
      <c r="Q503" s="3272"/>
      <c r="R503" s="2772"/>
    </row>
    <row r="504" spans="2:18" ht="15.95" hidden="1" customHeight="1">
      <c r="B504" s="2715">
        <v>15</v>
      </c>
      <c r="C504" s="2594">
        <v>41952</v>
      </c>
      <c r="D504" s="2769" t="s">
        <v>1504</v>
      </c>
      <c r="E504" s="1599" t="s">
        <v>277</v>
      </c>
      <c r="F504" s="1599">
        <v>2</v>
      </c>
      <c r="G504" s="2794">
        <v>55</v>
      </c>
      <c r="H504" s="1592">
        <f t="shared" si="48"/>
        <v>110</v>
      </c>
      <c r="I504" s="2835">
        <f t="shared" si="49"/>
        <v>55000</v>
      </c>
      <c r="J504" s="42" t="s">
        <v>127</v>
      </c>
      <c r="K504" s="2738">
        <f>H504*200</f>
        <v>22000</v>
      </c>
      <c r="L504" s="2794">
        <v>5</v>
      </c>
      <c r="M504" s="1594">
        <f t="shared" si="50"/>
        <v>50000</v>
      </c>
      <c r="N504" s="2769"/>
      <c r="O504" s="2738">
        <f t="shared" si="51"/>
        <v>0</v>
      </c>
      <c r="P504" s="1596">
        <f t="shared" si="53"/>
        <v>127000</v>
      </c>
      <c r="Q504" s="2738">
        <v>35000</v>
      </c>
      <c r="R504" s="2772"/>
    </row>
    <row r="505" spans="2:18" ht="15.95" hidden="1" customHeight="1">
      <c r="B505" s="2715">
        <v>16</v>
      </c>
      <c r="C505" s="1940">
        <v>41953</v>
      </c>
      <c r="D505" s="2769" t="s">
        <v>1504</v>
      </c>
      <c r="E505" s="1599" t="s">
        <v>277</v>
      </c>
      <c r="F505" s="1599">
        <v>1</v>
      </c>
      <c r="G505" s="2794">
        <v>55</v>
      </c>
      <c r="H505" s="1592">
        <f t="shared" si="48"/>
        <v>55</v>
      </c>
      <c r="I505" s="2835">
        <f t="shared" si="49"/>
        <v>27500</v>
      </c>
      <c r="J505" s="42" t="s">
        <v>127</v>
      </c>
      <c r="K505" s="2738">
        <f>H505*200</f>
        <v>11000</v>
      </c>
      <c r="L505" s="2769"/>
      <c r="M505" s="1594">
        <f t="shared" si="50"/>
        <v>0</v>
      </c>
      <c r="N505" s="2769"/>
      <c r="O505" s="2738">
        <f t="shared" si="51"/>
        <v>0</v>
      </c>
      <c r="P505" s="1596">
        <f t="shared" si="53"/>
        <v>38500</v>
      </c>
      <c r="Q505" s="2738">
        <v>35000</v>
      </c>
      <c r="R505" s="2772"/>
    </row>
    <row r="506" spans="2:18" ht="15.95" hidden="1" customHeight="1">
      <c r="B506" s="3049">
        <v>17</v>
      </c>
      <c r="C506" s="1940">
        <v>41954</v>
      </c>
      <c r="D506" s="2340" t="s">
        <v>1499</v>
      </c>
      <c r="E506" s="1599" t="s">
        <v>277</v>
      </c>
      <c r="F506" s="1599">
        <v>1</v>
      </c>
      <c r="G506" s="2769"/>
      <c r="H506" s="1592">
        <f t="shared" si="48"/>
        <v>0</v>
      </c>
      <c r="I506" s="2835">
        <f t="shared" si="49"/>
        <v>0</v>
      </c>
      <c r="J506" s="2736" t="s">
        <v>258</v>
      </c>
      <c r="K506" s="2737">
        <f>F506*10000</f>
        <v>10000</v>
      </c>
      <c r="L506" s="2769"/>
      <c r="M506" s="1594">
        <f t="shared" si="50"/>
        <v>0</v>
      </c>
      <c r="N506" s="2769"/>
      <c r="O506" s="2738">
        <f t="shared" si="51"/>
        <v>0</v>
      </c>
      <c r="P506" s="1596">
        <f t="shared" si="53"/>
        <v>10000</v>
      </c>
      <c r="Q506" s="3272">
        <v>35000</v>
      </c>
      <c r="R506" s="2772"/>
    </row>
    <row r="507" spans="2:18" ht="15.95" hidden="1" customHeight="1">
      <c r="B507" s="3049"/>
      <c r="C507" s="1940">
        <v>41954</v>
      </c>
      <c r="D507" s="2340" t="s">
        <v>1175</v>
      </c>
      <c r="E507" s="1599" t="s">
        <v>277</v>
      </c>
      <c r="F507" s="1599">
        <v>3</v>
      </c>
      <c r="G507" s="2794"/>
      <c r="H507" s="1592">
        <f t="shared" si="48"/>
        <v>0</v>
      </c>
      <c r="I507" s="2835">
        <f t="shared" si="49"/>
        <v>0</v>
      </c>
      <c r="J507" s="2736" t="s">
        <v>127</v>
      </c>
      <c r="K507" s="2737">
        <f>F507*12500</f>
        <v>37500</v>
      </c>
      <c r="L507" s="2794">
        <v>3</v>
      </c>
      <c r="M507" s="1594">
        <f t="shared" si="50"/>
        <v>30000</v>
      </c>
      <c r="N507" s="2769"/>
      <c r="O507" s="2738">
        <f t="shared" si="51"/>
        <v>0</v>
      </c>
      <c r="P507" s="1596">
        <f t="shared" si="53"/>
        <v>67500</v>
      </c>
      <c r="Q507" s="3272"/>
      <c r="R507" s="2772"/>
    </row>
    <row r="508" spans="2:18" ht="15.95" hidden="1" customHeight="1">
      <c r="B508" s="3049">
        <v>18</v>
      </c>
      <c r="C508" s="1940">
        <v>41955</v>
      </c>
      <c r="D508" s="2769" t="s">
        <v>1504</v>
      </c>
      <c r="E508" s="1599" t="s">
        <v>277</v>
      </c>
      <c r="F508" s="1599">
        <v>1</v>
      </c>
      <c r="G508" s="2794">
        <v>55</v>
      </c>
      <c r="H508" s="1592">
        <f t="shared" si="48"/>
        <v>55</v>
      </c>
      <c r="I508" s="2835">
        <f t="shared" si="49"/>
        <v>27500</v>
      </c>
      <c r="J508" s="42" t="s">
        <v>127</v>
      </c>
      <c r="K508" s="2738">
        <f>H508*200</f>
        <v>11000</v>
      </c>
      <c r="L508" s="2769"/>
      <c r="M508" s="1594">
        <f t="shared" si="50"/>
        <v>0</v>
      </c>
      <c r="N508" s="2769"/>
      <c r="O508" s="2738">
        <f t="shared" si="51"/>
        <v>0</v>
      </c>
      <c r="P508" s="1596">
        <f t="shared" si="53"/>
        <v>38500</v>
      </c>
      <c r="Q508" s="3272">
        <v>35000</v>
      </c>
      <c r="R508" s="2772"/>
    </row>
    <row r="509" spans="2:18" ht="15.95" hidden="1" customHeight="1">
      <c r="B509" s="3049"/>
      <c r="C509" s="1940">
        <v>41955</v>
      </c>
      <c r="D509" s="2340" t="s">
        <v>1499</v>
      </c>
      <c r="E509" s="1599" t="s">
        <v>277</v>
      </c>
      <c r="F509" s="1599">
        <v>1</v>
      </c>
      <c r="G509" s="2794"/>
      <c r="H509" s="1592">
        <f t="shared" ref="H509:H572" si="54">F509*G509</f>
        <v>0</v>
      </c>
      <c r="I509" s="2835">
        <f t="shared" ref="I509:I533" si="55">H509*500</f>
        <v>0</v>
      </c>
      <c r="J509" s="2736" t="s">
        <v>258</v>
      </c>
      <c r="K509" s="2737">
        <f>F509*10000</f>
        <v>10000</v>
      </c>
      <c r="L509" s="2769"/>
      <c r="M509" s="1594">
        <f t="shared" ref="M509:M572" si="56">L509*10000</f>
        <v>0</v>
      </c>
      <c r="N509" s="2769"/>
      <c r="O509" s="2738">
        <f t="shared" ref="O509:O572" si="57">N509*15000</f>
        <v>0</v>
      </c>
      <c r="P509" s="1596">
        <f t="shared" si="53"/>
        <v>10000</v>
      </c>
      <c r="Q509" s="3272"/>
      <c r="R509" s="2772"/>
    </row>
    <row r="510" spans="2:18" ht="15.95" hidden="1" customHeight="1">
      <c r="B510" s="3049"/>
      <c r="C510" s="1940">
        <v>41955</v>
      </c>
      <c r="D510" s="2340" t="s">
        <v>1505</v>
      </c>
      <c r="E510" s="1599" t="s">
        <v>277</v>
      </c>
      <c r="F510" s="1599">
        <v>1</v>
      </c>
      <c r="G510" s="2794"/>
      <c r="H510" s="1592">
        <f t="shared" si="54"/>
        <v>0</v>
      </c>
      <c r="I510" s="2835">
        <f t="shared" si="55"/>
        <v>0</v>
      </c>
      <c r="J510" s="2736"/>
      <c r="K510" s="2737"/>
      <c r="L510" s="2794">
        <v>2</v>
      </c>
      <c r="M510" s="1594">
        <f t="shared" si="56"/>
        <v>20000</v>
      </c>
      <c r="N510" s="2769"/>
      <c r="O510" s="2738">
        <f t="shared" si="57"/>
        <v>0</v>
      </c>
      <c r="P510" s="1596">
        <f t="shared" si="53"/>
        <v>20000</v>
      </c>
      <c r="Q510" s="3272"/>
      <c r="R510" s="2772"/>
    </row>
    <row r="511" spans="2:18" ht="15.95" hidden="1" customHeight="1">
      <c r="B511" s="3106">
        <v>19</v>
      </c>
      <c r="C511" s="1940">
        <v>41956</v>
      </c>
      <c r="D511" s="2340" t="s">
        <v>1175</v>
      </c>
      <c r="E511" s="1599" t="s">
        <v>277</v>
      </c>
      <c r="F511" s="1599">
        <v>1</v>
      </c>
      <c r="G511" s="2794"/>
      <c r="H511" s="1592">
        <f t="shared" si="54"/>
        <v>0</v>
      </c>
      <c r="I511" s="2835">
        <f t="shared" si="55"/>
        <v>0</v>
      </c>
      <c r="J511" s="2736" t="s">
        <v>127</v>
      </c>
      <c r="K511" s="2737">
        <f>F511*12500</f>
        <v>12500</v>
      </c>
      <c r="L511" s="2769"/>
      <c r="M511" s="1594">
        <f t="shared" si="56"/>
        <v>0</v>
      </c>
      <c r="N511" s="2769"/>
      <c r="O511" s="2738">
        <f t="shared" si="57"/>
        <v>0</v>
      </c>
      <c r="P511" s="1596">
        <f t="shared" si="53"/>
        <v>12500</v>
      </c>
      <c r="Q511" s="3272">
        <v>35000</v>
      </c>
      <c r="R511" s="2772"/>
    </row>
    <row r="512" spans="2:18" ht="15.95" hidden="1" customHeight="1">
      <c r="B512" s="3106"/>
      <c r="C512" s="1940">
        <v>41956</v>
      </c>
      <c r="D512" s="2769" t="s">
        <v>1504</v>
      </c>
      <c r="E512" s="1599" t="s">
        <v>277</v>
      </c>
      <c r="F512" s="1599">
        <v>1</v>
      </c>
      <c r="G512" s="2794">
        <v>55</v>
      </c>
      <c r="H512" s="1592">
        <f t="shared" si="54"/>
        <v>55</v>
      </c>
      <c r="I512" s="2835">
        <f t="shared" si="55"/>
        <v>27500</v>
      </c>
      <c r="J512" s="42" t="s">
        <v>127</v>
      </c>
      <c r="K512" s="2738">
        <f>H512*200</f>
        <v>11000</v>
      </c>
      <c r="L512" s="2794">
        <v>2</v>
      </c>
      <c r="M512" s="1594">
        <f t="shared" si="56"/>
        <v>20000</v>
      </c>
      <c r="N512" s="2769"/>
      <c r="O512" s="2738">
        <f t="shared" si="57"/>
        <v>0</v>
      </c>
      <c r="P512" s="1596">
        <f t="shared" si="53"/>
        <v>58500</v>
      </c>
      <c r="Q512" s="3272"/>
      <c r="R512" s="2772"/>
    </row>
    <row r="513" spans="2:18" ht="15.95" hidden="1" customHeight="1">
      <c r="B513" s="3049">
        <v>20</v>
      </c>
      <c r="C513" s="1940">
        <v>41957</v>
      </c>
      <c r="D513" s="2340" t="s">
        <v>1175</v>
      </c>
      <c r="E513" s="1599" t="s">
        <v>277</v>
      </c>
      <c r="F513" s="1599">
        <v>1</v>
      </c>
      <c r="G513" s="2794"/>
      <c r="H513" s="1592">
        <f t="shared" si="54"/>
        <v>0</v>
      </c>
      <c r="I513" s="2835">
        <f t="shared" si="55"/>
        <v>0</v>
      </c>
      <c r="J513" s="2736" t="s">
        <v>127</v>
      </c>
      <c r="K513" s="2737">
        <f>F513*12500</f>
        <v>12500</v>
      </c>
      <c r="L513" s="2769"/>
      <c r="M513" s="1594">
        <f t="shared" si="56"/>
        <v>0</v>
      </c>
      <c r="N513" s="2769"/>
      <c r="O513" s="2738">
        <f t="shared" si="57"/>
        <v>0</v>
      </c>
      <c r="P513" s="1596">
        <f t="shared" si="53"/>
        <v>12500</v>
      </c>
      <c r="Q513" s="3272">
        <v>35000</v>
      </c>
      <c r="R513" s="2772"/>
    </row>
    <row r="514" spans="2:18" ht="15.95" hidden="1" customHeight="1">
      <c r="B514" s="3049"/>
      <c r="C514" s="1940">
        <v>41957</v>
      </c>
      <c r="D514" s="2769" t="s">
        <v>868</v>
      </c>
      <c r="E514" s="1599" t="s">
        <v>263</v>
      </c>
      <c r="F514" s="1599">
        <v>1</v>
      </c>
      <c r="G514" s="2794">
        <v>150</v>
      </c>
      <c r="H514" s="1592">
        <f t="shared" si="54"/>
        <v>150</v>
      </c>
      <c r="I514" s="2835">
        <f t="shared" si="55"/>
        <v>75000</v>
      </c>
      <c r="J514" s="2769"/>
      <c r="K514" s="2769"/>
      <c r="L514" s="2794">
        <v>6</v>
      </c>
      <c r="M514" s="1594">
        <f t="shared" si="56"/>
        <v>60000</v>
      </c>
      <c r="N514" s="2769"/>
      <c r="O514" s="2738">
        <f t="shared" si="57"/>
        <v>0</v>
      </c>
      <c r="P514" s="1596">
        <f t="shared" si="53"/>
        <v>135000</v>
      </c>
      <c r="Q514" s="3272"/>
      <c r="R514" s="2772"/>
    </row>
    <row r="515" spans="2:18" ht="15.95" hidden="1" customHeight="1">
      <c r="B515" s="2715">
        <v>21</v>
      </c>
      <c r="C515" s="1940">
        <v>41958</v>
      </c>
      <c r="D515" s="2769" t="s">
        <v>1506</v>
      </c>
      <c r="E515" s="1599" t="s">
        <v>263</v>
      </c>
      <c r="F515" s="1599">
        <v>1</v>
      </c>
      <c r="G515" s="2769"/>
      <c r="H515" s="1592">
        <f t="shared" si="54"/>
        <v>0</v>
      </c>
      <c r="I515" s="2835">
        <f t="shared" si="55"/>
        <v>0</v>
      </c>
      <c r="J515" s="2769"/>
      <c r="K515" s="2769"/>
      <c r="L515" s="2794">
        <v>2.5</v>
      </c>
      <c r="M515" s="1594">
        <f t="shared" si="56"/>
        <v>25000</v>
      </c>
      <c r="N515" s="2769"/>
      <c r="O515" s="2738">
        <f t="shared" si="57"/>
        <v>0</v>
      </c>
      <c r="P515" s="1596">
        <f t="shared" si="53"/>
        <v>25000</v>
      </c>
      <c r="Q515" s="2769"/>
      <c r="R515" s="2772"/>
    </row>
    <row r="516" spans="2:18" ht="15.95" hidden="1" customHeight="1">
      <c r="B516" s="2715">
        <v>22</v>
      </c>
      <c r="C516" s="2594">
        <v>41959</v>
      </c>
      <c r="D516" s="2769" t="s">
        <v>1164</v>
      </c>
      <c r="E516" s="1599" t="s">
        <v>263</v>
      </c>
      <c r="F516" s="1599">
        <v>1</v>
      </c>
      <c r="G516" s="2794">
        <v>30</v>
      </c>
      <c r="H516" s="1592">
        <f t="shared" si="54"/>
        <v>30</v>
      </c>
      <c r="I516" s="2835">
        <f t="shared" si="55"/>
        <v>15000</v>
      </c>
      <c r="J516" s="2769"/>
      <c r="K516" s="2769"/>
      <c r="L516" s="2794">
        <v>4</v>
      </c>
      <c r="M516" s="1594">
        <f t="shared" si="56"/>
        <v>40000</v>
      </c>
      <c r="N516" s="2769"/>
      <c r="O516" s="2738">
        <f t="shared" si="57"/>
        <v>0</v>
      </c>
      <c r="P516" s="1596">
        <f t="shared" si="53"/>
        <v>55000</v>
      </c>
      <c r="Q516" s="2769"/>
      <c r="R516" s="2772"/>
    </row>
    <row r="517" spans="2:18" ht="15.95" hidden="1" customHeight="1">
      <c r="B517" s="3049">
        <v>23</v>
      </c>
      <c r="C517" s="1940">
        <v>41960</v>
      </c>
      <c r="D517" s="2769" t="s">
        <v>1507</v>
      </c>
      <c r="E517" s="1599" t="s">
        <v>263</v>
      </c>
      <c r="F517" s="1599">
        <v>1</v>
      </c>
      <c r="G517" s="2794">
        <v>50</v>
      </c>
      <c r="H517" s="1592">
        <f t="shared" si="54"/>
        <v>50</v>
      </c>
      <c r="I517" s="2835">
        <f t="shared" si="55"/>
        <v>25000</v>
      </c>
      <c r="J517" s="2769"/>
      <c r="K517" s="2769"/>
      <c r="L517" s="2769"/>
      <c r="M517" s="1594">
        <f t="shared" si="56"/>
        <v>0</v>
      </c>
      <c r="N517" s="2769"/>
      <c r="O517" s="2738">
        <f t="shared" si="57"/>
        <v>0</v>
      </c>
      <c r="P517" s="1596">
        <f t="shared" si="53"/>
        <v>25000</v>
      </c>
      <c r="Q517" s="2769"/>
      <c r="R517" s="2772"/>
    </row>
    <row r="518" spans="2:18" ht="15.95" hidden="1" customHeight="1">
      <c r="B518" s="3049"/>
      <c r="C518" s="1940">
        <v>41960</v>
      </c>
      <c r="D518" s="2769" t="s">
        <v>1164</v>
      </c>
      <c r="E518" s="1599" t="s">
        <v>263</v>
      </c>
      <c r="F518" s="1599">
        <v>1</v>
      </c>
      <c r="G518" s="2794">
        <v>30</v>
      </c>
      <c r="H518" s="1592">
        <f t="shared" si="54"/>
        <v>30</v>
      </c>
      <c r="I518" s="2835">
        <f t="shared" si="55"/>
        <v>15000</v>
      </c>
      <c r="J518" s="2769"/>
      <c r="K518" s="2769"/>
      <c r="L518" s="2794">
        <v>2</v>
      </c>
      <c r="M518" s="1594">
        <f t="shared" si="56"/>
        <v>20000</v>
      </c>
      <c r="N518" s="2769"/>
      <c r="O518" s="2738">
        <f t="shared" si="57"/>
        <v>0</v>
      </c>
      <c r="P518" s="1596">
        <f t="shared" si="53"/>
        <v>35000</v>
      </c>
      <c r="Q518" s="2769"/>
      <c r="R518" s="2772"/>
    </row>
    <row r="519" spans="2:18" ht="15.95" hidden="1" customHeight="1">
      <c r="B519" s="2715">
        <v>24</v>
      </c>
      <c r="C519" s="1940">
        <v>41961</v>
      </c>
      <c r="D519" s="2769" t="s">
        <v>575</v>
      </c>
      <c r="E519" s="2769" t="s">
        <v>263</v>
      </c>
      <c r="F519" s="2769"/>
      <c r="G519" s="2769"/>
      <c r="H519" s="1592">
        <f t="shared" si="54"/>
        <v>0</v>
      </c>
      <c r="I519" s="2835">
        <f t="shared" si="55"/>
        <v>0</v>
      </c>
      <c r="J519" s="2769"/>
      <c r="K519" s="2769"/>
      <c r="L519" s="2769"/>
      <c r="M519" s="1594">
        <f t="shared" si="56"/>
        <v>0</v>
      </c>
      <c r="N519" s="2769"/>
      <c r="O519" s="2738">
        <f t="shared" si="57"/>
        <v>0</v>
      </c>
      <c r="P519" s="1596">
        <f t="shared" si="53"/>
        <v>0</v>
      </c>
      <c r="Q519" s="2769"/>
      <c r="R519" s="2772"/>
    </row>
    <row r="520" spans="2:18" ht="15.95" hidden="1" customHeight="1">
      <c r="B520" s="3050">
        <v>25</v>
      </c>
      <c r="C520" s="1940">
        <v>41962</v>
      </c>
      <c r="D520" s="2340" t="s">
        <v>1499</v>
      </c>
      <c r="E520" s="1599" t="s">
        <v>277</v>
      </c>
      <c r="F520" s="1599">
        <v>1</v>
      </c>
      <c r="G520" s="2769"/>
      <c r="H520" s="1592">
        <f t="shared" si="54"/>
        <v>0</v>
      </c>
      <c r="I520" s="2835">
        <f t="shared" si="55"/>
        <v>0</v>
      </c>
      <c r="J520" s="2736" t="s">
        <v>258</v>
      </c>
      <c r="K520" s="2737">
        <f>F520*10000</f>
        <v>10000</v>
      </c>
      <c r="L520" s="2794">
        <v>1</v>
      </c>
      <c r="M520" s="1594">
        <f t="shared" si="56"/>
        <v>10000</v>
      </c>
      <c r="N520" s="2769"/>
      <c r="O520" s="2738">
        <f t="shared" si="57"/>
        <v>0</v>
      </c>
      <c r="P520" s="1596">
        <f t="shared" si="53"/>
        <v>20000</v>
      </c>
      <c r="Q520" s="3272">
        <v>35000</v>
      </c>
      <c r="R520" s="2772"/>
    </row>
    <row r="521" spans="2:18" ht="15.95" hidden="1" customHeight="1">
      <c r="B521" s="3051"/>
      <c r="C521" s="1940">
        <v>41962</v>
      </c>
      <c r="D521" s="2340" t="s">
        <v>1175</v>
      </c>
      <c r="E521" s="1599" t="s">
        <v>277</v>
      </c>
      <c r="F521" s="1599">
        <v>2</v>
      </c>
      <c r="G521" s="2769"/>
      <c r="H521" s="1592">
        <f t="shared" si="54"/>
        <v>0</v>
      </c>
      <c r="I521" s="2835">
        <f t="shared" si="55"/>
        <v>0</v>
      </c>
      <c r="J521" s="2736" t="s">
        <v>127</v>
      </c>
      <c r="K521" s="2737">
        <f>F521*12500</f>
        <v>25000</v>
      </c>
      <c r="L521" s="2794"/>
      <c r="M521" s="1594">
        <f t="shared" si="56"/>
        <v>0</v>
      </c>
      <c r="N521" s="2769"/>
      <c r="O521" s="2738">
        <f t="shared" si="57"/>
        <v>0</v>
      </c>
      <c r="P521" s="1596">
        <f t="shared" si="53"/>
        <v>25000</v>
      </c>
      <c r="Q521" s="3272"/>
      <c r="R521" s="2772"/>
    </row>
    <row r="522" spans="2:18" ht="15.95" hidden="1" customHeight="1">
      <c r="B522" s="3052"/>
      <c r="C522" s="1940">
        <v>41962</v>
      </c>
      <c r="D522" s="2769" t="s">
        <v>1498</v>
      </c>
      <c r="E522" s="1599" t="s">
        <v>277</v>
      </c>
      <c r="F522" s="1599">
        <v>1</v>
      </c>
      <c r="G522" s="2794">
        <v>35</v>
      </c>
      <c r="H522" s="1592">
        <f t="shared" si="54"/>
        <v>35</v>
      </c>
      <c r="I522" s="2835">
        <f t="shared" si="55"/>
        <v>17500</v>
      </c>
      <c r="J522" s="2736"/>
      <c r="K522" s="2737"/>
      <c r="L522" s="2794"/>
      <c r="M522" s="1594">
        <f t="shared" si="56"/>
        <v>0</v>
      </c>
      <c r="N522" s="2769"/>
      <c r="O522" s="2738">
        <f t="shared" si="57"/>
        <v>0</v>
      </c>
      <c r="P522" s="1596">
        <f t="shared" si="53"/>
        <v>17500</v>
      </c>
      <c r="Q522" s="3272"/>
      <c r="R522" s="2772"/>
    </row>
    <row r="523" spans="2:18" ht="15.95" hidden="1" customHeight="1">
      <c r="B523" s="3050">
        <v>26</v>
      </c>
      <c r="C523" s="1940">
        <v>41963</v>
      </c>
      <c r="D523" s="2340" t="s">
        <v>1175</v>
      </c>
      <c r="E523" s="1599" t="s">
        <v>277</v>
      </c>
      <c r="F523" s="1599">
        <v>2</v>
      </c>
      <c r="G523" s="2769"/>
      <c r="H523" s="1592">
        <f t="shared" si="54"/>
        <v>0</v>
      </c>
      <c r="I523" s="2835">
        <f t="shared" si="55"/>
        <v>0</v>
      </c>
      <c r="J523" s="2736" t="s">
        <v>127</v>
      </c>
      <c r="K523" s="2737">
        <f>F523*12500</f>
        <v>25000</v>
      </c>
      <c r="L523" s="2769"/>
      <c r="M523" s="1594">
        <f t="shared" si="56"/>
        <v>0</v>
      </c>
      <c r="N523" s="2769"/>
      <c r="O523" s="2738">
        <f t="shared" si="57"/>
        <v>0</v>
      </c>
      <c r="P523" s="1596">
        <f t="shared" si="53"/>
        <v>25000</v>
      </c>
      <c r="Q523" s="3272">
        <v>35000</v>
      </c>
      <c r="R523" s="2772"/>
    </row>
    <row r="524" spans="2:18" ht="15.95" hidden="1" customHeight="1">
      <c r="B524" s="3052"/>
      <c r="C524" s="1940">
        <v>41963</v>
      </c>
      <c r="D524" s="2340" t="s">
        <v>1499</v>
      </c>
      <c r="E524" s="1599" t="s">
        <v>277</v>
      </c>
      <c r="F524" s="1599">
        <v>1</v>
      </c>
      <c r="G524" s="2769"/>
      <c r="H524" s="1592">
        <f t="shared" si="54"/>
        <v>0</v>
      </c>
      <c r="I524" s="2835">
        <f t="shared" si="55"/>
        <v>0</v>
      </c>
      <c r="J524" s="2736" t="s">
        <v>258</v>
      </c>
      <c r="K524" s="2737">
        <f>F524*10000</f>
        <v>10000</v>
      </c>
      <c r="L524" s="2794">
        <v>2</v>
      </c>
      <c r="M524" s="1594">
        <f t="shared" si="56"/>
        <v>20000</v>
      </c>
      <c r="N524" s="2769"/>
      <c r="O524" s="2738">
        <f t="shared" si="57"/>
        <v>0</v>
      </c>
      <c r="P524" s="1596">
        <f t="shared" si="53"/>
        <v>30000</v>
      </c>
      <c r="Q524" s="3272"/>
      <c r="R524" s="2772"/>
    </row>
    <row r="525" spans="2:18" ht="15.95" hidden="1" customHeight="1">
      <c r="B525" s="2715">
        <v>27</v>
      </c>
      <c r="C525" s="1940">
        <v>41964</v>
      </c>
      <c r="D525" s="2340" t="s">
        <v>1175</v>
      </c>
      <c r="E525" s="1599" t="s">
        <v>277</v>
      </c>
      <c r="F525" s="1599">
        <v>2</v>
      </c>
      <c r="G525" s="2769"/>
      <c r="H525" s="1592">
        <f t="shared" si="54"/>
        <v>0</v>
      </c>
      <c r="I525" s="2835">
        <f t="shared" si="55"/>
        <v>0</v>
      </c>
      <c r="J525" s="2736" t="s">
        <v>127</v>
      </c>
      <c r="K525" s="2737">
        <f>F525*12500</f>
        <v>25000</v>
      </c>
      <c r="L525" s="2769"/>
      <c r="M525" s="1594">
        <f t="shared" si="56"/>
        <v>0</v>
      </c>
      <c r="N525" s="2769"/>
      <c r="O525" s="2738">
        <f t="shared" si="57"/>
        <v>0</v>
      </c>
      <c r="P525" s="1596">
        <f t="shared" si="53"/>
        <v>25000</v>
      </c>
      <c r="Q525" s="2738">
        <v>35000</v>
      </c>
      <c r="R525" s="2772"/>
    </row>
    <row r="526" spans="2:18" ht="15.95" hidden="1" customHeight="1">
      <c r="B526" s="3050">
        <v>28</v>
      </c>
      <c r="C526" s="1940">
        <v>41965</v>
      </c>
      <c r="D526" s="2340" t="s">
        <v>1499</v>
      </c>
      <c r="E526" s="1599" t="s">
        <v>277</v>
      </c>
      <c r="F526" s="1599">
        <v>1</v>
      </c>
      <c r="G526" s="2769"/>
      <c r="H526" s="1592">
        <f t="shared" si="54"/>
        <v>0</v>
      </c>
      <c r="I526" s="2835">
        <f t="shared" si="55"/>
        <v>0</v>
      </c>
      <c r="J526" s="2736" t="s">
        <v>258</v>
      </c>
      <c r="K526" s="2737">
        <f>F526*10000</f>
        <v>10000</v>
      </c>
      <c r="L526" s="2769"/>
      <c r="M526" s="1594">
        <f t="shared" si="56"/>
        <v>0</v>
      </c>
      <c r="N526" s="2769"/>
      <c r="O526" s="2738">
        <f t="shared" si="57"/>
        <v>0</v>
      </c>
      <c r="P526" s="1596">
        <f t="shared" si="53"/>
        <v>10000</v>
      </c>
      <c r="Q526" s="3272">
        <v>35000</v>
      </c>
      <c r="R526" s="2772"/>
    </row>
    <row r="527" spans="2:18" ht="15.95" hidden="1" customHeight="1">
      <c r="B527" s="3051"/>
      <c r="C527" s="1940">
        <v>41965</v>
      </c>
      <c r="D527" s="2769" t="s">
        <v>1498</v>
      </c>
      <c r="E527" s="1599" t="s">
        <v>277</v>
      </c>
      <c r="F527" s="1599">
        <v>1</v>
      </c>
      <c r="G527" s="2794">
        <v>35</v>
      </c>
      <c r="H527" s="1592">
        <f t="shared" si="54"/>
        <v>35</v>
      </c>
      <c r="I527" s="2835">
        <f t="shared" si="55"/>
        <v>17500</v>
      </c>
      <c r="J527" s="2769"/>
      <c r="K527" s="2769"/>
      <c r="L527" s="2769"/>
      <c r="M527" s="1594">
        <f t="shared" si="56"/>
        <v>0</v>
      </c>
      <c r="N527" s="2769"/>
      <c r="O527" s="2738">
        <f t="shared" si="57"/>
        <v>0</v>
      </c>
      <c r="P527" s="1596">
        <f t="shared" si="53"/>
        <v>17500</v>
      </c>
      <c r="Q527" s="3272"/>
      <c r="R527" s="2772"/>
    </row>
    <row r="528" spans="2:18" ht="15.95" hidden="1" customHeight="1">
      <c r="B528" s="3052"/>
      <c r="C528" s="1940">
        <v>41965</v>
      </c>
      <c r="D528" s="2340" t="s">
        <v>1175</v>
      </c>
      <c r="E528" s="1599" t="s">
        <v>277</v>
      </c>
      <c r="F528" s="1599">
        <v>1</v>
      </c>
      <c r="G528" s="2794"/>
      <c r="H528" s="1592">
        <f t="shared" si="54"/>
        <v>0</v>
      </c>
      <c r="I528" s="2835">
        <f t="shared" si="55"/>
        <v>0</v>
      </c>
      <c r="J528" s="2736" t="s">
        <v>127</v>
      </c>
      <c r="K528" s="2737">
        <f>F528*12500</f>
        <v>12500</v>
      </c>
      <c r="L528" s="2769"/>
      <c r="M528" s="1594">
        <f t="shared" si="56"/>
        <v>0</v>
      </c>
      <c r="N528" s="2769"/>
      <c r="O528" s="2738">
        <f t="shared" si="57"/>
        <v>0</v>
      </c>
      <c r="P528" s="1596">
        <f t="shared" si="53"/>
        <v>12500</v>
      </c>
      <c r="Q528" s="3272"/>
      <c r="R528" s="2772"/>
    </row>
    <row r="529" spans="2:18" ht="15.95" hidden="1" customHeight="1">
      <c r="B529" s="2715">
        <v>29</v>
      </c>
      <c r="C529" s="2594">
        <v>41966</v>
      </c>
      <c r="D529" s="2340" t="s">
        <v>1175</v>
      </c>
      <c r="E529" s="1599" t="s">
        <v>277</v>
      </c>
      <c r="F529" s="1599">
        <v>3</v>
      </c>
      <c r="G529" s="2769"/>
      <c r="H529" s="1592">
        <f t="shared" si="54"/>
        <v>0</v>
      </c>
      <c r="I529" s="2835">
        <f t="shared" si="55"/>
        <v>0</v>
      </c>
      <c r="J529" s="2736" t="s">
        <v>127</v>
      </c>
      <c r="K529" s="2737">
        <f>F529*12500</f>
        <v>37500</v>
      </c>
      <c r="L529" s="2794">
        <v>4</v>
      </c>
      <c r="M529" s="1594">
        <f t="shared" si="56"/>
        <v>40000</v>
      </c>
      <c r="N529" s="2769"/>
      <c r="O529" s="2738">
        <f t="shared" si="57"/>
        <v>0</v>
      </c>
      <c r="P529" s="1596">
        <f t="shared" si="53"/>
        <v>77500</v>
      </c>
      <c r="Q529" s="2738">
        <v>35000</v>
      </c>
      <c r="R529" s="2772"/>
    </row>
    <row r="530" spans="2:18" ht="15.95" hidden="1" customHeight="1">
      <c r="B530" s="3050">
        <v>30</v>
      </c>
      <c r="C530" s="1940">
        <v>41967</v>
      </c>
      <c r="D530" s="2340" t="s">
        <v>1175</v>
      </c>
      <c r="E530" s="1599" t="s">
        <v>277</v>
      </c>
      <c r="F530" s="1599">
        <v>3</v>
      </c>
      <c r="G530" s="2769"/>
      <c r="H530" s="1592">
        <f t="shared" si="54"/>
        <v>0</v>
      </c>
      <c r="I530" s="2835">
        <f t="shared" si="55"/>
        <v>0</v>
      </c>
      <c r="J530" s="2736" t="s">
        <v>127</v>
      </c>
      <c r="K530" s="2737">
        <f>F530*12500</f>
        <v>37500</v>
      </c>
      <c r="L530" s="2769"/>
      <c r="M530" s="1594">
        <f t="shared" si="56"/>
        <v>0</v>
      </c>
      <c r="N530" s="2769"/>
      <c r="O530" s="2738">
        <f t="shared" si="57"/>
        <v>0</v>
      </c>
      <c r="P530" s="1596">
        <f t="shared" si="53"/>
        <v>37500</v>
      </c>
      <c r="Q530" s="3272">
        <v>35000</v>
      </c>
      <c r="R530" s="2772"/>
    </row>
    <row r="531" spans="2:18" ht="15.95" hidden="1" customHeight="1">
      <c r="B531" s="3052"/>
      <c r="C531" s="1940">
        <v>41967</v>
      </c>
      <c r="D531" s="2769" t="s">
        <v>1498</v>
      </c>
      <c r="E531" s="1599" t="s">
        <v>277</v>
      </c>
      <c r="F531" s="1599">
        <v>1</v>
      </c>
      <c r="G531" s="2794">
        <v>35</v>
      </c>
      <c r="H531" s="1592">
        <f t="shared" si="54"/>
        <v>35</v>
      </c>
      <c r="I531" s="2835">
        <f t="shared" si="55"/>
        <v>17500</v>
      </c>
      <c r="J531" s="2769"/>
      <c r="K531" s="2769"/>
      <c r="L531" s="2769"/>
      <c r="M531" s="1594">
        <f t="shared" si="56"/>
        <v>0</v>
      </c>
      <c r="N531" s="2769"/>
      <c r="O531" s="2738">
        <f t="shared" si="57"/>
        <v>0</v>
      </c>
      <c r="P531" s="1596">
        <f t="shared" si="53"/>
        <v>17500</v>
      </c>
      <c r="Q531" s="3272"/>
      <c r="R531" s="2772"/>
    </row>
    <row r="532" spans="2:18" ht="15.95" hidden="1" customHeight="1">
      <c r="B532" s="3050">
        <v>31</v>
      </c>
      <c r="C532" s="1940">
        <v>41968</v>
      </c>
      <c r="D532" s="2340" t="s">
        <v>1499</v>
      </c>
      <c r="E532" s="1599" t="s">
        <v>277</v>
      </c>
      <c r="F532" s="1599">
        <v>1</v>
      </c>
      <c r="G532" s="2769"/>
      <c r="H532" s="1592">
        <f t="shared" si="54"/>
        <v>0</v>
      </c>
      <c r="I532" s="2835">
        <f t="shared" si="55"/>
        <v>0</v>
      </c>
      <c r="J532" s="2736" t="s">
        <v>258</v>
      </c>
      <c r="K532" s="2737">
        <f>F532*10000</f>
        <v>10000</v>
      </c>
      <c r="L532" s="2769"/>
      <c r="M532" s="1594">
        <f t="shared" si="56"/>
        <v>0</v>
      </c>
      <c r="N532" s="2769"/>
      <c r="O532" s="2738">
        <f t="shared" si="57"/>
        <v>0</v>
      </c>
      <c r="P532" s="1596">
        <f t="shared" si="53"/>
        <v>10000</v>
      </c>
      <c r="Q532" s="3272">
        <v>35000</v>
      </c>
      <c r="R532" s="2772"/>
    </row>
    <row r="533" spans="2:18" ht="15.95" hidden="1" customHeight="1" thickBot="1">
      <c r="B533" s="3053"/>
      <c r="C533" s="2296">
        <v>41968</v>
      </c>
      <c r="D533" s="2348" t="s">
        <v>731</v>
      </c>
      <c r="E533" s="1614" t="s">
        <v>277</v>
      </c>
      <c r="F533" s="1614">
        <v>1</v>
      </c>
      <c r="G533" s="2800">
        <v>150</v>
      </c>
      <c r="H533" s="1615">
        <f t="shared" si="54"/>
        <v>150</v>
      </c>
      <c r="I533" s="2836">
        <f t="shared" si="55"/>
        <v>75000</v>
      </c>
      <c r="J533" s="2778"/>
      <c r="K533" s="2778"/>
      <c r="L533" s="2800">
        <v>6</v>
      </c>
      <c r="M533" s="1618">
        <f t="shared" si="56"/>
        <v>60000</v>
      </c>
      <c r="N533" s="2800">
        <v>1</v>
      </c>
      <c r="O533" s="1619">
        <f t="shared" si="57"/>
        <v>15000</v>
      </c>
      <c r="P533" s="1620">
        <f t="shared" si="53"/>
        <v>150000</v>
      </c>
      <c r="Q533" s="3288"/>
      <c r="R533" s="2783"/>
    </row>
    <row r="534" spans="2:18" ht="15.95" customHeight="1">
      <c r="B534" s="1930">
        <v>1</v>
      </c>
      <c r="C534" s="1931">
        <v>41969</v>
      </c>
      <c r="D534" s="3010" t="s">
        <v>1709</v>
      </c>
      <c r="E534" s="2996" t="s">
        <v>879</v>
      </c>
      <c r="F534" s="2996">
        <v>1</v>
      </c>
      <c r="G534" s="2996">
        <v>50</v>
      </c>
      <c r="H534" s="1583">
        <f t="shared" si="54"/>
        <v>50</v>
      </c>
      <c r="I534" s="1584">
        <f>H534*500</f>
        <v>25000</v>
      </c>
      <c r="J534" s="3010"/>
      <c r="K534" s="2997"/>
      <c r="L534" s="2996">
        <v>3</v>
      </c>
      <c r="M534" s="1586">
        <f t="shared" si="56"/>
        <v>30000</v>
      </c>
      <c r="N534" s="2996"/>
      <c r="O534" s="1588">
        <f t="shared" si="57"/>
        <v>0</v>
      </c>
      <c r="P534" s="1589">
        <f t="shared" si="53"/>
        <v>55000</v>
      </c>
      <c r="Q534" s="1589"/>
      <c r="R534" s="2998"/>
    </row>
    <row r="535" spans="2:18" ht="15.95" customHeight="1">
      <c r="B535" s="3094">
        <v>2</v>
      </c>
      <c r="C535" s="1940">
        <v>41970</v>
      </c>
      <c r="D535" s="2973" t="s">
        <v>1709</v>
      </c>
      <c r="E535" s="2982" t="s">
        <v>879</v>
      </c>
      <c r="F535" s="2982">
        <v>2</v>
      </c>
      <c r="G535" s="2982">
        <v>50</v>
      </c>
      <c r="H535" s="1592">
        <f t="shared" si="54"/>
        <v>100</v>
      </c>
      <c r="I535" s="1593">
        <f>H535*500</f>
        <v>50000</v>
      </c>
      <c r="J535" s="2973"/>
      <c r="K535" s="2976"/>
      <c r="L535" s="2982"/>
      <c r="M535" s="1594">
        <f t="shared" si="56"/>
        <v>0</v>
      </c>
      <c r="N535" s="2982"/>
      <c r="O535" s="2936">
        <f t="shared" si="57"/>
        <v>0</v>
      </c>
      <c r="P535" s="1596">
        <f t="shared" si="53"/>
        <v>50000</v>
      </c>
      <c r="Q535" s="1596"/>
      <c r="R535" s="2977"/>
    </row>
    <row r="536" spans="2:18" ht="15.95" customHeight="1">
      <c r="B536" s="3096"/>
      <c r="C536" s="1940">
        <v>41970</v>
      </c>
      <c r="D536" s="2973" t="s">
        <v>1720</v>
      </c>
      <c r="E536" s="2982" t="s">
        <v>1167</v>
      </c>
      <c r="F536" s="2982">
        <v>1</v>
      </c>
      <c r="G536" s="2982">
        <v>15</v>
      </c>
      <c r="H536" s="1592">
        <f t="shared" si="54"/>
        <v>15</v>
      </c>
      <c r="I536" s="1593">
        <f t="shared" ref="I536:I585" si="58">H536*500</f>
        <v>7500</v>
      </c>
      <c r="J536" s="2973"/>
      <c r="K536" s="2976"/>
      <c r="L536" s="2982">
        <v>1</v>
      </c>
      <c r="M536" s="1594">
        <f t="shared" si="56"/>
        <v>10000</v>
      </c>
      <c r="N536" s="2982"/>
      <c r="O536" s="2936">
        <f t="shared" si="57"/>
        <v>0</v>
      </c>
      <c r="P536" s="1596">
        <f t="shared" si="53"/>
        <v>17500</v>
      </c>
      <c r="Q536" s="1596"/>
      <c r="R536" s="2977"/>
    </row>
    <row r="537" spans="2:18" ht="15.95" customHeight="1">
      <c r="B537" s="1935">
        <v>3</v>
      </c>
      <c r="C537" s="1940">
        <v>41971</v>
      </c>
      <c r="D537" s="2973" t="s">
        <v>1720</v>
      </c>
      <c r="E537" s="2982" t="s">
        <v>1167</v>
      </c>
      <c r="F537" s="2982">
        <v>8</v>
      </c>
      <c r="G537" s="2982">
        <v>15</v>
      </c>
      <c r="H537" s="1592">
        <f t="shared" si="54"/>
        <v>120</v>
      </c>
      <c r="I537" s="1593">
        <f t="shared" si="58"/>
        <v>60000</v>
      </c>
      <c r="J537" s="2973"/>
      <c r="K537" s="2976"/>
      <c r="L537" s="2982">
        <v>1</v>
      </c>
      <c r="M537" s="1594">
        <f t="shared" si="56"/>
        <v>10000</v>
      </c>
      <c r="N537" s="2982"/>
      <c r="O537" s="2936">
        <f t="shared" si="57"/>
        <v>0</v>
      </c>
      <c r="P537" s="1596">
        <f t="shared" si="53"/>
        <v>70000</v>
      </c>
      <c r="Q537" s="1596"/>
      <c r="R537" s="2977"/>
    </row>
    <row r="538" spans="2:18" ht="15.95" customHeight="1">
      <c r="B538" s="1935">
        <v>4</v>
      </c>
      <c r="C538" s="1940">
        <v>41972</v>
      </c>
      <c r="D538" s="2973" t="s">
        <v>1709</v>
      </c>
      <c r="E538" s="2982" t="s">
        <v>879</v>
      </c>
      <c r="F538" s="2982">
        <v>1</v>
      </c>
      <c r="G538" s="2982">
        <v>50</v>
      </c>
      <c r="H538" s="1592">
        <f t="shared" si="54"/>
        <v>50</v>
      </c>
      <c r="I538" s="1593">
        <f t="shared" si="58"/>
        <v>25000</v>
      </c>
      <c r="J538" s="2973"/>
      <c r="K538" s="2976"/>
      <c r="L538" s="2982"/>
      <c r="M538" s="1594">
        <f t="shared" si="56"/>
        <v>0</v>
      </c>
      <c r="N538" s="2982"/>
      <c r="O538" s="2936">
        <f t="shared" si="57"/>
        <v>0</v>
      </c>
      <c r="P538" s="1596">
        <f t="shared" si="53"/>
        <v>25000</v>
      </c>
      <c r="Q538" s="1596"/>
      <c r="R538" s="2977"/>
    </row>
    <row r="539" spans="2:18" ht="15.95" customHeight="1">
      <c r="B539" s="1935">
        <v>5</v>
      </c>
      <c r="C539" s="2594">
        <v>41973</v>
      </c>
      <c r="D539" s="2973" t="s">
        <v>1709</v>
      </c>
      <c r="E539" s="2982" t="s">
        <v>879</v>
      </c>
      <c r="F539" s="2982">
        <v>2</v>
      </c>
      <c r="G539" s="2982">
        <v>50</v>
      </c>
      <c r="H539" s="1592">
        <f t="shared" si="54"/>
        <v>100</v>
      </c>
      <c r="I539" s="1593">
        <f t="shared" si="58"/>
        <v>50000</v>
      </c>
      <c r="J539" s="2973"/>
      <c r="K539" s="2976"/>
      <c r="L539" s="2982">
        <v>6</v>
      </c>
      <c r="M539" s="1594">
        <f t="shared" si="56"/>
        <v>60000</v>
      </c>
      <c r="N539" s="2982"/>
      <c r="O539" s="2936">
        <f t="shared" si="57"/>
        <v>0</v>
      </c>
      <c r="P539" s="1596">
        <f t="shared" si="53"/>
        <v>110000</v>
      </c>
      <c r="Q539" s="1596"/>
      <c r="R539" s="2977"/>
    </row>
    <row r="540" spans="2:18" ht="15.95" customHeight="1">
      <c r="B540" s="3094">
        <v>6</v>
      </c>
      <c r="C540" s="1940">
        <v>41974</v>
      </c>
      <c r="D540" s="2973" t="s">
        <v>575</v>
      </c>
      <c r="E540" s="2982" t="s">
        <v>277</v>
      </c>
      <c r="F540" s="2982"/>
      <c r="G540" s="2982"/>
      <c r="H540" s="1592">
        <f t="shared" si="54"/>
        <v>0</v>
      </c>
      <c r="I540" s="1593">
        <f t="shared" si="58"/>
        <v>0</v>
      </c>
      <c r="J540" s="2973"/>
      <c r="K540" s="2976"/>
      <c r="L540" s="2982"/>
      <c r="M540" s="1594">
        <f t="shared" si="56"/>
        <v>0</v>
      </c>
      <c r="N540" s="2982"/>
      <c r="O540" s="2936">
        <f t="shared" si="57"/>
        <v>0</v>
      </c>
      <c r="P540" s="1596">
        <f t="shared" si="53"/>
        <v>0</v>
      </c>
      <c r="Q540" s="3289">
        <v>35000</v>
      </c>
      <c r="R540" s="2977"/>
    </row>
    <row r="541" spans="2:18" ht="15.95" customHeight="1">
      <c r="B541" s="3095"/>
      <c r="C541" s="1940">
        <v>41974</v>
      </c>
      <c r="D541" s="2973" t="s">
        <v>1362</v>
      </c>
      <c r="E541" s="2982" t="s">
        <v>277</v>
      </c>
      <c r="F541" s="2982">
        <v>1</v>
      </c>
      <c r="G541" s="2982"/>
      <c r="H541" s="1592">
        <f t="shared" si="54"/>
        <v>0</v>
      </c>
      <c r="I541" s="1593">
        <f t="shared" si="58"/>
        <v>0</v>
      </c>
      <c r="J541" s="2973" t="s">
        <v>127</v>
      </c>
      <c r="K541" s="2976">
        <f>F541*10000</f>
        <v>10000</v>
      </c>
      <c r="L541" s="2982"/>
      <c r="M541" s="1594">
        <f t="shared" si="56"/>
        <v>0</v>
      </c>
      <c r="N541" s="2982"/>
      <c r="O541" s="2936">
        <f t="shared" si="57"/>
        <v>0</v>
      </c>
      <c r="P541" s="1596">
        <f t="shared" si="53"/>
        <v>10000</v>
      </c>
      <c r="Q541" s="3290"/>
      <c r="R541" s="2977"/>
    </row>
    <row r="542" spans="2:18" ht="15.95" customHeight="1">
      <c r="B542" s="3095"/>
      <c r="C542" s="1940">
        <v>41974</v>
      </c>
      <c r="D542" s="2973" t="s">
        <v>1721</v>
      </c>
      <c r="E542" s="2982" t="s">
        <v>810</v>
      </c>
      <c r="F542" s="2982">
        <v>1</v>
      </c>
      <c r="G542" s="2982">
        <v>25</v>
      </c>
      <c r="H542" s="1592">
        <f t="shared" si="54"/>
        <v>25</v>
      </c>
      <c r="I542" s="1593">
        <f t="shared" si="58"/>
        <v>12500</v>
      </c>
      <c r="J542" s="2973"/>
      <c r="K542" s="2976"/>
      <c r="L542" s="2982">
        <v>3</v>
      </c>
      <c r="M542" s="1594">
        <f t="shared" si="56"/>
        <v>30000</v>
      </c>
      <c r="N542" s="2982"/>
      <c r="O542" s="2936">
        <f t="shared" si="57"/>
        <v>0</v>
      </c>
      <c r="P542" s="1596">
        <f t="shared" si="53"/>
        <v>42500</v>
      </c>
      <c r="Q542" s="3290"/>
      <c r="R542" s="2977"/>
    </row>
    <row r="543" spans="2:18" ht="15.95" customHeight="1">
      <c r="B543" s="3096"/>
      <c r="C543" s="1940">
        <v>41974</v>
      </c>
      <c r="D543" s="2973" t="s">
        <v>1722</v>
      </c>
      <c r="E543" s="2982" t="s">
        <v>810</v>
      </c>
      <c r="F543" s="2982">
        <v>1</v>
      </c>
      <c r="G543" s="2982">
        <v>55</v>
      </c>
      <c r="H543" s="1592">
        <f t="shared" si="54"/>
        <v>55</v>
      </c>
      <c r="I543" s="1593">
        <f t="shared" si="58"/>
        <v>27500</v>
      </c>
      <c r="J543" s="2982">
        <v>200</v>
      </c>
      <c r="K543" s="2976">
        <f>H543*200</f>
        <v>11000</v>
      </c>
      <c r="L543" s="2982">
        <v>2.5</v>
      </c>
      <c r="M543" s="1594">
        <f t="shared" si="56"/>
        <v>25000</v>
      </c>
      <c r="N543" s="2982">
        <v>4</v>
      </c>
      <c r="O543" s="2936">
        <f t="shared" si="57"/>
        <v>60000</v>
      </c>
      <c r="P543" s="1596">
        <f t="shared" si="53"/>
        <v>123500</v>
      </c>
      <c r="Q543" s="3291"/>
      <c r="R543" s="2977"/>
    </row>
    <row r="544" spans="2:18" ht="15.95" customHeight="1">
      <c r="B544" s="3094">
        <v>7</v>
      </c>
      <c r="C544" s="1940">
        <v>41975</v>
      </c>
      <c r="D544" s="2973" t="s">
        <v>1723</v>
      </c>
      <c r="E544" s="2982" t="s">
        <v>810</v>
      </c>
      <c r="F544" s="2982">
        <v>2</v>
      </c>
      <c r="G544" s="2982">
        <v>25</v>
      </c>
      <c r="H544" s="1592">
        <f t="shared" si="54"/>
        <v>50</v>
      </c>
      <c r="I544" s="1593">
        <f t="shared" si="58"/>
        <v>25000</v>
      </c>
      <c r="J544" s="2973"/>
      <c r="K544" s="2976"/>
      <c r="L544" s="2982"/>
      <c r="M544" s="1594">
        <f t="shared" si="56"/>
        <v>0</v>
      </c>
      <c r="N544" s="2982"/>
      <c r="O544" s="2936">
        <f t="shared" si="57"/>
        <v>0</v>
      </c>
      <c r="P544" s="1596">
        <f t="shared" si="53"/>
        <v>25000</v>
      </c>
      <c r="Q544" s="3289">
        <v>35000</v>
      </c>
      <c r="R544" s="2977"/>
    </row>
    <row r="545" spans="2:18" ht="15.95" customHeight="1">
      <c r="B545" s="3096"/>
      <c r="C545" s="1940">
        <v>41975</v>
      </c>
      <c r="D545" s="2973" t="s">
        <v>1362</v>
      </c>
      <c r="E545" s="2982" t="s">
        <v>277</v>
      </c>
      <c r="F545" s="2982">
        <v>1</v>
      </c>
      <c r="G545" s="2982"/>
      <c r="H545" s="1592">
        <f t="shared" si="54"/>
        <v>0</v>
      </c>
      <c r="I545" s="1593">
        <f t="shared" si="58"/>
        <v>0</v>
      </c>
      <c r="J545" s="2973" t="s">
        <v>127</v>
      </c>
      <c r="K545" s="2976">
        <f>F545*10000</f>
        <v>10000</v>
      </c>
      <c r="L545" s="2982">
        <v>2</v>
      </c>
      <c r="M545" s="1594">
        <f t="shared" si="56"/>
        <v>20000</v>
      </c>
      <c r="N545" s="2982"/>
      <c r="O545" s="2936">
        <f t="shared" si="57"/>
        <v>0</v>
      </c>
      <c r="P545" s="1596">
        <f t="shared" si="53"/>
        <v>30000</v>
      </c>
      <c r="Q545" s="3291"/>
      <c r="R545" s="2977"/>
    </row>
    <row r="546" spans="2:18" ht="15.95" customHeight="1">
      <c r="B546" s="3094">
        <v>8</v>
      </c>
      <c r="C546" s="1940">
        <v>41976</v>
      </c>
      <c r="D546" s="2973" t="s">
        <v>1362</v>
      </c>
      <c r="E546" s="2982" t="s">
        <v>277</v>
      </c>
      <c r="F546" s="2982">
        <v>1</v>
      </c>
      <c r="G546" s="2982"/>
      <c r="H546" s="1592">
        <f t="shared" si="54"/>
        <v>0</v>
      </c>
      <c r="I546" s="1593">
        <f t="shared" si="58"/>
        <v>0</v>
      </c>
      <c r="J546" s="2973" t="s">
        <v>127</v>
      </c>
      <c r="K546" s="2976">
        <f>F546*10000</f>
        <v>10000</v>
      </c>
      <c r="L546" s="2982"/>
      <c r="M546" s="1594">
        <f t="shared" si="56"/>
        <v>0</v>
      </c>
      <c r="N546" s="2982"/>
      <c r="O546" s="2936">
        <f t="shared" si="57"/>
        <v>0</v>
      </c>
      <c r="P546" s="1596">
        <f t="shared" si="53"/>
        <v>10000</v>
      </c>
      <c r="Q546" s="3289">
        <v>35000</v>
      </c>
      <c r="R546" s="2977"/>
    </row>
    <row r="547" spans="2:18" ht="15.95" customHeight="1">
      <c r="B547" s="3096"/>
      <c r="C547" s="1940">
        <v>41976</v>
      </c>
      <c r="D547" s="2973" t="s">
        <v>1712</v>
      </c>
      <c r="E547" s="2982" t="s">
        <v>810</v>
      </c>
      <c r="F547" s="2982">
        <v>1</v>
      </c>
      <c r="G547" s="2982">
        <v>65</v>
      </c>
      <c r="H547" s="1592">
        <f t="shared" si="54"/>
        <v>65</v>
      </c>
      <c r="I547" s="1593">
        <f t="shared" si="58"/>
        <v>32500</v>
      </c>
      <c r="J547" s="2982">
        <v>200</v>
      </c>
      <c r="K547" s="2976">
        <f>H547*200</f>
        <v>13000</v>
      </c>
      <c r="L547" s="2982">
        <v>2</v>
      </c>
      <c r="M547" s="1594">
        <f t="shared" si="56"/>
        <v>20000</v>
      </c>
      <c r="N547" s="2982"/>
      <c r="O547" s="2936">
        <f t="shared" si="57"/>
        <v>0</v>
      </c>
      <c r="P547" s="1596">
        <f t="shared" si="53"/>
        <v>65500</v>
      </c>
      <c r="Q547" s="3291"/>
      <c r="R547" s="2977"/>
    </row>
    <row r="548" spans="2:18" ht="15.95" customHeight="1">
      <c r="B548" s="3094">
        <v>9</v>
      </c>
      <c r="C548" s="1940">
        <v>41977</v>
      </c>
      <c r="D548" s="2973" t="s">
        <v>1723</v>
      </c>
      <c r="E548" s="2982" t="s">
        <v>810</v>
      </c>
      <c r="F548" s="2982">
        <v>3</v>
      </c>
      <c r="G548" s="2982">
        <v>25</v>
      </c>
      <c r="H548" s="1592">
        <f t="shared" si="54"/>
        <v>75</v>
      </c>
      <c r="I548" s="1593">
        <f t="shared" si="58"/>
        <v>37500</v>
      </c>
      <c r="J548" s="2973"/>
      <c r="K548" s="2976"/>
      <c r="L548" s="2982">
        <v>2</v>
      </c>
      <c r="M548" s="1594">
        <f t="shared" si="56"/>
        <v>20000</v>
      </c>
      <c r="N548" s="2982"/>
      <c r="O548" s="2936">
        <f t="shared" si="57"/>
        <v>0</v>
      </c>
      <c r="P548" s="1596">
        <f t="shared" si="53"/>
        <v>57500</v>
      </c>
      <c r="Q548" s="3289">
        <v>35000</v>
      </c>
      <c r="R548" s="2977"/>
    </row>
    <row r="549" spans="2:18" ht="15.95" customHeight="1">
      <c r="B549" s="3096"/>
      <c r="C549" s="1940">
        <v>41977</v>
      </c>
      <c r="D549" s="2973" t="s">
        <v>1362</v>
      </c>
      <c r="E549" s="2982" t="s">
        <v>277</v>
      </c>
      <c r="F549" s="2982">
        <v>2</v>
      </c>
      <c r="G549" s="2982"/>
      <c r="H549" s="1592">
        <f t="shared" si="54"/>
        <v>0</v>
      </c>
      <c r="I549" s="1593">
        <f t="shared" si="58"/>
        <v>0</v>
      </c>
      <c r="J549" s="2973" t="s">
        <v>127</v>
      </c>
      <c r="K549" s="2976">
        <f>F549*10000</f>
        <v>20000</v>
      </c>
      <c r="L549" s="2982">
        <v>3</v>
      </c>
      <c r="M549" s="1594">
        <f t="shared" si="56"/>
        <v>30000</v>
      </c>
      <c r="N549" s="2982"/>
      <c r="O549" s="2936">
        <f t="shared" si="57"/>
        <v>0</v>
      </c>
      <c r="P549" s="1596">
        <f t="shared" si="53"/>
        <v>50000</v>
      </c>
      <c r="Q549" s="3291"/>
      <c r="R549" s="2977"/>
    </row>
    <row r="550" spans="2:18" ht="15.95" customHeight="1">
      <c r="B550" s="3094">
        <v>10</v>
      </c>
      <c r="C550" s="1940">
        <v>41978</v>
      </c>
      <c r="D550" s="2973" t="s">
        <v>1362</v>
      </c>
      <c r="E550" s="2982" t="s">
        <v>277</v>
      </c>
      <c r="F550" s="2982">
        <v>1</v>
      </c>
      <c r="G550" s="2982"/>
      <c r="H550" s="1592">
        <f t="shared" si="54"/>
        <v>0</v>
      </c>
      <c r="I550" s="1593">
        <f t="shared" si="58"/>
        <v>0</v>
      </c>
      <c r="J550" s="2973" t="s">
        <v>127</v>
      </c>
      <c r="K550" s="2976">
        <f>F550*10000</f>
        <v>10000</v>
      </c>
      <c r="L550" s="2982"/>
      <c r="M550" s="1594">
        <f t="shared" si="56"/>
        <v>0</v>
      </c>
      <c r="N550" s="2982"/>
      <c r="O550" s="2936">
        <f t="shared" si="57"/>
        <v>0</v>
      </c>
      <c r="P550" s="1596">
        <f t="shared" ref="P550:P585" si="59">I550+K550+M550+O550</f>
        <v>10000</v>
      </c>
      <c r="Q550" s="3289">
        <v>35000</v>
      </c>
      <c r="R550" s="2977"/>
    </row>
    <row r="551" spans="2:18" ht="15.95" customHeight="1">
      <c r="B551" s="3096"/>
      <c r="C551" s="1940">
        <v>41978</v>
      </c>
      <c r="D551" s="2973" t="s">
        <v>1712</v>
      </c>
      <c r="E551" s="2982" t="s">
        <v>810</v>
      </c>
      <c r="F551" s="2982">
        <v>1</v>
      </c>
      <c r="G551" s="2982">
        <v>65</v>
      </c>
      <c r="H551" s="1592">
        <f t="shared" si="54"/>
        <v>65</v>
      </c>
      <c r="I551" s="1593">
        <f t="shared" si="58"/>
        <v>32500</v>
      </c>
      <c r="J551" s="2982">
        <v>200</v>
      </c>
      <c r="K551" s="2976">
        <f>H551*200</f>
        <v>13000</v>
      </c>
      <c r="L551" s="2982">
        <v>3</v>
      </c>
      <c r="M551" s="1594">
        <f t="shared" si="56"/>
        <v>30000</v>
      </c>
      <c r="N551" s="2982"/>
      <c r="O551" s="2936">
        <f t="shared" si="57"/>
        <v>0</v>
      </c>
      <c r="P551" s="1596">
        <f t="shared" si="59"/>
        <v>75500</v>
      </c>
      <c r="Q551" s="3291"/>
      <c r="R551" s="2977"/>
    </row>
    <row r="552" spans="2:18" ht="15.95" customHeight="1">
      <c r="B552" s="3094">
        <v>11</v>
      </c>
      <c r="C552" s="1940">
        <v>41979</v>
      </c>
      <c r="D552" s="2973" t="s">
        <v>1370</v>
      </c>
      <c r="E552" s="2982" t="s">
        <v>810</v>
      </c>
      <c r="F552" s="2982">
        <v>2</v>
      </c>
      <c r="G552" s="2982">
        <v>55</v>
      </c>
      <c r="H552" s="1592">
        <f t="shared" si="54"/>
        <v>110</v>
      </c>
      <c r="I552" s="1593">
        <f t="shared" si="58"/>
        <v>55000</v>
      </c>
      <c r="J552" s="2973"/>
      <c r="K552" s="2976"/>
      <c r="L552" s="2982"/>
      <c r="M552" s="1594">
        <f t="shared" si="56"/>
        <v>0</v>
      </c>
      <c r="N552" s="2982"/>
      <c r="O552" s="2936">
        <f t="shared" si="57"/>
        <v>0</v>
      </c>
      <c r="P552" s="1596">
        <f t="shared" si="59"/>
        <v>55000</v>
      </c>
      <c r="Q552" s="3289">
        <v>35000</v>
      </c>
      <c r="R552" s="2977"/>
    </row>
    <row r="553" spans="2:18" ht="15.95" customHeight="1">
      <c r="B553" s="3096"/>
      <c r="C553" s="1940">
        <v>41979</v>
      </c>
      <c r="D553" s="2973" t="s">
        <v>1362</v>
      </c>
      <c r="E553" s="2982" t="s">
        <v>277</v>
      </c>
      <c r="F553" s="2982">
        <v>1</v>
      </c>
      <c r="G553" s="2982"/>
      <c r="H553" s="1592">
        <f t="shared" si="54"/>
        <v>0</v>
      </c>
      <c r="I553" s="1593">
        <f t="shared" si="58"/>
        <v>0</v>
      </c>
      <c r="J553" s="2973" t="s">
        <v>127</v>
      </c>
      <c r="K553" s="2976">
        <f>F553*10000</f>
        <v>10000</v>
      </c>
      <c r="L553" s="2982">
        <v>2</v>
      </c>
      <c r="M553" s="1594">
        <f t="shared" si="56"/>
        <v>20000</v>
      </c>
      <c r="N553" s="2982"/>
      <c r="O553" s="2936">
        <f t="shared" si="57"/>
        <v>0</v>
      </c>
      <c r="P553" s="1596">
        <f t="shared" si="59"/>
        <v>30000</v>
      </c>
      <c r="Q553" s="3291"/>
      <c r="R553" s="2977"/>
    </row>
    <row r="554" spans="2:18" ht="15.95" customHeight="1">
      <c r="B554" s="3094">
        <v>12</v>
      </c>
      <c r="C554" s="2594">
        <v>41980</v>
      </c>
      <c r="D554" s="2973" t="s">
        <v>1362</v>
      </c>
      <c r="E554" s="2982" t="s">
        <v>277</v>
      </c>
      <c r="F554" s="2982">
        <v>1</v>
      </c>
      <c r="G554" s="2982"/>
      <c r="H554" s="1592">
        <f t="shared" si="54"/>
        <v>0</v>
      </c>
      <c r="I554" s="1593">
        <f t="shared" si="58"/>
        <v>0</v>
      </c>
      <c r="J554" s="2973" t="s">
        <v>127</v>
      </c>
      <c r="K554" s="2976">
        <f>F554*10000</f>
        <v>10000</v>
      </c>
      <c r="L554" s="2982"/>
      <c r="M554" s="1594">
        <f t="shared" si="56"/>
        <v>0</v>
      </c>
      <c r="N554" s="2982"/>
      <c r="O554" s="2936">
        <f t="shared" si="57"/>
        <v>0</v>
      </c>
      <c r="P554" s="1596">
        <f t="shared" si="59"/>
        <v>10000</v>
      </c>
      <c r="Q554" s="3289">
        <v>35000</v>
      </c>
      <c r="R554" s="2977"/>
    </row>
    <row r="555" spans="2:18" ht="15.95" customHeight="1">
      <c r="B555" s="3096"/>
      <c r="C555" s="2594">
        <v>41980</v>
      </c>
      <c r="D555" s="2973" t="s">
        <v>1366</v>
      </c>
      <c r="E555" s="2982" t="s">
        <v>810</v>
      </c>
      <c r="F555" s="2982">
        <v>2</v>
      </c>
      <c r="G555" s="2982">
        <v>35</v>
      </c>
      <c r="H555" s="1592">
        <f t="shared" si="54"/>
        <v>70</v>
      </c>
      <c r="I555" s="1593">
        <f t="shared" si="58"/>
        <v>35000</v>
      </c>
      <c r="J555" s="2982">
        <v>200</v>
      </c>
      <c r="K555" s="2976">
        <f>H555*200</f>
        <v>14000</v>
      </c>
      <c r="L555" s="2982">
        <v>5</v>
      </c>
      <c r="M555" s="1594">
        <f t="shared" si="56"/>
        <v>50000</v>
      </c>
      <c r="N555" s="2982">
        <v>4</v>
      </c>
      <c r="O555" s="2936">
        <f t="shared" si="57"/>
        <v>60000</v>
      </c>
      <c r="P555" s="1596">
        <f t="shared" si="59"/>
        <v>159000</v>
      </c>
      <c r="Q555" s="3291"/>
      <c r="R555" s="2977"/>
    </row>
    <row r="556" spans="2:18" ht="15.95" customHeight="1">
      <c r="B556" s="3094">
        <v>13</v>
      </c>
      <c r="C556" s="1940">
        <v>41981</v>
      </c>
      <c r="D556" s="2973" t="s">
        <v>1370</v>
      </c>
      <c r="E556" s="2982" t="s">
        <v>810</v>
      </c>
      <c r="F556" s="2982">
        <v>2</v>
      </c>
      <c r="G556" s="2982">
        <v>55</v>
      </c>
      <c r="H556" s="1592">
        <f t="shared" si="54"/>
        <v>110</v>
      </c>
      <c r="I556" s="1593">
        <f t="shared" si="58"/>
        <v>55000</v>
      </c>
      <c r="J556" s="2973"/>
      <c r="K556" s="2976"/>
      <c r="L556" s="2982"/>
      <c r="M556" s="1594">
        <f t="shared" si="56"/>
        <v>0</v>
      </c>
      <c r="N556" s="2982"/>
      <c r="O556" s="2936">
        <f t="shared" si="57"/>
        <v>0</v>
      </c>
      <c r="P556" s="1596">
        <f t="shared" si="59"/>
        <v>55000</v>
      </c>
      <c r="Q556" s="3289">
        <v>35000</v>
      </c>
      <c r="R556" s="2977"/>
    </row>
    <row r="557" spans="2:18" ht="15.95" customHeight="1">
      <c r="B557" s="3096"/>
      <c r="C557" s="1940">
        <v>41981</v>
      </c>
      <c r="D557" s="2973" t="s">
        <v>1362</v>
      </c>
      <c r="E557" s="2982" t="s">
        <v>277</v>
      </c>
      <c r="F557" s="2982">
        <v>1</v>
      </c>
      <c r="G557" s="2982"/>
      <c r="H557" s="1592">
        <f t="shared" si="54"/>
        <v>0</v>
      </c>
      <c r="I557" s="1593">
        <f t="shared" si="58"/>
        <v>0</v>
      </c>
      <c r="J557" s="2973" t="s">
        <v>127</v>
      </c>
      <c r="K557" s="2976">
        <f>F557*10000</f>
        <v>10000</v>
      </c>
      <c r="L557" s="2982">
        <v>5</v>
      </c>
      <c r="M557" s="1594">
        <f t="shared" si="56"/>
        <v>50000</v>
      </c>
      <c r="N557" s="2982">
        <v>1</v>
      </c>
      <c r="O557" s="2936">
        <f t="shared" si="57"/>
        <v>15000</v>
      </c>
      <c r="P557" s="1596">
        <f t="shared" si="59"/>
        <v>75000</v>
      </c>
      <c r="Q557" s="3291"/>
      <c r="R557" s="2977"/>
    </row>
    <row r="558" spans="2:18" ht="15.95" customHeight="1">
      <c r="B558" s="3094">
        <v>14</v>
      </c>
      <c r="C558" s="1940">
        <v>41982</v>
      </c>
      <c r="D558" s="2973" t="s">
        <v>1723</v>
      </c>
      <c r="E558" s="2982" t="s">
        <v>810</v>
      </c>
      <c r="F558" s="2982">
        <v>3</v>
      </c>
      <c r="G558" s="2982">
        <v>25</v>
      </c>
      <c r="H558" s="1592">
        <f t="shared" si="54"/>
        <v>75</v>
      </c>
      <c r="I558" s="1593">
        <f t="shared" si="58"/>
        <v>37500</v>
      </c>
      <c r="J558" s="2973"/>
      <c r="K558" s="2976"/>
      <c r="L558" s="2982">
        <v>2</v>
      </c>
      <c r="M558" s="1594">
        <f t="shared" si="56"/>
        <v>20000</v>
      </c>
      <c r="N558" s="2982"/>
      <c r="O558" s="2936">
        <f t="shared" si="57"/>
        <v>0</v>
      </c>
      <c r="P558" s="1596">
        <f t="shared" si="59"/>
        <v>57500</v>
      </c>
      <c r="Q558" s="3289">
        <v>35000</v>
      </c>
      <c r="R558" s="2977"/>
    </row>
    <row r="559" spans="2:18" ht="15.95" customHeight="1">
      <c r="B559" s="3096"/>
      <c r="C559" s="1940">
        <v>41982</v>
      </c>
      <c r="D559" s="2973" t="s">
        <v>1362</v>
      </c>
      <c r="E559" s="2982" t="s">
        <v>277</v>
      </c>
      <c r="F559" s="2982">
        <v>2</v>
      </c>
      <c r="G559" s="2982"/>
      <c r="H559" s="1592">
        <f t="shared" si="54"/>
        <v>0</v>
      </c>
      <c r="I559" s="1593">
        <f t="shared" si="58"/>
        <v>0</v>
      </c>
      <c r="J559" s="2973" t="s">
        <v>127</v>
      </c>
      <c r="K559" s="2976">
        <f>F559*10000</f>
        <v>20000</v>
      </c>
      <c r="L559" s="2982">
        <v>2</v>
      </c>
      <c r="M559" s="1594">
        <f t="shared" si="56"/>
        <v>20000</v>
      </c>
      <c r="N559" s="2982"/>
      <c r="O559" s="2936">
        <f t="shared" si="57"/>
        <v>0</v>
      </c>
      <c r="P559" s="1596">
        <f t="shared" si="59"/>
        <v>40000</v>
      </c>
      <c r="Q559" s="3291"/>
      <c r="R559" s="2977"/>
    </row>
    <row r="560" spans="2:18" ht="15.95" customHeight="1">
      <c r="B560" s="3094">
        <v>15</v>
      </c>
      <c r="C560" s="1940">
        <v>41983</v>
      </c>
      <c r="D560" s="2973" t="s">
        <v>1366</v>
      </c>
      <c r="E560" s="2982" t="s">
        <v>810</v>
      </c>
      <c r="F560" s="2982">
        <v>1</v>
      </c>
      <c r="G560" s="2982">
        <v>35</v>
      </c>
      <c r="H560" s="1592">
        <f t="shared" si="54"/>
        <v>35</v>
      </c>
      <c r="I560" s="1593">
        <f t="shared" si="58"/>
        <v>17500</v>
      </c>
      <c r="J560" s="2982">
        <v>200</v>
      </c>
      <c r="K560" s="2976">
        <f>H560*200</f>
        <v>7000</v>
      </c>
      <c r="L560" s="2982"/>
      <c r="M560" s="1594">
        <f t="shared" si="56"/>
        <v>0</v>
      </c>
      <c r="N560" s="2982"/>
      <c r="O560" s="2936">
        <f t="shared" si="57"/>
        <v>0</v>
      </c>
      <c r="P560" s="1596">
        <f t="shared" si="59"/>
        <v>24500</v>
      </c>
      <c r="Q560" s="3289">
        <v>35000</v>
      </c>
      <c r="R560" s="2977"/>
    </row>
    <row r="561" spans="2:18" ht="15.95" customHeight="1">
      <c r="B561" s="3095"/>
      <c r="C561" s="1940">
        <v>41983</v>
      </c>
      <c r="D561" s="2973" t="s">
        <v>1362</v>
      </c>
      <c r="E561" s="2982" t="s">
        <v>277</v>
      </c>
      <c r="F561" s="2982">
        <v>1</v>
      </c>
      <c r="G561" s="2982"/>
      <c r="H561" s="1592">
        <f t="shared" si="54"/>
        <v>0</v>
      </c>
      <c r="I561" s="1593">
        <f t="shared" si="58"/>
        <v>0</v>
      </c>
      <c r="J561" s="2973"/>
      <c r="K561" s="2976"/>
      <c r="L561" s="2982">
        <v>3</v>
      </c>
      <c r="M561" s="1594">
        <f t="shared" si="56"/>
        <v>30000</v>
      </c>
      <c r="N561" s="2982"/>
      <c r="O561" s="2936">
        <f t="shared" si="57"/>
        <v>0</v>
      </c>
      <c r="P561" s="1596">
        <f t="shared" si="59"/>
        <v>30000</v>
      </c>
      <c r="Q561" s="3290"/>
      <c r="R561" s="2977"/>
    </row>
    <row r="562" spans="2:18" ht="15.95" customHeight="1">
      <c r="B562" s="3096"/>
      <c r="C562" s="1940">
        <v>41983</v>
      </c>
      <c r="D562" s="2973" t="s">
        <v>731</v>
      </c>
      <c r="E562" s="2982" t="s">
        <v>263</v>
      </c>
      <c r="F562" s="2982">
        <v>1</v>
      </c>
      <c r="G562" s="2982">
        <v>150</v>
      </c>
      <c r="H562" s="1592">
        <f t="shared" si="54"/>
        <v>150</v>
      </c>
      <c r="I562" s="1593">
        <f t="shared" si="58"/>
        <v>75000</v>
      </c>
      <c r="J562" s="2973"/>
      <c r="K562" s="2976"/>
      <c r="L562" s="2982">
        <v>3</v>
      </c>
      <c r="M562" s="1594">
        <f t="shared" si="56"/>
        <v>30000</v>
      </c>
      <c r="N562" s="2982">
        <v>3</v>
      </c>
      <c r="O562" s="2936">
        <f t="shared" si="57"/>
        <v>45000</v>
      </c>
      <c r="P562" s="1596">
        <f t="shared" si="59"/>
        <v>150000</v>
      </c>
      <c r="Q562" s="3291"/>
      <c r="R562" s="2977"/>
    </row>
    <row r="563" spans="2:18" ht="15.95" customHeight="1">
      <c r="B563" s="1935">
        <v>16</v>
      </c>
      <c r="C563" s="1940">
        <v>41984</v>
      </c>
      <c r="D563" s="2973" t="s">
        <v>954</v>
      </c>
      <c r="E563" s="2982" t="s">
        <v>263</v>
      </c>
      <c r="F563" s="2982"/>
      <c r="G563" s="2982"/>
      <c r="H563" s="1592">
        <f t="shared" si="54"/>
        <v>0</v>
      </c>
      <c r="I563" s="1593">
        <f t="shared" si="58"/>
        <v>0</v>
      </c>
      <c r="J563" s="2973"/>
      <c r="K563" s="2976"/>
      <c r="L563" s="2982"/>
      <c r="M563" s="1594">
        <f t="shared" si="56"/>
        <v>0</v>
      </c>
      <c r="N563" s="2982"/>
      <c r="O563" s="2936">
        <f t="shared" si="57"/>
        <v>0</v>
      </c>
      <c r="P563" s="1596">
        <f t="shared" si="59"/>
        <v>0</v>
      </c>
      <c r="Q563" s="1596"/>
      <c r="R563" s="2977"/>
    </row>
    <row r="564" spans="2:18" ht="15.95" customHeight="1">
      <c r="B564" s="1935">
        <v>17</v>
      </c>
      <c r="C564" s="1940">
        <v>41985</v>
      </c>
      <c r="D564" s="2973" t="s">
        <v>954</v>
      </c>
      <c r="E564" s="2982" t="s">
        <v>263</v>
      </c>
      <c r="F564" s="2982"/>
      <c r="G564" s="2982"/>
      <c r="H564" s="1592">
        <f t="shared" si="54"/>
        <v>0</v>
      </c>
      <c r="I564" s="1593">
        <f t="shared" si="58"/>
        <v>0</v>
      </c>
      <c r="J564" s="2973"/>
      <c r="K564" s="2976"/>
      <c r="L564" s="2982"/>
      <c r="M564" s="1594">
        <f t="shared" si="56"/>
        <v>0</v>
      </c>
      <c r="N564" s="2982"/>
      <c r="O564" s="2936">
        <f t="shared" si="57"/>
        <v>0</v>
      </c>
      <c r="P564" s="1596">
        <f t="shared" si="59"/>
        <v>0</v>
      </c>
      <c r="Q564" s="1596"/>
      <c r="R564" s="2977"/>
    </row>
    <row r="565" spans="2:18" ht="15.95" customHeight="1">
      <c r="B565" s="1935">
        <v>18</v>
      </c>
      <c r="C565" s="1940">
        <v>41986</v>
      </c>
      <c r="D565" s="2973" t="s">
        <v>575</v>
      </c>
      <c r="E565" s="2982" t="s">
        <v>277</v>
      </c>
      <c r="F565" s="2982"/>
      <c r="G565" s="2982"/>
      <c r="H565" s="1592">
        <f t="shared" si="54"/>
        <v>0</v>
      </c>
      <c r="I565" s="1593">
        <f t="shared" si="58"/>
        <v>0</v>
      </c>
      <c r="J565" s="2973"/>
      <c r="K565" s="2976"/>
      <c r="L565" s="2982">
        <v>5</v>
      </c>
      <c r="M565" s="1594">
        <f t="shared" si="56"/>
        <v>50000</v>
      </c>
      <c r="N565" s="2982"/>
      <c r="O565" s="2936">
        <f t="shared" si="57"/>
        <v>0</v>
      </c>
      <c r="P565" s="1596">
        <f t="shared" si="59"/>
        <v>50000</v>
      </c>
      <c r="Q565" s="1596"/>
      <c r="R565" s="2977"/>
    </row>
    <row r="566" spans="2:18" ht="15.95" customHeight="1">
      <c r="B566" s="3094">
        <v>19</v>
      </c>
      <c r="C566" s="2594">
        <v>41987</v>
      </c>
      <c r="D566" s="2973" t="s">
        <v>1362</v>
      </c>
      <c r="E566" s="2982" t="s">
        <v>277</v>
      </c>
      <c r="F566" s="2982">
        <v>2</v>
      </c>
      <c r="G566" s="2982"/>
      <c r="H566" s="1592">
        <f t="shared" si="54"/>
        <v>0</v>
      </c>
      <c r="I566" s="1593">
        <f t="shared" si="58"/>
        <v>0</v>
      </c>
      <c r="J566" s="2973" t="s">
        <v>127</v>
      </c>
      <c r="K566" s="2976">
        <f>F566*10000</f>
        <v>20000</v>
      </c>
      <c r="L566" s="2982">
        <v>4</v>
      </c>
      <c r="M566" s="1594">
        <f t="shared" si="56"/>
        <v>40000</v>
      </c>
      <c r="N566" s="2982"/>
      <c r="O566" s="2936">
        <f t="shared" si="57"/>
        <v>0</v>
      </c>
      <c r="P566" s="1596">
        <f t="shared" si="59"/>
        <v>60000</v>
      </c>
      <c r="Q566" s="3289">
        <v>35000</v>
      </c>
      <c r="R566" s="2977"/>
    </row>
    <row r="567" spans="2:18" ht="15.95" customHeight="1">
      <c r="B567" s="3096"/>
      <c r="C567" s="2594">
        <v>41987</v>
      </c>
      <c r="D567" s="2973" t="s">
        <v>1370</v>
      </c>
      <c r="E567" s="2982" t="s">
        <v>810</v>
      </c>
      <c r="F567" s="2982">
        <v>1</v>
      </c>
      <c r="G567" s="2982">
        <v>55</v>
      </c>
      <c r="H567" s="1592">
        <f t="shared" si="54"/>
        <v>55</v>
      </c>
      <c r="I567" s="1593">
        <f t="shared" si="58"/>
        <v>27500</v>
      </c>
      <c r="J567" s="2973"/>
      <c r="K567" s="2976"/>
      <c r="L567" s="2982">
        <v>2</v>
      </c>
      <c r="M567" s="1594">
        <f t="shared" si="56"/>
        <v>20000</v>
      </c>
      <c r="N567" s="2982"/>
      <c r="O567" s="2936">
        <f t="shared" si="57"/>
        <v>0</v>
      </c>
      <c r="P567" s="1596">
        <f t="shared" si="59"/>
        <v>47500</v>
      </c>
      <c r="Q567" s="3291"/>
      <c r="R567" s="2977"/>
    </row>
    <row r="568" spans="2:18" ht="15.95" customHeight="1">
      <c r="B568" s="1935">
        <v>20</v>
      </c>
      <c r="C568" s="1940">
        <v>41988</v>
      </c>
      <c r="D568" s="2973" t="s">
        <v>1496</v>
      </c>
      <c r="E568" s="2982" t="s">
        <v>277</v>
      </c>
      <c r="F568" s="2982">
        <v>2</v>
      </c>
      <c r="G568" s="2982">
        <v>20</v>
      </c>
      <c r="H568" s="1592">
        <f t="shared" si="54"/>
        <v>40</v>
      </c>
      <c r="I568" s="1593">
        <f t="shared" si="58"/>
        <v>20000</v>
      </c>
      <c r="J568" s="2973"/>
      <c r="K568" s="2976"/>
      <c r="L568" s="2982"/>
      <c r="M568" s="1594">
        <f t="shared" si="56"/>
        <v>0</v>
      </c>
      <c r="N568" s="2982"/>
      <c r="O568" s="2936">
        <f t="shared" si="57"/>
        <v>0</v>
      </c>
      <c r="P568" s="1596">
        <f t="shared" si="59"/>
        <v>20000</v>
      </c>
      <c r="Q568" s="1596">
        <v>35000</v>
      </c>
      <c r="R568" s="2977"/>
    </row>
    <row r="569" spans="2:18" ht="15.95" customHeight="1">
      <c r="B569" s="3094">
        <v>21</v>
      </c>
      <c r="C569" s="1940">
        <v>41989</v>
      </c>
      <c r="D569" s="2973" t="s">
        <v>1362</v>
      </c>
      <c r="E569" s="2982" t="s">
        <v>277</v>
      </c>
      <c r="F569" s="2982">
        <v>1</v>
      </c>
      <c r="G569" s="2982"/>
      <c r="H569" s="1592">
        <f t="shared" si="54"/>
        <v>0</v>
      </c>
      <c r="I569" s="1593">
        <f t="shared" si="58"/>
        <v>0</v>
      </c>
      <c r="J569" s="2973" t="s">
        <v>127</v>
      </c>
      <c r="K569" s="2976">
        <f>F569*10000</f>
        <v>10000</v>
      </c>
      <c r="L569" s="2982">
        <v>2</v>
      </c>
      <c r="M569" s="1594">
        <f t="shared" si="56"/>
        <v>20000</v>
      </c>
      <c r="N569" s="2982"/>
      <c r="O569" s="2936">
        <f t="shared" si="57"/>
        <v>0</v>
      </c>
      <c r="P569" s="1596">
        <f t="shared" si="59"/>
        <v>30000</v>
      </c>
      <c r="Q569" s="3289">
        <v>35000</v>
      </c>
      <c r="R569" s="2977"/>
    </row>
    <row r="570" spans="2:18" ht="15.95" customHeight="1">
      <c r="B570" s="3096"/>
      <c r="C570" s="1940">
        <v>41989</v>
      </c>
      <c r="D570" s="2973" t="s">
        <v>1496</v>
      </c>
      <c r="E570" s="2982" t="s">
        <v>277</v>
      </c>
      <c r="F570" s="2982">
        <v>3</v>
      </c>
      <c r="G570" s="2982">
        <v>20</v>
      </c>
      <c r="H570" s="1592">
        <f t="shared" si="54"/>
        <v>60</v>
      </c>
      <c r="I570" s="1593">
        <f t="shared" si="58"/>
        <v>30000</v>
      </c>
      <c r="J570" s="2973"/>
      <c r="K570" s="2976"/>
      <c r="L570" s="2982"/>
      <c r="M570" s="1594">
        <f t="shared" si="56"/>
        <v>0</v>
      </c>
      <c r="N570" s="2982"/>
      <c r="O570" s="2936">
        <f t="shared" si="57"/>
        <v>0</v>
      </c>
      <c r="P570" s="1596">
        <f t="shared" si="59"/>
        <v>30000</v>
      </c>
      <c r="Q570" s="3291"/>
      <c r="R570" s="2977"/>
    </row>
    <row r="571" spans="2:18" ht="15.95" customHeight="1">
      <c r="B571" s="3094">
        <v>22</v>
      </c>
      <c r="C571" s="1940">
        <v>41990</v>
      </c>
      <c r="D571" s="2973" t="s">
        <v>1496</v>
      </c>
      <c r="E571" s="2982" t="s">
        <v>277</v>
      </c>
      <c r="F571" s="2982">
        <v>1</v>
      </c>
      <c r="G571" s="2982">
        <v>20</v>
      </c>
      <c r="H571" s="1592">
        <f t="shared" si="54"/>
        <v>20</v>
      </c>
      <c r="I571" s="1593">
        <f t="shared" si="58"/>
        <v>10000</v>
      </c>
      <c r="J571" s="2973"/>
      <c r="K571" s="2976"/>
      <c r="L571" s="2982"/>
      <c r="M571" s="1594">
        <f t="shared" si="56"/>
        <v>0</v>
      </c>
      <c r="N571" s="2982"/>
      <c r="O571" s="2936">
        <f t="shared" si="57"/>
        <v>0</v>
      </c>
      <c r="P571" s="1596">
        <f t="shared" si="59"/>
        <v>10000</v>
      </c>
      <c r="Q571" s="3289">
        <v>35000</v>
      </c>
      <c r="R571" s="2977"/>
    </row>
    <row r="572" spans="2:18" ht="15.95" customHeight="1">
      <c r="B572" s="3095"/>
      <c r="C572" s="1940">
        <v>41990</v>
      </c>
      <c r="D572" s="2973" t="s">
        <v>1723</v>
      </c>
      <c r="E572" s="2982" t="s">
        <v>810</v>
      </c>
      <c r="F572" s="2982">
        <v>1</v>
      </c>
      <c r="G572" s="2982">
        <v>25</v>
      </c>
      <c r="H572" s="1592">
        <f t="shared" si="54"/>
        <v>25</v>
      </c>
      <c r="I572" s="1593">
        <f t="shared" si="58"/>
        <v>12500</v>
      </c>
      <c r="J572" s="2973"/>
      <c r="K572" s="2976"/>
      <c r="L572" s="2982"/>
      <c r="M572" s="1594">
        <f t="shared" si="56"/>
        <v>0</v>
      </c>
      <c r="N572" s="2982"/>
      <c r="O572" s="2936">
        <f t="shared" si="57"/>
        <v>0</v>
      </c>
      <c r="P572" s="1596">
        <f t="shared" si="59"/>
        <v>12500</v>
      </c>
      <c r="Q572" s="3290"/>
      <c r="R572" s="2977"/>
    </row>
    <row r="573" spans="2:18" ht="15.95" customHeight="1">
      <c r="B573" s="3095"/>
      <c r="C573" s="1940">
        <v>41990</v>
      </c>
      <c r="D573" s="2973" t="s">
        <v>1362</v>
      </c>
      <c r="E573" s="2982" t="s">
        <v>277</v>
      </c>
      <c r="F573" s="2982">
        <v>1</v>
      </c>
      <c r="G573" s="2982"/>
      <c r="H573" s="1592">
        <f t="shared" ref="H573:H585" si="60">F573*G573</f>
        <v>0</v>
      </c>
      <c r="I573" s="1593">
        <f t="shared" si="58"/>
        <v>0</v>
      </c>
      <c r="J573" s="2973" t="s">
        <v>127</v>
      </c>
      <c r="K573" s="2976">
        <f>F573*10000</f>
        <v>10000</v>
      </c>
      <c r="L573" s="2982"/>
      <c r="M573" s="1594">
        <f t="shared" ref="M573:M585" si="61">L573*10000</f>
        <v>0</v>
      </c>
      <c r="N573" s="2982"/>
      <c r="O573" s="2936">
        <f t="shared" ref="O573:O585" si="62">N573*15000</f>
        <v>0</v>
      </c>
      <c r="P573" s="1596">
        <f t="shared" si="59"/>
        <v>10000</v>
      </c>
      <c r="Q573" s="3290"/>
      <c r="R573" s="2977"/>
    </row>
    <row r="574" spans="2:18" ht="15.95" customHeight="1">
      <c r="B574" s="3096"/>
      <c r="C574" s="1940">
        <v>41990</v>
      </c>
      <c r="D574" s="2973" t="s">
        <v>1724</v>
      </c>
      <c r="E574" s="2982" t="s">
        <v>263</v>
      </c>
      <c r="F574" s="2982">
        <v>1</v>
      </c>
      <c r="G574" s="2982">
        <v>150</v>
      </c>
      <c r="H574" s="1592">
        <f t="shared" si="60"/>
        <v>150</v>
      </c>
      <c r="I574" s="1593">
        <f t="shared" si="58"/>
        <v>75000</v>
      </c>
      <c r="J574" s="2973"/>
      <c r="K574" s="2976"/>
      <c r="L574" s="2982">
        <v>6</v>
      </c>
      <c r="M574" s="1594">
        <f t="shared" si="61"/>
        <v>60000</v>
      </c>
      <c r="N574" s="2982">
        <v>2</v>
      </c>
      <c r="O574" s="2936">
        <f t="shared" si="62"/>
        <v>30000</v>
      </c>
      <c r="P574" s="1596">
        <f t="shared" si="59"/>
        <v>165000</v>
      </c>
      <c r="Q574" s="3291"/>
      <c r="R574" s="2977"/>
    </row>
    <row r="575" spans="2:18" ht="15.95" customHeight="1">
      <c r="B575" s="3094">
        <v>23</v>
      </c>
      <c r="C575" s="1940">
        <v>41991</v>
      </c>
      <c r="D575" s="2973" t="s">
        <v>519</v>
      </c>
      <c r="E575" s="2982" t="s">
        <v>263</v>
      </c>
      <c r="F575" s="2982"/>
      <c r="G575" s="2982"/>
      <c r="H575" s="1592">
        <f t="shared" si="60"/>
        <v>0</v>
      </c>
      <c r="I575" s="1593">
        <f t="shared" si="58"/>
        <v>0</v>
      </c>
      <c r="J575" s="2973"/>
      <c r="K575" s="2976"/>
      <c r="L575" s="2982"/>
      <c r="M575" s="1594">
        <f t="shared" si="61"/>
        <v>0</v>
      </c>
      <c r="N575" s="2982"/>
      <c r="O575" s="2936">
        <f t="shared" si="62"/>
        <v>0</v>
      </c>
      <c r="P575" s="1596">
        <f t="shared" si="59"/>
        <v>0</v>
      </c>
      <c r="Q575" s="1596">
        <v>35000</v>
      </c>
      <c r="R575" s="2977"/>
    </row>
    <row r="576" spans="2:18" ht="15.95" customHeight="1">
      <c r="B576" s="3096"/>
      <c r="C576" s="1940">
        <v>41991</v>
      </c>
      <c r="D576" s="2973" t="s">
        <v>1725</v>
      </c>
      <c r="E576" s="2982" t="s">
        <v>263</v>
      </c>
      <c r="F576" s="2982">
        <v>1</v>
      </c>
      <c r="G576" s="2982">
        <v>165</v>
      </c>
      <c r="H576" s="1592">
        <f t="shared" si="60"/>
        <v>165</v>
      </c>
      <c r="I576" s="1593">
        <f t="shared" si="58"/>
        <v>82500</v>
      </c>
      <c r="J576" s="2973"/>
      <c r="K576" s="2976"/>
      <c r="L576" s="2982">
        <v>6</v>
      </c>
      <c r="M576" s="1594">
        <f t="shared" si="61"/>
        <v>60000</v>
      </c>
      <c r="N576" s="2982">
        <v>3</v>
      </c>
      <c r="O576" s="2936">
        <f t="shared" si="62"/>
        <v>45000</v>
      </c>
      <c r="P576" s="1596">
        <f t="shared" si="59"/>
        <v>187500</v>
      </c>
      <c r="Q576" s="1596"/>
      <c r="R576" s="2977"/>
    </row>
    <row r="577" spans="2:18" ht="15.95" customHeight="1">
      <c r="B577" s="3094">
        <v>24</v>
      </c>
      <c r="C577" s="1940">
        <v>41992</v>
      </c>
      <c r="D577" s="2973" t="s">
        <v>519</v>
      </c>
      <c r="E577" s="2982" t="s">
        <v>263</v>
      </c>
      <c r="F577" s="2982"/>
      <c r="G577" s="2982"/>
      <c r="H577" s="1592">
        <f t="shared" si="60"/>
        <v>0</v>
      </c>
      <c r="I577" s="1593">
        <f t="shared" si="58"/>
        <v>0</v>
      </c>
      <c r="J577" s="2973"/>
      <c r="K577" s="2976"/>
      <c r="L577" s="2982"/>
      <c r="M577" s="1594">
        <f t="shared" si="61"/>
        <v>0</v>
      </c>
      <c r="N577" s="2982"/>
      <c r="O577" s="2936">
        <f t="shared" si="62"/>
        <v>0</v>
      </c>
      <c r="P577" s="1596">
        <f t="shared" si="59"/>
        <v>0</v>
      </c>
      <c r="Q577" s="1596"/>
      <c r="R577" s="2977"/>
    </row>
    <row r="578" spans="2:18" ht="15.95" customHeight="1">
      <c r="B578" s="3096"/>
      <c r="C578" s="1940">
        <v>41992</v>
      </c>
      <c r="D578" s="2973" t="s">
        <v>1725</v>
      </c>
      <c r="E578" s="2982" t="s">
        <v>263</v>
      </c>
      <c r="F578" s="2982">
        <v>1</v>
      </c>
      <c r="G578" s="2982">
        <v>165</v>
      </c>
      <c r="H578" s="1592">
        <f t="shared" si="60"/>
        <v>165</v>
      </c>
      <c r="I578" s="1593">
        <f t="shared" si="58"/>
        <v>82500</v>
      </c>
      <c r="J578" s="2973"/>
      <c r="K578" s="2976"/>
      <c r="L578" s="2982">
        <v>6</v>
      </c>
      <c r="M578" s="1594">
        <f t="shared" si="61"/>
        <v>60000</v>
      </c>
      <c r="N578" s="2982">
        <v>3</v>
      </c>
      <c r="O578" s="2936">
        <f t="shared" si="62"/>
        <v>45000</v>
      </c>
      <c r="P578" s="1596">
        <f t="shared" si="59"/>
        <v>187500</v>
      </c>
      <c r="Q578" s="1596"/>
      <c r="R578" s="2977"/>
    </row>
    <row r="579" spans="2:18" ht="15.95" customHeight="1">
      <c r="B579" s="1935">
        <v>25</v>
      </c>
      <c r="C579" s="1940">
        <v>41993</v>
      </c>
      <c r="D579" s="2973" t="s">
        <v>1726</v>
      </c>
      <c r="E579" s="2982" t="s">
        <v>263</v>
      </c>
      <c r="F579" s="2982"/>
      <c r="G579" s="2982"/>
      <c r="H579" s="1592">
        <f t="shared" si="60"/>
        <v>0</v>
      </c>
      <c r="I579" s="1593">
        <f t="shared" si="58"/>
        <v>0</v>
      </c>
      <c r="J579" s="2973"/>
      <c r="K579" s="2976"/>
      <c r="L579" s="2982"/>
      <c r="M579" s="1594">
        <f t="shared" si="61"/>
        <v>0</v>
      </c>
      <c r="N579" s="2982"/>
      <c r="O579" s="2936">
        <f t="shared" si="62"/>
        <v>0</v>
      </c>
      <c r="P579" s="1596">
        <f t="shared" si="59"/>
        <v>0</v>
      </c>
      <c r="Q579" s="1596"/>
      <c r="R579" s="2977"/>
    </row>
    <row r="580" spans="2:18" ht="15.95" customHeight="1">
      <c r="B580" s="3094">
        <v>26</v>
      </c>
      <c r="C580" s="2594">
        <v>41994</v>
      </c>
      <c r="D580" s="2973" t="s">
        <v>519</v>
      </c>
      <c r="E580" s="2982" t="s">
        <v>263</v>
      </c>
      <c r="F580" s="2982"/>
      <c r="G580" s="2982"/>
      <c r="H580" s="1592">
        <f t="shared" si="60"/>
        <v>0</v>
      </c>
      <c r="I580" s="1593">
        <f t="shared" si="58"/>
        <v>0</v>
      </c>
      <c r="J580" s="2973"/>
      <c r="K580" s="2976"/>
      <c r="L580" s="2982"/>
      <c r="M580" s="1594">
        <f t="shared" si="61"/>
        <v>0</v>
      </c>
      <c r="N580" s="2982"/>
      <c r="O580" s="2936">
        <f t="shared" si="62"/>
        <v>0</v>
      </c>
      <c r="P580" s="1596">
        <f t="shared" si="59"/>
        <v>0</v>
      </c>
      <c r="Q580" s="1596"/>
      <c r="R580" s="2977"/>
    </row>
    <row r="581" spans="2:18" ht="15.95" customHeight="1">
      <c r="B581" s="3096"/>
      <c r="C581" s="2594">
        <v>41994</v>
      </c>
      <c r="D581" s="2973" t="s">
        <v>1725</v>
      </c>
      <c r="E581" s="2982" t="s">
        <v>263</v>
      </c>
      <c r="F581" s="2982">
        <v>1</v>
      </c>
      <c r="G581" s="2982">
        <v>165</v>
      </c>
      <c r="H581" s="1592">
        <f t="shared" si="60"/>
        <v>165</v>
      </c>
      <c r="I581" s="1593">
        <f t="shared" si="58"/>
        <v>82500</v>
      </c>
      <c r="J581" s="2973"/>
      <c r="K581" s="2976"/>
      <c r="L581" s="2982">
        <v>10</v>
      </c>
      <c r="M581" s="1594">
        <f t="shared" si="61"/>
        <v>100000</v>
      </c>
      <c r="N581" s="2982">
        <v>3</v>
      </c>
      <c r="O581" s="2936">
        <f t="shared" si="62"/>
        <v>45000</v>
      </c>
      <c r="P581" s="1596">
        <f t="shared" si="59"/>
        <v>227500</v>
      </c>
      <c r="Q581" s="1596"/>
      <c r="R581" s="2977"/>
    </row>
    <row r="582" spans="2:18" ht="15.95" customHeight="1">
      <c r="B582" s="1935">
        <v>27</v>
      </c>
      <c r="C582" s="1940">
        <v>41995</v>
      </c>
      <c r="D582" s="2101" t="s">
        <v>843</v>
      </c>
      <c r="E582" s="2358" t="s">
        <v>263</v>
      </c>
      <c r="F582" s="2982"/>
      <c r="G582" s="2982"/>
      <c r="H582" s="1592">
        <f t="shared" si="60"/>
        <v>0</v>
      </c>
      <c r="I582" s="1593">
        <f t="shared" si="58"/>
        <v>0</v>
      </c>
      <c r="J582" s="2973"/>
      <c r="K582" s="2976"/>
      <c r="L582" s="2982"/>
      <c r="M582" s="1594">
        <f t="shared" si="61"/>
        <v>0</v>
      </c>
      <c r="N582" s="2982"/>
      <c r="O582" s="2936">
        <f t="shared" si="62"/>
        <v>0</v>
      </c>
      <c r="P582" s="1596">
        <f t="shared" si="59"/>
        <v>0</v>
      </c>
      <c r="Q582" s="1596"/>
      <c r="R582" s="2977"/>
    </row>
    <row r="583" spans="2:18" ht="15.95" customHeight="1">
      <c r="B583" s="1935">
        <v>28</v>
      </c>
      <c r="C583" s="1940">
        <v>41996</v>
      </c>
      <c r="D583" s="2101" t="s">
        <v>843</v>
      </c>
      <c r="E583" s="2358" t="s">
        <v>263</v>
      </c>
      <c r="F583" s="2982"/>
      <c r="G583" s="2982"/>
      <c r="H583" s="1592">
        <f t="shared" si="60"/>
        <v>0</v>
      </c>
      <c r="I583" s="1593">
        <f t="shared" si="58"/>
        <v>0</v>
      </c>
      <c r="J583" s="2973"/>
      <c r="K583" s="2976"/>
      <c r="L583" s="2982"/>
      <c r="M583" s="1594">
        <f t="shared" si="61"/>
        <v>0</v>
      </c>
      <c r="N583" s="2982"/>
      <c r="O583" s="2936">
        <f t="shared" si="62"/>
        <v>0</v>
      </c>
      <c r="P583" s="1596">
        <f t="shared" si="59"/>
        <v>0</v>
      </c>
      <c r="Q583" s="1596"/>
      <c r="R583" s="2977"/>
    </row>
    <row r="584" spans="2:18" ht="15.95" customHeight="1">
      <c r="B584" s="1935">
        <v>29</v>
      </c>
      <c r="C584" s="1940">
        <v>41997</v>
      </c>
      <c r="D584" s="2101" t="s">
        <v>843</v>
      </c>
      <c r="E584" s="2358" t="s">
        <v>263</v>
      </c>
      <c r="F584" s="2982"/>
      <c r="G584" s="2982"/>
      <c r="H584" s="1592">
        <f t="shared" si="60"/>
        <v>0</v>
      </c>
      <c r="I584" s="1593">
        <f t="shared" si="58"/>
        <v>0</v>
      </c>
      <c r="J584" s="2973"/>
      <c r="K584" s="2976"/>
      <c r="L584" s="2982"/>
      <c r="M584" s="1594">
        <f t="shared" si="61"/>
        <v>0</v>
      </c>
      <c r="N584" s="2982"/>
      <c r="O584" s="2936">
        <f t="shared" si="62"/>
        <v>0</v>
      </c>
      <c r="P584" s="1596">
        <f t="shared" si="59"/>
        <v>0</v>
      </c>
      <c r="Q584" s="1596"/>
      <c r="R584" s="2977"/>
    </row>
    <row r="585" spans="2:18" ht="15.95" customHeight="1" thickBot="1">
      <c r="B585" s="1945">
        <v>30</v>
      </c>
      <c r="C585" s="2296">
        <v>41998</v>
      </c>
      <c r="D585" s="2102" t="s">
        <v>843</v>
      </c>
      <c r="E585" s="3011" t="s">
        <v>263</v>
      </c>
      <c r="F585" s="2984"/>
      <c r="G585" s="2984"/>
      <c r="H585" s="1615">
        <f t="shared" si="60"/>
        <v>0</v>
      </c>
      <c r="I585" s="1616">
        <f t="shared" si="58"/>
        <v>0</v>
      </c>
      <c r="J585" s="2983"/>
      <c r="K585" s="3000"/>
      <c r="L585" s="2984"/>
      <c r="M585" s="1618">
        <f t="shared" si="61"/>
        <v>0</v>
      </c>
      <c r="N585" s="2984"/>
      <c r="O585" s="2937">
        <f t="shared" si="62"/>
        <v>0</v>
      </c>
      <c r="P585" s="1620">
        <f t="shared" si="59"/>
        <v>0</v>
      </c>
      <c r="Q585" s="1620"/>
      <c r="R585" s="2987"/>
    </row>
    <row r="586" spans="2:18" ht="15.95" customHeight="1">
      <c r="B586" s="161"/>
      <c r="C586" s="162"/>
      <c r="D586" s="35"/>
      <c r="E586" s="2460"/>
      <c r="F586" s="2460"/>
      <c r="G586" s="2460"/>
      <c r="H586" s="163"/>
      <c r="I586" s="164"/>
      <c r="J586" s="163"/>
      <c r="K586" s="165"/>
      <c r="L586" s="166"/>
      <c r="M586" s="128"/>
      <c r="N586" s="166"/>
      <c r="O586" s="128"/>
      <c r="P586" s="129"/>
      <c r="Q586" s="128"/>
      <c r="R586" s="163"/>
    </row>
    <row r="587" spans="2:18" ht="15.95" customHeight="1">
      <c r="B587" s="2460"/>
      <c r="C587" s="2460"/>
      <c r="D587" s="2462" t="s">
        <v>49</v>
      </c>
      <c r="E587" s="2460"/>
      <c r="F587" s="21"/>
      <c r="G587" s="21"/>
      <c r="H587" s="21"/>
      <c r="I587" s="209"/>
      <c r="K587" s="209"/>
      <c r="L587" s="944"/>
      <c r="M587" s="209"/>
      <c r="N587" s="83"/>
      <c r="O587" s="2461" t="s">
        <v>50</v>
      </c>
      <c r="P587" s="2461"/>
      <c r="Q587" s="102"/>
      <c r="R587" s="2460"/>
    </row>
    <row r="588" spans="2:18" ht="15.95" customHeight="1" thickBot="1">
      <c r="B588" s="2460"/>
      <c r="C588" s="2460"/>
      <c r="D588" s="2460"/>
      <c r="E588" s="2460"/>
      <c r="F588" s="21"/>
      <c r="G588" s="21"/>
      <c r="H588" s="21"/>
      <c r="I588" s="209"/>
      <c r="K588" s="209"/>
      <c r="L588" s="944"/>
      <c r="M588" s="209"/>
      <c r="N588" s="83"/>
      <c r="O588" s="2461"/>
      <c r="P588" s="35"/>
      <c r="Q588" s="102"/>
      <c r="R588" s="2460"/>
    </row>
    <row r="589" spans="2:18" ht="15.95" customHeight="1">
      <c r="B589" s="2460"/>
      <c r="C589" s="2460"/>
      <c r="D589" s="2460"/>
      <c r="E589" s="2460"/>
      <c r="F589" s="3135" t="s">
        <v>140</v>
      </c>
      <c r="G589" s="3136"/>
      <c r="H589" s="3136"/>
      <c r="I589" s="3191"/>
      <c r="J589" s="3136"/>
      <c r="K589" s="3191"/>
      <c r="L589" s="3136"/>
      <c r="M589" s="3137"/>
      <c r="N589" s="83"/>
      <c r="O589" s="2461"/>
      <c r="P589" s="35"/>
      <c r="Q589" s="102"/>
      <c r="R589" s="2460"/>
    </row>
    <row r="590" spans="2:18" ht="15.95" customHeight="1" thickBot="1">
      <c r="B590" s="2460"/>
      <c r="C590" s="2460"/>
      <c r="D590" s="2460"/>
      <c r="E590" s="2460"/>
      <c r="F590" s="3138"/>
      <c r="G590" s="3139"/>
      <c r="H590" s="3139"/>
      <c r="I590" s="3194"/>
      <c r="J590" s="3139"/>
      <c r="K590" s="3194"/>
      <c r="L590" s="3139"/>
      <c r="M590" s="3140"/>
      <c r="N590" s="83"/>
      <c r="O590" s="2461"/>
      <c r="P590" s="35"/>
      <c r="Q590" s="102"/>
      <c r="R590" s="2460"/>
    </row>
    <row r="591" spans="2:18" ht="15.95" customHeight="1">
      <c r="B591" s="2460"/>
      <c r="C591" s="2460"/>
      <c r="D591" s="2461" t="s">
        <v>46</v>
      </c>
      <c r="E591" s="2460"/>
      <c r="F591" s="2460"/>
      <c r="G591" s="21"/>
      <c r="H591" s="35"/>
      <c r="I591" s="89"/>
      <c r="J591" s="2460"/>
      <c r="K591" s="89"/>
      <c r="L591" s="35"/>
      <c r="M591" s="35"/>
      <c r="N591" s="83"/>
      <c r="O591" s="2461" t="s">
        <v>48</v>
      </c>
      <c r="P591" s="2461"/>
      <c r="Q591" s="102"/>
      <c r="R591" s="2460"/>
    </row>
    <row r="592" spans="2:18" ht="15.95" customHeight="1">
      <c r="B592" s="2460"/>
      <c r="C592" s="2460"/>
      <c r="D592" s="2460" t="s">
        <v>47</v>
      </c>
      <c r="E592" s="2460"/>
      <c r="F592" s="2460"/>
      <c r="G592" s="2460"/>
      <c r="H592" s="35"/>
      <c r="I592" s="2837"/>
      <c r="J592" s="2460"/>
      <c r="K592" s="89"/>
      <c r="L592" s="35"/>
      <c r="M592" s="35"/>
      <c r="N592" s="83"/>
      <c r="O592" s="35"/>
      <c r="P592" s="35"/>
      <c r="Q592" s="102"/>
      <c r="R592" s="2460"/>
    </row>
    <row r="593" spans="2:18" ht="15.95" customHeight="1">
      <c r="B593" s="2460"/>
      <c r="C593" s="51"/>
      <c r="D593" s="35"/>
      <c r="E593" s="2460"/>
      <c r="F593" s="2460"/>
      <c r="G593" s="2460"/>
      <c r="H593" s="2460"/>
      <c r="I593" s="102"/>
      <c r="J593" s="2460"/>
      <c r="K593" s="102"/>
      <c r="L593" s="2460"/>
      <c r="M593" s="102"/>
      <c r="N593" s="83"/>
      <c r="O593" s="102"/>
      <c r="P593" s="102"/>
      <c r="Q593" s="102"/>
      <c r="R593" s="2460"/>
    </row>
    <row r="594" spans="2:18" ht="15.95" customHeight="1">
      <c r="B594" s="21"/>
      <c r="C594" s="21"/>
      <c r="E594" s="21"/>
      <c r="F594" s="21"/>
      <c r="G594" s="21"/>
      <c r="H594" s="59"/>
      <c r="I594" s="209"/>
      <c r="J594" s="21"/>
      <c r="K594" s="209"/>
      <c r="L594" s="21"/>
      <c r="M594" s="21"/>
      <c r="N594" s="21"/>
      <c r="O594" s="21"/>
      <c r="P594" s="21"/>
      <c r="Q594" s="102"/>
      <c r="R594" s="21"/>
    </row>
    <row r="595" spans="2:18" ht="15.95" customHeight="1">
      <c r="B595" s="21"/>
      <c r="C595" s="21"/>
      <c r="E595" s="21"/>
      <c r="F595" s="21"/>
      <c r="G595" s="21"/>
      <c r="H595" s="59"/>
      <c r="I595" s="209"/>
      <c r="J595" s="21"/>
      <c r="K595" s="209"/>
      <c r="L595" s="21"/>
      <c r="M595" s="21"/>
      <c r="N595" s="21"/>
      <c r="O595" s="21"/>
      <c r="P595" s="21"/>
      <c r="Q595" s="102"/>
      <c r="R595" s="21"/>
    </row>
    <row r="596" spans="2:18" ht="15.95" customHeight="1">
      <c r="B596" s="21"/>
      <c r="C596" s="21"/>
      <c r="E596" s="21"/>
      <c r="F596" s="21"/>
      <c r="G596" s="21"/>
      <c r="H596" s="59"/>
      <c r="I596" s="209"/>
      <c r="J596" s="21"/>
      <c r="K596" s="209"/>
      <c r="L596" s="21"/>
      <c r="M596" s="21"/>
      <c r="N596" s="21"/>
      <c r="O596" s="21"/>
      <c r="P596" s="21"/>
      <c r="Q596" s="102"/>
      <c r="R596" s="21"/>
    </row>
    <row r="597" spans="2:18" ht="15.95" customHeight="1">
      <c r="B597" s="21"/>
      <c r="C597" s="21"/>
      <c r="E597" s="21"/>
      <c r="F597" s="21"/>
      <c r="G597" s="21"/>
      <c r="H597" s="59"/>
      <c r="I597" s="209"/>
      <c r="J597" s="21"/>
      <c r="K597" s="209"/>
      <c r="L597" s="21"/>
      <c r="M597" s="21"/>
      <c r="N597" s="21"/>
      <c r="O597" s="21"/>
      <c r="P597" s="21"/>
      <c r="Q597" s="102"/>
      <c r="R597" s="21"/>
    </row>
    <row r="598" spans="2:18" ht="15.95" customHeight="1">
      <c r="B598" s="21"/>
      <c r="C598" s="21"/>
      <c r="E598" s="21"/>
      <c r="F598" s="21"/>
      <c r="G598" s="21"/>
      <c r="H598" s="59"/>
      <c r="I598" s="209"/>
      <c r="J598" s="21"/>
      <c r="K598" s="209"/>
      <c r="L598" s="21"/>
      <c r="M598" s="21"/>
      <c r="N598" s="21"/>
      <c r="O598" s="21"/>
      <c r="P598" s="21"/>
      <c r="Q598" s="102"/>
      <c r="R598" s="21"/>
    </row>
    <row r="599" spans="2:18" ht="15.95" customHeight="1">
      <c r="B599" s="21"/>
      <c r="C599" s="21"/>
      <c r="E599" s="21"/>
      <c r="F599" s="21"/>
      <c r="G599" s="21"/>
      <c r="H599" s="59"/>
      <c r="I599" s="209"/>
      <c r="J599" s="21"/>
      <c r="K599" s="209"/>
      <c r="L599" s="21"/>
      <c r="M599" s="21"/>
      <c r="N599" s="21"/>
      <c r="O599" s="21"/>
      <c r="P599" s="21"/>
      <c r="Q599" s="102"/>
      <c r="R599" s="21"/>
    </row>
    <row r="600" spans="2:18" ht="15.95" customHeight="1">
      <c r="B600" s="21"/>
      <c r="C600" s="21"/>
      <c r="E600" s="21"/>
      <c r="F600" s="21"/>
      <c r="G600" s="21"/>
      <c r="H600" s="59"/>
      <c r="I600" s="209"/>
      <c r="J600" s="21"/>
      <c r="K600" s="209"/>
      <c r="L600" s="21"/>
      <c r="M600" s="21"/>
      <c r="N600" s="21"/>
      <c r="O600" s="21"/>
      <c r="P600" s="21"/>
      <c r="Q600" s="102"/>
      <c r="R600" s="21"/>
    </row>
    <row r="601" spans="2:18" ht="15.95" customHeight="1">
      <c r="B601" s="21"/>
      <c r="C601" s="21"/>
      <c r="E601" s="21"/>
      <c r="F601" s="21"/>
      <c r="G601" s="21"/>
      <c r="H601" s="59"/>
      <c r="I601" s="209"/>
      <c r="J601" s="21"/>
      <c r="K601" s="209"/>
      <c r="L601" s="21"/>
      <c r="M601" s="21"/>
      <c r="N601" s="21"/>
      <c r="O601" s="21"/>
      <c r="P601" s="21"/>
      <c r="Q601" s="102"/>
      <c r="R601" s="21"/>
    </row>
    <row r="602" spans="2:18" ht="15.95" customHeight="1">
      <c r="B602" s="21"/>
      <c r="C602" s="21"/>
      <c r="E602" s="21"/>
      <c r="F602" s="21"/>
      <c r="G602" s="21"/>
      <c r="H602" s="59"/>
      <c r="I602" s="209"/>
      <c r="J602" s="21"/>
      <c r="K602" s="209"/>
      <c r="L602" s="21"/>
      <c r="M602" s="21"/>
      <c r="N602" s="21"/>
      <c r="O602" s="21"/>
      <c r="P602" s="21"/>
      <c r="Q602" s="102"/>
      <c r="R602" s="21"/>
    </row>
    <row r="603" spans="2:18" ht="15.95" customHeight="1">
      <c r="B603" s="21"/>
      <c r="C603" s="21"/>
      <c r="E603" s="21"/>
      <c r="F603" s="21"/>
      <c r="G603" s="21"/>
      <c r="H603" s="59"/>
      <c r="I603" s="209"/>
      <c r="J603" s="21"/>
      <c r="K603" s="209"/>
      <c r="L603" s="21"/>
      <c r="M603" s="21"/>
      <c r="N603" s="21"/>
      <c r="O603" s="21"/>
      <c r="P603" s="21"/>
      <c r="Q603" s="102"/>
      <c r="R603" s="21"/>
    </row>
    <row r="604" spans="2:18" ht="15.95" customHeight="1">
      <c r="B604" s="21"/>
      <c r="C604" s="21"/>
      <c r="E604" s="21"/>
      <c r="F604" s="21"/>
      <c r="G604" s="21"/>
      <c r="H604" s="59"/>
      <c r="I604" s="209"/>
      <c r="J604" s="21"/>
      <c r="K604" s="209"/>
      <c r="L604" s="21"/>
      <c r="M604" s="21"/>
      <c r="N604" s="21"/>
      <c r="O604" s="21"/>
      <c r="P604" s="21"/>
      <c r="Q604" s="102"/>
      <c r="R604" s="21"/>
    </row>
    <row r="605" spans="2:18" ht="15.95" customHeight="1">
      <c r="B605" s="21"/>
      <c r="C605" s="21"/>
      <c r="E605" s="21"/>
      <c r="F605" s="21"/>
      <c r="G605" s="21"/>
      <c r="H605" s="59"/>
      <c r="I605" s="209"/>
      <c r="J605" s="21"/>
      <c r="K605" s="209"/>
      <c r="L605" s="21"/>
      <c r="M605" s="21"/>
      <c r="N605" s="21"/>
      <c r="O605" s="21"/>
      <c r="P605" s="21"/>
      <c r="Q605" s="102"/>
      <c r="R605" s="21"/>
    </row>
    <row r="606" spans="2:18" ht="15.95" customHeight="1">
      <c r="B606" s="21"/>
      <c r="C606" s="21"/>
      <c r="E606" s="21"/>
      <c r="F606" s="21"/>
      <c r="G606" s="21"/>
      <c r="H606" s="59"/>
      <c r="I606" s="209"/>
      <c r="J606" s="21"/>
      <c r="K606" s="209"/>
      <c r="L606" s="21"/>
      <c r="M606" s="21"/>
      <c r="N606" s="21"/>
      <c r="O606" s="21"/>
      <c r="P606" s="21"/>
      <c r="Q606" s="102"/>
      <c r="R606" s="21"/>
    </row>
    <row r="607" spans="2:18" ht="15.95" customHeight="1">
      <c r="B607" s="21"/>
      <c r="C607" s="21"/>
      <c r="E607" s="21"/>
      <c r="F607" s="21"/>
      <c r="G607" s="21"/>
      <c r="H607" s="59"/>
      <c r="I607" s="209"/>
      <c r="J607" s="21"/>
      <c r="K607" s="209"/>
      <c r="L607" s="21"/>
      <c r="M607" s="21"/>
      <c r="N607" s="21"/>
      <c r="O607" s="21"/>
      <c r="P607" s="21"/>
      <c r="Q607" s="102"/>
      <c r="R607" s="21"/>
    </row>
    <row r="608" spans="2:18" ht="15.95" customHeight="1">
      <c r="B608" s="21"/>
      <c r="C608" s="21"/>
      <c r="E608" s="21"/>
      <c r="F608" s="21"/>
      <c r="G608" s="21"/>
      <c r="H608" s="59"/>
      <c r="I608" s="209"/>
      <c r="J608" s="21"/>
      <c r="K608" s="209"/>
      <c r="L608" s="21"/>
      <c r="M608" s="21"/>
      <c r="N608" s="21"/>
      <c r="O608" s="21"/>
      <c r="P608" s="21"/>
      <c r="Q608" s="102"/>
      <c r="R608" s="21"/>
    </row>
    <row r="609" spans="2:18" ht="15.95" customHeight="1">
      <c r="B609" s="21"/>
      <c r="C609" s="21"/>
      <c r="E609" s="21"/>
      <c r="F609" s="21"/>
      <c r="G609" s="21"/>
      <c r="H609" s="59"/>
      <c r="I609" s="209"/>
      <c r="J609" s="21"/>
      <c r="K609" s="209"/>
      <c r="L609" s="21"/>
      <c r="M609" s="21"/>
      <c r="N609" s="21"/>
      <c r="O609" s="21"/>
      <c r="P609" s="21"/>
      <c r="Q609" s="102"/>
      <c r="R609" s="21"/>
    </row>
    <row r="610" spans="2:18" ht="15.95" customHeight="1">
      <c r="B610" s="21"/>
      <c r="C610" s="21"/>
      <c r="E610" s="21"/>
      <c r="F610" s="21"/>
      <c r="G610" s="21"/>
      <c r="H610" s="59"/>
      <c r="I610" s="209"/>
      <c r="J610" s="21"/>
      <c r="K610" s="209"/>
      <c r="L610" s="21"/>
      <c r="M610" s="21"/>
      <c r="N610" s="21"/>
      <c r="O610" s="21"/>
      <c r="P610" s="21"/>
      <c r="Q610" s="102"/>
      <c r="R610" s="21"/>
    </row>
    <row r="611" spans="2:18" ht="15.95" customHeight="1">
      <c r="B611" s="21"/>
      <c r="C611" s="21"/>
      <c r="E611" s="21"/>
      <c r="F611" s="21"/>
      <c r="G611" s="21"/>
      <c r="H611" s="59"/>
      <c r="I611" s="209"/>
      <c r="J611" s="21"/>
      <c r="K611" s="209"/>
      <c r="L611" s="21"/>
      <c r="M611" s="21"/>
      <c r="N611" s="21"/>
      <c r="O611" s="21"/>
      <c r="P611" s="21"/>
      <c r="Q611" s="102"/>
      <c r="R611" s="21"/>
    </row>
    <row r="612" spans="2:18" ht="15.95" customHeight="1">
      <c r="B612" s="21"/>
      <c r="C612" s="21"/>
      <c r="E612" s="21"/>
      <c r="F612" s="21"/>
      <c r="G612" s="21"/>
      <c r="H612" s="59"/>
      <c r="I612" s="209"/>
      <c r="J612" s="21"/>
      <c r="K612" s="209"/>
      <c r="L612" s="21"/>
      <c r="M612" s="21"/>
      <c r="N612" s="21"/>
      <c r="O612" s="21"/>
      <c r="P612" s="21"/>
      <c r="Q612" s="102"/>
      <c r="R612" s="21"/>
    </row>
    <row r="613" spans="2:18" ht="15.95" customHeight="1">
      <c r="B613" s="21"/>
      <c r="C613" s="21"/>
      <c r="E613" s="21"/>
      <c r="F613" s="21"/>
      <c r="G613" s="21"/>
      <c r="H613" s="59"/>
      <c r="I613" s="209"/>
      <c r="J613" s="21"/>
      <c r="K613" s="209"/>
      <c r="L613" s="21"/>
      <c r="M613" s="21"/>
      <c r="N613" s="21"/>
      <c r="O613" s="21"/>
      <c r="P613" s="21"/>
      <c r="Q613" s="102"/>
      <c r="R613" s="21"/>
    </row>
    <row r="614" spans="2:18" ht="15.95" customHeight="1">
      <c r="B614" s="21"/>
      <c r="C614" s="21"/>
      <c r="E614" s="21"/>
      <c r="F614" s="21"/>
      <c r="G614" s="21"/>
      <c r="H614" s="59"/>
      <c r="I614" s="209"/>
      <c r="J614" s="21"/>
      <c r="K614" s="209"/>
      <c r="L614" s="21"/>
      <c r="M614" s="21"/>
      <c r="N614" s="21"/>
      <c r="O614" s="21"/>
      <c r="P614" s="21"/>
      <c r="Q614" s="102"/>
      <c r="R614" s="21"/>
    </row>
    <row r="615" spans="2:18" ht="15.95" customHeight="1">
      <c r="B615" s="21"/>
      <c r="C615" s="21"/>
      <c r="E615" s="21"/>
      <c r="F615" s="21"/>
      <c r="G615" s="21"/>
      <c r="H615" s="59"/>
      <c r="I615" s="209"/>
      <c r="J615" s="21"/>
      <c r="K615" s="209"/>
      <c r="L615" s="21"/>
      <c r="M615" s="21"/>
      <c r="N615" s="21"/>
      <c r="O615" s="21"/>
      <c r="P615" s="21"/>
      <c r="Q615" s="102"/>
      <c r="R615" s="21"/>
    </row>
    <row r="616" spans="2:18" ht="15.95" customHeight="1">
      <c r="B616" s="21"/>
      <c r="C616" s="21"/>
      <c r="E616" s="21"/>
      <c r="F616" s="21"/>
      <c r="G616" s="21"/>
      <c r="H616" s="59"/>
      <c r="I616" s="209"/>
      <c r="J616" s="21"/>
      <c r="K616" s="209"/>
      <c r="L616" s="21"/>
      <c r="M616" s="21"/>
      <c r="N616" s="21"/>
      <c r="O616" s="21"/>
      <c r="P616" s="21"/>
      <c r="Q616" s="102"/>
      <c r="R616" s="21"/>
    </row>
    <row r="617" spans="2:18" ht="15.95" customHeight="1">
      <c r="B617" s="21"/>
      <c r="C617" s="21"/>
      <c r="E617" s="21"/>
      <c r="F617" s="21"/>
      <c r="G617" s="21"/>
      <c r="H617" s="59"/>
      <c r="I617" s="209"/>
      <c r="J617" s="21"/>
      <c r="K617" s="209"/>
      <c r="L617" s="21"/>
      <c r="M617" s="21"/>
      <c r="N617" s="21"/>
      <c r="O617" s="21"/>
      <c r="P617" s="21"/>
      <c r="Q617" s="102"/>
      <c r="R617" s="21"/>
    </row>
    <row r="618" spans="2:18" ht="15.95" customHeight="1">
      <c r="B618" s="21"/>
      <c r="C618" s="21"/>
      <c r="E618" s="21"/>
      <c r="F618" s="21"/>
      <c r="G618" s="21"/>
      <c r="H618" s="59"/>
      <c r="I618" s="209"/>
      <c r="J618" s="21"/>
      <c r="K618" s="209"/>
      <c r="L618" s="21"/>
      <c r="M618" s="21"/>
      <c r="N618" s="21"/>
      <c r="O618" s="21"/>
      <c r="P618" s="21"/>
      <c r="Q618" s="102"/>
      <c r="R618" s="21"/>
    </row>
    <row r="619" spans="2:18" ht="15.95" customHeight="1">
      <c r="B619" s="21"/>
      <c r="C619" s="21"/>
      <c r="E619" s="21"/>
      <c r="F619" s="21"/>
      <c r="G619" s="21"/>
      <c r="H619" s="59"/>
      <c r="I619" s="209"/>
      <c r="J619" s="21"/>
      <c r="K619" s="209"/>
      <c r="L619" s="21"/>
      <c r="M619" s="21"/>
      <c r="N619" s="21"/>
      <c r="O619" s="21"/>
      <c r="P619" s="21"/>
      <c r="Q619" s="102"/>
      <c r="R619" s="21"/>
    </row>
    <row r="620" spans="2:18" ht="15.95" customHeight="1">
      <c r="B620" s="21"/>
      <c r="C620" s="21"/>
      <c r="E620" s="21"/>
      <c r="F620" s="21"/>
      <c r="G620" s="21"/>
      <c r="H620" s="59"/>
      <c r="I620" s="209"/>
      <c r="J620" s="21"/>
      <c r="K620" s="209"/>
      <c r="L620" s="21"/>
      <c r="M620" s="21"/>
      <c r="N620" s="21"/>
      <c r="O620" s="21"/>
      <c r="P620" s="21"/>
      <c r="Q620" s="102"/>
      <c r="R620" s="21"/>
    </row>
    <row r="621" spans="2:18" ht="15.95" customHeight="1">
      <c r="B621" s="21"/>
      <c r="C621" s="21"/>
      <c r="E621" s="21"/>
      <c r="F621" s="21"/>
      <c r="G621" s="21"/>
      <c r="H621" s="59"/>
      <c r="I621" s="209"/>
      <c r="J621" s="21"/>
      <c r="K621" s="209"/>
      <c r="L621" s="21"/>
      <c r="M621" s="21"/>
      <c r="N621" s="21"/>
      <c r="O621" s="21"/>
      <c r="P621" s="21"/>
      <c r="Q621" s="102"/>
      <c r="R621" s="21"/>
    </row>
    <row r="622" spans="2:18" ht="15.95" customHeight="1">
      <c r="B622" s="21"/>
      <c r="C622" s="21"/>
      <c r="E622" s="21"/>
      <c r="F622" s="21"/>
      <c r="G622" s="21"/>
      <c r="H622" s="59"/>
      <c r="I622" s="209"/>
      <c r="J622" s="21"/>
      <c r="K622" s="209"/>
      <c r="L622" s="21"/>
      <c r="M622" s="21"/>
      <c r="N622" s="21"/>
      <c r="O622" s="21"/>
      <c r="P622" s="21"/>
      <c r="Q622" s="102"/>
      <c r="R622" s="21"/>
    </row>
    <row r="623" spans="2:18" ht="15.95" customHeight="1">
      <c r="B623" s="21"/>
      <c r="C623" s="21"/>
      <c r="E623" s="21"/>
      <c r="F623" s="21"/>
      <c r="G623" s="21"/>
      <c r="H623" s="59"/>
      <c r="I623" s="209"/>
      <c r="J623" s="21"/>
      <c r="K623" s="209"/>
      <c r="L623" s="21"/>
      <c r="M623" s="21"/>
      <c r="N623" s="21"/>
      <c r="O623" s="21"/>
      <c r="P623" s="21"/>
      <c r="Q623" s="102"/>
      <c r="R623" s="21"/>
    </row>
    <row r="624" spans="2:18" ht="15.95" customHeight="1">
      <c r="B624" s="21"/>
      <c r="C624" s="21"/>
      <c r="E624" s="21"/>
      <c r="F624" s="21"/>
      <c r="G624" s="21"/>
      <c r="H624" s="59"/>
      <c r="I624" s="209"/>
      <c r="J624" s="21"/>
      <c r="K624" s="209"/>
      <c r="L624" s="21"/>
      <c r="M624" s="21"/>
      <c r="N624" s="21"/>
      <c r="O624" s="21"/>
      <c r="P624" s="21"/>
      <c r="Q624" s="102"/>
      <c r="R624" s="21"/>
    </row>
    <row r="625" spans="2:18" ht="15.95" customHeight="1">
      <c r="B625" s="21"/>
      <c r="C625" s="21"/>
      <c r="E625" s="21"/>
      <c r="F625" s="21"/>
      <c r="G625" s="21"/>
      <c r="H625" s="59"/>
      <c r="I625" s="209"/>
      <c r="J625" s="21"/>
      <c r="K625" s="209"/>
      <c r="L625" s="21"/>
      <c r="M625" s="21"/>
      <c r="N625" s="21"/>
      <c r="O625" s="21"/>
      <c r="P625" s="21"/>
      <c r="Q625" s="102"/>
      <c r="R625" s="21"/>
    </row>
    <row r="626" spans="2:18" ht="15.95" customHeight="1">
      <c r="B626" s="21"/>
      <c r="C626" s="21"/>
      <c r="E626" s="21"/>
      <c r="F626" s="21"/>
      <c r="G626" s="21"/>
      <c r="H626" s="59"/>
      <c r="I626" s="209"/>
      <c r="J626" s="21"/>
      <c r="K626" s="209"/>
      <c r="L626" s="21"/>
      <c r="M626" s="21"/>
      <c r="N626" s="21"/>
      <c r="O626" s="21"/>
      <c r="P626" s="21"/>
      <c r="Q626" s="102"/>
      <c r="R626" s="21"/>
    </row>
    <row r="627" spans="2:18" ht="15.95" customHeight="1">
      <c r="B627" s="21"/>
      <c r="C627" s="21"/>
      <c r="E627" s="21"/>
      <c r="F627" s="21"/>
      <c r="G627" s="21"/>
      <c r="H627" s="59"/>
      <c r="I627" s="209"/>
      <c r="J627" s="21"/>
      <c r="K627" s="209"/>
      <c r="L627" s="21"/>
      <c r="M627" s="21"/>
      <c r="N627" s="21"/>
      <c r="O627" s="21"/>
      <c r="P627" s="21"/>
      <c r="Q627" s="102"/>
      <c r="R627" s="21"/>
    </row>
    <row r="628" spans="2:18" ht="15.95" customHeight="1">
      <c r="B628" s="21"/>
      <c r="C628" s="21"/>
      <c r="E628" s="21"/>
      <c r="F628" s="21"/>
      <c r="G628" s="21"/>
      <c r="H628" s="59"/>
      <c r="I628" s="209"/>
      <c r="J628" s="21"/>
      <c r="K628" s="209"/>
      <c r="L628" s="21"/>
      <c r="M628" s="21"/>
      <c r="N628" s="21"/>
      <c r="O628" s="21"/>
      <c r="P628" s="21"/>
      <c r="Q628" s="102"/>
      <c r="R628" s="21"/>
    </row>
    <row r="629" spans="2:18" ht="15.95" customHeight="1">
      <c r="B629" s="21"/>
      <c r="C629" s="21"/>
      <c r="E629" s="21"/>
      <c r="F629" s="21"/>
      <c r="G629" s="21"/>
      <c r="H629" s="59"/>
      <c r="I629" s="209"/>
      <c r="J629" s="21"/>
      <c r="K629" s="209"/>
      <c r="L629" s="21"/>
      <c r="M629" s="21"/>
      <c r="N629" s="21"/>
      <c r="O629" s="21"/>
      <c r="P629" s="21"/>
      <c r="Q629" s="102"/>
      <c r="R629" s="21"/>
    </row>
    <row r="630" spans="2:18" ht="15.95" customHeight="1">
      <c r="B630" s="21"/>
      <c r="C630" s="21"/>
      <c r="E630" s="21"/>
      <c r="F630" s="21"/>
      <c r="G630" s="21"/>
      <c r="H630" s="59"/>
      <c r="I630" s="209"/>
      <c r="J630" s="21"/>
      <c r="K630" s="209"/>
      <c r="L630" s="21"/>
      <c r="M630" s="21"/>
      <c r="N630" s="21"/>
      <c r="O630" s="21"/>
      <c r="P630" s="21"/>
      <c r="Q630" s="102"/>
      <c r="R630" s="21"/>
    </row>
    <row r="631" spans="2:18" ht="15.95" customHeight="1">
      <c r="B631" s="21"/>
      <c r="C631" s="21"/>
      <c r="E631" s="21"/>
      <c r="F631" s="21"/>
      <c r="G631" s="21"/>
      <c r="H631" s="59"/>
      <c r="I631" s="209"/>
      <c r="J631" s="21"/>
      <c r="K631" s="209"/>
      <c r="L631" s="21"/>
      <c r="M631" s="21"/>
      <c r="N631" s="21"/>
      <c r="O631" s="21"/>
      <c r="P631" s="21"/>
      <c r="Q631" s="102"/>
      <c r="R631" s="21"/>
    </row>
    <row r="632" spans="2:18" ht="15.95" customHeight="1">
      <c r="B632" s="21"/>
      <c r="C632" s="21"/>
      <c r="E632" s="21"/>
      <c r="F632" s="21"/>
      <c r="G632" s="21"/>
      <c r="H632" s="59"/>
      <c r="I632" s="209"/>
      <c r="J632" s="21"/>
      <c r="K632" s="209"/>
      <c r="L632" s="21"/>
      <c r="M632" s="21"/>
      <c r="N632" s="21"/>
      <c r="O632" s="21"/>
      <c r="P632" s="21"/>
      <c r="Q632" s="102"/>
      <c r="R632" s="21"/>
    </row>
    <row r="633" spans="2:18" ht="15.95" customHeight="1">
      <c r="B633" s="21"/>
      <c r="C633" s="21"/>
      <c r="E633" s="21"/>
      <c r="F633" s="21"/>
      <c r="G633" s="21"/>
      <c r="H633" s="59"/>
      <c r="I633" s="209"/>
      <c r="J633" s="21"/>
      <c r="K633" s="209"/>
      <c r="L633" s="21"/>
      <c r="M633" s="21"/>
      <c r="N633" s="21"/>
      <c r="O633" s="21"/>
      <c r="P633" s="21"/>
      <c r="Q633" s="102"/>
      <c r="R633" s="21"/>
    </row>
    <row r="634" spans="2:18" ht="15.95" customHeight="1">
      <c r="B634" s="21"/>
      <c r="C634" s="21"/>
      <c r="E634" s="21"/>
      <c r="F634" s="21"/>
      <c r="G634" s="21"/>
      <c r="H634" s="59"/>
      <c r="I634" s="209"/>
      <c r="J634" s="21"/>
      <c r="K634" s="209"/>
      <c r="L634" s="21"/>
      <c r="M634" s="21"/>
      <c r="N634" s="21"/>
      <c r="O634" s="21"/>
      <c r="P634" s="21"/>
      <c r="Q634" s="102"/>
      <c r="R634" s="21"/>
    </row>
    <row r="635" spans="2:18" ht="15.95" customHeight="1">
      <c r="B635" s="21"/>
      <c r="C635" s="21"/>
      <c r="E635" s="21"/>
      <c r="F635" s="21"/>
      <c r="G635" s="21"/>
      <c r="H635" s="59"/>
      <c r="I635" s="209"/>
      <c r="J635" s="21"/>
      <c r="K635" s="209"/>
      <c r="L635" s="21"/>
      <c r="M635" s="21"/>
      <c r="N635" s="21"/>
      <c r="O635" s="21"/>
      <c r="P635" s="21"/>
      <c r="Q635" s="102"/>
      <c r="R635" s="21"/>
    </row>
    <row r="636" spans="2:18" ht="15.95" customHeight="1">
      <c r="B636" s="21"/>
      <c r="C636" s="21"/>
      <c r="E636" s="21"/>
      <c r="F636" s="21"/>
      <c r="G636" s="21"/>
      <c r="H636" s="59"/>
      <c r="I636" s="209"/>
      <c r="J636" s="21"/>
      <c r="K636" s="209"/>
      <c r="L636" s="21"/>
      <c r="M636" s="21"/>
      <c r="N636" s="21"/>
      <c r="O636" s="21"/>
      <c r="P636" s="21"/>
      <c r="Q636" s="102"/>
      <c r="R636" s="21"/>
    </row>
    <row r="637" spans="2:18" ht="15.95" customHeight="1">
      <c r="B637" s="21"/>
      <c r="C637" s="21"/>
      <c r="E637" s="21"/>
      <c r="F637" s="21"/>
      <c r="G637" s="21"/>
      <c r="H637" s="59"/>
      <c r="I637" s="209"/>
      <c r="J637" s="21"/>
      <c r="K637" s="209"/>
      <c r="L637" s="21"/>
      <c r="M637" s="21"/>
      <c r="N637" s="21"/>
      <c r="O637" s="21"/>
      <c r="P637" s="21"/>
      <c r="Q637" s="102"/>
      <c r="R637" s="21"/>
    </row>
    <row r="638" spans="2:18" ht="15.95" customHeight="1">
      <c r="B638" s="21"/>
      <c r="C638" s="21"/>
      <c r="E638" s="21"/>
      <c r="F638" s="21"/>
      <c r="G638" s="21"/>
      <c r="H638" s="59"/>
      <c r="I638" s="209"/>
      <c r="J638" s="21"/>
      <c r="K638" s="209"/>
      <c r="L638" s="21"/>
      <c r="M638" s="21"/>
      <c r="N638" s="21"/>
      <c r="O638" s="21"/>
      <c r="P638" s="21"/>
      <c r="Q638" s="102"/>
      <c r="R638" s="21"/>
    </row>
    <row r="639" spans="2:18" ht="15.95" customHeight="1">
      <c r="B639" s="21"/>
      <c r="C639" s="21"/>
      <c r="E639" s="21"/>
      <c r="F639" s="21"/>
      <c r="G639" s="21"/>
      <c r="H639" s="59"/>
      <c r="I639" s="209"/>
      <c r="J639" s="21"/>
      <c r="K639" s="209"/>
      <c r="L639" s="21"/>
      <c r="M639" s="21"/>
      <c r="N639" s="21"/>
      <c r="O639" s="21"/>
      <c r="P639" s="21"/>
      <c r="Q639" s="102"/>
      <c r="R639" s="21"/>
    </row>
    <row r="640" spans="2:18" ht="15.95" customHeight="1">
      <c r="B640" s="21"/>
      <c r="C640" s="21"/>
      <c r="E640" s="21"/>
      <c r="F640" s="21"/>
      <c r="G640" s="21"/>
      <c r="H640" s="59"/>
      <c r="I640" s="209"/>
      <c r="J640" s="21"/>
      <c r="K640" s="209"/>
      <c r="L640" s="21"/>
      <c r="M640" s="21"/>
      <c r="N640" s="21"/>
      <c r="O640" s="21"/>
      <c r="P640" s="21"/>
      <c r="Q640" s="102"/>
      <c r="R640" s="21"/>
    </row>
    <row r="641" spans="2:18" ht="15.95" customHeight="1">
      <c r="B641" s="21"/>
      <c r="C641" s="21"/>
      <c r="E641" s="21"/>
      <c r="F641" s="21"/>
      <c r="G641" s="21"/>
      <c r="H641" s="59"/>
      <c r="I641" s="209"/>
      <c r="J641" s="21"/>
      <c r="K641" s="209"/>
      <c r="L641" s="21"/>
      <c r="M641" s="21"/>
      <c r="N641" s="21"/>
      <c r="O641" s="21"/>
      <c r="P641" s="21"/>
      <c r="Q641" s="102"/>
      <c r="R641" s="21"/>
    </row>
    <row r="642" spans="2:18" ht="15.95" customHeight="1">
      <c r="B642" s="21"/>
      <c r="C642" s="21"/>
      <c r="E642" s="21"/>
      <c r="F642" s="21"/>
      <c r="G642" s="21"/>
      <c r="H642" s="59"/>
      <c r="I642" s="209"/>
      <c r="J642" s="21"/>
      <c r="K642" s="209"/>
      <c r="L642" s="21"/>
      <c r="M642" s="21"/>
      <c r="N642" s="21"/>
      <c r="O642" s="21"/>
      <c r="P642" s="21"/>
      <c r="Q642" s="102"/>
      <c r="R642" s="21"/>
    </row>
    <row r="643" spans="2:18" ht="15.95" customHeight="1">
      <c r="B643" s="21"/>
      <c r="C643" s="21"/>
      <c r="E643" s="21"/>
      <c r="F643" s="21"/>
      <c r="G643" s="21"/>
      <c r="H643" s="59"/>
      <c r="I643" s="209"/>
      <c r="J643" s="21"/>
      <c r="K643" s="209"/>
      <c r="L643" s="21"/>
      <c r="M643" s="21"/>
      <c r="N643" s="21"/>
      <c r="O643" s="21"/>
      <c r="P643" s="21"/>
      <c r="Q643" s="102"/>
      <c r="R643" s="21"/>
    </row>
    <row r="644" spans="2:18" ht="15.95" customHeight="1">
      <c r="B644" s="21"/>
      <c r="C644" s="21"/>
      <c r="E644" s="21"/>
      <c r="F644" s="21"/>
      <c r="G644" s="21"/>
      <c r="H644" s="59"/>
      <c r="I644" s="209"/>
      <c r="J644" s="21"/>
      <c r="K644" s="209"/>
      <c r="L644" s="21"/>
      <c r="M644" s="21"/>
      <c r="N644" s="21"/>
      <c r="O644" s="21"/>
      <c r="P644" s="21"/>
      <c r="Q644" s="102"/>
      <c r="R644" s="21"/>
    </row>
    <row r="645" spans="2:18" ht="15.95" customHeight="1">
      <c r="B645" s="21"/>
      <c r="C645" s="21"/>
      <c r="E645" s="21"/>
      <c r="F645" s="21"/>
      <c r="G645" s="21"/>
      <c r="H645" s="59"/>
      <c r="I645" s="209"/>
      <c r="J645" s="21"/>
      <c r="K645" s="209"/>
      <c r="L645" s="21"/>
      <c r="M645" s="21"/>
      <c r="N645" s="21"/>
      <c r="O645" s="21"/>
      <c r="P645" s="21"/>
      <c r="Q645" s="102"/>
      <c r="R645" s="21"/>
    </row>
    <row r="646" spans="2:18" ht="15.95" customHeight="1">
      <c r="B646" s="21"/>
      <c r="C646" s="21"/>
      <c r="E646" s="21"/>
      <c r="F646" s="21"/>
      <c r="G646" s="21"/>
      <c r="H646" s="59"/>
      <c r="I646" s="209"/>
      <c r="J646" s="21"/>
      <c r="K646" s="209"/>
      <c r="L646" s="21"/>
      <c r="M646" s="21"/>
      <c r="N646" s="21"/>
      <c r="O646" s="21"/>
      <c r="P646" s="21"/>
      <c r="Q646" s="102"/>
      <c r="R646" s="21"/>
    </row>
    <row r="647" spans="2:18" ht="15.95" customHeight="1">
      <c r="B647" s="21"/>
      <c r="C647" s="21"/>
      <c r="E647" s="21"/>
      <c r="F647" s="21"/>
      <c r="G647" s="21"/>
      <c r="H647" s="59"/>
      <c r="I647" s="209"/>
      <c r="J647" s="21"/>
      <c r="K647" s="209"/>
      <c r="L647" s="21"/>
      <c r="M647" s="21"/>
      <c r="N647" s="21"/>
      <c r="O647" s="21"/>
      <c r="P647" s="21"/>
      <c r="Q647" s="102"/>
      <c r="R647" s="21"/>
    </row>
    <row r="648" spans="2:18" ht="15.95" customHeight="1">
      <c r="B648" s="21"/>
      <c r="C648" s="21"/>
      <c r="E648" s="21"/>
      <c r="F648" s="21"/>
      <c r="G648" s="21"/>
      <c r="H648" s="59"/>
      <c r="I648" s="209"/>
      <c r="J648" s="21"/>
      <c r="K648" s="209"/>
      <c r="L648" s="21"/>
      <c r="M648" s="21"/>
      <c r="N648" s="21"/>
      <c r="O648" s="21"/>
      <c r="P648" s="21"/>
      <c r="Q648" s="102"/>
      <c r="R648" s="21"/>
    </row>
    <row r="649" spans="2:18" ht="15.95" customHeight="1">
      <c r="B649" s="21"/>
      <c r="C649" s="21"/>
      <c r="E649" s="21"/>
      <c r="F649" s="21"/>
      <c r="G649" s="21"/>
      <c r="H649" s="59"/>
      <c r="I649" s="209"/>
      <c r="J649" s="21"/>
      <c r="K649" s="209"/>
      <c r="L649" s="21"/>
      <c r="M649" s="21"/>
      <c r="N649" s="21"/>
      <c r="O649" s="21"/>
      <c r="P649" s="21"/>
      <c r="Q649" s="102"/>
      <c r="R649" s="21"/>
    </row>
    <row r="650" spans="2:18" ht="15.95" customHeight="1">
      <c r="B650" s="21"/>
      <c r="C650" s="21"/>
      <c r="E650" s="21"/>
      <c r="F650" s="21"/>
      <c r="G650" s="21"/>
      <c r="H650" s="59"/>
      <c r="I650" s="209"/>
      <c r="J650" s="21"/>
      <c r="K650" s="209"/>
      <c r="L650" s="21"/>
      <c r="M650" s="21"/>
      <c r="N650" s="21"/>
      <c r="O650" s="21"/>
      <c r="P650" s="21"/>
      <c r="Q650" s="102"/>
      <c r="R650" s="21"/>
    </row>
    <row r="651" spans="2:18" ht="15.95" customHeight="1">
      <c r="B651" s="21"/>
      <c r="C651" s="21"/>
      <c r="E651" s="21"/>
      <c r="F651" s="21"/>
      <c r="G651" s="21"/>
      <c r="H651" s="59"/>
      <c r="I651" s="209"/>
      <c r="J651" s="21"/>
      <c r="K651" s="209"/>
      <c r="L651" s="21"/>
      <c r="M651" s="21"/>
      <c r="N651" s="21"/>
      <c r="O651" s="21"/>
      <c r="P651" s="21"/>
      <c r="Q651" s="102"/>
      <c r="R651" s="21"/>
    </row>
    <row r="652" spans="2:18" ht="15.95" customHeight="1">
      <c r="B652" s="21"/>
      <c r="C652" s="21"/>
      <c r="E652" s="21"/>
      <c r="F652" s="21"/>
      <c r="G652" s="21"/>
      <c r="H652" s="59"/>
      <c r="I652" s="209"/>
      <c r="J652" s="21"/>
      <c r="K652" s="209"/>
      <c r="L652" s="21"/>
      <c r="M652" s="21"/>
      <c r="N652" s="21"/>
      <c r="O652" s="21"/>
      <c r="P652" s="21"/>
      <c r="Q652" s="102"/>
      <c r="R652" s="21"/>
    </row>
    <row r="653" spans="2:18" ht="15.95" customHeight="1">
      <c r="B653" s="21"/>
      <c r="C653" s="21"/>
      <c r="E653" s="21"/>
      <c r="F653" s="21"/>
      <c r="G653" s="21"/>
      <c r="H653" s="59"/>
      <c r="I653" s="209"/>
      <c r="J653" s="21"/>
      <c r="K653" s="209"/>
      <c r="L653" s="21"/>
      <c r="M653" s="21"/>
      <c r="N653" s="21"/>
      <c r="O653" s="21"/>
      <c r="P653" s="21"/>
      <c r="Q653" s="102"/>
      <c r="R653" s="21"/>
    </row>
    <row r="654" spans="2:18" ht="15.95" customHeight="1">
      <c r="B654" s="21"/>
      <c r="C654" s="21"/>
      <c r="E654" s="21"/>
      <c r="F654" s="21"/>
      <c r="G654" s="21"/>
      <c r="H654" s="59"/>
      <c r="I654" s="209"/>
      <c r="J654" s="21"/>
      <c r="K654" s="209"/>
      <c r="L654" s="21"/>
      <c r="M654" s="21"/>
      <c r="N654" s="21"/>
      <c r="O654" s="21"/>
      <c r="P654" s="21"/>
      <c r="Q654" s="102"/>
      <c r="R654" s="21"/>
    </row>
    <row r="655" spans="2:18" ht="15.95" customHeight="1">
      <c r="B655" s="21"/>
      <c r="C655" s="21"/>
      <c r="E655" s="21"/>
      <c r="F655" s="21"/>
      <c r="G655" s="21"/>
      <c r="H655" s="59"/>
      <c r="I655" s="209"/>
      <c r="J655" s="21"/>
      <c r="K655" s="209"/>
      <c r="L655" s="21"/>
      <c r="M655" s="21"/>
      <c r="N655" s="21"/>
      <c r="O655" s="21"/>
      <c r="P655" s="21"/>
      <c r="Q655" s="102"/>
      <c r="R655" s="21"/>
    </row>
    <row r="656" spans="2:18" ht="15.95" customHeight="1">
      <c r="B656" s="21"/>
      <c r="C656" s="21"/>
      <c r="E656" s="21"/>
      <c r="F656" s="21"/>
      <c r="G656" s="21"/>
      <c r="H656" s="59"/>
      <c r="I656" s="209"/>
      <c r="J656" s="21"/>
      <c r="K656" s="209"/>
      <c r="L656" s="21"/>
      <c r="M656" s="21"/>
      <c r="N656" s="21"/>
      <c r="O656" s="21"/>
      <c r="P656" s="21"/>
      <c r="Q656" s="102"/>
      <c r="R656" s="21"/>
    </row>
    <row r="657" spans="2:18" ht="15.95" customHeight="1">
      <c r="B657" s="21"/>
      <c r="C657" s="21"/>
      <c r="E657" s="21"/>
      <c r="F657" s="21"/>
      <c r="G657" s="21"/>
      <c r="H657" s="59"/>
      <c r="I657" s="209"/>
      <c r="J657" s="21"/>
      <c r="K657" s="209"/>
      <c r="L657" s="21"/>
      <c r="M657" s="21"/>
      <c r="N657" s="21"/>
      <c r="O657" s="21"/>
      <c r="P657" s="21"/>
      <c r="Q657" s="102"/>
      <c r="R657" s="21"/>
    </row>
    <row r="658" spans="2:18" ht="15.95" customHeight="1">
      <c r="B658" s="21"/>
      <c r="C658" s="21"/>
      <c r="E658" s="21"/>
      <c r="F658" s="21"/>
      <c r="G658" s="21"/>
      <c r="H658" s="59"/>
      <c r="I658" s="209"/>
      <c r="J658" s="21"/>
      <c r="K658" s="209"/>
      <c r="L658" s="21"/>
      <c r="M658" s="21"/>
      <c r="N658" s="21"/>
      <c r="O658" s="21"/>
      <c r="P658" s="21"/>
      <c r="Q658" s="102"/>
      <c r="R658" s="21"/>
    </row>
    <row r="659" spans="2:18" ht="15.95" customHeight="1">
      <c r="B659" s="21"/>
      <c r="C659" s="21"/>
      <c r="E659" s="21"/>
      <c r="F659" s="21"/>
      <c r="G659" s="21"/>
      <c r="H659" s="59"/>
      <c r="I659" s="209"/>
      <c r="J659" s="21"/>
      <c r="K659" s="209"/>
      <c r="L659" s="21"/>
      <c r="M659" s="21"/>
      <c r="N659" s="21"/>
      <c r="O659" s="21"/>
      <c r="P659" s="21"/>
      <c r="Q659" s="102"/>
      <c r="R659" s="21"/>
    </row>
    <row r="660" spans="2:18" ht="15.95" customHeight="1">
      <c r="B660" s="21"/>
      <c r="C660" s="21"/>
      <c r="E660" s="21"/>
      <c r="F660" s="21"/>
      <c r="G660" s="21"/>
      <c r="H660" s="59"/>
      <c r="I660" s="209"/>
      <c r="J660" s="21"/>
      <c r="K660" s="209"/>
      <c r="L660" s="21"/>
      <c r="M660" s="21"/>
      <c r="N660" s="21"/>
      <c r="O660" s="21"/>
      <c r="P660" s="21"/>
      <c r="Q660" s="102"/>
      <c r="R660" s="21"/>
    </row>
    <row r="661" spans="2:18" ht="15.95" customHeight="1">
      <c r="B661" s="21"/>
      <c r="C661" s="21"/>
      <c r="E661" s="21"/>
      <c r="F661" s="21"/>
      <c r="G661" s="21"/>
      <c r="H661" s="59"/>
      <c r="I661" s="209"/>
      <c r="J661" s="21"/>
      <c r="K661" s="209"/>
      <c r="L661" s="21"/>
      <c r="M661" s="21"/>
      <c r="N661" s="21"/>
      <c r="O661" s="21"/>
      <c r="P661" s="21"/>
      <c r="Q661" s="102"/>
      <c r="R661" s="21"/>
    </row>
    <row r="662" spans="2:18" ht="15.95" customHeight="1">
      <c r="B662" s="21"/>
      <c r="C662" s="21"/>
      <c r="E662" s="21"/>
      <c r="F662" s="21"/>
      <c r="G662" s="21"/>
      <c r="H662" s="59"/>
      <c r="I662" s="209"/>
      <c r="J662" s="21"/>
      <c r="K662" s="209"/>
      <c r="L662" s="21"/>
      <c r="M662" s="21"/>
      <c r="N662" s="21"/>
      <c r="O662" s="21"/>
      <c r="P662" s="21"/>
      <c r="Q662" s="102"/>
      <c r="R662" s="21"/>
    </row>
    <row r="663" spans="2:18" ht="15.95" customHeight="1">
      <c r="B663" s="21"/>
      <c r="C663" s="21"/>
      <c r="E663" s="21"/>
      <c r="F663" s="21"/>
      <c r="G663" s="21"/>
      <c r="H663" s="59"/>
      <c r="I663" s="209"/>
      <c r="J663" s="21"/>
      <c r="K663" s="209"/>
      <c r="L663" s="21"/>
      <c r="M663" s="21"/>
      <c r="N663" s="21"/>
      <c r="O663" s="21"/>
      <c r="P663" s="21"/>
      <c r="Q663" s="102"/>
      <c r="R663" s="21"/>
    </row>
    <row r="664" spans="2:18" ht="15.95" customHeight="1">
      <c r="B664" s="21"/>
      <c r="C664" s="21"/>
      <c r="E664" s="21"/>
      <c r="F664" s="21"/>
      <c r="G664" s="21"/>
      <c r="H664" s="59"/>
      <c r="I664" s="209"/>
      <c r="J664" s="21"/>
      <c r="K664" s="209"/>
      <c r="L664" s="21"/>
      <c r="M664" s="21"/>
      <c r="N664" s="21"/>
      <c r="O664" s="21"/>
      <c r="P664" s="21"/>
      <c r="Q664" s="102"/>
      <c r="R664" s="21"/>
    </row>
    <row r="665" spans="2:18">
      <c r="B665" s="21"/>
      <c r="C665" s="21"/>
      <c r="E665" s="21"/>
      <c r="F665" s="21"/>
      <c r="G665" s="21"/>
      <c r="H665" s="59"/>
      <c r="I665" s="209"/>
      <c r="J665" s="21"/>
      <c r="K665" s="209"/>
      <c r="L665" s="21"/>
      <c r="M665" s="21"/>
      <c r="N665" s="21"/>
      <c r="O665" s="21"/>
      <c r="P665" s="21"/>
      <c r="Q665" s="102"/>
      <c r="R665" s="21"/>
    </row>
    <row r="666" spans="2:18">
      <c r="B666" s="21"/>
      <c r="C666" s="21"/>
      <c r="E666" s="21"/>
      <c r="F666" s="21"/>
      <c r="G666" s="21"/>
      <c r="H666" s="59"/>
      <c r="I666" s="209"/>
      <c r="J666" s="21"/>
      <c r="K666" s="209"/>
      <c r="L666" s="21"/>
      <c r="M666" s="21"/>
      <c r="N666" s="21"/>
      <c r="O666" s="21"/>
      <c r="P666" s="21"/>
      <c r="Q666" s="102"/>
      <c r="R666" s="21"/>
    </row>
    <row r="667" spans="2:18">
      <c r="B667" s="21"/>
      <c r="C667" s="21"/>
      <c r="E667" s="21"/>
      <c r="F667" s="21"/>
      <c r="G667" s="21"/>
      <c r="H667" s="59"/>
      <c r="I667" s="209"/>
      <c r="J667" s="21"/>
      <c r="K667" s="209"/>
      <c r="L667" s="21"/>
      <c r="M667" s="21"/>
      <c r="N667" s="21"/>
      <c r="O667" s="21"/>
      <c r="P667" s="21"/>
      <c r="Q667" s="102"/>
      <c r="R667" s="21"/>
    </row>
    <row r="668" spans="2:18">
      <c r="B668" s="21"/>
      <c r="C668" s="21"/>
      <c r="E668" s="21"/>
      <c r="F668" s="21"/>
      <c r="G668" s="21"/>
      <c r="H668" s="59"/>
      <c r="I668" s="209"/>
      <c r="J668" s="21"/>
      <c r="K668" s="209"/>
      <c r="L668" s="21"/>
      <c r="M668" s="21"/>
      <c r="N668" s="21"/>
      <c r="O668" s="21"/>
      <c r="P668" s="21"/>
      <c r="Q668" s="102"/>
      <c r="R668" s="21"/>
    </row>
    <row r="669" spans="2:18">
      <c r="B669" s="21"/>
      <c r="C669" s="21"/>
      <c r="E669" s="21"/>
      <c r="F669" s="21"/>
      <c r="G669" s="21"/>
      <c r="H669" s="59"/>
      <c r="I669" s="209"/>
      <c r="J669" s="21"/>
      <c r="K669" s="209"/>
      <c r="L669" s="21"/>
      <c r="M669" s="21"/>
      <c r="N669" s="21"/>
      <c r="O669" s="21"/>
      <c r="P669" s="21"/>
      <c r="Q669" s="102"/>
      <c r="R669" s="21"/>
    </row>
    <row r="670" spans="2:18">
      <c r="B670" s="21"/>
      <c r="C670" s="21"/>
      <c r="E670" s="21"/>
      <c r="F670" s="21"/>
      <c r="G670" s="21"/>
      <c r="H670" s="59"/>
      <c r="I670" s="209"/>
      <c r="J670" s="21"/>
      <c r="K670" s="209"/>
      <c r="L670" s="21"/>
      <c r="M670" s="21"/>
      <c r="N670" s="21"/>
      <c r="O670" s="21"/>
      <c r="P670" s="21"/>
      <c r="Q670" s="102"/>
      <c r="R670" s="21"/>
    </row>
    <row r="671" spans="2:18">
      <c r="B671" s="21"/>
      <c r="C671" s="21"/>
      <c r="E671" s="21"/>
      <c r="F671" s="21"/>
      <c r="G671" s="21"/>
      <c r="H671" s="59"/>
      <c r="I671" s="209"/>
      <c r="J671" s="21"/>
      <c r="K671" s="209"/>
      <c r="L671" s="21"/>
      <c r="M671" s="21"/>
      <c r="N671" s="21"/>
      <c r="O671" s="21"/>
      <c r="P671" s="21"/>
      <c r="Q671" s="102"/>
      <c r="R671" s="21"/>
    </row>
    <row r="672" spans="2:18">
      <c r="B672" s="21"/>
      <c r="C672" s="21"/>
      <c r="E672" s="21"/>
      <c r="F672" s="21"/>
      <c r="G672" s="21"/>
      <c r="H672" s="59"/>
      <c r="I672" s="209"/>
      <c r="J672" s="21"/>
      <c r="K672" s="209"/>
      <c r="L672" s="21"/>
      <c r="M672" s="21"/>
      <c r="N672" s="21"/>
      <c r="O672" s="21"/>
      <c r="P672" s="21"/>
      <c r="Q672" s="102"/>
      <c r="R672" s="21"/>
    </row>
    <row r="673" spans="2:18">
      <c r="B673" s="21"/>
      <c r="C673" s="21"/>
      <c r="E673" s="21"/>
      <c r="F673" s="21"/>
      <c r="G673" s="21"/>
      <c r="H673" s="59"/>
      <c r="I673" s="209"/>
      <c r="J673" s="21"/>
      <c r="K673" s="209"/>
      <c r="L673" s="21"/>
      <c r="M673" s="21"/>
      <c r="N673" s="21"/>
      <c r="O673" s="21"/>
      <c r="P673" s="21"/>
      <c r="Q673" s="102"/>
      <c r="R673" s="21"/>
    </row>
    <row r="674" spans="2:18">
      <c r="B674" s="21"/>
      <c r="C674" s="21"/>
      <c r="E674" s="21"/>
      <c r="F674" s="21"/>
      <c r="G674" s="21"/>
      <c r="H674" s="59"/>
      <c r="I674" s="209"/>
      <c r="J674" s="21"/>
      <c r="K674" s="209"/>
      <c r="L674" s="21"/>
      <c r="M674" s="21"/>
      <c r="N674" s="21"/>
      <c r="O674" s="21"/>
      <c r="P674" s="21"/>
      <c r="Q674" s="102"/>
      <c r="R674" s="21"/>
    </row>
    <row r="675" spans="2:18">
      <c r="B675" s="21"/>
      <c r="C675" s="21"/>
      <c r="E675" s="21"/>
      <c r="F675" s="21"/>
      <c r="G675" s="21"/>
      <c r="H675" s="59"/>
      <c r="I675" s="209"/>
      <c r="J675" s="21"/>
      <c r="K675" s="209"/>
      <c r="L675" s="21"/>
      <c r="M675" s="21"/>
      <c r="N675" s="21"/>
      <c r="O675" s="21"/>
      <c r="P675" s="21"/>
      <c r="Q675" s="102"/>
      <c r="R675" s="21"/>
    </row>
    <row r="676" spans="2:18">
      <c r="B676" s="21"/>
      <c r="C676" s="21"/>
      <c r="E676" s="21"/>
      <c r="F676" s="21"/>
      <c r="G676" s="21"/>
      <c r="H676" s="59"/>
      <c r="I676" s="209"/>
      <c r="J676" s="21"/>
      <c r="K676" s="209"/>
      <c r="L676" s="21"/>
      <c r="M676" s="21"/>
      <c r="N676" s="21"/>
      <c r="O676" s="21"/>
      <c r="P676" s="21"/>
      <c r="Q676" s="102"/>
      <c r="R676" s="21"/>
    </row>
    <row r="677" spans="2:18">
      <c r="B677" s="21"/>
      <c r="C677" s="21"/>
      <c r="E677" s="21"/>
      <c r="F677" s="21"/>
      <c r="G677" s="21"/>
      <c r="H677" s="59"/>
      <c r="I677" s="209"/>
      <c r="J677" s="21"/>
      <c r="K677" s="209"/>
      <c r="L677" s="21"/>
      <c r="M677" s="21"/>
      <c r="N677" s="21"/>
      <c r="O677" s="21"/>
      <c r="P677" s="21"/>
      <c r="Q677" s="102"/>
      <c r="R677" s="21"/>
    </row>
    <row r="678" spans="2:18">
      <c r="B678" s="21"/>
      <c r="C678" s="21"/>
      <c r="E678" s="21"/>
      <c r="F678" s="21"/>
      <c r="G678" s="21"/>
      <c r="H678" s="59"/>
      <c r="I678" s="209"/>
      <c r="J678" s="21"/>
      <c r="K678" s="209"/>
      <c r="L678" s="21"/>
      <c r="M678" s="21"/>
      <c r="N678" s="21"/>
      <c r="O678" s="21"/>
      <c r="P678" s="21"/>
      <c r="Q678" s="102"/>
      <c r="R678" s="21"/>
    </row>
    <row r="679" spans="2:18">
      <c r="B679" s="21"/>
      <c r="C679" s="21"/>
      <c r="E679" s="21"/>
      <c r="F679" s="21"/>
      <c r="G679" s="21"/>
      <c r="H679" s="59"/>
      <c r="I679" s="209"/>
      <c r="J679" s="21"/>
      <c r="K679" s="209"/>
      <c r="L679" s="21"/>
      <c r="M679" s="21"/>
      <c r="N679" s="21"/>
      <c r="O679" s="21"/>
      <c r="P679" s="21"/>
      <c r="Q679" s="102"/>
      <c r="R679" s="21"/>
    </row>
    <row r="680" spans="2:18">
      <c r="B680" s="21"/>
      <c r="C680" s="21"/>
      <c r="E680" s="21"/>
      <c r="F680" s="21"/>
      <c r="G680" s="21"/>
      <c r="H680" s="59"/>
      <c r="I680" s="209"/>
      <c r="J680" s="21"/>
      <c r="K680" s="209"/>
      <c r="L680" s="21"/>
      <c r="M680" s="21"/>
      <c r="N680" s="21"/>
      <c r="O680" s="21"/>
      <c r="P680" s="21"/>
      <c r="Q680" s="102"/>
      <c r="R680" s="21"/>
    </row>
    <row r="681" spans="2:18">
      <c r="B681" s="21"/>
      <c r="C681" s="21"/>
      <c r="E681" s="21"/>
      <c r="F681" s="21"/>
      <c r="G681" s="21"/>
      <c r="H681" s="59"/>
      <c r="I681" s="209"/>
      <c r="J681" s="21"/>
      <c r="K681" s="209"/>
      <c r="L681" s="21"/>
      <c r="M681" s="21"/>
      <c r="N681" s="21"/>
      <c r="O681" s="21"/>
      <c r="P681" s="21"/>
      <c r="Q681" s="102"/>
      <c r="R681" s="21"/>
    </row>
    <row r="682" spans="2:18">
      <c r="B682" s="21"/>
      <c r="C682" s="21"/>
      <c r="E682" s="21"/>
      <c r="F682" s="21"/>
      <c r="G682" s="21"/>
      <c r="H682" s="59"/>
      <c r="I682" s="209"/>
      <c r="J682" s="21"/>
      <c r="K682" s="209"/>
      <c r="L682" s="21"/>
      <c r="M682" s="21"/>
      <c r="N682" s="21"/>
      <c r="O682" s="21"/>
      <c r="P682" s="21"/>
      <c r="Q682" s="102"/>
      <c r="R682" s="21"/>
    </row>
    <row r="683" spans="2:18">
      <c r="B683" s="21"/>
      <c r="C683" s="21"/>
      <c r="E683" s="21"/>
      <c r="F683" s="21"/>
      <c r="G683" s="21"/>
      <c r="H683" s="59"/>
      <c r="I683" s="209"/>
      <c r="J683" s="21"/>
      <c r="K683" s="209"/>
      <c r="L683" s="21"/>
      <c r="M683" s="21"/>
      <c r="N683" s="21"/>
      <c r="O683" s="21"/>
      <c r="P683" s="21"/>
      <c r="Q683" s="102"/>
      <c r="R683" s="21"/>
    </row>
    <row r="684" spans="2:18">
      <c r="B684" s="21"/>
      <c r="C684" s="21"/>
      <c r="E684" s="21"/>
      <c r="F684" s="21"/>
      <c r="G684" s="21"/>
      <c r="H684" s="59"/>
      <c r="I684" s="209"/>
      <c r="J684" s="21"/>
      <c r="K684" s="209"/>
      <c r="L684" s="21"/>
      <c r="M684" s="21"/>
      <c r="N684" s="21"/>
      <c r="O684" s="21"/>
      <c r="P684" s="21"/>
      <c r="Q684" s="102"/>
      <c r="R684" s="21"/>
    </row>
    <row r="685" spans="2:18">
      <c r="B685" s="21"/>
      <c r="C685" s="21"/>
      <c r="E685" s="21"/>
      <c r="F685" s="21"/>
      <c r="G685" s="21"/>
      <c r="H685" s="59"/>
      <c r="I685" s="209"/>
      <c r="J685" s="21"/>
      <c r="K685" s="209"/>
      <c r="L685" s="21"/>
      <c r="M685" s="21"/>
      <c r="N685" s="21"/>
      <c r="O685" s="21"/>
      <c r="P685" s="21"/>
      <c r="Q685" s="102"/>
      <c r="R685" s="21"/>
    </row>
    <row r="686" spans="2:18">
      <c r="B686" s="21"/>
      <c r="C686" s="21"/>
      <c r="E686" s="21"/>
      <c r="F686" s="21"/>
      <c r="G686" s="21"/>
      <c r="H686" s="59"/>
      <c r="I686" s="209"/>
      <c r="J686" s="21"/>
      <c r="K686" s="209"/>
      <c r="L686" s="21"/>
      <c r="M686" s="21"/>
      <c r="N686" s="21"/>
      <c r="O686" s="21"/>
      <c r="P686" s="21"/>
      <c r="Q686" s="102"/>
      <c r="R686" s="21"/>
    </row>
    <row r="687" spans="2:18">
      <c r="B687" s="21"/>
      <c r="C687" s="21"/>
      <c r="E687" s="21"/>
      <c r="F687" s="21"/>
      <c r="G687" s="21"/>
      <c r="H687" s="59"/>
      <c r="I687" s="209"/>
      <c r="J687" s="21"/>
      <c r="K687" s="209"/>
      <c r="L687" s="21"/>
      <c r="M687" s="21"/>
      <c r="N687" s="21"/>
      <c r="O687" s="21"/>
      <c r="P687" s="21"/>
      <c r="Q687" s="102"/>
      <c r="R687" s="21"/>
    </row>
    <row r="688" spans="2:18">
      <c r="B688" s="21"/>
      <c r="C688" s="21"/>
      <c r="E688" s="21"/>
      <c r="F688" s="21"/>
      <c r="G688" s="21"/>
      <c r="H688" s="59"/>
      <c r="I688" s="209"/>
      <c r="J688" s="21"/>
      <c r="K688" s="209"/>
      <c r="L688" s="21"/>
      <c r="M688" s="21"/>
      <c r="N688" s="21"/>
      <c r="O688" s="21"/>
      <c r="P688" s="21"/>
      <c r="Q688" s="102"/>
      <c r="R688" s="21"/>
    </row>
    <row r="689" spans="2:18">
      <c r="B689" s="21"/>
      <c r="C689" s="21"/>
      <c r="E689" s="21"/>
      <c r="F689" s="21"/>
      <c r="G689" s="21"/>
      <c r="H689" s="59"/>
      <c r="I689" s="209"/>
      <c r="J689" s="21"/>
      <c r="K689" s="209"/>
      <c r="L689" s="21"/>
      <c r="M689" s="21"/>
      <c r="N689" s="21"/>
      <c r="O689" s="21"/>
      <c r="P689" s="21"/>
      <c r="Q689" s="102"/>
      <c r="R689" s="21"/>
    </row>
    <row r="690" spans="2:18">
      <c r="B690" s="21"/>
      <c r="C690" s="21"/>
      <c r="E690" s="21"/>
      <c r="F690" s="21"/>
      <c r="G690" s="21"/>
      <c r="H690" s="59"/>
      <c r="I690" s="209"/>
      <c r="J690" s="21"/>
      <c r="K690" s="209"/>
      <c r="L690" s="21"/>
      <c r="M690" s="21"/>
      <c r="N690" s="21"/>
      <c r="O690" s="21"/>
      <c r="P690" s="21"/>
      <c r="Q690" s="102"/>
      <c r="R690" s="21"/>
    </row>
    <row r="691" spans="2:18">
      <c r="B691" s="21"/>
      <c r="C691" s="21"/>
      <c r="E691" s="21"/>
      <c r="F691" s="21"/>
      <c r="G691" s="21"/>
      <c r="H691" s="59"/>
      <c r="I691" s="209"/>
      <c r="J691" s="21"/>
      <c r="K691" s="209"/>
      <c r="L691" s="21"/>
      <c r="M691" s="21"/>
      <c r="N691" s="21"/>
      <c r="O691" s="21"/>
      <c r="P691" s="21"/>
      <c r="Q691" s="102"/>
      <c r="R691" s="21"/>
    </row>
    <row r="692" spans="2:18">
      <c r="B692" s="21"/>
      <c r="C692" s="21"/>
      <c r="E692" s="21"/>
      <c r="F692" s="21"/>
      <c r="G692" s="21"/>
      <c r="H692" s="59"/>
      <c r="I692" s="209"/>
      <c r="J692" s="21"/>
      <c r="K692" s="209"/>
      <c r="L692" s="21"/>
      <c r="M692" s="21"/>
      <c r="N692" s="21"/>
      <c r="O692" s="21"/>
      <c r="P692" s="21"/>
      <c r="Q692" s="102"/>
      <c r="R692" s="21"/>
    </row>
    <row r="693" spans="2:18">
      <c r="B693" s="21"/>
      <c r="C693" s="21"/>
      <c r="E693" s="21"/>
      <c r="F693" s="21"/>
      <c r="G693" s="21"/>
      <c r="H693" s="59"/>
      <c r="I693" s="209"/>
      <c r="J693" s="21"/>
      <c r="K693" s="209"/>
      <c r="L693" s="21"/>
      <c r="M693" s="21"/>
      <c r="N693" s="21"/>
      <c r="O693" s="21"/>
      <c r="P693" s="21"/>
      <c r="Q693" s="102"/>
      <c r="R693" s="21"/>
    </row>
    <row r="694" spans="2:18">
      <c r="B694" s="21"/>
      <c r="C694" s="21"/>
      <c r="E694" s="21"/>
      <c r="F694" s="21"/>
      <c r="G694" s="21"/>
      <c r="H694" s="59"/>
      <c r="I694" s="209"/>
      <c r="J694" s="21"/>
      <c r="K694" s="209"/>
      <c r="L694" s="21"/>
      <c r="M694" s="21"/>
      <c r="N694" s="21"/>
      <c r="O694" s="21"/>
      <c r="P694" s="21"/>
      <c r="Q694" s="102"/>
      <c r="R694" s="21"/>
    </row>
    <row r="695" spans="2:18">
      <c r="B695" s="21"/>
      <c r="C695" s="21"/>
      <c r="E695" s="21"/>
      <c r="F695" s="21"/>
      <c r="G695" s="21"/>
      <c r="H695" s="59"/>
      <c r="I695" s="209"/>
      <c r="J695" s="21"/>
      <c r="K695" s="209"/>
      <c r="L695" s="21"/>
      <c r="M695" s="21"/>
      <c r="N695" s="21"/>
      <c r="O695" s="21"/>
      <c r="P695" s="21"/>
      <c r="Q695" s="102"/>
      <c r="R695" s="21"/>
    </row>
    <row r="696" spans="2:18">
      <c r="B696" s="21"/>
      <c r="C696" s="21"/>
      <c r="E696" s="21"/>
      <c r="F696" s="21"/>
      <c r="G696" s="21"/>
      <c r="H696" s="59"/>
      <c r="I696" s="209"/>
      <c r="J696" s="21"/>
      <c r="K696" s="209"/>
      <c r="L696" s="21"/>
      <c r="M696" s="21"/>
      <c r="N696" s="21"/>
      <c r="O696" s="21"/>
      <c r="P696" s="21"/>
      <c r="Q696" s="102"/>
      <c r="R696" s="21"/>
    </row>
    <row r="697" spans="2:18">
      <c r="B697" s="21"/>
      <c r="C697" s="21"/>
      <c r="E697" s="21"/>
      <c r="F697" s="21"/>
      <c r="G697" s="21"/>
      <c r="H697" s="59"/>
      <c r="I697" s="209"/>
      <c r="J697" s="21"/>
      <c r="K697" s="209"/>
      <c r="L697" s="21"/>
      <c r="M697" s="21"/>
      <c r="N697" s="21"/>
      <c r="O697" s="21"/>
      <c r="P697" s="21"/>
      <c r="Q697" s="102"/>
      <c r="R697" s="21"/>
    </row>
    <row r="698" spans="2:18">
      <c r="B698" s="21"/>
      <c r="C698" s="21"/>
      <c r="E698" s="21"/>
      <c r="F698" s="21"/>
      <c r="G698" s="21"/>
      <c r="H698" s="59"/>
      <c r="I698" s="209"/>
      <c r="J698" s="21"/>
      <c r="K698" s="209"/>
      <c r="L698" s="21"/>
      <c r="M698" s="21"/>
      <c r="N698" s="21"/>
      <c r="O698" s="21"/>
      <c r="P698" s="21"/>
      <c r="Q698" s="102"/>
      <c r="R698" s="21"/>
    </row>
    <row r="699" spans="2:18">
      <c r="B699" s="21"/>
      <c r="C699" s="21"/>
      <c r="E699" s="21"/>
      <c r="F699" s="21"/>
      <c r="G699" s="21"/>
      <c r="H699" s="59"/>
      <c r="I699" s="209"/>
      <c r="J699" s="21"/>
      <c r="K699" s="209"/>
      <c r="L699" s="21"/>
      <c r="M699" s="21"/>
      <c r="N699" s="21"/>
      <c r="O699" s="21"/>
      <c r="P699" s="21"/>
      <c r="Q699" s="102"/>
      <c r="R699" s="21"/>
    </row>
    <row r="700" spans="2:18">
      <c r="B700" s="21"/>
      <c r="C700" s="21"/>
      <c r="E700" s="21"/>
      <c r="F700" s="21"/>
      <c r="G700" s="21"/>
      <c r="H700" s="59"/>
      <c r="I700" s="209"/>
      <c r="J700" s="21"/>
      <c r="K700" s="209"/>
      <c r="L700" s="21"/>
      <c r="M700" s="21"/>
      <c r="N700" s="21"/>
      <c r="O700" s="21"/>
      <c r="P700" s="21"/>
      <c r="Q700" s="102"/>
      <c r="R700" s="21"/>
    </row>
    <row r="701" spans="2:18">
      <c r="B701" s="21"/>
      <c r="C701" s="21"/>
      <c r="E701" s="21"/>
      <c r="F701" s="21"/>
      <c r="G701" s="21"/>
      <c r="H701" s="59"/>
      <c r="I701" s="209"/>
      <c r="J701" s="21"/>
      <c r="K701" s="209"/>
      <c r="L701" s="21"/>
      <c r="M701" s="21"/>
      <c r="N701" s="21"/>
      <c r="O701" s="21"/>
      <c r="P701" s="21"/>
      <c r="Q701" s="102"/>
      <c r="R701" s="21"/>
    </row>
    <row r="702" spans="2:18">
      <c r="B702" s="21"/>
      <c r="C702" s="21"/>
      <c r="E702" s="21"/>
      <c r="F702" s="21"/>
      <c r="G702" s="21"/>
      <c r="H702" s="59"/>
      <c r="I702" s="209"/>
      <c r="J702" s="21"/>
      <c r="K702" s="209"/>
      <c r="L702" s="21"/>
      <c r="M702" s="21"/>
      <c r="N702" s="21"/>
      <c r="O702" s="21"/>
      <c r="P702" s="21"/>
      <c r="Q702" s="102"/>
      <c r="R702" s="21"/>
    </row>
    <row r="703" spans="2:18">
      <c r="B703" s="21"/>
      <c r="C703" s="21"/>
      <c r="E703" s="21"/>
      <c r="F703" s="21"/>
      <c r="G703" s="21"/>
      <c r="H703" s="59"/>
      <c r="I703" s="209"/>
      <c r="J703" s="21"/>
      <c r="K703" s="209"/>
      <c r="L703" s="21"/>
      <c r="M703" s="21"/>
      <c r="N703" s="21"/>
      <c r="O703" s="21"/>
      <c r="P703" s="21"/>
      <c r="Q703" s="102"/>
      <c r="R703" s="21"/>
    </row>
    <row r="704" spans="2:18">
      <c r="B704" s="21"/>
      <c r="C704" s="21"/>
      <c r="E704" s="21"/>
      <c r="F704" s="21"/>
      <c r="G704" s="21"/>
      <c r="H704" s="59"/>
      <c r="I704" s="209"/>
      <c r="J704" s="21"/>
      <c r="K704" s="209"/>
      <c r="L704" s="21"/>
      <c r="M704" s="21"/>
      <c r="N704" s="21"/>
      <c r="O704" s="21"/>
      <c r="P704" s="21"/>
      <c r="Q704" s="102"/>
      <c r="R704" s="21"/>
    </row>
    <row r="705" spans="2:18">
      <c r="B705" s="21"/>
      <c r="C705" s="21"/>
      <c r="E705" s="21"/>
      <c r="F705" s="21"/>
      <c r="G705" s="21"/>
      <c r="H705" s="59"/>
      <c r="I705" s="209"/>
      <c r="J705" s="21"/>
      <c r="K705" s="209"/>
      <c r="L705" s="21"/>
      <c r="M705" s="21"/>
      <c r="N705" s="21"/>
      <c r="O705" s="21"/>
      <c r="P705" s="21"/>
      <c r="Q705" s="102"/>
      <c r="R705" s="21"/>
    </row>
    <row r="706" spans="2:18">
      <c r="B706" s="21"/>
      <c r="C706" s="21"/>
      <c r="E706" s="21"/>
      <c r="F706" s="21"/>
      <c r="G706" s="21"/>
      <c r="H706" s="59"/>
      <c r="I706" s="209"/>
      <c r="J706" s="21"/>
      <c r="K706" s="209"/>
      <c r="L706" s="21"/>
      <c r="M706" s="21"/>
      <c r="N706" s="21"/>
      <c r="O706" s="21"/>
      <c r="P706" s="21"/>
      <c r="Q706" s="102"/>
      <c r="R706" s="21"/>
    </row>
    <row r="707" spans="2:18">
      <c r="B707" s="21"/>
      <c r="C707" s="21"/>
      <c r="E707" s="21"/>
      <c r="F707" s="21"/>
      <c r="G707" s="21"/>
      <c r="H707" s="59"/>
      <c r="I707" s="209"/>
      <c r="J707" s="21"/>
      <c r="K707" s="209"/>
      <c r="L707" s="21"/>
      <c r="M707" s="21"/>
      <c r="N707" s="21"/>
      <c r="O707" s="21"/>
      <c r="P707" s="21"/>
      <c r="Q707" s="102"/>
      <c r="R707" s="21"/>
    </row>
    <row r="708" spans="2:18">
      <c r="B708" s="21"/>
      <c r="C708" s="21"/>
      <c r="E708" s="21"/>
      <c r="F708" s="21"/>
      <c r="G708" s="21"/>
      <c r="H708" s="59"/>
      <c r="I708" s="209"/>
      <c r="J708" s="21"/>
      <c r="K708" s="209"/>
      <c r="L708" s="21"/>
      <c r="M708" s="21"/>
      <c r="N708" s="21"/>
      <c r="O708" s="21"/>
      <c r="P708" s="21"/>
      <c r="Q708" s="102"/>
      <c r="R708" s="21"/>
    </row>
    <row r="709" spans="2:18">
      <c r="B709" s="21"/>
      <c r="C709" s="21"/>
      <c r="E709" s="21"/>
      <c r="F709" s="21"/>
      <c r="G709" s="21"/>
      <c r="H709" s="59"/>
      <c r="I709" s="209"/>
      <c r="J709" s="21"/>
      <c r="K709" s="209"/>
      <c r="L709" s="21"/>
      <c r="M709" s="21"/>
      <c r="N709" s="21"/>
      <c r="O709" s="21"/>
      <c r="P709" s="21"/>
      <c r="Q709" s="102"/>
      <c r="R709" s="21"/>
    </row>
    <row r="710" spans="2:18">
      <c r="B710" s="21"/>
      <c r="C710" s="21"/>
      <c r="E710" s="21"/>
      <c r="F710" s="21"/>
      <c r="G710" s="21"/>
      <c r="H710" s="59"/>
      <c r="I710" s="209"/>
      <c r="J710" s="21"/>
      <c r="K710" s="209"/>
      <c r="L710" s="21"/>
      <c r="M710" s="21"/>
      <c r="N710" s="21"/>
      <c r="O710" s="21"/>
      <c r="P710" s="21"/>
      <c r="Q710" s="102"/>
      <c r="R710" s="21"/>
    </row>
    <row r="711" spans="2:18">
      <c r="B711" s="21"/>
      <c r="C711" s="21"/>
      <c r="E711" s="21"/>
      <c r="F711" s="21"/>
      <c r="G711" s="21"/>
      <c r="H711" s="59"/>
      <c r="I711" s="209"/>
      <c r="J711" s="21"/>
      <c r="K711" s="209"/>
      <c r="L711" s="21"/>
      <c r="M711" s="21"/>
      <c r="N711" s="21"/>
      <c r="O711" s="21"/>
      <c r="P711" s="21"/>
      <c r="Q711" s="102"/>
      <c r="R711" s="21"/>
    </row>
    <row r="712" spans="2:18">
      <c r="B712" s="21"/>
      <c r="C712" s="21"/>
      <c r="E712" s="21"/>
      <c r="F712" s="21"/>
      <c r="G712" s="21"/>
      <c r="H712" s="59"/>
      <c r="I712" s="209"/>
      <c r="J712" s="21"/>
      <c r="K712" s="209"/>
      <c r="L712" s="21"/>
      <c r="M712" s="21"/>
      <c r="N712" s="21"/>
      <c r="O712" s="21"/>
      <c r="P712" s="21"/>
      <c r="Q712" s="102"/>
      <c r="R712" s="21"/>
    </row>
    <row r="713" spans="2:18">
      <c r="B713" s="21"/>
      <c r="C713" s="21"/>
      <c r="E713" s="21"/>
      <c r="F713" s="21"/>
      <c r="G713" s="21"/>
      <c r="H713" s="59"/>
      <c r="I713" s="209"/>
      <c r="J713" s="21"/>
      <c r="K713" s="209"/>
      <c r="L713" s="21"/>
      <c r="M713" s="21"/>
      <c r="N713" s="21"/>
      <c r="O713" s="21"/>
      <c r="P713" s="21"/>
      <c r="Q713" s="102"/>
      <c r="R713" s="21"/>
    </row>
    <row r="714" spans="2:18">
      <c r="B714" s="21"/>
      <c r="C714" s="21"/>
      <c r="E714" s="21"/>
      <c r="F714" s="21"/>
      <c r="G714" s="21"/>
      <c r="H714" s="59"/>
      <c r="I714" s="209"/>
      <c r="J714" s="21"/>
      <c r="K714" s="209"/>
      <c r="L714" s="21"/>
      <c r="M714" s="21"/>
      <c r="N714" s="21"/>
      <c r="O714" s="21"/>
      <c r="P714" s="21"/>
      <c r="Q714" s="102"/>
      <c r="R714" s="21"/>
    </row>
    <row r="715" spans="2:18">
      <c r="B715" s="21"/>
      <c r="C715" s="21"/>
      <c r="E715" s="21"/>
      <c r="F715" s="21"/>
      <c r="G715" s="21"/>
      <c r="H715" s="59"/>
      <c r="I715" s="209"/>
      <c r="J715" s="21"/>
      <c r="K715" s="209"/>
      <c r="L715" s="21"/>
      <c r="M715" s="21"/>
      <c r="N715" s="21"/>
      <c r="O715" s="21"/>
      <c r="P715" s="21"/>
      <c r="Q715" s="102"/>
      <c r="R715" s="21"/>
    </row>
    <row r="716" spans="2:18">
      <c r="B716" s="21"/>
      <c r="C716" s="21"/>
      <c r="E716" s="21"/>
      <c r="F716" s="21"/>
      <c r="G716" s="21"/>
      <c r="H716" s="59"/>
      <c r="I716" s="209"/>
      <c r="J716" s="21"/>
      <c r="K716" s="209"/>
      <c r="L716" s="21"/>
      <c r="M716" s="21"/>
      <c r="N716" s="21"/>
      <c r="O716" s="21"/>
      <c r="P716" s="21"/>
      <c r="Q716" s="102"/>
      <c r="R716" s="21"/>
    </row>
    <row r="717" spans="2:18">
      <c r="B717" s="21"/>
      <c r="C717" s="21"/>
      <c r="E717" s="21"/>
      <c r="F717" s="21"/>
      <c r="G717" s="21"/>
      <c r="H717" s="59"/>
      <c r="I717" s="209"/>
      <c r="J717" s="21"/>
      <c r="K717" s="209"/>
      <c r="L717" s="21"/>
      <c r="M717" s="21"/>
      <c r="N717" s="21"/>
      <c r="O717" s="21"/>
      <c r="P717" s="21"/>
      <c r="Q717" s="102"/>
      <c r="R717" s="21"/>
    </row>
    <row r="718" spans="2:18">
      <c r="B718" s="21"/>
      <c r="C718" s="21"/>
      <c r="E718" s="21"/>
      <c r="F718" s="21"/>
      <c r="G718" s="21"/>
      <c r="H718" s="59"/>
      <c r="I718" s="209"/>
      <c r="J718" s="21"/>
      <c r="K718" s="209"/>
      <c r="L718" s="21"/>
      <c r="M718" s="21"/>
      <c r="N718" s="21"/>
      <c r="O718" s="21"/>
      <c r="P718" s="21"/>
      <c r="Q718" s="102"/>
      <c r="R718" s="21"/>
    </row>
    <row r="719" spans="2:18">
      <c r="B719" s="21"/>
      <c r="C719" s="21"/>
      <c r="E719" s="21"/>
      <c r="F719" s="21"/>
      <c r="G719" s="21"/>
      <c r="H719" s="59"/>
      <c r="I719" s="209"/>
      <c r="J719" s="21"/>
      <c r="K719" s="209"/>
      <c r="L719" s="21"/>
      <c r="M719" s="21"/>
      <c r="N719" s="21"/>
      <c r="O719" s="21"/>
      <c r="P719" s="21"/>
      <c r="Q719" s="102"/>
      <c r="R719" s="21"/>
    </row>
    <row r="720" spans="2:18">
      <c r="B720" s="21"/>
      <c r="C720" s="21"/>
      <c r="E720" s="21"/>
      <c r="F720" s="21"/>
      <c r="G720" s="21"/>
      <c r="H720" s="59"/>
      <c r="I720" s="209"/>
      <c r="J720" s="21"/>
      <c r="K720" s="209"/>
      <c r="L720" s="21"/>
      <c r="M720" s="21"/>
      <c r="N720" s="21"/>
      <c r="O720" s="21"/>
      <c r="P720" s="21"/>
      <c r="Q720" s="102"/>
      <c r="R720" s="21"/>
    </row>
    <row r="721" spans="2:18">
      <c r="B721" s="21"/>
      <c r="C721" s="21"/>
      <c r="E721" s="21"/>
      <c r="F721" s="21"/>
      <c r="G721" s="21"/>
      <c r="H721" s="59"/>
      <c r="I721" s="209"/>
      <c r="J721" s="21"/>
      <c r="K721" s="209"/>
      <c r="L721" s="21"/>
      <c r="M721" s="21"/>
      <c r="N721" s="21"/>
      <c r="O721" s="21"/>
      <c r="P721" s="21"/>
      <c r="Q721" s="102"/>
      <c r="R721" s="21"/>
    </row>
    <row r="722" spans="2:18">
      <c r="B722" s="21"/>
      <c r="C722" s="21"/>
      <c r="E722" s="21"/>
      <c r="F722" s="21"/>
      <c r="G722" s="21"/>
      <c r="H722" s="59"/>
      <c r="I722" s="209"/>
      <c r="J722" s="21"/>
      <c r="K722" s="209"/>
      <c r="L722" s="21"/>
      <c r="M722" s="21"/>
      <c r="N722" s="21"/>
      <c r="O722" s="21"/>
      <c r="P722" s="21"/>
      <c r="Q722" s="102"/>
      <c r="R722" s="21"/>
    </row>
    <row r="723" spans="2:18">
      <c r="B723" s="21"/>
      <c r="C723" s="21"/>
      <c r="E723" s="21"/>
      <c r="F723" s="21"/>
      <c r="G723" s="21"/>
      <c r="H723" s="59"/>
      <c r="I723" s="209"/>
      <c r="J723" s="21"/>
      <c r="K723" s="209"/>
      <c r="L723" s="21"/>
      <c r="M723" s="21"/>
      <c r="N723" s="21"/>
      <c r="O723" s="21"/>
      <c r="P723" s="21"/>
      <c r="Q723" s="102"/>
      <c r="R723" s="21"/>
    </row>
    <row r="724" spans="2:18">
      <c r="B724" s="21"/>
      <c r="C724" s="21"/>
      <c r="E724" s="21"/>
      <c r="F724" s="21"/>
      <c r="G724" s="21"/>
      <c r="H724" s="59"/>
      <c r="I724" s="209"/>
      <c r="J724" s="21"/>
      <c r="K724" s="209"/>
      <c r="L724" s="21"/>
      <c r="M724" s="21"/>
      <c r="N724" s="21"/>
      <c r="O724" s="21"/>
      <c r="P724" s="21"/>
      <c r="Q724" s="102"/>
      <c r="R724" s="21"/>
    </row>
    <row r="725" spans="2:18">
      <c r="B725" s="21"/>
      <c r="C725" s="21"/>
      <c r="E725" s="21"/>
      <c r="F725" s="21"/>
      <c r="G725" s="21"/>
      <c r="H725" s="59"/>
      <c r="I725" s="209"/>
      <c r="J725" s="21"/>
      <c r="K725" s="209"/>
      <c r="L725" s="21"/>
      <c r="M725" s="21"/>
      <c r="N725" s="21"/>
      <c r="O725" s="21"/>
      <c r="P725" s="21"/>
      <c r="Q725" s="102"/>
      <c r="R725" s="21"/>
    </row>
    <row r="726" spans="2:18">
      <c r="B726" s="21"/>
      <c r="C726" s="21"/>
      <c r="E726" s="21"/>
      <c r="F726" s="21"/>
      <c r="G726" s="21"/>
      <c r="H726" s="59"/>
      <c r="I726" s="209"/>
      <c r="J726" s="21"/>
      <c r="K726" s="209"/>
      <c r="L726" s="21"/>
      <c r="M726" s="21"/>
      <c r="N726" s="21"/>
      <c r="O726" s="21"/>
      <c r="P726" s="21"/>
      <c r="Q726" s="102"/>
      <c r="R726" s="21"/>
    </row>
    <row r="727" spans="2:18">
      <c r="B727" s="21"/>
      <c r="C727" s="21"/>
      <c r="E727" s="21"/>
      <c r="F727" s="21"/>
      <c r="G727" s="21"/>
      <c r="H727" s="59"/>
      <c r="I727" s="209"/>
      <c r="J727" s="21"/>
      <c r="K727" s="209"/>
      <c r="L727" s="21"/>
      <c r="M727" s="21"/>
      <c r="N727" s="21"/>
      <c r="O727" s="21"/>
      <c r="P727" s="21"/>
      <c r="Q727" s="102"/>
      <c r="R727" s="21"/>
    </row>
    <row r="728" spans="2:18">
      <c r="B728" s="21"/>
      <c r="C728" s="21"/>
      <c r="E728" s="21"/>
      <c r="F728" s="21"/>
      <c r="G728" s="21"/>
      <c r="H728" s="59"/>
      <c r="I728" s="209"/>
      <c r="J728" s="21"/>
      <c r="K728" s="209"/>
      <c r="L728" s="21"/>
      <c r="M728" s="21"/>
      <c r="N728" s="21"/>
      <c r="O728" s="21"/>
      <c r="P728" s="21"/>
      <c r="Q728" s="102"/>
      <c r="R728" s="21"/>
    </row>
    <row r="729" spans="2:18">
      <c r="B729" s="21"/>
      <c r="C729" s="21"/>
      <c r="E729" s="21"/>
      <c r="F729" s="21"/>
      <c r="G729" s="21"/>
      <c r="H729" s="59"/>
      <c r="I729" s="209"/>
      <c r="J729" s="21"/>
      <c r="K729" s="209"/>
      <c r="L729" s="21"/>
      <c r="M729" s="21"/>
      <c r="N729" s="21"/>
      <c r="O729" s="21"/>
      <c r="P729" s="21"/>
      <c r="Q729" s="102"/>
      <c r="R729" s="21"/>
    </row>
    <row r="730" spans="2:18">
      <c r="B730" s="21"/>
      <c r="C730" s="21"/>
      <c r="E730" s="21"/>
      <c r="F730" s="21"/>
      <c r="G730" s="21"/>
      <c r="H730" s="59"/>
      <c r="I730" s="209"/>
      <c r="J730" s="21"/>
      <c r="K730" s="209"/>
      <c r="L730" s="21"/>
      <c r="M730" s="21"/>
      <c r="N730" s="21"/>
      <c r="O730" s="21"/>
      <c r="P730" s="21"/>
      <c r="Q730" s="102"/>
      <c r="R730" s="21"/>
    </row>
    <row r="731" spans="2:18">
      <c r="B731" s="21"/>
      <c r="C731" s="21"/>
      <c r="E731" s="21"/>
      <c r="F731" s="21"/>
      <c r="G731" s="21"/>
      <c r="H731" s="59"/>
      <c r="I731" s="209"/>
      <c r="J731" s="21"/>
      <c r="K731" s="209"/>
      <c r="L731" s="21"/>
      <c r="M731" s="21"/>
      <c r="N731" s="21"/>
      <c r="O731" s="21"/>
      <c r="P731" s="21"/>
      <c r="Q731" s="102"/>
      <c r="R731" s="21"/>
    </row>
    <row r="732" spans="2:18">
      <c r="B732" s="21"/>
      <c r="C732" s="21"/>
      <c r="E732" s="21"/>
      <c r="F732" s="21"/>
      <c r="G732" s="21"/>
      <c r="H732" s="59"/>
      <c r="I732" s="209"/>
      <c r="J732" s="21"/>
      <c r="K732" s="209"/>
      <c r="L732" s="21"/>
      <c r="M732" s="21"/>
      <c r="N732" s="21"/>
      <c r="O732" s="21"/>
      <c r="P732" s="21"/>
      <c r="Q732" s="102"/>
      <c r="R732" s="21"/>
    </row>
    <row r="733" spans="2:18">
      <c r="B733" s="21"/>
      <c r="C733" s="21"/>
      <c r="E733" s="21"/>
      <c r="F733" s="21"/>
      <c r="G733" s="21"/>
      <c r="H733" s="59"/>
      <c r="I733" s="209"/>
      <c r="J733" s="21"/>
      <c r="K733" s="209"/>
      <c r="L733" s="21"/>
      <c r="M733" s="21"/>
      <c r="N733" s="21"/>
      <c r="O733" s="21"/>
      <c r="P733" s="21"/>
      <c r="Q733" s="102"/>
      <c r="R733" s="21"/>
    </row>
    <row r="734" spans="2:18">
      <c r="B734" s="21"/>
      <c r="C734" s="21"/>
      <c r="E734" s="21"/>
      <c r="F734" s="21"/>
      <c r="G734" s="21"/>
      <c r="H734" s="59"/>
      <c r="I734" s="209"/>
      <c r="J734" s="21"/>
      <c r="K734" s="209"/>
      <c r="L734" s="21"/>
      <c r="M734" s="21"/>
      <c r="N734" s="21"/>
      <c r="O734" s="21"/>
      <c r="P734" s="21"/>
      <c r="Q734" s="102"/>
      <c r="R734" s="21"/>
    </row>
    <row r="735" spans="2:18">
      <c r="B735" s="21"/>
      <c r="C735" s="21"/>
      <c r="E735" s="21"/>
      <c r="F735" s="21"/>
      <c r="G735" s="21"/>
      <c r="H735" s="59"/>
      <c r="I735" s="209"/>
      <c r="J735" s="21"/>
      <c r="K735" s="209"/>
      <c r="L735" s="21"/>
      <c r="M735" s="21"/>
      <c r="N735" s="21"/>
      <c r="O735" s="21"/>
      <c r="P735" s="21"/>
      <c r="Q735" s="102"/>
      <c r="R735" s="21"/>
    </row>
    <row r="736" spans="2:18">
      <c r="B736" s="21"/>
      <c r="C736" s="21"/>
      <c r="E736" s="21"/>
      <c r="F736" s="21"/>
      <c r="G736" s="21"/>
      <c r="H736" s="59"/>
      <c r="I736" s="209"/>
      <c r="J736" s="21"/>
      <c r="K736" s="209"/>
      <c r="L736" s="21"/>
      <c r="M736" s="21"/>
      <c r="N736" s="21"/>
      <c r="O736" s="21"/>
      <c r="P736" s="21"/>
      <c r="Q736" s="102"/>
      <c r="R736" s="21"/>
    </row>
    <row r="737" spans="2:18">
      <c r="B737" s="21"/>
      <c r="C737" s="21"/>
      <c r="E737" s="21"/>
      <c r="F737" s="21"/>
      <c r="G737" s="21"/>
      <c r="H737" s="59"/>
      <c r="I737" s="209"/>
      <c r="J737" s="21"/>
      <c r="K737" s="209"/>
      <c r="L737" s="21"/>
      <c r="M737" s="21"/>
      <c r="N737" s="21"/>
      <c r="O737" s="21"/>
      <c r="P737" s="21"/>
      <c r="Q737" s="102"/>
      <c r="R737" s="21"/>
    </row>
    <row r="738" spans="2:18">
      <c r="B738" s="21"/>
      <c r="C738" s="21"/>
      <c r="E738" s="21"/>
      <c r="F738" s="21"/>
      <c r="G738" s="21"/>
      <c r="H738" s="59"/>
      <c r="I738" s="209"/>
      <c r="J738" s="21"/>
      <c r="K738" s="209"/>
      <c r="L738" s="21"/>
      <c r="M738" s="21"/>
      <c r="N738" s="21"/>
      <c r="O738" s="21"/>
      <c r="P738" s="21"/>
      <c r="Q738" s="102"/>
      <c r="R738" s="21"/>
    </row>
    <row r="739" spans="2:18">
      <c r="B739" s="21"/>
      <c r="C739" s="21"/>
      <c r="E739" s="21"/>
      <c r="F739" s="21"/>
      <c r="G739" s="21"/>
      <c r="H739" s="59"/>
      <c r="I739" s="209"/>
      <c r="J739" s="21"/>
      <c r="K739" s="209"/>
      <c r="L739" s="21"/>
      <c r="M739" s="21"/>
      <c r="N739" s="21"/>
      <c r="O739" s="21"/>
      <c r="P739" s="21"/>
      <c r="Q739" s="102"/>
      <c r="R739" s="21"/>
    </row>
    <row r="740" spans="2:18">
      <c r="B740" s="21"/>
      <c r="C740" s="21"/>
      <c r="E740" s="21"/>
      <c r="F740" s="21"/>
      <c r="G740" s="21"/>
      <c r="H740" s="59"/>
      <c r="I740" s="209"/>
      <c r="J740" s="21"/>
      <c r="K740" s="209"/>
      <c r="L740" s="21"/>
      <c r="M740" s="21"/>
      <c r="N740" s="21"/>
      <c r="O740" s="21"/>
      <c r="P740" s="21"/>
      <c r="Q740" s="102"/>
      <c r="R740" s="21"/>
    </row>
    <row r="741" spans="2:18">
      <c r="B741" s="21"/>
      <c r="C741" s="21"/>
      <c r="E741" s="21"/>
      <c r="F741" s="21"/>
      <c r="G741" s="21"/>
      <c r="H741" s="59"/>
      <c r="I741" s="209"/>
      <c r="J741" s="21"/>
      <c r="K741" s="209"/>
      <c r="L741" s="21"/>
      <c r="M741" s="21"/>
      <c r="N741" s="21"/>
      <c r="O741" s="21"/>
      <c r="P741" s="21"/>
      <c r="Q741" s="102"/>
      <c r="R741" s="21"/>
    </row>
    <row r="742" spans="2:18">
      <c r="B742" s="21"/>
      <c r="C742" s="21"/>
      <c r="E742" s="21"/>
      <c r="F742" s="21"/>
      <c r="G742" s="21"/>
      <c r="H742" s="59"/>
      <c r="I742" s="209"/>
      <c r="J742" s="21"/>
      <c r="K742" s="209"/>
      <c r="L742" s="21"/>
      <c r="M742" s="21"/>
      <c r="N742" s="21"/>
      <c r="O742" s="21"/>
      <c r="P742" s="21"/>
      <c r="Q742" s="102"/>
      <c r="R742" s="21"/>
    </row>
    <row r="743" spans="2:18">
      <c r="B743" s="21"/>
      <c r="C743" s="21"/>
      <c r="E743" s="21"/>
      <c r="F743" s="21"/>
      <c r="G743" s="21"/>
      <c r="H743" s="59"/>
      <c r="I743" s="209"/>
      <c r="J743" s="21"/>
      <c r="K743" s="209"/>
      <c r="L743" s="21"/>
      <c r="M743" s="21"/>
      <c r="N743" s="21"/>
      <c r="O743" s="21"/>
      <c r="P743" s="21"/>
      <c r="Q743" s="102"/>
      <c r="R743" s="21"/>
    </row>
    <row r="744" spans="2:18">
      <c r="B744" s="21"/>
      <c r="C744" s="21"/>
      <c r="E744" s="21"/>
      <c r="F744" s="21"/>
      <c r="G744" s="21"/>
      <c r="H744" s="59"/>
      <c r="I744" s="209"/>
      <c r="J744" s="21"/>
      <c r="K744" s="209"/>
      <c r="L744" s="21"/>
      <c r="M744" s="21"/>
      <c r="N744" s="21"/>
      <c r="O744" s="21"/>
      <c r="P744" s="21"/>
      <c r="Q744" s="102"/>
      <c r="R744" s="21"/>
    </row>
    <row r="745" spans="2:18">
      <c r="B745" s="21"/>
      <c r="C745" s="21"/>
      <c r="E745" s="21"/>
      <c r="F745" s="21"/>
      <c r="G745" s="21"/>
      <c r="H745" s="59"/>
      <c r="I745" s="209"/>
      <c r="J745" s="21"/>
      <c r="K745" s="209"/>
      <c r="L745" s="21"/>
      <c r="M745" s="21"/>
      <c r="N745" s="21"/>
      <c r="O745" s="21"/>
      <c r="P745" s="21"/>
      <c r="Q745" s="102"/>
      <c r="R745" s="21"/>
    </row>
    <row r="746" spans="2:18">
      <c r="B746" s="21"/>
      <c r="C746" s="21"/>
      <c r="E746" s="21"/>
      <c r="F746" s="21"/>
      <c r="G746" s="21"/>
      <c r="H746" s="59"/>
      <c r="I746" s="209"/>
      <c r="J746" s="21"/>
      <c r="K746" s="209"/>
      <c r="L746" s="21"/>
      <c r="M746" s="21"/>
      <c r="N746" s="21"/>
      <c r="O746" s="21"/>
      <c r="P746" s="21"/>
      <c r="Q746" s="102"/>
      <c r="R746" s="21"/>
    </row>
    <row r="747" spans="2:18">
      <c r="B747" s="21"/>
      <c r="C747" s="21"/>
      <c r="E747" s="21"/>
      <c r="F747" s="21"/>
      <c r="G747" s="21"/>
      <c r="H747" s="59"/>
      <c r="I747" s="209"/>
      <c r="J747" s="21"/>
      <c r="K747" s="209"/>
      <c r="L747" s="21"/>
      <c r="M747" s="21"/>
      <c r="N747" s="21"/>
      <c r="O747" s="21"/>
      <c r="P747" s="21"/>
      <c r="Q747" s="102"/>
      <c r="R747" s="21"/>
    </row>
    <row r="748" spans="2:18">
      <c r="B748" s="21"/>
      <c r="C748" s="21"/>
      <c r="E748" s="21"/>
      <c r="F748" s="21"/>
      <c r="G748" s="21"/>
      <c r="H748" s="59"/>
      <c r="I748" s="209"/>
      <c r="J748" s="21"/>
      <c r="K748" s="209"/>
      <c r="L748" s="21"/>
      <c r="M748" s="21"/>
      <c r="N748" s="21"/>
      <c r="O748" s="21"/>
      <c r="P748" s="21"/>
      <c r="Q748" s="102"/>
      <c r="R748" s="21"/>
    </row>
    <row r="749" spans="2:18">
      <c r="B749" s="21"/>
      <c r="C749" s="21"/>
      <c r="E749" s="21"/>
      <c r="F749" s="21"/>
      <c r="G749" s="21"/>
      <c r="H749" s="59"/>
      <c r="I749" s="209"/>
      <c r="J749" s="21"/>
      <c r="K749" s="209"/>
      <c r="L749" s="21"/>
      <c r="M749" s="21"/>
      <c r="N749" s="21"/>
      <c r="O749" s="21"/>
      <c r="P749" s="21"/>
      <c r="Q749" s="102"/>
      <c r="R749" s="21"/>
    </row>
    <row r="750" spans="2:18">
      <c r="B750" s="21"/>
      <c r="C750" s="21"/>
      <c r="E750" s="21"/>
      <c r="F750" s="21"/>
      <c r="G750" s="21"/>
      <c r="H750" s="59"/>
      <c r="I750" s="209"/>
      <c r="J750" s="21"/>
      <c r="K750" s="209"/>
      <c r="L750" s="21"/>
      <c r="M750" s="21"/>
      <c r="N750" s="21"/>
      <c r="O750" s="21"/>
      <c r="P750" s="21"/>
      <c r="Q750" s="102"/>
      <c r="R750" s="21"/>
    </row>
    <row r="751" spans="2:18">
      <c r="B751" s="21"/>
      <c r="C751" s="21"/>
      <c r="E751" s="21"/>
      <c r="F751" s="21"/>
      <c r="G751" s="21"/>
      <c r="H751" s="59"/>
      <c r="I751" s="209"/>
      <c r="J751" s="21"/>
      <c r="K751" s="209"/>
      <c r="L751" s="21"/>
      <c r="M751" s="21"/>
      <c r="N751" s="21"/>
      <c r="O751" s="21"/>
      <c r="P751" s="21"/>
      <c r="Q751" s="102"/>
      <c r="R751" s="21"/>
    </row>
    <row r="752" spans="2:18">
      <c r="B752" s="21"/>
      <c r="C752" s="21"/>
      <c r="E752" s="21"/>
      <c r="F752" s="21"/>
      <c r="G752" s="21"/>
      <c r="H752" s="59"/>
      <c r="I752" s="209"/>
      <c r="J752" s="21"/>
      <c r="K752" s="209"/>
      <c r="L752" s="21"/>
      <c r="M752" s="21"/>
      <c r="N752" s="21"/>
      <c r="O752" s="21"/>
      <c r="P752" s="21"/>
      <c r="Q752" s="102"/>
      <c r="R752" s="21"/>
    </row>
    <row r="753" spans="2:18">
      <c r="B753" s="21"/>
      <c r="C753" s="21"/>
      <c r="E753" s="21"/>
      <c r="F753" s="21"/>
      <c r="G753" s="21"/>
      <c r="H753" s="59"/>
      <c r="I753" s="209"/>
      <c r="J753" s="21"/>
      <c r="K753" s="209"/>
      <c r="L753" s="21"/>
      <c r="M753" s="21"/>
      <c r="N753" s="21"/>
      <c r="O753" s="21"/>
      <c r="P753" s="21"/>
      <c r="Q753" s="102"/>
      <c r="R753" s="21"/>
    </row>
    <row r="754" spans="2:18">
      <c r="B754" s="21"/>
      <c r="C754" s="21"/>
      <c r="E754" s="21"/>
      <c r="F754" s="21"/>
      <c r="G754" s="21"/>
      <c r="H754" s="59"/>
      <c r="I754" s="209"/>
      <c r="J754" s="21"/>
      <c r="K754" s="209"/>
      <c r="L754" s="21"/>
      <c r="M754" s="21"/>
      <c r="N754" s="21"/>
      <c r="O754" s="21"/>
      <c r="P754" s="21"/>
      <c r="Q754" s="102"/>
      <c r="R754" s="21"/>
    </row>
    <row r="755" spans="2:18">
      <c r="B755" s="21"/>
      <c r="C755" s="21"/>
      <c r="E755" s="21"/>
      <c r="F755" s="21"/>
      <c r="G755" s="21"/>
      <c r="H755" s="59"/>
      <c r="I755" s="209"/>
      <c r="J755" s="21"/>
      <c r="K755" s="209"/>
      <c r="L755" s="21"/>
      <c r="M755" s="21"/>
      <c r="N755" s="21"/>
      <c r="O755" s="21"/>
      <c r="P755" s="21"/>
      <c r="Q755" s="102"/>
      <c r="R755" s="21"/>
    </row>
    <row r="756" spans="2:18">
      <c r="B756" s="21"/>
      <c r="C756" s="21"/>
      <c r="E756" s="21"/>
      <c r="F756" s="21"/>
      <c r="G756" s="21"/>
      <c r="H756" s="59"/>
      <c r="I756" s="209"/>
      <c r="J756" s="21"/>
      <c r="K756" s="209"/>
      <c r="L756" s="21"/>
      <c r="M756" s="21"/>
      <c r="N756" s="21"/>
      <c r="O756" s="21"/>
      <c r="P756" s="21"/>
      <c r="Q756" s="102"/>
      <c r="R756" s="21"/>
    </row>
    <row r="757" spans="2:18">
      <c r="B757" s="21"/>
      <c r="C757" s="21"/>
      <c r="E757" s="21"/>
      <c r="F757" s="21"/>
      <c r="G757" s="21"/>
      <c r="H757" s="59"/>
      <c r="I757" s="209"/>
      <c r="J757" s="21"/>
      <c r="K757" s="209"/>
      <c r="L757" s="21"/>
      <c r="M757" s="21"/>
      <c r="N757" s="21"/>
      <c r="O757" s="21"/>
      <c r="P757" s="21"/>
      <c r="Q757" s="102"/>
      <c r="R757" s="21"/>
    </row>
    <row r="758" spans="2:18">
      <c r="B758" s="21"/>
      <c r="C758" s="21"/>
      <c r="E758" s="21"/>
      <c r="F758" s="21"/>
      <c r="G758" s="21"/>
      <c r="H758" s="59"/>
      <c r="I758" s="209"/>
      <c r="J758" s="21"/>
      <c r="K758" s="209"/>
      <c r="L758" s="21"/>
      <c r="M758" s="21"/>
      <c r="N758" s="21"/>
      <c r="O758" s="21"/>
      <c r="P758" s="21"/>
      <c r="Q758" s="102"/>
      <c r="R758" s="21"/>
    </row>
    <row r="759" spans="2:18">
      <c r="B759" s="21"/>
      <c r="C759" s="21"/>
      <c r="E759" s="21"/>
      <c r="F759" s="21"/>
      <c r="G759" s="21"/>
      <c r="H759" s="59"/>
      <c r="I759" s="209"/>
      <c r="J759" s="21"/>
      <c r="K759" s="209"/>
      <c r="L759" s="21"/>
      <c r="M759" s="21"/>
      <c r="N759" s="21"/>
      <c r="O759" s="21"/>
      <c r="P759" s="21"/>
      <c r="Q759" s="102"/>
      <c r="R759" s="21"/>
    </row>
    <row r="760" spans="2:18">
      <c r="B760" s="21"/>
      <c r="C760" s="21"/>
      <c r="E760" s="21"/>
      <c r="F760" s="21"/>
      <c r="G760" s="21"/>
      <c r="H760" s="59"/>
      <c r="I760" s="209"/>
      <c r="J760" s="21"/>
      <c r="K760" s="209"/>
      <c r="L760" s="21"/>
      <c r="M760" s="21"/>
      <c r="N760" s="21"/>
      <c r="O760" s="21"/>
      <c r="P760" s="21"/>
      <c r="Q760" s="102"/>
      <c r="R760" s="21"/>
    </row>
    <row r="761" spans="2:18">
      <c r="B761" s="21"/>
      <c r="C761" s="21"/>
      <c r="E761" s="21"/>
      <c r="F761" s="21"/>
      <c r="G761" s="21"/>
      <c r="H761" s="59"/>
      <c r="I761" s="209"/>
      <c r="J761" s="21"/>
      <c r="K761" s="209"/>
      <c r="L761" s="21"/>
      <c r="M761" s="21"/>
      <c r="N761" s="21"/>
      <c r="O761" s="21"/>
      <c r="P761" s="21"/>
      <c r="Q761" s="102"/>
      <c r="R761" s="21"/>
    </row>
    <row r="762" spans="2:18">
      <c r="B762" s="21"/>
      <c r="C762" s="21"/>
      <c r="E762" s="21"/>
      <c r="F762" s="21"/>
      <c r="G762" s="21"/>
      <c r="H762" s="59"/>
      <c r="I762" s="209"/>
      <c r="J762" s="21"/>
      <c r="K762" s="209"/>
      <c r="L762" s="21"/>
      <c r="M762" s="21"/>
      <c r="N762" s="21"/>
      <c r="O762" s="21"/>
      <c r="P762" s="21"/>
      <c r="Q762" s="102"/>
      <c r="R762" s="21"/>
    </row>
    <row r="763" spans="2:18">
      <c r="B763" s="21"/>
      <c r="C763" s="21"/>
      <c r="E763" s="21"/>
      <c r="F763" s="21"/>
      <c r="G763" s="21"/>
      <c r="H763" s="59"/>
      <c r="I763" s="209"/>
      <c r="J763" s="21"/>
      <c r="K763" s="209"/>
      <c r="L763" s="21"/>
      <c r="M763" s="21"/>
      <c r="N763" s="21"/>
      <c r="O763" s="21"/>
      <c r="P763" s="21"/>
      <c r="Q763" s="102"/>
      <c r="R763" s="21"/>
    </row>
    <row r="764" spans="2:18">
      <c r="B764" s="21"/>
      <c r="C764" s="21"/>
      <c r="E764" s="21"/>
      <c r="F764" s="21"/>
      <c r="G764" s="21"/>
      <c r="H764" s="59"/>
      <c r="I764" s="209"/>
      <c r="J764" s="21"/>
      <c r="K764" s="209"/>
      <c r="L764" s="21"/>
      <c r="M764" s="21"/>
      <c r="N764" s="21"/>
      <c r="O764" s="21"/>
      <c r="P764" s="21"/>
      <c r="Q764" s="102"/>
      <c r="R764" s="21"/>
    </row>
    <row r="765" spans="2:18">
      <c r="B765" s="21"/>
      <c r="C765" s="21"/>
      <c r="E765" s="21"/>
      <c r="F765" s="21"/>
      <c r="G765" s="21"/>
      <c r="H765" s="59"/>
      <c r="I765" s="209"/>
      <c r="J765" s="21"/>
      <c r="K765" s="209"/>
      <c r="L765" s="21"/>
      <c r="M765" s="21"/>
      <c r="N765" s="21"/>
      <c r="O765" s="21"/>
      <c r="P765" s="21"/>
      <c r="Q765" s="102"/>
      <c r="R765" s="21"/>
    </row>
    <row r="766" spans="2:18">
      <c r="B766" s="21"/>
      <c r="C766" s="21"/>
      <c r="E766" s="21"/>
      <c r="F766" s="21"/>
      <c r="G766" s="21"/>
      <c r="H766" s="59"/>
      <c r="I766" s="209"/>
      <c r="J766" s="21"/>
      <c r="K766" s="209"/>
      <c r="L766" s="21"/>
      <c r="M766" s="21"/>
      <c r="N766" s="21"/>
      <c r="O766" s="21"/>
      <c r="P766" s="21"/>
      <c r="Q766" s="102"/>
      <c r="R766" s="21"/>
    </row>
    <row r="767" spans="2:18">
      <c r="B767" s="21"/>
      <c r="C767" s="21"/>
      <c r="E767" s="21"/>
      <c r="F767" s="21"/>
      <c r="G767" s="21"/>
      <c r="H767" s="59"/>
      <c r="I767" s="209"/>
      <c r="J767" s="21"/>
      <c r="K767" s="209"/>
      <c r="L767" s="21"/>
      <c r="M767" s="21"/>
      <c r="N767" s="21"/>
      <c r="O767" s="21"/>
      <c r="P767" s="21"/>
      <c r="Q767" s="102"/>
      <c r="R767" s="21"/>
    </row>
    <row r="768" spans="2:18">
      <c r="B768" s="21"/>
      <c r="C768" s="21"/>
      <c r="E768" s="21"/>
      <c r="F768" s="21"/>
      <c r="G768" s="21"/>
      <c r="H768" s="59"/>
      <c r="I768" s="209"/>
      <c r="J768" s="21"/>
      <c r="K768" s="209"/>
      <c r="L768" s="21"/>
      <c r="M768" s="21"/>
      <c r="N768" s="21"/>
      <c r="O768" s="21"/>
      <c r="P768" s="21"/>
      <c r="Q768" s="102"/>
      <c r="R768" s="21"/>
    </row>
    <row r="769" spans="2:18">
      <c r="B769" s="21"/>
      <c r="C769" s="21"/>
      <c r="E769" s="21"/>
      <c r="F769" s="21"/>
      <c r="G769" s="21"/>
      <c r="H769" s="59"/>
      <c r="I769" s="209"/>
      <c r="J769" s="21"/>
      <c r="K769" s="209"/>
      <c r="L769" s="21"/>
      <c r="M769" s="21"/>
      <c r="N769" s="21"/>
      <c r="O769" s="21"/>
      <c r="P769" s="21"/>
      <c r="Q769" s="102"/>
      <c r="R769" s="21"/>
    </row>
    <row r="770" spans="2:18">
      <c r="B770" s="21"/>
      <c r="C770" s="21"/>
      <c r="E770" s="21"/>
      <c r="F770" s="21"/>
      <c r="G770" s="21"/>
      <c r="H770" s="59"/>
      <c r="I770" s="209"/>
      <c r="J770" s="21"/>
      <c r="K770" s="209"/>
      <c r="L770" s="21"/>
      <c r="M770" s="21"/>
      <c r="N770" s="21"/>
      <c r="O770" s="21"/>
      <c r="P770" s="21"/>
      <c r="Q770" s="102"/>
      <c r="R770" s="21"/>
    </row>
    <row r="771" spans="2:18">
      <c r="B771" s="21"/>
      <c r="C771" s="21"/>
      <c r="E771" s="21"/>
      <c r="F771" s="21"/>
      <c r="G771" s="21"/>
      <c r="H771" s="59"/>
      <c r="I771" s="209"/>
      <c r="J771" s="21"/>
      <c r="K771" s="209"/>
      <c r="L771" s="21"/>
      <c r="M771" s="21"/>
      <c r="N771" s="21"/>
      <c r="O771" s="21"/>
      <c r="P771" s="21"/>
      <c r="Q771" s="102"/>
      <c r="R771" s="21"/>
    </row>
    <row r="772" spans="2:18">
      <c r="B772" s="21"/>
      <c r="C772" s="21"/>
      <c r="E772" s="21"/>
      <c r="F772" s="21"/>
      <c r="G772" s="21"/>
      <c r="H772" s="59"/>
      <c r="I772" s="209"/>
      <c r="J772" s="21"/>
      <c r="K772" s="209"/>
      <c r="L772" s="21"/>
      <c r="M772" s="21"/>
      <c r="N772" s="21"/>
      <c r="O772" s="21"/>
      <c r="P772" s="21"/>
      <c r="Q772" s="102"/>
      <c r="R772" s="21"/>
    </row>
    <row r="773" spans="2:18">
      <c r="B773" s="21"/>
      <c r="C773" s="21"/>
      <c r="E773" s="21"/>
      <c r="F773" s="21"/>
      <c r="G773" s="21"/>
      <c r="H773" s="59"/>
      <c r="I773" s="209"/>
      <c r="J773" s="21"/>
      <c r="K773" s="209"/>
      <c r="L773" s="21"/>
      <c r="M773" s="21"/>
      <c r="N773" s="21"/>
      <c r="O773" s="21"/>
      <c r="P773" s="21"/>
      <c r="Q773" s="102"/>
      <c r="R773" s="21"/>
    </row>
    <row r="774" spans="2:18">
      <c r="B774" s="21"/>
      <c r="C774" s="21"/>
      <c r="E774" s="21"/>
      <c r="F774" s="21"/>
      <c r="G774" s="21"/>
      <c r="H774" s="59"/>
      <c r="I774" s="209"/>
      <c r="J774" s="21"/>
      <c r="K774" s="209"/>
      <c r="L774" s="21"/>
      <c r="M774" s="21"/>
      <c r="N774" s="21"/>
      <c r="O774" s="21"/>
      <c r="P774" s="21"/>
      <c r="Q774" s="102"/>
      <c r="R774" s="21"/>
    </row>
    <row r="775" spans="2:18">
      <c r="B775" s="21"/>
      <c r="C775" s="21"/>
      <c r="E775" s="21"/>
      <c r="F775" s="21"/>
      <c r="G775" s="21"/>
      <c r="H775" s="59"/>
      <c r="I775" s="209"/>
      <c r="J775" s="21"/>
      <c r="K775" s="209"/>
      <c r="L775" s="21"/>
      <c r="M775" s="21"/>
      <c r="N775" s="21"/>
      <c r="O775" s="21"/>
      <c r="P775" s="21"/>
      <c r="Q775" s="102"/>
      <c r="R775" s="21"/>
    </row>
    <row r="776" spans="2:18">
      <c r="B776" s="21"/>
      <c r="C776" s="21"/>
      <c r="E776" s="21"/>
      <c r="F776" s="21"/>
      <c r="G776" s="21"/>
      <c r="H776" s="59"/>
      <c r="I776" s="209"/>
      <c r="J776" s="21"/>
      <c r="K776" s="209"/>
      <c r="L776" s="21"/>
      <c r="M776" s="21"/>
      <c r="N776" s="21"/>
      <c r="O776" s="21"/>
      <c r="P776" s="21"/>
      <c r="Q776" s="102"/>
      <c r="R776" s="21"/>
    </row>
    <row r="777" spans="2:18">
      <c r="B777" s="21"/>
      <c r="C777" s="21"/>
      <c r="E777" s="21"/>
      <c r="F777" s="21"/>
      <c r="G777" s="21"/>
      <c r="H777" s="59"/>
      <c r="I777" s="209"/>
      <c r="J777" s="21"/>
      <c r="K777" s="209"/>
      <c r="L777" s="21"/>
      <c r="M777" s="21"/>
      <c r="N777" s="21"/>
      <c r="O777" s="21"/>
      <c r="P777" s="21"/>
      <c r="Q777" s="102"/>
      <c r="R777" s="21"/>
    </row>
    <row r="778" spans="2:18">
      <c r="B778" s="21"/>
      <c r="C778" s="21"/>
      <c r="E778" s="21"/>
      <c r="F778" s="21"/>
      <c r="G778" s="21"/>
      <c r="H778" s="59"/>
      <c r="I778" s="209"/>
      <c r="J778" s="21"/>
      <c r="K778" s="209"/>
      <c r="L778" s="21"/>
      <c r="M778" s="21"/>
      <c r="N778" s="21"/>
      <c r="O778" s="21"/>
      <c r="P778" s="21"/>
      <c r="Q778" s="102"/>
      <c r="R778" s="21"/>
    </row>
    <row r="779" spans="2:18">
      <c r="B779" s="21"/>
      <c r="C779" s="21"/>
      <c r="E779" s="21"/>
      <c r="F779" s="21"/>
      <c r="G779" s="21"/>
      <c r="H779" s="59"/>
      <c r="I779" s="209"/>
      <c r="J779" s="21"/>
      <c r="K779" s="209"/>
      <c r="L779" s="21"/>
      <c r="M779" s="21"/>
      <c r="N779" s="21"/>
      <c r="O779" s="21"/>
      <c r="P779" s="21"/>
      <c r="Q779" s="102"/>
      <c r="R779" s="21"/>
    </row>
    <row r="780" spans="2:18">
      <c r="B780" s="21"/>
      <c r="C780" s="21"/>
      <c r="E780" s="21"/>
      <c r="F780" s="21"/>
      <c r="G780" s="21"/>
      <c r="H780" s="59"/>
      <c r="I780" s="209"/>
      <c r="J780" s="21"/>
      <c r="K780" s="209"/>
      <c r="L780" s="21"/>
      <c r="M780" s="21"/>
      <c r="N780" s="21"/>
      <c r="O780" s="21"/>
      <c r="P780" s="21"/>
      <c r="Q780" s="102"/>
      <c r="R780" s="21"/>
    </row>
    <row r="781" spans="2:18">
      <c r="B781" s="21"/>
      <c r="C781" s="21"/>
      <c r="E781" s="21"/>
      <c r="F781" s="21"/>
      <c r="G781" s="21"/>
      <c r="H781" s="59"/>
      <c r="I781" s="209"/>
      <c r="J781" s="21"/>
      <c r="K781" s="209"/>
      <c r="L781" s="21"/>
      <c r="M781" s="21"/>
      <c r="N781" s="21"/>
      <c r="O781" s="21"/>
      <c r="P781" s="21"/>
      <c r="Q781" s="102"/>
      <c r="R781" s="21"/>
    </row>
    <row r="782" spans="2:18">
      <c r="B782" s="21"/>
      <c r="C782" s="21"/>
      <c r="E782" s="21"/>
      <c r="F782" s="21"/>
      <c r="G782" s="21"/>
      <c r="H782" s="59"/>
      <c r="I782" s="209"/>
      <c r="J782" s="21"/>
      <c r="K782" s="209"/>
      <c r="L782" s="21"/>
      <c r="M782" s="21"/>
      <c r="N782" s="21"/>
      <c r="O782" s="21"/>
      <c r="P782" s="21"/>
      <c r="Q782" s="102"/>
      <c r="R782" s="21"/>
    </row>
    <row r="783" spans="2:18">
      <c r="B783" s="21"/>
      <c r="C783" s="21"/>
      <c r="E783" s="21"/>
      <c r="F783" s="21"/>
      <c r="G783" s="21"/>
      <c r="H783" s="59"/>
      <c r="I783" s="209"/>
      <c r="J783" s="21"/>
      <c r="K783" s="209"/>
      <c r="L783" s="21"/>
      <c r="M783" s="21"/>
      <c r="N783" s="21"/>
      <c r="O783" s="21"/>
      <c r="P783" s="21"/>
      <c r="Q783" s="102"/>
      <c r="R783" s="21"/>
    </row>
    <row r="784" spans="2:18">
      <c r="B784" s="21"/>
      <c r="C784" s="21"/>
      <c r="E784" s="21"/>
      <c r="F784" s="21"/>
      <c r="G784" s="21"/>
      <c r="H784" s="59"/>
      <c r="I784" s="209"/>
      <c r="J784" s="21"/>
      <c r="K784" s="209"/>
      <c r="L784" s="21"/>
      <c r="M784" s="21"/>
      <c r="N784" s="21"/>
      <c r="O784" s="21"/>
      <c r="P784" s="21"/>
      <c r="Q784" s="102"/>
      <c r="R784" s="21"/>
    </row>
    <row r="785" spans="2:18">
      <c r="B785" s="21"/>
      <c r="C785" s="21"/>
      <c r="E785" s="21"/>
      <c r="F785" s="21"/>
      <c r="G785" s="21"/>
      <c r="H785" s="59"/>
      <c r="I785" s="209"/>
      <c r="J785" s="21"/>
      <c r="K785" s="209"/>
      <c r="L785" s="21"/>
      <c r="M785" s="21"/>
      <c r="N785" s="21"/>
      <c r="O785" s="21"/>
      <c r="P785" s="21"/>
      <c r="Q785" s="102"/>
      <c r="R785" s="21"/>
    </row>
    <row r="786" spans="2:18">
      <c r="B786" s="21"/>
      <c r="C786" s="21"/>
      <c r="E786" s="21"/>
      <c r="F786" s="21"/>
      <c r="G786" s="21"/>
      <c r="H786" s="59"/>
      <c r="I786" s="209"/>
      <c r="J786" s="21"/>
      <c r="K786" s="209"/>
      <c r="L786" s="21"/>
      <c r="M786" s="21"/>
      <c r="N786" s="21"/>
      <c r="O786" s="21"/>
      <c r="P786" s="21"/>
      <c r="Q786" s="102"/>
      <c r="R786" s="21"/>
    </row>
    <row r="787" spans="2:18">
      <c r="B787" s="21"/>
      <c r="C787" s="21"/>
      <c r="E787" s="21"/>
      <c r="F787" s="21"/>
      <c r="G787" s="21"/>
      <c r="H787" s="59"/>
      <c r="I787" s="209"/>
      <c r="J787" s="21"/>
      <c r="K787" s="209"/>
      <c r="L787" s="21"/>
      <c r="M787" s="21"/>
      <c r="N787" s="21"/>
      <c r="O787" s="21"/>
      <c r="P787" s="21"/>
      <c r="Q787" s="102"/>
      <c r="R787" s="21"/>
    </row>
    <row r="788" spans="2:18">
      <c r="B788" s="21"/>
      <c r="C788" s="21"/>
      <c r="E788" s="21"/>
      <c r="F788" s="21"/>
      <c r="G788" s="21"/>
      <c r="H788" s="59"/>
      <c r="I788" s="209"/>
      <c r="J788" s="21"/>
      <c r="K788" s="209"/>
      <c r="L788" s="21"/>
      <c r="M788" s="21"/>
      <c r="N788" s="21"/>
      <c r="O788" s="21"/>
      <c r="P788" s="21"/>
      <c r="Q788" s="102"/>
      <c r="R788" s="21"/>
    </row>
    <row r="789" spans="2:18">
      <c r="B789" s="21"/>
      <c r="C789" s="21"/>
      <c r="E789" s="21"/>
      <c r="F789" s="21"/>
      <c r="G789" s="21"/>
      <c r="H789" s="59"/>
      <c r="I789" s="209"/>
      <c r="J789" s="21"/>
      <c r="K789" s="209"/>
      <c r="L789" s="21"/>
      <c r="M789" s="21"/>
      <c r="N789" s="21"/>
      <c r="O789" s="21"/>
      <c r="P789" s="21"/>
      <c r="Q789" s="102"/>
      <c r="R789" s="21"/>
    </row>
    <row r="790" spans="2:18">
      <c r="B790" s="21"/>
      <c r="C790" s="21"/>
      <c r="E790" s="21"/>
      <c r="F790" s="21"/>
      <c r="G790" s="21"/>
      <c r="H790" s="59"/>
      <c r="I790" s="209"/>
      <c r="J790" s="21"/>
      <c r="K790" s="209"/>
      <c r="L790" s="21"/>
      <c r="M790" s="21"/>
      <c r="N790" s="21"/>
      <c r="O790" s="21"/>
      <c r="P790" s="21"/>
      <c r="Q790" s="102"/>
      <c r="R790" s="21"/>
    </row>
    <row r="791" spans="2:18">
      <c r="B791" s="21"/>
      <c r="C791" s="21"/>
      <c r="E791" s="21"/>
      <c r="F791" s="21"/>
      <c r="G791" s="21"/>
      <c r="H791" s="59"/>
      <c r="I791" s="209"/>
      <c r="J791" s="21"/>
      <c r="K791" s="209"/>
      <c r="L791" s="21"/>
      <c r="M791" s="21"/>
      <c r="N791" s="21"/>
      <c r="O791" s="21"/>
      <c r="P791" s="21"/>
      <c r="Q791" s="102"/>
      <c r="R791" s="21"/>
    </row>
    <row r="792" spans="2:18">
      <c r="B792" s="21"/>
      <c r="C792" s="21"/>
      <c r="E792" s="21"/>
      <c r="F792" s="21"/>
      <c r="G792" s="21"/>
      <c r="H792" s="59"/>
      <c r="I792" s="209"/>
      <c r="J792" s="21"/>
      <c r="K792" s="209"/>
      <c r="L792" s="21"/>
      <c r="M792" s="21"/>
      <c r="N792" s="21"/>
      <c r="O792" s="21"/>
      <c r="P792" s="21"/>
      <c r="Q792" s="102"/>
      <c r="R792" s="21"/>
    </row>
    <row r="793" spans="2:18">
      <c r="B793" s="21"/>
      <c r="C793" s="21"/>
      <c r="E793" s="21"/>
      <c r="F793" s="21"/>
      <c r="G793" s="21"/>
      <c r="H793" s="59"/>
      <c r="I793" s="209"/>
      <c r="J793" s="21"/>
      <c r="K793" s="209"/>
      <c r="L793" s="21"/>
      <c r="M793" s="21"/>
      <c r="N793" s="21"/>
      <c r="O793" s="21"/>
      <c r="P793" s="21"/>
      <c r="Q793" s="102"/>
      <c r="R793" s="21"/>
    </row>
    <row r="794" spans="2:18">
      <c r="B794" s="21"/>
      <c r="C794" s="21"/>
      <c r="E794" s="21"/>
      <c r="F794" s="21"/>
      <c r="G794" s="21"/>
      <c r="H794" s="59"/>
      <c r="I794" s="209"/>
      <c r="J794" s="21"/>
      <c r="K794" s="209"/>
      <c r="L794" s="21"/>
      <c r="M794" s="21"/>
      <c r="N794" s="21"/>
      <c r="O794" s="21"/>
      <c r="P794" s="21"/>
      <c r="R794" s="21"/>
    </row>
    <row r="795" spans="2:18">
      <c r="B795" s="21"/>
      <c r="C795" s="21"/>
      <c r="E795" s="21"/>
      <c r="F795" s="21"/>
      <c r="G795" s="21"/>
      <c r="H795" s="59"/>
      <c r="I795" s="209"/>
      <c r="J795" s="21"/>
      <c r="K795" s="209"/>
      <c r="L795" s="21"/>
      <c r="M795" s="21"/>
      <c r="N795" s="21"/>
      <c r="O795" s="21"/>
      <c r="P795" s="21"/>
      <c r="R795" s="21"/>
    </row>
    <row r="796" spans="2:18">
      <c r="B796" s="21"/>
      <c r="C796" s="21"/>
      <c r="E796" s="21"/>
      <c r="F796" s="21"/>
      <c r="G796" s="21"/>
      <c r="H796" s="59"/>
      <c r="I796" s="209"/>
      <c r="J796" s="21"/>
      <c r="K796" s="209"/>
      <c r="L796" s="21"/>
      <c r="M796" s="21"/>
      <c r="N796" s="21"/>
      <c r="O796" s="21"/>
      <c r="P796" s="21"/>
      <c r="R796" s="21"/>
    </row>
    <row r="797" spans="2:18">
      <c r="B797" s="21"/>
      <c r="C797" s="21"/>
      <c r="E797" s="21"/>
      <c r="F797" s="21"/>
      <c r="G797" s="21"/>
      <c r="H797" s="59"/>
      <c r="I797" s="209"/>
      <c r="J797" s="21"/>
      <c r="K797" s="209"/>
      <c r="L797" s="21"/>
      <c r="M797" s="21"/>
      <c r="N797" s="21"/>
      <c r="O797" s="21"/>
      <c r="P797" s="21"/>
      <c r="R797" s="21"/>
    </row>
    <row r="798" spans="2:18">
      <c r="B798" s="21"/>
      <c r="C798" s="21"/>
      <c r="E798" s="21"/>
      <c r="F798" s="21"/>
      <c r="G798" s="21"/>
      <c r="H798" s="59"/>
      <c r="I798" s="209"/>
      <c r="J798" s="21"/>
      <c r="K798" s="209"/>
      <c r="L798" s="21"/>
      <c r="M798" s="21"/>
      <c r="N798" s="21"/>
      <c r="O798" s="21"/>
      <c r="P798" s="21"/>
      <c r="R798" s="21"/>
    </row>
    <row r="799" spans="2:18">
      <c r="B799" s="21"/>
      <c r="C799" s="21"/>
      <c r="E799" s="21"/>
      <c r="F799" s="21"/>
      <c r="G799" s="21"/>
      <c r="H799" s="59"/>
      <c r="I799" s="209"/>
      <c r="J799" s="21"/>
      <c r="K799" s="209"/>
      <c r="L799" s="21"/>
      <c r="M799" s="21"/>
      <c r="N799" s="21"/>
      <c r="O799" s="21"/>
      <c r="P799" s="21"/>
      <c r="R799" s="21"/>
    </row>
    <row r="800" spans="2:18">
      <c r="B800" s="21"/>
      <c r="C800" s="21"/>
      <c r="E800" s="21"/>
      <c r="F800" s="21"/>
      <c r="G800" s="21"/>
      <c r="H800" s="59"/>
      <c r="I800" s="209"/>
      <c r="J800" s="21"/>
      <c r="K800" s="209"/>
      <c r="L800" s="21"/>
      <c r="M800" s="21"/>
      <c r="N800" s="21"/>
      <c r="O800" s="21"/>
      <c r="P800" s="21"/>
      <c r="R800" s="21"/>
    </row>
    <row r="801" spans="2:18">
      <c r="B801" s="21"/>
      <c r="C801" s="21"/>
      <c r="E801" s="21"/>
      <c r="F801" s="21"/>
      <c r="G801" s="21"/>
      <c r="H801" s="59"/>
      <c r="I801" s="209"/>
      <c r="J801" s="21"/>
      <c r="K801" s="209"/>
      <c r="L801" s="21"/>
      <c r="M801" s="21"/>
      <c r="N801" s="21"/>
      <c r="O801" s="21"/>
      <c r="P801" s="21"/>
      <c r="R801" s="21"/>
    </row>
    <row r="802" spans="2:18">
      <c r="B802" s="21"/>
      <c r="C802" s="21"/>
      <c r="E802" s="21"/>
      <c r="F802" s="21"/>
      <c r="G802" s="21"/>
      <c r="H802" s="59"/>
      <c r="I802" s="209"/>
      <c r="J802" s="21"/>
      <c r="K802" s="209"/>
      <c r="L802" s="21"/>
      <c r="M802" s="21"/>
      <c r="N802" s="21"/>
      <c r="O802" s="21"/>
      <c r="P802" s="21"/>
      <c r="R802" s="21"/>
    </row>
    <row r="803" spans="2:18">
      <c r="B803" s="21"/>
      <c r="C803" s="21"/>
      <c r="E803" s="21"/>
      <c r="F803" s="21"/>
      <c r="G803" s="21"/>
      <c r="H803" s="59"/>
      <c r="I803" s="209"/>
      <c r="J803" s="21"/>
      <c r="K803" s="209"/>
      <c r="L803" s="21"/>
      <c r="M803" s="21"/>
      <c r="N803" s="21"/>
      <c r="O803" s="21"/>
      <c r="P803" s="21"/>
      <c r="R803" s="21"/>
    </row>
    <row r="804" spans="2:18">
      <c r="B804" s="21"/>
      <c r="C804" s="21"/>
      <c r="E804" s="21"/>
      <c r="F804" s="21"/>
      <c r="G804" s="21"/>
      <c r="H804" s="59"/>
      <c r="I804" s="209"/>
      <c r="J804" s="21"/>
      <c r="K804" s="209"/>
      <c r="L804" s="21"/>
      <c r="M804" s="21"/>
      <c r="N804" s="21"/>
      <c r="O804" s="21"/>
      <c r="P804" s="21"/>
      <c r="R804" s="21"/>
    </row>
    <row r="805" spans="2:18">
      <c r="B805" s="21"/>
      <c r="C805" s="21"/>
      <c r="E805" s="21"/>
      <c r="F805" s="21"/>
      <c r="G805" s="21"/>
      <c r="H805" s="59"/>
      <c r="I805" s="209"/>
      <c r="J805" s="21"/>
      <c r="K805" s="209"/>
      <c r="L805" s="21"/>
      <c r="M805" s="21"/>
      <c r="N805" s="21"/>
      <c r="O805" s="21"/>
      <c r="P805" s="21"/>
      <c r="Q805" s="21"/>
      <c r="R805" s="21"/>
    </row>
    <row r="806" spans="2:18">
      <c r="B806" s="21"/>
      <c r="C806" s="21"/>
      <c r="E806" s="21"/>
      <c r="F806" s="21"/>
      <c r="G806" s="21"/>
      <c r="H806" s="59"/>
      <c r="I806" s="209"/>
      <c r="J806" s="21"/>
      <c r="K806" s="209"/>
      <c r="L806" s="21"/>
      <c r="M806" s="21"/>
      <c r="N806" s="21"/>
      <c r="O806" s="21"/>
      <c r="P806" s="21"/>
      <c r="Q806" s="21"/>
      <c r="R806" s="21"/>
    </row>
    <row r="807" spans="2:18">
      <c r="B807" s="21"/>
      <c r="C807" s="21"/>
      <c r="E807" s="21"/>
      <c r="F807" s="21"/>
      <c r="G807" s="21"/>
      <c r="H807" s="59"/>
      <c r="I807" s="209"/>
      <c r="J807" s="21"/>
      <c r="K807" s="209"/>
      <c r="L807" s="21"/>
      <c r="M807" s="21"/>
      <c r="N807" s="21"/>
      <c r="O807" s="21"/>
      <c r="P807" s="21"/>
      <c r="Q807" s="21"/>
      <c r="R807" s="21"/>
    </row>
    <row r="808" spans="2:18">
      <c r="B808" s="21"/>
      <c r="C808" s="21"/>
      <c r="E808" s="21"/>
      <c r="F808" s="21"/>
      <c r="G808" s="21"/>
      <c r="H808" s="59"/>
      <c r="I808" s="209"/>
      <c r="J808" s="21"/>
      <c r="K808" s="209"/>
      <c r="L808" s="21"/>
      <c r="M808" s="21"/>
      <c r="N808" s="21"/>
      <c r="O808" s="21"/>
      <c r="P808" s="21"/>
      <c r="Q808" s="21"/>
      <c r="R808" s="21"/>
    </row>
    <row r="809" spans="2:18">
      <c r="B809" s="21"/>
      <c r="C809" s="21"/>
      <c r="E809" s="21"/>
      <c r="F809" s="21"/>
      <c r="G809" s="21"/>
      <c r="H809" s="59"/>
      <c r="I809" s="209"/>
      <c r="J809" s="21"/>
      <c r="K809" s="209"/>
      <c r="L809" s="21"/>
      <c r="M809" s="21"/>
      <c r="N809" s="21"/>
      <c r="O809" s="21"/>
      <c r="P809" s="21"/>
      <c r="Q809" s="21"/>
      <c r="R809" s="21"/>
    </row>
    <row r="810" spans="2:18">
      <c r="B810" s="21"/>
      <c r="C810" s="21"/>
      <c r="E810" s="21"/>
      <c r="F810" s="21"/>
      <c r="G810" s="21"/>
      <c r="H810" s="59"/>
      <c r="I810" s="209"/>
      <c r="J810" s="21"/>
      <c r="K810" s="209"/>
      <c r="L810" s="21"/>
      <c r="M810" s="21"/>
      <c r="N810" s="21"/>
      <c r="O810" s="21"/>
      <c r="P810" s="21"/>
      <c r="Q810" s="21"/>
      <c r="R810" s="21"/>
    </row>
    <row r="811" spans="2:18">
      <c r="B811" s="21"/>
      <c r="C811" s="21"/>
      <c r="E811" s="21"/>
      <c r="F811" s="21"/>
      <c r="G811" s="21"/>
      <c r="H811" s="59"/>
      <c r="I811" s="209"/>
      <c r="J811" s="21"/>
      <c r="K811" s="209"/>
      <c r="L811" s="21"/>
      <c r="M811" s="21"/>
      <c r="N811" s="21"/>
      <c r="O811" s="21"/>
      <c r="P811" s="21"/>
      <c r="Q811" s="21"/>
      <c r="R811" s="21"/>
    </row>
    <row r="812" spans="2:18">
      <c r="B812" s="21"/>
      <c r="C812" s="21"/>
      <c r="E812" s="21"/>
      <c r="F812" s="21"/>
      <c r="G812" s="21"/>
      <c r="H812" s="59"/>
      <c r="I812" s="209"/>
      <c r="J812" s="21"/>
      <c r="K812" s="209"/>
      <c r="L812" s="21"/>
      <c r="M812" s="21"/>
      <c r="N812" s="21"/>
      <c r="O812" s="21"/>
      <c r="P812" s="21"/>
      <c r="Q812" s="21"/>
      <c r="R812" s="21"/>
    </row>
    <row r="813" spans="2:18">
      <c r="B813" s="21"/>
      <c r="C813" s="21"/>
      <c r="E813" s="21"/>
      <c r="F813" s="21"/>
      <c r="G813" s="21"/>
      <c r="H813" s="59"/>
      <c r="I813" s="209"/>
      <c r="J813" s="21"/>
      <c r="K813" s="209"/>
      <c r="L813" s="21"/>
      <c r="M813" s="21"/>
      <c r="N813" s="21"/>
      <c r="O813" s="21"/>
      <c r="P813" s="21"/>
      <c r="Q813" s="21"/>
      <c r="R813" s="21"/>
    </row>
    <row r="814" spans="2:18">
      <c r="B814" s="21"/>
      <c r="C814" s="21"/>
      <c r="E814" s="21"/>
      <c r="F814" s="21"/>
      <c r="G814" s="21"/>
      <c r="H814" s="59"/>
      <c r="I814" s="209"/>
      <c r="J814" s="21"/>
      <c r="K814" s="209"/>
      <c r="L814" s="21"/>
      <c r="M814" s="21"/>
      <c r="N814" s="21"/>
      <c r="O814" s="21"/>
      <c r="P814" s="21"/>
      <c r="Q814" s="21"/>
      <c r="R814" s="21"/>
    </row>
    <row r="815" spans="2:18">
      <c r="B815" s="21"/>
      <c r="C815" s="21"/>
      <c r="E815" s="21"/>
      <c r="F815" s="21"/>
      <c r="G815" s="21"/>
      <c r="H815" s="59"/>
      <c r="I815" s="209"/>
      <c r="J815" s="21"/>
      <c r="K815" s="209"/>
      <c r="L815" s="21"/>
      <c r="M815" s="21"/>
      <c r="N815" s="21"/>
      <c r="O815" s="21"/>
      <c r="P815" s="21"/>
      <c r="Q815" s="21"/>
      <c r="R815" s="21"/>
    </row>
    <row r="816" spans="2:18">
      <c r="B816" s="21"/>
      <c r="C816" s="21"/>
      <c r="E816" s="21"/>
      <c r="F816" s="21"/>
      <c r="G816" s="21"/>
      <c r="H816" s="59"/>
      <c r="I816" s="209"/>
      <c r="J816" s="21"/>
      <c r="K816" s="209"/>
      <c r="L816" s="21"/>
      <c r="M816" s="21"/>
      <c r="N816" s="21"/>
      <c r="O816" s="21"/>
      <c r="P816" s="21"/>
      <c r="Q816" s="21"/>
      <c r="R816" s="21"/>
    </row>
    <row r="817" spans="2:18">
      <c r="B817" s="21"/>
      <c r="C817" s="21"/>
      <c r="E817" s="21"/>
      <c r="F817" s="21"/>
      <c r="G817" s="21"/>
      <c r="H817" s="59"/>
      <c r="I817" s="209"/>
      <c r="J817" s="21"/>
      <c r="K817" s="209"/>
      <c r="L817" s="21"/>
      <c r="M817" s="21"/>
      <c r="N817" s="21"/>
      <c r="O817" s="21"/>
      <c r="P817" s="21"/>
      <c r="Q817" s="21"/>
      <c r="R817" s="21"/>
    </row>
    <row r="818" spans="2:18">
      <c r="B818" s="21"/>
      <c r="C818" s="21"/>
      <c r="E818" s="21"/>
      <c r="F818" s="21"/>
      <c r="G818" s="21"/>
      <c r="H818" s="59"/>
      <c r="I818" s="209"/>
      <c r="J818" s="21"/>
      <c r="K818" s="209"/>
      <c r="L818" s="21"/>
      <c r="M818" s="21"/>
      <c r="N818" s="21"/>
      <c r="O818" s="21"/>
      <c r="P818" s="21"/>
      <c r="Q818" s="21"/>
      <c r="R818" s="21"/>
    </row>
    <row r="819" spans="2:18">
      <c r="B819" s="21"/>
      <c r="C819" s="21"/>
      <c r="E819" s="21"/>
      <c r="F819" s="21"/>
      <c r="G819" s="21"/>
      <c r="H819" s="59"/>
      <c r="I819" s="209"/>
      <c r="J819" s="21"/>
      <c r="K819" s="209"/>
      <c r="L819" s="21"/>
      <c r="M819" s="21"/>
      <c r="N819" s="21"/>
      <c r="O819" s="21"/>
      <c r="P819" s="21"/>
      <c r="Q819" s="21"/>
      <c r="R819" s="21"/>
    </row>
    <row r="820" spans="2:18">
      <c r="B820" s="21"/>
      <c r="C820" s="21"/>
      <c r="E820" s="21"/>
      <c r="F820" s="21"/>
      <c r="G820" s="21"/>
      <c r="H820" s="59"/>
      <c r="I820" s="209"/>
      <c r="J820" s="21"/>
      <c r="K820" s="209"/>
      <c r="L820" s="21"/>
      <c r="M820" s="21"/>
      <c r="N820" s="21"/>
      <c r="O820" s="21"/>
      <c r="P820" s="21"/>
      <c r="Q820" s="21"/>
      <c r="R820" s="21"/>
    </row>
    <row r="821" spans="2:18">
      <c r="B821" s="21"/>
      <c r="C821" s="21"/>
      <c r="E821" s="21"/>
      <c r="F821" s="21"/>
      <c r="G821" s="21"/>
      <c r="H821" s="59"/>
      <c r="I821" s="209"/>
      <c r="J821" s="21"/>
      <c r="K821" s="209"/>
      <c r="L821" s="21"/>
      <c r="M821" s="21"/>
      <c r="N821" s="21"/>
      <c r="O821" s="21"/>
      <c r="P821" s="21"/>
      <c r="Q821" s="21"/>
      <c r="R821" s="21"/>
    </row>
    <row r="822" spans="2:18">
      <c r="B822" s="21"/>
      <c r="C822" s="21"/>
      <c r="E822" s="21"/>
      <c r="F822" s="21"/>
      <c r="G822" s="21"/>
      <c r="H822" s="59"/>
      <c r="I822" s="209"/>
      <c r="J822" s="21"/>
      <c r="K822" s="209"/>
      <c r="L822" s="21"/>
      <c r="M822" s="21"/>
      <c r="N822" s="21"/>
      <c r="O822" s="21"/>
      <c r="P822" s="21"/>
      <c r="Q822" s="21"/>
      <c r="R822" s="21"/>
    </row>
    <row r="823" spans="2:18">
      <c r="B823" s="21"/>
      <c r="C823" s="21"/>
      <c r="E823" s="21"/>
      <c r="F823" s="21"/>
      <c r="G823" s="21"/>
      <c r="H823" s="59"/>
      <c r="I823" s="209"/>
      <c r="J823" s="21"/>
      <c r="K823" s="209"/>
      <c r="L823" s="21"/>
      <c r="M823" s="21"/>
      <c r="N823" s="21"/>
      <c r="O823" s="21"/>
      <c r="P823" s="21"/>
      <c r="Q823" s="21"/>
      <c r="R823" s="21"/>
    </row>
    <row r="824" spans="2:18">
      <c r="B824" s="21"/>
      <c r="C824" s="21"/>
      <c r="E824" s="21"/>
      <c r="F824" s="21"/>
      <c r="G824" s="21"/>
      <c r="H824" s="59"/>
      <c r="I824" s="209"/>
      <c r="J824" s="21"/>
      <c r="K824" s="209"/>
      <c r="L824" s="21"/>
      <c r="M824" s="21"/>
      <c r="N824" s="21"/>
      <c r="O824" s="21"/>
      <c r="P824" s="21"/>
      <c r="Q824" s="21"/>
      <c r="R824" s="21"/>
    </row>
    <row r="825" spans="2:18">
      <c r="B825" s="21"/>
      <c r="C825" s="21"/>
      <c r="E825" s="21"/>
      <c r="F825" s="21"/>
      <c r="G825" s="21"/>
      <c r="H825" s="59"/>
      <c r="I825" s="209"/>
      <c r="J825" s="21"/>
      <c r="K825" s="209"/>
      <c r="L825" s="21"/>
      <c r="M825" s="21"/>
      <c r="N825" s="21"/>
      <c r="O825" s="21"/>
      <c r="P825" s="21"/>
      <c r="Q825" s="21"/>
      <c r="R825" s="21"/>
    </row>
    <row r="826" spans="2:18">
      <c r="B826" s="21"/>
      <c r="C826" s="21"/>
      <c r="E826" s="21"/>
      <c r="F826" s="21"/>
      <c r="G826" s="21"/>
      <c r="H826" s="59"/>
      <c r="I826" s="209"/>
      <c r="J826" s="21"/>
      <c r="K826" s="209"/>
      <c r="L826" s="21"/>
      <c r="M826" s="21"/>
      <c r="N826" s="21"/>
      <c r="O826" s="21"/>
      <c r="P826" s="21"/>
      <c r="Q826" s="21"/>
      <c r="R826" s="21"/>
    </row>
    <row r="827" spans="2:18">
      <c r="B827" s="21"/>
      <c r="C827" s="21"/>
      <c r="E827" s="21"/>
      <c r="F827" s="21"/>
      <c r="G827" s="21"/>
      <c r="H827" s="59"/>
      <c r="I827" s="209"/>
      <c r="J827" s="21"/>
      <c r="K827" s="209"/>
      <c r="L827" s="21"/>
      <c r="M827" s="21"/>
      <c r="N827" s="21"/>
      <c r="O827" s="21"/>
      <c r="P827" s="21"/>
      <c r="Q827" s="21"/>
      <c r="R827" s="21"/>
    </row>
    <row r="828" spans="2:18">
      <c r="B828" s="21"/>
      <c r="C828" s="21"/>
      <c r="E828" s="21"/>
      <c r="F828" s="21"/>
      <c r="G828" s="21"/>
      <c r="H828" s="59"/>
      <c r="I828" s="209"/>
      <c r="J828" s="21"/>
      <c r="K828" s="209"/>
      <c r="L828" s="21"/>
      <c r="M828" s="21"/>
      <c r="N828" s="21"/>
      <c r="O828" s="21"/>
      <c r="P828" s="21"/>
      <c r="Q828" s="21"/>
      <c r="R828" s="21"/>
    </row>
    <row r="829" spans="2:18">
      <c r="B829" s="21"/>
      <c r="C829" s="21"/>
      <c r="E829" s="21"/>
      <c r="F829" s="21"/>
      <c r="G829" s="21"/>
      <c r="H829" s="59"/>
      <c r="I829" s="209"/>
      <c r="J829" s="21"/>
      <c r="K829" s="209"/>
      <c r="L829" s="21"/>
      <c r="M829" s="21"/>
      <c r="N829" s="21"/>
      <c r="O829" s="21"/>
      <c r="P829" s="21"/>
      <c r="Q829" s="21"/>
      <c r="R829" s="21"/>
    </row>
    <row r="830" spans="2:18">
      <c r="B830" s="21"/>
      <c r="C830" s="21"/>
      <c r="E830" s="21"/>
      <c r="F830" s="21"/>
      <c r="G830" s="21"/>
      <c r="H830" s="59"/>
      <c r="I830" s="209"/>
      <c r="J830" s="21"/>
      <c r="K830" s="209"/>
      <c r="L830" s="21"/>
      <c r="M830" s="21"/>
      <c r="N830" s="21"/>
      <c r="O830" s="21"/>
      <c r="P830" s="21"/>
      <c r="Q830" s="21"/>
      <c r="R830" s="21"/>
    </row>
    <row r="831" spans="2:18">
      <c r="B831" s="21"/>
      <c r="C831" s="21"/>
      <c r="E831" s="21"/>
      <c r="F831" s="21"/>
      <c r="G831" s="21"/>
      <c r="H831" s="59"/>
      <c r="I831" s="209"/>
      <c r="J831" s="21"/>
      <c r="K831" s="209"/>
      <c r="L831" s="21"/>
      <c r="M831" s="21"/>
      <c r="N831" s="21"/>
      <c r="O831" s="21"/>
      <c r="P831" s="21"/>
      <c r="Q831" s="21"/>
      <c r="R831" s="21"/>
    </row>
    <row r="832" spans="2:18">
      <c r="B832" s="21"/>
      <c r="C832" s="21"/>
      <c r="E832" s="21"/>
      <c r="F832" s="21"/>
      <c r="G832" s="21"/>
      <c r="H832" s="59"/>
      <c r="I832" s="209"/>
      <c r="J832" s="21"/>
      <c r="K832" s="209"/>
      <c r="L832" s="21"/>
      <c r="M832" s="21"/>
      <c r="N832" s="21"/>
      <c r="O832" s="21"/>
      <c r="P832" s="21"/>
      <c r="Q832" s="21"/>
      <c r="R832" s="21"/>
    </row>
    <row r="833" spans="2:18">
      <c r="B833" s="21"/>
      <c r="C833" s="21"/>
      <c r="E833" s="21"/>
      <c r="F833" s="21"/>
      <c r="G833" s="21"/>
      <c r="H833" s="59"/>
      <c r="I833" s="209"/>
      <c r="J833" s="21"/>
      <c r="K833" s="209"/>
      <c r="L833" s="21"/>
      <c r="M833" s="21"/>
      <c r="N833" s="21"/>
      <c r="O833" s="21"/>
      <c r="P833" s="21"/>
      <c r="Q833" s="21"/>
      <c r="R833" s="21"/>
    </row>
    <row r="834" spans="2:18">
      <c r="B834" s="21"/>
      <c r="C834" s="21"/>
      <c r="E834" s="21"/>
      <c r="F834" s="21"/>
      <c r="G834" s="21"/>
      <c r="H834" s="59"/>
      <c r="I834" s="209"/>
      <c r="J834" s="21"/>
      <c r="K834" s="209"/>
      <c r="L834" s="21"/>
      <c r="M834" s="21"/>
      <c r="N834" s="21"/>
      <c r="O834" s="21"/>
      <c r="P834" s="21"/>
      <c r="Q834" s="21"/>
      <c r="R834" s="21"/>
    </row>
    <row r="835" spans="2:18">
      <c r="B835" s="21"/>
      <c r="C835" s="21"/>
      <c r="E835" s="21"/>
      <c r="F835" s="21"/>
      <c r="G835" s="21"/>
      <c r="H835" s="59"/>
      <c r="I835" s="209"/>
      <c r="J835" s="21"/>
      <c r="K835" s="209"/>
      <c r="L835" s="21"/>
      <c r="M835" s="21"/>
      <c r="N835" s="21"/>
      <c r="O835" s="21"/>
      <c r="P835" s="21"/>
      <c r="Q835" s="21"/>
      <c r="R835" s="21"/>
    </row>
    <row r="836" spans="2:18">
      <c r="B836" s="21"/>
      <c r="C836" s="21"/>
      <c r="E836" s="21"/>
      <c r="F836" s="21"/>
      <c r="G836" s="21"/>
      <c r="H836" s="59"/>
      <c r="I836" s="209"/>
      <c r="J836" s="21"/>
      <c r="K836" s="209"/>
      <c r="L836" s="21"/>
      <c r="M836" s="21"/>
      <c r="N836" s="21"/>
      <c r="O836" s="21"/>
      <c r="P836" s="21"/>
      <c r="Q836" s="21"/>
      <c r="R836" s="21"/>
    </row>
    <row r="837" spans="2:18">
      <c r="B837" s="21"/>
      <c r="C837" s="21"/>
      <c r="E837" s="21"/>
      <c r="F837" s="21"/>
      <c r="G837" s="21"/>
      <c r="H837" s="59"/>
      <c r="I837" s="209"/>
      <c r="J837" s="21"/>
      <c r="K837" s="209"/>
      <c r="L837" s="21"/>
      <c r="M837" s="21"/>
      <c r="N837" s="21"/>
      <c r="O837" s="21"/>
      <c r="P837" s="21"/>
      <c r="Q837" s="21"/>
      <c r="R837" s="21"/>
    </row>
    <row r="838" spans="2:18">
      <c r="B838" s="21"/>
      <c r="C838" s="21"/>
      <c r="E838" s="21"/>
      <c r="F838" s="21"/>
      <c r="G838" s="21"/>
      <c r="H838" s="59"/>
      <c r="I838" s="209"/>
      <c r="J838" s="21"/>
      <c r="K838" s="209"/>
      <c r="L838" s="21"/>
      <c r="M838" s="21"/>
      <c r="N838" s="21"/>
      <c r="O838" s="21"/>
      <c r="P838" s="21"/>
      <c r="Q838" s="21"/>
      <c r="R838" s="21"/>
    </row>
    <row r="839" spans="2:18">
      <c r="B839" s="21"/>
      <c r="C839" s="21"/>
      <c r="E839" s="21"/>
      <c r="F839" s="21"/>
      <c r="G839" s="21"/>
      <c r="H839" s="59"/>
      <c r="I839" s="209"/>
      <c r="J839" s="21"/>
      <c r="K839" s="209"/>
      <c r="L839" s="21"/>
      <c r="M839" s="21"/>
      <c r="N839" s="21"/>
      <c r="O839" s="21"/>
      <c r="P839" s="21"/>
      <c r="Q839" s="21"/>
      <c r="R839" s="21"/>
    </row>
    <row r="840" spans="2:18">
      <c r="B840" s="21"/>
      <c r="C840" s="21"/>
      <c r="E840" s="21"/>
      <c r="F840" s="21"/>
      <c r="G840" s="21"/>
      <c r="H840" s="59"/>
      <c r="I840" s="209"/>
      <c r="J840" s="21"/>
      <c r="K840" s="209"/>
      <c r="L840" s="21"/>
      <c r="M840" s="21"/>
      <c r="N840" s="21"/>
      <c r="O840" s="21"/>
      <c r="P840" s="21"/>
      <c r="Q840" s="21"/>
      <c r="R840" s="21"/>
    </row>
    <row r="841" spans="2:18">
      <c r="B841" s="21"/>
      <c r="C841" s="21"/>
      <c r="E841" s="21"/>
      <c r="F841" s="21"/>
      <c r="G841" s="21"/>
      <c r="H841" s="59"/>
      <c r="I841" s="209"/>
      <c r="J841" s="21"/>
      <c r="K841" s="209"/>
      <c r="L841" s="21"/>
      <c r="M841" s="21"/>
      <c r="N841" s="21"/>
      <c r="O841" s="21"/>
      <c r="P841" s="21"/>
      <c r="Q841" s="21"/>
      <c r="R841" s="21"/>
    </row>
    <row r="842" spans="2:18">
      <c r="B842" s="21"/>
      <c r="C842" s="21"/>
      <c r="E842" s="21"/>
      <c r="F842" s="21"/>
      <c r="G842" s="21"/>
      <c r="H842" s="59"/>
      <c r="I842" s="209"/>
      <c r="J842" s="21"/>
      <c r="K842" s="209"/>
      <c r="L842" s="21"/>
      <c r="M842" s="21"/>
      <c r="N842" s="21"/>
      <c r="O842" s="21"/>
      <c r="P842" s="21"/>
      <c r="Q842" s="21"/>
      <c r="R842" s="21"/>
    </row>
    <row r="843" spans="2:18">
      <c r="B843" s="21"/>
      <c r="C843" s="21"/>
      <c r="E843" s="21"/>
      <c r="F843" s="21"/>
      <c r="G843" s="21"/>
      <c r="H843" s="59"/>
      <c r="I843" s="209"/>
      <c r="J843" s="21"/>
      <c r="K843" s="209"/>
      <c r="L843" s="21"/>
      <c r="M843" s="21"/>
      <c r="N843" s="21"/>
      <c r="O843" s="21"/>
      <c r="P843" s="21"/>
      <c r="Q843" s="21"/>
      <c r="R843" s="21"/>
    </row>
    <row r="844" spans="2:18">
      <c r="B844" s="21"/>
      <c r="C844" s="21"/>
      <c r="E844" s="21"/>
      <c r="F844" s="21"/>
      <c r="G844" s="21"/>
      <c r="H844" s="59"/>
      <c r="I844" s="209"/>
      <c r="J844" s="21"/>
      <c r="K844" s="209"/>
      <c r="L844" s="21"/>
      <c r="M844" s="21"/>
      <c r="N844" s="21"/>
      <c r="O844" s="21"/>
      <c r="P844" s="21"/>
      <c r="Q844" s="21"/>
      <c r="R844" s="21"/>
    </row>
    <row r="845" spans="2:18">
      <c r="B845" s="21"/>
      <c r="C845" s="21"/>
      <c r="E845" s="21"/>
      <c r="F845" s="21"/>
      <c r="G845" s="21"/>
      <c r="H845" s="59"/>
      <c r="I845" s="209"/>
      <c r="J845" s="21"/>
      <c r="K845" s="209"/>
      <c r="L845" s="21"/>
      <c r="M845" s="21"/>
      <c r="N845" s="21"/>
      <c r="O845" s="21"/>
      <c r="P845" s="21"/>
      <c r="Q845" s="21"/>
      <c r="R845" s="21"/>
    </row>
    <row r="846" spans="2:18">
      <c r="B846" s="21"/>
      <c r="C846" s="21"/>
      <c r="E846" s="21"/>
      <c r="F846" s="21"/>
      <c r="G846" s="21"/>
      <c r="H846" s="59"/>
      <c r="I846" s="209"/>
      <c r="J846" s="21"/>
      <c r="K846" s="209"/>
      <c r="L846" s="21"/>
      <c r="M846" s="21"/>
      <c r="N846" s="21"/>
      <c r="O846" s="21"/>
      <c r="P846" s="21"/>
      <c r="Q846" s="21"/>
      <c r="R846" s="21"/>
    </row>
    <row r="847" spans="2:18">
      <c r="B847" s="21"/>
      <c r="C847" s="21"/>
      <c r="E847" s="21"/>
      <c r="F847" s="21"/>
      <c r="G847" s="21"/>
      <c r="H847" s="59"/>
      <c r="I847" s="209"/>
      <c r="J847" s="21"/>
      <c r="K847" s="209"/>
      <c r="L847" s="21"/>
      <c r="M847" s="21"/>
      <c r="N847" s="21"/>
      <c r="O847" s="21"/>
      <c r="P847" s="21"/>
      <c r="Q847" s="21"/>
      <c r="R847" s="21"/>
    </row>
    <row r="848" spans="2:18">
      <c r="B848" s="21"/>
      <c r="C848" s="21"/>
      <c r="E848" s="21"/>
      <c r="F848" s="21"/>
      <c r="G848" s="21"/>
      <c r="H848" s="59"/>
      <c r="I848" s="209"/>
      <c r="J848" s="21"/>
      <c r="K848" s="209"/>
      <c r="L848" s="21"/>
      <c r="M848" s="21"/>
      <c r="N848" s="21"/>
      <c r="O848" s="21"/>
      <c r="P848" s="21"/>
      <c r="Q848" s="21"/>
      <c r="R848" s="21"/>
    </row>
    <row r="849" spans="2:18">
      <c r="B849" s="21"/>
      <c r="C849" s="21"/>
      <c r="E849" s="21"/>
      <c r="F849" s="21"/>
      <c r="G849" s="21"/>
      <c r="H849" s="59"/>
      <c r="I849" s="209"/>
      <c r="J849" s="21"/>
      <c r="K849" s="209"/>
      <c r="L849" s="21"/>
      <c r="M849" s="21"/>
      <c r="N849" s="21"/>
      <c r="O849" s="21"/>
      <c r="P849" s="21"/>
      <c r="Q849" s="21"/>
      <c r="R849" s="21"/>
    </row>
    <row r="850" spans="2:18">
      <c r="B850" s="21"/>
      <c r="C850" s="21"/>
      <c r="E850" s="21"/>
      <c r="F850" s="21"/>
      <c r="G850" s="21"/>
      <c r="H850" s="59"/>
      <c r="I850" s="209"/>
      <c r="J850" s="21"/>
      <c r="K850" s="209"/>
      <c r="L850" s="21"/>
      <c r="M850" s="21"/>
      <c r="N850" s="21"/>
      <c r="O850" s="21"/>
      <c r="P850" s="21"/>
      <c r="Q850" s="21"/>
      <c r="R850" s="21"/>
    </row>
    <row r="851" spans="2:18">
      <c r="B851" s="21"/>
      <c r="C851" s="21"/>
      <c r="E851" s="21"/>
      <c r="F851" s="21"/>
      <c r="G851" s="21"/>
      <c r="H851" s="59"/>
      <c r="I851" s="209"/>
      <c r="J851" s="21"/>
      <c r="K851" s="209"/>
      <c r="L851" s="21"/>
      <c r="M851" s="21"/>
      <c r="N851" s="21"/>
      <c r="O851" s="21"/>
      <c r="P851" s="21"/>
      <c r="Q851" s="21"/>
      <c r="R851" s="21"/>
    </row>
    <row r="852" spans="2:18">
      <c r="B852" s="21"/>
      <c r="C852" s="21"/>
      <c r="E852" s="21"/>
      <c r="F852" s="21"/>
      <c r="G852" s="21"/>
      <c r="H852" s="59"/>
      <c r="I852" s="209"/>
      <c r="J852" s="21"/>
      <c r="K852" s="209"/>
      <c r="L852" s="21"/>
      <c r="M852" s="21"/>
      <c r="N852" s="21"/>
      <c r="O852" s="21"/>
      <c r="P852" s="21"/>
      <c r="Q852" s="21"/>
      <c r="R852" s="21"/>
    </row>
    <row r="853" spans="2:18">
      <c r="B853" s="21"/>
      <c r="C853" s="21"/>
      <c r="E853" s="21"/>
      <c r="F853" s="21"/>
      <c r="G853" s="21"/>
      <c r="H853" s="59"/>
      <c r="I853" s="209"/>
      <c r="J853" s="21"/>
      <c r="K853" s="209"/>
      <c r="L853" s="21"/>
      <c r="M853" s="21"/>
      <c r="N853" s="21"/>
      <c r="O853" s="21"/>
      <c r="P853" s="21"/>
      <c r="Q853" s="21"/>
      <c r="R853" s="21"/>
    </row>
    <row r="854" spans="2:18">
      <c r="B854" s="21"/>
      <c r="C854" s="21"/>
      <c r="E854" s="21"/>
      <c r="F854" s="21"/>
      <c r="G854" s="21"/>
      <c r="H854" s="59"/>
      <c r="I854" s="209"/>
      <c r="J854" s="21"/>
      <c r="K854" s="209"/>
      <c r="L854" s="21"/>
      <c r="M854" s="21"/>
      <c r="N854" s="21"/>
      <c r="O854" s="21"/>
      <c r="P854" s="21"/>
      <c r="Q854" s="21"/>
      <c r="R854" s="21"/>
    </row>
    <row r="855" spans="2:18">
      <c r="B855" s="21"/>
      <c r="C855" s="21"/>
      <c r="E855" s="21"/>
      <c r="F855" s="21"/>
      <c r="G855" s="21"/>
      <c r="H855" s="59"/>
      <c r="I855" s="209"/>
      <c r="J855" s="21"/>
      <c r="K855" s="209"/>
      <c r="L855" s="21"/>
      <c r="M855" s="21"/>
      <c r="N855" s="21"/>
      <c r="O855" s="21"/>
      <c r="P855" s="21"/>
      <c r="Q855" s="21"/>
      <c r="R855" s="21"/>
    </row>
    <row r="856" spans="2:18">
      <c r="B856" s="21"/>
      <c r="C856" s="21"/>
      <c r="E856" s="21"/>
      <c r="F856" s="21"/>
      <c r="G856" s="21"/>
      <c r="H856" s="59"/>
      <c r="I856" s="209"/>
      <c r="J856" s="21"/>
      <c r="K856" s="209"/>
      <c r="L856" s="21"/>
      <c r="M856" s="21"/>
      <c r="N856" s="21"/>
      <c r="O856" s="21"/>
      <c r="P856" s="21"/>
      <c r="Q856" s="21"/>
      <c r="R856" s="21"/>
    </row>
    <row r="857" spans="2:18">
      <c r="B857" s="21"/>
      <c r="C857" s="21"/>
      <c r="E857" s="21"/>
      <c r="F857" s="21"/>
      <c r="G857" s="21"/>
      <c r="H857" s="59"/>
      <c r="I857" s="209"/>
      <c r="J857" s="21"/>
      <c r="K857" s="209"/>
      <c r="L857" s="21"/>
      <c r="M857" s="21"/>
      <c r="N857" s="21"/>
      <c r="O857" s="21"/>
      <c r="P857" s="21"/>
      <c r="Q857" s="21"/>
      <c r="R857" s="21"/>
    </row>
    <row r="858" spans="2:18">
      <c r="B858" s="21"/>
      <c r="C858" s="21"/>
      <c r="E858" s="21"/>
      <c r="F858" s="21"/>
      <c r="G858" s="21"/>
      <c r="H858" s="59"/>
      <c r="I858" s="209"/>
      <c r="J858" s="21"/>
      <c r="K858" s="209"/>
      <c r="L858" s="21"/>
      <c r="M858" s="21"/>
      <c r="N858" s="21"/>
      <c r="O858" s="21"/>
      <c r="P858" s="21"/>
      <c r="Q858" s="21"/>
      <c r="R858" s="21"/>
    </row>
    <row r="859" spans="2:18">
      <c r="B859" s="21"/>
      <c r="C859" s="21"/>
      <c r="E859" s="21"/>
      <c r="F859" s="21"/>
      <c r="G859" s="21"/>
      <c r="H859" s="59"/>
      <c r="I859" s="209"/>
      <c r="J859" s="21"/>
      <c r="K859" s="209"/>
      <c r="L859" s="21"/>
      <c r="M859" s="21"/>
      <c r="N859" s="21"/>
      <c r="O859" s="21"/>
      <c r="P859" s="21"/>
      <c r="Q859" s="21"/>
      <c r="R859" s="21"/>
    </row>
    <row r="860" spans="2:18">
      <c r="B860" s="21"/>
      <c r="C860" s="21"/>
      <c r="E860" s="21"/>
      <c r="F860" s="21"/>
      <c r="G860" s="21"/>
      <c r="H860" s="59"/>
      <c r="I860" s="209"/>
      <c r="J860" s="21"/>
      <c r="K860" s="209"/>
      <c r="L860" s="21"/>
      <c r="M860" s="21"/>
      <c r="N860" s="21"/>
      <c r="O860" s="21"/>
      <c r="P860" s="21"/>
      <c r="Q860" s="21"/>
      <c r="R860" s="21"/>
    </row>
    <row r="861" spans="2:18">
      <c r="B861" s="21"/>
      <c r="C861" s="21"/>
      <c r="E861" s="21"/>
      <c r="F861" s="21"/>
      <c r="G861" s="21"/>
      <c r="H861" s="59"/>
      <c r="I861" s="209"/>
      <c r="J861" s="21"/>
      <c r="K861" s="209"/>
      <c r="L861" s="21"/>
      <c r="M861" s="21"/>
      <c r="N861" s="21"/>
      <c r="O861" s="21"/>
      <c r="P861" s="21"/>
      <c r="Q861" s="21"/>
      <c r="R861" s="21"/>
    </row>
    <row r="862" spans="2:18">
      <c r="B862" s="21"/>
      <c r="C862" s="21"/>
      <c r="E862" s="21"/>
      <c r="F862" s="21"/>
      <c r="G862" s="21"/>
      <c r="H862" s="59"/>
      <c r="I862" s="209"/>
      <c r="J862" s="21"/>
      <c r="K862" s="209"/>
      <c r="L862" s="21"/>
      <c r="M862" s="21"/>
      <c r="N862" s="21"/>
      <c r="O862" s="21"/>
      <c r="P862" s="21"/>
      <c r="Q862" s="21"/>
      <c r="R862" s="21"/>
    </row>
    <row r="863" spans="2:18">
      <c r="B863" s="21"/>
      <c r="C863" s="21"/>
      <c r="E863" s="21"/>
      <c r="F863" s="21"/>
      <c r="G863" s="21"/>
      <c r="H863" s="59"/>
      <c r="I863" s="209"/>
      <c r="J863" s="21"/>
      <c r="K863" s="209"/>
      <c r="L863" s="21"/>
      <c r="M863" s="21"/>
      <c r="N863" s="21"/>
      <c r="O863" s="21"/>
      <c r="P863" s="21"/>
      <c r="Q863" s="21"/>
      <c r="R863" s="21"/>
    </row>
    <row r="864" spans="2:18">
      <c r="B864" s="21"/>
      <c r="C864" s="21"/>
      <c r="E864" s="21"/>
      <c r="F864" s="21"/>
      <c r="G864" s="21"/>
      <c r="H864" s="59"/>
      <c r="I864" s="209"/>
      <c r="J864" s="21"/>
      <c r="K864" s="209"/>
      <c r="L864" s="21"/>
      <c r="M864" s="21"/>
      <c r="N864" s="21"/>
      <c r="O864" s="21"/>
      <c r="P864" s="21"/>
      <c r="Q864" s="21"/>
      <c r="R864" s="21"/>
    </row>
    <row r="865" spans="2:18">
      <c r="B865" s="21"/>
      <c r="C865" s="21"/>
      <c r="E865" s="21"/>
      <c r="F865" s="21"/>
      <c r="G865" s="21"/>
      <c r="H865" s="59"/>
      <c r="I865" s="209"/>
      <c r="J865" s="21"/>
      <c r="K865" s="209"/>
      <c r="L865" s="21"/>
      <c r="M865" s="21"/>
      <c r="N865" s="21"/>
      <c r="O865" s="21"/>
      <c r="P865" s="21"/>
      <c r="Q865" s="21"/>
      <c r="R865" s="21"/>
    </row>
    <row r="866" spans="2:18">
      <c r="B866" s="21"/>
      <c r="C866" s="21"/>
      <c r="E866" s="21"/>
      <c r="F866" s="21"/>
      <c r="G866" s="21"/>
      <c r="H866" s="59"/>
      <c r="I866" s="209"/>
      <c r="J866" s="21"/>
      <c r="K866" s="209"/>
      <c r="L866" s="21"/>
      <c r="M866" s="21"/>
      <c r="N866" s="21"/>
      <c r="O866" s="21"/>
      <c r="P866" s="21"/>
      <c r="Q866" s="21"/>
      <c r="R866" s="21"/>
    </row>
    <row r="867" spans="2:18">
      <c r="B867" s="21"/>
      <c r="C867" s="21"/>
      <c r="E867" s="21"/>
      <c r="F867" s="21"/>
      <c r="G867" s="21"/>
      <c r="H867" s="59"/>
      <c r="I867" s="209"/>
      <c r="J867" s="21"/>
      <c r="K867" s="209"/>
      <c r="L867" s="21"/>
      <c r="M867" s="21"/>
      <c r="N867" s="21"/>
      <c r="O867" s="21"/>
      <c r="P867" s="21"/>
      <c r="Q867" s="21"/>
      <c r="R867" s="21"/>
    </row>
    <row r="868" spans="2:18">
      <c r="B868" s="21"/>
      <c r="C868" s="21"/>
      <c r="E868" s="21"/>
      <c r="F868" s="21"/>
      <c r="G868" s="21"/>
      <c r="H868" s="59"/>
      <c r="I868" s="209"/>
      <c r="J868" s="21"/>
      <c r="K868" s="209"/>
      <c r="L868" s="21"/>
      <c r="M868" s="21"/>
      <c r="N868" s="21"/>
      <c r="O868" s="21"/>
      <c r="P868" s="21"/>
      <c r="Q868" s="21"/>
      <c r="R868" s="21"/>
    </row>
    <row r="869" spans="2:18">
      <c r="B869" s="21"/>
      <c r="C869" s="21"/>
      <c r="E869" s="21"/>
      <c r="F869" s="21"/>
      <c r="G869" s="21"/>
      <c r="H869" s="59"/>
      <c r="I869" s="209"/>
      <c r="J869" s="21"/>
      <c r="K869" s="209"/>
      <c r="L869" s="21"/>
      <c r="M869" s="21"/>
      <c r="N869" s="21"/>
      <c r="O869" s="21"/>
      <c r="P869" s="21"/>
      <c r="Q869" s="21"/>
      <c r="R869" s="21"/>
    </row>
    <row r="870" spans="2:18">
      <c r="B870" s="21"/>
      <c r="C870" s="21"/>
      <c r="E870" s="21"/>
      <c r="F870" s="21"/>
      <c r="G870" s="21"/>
      <c r="H870" s="59"/>
      <c r="I870" s="209"/>
      <c r="J870" s="21"/>
      <c r="K870" s="209"/>
      <c r="L870" s="21"/>
      <c r="M870" s="21"/>
      <c r="N870" s="21"/>
      <c r="O870" s="21"/>
      <c r="P870" s="21"/>
      <c r="Q870" s="21"/>
      <c r="R870" s="21"/>
    </row>
    <row r="871" spans="2:18">
      <c r="B871" s="21"/>
      <c r="C871" s="21"/>
      <c r="E871" s="21"/>
      <c r="F871" s="21"/>
      <c r="G871" s="21"/>
      <c r="H871" s="59"/>
      <c r="I871" s="209"/>
      <c r="J871" s="21"/>
      <c r="K871" s="209"/>
      <c r="L871" s="21"/>
      <c r="M871" s="21"/>
      <c r="N871" s="21"/>
      <c r="O871" s="21"/>
      <c r="P871" s="21"/>
      <c r="Q871" s="21"/>
      <c r="R871" s="21"/>
    </row>
    <row r="872" spans="2:18">
      <c r="B872" s="21"/>
      <c r="C872" s="21"/>
      <c r="E872" s="21"/>
      <c r="F872" s="21"/>
      <c r="G872" s="21"/>
      <c r="H872" s="59"/>
      <c r="I872" s="209"/>
      <c r="J872" s="21"/>
      <c r="K872" s="209"/>
      <c r="L872" s="21"/>
      <c r="M872" s="21"/>
      <c r="N872" s="21"/>
      <c r="O872" s="21"/>
      <c r="P872" s="21"/>
      <c r="Q872" s="21"/>
      <c r="R872" s="21"/>
    </row>
    <row r="873" spans="2:18">
      <c r="B873" s="21"/>
      <c r="C873" s="21"/>
      <c r="E873" s="21"/>
      <c r="F873" s="21"/>
      <c r="G873" s="21"/>
      <c r="H873" s="59"/>
      <c r="I873" s="209"/>
      <c r="J873" s="21"/>
      <c r="K873" s="209"/>
      <c r="L873" s="21"/>
      <c r="M873" s="21"/>
      <c r="N873" s="21"/>
      <c r="O873" s="21"/>
      <c r="P873" s="21"/>
      <c r="Q873" s="21"/>
      <c r="R873" s="21"/>
    </row>
    <row r="874" spans="2:18">
      <c r="B874" s="21"/>
      <c r="C874" s="21"/>
      <c r="E874" s="21"/>
      <c r="F874" s="21"/>
      <c r="G874" s="21"/>
      <c r="H874" s="59"/>
      <c r="I874" s="209"/>
      <c r="J874" s="21"/>
      <c r="K874" s="209"/>
      <c r="L874" s="21"/>
      <c r="M874" s="21"/>
      <c r="N874" s="21"/>
      <c r="O874" s="21"/>
      <c r="P874" s="21"/>
      <c r="Q874" s="21"/>
      <c r="R874" s="21"/>
    </row>
    <row r="875" spans="2:18">
      <c r="B875" s="21"/>
      <c r="C875" s="21"/>
      <c r="E875" s="21"/>
      <c r="F875" s="21"/>
      <c r="G875" s="21"/>
      <c r="H875" s="59"/>
      <c r="I875" s="209"/>
      <c r="J875" s="21"/>
      <c r="K875" s="209"/>
      <c r="L875" s="21"/>
      <c r="M875" s="21"/>
      <c r="N875" s="21"/>
      <c r="O875" s="21"/>
      <c r="P875" s="21"/>
      <c r="Q875" s="21"/>
      <c r="R875" s="21"/>
    </row>
    <row r="876" spans="2:18">
      <c r="B876" s="21"/>
      <c r="C876" s="21"/>
      <c r="E876" s="21"/>
      <c r="F876" s="21"/>
      <c r="G876" s="21"/>
      <c r="H876" s="59"/>
      <c r="I876" s="209"/>
      <c r="J876" s="21"/>
      <c r="K876" s="209"/>
      <c r="L876" s="21"/>
      <c r="M876" s="21"/>
      <c r="N876" s="21"/>
      <c r="O876" s="21"/>
      <c r="P876" s="21"/>
      <c r="Q876" s="21"/>
      <c r="R876" s="21"/>
    </row>
    <row r="877" spans="2:18">
      <c r="B877" s="21"/>
      <c r="C877" s="21"/>
      <c r="E877" s="21"/>
      <c r="F877" s="21"/>
      <c r="G877" s="21"/>
      <c r="H877" s="59"/>
      <c r="I877" s="209"/>
      <c r="J877" s="21"/>
      <c r="K877" s="209"/>
      <c r="L877" s="21"/>
      <c r="M877" s="21"/>
      <c r="N877" s="21"/>
      <c r="O877" s="21"/>
      <c r="P877" s="21"/>
      <c r="Q877" s="21"/>
      <c r="R877" s="21"/>
    </row>
    <row r="878" spans="2:18">
      <c r="B878" s="21"/>
      <c r="C878" s="21"/>
      <c r="E878" s="21"/>
      <c r="F878" s="21"/>
      <c r="G878" s="21"/>
      <c r="H878" s="59"/>
      <c r="I878" s="209"/>
      <c r="J878" s="21"/>
      <c r="K878" s="209"/>
      <c r="L878" s="21"/>
      <c r="M878" s="21"/>
      <c r="N878" s="21"/>
      <c r="O878" s="21"/>
      <c r="P878" s="21"/>
      <c r="Q878" s="21"/>
      <c r="R878" s="21"/>
    </row>
    <row r="879" spans="2:18">
      <c r="B879" s="21"/>
      <c r="C879" s="21"/>
      <c r="E879" s="21"/>
      <c r="F879" s="21"/>
      <c r="G879" s="21"/>
      <c r="H879" s="59"/>
      <c r="I879" s="209"/>
      <c r="J879" s="21"/>
      <c r="K879" s="209"/>
      <c r="L879" s="21"/>
      <c r="M879" s="21"/>
      <c r="N879" s="21"/>
      <c r="O879" s="21"/>
      <c r="P879" s="21"/>
      <c r="Q879" s="21"/>
      <c r="R879" s="21"/>
    </row>
    <row r="880" spans="2:18">
      <c r="B880" s="21"/>
      <c r="C880" s="21"/>
      <c r="E880" s="21"/>
      <c r="F880" s="21"/>
      <c r="G880" s="21"/>
      <c r="H880" s="59"/>
      <c r="I880" s="209"/>
      <c r="J880" s="21"/>
      <c r="K880" s="209"/>
      <c r="L880" s="21"/>
      <c r="M880" s="21"/>
      <c r="N880" s="21"/>
      <c r="O880" s="21"/>
      <c r="P880" s="21"/>
      <c r="Q880" s="21"/>
      <c r="R880" s="21"/>
    </row>
    <row r="881" spans="2:18">
      <c r="B881" s="21"/>
      <c r="C881" s="21"/>
      <c r="E881" s="21"/>
      <c r="F881" s="21"/>
      <c r="G881" s="21"/>
      <c r="H881" s="59"/>
      <c r="I881" s="209"/>
      <c r="J881" s="21"/>
      <c r="K881" s="209"/>
      <c r="L881" s="21"/>
      <c r="M881" s="21"/>
      <c r="N881" s="21"/>
      <c r="O881" s="21"/>
      <c r="P881" s="21"/>
      <c r="Q881" s="21"/>
      <c r="R881" s="21"/>
    </row>
    <row r="882" spans="2:18">
      <c r="B882" s="21"/>
      <c r="C882" s="21"/>
      <c r="E882" s="21"/>
      <c r="F882" s="21"/>
      <c r="G882" s="21"/>
      <c r="H882" s="59"/>
      <c r="I882" s="209"/>
      <c r="J882" s="21"/>
      <c r="K882" s="209"/>
      <c r="L882" s="21"/>
      <c r="M882" s="21"/>
      <c r="N882" s="21"/>
      <c r="O882" s="21"/>
      <c r="P882" s="21"/>
      <c r="Q882" s="21"/>
      <c r="R882" s="21"/>
    </row>
    <row r="883" spans="2:18">
      <c r="B883" s="21"/>
      <c r="C883" s="21"/>
      <c r="E883" s="21"/>
      <c r="F883" s="21"/>
      <c r="G883" s="21"/>
      <c r="H883" s="59"/>
      <c r="I883" s="209"/>
      <c r="J883" s="21"/>
      <c r="K883" s="209"/>
      <c r="L883" s="21"/>
      <c r="M883" s="21"/>
      <c r="N883" s="21"/>
      <c r="O883" s="21"/>
      <c r="P883" s="21"/>
      <c r="Q883" s="21"/>
      <c r="R883" s="21"/>
    </row>
    <row r="884" spans="2:18">
      <c r="B884" s="21"/>
      <c r="C884" s="21"/>
      <c r="E884" s="21"/>
      <c r="F884" s="21"/>
      <c r="G884" s="21"/>
      <c r="H884" s="59"/>
      <c r="I884" s="209"/>
      <c r="J884" s="21"/>
      <c r="K884" s="209"/>
      <c r="L884" s="21"/>
      <c r="M884" s="21"/>
      <c r="N884" s="21"/>
      <c r="O884" s="21"/>
      <c r="P884" s="21"/>
      <c r="Q884" s="21"/>
      <c r="R884" s="21"/>
    </row>
    <row r="885" spans="2:18">
      <c r="B885" s="21"/>
      <c r="C885" s="21"/>
      <c r="E885" s="21"/>
      <c r="F885" s="21"/>
      <c r="G885" s="21"/>
      <c r="H885" s="59"/>
      <c r="I885" s="209"/>
      <c r="J885" s="21"/>
      <c r="K885" s="209"/>
      <c r="L885" s="21"/>
      <c r="M885" s="21"/>
      <c r="N885" s="21"/>
      <c r="O885" s="21"/>
      <c r="P885" s="21"/>
      <c r="Q885" s="21"/>
      <c r="R885" s="21"/>
    </row>
    <row r="886" spans="2:18">
      <c r="B886" s="21"/>
      <c r="C886" s="21"/>
      <c r="E886" s="21"/>
      <c r="F886" s="21"/>
      <c r="G886" s="21"/>
      <c r="H886" s="59"/>
      <c r="I886" s="209"/>
      <c r="J886" s="21"/>
      <c r="K886" s="209"/>
      <c r="L886" s="21"/>
      <c r="M886" s="21"/>
      <c r="N886" s="21"/>
      <c r="O886" s="21"/>
      <c r="P886" s="21"/>
      <c r="Q886" s="21"/>
      <c r="R886" s="21"/>
    </row>
    <row r="887" spans="2:18">
      <c r="B887" s="21"/>
      <c r="C887" s="21"/>
      <c r="E887" s="21"/>
      <c r="F887" s="21"/>
      <c r="G887" s="21"/>
      <c r="H887" s="59"/>
      <c r="I887" s="209"/>
      <c r="J887" s="21"/>
      <c r="K887" s="209"/>
      <c r="L887" s="21"/>
      <c r="M887" s="21"/>
      <c r="N887" s="21"/>
      <c r="O887" s="21"/>
      <c r="P887" s="21"/>
      <c r="Q887" s="21"/>
      <c r="R887" s="21"/>
    </row>
    <row r="888" spans="2:18">
      <c r="B888" s="21"/>
      <c r="C888" s="21"/>
      <c r="E888" s="21"/>
      <c r="F888" s="21"/>
      <c r="G888" s="21"/>
      <c r="H888" s="59"/>
      <c r="I888" s="209"/>
      <c r="J888" s="21"/>
      <c r="K888" s="209"/>
      <c r="L888" s="21"/>
      <c r="M888" s="21"/>
      <c r="N888" s="21"/>
      <c r="O888" s="21"/>
      <c r="P888" s="21"/>
      <c r="Q888" s="21"/>
      <c r="R888" s="21"/>
    </row>
    <row r="889" spans="2:18">
      <c r="B889" s="21"/>
      <c r="C889" s="21"/>
      <c r="E889" s="21"/>
      <c r="F889" s="21"/>
      <c r="G889" s="21"/>
      <c r="H889" s="59"/>
      <c r="I889" s="209"/>
      <c r="J889" s="21"/>
      <c r="K889" s="209"/>
      <c r="L889" s="21"/>
      <c r="M889" s="21"/>
      <c r="N889" s="21"/>
      <c r="O889" s="21"/>
      <c r="P889" s="21"/>
      <c r="Q889" s="21"/>
      <c r="R889" s="21"/>
    </row>
    <row r="890" spans="2:18">
      <c r="B890" s="21"/>
      <c r="C890" s="21"/>
      <c r="E890" s="21"/>
      <c r="F890" s="21"/>
      <c r="G890" s="21"/>
      <c r="H890" s="59"/>
      <c r="I890" s="209"/>
      <c r="J890" s="21"/>
      <c r="K890" s="209"/>
      <c r="L890" s="21"/>
      <c r="M890" s="21"/>
      <c r="N890" s="21"/>
      <c r="O890" s="21"/>
      <c r="P890" s="21"/>
      <c r="Q890" s="21"/>
      <c r="R890" s="21"/>
    </row>
    <row r="891" spans="2:18">
      <c r="B891" s="21"/>
      <c r="C891" s="21"/>
      <c r="E891" s="21"/>
      <c r="F891" s="21"/>
      <c r="G891" s="21"/>
      <c r="H891" s="59"/>
      <c r="I891" s="209"/>
      <c r="J891" s="21"/>
      <c r="K891" s="209"/>
      <c r="L891" s="21"/>
      <c r="M891" s="21"/>
      <c r="N891" s="21"/>
      <c r="O891" s="21"/>
      <c r="P891" s="21"/>
      <c r="Q891" s="21"/>
      <c r="R891" s="21"/>
    </row>
    <row r="892" spans="2:18">
      <c r="B892" s="21"/>
      <c r="C892" s="21"/>
      <c r="E892" s="21"/>
      <c r="F892" s="21"/>
      <c r="G892" s="21"/>
      <c r="H892" s="59"/>
      <c r="I892" s="209"/>
      <c r="J892" s="21"/>
      <c r="K892" s="209"/>
      <c r="L892" s="21"/>
      <c r="M892" s="21"/>
      <c r="N892" s="21"/>
      <c r="O892" s="21"/>
      <c r="P892" s="21"/>
      <c r="Q892" s="21"/>
      <c r="R892" s="21"/>
    </row>
    <row r="893" spans="2:18">
      <c r="B893" s="21"/>
      <c r="C893" s="21"/>
      <c r="E893" s="21"/>
      <c r="F893" s="21"/>
      <c r="G893" s="21"/>
      <c r="H893" s="59"/>
      <c r="I893" s="209"/>
      <c r="J893" s="21"/>
      <c r="K893" s="209"/>
      <c r="L893" s="21"/>
      <c r="M893" s="21"/>
      <c r="N893" s="21"/>
      <c r="O893" s="21"/>
      <c r="P893" s="21"/>
      <c r="Q893" s="21"/>
      <c r="R893" s="21"/>
    </row>
    <row r="894" spans="2:18">
      <c r="B894" s="21"/>
      <c r="C894" s="21"/>
      <c r="E894" s="21"/>
      <c r="F894" s="21"/>
      <c r="G894" s="21"/>
      <c r="H894" s="59"/>
      <c r="I894" s="209"/>
      <c r="J894" s="21"/>
      <c r="K894" s="209"/>
      <c r="L894" s="21"/>
      <c r="M894" s="21"/>
      <c r="N894" s="21"/>
      <c r="O894" s="21"/>
      <c r="P894" s="21"/>
      <c r="Q894" s="21"/>
      <c r="R894" s="21"/>
    </row>
    <row r="895" spans="2:18">
      <c r="B895" s="21"/>
      <c r="C895" s="21"/>
      <c r="E895" s="21"/>
      <c r="F895" s="21"/>
      <c r="G895" s="21"/>
      <c r="H895" s="59"/>
      <c r="I895" s="209"/>
      <c r="J895" s="21"/>
      <c r="K895" s="209"/>
      <c r="L895" s="21"/>
      <c r="M895" s="21"/>
      <c r="N895" s="21"/>
      <c r="O895" s="21"/>
      <c r="P895" s="21"/>
      <c r="Q895" s="21"/>
      <c r="R895" s="21"/>
    </row>
    <row r="896" spans="2:18">
      <c r="B896" s="21"/>
      <c r="C896" s="21"/>
      <c r="E896" s="21"/>
      <c r="F896" s="21"/>
      <c r="G896" s="21"/>
      <c r="H896" s="59"/>
      <c r="I896" s="209"/>
      <c r="J896" s="21"/>
      <c r="K896" s="209"/>
      <c r="L896" s="21"/>
      <c r="M896" s="21"/>
      <c r="N896" s="21"/>
      <c r="O896" s="21"/>
      <c r="P896" s="21"/>
      <c r="Q896" s="21"/>
      <c r="R896" s="21"/>
    </row>
    <row r="897" spans="2:18">
      <c r="B897" s="21"/>
      <c r="C897" s="21"/>
      <c r="E897" s="21"/>
      <c r="F897" s="21"/>
      <c r="G897" s="21"/>
      <c r="H897" s="59"/>
      <c r="I897" s="209"/>
      <c r="J897" s="21"/>
      <c r="K897" s="209"/>
      <c r="L897" s="21"/>
      <c r="M897" s="21"/>
      <c r="N897" s="21"/>
      <c r="O897" s="21"/>
      <c r="P897" s="21"/>
      <c r="Q897" s="21"/>
      <c r="R897" s="21"/>
    </row>
    <row r="898" spans="2:18">
      <c r="B898" s="21"/>
      <c r="C898" s="21"/>
      <c r="E898" s="21"/>
      <c r="F898" s="21"/>
      <c r="G898" s="21"/>
      <c r="H898" s="59"/>
      <c r="I898" s="209"/>
      <c r="J898" s="21"/>
      <c r="K898" s="209"/>
      <c r="L898" s="21"/>
      <c r="M898" s="21"/>
      <c r="N898" s="21"/>
      <c r="O898" s="21"/>
      <c r="P898" s="21"/>
      <c r="Q898" s="21"/>
      <c r="R898" s="21"/>
    </row>
    <row r="899" spans="2:18">
      <c r="B899" s="21"/>
      <c r="C899" s="21"/>
      <c r="E899" s="21"/>
      <c r="F899" s="21"/>
      <c r="G899" s="21"/>
      <c r="H899" s="59"/>
      <c r="I899" s="209"/>
      <c r="J899" s="21"/>
      <c r="K899" s="209"/>
      <c r="L899" s="21"/>
      <c r="M899" s="21"/>
      <c r="N899" s="21"/>
      <c r="O899" s="21"/>
      <c r="P899" s="21"/>
      <c r="Q899" s="21"/>
      <c r="R899" s="21"/>
    </row>
    <row r="900" spans="2:18">
      <c r="B900" s="21"/>
      <c r="C900" s="21"/>
      <c r="E900" s="21"/>
      <c r="F900" s="21"/>
      <c r="G900" s="21"/>
      <c r="H900" s="59"/>
      <c r="I900" s="209"/>
      <c r="J900" s="21"/>
      <c r="K900" s="209"/>
      <c r="L900" s="21"/>
      <c r="M900" s="21"/>
      <c r="N900" s="21"/>
      <c r="O900" s="21"/>
      <c r="P900" s="21"/>
      <c r="Q900" s="21"/>
      <c r="R900" s="21"/>
    </row>
    <row r="901" spans="2:18">
      <c r="B901" s="21"/>
      <c r="C901" s="21"/>
      <c r="E901" s="21"/>
      <c r="F901" s="21"/>
      <c r="G901" s="21"/>
      <c r="H901" s="59"/>
      <c r="I901" s="209"/>
      <c r="J901" s="21"/>
      <c r="K901" s="209"/>
      <c r="L901" s="21"/>
      <c r="M901" s="21"/>
      <c r="N901" s="21"/>
      <c r="O901" s="21"/>
      <c r="P901" s="21"/>
      <c r="Q901" s="21"/>
      <c r="R901" s="21"/>
    </row>
    <row r="902" spans="2:18">
      <c r="B902" s="21"/>
      <c r="C902" s="21"/>
      <c r="E902" s="21"/>
      <c r="F902" s="21"/>
      <c r="G902" s="21"/>
      <c r="H902" s="59"/>
      <c r="I902" s="209"/>
      <c r="J902" s="21"/>
      <c r="K902" s="209"/>
      <c r="L902" s="21"/>
      <c r="M902" s="21"/>
      <c r="N902" s="21"/>
      <c r="O902" s="21"/>
      <c r="P902" s="21"/>
      <c r="Q902" s="21"/>
      <c r="R902" s="21"/>
    </row>
    <row r="903" spans="2:18">
      <c r="B903" s="21"/>
      <c r="C903" s="21"/>
      <c r="E903" s="21"/>
      <c r="F903" s="21"/>
      <c r="G903" s="21"/>
      <c r="H903" s="59"/>
      <c r="I903" s="209"/>
      <c r="J903" s="21"/>
      <c r="K903" s="209"/>
      <c r="L903" s="21"/>
      <c r="M903" s="21"/>
      <c r="N903" s="21"/>
      <c r="O903" s="21"/>
      <c r="P903" s="21"/>
      <c r="Q903" s="21"/>
      <c r="R903" s="21"/>
    </row>
    <row r="904" spans="2:18">
      <c r="B904" s="21"/>
      <c r="C904" s="21"/>
      <c r="E904" s="21"/>
      <c r="F904" s="21"/>
      <c r="G904" s="21"/>
      <c r="H904" s="59"/>
      <c r="I904" s="209"/>
      <c r="J904" s="21"/>
      <c r="K904" s="209"/>
      <c r="L904" s="21"/>
      <c r="M904" s="21"/>
      <c r="N904" s="21"/>
      <c r="O904" s="21"/>
      <c r="P904" s="21"/>
      <c r="Q904" s="21"/>
      <c r="R904" s="21"/>
    </row>
    <row r="905" spans="2:18">
      <c r="B905" s="21"/>
      <c r="C905" s="21"/>
      <c r="E905" s="21"/>
      <c r="F905" s="21"/>
      <c r="G905" s="21"/>
      <c r="H905" s="59"/>
      <c r="I905" s="209"/>
      <c r="J905" s="21"/>
      <c r="K905" s="209"/>
      <c r="L905" s="21"/>
      <c r="M905" s="21"/>
      <c r="N905" s="21"/>
      <c r="O905" s="21"/>
      <c r="P905" s="21"/>
      <c r="Q905" s="21"/>
      <c r="R905" s="21"/>
    </row>
    <row r="906" spans="2:18">
      <c r="B906" s="21"/>
      <c r="C906" s="21"/>
      <c r="E906" s="21"/>
      <c r="F906" s="21"/>
      <c r="G906" s="21"/>
      <c r="H906" s="59"/>
      <c r="I906" s="209"/>
      <c r="J906" s="21"/>
      <c r="K906" s="209"/>
      <c r="L906" s="21"/>
      <c r="M906" s="21"/>
      <c r="N906" s="21"/>
      <c r="O906" s="21"/>
      <c r="P906" s="21"/>
      <c r="Q906" s="21"/>
      <c r="R906" s="21"/>
    </row>
    <row r="907" spans="2:18">
      <c r="B907" s="21"/>
      <c r="C907" s="21"/>
      <c r="E907" s="21"/>
      <c r="F907" s="21"/>
      <c r="G907" s="21"/>
      <c r="H907" s="59"/>
      <c r="I907" s="209"/>
      <c r="J907" s="21"/>
      <c r="K907" s="209"/>
      <c r="L907" s="21"/>
      <c r="M907" s="21"/>
      <c r="N907" s="21"/>
      <c r="O907" s="21"/>
      <c r="P907" s="21"/>
      <c r="Q907" s="21"/>
      <c r="R907" s="21"/>
    </row>
    <row r="908" spans="2:18">
      <c r="B908" s="21"/>
      <c r="C908" s="21"/>
      <c r="E908" s="21"/>
      <c r="F908" s="21"/>
      <c r="G908" s="21"/>
      <c r="H908" s="59"/>
      <c r="I908" s="209"/>
      <c r="J908" s="21"/>
      <c r="K908" s="209"/>
      <c r="L908" s="21"/>
      <c r="M908" s="21"/>
      <c r="N908" s="21"/>
      <c r="O908" s="21"/>
      <c r="P908" s="21"/>
      <c r="Q908" s="21"/>
      <c r="R908" s="21"/>
    </row>
    <row r="909" spans="2:18">
      <c r="B909" s="21"/>
      <c r="C909" s="21"/>
      <c r="E909" s="21"/>
      <c r="F909" s="21"/>
      <c r="G909" s="21"/>
      <c r="H909" s="59"/>
      <c r="I909" s="209"/>
      <c r="J909" s="21"/>
      <c r="K909" s="209"/>
      <c r="L909" s="21"/>
      <c r="M909" s="21"/>
      <c r="N909" s="21"/>
      <c r="O909" s="21"/>
      <c r="P909" s="21"/>
      <c r="Q909" s="21"/>
      <c r="R909" s="21"/>
    </row>
    <row r="910" spans="2:18">
      <c r="B910" s="21"/>
      <c r="C910" s="21"/>
      <c r="E910" s="21"/>
      <c r="F910" s="21"/>
      <c r="G910" s="21"/>
      <c r="H910" s="59"/>
      <c r="I910" s="209"/>
      <c r="J910" s="21"/>
      <c r="K910" s="209"/>
      <c r="L910" s="21"/>
      <c r="M910" s="21"/>
      <c r="N910" s="21"/>
      <c r="O910" s="21"/>
      <c r="P910" s="21"/>
      <c r="Q910" s="21"/>
      <c r="R910" s="21"/>
    </row>
    <row r="911" spans="2:18">
      <c r="B911" s="21"/>
      <c r="C911" s="21"/>
      <c r="E911" s="21"/>
      <c r="F911" s="21"/>
      <c r="G911" s="21"/>
      <c r="H911" s="59"/>
      <c r="I911" s="209"/>
      <c r="J911" s="21"/>
      <c r="K911" s="209"/>
      <c r="L911" s="21"/>
      <c r="M911" s="21"/>
      <c r="N911" s="21"/>
      <c r="O911" s="21"/>
      <c r="P911" s="21"/>
      <c r="Q911" s="21"/>
      <c r="R911" s="21"/>
    </row>
    <row r="912" spans="2:18">
      <c r="B912" s="21"/>
      <c r="C912" s="21"/>
      <c r="E912" s="21"/>
      <c r="F912" s="21"/>
      <c r="G912" s="21"/>
      <c r="H912" s="59"/>
      <c r="I912" s="209"/>
      <c r="J912" s="21"/>
      <c r="K912" s="209"/>
      <c r="L912" s="21"/>
      <c r="M912" s="21"/>
      <c r="N912" s="21"/>
      <c r="O912" s="21"/>
      <c r="P912" s="21"/>
      <c r="Q912" s="21"/>
      <c r="R912" s="21"/>
    </row>
    <row r="913" spans="2:18">
      <c r="B913" s="21"/>
      <c r="C913" s="21"/>
      <c r="E913" s="21"/>
      <c r="F913" s="21"/>
      <c r="G913" s="21"/>
      <c r="H913" s="59"/>
      <c r="I913" s="209"/>
      <c r="J913" s="21"/>
      <c r="K913" s="209"/>
      <c r="L913" s="21"/>
      <c r="M913" s="21"/>
      <c r="N913" s="21"/>
      <c r="O913" s="21"/>
      <c r="P913" s="21"/>
      <c r="Q913" s="21"/>
      <c r="R913" s="21"/>
    </row>
    <row r="914" spans="2:18">
      <c r="B914" s="21"/>
      <c r="C914" s="21"/>
      <c r="E914" s="21"/>
      <c r="F914" s="21"/>
      <c r="G914" s="21"/>
      <c r="H914" s="59"/>
      <c r="I914" s="209"/>
      <c r="J914" s="21"/>
      <c r="K914" s="209"/>
      <c r="L914" s="21"/>
      <c r="M914" s="21"/>
      <c r="N914" s="21"/>
      <c r="O914" s="21"/>
      <c r="P914" s="21"/>
      <c r="Q914" s="21"/>
      <c r="R914" s="21"/>
    </row>
    <row r="915" spans="2:18">
      <c r="B915" s="21"/>
      <c r="C915" s="21"/>
      <c r="E915" s="21"/>
      <c r="F915" s="21"/>
      <c r="G915" s="21"/>
      <c r="H915" s="59"/>
      <c r="I915" s="209"/>
      <c r="J915" s="21"/>
      <c r="K915" s="209"/>
      <c r="L915" s="21"/>
      <c r="M915" s="21"/>
      <c r="N915" s="21"/>
      <c r="O915" s="21"/>
      <c r="P915" s="21"/>
      <c r="Q915" s="21"/>
      <c r="R915" s="21"/>
    </row>
    <row r="916" spans="2:18">
      <c r="B916" s="21"/>
      <c r="C916" s="21"/>
      <c r="E916" s="21"/>
      <c r="F916" s="21"/>
      <c r="G916" s="21"/>
      <c r="H916" s="59"/>
      <c r="I916" s="209"/>
      <c r="J916" s="21"/>
      <c r="K916" s="209"/>
      <c r="L916" s="21"/>
      <c r="M916" s="21"/>
      <c r="N916" s="21"/>
      <c r="O916" s="21"/>
      <c r="P916" s="21"/>
      <c r="Q916" s="21"/>
      <c r="R916" s="21"/>
    </row>
    <row r="917" spans="2:18">
      <c r="B917" s="21"/>
      <c r="C917" s="21"/>
      <c r="E917" s="21"/>
      <c r="F917" s="21"/>
      <c r="G917" s="21"/>
      <c r="H917" s="59"/>
      <c r="I917" s="209"/>
      <c r="J917" s="21"/>
      <c r="K917" s="209"/>
      <c r="L917" s="21"/>
      <c r="M917" s="21"/>
      <c r="N917" s="21"/>
      <c r="O917" s="21"/>
      <c r="P917" s="21"/>
      <c r="Q917" s="21"/>
      <c r="R917" s="21"/>
    </row>
    <row r="918" spans="2:18">
      <c r="B918" s="21"/>
      <c r="C918" s="21"/>
      <c r="E918" s="21"/>
      <c r="F918" s="21"/>
      <c r="G918" s="21"/>
      <c r="H918" s="59"/>
      <c r="I918" s="209"/>
      <c r="J918" s="21"/>
      <c r="K918" s="209"/>
      <c r="L918" s="21"/>
      <c r="M918" s="21"/>
      <c r="N918" s="21"/>
      <c r="O918" s="21"/>
      <c r="P918" s="21"/>
      <c r="Q918" s="21"/>
      <c r="R918" s="21"/>
    </row>
    <row r="919" spans="2:18">
      <c r="B919" s="21"/>
      <c r="C919" s="21"/>
      <c r="E919" s="21"/>
      <c r="F919" s="21"/>
      <c r="G919" s="21"/>
      <c r="H919" s="59"/>
      <c r="I919" s="209"/>
      <c r="J919" s="21"/>
      <c r="K919" s="209"/>
      <c r="L919" s="21"/>
      <c r="M919" s="21"/>
      <c r="N919" s="21"/>
      <c r="O919" s="21"/>
      <c r="P919" s="21"/>
      <c r="Q919" s="21"/>
      <c r="R919" s="21"/>
    </row>
    <row r="920" spans="2:18">
      <c r="B920" s="21"/>
      <c r="C920" s="21"/>
      <c r="E920" s="21"/>
      <c r="F920" s="21"/>
      <c r="G920" s="21"/>
      <c r="H920" s="59"/>
      <c r="I920" s="209"/>
      <c r="J920" s="21"/>
      <c r="K920" s="209"/>
      <c r="L920" s="21"/>
      <c r="M920" s="21"/>
      <c r="N920" s="21"/>
      <c r="O920" s="21"/>
      <c r="P920" s="21"/>
      <c r="Q920" s="21"/>
      <c r="R920" s="21"/>
    </row>
    <row r="921" spans="2:18">
      <c r="B921" s="21"/>
      <c r="C921" s="21"/>
      <c r="E921" s="21"/>
      <c r="F921" s="21"/>
      <c r="G921" s="21"/>
      <c r="H921" s="59"/>
      <c r="I921" s="209"/>
      <c r="J921" s="21"/>
      <c r="K921" s="209"/>
      <c r="L921" s="21"/>
      <c r="M921" s="21"/>
      <c r="N921" s="21"/>
      <c r="O921" s="21"/>
      <c r="P921" s="21"/>
      <c r="Q921" s="21"/>
      <c r="R921" s="21"/>
    </row>
    <row r="922" spans="2:18">
      <c r="B922" s="21"/>
      <c r="C922" s="21"/>
      <c r="E922" s="21"/>
      <c r="F922" s="21"/>
      <c r="G922" s="21"/>
      <c r="H922" s="59"/>
      <c r="I922" s="209"/>
      <c r="J922" s="21"/>
      <c r="K922" s="209"/>
      <c r="L922" s="21"/>
      <c r="M922" s="21"/>
      <c r="N922" s="21"/>
      <c r="O922" s="21"/>
      <c r="P922" s="21"/>
      <c r="Q922" s="21"/>
      <c r="R922" s="21"/>
    </row>
    <row r="923" spans="2:18">
      <c r="B923" s="21"/>
      <c r="C923" s="21"/>
      <c r="E923" s="21"/>
      <c r="F923" s="21"/>
      <c r="G923" s="21"/>
      <c r="H923" s="59"/>
      <c r="I923" s="209"/>
      <c r="J923" s="21"/>
      <c r="K923" s="209"/>
      <c r="L923" s="21"/>
      <c r="M923" s="21"/>
      <c r="N923" s="21"/>
      <c r="O923" s="21"/>
      <c r="P923" s="21"/>
      <c r="Q923" s="21"/>
      <c r="R923" s="21"/>
    </row>
    <row r="924" spans="2:18">
      <c r="B924" s="21"/>
      <c r="C924" s="21"/>
      <c r="E924" s="21"/>
      <c r="F924" s="21"/>
      <c r="G924" s="21"/>
      <c r="H924" s="59"/>
      <c r="I924" s="209"/>
      <c r="J924" s="21"/>
      <c r="K924" s="209"/>
      <c r="L924" s="21"/>
      <c r="M924" s="21"/>
      <c r="N924" s="21"/>
      <c r="O924" s="21"/>
      <c r="P924" s="21"/>
      <c r="Q924" s="21"/>
      <c r="R924" s="21"/>
    </row>
    <row r="925" spans="2:18">
      <c r="B925" s="21"/>
      <c r="C925" s="21"/>
      <c r="E925" s="21"/>
      <c r="F925" s="21"/>
      <c r="G925" s="21"/>
      <c r="H925" s="59"/>
      <c r="I925" s="209"/>
      <c r="J925" s="21"/>
      <c r="K925" s="209"/>
      <c r="L925" s="21"/>
      <c r="M925" s="21"/>
      <c r="N925" s="21"/>
      <c r="O925" s="21"/>
      <c r="P925" s="21"/>
      <c r="Q925" s="21"/>
      <c r="R925" s="21"/>
    </row>
    <row r="926" spans="2:18">
      <c r="B926" s="21"/>
      <c r="C926" s="21"/>
      <c r="E926" s="21"/>
      <c r="F926" s="21"/>
      <c r="G926" s="21"/>
      <c r="H926" s="59"/>
      <c r="I926" s="209"/>
      <c r="J926" s="21"/>
      <c r="K926" s="209"/>
      <c r="L926" s="21"/>
      <c r="M926" s="21"/>
      <c r="N926" s="21"/>
      <c r="O926" s="21"/>
      <c r="P926" s="21"/>
      <c r="Q926" s="21"/>
      <c r="R926" s="21"/>
    </row>
    <row r="927" spans="2:18">
      <c r="B927" s="21"/>
      <c r="C927" s="21"/>
      <c r="E927" s="21"/>
      <c r="F927" s="21"/>
      <c r="G927" s="21"/>
      <c r="H927" s="59"/>
      <c r="I927" s="209"/>
      <c r="J927" s="21"/>
      <c r="K927" s="209"/>
      <c r="L927" s="21"/>
      <c r="M927" s="21"/>
      <c r="N927" s="21"/>
      <c r="O927" s="21"/>
      <c r="P927" s="21"/>
      <c r="Q927" s="21"/>
      <c r="R927" s="21"/>
    </row>
    <row r="928" spans="2:18">
      <c r="B928" s="21"/>
      <c r="C928" s="21"/>
      <c r="E928" s="21"/>
      <c r="F928" s="21"/>
      <c r="G928" s="21"/>
      <c r="H928" s="59"/>
      <c r="I928" s="209"/>
      <c r="J928" s="21"/>
      <c r="K928" s="209"/>
      <c r="L928" s="21"/>
      <c r="M928" s="21"/>
      <c r="N928" s="21"/>
      <c r="O928" s="21"/>
      <c r="P928" s="21"/>
      <c r="Q928" s="21"/>
      <c r="R928" s="21"/>
    </row>
    <row r="929" spans="2:18">
      <c r="B929" s="21"/>
      <c r="C929" s="21"/>
      <c r="E929" s="21"/>
      <c r="F929" s="21"/>
      <c r="G929" s="21"/>
      <c r="H929" s="59"/>
      <c r="I929" s="209"/>
      <c r="J929" s="21"/>
      <c r="K929" s="209"/>
      <c r="L929" s="21"/>
      <c r="M929" s="21"/>
      <c r="N929" s="21"/>
      <c r="O929" s="21"/>
      <c r="P929" s="21"/>
      <c r="Q929" s="21"/>
      <c r="R929" s="21"/>
    </row>
    <row r="930" spans="2:18">
      <c r="B930" s="21"/>
      <c r="C930" s="21"/>
      <c r="E930" s="21"/>
      <c r="F930" s="21"/>
      <c r="G930" s="21"/>
      <c r="H930" s="59"/>
      <c r="I930" s="209"/>
      <c r="J930" s="21"/>
      <c r="K930" s="209"/>
      <c r="L930" s="21"/>
      <c r="M930" s="21"/>
      <c r="N930" s="21"/>
      <c r="O930" s="21"/>
      <c r="P930" s="21"/>
      <c r="Q930" s="21"/>
      <c r="R930" s="21"/>
    </row>
    <row r="931" spans="2:18">
      <c r="B931" s="21"/>
      <c r="C931" s="21"/>
      <c r="E931" s="21"/>
      <c r="F931" s="21"/>
      <c r="G931" s="21"/>
      <c r="H931" s="59"/>
      <c r="I931" s="209"/>
      <c r="J931" s="21"/>
      <c r="K931" s="209"/>
      <c r="L931" s="21"/>
      <c r="M931" s="21"/>
      <c r="N931" s="21"/>
      <c r="O931" s="21"/>
      <c r="P931" s="21"/>
      <c r="Q931" s="21"/>
      <c r="R931" s="21"/>
    </row>
    <row r="932" spans="2:18">
      <c r="B932" s="21"/>
      <c r="C932" s="21"/>
      <c r="E932" s="21"/>
      <c r="F932" s="21"/>
      <c r="G932" s="21"/>
      <c r="H932" s="59"/>
      <c r="I932" s="209"/>
      <c r="J932" s="21"/>
      <c r="K932" s="209"/>
      <c r="L932" s="21"/>
      <c r="M932" s="21"/>
      <c r="N932" s="21"/>
      <c r="O932" s="21"/>
      <c r="P932" s="21"/>
      <c r="Q932" s="21"/>
      <c r="R932" s="21"/>
    </row>
    <row r="933" spans="2:18">
      <c r="B933" s="21"/>
      <c r="C933" s="21"/>
      <c r="E933" s="21"/>
      <c r="F933" s="21"/>
      <c r="G933" s="21"/>
      <c r="H933" s="59"/>
      <c r="I933" s="209"/>
      <c r="J933" s="21"/>
      <c r="K933" s="209"/>
      <c r="L933" s="21"/>
      <c r="M933" s="21"/>
      <c r="N933" s="21"/>
      <c r="O933" s="21"/>
      <c r="P933" s="21"/>
      <c r="Q933" s="21"/>
      <c r="R933" s="21"/>
    </row>
    <row r="934" spans="2:18">
      <c r="B934" s="21"/>
      <c r="C934" s="21"/>
      <c r="E934" s="21"/>
      <c r="F934" s="21"/>
      <c r="G934" s="21"/>
      <c r="H934" s="59"/>
      <c r="I934" s="209"/>
      <c r="J934" s="21"/>
      <c r="K934" s="209"/>
      <c r="L934" s="21"/>
      <c r="M934" s="21"/>
      <c r="N934" s="21"/>
      <c r="O934" s="21"/>
      <c r="P934" s="21"/>
      <c r="Q934" s="21"/>
      <c r="R934" s="21"/>
    </row>
    <row r="935" spans="2:18">
      <c r="B935" s="21"/>
      <c r="C935" s="21"/>
      <c r="E935" s="21"/>
      <c r="F935" s="21"/>
      <c r="G935" s="21"/>
      <c r="H935" s="59"/>
      <c r="I935" s="209"/>
      <c r="J935" s="21"/>
      <c r="K935" s="209"/>
      <c r="L935" s="21"/>
      <c r="M935" s="21"/>
      <c r="N935" s="21"/>
      <c r="O935" s="21"/>
      <c r="P935" s="21"/>
      <c r="Q935" s="21"/>
      <c r="R935" s="21"/>
    </row>
    <row r="936" spans="2:18">
      <c r="B936" s="21"/>
      <c r="C936" s="21"/>
      <c r="E936" s="21"/>
      <c r="F936" s="21"/>
      <c r="G936" s="21"/>
      <c r="H936" s="59"/>
      <c r="I936" s="209"/>
      <c r="J936" s="21"/>
      <c r="K936" s="209"/>
      <c r="L936" s="21"/>
      <c r="M936" s="21"/>
      <c r="N936" s="21"/>
      <c r="O936" s="21"/>
      <c r="P936" s="21"/>
      <c r="Q936" s="21"/>
      <c r="R936" s="21"/>
    </row>
    <row r="937" spans="2:18">
      <c r="B937" s="21"/>
      <c r="C937" s="21"/>
      <c r="E937" s="21"/>
      <c r="F937" s="21"/>
      <c r="G937" s="21"/>
      <c r="H937" s="59"/>
      <c r="I937" s="209"/>
      <c r="J937" s="21"/>
      <c r="K937" s="209"/>
      <c r="L937" s="21"/>
      <c r="M937" s="21"/>
      <c r="N937" s="21"/>
      <c r="O937" s="21"/>
      <c r="P937" s="21"/>
      <c r="Q937" s="21"/>
      <c r="R937" s="21"/>
    </row>
    <row r="938" spans="2:18">
      <c r="B938" s="21"/>
      <c r="C938" s="21"/>
      <c r="E938" s="21"/>
      <c r="F938" s="21"/>
      <c r="G938" s="21"/>
      <c r="H938" s="59"/>
      <c r="I938" s="209"/>
      <c r="J938" s="21"/>
      <c r="K938" s="209"/>
      <c r="L938" s="21"/>
      <c r="M938" s="21"/>
      <c r="N938" s="21"/>
      <c r="O938" s="21"/>
      <c r="P938" s="21"/>
      <c r="Q938" s="21"/>
      <c r="R938" s="21"/>
    </row>
    <row r="939" spans="2:18">
      <c r="B939" s="21"/>
      <c r="C939" s="21"/>
      <c r="E939" s="21"/>
      <c r="F939" s="21"/>
      <c r="G939" s="21"/>
      <c r="H939" s="59"/>
      <c r="I939" s="209"/>
      <c r="J939" s="21"/>
      <c r="K939" s="209"/>
      <c r="L939" s="21"/>
      <c r="M939" s="21"/>
      <c r="N939" s="21"/>
      <c r="O939" s="21"/>
      <c r="P939" s="21"/>
      <c r="Q939" s="21"/>
      <c r="R939" s="21"/>
    </row>
    <row r="940" spans="2:18">
      <c r="B940" s="21"/>
      <c r="C940" s="21"/>
      <c r="E940" s="21"/>
      <c r="F940" s="21"/>
      <c r="G940" s="21"/>
      <c r="H940" s="59"/>
      <c r="I940" s="209"/>
      <c r="J940" s="21"/>
      <c r="K940" s="209"/>
      <c r="L940" s="21"/>
      <c r="M940" s="21"/>
      <c r="N940" s="21"/>
      <c r="O940" s="21"/>
      <c r="P940" s="21"/>
      <c r="Q940" s="21"/>
      <c r="R940" s="21"/>
    </row>
    <row r="941" spans="2:18">
      <c r="B941" s="21"/>
      <c r="C941" s="21"/>
      <c r="E941" s="21"/>
      <c r="F941" s="21"/>
      <c r="G941" s="21"/>
      <c r="H941" s="59"/>
      <c r="I941" s="209"/>
      <c r="J941" s="21"/>
      <c r="K941" s="209"/>
      <c r="L941" s="21"/>
      <c r="M941" s="21"/>
      <c r="N941" s="21"/>
      <c r="O941" s="21"/>
      <c r="P941" s="21"/>
      <c r="Q941" s="21"/>
      <c r="R941" s="21"/>
    </row>
    <row r="942" spans="2:18">
      <c r="B942" s="21"/>
      <c r="C942" s="21"/>
      <c r="E942" s="21"/>
      <c r="F942" s="21"/>
      <c r="G942" s="21"/>
      <c r="H942" s="59"/>
      <c r="I942" s="209"/>
      <c r="J942" s="21"/>
      <c r="K942" s="209"/>
      <c r="L942" s="21"/>
      <c r="M942" s="21"/>
      <c r="N942" s="21"/>
      <c r="O942" s="21"/>
      <c r="P942" s="21"/>
      <c r="Q942" s="21"/>
      <c r="R942" s="21"/>
    </row>
    <row r="943" spans="2:18">
      <c r="B943" s="21"/>
      <c r="C943" s="21"/>
      <c r="E943" s="21"/>
      <c r="F943" s="21"/>
      <c r="G943" s="21"/>
      <c r="H943" s="59"/>
      <c r="I943" s="209"/>
      <c r="J943" s="21"/>
      <c r="K943" s="209"/>
      <c r="L943" s="21"/>
      <c r="M943" s="21"/>
      <c r="N943" s="21"/>
      <c r="O943" s="21"/>
      <c r="P943" s="21"/>
      <c r="Q943" s="21"/>
      <c r="R943" s="21"/>
    </row>
    <row r="944" spans="2:18">
      <c r="B944" s="21"/>
      <c r="C944" s="21"/>
      <c r="E944" s="21"/>
      <c r="F944" s="21"/>
      <c r="G944" s="21"/>
      <c r="H944" s="59"/>
      <c r="I944" s="209"/>
      <c r="J944" s="21"/>
      <c r="K944" s="209"/>
      <c r="L944" s="21"/>
      <c r="M944" s="21"/>
      <c r="N944" s="21"/>
      <c r="O944" s="21"/>
      <c r="P944" s="21"/>
      <c r="Q944" s="21"/>
      <c r="R944" s="21"/>
    </row>
    <row r="945" spans="2:18">
      <c r="B945" s="21"/>
      <c r="C945" s="21"/>
      <c r="E945" s="21"/>
      <c r="F945" s="21"/>
      <c r="G945" s="21"/>
      <c r="H945" s="59"/>
      <c r="I945" s="209"/>
      <c r="J945" s="21"/>
      <c r="K945" s="209"/>
      <c r="L945" s="21"/>
      <c r="M945" s="21"/>
      <c r="N945" s="21"/>
      <c r="O945" s="21"/>
      <c r="P945" s="21"/>
      <c r="Q945" s="21"/>
      <c r="R945" s="21"/>
    </row>
    <row r="946" spans="2:18">
      <c r="B946" s="21"/>
      <c r="C946" s="21"/>
      <c r="E946" s="21"/>
      <c r="F946" s="21"/>
      <c r="G946" s="21"/>
      <c r="H946" s="59"/>
      <c r="I946" s="209"/>
      <c r="J946" s="21"/>
      <c r="K946" s="209"/>
      <c r="L946" s="21"/>
      <c r="M946" s="21"/>
      <c r="N946" s="21"/>
      <c r="O946" s="21"/>
      <c r="P946" s="21"/>
      <c r="Q946" s="21"/>
      <c r="R946" s="21"/>
    </row>
    <row r="947" spans="2:18">
      <c r="B947" s="21"/>
      <c r="C947" s="21"/>
      <c r="E947" s="21"/>
      <c r="F947" s="21"/>
      <c r="G947" s="21"/>
      <c r="H947" s="59"/>
      <c r="I947" s="209"/>
      <c r="J947" s="21"/>
      <c r="K947" s="209"/>
      <c r="L947" s="21"/>
      <c r="M947" s="21"/>
      <c r="N947" s="21"/>
      <c r="O947" s="21"/>
      <c r="P947" s="21"/>
      <c r="Q947" s="21"/>
      <c r="R947" s="21"/>
    </row>
    <row r="948" spans="2:18">
      <c r="B948" s="21"/>
      <c r="C948" s="21"/>
      <c r="E948" s="21"/>
      <c r="F948" s="21"/>
      <c r="G948" s="21"/>
      <c r="H948" s="59"/>
      <c r="I948" s="209"/>
      <c r="J948" s="21"/>
      <c r="K948" s="209"/>
      <c r="L948" s="21"/>
      <c r="M948" s="21"/>
      <c r="N948" s="21"/>
      <c r="O948" s="21"/>
      <c r="P948" s="21"/>
      <c r="Q948" s="21"/>
      <c r="R948" s="21"/>
    </row>
    <row r="949" spans="2:18">
      <c r="B949" s="21"/>
      <c r="C949" s="21"/>
      <c r="E949" s="21"/>
      <c r="F949" s="21"/>
      <c r="G949" s="21"/>
      <c r="H949" s="59"/>
      <c r="I949" s="209"/>
      <c r="J949" s="21"/>
      <c r="K949" s="209"/>
      <c r="L949" s="21"/>
      <c r="M949" s="21"/>
      <c r="N949" s="21"/>
      <c r="O949" s="21"/>
      <c r="P949" s="21"/>
      <c r="Q949" s="21"/>
      <c r="R949" s="21"/>
    </row>
    <row r="950" spans="2:18">
      <c r="B950" s="21"/>
      <c r="C950" s="21"/>
      <c r="E950" s="21"/>
      <c r="F950" s="21"/>
      <c r="G950" s="21"/>
      <c r="H950" s="59"/>
      <c r="I950" s="209"/>
      <c r="J950" s="21"/>
      <c r="K950" s="209"/>
      <c r="L950" s="21"/>
      <c r="M950" s="21"/>
      <c r="N950" s="21"/>
      <c r="O950" s="21"/>
      <c r="P950" s="21"/>
      <c r="Q950" s="21"/>
      <c r="R950" s="21"/>
    </row>
    <row r="951" spans="2:18">
      <c r="B951" s="21"/>
      <c r="C951" s="21"/>
      <c r="E951" s="21"/>
      <c r="F951" s="21"/>
      <c r="G951" s="21"/>
      <c r="H951" s="59"/>
      <c r="I951" s="209"/>
      <c r="J951" s="21"/>
      <c r="K951" s="209"/>
      <c r="L951" s="21"/>
      <c r="M951" s="21"/>
      <c r="N951" s="21"/>
      <c r="O951" s="21"/>
      <c r="P951" s="21"/>
      <c r="Q951" s="21"/>
      <c r="R951" s="21"/>
    </row>
    <row r="952" spans="2:18">
      <c r="B952" s="21"/>
      <c r="C952" s="21"/>
      <c r="E952" s="21"/>
      <c r="F952" s="21"/>
      <c r="G952" s="21"/>
      <c r="H952" s="59"/>
      <c r="I952" s="209"/>
      <c r="J952" s="21"/>
      <c r="K952" s="209"/>
      <c r="L952" s="21"/>
      <c r="M952" s="21"/>
      <c r="N952" s="21"/>
      <c r="O952" s="21"/>
      <c r="P952" s="21"/>
      <c r="Q952" s="21"/>
      <c r="R952" s="21"/>
    </row>
    <row r="953" spans="2:18">
      <c r="B953" s="21"/>
      <c r="C953" s="21"/>
      <c r="E953" s="21"/>
      <c r="F953" s="21"/>
      <c r="G953" s="21"/>
      <c r="H953" s="59"/>
      <c r="I953" s="209"/>
      <c r="J953" s="21"/>
      <c r="K953" s="209"/>
      <c r="L953" s="21"/>
      <c r="M953" s="21"/>
      <c r="N953" s="21"/>
      <c r="O953" s="21"/>
      <c r="P953" s="21"/>
      <c r="Q953" s="21"/>
      <c r="R953" s="21"/>
    </row>
    <row r="954" spans="2:18">
      <c r="B954" s="21"/>
      <c r="C954" s="21"/>
      <c r="E954" s="21"/>
      <c r="F954" s="21"/>
      <c r="G954" s="21"/>
      <c r="H954" s="59"/>
      <c r="I954" s="209"/>
      <c r="J954" s="21"/>
      <c r="K954" s="209"/>
      <c r="L954" s="21"/>
      <c r="M954" s="21"/>
      <c r="N954" s="21"/>
      <c r="O954" s="21"/>
      <c r="P954" s="21"/>
      <c r="Q954" s="21"/>
      <c r="R954" s="21"/>
    </row>
    <row r="955" spans="2:18">
      <c r="B955" s="21"/>
      <c r="C955" s="21"/>
      <c r="E955" s="21"/>
      <c r="F955" s="21"/>
      <c r="G955" s="21"/>
      <c r="H955" s="59"/>
      <c r="I955" s="209"/>
      <c r="J955" s="21"/>
      <c r="K955" s="209"/>
      <c r="L955" s="21"/>
      <c r="M955" s="21"/>
      <c r="N955" s="21"/>
      <c r="O955" s="21"/>
      <c r="P955" s="21"/>
      <c r="Q955" s="21"/>
      <c r="R955" s="21"/>
    </row>
    <row r="956" spans="2:18">
      <c r="B956" s="21"/>
      <c r="C956" s="21"/>
      <c r="E956" s="21"/>
      <c r="F956" s="21"/>
      <c r="G956" s="21"/>
      <c r="H956" s="59"/>
      <c r="I956" s="209"/>
      <c r="J956" s="21"/>
      <c r="K956" s="209"/>
      <c r="L956" s="21"/>
      <c r="M956" s="21"/>
      <c r="N956" s="21"/>
      <c r="O956" s="21"/>
      <c r="P956" s="21"/>
      <c r="Q956" s="21"/>
      <c r="R956" s="21"/>
    </row>
    <row r="957" spans="2:18">
      <c r="B957" s="21"/>
      <c r="C957" s="21"/>
      <c r="E957" s="21"/>
      <c r="F957" s="21"/>
      <c r="G957" s="21"/>
      <c r="H957" s="59"/>
      <c r="I957" s="209"/>
      <c r="J957" s="21"/>
      <c r="K957" s="209"/>
      <c r="L957" s="21"/>
      <c r="M957" s="21"/>
      <c r="N957" s="21"/>
      <c r="O957" s="21"/>
      <c r="P957" s="21"/>
      <c r="Q957" s="21"/>
      <c r="R957" s="21"/>
    </row>
    <row r="958" spans="2:18">
      <c r="B958" s="21"/>
      <c r="C958" s="21"/>
      <c r="E958" s="21"/>
      <c r="F958" s="21"/>
      <c r="G958" s="21"/>
      <c r="H958" s="59"/>
      <c r="I958" s="209"/>
      <c r="J958" s="21"/>
      <c r="K958" s="209"/>
      <c r="L958" s="21"/>
      <c r="M958" s="21"/>
      <c r="N958" s="21"/>
      <c r="O958" s="21"/>
      <c r="P958" s="21"/>
      <c r="Q958" s="21"/>
      <c r="R958" s="21"/>
    </row>
    <row r="959" spans="2:18">
      <c r="B959" s="21"/>
      <c r="C959" s="21"/>
      <c r="E959" s="21"/>
      <c r="F959" s="21"/>
      <c r="G959" s="21"/>
      <c r="H959" s="59"/>
      <c r="I959" s="209"/>
      <c r="J959" s="21"/>
      <c r="K959" s="209"/>
      <c r="L959" s="21"/>
      <c r="M959" s="21"/>
      <c r="N959" s="21"/>
      <c r="O959" s="21"/>
      <c r="P959" s="21"/>
      <c r="Q959" s="21"/>
      <c r="R959" s="21"/>
    </row>
    <row r="960" spans="2:18">
      <c r="B960" s="21"/>
      <c r="C960" s="21"/>
      <c r="E960" s="21"/>
      <c r="F960" s="21"/>
      <c r="G960" s="21"/>
      <c r="H960" s="59"/>
      <c r="I960" s="209"/>
      <c r="J960" s="21"/>
      <c r="K960" s="209"/>
      <c r="L960" s="21"/>
      <c r="M960" s="21"/>
      <c r="N960" s="21"/>
      <c r="O960" s="21"/>
      <c r="P960" s="21"/>
      <c r="Q960" s="21"/>
      <c r="R960" s="21"/>
    </row>
    <row r="961" spans="2:18">
      <c r="B961" s="21"/>
      <c r="C961" s="21"/>
      <c r="E961" s="21"/>
      <c r="F961" s="21"/>
      <c r="G961" s="21"/>
      <c r="H961" s="59"/>
      <c r="I961" s="209"/>
      <c r="J961" s="21"/>
      <c r="K961" s="209"/>
      <c r="L961" s="21"/>
      <c r="M961" s="21"/>
      <c r="N961" s="21"/>
      <c r="O961" s="21"/>
      <c r="P961" s="21"/>
      <c r="Q961" s="21"/>
      <c r="R961" s="21"/>
    </row>
  </sheetData>
  <autoFilter ref="B8:R585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255">
    <mergeCell ref="Q571:Q574"/>
    <mergeCell ref="B575:B576"/>
    <mergeCell ref="B577:B578"/>
    <mergeCell ref="B580:B581"/>
    <mergeCell ref="Q558:Q559"/>
    <mergeCell ref="B560:B562"/>
    <mergeCell ref="Q560:Q562"/>
    <mergeCell ref="B566:B567"/>
    <mergeCell ref="Q566:Q567"/>
    <mergeCell ref="B569:B570"/>
    <mergeCell ref="Q569:Q570"/>
    <mergeCell ref="Q550:Q551"/>
    <mergeCell ref="B552:B553"/>
    <mergeCell ref="Q552:Q553"/>
    <mergeCell ref="B554:B555"/>
    <mergeCell ref="Q554:Q555"/>
    <mergeCell ref="B556:B557"/>
    <mergeCell ref="Q556:Q557"/>
    <mergeCell ref="Q540:Q543"/>
    <mergeCell ref="B544:B545"/>
    <mergeCell ref="Q544:Q545"/>
    <mergeCell ref="B546:B547"/>
    <mergeCell ref="Q546:Q547"/>
    <mergeCell ref="B548:B549"/>
    <mergeCell ref="Q548:Q549"/>
    <mergeCell ref="B535:B536"/>
    <mergeCell ref="B540:B543"/>
    <mergeCell ref="B550:B551"/>
    <mergeCell ref="B558:B559"/>
    <mergeCell ref="B571:B574"/>
    <mergeCell ref="B526:B528"/>
    <mergeCell ref="Q526:Q528"/>
    <mergeCell ref="B530:B531"/>
    <mergeCell ref="Q530:Q531"/>
    <mergeCell ref="B532:B533"/>
    <mergeCell ref="Q532:Q533"/>
    <mergeCell ref="B513:B514"/>
    <mergeCell ref="Q513:Q514"/>
    <mergeCell ref="B517:B518"/>
    <mergeCell ref="B520:B522"/>
    <mergeCell ref="Q520:Q522"/>
    <mergeCell ref="B523:B524"/>
    <mergeCell ref="Q523:Q524"/>
    <mergeCell ref="B506:B507"/>
    <mergeCell ref="Q506:Q507"/>
    <mergeCell ref="B508:B510"/>
    <mergeCell ref="Q508:Q510"/>
    <mergeCell ref="B511:B512"/>
    <mergeCell ref="Q511:Q512"/>
    <mergeCell ref="B496:B497"/>
    <mergeCell ref="Q496:Q497"/>
    <mergeCell ref="B498:B499"/>
    <mergeCell ref="Q498:Q499"/>
    <mergeCell ref="B502:B503"/>
    <mergeCell ref="Q502:Q503"/>
    <mergeCell ref="B486:B487"/>
    <mergeCell ref="Q486:Q487"/>
    <mergeCell ref="B492:B493"/>
    <mergeCell ref="Q492:Q493"/>
    <mergeCell ref="B494:B495"/>
    <mergeCell ref="Q494:Q495"/>
    <mergeCell ref="B368:B369"/>
    <mergeCell ref="B370:B372"/>
    <mergeCell ref="B379:B381"/>
    <mergeCell ref="B382:B383"/>
    <mergeCell ref="J360:J361"/>
    <mergeCell ref="K360:K361"/>
    <mergeCell ref="B363:B365"/>
    <mergeCell ref="J364:J365"/>
    <mergeCell ref="K364:K365"/>
    <mergeCell ref="B366:B367"/>
    <mergeCell ref="B347:B348"/>
    <mergeCell ref="B351:B352"/>
    <mergeCell ref="B353:B354"/>
    <mergeCell ref="B355:B357"/>
    <mergeCell ref="B358:B359"/>
    <mergeCell ref="B360:B362"/>
    <mergeCell ref="B275:B276"/>
    <mergeCell ref="B277:B278"/>
    <mergeCell ref="B283:B285"/>
    <mergeCell ref="B287:B288"/>
    <mergeCell ref="B261:B262"/>
    <mergeCell ref="B263:B265"/>
    <mergeCell ref="B266:B267"/>
    <mergeCell ref="B269:B270"/>
    <mergeCell ref="B271:B272"/>
    <mergeCell ref="B273:B274"/>
    <mergeCell ref="B248:B249"/>
    <mergeCell ref="B250:B252"/>
    <mergeCell ref="B253:B255"/>
    <mergeCell ref="J253:J254"/>
    <mergeCell ref="K253:K254"/>
    <mergeCell ref="B259:B260"/>
    <mergeCell ref="B233:B234"/>
    <mergeCell ref="B235:B236"/>
    <mergeCell ref="B238:B241"/>
    <mergeCell ref="B243:B244"/>
    <mergeCell ref="B245:B246"/>
    <mergeCell ref="B228:B230"/>
    <mergeCell ref="B231:B232"/>
    <mergeCell ref="P195:P196"/>
    <mergeCell ref="P222:P223"/>
    <mergeCell ref="P225:P226"/>
    <mergeCell ref="B217:B218"/>
    <mergeCell ref="B220:B221"/>
    <mergeCell ref="B222:B224"/>
    <mergeCell ref="J222:J223"/>
    <mergeCell ref="K222:K223"/>
    <mergeCell ref="B225:B227"/>
    <mergeCell ref="J225:J226"/>
    <mergeCell ref="K225:K226"/>
    <mergeCell ref="K195:K196"/>
    <mergeCell ref="B201:B202"/>
    <mergeCell ref="B203:B205"/>
    <mergeCell ref="B207:B210"/>
    <mergeCell ref="B211:B212"/>
    <mergeCell ref="B213:B214"/>
    <mergeCell ref="B180:B181"/>
    <mergeCell ref="B187:B188"/>
    <mergeCell ref="B189:B190"/>
    <mergeCell ref="B191:B193"/>
    <mergeCell ref="B195:B196"/>
    <mergeCell ref="J195:J196"/>
    <mergeCell ref="R67:R68"/>
    <mergeCell ref="B70:B71"/>
    <mergeCell ref="Q70:Q71"/>
    <mergeCell ref="B77:B78"/>
    <mergeCell ref="Q77:Q78"/>
    <mergeCell ref="R77:R78"/>
    <mergeCell ref="B67:B68"/>
    <mergeCell ref="B61:B62"/>
    <mergeCell ref="B63:B64"/>
    <mergeCell ref="B65:B66"/>
    <mergeCell ref="Q65:Q66"/>
    <mergeCell ref="D105:D132"/>
    <mergeCell ref="B83:B84"/>
    <mergeCell ref="Q67:Q68"/>
    <mergeCell ref="Q61:Q62"/>
    <mergeCell ref="R29:R30"/>
    <mergeCell ref="Q29:Q30"/>
    <mergeCell ref="Q42:Q43"/>
    <mergeCell ref="R42:R43"/>
    <mergeCell ref="B102:B103"/>
    <mergeCell ref="R57:R58"/>
    <mergeCell ref="Q59:Q60"/>
    <mergeCell ref="R59:R60"/>
    <mergeCell ref="B57:B58"/>
    <mergeCell ref="B59:B60"/>
    <mergeCell ref="Q49:Q50"/>
    <mergeCell ref="R49:R50"/>
    <mergeCell ref="R51:R53"/>
    <mergeCell ref="Q51:Q53"/>
    <mergeCell ref="R61:R62"/>
    <mergeCell ref="Q55:Q56"/>
    <mergeCell ref="R55:R56"/>
    <mergeCell ref="Q57:Q58"/>
    <mergeCell ref="B15:B17"/>
    <mergeCell ref="B55:B56"/>
    <mergeCell ref="B21:B23"/>
    <mergeCell ref="B27:B28"/>
    <mergeCell ref="B29:B30"/>
    <mergeCell ref="B31:B32"/>
    <mergeCell ref="B35:B36"/>
    <mergeCell ref="B1:R1"/>
    <mergeCell ref="B2:D2"/>
    <mergeCell ref="B3:D3"/>
    <mergeCell ref="B4:D4"/>
    <mergeCell ref="B5:D5"/>
    <mergeCell ref="B18:B20"/>
    <mergeCell ref="Q9:Q10"/>
    <mergeCell ref="R9:R10"/>
    <mergeCell ref="B9:B10"/>
    <mergeCell ref="B11:B12"/>
    <mergeCell ref="K145:K146"/>
    <mergeCell ref="B148:B149"/>
    <mergeCell ref="K148:K149"/>
    <mergeCell ref="B38:B40"/>
    <mergeCell ref="B42:B43"/>
    <mergeCell ref="B44:B46"/>
    <mergeCell ref="B47:B48"/>
    <mergeCell ref="B49:B50"/>
    <mergeCell ref="B51:B53"/>
    <mergeCell ref="B73:B75"/>
    <mergeCell ref="B165:B166"/>
    <mergeCell ref="B157:B159"/>
    <mergeCell ref="B160:B161"/>
    <mergeCell ref="B151:B152"/>
    <mergeCell ref="B155:B156"/>
    <mergeCell ref="B145:B147"/>
    <mergeCell ref="B178:B179"/>
    <mergeCell ref="P145:P146"/>
    <mergeCell ref="P148:P149"/>
    <mergeCell ref="B175:B176"/>
    <mergeCell ref="J145:J146"/>
    <mergeCell ref="J148:J149"/>
    <mergeCell ref="B168:B169"/>
    <mergeCell ref="B170:B171"/>
    <mergeCell ref="B172:B174"/>
    <mergeCell ref="B162:B163"/>
    <mergeCell ref="B289:B290"/>
    <mergeCell ref="B297:B299"/>
    <mergeCell ref="B302:B305"/>
    <mergeCell ref="B307:B308"/>
    <mergeCell ref="B310:B311"/>
    <mergeCell ref="B312:B313"/>
    <mergeCell ref="B331:B332"/>
    <mergeCell ref="B333:B335"/>
    <mergeCell ref="B314:B316"/>
    <mergeCell ref="J314:J315"/>
    <mergeCell ref="K314:K315"/>
    <mergeCell ref="B317:B319"/>
    <mergeCell ref="B320:B322"/>
    <mergeCell ref="J321:J322"/>
    <mergeCell ref="K321:K322"/>
    <mergeCell ref="B386:B387"/>
    <mergeCell ref="B389:B390"/>
    <mergeCell ref="B391:B392"/>
    <mergeCell ref="B393:B394"/>
    <mergeCell ref="B396:B397"/>
    <mergeCell ref="B402:B405"/>
    <mergeCell ref="B406:B407"/>
    <mergeCell ref="J406:J407"/>
    <mergeCell ref="K406:K407"/>
    <mergeCell ref="B410:B411"/>
    <mergeCell ref="J410:J411"/>
    <mergeCell ref="K410:K411"/>
    <mergeCell ref="B412:B414"/>
    <mergeCell ref="B416:B417"/>
    <mergeCell ref="B418:B420"/>
    <mergeCell ref="B421:B422"/>
    <mergeCell ref="B423:B425"/>
    <mergeCell ref="B427:B429"/>
    <mergeCell ref="F589:M590"/>
    <mergeCell ref="B439:B442"/>
    <mergeCell ref="J439:J440"/>
    <mergeCell ref="K439:K440"/>
    <mergeCell ref="B430:B431"/>
    <mergeCell ref="J430:J431"/>
    <mergeCell ref="K430:K431"/>
    <mergeCell ref="B432:B433"/>
    <mergeCell ref="B434:B436"/>
    <mergeCell ref="B437:B438"/>
    <mergeCell ref="B444:B445"/>
    <mergeCell ref="B446:B447"/>
    <mergeCell ref="B451:B452"/>
    <mergeCell ref="B459:B460"/>
    <mergeCell ref="Q459:Q460"/>
    <mergeCell ref="B463:B464"/>
    <mergeCell ref="Q463:Q464"/>
    <mergeCell ref="B465:B467"/>
    <mergeCell ref="Q466:Q467"/>
    <mergeCell ref="B470:B472"/>
    <mergeCell ref="Q470:Q472"/>
    <mergeCell ref="B474:B475"/>
    <mergeCell ref="B476:B477"/>
  </mergeCells>
  <pageMargins left="1.36" right="0.98" top="0.12" bottom="0.12" header="0.12" footer="0.12"/>
  <pageSetup paperSize="9" scale="51" orientation="landscape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1" enableFormatConditionsCalculation="0">
    <tabColor rgb="FFFF0000"/>
    <pageSetUpPr fitToPage="1"/>
  </sheetPr>
  <dimension ref="A1:U896"/>
  <sheetViews>
    <sheetView zoomScale="75" zoomScaleNormal="75" workbookViewId="0">
      <pane ySplit="8" topLeftCell="A9" activePane="bottomLeft" state="frozen"/>
      <selection pane="bottomLeft" activeCell="B1" sqref="B1:R1"/>
    </sheetView>
  </sheetViews>
  <sheetFormatPr defaultRowHeight="15.75"/>
  <cols>
    <col min="1" max="1" width="1.625" style="40" customWidth="1"/>
    <col min="2" max="2" width="4.625" style="763" customWidth="1"/>
    <col min="3" max="3" width="9.625" style="944" customWidth="1"/>
    <col min="4" max="4" width="37.375" style="21" customWidth="1"/>
    <col min="5" max="7" width="8.625" style="763" customWidth="1"/>
    <col min="8" max="8" width="8.625" style="137" customWidth="1"/>
    <col min="9" max="9" width="14.625" style="36" customWidth="1"/>
    <col min="10" max="10" width="14.625" style="944" customWidth="1"/>
    <col min="11" max="11" width="12.625" style="36" customWidth="1"/>
    <col min="12" max="12" width="8.625" style="137" customWidth="1"/>
    <col min="13" max="13" width="12.625" style="36" customWidth="1"/>
    <col min="14" max="14" width="8.625" style="137" customWidth="1"/>
    <col min="15" max="15" width="12.625" style="36" customWidth="1"/>
    <col min="16" max="17" width="14.625" style="36" customWidth="1"/>
    <col min="18" max="18" width="14.625" style="763" customWidth="1"/>
    <col min="19" max="16384" width="9" style="40"/>
  </cols>
  <sheetData>
    <row r="1" spans="2:18" s="66" customFormat="1" ht="18" customHeight="1">
      <c r="B1" s="3083" t="s">
        <v>0</v>
      </c>
      <c r="C1" s="3083"/>
      <c r="D1" s="3083"/>
      <c r="E1" s="3083"/>
      <c r="F1" s="3083"/>
      <c r="G1" s="3083"/>
      <c r="H1" s="3161"/>
      <c r="I1" s="3083"/>
      <c r="J1" s="3083"/>
      <c r="K1" s="3162"/>
      <c r="L1" s="3161"/>
      <c r="M1" s="3162"/>
      <c r="N1" s="3161"/>
      <c r="O1" s="3162"/>
      <c r="P1" s="3162"/>
      <c r="Q1" s="3083"/>
      <c r="R1" s="3083"/>
    </row>
    <row r="2" spans="2:18" s="58" customFormat="1" ht="15.95" customHeight="1">
      <c r="B2" s="3086" t="s">
        <v>955</v>
      </c>
      <c r="C2" s="3086"/>
      <c r="D2" s="3086"/>
      <c r="E2" s="757"/>
      <c r="F2" s="757"/>
      <c r="G2" s="757"/>
      <c r="H2" s="65"/>
      <c r="I2" s="60"/>
      <c r="J2" s="2747"/>
      <c r="K2" s="60"/>
      <c r="L2" s="65"/>
      <c r="M2" s="60"/>
      <c r="N2" s="65"/>
      <c r="O2" s="60"/>
      <c r="P2" s="60"/>
      <c r="Q2" s="60"/>
      <c r="R2" s="757"/>
    </row>
    <row r="3" spans="2:18" s="58" customFormat="1" ht="15.95" customHeight="1">
      <c r="B3" s="3086" t="s">
        <v>19</v>
      </c>
      <c r="C3" s="3086"/>
      <c r="D3" s="3086"/>
      <c r="E3" s="757"/>
      <c r="F3" s="757"/>
      <c r="G3" s="757"/>
      <c r="H3" s="65"/>
      <c r="I3" s="60"/>
      <c r="J3" s="2747"/>
      <c r="K3" s="60"/>
      <c r="L3" s="65"/>
      <c r="M3" s="60"/>
      <c r="N3" s="65"/>
      <c r="O3" s="60"/>
      <c r="P3" s="60"/>
      <c r="Q3" s="60"/>
      <c r="R3" s="757"/>
    </row>
    <row r="4" spans="2:18" s="58" customFormat="1" ht="15.95" customHeight="1">
      <c r="B4" s="3086" t="s">
        <v>53</v>
      </c>
      <c r="C4" s="3086"/>
      <c r="D4" s="3086"/>
      <c r="E4" s="757"/>
      <c r="F4" s="757"/>
      <c r="G4" s="757"/>
      <c r="H4" s="65"/>
      <c r="I4" s="60"/>
      <c r="J4" s="2747"/>
      <c r="K4" s="60"/>
      <c r="L4" s="65"/>
      <c r="M4" s="60"/>
      <c r="N4" s="65"/>
      <c r="O4" s="60"/>
      <c r="P4" s="60"/>
      <c r="Q4" s="60"/>
      <c r="R4" s="757"/>
    </row>
    <row r="5" spans="2:18" s="58" customFormat="1" ht="15.95" customHeight="1" thickBot="1">
      <c r="B5" s="3086" t="s">
        <v>305</v>
      </c>
      <c r="C5" s="3086"/>
      <c r="D5" s="3086"/>
      <c r="E5" s="3039">
        <v>30</v>
      </c>
      <c r="F5" s="757"/>
      <c r="G5" s="757"/>
      <c r="H5" s="65"/>
      <c r="I5" s="60"/>
      <c r="J5" s="2747"/>
      <c r="K5" s="60"/>
      <c r="L5" s="65"/>
      <c r="M5" s="60"/>
      <c r="N5" s="65"/>
      <c r="O5" s="60"/>
      <c r="P5" s="311"/>
      <c r="Q5" s="148"/>
      <c r="R5" s="757"/>
    </row>
    <row r="6" spans="2:18" s="2" customFormat="1" ht="48" thickBot="1">
      <c r="B6" s="394" t="s">
        <v>1</v>
      </c>
      <c r="C6" s="394" t="s">
        <v>2</v>
      </c>
      <c r="D6" s="395" t="s">
        <v>8</v>
      </c>
      <c r="E6" s="394" t="s">
        <v>7</v>
      </c>
      <c r="F6" s="394" t="s">
        <v>28</v>
      </c>
      <c r="G6" s="396" t="s">
        <v>26</v>
      </c>
      <c r="H6" s="396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8" customHeight="1" thickBot="1">
      <c r="B7" s="398">
        <v>1</v>
      </c>
      <c r="C7" s="398">
        <v>2</v>
      </c>
      <c r="D7" s="398">
        <v>3</v>
      </c>
      <c r="E7" s="398">
        <v>4</v>
      </c>
      <c r="F7" s="398">
        <v>5</v>
      </c>
      <c r="G7" s="399">
        <v>6</v>
      </c>
      <c r="H7" s="399" t="s">
        <v>33</v>
      </c>
      <c r="I7" s="400" t="s">
        <v>62</v>
      </c>
      <c r="J7" s="398">
        <v>9</v>
      </c>
      <c r="K7" s="400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8" ht="18" customHeight="1" thickBot="1">
      <c r="B8" s="85"/>
      <c r="C8" s="85"/>
      <c r="D8" s="85"/>
      <c r="E8" s="85"/>
      <c r="F8" s="87">
        <f>SUBTOTAL(9,F9:F1506)</f>
        <v>71</v>
      </c>
      <c r="G8" s="87"/>
      <c r="H8" s="87">
        <f>SUBTOTAL(9,H9:H1506)</f>
        <v>1885</v>
      </c>
      <c r="I8" s="86">
        <f>SUBTOTAL(9,I9:I1524)</f>
        <v>942500</v>
      </c>
      <c r="J8" s="85"/>
      <c r="K8" s="86">
        <f>SUBTOTAL(9,K9:K1524)</f>
        <v>427500</v>
      </c>
      <c r="L8" s="87">
        <f>SUBTOTAL(9,L9:L1506)</f>
        <v>120</v>
      </c>
      <c r="M8" s="15">
        <f>SUBTOTAL(9,M9:M1524)</f>
        <v>1200000</v>
      </c>
      <c r="N8" s="87">
        <f>SUBTOTAL(9,N9:N1506)</f>
        <v>22</v>
      </c>
      <c r="O8" s="86">
        <f>SUBTOTAL(9,O9:O1524)</f>
        <v>330000</v>
      </c>
      <c r="P8" s="86">
        <f>SUBTOTAL(9,P9:P1524)</f>
        <v>2900000</v>
      </c>
      <c r="Q8" s="86">
        <f>SUBTOTAL(9,Q9:Q1622)</f>
        <v>945000</v>
      </c>
      <c r="R8" s="85"/>
    </row>
    <row r="9" spans="2:18" ht="15.95" hidden="1" customHeight="1">
      <c r="B9" s="3170">
        <v>1</v>
      </c>
      <c r="C9" s="114">
        <v>41634</v>
      </c>
      <c r="D9" s="3" t="s">
        <v>151</v>
      </c>
      <c r="E9" s="42" t="s">
        <v>132</v>
      </c>
      <c r="F9" s="169">
        <v>1</v>
      </c>
      <c r="G9" s="169">
        <v>120</v>
      </c>
      <c r="H9" s="169">
        <f>F9*G9</f>
        <v>120</v>
      </c>
      <c r="I9" s="146">
        <f>H9*500</f>
        <v>60000</v>
      </c>
      <c r="J9" s="167"/>
      <c r="K9" s="146"/>
      <c r="L9" s="117">
        <v>3</v>
      </c>
      <c r="M9" s="116">
        <f t="shared" ref="M9:M72" si="0">L9*10000</f>
        <v>30000</v>
      </c>
      <c r="N9" s="117">
        <v>3.5</v>
      </c>
      <c r="O9" s="116">
        <f t="shared" ref="O9:O72" si="1">N9*15000</f>
        <v>52500</v>
      </c>
      <c r="P9" s="118">
        <f t="shared" ref="P9:P72" si="2">M9+K9+I9+O9</f>
        <v>142500</v>
      </c>
      <c r="Q9" s="3168">
        <v>35000</v>
      </c>
      <c r="R9" s="3169" t="s">
        <v>251</v>
      </c>
    </row>
    <row r="10" spans="2:18" ht="15.95" hidden="1" customHeight="1">
      <c r="B10" s="3154"/>
      <c r="C10" s="114">
        <v>41634</v>
      </c>
      <c r="D10" s="27" t="s">
        <v>130</v>
      </c>
      <c r="E10" s="43" t="s">
        <v>39</v>
      </c>
      <c r="F10" s="46">
        <v>1</v>
      </c>
      <c r="G10" s="46">
        <v>150</v>
      </c>
      <c r="H10" s="169">
        <f>F10*G10</f>
        <v>150</v>
      </c>
      <c r="I10" s="146">
        <f>H10*500</f>
        <v>75000</v>
      </c>
      <c r="J10" s="167"/>
      <c r="K10" s="146"/>
      <c r="L10" s="117">
        <v>3</v>
      </c>
      <c r="M10" s="116">
        <f>L10*10000</f>
        <v>30000</v>
      </c>
      <c r="N10" s="117">
        <v>4</v>
      </c>
      <c r="O10" s="116">
        <f>N10*15000</f>
        <v>60000</v>
      </c>
      <c r="P10" s="118">
        <f>M10+K10+I10+O10</f>
        <v>165000</v>
      </c>
      <c r="Q10" s="3165"/>
      <c r="R10" s="3167"/>
    </row>
    <row r="11" spans="2:18" ht="15.95" hidden="1" customHeight="1">
      <c r="B11" s="3153">
        <v>2</v>
      </c>
      <c r="C11" s="108">
        <v>41635</v>
      </c>
      <c r="D11" s="3" t="s">
        <v>151</v>
      </c>
      <c r="E11" s="42" t="s">
        <v>132</v>
      </c>
      <c r="F11" s="169">
        <v>1</v>
      </c>
      <c r="G11" s="169">
        <v>120</v>
      </c>
      <c r="H11" s="169">
        <f>F11*G11</f>
        <v>120</v>
      </c>
      <c r="I11" s="146">
        <f>H11*500</f>
        <v>60000</v>
      </c>
      <c r="J11" s="169"/>
      <c r="K11" s="47"/>
      <c r="L11" s="168">
        <v>6.5</v>
      </c>
      <c r="M11" s="247">
        <f t="shared" si="0"/>
        <v>65000</v>
      </c>
      <c r="N11" s="168"/>
      <c r="O11" s="247">
        <f t="shared" si="1"/>
        <v>0</v>
      </c>
      <c r="P11" s="6">
        <f t="shared" si="2"/>
        <v>125000</v>
      </c>
      <c r="Q11" s="176"/>
      <c r="R11" s="180"/>
    </row>
    <row r="12" spans="2:18" ht="15.95" hidden="1" customHeight="1">
      <c r="B12" s="3154"/>
      <c r="C12" s="108">
        <v>41635</v>
      </c>
      <c r="D12" s="3" t="s">
        <v>65</v>
      </c>
      <c r="E12" s="42"/>
      <c r="F12" s="169"/>
      <c r="G12" s="169"/>
      <c r="H12" s="169">
        <f t="shared" ref="H12:H43" si="3">F12*G12</f>
        <v>0</v>
      </c>
      <c r="I12" s="146">
        <f t="shared" ref="I12:I43" si="4">H12*500</f>
        <v>0</v>
      </c>
      <c r="J12" s="169"/>
      <c r="K12" s="47"/>
      <c r="L12" s="201"/>
      <c r="M12" s="247">
        <f>L12*10000</f>
        <v>0</v>
      </c>
      <c r="N12" s="201">
        <v>4</v>
      </c>
      <c r="O12" s="247">
        <f>N12*15000</f>
        <v>60000</v>
      </c>
      <c r="P12" s="6">
        <f>M12+K12+I12+O12</f>
        <v>60000</v>
      </c>
      <c r="Q12" s="191"/>
      <c r="R12" s="195"/>
    </row>
    <row r="13" spans="2:18" ht="15.95" hidden="1" customHeight="1">
      <c r="B13" s="190">
        <v>3</v>
      </c>
      <c r="C13" s="108">
        <v>41636</v>
      </c>
      <c r="D13" s="27" t="s">
        <v>45</v>
      </c>
      <c r="E13" s="43" t="s">
        <v>36</v>
      </c>
      <c r="F13" s="46">
        <v>1</v>
      </c>
      <c r="G13" s="46">
        <v>115</v>
      </c>
      <c r="H13" s="169">
        <f t="shared" si="3"/>
        <v>115</v>
      </c>
      <c r="I13" s="146">
        <f t="shared" si="4"/>
        <v>57500</v>
      </c>
      <c r="J13" s="169"/>
      <c r="K13" s="47"/>
      <c r="L13" s="201">
        <v>2</v>
      </c>
      <c r="M13" s="247">
        <f>L13*10000</f>
        <v>20000</v>
      </c>
      <c r="N13" s="201"/>
      <c r="O13" s="247">
        <f>N13*15000</f>
        <v>0</v>
      </c>
      <c r="P13" s="6">
        <f>M13+K13+I13+O13</f>
        <v>77500</v>
      </c>
      <c r="Q13" s="191"/>
      <c r="R13" s="195"/>
    </row>
    <row r="14" spans="2:18" ht="15.95" hidden="1" customHeight="1">
      <c r="B14" s="3158">
        <v>4</v>
      </c>
      <c r="C14" s="104">
        <v>41637</v>
      </c>
      <c r="D14" s="3" t="s">
        <v>162</v>
      </c>
      <c r="E14" s="42" t="s">
        <v>39</v>
      </c>
      <c r="F14" s="169">
        <v>2</v>
      </c>
      <c r="G14" s="169"/>
      <c r="H14" s="169">
        <f t="shared" si="3"/>
        <v>0</v>
      </c>
      <c r="I14" s="191">
        <f t="shared" si="4"/>
        <v>0</v>
      </c>
      <c r="J14" s="167"/>
      <c r="K14" s="146">
        <f>F14*10000</f>
        <v>20000</v>
      </c>
      <c r="L14" s="168">
        <v>2</v>
      </c>
      <c r="M14" s="247">
        <f t="shared" si="0"/>
        <v>20000</v>
      </c>
      <c r="N14" s="168"/>
      <c r="O14" s="247">
        <f t="shared" si="1"/>
        <v>0</v>
      </c>
      <c r="P14" s="6">
        <f t="shared" si="2"/>
        <v>40000</v>
      </c>
      <c r="Q14" s="173"/>
      <c r="R14" s="180"/>
    </row>
    <row r="15" spans="2:18" ht="15.95" hidden="1" customHeight="1">
      <c r="B15" s="3159"/>
      <c r="C15" s="104">
        <v>41637</v>
      </c>
      <c r="D15" s="27" t="s">
        <v>45</v>
      </c>
      <c r="E15" s="43" t="s">
        <v>36</v>
      </c>
      <c r="F15" s="46">
        <v>1</v>
      </c>
      <c r="G15" s="46">
        <v>115</v>
      </c>
      <c r="H15" s="169">
        <f t="shared" si="3"/>
        <v>115</v>
      </c>
      <c r="I15" s="146">
        <f t="shared" si="4"/>
        <v>57500</v>
      </c>
      <c r="J15" s="167"/>
      <c r="K15" s="146"/>
      <c r="L15" s="201">
        <v>3</v>
      </c>
      <c r="M15" s="247">
        <f t="shared" si="0"/>
        <v>30000</v>
      </c>
      <c r="N15" s="201"/>
      <c r="O15" s="247">
        <f t="shared" si="1"/>
        <v>0</v>
      </c>
      <c r="P15" s="6">
        <f t="shared" si="2"/>
        <v>87500</v>
      </c>
      <c r="Q15" s="188"/>
      <c r="R15" s="195"/>
    </row>
    <row r="16" spans="2:18" ht="15.95" hidden="1" customHeight="1">
      <c r="B16" s="3159"/>
      <c r="C16" s="104">
        <v>41637</v>
      </c>
      <c r="D16" s="27" t="s">
        <v>168</v>
      </c>
      <c r="E16" s="43"/>
      <c r="F16" s="46"/>
      <c r="G16" s="46"/>
      <c r="H16" s="42">
        <f t="shared" si="3"/>
        <v>0</v>
      </c>
      <c r="I16" s="146">
        <f t="shared" si="4"/>
        <v>0</v>
      </c>
      <c r="J16" s="167"/>
      <c r="K16" s="146"/>
      <c r="L16" s="201">
        <v>2.5</v>
      </c>
      <c r="M16" s="247">
        <f>L16*10000</f>
        <v>25000</v>
      </c>
      <c r="N16" s="201">
        <v>2</v>
      </c>
      <c r="O16" s="247">
        <f>N16*15000</f>
        <v>30000</v>
      </c>
      <c r="P16" s="6">
        <f>M16+K16+I16+O16</f>
        <v>55000</v>
      </c>
      <c r="Q16" s="188"/>
      <c r="R16" s="195"/>
    </row>
    <row r="17" spans="2:19" ht="15.95" hidden="1" customHeight="1">
      <c r="B17" s="3160"/>
      <c r="C17" s="104">
        <v>41637</v>
      </c>
      <c r="D17" s="3" t="s">
        <v>144</v>
      </c>
      <c r="E17" s="43" t="s">
        <v>61</v>
      </c>
      <c r="F17" s="46">
        <v>1</v>
      </c>
      <c r="G17" s="46">
        <v>50</v>
      </c>
      <c r="H17" s="42">
        <f t="shared" si="3"/>
        <v>50</v>
      </c>
      <c r="I17" s="146">
        <f t="shared" si="4"/>
        <v>25000</v>
      </c>
      <c r="J17" s="167"/>
      <c r="K17" s="146"/>
      <c r="L17" s="201">
        <v>3</v>
      </c>
      <c r="M17" s="247">
        <f>L17*10000</f>
        <v>30000</v>
      </c>
      <c r="N17" s="201">
        <v>3</v>
      </c>
      <c r="O17" s="247">
        <f>N17*15000</f>
        <v>45000</v>
      </c>
      <c r="P17" s="6">
        <f>M17+K17+I17+O17</f>
        <v>100000</v>
      </c>
      <c r="Q17" s="188"/>
      <c r="R17" s="195"/>
    </row>
    <row r="18" spans="2:19" ht="15.95" hidden="1" customHeight="1">
      <c r="B18" s="3153">
        <v>5</v>
      </c>
      <c r="C18" s="108">
        <v>41638</v>
      </c>
      <c r="D18" s="3" t="s">
        <v>162</v>
      </c>
      <c r="E18" s="42" t="s">
        <v>39</v>
      </c>
      <c r="F18" s="169">
        <v>2</v>
      </c>
      <c r="G18" s="169"/>
      <c r="H18" s="169">
        <f t="shared" si="3"/>
        <v>0</v>
      </c>
      <c r="I18" s="191">
        <f t="shared" si="4"/>
        <v>0</v>
      </c>
      <c r="J18" s="167"/>
      <c r="K18" s="146">
        <f>F18*10000</f>
        <v>20000</v>
      </c>
      <c r="L18" s="168"/>
      <c r="M18" s="247">
        <f t="shared" si="0"/>
        <v>0</v>
      </c>
      <c r="N18" s="168"/>
      <c r="O18" s="247">
        <f t="shared" si="1"/>
        <v>0</v>
      </c>
      <c r="P18" s="6">
        <f t="shared" si="2"/>
        <v>20000</v>
      </c>
      <c r="Q18" s="176"/>
      <c r="R18" s="180"/>
    </row>
    <row r="19" spans="2:19" ht="15.95" hidden="1" customHeight="1">
      <c r="B19" s="3154"/>
      <c r="C19" s="108">
        <v>41638</v>
      </c>
      <c r="D19" s="27" t="s">
        <v>169</v>
      </c>
      <c r="E19" s="43" t="s">
        <v>139</v>
      </c>
      <c r="F19" s="46">
        <v>1</v>
      </c>
      <c r="G19" s="46"/>
      <c r="H19" s="169">
        <f t="shared" si="3"/>
        <v>0</v>
      </c>
      <c r="I19" s="146">
        <f t="shared" si="4"/>
        <v>0</v>
      </c>
      <c r="J19" s="169"/>
      <c r="K19" s="47">
        <f>F19*7500</f>
        <v>7500</v>
      </c>
      <c r="L19" s="201">
        <v>3</v>
      </c>
      <c r="M19" s="247">
        <f>L19*10000</f>
        <v>30000</v>
      </c>
      <c r="N19" s="201"/>
      <c r="O19" s="247">
        <f>N19*15000</f>
        <v>0</v>
      </c>
      <c r="P19" s="6">
        <f>M19+K19+I19+O19</f>
        <v>37500</v>
      </c>
      <c r="Q19" s="191"/>
      <c r="R19" s="195"/>
    </row>
    <row r="20" spans="2:19" ht="15.95" hidden="1" customHeight="1">
      <c r="B20" s="3153">
        <v>6</v>
      </c>
      <c r="C20" s="108">
        <v>41639</v>
      </c>
      <c r="D20" s="3" t="s">
        <v>162</v>
      </c>
      <c r="E20" s="42" t="s">
        <v>39</v>
      </c>
      <c r="F20" s="169">
        <v>1</v>
      </c>
      <c r="G20" s="169"/>
      <c r="H20" s="169">
        <f t="shared" si="3"/>
        <v>0</v>
      </c>
      <c r="I20" s="191">
        <f t="shared" si="4"/>
        <v>0</v>
      </c>
      <c r="J20" s="167"/>
      <c r="K20" s="146">
        <f>F20*10000</f>
        <v>10000</v>
      </c>
      <c r="L20" s="201"/>
      <c r="M20" s="247">
        <f>L20*10000</f>
        <v>0</v>
      </c>
      <c r="N20" s="201"/>
      <c r="O20" s="247">
        <f>N20*15000</f>
        <v>0</v>
      </c>
      <c r="P20" s="6">
        <f>M20+K20+I20+O20</f>
        <v>10000</v>
      </c>
      <c r="Q20" s="191"/>
      <c r="R20" s="195"/>
    </row>
    <row r="21" spans="2:19" ht="15.95" hidden="1" customHeight="1">
      <c r="B21" s="3155"/>
      <c r="C21" s="108">
        <v>41639</v>
      </c>
      <c r="D21" s="27" t="s">
        <v>170</v>
      </c>
      <c r="E21" s="43" t="s">
        <v>139</v>
      </c>
      <c r="F21" s="46">
        <v>2</v>
      </c>
      <c r="G21" s="46"/>
      <c r="H21" s="169">
        <f t="shared" si="3"/>
        <v>0</v>
      </c>
      <c r="I21" s="146">
        <f t="shared" si="4"/>
        <v>0</v>
      </c>
      <c r="J21" s="169"/>
      <c r="K21" s="47">
        <f>F21*7500</f>
        <v>15000</v>
      </c>
      <c r="L21" s="201"/>
      <c r="M21" s="247">
        <f>L21*10000</f>
        <v>0</v>
      </c>
      <c r="N21" s="201"/>
      <c r="O21" s="247">
        <f>N21*15000</f>
        <v>0</v>
      </c>
      <c r="P21" s="6">
        <f>M21+K21+I21+O21</f>
        <v>15000</v>
      </c>
      <c r="Q21" s="191"/>
      <c r="R21" s="195"/>
    </row>
    <row r="22" spans="2:19" ht="15.95" hidden="1" customHeight="1">
      <c r="B22" s="3155"/>
      <c r="C22" s="108">
        <v>41639</v>
      </c>
      <c r="D22" s="27" t="s">
        <v>143</v>
      </c>
      <c r="E22" s="43" t="s">
        <v>139</v>
      </c>
      <c r="F22" s="46">
        <v>3</v>
      </c>
      <c r="G22" s="46"/>
      <c r="H22" s="169">
        <f t="shared" si="3"/>
        <v>0</v>
      </c>
      <c r="I22" s="146">
        <f t="shared" si="4"/>
        <v>0</v>
      </c>
      <c r="J22" s="169"/>
      <c r="K22" s="47">
        <f>F22*10000</f>
        <v>30000</v>
      </c>
      <c r="L22" s="201"/>
      <c r="M22" s="247">
        <f>L22*10000</f>
        <v>0</v>
      </c>
      <c r="N22" s="201"/>
      <c r="O22" s="247">
        <f>N22*15000</f>
        <v>0</v>
      </c>
      <c r="P22" s="6">
        <f>M22+K22+I22+O22</f>
        <v>30000</v>
      </c>
      <c r="Q22" s="191"/>
      <c r="R22" s="195"/>
    </row>
    <row r="23" spans="2:19" ht="15.95" hidden="1" customHeight="1">
      <c r="B23" s="3154"/>
      <c r="C23" s="108">
        <v>41639</v>
      </c>
      <c r="D23" s="3" t="s">
        <v>51</v>
      </c>
      <c r="E23" s="42" t="s">
        <v>11</v>
      </c>
      <c r="F23" s="46">
        <v>3</v>
      </c>
      <c r="G23" s="169"/>
      <c r="H23" s="169">
        <f t="shared" si="3"/>
        <v>0</v>
      </c>
      <c r="I23" s="146">
        <f t="shared" si="4"/>
        <v>0</v>
      </c>
      <c r="J23" s="169" t="s">
        <v>70</v>
      </c>
      <c r="K23" s="47">
        <v>25000</v>
      </c>
      <c r="L23" s="168">
        <v>5.5</v>
      </c>
      <c r="M23" s="247">
        <f t="shared" si="0"/>
        <v>55000</v>
      </c>
      <c r="N23" s="168">
        <v>5</v>
      </c>
      <c r="O23" s="247">
        <f t="shared" si="1"/>
        <v>75000</v>
      </c>
      <c r="P23" s="6">
        <f t="shared" si="2"/>
        <v>155000</v>
      </c>
      <c r="Q23" s="176"/>
      <c r="R23" s="180"/>
    </row>
    <row r="24" spans="2:19" s="91" customFormat="1" ht="15.95" hidden="1" customHeight="1">
      <c r="B24" s="3153">
        <v>7</v>
      </c>
      <c r="C24" s="108">
        <v>41640</v>
      </c>
      <c r="D24" s="3" t="s">
        <v>162</v>
      </c>
      <c r="E24" s="42" t="s">
        <v>39</v>
      </c>
      <c r="F24" s="169">
        <v>2</v>
      </c>
      <c r="G24" s="169"/>
      <c r="H24" s="169">
        <f t="shared" si="3"/>
        <v>0</v>
      </c>
      <c r="I24" s="191">
        <f t="shared" si="4"/>
        <v>0</v>
      </c>
      <c r="J24" s="167"/>
      <c r="K24" s="146">
        <f>F24*10000</f>
        <v>20000</v>
      </c>
      <c r="L24" s="130"/>
      <c r="M24" s="28">
        <f t="shared" si="0"/>
        <v>0</v>
      </c>
      <c r="N24" s="130"/>
      <c r="O24" s="28">
        <f t="shared" si="1"/>
        <v>0</v>
      </c>
      <c r="P24" s="6">
        <f t="shared" si="2"/>
        <v>20000</v>
      </c>
      <c r="Q24" s="176"/>
      <c r="R24" s="39"/>
      <c r="S24" s="90"/>
    </row>
    <row r="25" spans="2:19" s="91" customFormat="1" ht="15.95" hidden="1" customHeight="1">
      <c r="B25" s="3155"/>
      <c r="C25" s="108">
        <v>41640</v>
      </c>
      <c r="D25" s="27" t="s">
        <v>145</v>
      </c>
      <c r="E25" s="43" t="s">
        <v>39</v>
      </c>
      <c r="F25" s="46">
        <v>1</v>
      </c>
      <c r="G25" s="46"/>
      <c r="H25" s="169">
        <f t="shared" si="3"/>
        <v>0</v>
      </c>
      <c r="I25" s="146">
        <f t="shared" si="4"/>
        <v>0</v>
      </c>
      <c r="J25" s="169"/>
      <c r="K25" s="47">
        <f>F25*7500</f>
        <v>7500</v>
      </c>
      <c r="L25" s="130"/>
      <c r="M25" s="28">
        <f t="shared" si="0"/>
        <v>0</v>
      </c>
      <c r="N25" s="130"/>
      <c r="O25" s="28">
        <f t="shared" si="1"/>
        <v>0</v>
      </c>
      <c r="P25" s="6">
        <f t="shared" si="2"/>
        <v>7500</v>
      </c>
      <c r="Q25" s="191"/>
      <c r="R25" s="39"/>
      <c r="S25" s="90"/>
    </row>
    <row r="26" spans="2:19" s="91" customFormat="1" ht="15.95" hidden="1" customHeight="1">
      <c r="B26" s="3155"/>
      <c r="C26" s="108">
        <v>41640</v>
      </c>
      <c r="D26" s="27" t="s">
        <v>143</v>
      </c>
      <c r="E26" s="43" t="s">
        <v>139</v>
      </c>
      <c r="F26" s="46">
        <v>1</v>
      </c>
      <c r="G26" s="46"/>
      <c r="H26" s="169">
        <f t="shared" si="3"/>
        <v>0</v>
      </c>
      <c r="I26" s="146">
        <f t="shared" si="4"/>
        <v>0</v>
      </c>
      <c r="J26" s="169"/>
      <c r="K26" s="47">
        <f>F26*10000</f>
        <v>10000</v>
      </c>
      <c r="L26" s="130"/>
      <c r="M26" s="28">
        <f>L26*10000</f>
        <v>0</v>
      </c>
      <c r="N26" s="130"/>
      <c r="O26" s="28">
        <f>N26*15000</f>
        <v>0</v>
      </c>
      <c r="P26" s="6">
        <f>M26+K26+I26+O26</f>
        <v>10000</v>
      </c>
      <c r="Q26" s="191"/>
      <c r="R26" s="39"/>
      <c r="S26" s="90"/>
    </row>
    <row r="27" spans="2:19" s="91" customFormat="1" ht="15.95" hidden="1" customHeight="1">
      <c r="B27" s="3154"/>
      <c r="C27" s="108">
        <v>41640</v>
      </c>
      <c r="D27" s="3" t="s">
        <v>51</v>
      </c>
      <c r="E27" s="42" t="s">
        <v>11</v>
      </c>
      <c r="F27" s="46">
        <v>1</v>
      </c>
      <c r="G27" s="169"/>
      <c r="H27" s="169">
        <f t="shared" si="3"/>
        <v>0</v>
      </c>
      <c r="I27" s="146">
        <f t="shared" si="4"/>
        <v>0</v>
      </c>
      <c r="J27" s="169" t="s">
        <v>70</v>
      </c>
      <c r="K27" s="47">
        <v>25000</v>
      </c>
      <c r="L27" s="130"/>
      <c r="M27" s="28">
        <f>L27*10000</f>
        <v>0</v>
      </c>
      <c r="N27" s="130">
        <v>2</v>
      </c>
      <c r="O27" s="28">
        <f>N27*15000</f>
        <v>30000</v>
      </c>
      <c r="P27" s="6">
        <f>M27+K27+I27+O27</f>
        <v>55000</v>
      </c>
      <c r="Q27" s="191"/>
      <c r="R27" s="39"/>
      <c r="S27" s="90"/>
    </row>
    <row r="28" spans="2:19" ht="15.95" hidden="1" customHeight="1">
      <c r="B28" s="3153">
        <v>8</v>
      </c>
      <c r="C28" s="108">
        <v>41641</v>
      </c>
      <c r="D28" s="3" t="s">
        <v>162</v>
      </c>
      <c r="E28" s="42" t="s">
        <v>39</v>
      </c>
      <c r="F28" s="169">
        <v>1</v>
      </c>
      <c r="G28" s="169"/>
      <c r="H28" s="169">
        <f t="shared" si="3"/>
        <v>0</v>
      </c>
      <c r="I28" s="191">
        <f t="shared" si="4"/>
        <v>0</v>
      </c>
      <c r="J28" s="167"/>
      <c r="K28" s="146">
        <f>F28*10000</f>
        <v>10000</v>
      </c>
      <c r="L28" s="168"/>
      <c r="M28" s="247">
        <f t="shared" si="0"/>
        <v>0</v>
      </c>
      <c r="N28" s="168"/>
      <c r="O28" s="247">
        <f t="shared" si="1"/>
        <v>0</v>
      </c>
      <c r="P28" s="6">
        <f t="shared" si="2"/>
        <v>10000</v>
      </c>
      <c r="Q28" s="173"/>
      <c r="R28" s="180"/>
    </row>
    <row r="29" spans="2:19" ht="15.95" hidden="1" customHeight="1">
      <c r="B29" s="3154"/>
      <c r="C29" s="108">
        <v>41641</v>
      </c>
      <c r="D29" s="27" t="s">
        <v>145</v>
      </c>
      <c r="E29" s="43" t="s">
        <v>39</v>
      </c>
      <c r="F29" s="46">
        <v>1</v>
      </c>
      <c r="G29" s="46"/>
      <c r="H29" s="169">
        <f t="shared" si="3"/>
        <v>0</v>
      </c>
      <c r="I29" s="146">
        <f t="shared" si="4"/>
        <v>0</v>
      </c>
      <c r="J29" s="169"/>
      <c r="K29" s="47">
        <f>F29*7500</f>
        <v>7500</v>
      </c>
      <c r="L29" s="201"/>
      <c r="M29" s="247">
        <f>L29*10000</f>
        <v>0</v>
      </c>
      <c r="N29" s="201"/>
      <c r="O29" s="247">
        <f>N29*15000</f>
        <v>0</v>
      </c>
      <c r="P29" s="6">
        <f>M29+K29+I29+O29</f>
        <v>7500</v>
      </c>
      <c r="Q29" s="188"/>
      <c r="R29" s="195"/>
    </row>
    <row r="30" spans="2:19" ht="15.95" hidden="1" customHeight="1">
      <c r="B30" s="178">
        <v>9</v>
      </c>
      <c r="C30" s="108">
        <v>41642</v>
      </c>
      <c r="D30" s="3" t="s">
        <v>146</v>
      </c>
      <c r="E30" s="43" t="s">
        <v>139</v>
      </c>
      <c r="F30" s="46">
        <v>1</v>
      </c>
      <c r="G30" s="46"/>
      <c r="H30" s="169">
        <f t="shared" si="3"/>
        <v>0</v>
      </c>
      <c r="I30" s="146">
        <f t="shared" si="4"/>
        <v>0</v>
      </c>
      <c r="J30" s="169" t="s">
        <v>70</v>
      </c>
      <c r="K30" s="47">
        <v>25000</v>
      </c>
      <c r="L30" s="168">
        <v>5.5</v>
      </c>
      <c r="M30" s="247">
        <f t="shared" si="0"/>
        <v>55000</v>
      </c>
      <c r="N30" s="168"/>
      <c r="O30" s="247">
        <f t="shared" si="1"/>
        <v>0</v>
      </c>
      <c r="P30" s="6">
        <f t="shared" si="2"/>
        <v>80000</v>
      </c>
      <c r="Q30" s="173"/>
      <c r="R30" s="180"/>
    </row>
    <row r="31" spans="2:19" ht="15.95" hidden="1" customHeight="1">
      <c r="B31" s="178">
        <v>10</v>
      </c>
      <c r="C31" s="108">
        <v>41643</v>
      </c>
      <c r="D31" s="27" t="s">
        <v>133</v>
      </c>
      <c r="E31" s="43"/>
      <c r="F31" s="46"/>
      <c r="G31" s="46"/>
      <c r="H31" s="42">
        <f t="shared" si="3"/>
        <v>0</v>
      </c>
      <c r="I31" s="146">
        <f t="shared" si="4"/>
        <v>0</v>
      </c>
      <c r="J31" s="3"/>
      <c r="K31" s="177"/>
      <c r="L31" s="168">
        <v>3</v>
      </c>
      <c r="M31" s="247">
        <f t="shared" si="0"/>
        <v>30000</v>
      </c>
      <c r="N31" s="168">
        <v>1</v>
      </c>
      <c r="O31" s="247">
        <f t="shared" si="1"/>
        <v>15000</v>
      </c>
      <c r="P31" s="6">
        <f t="shared" si="2"/>
        <v>45000</v>
      </c>
      <c r="Q31" s="173"/>
      <c r="R31" s="156"/>
    </row>
    <row r="32" spans="2:19" ht="15.95" hidden="1" customHeight="1">
      <c r="B32" s="3158">
        <v>11</v>
      </c>
      <c r="C32" s="104">
        <v>41644</v>
      </c>
      <c r="D32" s="27" t="s">
        <v>171</v>
      </c>
      <c r="E32" s="43"/>
      <c r="F32" s="46"/>
      <c r="G32" s="46"/>
      <c r="H32" s="169">
        <f t="shared" si="3"/>
        <v>0</v>
      </c>
      <c r="I32" s="146">
        <f t="shared" si="4"/>
        <v>0</v>
      </c>
      <c r="J32" s="167"/>
      <c r="K32" s="146"/>
      <c r="L32" s="130">
        <v>3</v>
      </c>
      <c r="M32" s="28">
        <f t="shared" si="0"/>
        <v>30000</v>
      </c>
      <c r="N32" s="130"/>
      <c r="O32" s="28">
        <f t="shared" si="1"/>
        <v>0</v>
      </c>
      <c r="P32" s="6">
        <f t="shared" si="2"/>
        <v>30000</v>
      </c>
      <c r="Q32" s="3168">
        <v>35000</v>
      </c>
      <c r="R32" s="156"/>
    </row>
    <row r="33" spans="2:18" ht="15.95" hidden="1" customHeight="1">
      <c r="B33" s="3160"/>
      <c r="C33" s="104">
        <v>41644</v>
      </c>
      <c r="D33" s="27" t="s">
        <v>129</v>
      </c>
      <c r="E33" s="43" t="s">
        <v>39</v>
      </c>
      <c r="F33" s="46">
        <v>1</v>
      </c>
      <c r="G33" s="46">
        <v>150</v>
      </c>
      <c r="H33" s="169">
        <f t="shared" si="3"/>
        <v>150</v>
      </c>
      <c r="I33" s="146">
        <f t="shared" si="4"/>
        <v>75000</v>
      </c>
      <c r="J33" s="167"/>
      <c r="K33" s="146"/>
      <c r="L33" s="130">
        <v>5.5</v>
      </c>
      <c r="M33" s="28">
        <f>L33*10000</f>
        <v>55000</v>
      </c>
      <c r="N33" s="130">
        <v>1</v>
      </c>
      <c r="O33" s="28">
        <f>N33*15000</f>
        <v>15000</v>
      </c>
      <c r="P33" s="6">
        <f>M33+K33+I33+O33</f>
        <v>145000</v>
      </c>
      <c r="Q33" s="3165"/>
      <c r="R33" s="156"/>
    </row>
    <row r="34" spans="2:18" ht="15.95" hidden="1" customHeight="1">
      <c r="B34" s="3153">
        <v>12</v>
      </c>
      <c r="C34" s="108">
        <v>41645</v>
      </c>
      <c r="D34" s="3" t="s">
        <v>43</v>
      </c>
      <c r="E34" s="42" t="s">
        <v>9</v>
      </c>
      <c r="F34" s="169">
        <v>1</v>
      </c>
      <c r="G34" s="169">
        <v>120</v>
      </c>
      <c r="H34" s="42">
        <f t="shared" si="3"/>
        <v>120</v>
      </c>
      <c r="I34" s="146">
        <f t="shared" si="4"/>
        <v>60000</v>
      </c>
      <c r="J34" s="167"/>
      <c r="K34" s="146"/>
      <c r="L34" s="168"/>
      <c r="M34" s="247">
        <f t="shared" si="0"/>
        <v>0</v>
      </c>
      <c r="N34" s="168"/>
      <c r="O34" s="247">
        <f t="shared" si="1"/>
        <v>0</v>
      </c>
      <c r="P34" s="6">
        <f t="shared" si="2"/>
        <v>60000</v>
      </c>
      <c r="Q34" s="3168">
        <v>35000</v>
      </c>
      <c r="R34" s="3169" t="s">
        <v>251</v>
      </c>
    </row>
    <row r="35" spans="2:18" ht="15.95" hidden="1" customHeight="1">
      <c r="B35" s="3154"/>
      <c r="C35" s="108">
        <v>41645</v>
      </c>
      <c r="D35" s="27" t="s">
        <v>130</v>
      </c>
      <c r="E35" s="43" t="s">
        <v>39</v>
      </c>
      <c r="F35" s="46">
        <v>1</v>
      </c>
      <c r="G35" s="46">
        <v>150</v>
      </c>
      <c r="H35" s="42">
        <f t="shared" si="3"/>
        <v>150</v>
      </c>
      <c r="I35" s="146">
        <f t="shared" si="4"/>
        <v>75000</v>
      </c>
      <c r="J35" s="167"/>
      <c r="K35" s="146"/>
      <c r="L35" s="201">
        <v>6</v>
      </c>
      <c r="M35" s="247">
        <f>L35*10000</f>
        <v>60000</v>
      </c>
      <c r="N35" s="201"/>
      <c r="O35" s="247">
        <f>N35*15000</f>
        <v>0</v>
      </c>
      <c r="P35" s="6">
        <f>M35+K35+I35+O35</f>
        <v>135000</v>
      </c>
      <c r="Q35" s="3165"/>
      <c r="R35" s="3167"/>
    </row>
    <row r="36" spans="2:18" ht="15.95" hidden="1" customHeight="1">
      <c r="B36" s="3153">
        <v>13</v>
      </c>
      <c r="C36" s="108">
        <v>41646</v>
      </c>
      <c r="D36" s="3" t="s">
        <v>43</v>
      </c>
      <c r="E36" s="42" t="s">
        <v>9</v>
      </c>
      <c r="F36" s="169">
        <v>1</v>
      </c>
      <c r="G36" s="169">
        <v>120</v>
      </c>
      <c r="H36" s="42">
        <f t="shared" si="3"/>
        <v>120</v>
      </c>
      <c r="I36" s="146">
        <f t="shared" si="4"/>
        <v>60000</v>
      </c>
      <c r="J36" s="167"/>
      <c r="K36" s="146"/>
      <c r="L36" s="168"/>
      <c r="M36" s="253">
        <f t="shared" si="0"/>
        <v>0</v>
      </c>
      <c r="N36" s="168"/>
      <c r="O36" s="253">
        <f t="shared" si="1"/>
        <v>0</v>
      </c>
      <c r="P36" s="6">
        <f t="shared" si="2"/>
        <v>60000</v>
      </c>
      <c r="Q36" s="173"/>
      <c r="R36" s="131"/>
    </row>
    <row r="37" spans="2:18" ht="15.95" hidden="1" customHeight="1">
      <c r="B37" s="3154"/>
      <c r="C37" s="108">
        <v>41646</v>
      </c>
      <c r="D37" s="27" t="s">
        <v>65</v>
      </c>
      <c r="E37" s="43"/>
      <c r="F37" s="46"/>
      <c r="G37" s="46"/>
      <c r="H37" s="42">
        <f t="shared" si="3"/>
        <v>0</v>
      </c>
      <c r="I37" s="146">
        <f t="shared" si="4"/>
        <v>0</v>
      </c>
      <c r="J37" s="167"/>
      <c r="K37" s="146"/>
      <c r="L37" s="201">
        <v>2</v>
      </c>
      <c r="M37" s="253">
        <f>L37*10000</f>
        <v>20000</v>
      </c>
      <c r="N37" s="201">
        <v>2</v>
      </c>
      <c r="O37" s="253">
        <f>N37*15000</f>
        <v>30000</v>
      </c>
      <c r="P37" s="6">
        <f>M37+K37+I37+O37</f>
        <v>50000</v>
      </c>
      <c r="Q37" s="188"/>
      <c r="R37" s="131"/>
    </row>
    <row r="38" spans="2:18" s="31" customFormat="1" ht="15.95" hidden="1" customHeight="1">
      <c r="B38" s="3153">
        <v>14</v>
      </c>
      <c r="C38" s="108">
        <v>41647</v>
      </c>
      <c r="D38" s="3" t="s">
        <v>43</v>
      </c>
      <c r="E38" s="42" t="s">
        <v>9</v>
      </c>
      <c r="F38" s="169">
        <v>1</v>
      </c>
      <c r="G38" s="169">
        <v>120</v>
      </c>
      <c r="H38" s="42">
        <f t="shared" si="3"/>
        <v>120</v>
      </c>
      <c r="I38" s="146">
        <f t="shared" si="4"/>
        <v>60000</v>
      </c>
      <c r="J38" s="167"/>
      <c r="K38" s="146"/>
      <c r="L38" s="130">
        <v>3</v>
      </c>
      <c r="M38" s="204">
        <f>L38*10000</f>
        <v>30000</v>
      </c>
      <c r="N38" s="130">
        <v>1</v>
      </c>
      <c r="O38" s="204">
        <f>N38*15000</f>
        <v>15000</v>
      </c>
      <c r="P38" s="29">
        <f>M38+K38+I38+O38</f>
        <v>105000</v>
      </c>
      <c r="Q38" s="3168">
        <v>35000</v>
      </c>
      <c r="R38" s="3169" t="s">
        <v>251</v>
      </c>
    </row>
    <row r="39" spans="2:18" s="31" customFormat="1" ht="15.95" hidden="1" customHeight="1">
      <c r="B39" s="3154"/>
      <c r="C39" s="108">
        <v>41647</v>
      </c>
      <c r="D39" s="27" t="s">
        <v>129</v>
      </c>
      <c r="E39" s="43" t="s">
        <v>39</v>
      </c>
      <c r="F39" s="46">
        <v>1</v>
      </c>
      <c r="G39" s="46">
        <v>150</v>
      </c>
      <c r="H39" s="42">
        <f t="shared" si="3"/>
        <v>150</v>
      </c>
      <c r="I39" s="146">
        <f t="shared" si="4"/>
        <v>75000</v>
      </c>
      <c r="J39" s="167"/>
      <c r="K39" s="146"/>
      <c r="L39" s="130">
        <v>4</v>
      </c>
      <c r="M39" s="204">
        <f t="shared" si="0"/>
        <v>40000</v>
      </c>
      <c r="N39" s="130"/>
      <c r="O39" s="204">
        <f t="shared" si="1"/>
        <v>0</v>
      </c>
      <c r="P39" s="29">
        <f t="shared" si="2"/>
        <v>115000</v>
      </c>
      <c r="Q39" s="3165"/>
      <c r="R39" s="3167"/>
    </row>
    <row r="40" spans="2:18" ht="15.95" hidden="1" customHeight="1">
      <c r="B40" s="3153">
        <v>15</v>
      </c>
      <c r="C40" s="108">
        <v>41648</v>
      </c>
      <c r="D40" s="3" t="s">
        <v>43</v>
      </c>
      <c r="E40" s="42" t="s">
        <v>9</v>
      </c>
      <c r="F40" s="169">
        <v>1</v>
      </c>
      <c r="G40" s="169">
        <v>120</v>
      </c>
      <c r="H40" s="169">
        <f t="shared" si="3"/>
        <v>120</v>
      </c>
      <c r="I40" s="146">
        <f t="shared" si="4"/>
        <v>60000</v>
      </c>
      <c r="J40" s="167"/>
      <c r="K40" s="146"/>
      <c r="L40" s="130">
        <v>3</v>
      </c>
      <c r="M40" s="28">
        <f t="shared" si="0"/>
        <v>30000</v>
      </c>
      <c r="N40" s="130">
        <v>1</v>
      </c>
      <c r="O40" s="28">
        <f t="shared" si="1"/>
        <v>15000</v>
      </c>
      <c r="P40" s="6">
        <f t="shared" si="2"/>
        <v>105000</v>
      </c>
      <c r="Q40" s="3168">
        <v>35000</v>
      </c>
      <c r="R40" s="3169" t="s">
        <v>251</v>
      </c>
    </row>
    <row r="41" spans="2:18" ht="15.95" hidden="1" customHeight="1">
      <c r="B41" s="3154"/>
      <c r="C41" s="108">
        <v>41648</v>
      </c>
      <c r="D41" s="27" t="s">
        <v>129</v>
      </c>
      <c r="E41" s="43" t="s">
        <v>39</v>
      </c>
      <c r="F41" s="46">
        <v>1</v>
      </c>
      <c r="G41" s="46">
        <v>150</v>
      </c>
      <c r="H41" s="169">
        <f t="shared" si="3"/>
        <v>150</v>
      </c>
      <c r="I41" s="146">
        <f t="shared" si="4"/>
        <v>75000</v>
      </c>
      <c r="J41" s="167"/>
      <c r="K41" s="146"/>
      <c r="L41" s="130">
        <v>5</v>
      </c>
      <c r="M41" s="28">
        <f>L41*10000</f>
        <v>50000</v>
      </c>
      <c r="N41" s="130"/>
      <c r="O41" s="28">
        <f>N41*15000</f>
        <v>0</v>
      </c>
      <c r="P41" s="6">
        <f>M41+K41+I41+O41</f>
        <v>125000</v>
      </c>
      <c r="Q41" s="3165"/>
      <c r="R41" s="3167"/>
    </row>
    <row r="42" spans="2:18" ht="15.95" hidden="1" customHeight="1">
      <c r="B42" s="3153">
        <v>16</v>
      </c>
      <c r="C42" s="108">
        <v>41649</v>
      </c>
      <c r="D42" s="3" t="s">
        <v>43</v>
      </c>
      <c r="E42" s="42" t="s">
        <v>9</v>
      </c>
      <c r="F42" s="169">
        <v>1</v>
      </c>
      <c r="G42" s="169">
        <v>120</v>
      </c>
      <c r="H42" s="169">
        <f t="shared" si="3"/>
        <v>120</v>
      </c>
      <c r="I42" s="146">
        <f t="shared" si="4"/>
        <v>60000</v>
      </c>
      <c r="J42" s="167"/>
      <c r="K42" s="146"/>
      <c r="L42" s="130">
        <v>3</v>
      </c>
      <c r="M42" s="28">
        <f t="shared" si="0"/>
        <v>30000</v>
      </c>
      <c r="N42" s="130">
        <v>0.5</v>
      </c>
      <c r="O42" s="28">
        <f t="shared" si="1"/>
        <v>7500</v>
      </c>
      <c r="P42" s="6">
        <f t="shared" si="2"/>
        <v>97500</v>
      </c>
      <c r="Q42" s="3168">
        <v>35000</v>
      </c>
      <c r="R42" s="3169" t="s">
        <v>251</v>
      </c>
    </row>
    <row r="43" spans="2:18" ht="15.95" hidden="1" customHeight="1">
      <c r="B43" s="3154"/>
      <c r="C43" s="108">
        <v>41649</v>
      </c>
      <c r="D43" s="27" t="s">
        <v>130</v>
      </c>
      <c r="E43" s="43" t="s">
        <v>39</v>
      </c>
      <c r="F43" s="46">
        <v>1</v>
      </c>
      <c r="G43" s="46">
        <v>150</v>
      </c>
      <c r="H43" s="169">
        <f t="shared" si="3"/>
        <v>150</v>
      </c>
      <c r="I43" s="146">
        <f t="shared" si="4"/>
        <v>75000</v>
      </c>
      <c r="J43" s="167"/>
      <c r="K43" s="146"/>
      <c r="L43" s="130">
        <v>5</v>
      </c>
      <c r="M43" s="28">
        <f>L43*10000</f>
        <v>50000</v>
      </c>
      <c r="N43" s="130"/>
      <c r="O43" s="28">
        <f>N43*15000</f>
        <v>0</v>
      </c>
      <c r="P43" s="6">
        <f>M43+K43+I43+O43</f>
        <v>125000</v>
      </c>
      <c r="Q43" s="3165"/>
      <c r="R43" s="3167"/>
    </row>
    <row r="44" spans="2:18" ht="15.95" hidden="1" customHeight="1">
      <c r="B44" s="190">
        <v>17</v>
      </c>
      <c r="C44" s="108">
        <v>41650</v>
      </c>
      <c r="D44" s="27" t="s">
        <v>121</v>
      </c>
      <c r="E44" s="43"/>
      <c r="F44" s="46"/>
      <c r="G44" s="46"/>
      <c r="H44" s="46">
        <f t="shared" ref="H44:H73" si="5">F44*G44</f>
        <v>0</v>
      </c>
      <c r="I44" s="146">
        <f t="shared" ref="I44:I107" si="6">H44*500</f>
        <v>0</v>
      </c>
      <c r="J44" s="20"/>
      <c r="K44" s="146"/>
      <c r="L44" s="130"/>
      <c r="M44" s="28">
        <f t="shared" si="0"/>
        <v>0</v>
      </c>
      <c r="N44" s="130"/>
      <c r="O44" s="28">
        <f t="shared" si="1"/>
        <v>0</v>
      </c>
      <c r="P44" s="6">
        <f t="shared" si="2"/>
        <v>0</v>
      </c>
      <c r="Q44" s="177"/>
      <c r="R44" s="156"/>
    </row>
    <row r="45" spans="2:18" ht="15.95" hidden="1" customHeight="1">
      <c r="B45" s="3158">
        <v>18</v>
      </c>
      <c r="C45" s="104">
        <v>41651</v>
      </c>
      <c r="D45" s="3" t="s">
        <v>43</v>
      </c>
      <c r="E45" s="42" t="s">
        <v>9</v>
      </c>
      <c r="F45" s="169">
        <v>1</v>
      </c>
      <c r="G45" s="169">
        <v>120</v>
      </c>
      <c r="H45" s="169">
        <f t="shared" si="5"/>
        <v>120</v>
      </c>
      <c r="I45" s="146">
        <f t="shared" si="6"/>
        <v>60000</v>
      </c>
      <c r="J45" s="169"/>
      <c r="K45" s="47"/>
      <c r="L45" s="130">
        <v>3</v>
      </c>
      <c r="M45" s="28">
        <f t="shared" si="0"/>
        <v>30000</v>
      </c>
      <c r="N45" s="130">
        <v>1</v>
      </c>
      <c r="O45" s="28">
        <f t="shared" si="1"/>
        <v>15000</v>
      </c>
      <c r="P45" s="6">
        <f t="shared" si="2"/>
        <v>105000</v>
      </c>
      <c r="Q45" s="173"/>
      <c r="R45" s="94"/>
    </row>
    <row r="46" spans="2:18" ht="15.95" hidden="1" customHeight="1">
      <c r="B46" s="3160"/>
      <c r="C46" s="104">
        <v>41651</v>
      </c>
      <c r="D46" s="3" t="s">
        <v>65</v>
      </c>
      <c r="E46" s="42"/>
      <c r="F46" s="169"/>
      <c r="G46" s="169"/>
      <c r="H46" s="169">
        <f t="shared" si="5"/>
        <v>0</v>
      </c>
      <c r="I46" s="146">
        <f t="shared" si="6"/>
        <v>0</v>
      </c>
      <c r="J46" s="169"/>
      <c r="K46" s="47"/>
      <c r="L46" s="130">
        <v>4</v>
      </c>
      <c r="M46" s="28">
        <f>L46*10000</f>
        <v>40000</v>
      </c>
      <c r="N46" s="130"/>
      <c r="O46" s="28">
        <f>N46*15000</f>
        <v>0</v>
      </c>
      <c r="P46" s="6">
        <f>M46+K46+I46+O46</f>
        <v>40000</v>
      </c>
      <c r="Q46" s="188"/>
      <c r="R46" s="94"/>
    </row>
    <row r="47" spans="2:18" ht="15.95" hidden="1" customHeight="1">
      <c r="B47" s="3153">
        <v>19</v>
      </c>
      <c r="C47" s="108">
        <v>41652</v>
      </c>
      <c r="D47" s="3" t="s">
        <v>43</v>
      </c>
      <c r="E47" s="42" t="s">
        <v>9</v>
      </c>
      <c r="F47" s="169">
        <v>1</v>
      </c>
      <c r="G47" s="169">
        <v>120</v>
      </c>
      <c r="H47" s="169">
        <f t="shared" si="5"/>
        <v>120</v>
      </c>
      <c r="I47" s="146">
        <f t="shared" si="6"/>
        <v>60000</v>
      </c>
      <c r="J47" s="169"/>
      <c r="K47" s="47"/>
      <c r="L47" s="130">
        <v>6.5</v>
      </c>
      <c r="M47" s="28">
        <f t="shared" si="0"/>
        <v>65000</v>
      </c>
      <c r="N47" s="130"/>
      <c r="O47" s="247">
        <f t="shared" si="1"/>
        <v>0</v>
      </c>
      <c r="P47" s="6">
        <f t="shared" si="2"/>
        <v>125000</v>
      </c>
      <c r="Q47" s="176"/>
      <c r="R47" s="156"/>
    </row>
    <row r="48" spans="2:18" ht="15.95" hidden="1" customHeight="1">
      <c r="B48" s="3154"/>
      <c r="C48" s="108">
        <v>41652</v>
      </c>
      <c r="D48" s="3" t="s">
        <v>65</v>
      </c>
      <c r="E48" s="42"/>
      <c r="F48" s="169"/>
      <c r="G48" s="169"/>
      <c r="H48" s="169">
        <f t="shared" si="5"/>
        <v>0</v>
      </c>
      <c r="I48" s="146">
        <f t="shared" si="6"/>
        <v>0</v>
      </c>
      <c r="J48" s="169"/>
      <c r="K48" s="47"/>
      <c r="L48" s="130"/>
      <c r="M48" s="28">
        <f>L48*10000</f>
        <v>0</v>
      </c>
      <c r="N48" s="130">
        <v>4</v>
      </c>
      <c r="O48" s="247">
        <f>N48*15000</f>
        <v>60000</v>
      </c>
      <c r="P48" s="6">
        <f>M48+K48+I48+O48</f>
        <v>60000</v>
      </c>
      <c r="Q48" s="191"/>
      <c r="R48" s="156"/>
    </row>
    <row r="49" spans="2:18" ht="15.95" hidden="1" customHeight="1">
      <c r="B49" s="178">
        <v>20</v>
      </c>
      <c r="C49" s="108">
        <v>41653</v>
      </c>
      <c r="D49" s="27" t="s">
        <v>172</v>
      </c>
      <c r="E49" s="42"/>
      <c r="F49" s="169"/>
      <c r="G49" s="169"/>
      <c r="H49" s="169">
        <f t="shared" si="5"/>
        <v>0</v>
      </c>
      <c r="I49" s="146">
        <f t="shared" si="6"/>
        <v>0</v>
      </c>
      <c r="J49" s="20"/>
      <c r="K49" s="146"/>
      <c r="L49" s="130"/>
      <c r="M49" s="28">
        <f t="shared" si="0"/>
        <v>0</v>
      </c>
      <c r="N49" s="130"/>
      <c r="O49" s="28">
        <f t="shared" si="1"/>
        <v>0</v>
      </c>
      <c r="P49" s="6">
        <f t="shared" si="2"/>
        <v>0</v>
      </c>
      <c r="Q49" s="177"/>
      <c r="R49" s="95"/>
    </row>
    <row r="50" spans="2:18" ht="15.95" hidden="1" customHeight="1">
      <c r="B50" s="3153">
        <v>21</v>
      </c>
      <c r="C50" s="108">
        <v>41654</v>
      </c>
      <c r="D50" s="3" t="s">
        <v>133</v>
      </c>
      <c r="E50" s="42"/>
      <c r="F50" s="169"/>
      <c r="G50" s="169"/>
      <c r="H50" s="169">
        <f t="shared" si="5"/>
        <v>0</v>
      </c>
      <c r="I50" s="146">
        <f t="shared" si="6"/>
        <v>0</v>
      </c>
      <c r="J50" s="169"/>
      <c r="K50" s="47"/>
      <c r="L50" s="130"/>
      <c r="M50" s="28">
        <f t="shared" si="0"/>
        <v>0</v>
      </c>
      <c r="N50" s="130"/>
      <c r="O50" s="28">
        <f t="shared" si="1"/>
        <v>0</v>
      </c>
      <c r="P50" s="6">
        <f t="shared" si="2"/>
        <v>0</v>
      </c>
      <c r="Q50" s="177"/>
      <c r="R50" s="156"/>
    </row>
    <row r="51" spans="2:18" ht="15.95" hidden="1" customHeight="1">
      <c r="B51" s="3154"/>
      <c r="C51" s="108">
        <v>41654</v>
      </c>
      <c r="D51" s="27" t="s">
        <v>130</v>
      </c>
      <c r="E51" s="43" t="s">
        <v>39</v>
      </c>
      <c r="F51" s="46">
        <v>1</v>
      </c>
      <c r="G51" s="46">
        <v>150</v>
      </c>
      <c r="H51" s="169">
        <f t="shared" si="5"/>
        <v>150</v>
      </c>
      <c r="I51" s="146">
        <f t="shared" si="6"/>
        <v>75000</v>
      </c>
      <c r="J51" s="169"/>
      <c r="K51" s="47"/>
      <c r="L51" s="130">
        <v>5.5</v>
      </c>
      <c r="M51" s="28">
        <f>L51*10000</f>
        <v>55000</v>
      </c>
      <c r="N51" s="130">
        <v>2.5</v>
      </c>
      <c r="O51" s="28">
        <f>N51*15000</f>
        <v>37500</v>
      </c>
      <c r="P51" s="6">
        <f>M51+K51+I51+O51</f>
        <v>167500</v>
      </c>
      <c r="Q51" s="192"/>
      <c r="R51" s="156"/>
    </row>
    <row r="52" spans="2:18" ht="15.95" hidden="1" customHeight="1">
      <c r="B52" s="178">
        <v>22</v>
      </c>
      <c r="C52" s="108">
        <v>41655</v>
      </c>
      <c r="D52" s="3" t="s">
        <v>162</v>
      </c>
      <c r="E52" s="42" t="s">
        <v>39</v>
      </c>
      <c r="F52" s="169">
        <v>1</v>
      </c>
      <c r="G52" s="169"/>
      <c r="H52" s="169">
        <f t="shared" si="5"/>
        <v>0</v>
      </c>
      <c r="I52" s="191">
        <f t="shared" si="6"/>
        <v>0</v>
      </c>
      <c r="J52" s="167"/>
      <c r="K52" s="146">
        <f>F52*10000</f>
        <v>10000</v>
      </c>
      <c r="L52" s="130"/>
      <c r="M52" s="28">
        <f t="shared" si="0"/>
        <v>0</v>
      </c>
      <c r="N52" s="130"/>
      <c r="O52" s="28">
        <f t="shared" si="1"/>
        <v>0</v>
      </c>
      <c r="P52" s="6">
        <f t="shared" si="2"/>
        <v>10000</v>
      </c>
      <c r="Q52" s="175"/>
      <c r="R52" s="156"/>
    </row>
    <row r="53" spans="2:18" ht="15.95" hidden="1" customHeight="1">
      <c r="B53" s="3153">
        <v>23</v>
      </c>
      <c r="C53" s="108">
        <v>41656</v>
      </c>
      <c r="D53" s="3" t="s">
        <v>43</v>
      </c>
      <c r="E53" s="42" t="s">
        <v>9</v>
      </c>
      <c r="F53" s="169">
        <v>1</v>
      </c>
      <c r="G53" s="169">
        <v>120</v>
      </c>
      <c r="H53" s="169">
        <f t="shared" si="5"/>
        <v>120</v>
      </c>
      <c r="I53" s="146">
        <f t="shared" si="6"/>
        <v>60000</v>
      </c>
      <c r="J53" s="169"/>
      <c r="K53" s="47"/>
      <c r="L53" s="168">
        <v>1</v>
      </c>
      <c r="M53" s="253">
        <f t="shared" si="0"/>
        <v>10000</v>
      </c>
      <c r="N53" s="168"/>
      <c r="O53" s="253">
        <f t="shared" si="1"/>
        <v>0</v>
      </c>
      <c r="P53" s="6">
        <f t="shared" si="2"/>
        <v>70000</v>
      </c>
      <c r="Q53" s="176"/>
      <c r="R53" s="180"/>
    </row>
    <row r="54" spans="2:18" ht="15.95" hidden="1" customHeight="1">
      <c r="B54" s="3154"/>
      <c r="C54" s="108">
        <v>41656</v>
      </c>
      <c r="D54" s="27" t="s">
        <v>130</v>
      </c>
      <c r="E54" s="43" t="s">
        <v>39</v>
      </c>
      <c r="F54" s="46">
        <v>1</v>
      </c>
      <c r="G54" s="46">
        <v>150</v>
      </c>
      <c r="H54" s="169">
        <f t="shared" si="5"/>
        <v>150</v>
      </c>
      <c r="I54" s="146">
        <f t="shared" si="6"/>
        <v>75000</v>
      </c>
      <c r="J54" s="169"/>
      <c r="K54" s="47"/>
      <c r="L54" s="201">
        <v>6</v>
      </c>
      <c r="M54" s="253">
        <f>L54*10000</f>
        <v>60000</v>
      </c>
      <c r="N54" s="201">
        <v>1</v>
      </c>
      <c r="O54" s="253">
        <f>N54*15000</f>
        <v>15000</v>
      </c>
      <c r="P54" s="6">
        <f>M54+K54+I54+O54</f>
        <v>150000</v>
      </c>
      <c r="Q54" s="191"/>
      <c r="R54" s="195"/>
    </row>
    <row r="55" spans="2:18" ht="15.95" hidden="1" customHeight="1">
      <c r="B55" s="3153">
        <v>24</v>
      </c>
      <c r="C55" s="108">
        <v>41657</v>
      </c>
      <c r="D55" s="3" t="s">
        <v>162</v>
      </c>
      <c r="E55" s="42" t="s">
        <v>39</v>
      </c>
      <c r="F55" s="169">
        <v>2</v>
      </c>
      <c r="G55" s="169"/>
      <c r="H55" s="169">
        <f t="shared" si="5"/>
        <v>0</v>
      </c>
      <c r="I55" s="191">
        <f t="shared" si="6"/>
        <v>0</v>
      </c>
      <c r="J55" s="167"/>
      <c r="K55" s="146">
        <f>F55*10000</f>
        <v>20000</v>
      </c>
      <c r="L55" s="168"/>
      <c r="M55" s="253">
        <f t="shared" si="0"/>
        <v>0</v>
      </c>
      <c r="N55" s="168"/>
      <c r="O55" s="253">
        <f t="shared" si="1"/>
        <v>0</v>
      </c>
      <c r="P55" s="6">
        <f t="shared" si="2"/>
        <v>20000</v>
      </c>
      <c r="Q55" s="3168">
        <v>35000</v>
      </c>
      <c r="R55" s="3169" t="s">
        <v>251</v>
      </c>
    </row>
    <row r="56" spans="2:18" ht="15.95" hidden="1" customHeight="1">
      <c r="B56" s="3155"/>
      <c r="C56" s="108">
        <v>41657</v>
      </c>
      <c r="D56" s="3" t="s">
        <v>43</v>
      </c>
      <c r="E56" s="42" t="s">
        <v>9</v>
      </c>
      <c r="F56" s="169">
        <v>1</v>
      </c>
      <c r="G56" s="169">
        <v>120</v>
      </c>
      <c r="H56" s="169">
        <f t="shared" si="5"/>
        <v>120</v>
      </c>
      <c r="I56" s="146">
        <f t="shared" si="6"/>
        <v>60000</v>
      </c>
      <c r="J56" s="169"/>
      <c r="K56" s="47"/>
      <c r="L56" s="201"/>
      <c r="M56" s="253">
        <f>L56*10000</f>
        <v>0</v>
      </c>
      <c r="N56" s="201"/>
      <c r="O56" s="253">
        <f>N56*15000</f>
        <v>0</v>
      </c>
      <c r="P56" s="6">
        <f>M56+K56+I56+O56</f>
        <v>60000</v>
      </c>
      <c r="Q56" s="3177"/>
      <c r="R56" s="3171"/>
    </row>
    <row r="57" spans="2:18" ht="15.95" hidden="1" customHeight="1">
      <c r="B57" s="3154"/>
      <c r="C57" s="108">
        <v>41657</v>
      </c>
      <c r="D57" s="27" t="s">
        <v>129</v>
      </c>
      <c r="E57" s="43" t="s">
        <v>39</v>
      </c>
      <c r="F57" s="46">
        <v>1</v>
      </c>
      <c r="G57" s="46">
        <v>150</v>
      </c>
      <c r="H57" s="169">
        <f t="shared" si="5"/>
        <v>150</v>
      </c>
      <c r="I57" s="146">
        <f t="shared" si="6"/>
        <v>75000</v>
      </c>
      <c r="J57" s="169"/>
      <c r="K57" s="47"/>
      <c r="L57" s="201">
        <v>4</v>
      </c>
      <c r="M57" s="253">
        <f>L57*10000</f>
        <v>40000</v>
      </c>
      <c r="N57" s="201">
        <v>3</v>
      </c>
      <c r="O57" s="253">
        <f>N57*15000</f>
        <v>45000</v>
      </c>
      <c r="P57" s="6">
        <f>M57+K57+I57+O57</f>
        <v>160000</v>
      </c>
      <c r="Q57" s="3165"/>
      <c r="R57" s="3167"/>
    </row>
    <row r="58" spans="2:18" ht="15.95" hidden="1" customHeight="1">
      <c r="B58" s="3158">
        <v>25</v>
      </c>
      <c r="C58" s="104">
        <v>41658</v>
      </c>
      <c r="D58" s="3" t="s">
        <v>133</v>
      </c>
      <c r="E58" s="42"/>
      <c r="F58" s="169"/>
      <c r="G58" s="169"/>
      <c r="H58" s="169">
        <f t="shared" si="5"/>
        <v>0</v>
      </c>
      <c r="I58" s="146">
        <f t="shared" si="6"/>
        <v>0</v>
      </c>
      <c r="J58" s="169"/>
      <c r="K58" s="47"/>
      <c r="L58" s="168">
        <v>4</v>
      </c>
      <c r="M58" s="253">
        <f t="shared" si="0"/>
        <v>40000</v>
      </c>
      <c r="N58" s="168"/>
      <c r="O58" s="253">
        <f t="shared" si="1"/>
        <v>0</v>
      </c>
      <c r="P58" s="6">
        <f t="shared" si="2"/>
        <v>40000</v>
      </c>
      <c r="Q58" s="3168">
        <v>35000</v>
      </c>
      <c r="R58" s="3169" t="s">
        <v>251</v>
      </c>
    </row>
    <row r="59" spans="2:18" ht="15.95" hidden="1" customHeight="1">
      <c r="B59" s="3160"/>
      <c r="C59" s="104">
        <v>41658</v>
      </c>
      <c r="D59" s="27" t="s">
        <v>130</v>
      </c>
      <c r="E59" s="43" t="s">
        <v>39</v>
      </c>
      <c r="F59" s="46">
        <v>1</v>
      </c>
      <c r="G59" s="46">
        <v>150</v>
      </c>
      <c r="H59" s="169">
        <f t="shared" si="5"/>
        <v>150</v>
      </c>
      <c r="I59" s="146">
        <f t="shared" si="6"/>
        <v>75000</v>
      </c>
      <c r="J59" s="169"/>
      <c r="K59" s="47"/>
      <c r="L59" s="201">
        <v>5</v>
      </c>
      <c r="M59" s="253">
        <f>L59*10000</f>
        <v>50000</v>
      </c>
      <c r="N59" s="201">
        <v>2</v>
      </c>
      <c r="O59" s="253">
        <f>N59*15000</f>
        <v>30000</v>
      </c>
      <c r="P59" s="6">
        <f>M59+K59+I59+O59</f>
        <v>155000</v>
      </c>
      <c r="Q59" s="3165"/>
      <c r="R59" s="3167"/>
    </row>
    <row r="60" spans="2:18" ht="15.95" hidden="1" customHeight="1">
      <c r="B60" s="3153">
        <v>26</v>
      </c>
      <c r="C60" s="108">
        <v>41659</v>
      </c>
      <c r="D60" s="3" t="s">
        <v>43</v>
      </c>
      <c r="E60" s="42" t="s">
        <v>9</v>
      </c>
      <c r="F60" s="169">
        <v>1</v>
      </c>
      <c r="G60" s="169">
        <v>120</v>
      </c>
      <c r="H60" s="169">
        <f t="shared" si="5"/>
        <v>120</v>
      </c>
      <c r="I60" s="146">
        <f t="shared" si="6"/>
        <v>60000</v>
      </c>
      <c r="J60" s="169"/>
      <c r="K60" s="47"/>
      <c r="L60" s="168">
        <v>3</v>
      </c>
      <c r="M60" s="253">
        <f t="shared" si="0"/>
        <v>30000</v>
      </c>
      <c r="N60" s="168">
        <v>0.5</v>
      </c>
      <c r="O60" s="253">
        <f t="shared" si="1"/>
        <v>7500</v>
      </c>
      <c r="P60" s="6">
        <f t="shared" si="2"/>
        <v>97500</v>
      </c>
      <c r="Q60" s="3168">
        <v>35000</v>
      </c>
      <c r="R60" s="3169" t="s">
        <v>251</v>
      </c>
    </row>
    <row r="61" spans="2:18" ht="15.95" hidden="1" customHeight="1">
      <c r="B61" s="3154"/>
      <c r="C61" s="108">
        <v>41659</v>
      </c>
      <c r="D61" s="27" t="s">
        <v>130</v>
      </c>
      <c r="E61" s="43" t="s">
        <v>39</v>
      </c>
      <c r="F61" s="46">
        <v>1</v>
      </c>
      <c r="G61" s="46">
        <v>150</v>
      </c>
      <c r="H61" s="169">
        <f t="shared" si="5"/>
        <v>150</v>
      </c>
      <c r="I61" s="146">
        <f t="shared" si="6"/>
        <v>75000</v>
      </c>
      <c r="J61" s="169"/>
      <c r="K61" s="47"/>
      <c r="L61" s="201">
        <v>5</v>
      </c>
      <c r="M61" s="253">
        <f>L61*10000</f>
        <v>50000</v>
      </c>
      <c r="N61" s="201"/>
      <c r="O61" s="253">
        <f>N61*15000</f>
        <v>0</v>
      </c>
      <c r="P61" s="6">
        <f>M61+K61+I61+O61</f>
        <v>125000</v>
      </c>
      <c r="Q61" s="3165"/>
      <c r="R61" s="3167"/>
    </row>
    <row r="62" spans="2:18" ht="15.95" hidden="1" customHeight="1">
      <c r="B62" s="3153">
        <v>27</v>
      </c>
      <c r="C62" s="108">
        <v>41660</v>
      </c>
      <c r="D62" s="3" t="s">
        <v>43</v>
      </c>
      <c r="E62" s="42" t="s">
        <v>9</v>
      </c>
      <c r="F62" s="169">
        <v>1</v>
      </c>
      <c r="G62" s="169">
        <v>120</v>
      </c>
      <c r="H62" s="169">
        <f t="shared" si="5"/>
        <v>120</v>
      </c>
      <c r="I62" s="146">
        <f t="shared" si="6"/>
        <v>60000</v>
      </c>
      <c r="J62" s="169"/>
      <c r="K62" s="47"/>
      <c r="L62" s="109">
        <v>3</v>
      </c>
      <c r="M62" s="225">
        <f t="shared" si="0"/>
        <v>30000</v>
      </c>
      <c r="N62" s="109"/>
      <c r="O62" s="225">
        <f t="shared" si="1"/>
        <v>0</v>
      </c>
      <c r="P62" s="110">
        <f t="shared" si="2"/>
        <v>90000</v>
      </c>
      <c r="Q62" s="3168">
        <v>35000</v>
      </c>
      <c r="R62" s="3169" t="s">
        <v>251</v>
      </c>
    </row>
    <row r="63" spans="2:18" ht="15.95" hidden="1" customHeight="1">
      <c r="B63" s="3154"/>
      <c r="C63" s="108">
        <v>41660</v>
      </c>
      <c r="D63" s="27" t="s">
        <v>130</v>
      </c>
      <c r="E63" s="43" t="s">
        <v>39</v>
      </c>
      <c r="F63" s="46">
        <v>1</v>
      </c>
      <c r="G63" s="46">
        <v>150</v>
      </c>
      <c r="H63" s="169">
        <f t="shared" si="5"/>
        <v>150</v>
      </c>
      <c r="I63" s="146">
        <f t="shared" si="6"/>
        <v>75000</v>
      </c>
      <c r="J63" s="169"/>
      <c r="K63" s="47"/>
      <c r="L63" s="109">
        <v>5</v>
      </c>
      <c r="M63" s="225">
        <f>L63*10000</f>
        <v>50000</v>
      </c>
      <c r="N63" s="109"/>
      <c r="O63" s="225">
        <f>N63*15000</f>
        <v>0</v>
      </c>
      <c r="P63" s="110">
        <f>M63+K63+I63+O63</f>
        <v>125000</v>
      </c>
      <c r="Q63" s="3165"/>
      <c r="R63" s="3167"/>
    </row>
    <row r="64" spans="2:18" ht="15.95" hidden="1" customHeight="1">
      <c r="B64" s="3153">
        <v>28</v>
      </c>
      <c r="C64" s="108">
        <v>41661</v>
      </c>
      <c r="D64" s="3" t="s">
        <v>43</v>
      </c>
      <c r="E64" s="42" t="s">
        <v>9</v>
      </c>
      <c r="F64" s="169">
        <v>1</v>
      </c>
      <c r="G64" s="169">
        <v>120</v>
      </c>
      <c r="H64" s="46">
        <f t="shared" si="5"/>
        <v>120</v>
      </c>
      <c r="I64" s="177">
        <f t="shared" si="6"/>
        <v>60000</v>
      </c>
      <c r="J64" s="46"/>
      <c r="K64" s="28"/>
      <c r="L64" s="158">
        <v>1</v>
      </c>
      <c r="M64" s="229">
        <f t="shared" si="0"/>
        <v>10000</v>
      </c>
      <c r="N64" s="158"/>
      <c r="O64" s="229">
        <f t="shared" si="1"/>
        <v>0</v>
      </c>
      <c r="P64" s="159">
        <f t="shared" si="2"/>
        <v>70000</v>
      </c>
      <c r="Q64" s="3168">
        <v>35000</v>
      </c>
      <c r="R64" s="3169" t="s">
        <v>251</v>
      </c>
    </row>
    <row r="65" spans="2:19" ht="15.95" hidden="1" customHeight="1">
      <c r="B65" s="3154"/>
      <c r="C65" s="108">
        <v>41661</v>
      </c>
      <c r="D65" s="27" t="s">
        <v>130</v>
      </c>
      <c r="E65" s="43" t="s">
        <v>39</v>
      </c>
      <c r="F65" s="46">
        <v>1</v>
      </c>
      <c r="G65" s="46">
        <v>150</v>
      </c>
      <c r="H65" s="46">
        <f t="shared" si="5"/>
        <v>150</v>
      </c>
      <c r="I65" s="192">
        <f t="shared" si="6"/>
        <v>75000</v>
      </c>
      <c r="J65" s="46"/>
      <c r="K65" s="28"/>
      <c r="L65" s="158">
        <v>6</v>
      </c>
      <c r="M65" s="229">
        <f>L65*10000</f>
        <v>60000</v>
      </c>
      <c r="N65" s="158"/>
      <c r="O65" s="229">
        <f>N65*15000</f>
        <v>0</v>
      </c>
      <c r="P65" s="159">
        <f>M65+K65+I65+O65</f>
        <v>135000</v>
      </c>
      <c r="Q65" s="3165"/>
      <c r="R65" s="3167"/>
    </row>
    <row r="66" spans="2:19" ht="15.95" hidden="1" customHeight="1">
      <c r="B66" s="3153">
        <v>29</v>
      </c>
      <c r="C66" s="108">
        <v>41662</v>
      </c>
      <c r="D66" s="3" t="s">
        <v>43</v>
      </c>
      <c r="E66" s="42" t="s">
        <v>9</v>
      </c>
      <c r="F66" s="169">
        <v>1</v>
      </c>
      <c r="G66" s="169">
        <v>120</v>
      </c>
      <c r="H66" s="46">
        <f t="shared" si="5"/>
        <v>120</v>
      </c>
      <c r="I66" s="28">
        <f t="shared" si="6"/>
        <v>60000</v>
      </c>
      <c r="J66" s="46"/>
      <c r="K66" s="157"/>
      <c r="L66" s="123"/>
      <c r="M66" s="103">
        <f t="shared" si="0"/>
        <v>0</v>
      </c>
      <c r="N66" s="123"/>
      <c r="O66" s="103">
        <f t="shared" si="1"/>
        <v>0</v>
      </c>
      <c r="P66" s="124">
        <f t="shared" si="2"/>
        <v>60000</v>
      </c>
      <c r="Q66" s="3168">
        <v>35000</v>
      </c>
      <c r="R66" s="3169" t="s">
        <v>251</v>
      </c>
    </row>
    <row r="67" spans="2:19" ht="15.95" hidden="1" customHeight="1">
      <c r="B67" s="3154"/>
      <c r="C67" s="108">
        <v>41662</v>
      </c>
      <c r="D67" s="27" t="s">
        <v>130</v>
      </c>
      <c r="E67" s="43" t="s">
        <v>39</v>
      </c>
      <c r="F67" s="46">
        <v>1</v>
      </c>
      <c r="G67" s="46">
        <v>150</v>
      </c>
      <c r="H67" s="46">
        <f t="shared" si="5"/>
        <v>150</v>
      </c>
      <c r="I67" s="28">
        <f t="shared" si="6"/>
        <v>75000</v>
      </c>
      <c r="J67" s="46"/>
      <c r="K67" s="157"/>
      <c r="L67" s="123">
        <v>7</v>
      </c>
      <c r="M67" s="103">
        <f>L67*10000</f>
        <v>70000</v>
      </c>
      <c r="N67" s="123"/>
      <c r="O67" s="103">
        <f>N67*15000</f>
        <v>0</v>
      </c>
      <c r="P67" s="124">
        <f>M67+K67+I67+O67</f>
        <v>145000</v>
      </c>
      <c r="Q67" s="3165"/>
      <c r="R67" s="3167"/>
    </row>
    <row r="68" spans="2:19" ht="15.95" hidden="1" customHeight="1">
      <c r="B68" s="3153">
        <v>30</v>
      </c>
      <c r="C68" s="108">
        <v>41663</v>
      </c>
      <c r="D68" s="3" t="s">
        <v>43</v>
      </c>
      <c r="E68" s="42" t="s">
        <v>9</v>
      </c>
      <c r="F68" s="169">
        <v>1</v>
      </c>
      <c r="G68" s="169">
        <v>120</v>
      </c>
      <c r="H68" s="46">
        <f t="shared" si="5"/>
        <v>120</v>
      </c>
      <c r="I68" s="192">
        <f t="shared" si="6"/>
        <v>60000</v>
      </c>
      <c r="J68" s="46"/>
      <c r="K68" s="28"/>
      <c r="L68" s="123">
        <v>1</v>
      </c>
      <c r="M68" s="103">
        <f>L68*10000</f>
        <v>10000</v>
      </c>
      <c r="N68" s="123"/>
      <c r="O68" s="103">
        <f>N68*15000</f>
        <v>0</v>
      </c>
      <c r="P68" s="124">
        <f>M68+K68+I68+O68</f>
        <v>70000</v>
      </c>
      <c r="Q68" s="3215">
        <v>35000</v>
      </c>
      <c r="R68" s="3300" t="s">
        <v>251</v>
      </c>
    </row>
    <row r="69" spans="2:19" ht="15.95" hidden="1" customHeight="1">
      <c r="B69" s="3155"/>
      <c r="C69" s="108">
        <v>41663</v>
      </c>
      <c r="D69" s="27" t="s">
        <v>149</v>
      </c>
      <c r="E69" s="42" t="s">
        <v>9</v>
      </c>
      <c r="F69" s="46">
        <v>1</v>
      </c>
      <c r="G69" s="46">
        <v>30</v>
      </c>
      <c r="H69" s="46">
        <f t="shared" si="5"/>
        <v>30</v>
      </c>
      <c r="I69" s="192">
        <f t="shared" si="6"/>
        <v>15000</v>
      </c>
      <c r="J69" s="46"/>
      <c r="K69" s="28"/>
      <c r="L69" s="123">
        <v>1</v>
      </c>
      <c r="M69" s="103">
        <f>L69*10000</f>
        <v>10000</v>
      </c>
      <c r="N69" s="123"/>
      <c r="O69" s="103">
        <f>N69*15000</f>
        <v>0</v>
      </c>
      <c r="P69" s="124">
        <f>M69+K69+I69+O69</f>
        <v>25000</v>
      </c>
      <c r="Q69" s="3216"/>
      <c r="R69" s="3301"/>
    </row>
    <row r="70" spans="2:19" ht="15.95" hidden="1" customHeight="1">
      <c r="B70" s="3154"/>
      <c r="C70" s="108">
        <v>41663</v>
      </c>
      <c r="D70" s="27" t="s">
        <v>130</v>
      </c>
      <c r="E70" s="43" t="s">
        <v>39</v>
      </c>
      <c r="F70" s="46">
        <v>1</v>
      </c>
      <c r="G70" s="46">
        <v>150</v>
      </c>
      <c r="H70" s="46">
        <f t="shared" si="5"/>
        <v>150</v>
      </c>
      <c r="I70" s="177">
        <f t="shared" si="6"/>
        <v>75000</v>
      </c>
      <c r="J70" s="46"/>
      <c r="K70" s="28"/>
      <c r="L70" s="123">
        <v>6</v>
      </c>
      <c r="M70" s="103">
        <f t="shared" si="0"/>
        <v>60000</v>
      </c>
      <c r="N70" s="123">
        <v>1</v>
      </c>
      <c r="O70" s="103">
        <f t="shared" si="1"/>
        <v>15000</v>
      </c>
      <c r="P70" s="124">
        <f t="shared" si="2"/>
        <v>150000</v>
      </c>
      <c r="Q70" s="3217"/>
      <c r="R70" s="3302"/>
    </row>
    <row r="71" spans="2:19" s="112" customFormat="1" ht="15.95" hidden="1" customHeight="1">
      <c r="B71" s="3156">
        <v>31</v>
      </c>
      <c r="C71" s="108">
        <v>41664</v>
      </c>
      <c r="D71" s="3" t="s">
        <v>43</v>
      </c>
      <c r="E71" s="42" t="s">
        <v>9</v>
      </c>
      <c r="F71" s="169">
        <v>1</v>
      </c>
      <c r="G71" s="169">
        <v>120</v>
      </c>
      <c r="H71" s="169">
        <f t="shared" si="5"/>
        <v>120</v>
      </c>
      <c r="I71" s="146">
        <f t="shared" si="6"/>
        <v>60000</v>
      </c>
      <c r="J71" s="169"/>
      <c r="K71" s="47"/>
      <c r="L71" s="130"/>
      <c r="M71" s="28">
        <f>L71*10000</f>
        <v>0</v>
      </c>
      <c r="N71" s="130"/>
      <c r="O71" s="28">
        <f>N71*15000</f>
        <v>0</v>
      </c>
      <c r="P71" s="6">
        <f>M71+K71+I71+O71</f>
        <v>60000</v>
      </c>
      <c r="Q71" s="3168">
        <v>35000</v>
      </c>
      <c r="R71" s="3169" t="s">
        <v>251</v>
      </c>
    </row>
    <row r="72" spans="2:19" s="112" customFormat="1" ht="15.95" hidden="1" customHeight="1" thickBot="1">
      <c r="B72" s="3157"/>
      <c r="C72" s="152">
        <v>41664</v>
      </c>
      <c r="D72" s="50" t="s">
        <v>129</v>
      </c>
      <c r="E72" s="32" t="s">
        <v>39</v>
      </c>
      <c r="F72" s="56">
        <v>1</v>
      </c>
      <c r="G72" s="56">
        <v>150</v>
      </c>
      <c r="H72" s="44">
        <f t="shared" si="5"/>
        <v>150</v>
      </c>
      <c r="I72" s="147">
        <f t="shared" si="6"/>
        <v>75000</v>
      </c>
      <c r="J72" s="44"/>
      <c r="K72" s="48"/>
      <c r="L72" s="33">
        <v>4.5</v>
      </c>
      <c r="M72" s="45">
        <f t="shared" si="0"/>
        <v>45000</v>
      </c>
      <c r="N72" s="33">
        <v>2.5</v>
      </c>
      <c r="O72" s="45">
        <f t="shared" si="1"/>
        <v>37500</v>
      </c>
      <c r="P72" s="17">
        <f t="shared" si="2"/>
        <v>157500</v>
      </c>
      <c r="Q72" s="3175"/>
      <c r="R72" s="3176"/>
    </row>
    <row r="73" spans="2:19" ht="15.95" hidden="1" customHeight="1">
      <c r="B73" s="655">
        <v>1</v>
      </c>
      <c r="C73" s="656">
        <v>41665</v>
      </c>
      <c r="D73" s="657" t="s">
        <v>342</v>
      </c>
      <c r="E73" s="658"/>
      <c r="F73" s="658"/>
      <c r="G73" s="658"/>
      <c r="H73" s="658">
        <f t="shared" si="5"/>
        <v>0</v>
      </c>
      <c r="I73" s="659">
        <f t="shared" si="6"/>
        <v>0</v>
      </c>
      <c r="J73" s="658"/>
      <c r="K73" s="657"/>
      <c r="L73" s="662">
        <v>4</v>
      </c>
      <c r="M73" s="660">
        <f>L73*10000</f>
        <v>40000</v>
      </c>
      <c r="N73" s="662"/>
      <c r="O73" s="660">
        <f>N73*15000</f>
        <v>0</v>
      </c>
      <c r="P73" s="660">
        <f>I73+K73+M73+O73</f>
        <v>40000</v>
      </c>
      <c r="Q73" s="657"/>
      <c r="R73" s="661"/>
    </row>
    <row r="74" spans="2:19" ht="15.95" hidden="1" customHeight="1">
      <c r="B74" s="761">
        <v>2</v>
      </c>
      <c r="C74" s="314">
        <v>41666</v>
      </c>
      <c r="D74" s="3" t="s">
        <v>133</v>
      </c>
      <c r="E74" s="758"/>
      <c r="F74" s="758"/>
      <c r="G74" s="758"/>
      <c r="H74" s="758">
        <f>F74*G74</f>
        <v>0</v>
      </c>
      <c r="I74" s="204">
        <f t="shared" si="6"/>
        <v>0</v>
      </c>
      <c r="J74" s="758"/>
      <c r="K74" s="3"/>
      <c r="L74" s="366">
        <v>4</v>
      </c>
      <c r="M74" s="6">
        <f>L74*10000</f>
        <v>40000</v>
      </c>
      <c r="N74" s="366"/>
      <c r="O74" s="6">
        <f>N74*15000</f>
        <v>0</v>
      </c>
      <c r="P74" s="6">
        <f t="shared" ref="P74:P107" si="7">I74+K74+M74+O74</f>
        <v>40000</v>
      </c>
      <c r="Q74" s="3"/>
      <c r="R74" s="310"/>
    </row>
    <row r="75" spans="2:19" ht="15.95" hidden="1" customHeight="1">
      <c r="B75" s="3087">
        <v>3</v>
      </c>
      <c r="C75" s="314">
        <v>41667</v>
      </c>
      <c r="D75" s="3" t="s">
        <v>156</v>
      </c>
      <c r="E75" s="758" t="s">
        <v>10</v>
      </c>
      <c r="F75" s="758">
        <v>2</v>
      </c>
      <c r="G75" s="758">
        <v>30</v>
      </c>
      <c r="H75" s="758">
        <f t="shared" ref="H75:H107" si="8">F75*G75</f>
        <v>60</v>
      </c>
      <c r="I75" s="204">
        <f t="shared" si="6"/>
        <v>30000</v>
      </c>
      <c r="J75" s="758"/>
      <c r="K75" s="3"/>
      <c r="L75" s="366"/>
      <c r="M75" s="6">
        <f t="shared" ref="M75:M107" si="9">L75*10000</f>
        <v>0</v>
      </c>
      <c r="N75" s="366"/>
      <c r="O75" s="6">
        <f t="shared" ref="O75:O107" si="10">N75*15000</f>
        <v>0</v>
      </c>
      <c r="P75" s="6">
        <f t="shared" si="7"/>
        <v>30000</v>
      </c>
      <c r="Q75" s="3151">
        <v>35000</v>
      </c>
      <c r="R75" s="310"/>
    </row>
    <row r="76" spans="2:19" ht="15.95" hidden="1" customHeight="1">
      <c r="B76" s="3087"/>
      <c r="C76" s="314">
        <v>41667</v>
      </c>
      <c r="D76" s="27" t="s">
        <v>130</v>
      </c>
      <c r="E76" s="46" t="s">
        <v>39</v>
      </c>
      <c r="F76" s="758">
        <v>1</v>
      </c>
      <c r="G76" s="758">
        <v>150</v>
      </c>
      <c r="H76" s="758">
        <f t="shared" si="8"/>
        <v>150</v>
      </c>
      <c r="I76" s="204">
        <f t="shared" si="6"/>
        <v>75000</v>
      </c>
      <c r="J76" s="758"/>
      <c r="K76" s="3"/>
      <c r="L76" s="366">
        <v>7</v>
      </c>
      <c r="M76" s="6">
        <f>L76*10000</f>
        <v>70000</v>
      </c>
      <c r="N76" s="366"/>
      <c r="O76" s="6">
        <f t="shared" si="10"/>
        <v>0</v>
      </c>
      <c r="P76" s="6">
        <f t="shared" si="7"/>
        <v>145000</v>
      </c>
      <c r="Q76" s="3151"/>
      <c r="R76" s="310"/>
    </row>
    <row r="77" spans="2:19" ht="15.95" hidden="1" customHeight="1">
      <c r="B77" s="525">
        <v>4</v>
      </c>
      <c r="C77" s="378">
        <v>41668</v>
      </c>
      <c r="D77" s="351" t="s">
        <v>300</v>
      </c>
      <c r="E77" s="352"/>
      <c r="F77" s="352"/>
      <c r="G77" s="352"/>
      <c r="H77" s="352">
        <f t="shared" si="8"/>
        <v>0</v>
      </c>
      <c r="I77" s="379">
        <f t="shared" si="6"/>
        <v>0</v>
      </c>
      <c r="J77" s="352"/>
      <c r="K77" s="351"/>
      <c r="L77" s="370"/>
      <c r="M77" s="415">
        <f t="shared" si="9"/>
        <v>0</v>
      </c>
      <c r="N77" s="370"/>
      <c r="O77" s="415">
        <f t="shared" si="10"/>
        <v>0</v>
      </c>
      <c r="P77" s="415">
        <f t="shared" si="7"/>
        <v>0</v>
      </c>
      <c r="Q77" s="350"/>
      <c r="R77" s="358"/>
    </row>
    <row r="78" spans="2:19" s="344" customFormat="1" ht="15.95" hidden="1" customHeight="1">
      <c r="B78" s="3199">
        <v>5</v>
      </c>
      <c r="C78" s="506">
        <v>41669</v>
      </c>
      <c r="D78" s="359" t="s">
        <v>43</v>
      </c>
      <c r="E78" s="354" t="s">
        <v>9</v>
      </c>
      <c r="F78" s="354">
        <v>1</v>
      </c>
      <c r="G78" s="354">
        <v>120</v>
      </c>
      <c r="H78" s="354">
        <f t="shared" si="8"/>
        <v>120</v>
      </c>
      <c r="I78" s="384">
        <f t="shared" si="6"/>
        <v>60000</v>
      </c>
      <c r="J78" s="354"/>
      <c r="K78" s="359"/>
      <c r="L78" s="371"/>
      <c r="M78" s="509">
        <f t="shared" si="9"/>
        <v>0</v>
      </c>
      <c r="N78" s="371"/>
      <c r="O78" s="509">
        <f t="shared" si="10"/>
        <v>0</v>
      </c>
      <c r="P78" s="509">
        <f>I78+K78+M78+O78</f>
        <v>60000</v>
      </c>
      <c r="Q78" s="3268">
        <v>35000</v>
      </c>
      <c r="R78" s="3303" t="s">
        <v>251</v>
      </c>
    </row>
    <row r="79" spans="2:19" s="344" customFormat="1" ht="15.95" hidden="1" customHeight="1">
      <c r="B79" s="3199"/>
      <c r="C79" s="506">
        <v>41669</v>
      </c>
      <c r="D79" s="359" t="s">
        <v>129</v>
      </c>
      <c r="E79" s="354" t="s">
        <v>39</v>
      </c>
      <c r="F79" s="354">
        <v>1</v>
      </c>
      <c r="G79" s="354">
        <v>150</v>
      </c>
      <c r="H79" s="354">
        <f t="shared" si="8"/>
        <v>150</v>
      </c>
      <c r="I79" s="384">
        <f t="shared" si="6"/>
        <v>75000</v>
      </c>
      <c r="J79" s="354"/>
      <c r="K79" s="359"/>
      <c r="L79" s="371">
        <v>5</v>
      </c>
      <c r="M79" s="509">
        <f t="shared" si="9"/>
        <v>50000</v>
      </c>
      <c r="N79" s="371">
        <v>1</v>
      </c>
      <c r="O79" s="509">
        <f t="shared" si="10"/>
        <v>15000</v>
      </c>
      <c r="P79" s="509">
        <f t="shared" si="7"/>
        <v>140000</v>
      </c>
      <c r="Q79" s="3268"/>
      <c r="R79" s="3303"/>
      <c r="S79" s="523"/>
    </row>
    <row r="80" spans="2:19" ht="15.95" hidden="1" customHeight="1">
      <c r="B80" s="377">
        <v>6</v>
      </c>
      <c r="C80" s="378">
        <v>41670</v>
      </c>
      <c r="D80" s="351" t="s">
        <v>300</v>
      </c>
      <c r="E80" s="352"/>
      <c r="F80" s="352"/>
      <c r="G80" s="352"/>
      <c r="H80" s="352">
        <f t="shared" si="8"/>
        <v>0</v>
      </c>
      <c r="I80" s="379">
        <f t="shared" si="6"/>
        <v>0</v>
      </c>
      <c r="J80" s="352"/>
      <c r="K80" s="351"/>
      <c r="L80" s="370"/>
      <c r="M80" s="415">
        <f t="shared" si="9"/>
        <v>0</v>
      </c>
      <c r="N80" s="370"/>
      <c r="O80" s="415">
        <f t="shared" si="10"/>
        <v>0</v>
      </c>
      <c r="P80" s="415">
        <f>I80+K80+M80+O80</f>
        <v>0</v>
      </c>
      <c r="Q80" s="350"/>
      <c r="R80" s="358"/>
      <c r="S80" s="18"/>
    </row>
    <row r="81" spans="2:19" s="344" customFormat="1" ht="15.95" hidden="1" customHeight="1">
      <c r="B81" s="3199">
        <v>7</v>
      </c>
      <c r="C81" s="506">
        <v>41671</v>
      </c>
      <c r="D81" s="359" t="s">
        <v>43</v>
      </c>
      <c r="E81" s="354" t="s">
        <v>9</v>
      </c>
      <c r="F81" s="354">
        <v>1</v>
      </c>
      <c r="G81" s="354">
        <v>120</v>
      </c>
      <c r="H81" s="354">
        <f t="shared" si="8"/>
        <v>120</v>
      </c>
      <c r="I81" s="384">
        <f t="shared" si="6"/>
        <v>60000</v>
      </c>
      <c r="J81" s="354"/>
      <c r="K81" s="359"/>
      <c r="L81" s="371"/>
      <c r="M81" s="509">
        <f>L81*10000</f>
        <v>0</v>
      </c>
      <c r="N81" s="371"/>
      <c r="O81" s="509">
        <f t="shared" si="10"/>
        <v>0</v>
      </c>
      <c r="P81" s="509">
        <f t="shared" si="7"/>
        <v>60000</v>
      </c>
      <c r="Q81" s="3268">
        <v>35000</v>
      </c>
      <c r="R81" s="3303" t="s">
        <v>251</v>
      </c>
      <c r="S81" s="523"/>
    </row>
    <row r="82" spans="2:19" s="344" customFormat="1" ht="15.95" hidden="1" customHeight="1">
      <c r="B82" s="3199"/>
      <c r="C82" s="506">
        <v>41671</v>
      </c>
      <c r="D82" s="359" t="s">
        <v>129</v>
      </c>
      <c r="E82" s="354" t="s">
        <v>39</v>
      </c>
      <c r="F82" s="354">
        <v>1</v>
      </c>
      <c r="G82" s="354">
        <v>150</v>
      </c>
      <c r="H82" s="354">
        <f t="shared" si="8"/>
        <v>150</v>
      </c>
      <c r="I82" s="384">
        <f t="shared" si="6"/>
        <v>75000</v>
      </c>
      <c r="J82" s="354"/>
      <c r="K82" s="359"/>
      <c r="L82" s="371">
        <v>5</v>
      </c>
      <c r="M82" s="509">
        <f t="shared" si="9"/>
        <v>50000</v>
      </c>
      <c r="N82" s="371">
        <v>2</v>
      </c>
      <c r="O82" s="509">
        <f t="shared" si="10"/>
        <v>30000</v>
      </c>
      <c r="P82" s="509">
        <f t="shared" si="7"/>
        <v>155000</v>
      </c>
      <c r="Q82" s="3268"/>
      <c r="R82" s="3303"/>
      <c r="S82" s="523"/>
    </row>
    <row r="83" spans="2:19" ht="15.95" hidden="1" customHeight="1">
      <c r="B83" s="377">
        <v>8</v>
      </c>
      <c r="C83" s="389">
        <v>41672</v>
      </c>
      <c r="D83" s="593" t="s">
        <v>300</v>
      </c>
      <c r="E83" s="352"/>
      <c r="F83" s="352"/>
      <c r="G83" s="352"/>
      <c r="H83" s="352">
        <f t="shared" si="8"/>
        <v>0</v>
      </c>
      <c r="I83" s="379">
        <f t="shared" si="6"/>
        <v>0</v>
      </c>
      <c r="J83" s="352"/>
      <c r="K83" s="351"/>
      <c r="L83" s="370"/>
      <c r="M83" s="415">
        <f t="shared" si="9"/>
        <v>0</v>
      </c>
      <c r="N83" s="370"/>
      <c r="O83" s="415">
        <f t="shared" si="10"/>
        <v>0</v>
      </c>
      <c r="P83" s="415">
        <f t="shared" si="7"/>
        <v>0</v>
      </c>
      <c r="Q83" s="350"/>
      <c r="R83" s="358"/>
      <c r="S83" s="18"/>
    </row>
    <row r="84" spans="2:19" ht="15.95" hidden="1" customHeight="1">
      <c r="B84" s="377">
        <v>9</v>
      </c>
      <c r="C84" s="378">
        <v>41673</v>
      </c>
      <c r="D84" s="593" t="s">
        <v>300</v>
      </c>
      <c r="E84" s="352"/>
      <c r="F84" s="352"/>
      <c r="G84" s="352"/>
      <c r="H84" s="352">
        <f t="shared" si="8"/>
        <v>0</v>
      </c>
      <c r="I84" s="379">
        <f t="shared" si="6"/>
        <v>0</v>
      </c>
      <c r="J84" s="352"/>
      <c r="K84" s="351"/>
      <c r="L84" s="370"/>
      <c r="M84" s="415">
        <f t="shared" si="9"/>
        <v>0</v>
      </c>
      <c r="N84" s="370"/>
      <c r="O84" s="415">
        <f t="shared" si="10"/>
        <v>0</v>
      </c>
      <c r="P84" s="415">
        <f t="shared" si="7"/>
        <v>0</v>
      </c>
      <c r="Q84" s="350"/>
      <c r="R84" s="358"/>
      <c r="S84" s="18"/>
    </row>
    <row r="85" spans="2:19" ht="15.95" hidden="1" customHeight="1">
      <c r="B85" s="377">
        <v>10</v>
      </c>
      <c r="C85" s="378">
        <v>41674</v>
      </c>
      <c r="D85" s="593" t="s">
        <v>300</v>
      </c>
      <c r="E85" s="352"/>
      <c r="F85" s="352"/>
      <c r="G85" s="352"/>
      <c r="H85" s="352">
        <f t="shared" si="8"/>
        <v>0</v>
      </c>
      <c r="I85" s="379">
        <f t="shared" si="6"/>
        <v>0</v>
      </c>
      <c r="J85" s="352"/>
      <c r="K85" s="351"/>
      <c r="L85" s="370"/>
      <c r="M85" s="415">
        <f t="shared" si="9"/>
        <v>0</v>
      </c>
      <c r="N85" s="370"/>
      <c r="O85" s="415">
        <f t="shared" si="10"/>
        <v>0</v>
      </c>
      <c r="P85" s="415">
        <f t="shared" si="7"/>
        <v>0</v>
      </c>
      <c r="Q85" s="350"/>
      <c r="R85" s="358"/>
      <c r="S85" s="18"/>
    </row>
    <row r="86" spans="2:19" ht="15.95" hidden="1" customHeight="1">
      <c r="B86" s="377">
        <v>11</v>
      </c>
      <c r="C86" s="378">
        <v>41675</v>
      </c>
      <c r="D86" s="593" t="s">
        <v>300</v>
      </c>
      <c r="E86" s="352"/>
      <c r="F86" s="352"/>
      <c r="G86" s="352"/>
      <c r="H86" s="352">
        <f t="shared" si="8"/>
        <v>0</v>
      </c>
      <c r="I86" s="379">
        <f t="shared" si="6"/>
        <v>0</v>
      </c>
      <c r="J86" s="352"/>
      <c r="K86" s="351"/>
      <c r="L86" s="370"/>
      <c r="M86" s="415">
        <f t="shared" si="9"/>
        <v>0</v>
      </c>
      <c r="N86" s="370"/>
      <c r="O86" s="415">
        <f t="shared" si="10"/>
        <v>0</v>
      </c>
      <c r="P86" s="415">
        <f t="shared" si="7"/>
        <v>0</v>
      </c>
      <c r="Q86" s="350"/>
      <c r="R86" s="358"/>
      <c r="S86" s="18"/>
    </row>
    <row r="87" spans="2:19" ht="15.95" hidden="1" customHeight="1">
      <c r="B87" s="3087">
        <v>12</v>
      </c>
      <c r="C87" s="314">
        <v>41676</v>
      </c>
      <c r="D87" s="27" t="s">
        <v>43</v>
      </c>
      <c r="E87" s="46" t="s">
        <v>9</v>
      </c>
      <c r="F87" s="354">
        <v>1</v>
      </c>
      <c r="G87" s="354">
        <v>120</v>
      </c>
      <c r="H87" s="758">
        <f t="shared" si="8"/>
        <v>120</v>
      </c>
      <c r="I87" s="204">
        <f t="shared" si="6"/>
        <v>60000</v>
      </c>
      <c r="J87" s="354"/>
      <c r="K87" s="359"/>
      <c r="L87" s="371"/>
      <c r="M87" s="509">
        <f t="shared" si="9"/>
        <v>0</v>
      </c>
      <c r="N87" s="371"/>
      <c r="O87" s="509">
        <f t="shared" si="10"/>
        <v>0</v>
      </c>
      <c r="P87" s="509">
        <f t="shared" si="7"/>
        <v>60000</v>
      </c>
      <c r="Q87" s="498"/>
      <c r="R87" s="510"/>
      <c r="S87" s="18"/>
    </row>
    <row r="88" spans="2:19" ht="15.95" hidden="1" customHeight="1">
      <c r="B88" s="3087"/>
      <c r="C88" s="314">
        <v>41676</v>
      </c>
      <c r="D88" s="3" t="s">
        <v>65</v>
      </c>
      <c r="E88" s="758"/>
      <c r="F88" s="758"/>
      <c r="G88" s="758"/>
      <c r="H88" s="758">
        <f>F88*G88</f>
        <v>0</v>
      </c>
      <c r="I88" s="204">
        <f>H88*500</f>
        <v>0</v>
      </c>
      <c r="J88" s="758"/>
      <c r="K88" s="3"/>
      <c r="L88" s="366">
        <v>4</v>
      </c>
      <c r="M88" s="6">
        <f>L88*10000</f>
        <v>40000</v>
      </c>
      <c r="N88" s="366"/>
      <c r="O88" s="6">
        <f>N88*15000</f>
        <v>0</v>
      </c>
      <c r="P88" s="6">
        <f>I88+K88+M88+O88</f>
        <v>40000</v>
      </c>
      <c r="Q88" s="3"/>
      <c r="R88" s="510"/>
      <c r="S88" s="18"/>
    </row>
    <row r="89" spans="2:19" ht="15.95" hidden="1" customHeight="1">
      <c r="B89" s="377">
        <v>13</v>
      </c>
      <c r="C89" s="378">
        <v>41677</v>
      </c>
      <c r="D89" s="351" t="s">
        <v>300</v>
      </c>
      <c r="E89" s="352"/>
      <c r="F89" s="352"/>
      <c r="G89" s="352"/>
      <c r="H89" s="352">
        <f t="shared" si="8"/>
        <v>0</v>
      </c>
      <c r="I89" s="379">
        <f t="shared" si="6"/>
        <v>0</v>
      </c>
      <c r="J89" s="352"/>
      <c r="K89" s="351"/>
      <c r="L89" s="370"/>
      <c r="M89" s="415">
        <f t="shared" si="9"/>
        <v>0</v>
      </c>
      <c r="N89" s="370"/>
      <c r="O89" s="415">
        <f t="shared" si="10"/>
        <v>0</v>
      </c>
      <c r="P89" s="415">
        <f>I89+K89+M89+O89</f>
        <v>0</v>
      </c>
      <c r="Q89" s="350"/>
      <c r="R89" s="358"/>
      <c r="S89" s="18"/>
    </row>
    <row r="90" spans="2:19" ht="15.95" hidden="1" customHeight="1">
      <c r="B90" s="755">
        <v>14</v>
      </c>
      <c r="C90" s="314">
        <v>41678</v>
      </c>
      <c r="D90" s="385" t="s">
        <v>301</v>
      </c>
      <c r="E90" s="354"/>
      <c r="F90" s="758"/>
      <c r="G90" s="758"/>
      <c r="H90" s="758">
        <f t="shared" si="8"/>
        <v>0</v>
      </c>
      <c r="I90" s="204">
        <f t="shared" si="6"/>
        <v>0</v>
      </c>
      <c r="J90" s="758"/>
      <c r="K90" s="3"/>
      <c r="L90" s="366">
        <v>10</v>
      </c>
      <c r="M90" s="6">
        <f t="shared" si="9"/>
        <v>100000</v>
      </c>
      <c r="N90" s="366">
        <v>5</v>
      </c>
      <c r="O90" s="6">
        <f t="shared" si="10"/>
        <v>75000</v>
      </c>
      <c r="P90" s="6">
        <f t="shared" si="7"/>
        <v>175000</v>
      </c>
      <c r="Q90" s="498"/>
      <c r="R90" s="310"/>
      <c r="S90" s="18"/>
    </row>
    <row r="91" spans="2:19" ht="15.95" hidden="1" customHeight="1">
      <c r="B91" s="755">
        <v>15</v>
      </c>
      <c r="C91" s="387">
        <v>41679</v>
      </c>
      <c r="D91" s="385" t="s">
        <v>302</v>
      </c>
      <c r="E91" s="46"/>
      <c r="F91" s="46"/>
      <c r="G91" s="46"/>
      <c r="H91" s="46">
        <f t="shared" si="8"/>
        <v>0</v>
      </c>
      <c r="I91" s="204">
        <f t="shared" si="6"/>
        <v>0</v>
      </c>
      <c r="J91" s="46"/>
      <c r="K91" s="27"/>
      <c r="L91" s="367">
        <v>1</v>
      </c>
      <c r="M91" s="29">
        <f t="shared" si="9"/>
        <v>10000</v>
      </c>
      <c r="N91" s="367"/>
      <c r="O91" s="29">
        <f t="shared" si="10"/>
        <v>0</v>
      </c>
      <c r="P91" s="29">
        <f t="shared" si="7"/>
        <v>10000</v>
      </c>
      <c r="Q91" s="29">
        <v>35000</v>
      </c>
      <c r="R91" s="762"/>
    </row>
    <row r="92" spans="2:19" ht="15.95" hidden="1" customHeight="1">
      <c r="B92" s="377">
        <v>16</v>
      </c>
      <c r="C92" s="378">
        <v>41680</v>
      </c>
      <c r="D92" s="351" t="s">
        <v>303</v>
      </c>
      <c r="E92" s="352"/>
      <c r="F92" s="352"/>
      <c r="G92" s="352"/>
      <c r="H92" s="352">
        <f t="shared" si="8"/>
        <v>0</v>
      </c>
      <c r="I92" s="379">
        <f t="shared" si="6"/>
        <v>0</v>
      </c>
      <c r="J92" s="352"/>
      <c r="K92" s="351"/>
      <c r="L92" s="370"/>
      <c r="M92" s="415">
        <f t="shared" si="9"/>
        <v>0</v>
      </c>
      <c r="N92" s="370"/>
      <c r="O92" s="415">
        <f t="shared" si="10"/>
        <v>0</v>
      </c>
      <c r="P92" s="415">
        <f t="shared" si="7"/>
        <v>0</v>
      </c>
      <c r="Q92" s="415">
        <v>35000</v>
      </c>
      <c r="R92" s="353"/>
    </row>
    <row r="93" spans="2:19" ht="15.95" hidden="1" customHeight="1">
      <c r="B93" s="759">
        <v>17</v>
      </c>
      <c r="C93" s="316">
        <v>41681</v>
      </c>
      <c r="D93" s="385" t="s">
        <v>308</v>
      </c>
      <c r="E93" s="46" t="s">
        <v>306</v>
      </c>
      <c r="F93" s="46">
        <v>4</v>
      </c>
      <c r="G93" s="46"/>
      <c r="H93" s="46">
        <f t="shared" si="8"/>
        <v>0</v>
      </c>
      <c r="I93" s="204">
        <f t="shared" si="6"/>
        <v>0</v>
      </c>
      <c r="J93" s="46" t="s">
        <v>70</v>
      </c>
      <c r="K93" s="29">
        <v>35000</v>
      </c>
      <c r="L93" s="367">
        <v>2</v>
      </c>
      <c r="M93" s="29">
        <f t="shared" si="9"/>
        <v>20000</v>
      </c>
      <c r="N93" s="367"/>
      <c r="O93" s="29">
        <f t="shared" si="10"/>
        <v>0</v>
      </c>
      <c r="P93" s="29">
        <f>I93+K93+M93+O93</f>
        <v>55000</v>
      </c>
      <c r="Q93" s="29">
        <v>35000</v>
      </c>
      <c r="R93" s="762"/>
    </row>
    <row r="94" spans="2:19" ht="15.95" hidden="1" customHeight="1">
      <c r="B94" s="759">
        <v>18</v>
      </c>
      <c r="C94" s="316">
        <v>41682</v>
      </c>
      <c r="D94" s="385" t="s">
        <v>308</v>
      </c>
      <c r="E94" s="46" t="s">
        <v>306</v>
      </c>
      <c r="F94" s="46">
        <v>1</v>
      </c>
      <c r="G94" s="46"/>
      <c r="H94" s="46">
        <f t="shared" si="8"/>
        <v>0</v>
      </c>
      <c r="I94" s="204">
        <f t="shared" si="6"/>
        <v>0</v>
      </c>
      <c r="J94" s="46" t="s">
        <v>70</v>
      </c>
      <c r="K94" s="29">
        <v>35000</v>
      </c>
      <c r="L94" s="367"/>
      <c r="M94" s="29">
        <f t="shared" si="9"/>
        <v>0</v>
      </c>
      <c r="N94" s="367"/>
      <c r="O94" s="29">
        <f t="shared" si="10"/>
        <v>0</v>
      </c>
      <c r="P94" s="29">
        <f t="shared" si="7"/>
        <v>35000</v>
      </c>
      <c r="Q94" s="29">
        <v>35000</v>
      </c>
      <c r="R94" s="762"/>
    </row>
    <row r="95" spans="2:19" ht="15.95" hidden="1" customHeight="1">
      <c r="B95" s="759">
        <v>19</v>
      </c>
      <c r="C95" s="316">
        <v>41683</v>
      </c>
      <c r="D95" s="385" t="s">
        <v>308</v>
      </c>
      <c r="E95" s="46" t="s">
        <v>306</v>
      </c>
      <c r="F95" s="46">
        <v>5</v>
      </c>
      <c r="G95" s="46"/>
      <c r="H95" s="46">
        <f t="shared" si="8"/>
        <v>0</v>
      </c>
      <c r="I95" s="204">
        <f t="shared" si="6"/>
        <v>0</v>
      </c>
      <c r="J95" s="46" t="s">
        <v>70</v>
      </c>
      <c r="K95" s="29">
        <v>35000</v>
      </c>
      <c r="L95" s="367">
        <v>3</v>
      </c>
      <c r="M95" s="29">
        <f t="shared" si="9"/>
        <v>30000</v>
      </c>
      <c r="N95" s="367"/>
      <c r="O95" s="29">
        <f t="shared" si="10"/>
        <v>0</v>
      </c>
      <c r="P95" s="29">
        <f t="shared" si="7"/>
        <v>65000</v>
      </c>
      <c r="Q95" s="29">
        <v>35000</v>
      </c>
      <c r="R95" s="762"/>
    </row>
    <row r="96" spans="2:19" ht="15.95" hidden="1" customHeight="1">
      <c r="B96" s="759">
        <v>20</v>
      </c>
      <c r="C96" s="316">
        <v>41684</v>
      </c>
      <c r="D96" s="385" t="s">
        <v>308</v>
      </c>
      <c r="E96" s="46" t="s">
        <v>306</v>
      </c>
      <c r="F96" s="46">
        <v>4</v>
      </c>
      <c r="G96" s="46"/>
      <c r="H96" s="46">
        <f t="shared" si="8"/>
        <v>0</v>
      </c>
      <c r="I96" s="204">
        <f t="shared" si="6"/>
        <v>0</v>
      </c>
      <c r="J96" s="46" t="s">
        <v>70</v>
      </c>
      <c r="K96" s="29">
        <v>35000</v>
      </c>
      <c r="L96" s="367">
        <v>2</v>
      </c>
      <c r="M96" s="29">
        <f t="shared" si="9"/>
        <v>20000</v>
      </c>
      <c r="N96" s="367"/>
      <c r="O96" s="29">
        <f t="shared" si="10"/>
        <v>0</v>
      </c>
      <c r="P96" s="29">
        <f t="shared" si="7"/>
        <v>55000</v>
      </c>
      <c r="Q96" s="29">
        <v>35000</v>
      </c>
      <c r="R96" s="762"/>
    </row>
    <row r="97" spans="1:19" ht="15.95" hidden="1" customHeight="1">
      <c r="B97" s="759">
        <v>21</v>
      </c>
      <c r="C97" s="316">
        <v>41685</v>
      </c>
      <c r="D97" s="385" t="s">
        <v>308</v>
      </c>
      <c r="E97" s="46" t="s">
        <v>306</v>
      </c>
      <c r="F97" s="46">
        <v>4</v>
      </c>
      <c r="G97" s="46"/>
      <c r="H97" s="46">
        <f t="shared" si="8"/>
        <v>0</v>
      </c>
      <c r="I97" s="204">
        <f t="shared" si="6"/>
        <v>0</v>
      </c>
      <c r="J97" s="46" t="s">
        <v>70</v>
      </c>
      <c r="K97" s="29">
        <v>35000</v>
      </c>
      <c r="L97" s="367">
        <v>2</v>
      </c>
      <c r="M97" s="29">
        <f t="shared" si="9"/>
        <v>20000</v>
      </c>
      <c r="N97" s="367"/>
      <c r="O97" s="29">
        <f t="shared" si="10"/>
        <v>0</v>
      </c>
      <c r="P97" s="29">
        <f t="shared" si="7"/>
        <v>55000</v>
      </c>
      <c r="Q97" s="29">
        <v>35000</v>
      </c>
      <c r="R97" s="762"/>
    </row>
    <row r="98" spans="1:19" ht="15.95" hidden="1" customHeight="1">
      <c r="B98" s="759">
        <v>22</v>
      </c>
      <c r="C98" s="387">
        <v>41686</v>
      </c>
      <c r="D98" s="385" t="s">
        <v>308</v>
      </c>
      <c r="E98" s="46" t="s">
        <v>306</v>
      </c>
      <c r="F98" s="46">
        <v>2</v>
      </c>
      <c r="G98" s="46"/>
      <c r="H98" s="46">
        <f t="shared" si="8"/>
        <v>0</v>
      </c>
      <c r="I98" s="204">
        <f t="shared" si="6"/>
        <v>0</v>
      </c>
      <c r="J98" s="46" t="s">
        <v>70</v>
      </c>
      <c r="K98" s="29">
        <v>35000</v>
      </c>
      <c r="L98" s="367">
        <v>6</v>
      </c>
      <c r="M98" s="29">
        <f t="shared" si="9"/>
        <v>60000</v>
      </c>
      <c r="N98" s="367"/>
      <c r="O98" s="29">
        <f t="shared" si="10"/>
        <v>0</v>
      </c>
      <c r="P98" s="29">
        <f t="shared" si="7"/>
        <v>95000</v>
      </c>
      <c r="Q98" s="29">
        <v>35000</v>
      </c>
      <c r="R98" s="762"/>
    </row>
    <row r="99" spans="1:19" ht="15.95" hidden="1" customHeight="1">
      <c r="B99" s="377">
        <v>23</v>
      </c>
      <c r="C99" s="527">
        <v>41687</v>
      </c>
      <c r="D99" s="351" t="s">
        <v>303</v>
      </c>
      <c r="E99" s="352"/>
      <c r="F99" s="352"/>
      <c r="G99" s="352"/>
      <c r="H99" s="352">
        <f t="shared" si="8"/>
        <v>0</v>
      </c>
      <c r="I99" s="379">
        <f t="shared" si="6"/>
        <v>0</v>
      </c>
      <c r="J99" s="352"/>
      <c r="K99" s="351"/>
      <c r="L99" s="370"/>
      <c r="M99" s="415">
        <f t="shared" si="9"/>
        <v>0</v>
      </c>
      <c r="N99" s="370"/>
      <c r="O99" s="415">
        <f t="shared" si="10"/>
        <v>0</v>
      </c>
      <c r="P99" s="415">
        <f t="shared" si="7"/>
        <v>0</v>
      </c>
      <c r="Q99" s="415">
        <v>35000</v>
      </c>
      <c r="R99" s="353"/>
    </row>
    <row r="100" spans="1:19" ht="15.95" hidden="1" customHeight="1">
      <c r="B100" s="755">
        <v>24</v>
      </c>
      <c r="C100" s="526">
        <v>41688</v>
      </c>
      <c r="D100" s="27" t="s">
        <v>65</v>
      </c>
      <c r="E100" s="46"/>
      <c r="F100" s="46"/>
      <c r="G100" s="46"/>
      <c r="H100" s="46">
        <f t="shared" si="8"/>
        <v>0</v>
      </c>
      <c r="I100" s="204">
        <f t="shared" si="6"/>
        <v>0</v>
      </c>
      <c r="J100" s="46"/>
      <c r="K100" s="27"/>
      <c r="L100" s="367">
        <v>10</v>
      </c>
      <c r="M100" s="29">
        <f t="shared" si="9"/>
        <v>100000</v>
      </c>
      <c r="N100" s="367">
        <v>5</v>
      </c>
      <c r="O100" s="29">
        <f t="shared" si="10"/>
        <v>75000</v>
      </c>
      <c r="P100" s="29">
        <f t="shared" si="7"/>
        <v>175000</v>
      </c>
      <c r="Q100" s="29">
        <v>35000</v>
      </c>
      <c r="R100" s="762"/>
    </row>
    <row r="101" spans="1:19" ht="15.95" hidden="1" customHeight="1">
      <c r="B101" s="755">
        <v>25</v>
      </c>
      <c r="C101" s="108">
        <v>41689</v>
      </c>
      <c r="D101" s="385" t="s">
        <v>315</v>
      </c>
      <c r="E101" s="758"/>
      <c r="F101" s="758"/>
      <c r="G101" s="758"/>
      <c r="H101" s="758">
        <f t="shared" si="8"/>
        <v>0</v>
      </c>
      <c r="I101" s="204">
        <f t="shared" si="6"/>
        <v>0</v>
      </c>
      <c r="J101" s="758"/>
      <c r="K101" s="3"/>
      <c r="L101" s="366"/>
      <c r="M101" s="6">
        <f t="shared" si="9"/>
        <v>0</v>
      </c>
      <c r="N101" s="366"/>
      <c r="O101" s="6">
        <f t="shared" si="10"/>
        <v>0</v>
      </c>
      <c r="P101" s="6">
        <f t="shared" si="7"/>
        <v>0</v>
      </c>
      <c r="Q101" s="3"/>
      <c r="R101" s="310"/>
      <c r="S101" s="18"/>
    </row>
    <row r="102" spans="1:19" ht="15.95" hidden="1" customHeight="1">
      <c r="B102" s="755">
        <v>26</v>
      </c>
      <c r="C102" s="108">
        <v>41690</v>
      </c>
      <c r="D102" s="359" t="s">
        <v>327</v>
      </c>
      <c r="E102" s="758" t="s">
        <v>61</v>
      </c>
      <c r="F102" s="758">
        <v>1</v>
      </c>
      <c r="G102" s="758">
        <v>110</v>
      </c>
      <c r="H102" s="758">
        <f t="shared" si="8"/>
        <v>110</v>
      </c>
      <c r="I102" s="204">
        <f t="shared" si="6"/>
        <v>55000</v>
      </c>
      <c r="J102" s="758"/>
      <c r="K102" s="3"/>
      <c r="L102" s="371">
        <v>3</v>
      </c>
      <c r="M102" s="6">
        <f t="shared" si="9"/>
        <v>30000</v>
      </c>
      <c r="N102" s="366"/>
      <c r="O102" s="6">
        <f t="shared" si="10"/>
        <v>0</v>
      </c>
      <c r="P102" s="6">
        <f t="shared" si="7"/>
        <v>85000</v>
      </c>
      <c r="Q102" s="3"/>
      <c r="R102" s="310"/>
      <c r="S102" s="18"/>
    </row>
    <row r="103" spans="1:19" ht="15.95" hidden="1" customHeight="1">
      <c r="B103" s="755">
        <v>27</v>
      </c>
      <c r="C103" s="108">
        <v>41691</v>
      </c>
      <c r="D103" s="359" t="s">
        <v>327</v>
      </c>
      <c r="E103" s="758" t="s">
        <v>61</v>
      </c>
      <c r="F103" s="758">
        <v>1</v>
      </c>
      <c r="G103" s="758">
        <v>110</v>
      </c>
      <c r="H103" s="758">
        <f t="shared" si="8"/>
        <v>110</v>
      </c>
      <c r="I103" s="204">
        <f t="shared" si="6"/>
        <v>55000</v>
      </c>
      <c r="J103" s="758"/>
      <c r="K103" s="3"/>
      <c r="L103" s="366">
        <v>3</v>
      </c>
      <c r="M103" s="6">
        <f t="shared" si="9"/>
        <v>30000</v>
      </c>
      <c r="N103" s="366"/>
      <c r="O103" s="6">
        <f t="shared" si="10"/>
        <v>0</v>
      </c>
      <c r="P103" s="6">
        <f t="shared" si="7"/>
        <v>85000</v>
      </c>
      <c r="Q103" s="3"/>
      <c r="R103" s="310"/>
      <c r="S103" s="18"/>
    </row>
    <row r="104" spans="1:19" ht="15.95" hidden="1" customHeight="1">
      <c r="B104" s="755">
        <v>28</v>
      </c>
      <c r="C104" s="108">
        <v>41692</v>
      </c>
      <c r="D104" s="20" t="s">
        <v>326</v>
      </c>
      <c r="E104" s="46" t="s">
        <v>39</v>
      </c>
      <c r="F104" s="758">
        <v>5</v>
      </c>
      <c r="G104" s="367">
        <v>10</v>
      </c>
      <c r="H104" s="758">
        <f>F104*G104</f>
        <v>50</v>
      </c>
      <c r="I104" s="204">
        <f t="shared" si="6"/>
        <v>25000</v>
      </c>
      <c r="J104" s="46"/>
      <c r="K104" s="38"/>
      <c r="L104" s="366"/>
      <c r="M104" s="6">
        <f t="shared" si="9"/>
        <v>0</v>
      </c>
      <c r="N104" s="366"/>
      <c r="O104" s="6">
        <f t="shared" si="10"/>
        <v>0</v>
      </c>
      <c r="P104" s="6">
        <f t="shared" si="7"/>
        <v>25000</v>
      </c>
      <c r="Q104" s="3"/>
      <c r="R104" s="310"/>
      <c r="S104" s="18"/>
    </row>
    <row r="105" spans="1:19" ht="15.95" hidden="1" customHeight="1">
      <c r="B105" s="755">
        <v>29</v>
      </c>
      <c r="C105" s="104">
        <v>41693</v>
      </c>
      <c r="D105" s="359" t="s">
        <v>327</v>
      </c>
      <c r="E105" s="758" t="s">
        <v>61</v>
      </c>
      <c r="F105" s="758">
        <v>1</v>
      </c>
      <c r="G105" s="758">
        <v>110</v>
      </c>
      <c r="H105" s="758">
        <f t="shared" si="8"/>
        <v>110</v>
      </c>
      <c r="I105" s="204">
        <f t="shared" si="6"/>
        <v>55000</v>
      </c>
      <c r="J105" s="758"/>
      <c r="K105" s="3"/>
      <c r="L105" s="366">
        <v>9</v>
      </c>
      <c r="M105" s="6">
        <f t="shared" si="9"/>
        <v>90000</v>
      </c>
      <c r="N105" s="366"/>
      <c r="O105" s="6">
        <f t="shared" si="10"/>
        <v>0</v>
      </c>
      <c r="P105" s="6">
        <f t="shared" si="7"/>
        <v>145000</v>
      </c>
      <c r="Q105" s="3"/>
      <c r="R105" s="310"/>
      <c r="S105" s="18"/>
    </row>
    <row r="106" spans="1:19" ht="15.95" hidden="1" customHeight="1">
      <c r="B106" s="755">
        <v>30</v>
      </c>
      <c r="C106" s="108">
        <v>41694</v>
      </c>
      <c r="D106" s="20" t="s">
        <v>326</v>
      </c>
      <c r="E106" s="46" t="s">
        <v>39</v>
      </c>
      <c r="F106" s="758">
        <v>3</v>
      </c>
      <c r="G106" s="367">
        <v>10</v>
      </c>
      <c r="H106" s="758">
        <f>F106*G106</f>
        <v>30</v>
      </c>
      <c r="I106" s="204">
        <f t="shared" si="6"/>
        <v>15000</v>
      </c>
      <c r="J106" s="46"/>
      <c r="K106" s="38"/>
      <c r="L106" s="366"/>
      <c r="M106" s="6">
        <f t="shared" si="9"/>
        <v>0</v>
      </c>
      <c r="N106" s="366"/>
      <c r="O106" s="6">
        <f t="shared" si="10"/>
        <v>0</v>
      </c>
      <c r="P106" s="6">
        <f t="shared" si="7"/>
        <v>15000</v>
      </c>
      <c r="Q106" s="3"/>
      <c r="R106" s="310"/>
      <c r="S106" s="18"/>
    </row>
    <row r="107" spans="1:19" ht="15.95" hidden="1" customHeight="1" thickBot="1">
      <c r="B107" s="440">
        <v>31</v>
      </c>
      <c r="C107" s="528">
        <v>41695</v>
      </c>
      <c r="D107" s="418" t="s">
        <v>300</v>
      </c>
      <c r="E107" s="417"/>
      <c r="F107" s="417"/>
      <c r="G107" s="417"/>
      <c r="H107" s="417">
        <f t="shared" si="8"/>
        <v>0</v>
      </c>
      <c r="I107" s="444">
        <f t="shared" si="6"/>
        <v>0</v>
      </c>
      <c r="J107" s="417"/>
      <c r="K107" s="418"/>
      <c r="L107" s="519"/>
      <c r="M107" s="419">
        <f t="shared" si="9"/>
        <v>0</v>
      </c>
      <c r="N107" s="519"/>
      <c r="O107" s="419">
        <f t="shared" si="10"/>
        <v>0</v>
      </c>
      <c r="P107" s="419">
        <f t="shared" si="7"/>
        <v>0</v>
      </c>
      <c r="Q107" s="418"/>
      <c r="R107" s="469"/>
      <c r="S107" s="18"/>
    </row>
    <row r="108" spans="1:19" ht="15.95" hidden="1" customHeight="1">
      <c r="A108" s="18"/>
      <c r="B108" s="768">
        <v>1</v>
      </c>
      <c r="C108" s="769">
        <v>41696</v>
      </c>
      <c r="D108" s="881" t="s">
        <v>354</v>
      </c>
      <c r="E108" s="881"/>
      <c r="F108" s="488"/>
      <c r="G108" s="881"/>
      <c r="H108" s="881"/>
      <c r="I108" s="882">
        <f>F108*G108*H108</f>
        <v>0</v>
      </c>
      <c r="J108" s="881"/>
      <c r="K108" s="881"/>
      <c r="L108" s="881"/>
      <c r="M108" s="882">
        <f>L108*10000</f>
        <v>0</v>
      </c>
      <c r="N108" s="881"/>
      <c r="O108" s="882">
        <f>N108*15000</f>
        <v>0</v>
      </c>
      <c r="P108" s="882">
        <f>I108+K108+M108+O108</f>
        <v>0</v>
      </c>
      <c r="Q108" s="883"/>
      <c r="R108" s="872"/>
    </row>
    <row r="109" spans="1:19" s="340" customFormat="1" ht="15.95" hidden="1" customHeight="1">
      <c r="A109" s="339"/>
      <c r="B109" s="776">
        <v>2</v>
      </c>
      <c r="C109" s="526">
        <v>41697</v>
      </c>
      <c r="D109" s="878" t="s">
        <v>354</v>
      </c>
      <c r="E109" s="878"/>
      <c r="F109" s="494"/>
      <c r="G109" s="878"/>
      <c r="H109" s="878"/>
      <c r="I109" s="884">
        <f>F109*G109*H109</f>
        <v>0</v>
      </c>
      <c r="J109" s="878"/>
      <c r="K109" s="878"/>
      <c r="L109" s="878"/>
      <c r="M109" s="884">
        <v>0</v>
      </c>
      <c r="N109" s="878"/>
      <c r="O109" s="884">
        <f>N109*15000</f>
        <v>0</v>
      </c>
      <c r="P109" s="884">
        <f t="shared" ref="P109:P135" si="11">I109+K109+M109+O109</f>
        <v>0</v>
      </c>
      <c r="Q109" s="885"/>
      <c r="R109" s="873"/>
    </row>
    <row r="110" spans="1:19" ht="15.95" hidden="1" customHeight="1">
      <c r="A110" s="19"/>
      <c r="B110" s="778">
        <v>3</v>
      </c>
      <c r="C110" s="526">
        <v>41698</v>
      </c>
      <c r="D110" s="878" t="s">
        <v>354</v>
      </c>
      <c r="E110" s="878"/>
      <c r="F110" s="494"/>
      <c r="G110" s="878"/>
      <c r="H110" s="874"/>
      <c r="I110" s="884">
        <f>F110*G110*H110</f>
        <v>0</v>
      </c>
      <c r="J110" s="878"/>
      <c r="K110" s="878"/>
      <c r="L110" s="878"/>
      <c r="M110" s="884">
        <f t="shared" ref="M110:M135" si="12">L110*10000</f>
        <v>0</v>
      </c>
      <c r="N110" s="878"/>
      <c r="O110" s="884">
        <f t="shared" ref="O110:O135" si="13">N110*15000</f>
        <v>0</v>
      </c>
      <c r="P110" s="884">
        <f t="shared" si="11"/>
        <v>0</v>
      </c>
      <c r="Q110" s="875"/>
      <c r="R110" s="876"/>
    </row>
    <row r="111" spans="1:19" ht="15.95" hidden="1" customHeight="1">
      <c r="A111" s="19"/>
      <c r="B111" s="776">
        <v>4</v>
      </c>
      <c r="C111" s="526">
        <v>41699</v>
      </c>
      <c r="D111" s="878" t="s">
        <v>354</v>
      </c>
      <c r="E111" s="878"/>
      <c r="F111" s="494"/>
      <c r="G111" s="878"/>
      <c r="H111" s="874"/>
      <c r="I111" s="884">
        <f>F111*G111*H111</f>
        <v>0</v>
      </c>
      <c r="J111" s="878"/>
      <c r="K111" s="878"/>
      <c r="L111" s="878"/>
      <c r="M111" s="884">
        <f t="shared" si="12"/>
        <v>0</v>
      </c>
      <c r="N111" s="878"/>
      <c r="O111" s="884">
        <f t="shared" si="13"/>
        <v>0</v>
      </c>
      <c r="P111" s="884">
        <f t="shared" si="11"/>
        <v>0</v>
      </c>
      <c r="Q111" s="875"/>
      <c r="R111" s="877"/>
    </row>
    <row r="112" spans="1:19" ht="15.95" hidden="1" customHeight="1">
      <c r="A112" s="19"/>
      <c r="B112" s="800">
        <v>5</v>
      </c>
      <c r="C112" s="387">
        <v>41700</v>
      </c>
      <c r="D112" s="878" t="s">
        <v>354</v>
      </c>
      <c r="E112" s="878"/>
      <c r="F112" s="494"/>
      <c r="G112" s="878"/>
      <c r="H112" s="878"/>
      <c r="I112" s="884">
        <f t="shared" ref="I112:I135" si="14">F112*G112*H112</f>
        <v>0</v>
      </c>
      <c r="J112" s="878"/>
      <c r="K112" s="878"/>
      <c r="L112" s="878"/>
      <c r="M112" s="884">
        <f t="shared" si="12"/>
        <v>0</v>
      </c>
      <c r="N112" s="878"/>
      <c r="O112" s="884">
        <f t="shared" si="13"/>
        <v>0</v>
      </c>
      <c r="P112" s="884">
        <f t="shared" si="11"/>
        <v>0</v>
      </c>
      <c r="Q112" s="875"/>
      <c r="R112" s="873"/>
    </row>
    <row r="113" spans="1:19" ht="15.95" hidden="1" customHeight="1">
      <c r="A113" s="19"/>
      <c r="B113" s="776">
        <v>6</v>
      </c>
      <c r="C113" s="526">
        <v>41701</v>
      </c>
      <c r="D113" s="878" t="s">
        <v>354</v>
      </c>
      <c r="E113" s="878"/>
      <c r="F113" s="494"/>
      <c r="G113" s="878"/>
      <c r="H113" s="874"/>
      <c r="I113" s="884">
        <f t="shared" si="14"/>
        <v>0</v>
      </c>
      <c r="J113" s="878"/>
      <c r="K113" s="878"/>
      <c r="L113" s="878"/>
      <c r="M113" s="884">
        <f t="shared" si="12"/>
        <v>0</v>
      </c>
      <c r="N113" s="878"/>
      <c r="O113" s="884">
        <f t="shared" si="13"/>
        <v>0</v>
      </c>
      <c r="P113" s="884">
        <f>I113+K113+M113+O113</f>
        <v>0</v>
      </c>
      <c r="Q113" s="875"/>
      <c r="R113" s="873"/>
    </row>
    <row r="114" spans="1:19" ht="15.95" hidden="1" customHeight="1">
      <c r="A114" s="19"/>
      <c r="B114" s="778">
        <v>7</v>
      </c>
      <c r="C114" s="526">
        <v>41702</v>
      </c>
      <c r="D114" s="878" t="s">
        <v>354</v>
      </c>
      <c r="E114" s="878"/>
      <c r="F114" s="494"/>
      <c r="G114" s="878"/>
      <c r="H114" s="874"/>
      <c r="I114" s="884">
        <f t="shared" si="14"/>
        <v>0</v>
      </c>
      <c r="J114" s="878"/>
      <c r="K114" s="878"/>
      <c r="L114" s="878"/>
      <c r="M114" s="884">
        <f t="shared" si="12"/>
        <v>0</v>
      </c>
      <c r="N114" s="878"/>
      <c r="O114" s="884">
        <f t="shared" si="13"/>
        <v>0</v>
      </c>
      <c r="P114" s="884">
        <f t="shared" si="11"/>
        <v>0</v>
      </c>
      <c r="Q114" s="875"/>
      <c r="R114" s="873"/>
    </row>
    <row r="115" spans="1:19" ht="15.95" hidden="1" customHeight="1">
      <c r="A115" s="19"/>
      <c r="B115" s="776">
        <v>8</v>
      </c>
      <c r="C115" s="526">
        <v>41703</v>
      </c>
      <c r="D115" s="878" t="s">
        <v>354</v>
      </c>
      <c r="E115" s="878"/>
      <c r="F115" s="494"/>
      <c r="G115" s="878"/>
      <c r="H115" s="878"/>
      <c r="I115" s="884">
        <f>F115*G115*H115</f>
        <v>0</v>
      </c>
      <c r="J115" s="878"/>
      <c r="K115" s="878"/>
      <c r="L115" s="878"/>
      <c r="M115" s="884">
        <f t="shared" si="12"/>
        <v>0</v>
      </c>
      <c r="N115" s="878"/>
      <c r="O115" s="884">
        <f t="shared" si="13"/>
        <v>0</v>
      </c>
      <c r="P115" s="884">
        <f>I115+K115+M115+O115</f>
        <v>0</v>
      </c>
      <c r="Q115" s="875"/>
      <c r="R115" s="873"/>
    </row>
    <row r="116" spans="1:19" ht="15.95" hidden="1" customHeight="1">
      <c r="A116" s="19"/>
      <c r="B116" s="778">
        <v>9</v>
      </c>
      <c r="C116" s="526">
        <v>41704</v>
      </c>
      <c r="D116" s="878" t="s">
        <v>354</v>
      </c>
      <c r="E116" s="878"/>
      <c r="F116" s="494"/>
      <c r="G116" s="878"/>
      <c r="H116" s="874"/>
      <c r="I116" s="884">
        <f t="shared" si="14"/>
        <v>0</v>
      </c>
      <c r="J116" s="878"/>
      <c r="K116" s="878"/>
      <c r="L116" s="878"/>
      <c r="M116" s="884">
        <f>L116*10000</f>
        <v>0</v>
      </c>
      <c r="N116" s="878"/>
      <c r="O116" s="884">
        <f t="shared" si="13"/>
        <v>0</v>
      </c>
      <c r="P116" s="884">
        <f t="shared" si="11"/>
        <v>0</v>
      </c>
      <c r="Q116" s="875"/>
      <c r="R116" s="876"/>
    </row>
    <row r="117" spans="1:19" ht="15.95" hidden="1" customHeight="1">
      <c r="A117" s="19"/>
      <c r="B117" s="776">
        <v>10</v>
      </c>
      <c r="C117" s="526">
        <v>41705</v>
      </c>
      <c r="D117" s="878" t="s">
        <v>354</v>
      </c>
      <c r="E117" s="878"/>
      <c r="F117" s="494"/>
      <c r="G117" s="878"/>
      <c r="H117" s="874"/>
      <c r="I117" s="884">
        <f t="shared" si="14"/>
        <v>0</v>
      </c>
      <c r="J117" s="878"/>
      <c r="K117" s="878"/>
      <c r="L117" s="878"/>
      <c r="M117" s="884">
        <f t="shared" si="12"/>
        <v>0</v>
      </c>
      <c r="N117" s="878"/>
      <c r="O117" s="884">
        <f t="shared" si="13"/>
        <v>0</v>
      </c>
      <c r="P117" s="884">
        <f t="shared" si="11"/>
        <v>0</v>
      </c>
      <c r="Q117" s="875"/>
      <c r="R117" s="877"/>
    </row>
    <row r="118" spans="1:19" ht="15.95" hidden="1" customHeight="1">
      <c r="A118" s="19"/>
      <c r="B118" s="778">
        <v>11</v>
      </c>
      <c r="C118" s="526">
        <v>41706</v>
      </c>
      <c r="D118" s="878" t="s">
        <v>354</v>
      </c>
      <c r="E118" s="878"/>
      <c r="F118" s="494"/>
      <c r="G118" s="878"/>
      <c r="H118" s="878"/>
      <c r="I118" s="884">
        <f t="shared" si="14"/>
        <v>0</v>
      </c>
      <c r="J118" s="878"/>
      <c r="K118" s="878"/>
      <c r="L118" s="878"/>
      <c r="M118" s="884">
        <f t="shared" si="12"/>
        <v>0</v>
      </c>
      <c r="N118" s="878"/>
      <c r="O118" s="884">
        <f t="shared" si="13"/>
        <v>0</v>
      </c>
      <c r="P118" s="884">
        <f t="shared" si="11"/>
        <v>0</v>
      </c>
      <c r="Q118" s="875"/>
      <c r="R118" s="873"/>
    </row>
    <row r="119" spans="1:19" ht="15.95" hidden="1" customHeight="1">
      <c r="A119" s="19"/>
      <c r="B119" s="386">
        <v>12</v>
      </c>
      <c r="C119" s="387">
        <v>41707</v>
      </c>
      <c r="D119" s="878" t="s">
        <v>354</v>
      </c>
      <c r="E119" s="878"/>
      <c r="F119" s="494"/>
      <c r="G119" s="878"/>
      <c r="H119" s="878"/>
      <c r="I119" s="884">
        <f t="shared" si="14"/>
        <v>0</v>
      </c>
      <c r="J119" s="878"/>
      <c r="K119" s="878"/>
      <c r="L119" s="878"/>
      <c r="M119" s="884">
        <f t="shared" si="12"/>
        <v>0</v>
      </c>
      <c r="N119" s="878"/>
      <c r="O119" s="884">
        <f t="shared" si="13"/>
        <v>0</v>
      </c>
      <c r="P119" s="884">
        <f t="shared" si="11"/>
        <v>0</v>
      </c>
      <c r="Q119" s="875"/>
      <c r="R119" s="873"/>
    </row>
    <row r="120" spans="1:19" ht="15.95" hidden="1" customHeight="1">
      <c r="A120" s="19"/>
      <c r="B120" s="778">
        <v>13</v>
      </c>
      <c r="C120" s="526">
        <v>41708</v>
      </c>
      <c r="D120" s="878" t="s">
        <v>354</v>
      </c>
      <c r="E120" s="878"/>
      <c r="F120" s="494"/>
      <c r="G120" s="878"/>
      <c r="H120" s="878"/>
      <c r="I120" s="884">
        <f t="shared" si="14"/>
        <v>0</v>
      </c>
      <c r="J120" s="878"/>
      <c r="K120" s="878"/>
      <c r="L120" s="878"/>
      <c r="M120" s="884">
        <f t="shared" si="12"/>
        <v>0</v>
      </c>
      <c r="N120" s="878"/>
      <c r="O120" s="884">
        <f t="shared" si="13"/>
        <v>0</v>
      </c>
      <c r="P120" s="884">
        <f t="shared" si="11"/>
        <v>0</v>
      </c>
      <c r="Q120" s="875"/>
      <c r="R120" s="873"/>
    </row>
    <row r="121" spans="1:19" ht="15.95" hidden="1" customHeight="1">
      <c r="B121" s="776">
        <v>14</v>
      </c>
      <c r="C121" s="526">
        <v>41709</v>
      </c>
      <c r="D121" s="878" t="s">
        <v>354</v>
      </c>
      <c r="E121" s="878"/>
      <c r="F121" s="494"/>
      <c r="G121" s="878"/>
      <c r="H121" s="878"/>
      <c r="I121" s="884">
        <f t="shared" si="14"/>
        <v>0</v>
      </c>
      <c r="J121" s="878"/>
      <c r="K121" s="878"/>
      <c r="L121" s="878"/>
      <c r="M121" s="884">
        <f t="shared" si="12"/>
        <v>0</v>
      </c>
      <c r="N121" s="878"/>
      <c r="O121" s="884">
        <f t="shared" si="13"/>
        <v>0</v>
      </c>
      <c r="P121" s="884">
        <f t="shared" si="11"/>
        <v>0</v>
      </c>
      <c r="Q121" s="875"/>
      <c r="R121" s="873"/>
    </row>
    <row r="122" spans="1:19" ht="15.95" hidden="1" customHeight="1">
      <c r="B122" s="778">
        <v>15</v>
      </c>
      <c r="C122" s="526">
        <v>41710</v>
      </c>
      <c r="D122" s="878" t="s">
        <v>354</v>
      </c>
      <c r="E122" s="878"/>
      <c r="F122" s="494"/>
      <c r="G122" s="878"/>
      <c r="H122" s="874"/>
      <c r="I122" s="884">
        <f t="shared" si="14"/>
        <v>0</v>
      </c>
      <c r="J122" s="878"/>
      <c r="K122" s="878"/>
      <c r="L122" s="878"/>
      <c r="M122" s="884">
        <f t="shared" si="12"/>
        <v>0</v>
      </c>
      <c r="N122" s="878"/>
      <c r="O122" s="884">
        <f t="shared" si="13"/>
        <v>0</v>
      </c>
      <c r="P122" s="884">
        <f t="shared" si="11"/>
        <v>0</v>
      </c>
      <c r="Q122" s="875"/>
      <c r="R122" s="873"/>
    </row>
    <row r="123" spans="1:19" ht="15.95" hidden="1" customHeight="1">
      <c r="B123" s="776">
        <v>16</v>
      </c>
      <c r="C123" s="526">
        <v>41711</v>
      </c>
      <c r="D123" s="878" t="s">
        <v>354</v>
      </c>
      <c r="E123" s="878"/>
      <c r="F123" s="494"/>
      <c r="G123" s="878"/>
      <c r="H123" s="874"/>
      <c r="I123" s="884">
        <f t="shared" si="14"/>
        <v>0</v>
      </c>
      <c r="J123" s="878"/>
      <c r="K123" s="878"/>
      <c r="L123" s="878"/>
      <c r="M123" s="884">
        <v>0</v>
      </c>
      <c r="N123" s="878"/>
      <c r="O123" s="884">
        <v>0</v>
      </c>
      <c r="P123" s="884">
        <v>0</v>
      </c>
      <c r="Q123" s="875"/>
      <c r="R123" s="873"/>
    </row>
    <row r="124" spans="1:19" ht="15.95" hidden="1" customHeight="1">
      <c r="B124" s="778">
        <v>17</v>
      </c>
      <c r="C124" s="526">
        <v>41712</v>
      </c>
      <c r="D124" s="878" t="s">
        <v>362</v>
      </c>
      <c r="E124" s="878"/>
      <c r="F124" s="494">
        <v>1</v>
      </c>
      <c r="G124" s="878"/>
      <c r="H124" s="878"/>
      <c r="I124" s="884">
        <f>F124*G124*H124</f>
        <v>0</v>
      </c>
      <c r="J124" s="878"/>
      <c r="K124" s="884">
        <v>10000</v>
      </c>
      <c r="L124" s="878"/>
      <c r="M124" s="884">
        <f t="shared" si="12"/>
        <v>0</v>
      </c>
      <c r="N124" s="878"/>
      <c r="O124" s="884">
        <f t="shared" si="13"/>
        <v>0</v>
      </c>
      <c r="P124" s="884">
        <f>I124+K124+M124+O124</f>
        <v>10000</v>
      </c>
      <c r="Q124" s="875"/>
      <c r="R124" s="873"/>
    </row>
    <row r="125" spans="1:19" ht="15.95" hidden="1" customHeight="1">
      <c r="B125" s="776">
        <v>18</v>
      </c>
      <c r="C125" s="526">
        <v>41713</v>
      </c>
      <c r="D125" s="878" t="s">
        <v>354</v>
      </c>
      <c r="E125" s="878"/>
      <c r="F125" s="494"/>
      <c r="G125" s="878"/>
      <c r="H125" s="878"/>
      <c r="I125" s="884">
        <f t="shared" si="14"/>
        <v>0</v>
      </c>
      <c r="J125" s="878"/>
      <c r="K125" s="878"/>
      <c r="L125" s="878"/>
      <c r="M125" s="884">
        <f t="shared" si="12"/>
        <v>0</v>
      </c>
      <c r="N125" s="878"/>
      <c r="O125" s="884">
        <f t="shared" si="13"/>
        <v>0</v>
      </c>
      <c r="P125" s="884">
        <f t="shared" si="11"/>
        <v>0</v>
      </c>
      <c r="Q125" s="875"/>
      <c r="R125" s="873"/>
      <c r="S125" s="344"/>
    </row>
    <row r="126" spans="1:19" ht="15.95" hidden="1" customHeight="1">
      <c r="B126" s="800">
        <v>19</v>
      </c>
      <c r="C126" s="387">
        <v>41714</v>
      </c>
      <c r="D126" s="878" t="s">
        <v>354</v>
      </c>
      <c r="E126" s="878"/>
      <c r="F126" s="494"/>
      <c r="G126" s="878"/>
      <c r="H126" s="878"/>
      <c r="I126" s="884">
        <f t="shared" si="14"/>
        <v>0</v>
      </c>
      <c r="J126" s="878"/>
      <c r="K126" s="878"/>
      <c r="L126" s="878"/>
      <c r="M126" s="884">
        <f t="shared" si="12"/>
        <v>0</v>
      </c>
      <c r="N126" s="878"/>
      <c r="O126" s="884">
        <f t="shared" si="13"/>
        <v>0</v>
      </c>
      <c r="P126" s="884">
        <f t="shared" si="11"/>
        <v>0</v>
      </c>
      <c r="Q126" s="885"/>
      <c r="R126" s="873"/>
      <c r="S126" s="344"/>
    </row>
    <row r="127" spans="1:19" ht="15.95" hidden="1" customHeight="1">
      <c r="B127" s="776">
        <v>20</v>
      </c>
      <c r="C127" s="526">
        <v>41715</v>
      </c>
      <c r="D127" s="878" t="s">
        <v>362</v>
      </c>
      <c r="E127" s="878" t="s">
        <v>39</v>
      </c>
      <c r="F127" s="494">
        <v>1</v>
      </c>
      <c r="G127" s="878"/>
      <c r="H127" s="878"/>
      <c r="I127" s="884">
        <f t="shared" si="14"/>
        <v>0</v>
      </c>
      <c r="J127" s="878"/>
      <c r="K127" s="884">
        <v>10000</v>
      </c>
      <c r="L127" s="878"/>
      <c r="M127" s="884">
        <f t="shared" si="12"/>
        <v>0</v>
      </c>
      <c r="N127" s="878"/>
      <c r="O127" s="884">
        <f t="shared" si="13"/>
        <v>0</v>
      </c>
      <c r="P127" s="884">
        <f t="shared" si="11"/>
        <v>10000</v>
      </c>
      <c r="Q127" s="885"/>
      <c r="R127" s="873"/>
      <c r="S127" s="344"/>
    </row>
    <row r="128" spans="1:19" ht="15.95" hidden="1" customHeight="1">
      <c r="B128" s="778">
        <v>21</v>
      </c>
      <c r="C128" s="526">
        <v>41716</v>
      </c>
      <c r="D128" s="878" t="s">
        <v>354</v>
      </c>
      <c r="E128" s="878"/>
      <c r="F128" s="494"/>
      <c r="G128" s="878"/>
      <c r="H128" s="878"/>
      <c r="I128" s="884">
        <f t="shared" si="14"/>
        <v>0</v>
      </c>
      <c r="J128" s="878"/>
      <c r="K128" s="879"/>
      <c r="L128" s="878"/>
      <c r="M128" s="884">
        <f t="shared" si="12"/>
        <v>0</v>
      </c>
      <c r="N128" s="878"/>
      <c r="O128" s="884">
        <f t="shared" si="13"/>
        <v>0</v>
      </c>
      <c r="P128" s="884">
        <f>I128+K128+M128+O128</f>
        <v>0</v>
      </c>
      <c r="Q128" s="885"/>
      <c r="R128" s="873"/>
      <c r="S128" s="344"/>
    </row>
    <row r="129" spans="2:19" ht="15.95" hidden="1" customHeight="1">
      <c r="B129" s="776">
        <v>22</v>
      </c>
      <c r="C129" s="526">
        <v>41717</v>
      </c>
      <c r="D129" s="878" t="s">
        <v>362</v>
      </c>
      <c r="E129" s="878" t="s">
        <v>39</v>
      </c>
      <c r="F129" s="494">
        <v>1</v>
      </c>
      <c r="G129" s="878"/>
      <c r="H129" s="878"/>
      <c r="I129" s="884">
        <f t="shared" si="14"/>
        <v>0</v>
      </c>
      <c r="J129" s="878"/>
      <c r="K129" s="884">
        <v>10000</v>
      </c>
      <c r="L129" s="878"/>
      <c r="M129" s="884">
        <f t="shared" si="12"/>
        <v>0</v>
      </c>
      <c r="N129" s="878"/>
      <c r="O129" s="884">
        <f t="shared" si="13"/>
        <v>0</v>
      </c>
      <c r="P129" s="884">
        <f t="shared" si="11"/>
        <v>10000</v>
      </c>
      <c r="Q129" s="885"/>
      <c r="R129" s="873"/>
      <c r="S129" s="344"/>
    </row>
    <row r="130" spans="2:19" ht="15.95" hidden="1" customHeight="1">
      <c r="B130" s="778">
        <v>23</v>
      </c>
      <c r="C130" s="526">
        <v>41718</v>
      </c>
      <c r="D130" s="878" t="s">
        <v>362</v>
      </c>
      <c r="E130" s="878" t="s">
        <v>39</v>
      </c>
      <c r="F130" s="494">
        <v>1</v>
      </c>
      <c r="G130" s="878"/>
      <c r="H130" s="878"/>
      <c r="I130" s="884">
        <f t="shared" si="14"/>
        <v>0</v>
      </c>
      <c r="J130" s="878"/>
      <c r="K130" s="884">
        <v>10000</v>
      </c>
      <c r="L130" s="878"/>
      <c r="M130" s="884">
        <f t="shared" si="12"/>
        <v>0</v>
      </c>
      <c r="N130" s="878"/>
      <c r="O130" s="884">
        <f t="shared" si="13"/>
        <v>0</v>
      </c>
      <c r="P130" s="884">
        <f t="shared" si="11"/>
        <v>10000</v>
      </c>
      <c r="Q130" s="885"/>
      <c r="R130" s="873"/>
      <c r="S130" s="344"/>
    </row>
    <row r="131" spans="2:19" ht="15.95" hidden="1" customHeight="1">
      <c r="B131" s="776">
        <v>24</v>
      </c>
      <c r="C131" s="526">
        <v>41719</v>
      </c>
      <c r="D131" s="878" t="s">
        <v>362</v>
      </c>
      <c r="E131" s="878" t="s">
        <v>39</v>
      </c>
      <c r="F131" s="494">
        <v>1</v>
      </c>
      <c r="G131" s="878"/>
      <c r="H131" s="878"/>
      <c r="I131" s="884">
        <f t="shared" si="14"/>
        <v>0</v>
      </c>
      <c r="J131" s="878"/>
      <c r="K131" s="884">
        <v>10000</v>
      </c>
      <c r="L131" s="878"/>
      <c r="M131" s="884">
        <f t="shared" si="12"/>
        <v>0</v>
      </c>
      <c r="N131" s="878"/>
      <c r="O131" s="884">
        <f t="shared" si="13"/>
        <v>0</v>
      </c>
      <c r="P131" s="884">
        <f t="shared" si="11"/>
        <v>10000</v>
      </c>
      <c r="Q131" s="885"/>
      <c r="R131" s="873"/>
      <c r="S131" s="344"/>
    </row>
    <row r="132" spans="2:19" ht="15.95" hidden="1" customHeight="1">
      <c r="B132" s="778">
        <v>25</v>
      </c>
      <c r="C132" s="526">
        <v>41720</v>
      </c>
      <c r="D132" s="878" t="s">
        <v>362</v>
      </c>
      <c r="E132" s="878" t="s">
        <v>39</v>
      </c>
      <c r="F132" s="494">
        <v>1</v>
      </c>
      <c r="G132" s="878"/>
      <c r="H132" s="878"/>
      <c r="I132" s="884">
        <f t="shared" si="14"/>
        <v>0</v>
      </c>
      <c r="J132" s="878"/>
      <c r="K132" s="884">
        <v>10000</v>
      </c>
      <c r="L132" s="878"/>
      <c r="M132" s="884">
        <f t="shared" si="12"/>
        <v>0</v>
      </c>
      <c r="N132" s="878"/>
      <c r="O132" s="884">
        <f t="shared" si="13"/>
        <v>0</v>
      </c>
      <c r="P132" s="884">
        <f t="shared" si="11"/>
        <v>10000</v>
      </c>
      <c r="Q132" s="885"/>
      <c r="R132" s="873"/>
      <c r="S132" s="344"/>
    </row>
    <row r="133" spans="2:19" ht="15.95" hidden="1" customHeight="1">
      <c r="B133" s="386">
        <v>26</v>
      </c>
      <c r="C133" s="387">
        <v>41721</v>
      </c>
      <c r="D133" s="878" t="s">
        <v>354</v>
      </c>
      <c r="E133" s="878"/>
      <c r="F133" s="494"/>
      <c r="G133" s="878"/>
      <c r="H133" s="878"/>
      <c r="I133" s="884">
        <f t="shared" si="14"/>
        <v>0</v>
      </c>
      <c r="J133" s="878"/>
      <c r="K133" s="884"/>
      <c r="L133" s="878"/>
      <c r="M133" s="884">
        <f t="shared" si="12"/>
        <v>0</v>
      </c>
      <c r="N133" s="878"/>
      <c r="O133" s="884">
        <f t="shared" si="13"/>
        <v>0</v>
      </c>
      <c r="P133" s="884">
        <f t="shared" si="11"/>
        <v>0</v>
      </c>
      <c r="Q133" s="885"/>
      <c r="R133" s="873"/>
      <c r="S133" s="344"/>
    </row>
    <row r="134" spans="2:19" ht="15.95" hidden="1" customHeight="1">
      <c r="B134" s="778">
        <v>27</v>
      </c>
      <c r="C134" s="526">
        <v>41722</v>
      </c>
      <c r="D134" s="878" t="s">
        <v>362</v>
      </c>
      <c r="E134" s="878" t="s">
        <v>39</v>
      </c>
      <c r="F134" s="494">
        <v>2</v>
      </c>
      <c r="G134" s="878"/>
      <c r="H134" s="878"/>
      <c r="I134" s="884">
        <f t="shared" si="14"/>
        <v>0</v>
      </c>
      <c r="J134" s="878"/>
      <c r="K134" s="884">
        <v>20000</v>
      </c>
      <c r="L134" s="878"/>
      <c r="M134" s="884">
        <f t="shared" si="12"/>
        <v>0</v>
      </c>
      <c r="N134" s="878"/>
      <c r="O134" s="884">
        <f t="shared" si="13"/>
        <v>0</v>
      </c>
      <c r="P134" s="884">
        <f t="shared" si="11"/>
        <v>20000</v>
      </c>
      <c r="Q134" s="885"/>
      <c r="R134" s="873"/>
      <c r="S134" s="344"/>
    </row>
    <row r="135" spans="2:19" ht="15.95" hidden="1" customHeight="1" thickBot="1">
      <c r="B135" s="790">
        <v>28</v>
      </c>
      <c r="C135" s="791">
        <v>41723</v>
      </c>
      <c r="D135" s="886" t="s">
        <v>362</v>
      </c>
      <c r="E135" s="886" t="s">
        <v>39</v>
      </c>
      <c r="F135" s="889">
        <v>2</v>
      </c>
      <c r="G135" s="886"/>
      <c r="H135" s="886"/>
      <c r="I135" s="887">
        <f t="shared" si="14"/>
        <v>0</v>
      </c>
      <c r="J135" s="886"/>
      <c r="K135" s="887">
        <v>20000</v>
      </c>
      <c r="L135" s="886"/>
      <c r="M135" s="887">
        <f t="shared" si="12"/>
        <v>0</v>
      </c>
      <c r="N135" s="886"/>
      <c r="O135" s="887">
        <f t="shared" si="13"/>
        <v>0</v>
      </c>
      <c r="P135" s="887">
        <f t="shared" si="11"/>
        <v>20000</v>
      </c>
      <c r="Q135" s="888"/>
      <c r="R135" s="880"/>
      <c r="S135" s="344"/>
    </row>
    <row r="136" spans="2:19" ht="15.95" hidden="1" customHeight="1">
      <c r="B136" s="768">
        <v>1</v>
      </c>
      <c r="C136" s="769">
        <v>41724</v>
      </c>
      <c r="D136" s="597" t="s">
        <v>413</v>
      </c>
      <c r="E136" s="97" t="s">
        <v>39</v>
      </c>
      <c r="F136" s="346">
        <v>2</v>
      </c>
      <c r="G136" s="346"/>
      <c r="H136" s="771">
        <f>F136*G136</f>
        <v>0</v>
      </c>
      <c r="I136" s="1027">
        <f>H136*500</f>
        <v>0</v>
      </c>
      <c r="J136" s="770" t="s">
        <v>416</v>
      </c>
      <c r="K136" s="1028">
        <v>20000</v>
      </c>
      <c r="L136" s="1029"/>
      <c r="M136" s="772">
        <f>L136*10000</f>
        <v>0</v>
      </c>
      <c r="N136" s="1029"/>
      <c r="O136" s="772">
        <f>N136*15000</f>
        <v>0</v>
      </c>
      <c r="P136" s="1036">
        <f>I136+K136+M136+O136</f>
        <v>20000</v>
      </c>
      <c r="Q136" s="772"/>
      <c r="R136" s="775"/>
    </row>
    <row r="137" spans="2:19" ht="15.95" hidden="1" customHeight="1">
      <c r="B137" s="995">
        <v>2</v>
      </c>
      <c r="C137" s="526">
        <v>41725</v>
      </c>
      <c r="D137" s="591" t="s">
        <v>413</v>
      </c>
      <c r="E137" s="46" t="s">
        <v>39</v>
      </c>
      <c r="F137" s="925">
        <v>1</v>
      </c>
      <c r="G137" s="925"/>
      <c r="H137" s="764">
        <f t="shared" ref="H137:H181" si="15">F137*G137</f>
        <v>0</v>
      </c>
      <c r="I137" s="122">
        <f t="shared" ref="I137:I200" si="16">H137*500</f>
        <v>0</v>
      </c>
      <c r="J137" s="121" t="s">
        <v>416</v>
      </c>
      <c r="K137" s="779">
        <v>10000</v>
      </c>
      <c r="L137" s="123"/>
      <c r="M137" s="103">
        <f t="shared" ref="M137:M200" si="17">L137*10000</f>
        <v>0</v>
      </c>
      <c r="N137" s="123"/>
      <c r="O137" s="103">
        <f t="shared" ref="O137:O200" si="18">N137*15000</f>
        <v>0</v>
      </c>
      <c r="P137" s="124">
        <f t="shared" ref="P137:P176" si="19">I137+K137+M137+O137</f>
        <v>10000</v>
      </c>
      <c r="Q137" s="103"/>
      <c r="R137" s="125"/>
    </row>
    <row r="138" spans="2:19" ht="15.95" hidden="1" customHeight="1">
      <c r="B138" s="995">
        <v>3</v>
      </c>
      <c r="C138" s="526">
        <v>41726</v>
      </c>
      <c r="D138" s="591" t="s">
        <v>413</v>
      </c>
      <c r="E138" s="46" t="s">
        <v>39</v>
      </c>
      <c r="F138" s="925">
        <v>2</v>
      </c>
      <c r="G138" s="925"/>
      <c r="H138" s="764">
        <f t="shared" si="15"/>
        <v>0</v>
      </c>
      <c r="I138" s="122">
        <f t="shared" si="16"/>
        <v>0</v>
      </c>
      <c r="J138" s="121" t="s">
        <v>416</v>
      </c>
      <c r="K138" s="779">
        <v>20000</v>
      </c>
      <c r="L138" s="123"/>
      <c r="M138" s="103">
        <f t="shared" si="17"/>
        <v>0</v>
      </c>
      <c r="N138" s="123"/>
      <c r="O138" s="103">
        <f t="shared" si="18"/>
        <v>0</v>
      </c>
      <c r="P138" s="124">
        <f t="shared" si="19"/>
        <v>20000</v>
      </c>
      <c r="Q138" s="103"/>
      <c r="R138" s="125"/>
    </row>
    <row r="139" spans="2:19" ht="15.95" hidden="1" customHeight="1">
      <c r="B139" s="995">
        <v>4</v>
      </c>
      <c r="C139" s="526">
        <v>41727</v>
      </c>
      <c r="D139" s="591" t="s">
        <v>413</v>
      </c>
      <c r="E139" s="46" t="s">
        <v>39</v>
      </c>
      <c r="F139" s="925">
        <v>1</v>
      </c>
      <c r="G139" s="925"/>
      <c r="H139" s="764">
        <f t="shared" si="15"/>
        <v>0</v>
      </c>
      <c r="I139" s="122">
        <f t="shared" si="16"/>
        <v>0</v>
      </c>
      <c r="J139" s="121" t="s">
        <v>416</v>
      </c>
      <c r="K139" s="779">
        <v>10000</v>
      </c>
      <c r="L139" s="123"/>
      <c r="M139" s="103">
        <f t="shared" si="17"/>
        <v>0</v>
      </c>
      <c r="N139" s="123"/>
      <c r="O139" s="103">
        <f t="shared" si="18"/>
        <v>0</v>
      </c>
      <c r="P139" s="124">
        <f t="shared" si="19"/>
        <v>10000</v>
      </c>
      <c r="Q139" s="103"/>
      <c r="R139" s="125"/>
    </row>
    <row r="140" spans="2:19" ht="15.95" hidden="1" customHeight="1">
      <c r="B140" s="995">
        <v>5</v>
      </c>
      <c r="C140" s="387">
        <v>41728</v>
      </c>
      <c r="D140" s="591" t="s">
        <v>413</v>
      </c>
      <c r="E140" s="46" t="s">
        <v>39</v>
      </c>
      <c r="F140" s="925">
        <v>1</v>
      </c>
      <c r="G140" s="925"/>
      <c r="H140" s="764">
        <f t="shared" si="15"/>
        <v>0</v>
      </c>
      <c r="I140" s="122">
        <f t="shared" si="16"/>
        <v>0</v>
      </c>
      <c r="J140" s="121" t="s">
        <v>416</v>
      </c>
      <c r="K140" s="779">
        <v>10000</v>
      </c>
      <c r="L140" s="123"/>
      <c r="M140" s="103">
        <f t="shared" si="17"/>
        <v>0</v>
      </c>
      <c r="N140" s="123"/>
      <c r="O140" s="103">
        <f t="shared" si="18"/>
        <v>0</v>
      </c>
      <c r="P140" s="124">
        <f t="shared" si="19"/>
        <v>10000</v>
      </c>
      <c r="Q140" s="103"/>
      <c r="R140" s="125"/>
    </row>
    <row r="141" spans="2:19" ht="15.95" hidden="1" customHeight="1">
      <c r="B141" s="995">
        <v>6</v>
      </c>
      <c r="C141" s="526">
        <v>41729</v>
      </c>
      <c r="D141" s="591" t="s">
        <v>413</v>
      </c>
      <c r="E141" s="46" t="s">
        <v>39</v>
      </c>
      <c r="F141" s="925">
        <v>1</v>
      </c>
      <c r="G141" s="925"/>
      <c r="H141" s="764">
        <f t="shared" si="15"/>
        <v>0</v>
      </c>
      <c r="I141" s="122">
        <f t="shared" si="16"/>
        <v>0</v>
      </c>
      <c r="J141" s="121" t="s">
        <v>416</v>
      </c>
      <c r="K141" s="779">
        <v>10000</v>
      </c>
      <c r="L141" s="123"/>
      <c r="M141" s="103">
        <f t="shared" si="17"/>
        <v>0</v>
      </c>
      <c r="N141" s="123"/>
      <c r="O141" s="103">
        <f t="shared" si="18"/>
        <v>0</v>
      </c>
      <c r="P141" s="124">
        <f t="shared" si="19"/>
        <v>10000</v>
      </c>
      <c r="Q141" s="103"/>
      <c r="R141" s="125"/>
    </row>
    <row r="142" spans="2:19" ht="15.95" hidden="1" customHeight="1">
      <c r="B142" s="995">
        <v>7</v>
      </c>
      <c r="C142" s="526">
        <v>41730</v>
      </c>
      <c r="D142" s="591" t="s">
        <v>413</v>
      </c>
      <c r="E142" s="46" t="s">
        <v>39</v>
      </c>
      <c r="F142" s="925">
        <v>1</v>
      </c>
      <c r="G142" s="925"/>
      <c r="H142" s="764">
        <f t="shared" si="15"/>
        <v>0</v>
      </c>
      <c r="I142" s="122">
        <f t="shared" si="16"/>
        <v>0</v>
      </c>
      <c r="J142" s="121" t="s">
        <v>416</v>
      </c>
      <c r="K142" s="779">
        <v>10000</v>
      </c>
      <c r="L142" s="123"/>
      <c r="M142" s="103">
        <f t="shared" si="17"/>
        <v>0</v>
      </c>
      <c r="N142" s="123"/>
      <c r="O142" s="103">
        <f t="shared" si="18"/>
        <v>0</v>
      </c>
      <c r="P142" s="124">
        <f t="shared" si="19"/>
        <v>10000</v>
      </c>
      <c r="Q142" s="103"/>
      <c r="R142" s="125"/>
    </row>
    <row r="143" spans="2:19" ht="15.95" hidden="1" customHeight="1">
      <c r="B143" s="995">
        <v>8</v>
      </c>
      <c r="C143" s="526">
        <v>41731</v>
      </c>
      <c r="D143" s="591" t="s">
        <v>413</v>
      </c>
      <c r="E143" s="46" t="s">
        <v>39</v>
      </c>
      <c r="F143" s="925">
        <v>1</v>
      </c>
      <c r="G143" s="925"/>
      <c r="H143" s="764">
        <f t="shared" si="15"/>
        <v>0</v>
      </c>
      <c r="I143" s="122">
        <f t="shared" si="16"/>
        <v>0</v>
      </c>
      <c r="J143" s="121" t="s">
        <v>416</v>
      </c>
      <c r="K143" s="779">
        <v>10000</v>
      </c>
      <c r="L143" s="123"/>
      <c r="M143" s="103">
        <f t="shared" si="17"/>
        <v>0</v>
      </c>
      <c r="N143" s="123"/>
      <c r="O143" s="103">
        <f t="shared" si="18"/>
        <v>0</v>
      </c>
      <c r="P143" s="124">
        <f t="shared" si="19"/>
        <v>10000</v>
      </c>
      <c r="Q143" s="103"/>
      <c r="R143" s="125"/>
    </row>
    <row r="144" spans="2:19" ht="15.95" hidden="1" customHeight="1">
      <c r="B144" s="995">
        <v>9</v>
      </c>
      <c r="C144" s="526">
        <v>41732</v>
      </c>
      <c r="D144" s="591" t="s">
        <v>413</v>
      </c>
      <c r="E144" s="46" t="s">
        <v>39</v>
      </c>
      <c r="F144" s="925">
        <v>1</v>
      </c>
      <c r="G144" s="925"/>
      <c r="H144" s="764">
        <f t="shared" si="15"/>
        <v>0</v>
      </c>
      <c r="I144" s="122">
        <f t="shared" si="16"/>
        <v>0</v>
      </c>
      <c r="J144" s="121" t="s">
        <v>416</v>
      </c>
      <c r="K144" s="779">
        <v>10000</v>
      </c>
      <c r="L144" s="123"/>
      <c r="M144" s="103">
        <f t="shared" si="17"/>
        <v>0</v>
      </c>
      <c r="N144" s="123"/>
      <c r="O144" s="103">
        <f t="shared" si="18"/>
        <v>0</v>
      </c>
      <c r="P144" s="124">
        <f t="shared" si="19"/>
        <v>10000</v>
      </c>
      <c r="Q144" s="103"/>
      <c r="R144" s="125"/>
    </row>
    <row r="145" spans="2:18" ht="15.95" hidden="1" customHeight="1">
      <c r="B145" s="995">
        <v>10</v>
      </c>
      <c r="C145" s="526">
        <v>41733</v>
      </c>
      <c r="D145" s="1024" t="s">
        <v>446</v>
      </c>
      <c r="E145" s="925"/>
      <c r="F145" s="925"/>
      <c r="G145" s="925"/>
      <c r="H145" s="764">
        <f t="shared" si="15"/>
        <v>0</v>
      </c>
      <c r="I145" s="122">
        <f t="shared" si="16"/>
        <v>0</v>
      </c>
      <c r="J145" s="121"/>
      <c r="K145" s="779"/>
      <c r="L145" s="123"/>
      <c r="M145" s="103">
        <f t="shared" si="17"/>
        <v>0</v>
      </c>
      <c r="N145" s="123"/>
      <c r="O145" s="103">
        <f t="shared" si="18"/>
        <v>0</v>
      </c>
      <c r="P145" s="124">
        <f t="shared" si="19"/>
        <v>0</v>
      </c>
      <c r="Q145" s="103"/>
      <c r="R145" s="125"/>
    </row>
    <row r="146" spans="2:18" ht="15.95" hidden="1" customHeight="1">
      <c r="B146" s="995">
        <v>11</v>
      </c>
      <c r="C146" s="526">
        <v>41734</v>
      </c>
      <c r="D146" s="1019" t="s">
        <v>52</v>
      </c>
      <c r="E146" s="925"/>
      <c r="F146" s="925"/>
      <c r="G146" s="925"/>
      <c r="H146" s="764">
        <f t="shared" si="15"/>
        <v>0</v>
      </c>
      <c r="I146" s="122">
        <f t="shared" si="16"/>
        <v>0</v>
      </c>
      <c r="J146" s="121"/>
      <c r="K146" s="779"/>
      <c r="L146" s="123"/>
      <c r="M146" s="103">
        <f t="shared" si="17"/>
        <v>0</v>
      </c>
      <c r="N146" s="123"/>
      <c r="O146" s="103">
        <f t="shared" si="18"/>
        <v>0</v>
      </c>
      <c r="P146" s="124">
        <f t="shared" si="19"/>
        <v>0</v>
      </c>
      <c r="Q146" s="103"/>
      <c r="R146" s="125"/>
    </row>
    <row r="147" spans="2:18" ht="15.95" hidden="1" customHeight="1">
      <c r="B147" s="3071">
        <v>12</v>
      </c>
      <c r="C147" s="387">
        <v>41735</v>
      </c>
      <c r="D147" s="591" t="s">
        <v>413</v>
      </c>
      <c r="E147" s="46" t="s">
        <v>39</v>
      </c>
      <c r="F147" s="925">
        <v>1</v>
      </c>
      <c r="G147" s="925"/>
      <c r="H147" s="764">
        <f t="shared" si="15"/>
        <v>0</v>
      </c>
      <c r="I147" s="122">
        <f t="shared" si="16"/>
        <v>0</v>
      </c>
      <c r="J147" s="121" t="s">
        <v>416</v>
      </c>
      <c r="K147" s="779">
        <v>10000</v>
      </c>
      <c r="L147" s="123"/>
      <c r="M147" s="103">
        <f t="shared" si="17"/>
        <v>0</v>
      </c>
      <c r="N147" s="123"/>
      <c r="O147" s="103">
        <f t="shared" si="18"/>
        <v>0</v>
      </c>
      <c r="P147" s="124">
        <f t="shared" si="19"/>
        <v>10000</v>
      </c>
      <c r="Q147" s="103"/>
      <c r="R147" s="125"/>
    </row>
    <row r="148" spans="2:18" ht="15.95" hidden="1" customHeight="1">
      <c r="B148" s="3071"/>
      <c r="C148" s="387">
        <v>41735</v>
      </c>
      <c r="D148" s="3" t="s">
        <v>425</v>
      </c>
      <c r="E148" s="42" t="s">
        <v>444</v>
      </c>
      <c r="F148" s="925">
        <v>1</v>
      </c>
      <c r="G148" s="925"/>
      <c r="H148" s="764">
        <f t="shared" si="15"/>
        <v>0</v>
      </c>
      <c r="I148" s="122">
        <f t="shared" si="16"/>
        <v>0</v>
      </c>
      <c r="J148" s="121"/>
      <c r="K148" s="779">
        <v>20000</v>
      </c>
      <c r="L148" s="123">
        <v>5</v>
      </c>
      <c r="M148" s="103">
        <f t="shared" si="17"/>
        <v>50000</v>
      </c>
      <c r="N148" s="123"/>
      <c r="O148" s="103">
        <f t="shared" si="18"/>
        <v>0</v>
      </c>
      <c r="P148" s="124">
        <f t="shared" si="19"/>
        <v>70000</v>
      </c>
      <c r="Q148" s="103"/>
      <c r="R148" s="125"/>
    </row>
    <row r="149" spans="2:18" ht="15.95" hidden="1" customHeight="1">
      <c r="B149" s="3071">
        <v>13</v>
      </c>
      <c r="C149" s="526">
        <v>41736</v>
      </c>
      <c r="D149" s="3" t="s">
        <v>425</v>
      </c>
      <c r="E149" s="42" t="s">
        <v>444</v>
      </c>
      <c r="F149" s="925">
        <v>6</v>
      </c>
      <c r="G149" s="925"/>
      <c r="H149" s="764">
        <f t="shared" si="15"/>
        <v>0</v>
      </c>
      <c r="I149" s="122">
        <f t="shared" si="16"/>
        <v>0</v>
      </c>
      <c r="J149" s="3241" t="s">
        <v>70</v>
      </c>
      <c r="K149" s="3222">
        <v>25000</v>
      </c>
      <c r="L149" s="123"/>
      <c r="M149" s="103">
        <f t="shared" si="17"/>
        <v>0</v>
      </c>
      <c r="N149" s="123"/>
      <c r="O149" s="103">
        <f t="shared" si="18"/>
        <v>0</v>
      </c>
      <c r="P149" s="3244">
        <f t="shared" si="19"/>
        <v>25000</v>
      </c>
      <c r="Q149" s="103"/>
      <c r="R149" s="125"/>
    </row>
    <row r="150" spans="2:18" ht="15.95" hidden="1" customHeight="1">
      <c r="B150" s="3071"/>
      <c r="C150" s="526">
        <v>41736</v>
      </c>
      <c r="D150" s="591" t="s">
        <v>423</v>
      </c>
      <c r="E150" s="42" t="s">
        <v>444</v>
      </c>
      <c r="F150" s="925">
        <v>1</v>
      </c>
      <c r="G150" s="925"/>
      <c r="H150" s="764">
        <f t="shared" si="15"/>
        <v>0</v>
      </c>
      <c r="I150" s="122">
        <f t="shared" si="16"/>
        <v>0</v>
      </c>
      <c r="J150" s="3242"/>
      <c r="K150" s="3222"/>
      <c r="L150" s="123"/>
      <c r="M150" s="103">
        <f t="shared" si="17"/>
        <v>0</v>
      </c>
      <c r="N150" s="123"/>
      <c r="O150" s="103">
        <f t="shared" si="18"/>
        <v>0</v>
      </c>
      <c r="P150" s="3245"/>
      <c r="Q150" s="103"/>
      <c r="R150" s="125"/>
    </row>
    <row r="151" spans="2:18" ht="15.95" hidden="1" customHeight="1">
      <c r="B151" s="995">
        <v>14</v>
      </c>
      <c r="C151" s="526">
        <v>41737</v>
      </c>
      <c r="D151" s="591" t="s">
        <v>423</v>
      </c>
      <c r="E151" s="42" t="s">
        <v>444</v>
      </c>
      <c r="F151" s="925">
        <v>1</v>
      </c>
      <c r="G151" s="925"/>
      <c r="H151" s="764">
        <f t="shared" si="15"/>
        <v>0</v>
      </c>
      <c r="I151" s="122">
        <f t="shared" si="16"/>
        <v>0</v>
      </c>
      <c r="J151" s="121"/>
      <c r="K151" s="779">
        <v>20000</v>
      </c>
      <c r="L151" s="123">
        <v>1</v>
      </c>
      <c r="M151" s="103">
        <f t="shared" si="17"/>
        <v>10000</v>
      </c>
      <c r="N151" s="123"/>
      <c r="O151" s="103">
        <f t="shared" si="18"/>
        <v>0</v>
      </c>
      <c r="P151" s="124">
        <f t="shared" si="19"/>
        <v>30000</v>
      </c>
      <c r="Q151" s="103"/>
      <c r="R151" s="125"/>
    </row>
    <row r="152" spans="2:18" s="31" customFormat="1" ht="15.95" hidden="1" customHeight="1">
      <c r="B152" s="995">
        <v>15</v>
      </c>
      <c r="C152" s="526">
        <v>41738</v>
      </c>
      <c r="D152" s="1017" t="s">
        <v>366</v>
      </c>
      <c r="E152" s="46"/>
      <c r="F152" s="46"/>
      <c r="G152" s="46"/>
      <c r="H152" s="764">
        <f t="shared" si="15"/>
        <v>0</v>
      </c>
      <c r="I152" s="122">
        <f t="shared" si="16"/>
        <v>0</v>
      </c>
      <c r="J152" s="121"/>
      <c r="K152" s="779"/>
      <c r="L152" s="123"/>
      <c r="M152" s="103">
        <f t="shared" si="17"/>
        <v>0</v>
      </c>
      <c r="N152" s="123"/>
      <c r="O152" s="103">
        <f t="shared" si="18"/>
        <v>0</v>
      </c>
      <c r="P152" s="124">
        <f t="shared" si="19"/>
        <v>0</v>
      </c>
      <c r="Q152" s="103"/>
      <c r="R152" s="125"/>
    </row>
    <row r="153" spans="2:18" ht="15.95" hidden="1" customHeight="1">
      <c r="B153" s="995">
        <v>16</v>
      </c>
      <c r="C153" s="526">
        <v>41739</v>
      </c>
      <c r="D153" s="591" t="s">
        <v>413</v>
      </c>
      <c r="E153" s="46" t="s">
        <v>39</v>
      </c>
      <c r="F153" s="925">
        <v>1</v>
      </c>
      <c r="G153" s="925"/>
      <c r="H153" s="764">
        <f t="shared" si="15"/>
        <v>0</v>
      </c>
      <c r="I153" s="122">
        <f t="shared" si="16"/>
        <v>0</v>
      </c>
      <c r="J153" s="121" t="s">
        <v>416</v>
      </c>
      <c r="K153" s="779">
        <v>10000</v>
      </c>
      <c r="L153" s="123">
        <v>2</v>
      </c>
      <c r="M153" s="103">
        <f t="shared" si="17"/>
        <v>20000</v>
      </c>
      <c r="N153" s="123"/>
      <c r="O153" s="103">
        <f t="shared" si="18"/>
        <v>0</v>
      </c>
      <c r="P153" s="124">
        <f t="shared" si="19"/>
        <v>30000</v>
      </c>
      <c r="Q153" s="103"/>
      <c r="R153" s="125"/>
    </row>
    <row r="154" spans="2:18" ht="15.95" hidden="1" customHeight="1">
      <c r="B154" s="995">
        <v>17</v>
      </c>
      <c r="C154" s="526">
        <v>41740</v>
      </c>
      <c r="D154" s="3" t="s">
        <v>447</v>
      </c>
      <c r="E154" s="925" t="s">
        <v>415</v>
      </c>
      <c r="F154" s="925"/>
      <c r="G154" s="925"/>
      <c r="H154" s="764">
        <f t="shared" si="15"/>
        <v>0</v>
      </c>
      <c r="I154" s="122">
        <f t="shared" si="16"/>
        <v>0</v>
      </c>
      <c r="J154" s="121"/>
      <c r="K154" s="779"/>
      <c r="L154" s="123">
        <v>4</v>
      </c>
      <c r="M154" s="103">
        <f t="shared" si="17"/>
        <v>40000</v>
      </c>
      <c r="N154" s="123"/>
      <c r="O154" s="103">
        <f t="shared" si="18"/>
        <v>0</v>
      </c>
      <c r="P154" s="124">
        <f t="shared" si="19"/>
        <v>40000</v>
      </c>
      <c r="Q154" s="103"/>
      <c r="R154" s="125"/>
    </row>
    <row r="155" spans="2:18" ht="15.95" hidden="1" customHeight="1">
      <c r="B155" s="3071">
        <v>18</v>
      </c>
      <c r="C155" s="526">
        <v>41741</v>
      </c>
      <c r="D155" s="591" t="s">
        <v>443</v>
      </c>
      <c r="E155" s="46" t="s">
        <v>415</v>
      </c>
      <c r="F155" s="925">
        <v>1</v>
      </c>
      <c r="G155" s="925">
        <v>30</v>
      </c>
      <c r="H155" s="764">
        <f t="shared" si="15"/>
        <v>30</v>
      </c>
      <c r="I155" s="122">
        <f t="shared" si="16"/>
        <v>15000</v>
      </c>
      <c r="J155" s="121"/>
      <c r="K155" s="779"/>
      <c r="L155" s="123"/>
      <c r="M155" s="103">
        <f t="shared" si="17"/>
        <v>0</v>
      </c>
      <c r="N155" s="123"/>
      <c r="O155" s="103">
        <f t="shared" si="18"/>
        <v>0</v>
      </c>
      <c r="P155" s="124">
        <f t="shared" si="19"/>
        <v>15000</v>
      </c>
      <c r="Q155" s="103"/>
      <c r="R155" s="125"/>
    </row>
    <row r="156" spans="2:18" ht="15.95" hidden="1" customHeight="1">
      <c r="B156" s="3071"/>
      <c r="C156" s="526">
        <v>41741</v>
      </c>
      <c r="D156" s="591" t="s">
        <v>413</v>
      </c>
      <c r="E156" s="46" t="s">
        <v>39</v>
      </c>
      <c r="F156" s="925"/>
      <c r="G156" s="925"/>
      <c r="H156" s="764">
        <f t="shared" si="15"/>
        <v>0</v>
      </c>
      <c r="I156" s="122">
        <f t="shared" si="16"/>
        <v>0</v>
      </c>
      <c r="J156" s="121" t="s">
        <v>416</v>
      </c>
      <c r="K156" s="779">
        <v>10000</v>
      </c>
      <c r="L156" s="123">
        <v>1</v>
      </c>
      <c r="M156" s="103">
        <f t="shared" si="17"/>
        <v>10000</v>
      </c>
      <c r="N156" s="123"/>
      <c r="O156" s="103">
        <f t="shared" si="18"/>
        <v>0</v>
      </c>
      <c r="P156" s="124">
        <f t="shared" si="19"/>
        <v>20000</v>
      </c>
      <c r="Q156" s="103"/>
      <c r="R156" s="125"/>
    </row>
    <row r="157" spans="2:18" ht="15.95" hidden="1" customHeight="1">
      <c r="B157" s="995">
        <v>19</v>
      </c>
      <c r="C157" s="387">
        <v>41742</v>
      </c>
      <c r="D157" s="591" t="s">
        <v>443</v>
      </c>
      <c r="E157" s="46" t="s">
        <v>415</v>
      </c>
      <c r="F157" s="925">
        <v>2</v>
      </c>
      <c r="G157" s="925">
        <v>30</v>
      </c>
      <c r="H157" s="764">
        <f t="shared" si="15"/>
        <v>60</v>
      </c>
      <c r="I157" s="122">
        <f t="shared" si="16"/>
        <v>30000</v>
      </c>
      <c r="J157" s="121"/>
      <c r="K157" s="779"/>
      <c r="L157" s="123">
        <v>10</v>
      </c>
      <c r="M157" s="103">
        <f t="shared" si="17"/>
        <v>100000</v>
      </c>
      <c r="N157" s="123"/>
      <c r="O157" s="103">
        <f t="shared" si="18"/>
        <v>0</v>
      </c>
      <c r="P157" s="124">
        <f t="shared" si="19"/>
        <v>130000</v>
      </c>
      <c r="Q157" s="103"/>
      <c r="R157" s="125"/>
    </row>
    <row r="158" spans="2:18" ht="15.95" hidden="1" customHeight="1">
      <c r="B158" s="3071">
        <v>20</v>
      </c>
      <c r="C158" s="526">
        <v>41743</v>
      </c>
      <c r="D158" s="3" t="s">
        <v>445</v>
      </c>
      <c r="E158" s="42" t="s">
        <v>444</v>
      </c>
      <c r="F158" s="925">
        <v>2</v>
      </c>
      <c r="G158" s="925"/>
      <c r="H158" s="764">
        <f t="shared" si="15"/>
        <v>0</v>
      </c>
      <c r="I158" s="122">
        <f t="shared" si="16"/>
        <v>0</v>
      </c>
      <c r="J158" s="121"/>
      <c r="K158" s="779">
        <v>20000</v>
      </c>
      <c r="L158" s="123"/>
      <c r="M158" s="103">
        <f t="shared" si="17"/>
        <v>0</v>
      </c>
      <c r="N158" s="123"/>
      <c r="O158" s="103">
        <f t="shared" si="18"/>
        <v>0</v>
      </c>
      <c r="P158" s="124">
        <f t="shared" si="19"/>
        <v>20000</v>
      </c>
      <c r="Q158" s="103"/>
      <c r="R158" s="125"/>
    </row>
    <row r="159" spans="2:18" ht="15.95" hidden="1" customHeight="1">
      <c r="B159" s="3071"/>
      <c r="C159" s="526">
        <v>41743</v>
      </c>
      <c r="D159" s="591" t="s">
        <v>443</v>
      </c>
      <c r="E159" s="46" t="s">
        <v>415</v>
      </c>
      <c r="F159" s="925">
        <v>1</v>
      </c>
      <c r="G159" s="925">
        <v>30</v>
      </c>
      <c r="H159" s="764">
        <f t="shared" si="15"/>
        <v>30</v>
      </c>
      <c r="I159" s="122">
        <f t="shared" si="16"/>
        <v>15000</v>
      </c>
      <c r="J159" s="121"/>
      <c r="K159" s="779"/>
      <c r="L159" s="123">
        <v>3</v>
      </c>
      <c r="M159" s="103">
        <f t="shared" si="17"/>
        <v>30000</v>
      </c>
      <c r="N159" s="123"/>
      <c r="O159" s="103">
        <f t="shared" si="18"/>
        <v>0</v>
      </c>
      <c r="P159" s="124">
        <f t="shared" si="19"/>
        <v>45000</v>
      </c>
      <c r="Q159" s="103"/>
      <c r="R159" s="125"/>
    </row>
    <row r="160" spans="2:18" ht="15.95" hidden="1" customHeight="1">
      <c r="B160" s="3071">
        <v>21</v>
      </c>
      <c r="C160" s="526">
        <v>41743</v>
      </c>
      <c r="D160" s="591" t="s">
        <v>443</v>
      </c>
      <c r="E160" s="46" t="s">
        <v>415</v>
      </c>
      <c r="F160" s="925">
        <v>1</v>
      </c>
      <c r="G160" s="925">
        <v>30</v>
      </c>
      <c r="H160" s="764">
        <f t="shared" si="15"/>
        <v>30</v>
      </c>
      <c r="I160" s="122">
        <f t="shared" si="16"/>
        <v>15000</v>
      </c>
      <c r="J160" s="121"/>
      <c r="K160" s="779"/>
      <c r="L160" s="123"/>
      <c r="M160" s="103">
        <f t="shared" si="17"/>
        <v>0</v>
      </c>
      <c r="N160" s="123"/>
      <c r="O160" s="103">
        <f t="shared" si="18"/>
        <v>0</v>
      </c>
      <c r="P160" s="124">
        <f t="shared" si="19"/>
        <v>15000</v>
      </c>
      <c r="Q160" s="103"/>
      <c r="R160" s="125"/>
    </row>
    <row r="161" spans="2:18" ht="15.95" hidden="1" customHeight="1">
      <c r="B161" s="3071"/>
      <c r="C161" s="526">
        <v>41743</v>
      </c>
      <c r="D161" s="3" t="s">
        <v>445</v>
      </c>
      <c r="E161" s="42" t="s">
        <v>444</v>
      </c>
      <c r="F161" s="925">
        <v>1</v>
      </c>
      <c r="G161" s="925"/>
      <c r="H161" s="764">
        <f t="shared" si="15"/>
        <v>0</v>
      </c>
      <c r="I161" s="122">
        <f t="shared" si="16"/>
        <v>0</v>
      </c>
      <c r="J161" s="121"/>
      <c r="K161" s="779">
        <v>20000</v>
      </c>
      <c r="L161" s="123"/>
      <c r="M161" s="103">
        <f t="shared" si="17"/>
        <v>0</v>
      </c>
      <c r="N161" s="123"/>
      <c r="O161" s="103">
        <f t="shared" si="18"/>
        <v>0</v>
      </c>
      <c r="P161" s="124">
        <f t="shared" si="19"/>
        <v>20000</v>
      </c>
      <c r="Q161" s="103"/>
      <c r="R161" s="125"/>
    </row>
    <row r="162" spans="2:18" ht="15.95" hidden="1" customHeight="1">
      <c r="B162" s="995">
        <v>22</v>
      </c>
      <c r="C162" s="526">
        <v>41745</v>
      </c>
      <c r="D162" s="591" t="s">
        <v>413</v>
      </c>
      <c r="E162" s="46" t="s">
        <v>39</v>
      </c>
      <c r="F162" s="925">
        <v>1</v>
      </c>
      <c r="G162" s="925"/>
      <c r="H162" s="764">
        <f t="shared" si="15"/>
        <v>0</v>
      </c>
      <c r="I162" s="122">
        <f t="shared" si="16"/>
        <v>0</v>
      </c>
      <c r="J162" s="121" t="s">
        <v>416</v>
      </c>
      <c r="K162" s="779">
        <v>10000</v>
      </c>
      <c r="L162" s="123"/>
      <c r="M162" s="103">
        <f t="shared" si="17"/>
        <v>0</v>
      </c>
      <c r="N162" s="123"/>
      <c r="O162" s="103">
        <f t="shared" si="18"/>
        <v>0</v>
      </c>
      <c r="P162" s="124">
        <f t="shared" si="19"/>
        <v>10000</v>
      </c>
      <c r="Q162" s="103"/>
      <c r="R162" s="125"/>
    </row>
    <row r="163" spans="2:18" ht="15.95" hidden="1" customHeight="1">
      <c r="B163" s="3071">
        <v>23</v>
      </c>
      <c r="C163" s="526">
        <v>41746</v>
      </c>
      <c r="D163" s="591" t="s">
        <v>443</v>
      </c>
      <c r="E163" s="46" t="s">
        <v>415</v>
      </c>
      <c r="F163" s="925">
        <v>1</v>
      </c>
      <c r="G163" s="925">
        <v>30</v>
      </c>
      <c r="H163" s="764">
        <f t="shared" si="15"/>
        <v>30</v>
      </c>
      <c r="I163" s="122">
        <f t="shared" si="16"/>
        <v>15000</v>
      </c>
      <c r="J163" s="121"/>
      <c r="K163" s="779"/>
      <c r="L163" s="123">
        <v>5</v>
      </c>
      <c r="M163" s="103">
        <f t="shared" si="17"/>
        <v>50000</v>
      </c>
      <c r="N163" s="123"/>
      <c r="O163" s="103">
        <f t="shared" si="18"/>
        <v>0</v>
      </c>
      <c r="P163" s="124">
        <f t="shared" si="19"/>
        <v>65000</v>
      </c>
      <c r="Q163" s="103"/>
      <c r="R163" s="125"/>
    </row>
    <row r="164" spans="2:18" ht="15.95" hidden="1" customHeight="1">
      <c r="B164" s="3071"/>
      <c r="C164" s="526">
        <v>41746</v>
      </c>
      <c r="D164" s="591" t="s">
        <v>413</v>
      </c>
      <c r="E164" s="46" t="s">
        <v>39</v>
      </c>
      <c r="F164" s="925">
        <v>1</v>
      </c>
      <c r="G164" s="925"/>
      <c r="H164" s="764">
        <f t="shared" si="15"/>
        <v>0</v>
      </c>
      <c r="I164" s="122"/>
      <c r="J164" s="121" t="s">
        <v>416</v>
      </c>
      <c r="K164" s="779">
        <v>5000</v>
      </c>
      <c r="L164" s="123"/>
      <c r="M164" s="103">
        <f t="shared" si="17"/>
        <v>0</v>
      </c>
      <c r="N164" s="123"/>
      <c r="O164" s="103">
        <f t="shared" si="18"/>
        <v>0</v>
      </c>
      <c r="P164" s="124">
        <f t="shared" si="19"/>
        <v>5000</v>
      </c>
      <c r="Q164" s="103"/>
      <c r="R164" s="125"/>
    </row>
    <row r="165" spans="2:18" ht="15.95" hidden="1" customHeight="1">
      <c r="B165" s="995">
        <v>24</v>
      </c>
      <c r="C165" s="526">
        <v>41747</v>
      </c>
      <c r="D165" s="591" t="s">
        <v>443</v>
      </c>
      <c r="E165" s="46" t="s">
        <v>415</v>
      </c>
      <c r="F165" s="925">
        <v>1</v>
      </c>
      <c r="G165" s="925">
        <v>30</v>
      </c>
      <c r="H165" s="764">
        <f t="shared" si="15"/>
        <v>30</v>
      </c>
      <c r="I165" s="122">
        <f t="shared" si="16"/>
        <v>15000</v>
      </c>
      <c r="J165" s="121"/>
      <c r="K165" s="779"/>
      <c r="L165" s="123"/>
      <c r="M165" s="103">
        <f t="shared" si="17"/>
        <v>0</v>
      </c>
      <c r="N165" s="123"/>
      <c r="O165" s="103">
        <f t="shared" si="18"/>
        <v>0</v>
      </c>
      <c r="P165" s="124">
        <f t="shared" si="19"/>
        <v>15000</v>
      </c>
      <c r="Q165" s="103"/>
      <c r="R165" s="125"/>
    </row>
    <row r="166" spans="2:18" ht="15.95" hidden="1" customHeight="1">
      <c r="B166" s="995">
        <v>25</v>
      </c>
      <c r="C166" s="526">
        <v>41748</v>
      </c>
      <c r="D166" s="591" t="s">
        <v>413</v>
      </c>
      <c r="E166" s="46" t="s">
        <v>39</v>
      </c>
      <c r="F166" s="925"/>
      <c r="G166" s="925"/>
      <c r="H166" s="764">
        <f t="shared" si="15"/>
        <v>0</v>
      </c>
      <c r="I166" s="122">
        <f t="shared" si="16"/>
        <v>0</v>
      </c>
      <c r="J166" s="121" t="s">
        <v>416</v>
      </c>
      <c r="K166" s="779">
        <v>10000</v>
      </c>
      <c r="L166" s="123"/>
      <c r="M166" s="103">
        <f t="shared" si="17"/>
        <v>0</v>
      </c>
      <c r="N166" s="123"/>
      <c r="O166" s="103">
        <f t="shared" si="18"/>
        <v>0</v>
      </c>
      <c r="P166" s="124">
        <f t="shared" si="19"/>
        <v>10000</v>
      </c>
      <c r="Q166" s="103"/>
      <c r="R166" s="125"/>
    </row>
    <row r="167" spans="2:18" ht="15.95" hidden="1" customHeight="1">
      <c r="B167" s="995">
        <v>26</v>
      </c>
      <c r="C167" s="387">
        <v>41749</v>
      </c>
      <c r="D167" s="591" t="s">
        <v>443</v>
      </c>
      <c r="E167" s="46" t="s">
        <v>415</v>
      </c>
      <c r="F167" s="925">
        <v>1</v>
      </c>
      <c r="G167" s="925">
        <v>30</v>
      </c>
      <c r="H167" s="764">
        <f t="shared" si="15"/>
        <v>30</v>
      </c>
      <c r="I167" s="122">
        <f t="shared" si="16"/>
        <v>15000</v>
      </c>
      <c r="J167" s="121"/>
      <c r="K167" s="779"/>
      <c r="L167" s="123">
        <v>5</v>
      </c>
      <c r="M167" s="103">
        <f t="shared" si="17"/>
        <v>50000</v>
      </c>
      <c r="N167" s="123"/>
      <c r="O167" s="103">
        <f t="shared" si="18"/>
        <v>0</v>
      </c>
      <c r="P167" s="124">
        <f t="shared" si="19"/>
        <v>65000</v>
      </c>
      <c r="Q167" s="103"/>
      <c r="R167" s="125"/>
    </row>
    <row r="168" spans="2:18" ht="15.95" hidden="1" customHeight="1">
      <c r="B168" s="995">
        <v>27</v>
      </c>
      <c r="C168" s="526">
        <v>41750</v>
      </c>
      <c r="D168" s="591" t="s">
        <v>443</v>
      </c>
      <c r="E168" s="46" t="s">
        <v>415</v>
      </c>
      <c r="F168" s="925">
        <v>1</v>
      </c>
      <c r="G168" s="925">
        <v>30</v>
      </c>
      <c r="H168" s="764">
        <f t="shared" si="15"/>
        <v>30</v>
      </c>
      <c r="I168" s="122">
        <f t="shared" si="16"/>
        <v>15000</v>
      </c>
      <c r="J168" s="121"/>
      <c r="K168" s="779"/>
      <c r="L168" s="123">
        <v>2</v>
      </c>
      <c r="M168" s="103">
        <f t="shared" si="17"/>
        <v>20000</v>
      </c>
      <c r="N168" s="123"/>
      <c r="O168" s="103">
        <f t="shared" si="18"/>
        <v>0</v>
      </c>
      <c r="P168" s="124">
        <f t="shared" si="19"/>
        <v>35000</v>
      </c>
      <c r="Q168" s="103"/>
      <c r="R168" s="125"/>
    </row>
    <row r="169" spans="2:18" ht="15.95" hidden="1" customHeight="1">
      <c r="B169" s="3071">
        <v>28</v>
      </c>
      <c r="C169" s="526">
        <v>41751</v>
      </c>
      <c r="D169" s="591" t="s">
        <v>443</v>
      </c>
      <c r="E169" s="46" t="s">
        <v>415</v>
      </c>
      <c r="F169" s="925">
        <v>2</v>
      </c>
      <c r="G169" s="925">
        <v>30</v>
      </c>
      <c r="H169" s="764">
        <f t="shared" si="15"/>
        <v>60</v>
      </c>
      <c r="I169" s="122">
        <f t="shared" si="16"/>
        <v>30000</v>
      </c>
      <c r="J169" s="121"/>
      <c r="K169" s="779"/>
      <c r="L169" s="123">
        <v>4</v>
      </c>
      <c r="M169" s="103">
        <f t="shared" si="17"/>
        <v>40000</v>
      </c>
      <c r="N169" s="123"/>
      <c r="O169" s="103">
        <f t="shared" si="18"/>
        <v>0</v>
      </c>
      <c r="P169" s="124">
        <f t="shared" si="19"/>
        <v>70000</v>
      </c>
      <c r="Q169" s="103"/>
      <c r="R169" s="125"/>
    </row>
    <row r="170" spans="2:18" ht="15.95" hidden="1" customHeight="1">
      <c r="B170" s="3071"/>
      <c r="C170" s="526">
        <v>41751</v>
      </c>
      <c r="D170" s="591" t="s">
        <v>431</v>
      </c>
      <c r="E170" s="42" t="s">
        <v>444</v>
      </c>
      <c r="F170" s="925">
        <v>1</v>
      </c>
      <c r="G170" s="925"/>
      <c r="H170" s="764">
        <f t="shared" si="15"/>
        <v>0</v>
      </c>
      <c r="I170" s="122"/>
      <c r="J170" s="121"/>
      <c r="K170" s="779">
        <v>20000</v>
      </c>
      <c r="L170" s="123"/>
      <c r="M170" s="103"/>
      <c r="N170" s="123"/>
      <c r="O170" s="103"/>
      <c r="P170" s="124">
        <f t="shared" si="19"/>
        <v>20000</v>
      </c>
      <c r="Q170" s="103"/>
      <c r="R170" s="125"/>
    </row>
    <row r="171" spans="2:18" ht="15.95" hidden="1" customHeight="1">
      <c r="B171" s="3071"/>
      <c r="C171" s="526">
        <v>41751</v>
      </c>
      <c r="D171" s="591" t="s">
        <v>413</v>
      </c>
      <c r="E171" s="46" t="s">
        <v>39</v>
      </c>
      <c r="F171" s="925">
        <v>1</v>
      </c>
      <c r="G171" s="925"/>
      <c r="H171" s="764">
        <f t="shared" si="15"/>
        <v>0</v>
      </c>
      <c r="I171" s="122"/>
      <c r="J171" s="121" t="s">
        <v>416</v>
      </c>
      <c r="K171" s="779">
        <v>10000</v>
      </c>
      <c r="L171" s="123"/>
      <c r="M171" s="103"/>
      <c r="N171" s="123"/>
      <c r="O171" s="103"/>
      <c r="P171" s="124">
        <f t="shared" si="19"/>
        <v>10000</v>
      </c>
      <c r="Q171" s="103"/>
      <c r="R171" s="125"/>
    </row>
    <row r="172" spans="2:18" ht="15.95" hidden="1" customHeight="1">
      <c r="B172" s="3071">
        <v>29</v>
      </c>
      <c r="C172" s="526">
        <v>41752</v>
      </c>
      <c r="D172" s="591" t="s">
        <v>443</v>
      </c>
      <c r="E172" s="46" t="s">
        <v>415</v>
      </c>
      <c r="F172" s="925">
        <v>2</v>
      </c>
      <c r="G172" s="925">
        <v>30</v>
      </c>
      <c r="H172" s="764">
        <f t="shared" si="15"/>
        <v>60</v>
      </c>
      <c r="I172" s="122">
        <f t="shared" si="16"/>
        <v>30000</v>
      </c>
      <c r="J172" s="121"/>
      <c r="K172" s="779"/>
      <c r="L172" s="123">
        <v>4</v>
      </c>
      <c r="M172" s="103">
        <f t="shared" si="17"/>
        <v>40000</v>
      </c>
      <c r="N172" s="123"/>
      <c r="O172" s="103">
        <f t="shared" si="18"/>
        <v>0</v>
      </c>
      <c r="P172" s="124">
        <f t="shared" si="19"/>
        <v>70000</v>
      </c>
      <c r="Q172" s="103"/>
      <c r="R172" s="125"/>
    </row>
    <row r="173" spans="2:18" ht="15.95" hidden="1" customHeight="1">
      <c r="B173" s="3071"/>
      <c r="C173" s="526">
        <v>41752</v>
      </c>
      <c r="D173" s="591" t="s">
        <v>413</v>
      </c>
      <c r="E173" s="46" t="s">
        <v>39</v>
      </c>
      <c r="F173" s="925">
        <v>1</v>
      </c>
      <c r="G173" s="925"/>
      <c r="H173" s="764">
        <f t="shared" si="15"/>
        <v>0</v>
      </c>
      <c r="I173" s="122"/>
      <c r="J173" s="121" t="s">
        <v>416</v>
      </c>
      <c r="K173" s="779">
        <v>10000</v>
      </c>
      <c r="L173" s="123"/>
      <c r="M173" s="103"/>
      <c r="N173" s="123"/>
      <c r="O173" s="103"/>
      <c r="P173" s="124">
        <f t="shared" si="19"/>
        <v>10000</v>
      </c>
      <c r="Q173" s="103"/>
      <c r="R173" s="125"/>
    </row>
    <row r="174" spans="2:18" ht="15.95" hidden="1" customHeight="1">
      <c r="B174" s="995">
        <v>30</v>
      </c>
      <c r="C174" s="526">
        <v>41753</v>
      </c>
      <c r="D174" s="591" t="s">
        <v>443</v>
      </c>
      <c r="E174" s="46" t="s">
        <v>415</v>
      </c>
      <c r="F174" s="925">
        <v>1</v>
      </c>
      <c r="G174" s="925">
        <v>30</v>
      </c>
      <c r="H174" s="764">
        <f t="shared" si="15"/>
        <v>30</v>
      </c>
      <c r="I174" s="122">
        <f t="shared" si="16"/>
        <v>15000</v>
      </c>
      <c r="J174" s="121"/>
      <c r="K174" s="779"/>
      <c r="L174" s="123">
        <v>2</v>
      </c>
      <c r="M174" s="103">
        <f t="shared" si="17"/>
        <v>20000</v>
      </c>
      <c r="N174" s="123"/>
      <c r="O174" s="103">
        <f t="shared" si="18"/>
        <v>0</v>
      </c>
      <c r="P174" s="124">
        <f t="shared" si="19"/>
        <v>35000</v>
      </c>
      <c r="Q174" s="103"/>
      <c r="R174" s="125"/>
    </row>
    <row r="175" spans="2:18" ht="15.95" hidden="1" customHeight="1">
      <c r="B175" s="3071">
        <v>31</v>
      </c>
      <c r="C175" s="526">
        <v>41754</v>
      </c>
      <c r="D175" s="591" t="s">
        <v>443</v>
      </c>
      <c r="E175" s="46" t="s">
        <v>415</v>
      </c>
      <c r="F175" s="925">
        <v>1</v>
      </c>
      <c r="G175" s="925">
        <v>30</v>
      </c>
      <c r="H175" s="764">
        <f t="shared" si="15"/>
        <v>30</v>
      </c>
      <c r="I175" s="122">
        <f t="shared" si="16"/>
        <v>15000</v>
      </c>
      <c r="J175" s="121"/>
      <c r="K175" s="779"/>
      <c r="L175" s="123">
        <v>2</v>
      </c>
      <c r="M175" s="103">
        <f t="shared" si="17"/>
        <v>20000</v>
      </c>
      <c r="N175" s="123"/>
      <c r="O175" s="103">
        <f t="shared" si="18"/>
        <v>0</v>
      </c>
      <c r="P175" s="124">
        <f t="shared" si="19"/>
        <v>35000</v>
      </c>
      <c r="Q175" s="103"/>
      <c r="R175" s="125"/>
    </row>
    <row r="176" spans="2:18" ht="15.95" hidden="1" customHeight="1">
      <c r="B176" s="3071"/>
      <c r="C176" s="526">
        <v>41754</v>
      </c>
      <c r="D176" s="3" t="s">
        <v>445</v>
      </c>
      <c r="E176" s="42" t="s">
        <v>444</v>
      </c>
      <c r="F176" s="925">
        <v>2</v>
      </c>
      <c r="G176" s="925"/>
      <c r="H176" s="764">
        <f t="shared" si="15"/>
        <v>0</v>
      </c>
      <c r="I176" s="122">
        <f t="shared" si="16"/>
        <v>0</v>
      </c>
      <c r="J176" s="3241" t="s">
        <v>127</v>
      </c>
      <c r="K176" s="3222">
        <v>20000</v>
      </c>
      <c r="L176" s="123"/>
      <c r="M176" s="103">
        <f t="shared" si="17"/>
        <v>0</v>
      </c>
      <c r="N176" s="123"/>
      <c r="O176" s="103">
        <f t="shared" si="18"/>
        <v>0</v>
      </c>
      <c r="P176" s="3244">
        <f t="shared" si="19"/>
        <v>20000</v>
      </c>
      <c r="Q176" s="103"/>
      <c r="R176" s="125"/>
    </row>
    <row r="177" spans="2:18" ht="15.95" hidden="1" customHeight="1" thickBot="1">
      <c r="B177" s="3072"/>
      <c r="C177" s="791">
        <v>41754</v>
      </c>
      <c r="D177" s="16" t="s">
        <v>425</v>
      </c>
      <c r="E177" s="14" t="s">
        <v>444</v>
      </c>
      <c r="F177" s="44">
        <v>1</v>
      </c>
      <c r="G177" s="44"/>
      <c r="H177" s="765">
        <f t="shared" si="15"/>
        <v>0</v>
      </c>
      <c r="I177" s="1011">
        <f t="shared" si="16"/>
        <v>0</v>
      </c>
      <c r="J177" s="3247"/>
      <c r="K177" s="3223"/>
      <c r="L177" s="1013"/>
      <c r="M177" s="766">
        <f t="shared" si="17"/>
        <v>0</v>
      </c>
      <c r="N177" s="1013"/>
      <c r="O177" s="766">
        <f t="shared" si="18"/>
        <v>0</v>
      </c>
      <c r="P177" s="3299"/>
      <c r="Q177" s="766"/>
      <c r="R177" s="792"/>
    </row>
    <row r="178" spans="2:18" ht="15.95" hidden="1" customHeight="1">
      <c r="B178" s="3123">
        <v>1</v>
      </c>
      <c r="C178" s="769">
        <v>41755</v>
      </c>
      <c r="D178" s="347" t="s">
        <v>555</v>
      </c>
      <c r="E178" s="504" t="s">
        <v>556</v>
      </c>
      <c r="F178" s="346">
        <v>1</v>
      </c>
      <c r="G178" s="346">
        <v>30</v>
      </c>
      <c r="H178" s="764">
        <f t="shared" si="15"/>
        <v>30</v>
      </c>
      <c r="I178" s="122">
        <f t="shared" si="16"/>
        <v>15000</v>
      </c>
      <c r="J178" s="770"/>
      <c r="K178" s="772"/>
      <c r="L178" s="1029">
        <v>1</v>
      </c>
      <c r="M178" s="1146">
        <f t="shared" si="17"/>
        <v>10000</v>
      </c>
      <c r="N178" s="1252"/>
      <c r="O178" s="1146">
        <f t="shared" si="18"/>
        <v>0</v>
      </c>
      <c r="P178" s="124">
        <f t="shared" ref="P178:P221" si="20">I178+K178+M178+O178</f>
        <v>25000</v>
      </c>
      <c r="Q178" s="772"/>
      <c r="R178" s="775"/>
    </row>
    <row r="179" spans="2:18" ht="15.95" hidden="1" customHeight="1">
      <c r="B179" s="3082"/>
      <c r="C179" s="526">
        <v>41755</v>
      </c>
      <c r="D179" s="115" t="s">
        <v>546</v>
      </c>
      <c r="E179" s="1253" t="s">
        <v>426</v>
      </c>
      <c r="F179" s="154">
        <v>1</v>
      </c>
      <c r="G179" s="154"/>
      <c r="H179" s="764">
        <f t="shared" si="15"/>
        <v>0</v>
      </c>
      <c r="I179" s="122">
        <f t="shared" si="16"/>
        <v>0</v>
      </c>
      <c r="J179" s="1162" t="s">
        <v>127</v>
      </c>
      <c r="K179" s="1159">
        <v>20000</v>
      </c>
      <c r="L179" s="123"/>
      <c r="M179" s="1146">
        <f t="shared" si="17"/>
        <v>0</v>
      </c>
      <c r="N179" s="1251"/>
      <c r="O179" s="1146">
        <f t="shared" si="18"/>
        <v>0</v>
      </c>
      <c r="P179" s="124">
        <f t="shared" si="20"/>
        <v>20000</v>
      </c>
      <c r="Q179" s="1159"/>
      <c r="R179" s="1157"/>
    </row>
    <row r="180" spans="2:18" ht="15.95" hidden="1" customHeight="1">
      <c r="B180" s="3081"/>
      <c r="C180" s="526">
        <v>41755</v>
      </c>
      <c r="D180" s="115" t="s">
        <v>552</v>
      </c>
      <c r="E180" s="1253" t="s">
        <v>263</v>
      </c>
      <c r="F180" s="154">
        <v>1</v>
      </c>
      <c r="G180" s="154"/>
      <c r="H180" s="764">
        <f t="shared" si="15"/>
        <v>0</v>
      </c>
      <c r="I180" s="122">
        <f t="shared" si="16"/>
        <v>0</v>
      </c>
      <c r="J180" s="1162" t="s">
        <v>258</v>
      </c>
      <c r="K180" s="1159">
        <v>10000</v>
      </c>
      <c r="L180" s="123"/>
      <c r="M180" s="1146">
        <f t="shared" si="17"/>
        <v>0</v>
      </c>
      <c r="N180" s="1251"/>
      <c r="O180" s="1146">
        <f t="shared" si="18"/>
        <v>0</v>
      </c>
      <c r="P180" s="124">
        <f t="shared" si="20"/>
        <v>10000</v>
      </c>
      <c r="Q180" s="1159"/>
      <c r="R180" s="1157"/>
    </row>
    <row r="181" spans="2:18" ht="15.95" hidden="1" customHeight="1">
      <c r="B181" s="1129">
        <v>2</v>
      </c>
      <c r="C181" s="387">
        <v>41756</v>
      </c>
      <c r="D181" s="115" t="s">
        <v>546</v>
      </c>
      <c r="E181" s="1253" t="s">
        <v>426</v>
      </c>
      <c r="F181" s="1144">
        <v>1</v>
      </c>
      <c r="G181" s="1144"/>
      <c r="H181" s="764">
        <f t="shared" si="15"/>
        <v>0</v>
      </c>
      <c r="I181" s="122">
        <f t="shared" si="16"/>
        <v>0</v>
      </c>
      <c r="J181" s="1152" t="s">
        <v>127</v>
      </c>
      <c r="K181" s="1146">
        <v>20000</v>
      </c>
      <c r="L181" s="123">
        <v>4</v>
      </c>
      <c r="M181" s="1146">
        <f t="shared" si="17"/>
        <v>40000</v>
      </c>
      <c r="N181" s="123"/>
      <c r="O181" s="1146">
        <f t="shared" si="18"/>
        <v>0</v>
      </c>
      <c r="P181" s="124">
        <f t="shared" si="20"/>
        <v>60000</v>
      </c>
      <c r="Q181" s="1146"/>
      <c r="R181" s="125"/>
    </row>
    <row r="182" spans="2:18" ht="15.95" hidden="1" customHeight="1">
      <c r="B182" s="3080">
        <v>3</v>
      </c>
      <c r="C182" s="526">
        <v>41757</v>
      </c>
      <c r="D182" s="3" t="s">
        <v>555</v>
      </c>
      <c r="E182" s="42" t="s">
        <v>556</v>
      </c>
      <c r="F182" s="1144">
        <v>2</v>
      </c>
      <c r="G182" s="1144">
        <v>30</v>
      </c>
      <c r="H182" s="764">
        <f>F182*G182</f>
        <v>60</v>
      </c>
      <c r="I182" s="122">
        <f t="shared" si="16"/>
        <v>30000</v>
      </c>
      <c r="J182" s="1152"/>
      <c r="K182" s="1146"/>
      <c r="L182" s="123">
        <v>2</v>
      </c>
      <c r="M182" s="1146">
        <f t="shared" si="17"/>
        <v>20000</v>
      </c>
      <c r="N182" s="123"/>
      <c r="O182" s="1146">
        <f t="shared" si="18"/>
        <v>0</v>
      </c>
      <c r="P182" s="124">
        <f t="shared" si="20"/>
        <v>50000</v>
      </c>
      <c r="Q182" s="1146"/>
      <c r="R182" s="125"/>
    </row>
    <row r="183" spans="2:18" ht="15.95" hidden="1" customHeight="1">
      <c r="B183" s="3081"/>
      <c r="C183" s="526">
        <v>41757</v>
      </c>
      <c r="D183" s="115" t="s">
        <v>553</v>
      </c>
      <c r="E183" s="42" t="s">
        <v>263</v>
      </c>
      <c r="F183" s="1144">
        <v>1</v>
      </c>
      <c r="G183" s="1144"/>
      <c r="H183" s="764">
        <f>F183*G183</f>
        <v>0</v>
      </c>
      <c r="I183" s="122">
        <f t="shared" si="16"/>
        <v>0</v>
      </c>
      <c r="J183" s="1152" t="s">
        <v>258</v>
      </c>
      <c r="K183" s="1146">
        <v>5000</v>
      </c>
      <c r="L183" s="123"/>
      <c r="M183" s="1146">
        <f t="shared" si="17"/>
        <v>0</v>
      </c>
      <c r="N183" s="123"/>
      <c r="O183" s="1146">
        <f t="shared" si="18"/>
        <v>0</v>
      </c>
      <c r="P183" s="124">
        <f t="shared" si="20"/>
        <v>5000</v>
      </c>
      <c r="Q183" s="1146"/>
      <c r="R183" s="125"/>
    </row>
    <row r="184" spans="2:18" ht="15.95" hidden="1" customHeight="1">
      <c r="B184" s="1129">
        <v>4</v>
      </c>
      <c r="C184" s="526">
        <v>41758</v>
      </c>
      <c r="D184" s="3" t="s">
        <v>555</v>
      </c>
      <c r="E184" s="42" t="s">
        <v>556</v>
      </c>
      <c r="F184" s="1144">
        <v>2</v>
      </c>
      <c r="G184" s="1144">
        <v>30</v>
      </c>
      <c r="H184" s="764">
        <f>F184*G184</f>
        <v>60</v>
      </c>
      <c r="I184" s="122">
        <f t="shared" si="16"/>
        <v>30000</v>
      </c>
      <c r="J184" s="1152"/>
      <c r="K184" s="1146"/>
      <c r="L184" s="123">
        <v>1</v>
      </c>
      <c r="M184" s="1146">
        <f t="shared" si="17"/>
        <v>10000</v>
      </c>
      <c r="N184" s="123"/>
      <c r="O184" s="1146">
        <f t="shared" si="18"/>
        <v>0</v>
      </c>
      <c r="P184" s="124">
        <f t="shared" si="20"/>
        <v>40000</v>
      </c>
      <c r="Q184" s="1146"/>
      <c r="R184" s="125"/>
    </row>
    <row r="185" spans="2:18" ht="15.95" hidden="1" customHeight="1">
      <c r="B185" s="1129">
        <v>5</v>
      </c>
      <c r="C185" s="526">
        <v>41759</v>
      </c>
      <c r="D185" s="115" t="s">
        <v>553</v>
      </c>
      <c r="E185" s="42" t="s">
        <v>263</v>
      </c>
      <c r="F185" s="1144"/>
      <c r="G185" s="1144"/>
      <c r="H185" s="764">
        <f t="shared" ref="H185:H248" si="21">F185*G185</f>
        <v>0</v>
      </c>
      <c r="I185" s="122">
        <f t="shared" si="16"/>
        <v>0</v>
      </c>
      <c r="J185" s="1152" t="s">
        <v>258</v>
      </c>
      <c r="K185" s="1146">
        <v>5000</v>
      </c>
      <c r="L185" s="123"/>
      <c r="M185" s="1146">
        <f t="shared" si="17"/>
        <v>0</v>
      </c>
      <c r="N185" s="123"/>
      <c r="O185" s="1146">
        <f t="shared" si="18"/>
        <v>0</v>
      </c>
      <c r="P185" s="124">
        <f t="shared" si="20"/>
        <v>5000</v>
      </c>
      <c r="Q185" s="1146"/>
      <c r="R185" s="125"/>
    </row>
    <row r="186" spans="2:18" ht="15.95" hidden="1" customHeight="1">
      <c r="B186" s="1129">
        <v>6</v>
      </c>
      <c r="C186" s="526">
        <v>41760</v>
      </c>
      <c r="D186" s="115" t="s">
        <v>546</v>
      </c>
      <c r="E186" s="1253" t="s">
        <v>426</v>
      </c>
      <c r="F186" s="1144">
        <v>1</v>
      </c>
      <c r="G186" s="1144"/>
      <c r="H186" s="764">
        <f t="shared" si="21"/>
        <v>0</v>
      </c>
      <c r="I186" s="122">
        <f t="shared" si="16"/>
        <v>0</v>
      </c>
      <c r="J186" s="1152" t="s">
        <v>127</v>
      </c>
      <c r="K186" s="1146">
        <v>20000</v>
      </c>
      <c r="L186" s="123"/>
      <c r="M186" s="1146">
        <f t="shared" si="17"/>
        <v>0</v>
      </c>
      <c r="N186" s="123"/>
      <c r="O186" s="1146">
        <f t="shared" si="18"/>
        <v>0</v>
      </c>
      <c r="P186" s="124">
        <f t="shared" si="20"/>
        <v>20000</v>
      </c>
      <c r="Q186" s="1146"/>
      <c r="R186" s="125"/>
    </row>
    <row r="187" spans="2:18" ht="15.95" hidden="1" customHeight="1">
      <c r="B187" s="1129">
        <v>7</v>
      </c>
      <c r="C187" s="526">
        <v>41761</v>
      </c>
      <c r="D187" s="3" t="s">
        <v>561</v>
      </c>
      <c r="E187" s="42" t="s">
        <v>426</v>
      </c>
      <c r="F187" s="1144">
        <v>3</v>
      </c>
      <c r="G187" s="1144"/>
      <c r="H187" s="764">
        <f t="shared" si="21"/>
        <v>0</v>
      </c>
      <c r="I187" s="122">
        <f t="shared" si="16"/>
        <v>0</v>
      </c>
      <c r="J187" s="1152" t="s">
        <v>127</v>
      </c>
      <c r="K187" s="1146">
        <v>20000</v>
      </c>
      <c r="L187" s="123"/>
      <c r="M187" s="1146">
        <f t="shared" si="17"/>
        <v>0</v>
      </c>
      <c r="N187" s="123"/>
      <c r="O187" s="1146">
        <f t="shared" si="18"/>
        <v>0</v>
      </c>
      <c r="P187" s="124">
        <f t="shared" si="20"/>
        <v>20000</v>
      </c>
      <c r="Q187" s="1146"/>
      <c r="R187" s="125"/>
    </row>
    <row r="188" spans="2:18" ht="15.95" hidden="1" customHeight="1">
      <c r="B188" s="3080">
        <v>8</v>
      </c>
      <c r="C188" s="526">
        <v>41762</v>
      </c>
      <c r="D188" s="3" t="s">
        <v>555</v>
      </c>
      <c r="E188" s="42" t="s">
        <v>556</v>
      </c>
      <c r="F188" s="1144">
        <v>1</v>
      </c>
      <c r="G188" s="1144">
        <v>30</v>
      </c>
      <c r="H188" s="764">
        <f t="shared" si="21"/>
        <v>30</v>
      </c>
      <c r="I188" s="122">
        <f t="shared" si="16"/>
        <v>15000</v>
      </c>
      <c r="J188" s="1152"/>
      <c r="K188" s="1146"/>
      <c r="L188" s="123">
        <v>3</v>
      </c>
      <c r="M188" s="1146">
        <f t="shared" si="17"/>
        <v>30000</v>
      </c>
      <c r="N188" s="123"/>
      <c r="O188" s="1146">
        <f t="shared" si="18"/>
        <v>0</v>
      </c>
      <c r="P188" s="124">
        <f t="shared" si="20"/>
        <v>45000</v>
      </c>
      <c r="Q188" s="1146"/>
      <c r="R188" s="125"/>
    </row>
    <row r="189" spans="2:18" ht="15.95" hidden="1" customHeight="1">
      <c r="B189" s="3082"/>
      <c r="C189" s="526">
        <v>41762</v>
      </c>
      <c r="D189" s="3" t="s">
        <v>553</v>
      </c>
      <c r="E189" s="42" t="s">
        <v>263</v>
      </c>
      <c r="F189" s="1144">
        <v>1</v>
      </c>
      <c r="G189" s="1144"/>
      <c r="H189" s="764">
        <f t="shared" si="21"/>
        <v>0</v>
      </c>
      <c r="I189" s="122">
        <f t="shared" si="16"/>
        <v>0</v>
      </c>
      <c r="J189" s="1152" t="s">
        <v>258</v>
      </c>
      <c r="K189" s="1146">
        <v>5000</v>
      </c>
      <c r="L189" s="123"/>
      <c r="M189" s="1146">
        <f t="shared" si="17"/>
        <v>0</v>
      </c>
      <c r="N189" s="123"/>
      <c r="O189" s="1146">
        <f t="shared" si="18"/>
        <v>0</v>
      </c>
      <c r="P189" s="124">
        <f t="shared" si="20"/>
        <v>5000</v>
      </c>
      <c r="Q189" s="1146"/>
      <c r="R189" s="125"/>
    </row>
    <row r="190" spans="2:18" ht="15.95" hidden="1" customHeight="1">
      <c r="B190" s="3081"/>
      <c r="C190" s="526">
        <v>41762</v>
      </c>
      <c r="D190" s="3" t="s">
        <v>549</v>
      </c>
      <c r="E190" s="42" t="s">
        <v>426</v>
      </c>
      <c r="F190" s="1144">
        <v>5</v>
      </c>
      <c r="G190" s="1144"/>
      <c r="H190" s="764">
        <f t="shared" si="21"/>
        <v>0</v>
      </c>
      <c r="I190" s="122">
        <f t="shared" si="16"/>
        <v>0</v>
      </c>
      <c r="J190" s="1152" t="s">
        <v>127</v>
      </c>
      <c r="K190" s="1146">
        <v>20000</v>
      </c>
      <c r="L190" s="123"/>
      <c r="M190" s="1146">
        <f t="shared" si="17"/>
        <v>0</v>
      </c>
      <c r="N190" s="123"/>
      <c r="O190" s="1146">
        <f t="shared" si="18"/>
        <v>0</v>
      </c>
      <c r="P190" s="124">
        <f t="shared" si="20"/>
        <v>20000</v>
      </c>
      <c r="Q190" s="1146"/>
      <c r="R190" s="125"/>
    </row>
    <row r="191" spans="2:18" ht="15.95" hidden="1" customHeight="1">
      <c r="B191" s="3080">
        <v>9</v>
      </c>
      <c r="C191" s="387">
        <v>41763</v>
      </c>
      <c r="D191" s="3" t="s">
        <v>555</v>
      </c>
      <c r="E191" s="42" t="s">
        <v>556</v>
      </c>
      <c r="F191" s="1144">
        <v>1</v>
      </c>
      <c r="G191" s="1144">
        <v>30</v>
      </c>
      <c r="H191" s="764">
        <f t="shared" si="21"/>
        <v>30</v>
      </c>
      <c r="I191" s="122">
        <f t="shared" si="16"/>
        <v>15000</v>
      </c>
      <c r="J191" s="1152"/>
      <c r="K191" s="1146"/>
      <c r="L191" s="123">
        <v>7</v>
      </c>
      <c r="M191" s="1146">
        <f t="shared" si="17"/>
        <v>70000</v>
      </c>
      <c r="N191" s="123"/>
      <c r="O191" s="1146">
        <f t="shared" si="18"/>
        <v>0</v>
      </c>
      <c r="P191" s="124">
        <f t="shared" si="20"/>
        <v>85000</v>
      </c>
      <c r="Q191" s="1146"/>
      <c r="R191" s="125"/>
    </row>
    <row r="192" spans="2:18" ht="15.95" hidden="1" customHeight="1">
      <c r="B192" s="3081"/>
      <c r="C192" s="387">
        <v>41763</v>
      </c>
      <c r="D192" s="3" t="s">
        <v>577</v>
      </c>
      <c r="E192" s="42" t="s">
        <v>556</v>
      </c>
      <c r="F192" s="1144">
        <v>1</v>
      </c>
      <c r="G192" s="1144"/>
      <c r="H192" s="764">
        <f t="shared" si="21"/>
        <v>0</v>
      </c>
      <c r="I192" s="122">
        <f t="shared" si="16"/>
        <v>0</v>
      </c>
      <c r="J192" s="1152" t="s">
        <v>127</v>
      </c>
      <c r="K192" s="1146">
        <v>20000</v>
      </c>
      <c r="L192" s="123"/>
      <c r="M192" s="1146">
        <f t="shared" si="17"/>
        <v>0</v>
      </c>
      <c r="N192" s="123"/>
      <c r="O192" s="1146">
        <f t="shared" si="18"/>
        <v>0</v>
      </c>
      <c r="P192" s="124">
        <f t="shared" si="20"/>
        <v>20000</v>
      </c>
      <c r="Q192" s="1146"/>
      <c r="R192" s="125"/>
    </row>
    <row r="193" spans="2:21" ht="15.95" hidden="1" customHeight="1">
      <c r="B193" s="1129">
        <v>10</v>
      </c>
      <c r="C193" s="526">
        <v>41764</v>
      </c>
      <c r="D193" s="115" t="s">
        <v>546</v>
      </c>
      <c r="E193" s="42" t="s">
        <v>426</v>
      </c>
      <c r="F193" s="1144">
        <v>1</v>
      </c>
      <c r="G193" s="1144"/>
      <c r="H193" s="764">
        <f t="shared" si="21"/>
        <v>0</v>
      </c>
      <c r="I193" s="122">
        <f t="shared" si="16"/>
        <v>0</v>
      </c>
      <c r="J193" s="1152" t="s">
        <v>127</v>
      </c>
      <c r="K193" s="1146">
        <v>20000</v>
      </c>
      <c r="L193" s="123"/>
      <c r="M193" s="1146">
        <f t="shared" si="17"/>
        <v>0</v>
      </c>
      <c r="N193" s="123"/>
      <c r="O193" s="1146">
        <f t="shared" si="18"/>
        <v>0</v>
      </c>
      <c r="P193" s="124">
        <f t="shared" si="20"/>
        <v>20000</v>
      </c>
      <c r="Q193" s="1146"/>
      <c r="R193" s="125"/>
      <c r="U193" s="4"/>
    </row>
    <row r="194" spans="2:21" ht="15.95" hidden="1" customHeight="1">
      <c r="B194" s="3080">
        <v>11</v>
      </c>
      <c r="C194" s="526">
        <v>41765</v>
      </c>
      <c r="D194" s="3" t="s">
        <v>561</v>
      </c>
      <c r="E194" s="42" t="s">
        <v>426</v>
      </c>
      <c r="F194" s="1144">
        <v>2</v>
      </c>
      <c r="G194" s="1144"/>
      <c r="H194" s="764">
        <f t="shared" si="21"/>
        <v>0</v>
      </c>
      <c r="I194" s="122">
        <f t="shared" si="16"/>
        <v>0</v>
      </c>
      <c r="J194" s="3241" t="s">
        <v>127</v>
      </c>
      <c r="K194" s="3215">
        <v>25000</v>
      </c>
      <c r="L194" s="123"/>
      <c r="M194" s="1146">
        <f t="shared" si="17"/>
        <v>0</v>
      </c>
      <c r="N194" s="123"/>
      <c r="O194" s="1146">
        <f t="shared" si="18"/>
        <v>0</v>
      </c>
      <c r="P194" s="3244">
        <f t="shared" si="20"/>
        <v>25000</v>
      </c>
      <c r="Q194" s="1146"/>
      <c r="R194" s="125"/>
    </row>
    <row r="195" spans="2:21" ht="15.95" hidden="1" customHeight="1">
      <c r="B195" s="3081"/>
      <c r="C195" s="526">
        <v>41765</v>
      </c>
      <c r="D195" s="3" t="s">
        <v>549</v>
      </c>
      <c r="E195" s="42" t="s">
        <v>426</v>
      </c>
      <c r="F195" s="1144">
        <v>6</v>
      </c>
      <c r="G195" s="1144"/>
      <c r="H195" s="764">
        <f t="shared" si="21"/>
        <v>0</v>
      </c>
      <c r="I195" s="122">
        <f t="shared" si="16"/>
        <v>0</v>
      </c>
      <c r="J195" s="3242"/>
      <c r="K195" s="3217"/>
      <c r="L195" s="123"/>
      <c r="M195" s="1146">
        <f t="shared" si="17"/>
        <v>0</v>
      </c>
      <c r="N195" s="123"/>
      <c r="O195" s="1146">
        <f t="shared" si="18"/>
        <v>0</v>
      </c>
      <c r="P195" s="3245"/>
      <c r="Q195" s="1146"/>
      <c r="R195" s="125"/>
    </row>
    <row r="196" spans="2:21" ht="15.95" hidden="1" customHeight="1">
      <c r="B196" s="1129">
        <v>12</v>
      </c>
      <c r="C196" s="526">
        <v>41766</v>
      </c>
      <c r="D196" s="3" t="s">
        <v>555</v>
      </c>
      <c r="E196" s="42" t="s">
        <v>556</v>
      </c>
      <c r="F196" s="1144">
        <v>1</v>
      </c>
      <c r="G196" s="1144">
        <v>30</v>
      </c>
      <c r="H196" s="764">
        <f t="shared" si="21"/>
        <v>30</v>
      </c>
      <c r="I196" s="122">
        <f t="shared" si="16"/>
        <v>15000</v>
      </c>
      <c r="J196" s="1152"/>
      <c r="K196" s="1146"/>
      <c r="L196" s="123"/>
      <c r="M196" s="1146">
        <f t="shared" si="17"/>
        <v>0</v>
      </c>
      <c r="N196" s="123"/>
      <c r="O196" s="1146">
        <f t="shared" si="18"/>
        <v>0</v>
      </c>
      <c r="P196" s="124">
        <f t="shared" si="20"/>
        <v>15000</v>
      </c>
      <c r="Q196" s="1146"/>
      <c r="R196" s="125"/>
    </row>
    <row r="197" spans="2:21" ht="15.95" hidden="1" customHeight="1">
      <c r="B197" s="3080">
        <v>13</v>
      </c>
      <c r="C197" s="526">
        <v>41767</v>
      </c>
      <c r="D197" s="115" t="s">
        <v>553</v>
      </c>
      <c r="E197" s="42" t="s">
        <v>263</v>
      </c>
      <c r="F197" s="1144">
        <v>1</v>
      </c>
      <c r="G197" s="1144"/>
      <c r="H197" s="764">
        <f t="shared" si="21"/>
        <v>0</v>
      </c>
      <c r="I197" s="122">
        <f t="shared" si="16"/>
        <v>0</v>
      </c>
      <c r="J197" s="1152" t="s">
        <v>258</v>
      </c>
      <c r="K197" s="1146">
        <v>5000</v>
      </c>
      <c r="L197" s="123"/>
      <c r="M197" s="1146">
        <f t="shared" si="17"/>
        <v>0</v>
      </c>
      <c r="N197" s="123"/>
      <c r="O197" s="1146">
        <f t="shared" si="18"/>
        <v>0</v>
      </c>
      <c r="P197" s="124">
        <f t="shared" si="20"/>
        <v>5000</v>
      </c>
      <c r="Q197" s="1146"/>
      <c r="R197" s="125"/>
    </row>
    <row r="198" spans="2:21" ht="15.95" hidden="1" customHeight="1">
      <c r="B198" s="3082"/>
      <c r="C198" s="526">
        <v>41767</v>
      </c>
      <c r="D198" s="3" t="s">
        <v>555</v>
      </c>
      <c r="E198" s="42" t="s">
        <v>556</v>
      </c>
      <c r="F198" s="1144">
        <v>1</v>
      </c>
      <c r="G198" s="1144">
        <v>30</v>
      </c>
      <c r="H198" s="764">
        <f t="shared" si="21"/>
        <v>30</v>
      </c>
      <c r="I198" s="122">
        <f t="shared" si="16"/>
        <v>15000</v>
      </c>
      <c r="J198" s="1152"/>
      <c r="K198" s="1146"/>
      <c r="L198" s="123"/>
      <c r="M198" s="1146">
        <f t="shared" si="17"/>
        <v>0</v>
      </c>
      <c r="N198" s="123"/>
      <c r="O198" s="1146">
        <f t="shared" si="18"/>
        <v>0</v>
      </c>
      <c r="P198" s="124">
        <f t="shared" si="20"/>
        <v>15000</v>
      </c>
      <c r="Q198" s="1146"/>
      <c r="R198" s="125"/>
    </row>
    <row r="199" spans="2:21" ht="15.95" hidden="1" customHeight="1">
      <c r="B199" s="3081"/>
      <c r="C199" s="526">
        <v>41767</v>
      </c>
      <c r="D199" s="3" t="s">
        <v>557</v>
      </c>
      <c r="E199" s="42" t="s">
        <v>426</v>
      </c>
      <c r="F199" s="1144">
        <v>1</v>
      </c>
      <c r="G199" s="1144"/>
      <c r="H199" s="764">
        <f t="shared" si="21"/>
        <v>0</v>
      </c>
      <c r="I199" s="122">
        <f t="shared" si="16"/>
        <v>0</v>
      </c>
      <c r="J199" s="1152" t="s">
        <v>127</v>
      </c>
      <c r="K199" s="1146">
        <v>20000</v>
      </c>
      <c r="L199" s="123"/>
      <c r="M199" s="1146">
        <f t="shared" si="17"/>
        <v>0</v>
      </c>
      <c r="N199" s="123"/>
      <c r="O199" s="1146">
        <f t="shared" si="18"/>
        <v>0</v>
      </c>
      <c r="P199" s="124">
        <f t="shared" si="20"/>
        <v>20000</v>
      </c>
      <c r="Q199" s="1146"/>
      <c r="R199" s="125"/>
    </row>
    <row r="200" spans="2:21" ht="15.95" hidden="1" customHeight="1">
      <c r="B200" s="3080">
        <v>14</v>
      </c>
      <c r="C200" s="526">
        <v>41768</v>
      </c>
      <c r="D200" s="3" t="s">
        <v>555</v>
      </c>
      <c r="E200" s="42" t="s">
        <v>556</v>
      </c>
      <c r="F200" s="1144">
        <v>1</v>
      </c>
      <c r="G200" s="1144">
        <v>30</v>
      </c>
      <c r="H200" s="764">
        <f t="shared" si="21"/>
        <v>30</v>
      </c>
      <c r="I200" s="122">
        <f t="shared" si="16"/>
        <v>15000</v>
      </c>
      <c r="J200" s="1152"/>
      <c r="K200" s="1146"/>
      <c r="L200" s="123"/>
      <c r="M200" s="1146">
        <f t="shared" si="17"/>
        <v>0</v>
      </c>
      <c r="N200" s="123"/>
      <c r="O200" s="1146">
        <f t="shared" si="18"/>
        <v>0</v>
      </c>
      <c r="P200" s="124">
        <f t="shared" si="20"/>
        <v>15000</v>
      </c>
      <c r="Q200" s="1146"/>
      <c r="R200" s="125"/>
    </row>
    <row r="201" spans="2:21" ht="15.95" hidden="1" customHeight="1">
      <c r="B201" s="3081"/>
      <c r="C201" s="526">
        <v>41768</v>
      </c>
      <c r="D201" s="115" t="s">
        <v>553</v>
      </c>
      <c r="E201" s="42" t="s">
        <v>263</v>
      </c>
      <c r="F201" s="1144">
        <v>1</v>
      </c>
      <c r="G201" s="1144"/>
      <c r="H201" s="764">
        <f t="shared" si="21"/>
        <v>0</v>
      </c>
      <c r="I201" s="122">
        <f t="shared" ref="I201:I264" si="22">H201*500</f>
        <v>0</v>
      </c>
      <c r="J201" s="1152" t="s">
        <v>258</v>
      </c>
      <c r="K201" s="1146">
        <v>5000</v>
      </c>
      <c r="L201" s="123"/>
      <c r="M201" s="1146">
        <f t="shared" ref="M201:M221" si="23">L201*10000</f>
        <v>0</v>
      </c>
      <c r="N201" s="123"/>
      <c r="O201" s="1146">
        <f t="shared" ref="O201:O221" si="24">N201*15000</f>
        <v>0</v>
      </c>
      <c r="P201" s="124">
        <f t="shared" si="20"/>
        <v>5000</v>
      </c>
      <c r="Q201" s="1146"/>
      <c r="R201" s="125"/>
    </row>
    <row r="202" spans="2:21" ht="15.95" hidden="1" customHeight="1">
      <c r="B202" s="1129">
        <v>15</v>
      </c>
      <c r="C202" s="526">
        <v>41769</v>
      </c>
      <c r="D202" s="3" t="s">
        <v>555</v>
      </c>
      <c r="E202" s="42" t="s">
        <v>556</v>
      </c>
      <c r="F202" s="1144">
        <v>1</v>
      </c>
      <c r="G202" s="1144">
        <v>30</v>
      </c>
      <c r="H202" s="764">
        <f t="shared" si="21"/>
        <v>30</v>
      </c>
      <c r="I202" s="122">
        <f t="shared" si="22"/>
        <v>15000</v>
      </c>
      <c r="J202" s="1152"/>
      <c r="K202" s="1146"/>
      <c r="L202" s="123"/>
      <c r="M202" s="1146">
        <f t="shared" si="23"/>
        <v>0</v>
      </c>
      <c r="N202" s="123"/>
      <c r="O202" s="1146">
        <f t="shared" si="24"/>
        <v>0</v>
      </c>
      <c r="P202" s="124">
        <f t="shared" si="20"/>
        <v>15000</v>
      </c>
      <c r="Q202" s="1146"/>
      <c r="R202" s="125"/>
    </row>
    <row r="203" spans="2:21" ht="15.95" hidden="1" customHeight="1">
      <c r="B203" s="3080">
        <v>16</v>
      </c>
      <c r="C203" s="387">
        <v>41770</v>
      </c>
      <c r="D203" s="3" t="s">
        <v>555</v>
      </c>
      <c r="E203" s="42" t="s">
        <v>556</v>
      </c>
      <c r="F203" s="1144">
        <v>1</v>
      </c>
      <c r="G203" s="1144">
        <v>30</v>
      </c>
      <c r="H203" s="764">
        <f t="shared" si="21"/>
        <v>30</v>
      </c>
      <c r="I203" s="122">
        <f t="shared" si="22"/>
        <v>15000</v>
      </c>
      <c r="J203" s="1152"/>
      <c r="K203" s="1146"/>
      <c r="L203" s="123">
        <v>5</v>
      </c>
      <c r="M203" s="1146">
        <f t="shared" si="23"/>
        <v>50000</v>
      </c>
      <c r="N203" s="123"/>
      <c r="O203" s="1146">
        <f t="shared" si="24"/>
        <v>0</v>
      </c>
      <c r="P203" s="124">
        <f t="shared" si="20"/>
        <v>65000</v>
      </c>
      <c r="Q203" s="1146"/>
      <c r="R203" s="125"/>
    </row>
    <row r="204" spans="2:21" ht="15.95" hidden="1" customHeight="1">
      <c r="B204" s="3081"/>
      <c r="C204" s="387">
        <v>41770</v>
      </c>
      <c r="D204" s="115" t="s">
        <v>553</v>
      </c>
      <c r="E204" s="42" t="s">
        <v>263</v>
      </c>
      <c r="F204" s="1144">
        <v>1</v>
      </c>
      <c r="G204" s="1144"/>
      <c r="H204" s="764">
        <f t="shared" si="21"/>
        <v>0</v>
      </c>
      <c r="I204" s="122">
        <f t="shared" si="22"/>
        <v>0</v>
      </c>
      <c r="J204" s="1152" t="s">
        <v>258</v>
      </c>
      <c r="K204" s="1146">
        <v>5000</v>
      </c>
      <c r="L204" s="123"/>
      <c r="M204" s="1146">
        <f t="shared" si="23"/>
        <v>0</v>
      </c>
      <c r="N204" s="123"/>
      <c r="O204" s="1146">
        <f t="shared" si="24"/>
        <v>0</v>
      </c>
      <c r="P204" s="124">
        <f t="shared" si="20"/>
        <v>5000</v>
      </c>
      <c r="Q204" s="1146"/>
      <c r="R204" s="125"/>
    </row>
    <row r="205" spans="2:21" ht="15.95" hidden="1" customHeight="1">
      <c r="B205" s="3080">
        <v>17</v>
      </c>
      <c r="C205" s="526">
        <v>41771</v>
      </c>
      <c r="D205" s="3" t="s">
        <v>555</v>
      </c>
      <c r="E205" s="42" t="s">
        <v>556</v>
      </c>
      <c r="F205" s="1144">
        <v>1</v>
      </c>
      <c r="G205" s="1144">
        <v>30</v>
      </c>
      <c r="H205" s="764">
        <f t="shared" si="21"/>
        <v>30</v>
      </c>
      <c r="I205" s="122">
        <f t="shared" si="22"/>
        <v>15000</v>
      </c>
      <c r="J205" s="1152"/>
      <c r="K205" s="1146"/>
      <c r="L205" s="123"/>
      <c r="M205" s="1146">
        <f t="shared" si="23"/>
        <v>0</v>
      </c>
      <c r="N205" s="123"/>
      <c r="O205" s="1146">
        <f t="shared" si="24"/>
        <v>0</v>
      </c>
      <c r="P205" s="124">
        <f t="shared" si="20"/>
        <v>15000</v>
      </c>
      <c r="Q205" s="1146"/>
      <c r="R205" s="125"/>
    </row>
    <row r="206" spans="2:21" ht="15.95" hidden="1" customHeight="1">
      <c r="B206" s="3081"/>
      <c r="C206" s="526">
        <v>41771</v>
      </c>
      <c r="D206" s="115" t="s">
        <v>553</v>
      </c>
      <c r="E206" s="42" t="s">
        <v>263</v>
      </c>
      <c r="F206" s="1144">
        <v>1</v>
      </c>
      <c r="G206" s="1144"/>
      <c r="H206" s="764">
        <f t="shared" si="21"/>
        <v>0</v>
      </c>
      <c r="I206" s="122">
        <f t="shared" si="22"/>
        <v>0</v>
      </c>
      <c r="J206" s="1152" t="s">
        <v>258</v>
      </c>
      <c r="K206" s="1146">
        <v>5000</v>
      </c>
      <c r="L206" s="123"/>
      <c r="M206" s="1146">
        <f t="shared" si="23"/>
        <v>0</v>
      </c>
      <c r="N206" s="123"/>
      <c r="O206" s="1146">
        <f t="shared" si="24"/>
        <v>0</v>
      </c>
      <c r="P206" s="124">
        <f t="shared" si="20"/>
        <v>5000</v>
      </c>
      <c r="Q206" s="1146"/>
      <c r="R206" s="125"/>
    </row>
    <row r="207" spans="2:21" ht="15.95" hidden="1" customHeight="1">
      <c r="B207" s="3080">
        <v>18</v>
      </c>
      <c r="C207" s="526">
        <v>41772</v>
      </c>
      <c r="D207" s="3" t="s">
        <v>555</v>
      </c>
      <c r="E207" s="42" t="s">
        <v>556</v>
      </c>
      <c r="F207" s="1144">
        <v>1</v>
      </c>
      <c r="G207" s="1144">
        <v>30</v>
      </c>
      <c r="H207" s="764">
        <f t="shared" si="21"/>
        <v>30</v>
      </c>
      <c r="I207" s="122">
        <f t="shared" si="22"/>
        <v>15000</v>
      </c>
      <c r="J207" s="1152"/>
      <c r="K207" s="1146"/>
      <c r="L207" s="123"/>
      <c r="M207" s="1146">
        <f t="shared" si="23"/>
        <v>0</v>
      </c>
      <c r="N207" s="123"/>
      <c r="O207" s="1146">
        <f t="shared" si="24"/>
        <v>0</v>
      </c>
      <c r="P207" s="124">
        <f t="shared" si="20"/>
        <v>15000</v>
      </c>
      <c r="Q207" s="1146"/>
      <c r="R207" s="125"/>
    </row>
    <row r="208" spans="2:21" ht="15.95" hidden="1" customHeight="1">
      <c r="B208" s="3081"/>
      <c r="C208" s="526">
        <v>41772</v>
      </c>
      <c r="D208" s="115" t="s">
        <v>553</v>
      </c>
      <c r="E208" s="42" t="s">
        <v>263</v>
      </c>
      <c r="F208" s="1144">
        <v>1</v>
      </c>
      <c r="G208" s="1144"/>
      <c r="H208" s="764">
        <f t="shared" si="21"/>
        <v>0</v>
      </c>
      <c r="I208" s="122">
        <f t="shared" si="22"/>
        <v>0</v>
      </c>
      <c r="J208" s="1152" t="s">
        <v>258</v>
      </c>
      <c r="K208" s="1146">
        <v>5000</v>
      </c>
      <c r="L208" s="123"/>
      <c r="M208" s="1146">
        <f t="shared" si="23"/>
        <v>0</v>
      </c>
      <c r="N208" s="123"/>
      <c r="O208" s="1146">
        <f t="shared" si="24"/>
        <v>0</v>
      </c>
      <c r="P208" s="124">
        <f t="shared" si="20"/>
        <v>5000</v>
      </c>
      <c r="Q208" s="1146"/>
      <c r="R208" s="125"/>
    </row>
    <row r="209" spans="2:18" ht="15.95" hidden="1" customHeight="1">
      <c r="B209" s="3080">
        <v>19</v>
      </c>
      <c r="C209" s="526">
        <v>41773</v>
      </c>
      <c r="D209" s="3" t="s">
        <v>555</v>
      </c>
      <c r="E209" s="42" t="s">
        <v>556</v>
      </c>
      <c r="F209" s="1144">
        <v>1</v>
      </c>
      <c r="G209" s="1144">
        <v>30</v>
      </c>
      <c r="H209" s="764">
        <f t="shared" si="21"/>
        <v>30</v>
      </c>
      <c r="I209" s="122">
        <f t="shared" si="22"/>
        <v>15000</v>
      </c>
      <c r="J209" s="1152"/>
      <c r="K209" s="1146"/>
      <c r="L209" s="123">
        <v>1</v>
      </c>
      <c r="M209" s="1146">
        <f t="shared" si="23"/>
        <v>10000</v>
      </c>
      <c r="N209" s="123"/>
      <c r="O209" s="1146">
        <f t="shared" si="24"/>
        <v>0</v>
      </c>
      <c r="P209" s="124">
        <f t="shared" si="20"/>
        <v>25000</v>
      </c>
      <c r="Q209" s="1146"/>
      <c r="R209" s="125"/>
    </row>
    <row r="210" spans="2:18" ht="15.95" hidden="1" customHeight="1">
      <c r="B210" s="3082"/>
      <c r="C210" s="526">
        <v>41773</v>
      </c>
      <c r="D210" s="3" t="s">
        <v>563</v>
      </c>
      <c r="E210" s="42" t="s">
        <v>263</v>
      </c>
      <c r="F210" s="1144">
        <v>1</v>
      </c>
      <c r="G210" s="1144"/>
      <c r="H210" s="764">
        <f t="shared" si="21"/>
        <v>0</v>
      </c>
      <c r="I210" s="122">
        <f t="shared" si="22"/>
        <v>0</v>
      </c>
      <c r="J210" s="1152" t="s">
        <v>258</v>
      </c>
      <c r="K210" s="1146">
        <v>5000</v>
      </c>
      <c r="L210" s="123"/>
      <c r="M210" s="1146">
        <f t="shared" si="23"/>
        <v>0</v>
      </c>
      <c r="N210" s="123"/>
      <c r="O210" s="1146">
        <f t="shared" si="24"/>
        <v>0</v>
      </c>
      <c r="P210" s="124">
        <f t="shared" si="20"/>
        <v>5000</v>
      </c>
      <c r="Q210" s="1146"/>
      <c r="R210" s="125"/>
    </row>
    <row r="211" spans="2:18" ht="15.95" hidden="1" customHeight="1">
      <c r="B211" s="3082"/>
      <c r="C211" s="526">
        <v>41773</v>
      </c>
      <c r="D211" s="3" t="s">
        <v>557</v>
      </c>
      <c r="E211" s="42" t="s">
        <v>426</v>
      </c>
      <c r="F211" s="1144">
        <v>2</v>
      </c>
      <c r="G211" s="1144"/>
      <c r="H211" s="764">
        <f t="shared" si="21"/>
        <v>0</v>
      </c>
      <c r="I211" s="122">
        <f t="shared" si="22"/>
        <v>0</v>
      </c>
      <c r="J211" s="1152" t="s">
        <v>127</v>
      </c>
      <c r="K211" s="1146">
        <v>20000</v>
      </c>
      <c r="L211" s="123"/>
      <c r="M211" s="1146">
        <f t="shared" si="23"/>
        <v>0</v>
      </c>
      <c r="N211" s="123"/>
      <c r="O211" s="1146">
        <f t="shared" si="24"/>
        <v>0</v>
      </c>
      <c r="P211" s="124">
        <f t="shared" si="20"/>
        <v>20000</v>
      </c>
      <c r="Q211" s="1146"/>
      <c r="R211" s="125"/>
    </row>
    <row r="212" spans="2:18" ht="15.95" hidden="1" customHeight="1">
      <c r="B212" s="3081"/>
      <c r="C212" s="526">
        <v>41773</v>
      </c>
      <c r="D212" s="3" t="s">
        <v>575</v>
      </c>
      <c r="E212" s="42" t="s">
        <v>277</v>
      </c>
      <c r="F212" s="1144"/>
      <c r="G212" s="1144"/>
      <c r="H212" s="764">
        <f t="shared" si="21"/>
        <v>0</v>
      </c>
      <c r="I212" s="122">
        <f t="shared" si="22"/>
        <v>0</v>
      </c>
      <c r="J212" s="1152"/>
      <c r="K212" s="1146"/>
      <c r="L212" s="123">
        <v>6</v>
      </c>
      <c r="M212" s="1146">
        <f t="shared" si="23"/>
        <v>60000</v>
      </c>
      <c r="N212" s="123"/>
      <c r="O212" s="1146">
        <f t="shared" si="24"/>
        <v>0</v>
      </c>
      <c r="P212" s="124">
        <f t="shared" si="20"/>
        <v>60000</v>
      </c>
      <c r="Q212" s="1146"/>
      <c r="R212" s="125"/>
    </row>
    <row r="213" spans="2:18" ht="15.95" hidden="1" customHeight="1">
      <c r="B213" s="3080">
        <v>20</v>
      </c>
      <c r="C213" s="526">
        <v>41774</v>
      </c>
      <c r="D213" s="3" t="s">
        <v>578</v>
      </c>
      <c r="E213" s="42" t="s">
        <v>263</v>
      </c>
      <c r="F213" s="1144">
        <v>1</v>
      </c>
      <c r="G213" s="1144">
        <v>150</v>
      </c>
      <c r="H213" s="764">
        <f t="shared" si="21"/>
        <v>150</v>
      </c>
      <c r="I213" s="122">
        <f t="shared" si="22"/>
        <v>75000</v>
      </c>
      <c r="J213" s="1152"/>
      <c r="K213" s="1146"/>
      <c r="L213" s="123">
        <v>2</v>
      </c>
      <c r="M213" s="1146">
        <f t="shared" si="23"/>
        <v>20000</v>
      </c>
      <c r="N213" s="123">
        <v>5</v>
      </c>
      <c r="O213" s="1146">
        <f t="shared" si="24"/>
        <v>75000</v>
      </c>
      <c r="P213" s="124">
        <f t="shared" si="20"/>
        <v>170000</v>
      </c>
      <c r="Q213" s="1146"/>
      <c r="R213" s="125"/>
    </row>
    <row r="214" spans="2:18" ht="15.95" hidden="1" customHeight="1">
      <c r="B214" s="3082"/>
      <c r="C214" s="526">
        <v>41774</v>
      </c>
      <c r="D214" s="3" t="s">
        <v>552</v>
      </c>
      <c r="E214" s="42" t="s">
        <v>263</v>
      </c>
      <c r="F214" s="1144">
        <v>1</v>
      </c>
      <c r="G214" s="1144"/>
      <c r="H214" s="764">
        <f t="shared" si="21"/>
        <v>0</v>
      </c>
      <c r="I214" s="122">
        <f t="shared" si="22"/>
        <v>0</v>
      </c>
      <c r="J214" s="1152" t="s">
        <v>258</v>
      </c>
      <c r="K214" s="1146">
        <v>10000</v>
      </c>
      <c r="L214" s="123"/>
      <c r="M214" s="1146">
        <f t="shared" si="23"/>
        <v>0</v>
      </c>
      <c r="N214" s="123"/>
      <c r="O214" s="1146">
        <f t="shared" si="24"/>
        <v>0</v>
      </c>
      <c r="P214" s="124">
        <f t="shared" si="20"/>
        <v>10000</v>
      </c>
      <c r="Q214" s="1146"/>
      <c r="R214" s="125"/>
    </row>
    <row r="215" spans="2:18" ht="15.95" hidden="1" customHeight="1">
      <c r="B215" s="3082"/>
      <c r="C215" s="526">
        <v>41774</v>
      </c>
      <c r="D215" s="3" t="s">
        <v>579</v>
      </c>
      <c r="E215" s="42" t="s">
        <v>426</v>
      </c>
      <c r="F215" s="1144">
        <v>1</v>
      </c>
      <c r="G215" s="1144"/>
      <c r="H215" s="764">
        <f t="shared" si="21"/>
        <v>0</v>
      </c>
      <c r="I215" s="122">
        <f t="shared" si="22"/>
        <v>0</v>
      </c>
      <c r="J215" s="3241" t="s">
        <v>70</v>
      </c>
      <c r="K215" s="3215">
        <v>35000</v>
      </c>
      <c r="L215" s="3249">
        <v>1</v>
      </c>
      <c r="M215" s="3215">
        <f t="shared" si="23"/>
        <v>10000</v>
      </c>
      <c r="N215" s="123"/>
      <c r="O215" s="1146">
        <f t="shared" si="24"/>
        <v>0</v>
      </c>
      <c r="P215" s="3244">
        <f t="shared" si="20"/>
        <v>45000</v>
      </c>
      <c r="Q215" s="1146"/>
      <c r="R215" s="125"/>
    </row>
    <row r="216" spans="2:18" ht="15.95" hidden="1" customHeight="1">
      <c r="B216" s="3081"/>
      <c r="C216" s="526">
        <v>41774</v>
      </c>
      <c r="D216" s="3" t="s">
        <v>559</v>
      </c>
      <c r="E216" s="42" t="s">
        <v>426</v>
      </c>
      <c r="F216" s="1144">
        <v>1</v>
      </c>
      <c r="G216" s="1144"/>
      <c r="H216" s="764">
        <f t="shared" si="21"/>
        <v>0</v>
      </c>
      <c r="I216" s="122">
        <f t="shared" si="22"/>
        <v>0</v>
      </c>
      <c r="J216" s="3242"/>
      <c r="K216" s="3217"/>
      <c r="L216" s="3251"/>
      <c r="M216" s="3217"/>
      <c r="N216" s="123"/>
      <c r="O216" s="1146">
        <f t="shared" si="24"/>
        <v>0</v>
      </c>
      <c r="P216" s="3245"/>
      <c r="Q216" s="1146"/>
      <c r="R216" s="125"/>
    </row>
    <row r="217" spans="2:18" ht="15.95" hidden="1" customHeight="1">
      <c r="B217" s="3080">
        <v>21</v>
      </c>
      <c r="C217" s="526">
        <v>41775</v>
      </c>
      <c r="D217" s="3" t="s">
        <v>560</v>
      </c>
      <c r="E217" s="42" t="s">
        <v>426</v>
      </c>
      <c r="F217" s="1144"/>
      <c r="G217" s="1144"/>
      <c r="H217" s="764">
        <f t="shared" si="21"/>
        <v>0</v>
      </c>
      <c r="I217" s="122">
        <f t="shared" si="22"/>
        <v>0</v>
      </c>
      <c r="J217" s="1152"/>
      <c r="K217" s="1146"/>
      <c r="L217" s="123"/>
      <c r="M217" s="1146">
        <f t="shared" si="23"/>
        <v>0</v>
      </c>
      <c r="N217" s="123"/>
      <c r="O217" s="1146">
        <f t="shared" si="24"/>
        <v>0</v>
      </c>
      <c r="P217" s="124">
        <f t="shared" si="20"/>
        <v>0</v>
      </c>
      <c r="Q217" s="1146"/>
      <c r="R217" s="125"/>
    </row>
    <row r="218" spans="2:18" ht="15.95" hidden="1" customHeight="1">
      <c r="B218" s="3081"/>
      <c r="C218" s="526">
        <v>41775</v>
      </c>
      <c r="D218" s="3" t="s">
        <v>552</v>
      </c>
      <c r="E218" s="42" t="s">
        <v>263</v>
      </c>
      <c r="F218" s="1144">
        <v>1</v>
      </c>
      <c r="G218" s="1144"/>
      <c r="H218" s="764">
        <f t="shared" si="21"/>
        <v>0</v>
      </c>
      <c r="I218" s="122">
        <f t="shared" si="22"/>
        <v>0</v>
      </c>
      <c r="J218" s="1152" t="s">
        <v>258</v>
      </c>
      <c r="K218" s="1146">
        <v>10000</v>
      </c>
      <c r="L218" s="123">
        <v>2</v>
      </c>
      <c r="M218" s="1146">
        <f t="shared" si="23"/>
        <v>20000</v>
      </c>
      <c r="N218" s="123"/>
      <c r="O218" s="1146">
        <f t="shared" si="24"/>
        <v>0</v>
      </c>
      <c r="P218" s="124">
        <f t="shared" si="20"/>
        <v>30000</v>
      </c>
      <c r="Q218" s="1146"/>
      <c r="R218" s="125"/>
    </row>
    <row r="219" spans="2:18" ht="15.95" hidden="1" customHeight="1">
      <c r="B219" s="1129">
        <v>22</v>
      </c>
      <c r="C219" s="526">
        <v>41776</v>
      </c>
      <c r="D219" s="3" t="s">
        <v>559</v>
      </c>
      <c r="E219" s="42" t="s">
        <v>426</v>
      </c>
      <c r="F219" s="1144">
        <v>1</v>
      </c>
      <c r="G219" s="1144"/>
      <c r="H219" s="764">
        <f t="shared" si="21"/>
        <v>0</v>
      </c>
      <c r="I219" s="122">
        <f t="shared" si="22"/>
        <v>0</v>
      </c>
      <c r="J219" s="1152" t="s">
        <v>127</v>
      </c>
      <c r="K219" s="1146">
        <v>20000</v>
      </c>
      <c r="L219" s="123"/>
      <c r="M219" s="1146">
        <f t="shared" si="23"/>
        <v>0</v>
      </c>
      <c r="N219" s="123"/>
      <c r="O219" s="1146">
        <f t="shared" si="24"/>
        <v>0</v>
      </c>
      <c r="P219" s="124">
        <f t="shared" si="20"/>
        <v>20000</v>
      </c>
      <c r="Q219" s="1146"/>
      <c r="R219" s="125"/>
    </row>
    <row r="220" spans="2:18" ht="15.95" hidden="1" customHeight="1">
      <c r="B220" s="3080">
        <v>23</v>
      </c>
      <c r="C220" s="387">
        <v>41777</v>
      </c>
      <c r="D220" s="3" t="s">
        <v>559</v>
      </c>
      <c r="E220" s="42" t="s">
        <v>426</v>
      </c>
      <c r="F220" s="1144">
        <v>2</v>
      </c>
      <c r="G220" s="1144"/>
      <c r="H220" s="764">
        <f t="shared" si="21"/>
        <v>0</v>
      </c>
      <c r="I220" s="122">
        <f t="shared" si="22"/>
        <v>0</v>
      </c>
      <c r="J220" s="3241" t="s">
        <v>70</v>
      </c>
      <c r="K220" s="3215">
        <v>35000</v>
      </c>
      <c r="L220" s="123">
        <v>1</v>
      </c>
      <c r="M220" s="1146">
        <f t="shared" si="23"/>
        <v>10000</v>
      </c>
      <c r="N220" s="123"/>
      <c r="O220" s="1146">
        <f t="shared" si="24"/>
        <v>0</v>
      </c>
      <c r="P220" s="124">
        <f t="shared" si="20"/>
        <v>45000</v>
      </c>
      <c r="Q220" s="1146"/>
      <c r="R220" s="125"/>
    </row>
    <row r="221" spans="2:18" ht="15.95" hidden="1" customHeight="1">
      <c r="B221" s="3082"/>
      <c r="C221" s="387">
        <v>41777</v>
      </c>
      <c r="D221" s="3" t="s">
        <v>546</v>
      </c>
      <c r="E221" s="42" t="s">
        <v>426</v>
      </c>
      <c r="F221" s="1144">
        <v>1</v>
      </c>
      <c r="G221" s="1144"/>
      <c r="H221" s="764">
        <f t="shared" si="21"/>
        <v>0</v>
      </c>
      <c r="I221" s="122">
        <f t="shared" si="22"/>
        <v>0</v>
      </c>
      <c r="J221" s="3242"/>
      <c r="K221" s="3217"/>
      <c r="L221" s="123">
        <v>3</v>
      </c>
      <c r="M221" s="1146">
        <f t="shared" si="23"/>
        <v>30000</v>
      </c>
      <c r="N221" s="123"/>
      <c r="O221" s="1146">
        <f t="shared" si="24"/>
        <v>0</v>
      </c>
      <c r="P221" s="124">
        <f t="shared" si="20"/>
        <v>30000</v>
      </c>
      <c r="Q221" s="1146"/>
      <c r="R221" s="125"/>
    </row>
    <row r="222" spans="2:18" ht="15.95" hidden="1" customHeight="1">
      <c r="B222" s="3081"/>
      <c r="C222" s="387">
        <v>41777</v>
      </c>
      <c r="D222" s="3" t="s">
        <v>553</v>
      </c>
      <c r="E222" s="42" t="s">
        <v>263</v>
      </c>
      <c r="F222" s="1144">
        <v>1</v>
      </c>
      <c r="G222" s="1144"/>
      <c r="H222" s="764">
        <f t="shared" si="21"/>
        <v>0</v>
      </c>
      <c r="I222" s="122">
        <f t="shared" si="22"/>
        <v>0</v>
      </c>
      <c r="J222" s="1152" t="s">
        <v>258</v>
      </c>
      <c r="K222" s="1146">
        <v>5000</v>
      </c>
      <c r="L222" s="123">
        <v>2</v>
      </c>
      <c r="M222" s="1146">
        <f>L222*10000</f>
        <v>20000</v>
      </c>
      <c r="N222" s="123"/>
      <c r="O222" s="1146">
        <f>N222*15000</f>
        <v>0</v>
      </c>
      <c r="P222" s="124">
        <f>I222+K222+M222+O222</f>
        <v>25000</v>
      </c>
      <c r="Q222" s="1146"/>
      <c r="R222" s="125"/>
    </row>
    <row r="223" spans="2:18" ht="15.95" hidden="1" customHeight="1">
      <c r="B223" s="3080">
        <v>24</v>
      </c>
      <c r="C223" s="526">
        <v>41778</v>
      </c>
      <c r="D223" s="3" t="s">
        <v>562</v>
      </c>
      <c r="E223" s="42" t="s">
        <v>426</v>
      </c>
      <c r="F223" s="1144">
        <v>1</v>
      </c>
      <c r="G223" s="1144"/>
      <c r="H223" s="764">
        <f t="shared" si="21"/>
        <v>0</v>
      </c>
      <c r="I223" s="122">
        <f t="shared" si="22"/>
        <v>0</v>
      </c>
      <c r="J223" s="3241" t="s">
        <v>70</v>
      </c>
      <c r="K223" s="3215">
        <v>35000</v>
      </c>
      <c r="L223" s="3249">
        <v>2</v>
      </c>
      <c r="M223" s="3215">
        <f>L223*10000</f>
        <v>20000</v>
      </c>
      <c r="N223" s="123"/>
      <c r="O223" s="1146">
        <f>N223*15000</f>
        <v>0</v>
      </c>
      <c r="P223" s="3244">
        <f>I223+K223+M223+O223</f>
        <v>55000</v>
      </c>
      <c r="Q223" s="1146"/>
      <c r="R223" s="125"/>
    </row>
    <row r="224" spans="2:18" ht="15.95" hidden="1" customHeight="1">
      <c r="B224" s="3081"/>
      <c r="C224" s="526">
        <v>41778</v>
      </c>
      <c r="D224" s="3" t="s">
        <v>561</v>
      </c>
      <c r="E224" s="42" t="s">
        <v>426</v>
      </c>
      <c r="F224" s="1144">
        <v>1</v>
      </c>
      <c r="G224" s="1144"/>
      <c r="H224" s="764">
        <f t="shared" si="21"/>
        <v>0</v>
      </c>
      <c r="I224" s="122">
        <f t="shared" si="22"/>
        <v>0</v>
      </c>
      <c r="J224" s="3242"/>
      <c r="K224" s="3217"/>
      <c r="L224" s="3251"/>
      <c r="M224" s="3217"/>
      <c r="N224" s="123"/>
      <c r="O224" s="1146">
        <f>N224*15000</f>
        <v>0</v>
      </c>
      <c r="P224" s="3245"/>
      <c r="Q224" s="1146"/>
      <c r="R224" s="125"/>
    </row>
    <row r="225" spans="2:18" ht="15.95" hidden="1" customHeight="1">
      <c r="B225" s="1129">
        <v>25</v>
      </c>
      <c r="C225" s="526">
        <v>41779</v>
      </c>
      <c r="D225" s="3" t="s">
        <v>555</v>
      </c>
      <c r="E225" s="42" t="s">
        <v>556</v>
      </c>
      <c r="F225" s="1144">
        <v>1</v>
      </c>
      <c r="G225" s="1144">
        <v>30</v>
      </c>
      <c r="H225" s="764">
        <f t="shared" si="21"/>
        <v>30</v>
      </c>
      <c r="I225" s="122">
        <f t="shared" si="22"/>
        <v>15000</v>
      </c>
      <c r="J225" s="1152"/>
      <c r="K225" s="1146"/>
      <c r="L225" s="123">
        <v>2</v>
      </c>
      <c r="M225" s="1146">
        <f t="shared" ref="M225:M288" si="25">L225*10000</f>
        <v>20000</v>
      </c>
      <c r="N225" s="123"/>
      <c r="O225" s="1146">
        <f t="shared" ref="O225:O288" si="26">N225*15000</f>
        <v>0</v>
      </c>
      <c r="P225" s="124">
        <f t="shared" ref="P225:P288" si="27">I225+K225+M225+O225</f>
        <v>35000</v>
      </c>
      <c r="Q225" s="1146"/>
      <c r="R225" s="125"/>
    </row>
    <row r="226" spans="2:18" ht="15.95" hidden="1" customHeight="1">
      <c r="B226" s="3080">
        <v>26</v>
      </c>
      <c r="C226" s="526">
        <v>41780</v>
      </c>
      <c r="D226" s="3" t="s">
        <v>559</v>
      </c>
      <c r="E226" s="42" t="s">
        <v>426</v>
      </c>
      <c r="F226" s="1144">
        <v>4</v>
      </c>
      <c r="G226" s="1144"/>
      <c r="H226" s="764">
        <f t="shared" si="21"/>
        <v>0</v>
      </c>
      <c r="I226" s="122">
        <f t="shared" si="22"/>
        <v>0</v>
      </c>
      <c r="J226" s="1152" t="s">
        <v>70</v>
      </c>
      <c r="K226" s="1146">
        <v>35000</v>
      </c>
      <c r="L226" s="123">
        <v>2</v>
      </c>
      <c r="M226" s="1146">
        <f t="shared" si="25"/>
        <v>20000</v>
      </c>
      <c r="N226" s="123"/>
      <c r="O226" s="1146">
        <f t="shared" si="26"/>
        <v>0</v>
      </c>
      <c r="P226" s="124">
        <f t="shared" si="27"/>
        <v>55000</v>
      </c>
      <c r="Q226" s="1146"/>
      <c r="R226" s="125"/>
    </row>
    <row r="227" spans="2:18" ht="15.95" hidden="1" customHeight="1">
      <c r="B227" s="3081"/>
      <c r="C227" s="526">
        <v>41780</v>
      </c>
      <c r="D227" s="3" t="s">
        <v>552</v>
      </c>
      <c r="E227" s="42" t="s">
        <v>263</v>
      </c>
      <c r="F227" s="1144">
        <v>1</v>
      </c>
      <c r="G227" s="1144"/>
      <c r="H227" s="764">
        <f t="shared" si="21"/>
        <v>0</v>
      </c>
      <c r="I227" s="122">
        <f t="shared" si="22"/>
        <v>0</v>
      </c>
      <c r="J227" s="1152" t="s">
        <v>258</v>
      </c>
      <c r="K227" s="1146">
        <v>10000</v>
      </c>
      <c r="L227" s="123">
        <v>2</v>
      </c>
      <c r="M227" s="1146">
        <f t="shared" si="25"/>
        <v>20000</v>
      </c>
      <c r="N227" s="123"/>
      <c r="O227" s="1146">
        <f t="shared" si="26"/>
        <v>0</v>
      </c>
      <c r="P227" s="124">
        <f t="shared" si="27"/>
        <v>30000</v>
      </c>
      <c r="Q227" s="1146"/>
      <c r="R227" s="125"/>
    </row>
    <row r="228" spans="2:18" ht="15.95" hidden="1" customHeight="1">
      <c r="B228" s="3080">
        <v>27</v>
      </c>
      <c r="C228" s="526">
        <v>41781</v>
      </c>
      <c r="D228" s="3" t="s">
        <v>559</v>
      </c>
      <c r="E228" s="42" t="s">
        <v>426</v>
      </c>
      <c r="F228" s="1144">
        <v>2</v>
      </c>
      <c r="G228" s="1144"/>
      <c r="H228" s="764">
        <f t="shared" si="21"/>
        <v>0</v>
      </c>
      <c r="I228" s="122">
        <f t="shared" si="22"/>
        <v>0</v>
      </c>
      <c r="J228" s="1152" t="s">
        <v>70</v>
      </c>
      <c r="K228" s="1146">
        <v>35000</v>
      </c>
      <c r="L228" s="123">
        <v>2</v>
      </c>
      <c r="M228" s="1146">
        <f t="shared" si="25"/>
        <v>20000</v>
      </c>
      <c r="N228" s="123"/>
      <c r="O228" s="1146">
        <f t="shared" si="26"/>
        <v>0</v>
      </c>
      <c r="P228" s="124">
        <f t="shared" si="27"/>
        <v>55000</v>
      </c>
      <c r="Q228" s="1146"/>
      <c r="R228" s="125"/>
    </row>
    <row r="229" spans="2:18" ht="15.95" hidden="1" customHeight="1">
      <c r="B229" s="3082"/>
      <c r="C229" s="526">
        <v>41781</v>
      </c>
      <c r="D229" s="3" t="s">
        <v>580</v>
      </c>
      <c r="E229" s="42" t="s">
        <v>426</v>
      </c>
      <c r="F229" s="1144">
        <v>1</v>
      </c>
      <c r="G229" s="1144"/>
      <c r="H229" s="764">
        <f t="shared" si="21"/>
        <v>0</v>
      </c>
      <c r="I229" s="122">
        <f t="shared" si="22"/>
        <v>0</v>
      </c>
      <c r="J229" s="1152"/>
      <c r="K229" s="1146"/>
      <c r="L229" s="123"/>
      <c r="M229" s="1146">
        <f t="shared" si="25"/>
        <v>0</v>
      </c>
      <c r="N229" s="123"/>
      <c r="O229" s="1146">
        <f t="shared" si="26"/>
        <v>0</v>
      </c>
      <c r="P229" s="124">
        <f t="shared" si="27"/>
        <v>0</v>
      </c>
      <c r="Q229" s="1146"/>
      <c r="R229" s="125"/>
    </row>
    <row r="230" spans="2:18" ht="15.95" hidden="1" customHeight="1">
      <c r="B230" s="3081"/>
      <c r="C230" s="526">
        <v>41781</v>
      </c>
      <c r="D230" s="3" t="s">
        <v>552</v>
      </c>
      <c r="E230" s="42" t="s">
        <v>263</v>
      </c>
      <c r="F230" s="1144">
        <v>1</v>
      </c>
      <c r="G230" s="1144"/>
      <c r="H230" s="764">
        <f t="shared" si="21"/>
        <v>0</v>
      </c>
      <c r="I230" s="122">
        <f t="shared" si="22"/>
        <v>0</v>
      </c>
      <c r="J230" s="1152" t="s">
        <v>258</v>
      </c>
      <c r="K230" s="1146">
        <v>10000</v>
      </c>
      <c r="L230" s="123"/>
      <c r="M230" s="1146">
        <f t="shared" si="25"/>
        <v>0</v>
      </c>
      <c r="N230" s="123"/>
      <c r="O230" s="1146">
        <f t="shared" si="26"/>
        <v>0</v>
      </c>
      <c r="P230" s="124">
        <f t="shared" si="27"/>
        <v>10000</v>
      </c>
      <c r="Q230" s="1146"/>
      <c r="R230" s="125"/>
    </row>
    <row r="231" spans="2:18" ht="15.95" hidden="1" customHeight="1">
      <c r="B231" s="1129">
        <v>28</v>
      </c>
      <c r="C231" s="526">
        <v>41782</v>
      </c>
      <c r="D231" s="3" t="s">
        <v>581</v>
      </c>
      <c r="E231" s="42" t="s">
        <v>556</v>
      </c>
      <c r="F231" s="1144">
        <v>1</v>
      </c>
      <c r="G231" s="1144">
        <v>30</v>
      </c>
      <c r="H231" s="764">
        <f t="shared" si="21"/>
        <v>30</v>
      </c>
      <c r="I231" s="122">
        <f t="shared" si="22"/>
        <v>15000</v>
      </c>
      <c r="J231" s="1152"/>
      <c r="K231" s="1146"/>
      <c r="L231" s="123">
        <v>2</v>
      </c>
      <c r="M231" s="1146">
        <f t="shared" si="25"/>
        <v>20000</v>
      </c>
      <c r="N231" s="123"/>
      <c r="O231" s="1146">
        <f t="shared" si="26"/>
        <v>0</v>
      </c>
      <c r="P231" s="124">
        <f t="shared" si="27"/>
        <v>35000</v>
      </c>
      <c r="Q231" s="1146"/>
      <c r="R231" s="125"/>
    </row>
    <row r="232" spans="2:18" ht="15.95" hidden="1" customHeight="1">
      <c r="B232" s="3080">
        <v>29</v>
      </c>
      <c r="C232" s="526">
        <v>41783</v>
      </c>
      <c r="D232" s="3" t="s">
        <v>576</v>
      </c>
      <c r="E232" s="42" t="s">
        <v>556</v>
      </c>
      <c r="F232" s="1144">
        <v>1</v>
      </c>
      <c r="G232" s="1144">
        <v>30</v>
      </c>
      <c r="H232" s="764">
        <f t="shared" si="21"/>
        <v>30</v>
      </c>
      <c r="I232" s="122">
        <f t="shared" si="22"/>
        <v>15000</v>
      </c>
      <c r="J232" s="1152"/>
      <c r="K232" s="1146"/>
      <c r="L232" s="123">
        <v>2</v>
      </c>
      <c r="M232" s="1146">
        <f t="shared" si="25"/>
        <v>20000</v>
      </c>
      <c r="N232" s="123"/>
      <c r="O232" s="1146">
        <f t="shared" si="26"/>
        <v>0</v>
      </c>
      <c r="P232" s="124">
        <f t="shared" si="27"/>
        <v>35000</v>
      </c>
      <c r="Q232" s="1146"/>
      <c r="R232" s="125"/>
    </row>
    <row r="233" spans="2:18" ht="15.95" hidden="1" customHeight="1">
      <c r="B233" s="3081"/>
      <c r="C233" s="526">
        <v>41783</v>
      </c>
      <c r="D233" s="1200" t="s">
        <v>553</v>
      </c>
      <c r="E233" s="1215" t="s">
        <v>263</v>
      </c>
      <c r="F233" s="1003">
        <v>1</v>
      </c>
      <c r="G233" s="1003"/>
      <c r="H233" s="764">
        <f t="shared" si="21"/>
        <v>0</v>
      </c>
      <c r="I233" s="122">
        <f t="shared" si="22"/>
        <v>0</v>
      </c>
      <c r="J233" s="1161" t="s">
        <v>258</v>
      </c>
      <c r="K233" s="1158">
        <v>5000</v>
      </c>
      <c r="L233" s="1166"/>
      <c r="M233" s="1146">
        <f t="shared" si="25"/>
        <v>0</v>
      </c>
      <c r="N233" s="1166"/>
      <c r="O233" s="1146">
        <f t="shared" si="26"/>
        <v>0</v>
      </c>
      <c r="P233" s="124">
        <f t="shared" si="27"/>
        <v>5000</v>
      </c>
      <c r="Q233" s="1158"/>
      <c r="R233" s="1156"/>
    </row>
    <row r="234" spans="2:18" ht="15.95" hidden="1" customHeight="1">
      <c r="B234" s="3080">
        <v>30</v>
      </c>
      <c r="C234" s="1216">
        <v>41784</v>
      </c>
      <c r="D234" s="1200" t="s">
        <v>559</v>
      </c>
      <c r="E234" s="1215" t="s">
        <v>426</v>
      </c>
      <c r="F234" s="1003">
        <v>1</v>
      </c>
      <c r="G234" s="1003"/>
      <c r="H234" s="1021">
        <f t="shared" si="21"/>
        <v>0</v>
      </c>
      <c r="I234" s="1010">
        <f t="shared" si="22"/>
        <v>0</v>
      </c>
      <c r="J234" s="1161" t="s">
        <v>70</v>
      </c>
      <c r="K234" s="1158">
        <v>35000</v>
      </c>
      <c r="L234" s="1166">
        <v>1</v>
      </c>
      <c r="M234" s="1158">
        <f t="shared" si="25"/>
        <v>10000</v>
      </c>
      <c r="N234" s="1166"/>
      <c r="O234" s="1158">
        <f t="shared" si="26"/>
        <v>0</v>
      </c>
      <c r="P234" s="780">
        <f t="shared" si="27"/>
        <v>45000</v>
      </c>
      <c r="Q234" s="1158"/>
      <c r="R234" s="1156"/>
    </row>
    <row r="235" spans="2:18" ht="15.95" hidden="1" customHeight="1">
      <c r="B235" s="3082"/>
      <c r="C235" s="1216">
        <v>41784</v>
      </c>
      <c r="D235" s="3" t="s">
        <v>561</v>
      </c>
      <c r="E235" s="42" t="s">
        <v>426</v>
      </c>
      <c r="F235" s="1144">
        <v>1</v>
      </c>
      <c r="G235" s="1144"/>
      <c r="H235" s="764">
        <f t="shared" si="21"/>
        <v>0</v>
      </c>
      <c r="I235" s="122">
        <f t="shared" si="22"/>
        <v>0</v>
      </c>
      <c r="J235" s="1152"/>
      <c r="K235" s="1146"/>
      <c r="L235" s="123">
        <v>3</v>
      </c>
      <c r="M235" s="1146">
        <f t="shared" si="25"/>
        <v>30000</v>
      </c>
      <c r="N235" s="123"/>
      <c r="O235" s="1146">
        <f t="shared" si="26"/>
        <v>0</v>
      </c>
      <c r="P235" s="124">
        <f t="shared" si="27"/>
        <v>30000</v>
      </c>
      <c r="Q235" s="1146"/>
      <c r="R235" s="125"/>
    </row>
    <row r="236" spans="2:18" ht="15.95" hidden="1" customHeight="1" thickBot="1">
      <c r="B236" s="3205"/>
      <c r="C236" s="1178">
        <v>41784</v>
      </c>
      <c r="D236" s="16" t="s">
        <v>553</v>
      </c>
      <c r="E236" s="14" t="s">
        <v>263</v>
      </c>
      <c r="F236" s="44">
        <v>1</v>
      </c>
      <c r="G236" s="44"/>
      <c r="H236" s="765">
        <f t="shared" si="21"/>
        <v>0</v>
      </c>
      <c r="I236" s="1011">
        <f t="shared" si="22"/>
        <v>0</v>
      </c>
      <c r="J236" s="127" t="s">
        <v>258</v>
      </c>
      <c r="K236" s="1151">
        <v>5000</v>
      </c>
      <c r="L236" s="1013">
        <v>2</v>
      </c>
      <c r="M236" s="1151">
        <f t="shared" si="25"/>
        <v>20000</v>
      </c>
      <c r="N236" s="1013"/>
      <c r="O236" s="1151">
        <f t="shared" si="26"/>
        <v>0</v>
      </c>
      <c r="P236" s="1014">
        <f t="shared" si="27"/>
        <v>25000</v>
      </c>
      <c r="Q236" s="1151"/>
      <c r="R236" s="792"/>
    </row>
    <row r="237" spans="2:18" ht="15.95" hidden="1" customHeight="1">
      <c r="B237" s="3252">
        <v>1</v>
      </c>
      <c r="C237" s="769">
        <v>41785</v>
      </c>
      <c r="D237" s="347" t="s">
        <v>559</v>
      </c>
      <c r="E237" s="504" t="s">
        <v>426</v>
      </c>
      <c r="F237" s="346">
        <v>2</v>
      </c>
      <c r="G237" s="346"/>
      <c r="H237" s="771">
        <f t="shared" si="21"/>
        <v>0</v>
      </c>
      <c r="I237" s="1027">
        <f t="shared" si="22"/>
        <v>0</v>
      </c>
      <c r="J237" s="770" t="s">
        <v>127</v>
      </c>
      <c r="K237" s="772">
        <v>35000</v>
      </c>
      <c r="L237" s="1029">
        <v>2</v>
      </c>
      <c r="M237" s="772">
        <f t="shared" si="25"/>
        <v>20000</v>
      </c>
      <c r="N237" s="1029"/>
      <c r="O237" s="772">
        <f t="shared" si="26"/>
        <v>0</v>
      </c>
      <c r="P237" s="1036">
        <f t="shared" si="27"/>
        <v>55000</v>
      </c>
      <c r="Q237" s="772"/>
      <c r="R237" s="775"/>
    </row>
    <row r="238" spans="2:18" ht="15.95" hidden="1" customHeight="1">
      <c r="B238" s="3087"/>
      <c r="C238" s="526">
        <v>41785</v>
      </c>
      <c r="D238" s="3" t="s">
        <v>561</v>
      </c>
      <c r="E238" s="42" t="s">
        <v>426</v>
      </c>
      <c r="F238" s="1316">
        <v>1</v>
      </c>
      <c r="G238" s="1316"/>
      <c r="H238" s="764">
        <f t="shared" si="21"/>
        <v>0</v>
      </c>
      <c r="I238" s="122">
        <f t="shared" si="22"/>
        <v>0</v>
      </c>
      <c r="J238" s="1325" t="s">
        <v>127</v>
      </c>
      <c r="K238" s="1323">
        <v>20000</v>
      </c>
      <c r="L238" s="123"/>
      <c r="M238" s="1323">
        <f t="shared" si="25"/>
        <v>0</v>
      </c>
      <c r="N238" s="123"/>
      <c r="O238" s="1323">
        <f t="shared" si="26"/>
        <v>0</v>
      </c>
      <c r="P238" s="124">
        <f t="shared" si="27"/>
        <v>20000</v>
      </c>
      <c r="Q238" s="1323"/>
      <c r="R238" s="125"/>
    </row>
    <row r="239" spans="2:18" ht="15.95" hidden="1" customHeight="1">
      <c r="B239" s="3087"/>
      <c r="C239" s="526">
        <v>41785</v>
      </c>
      <c r="D239" s="3" t="s">
        <v>552</v>
      </c>
      <c r="E239" s="46" t="s">
        <v>39</v>
      </c>
      <c r="F239" s="1316">
        <v>1</v>
      </c>
      <c r="G239" s="1316"/>
      <c r="H239" s="764">
        <f t="shared" si="21"/>
        <v>0</v>
      </c>
      <c r="I239" s="122">
        <f t="shared" si="22"/>
        <v>0</v>
      </c>
      <c r="J239" s="1325" t="s">
        <v>258</v>
      </c>
      <c r="K239" s="1323">
        <v>10000</v>
      </c>
      <c r="L239" s="123"/>
      <c r="M239" s="1323">
        <f t="shared" si="25"/>
        <v>0</v>
      </c>
      <c r="N239" s="123"/>
      <c r="O239" s="1323">
        <f t="shared" si="26"/>
        <v>0</v>
      </c>
      <c r="P239" s="124">
        <f t="shared" si="27"/>
        <v>10000</v>
      </c>
      <c r="Q239" s="1323"/>
      <c r="R239" s="125"/>
    </row>
    <row r="240" spans="2:18" ht="15.95" hidden="1" customHeight="1">
      <c r="B240" s="3087">
        <v>2</v>
      </c>
      <c r="C240" s="526">
        <v>41786</v>
      </c>
      <c r="D240" s="3" t="s">
        <v>133</v>
      </c>
      <c r="E240" s="46"/>
      <c r="F240" s="1316">
        <v>1</v>
      </c>
      <c r="G240" s="1316"/>
      <c r="H240" s="764">
        <f t="shared" si="21"/>
        <v>0</v>
      </c>
      <c r="I240" s="122">
        <f t="shared" si="22"/>
        <v>0</v>
      </c>
      <c r="J240" s="1325"/>
      <c r="K240" s="1323"/>
      <c r="L240" s="123"/>
      <c r="M240" s="1323">
        <f t="shared" si="25"/>
        <v>0</v>
      </c>
      <c r="N240" s="123"/>
      <c r="O240" s="1323">
        <f t="shared" si="26"/>
        <v>0</v>
      </c>
      <c r="P240" s="124">
        <f t="shared" si="27"/>
        <v>0</v>
      </c>
      <c r="Q240" s="1323"/>
      <c r="R240" s="125"/>
    </row>
    <row r="241" spans="2:18" ht="15.95" hidden="1" customHeight="1">
      <c r="B241" s="3087"/>
      <c r="C241" s="526">
        <v>41786</v>
      </c>
      <c r="D241" s="3" t="s">
        <v>721</v>
      </c>
      <c r="E241" s="46" t="s">
        <v>39</v>
      </c>
      <c r="F241" s="1316">
        <v>1</v>
      </c>
      <c r="G241" s="1316">
        <v>150</v>
      </c>
      <c r="H241" s="764">
        <f t="shared" si="21"/>
        <v>150</v>
      </c>
      <c r="I241" s="122">
        <f t="shared" si="22"/>
        <v>75000</v>
      </c>
      <c r="J241" s="1325"/>
      <c r="K241" s="1323"/>
      <c r="L241" s="123">
        <v>6</v>
      </c>
      <c r="M241" s="1323">
        <f t="shared" si="25"/>
        <v>60000</v>
      </c>
      <c r="N241" s="123"/>
      <c r="O241" s="1323">
        <f t="shared" si="26"/>
        <v>0</v>
      </c>
      <c r="P241" s="124">
        <f t="shared" si="27"/>
        <v>135000</v>
      </c>
      <c r="Q241" s="1323"/>
      <c r="R241" s="125"/>
    </row>
    <row r="242" spans="2:18" ht="15.95" hidden="1" customHeight="1">
      <c r="B242" s="3087"/>
      <c r="C242" s="526">
        <v>41786</v>
      </c>
      <c r="D242" s="3" t="s">
        <v>561</v>
      </c>
      <c r="E242" s="42" t="s">
        <v>426</v>
      </c>
      <c r="F242" s="1316">
        <v>2</v>
      </c>
      <c r="G242" s="1316"/>
      <c r="H242" s="764">
        <f t="shared" si="21"/>
        <v>0</v>
      </c>
      <c r="I242" s="122">
        <f t="shared" si="22"/>
        <v>0</v>
      </c>
      <c r="J242" s="3220" t="s">
        <v>127</v>
      </c>
      <c r="K242" s="3222">
        <v>20000</v>
      </c>
      <c r="L242" s="123"/>
      <c r="M242" s="1323">
        <f t="shared" si="25"/>
        <v>0</v>
      </c>
      <c r="N242" s="123"/>
      <c r="O242" s="1323">
        <f t="shared" si="26"/>
        <v>0</v>
      </c>
      <c r="P242" s="124">
        <f t="shared" si="27"/>
        <v>20000</v>
      </c>
      <c r="Q242" s="1323"/>
      <c r="R242" s="125"/>
    </row>
    <row r="243" spans="2:18" ht="15.95" hidden="1" customHeight="1">
      <c r="B243" s="3087"/>
      <c r="C243" s="526">
        <v>41786</v>
      </c>
      <c r="D243" s="3" t="s">
        <v>549</v>
      </c>
      <c r="E243" s="42" t="s">
        <v>426</v>
      </c>
      <c r="F243" s="1316">
        <v>1</v>
      </c>
      <c r="G243" s="1316"/>
      <c r="H243" s="764">
        <f t="shared" si="21"/>
        <v>0</v>
      </c>
      <c r="I243" s="122">
        <f t="shared" si="22"/>
        <v>0</v>
      </c>
      <c r="J243" s="3220"/>
      <c r="K243" s="3222"/>
      <c r="L243" s="123"/>
      <c r="M243" s="1323">
        <f t="shared" si="25"/>
        <v>0</v>
      </c>
      <c r="N243" s="123">
        <v>5</v>
      </c>
      <c r="O243" s="1323">
        <f t="shared" si="26"/>
        <v>75000</v>
      </c>
      <c r="P243" s="124">
        <f t="shared" si="27"/>
        <v>75000</v>
      </c>
      <c r="Q243" s="1323"/>
      <c r="R243" s="125"/>
    </row>
    <row r="244" spans="2:18" ht="15.95" hidden="1" customHeight="1">
      <c r="B244" s="1306">
        <v>3</v>
      </c>
      <c r="C244" s="526">
        <v>41787</v>
      </c>
      <c r="D244" s="3" t="s">
        <v>552</v>
      </c>
      <c r="E244" s="46" t="s">
        <v>39</v>
      </c>
      <c r="F244" s="1316">
        <v>1</v>
      </c>
      <c r="G244" s="1316"/>
      <c r="H244" s="764">
        <f t="shared" si="21"/>
        <v>0</v>
      </c>
      <c r="I244" s="122">
        <f t="shared" si="22"/>
        <v>0</v>
      </c>
      <c r="J244" s="1325" t="s">
        <v>258</v>
      </c>
      <c r="K244" s="1323">
        <v>10000</v>
      </c>
      <c r="L244" s="123"/>
      <c r="M244" s="1323">
        <f t="shared" si="25"/>
        <v>0</v>
      </c>
      <c r="N244" s="123"/>
      <c r="O244" s="1323">
        <f t="shared" si="26"/>
        <v>0</v>
      </c>
      <c r="P244" s="124">
        <f t="shared" si="27"/>
        <v>10000</v>
      </c>
      <c r="Q244" s="1323"/>
      <c r="R244" s="125"/>
    </row>
    <row r="245" spans="2:18" ht="15.95" hidden="1" customHeight="1">
      <c r="B245" s="3087">
        <v>4</v>
      </c>
      <c r="C245" s="526">
        <v>41788</v>
      </c>
      <c r="D245" s="3" t="s">
        <v>726</v>
      </c>
      <c r="E245" s="42" t="s">
        <v>556</v>
      </c>
      <c r="F245" s="1316">
        <v>1</v>
      </c>
      <c r="G245" s="1316">
        <v>56</v>
      </c>
      <c r="H245" s="764">
        <f t="shared" si="21"/>
        <v>56</v>
      </c>
      <c r="I245" s="122">
        <f t="shared" si="22"/>
        <v>28000</v>
      </c>
      <c r="J245" s="1325"/>
      <c r="K245" s="122"/>
      <c r="L245" s="123">
        <v>2</v>
      </c>
      <c r="M245" s="1323">
        <f t="shared" si="25"/>
        <v>20000</v>
      </c>
      <c r="N245" s="123"/>
      <c r="O245" s="1323">
        <f t="shared" si="26"/>
        <v>0</v>
      </c>
      <c r="P245" s="124">
        <f t="shared" si="27"/>
        <v>48000</v>
      </c>
      <c r="Q245" s="1323"/>
      <c r="R245" s="125"/>
    </row>
    <row r="246" spans="2:18" ht="15.95" hidden="1" customHeight="1">
      <c r="B246" s="3087"/>
      <c r="C246" s="526">
        <v>41788</v>
      </c>
      <c r="D246" s="3" t="s">
        <v>552</v>
      </c>
      <c r="E246" s="46" t="s">
        <v>39</v>
      </c>
      <c r="F246" s="1316">
        <v>2</v>
      </c>
      <c r="G246" s="1316"/>
      <c r="H246" s="764">
        <f t="shared" si="21"/>
        <v>0</v>
      </c>
      <c r="I246" s="122">
        <f t="shared" si="22"/>
        <v>0</v>
      </c>
      <c r="J246" s="1325" t="s">
        <v>258</v>
      </c>
      <c r="K246" s="122">
        <v>20000</v>
      </c>
      <c r="L246" s="123">
        <v>3</v>
      </c>
      <c r="M246" s="1323">
        <f t="shared" si="25"/>
        <v>30000</v>
      </c>
      <c r="N246" s="123"/>
      <c r="O246" s="1323">
        <f t="shared" si="26"/>
        <v>0</v>
      </c>
      <c r="P246" s="124">
        <f t="shared" si="27"/>
        <v>50000</v>
      </c>
      <c r="Q246" s="1323"/>
      <c r="R246" s="125"/>
    </row>
    <row r="247" spans="2:18" ht="15.95" hidden="1" customHeight="1">
      <c r="B247" s="3087">
        <v>5</v>
      </c>
      <c r="C247" s="526">
        <v>41789</v>
      </c>
      <c r="D247" s="3" t="s">
        <v>726</v>
      </c>
      <c r="E247" s="42" t="s">
        <v>556</v>
      </c>
      <c r="F247" s="1316">
        <v>1</v>
      </c>
      <c r="G247" s="1316">
        <v>56</v>
      </c>
      <c r="H247" s="764">
        <f t="shared" si="21"/>
        <v>56</v>
      </c>
      <c r="I247" s="122">
        <f t="shared" si="22"/>
        <v>28000</v>
      </c>
      <c r="J247" s="1325"/>
      <c r="K247" s="1323"/>
      <c r="L247" s="123">
        <v>2</v>
      </c>
      <c r="M247" s="1323">
        <f t="shared" si="25"/>
        <v>20000</v>
      </c>
      <c r="N247" s="123"/>
      <c r="O247" s="1323">
        <f t="shared" si="26"/>
        <v>0</v>
      </c>
      <c r="P247" s="124">
        <f t="shared" si="27"/>
        <v>48000</v>
      </c>
      <c r="Q247" s="1323"/>
      <c r="R247" s="125"/>
    </row>
    <row r="248" spans="2:18" ht="15.95" hidden="1" customHeight="1">
      <c r="B248" s="3087"/>
      <c r="C248" s="526">
        <v>41789</v>
      </c>
      <c r="D248" s="3" t="s">
        <v>557</v>
      </c>
      <c r="E248" s="42" t="s">
        <v>426</v>
      </c>
      <c r="F248" s="1316">
        <v>2</v>
      </c>
      <c r="G248" s="1316"/>
      <c r="H248" s="764">
        <f t="shared" si="21"/>
        <v>0</v>
      </c>
      <c r="I248" s="122">
        <f t="shared" si="22"/>
        <v>0</v>
      </c>
      <c r="J248" s="1325" t="s">
        <v>127</v>
      </c>
      <c r="K248" s="1323">
        <v>20000</v>
      </c>
      <c r="L248" s="123"/>
      <c r="M248" s="1323">
        <f t="shared" si="25"/>
        <v>0</v>
      </c>
      <c r="N248" s="123"/>
      <c r="O248" s="1323">
        <f t="shared" si="26"/>
        <v>0</v>
      </c>
      <c r="P248" s="124">
        <f t="shared" si="27"/>
        <v>20000</v>
      </c>
      <c r="Q248" s="1323"/>
      <c r="R248" s="125"/>
    </row>
    <row r="249" spans="2:18" ht="15.95" hidden="1" customHeight="1">
      <c r="B249" s="3087"/>
      <c r="C249" s="526">
        <v>41789</v>
      </c>
      <c r="D249" s="3" t="s">
        <v>552</v>
      </c>
      <c r="E249" s="46" t="s">
        <v>39</v>
      </c>
      <c r="F249" s="1316">
        <v>1</v>
      </c>
      <c r="G249" s="1316"/>
      <c r="H249" s="764">
        <f t="shared" ref="H249:H299" si="28">F249*G249</f>
        <v>0</v>
      </c>
      <c r="I249" s="122">
        <f t="shared" si="22"/>
        <v>0</v>
      </c>
      <c r="J249" s="1325" t="s">
        <v>258</v>
      </c>
      <c r="K249" s="1323">
        <v>10000</v>
      </c>
      <c r="L249" s="123">
        <v>2</v>
      </c>
      <c r="M249" s="1323">
        <f t="shared" si="25"/>
        <v>20000</v>
      </c>
      <c r="N249" s="123"/>
      <c r="O249" s="1323">
        <f t="shared" si="26"/>
        <v>0</v>
      </c>
      <c r="P249" s="124">
        <f t="shared" si="27"/>
        <v>30000</v>
      </c>
      <c r="Q249" s="1323"/>
      <c r="R249" s="125"/>
    </row>
    <row r="250" spans="2:18" ht="15.95" hidden="1" customHeight="1">
      <c r="B250" s="3087">
        <v>6</v>
      </c>
      <c r="C250" s="526">
        <v>41790</v>
      </c>
      <c r="D250" s="3" t="s">
        <v>557</v>
      </c>
      <c r="E250" s="42" t="s">
        <v>426</v>
      </c>
      <c r="F250" s="1316">
        <v>2</v>
      </c>
      <c r="G250" s="1316"/>
      <c r="H250" s="764">
        <f t="shared" si="28"/>
        <v>0</v>
      </c>
      <c r="I250" s="122">
        <f t="shared" si="22"/>
        <v>0</v>
      </c>
      <c r="J250" s="1325" t="s">
        <v>127</v>
      </c>
      <c r="K250" s="1323">
        <v>20000</v>
      </c>
      <c r="L250" s="123"/>
      <c r="M250" s="1323">
        <f t="shared" si="25"/>
        <v>0</v>
      </c>
      <c r="N250" s="123"/>
      <c r="O250" s="1323">
        <f t="shared" si="26"/>
        <v>0</v>
      </c>
      <c r="P250" s="124">
        <f t="shared" si="27"/>
        <v>20000</v>
      </c>
      <c r="Q250" s="1323"/>
      <c r="R250" s="125"/>
    </row>
    <row r="251" spans="2:18" ht="15.95" hidden="1" customHeight="1">
      <c r="B251" s="3087"/>
      <c r="C251" s="526">
        <v>41790</v>
      </c>
      <c r="D251" s="3" t="s">
        <v>580</v>
      </c>
      <c r="E251" s="46" t="s">
        <v>39</v>
      </c>
      <c r="F251" s="1316">
        <v>2</v>
      </c>
      <c r="G251" s="1316"/>
      <c r="H251" s="764">
        <f t="shared" si="28"/>
        <v>0</v>
      </c>
      <c r="I251" s="122">
        <f t="shared" si="22"/>
        <v>0</v>
      </c>
      <c r="J251" s="1325" t="s">
        <v>127</v>
      </c>
      <c r="K251" s="1323">
        <v>10000</v>
      </c>
      <c r="L251" s="123"/>
      <c r="M251" s="1323">
        <f t="shared" si="25"/>
        <v>0</v>
      </c>
      <c r="N251" s="123"/>
      <c r="O251" s="1323">
        <f t="shared" si="26"/>
        <v>0</v>
      </c>
      <c r="P251" s="124">
        <f t="shared" si="27"/>
        <v>10000</v>
      </c>
      <c r="Q251" s="1323"/>
      <c r="R251" s="125"/>
    </row>
    <row r="252" spans="2:18" ht="15.95" hidden="1" customHeight="1">
      <c r="B252" s="3087"/>
      <c r="C252" s="526">
        <v>41790</v>
      </c>
      <c r="D252" s="3" t="s">
        <v>553</v>
      </c>
      <c r="E252" s="46" t="s">
        <v>39</v>
      </c>
      <c r="F252" s="1316">
        <v>1</v>
      </c>
      <c r="G252" s="1316"/>
      <c r="H252" s="764">
        <f t="shared" si="28"/>
        <v>0</v>
      </c>
      <c r="I252" s="122">
        <f t="shared" si="22"/>
        <v>0</v>
      </c>
      <c r="J252" s="1325" t="s">
        <v>258</v>
      </c>
      <c r="K252" s="1323">
        <v>5000</v>
      </c>
      <c r="L252" s="123">
        <v>2</v>
      </c>
      <c r="M252" s="1323">
        <f t="shared" si="25"/>
        <v>20000</v>
      </c>
      <c r="N252" s="123"/>
      <c r="O252" s="1323">
        <f t="shared" si="26"/>
        <v>0</v>
      </c>
      <c r="P252" s="124">
        <f t="shared" si="27"/>
        <v>25000</v>
      </c>
      <c r="Q252" s="1323"/>
      <c r="R252" s="125"/>
    </row>
    <row r="253" spans="2:18" ht="15.95" hidden="1" customHeight="1">
      <c r="B253" s="3087">
        <v>7</v>
      </c>
      <c r="C253" s="387">
        <v>41791</v>
      </c>
      <c r="D253" s="3" t="s">
        <v>559</v>
      </c>
      <c r="E253" s="42" t="s">
        <v>426</v>
      </c>
      <c r="F253" s="1316">
        <v>2</v>
      </c>
      <c r="G253" s="1316"/>
      <c r="H253" s="764">
        <f t="shared" si="28"/>
        <v>0</v>
      </c>
      <c r="I253" s="122">
        <f t="shared" si="22"/>
        <v>0</v>
      </c>
      <c r="J253" s="1325" t="s">
        <v>127</v>
      </c>
      <c r="K253" s="1323">
        <v>35000</v>
      </c>
      <c r="L253" s="123">
        <v>3</v>
      </c>
      <c r="M253" s="1323">
        <f t="shared" si="25"/>
        <v>30000</v>
      </c>
      <c r="N253" s="123"/>
      <c r="O253" s="1323">
        <f t="shared" si="26"/>
        <v>0</v>
      </c>
      <c r="P253" s="124">
        <f t="shared" si="27"/>
        <v>65000</v>
      </c>
      <c r="Q253" s="1323"/>
      <c r="R253" s="125"/>
    </row>
    <row r="254" spans="2:18" ht="15.95" hidden="1" customHeight="1">
      <c r="B254" s="3087"/>
      <c r="C254" s="387">
        <v>41791</v>
      </c>
      <c r="D254" s="3" t="s">
        <v>553</v>
      </c>
      <c r="E254" s="46" t="s">
        <v>39</v>
      </c>
      <c r="F254" s="1316">
        <v>1</v>
      </c>
      <c r="G254" s="1316"/>
      <c r="H254" s="764">
        <f t="shared" si="28"/>
        <v>0</v>
      </c>
      <c r="I254" s="122">
        <f t="shared" si="22"/>
        <v>0</v>
      </c>
      <c r="J254" s="1325" t="s">
        <v>258</v>
      </c>
      <c r="K254" s="1323">
        <v>5000</v>
      </c>
      <c r="L254" s="123">
        <v>5</v>
      </c>
      <c r="M254" s="1323">
        <f t="shared" si="25"/>
        <v>50000</v>
      </c>
      <c r="N254" s="123"/>
      <c r="O254" s="1323">
        <f t="shared" si="26"/>
        <v>0</v>
      </c>
      <c r="P254" s="124">
        <f t="shared" si="27"/>
        <v>55000</v>
      </c>
      <c r="Q254" s="1323"/>
      <c r="R254" s="125"/>
    </row>
    <row r="255" spans="2:18" ht="15.95" hidden="1" customHeight="1">
      <c r="B255" s="3087">
        <v>8</v>
      </c>
      <c r="C255" s="526">
        <v>41792</v>
      </c>
      <c r="D255" s="3" t="s">
        <v>559</v>
      </c>
      <c r="E255" s="42" t="s">
        <v>426</v>
      </c>
      <c r="F255" s="1316">
        <v>1</v>
      </c>
      <c r="G255" s="1316"/>
      <c r="H255" s="764">
        <f t="shared" si="28"/>
        <v>0</v>
      </c>
      <c r="I255" s="122">
        <f t="shared" si="22"/>
        <v>0</v>
      </c>
      <c r="J255" s="1325" t="s">
        <v>127</v>
      </c>
      <c r="K255" s="1323">
        <v>35000</v>
      </c>
      <c r="L255" s="123">
        <v>1</v>
      </c>
      <c r="M255" s="1323">
        <f t="shared" si="25"/>
        <v>10000</v>
      </c>
      <c r="N255" s="123"/>
      <c r="O255" s="1323">
        <f t="shared" si="26"/>
        <v>0</v>
      </c>
      <c r="P255" s="124">
        <f t="shared" si="27"/>
        <v>45000</v>
      </c>
      <c r="Q255" s="1323"/>
      <c r="R255" s="125"/>
    </row>
    <row r="256" spans="2:18" ht="15.95" hidden="1" customHeight="1">
      <c r="B256" s="3087"/>
      <c r="C256" s="526">
        <v>41792</v>
      </c>
      <c r="D256" s="3" t="s">
        <v>580</v>
      </c>
      <c r="E256" s="46" t="s">
        <v>39</v>
      </c>
      <c r="F256" s="1316">
        <v>2</v>
      </c>
      <c r="G256" s="1316"/>
      <c r="H256" s="764">
        <f t="shared" si="28"/>
        <v>0</v>
      </c>
      <c r="I256" s="122">
        <f t="shared" si="22"/>
        <v>0</v>
      </c>
      <c r="J256" s="1325" t="s">
        <v>127</v>
      </c>
      <c r="K256" s="1323">
        <v>10000</v>
      </c>
      <c r="L256" s="123"/>
      <c r="M256" s="1323">
        <f t="shared" si="25"/>
        <v>0</v>
      </c>
      <c r="N256" s="123"/>
      <c r="O256" s="1323">
        <f t="shared" si="26"/>
        <v>0</v>
      </c>
      <c r="P256" s="124">
        <f t="shared" si="27"/>
        <v>10000</v>
      </c>
      <c r="Q256" s="1323"/>
      <c r="R256" s="125"/>
    </row>
    <row r="257" spans="2:18" ht="15.95" hidden="1" customHeight="1">
      <c r="B257" s="3087"/>
      <c r="C257" s="526">
        <v>41792</v>
      </c>
      <c r="D257" s="3" t="s">
        <v>553</v>
      </c>
      <c r="E257" s="46" t="s">
        <v>39</v>
      </c>
      <c r="F257" s="1316">
        <v>2</v>
      </c>
      <c r="G257" s="1316"/>
      <c r="H257" s="764">
        <f t="shared" si="28"/>
        <v>0</v>
      </c>
      <c r="I257" s="122">
        <f t="shared" si="22"/>
        <v>0</v>
      </c>
      <c r="J257" s="1325" t="s">
        <v>258</v>
      </c>
      <c r="K257" s="1323">
        <v>10000</v>
      </c>
      <c r="L257" s="123">
        <v>2</v>
      </c>
      <c r="M257" s="1323">
        <f t="shared" si="25"/>
        <v>20000</v>
      </c>
      <c r="N257" s="123"/>
      <c r="O257" s="1323">
        <f t="shared" si="26"/>
        <v>0</v>
      </c>
      <c r="P257" s="124">
        <f t="shared" si="27"/>
        <v>30000</v>
      </c>
      <c r="Q257" s="1323"/>
      <c r="R257" s="125"/>
    </row>
    <row r="258" spans="2:18" ht="15.95" hidden="1" customHeight="1">
      <c r="B258" s="1306">
        <v>9</v>
      </c>
      <c r="C258" s="526">
        <v>41793</v>
      </c>
      <c r="D258" s="3" t="s">
        <v>559</v>
      </c>
      <c r="E258" s="42" t="s">
        <v>426</v>
      </c>
      <c r="F258" s="1316">
        <v>3</v>
      </c>
      <c r="G258" s="1316"/>
      <c r="H258" s="764">
        <f t="shared" si="28"/>
        <v>0</v>
      </c>
      <c r="I258" s="122">
        <f t="shared" si="22"/>
        <v>0</v>
      </c>
      <c r="J258" s="1325" t="s">
        <v>127</v>
      </c>
      <c r="K258" s="1323">
        <v>35000</v>
      </c>
      <c r="L258" s="123">
        <v>3</v>
      </c>
      <c r="M258" s="1323">
        <f t="shared" si="25"/>
        <v>30000</v>
      </c>
      <c r="N258" s="123"/>
      <c r="O258" s="1323">
        <f t="shared" si="26"/>
        <v>0</v>
      </c>
      <c r="P258" s="124">
        <f t="shared" si="27"/>
        <v>65000</v>
      </c>
      <c r="Q258" s="1323"/>
      <c r="R258" s="125"/>
    </row>
    <row r="259" spans="2:18" ht="15.95" hidden="1" customHeight="1">
      <c r="B259" s="3087">
        <v>10</v>
      </c>
      <c r="C259" s="526">
        <v>41794</v>
      </c>
      <c r="D259" s="3" t="s">
        <v>580</v>
      </c>
      <c r="E259" s="46" t="s">
        <v>39</v>
      </c>
      <c r="F259" s="1316">
        <v>2</v>
      </c>
      <c r="G259" s="1316"/>
      <c r="H259" s="764">
        <f t="shared" si="28"/>
        <v>0</v>
      </c>
      <c r="I259" s="122">
        <f t="shared" si="22"/>
        <v>0</v>
      </c>
      <c r="J259" s="1325" t="s">
        <v>127</v>
      </c>
      <c r="K259" s="1323">
        <v>10000</v>
      </c>
      <c r="L259" s="123">
        <v>2</v>
      </c>
      <c r="M259" s="1323">
        <f t="shared" si="25"/>
        <v>20000</v>
      </c>
      <c r="N259" s="123"/>
      <c r="O259" s="1323">
        <f t="shared" si="26"/>
        <v>0</v>
      </c>
      <c r="P259" s="124">
        <f t="shared" si="27"/>
        <v>30000</v>
      </c>
      <c r="Q259" s="1323"/>
      <c r="R259" s="125"/>
    </row>
    <row r="260" spans="2:18" ht="15.95" hidden="1" customHeight="1">
      <c r="B260" s="3087"/>
      <c r="C260" s="526">
        <v>41794</v>
      </c>
      <c r="D260" s="3" t="s">
        <v>559</v>
      </c>
      <c r="E260" s="42" t="s">
        <v>426</v>
      </c>
      <c r="F260" s="1316">
        <v>2</v>
      </c>
      <c r="G260" s="1316"/>
      <c r="H260" s="764">
        <f t="shared" si="28"/>
        <v>0</v>
      </c>
      <c r="I260" s="122">
        <f t="shared" si="22"/>
        <v>0</v>
      </c>
      <c r="J260" s="1325" t="s">
        <v>127</v>
      </c>
      <c r="K260" s="1323">
        <v>35000</v>
      </c>
      <c r="L260" s="123">
        <v>2</v>
      </c>
      <c r="M260" s="1323">
        <f t="shared" si="25"/>
        <v>20000</v>
      </c>
      <c r="N260" s="123"/>
      <c r="O260" s="1323">
        <f t="shared" si="26"/>
        <v>0</v>
      </c>
      <c r="P260" s="124">
        <f t="shared" si="27"/>
        <v>55000</v>
      </c>
      <c r="Q260" s="1323"/>
      <c r="R260" s="125"/>
    </row>
    <row r="261" spans="2:18" ht="15.95" hidden="1" customHeight="1">
      <c r="B261" s="1306">
        <v>11</v>
      </c>
      <c r="C261" s="526">
        <v>41795</v>
      </c>
      <c r="D261" s="3" t="s">
        <v>726</v>
      </c>
      <c r="E261" s="42" t="s">
        <v>556</v>
      </c>
      <c r="F261" s="1316">
        <v>1</v>
      </c>
      <c r="G261" s="1316">
        <v>56</v>
      </c>
      <c r="H261" s="764">
        <f t="shared" si="28"/>
        <v>56</v>
      </c>
      <c r="I261" s="122">
        <f t="shared" si="22"/>
        <v>28000</v>
      </c>
      <c r="J261" s="1325"/>
      <c r="K261" s="1323"/>
      <c r="L261" s="123">
        <v>6</v>
      </c>
      <c r="M261" s="1323">
        <f t="shared" si="25"/>
        <v>60000</v>
      </c>
      <c r="N261" s="123"/>
      <c r="O261" s="1323">
        <f t="shared" si="26"/>
        <v>0</v>
      </c>
      <c r="P261" s="124">
        <f t="shared" si="27"/>
        <v>88000</v>
      </c>
      <c r="Q261" s="1323"/>
      <c r="R261" s="125"/>
    </row>
    <row r="262" spans="2:18" ht="15.95" hidden="1" customHeight="1">
      <c r="B262" s="3087">
        <v>12</v>
      </c>
      <c r="C262" s="526">
        <v>41796</v>
      </c>
      <c r="D262" s="3" t="s">
        <v>549</v>
      </c>
      <c r="E262" s="42" t="s">
        <v>426</v>
      </c>
      <c r="F262" s="1316">
        <v>1</v>
      </c>
      <c r="G262" s="1316"/>
      <c r="H262" s="764">
        <f t="shared" si="28"/>
        <v>0</v>
      </c>
      <c r="I262" s="122">
        <f t="shared" si="22"/>
        <v>0</v>
      </c>
      <c r="J262" s="1325" t="s">
        <v>127</v>
      </c>
      <c r="K262" s="1323">
        <v>20000</v>
      </c>
      <c r="L262" s="123"/>
      <c r="M262" s="1323">
        <f t="shared" si="25"/>
        <v>0</v>
      </c>
      <c r="N262" s="123"/>
      <c r="O262" s="1323">
        <f t="shared" si="26"/>
        <v>0</v>
      </c>
      <c r="P262" s="124">
        <f t="shared" si="27"/>
        <v>20000</v>
      </c>
      <c r="Q262" s="1323"/>
      <c r="R262" s="125"/>
    </row>
    <row r="263" spans="2:18" ht="15.95" hidden="1" customHeight="1">
      <c r="B263" s="3087"/>
      <c r="C263" s="526">
        <v>41796</v>
      </c>
      <c r="D263" s="3" t="s">
        <v>559</v>
      </c>
      <c r="E263" s="42" t="s">
        <v>426</v>
      </c>
      <c r="F263" s="1316">
        <v>2</v>
      </c>
      <c r="G263" s="1316"/>
      <c r="H263" s="764">
        <f t="shared" si="28"/>
        <v>0</v>
      </c>
      <c r="I263" s="122">
        <f t="shared" si="22"/>
        <v>0</v>
      </c>
      <c r="J263" s="1325" t="s">
        <v>127</v>
      </c>
      <c r="K263" s="1323">
        <v>35000</v>
      </c>
      <c r="L263" s="123"/>
      <c r="M263" s="1323">
        <f t="shared" si="25"/>
        <v>0</v>
      </c>
      <c r="N263" s="123"/>
      <c r="O263" s="1323">
        <f t="shared" si="26"/>
        <v>0</v>
      </c>
      <c r="P263" s="124">
        <f t="shared" si="27"/>
        <v>35000</v>
      </c>
      <c r="Q263" s="1323"/>
      <c r="R263" s="125"/>
    </row>
    <row r="264" spans="2:18" ht="15.95" hidden="1" customHeight="1">
      <c r="B264" s="3087"/>
      <c r="C264" s="526">
        <v>41796</v>
      </c>
      <c r="D264" s="3" t="s">
        <v>553</v>
      </c>
      <c r="E264" s="46" t="s">
        <v>39</v>
      </c>
      <c r="F264" s="1316">
        <v>1</v>
      </c>
      <c r="G264" s="1316"/>
      <c r="H264" s="764">
        <f t="shared" si="28"/>
        <v>0</v>
      </c>
      <c r="I264" s="122">
        <f t="shared" si="22"/>
        <v>0</v>
      </c>
      <c r="J264" s="1325" t="s">
        <v>258</v>
      </c>
      <c r="K264" s="1323">
        <v>5000</v>
      </c>
      <c r="L264" s="123">
        <v>2</v>
      </c>
      <c r="M264" s="1323">
        <f t="shared" si="25"/>
        <v>20000</v>
      </c>
      <c r="N264" s="123"/>
      <c r="O264" s="1323">
        <f t="shared" si="26"/>
        <v>0</v>
      </c>
      <c r="P264" s="124">
        <f t="shared" si="27"/>
        <v>25000</v>
      </c>
      <c r="Q264" s="1323"/>
      <c r="R264" s="125"/>
    </row>
    <row r="265" spans="2:18" ht="15.95" hidden="1" customHeight="1">
      <c r="B265" s="1306">
        <v>13</v>
      </c>
      <c r="C265" s="526">
        <v>41797</v>
      </c>
      <c r="D265" s="3" t="s">
        <v>726</v>
      </c>
      <c r="E265" s="42" t="s">
        <v>556</v>
      </c>
      <c r="F265" s="1316">
        <v>1</v>
      </c>
      <c r="G265" s="1316">
        <v>56</v>
      </c>
      <c r="H265" s="764">
        <f t="shared" si="28"/>
        <v>56</v>
      </c>
      <c r="I265" s="122">
        <f t="shared" ref="I265:I299" si="29">H265*500</f>
        <v>28000</v>
      </c>
      <c r="J265" s="1325"/>
      <c r="K265" s="1323"/>
      <c r="L265" s="123">
        <v>1</v>
      </c>
      <c r="M265" s="1323">
        <f t="shared" si="25"/>
        <v>10000</v>
      </c>
      <c r="N265" s="123"/>
      <c r="O265" s="1323">
        <f t="shared" si="26"/>
        <v>0</v>
      </c>
      <c r="P265" s="124">
        <f t="shared" si="27"/>
        <v>38000</v>
      </c>
      <c r="Q265" s="1323"/>
      <c r="R265" s="125"/>
    </row>
    <row r="266" spans="2:18" ht="15.95" hidden="1" customHeight="1">
      <c r="B266" s="1306">
        <v>14</v>
      </c>
      <c r="C266" s="387">
        <v>41798</v>
      </c>
      <c r="D266" s="3" t="s">
        <v>732</v>
      </c>
      <c r="E266" s="46" t="s">
        <v>39</v>
      </c>
      <c r="F266" s="1316"/>
      <c r="G266" s="1316"/>
      <c r="H266" s="764">
        <f t="shared" si="28"/>
        <v>0</v>
      </c>
      <c r="I266" s="122">
        <f t="shared" si="29"/>
        <v>0</v>
      </c>
      <c r="J266" s="1325"/>
      <c r="K266" s="1323"/>
      <c r="L266" s="123"/>
      <c r="M266" s="1323">
        <f t="shared" si="25"/>
        <v>0</v>
      </c>
      <c r="N266" s="123"/>
      <c r="O266" s="1323">
        <f t="shared" si="26"/>
        <v>0</v>
      </c>
      <c r="P266" s="124">
        <f t="shared" si="27"/>
        <v>0</v>
      </c>
      <c r="Q266" s="1323"/>
      <c r="R266" s="125"/>
    </row>
    <row r="267" spans="2:18" ht="15.95" hidden="1" customHeight="1">
      <c r="B267" s="3087">
        <v>15</v>
      </c>
      <c r="C267" s="526">
        <v>41799</v>
      </c>
      <c r="D267" s="3" t="s">
        <v>726</v>
      </c>
      <c r="E267" s="42" t="s">
        <v>556</v>
      </c>
      <c r="F267" s="1316">
        <v>1</v>
      </c>
      <c r="G267" s="1316">
        <v>56</v>
      </c>
      <c r="H267" s="764">
        <f t="shared" si="28"/>
        <v>56</v>
      </c>
      <c r="I267" s="122">
        <f t="shared" si="29"/>
        <v>28000</v>
      </c>
      <c r="J267" s="1325"/>
      <c r="K267" s="1323"/>
      <c r="L267" s="123">
        <v>3</v>
      </c>
      <c r="M267" s="1323">
        <f t="shared" si="25"/>
        <v>30000</v>
      </c>
      <c r="N267" s="123">
        <v>1</v>
      </c>
      <c r="O267" s="1323">
        <f t="shared" si="26"/>
        <v>15000</v>
      </c>
      <c r="P267" s="124">
        <f t="shared" si="27"/>
        <v>73000</v>
      </c>
      <c r="Q267" s="1323"/>
      <c r="R267" s="125"/>
    </row>
    <row r="268" spans="2:18" ht="15.95" hidden="1" customHeight="1">
      <c r="B268" s="3087"/>
      <c r="C268" s="526">
        <v>41799</v>
      </c>
      <c r="D268" s="3" t="s">
        <v>553</v>
      </c>
      <c r="E268" s="46" t="s">
        <v>39</v>
      </c>
      <c r="F268" s="1316">
        <v>1</v>
      </c>
      <c r="G268" s="1316"/>
      <c r="H268" s="764">
        <f t="shared" si="28"/>
        <v>0</v>
      </c>
      <c r="I268" s="122">
        <f t="shared" si="29"/>
        <v>0</v>
      </c>
      <c r="J268" s="1325" t="s">
        <v>258</v>
      </c>
      <c r="K268" s="1323">
        <v>5000</v>
      </c>
      <c r="L268" s="123"/>
      <c r="M268" s="1323">
        <f t="shared" si="25"/>
        <v>0</v>
      </c>
      <c r="N268" s="123"/>
      <c r="O268" s="1323">
        <f t="shared" si="26"/>
        <v>0</v>
      </c>
      <c r="P268" s="124">
        <f t="shared" si="27"/>
        <v>5000</v>
      </c>
      <c r="Q268" s="1323"/>
      <c r="R268" s="125"/>
    </row>
    <row r="269" spans="2:18" ht="15.95" hidden="1" customHeight="1">
      <c r="B269" s="3087"/>
      <c r="C269" s="526">
        <v>41799</v>
      </c>
      <c r="D269" s="3" t="s">
        <v>550</v>
      </c>
      <c r="E269" s="42" t="s">
        <v>426</v>
      </c>
      <c r="F269" s="1316">
        <v>2</v>
      </c>
      <c r="G269" s="1316"/>
      <c r="H269" s="764">
        <f t="shared" si="28"/>
        <v>0</v>
      </c>
      <c r="I269" s="122">
        <f t="shared" si="29"/>
        <v>0</v>
      </c>
      <c r="J269" s="1325" t="s">
        <v>127</v>
      </c>
      <c r="K269" s="1323">
        <v>20000</v>
      </c>
      <c r="L269" s="123">
        <v>1</v>
      </c>
      <c r="M269" s="1323">
        <f t="shared" si="25"/>
        <v>10000</v>
      </c>
      <c r="N269" s="123"/>
      <c r="O269" s="1323">
        <f t="shared" si="26"/>
        <v>0</v>
      </c>
      <c r="P269" s="124">
        <f t="shared" si="27"/>
        <v>30000</v>
      </c>
      <c r="Q269" s="1323"/>
      <c r="R269" s="125"/>
    </row>
    <row r="270" spans="2:18" ht="15.95" hidden="1" customHeight="1">
      <c r="B270" s="3087">
        <v>16</v>
      </c>
      <c r="C270" s="526">
        <v>41800</v>
      </c>
      <c r="D270" s="3" t="s">
        <v>555</v>
      </c>
      <c r="E270" s="42" t="s">
        <v>556</v>
      </c>
      <c r="F270" s="1316">
        <v>2</v>
      </c>
      <c r="G270" s="1316">
        <v>30</v>
      </c>
      <c r="H270" s="764">
        <f t="shared" si="28"/>
        <v>60</v>
      </c>
      <c r="I270" s="122">
        <f t="shared" si="29"/>
        <v>30000</v>
      </c>
      <c r="J270" s="1325"/>
      <c r="K270" s="1323"/>
      <c r="L270" s="123">
        <v>3</v>
      </c>
      <c r="M270" s="1323">
        <f t="shared" si="25"/>
        <v>30000</v>
      </c>
      <c r="N270" s="123"/>
      <c r="O270" s="1323">
        <f t="shared" si="26"/>
        <v>0</v>
      </c>
      <c r="P270" s="124">
        <f t="shared" si="27"/>
        <v>60000</v>
      </c>
      <c r="Q270" s="1323"/>
      <c r="R270" s="125"/>
    </row>
    <row r="271" spans="2:18" ht="15.95" hidden="1" customHeight="1">
      <c r="B271" s="3087"/>
      <c r="C271" s="526">
        <v>41800</v>
      </c>
      <c r="D271" s="3" t="s">
        <v>553</v>
      </c>
      <c r="E271" s="46" t="s">
        <v>39</v>
      </c>
      <c r="F271" s="1316">
        <v>1</v>
      </c>
      <c r="G271" s="1316"/>
      <c r="H271" s="764">
        <f t="shared" si="28"/>
        <v>0</v>
      </c>
      <c r="I271" s="122">
        <f t="shared" si="29"/>
        <v>0</v>
      </c>
      <c r="J271" s="1325" t="s">
        <v>258</v>
      </c>
      <c r="K271" s="1323">
        <v>5000</v>
      </c>
      <c r="L271" s="123">
        <v>2</v>
      </c>
      <c r="M271" s="1323">
        <f t="shared" si="25"/>
        <v>20000</v>
      </c>
      <c r="N271" s="123"/>
      <c r="O271" s="1323">
        <f t="shared" si="26"/>
        <v>0</v>
      </c>
      <c r="P271" s="124">
        <f t="shared" si="27"/>
        <v>25000</v>
      </c>
      <c r="Q271" s="1323"/>
      <c r="R271" s="125"/>
    </row>
    <row r="272" spans="2:18" ht="15.95" hidden="1" customHeight="1">
      <c r="B272" s="3087">
        <v>17</v>
      </c>
      <c r="C272" s="526">
        <v>41801</v>
      </c>
      <c r="D272" s="3" t="s">
        <v>555</v>
      </c>
      <c r="E272" s="42" t="s">
        <v>556</v>
      </c>
      <c r="F272" s="1316">
        <v>1</v>
      </c>
      <c r="G272" s="1316">
        <v>30</v>
      </c>
      <c r="H272" s="764">
        <f t="shared" si="28"/>
        <v>30</v>
      </c>
      <c r="I272" s="122">
        <f t="shared" si="29"/>
        <v>15000</v>
      </c>
      <c r="J272" s="1325"/>
      <c r="K272" s="1323"/>
      <c r="L272" s="123">
        <v>1.5</v>
      </c>
      <c r="M272" s="1323">
        <f t="shared" si="25"/>
        <v>15000</v>
      </c>
      <c r="N272" s="123"/>
      <c r="O272" s="1323">
        <f t="shared" si="26"/>
        <v>0</v>
      </c>
      <c r="P272" s="124">
        <f t="shared" si="27"/>
        <v>30000</v>
      </c>
      <c r="Q272" s="1323"/>
      <c r="R272" s="125"/>
    </row>
    <row r="273" spans="2:18" ht="15.95" hidden="1" customHeight="1">
      <c r="B273" s="3087"/>
      <c r="C273" s="526">
        <v>41801</v>
      </c>
      <c r="D273" s="3" t="s">
        <v>553</v>
      </c>
      <c r="E273" s="46" t="s">
        <v>39</v>
      </c>
      <c r="F273" s="1316">
        <v>1</v>
      </c>
      <c r="G273" s="1316"/>
      <c r="H273" s="764">
        <f t="shared" si="28"/>
        <v>0</v>
      </c>
      <c r="I273" s="122">
        <f t="shared" si="29"/>
        <v>0</v>
      </c>
      <c r="J273" s="1325" t="s">
        <v>258</v>
      </c>
      <c r="K273" s="1323">
        <v>5000</v>
      </c>
      <c r="L273" s="123">
        <v>3.5</v>
      </c>
      <c r="M273" s="1323">
        <f t="shared" si="25"/>
        <v>35000</v>
      </c>
      <c r="N273" s="123"/>
      <c r="O273" s="1323">
        <f t="shared" si="26"/>
        <v>0</v>
      </c>
      <c r="P273" s="124">
        <f t="shared" si="27"/>
        <v>40000</v>
      </c>
      <c r="Q273" s="1323"/>
      <c r="R273" s="125"/>
    </row>
    <row r="274" spans="2:18" ht="15.95" hidden="1" customHeight="1">
      <c r="B274" s="1306">
        <v>18</v>
      </c>
      <c r="C274" s="526">
        <v>41802</v>
      </c>
      <c r="D274" s="3" t="s">
        <v>555</v>
      </c>
      <c r="E274" s="42" t="s">
        <v>556</v>
      </c>
      <c r="F274" s="1316">
        <v>2</v>
      </c>
      <c r="G274" s="1316">
        <v>30</v>
      </c>
      <c r="H274" s="764">
        <f t="shared" si="28"/>
        <v>60</v>
      </c>
      <c r="I274" s="122">
        <f t="shared" si="29"/>
        <v>30000</v>
      </c>
      <c r="J274" s="1325"/>
      <c r="K274" s="1323"/>
      <c r="L274" s="123">
        <v>3</v>
      </c>
      <c r="M274" s="1323">
        <f t="shared" si="25"/>
        <v>30000</v>
      </c>
      <c r="N274" s="123">
        <v>1</v>
      </c>
      <c r="O274" s="1323">
        <f t="shared" si="26"/>
        <v>15000</v>
      </c>
      <c r="P274" s="124">
        <f t="shared" si="27"/>
        <v>75000</v>
      </c>
      <c r="Q274" s="1323"/>
      <c r="R274" s="125"/>
    </row>
    <row r="275" spans="2:18" ht="15.95" hidden="1" customHeight="1">
      <c r="B275" s="3087">
        <v>19</v>
      </c>
      <c r="C275" s="526">
        <v>41803</v>
      </c>
      <c r="D275" s="3" t="s">
        <v>555</v>
      </c>
      <c r="E275" s="42" t="s">
        <v>556</v>
      </c>
      <c r="F275" s="1316">
        <v>1</v>
      </c>
      <c r="G275" s="1316">
        <v>30</v>
      </c>
      <c r="H275" s="764">
        <f t="shared" si="28"/>
        <v>30</v>
      </c>
      <c r="I275" s="122">
        <f t="shared" si="29"/>
        <v>15000</v>
      </c>
      <c r="J275" s="1325"/>
      <c r="K275" s="1323"/>
      <c r="L275" s="123">
        <v>3</v>
      </c>
      <c r="M275" s="1323">
        <f t="shared" si="25"/>
        <v>30000</v>
      </c>
      <c r="N275" s="123"/>
      <c r="O275" s="1323">
        <f t="shared" si="26"/>
        <v>0</v>
      </c>
      <c r="P275" s="124">
        <f t="shared" si="27"/>
        <v>45000</v>
      </c>
      <c r="Q275" s="1323"/>
      <c r="R275" s="125"/>
    </row>
    <row r="276" spans="2:18" ht="15.95" hidden="1" customHeight="1">
      <c r="B276" s="3087"/>
      <c r="C276" s="526">
        <v>41803</v>
      </c>
      <c r="D276" s="3" t="s">
        <v>552</v>
      </c>
      <c r="E276" s="46" t="s">
        <v>39</v>
      </c>
      <c r="F276" s="1316">
        <v>3</v>
      </c>
      <c r="G276" s="1316"/>
      <c r="H276" s="764">
        <f t="shared" si="28"/>
        <v>0</v>
      </c>
      <c r="I276" s="122">
        <f t="shared" si="29"/>
        <v>0</v>
      </c>
      <c r="J276" s="1325" t="s">
        <v>258</v>
      </c>
      <c r="K276" s="1323">
        <v>30000</v>
      </c>
      <c r="L276" s="123">
        <v>3</v>
      </c>
      <c r="M276" s="1323">
        <f t="shared" si="25"/>
        <v>30000</v>
      </c>
      <c r="N276" s="123"/>
      <c r="O276" s="1323">
        <f t="shared" si="26"/>
        <v>0</v>
      </c>
      <c r="P276" s="124">
        <f t="shared" si="27"/>
        <v>60000</v>
      </c>
      <c r="Q276" s="1323"/>
      <c r="R276" s="125"/>
    </row>
    <row r="277" spans="2:18" ht="15.95" hidden="1" customHeight="1">
      <c r="B277" s="3087">
        <v>20</v>
      </c>
      <c r="C277" s="526">
        <v>41804</v>
      </c>
      <c r="D277" s="3" t="s">
        <v>555</v>
      </c>
      <c r="E277" s="42" t="s">
        <v>556</v>
      </c>
      <c r="F277" s="1316">
        <v>2</v>
      </c>
      <c r="G277" s="1316">
        <v>30</v>
      </c>
      <c r="H277" s="764">
        <f t="shared" si="28"/>
        <v>60</v>
      </c>
      <c r="I277" s="122">
        <f t="shared" si="29"/>
        <v>30000</v>
      </c>
      <c r="J277" s="1325"/>
      <c r="K277" s="1323"/>
      <c r="L277" s="123">
        <v>3</v>
      </c>
      <c r="M277" s="1323">
        <f t="shared" si="25"/>
        <v>30000</v>
      </c>
      <c r="N277" s="123">
        <v>1</v>
      </c>
      <c r="O277" s="1323">
        <f t="shared" si="26"/>
        <v>15000</v>
      </c>
      <c r="P277" s="124">
        <f t="shared" si="27"/>
        <v>75000</v>
      </c>
      <c r="Q277" s="1323"/>
      <c r="R277" s="125"/>
    </row>
    <row r="278" spans="2:18" ht="15.95" hidden="1" customHeight="1">
      <c r="B278" s="3087"/>
      <c r="C278" s="526">
        <v>41804</v>
      </c>
      <c r="D278" s="3" t="s">
        <v>553</v>
      </c>
      <c r="E278" s="46" t="s">
        <v>39</v>
      </c>
      <c r="F278" s="1316">
        <v>1</v>
      </c>
      <c r="G278" s="1316"/>
      <c r="H278" s="764">
        <f t="shared" si="28"/>
        <v>0</v>
      </c>
      <c r="I278" s="122">
        <f t="shared" si="29"/>
        <v>0</v>
      </c>
      <c r="J278" s="1325" t="s">
        <v>258</v>
      </c>
      <c r="K278" s="1323">
        <v>5000</v>
      </c>
      <c r="L278" s="123">
        <v>1</v>
      </c>
      <c r="M278" s="1323">
        <f t="shared" si="25"/>
        <v>10000</v>
      </c>
      <c r="N278" s="123"/>
      <c r="O278" s="1323">
        <f t="shared" si="26"/>
        <v>0</v>
      </c>
      <c r="P278" s="124">
        <f t="shared" si="27"/>
        <v>15000</v>
      </c>
      <c r="Q278" s="1323"/>
      <c r="R278" s="125"/>
    </row>
    <row r="279" spans="2:18" ht="15.95" hidden="1" customHeight="1">
      <c r="B279" s="3087">
        <v>21</v>
      </c>
      <c r="C279" s="387">
        <v>41805</v>
      </c>
      <c r="D279" s="3" t="s">
        <v>133</v>
      </c>
      <c r="E279" s="46"/>
      <c r="F279" s="1316">
        <v>1</v>
      </c>
      <c r="G279" s="1316"/>
      <c r="H279" s="764">
        <f t="shared" si="28"/>
        <v>0</v>
      </c>
      <c r="I279" s="122">
        <f t="shared" si="29"/>
        <v>0</v>
      </c>
      <c r="J279" s="1325"/>
      <c r="K279" s="1323"/>
      <c r="L279" s="123">
        <v>4</v>
      </c>
      <c r="M279" s="1323">
        <f t="shared" si="25"/>
        <v>40000</v>
      </c>
      <c r="N279" s="123"/>
      <c r="O279" s="1323">
        <f t="shared" si="26"/>
        <v>0</v>
      </c>
      <c r="P279" s="124">
        <f t="shared" si="27"/>
        <v>40000</v>
      </c>
      <c r="Q279" s="1323"/>
      <c r="R279" s="125"/>
    </row>
    <row r="280" spans="2:18" ht="15.95" hidden="1" customHeight="1">
      <c r="B280" s="3087"/>
      <c r="C280" s="387">
        <v>41805</v>
      </c>
      <c r="D280" s="3" t="s">
        <v>733</v>
      </c>
      <c r="E280" s="46" t="s">
        <v>39</v>
      </c>
      <c r="F280" s="1316">
        <v>1</v>
      </c>
      <c r="G280" s="1316">
        <v>150</v>
      </c>
      <c r="H280" s="764">
        <f t="shared" si="28"/>
        <v>150</v>
      </c>
      <c r="I280" s="122">
        <f t="shared" si="29"/>
        <v>75000</v>
      </c>
      <c r="J280" s="1325"/>
      <c r="K280" s="1323"/>
      <c r="L280" s="123">
        <v>5</v>
      </c>
      <c r="M280" s="1323">
        <f t="shared" si="25"/>
        <v>50000</v>
      </c>
      <c r="N280" s="123">
        <v>1</v>
      </c>
      <c r="O280" s="1323">
        <f t="shared" si="26"/>
        <v>15000</v>
      </c>
      <c r="P280" s="124">
        <f t="shared" si="27"/>
        <v>140000</v>
      </c>
      <c r="Q280" s="1323"/>
      <c r="R280" s="125"/>
    </row>
    <row r="281" spans="2:18" ht="15.95" hidden="1" customHeight="1">
      <c r="B281" s="3087">
        <v>22</v>
      </c>
      <c r="C281" s="526">
        <v>41806</v>
      </c>
      <c r="D281" s="3" t="s">
        <v>555</v>
      </c>
      <c r="E281" s="42" t="s">
        <v>556</v>
      </c>
      <c r="F281" s="1316">
        <v>1</v>
      </c>
      <c r="G281" s="1316">
        <v>30</v>
      </c>
      <c r="H281" s="764">
        <f t="shared" si="28"/>
        <v>30</v>
      </c>
      <c r="I281" s="122">
        <f t="shared" si="29"/>
        <v>15000</v>
      </c>
      <c r="J281" s="1325"/>
      <c r="K281" s="1323"/>
      <c r="L281" s="123">
        <v>2</v>
      </c>
      <c r="M281" s="1323">
        <f t="shared" si="25"/>
        <v>20000</v>
      </c>
      <c r="N281" s="123"/>
      <c r="O281" s="1323">
        <f t="shared" si="26"/>
        <v>0</v>
      </c>
      <c r="P281" s="124">
        <f t="shared" si="27"/>
        <v>35000</v>
      </c>
      <c r="Q281" s="1323"/>
      <c r="R281" s="125"/>
    </row>
    <row r="282" spans="2:18" ht="15.95" hidden="1" customHeight="1">
      <c r="B282" s="3087"/>
      <c r="C282" s="526">
        <v>41806</v>
      </c>
      <c r="D282" s="3" t="s">
        <v>133</v>
      </c>
      <c r="E282" s="46"/>
      <c r="F282" s="1316">
        <v>1</v>
      </c>
      <c r="G282" s="1316"/>
      <c r="H282" s="764">
        <f t="shared" si="28"/>
        <v>0</v>
      </c>
      <c r="I282" s="122">
        <f t="shared" si="29"/>
        <v>0</v>
      </c>
      <c r="J282" s="1325"/>
      <c r="K282" s="1323"/>
      <c r="L282" s="123"/>
      <c r="M282" s="1323">
        <f t="shared" si="25"/>
        <v>0</v>
      </c>
      <c r="N282" s="123"/>
      <c r="O282" s="1323">
        <f t="shared" si="26"/>
        <v>0</v>
      </c>
      <c r="P282" s="124">
        <f t="shared" si="27"/>
        <v>0</v>
      </c>
      <c r="Q282" s="1323"/>
      <c r="R282" s="125"/>
    </row>
    <row r="283" spans="2:18" ht="15.95" hidden="1" customHeight="1">
      <c r="B283" s="3087"/>
      <c r="C283" s="526">
        <v>41806</v>
      </c>
      <c r="D283" s="3" t="s">
        <v>722</v>
      </c>
      <c r="E283" s="46" t="s">
        <v>39</v>
      </c>
      <c r="F283" s="1316">
        <v>1</v>
      </c>
      <c r="G283" s="1316">
        <v>150</v>
      </c>
      <c r="H283" s="764">
        <f t="shared" si="28"/>
        <v>150</v>
      </c>
      <c r="I283" s="122">
        <f t="shared" si="29"/>
        <v>75000</v>
      </c>
      <c r="J283" s="1325"/>
      <c r="K283" s="1323"/>
      <c r="L283" s="123">
        <v>5</v>
      </c>
      <c r="M283" s="1323">
        <f t="shared" si="25"/>
        <v>50000</v>
      </c>
      <c r="N283" s="123">
        <v>1</v>
      </c>
      <c r="O283" s="1323">
        <f t="shared" si="26"/>
        <v>15000</v>
      </c>
      <c r="P283" s="124">
        <f t="shared" si="27"/>
        <v>140000</v>
      </c>
      <c r="Q283" s="1323"/>
      <c r="R283" s="125"/>
    </row>
    <row r="284" spans="2:18" ht="15.95" hidden="1" customHeight="1">
      <c r="B284" s="3087">
        <v>23</v>
      </c>
      <c r="C284" s="526">
        <v>41807</v>
      </c>
      <c r="D284" s="3" t="s">
        <v>555</v>
      </c>
      <c r="E284" s="42" t="s">
        <v>556</v>
      </c>
      <c r="F284" s="1316">
        <v>1</v>
      </c>
      <c r="G284" s="1316">
        <v>30</v>
      </c>
      <c r="H284" s="764">
        <f t="shared" si="28"/>
        <v>30</v>
      </c>
      <c r="I284" s="122">
        <f t="shared" si="29"/>
        <v>15000</v>
      </c>
      <c r="J284" s="1325"/>
      <c r="K284" s="1323"/>
      <c r="L284" s="123"/>
      <c r="M284" s="1323">
        <f t="shared" si="25"/>
        <v>0</v>
      </c>
      <c r="N284" s="123">
        <v>2</v>
      </c>
      <c r="O284" s="1323">
        <f t="shared" si="26"/>
        <v>30000</v>
      </c>
      <c r="P284" s="124">
        <f t="shared" si="27"/>
        <v>45000</v>
      </c>
      <c r="Q284" s="1323"/>
      <c r="R284" s="125"/>
    </row>
    <row r="285" spans="2:18" ht="15.95" hidden="1" customHeight="1">
      <c r="B285" s="3087"/>
      <c r="C285" s="526">
        <v>41807</v>
      </c>
      <c r="D285" s="3" t="s">
        <v>734</v>
      </c>
      <c r="E285" s="46" t="s">
        <v>39</v>
      </c>
      <c r="F285" s="1316"/>
      <c r="G285" s="1316"/>
      <c r="H285" s="764">
        <f t="shared" si="28"/>
        <v>0</v>
      </c>
      <c r="I285" s="122">
        <f t="shared" si="29"/>
        <v>0</v>
      </c>
      <c r="J285" s="1325"/>
      <c r="K285" s="1323"/>
      <c r="L285" s="123">
        <v>2</v>
      </c>
      <c r="M285" s="1323">
        <f t="shared" si="25"/>
        <v>20000</v>
      </c>
      <c r="N285" s="123"/>
      <c r="O285" s="1323">
        <f t="shared" si="26"/>
        <v>0</v>
      </c>
      <c r="P285" s="124">
        <f t="shared" si="27"/>
        <v>20000</v>
      </c>
      <c r="Q285" s="1323"/>
      <c r="R285" s="125"/>
    </row>
    <row r="286" spans="2:18" ht="15.95" hidden="1" customHeight="1">
      <c r="B286" s="3087">
        <v>24</v>
      </c>
      <c r="C286" s="526">
        <v>41808</v>
      </c>
      <c r="D286" s="3" t="s">
        <v>133</v>
      </c>
      <c r="E286" s="46"/>
      <c r="F286" s="1316"/>
      <c r="G286" s="1316"/>
      <c r="H286" s="764">
        <f t="shared" si="28"/>
        <v>0</v>
      </c>
      <c r="I286" s="122">
        <f t="shared" si="29"/>
        <v>0</v>
      </c>
      <c r="J286" s="1325"/>
      <c r="K286" s="1323"/>
      <c r="L286" s="123">
        <v>1</v>
      </c>
      <c r="M286" s="1323">
        <f t="shared" si="25"/>
        <v>10000</v>
      </c>
      <c r="N286" s="123"/>
      <c r="O286" s="1323">
        <f t="shared" si="26"/>
        <v>0</v>
      </c>
      <c r="P286" s="124">
        <f t="shared" si="27"/>
        <v>10000</v>
      </c>
      <c r="Q286" s="1323"/>
      <c r="R286" s="125"/>
    </row>
    <row r="287" spans="2:18" ht="15.95" hidden="1" customHeight="1">
      <c r="B287" s="3087"/>
      <c r="C287" s="526">
        <v>41808</v>
      </c>
      <c r="D287" s="3" t="s">
        <v>733</v>
      </c>
      <c r="E287" s="46" t="s">
        <v>39</v>
      </c>
      <c r="F287" s="1316">
        <v>1</v>
      </c>
      <c r="G287" s="1316">
        <v>150</v>
      </c>
      <c r="H287" s="764">
        <f t="shared" si="28"/>
        <v>150</v>
      </c>
      <c r="I287" s="122">
        <f t="shared" si="29"/>
        <v>75000</v>
      </c>
      <c r="J287" s="1325"/>
      <c r="K287" s="1323"/>
      <c r="L287" s="123">
        <v>6</v>
      </c>
      <c r="M287" s="1323">
        <f t="shared" si="25"/>
        <v>60000</v>
      </c>
      <c r="N287" s="123"/>
      <c r="O287" s="1323">
        <f t="shared" si="26"/>
        <v>0</v>
      </c>
      <c r="P287" s="124">
        <f t="shared" si="27"/>
        <v>135000</v>
      </c>
      <c r="Q287" s="1323"/>
      <c r="R287" s="125"/>
    </row>
    <row r="288" spans="2:18" ht="15.95" hidden="1" customHeight="1">
      <c r="B288" s="3087">
        <v>25</v>
      </c>
      <c r="C288" s="526">
        <v>41809</v>
      </c>
      <c r="D288" s="3" t="s">
        <v>555</v>
      </c>
      <c r="E288" s="42" t="s">
        <v>556</v>
      </c>
      <c r="F288" s="1316">
        <v>1</v>
      </c>
      <c r="G288" s="1316">
        <v>30</v>
      </c>
      <c r="H288" s="764">
        <f t="shared" si="28"/>
        <v>30</v>
      </c>
      <c r="I288" s="122">
        <f t="shared" si="29"/>
        <v>15000</v>
      </c>
      <c r="J288" s="1325"/>
      <c r="K288" s="1323"/>
      <c r="L288" s="123">
        <v>2</v>
      </c>
      <c r="M288" s="1323">
        <f t="shared" si="25"/>
        <v>20000</v>
      </c>
      <c r="N288" s="123"/>
      <c r="O288" s="1323">
        <f t="shared" si="26"/>
        <v>0</v>
      </c>
      <c r="P288" s="124">
        <f t="shared" si="27"/>
        <v>35000</v>
      </c>
      <c r="Q288" s="1323"/>
      <c r="R288" s="125"/>
    </row>
    <row r="289" spans="2:18" ht="15.95" hidden="1" customHeight="1">
      <c r="B289" s="3087"/>
      <c r="C289" s="526">
        <v>41809</v>
      </c>
      <c r="D289" s="3" t="s">
        <v>557</v>
      </c>
      <c r="E289" s="42" t="s">
        <v>426</v>
      </c>
      <c r="F289" s="1316">
        <v>3</v>
      </c>
      <c r="G289" s="1316"/>
      <c r="H289" s="764">
        <f t="shared" si="28"/>
        <v>0</v>
      </c>
      <c r="I289" s="122">
        <f t="shared" si="29"/>
        <v>0</v>
      </c>
      <c r="J289" s="1325" t="s">
        <v>127</v>
      </c>
      <c r="K289" s="1323">
        <v>20000</v>
      </c>
      <c r="L289" s="123"/>
      <c r="M289" s="1323">
        <f t="shared" ref="M289:M299" si="30">L289*10000</f>
        <v>0</v>
      </c>
      <c r="N289" s="123"/>
      <c r="O289" s="1323">
        <f t="shared" ref="O289:O299" si="31">N289*15000</f>
        <v>0</v>
      </c>
      <c r="P289" s="124">
        <f t="shared" ref="P289:P299" si="32">I289+K289+M289+O289</f>
        <v>20000</v>
      </c>
      <c r="Q289" s="1323"/>
      <c r="R289" s="125"/>
    </row>
    <row r="290" spans="2:18" ht="15.95" hidden="1" customHeight="1">
      <c r="B290" s="3087"/>
      <c r="C290" s="526">
        <v>41809</v>
      </c>
      <c r="D290" s="3" t="s">
        <v>553</v>
      </c>
      <c r="E290" s="46" t="s">
        <v>39</v>
      </c>
      <c r="F290" s="1316">
        <v>1</v>
      </c>
      <c r="G290" s="1316"/>
      <c r="H290" s="764">
        <f t="shared" si="28"/>
        <v>0</v>
      </c>
      <c r="I290" s="122">
        <f t="shared" si="29"/>
        <v>0</v>
      </c>
      <c r="J290" s="1325" t="s">
        <v>258</v>
      </c>
      <c r="K290" s="1323">
        <v>5000</v>
      </c>
      <c r="L290" s="123"/>
      <c r="M290" s="1323">
        <f t="shared" si="30"/>
        <v>0</v>
      </c>
      <c r="N290" s="123"/>
      <c r="O290" s="1323">
        <f t="shared" si="31"/>
        <v>0</v>
      </c>
      <c r="P290" s="124">
        <f t="shared" si="32"/>
        <v>5000</v>
      </c>
      <c r="Q290" s="1323"/>
      <c r="R290" s="125"/>
    </row>
    <row r="291" spans="2:18" ht="15.95" hidden="1" customHeight="1">
      <c r="B291" s="3087">
        <v>26</v>
      </c>
      <c r="C291" s="526">
        <v>41810</v>
      </c>
      <c r="D291" s="3" t="s">
        <v>553</v>
      </c>
      <c r="E291" s="46" t="s">
        <v>39</v>
      </c>
      <c r="F291" s="1316">
        <v>1</v>
      </c>
      <c r="G291" s="1316"/>
      <c r="H291" s="764">
        <f t="shared" si="28"/>
        <v>0</v>
      </c>
      <c r="I291" s="122">
        <f t="shared" si="29"/>
        <v>0</v>
      </c>
      <c r="J291" s="1325" t="s">
        <v>258</v>
      </c>
      <c r="K291" s="1323">
        <v>5000</v>
      </c>
      <c r="L291" s="123"/>
      <c r="M291" s="1323">
        <f t="shared" si="30"/>
        <v>0</v>
      </c>
      <c r="N291" s="123"/>
      <c r="O291" s="1323">
        <f t="shared" si="31"/>
        <v>0</v>
      </c>
      <c r="P291" s="124">
        <f t="shared" si="32"/>
        <v>5000</v>
      </c>
      <c r="Q291" s="1323"/>
      <c r="R291" s="125"/>
    </row>
    <row r="292" spans="2:18" ht="15.95" hidden="1" customHeight="1">
      <c r="B292" s="3087"/>
      <c r="C292" s="526">
        <v>41810</v>
      </c>
      <c r="D292" s="3" t="s">
        <v>726</v>
      </c>
      <c r="E292" s="42" t="s">
        <v>556</v>
      </c>
      <c r="F292" s="1316">
        <v>1</v>
      </c>
      <c r="G292" s="1316">
        <v>56</v>
      </c>
      <c r="H292" s="764">
        <f t="shared" si="28"/>
        <v>56</v>
      </c>
      <c r="I292" s="122">
        <f t="shared" si="29"/>
        <v>28000</v>
      </c>
      <c r="J292" s="1325"/>
      <c r="K292" s="1323"/>
      <c r="L292" s="123">
        <v>6</v>
      </c>
      <c r="M292" s="1323">
        <f t="shared" si="30"/>
        <v>60000</v>
      </c>
      <c r="N292" s="123">
        <v>1</v>
      </c>
      <c r="O292" s="1323">
        <f t="shared" si="31"/>
        <v>15000</v>
      </c>
      <c r="P292" s="124">
        <f t="shared" si="32"/>
        <v>103000</v>
      </c>
      <c r="Q292" s="1323"/>
      <c r="R292" s="125"/>
    </row>
    <row r="293" spans="2:18" ht="15.95" hidden="1" customHeight="1">
      <c r="B293" s="3087">
        <v>27</v>
      </c>
      <c r="C293" s="526">
        <v>41811</v>
      </c>
      <c r="D293" s="3" t="s">
        <v>726</v>
      </c>
      <c r="E293" s="42" t="s">
        <v>556</v>
      </c>
      <c r="F293" s="1316">
        <v>1</v>
      </c>
      <c r="G293" s="1316">
        <v>56</v>
      </c>
      <c r="H293" s="764">
        <f t="shared" si="28"/>
        <v>56</v>
      </c>
      <c r="I293" s="122">
        <f t="shared" si="29"/>
        <v>28000</v>
      </c>
      <c r="J293" s="1325"/>
      <c r="K293" s="1323"/>
      <c r="L293" s="123"/>
      <c r="M293" s="1323">
        <f t="shared" si="30"/>
        <v>0</v>
      </c>
      <c r="N293" s="123"/>
      <c r="O293" s="1323">
        <f t="shared" si="31"/>
        <v>0</v>
      </c>
      <c r="P293" s="124">
        <f t="shared" si="32"/>
        <v>28000</v>
      </c>
      <c r="Q293" s="1323"/>
      <c r="R293" s="125"/>
    </row>
    <row r="294" spans="2:18" ht="15.95" hidden="1" customHeight="1">
      <c r="B294" s="3087"/>
      <c r="C294" s="526">
        <v>41811</v>
      </c>
      <c r="D294" s="3" t="s">
        <v>549</v>
      </c>
      <c r="E294" s="42" t="s">
        <v>426</v>
      </c>
      <c r="F294" s="1316">
        <v>3</v>
      </c>
      <c r="G294" s="1316"/>
      <c r="H294" s="764">
        <f t="shared" si="28"/>
        <v>0</v>
      </c>
      <c r="I294" s="122">
        <f t="shared" si="29"/>
        <v>0</v>
      </c>
      <c r="J294" s="1325" t="s">
        <v>127</v>
      </c>
      <c r="K294" s="1323">
        <v>20000</v>
      </c>
      <c r="L294" s="123">
        <v>2</v>
      </c>
      <c r="M294" s="1323">
        <f t="shared" si="30"/>
        <v>20000</v>
      </c>
      <c r="N294" s="123"/>
      <c r="O294" s="1323">
        <f t="shared" si="31"/>
        <v>0</v>
      </c>
      <c r="P294" s="124">
        <f t="shared" si="32"/>
        <v>40000</v>
      </c>
      <c r="Q294" s="1323"/>
      <c r="R294" s="125"/>
    </row>
    <row r="295" spans="2:18" ht="15.95" hidden="1" customHeight="1">
      <c r="B295" s="3087">
        <v>28</v>
      </c>
      <c r="C295" s="387">
        <v>41812</v>
      </c>
      <c r="D295" s="3" t="s">
        <v>726</v>
      </c>
      <c r="E295" s="42" t="s">
        <v>556</v>
      </c>
      <c r="F295" s="1316">
        <v>1</v>
      </c>
      <c r="G295" s="1316">
        <v>56</v>
      </c>
      <c r="H295" s="764">
        <f t="shared" si="28"/>
        <v>56</v>
      </c>
      <c r="I295" s="122">
        <f t="shared" si="29"/>
        <v>28000</v>
      </c>
      <c r="J295" s="1325"/>
      <c r="K295" s="1323"/>
      <c r="L295" s="123">
        <v>4</v>
      </c>
      <c r="M295" s="1323">
        <f t="shared" si="30"/>
        <v>40000</v>
      </c>
      <c r="N295" s="123"/>
      <c r="O295" s="1323">
        <f t="shared" si="31"/>
        <v>0</v>
      </c>
      <c r="P295" s="124">
        <f t="shared" si="32"/>
        <v>68000</v>
      </c>
      <c r="Q295" s="1323"/>
      <c r="R295" s="125"/>
    </row>
    <row r="296" spans="2:18" ht="15.95" hidden="1" customHeight="1">
      <c r="B296" s="3087"/>
      <c r="C296" s="387">
        <v>41812</v>
      </c>
      <c r="D296" s="3" t="s">
        <v>553</v>
      </c>
      <c r="E296" s="46" t="s">
        <v>39</v>
      </c>
      <c r="F296" s="1316">
        <v>1</v>
      </c>
      <c r="G296" s="1316"/>
      <c r="H296" s="764"/>
      <c r="I296" s="122"/>
      <c r="J296" s="1325" t="s">
        <v>258</v>
      </c>
      <c r="K296" s="1323">
        <v>5000</v>
      </c>
      <c r="L296" s="123">
        <v>4</v>
      </c>
      <c r="M296" s="1323">
        <f t="shared" si="30"/>
        <v>40000</v>
      </c>
      <c r="N296" s="123"/>
      <c r="O296" s="1323"/>
      <c r="P296" s="124"/>
      <c r="Q296" s="1323"/>
      <c r="R296" s="125"/>
    </row>
    <row r="297" spans="2:18" ht="15.95" hidden="1" customHeight="1">
      <c r="B297" s="1306">
        <v>29</v>
      </c>
      <c r="C297" s="526">
        <v>41813</v>
      </c>
      <c r="D297" s="3" t="s">
        <v>726</v>
      </c>
      <c r="E297" s="42" t="s">
        <v>556</v>
      </c>
      <c r="F297" s="1316">
        <v>1</v>
      </c>
      <c r="G297" s="1316">
        <v>56</v>
      </c>
      <c r="H297" s="764">
        <f t="shared" si="28"/>
        <v>56</v>
      </c>
      <c r="I297" s="122">
        <f t="shared" si="29"/>
        <v>28000</v>
      </c>
      <c r="J297" s="1325"/>
      <c r="K297" s="1323"/>
      <c r="L297" s="123">
        <v>4</v>
      </c>
      <c r="M297" s="1323">
        <f t="shared" si="30"/>
        <v>40000</v>
      </c>
      <c r="N297" s="123"/>
      <c r="O297" s="1323">
        <f t="shared" si="31"/>
        <v>0</v>
      </c>
      <c r="P297" s="124">
        <f t="shared" si="32"/>
        <v>68000</v>
      </c>
      <c r="Q297" s="1323"/>
      <c r="R297" s="125"/>
    </row>
    <row r="298" spans="2:18" ht="15.95" hidden="1" customHeight="1">
      <c r="B298" s="1306">
        <v>30</v>
      </c>
      <c r="C298" s="526">
        <v>41814</v>
      </c>
      <c r="D298" s="1024" t="s">
        <v>735</v>
      </c>
      <c r="E298" s="46" t="s">
        <v>39</v>
      </c>
      <c r="F298" s="1316"/>
      <c r="G298" s="1316"/>
      <c r="H298" s="764">
        <f t="shared" si="28"/>
        <v>0</v>
      </c>
      <c r="I298" s="122">
        <f t="shared" si="29"/>
        <v>0</v>
      </c>
      <c r="J298" s="1325"/>
      <c r="K298" s="1323"/>
      <c r="L298" s="123"/>
      <c r="M298" s="1323">
        <f t="shared" si="30"/>
        <v>0</v>
      </c>
      <c r="N298" s="123"/>
      <c r="O298" s="1323">
        <f t="shared" si="31"/>
        <v>0</v>
      </c>
      <c r="P298" s="124">
        <f t="shared" si="32"/>
        <v>0</v>
      </c>
      <c r="Q298" s="1323"/>
      <c r="R298" s="125"/>
    </row>
    <row r="299" spans="2:18" ht="15.95" hidden="1" customHeight="1" thickBot="1">
      <c r="B299" s="376">
        <v>31</v>
      </c>
      <c r="C299" s="791">
        <v>41815</v>
      </c>
      <c r="D299" s="1108" t="s">
        <v>735</v>
      </c>
      <c r="E299" s="56" t="s">
        <v>39</v>
      </c>
      <c r="F299" s="44"/>
      <c r="G299" s="44"/>
      <c r="H299" s="765">
        <f t="shared" si="28"/>
        <v>0</v>
      </c>
      <c r="I299" s="1011">
        <f t="shared" si="29"/>
        <v>0</v>
      </c>
      <c r="J299" s="1331"/>
      <c r="K299" s="1324"/>
      <c r="L299" s="1013"/>
      <c r="M299" s="1324">
        <f t="shared" si="30"/>
        <v>0</v>
      </c>
      <c r="N299" s="1013"/>
      <c r="O299" s="1324">
        <f t="shared" si="31"/>
        <v>0</v>
      </c>
      <c r="P299" s="1014">
        <f t="shared" si="32"/>
        <v>0</v>
      </c>
      <c r="Q299" s="1324"/>
      <c r="R299" s="792"/>
    </row>
    <row r="300" spans="2:18" ht="15.95" hidden="1" customHeight="1">
      <c r="B300" s="1623">
        <v>1</v>
      </c>
      <c r="C300" s="1624">
        <v>41816</v>
      </c>
      <c r="D300" s="1625" t="s">
        <v>869</v>
      </c>
      <c r="E300" s="1626" t="s">
        <v>263</v>
      </c>
      <c r="F300" s="1627"/>
      <c r="G300" s="1627"/>
      <c r="H300" s="1628">
        <v>0</v>
      </c>
      <c r="I300" s="1629">
        <v>0</v>
      </c>
      <c r="J300" s="1630"/>
      <c r="K300" s="1631"/>
      <c r="L300" s="1632"/>
      <c r="M300" s="1631">
        <v>0</v>
      </c>
      <c r="N300" s="1632"/>
      <c r="O300" s="1631">
        <v>0</v>
      </c>
      <c r="P300" s="1633">
        <v>0</v>
      </c>
      <c r="Q300" s="1631"/>
      <c r="R300" s="1634"/>
    </row>
    <row r="301" spans="2:18" ht="15.95" hidden="1" customHeight="1">
      <c r="B301" s="1635">
        <v>2</v>
      </c>
      <c r="C301" s="1636">
        <v>41817</v>
      </c>
      <c r="D301" s="1637" t="s">
        <v>869</v>
      </c>
      <c r="E301" s="1638" t="s">
        <v>263</v>
      </c>
      <c r="F301" s="1639"/>
      <c r="G301" s="1639"/>
      <c r="H301" s="1640">
        <v>0</v>
      </c>
      <c r="I301" s="1641">
        <v>0</v>
      </c>
      <c r="J301" s="1642"/>
      <c r="K301" s="1643"/>
      <c r="L301" s="1644"/>
      <c r="M301" s="1643">
        <v>0</v>
      </c>
      <c r="N301" s="1644"/>
      <c r="O301" s="1643">
        <v>0</v>
      </c>
      <c r="P301" s="1645">
        <v>0</v>
      </c>
      <c r="Q301" s="1643"/>
      <c r="R301" s="1646"/>
    </row>
    <row r="302" spans="2:18" ht="15.95" hidden="1" customHeight="1">
      <c r="B302" s="1635">
        <v>3</v>
      </c>
      <c r="C302" s="1636">
        <v>41818</v>
      </c>
      <c r="D302" s="1637" t="s">
        <v>869</v>
      </c>
      <c r="E302" s="1638" t="s">
        <v>263</v>
      </c>
      <c r="F302" s="1639"/>
      <c r="G302" s="1639"/>
      <c r="H302" s="1640">
        <v>0</v>
      </c>
      <c r="I302" s="1641">
        <v>0</v>
      </c>
      <c r="J302" s="1642"/>
      <c r="K302" s="1643"/>
      <c r="L302" s="1644"/>
      <c r="M302" s="1643">
        <v>0</v>
      </c>
      <c r="N302" s="1644"/>
      <c r="O302" s="1643">
        <v>0</v>
      </c>
      <c r="P302" s="1645">
        <v>0</v>
      </c>
      <c r="Q302" s="1643"/>
      <c r="R302" s="1646"/>
    </row>
    <row r="303" spans="2:18" ht="15.95" hidden="1" customHeight="1">
      <c r="B303" s="1635">
        <v>4</v>
      </c>
      <c r="C303" s="1647">
        <v>41819</v>
      </c>
      <c r="D303" s="1637" t="s">
        <v>869</v>
      </c>
      <c r="E303" s="1638" t="s">
        <v>263</v>
      </c>
      <c r="F303" s="1639"/>
      <c r="G303" s="1639"/>
      <c r="H303" s="1640">
        <v>0</v>
      </c>
      <c r="I303" s="1641">
        <v>0</v>
      </c>
      <c r="J303" s="1642"/>
      <c r="K303" s="1643"/>
      <c r="L303" s="1644"/>
      <c r="M303" s="1643">
        <v>0</v>
      </c>
      <c r="N303" s="1644"/>
      <c r="O303" s="1643">
        <v>0</v>
      </c>
      <c r="P303" s="1645">
        <v>0</v>
      </c>
      <c r="Q303" s="1643"/>
      <c r="R303" s="1646"/>
    </row>
    <row r="304" spans="2:18" ht="15.95" hidden="1" customHeight="1">
      <c r="B304" s="1635">
        <v>5</v>
      </c>
      <c r="C304" s="1636">
        <v>41820</v>
      </c>
      <c r="D304" s="1637" t="s">
        <v>869</v>
      </c>
      <c r="E304" s="1638" t="s">
        <v>263</v>
      </c>
      <c r="F304" s="1639"/>
      <c r="G304" s="1639"/>
      <c r="H304" s="1640">
        <v>0</v>
      </c>
      <c r="I304" s="1641">
        <v>0</v>
      </c>
      <c r="J304" s="1642"/>
      <c r="K304" s="1643"/>
      <c r="L304" s="1644"/>
      <c r="M304" s="1643">
        <v>0</v>
      </c>
      <c r="N304" s="1644"/>
      <c r="O304" s="1643">
        <v>0</v>
      </c>
      <c r="P304" s="1645">
        <v>0</v>
      </c>
      <c r="Q304" s="1643"/>
      <c r="R304" s="1646"/>
    </row>
    <row r="305" spans="2:18" ht="15.95" hidden="1" customHeight="1">
      <c r="B305" s="1635">
        <v>6</v>
      </c>
      <c r="C305" s="1636">
        <v>41821</v>
      </c>
      <c r="D305" s="1637" t="s">
        <v>869</v>
      </c>
      <c r="E305" s="1638" t="s">
        <v>263</v>
      </c>
      <c r="F305" s="1639"/>
      <c r="G305" s="1639"/>
      <c r="H305" s="1640">
        <v>0</v>
      </c>
      <c r="I305" s="1641">
        <v>0</v>
      </c>
      <c r="J305" s="1642"/>
      <c r="K305" s="1643"/>
      <c r="L305" s="1644"/>
      <c r="M305" s="1643">
        <v>0</v>
      </c>
      <c r="N305" s="1644"/>
      <c r="O305" s="1643">
        <v>0</v>
      </c>
      <c r="P305" s="1645">
        <v>0</v>
      </c>
      <c r="Q305" s="1643"/>
      <c r="R305" s="1646"/>
    </row>
    <row r="306" spans="2:18" ht="15.95" hidden="1" customHeight="1">
      <c r="B306" s="1635">
        <v>7</v>
      </c>
      <c r="C306" s="1636">
        <v>41822</v>
      </c>
      <c r="D306" s="1637" t="s">
        <v>869</v>
      </c>
      <c r="E306" s="1638" t="s">
        <v>263</v>
      </c>
      <c r="F306" s="1639"/>
      <c r="G306" s="1639"/>
      <c r="H306" s="1640">
        <v>0</v>
      </c>
      <c r="I306" s="1641">
        <v>0</v>
      </c>
      <c r="J306" s="1642"/>
      <c r="K306" s="1643"/>
      <c r="L306" s="1644"/>
      <c r="M306" s="1643">
        <v>0</v>
      </c>
      <c r="N306" s="1644"/>
      <c r="O306" s="1643">
        <v>0</v>
      </c>
      <c r="P306" s="1645">
        <v>0</v>
      </c>
      <c r="Q306" s="1643"/>
      <c r="R306" s="1646"/>
    </row>
    <row r="307" spans="2:18" ht="15.95" hidden="1" customHeight="1">
      <c r="B307" s="1635">
        <v>8</v>
      </c>
      <c r="C307" s="1636">
        <v>41823</v>
      </c>
      <c r="D307" s="1637" t="s">
        <v>869</v>
      </c>
      <c r="E307" s="1638" t="s">
        <v>263</v>
      </c>
      <c r="F307" s="1639"/>
      <c r="G307" s="1639"/>
      <c r="H307" s="1640">
        <v>0</v>
      </c>
      <c r="I307" s="1641">
        <v>0</v>
      </c>
      <c r="J307" s="1642"/>
      <c r="K307" s="1643"/>
      <c r="L307" s="1644"/>
      <c r="M307" s="1643">
        <v>0</v>
      </c>
      <c r="N307" s="1644"/>
      <c r="O307" s="1643">
        <v>0</v>
      </c>
      <c r="P307" s="1645">
        <v>0</v>
      </c>
      <c r="Q307" s="1643"/>
      <c r="R307" s="1646"/>
    </row>
    <row r="308" spans="2:18" ht="15.95" hidden="1" customHeight="1">
      <c r="B308" s="1635">
        <v>9</v>
      </c>
      <c r="C308" s="1636">
        <v>41824</v>
      </c>
      <c r="D308" s="1637" t="s">
        <v>869</v>
      </c>
      <c r="E308" s="1638" t="s">
        <v>263</v>
      </c>
      <c r="F308" s="1639"/>
      <c r="G308" s="1639"/>
      <c r="H308" s="1640">
        <v>0</v>
      </c>
      <c r="I308" s="1641">
        <v>0</v>
      </c>
      <c r="J308" s="1642"/>
      <c r="K308" s="1643"/>
      <c r="L308" s="1644"/>
      <c r="M308" s="1643">
        <v>0</v>
      </c>
      <c r="N308" s="1644"/>
      <c r="O308" s="1643">
        <v>0</v>
      </c>
      <c r="P308" s="1645">
        <v>0</v>
      </c>
      <c r="Q308" s="1643"/>
      <c r="R308" s="1646"/>
    </row>
    <row r="309" spans="2:18" ht="15.95" hidden="1" customHeight="1">
      <c r="B309" s="1635">
        <v>10</v>
      </c>
      <c r="C309" s="1636">
        <v>41825</v>
      </c>
      <c r="D309" s="1637" t="s">
        <v>869</v>
      </c>
      <c r="E309" s="1638" t="s">
        <v>263</v>
      </c>
      <c r="F309" s="1639"/>
      <c r="G309" s="1639"/>
      <c r="H309" s="1640">
        <v>0</v>
      </c>
      <c r="I309" s="1641">
        <v>0</v>
      </c>
      <c r="J309" s="1642"/>
      <c r="K309" s="1643"/>
      <c r="L309" s="1644"/>
      <c r="M309" s="1643">
        <v>0</v>
      </c>
      <c r="N309" s="1644"/>
      <c r="O309" s="1643">
        <v>0</v>
      </c>
      <c r="P309" s="1645">
        <v>0</v>
      </c>
      <c r="Q309" s="1643"/>
      <c r="R309" s="1646"/>
    </row>
    <row r="310" spans="2:18" ht="15.95" hidden="1" customHeight="1">
      <c r="B310" s="1635">
        <v>11</v>
      </c>
      <c r="C310" s="1647">
        <v>41826</v>
      </c>
      <c r="D310" s="1637" t="s">
        <v>869</v>
      </c>
      <c r="E310" s="1638" t="s">
        <v>263</v>
      </c>
      <c r="F310" s="1639"/>
      <c r="G310" s="1639"/>
      <c r="H310" s="1640">
        <v>0</v>
      </c>
      <c r="I310" s="1641">
        <v>0</v>
      </c>
      <c r="J310" s="1642"/>
      <c r="K310" s="1643"/>
      <c r="L310" s="1644"/>
      <c r="M310" s="1643">
        <v>0</v>
      </c>
      <c r="N310" s="1644"/>
      <c r="O310" s="1643">
        <v>0</v>
      </c>
      <c r="P310" s="1645">
        <v>0</v>
      </c>
      <c r="Q310" s="1643"/>
      <c r="R310" s="1646"/>
    </row>
    <row r="311" spans="2:18" ht="15.95" hidden="1" customHeight="1">
      <c r="B311" s="1635">
        <v>12</v>
      </c>
      <c r="C311" s="1636">
        <v>41827</v>
      </c>
      <c r="D311" s="1637" t="s">
        <v>869</v>
      </c>
      <c r="E311" s="1638" t="s">
        <v>263</v>
      </c>
      <c r="F311" s="1639"/>
      <c r="G311" s="1639"/>
      <c r="H311" s="1640">
        <v>0</v>
      </c>
      <c r="I311" s="1641">
        <v>0</v>
      </c>
      <c r="J311" s="1642"/>
      <c r="K311" s="1643"/>
      <c r="L311" s="1644"/>
      <c r="M311" s="1643">
        <v>0</v>
      </c>
      <c r="N311" s="1644"/>
      <c r="O311" s="1643">
        <v>0</v>
      </c>
      <c r="P311" s="1645">
        <v>0</v>
      </c>
      <c r="Q311" s="1643"/>
      <c r="R311" s="1646"/>
    </row>
    <row r="312" spans="2:18" ht="15.95" hidden="1" customHeight="1">
      <c r="B312" s="1635">
        <v>13</v>
      </c>
      <c r="C312" s="1636">
        <v>41828</v>
      </c>
      <c r="D312" s="1637" t="s">
        <v>869</v>
      </c>
      <c r="E312" s="1638" t="s">
        <v>263</v>
      </c>
      <c r="F312" s="1639"/>
      <c r="G312" s="1639"/>
      <c r="H312" s="1640">
        <v>0</v>
      </c>
      <c r="I312" s="1641">
        <v>0</v>
      </c>
      <c r="J312" s="1642"/>
      <c r="K312" s="1643"/>
      <c r="L312" s="1644"/>
      <c r="M312" s="1643">
        <v>0</v>
      </c>
      <c r="N312" s="1644"/>
      <c r="O312" s="1643">
        <v>0</v>
      </c>
      <c r="P312" s="1645">
        <v>0</v>
      </c>
      <c r="Q312" s="1643"/>
      <c r="R312" s="1646"/>
    </row>
    <row r="313" spans="2:18" ht="15.95" hidden="1" customHeight="1">
      <c r="B313" s="1635">
        <v>14</v>
      </c>
      <c r="C313" s="1636">
        <v>41829</v>
      </c>
      <c r="D313" s="1648" t="s">
        <v>864</v>
      </c>
      <c r="E313" s="1649"/>
      <c r="F313" s="1639"/>
      <c r="G313" s="1639"/>
      <c r="H313" s="1640">
        <v>0</v>
      </c>
      <c r="I313" s="1641">
        <v>0</v>
      </c>
      <c r="J313" s="1642"/>
      <c r="K313" s="1643"/>
      <c r="L313" s="1644"/>
      <c r="M313" s="1643">
        <v>0</v>
      </c>
      <c r="N313" s="1644"/>
      <c r="O313" s="1643">
        <v>0</v>
      </c>
      <c r="P313" s="1645">
        <v>0</v>
      </c>
      <c r="Q313" s="1643"/>
      <c r="R313" s="1646"/>
    </row>
    <row r="314" spans="2:18" ht="15.95" hidden="1" customHeight="1">
      <c r="B314" s="1635">
        <v>15</v>
      </c>
      <c r="C314" s="1636">
        <v>41830</v>
      </c>
      <c r="D314" s="1637" t="s">
        <v>869</v>
      </c>
      <c r="E314" s="1638" t="s">
        <v>263</v>
      </c>
      <c r="F314" s="1639"/>
      <c r="G314" s="1639"/>
      <c r="H314" s="1640">
        <v>0</v>
      </c>
      <c r="I314" s="1641">
        <v>0</v>
      </c>
      <c r="J314" s="1642"/>
      <c r="K314" s="1643"/>
      <c r="L314" s="1644"/>
      <c r="M314" s="1643">
        <v>0</v>
      </c>
      <c r="N314" s="1644"/>
      <c r="O314" s="1643">
        <v>0</v>
      </c>
      <c r="P314" s="1645">
        <v>0</v>
      </c>
      <c r="Q314" s="1643"/>
      <c r="R314" s="1646"/>
    </row>
    <row r="315" spans="2:18" ht="15.95" hidden="1" customHeight="1">
      <c r="B315" s="3298">
        <v>16</v>
      </c>
      <c r="C315" s="1636">
        <v>41831</v>
      </c>
      <c r="D315" s="1650" t="s">
        <v>575</v>
      </c>
      <c r="E315" s="1651" t="s">
        <v>263</v>
      </c>
      <c r="F315" s="1639">
        <v>1</v>
      </c>
      <c r="G315" s="1639"/>
      <c r="H315" s="1640">
        <v>0</v>
      </c>
      <c r="I315" s="1641">
        <v>0</v>
      </c>
      <c r="J315" s="1642"/>
      <c r="K315" s="1643"/>
      <c r="L315" s="1644">
        <v>4</v>
      </c>
      <c r="M315" s="1643">
        <v>40000</v>
      </c>
      <c r="N315" s="1644"/>
      <c r="O315" s="1643">
        <v>0</v>
      </c>
      <c r="P315" s="1645">
        <v>40000</v>
      </c>
      <c r="Q315" s="1643"/>
      <c r="R315" s="1646"/>
    </row>
    <row r="316" spans="2:18" ht="15.95" hidden="1" customHeight="1">
      <c r="B316" s="3298"/>
      <c r="C316" s="1636">
        <v>41831</v>
      </c>
      <c r="D316" s="1650" t="s">
        <v>730</v>
      </c>
      <c r="E316" s="1651" t="s">
        <v>263</v>
      </c>
      <c r="F316" s="1639">
        <v>1</v>
      </c>
      <c r="G316" s="1639">
        <v>150</v>
      </c>
      <c r="H316" s="1640">
        <v>150</v>
      </c>
      <c r="I316" s="1641">
        <v>75000</v>
      </c>
      <c r="J316" s="1642"/>
      <c r="K316" s="1643"/>
      <c r="L316" s="1644">
        <v>3</v>
      </c>
      <c r="M316" s="1643">
        <v>30000</v>
      </c>
      <c r="N316" s="1644">
        <v>4</v>
      </c>
      <c r="O316" s="1643">
        <v>60000</v>
      </c>
      <c r="P316" s="1645">
        <v>165000</v>
      </c>
      <c r="Q316" s="1643"/>
      <c r="R316" s="1646"/>
    </row>
    <row r="317" spans="2:18" ht="15.95" hidden="1" customHeight="1">
      <c r="B317" s="3298">
        <v>17</v>
      </c>
      <c r="C317" s="1636">
        <v>41832</v>
      </c>
      <c r="D317" s="1650" t="s">
        <v>553</v>
      </c>
      <c r="E317" s="1651" t="s">
        <v>263</v>
      </c>
      <c r="F317" s="1639">
        <v>1</v>
      </c>
      <c r="G317" s="1639"/>
      <c r="H317" s="1640">
        <v>0</v>
      </c>
      <c r="I317" s="1641">
        <v>0</v>
      </c>
      <c r="J317" s="1642" t="s">
        <v>258</v>
      </c>
      <c r="K317" s="1643">
        <v>5000</v>
      </c>
      <c r="L317" s="1644">
        <v>1</v>
      </c>
      <c r="M317" s="1643">
        <v>10000</v>
      </c>
      <c r="N317" s="1644"/>
      <c r="O317" s="1643">
        <v>0</v>
      </c>
      <c r="P317" s="1645">
        <v>15000</v>
      </c>
      <c r="Q317" s="1643"/>
      <c r="R317" s="1646"/>
    </row>
    <row r="318" spans="2:18" ht="15.95" hidden="1" customHeight="1">
      <c r="B318" s="3298"/>
      <c r="C318" s="1636">
        <v>41832</v>
      </c>
      <c r="D318" s="1650" t="s">
        <v>549</v>
      </c>
      <c r="E318" s="1651" t="s">
        <v>426</v>
      </c>
      <c r="F318" s="1639">
        <v>4</v>
      </c>
      <c r="G318" s="1639"/>
      <c r="H318" s="1640">
        <v>0</v>
      </c>
      <c r="I318" s="1641">
        <v>0</v>
      </c>
      <c r="J318" s="3295" t="s">
        <v>127</v>
      </c>
      <c r="K318" s="3296">
        <v>35000</v>
      </c>
      <c r="L318" s="1644"/>
      <c r="M318" s="1643">
        <v>0</v>
      </c>
      <c r="N318" s="1644"/>
      <c r="O318" s="1643">
        <v>0</v>
      </c>
      <c r="P318" s="1645">
        <v>35000</v>
      </c>
      <c r="Q318" s="1643"/>
      <c r="R318" s="1646"/>
    </row>
    <row r="319" spans="2:18" ht="15.95" hidden="1" customHeight="1">
      <c r="B319" s="3298"/>
      <c r="C319" s="1636">
        <v>41832</v>
      </c>
      <c r="D319" s="1650" t="s">
        <v>546</v>
      </c>
      <c r="E319" s="1651" t="s">
        <v>426</v>
      </c>
      <c r="F319" s="1639">
        <v>9</v>
      </c>
      <c r="G319" s="1639"/>
      <c r="H319" s="1640">
        <v>0</v>
      </c>
      <c r="I319" s="1641">
        <v>0</v>
      </c>
      <c r="J319" s="3295"/>
      <c r="K319" s="3296"/>
      <c r="L319" s="1644"/>
      <c r="M319" s="1643">
        <v>0</v>
      </c>
      <c r="N319" s="1644"/>
      <c r="O319" s="1643">
        <v>0</v>
      </c>
      <c r="P319" s="1645">
        <v>0</v>
      </c>
      <c r="Q319" s="1643"/>
      <c r="R319" s="1646"/>
    </row>
    <row r="320" spans="2:18" ht="15.95" hidden="1" customHeight="1">
      <c r="B320" s="3298">
        <v>18</v>
      </c>
      <c r="C320" s="1647">
        <v>41833</v>
      </c>
      <c r="D320" s="1650" t="s">
        <v>726</v>
      </c>
      <c r="E320" s="1651" t="s">
        <v>556</v>
      </c>
      <c r="F320" s="1639">
        <v>1</v>
      </c>
      <c r="G320" s="1639">
        <v>53</v>
      </c>
      <c r="H320" s="1640">
        <v>53</v>
      </c>
      <c r="I320" s="1641">
        <v>26500</v>
      </c>
      <c r="J320" s="1642"/>
      <c r="K320" s="1643"/>
      <c r="L320" s="1644">
        <v>2</v>
      </c>
      <c r="M320" s="1643">
        <v>20000</v>
      </c>
      <c r="N320" s="1644"/>
      <c r="O320" s="1643">
        <v>0</v>
      </c>
      <c r="P320" s="1645">
        <v>46500</v>
      </c>
      <c r="Q320" s="1643"/>
      <c r="R320" s="1646"/>
    </row>
    <row r="321" spans="2:18" ht="15.95" hidden="1" customHeight="1">
      <c r="B321" s="3298"/>
      <c r="C321" s="1647">
        <v>41833</v>
      </c>
      <c r="D321" s="1650" t="s">
        <v>575</v>
      </c>
      <c r="E321" s="1651" t="s">
        <v>263</v>
      </c>
      <c r="F321" s="1639"/>
      <c r="G321" s="1639"/>
      <c r="H321" s="1640">
        <v>0</v>
      </c>
      <c r="I321" s="1641">
        <v>0</v>
      </c>
      <c r="J321" s="1642"/>
      <c r="K321" s="1643"/>
      <c r="L321" s="1644"/>
      <c r="M321" s="1643">
        <v>0</v>
      </c>
      <c r="N321" s="1644"/>
      <c r="O321" s="1643">
        <v>0</v>
      </c>
      <c r="P321" s="1645">
        <v>0</v>
      </c>
      <c r="Q321" s="1643"/>
      <c r="R321" s="1646"/>
    </row>
    <row r="322" spans="2:18" ht="15.95" hidden="1" customHeight="1">
      <c r="B322" s="3298"/>
      <c r="C322" s="1647">
        <v>41833</v>
      </c>
      <c r="D322" s="1650" t="s">
        <v>566</v>
      </c>
      <c r="E322" s="1651" t="s">
        <v>263</v>
      </c>
      <c r="F322" s="1639">
        <v>1</v>
      </c>
      <c r="G322" s="1639">
        <v>150</v>
      </c>
      <c r="H322" s="1640">
        <v>150</v>
      </c>
      <c r="I322" s="1641">
        <v>75000</v>
      </c>
      <c r="J322" s="1642"/>
      <c r="K322" s="1643"/>
      <c r="L322" s="1644">
        <v>11</v>
      </c>
      <c r="M322" s="1643">
        <v>110000</v>
      </c>
      <c r="N322" s="1644"/>
      <c r="O322" s="1643">
        <v>0</v>
      </c>
      <c r="P322" s="1645">
        <v>185000</v>
      </c>
      <c r="Q322" s="1643"/>
      <c r="R322" s="1646"/>
    </row>
    <row r="323" spans="2:18" ht="15.95" hidden="1" customHeight="1">
      <c r="B323" s="3298">
        <v>19</v>
      </c>
      <c r="C323" s="1636">
        <v>41834</v>
      </c>
      <c r="D323" s="1650" t="s">
        <v>563</v>
      </c>
      <c r="E323" s="1651" t="s">
        <v>263</v>
      </c>
      <c r="F323" s="1639">
        <v>1</v>
      </c>
      <c r="G323" s="1639"/>
      <c r="H323" s="1640">
        <v>0</v>
      </c>
      <c r="I323" s="1641">
        <v>0</v>
      </c>
      <c r="J323" s="1642" t="s">
        <v>258</v>
      </c>
      <c r="K323" s="1643">
        <v>5000</v>
      </c>
      <c r="L323" s="1644"/>
      <c r="M323" s="1643">
        <v>0</v>
      </c>
      <c r="N323" s="1644"/>
      <c r="O323" s="1643">
        <v>0</v>
      </c>
      <c r="P323" s="1645">
        <v>5000</v>
      </c>
      <c r="Q323" s="1643"/>
      <c r="R323" s="1646"/>
    </row>
    <row r="324" spans="2:18" ht="15.95" hidden="1" customHeight="1">
      <c r="B324" s="3298"/>
      <c r="C324" s="1636">
        <v>41834</v>
      </c>
      <c r="D324" s="1650" t="s">
        <v>557</v>
      </c>
      <c r="E324" s="1651" t="s">
        <v>426</v>
      </c>
      <c r="F324" s="1639">
        <v>1</v>
      </c>
      <c r="G324" s="1639"/>
      <c r="H324" s="1640">
        <v>0</v>
      </c>
      <c r="I324" s="1641">
        <v>0</v>
      </c>
      <c r="J324" s="1642" t="s">
        <v>127</v>
      </c>
      <c r="K324" s="1643">
        <v>20000</v>
      </c>
      <c r="L324" s="1644"/>
      <c r="M324" s="1643">
        <v>0</v>
      </c>
      <c r="N324" s="1644"/>
      <c r="O324" s="1643">
        <v>0</v>
      </c>
      <c r="P324" s="1645">
        <v>20000</v>
      </c>
      <c r="Q324" s="1643"/>
      <c r="R324" s="1646"/>
    </row>
    <row r="325" spans="2:18" ht="15.95" hidden="1" customHeight="1">
      <c r="B325" s="3298"/>
      <c r="C325" s="1636">
        <v>41834</v>
      </c>
      <c r="D325" s="1650" t="s">
        <v>575</v>
      </c>
      <c r="E325" s="1651" t="s">
        <v>263</v>
      </c>
      <c r="F325" s="1639">
        <v>1</v>
      </c>
      <c r="G325" s="1639"/>
      <c r="H325" s="1640">
        <v>0</v>
      </c>
      <c r="I325" s="1641">
        <v>0</v>
      </c>
      <c r="J325" s="1642"/>
      <c r="K325" s="1643"/>
      <c r="L325" s="1644">
        <v>2</v>
      </c>
      <c r="M325" s="1643">
        <v>20000</v>
      </c>
      <c r="N325" s="1644"/>
      <c r="O325" s="1643">
        <v>0</v>
      </c>
      <c r="P325" s="1645">
        <v>20000</v>
      </c>
      <c r="Q325" s="1643"/>
      <c r="R325" s="1646"/>
    </row>
    <row r="326" spans="2:18" ht="15.95" hidden="1" customHeight="1">
      <c r="B326" s="3298"/>
      <c r="C326" s="1636">
        <v>41834</v>
      </c>
      <c r="D326" s="1650" t="s">
        <v>566</v>
      </c>
      <c r="E326" s="1651" t="s">
        <v>263</v>
      </c>
      <c r="F326" s="1639">
        <v>1</v>
      </c>
      <c r="G326" s="1639">
        <v>150</v>
      </c>
      <c r="H326" s="1640">
        <v>150</v>
      </c>
      <c r="I326" s="1641">
        <v>75000</v>
      </c>
      <c r="J326" s="1642"/>
      <c r="K326" s="1643"/>
      <c r="L326" s="1644">
        <v>5</v>
      </c>
      <c r="M326" s="1643">
        <v>50000</v>
      </c>
      <c r="N326" s="1644">
        <v>2</v>
      </c>
      <c r="O326" s="1643">
        <v>30000</v>
      </c>
      <c r="P326" s="1645">
        <v>155000</v>
      </c>
      <c r="Q326" s="1643"/>
      <c r="R326" s="1646"/>
    </row>
    <row r="327" spans="2:18" ht="15.95" hidden="1" customHeight="1">
      <c r="B327" s="1635">
        <v>20</v>
      </c>
      <c r="C327" s="1636">
        <v>41835</v>
      </c>
      <c r="D327" s="1637" t="s">
        <v>869</v>
      </c>
      <c r="E327" s="1638" t="s">
        <v>263</v>
      </c>
      <c r="F327" s="1639"/>
      <c r="G327" s="1639"/>
      <c r="H327" s="1640">
        <v>0</v>
      </c>
      <c r="I327" s="1641">
        <v>0</v>
      </c>
      <c r="J327" s="1642"/>
      <c r="K327" s="1643"/>
      <c r="L327" s="1644"/>
      <c r="M327" s="1643">
        <v>0</v>
      </c>
      <c r="N327" s="1644"/>
      <c r="O327" s="1643">
        <v>0</v>
      </c>
      <c r="P327" s="1645">
        <v>0</v>
      </c>
      <c r="Q327" s="1643"/>
      <c r="R327" s="1646"/>
    </row>
    <row r="328" spans="2:18" ht="15.95" hidden="1" customHeight="1">
      <c r="B328" s="1635">
        <v>21</v>
      </c>
      <c r="C328" s="1636">
        <v>41836</v>
      </c>
      <c r="D328" s="1650" t="s">
        <v>557</v>
      </c>
      <c r="E328" s="1651" t="s">
        <v>426</v>
      </c>
      <c r="F328" s="1639">
        <v>5</v>
      </c>
      <c r="G328" s="1639"/>
      <c r="H328" s="1640">
        <v>0</v>
      </c>
      <c r="I328" s="1641">
        <v>0</v>
      </c>
      <c r="J328" s="1642" t="s">
        <v>127</v>
      </c>
      <c r="K328" s="1643">
        <v>20000</v>
      </c>
      <c r="L328" s="1644"/>
      <c r="M328" s="1643">
        <v>0</v>
      </c>
      <c r="N328" s="1644"/>
      <c r="O328" s="1643">
        <v>0</v>
      </c>
      <c r="P328" s="1645">
        <v>20000</v>
      </c>
      <c r="Q328" s="1643"/>
      <c r="R328" s="1646"/>
    </row>
    <row r="329" spans="2:18" ht="15.95" hidden="1" customHeight="1">
      <c r="B329" s="1635">
        <v>22</v>
      </c>
      <c r="C329" s="1636">
        <v>41837</v>
      </c>
      <c r="D329" s="1637" t="s">
        <v>870</v>
      </c>
      <c r="E329" s="1638" t="s">
        <v>263</v>
      </c>
      <c r="F329" s="1639"/>
      <c r="G329" s="1639"/>
      <c r="H329" s="1640">
        <v>0</v>
      </c>
      <c r="I329" s="1641">
        <v>0</v>
      </c>
      <c r="J329" s="1642"/>
      <c r="K329" s="1643"/>
      <c r="L329" s="1644"/>
      <c r="M329" s="1643">
        <v>0</v>
      </c>
      <c r="N329" s="1644"/>
      <c r="O329" s="1643">
        <v>0</v>
      </c>
      <c r="P329" s="1645">
        <v>0</v>
      </c>
      <c r="Q329" s="1643"/>
      <c r="R329" s="1646"/>
    </row>
    <row r="330" spans="2:18" ht="15.95" hidden="1" customHeight="1">
      <c r="B330" s="1635">
        <v>23</v>
      </c>
      <c r="C330" s="1636">
        <v>41838</v>
      </c>
      <c r="D330" s="1637" t="s">
        <v>870</v>
      </c>
      <c r="E330" s="1638" t="s">
        <v>263</v>
      </c>
      <c r="F330" s="1639"/>
      <c r="G330" s="1639"/>
      <c r="H330" s="1640">
        <v>0</v>
      </c>
      <c r="I330" s="1641">
        <v>0</v>
      </c>
      <c r="J330" s="1642"/>
      <c r="K330" s="1643"/>
      <c r="L330" s="1644"/>
      <c r="M330" s="1643">
        <v>0</v>
      </c>
      <c r="N330" s="1644"/>
      <c r="O330" s="1643">
        <v>0</v>
      </c>
      <c r="P330" s="1645">
        <v>0</v>
      </c>
      <c r="Q330" s="1643"/>
      <c r="R330" s="1646"/>
    </row>
    <row r="331" spans="2:18" ht="15.95" hidden="1" customHeight="1">
      <c r="B331" s="1635">
        <v>24</v>
      </c>
      <c r="C331" s="1636">
        <v>41839</v>
      </c>
      <c r="D331" s="1637" t="s">
        <v>870</v>
      </c>
      <c r="E331" s="1638" t="s">
        <v>263</v>
      </c>
      <c r="F331" s="1639"/>
      <c r="G331" s="1639"/>
      <c r="H331" s="1640">
        <v>0</v>
      </c>
      <c r="I331" s="1641">
        <v>0</v>
      </c>
      <c r="J331" s="1642"/>
      <c r="K331" s="1643"/>
      <c r="L331" s="1644"/>
      <c r="M331" s="1643">
        <v>0</v>
      </c>
      <c r="N331" s="1644"/>
      <c r="O331" s="1643">
        <v>0</v>
      </c>
      <c r="P331" s="1645">
        <v>0</v>
      </c>
      <c r="Q331" s="1643"/>
      <c r="R331" s="1646"/>
    </row>
    <row r="332" spans="2:18" ht="15.95" hidden="1" customHeight="1">
      <c r="B332" s="3298">
        <v>25</v>
      </c>
      <c r="C332" s="1647">
        <v>41840</v>
      </c>
      <c r="D332" s="1650" t="s">
        <v>563</v>
      </c>
      <c r="E332" s="1651" t="s">
        <v>263</v>
      </c>
      <c r="F332" s="1639"/>
      <c r="G332" s="1639"/>
      <c r="H332" s="1640">
        <v>0</v>
      </c>
      <c r="I332" s="1641">
        <v>0</v>
      </c>
      <c r="J332" s="1642"/>
      <c r="K332" s="1643"/>
      <c r="L332" s="1644"/>
      <c r="M332" s="1643">
        <v>0</v>
      </c>
      <c r="N332" s="1644"/>
      <c r="O332" s="1643">
        <v>0</v>
      </c>
      <c r="P332" s="1645">
        <v>0</v>
      </c>
      <c r="Q332" s="1643"/>
      <c r="R332" s="1646"/>
    </row>
    <row r="333" spans="2:18" ht="15.95" hidden="1" customHeight="1">
      <c r="B333" s="3298"/>
      <c r="C333" s="1647">
        <v>41840</v>
      </c>
      <c r="D333" s="1650" t="s">
        <v>726</v>
      </c>
      <c r="E333" s="1651" t="s">
        <v>556</v>
      </c>
      <c r="F333" s="1639">
        <v>1</v>
      </c>
      <c r="G333" s="1639">
        <v>51</v>
      </c>
      <c r="H333" s="1640">
        <v>51</v>
      </c>
      <c r="I333" s="1641">
        <v>25500</v>
      </c>
      <c r="J333" s="1642"/>
      <c r="K333" s="1643"/>
      <c r="L333" s="1644">
        <v>8</v>
      </c>
      <c r="M333" s="1643">
        <v>80000</v>
      </c>
      <c r="N333" s="1644"/>
      <c r="O333" s="1643">
        <v>0</v>
      </c>
      <c r="P333" s="1645">
        <v>105500</v>
      </c>
      <c r="Q333" s="1643"/>
      <c r="R333" s="1646"/>
    </row>
    <row r="334" spans="2:18" ht="15.95" hidden="1" customHeight="1">
      <c r="B334" s="3298">
        <v>26</v>
      </c>
      <c r="C334" s="1636">
        <v>41841</v>
      </c>
      <c r="D334" s="1650" t="s">
        <v>563</v>
      </c>
      <c r="E334" s="1651" t="s">
        <v>263</v>
      </c>
      <c r="F334" s="1639">
        <v>2</v>
      </c>
      <c r="G334" s="1639"/>
      <c r="H334" s="1640">
        <v>0</v>
      </c>
      <c r="I334" s="1641">
        <v>0</v>
      </c>
      <c r="J334" s="1642" t="s">
        <v>258</v>
      </c>
      <c r="K334" s="1643">
        <v>10000</v>
      </c>
      <c r="L334" s="1644"/>
      <c r="M334" s="1643">
        <v>0</v>
      </c>
      <c r="N334" s="1644"/>
      <c r="O334" s="1643">
        <v>0</v>
      </c>
      <c r="P334" s="1645">
        <v>10000</v>
      </c>
      <c r="Q334" s="1643"/>
      <c r="R334" s="1646"/>
    </row>
    <row r="335" spans="2:18" ht="15.95" hidden="1" customHeight="1">
      <c r="B335" s="3298"/>
      <c r="C335" s="1636">
        <v>41841</v>
      </c>
      <c r="D335" s="1650" t="s">
        <v>549</v>
      </c>
      <c r="E335" s="1651" t="s">
        <v>426</v>
      </c>
      <c r="F335" s="1639">
        <v>2</v>
      </c>
      <c r="G335" s="1639"/>
      <c r="H335" s="1640">
        <v>0</v>
      </c>
      <c r="I335" s="1641">
        <v>0</v>
      </c>
      <c r="J335" s="1642" t="s">
        <v>127</v>
      </c>
      <c r="K335" s="1643">
        <v>20000</v>
      </c>
      <c r="L335" s="1644"/>
      <c r="M335" s="1643">
        <v>0</v>
      </c>
      <c r="N335" s="1644"/>
      <c r="O335" s="1643">
        <v>0</v>
      </c>
      <c r="P335" s="1645">
        <v>20000</v>
      </c>
      <c r="Q335" s="1643"/>
      <c r="R335" s="1646"/>
    </row>
    <row r="336" spans="2:18" ht="15.95" hidden="1" customHeight="1">
      <c r="B336" s="3298"/>
      <c r="C336" s="1636">
        <v>41841</v>
      </c>
      <c r="D336" s="1650" t="s">
        <v>871</v>
      </c>
      <c r="E336" s="1651" t="s">
        <v>426</v>
      </c>
      <c r="F336" s="1639">
        <v>2</v>
      </c>
      <c r="G336" s="1639"/>
      <c r="H336" s="1640">
        <v>0</v>
      </c>
      <c r="I336" s="1641">
        <v>0</v>
      </c>
      <c r="J336" s="1642" t="s">
        <v>127</v>
      </c>
      <c r="K336" s="1643">
        <v>35000</v>
      </c>
      <c r="L336" s="1644"/>
      <c r="M336" s="1643">
        <v>0</v>
      </c>
      <c r="N336" s="1644"/>
      <c r="O336" s="1643">
        <v>0</v>
      </c>
      <c r="P336" s="1645">
        <v>35000</v>
      </c>
      <c r="Q336" s="1643"/>
      <c r="R336" s="1646"/>
    </row>
    <row r="337" spans="2:18" ht="15.95" hidden="1" customHeight="1">
      <c r="B337" s="1635">
        <v>27</v>
      </c>
      <c r="C337" s="1636">
        <v>41842</v>
      </c>
      <c r="D337" s="1650" t="s">
        <v>549</v>
      </c>
      <c r="E337" s="1651" t="s">
        <v>426</v>
      </c>
      <c r="F337" s="1639">
        <v>2</v>
      </c>
      <c r="G337" s="1639"/>
      <c r="H337" s="1640">
        <v>0</v>
      </c>
      <c r="I337" s="1641">
        <v>0</v>
      </c>
      <c r="J337" s="1642" t="s">
        <v>127</v>
      </c>
      <c r="K337" s="1643">
        <v>20000</v>
      </c>
      <c r="L337" s="1644"/>
      <c r="M337" s="1643">
        <v>0</v>
      </c>
      <c r="N337" s="1644"/>
      <c r="O337" s="1643">
        <v>0</v>
      </c>
      <c r="P337" s="1645">
        <v>20000</v>
      </c>
      <c r="Q337" s="1643"/>
      <c r="R337" s="1646"/>
    </row>
    <row r="338" spans="2:18" ht="15.95" hidden="1" customHeight="1">
      <c r="B338" s="1635">
        <v>28</v>
      </c>
      <c r="C338" s="1636">
        <v>41843</v>
      </c>
      <c r="D338" s="1637" t="s">
        <v>872</v>
      </c>
      <c r="E338" s="1638" t="s">
        <v>263</v>
      </c>
      <c r="F338" s="1639"/>
      <c r="G338" s="1639"/>
      <c r="H338" s="1640">
        <v>0</v>
      </c>
      <c r="I338" s="1641">
        <v>0</v>
      </c>
      <c r="J338" s="1642"/>
      <c r="K338" s="1643"/>
      <c r="L338" s="1644"/>
      <c r="M338" s="1643">
        <v>0</v>
      </c>
      <c r="N338" s="1644"/>
      <c r="O338" s="1643">
        <v>0</v>
      </c>
      <c r="P338" s="1645">
        <v>0</v>
      </c>
      <c r="Q338" s="1643"/>
      <c r="R338" s="1646"/>
    </row>
    <row r="339" spans="2:18" ht="15.95" hidden="1" customHeight="1">
      <c r="B339" s="1635">
        <v>29</v>
      </c>
      <c r="C339" s="1636">
        <v>41844</v>
      </c>
      <c r="D339" s="1637" t="s">
        <v>872</v>
      </c>
      <c r="E339" s="1638" t="s">
        <v>263</v>
      </c>
      <c r="F339" s="1639"/>
      <c r="G339" s="1639"/>
      <c r="H339" s="1640">
        <v>0</v>
      </c>
      <c r="I339" s="1641">
        <v>0</v>
      </c>
      <c r="J339" s="1642"/>
      <c r="K339" s="1643"/>
      <c r="L339" s="1644"/>
      <c r="M339" s="1643">
        <v>0</v>
      </c>
      <c r="N339" s="1644"/>
      <c r="O339" s="1643">
        <v>0</v>
      </c>
      <c r="P339" s="1645">
        <v>0</v>
      </c>
      <c r="Q339" s="1643"/>
      <c r="R339" s="1646"/>
    </row>
    <row r="340" spans="2:18" ht="15.95" hidden="1" customHeight="1" thickBot="1">
      <c r="B340" s="1652">
        <v>30</v>
      </c>
      <c r="C340" s="1653">
        <v>41845</v>
      </c>
      <c r="D340" s="1654" t="s">
        <v>872</v>
      </c>
      <c r="E340" s="1655" t="s">
        <v>263</v>
      </c>
      <c r="F340" s="1656"/>
      <c r="G340" s="1656"/>
      <c r="H340" s="1657">
        <v>0</v>
      </c>
      <c r="I340" s="1658">
        <v>0</v>
      </c>
      <c r="J340" s="1659"/>
      <c r="K340" s="1660"/>
      <c r="L340" s="1661"/>
      <c r="M340" s="1660">
        <v>0</v>
      </c>
      <c r="N340" s="1661"/>
      <c r="O340" s="1660">
        <v>0</v>
      </c>
      <c r="P340" s="1662">
        <v>0</v>
      </c>
      <c r="Q340" s="1660"/>
      <c r="R340" s="1663"/>
    </row>
    <row r="341" spans="2:18" ht="15.95" hidden="1" customHeight="1">
      <c r="B341" s="1930">
        <v>1</v>
      </c>
      <c r="C341" s="1931">
        <v>41846</v>
      </c>
      <c r="D341" s="2007" t="s">
        <v>862</v>
      </c>
      <c r="E341" s="1626"/>
      <c r="F341" s="1627"/>
      <c r="G341" s="1627"/>
      <c r="H341" s="1628">
        <f>F341*G341</f>
        <v>0</v>
      </c>
      <c r="I341" s="1629">
        <f>H341*500</f>
        <v>0</v>
      </c>
      <c r="J341" s="1630"/>
      <c r="K341" s="1631"/>
      <c r="L341" s="1632"/>
      <c r="M341" s="1631">
        <f>L341*10000</f>
        <v>0</v>
      </c>
      <c r="N341" s="1632"/>
      <c r="O341" s="1631">
        <f>N341*15000</f>
        <v>0</v>
      </c>
      <c r="P341" s="1633">
        <f>I341+K341+M341+O341</f>
        <v>0</v>
      </c>
      <c r="Q341" s="1631"/>
      <c r="R341" s="1634"/>
    </row>
    <row r="342" spans="2:18" ht="15.95" hidden="1" customHeight="1">
      <c r="B342" s="1935">
        <v>2</v>
      </c>
      <c r="C342" s="1936">
        <v>41847</v>
      </c>
      <c r="D342" s="1648" t="s">
        <v>862</v>
      </c>
      <c r="E342" s="1638"/>
      <c r="F342" s="1639"/>
      <c r="G342" s="1639"/>
      <c r="H342" s="1640">
        <f>F342*G342</f>
        <v>0</v>
      </c>
      <c r="I342" s="1641">
        <f>H342*500</f>
        <v>0</v>
      </c>
      <c r="J342" s="1870"/>
      <c r="K342" s="1871"/>
      <c r="L342" s="1644"/>
      <c r="M342" s="1871">
        <f>L342*10000</f>
        <v>0</v>
      </c>
      <c r="N342" s="1644"/>
      <c r="O342" s="1871">
        <f>N342*15000</f>
        <v>0</v>
      </c>
      <c r="P342" s="1645">
        <f>I342+K342+M342+O342</f>
        <v>0</v>
      </c>
      <c r="Q342" s="1871"/>
      <c r="R342" s="1646"/>
    </row>
    <row r="343" spans="2:18" ht="15.95" hidden="1" customHeight="1">
      <c r="B343" s="1935">
        <v>3</v>
      </c>
      <c r="C343" s="1938">
        <v>41848</v>
      </c>
      <c r="D343" s="1648" t="s">
        <v>862</v>
      </c>
      <c r="E343" s="1638"/>
      <c r="F343" s="1639"/>
      <c r="G343" s="1639"/>
      <c r="H343" s="1640">
        <f t="shared" ref="H343:H391" si="33">F343*G343</f>
        <v>0</v>
      </c>
      <c r="I343" s="1641">
        <f t="shared" ref="I343:I391" si="34">H343*500</f>
        <v>0</v>
      </c>
      <c r="J343" s="1870"/>
      <c r="K343" s="1871"/>
      <c r="L343" s="1644"/>
      <c r="M343" s="1871">
        <f t="shared" ref="M343:M391" si="35">L343*10000</f>
        <v>0</v>
      </c>
      <c r="N343" s="1644"/>
      <c r="O343" s="1871">
        <f>N343*15000</f>
        <v>0</v>
      </c>
      <c r="P343" s="1645">
        <f t="shared" ref="P343:P391" si="36">I343+K343+M343+O343</f>
        <v>0</v>
      </c>
      <c r="Q343" s="1871"/>
      <c r="R343" s="1646"/>
    </row>
    <row r="344" spans="2:18" ht="15.95" hidden="1" customHeight="1">
      <c r="B344" s="1935">
        <v>4</v>
      </c>
      <c r="C344" s="1938">
        <v>41849</v>
      </c>
      <c r="D344" s="1648" t="s">
        <v>862</v>
      </c>
      <c r="E344" s="1638"/>
      <c r="F344" s="1639"/>
      <c r="G344" s="1639"/>
      <c r="H344" s="1640">
        <f t="shared" si="33"/>
        <v>0</v>
      </c>
      <c r="I344" s="1641">
        <f t="shared" si="34"/>
        <v>0</v>
      </c>
      <c r="J344" s="1870"/>
      <c r="K344" s="1871"/>
      <c r="L344" s="1644"/>
      <c r="M344" s="1871">
        <f t="shared" si="35"/>
        <v>0</v>
      </c>
      <c r="N344" s="1644"/>
      <c r="O344" s="1871">
        <f t="shared" ref="O344:O391" si="37">N344*15000</f>
        <v>0</v>
      </c>
      <c r="P344" s="1645">
        <f t="shared" si="36"/>
        <v>0</v>
      </c>
      <c r="Q344" s="1871"/>
      <c r="R344" s="1646"/>
    </row>
    <row r="345" spans="2:18" ht="15.95" hidden="1" customHeight="1">
      <c r="B345" s="1935">
        <v>5</v>
      </c>
      <c r="C345" s="1939">
        <v>41850</v>
      </c>
      <c r="D345" s="1648" t="s">
        <v>862</v>
      </c>
      <c r="E345" s="1638"/>
      <c r="F345" s="1639"/>
      <c r="G345" s="1639"/>
      <c r="H345" s="1640">
        <f t="shared" si="33"/>
        <v>0</v>
      </c>
      <c r="I345" s="1641">
        <f t="shared" si="34"/>
        <v>0</v>
      </c>
      <c r="J345" s="1870"/>
      <c r="K345" s="1871"/>
      <c r="L345" s="1644"/>
      <c r="M345" s="1871">
        <f t="shared" si="35"/>
        <v>0</v>
      </c>
      <c r="N345" s="1644"/>
      <c r="O345" s="1871">
        <f t="shared" si="37"/>
        <v>0</v>
      </c>
      <c r="P345" s="1645">
        <f t="shared" si="36"/>
        <v>0</v>
      </c>
      <c r="Q345" s="1871"/>
      <c r="R345" s="1646"/>
    </row>
    <row r="346" spans="2:18" ht="15.95" hidden="1" customHeight="1">
      <c r="B346" s="1935">
        <v>6</v>
      </c>
      <c r="C346" s="1940">
        <v>41851</v>
      </c>
      <c r="D346" s="1648" t="s">
        <v>862</v>
      </c>
      <c r="E346" s="1638"/>
      <c r="F346" s="1639"/>
      <c r="G346" s="1639"/>
      <c r="H346" s="1640">
        <f t="shared" si="33"/>
        <v>0</v>
      </c>
      <c r="I346" s="1641">
        <f t="shared" si="34"/>
        <v>0</v>
      </c>
      <c r="J346" s="1870"/>
      <c r="K346" s="1871"/>
      <c r="L346" s="1644"/>
      <c r="M346" s="1871">
        <f t="shared" si="35"/>
        <v>0</v>
      </c>
      <c r="N346" s="1644"/>
      <c r="O346" s="1871">
        <f t="shared" si="37"/>
        <v>0</v>
      </c>
      <c r="P346" s="1645">
        <f t="shared" si="36"/>
        <v>0</v>
      </c>
      <c r="Q346" s="1871"/>
      <c r="R346" s="1646"/>
    </row>
    <row r="347" spans="2:18" ht="15.95" hidden="1" customHeight="1">
      <c r="B347" s="1935">
        <v>7</v>
      </c>
      <c r="C347" s="1939">
        <v>41852</v>
      </c>
      <c r="D347" s="1648" t="s">
        <v>862</v>
      </c>
      <c r="E347" s="1638"/>
      <c r="F347" s="1639"/>
      <c r="G347" s="1639"/>
      <c r="H347" s="1640">
        <f t="shared" si="33"/>
        <v>0</v>
      </c>
      <c r="I347" s="1641">
        <f t="shared" si="34"/>
        <v>0</v>
      </c>
      <c r="J347" s="1870"/>
      <c r="K347" s="1871"/>
      <c r="L347" s="1644"/>
      <c r="M347" s="1871">
        <f t="shared" si="35"/>
        <v>0</v>
      </c>
      <c r="N347" s="1644"/>
      <c r="O347" s="1871">
        <f t="shared" si="37"/>
        <v>0</v>
      </c>
      <c r="P347" s="1645">
        <f t="shared" si="36"/>
        <v>0</v>
      </c>
      <c r="Q347" s="1871"/>
      <c r="R347" s="1646"/>
    </row>
    <row r="348" spans="2:18" ht="15.95" hidden="1" customHeight="1">
      <c r="B348" s="1935">
        <v>8</v>
      </c>
      <c r="C348" s="1940">
        <v>41853</v>
      </c>
      <c r="D348" s="1648" t="s">
        <v>862</v>
      </c>
      <c r="E348" s="1638"/>
      <c r="F348" s="1639"/>
      <c r="G348" s="1639"/>
      <c r="H348" s="1640">
        <f t="shared" si="33"/>
        <v>0</v>
      </c>
      <c r="I348" s="1641">
        <f t="shared" si="34"/>
        <v>0</v>
      </c>
      <c r="J348" s="1870"/>
      <c r="K348" s="1871"/>
      <c r="L348" s="1644"/>
      <c r="M348" s="1871">
        <f t="shared" si="35"/>
        <v>0</v>
      </c>
      <c r="N348" s="1644"/>
      <c r="O348" s="1871">
        <f t="shared" si="37"/>
        <v>0</v>
      </c>
      <c r="P348" s="1645">
        <f t="shared" si="36"/>
        <v>0</v>
      </c>
      <c r="Q348" s="1871"/>
      <c r="R348" s="1646"/>
    </row>
    <row r="349" spans="2:18" ht="15.95" hidden="1" customHeight="1">
      <c r="B349" s="1935">
        <v>9</v>
      </c>
      <c r="C349" s="1936">
        <v>41854</v>
      </c>
      <c r="D349" s="1648" t="s">
        <v>862</v>
      </c>
      <c r="E349" s="1638"/>
      <c r="F349" s="1639"/>
      <c r="G349" s="1639"/>
      <c r="H349" s="1640">
        <f t="shared" si="33"/>
        <v>0</v>
      </c>
      <c r="I349" s="1641">
        <f t="shared" si="34"/>
        <v>0</v>
      </c>
      <c r="J349" s="1870"/>
      <c r="K349" s="1871"/>
      <c r="L349" s="1644"/>
      <c r="M349" s="1871">
        <f t="shared" si="35"/>
        <v>0</v>
      </c>
      <c r="N349" s="1644"/>
      <c r="O349" s="1871">
        <f t="shared" si="37"/>
        <v>0</v>
      </c>
      <c r="P349" s="1645">
        <f t="shared" si="36"/>
        <v>0</v>
      </c>
      <c r="Q349" s="1871"/>
      <c r="R349" s="1646"/>
    </row>
    <row r="350" spans="2:18" ht="15.95" hidden="1" customHeight="1">
      <c r="B350" s="1935">
        <v>10</v>
      </c>
      <c r="C350" s="1940">
        <v>41855</v>
      </c>
      <c r="D350" s="1637" t="s">
        <v>843</v>
      </c>
      <c r="E350" s="1638" t="s">
        <v>263</v>
      </c>
      <c r="F350" s="1639"/>
      <c r="G350" s="1639"/>
      <c r="H350" s="1640">
        <f t="shared" si="33"/>
        <v>0</v>
      </c>
      <c r="I350" s="1641">
        <f t="shared" si="34"/>
        <v>0</v>
      </c>
      <c r="J350" s="1870"/>
      <c r="K350" s="2008"/>
      <c r="L350" s="1644"/>
      <c r="M350" s="1871">
        <f t="shared" si="35"/>
        <v>0</v>
      </c>
      <c r="N350" s="1644"/>
      <c r="O350" s="1871">
        <f t="shared" si="37"/>
        <v>0</v>
      </c>
      <c r="P350" s="1645">
        <f t="shared" si="36"/>
        <v>0</v>
      </c>
      <c r="Q350" s="1871"/>
      <c r="R350" s="1646"/>
    </row>
    <row r="351" spans="2:18" ht="15.95" hidden="1" customHeight="1">
      <c r="B351" s="1935">
        <v>11</v>
      </c>
      <c r="C351" s="1939">
        <v>41856</v>
      </c>
      <c r="D351" s="1637" t="s">
        <v>843</v>
      </c>
      <c r="E351" s="1638" t="s">
        <v>263</v>
      </c>
      <c r="F351" s="1639"/>
      <c r="G351" s="1639"/>
      <c r="H351" s="1640">
        <f t="shared" si="33"/>
        <v>0</v>
      </c>
      <c r="I351" s="1641">
        <f t="shared" si="34"/>
        <v>0</v>
      </c>
      <c r="J351" s="1870"/>
      <c r="K351" s="2008"/>
      <c r="L351" s="1644"/>
      <c r="M351" s="1871">
        <f t="shared" si="35"/>
        <v>0</v>
      </c>
      <c r="N351" s="1644"/>
      <c r="O351" s="1871">
        <f t="shared" si="37"/>
        <v>0</v>
      </c>
      <c r="P351" s="1645">
        <f t="shared" si="36"/>
        <v>0</v>
      </c>
      <c r="Q351" s="1871"/>
      <c r="R351" s="1646"/>
    </row>
    <row r="352" spans="2:18" ht="15.95" hidden="1" customHeight="1">
      <c r="B352" s="1935">
        <v>12</v>
      </c>
      <c r="C352" s="1940">
        <v>41857</v>
      </c>
      <c r="D352" s="1637" t="s">
        <v>843</v>
      </c>
      <c r="E352" s="1638" t="s">
        <v>263</v>
      </c>
      <c r="F352" s="1639"/>
      <c r="G352" s="1639"/>
      <c r="H352" s="1640">
        <f t="shared" si="33"/>
        <v>0</v>
      </c>
      <c r="I352" s="1641">
        <f t="shared" si="34"/>
        <v>0</v>
      </c>
      <c r="J352" s="1870"/>
      <c r="K352" s="2008"/>
      <c r="L352" s="1644"/>
      <c r="M352" s="1871">
        <f t="shared" si="35"/>
        <v>0</v>
      </c>
      <c r="N352" s="1644"/>
      <c r="O352" s="1871">
        <f t="shared" si="37"/>
        <v>0</v>
      </c>
      <c r="P352" s="1645">
        <f t="shared" si="36"/>
        <v>0</v>
      </c>
      <c r="Q352" s="1871"/>
      <c r="R352" s="1646"/>
    </row>
    <row r="353" spans="2:18" ht="15.95" hidden="1" customHeight="1">
      <c r="B353" s="1935">
        <v>13</v>
      </c>
      <c r="C353" s="1939">
        <v>41858</v>
      </c>
      <c r="D353" s="2009" t="s">
        <v>563</v>
      </c>
      <c r="E353" s="2010" t="s">
        <v>263</v>
      </c>
      <c r="F353" s="1639">
        <v>1</v>
      </c>
      <c r="G353" s="1639"/>
      <c r="H353" s="1640">
        <f t="shared" si="33"/>
        <v>0</v>
      </c>
      <c r="I353" s="1641">
        <f t="shared" si="34"/>
        <v>0</v>
      </c>
      <c r="J353" s="1870" t="s">
        <v>258</v>
      </c>
      <c r="K353" s="2008">
        <f>F353*5000</f>
        <v>5000</v>
      </c>
      <c r="L353" s="1644"/>
      <c r="M353" s="1871">
        <f t="shared" si="35"/>
        <v>0</v>
      </c>
      <c r="N353" s="1644"/>
      <c r="O353" s="1871">
        <f t="shared" si="37"/>
        <v>0</v>
      </c>
      <c r="P353" s="1645">
        <f t="shared" si="36"/>
        <v>5000</v>
      </c>
      <c r="Q353" s="1871"/>
      <c r="R353" s="1646"/>
    </row>
    <row r="354" spans="2:18" ht="15.95" hidden="1" customHeight="1">
      <c r="B354" s="3094">
        <v>14</v>
      </c>
      <c r="C354" s="1940">
        <v>41859</v>
      </c>
      <c r="D354" s="1823" t="s">
        <v>557</v>
      </c>
      <c r="E354" s="1824" t="s">
        <v>426</v>
      </c>
      <c r="F354" s="1951">
        <v>2</v>
      </c>
      <c r="G354" s="1951"/>
      <c r="H354" s="1640">
        <f t="shared" si="33"/>
        <v>0</v>
      </c>
      <c r="I354" s="1641">
        <f t="shared" si="34"/>
        <v>0</v>
      </c>
      <c r="J354" s="3259" t="s">
        <v>127</v>
      </c>
      <c r="K354" s="3211">
        <v>20000</v>
      </c>
      <c r="L354" s="1951"/>
      <c r="M354" s="1871">
        <f t="shared" si="35"/>
        <v>0</v>
      </c>
      <c r="N354" s="1941"/>
      <c r="O354" s="1871">
        <f t="shared" si="37"/>
        <v>0</v>
      </c>
      <c r="P354" s="1645">
        <f t="shared" si="36"/>
        <v>20000</v>
      </c>
      <c r="Q354" s="1941"/>
      <c r="R354" s="1943"/>
    </row>
    <row r="355" spans="2:18" ht="15.95" hidden="1" customHeight="1">
      <c r="B355" s="3096"/>
      <c r="C355" s="1940">
        <v>41859</v>
      </c>
      <c r="D355" s="1823" t="s">
        <v>546</v>
      </c>
      <c r="E355" s="1824" t="s">
        <v>426</v>
      </c>
      <c r="F355" s="1951">
        <v>1</v>
      </c>
      <c r="G355" s="1951"/>
      <c r="H355" s="1640">
        <f t="shared" si="33"/>
        <v>0</v>
      </c>
      <c r="I355" s="1641">
        <f t="shared" si="34"/>
        <v>0</v>
      </c>
      <c r="J355" s="3260"/>
      <c r="K355" s="3212"/>
      <c r="L355" s="1951"/>
      <c r="M355" s="1871">
        <f t="shared" si="35"/>
        <v>0</v>
      </c>
      <c r="N355" s="1941"/>
      <c r="O355" s="1871">
        <f t="shared" si="37"/>
        <v>0</v>
      </c>
      <c r="P355" s="1645">
        <f t="shared" si="36"/>
        <v>0</v>
      </c>
      <c r="Q355" s="1941"/>
      <c r="R355" s="1943"/>
    </row>
    <row r="356" spans="2:18" ht="15.95" hidden="1" customHeight="1">
      <c r="B356" s="3094">
        <v>15</v>
      </c>
      <c r="C356" s="1939">
        <v>41860</v>
      </c>
      <c r="D356" s="1823" t="s">
        <v>726</v>
      </c>
      <c r="E356" s="1824" t="s">
        <v>556</v>
      </c>
      <c r="F356" s="1951">
        <v>1</v>
      </c>
      <c r="G356" s="1951">
        <v>50</v>
      </c>
      <c r="H356" s="1640">
        <f t="shared" si="33"/>
        <v>50</v>
      </c>
      <c r="I356" s="1641">
        <f t="shared" si="34"/>
        <v>25000</v>
      </c>
      <c r="J356" s="1941"/>
      <c r="K356" s="1942"/>
      <c r="L356" s="1951"/>
      <c r="M356" s="1871">
        <f t="shared" si="35"/>
        <v>0</v>
      </c>
      <c r="N356" s="1941"/>
      <c r="O356" s="1871">
        <f t="shared" si="37"/>
        <v>0</v>
      </c>
      <c r="P356" s="1645">
        <f t="shared" si="36"/>
        <v>25000</v>
      </c>
      <c r="Q356" s="1941"/>
      <c r="R356" s="1943"/>
    </row>
    <row r="357" spans="2:18" ht="15.95" hidden="1" customHeight="1">
      <c r="B357" s="3096"/>
      <c r="C357" s="1939">
        <v>41860</v>
      </c>
      <c r="D357" s="2009" t="s">
        <v>563</v>
      </c>
      <c r="E357" s="2010" t="s">
        <v>263</v>
      </c>
      <c r="F357" s="1951">
        <v>1</v>
      </c>
      <c r="G357" s="1951"/>
      <c r="H357" s="1640">
        <f t="shared" si="33"/>
        <v>0</v>
      </c>
      <c r="I357" s="1641">
        <f t="shared" si="34"/>
        <v>0</v>
      </c>
      <c r="J357" s="1870" t="s">
        <v>258</v>
      </c>
      <c r="K357" s="2008">
        <f>F357*5000</f>
        <v>5000</v>
      </c>
      <c r="L357" s="1951"/>
      <c r="M357" s="1871">
        <f t="shared" si="35"/>
        <v>0</v>
      </c>
      <c r="N357" s="1941"/>
      <c r="O357" s="1871">
        <f t="shared" si="37"/>
        <v>0</v>
      </c>
      <c r="P357" s="1645">
        <f t="shared" si="36"/>
        <v>5000</v>
      </c>
      <c r="Q357" s="1941"/>
      <c r="R357" s="1943"/>
    </row>
    <row r="358" spans="2:18" ht="15.95" hidden="1" customHeight="1">
      <c r="B358" s="3094">
        <v>16</v>
      </c>
      <c r="C358" s="1936">
        <v>41861</v>
      </c>
      <c r="D358" s="1823" t="s">
        <v>726</v>
      </c>
      <c r="E358" s="1824" t="s">
        <v>556</v>
      </c>
      <c r="F358" s="1951">
        <v>1</v>
      </c>
      <c r="G358" s="1951">
        <v>50</v>
      </c>
      <c r="H358" s="1640">
        <f t="shared" si="33"/>
        <v>50</v>
      </c>
      <c r="I358" s="1641">
        <f t="shared" si="34"/>
        <v>25000</v>
      </c>
      <c r="J358" s="1941"/>
      <c r="K358" s="1942"/>
      <c r="L358" s="1951"/>
      <c r="M358" s="1871">
        <f t="shared" si="35"/>
        <v>0</v>
      </c>
      <c r="N358" s="1941"/>
      <c r="O358" s="1871">
        <f t="shared" si="37"/>
        <v>0</v>
      </c>
      <c r="P358" s="1645">
        <f t="shared" si="36"/>
        <v>25000</v>
      </c>
      <c r="Q358" s="1941"/>
      <c r="R358" s="1943"/>
    </row>
    <row r="359" spans="2:18" ht="15.95" hidden="1" customHeight="1">
      <c r="B359" s="3096"/>
      <c r="C359" s="1936">
        <v>41861</v>
      </c>
      <c r="D359" s="2009" t="s">
        <v>563</v>
      </c>
      <c r="E359" s="2010" t="s">
        <v>263</v>
      </c>
      <c r="F359" s="1951">
        <v>1</v>
      </c>
      <c r="G359" s="1951"/>
      <c r="H359" s="1640">
        <f t="shared" si="33"/>
        <v>0</v>
      </c>
      <c r="I359" s="1641">
        <f t="shared" si="34"/>
        <v>0</v>
      </c>
      <c r="J359" s="1870" t="s">
        <v>258</v>
      </c>
      <c r="K359" s="2008">
        <f>F359*5000</f>
        <v>5000</v>
      </c>
      <c r="L359" s="1951">
        <v>4</v>
      </c>
      <c r="M359" s="1871">
        <f t="shared" si="35"/>
        <v>40000</v>
      </c>
      <c r="N359" s="1941"/>
      <c r="O359" s="1871">
        <f t="shared" si="37"/>
        <v>0</v>
      </c>
      <c r="P359" s="1645">
        <f t="shared" si="36"/>
        <v>45000</v>
      </c>
      <c r="Q359" s="1941"/>
      <c r="R359" s="1943"/>
    </row>
    <row r="360" spans="2:18" ht="15.95" hidden="1" customHeight="1">
      <c r="B360" s="3094">
        <v>17</v>
      </c>
      <c r="C360" s="1939">
        <v>41862</v>
      </c>
      <c r="D360" s="2009" t="s">
        <v>563</v>
      </c>
      <c r="E360" s="2010" t="s">
        <v>263</v>
      </c>
      <c r="F360" s="1951">
        <v>1</v>
      </c>
      <c r="G360" s="1951"/>
      <c r="H360" s="1640">
        <f t="shared" si="33"/>
        <v>0</v>
      </c>
      <c r="I360" s="1641">
        <f t="shared" si="34"/>
        <v>0</v>
      </c>
      <c r="J360" s="1870" t="s">
        <v>258</v>
      </c>
      <c r="K360" s="2008">
        <f>F360*5000</f>
        <v>5000</v>
      </c>
      <c r="L360" s="1951"/>
      <c r="M360" s="1871">
        <f t="shared" si="35"/>
        <v>0</v>
      </c>
      <c r="N360" s="1941"/>
      <c r="O360" s="1871">
        <f t="shared" si="37"/>
        <v>0</v>
      </c>
      <c r="P360" s="1645">
        <f t="shared" si="36"/>
        <v>5000</v>
      </c>
      <c r="Q360" s="1941"/>
      <c r="R360" s="1943"/>
    </row>
    <row r="361" spans="2:18" ht="15.95" hidden="1" customHeight="1">
      <c r="B361" s="3096"/>
      <c r="C361" s="1939">
        <v>41862</v>
      </c>
      <c r="D361" s="1823" t="s">
        <v>726</v>
      </c>
      <c r="E361" s="1824" t="s">
        <v>556</v>
      </c>
      <c r="F361" s="1951">
        <v>1</v>
      </c>
      <c r="G361" s="1951">
        <v>50</v>
      </c>
      <c r="H361" s="1640">
        <f t="shared" si="33"/>
        <v>50</v>
      </c>
      <c r="I361" s="1641">
        <f t="shared" si="34"/>
        <v>25000</v>
      </c>
      <c r="J361" s="1941"/>
      <c r="K361" s="1942"/>
      <c r="L361" s="1951"/>
      <c r="M361" s="1871">
        <f t="shared" si="35"/>
        <v>0</v>
      </c>
      <c r="N361" s="1941"/>
      <c r="O361" s="1871">
        <f t="shared" si="37"/>
        <v>0</v>
      </c>
      <c r="P361" s="1645">
        <f t="shared" si="36"/>
        <v>25000</v>
      </c>
      <c r="Q361" s="1941"/>
      <c r="R361" s="1943"/>
    </row>
    <row r="362" spans="2:18" ht="15.95" hidden="1" customHeight="1">
      <c r="B362" s="3094">
        <v>18</v>
      </c>
      <c r="C362" s="1940">
        <v>41863</v>
      </c>
      <c r="D362" s="2009" t="s">
        <v>563</v>
      </c>
      <c r="E362" s="2010" t="s">
        <v>263</v>
      </c>
      <c r="F362" s="1951">
        <v>1</v>
      </c>
      <c r="G362" s="1951"/>
      <c r="H362" s="1640">
        <f t="shared" si="33"/>
        <v>0</v>
      </c>
      <c r="I362" s="1641">
        <f t="shared" si="34"/>
        <v>0</v>
      </c>
      <c r="J362" s="1870" t="s">
        <v>258</v>
      </c>
      <c r="K362" s="2008">
        <f>F362*5000</f>
        <v>5000</v>
      </c>
      <c r="L362" s="1951"/>
      <c r="M362" s="1871">
        <f t="shared" si="35"/>
        <v>0</v>
      </c>
      <c r="N362" s="1941"/>
      <c r="O362" s="1871">
        <f t="shared" si="37"/>
        <v>0</v>
      </c>
      <c r="P362" s="1645">
        <f t="shared" si="36"/>
        <v>5000</v>
      </c>
      <c r="Q362" s="1941"/>
      <c r="R362" s="1943"/>
    </row>
    <row r="363" spans="2:18" ht="15.95" hidden="1" customHeight="1">
      <c r="B363" s="3095"/>
      <c r="C363" s="1940">
        <v>41863</v>
      </c>
      <c r="D363" s="1823" t="s">
        <v>546</v>
      </c>
      <c r="E363" s="1824" t="s">
        <v>426</v>
      </c>
      <c r="F363" s="1951">
        <v>9</v>
      </c>
      <c r="G363" s="1951"/>
      <c r="H363" s="1640">
        <f t="shared" si="33"/>
        <v>0</v>
      </c>
      <c r="I363" s="1641">
        <f t="shared" si="34"/>
        <v>0</v>
      </c>
      <c r="J363" s="3259" t="s">
        <v>127</v>
      </c>
      <c r="K363" s="3211">
        <v>35000</v>
      </c>
      <c r="L363" s="1951"/>
      <c r="M363" s="1871">
        <f t="shared" si="35"/>
        <v>0</v>
      </c>
      <c r="N363" s="1941"/>
      <c r="O363" s="1871">
        <f t="shared" si="37"/>
        <v>0</v>
      </c>
      <c r="P363" s="1645">
        <f t="shared" si="36"/>
        <v>35000</v>
      </c>
      <c r="Q363" s="1941"/>
      <c r="R363" s="1943"/>
    </row>
    <row r="364" spans="2:18" ht="15.95" hidden="1" customHeight="1">
      <c r="B364" s="3096"/>
      <c r="C364" s="1940">
        <v>41863</v>
      </c>
      <c r="D364" s="1823" t="s">
        <v>557</v>
      </c>
      <c r="E364" s="1824" t="s">
        <v>426</v>
      </c>
      <c r="F364" s="1951">
        <v>2</v>
      </c>
      <c r="G364" s="1951"/>
      <c r="H364" s="1640">
        <f t="shared" si="33"/>
        <v>0</v>
      </c>
      <c r="I364" s="1641">
        <f t="shared" si="34"/>
        <v>0</v>
      </c>
      <c r="J364" s="3260"/>
      <c r="K364" s="3212"/>
      <c r="L364" s="1951"/>
      <c r="M364" s="1871">
        <f t="shared" si="35"/>
        <v>0</v>
      </c>
      <c r="N364" s="1941"/>
      <c r="O364" s="1871">
        <f t="shared" si="37"/>
        <v>0</v>
      </c>
      <c r="P364" s="1645">
        <f t="shared" si="36"/>
        <v>0</v>
      </c>
      <c r="Q364" s="1941"/>
      <c r="R364" s="1943"/>
    </row>
    <row r="365" spans="2:18" ht="15.95" hidden="1" customHeight="1">
      <c r="B365" s="3094">
        <v>19</v>
      </c>
      <c r="C365" s="1939">
        <v>41864</v>
      </c>
      <c r="D365" s="2009" t="s">
        <v>563</v>
      </c>
      <c r="E365" s="2010" t="s">
        <v>263</v>
      </c>
      <c r="F365" s="1951">
        <v>1</v>
      </c>
      <c r="G365" s="1951"/>
      <c r="H365" s="1640">
        <f t="shared" si="33"/>
        <v>0</v>
      </c>
      <c r="I365" s="1641">
        <f t="shared" si="34"/>
        <v>0</v>
      </c>
      <c r="J365" s="1870" t="s">
        <v>258</v>
      </c>
      <c r="K365" s="2008">
        <f>F365*5000</f>
        <v>5000</v>
      </c>
      <c r="L365" s="1951"/>
      <c r="M365" s="1871">
        <f t="shared" si="35"/>
        <v>0</v>
      </c>
      <c r="N365" s="1941"/>
      <c r="O365" s="1871">
        <f t="shared" si="37"/>
        <v>0</v>
      </c>
      <c r="P365" s="1645">
        <f t="shared" si="36"/>
        <v>5000</v>
      </c>
      <c r="Q365" s="1941"/>
      <c r="R365" s="1943"/>
    </row>
    <row r="366" spans="2:18" ht="15.95" hidden="1" customHeight="1">
      <c r="B366" s="3095"/>
      <c r="C366" s="1939">
        <v>41864</v>
      </c>
      <c r="D366" s="1823" t="s">
        <v>546</v>
      </c>
      <c r="E366" s="1824" t="s">
        <v>426</v>
      </c>
      <c r="F366" s="1951">
        <v>5</v>
      </c>
      <c r="G366" s="1951"/>
      <c r="H366" s="1640">
        <f t="shared" si="33"/>
        <v>0</v>
      </c>
      <c r="I366" s="1641">
        <f t="shared" si="34"/>
        <v>0</v>
      </c>
      <c r="J366" s="3259" t="s">
        <v>127</v>
      </c>
      <c r="K366" s="3211">
        <v>25000</v>
      </c>
      <c r="L366" s="1951"/>
      <c r="M366" s="1871">
        <f t="shared" si="35"/>
        <v>0</v>
      </c>
      <c r="N366" s="1941"/>
      <c r="O366" s="1871">
        <f t="shared" si="37"/>
        <v>0</v>
      </c>
      <c r="P366" s="1645">
        <f t="shared" si="36"/>
        <v>25000</v>
      </c>
      <c r="Q366" s="1941"/>
      <c r="R366" s="1943"/>
    </row>
    <row r="367" spans="2:18" ht="15.95" hidden="1" customHeight="1">
      <c r="B367" s="3096"/>
      <c r="C367" s="1939">
        <v>41864</v>
      </c>
      <c r="D367" s="1823" t="s">
        <v>557</v>
      </c>
      <c r="E367" s="1824" t="s">
        <v>426</v>
      </c>
      <c r="F367" s="1951">
        <v>9</v>
      </c>
      <c r="G367" s="1951"/>
      <c r="H367" s="1640">
        <f t="shared" si="33"/>
        <v>0</v>
      </c>
      <c r="I367" s="1641">
        <f t="shared" si="34"/>
        <v>0</v>
      </c>
      <c r="J367" s="3260"/>
      <c r="K367" s="3212"/>
      <c r="L367" s="1951"/>
      <c r="M367" s="1871">
        <f t="shared" si="35"/>
        <v>0</v>
      </c>
      <c r="N367" s="1941"/>
      <c r="O367" s="1871">
        <f t="shared" si="37"/>
        <v>0</v>
      </c>
      <c r="P367" s="1645">
        <f t="shared" si="36"/>
        <v>0</v>
      </c>
      <c r="Q367" s="1941"/>
      <c r="R367" s="1943"/>
    </row>
    <row r="368" spans="2:18" ht="15.95" hidden="1" customHeight="1">
      <c r="B368" s="3094">
        <v>20</v>
      </c>
      <c r="C368" s="1940">
        <v>41865</v>
      </c>
      <c r="D368" s="1823" t="s">
        <v>726</v>
      </c>
      <c r="E368" s="1824" t="s">
        <v>556</v>
      </c>
      <c r="F368" s="1951">
        <v>1</v>
      </c>
      <c r="G368" s="1951">
        <v>50</v>
      </c>
      <c r="H368" s="1640">
        <f t="shared" si="33"/>
        <v>50</v>
      </c>
      <c r="I368" s="1641">
        <f t="shared" si="34"/>
        <v>25000</v>
      </c>
      <c r="J368" s="1941"/>
      <c r="K368" s="1942"/>
      <c r="L368" s="1951"/>
      <c r="M368" s="1871">
        <f t="shared" si="35"/>
        <v>0</v>
      </c>
      <c r="N368" s="1941"/>
      <c r="O368" s="1871">
        <f t="shared" si="37"/>
        <v>0</v>
      </c>
      <c r="P368" s="1645">
        <f t="shared" si="36"/>
        <v>25000</v>
      </c>
      <c r="Q368" s="1941"/>
      <c r="R368" s="1943"/>
    </row>
    <row r="369" spans="2:18" ht="15.95" hidden="1" customHeight="1">
      <c r="B369" s="3096"/>
      <c r="C369" s="1940">
        <v>41865</v>
      </c>
      <c r="D369" s="2009" t="s">
        <v>563</v>
      </c>
      <c r="E369" s="2010" t="s">
        <v>263</v>
      </c>
      <c r="F369" s="1951">
        <v>1</v>
      </c>
      <c r="G369" s="1951"/>
      <c r="H369" s="1640">
        <f t="shared" si="33"/>
        <v>0</v>
      </c>
      <c r="I369" s="1641">
        <f t="shared" si="34"/>
        <v>0</v>
      </c>
      <c r="J369" s="1870" t="s">
        <v>258</v>
      </c>
      <c r="K369" s="2008">
        <f>F369*5000</f>
        <v>5000</v>
      </c>
      <c r="L369" s="1951"/>
      <c r="M369" s="1871">
        <f t="shared" si="35"/>
        <v>0</v>
      </c>
      <c r="N369" s="1941"/>
      <c r="O369" s="1871">
        <f t="shared" si="37"/>
        <v>0</v>
      </c>
      <c r="P369" s="1645">
        <f t="shared" si="36"/>
        <v>5000</v>
      </c>
      <c r="Q369" s="1941"/>
      <c r="R369" s="1943"/>
    </row>
    <row r="370" spans="2:18" ht="15.95" hidden="1" customHeight="1">
      <c r="B370" s="3094">
        <v>21</v>
      </c>
      <c r="C370" s="1939">
        <v>41866</v>
      </c>
      <c r="D370" s="1823" t="s">
        <v>729</v>
      </c>
      <c r="E370" s="2010" t="s">
        <v>263</v>
      </c>
      <c r="F370" s="1951">
        <v>1</v>
      </c>
      <c r="G370" s="1951"/>
      <c r="H370" s="1640">
        <f t="shared" si="33"/>
        <v>0</v>
      </c>
      <c r="I370" s="1641">
        <f t="shared" si="34"/>
        <v>0</v>
      </c>
      <c r="J370" s="1941"/>
      <c r="K370" s="1942"/>
      <c r="L370" s="1951"/>
      <c r="M370" s="1871">
        <f t="shared" si="35"/>
        <v>0</v>
      </c>
      <c r="N370" s="1941"/>
      <c r="O370" s="1871">
        <f t="shared" si="37"/>
        <v>0</v>
      </c>
      <c r="P370" s="1645">
        <f t="shared" si="36"/>
        <v>0</v>
      </c>
      <c r="Q370" s="1941"/>
      <c r="R370" s="1943"/>
    </row>
    <row r="371" spans="2:18" ht="15.95" hidden="1" customHeight="1">
      <c r="B371" s="3096"/>
      <c r="C371" s="1939">
        <v>41866</v>
      </c>
      <c r="D371" s="1823" t="s">
        <v>731</v>
      </c>
      <c r="E371" s="2010" t="s">
        <v>263</v>
      </c>
      <c r="F371" s="1951">
        <v>1</v>
      </c>
      <c r="G371" s="1951">
        <v>150</v>
      </c>
      <c r="H371" s="1640">
        <f t="shared" si="33"/>
        <v>150</v>
      </c>
      <c r="I371" s="1641">
        <f t="shared" si="34"/>
        <v>75000</v>
      </c>
      <c r="J371" s="1941"/>
      <c r="K371" s="1942"/>
      <c r="L371" s="1951">
        <v>6.5</v>
      </c>
      <c r="M371" s="1871">
        <f t="shared" si="35"/>
        <v>65000</v>
      </c>
      <c r="N371" s="1941"/>
      <c r="O371" s="1871">
        <f t="shared" si="37"/>
        <v>0</v>
      </c>
      <c r="P371" s="1645">
        <f t="shared" si="36"/>
        <v>140000</v>
      </c>
      <c r="Q371" s="1941"/>
      <c r="R371" s="1943"/>
    </row>
    <row r="372" spans="2:18" ht="15.95" hidden="1" customHeight="1">
      <c r="B372" s="3094">
        <v>22</v>
      </c>
      <c r="C372" s="1940">
        <v>41867</v>
      </c>
      <c r="D372" s="1823" t="s">
        <v>726</v>
      </c>
      <c r="E372" s="1824" t="s">
        <v>556</v>
      </c>
      <c r="F372" s="1951">
        <v>1</v>
      </c>
      <c r="G372" s="1951">
        <v>50</v>
      </c>
      <c r="H372" s="1640">
        <f t="shared" si="33"/>
        <v>50</v>
      </c>
      <c r="I372" s="1641">
        <f t="shared" si="34"/>
        <v>25000</v>
      </c>
      <c r="J372" s="1941"/>
      <c r="K372" s="1942"/>
      <c r="L372" s="1951">
        <v>1</v>
      </c>
      <c r="M372" s="1871">
        <f t="shared" si="35"/>
        <v>10000</v>
      </c>
      <c r="N372" s="1941"/>
      <c r="O372" s="1871">
        <f t="shared" si="37"/>
        <v>0</v>
      </c>
      <c r="P372" s="1645">
        <f t="shared" si="36"/>
        <v>35000</v>
      </c>
      <c r="Q372" s="1941"/>
      <c r="R372" s="1943"/>
    </row>
    <row r="373" spans="2:18" ht="15.95" hidden="1" customHeight="1">
      <c r="B373" s="3095"/>
      <c r="C373" s="1940">
        <v>41867</v>
      </c>
      <c r="D373" s="1823" t="s">
        <v>729</v>
      </c>
      <c r="E373" s="2010" t="s">
        <v>263</v>
      </c>
      <c r="F373" s="1951">
        <v>1</v>
      </c>
      <c r="G373" s="1951"/>
      <c r="H373" s="1640">
        <f t="shared" si="33"/>
        <v>0</v>
      </c>
      <c r="I373" s="1641">
        <f t="shared" si="34"/>
        <v>0</v>
      </c>
      <c r="J373" s="1941"/>
      <c r="K373" s="1942"/>
      <c r="L373" s="1951"/>
      <c r="M373" s="1871">
        <f t="shared" si="35"/>
        <v>0</v>
      </c>
      <c r="N373" s="1941"/>
      <c r="O373" s="1871">
        <f t="shared" si="37"/>
        <v>0</v>
      </c>
      <c r="P373" s="1645">
        <f t="shared" si="36"/>
        <v>0</v>
      </c>
      <c r="Q373" s="1941"/>
      <c r="R373" s="1943"/>
    </row>
    <row r="374" spans="2:18" ht="15.95" hidden="1" customHeight="1">
      <c r="B374" s="3096"/>
      <c r="C374" s="1940">
        <v>41867</v>
      </c>
      <c r="D374" s="1823" t="s">
        <v>731</v>
      </c>
      <c r="E374" s="2010" t="s">
        <v>263</v>
      </c>
      <c r="F374" s="1951">
        <v>1</v>
      </c>
      <c r="G374" s="1951">
        <v>150</v>
      </c>
      <c r="H374" s="1640">
        <f t="shared" si="33"/>
        <v>150</v>
      </c>
      <c r="I374" s="1641">
        <f t="shared" si="34"/>
        <v>75000</v>
      </c>
      <c r="J374" s="1941"/>
      <c r="K374" s="1942"/>
      <c r="L374" s="1951">
        <v>7</v>
      </c>
      <c r="M374" s="1871">
        <f t="shared" si="35"/>
        <v>70000</v>
      </c>
      <c r="N374" s="1941"/>
      <c r="O374" s="1871">
        <f t="shared" si="37"/>
        <v>0</v>
      </c>
      <c r="P374" s="1645">
        <f t="shared" si="36"/>
        <v>145000</v>
      </c>
      <c r="Q374" s="1941"/>
      <c r="R374" s="1943"/>
    </row>
    <row r="375" spans="2:18" ht="15.95" hidden="1" customHeight="1">
      <c r="B375" s="1935">
        <v>23</v>
      </c>
      <c r="C375" s="1936">
        <v>41868</v>
      </c>
      <c r="D375" s="2009" t="s">
        <v>563</v>
      </c>
      <c r="E375" s="2010" t="s">
        <v>263</v>
      </c>
      <c r="F375" s="1951">
        <v>1</v>
      </c>
      <c r="G375" s="1951"/>
      <c r="H375" s="1640">
        <f t="shared" si="33"/>
        <v>0</v>
      </c>
      <c r="I375" s="1641">
        <f t="shared" si="34"/>
        <v>0</v>
      </c>
      <c r="J375" s="1870" t="s">
        <v>258</v>
      </c>
      <c r="K375" s="2008">
        <f>F375*5000</f>
        <v>5000</v>
      </c>
      <c r="L375" s="1951"/>
      <c r="M375" s="1871">
        <f t="shared" si="35"/>
        <v>0</v>
      </c>
      <c r="N375" s="1941"/>
      <c r="O375" s="1871">
        <f t="shared" si="37"/>
        <v>0</v>
      </c>
      <c r="P375" s="1645">
        <f t="shared" si="36"/>
        <v>5000</v>
      </c>
      <c r="Q375" s="1941"/>
      <c r="R375" s="1943"/>
    </row>
    <row r="376" spans="2:18" ht="15.95" hidden="1" customHeight="1">
      <c r="B376" s="3094">
        <v>24</v>
      </c>
      <c r="C376" s="1940">
        <v>41869</v>
      </c>
      <c r="D376" s="1823" t="s">
        <v>726</v>
      </c>
      <c r="E376" s="1824" t="s">
        <v>556</v>
      </c>
      <c r="F376" s="1951">
        <v>1</v>
      </c>
      <c r="G376" s="1951">
        <v>50</v>
      </c>
      <c r="H376" s="1640">
        <f t="shared" si="33"/>
        <v>50</v>
      </c>
      <c r="I376" s="1641">
        <f t="shared" si="34"/>
        <v>25000</v>
      </c>
      <c r="J376" s="1941"/>
      <c r="K376" s="1942"/>
      <c r="L376" s="1951">
        <v>1</v>
      </c>
      <c r="M376" s="1871">
        <f t="shared" si="35"/>
        <v>10000</v>
      </c>
      <c r="N376" s="1941"/>
      <c r="O376" s="1871">
        <f t="shared" si="37"/>
        <v>0</v>
      </c>
      <c r="P376" s="1645">
        <f t="shared" si="36"/>
        <v>35000</v>
      </c>
      <c r="Q376" s="1941"/>
      <c r="R376" s="1943"/>
    </row>
    <row r="377" spans="2:18" ht="15.95" hidden="1" customHeight="1">
      <c r="B377" s="3096"/>
      <c r="C377" s="1940">
        <v>41869</v>
      </c>
      <c r="D377" s="1823" t="s">
        <v>575</v>
      </c>
      <c r="E377" s="2010" t="s">
        <v>263</v>
      </c>
      <c r="F377" s="1951">
        <v>1</v>
      </c>
      <c r="G377" s="1951"/>
      <c r="H377" s="1640">
        <f t="shared" si="33"/>
        <v>0</v>
      </c>
      <c r="I377" s="1641">
        <f t="shared" si="34"/>
        <v>0</v>
      </c>
      <c r="J377" s="1941"/>
      <c r="K377" s="1942"/>
      <c r="L377" s="1951">
        <v>4.5</v>
      </c>
      <c r="M377" s="1871">
        <f t="shared" si="35"/>
        <v>45000</v>
      </c>
      <c r="N377" s="1941"/>
      <c r="O377" s="1871">
        <f t="shared" si="37"/>
        <v>0</v>
      </c>
      <c r="P377" s="1645">
        <f t="shared" si="36"/>
        <v>45000</v>
      </c>
      <c r="Q377" s="1941"/>
      <c r="R377" s="1943"/>
    </row>
    <row r="378" spans="2:18" ht="15.95" hidden="1" customHeight="1">
      <c r="B378" s="1935">
        <v>25</v>
      </c>
      <c r="C378" s="1939">
        <v>41870</v>
      </c>
      <c r="D378" s="1941" t="s">
        <v>731</v>
      </c>
      <c r="E378" s="2010" t="s">
        <v>263</v>
      </c>
      <c r="F378" s="1951">
        <v>1</v>
      </c>
      <c r="G378" s="1951">
        <v>150</v>
      </c>
      <c r="H378" s="1640">
        <f t="shared" si="33"/>
        <v>150</v>
      </c>
      <c r="I378" s="1641">
        <f t="shared" si="34"/>
        <v>75000</v>
      </c>
      <c r="J378" s="1941"/>
      <c r="K378" s="1942"/>
      <c r="L378" s="1951"/>
      <c r="M378" s="1871">
        <f t="shared" si="35"/>
        <v>0</v>
      </c>
      <c r="N378" s="1941"/>
      <c r="O378" s="1871">
        <f t="shared" si="37"/>
        <v>0</v>
      </c>
      <c r="P378" s="1645">
        <f t="shared" si="36"/>
        <v>75000</v>
      </c>
      <c r="Q378" s="1941"/>
      <c r="R378" s="1943"/>
    </row>
    <row r="379" spans="2:18" ht="15.95" hidden="1" customHeight="1">
      <c r="B379" s="3094">
        <v>26</v>
      </c>
      <c r="C379" s="1940">
        <v>41871</v>
      </c>
      <c r="D379" s="2009" t="s">
        <v>563</v>
      </c>
      <c r="E379" s="2010" t="s">
        <v>263</v>
      </c>
      <c r="F379" s="1951">
        <v>1</v>
      </c>
      <c r="G379" s="1951"/>
      <c r="H379" s="1640">
        <f t="shared" si="33"/>
        <v>0</v>
      </c>
      <c r="I379" s="1641">
        <f t="shared" si="34"/>
        <v>0</v>
      </c>
      <c r="J379" s="1870" t="s">
        <v>258</v>
      </c>
      <c r="K379" s="2008">
        <f>F379*5000</f>
        <v>5000</v>
      </c>
      <c r="L379" s="1951"/>
      <c r="M379" s="1871">
        <f t="shared" si="35"/>
        <v>0</v>
      </c>
      <c r="N379" s="1941"/>
      <c r="O379" s="1871">
        <f t="shared" si="37"/>
        <v>0</v>
      </c>
      <c r="P379" s="1645">
        <f t="shared" si="36"/>
        <v>5000</v>
      </c>
      <c r="Q379" s="1941"/>
      <c r="R379" s="1943"/>
    </row>
    <row r="380" spans="2:18" ht="15.95" hidden="1" customHeight="1">
      <c r="B380" s="3095"/>
      <c r="C380" s="1940">
        <v>41871</v>
      </c>
      <c r="D380" s="1823" t="s">
        <v>729</v>
      </c>
      <c r="E380" s="2010" t="s">
        <v>263</v>
      </c>
      <c r="F380" s="1951">
        <v>1</v>
      </c>
      <c r="G380" s="1951"/>
      <c r="H380" s="1640">
        <f t="shared" si="33"/>
        <v>0</v>
      </c>
      <c r="I380" s="1641">
        <f t="shared" si="34"/>
        <v>0</v>
      </c>
      <c r="J380" s="1941"/>
      <c r="K380" s="1942"/>
      <c r="L380" s="1951">
        <v>1</v>
      </c>
      <c r="M380" s="1871">
        <f t="shared" si="35"/>
        <v>10000</v>
      </c>
      <c r="N380" s="1941"/>
      <c r="O380" s="1871">
        <f t="shared" si="37"/>
        <v>0</v>
      </c>
      <c r="P380" s="1645">
        <f t="shared" si="36"/>
        <v>10000</v>
      </c>
      <c r="Q380" s="1941"/>
      <c r="R380" s="1943"/>
    </row>
    <row r="381" spans="2:18" ht="15.95" hidden="1" customHeight="1">
      <c r="B381" s="3096"/>
      <c r="C381" s="1940">
        <v>41871</v>
      </c>
      <c r="D381" s="1823" t="s">
        <v>731</v>
      </c>
      <c r="E381" s="2010" t="s">
        <v>263</v>
      </c>
      <c r="F381" s="1951">
        <v>1</v>
      </c>
      <c r="G381" s="1951">
        <v>150</v>
      </c>
      <c r="H381" s="1640">
        <f t="shared" si="33"/>
        <v>150</v>
      </c>
      <c r="I381" s="1641">
        <f t="shared" si="34"/>
        <v>75000</v>
      </c>
      <c r="J381" s="1941"/>
      <c r="K381" s="1942"/>
      <c r="L381" s="1951">
        <v>6</v>
      </c>
      <c r="M381" s="1871">
        <f t="shared" si="35"/>
        <v>60000</v>
      </c>
      <c r="N381" s="1951">
        <v>1</v>
      </c>
      <c r="O381" s="1871">
        <f t="shared" si="37"/>
        <v>15000</v>
      </c>
      <c r="P381" s="1645">
        <f t="shared" si="36"/>
        <v>150000</v>
      </c>
      <c r="Q381" s="1941"/>
      <c r="R381" s="1943"/>
    </row>
    <row r="382" spans="2:18" ht="15.95" hidden="1" customHeight="1">
      <c r="B382" s="3094">
        <v>27</v>
      </c>
      <c r="C382" s="1939">
        <v>41872</v>
      </c>
      <c r="D382" s="2009" t="s">
        <v>563</v>
      </c>
      <c r="E382" s="2010" t="s">
        <v>263</v>
      </c>
      <c r="F382" s="1951">
        <v>1</v>
      </c>
      <c r="G382" s="1951"/>
      <c r="H382" s="1640">
        <f t="shared" si="33"/>
        <v>0</v>
      </c>
      <c r="I382" s="1641">
        <f t="shared" si="34"/>
        <v>0</v>
      </c>
      <c r="J382" s="1870" t="s">
        <v>258</v>
      </c>
      <c r="K382" s="2008">
        <f>F382*5000</f>
        <v>5000</v>
      </c>
      <c r="L382" s="1951"/>
      <c r="M382" s="1871">
        <f t="shared" si="35"/>
        <v>0</v>
      </c>
      <c r="N382" s="1941"/>
      <c r="O382" s="1871">
        <f t="shared" si="37"/>
        <v>0</v>
      </c>
      <c r="P382" s="1645">
        <f t="shared" si="36"/>
        <v>5000</v>
      </c>
      <c r="Q382" s="1941"/>
      <c r="R382" s="1943"/>
    </row>
    <row r="383" spans="2:18" ht="15.95" hidden="1" customHeight="1">
      <c r="B383" s="3095"/>
      <c r="C383" s="1939">
        <v>41872</v>
      </c>
      <c r="D383" s="1823" t="s">
        <v>729</v>
      </c>
      <c r="E383" s="2010" t="s">
        <v>263</v>
      </c>
      <c r="F383" s="1951">
        <v>1</v>
      </c>
      <c r="G383" s="1951"/>
      <c r="H383" s="1640">
        <f t="shared" si="33"/>
        <v>0</v>
      </c>
      <c r="I383" s="1641">
        <f t="shared" si="34"/>
        <v>0</v>
      </c>
      <c r="J383" s="1941"/>
      <c r="K383" s="1942"/>
      <c r="L383" s="1951">
        <v>1</v>
      </c>
      <c r="M383" s="1871">
        <f t="shared" si="35"/>
        <v>10000</v>
      </c>
      <c r="N383" s="1941"/>
      <c r="O383" s="1871">
        <f t="shared" si="37"/>
        <v>0</v>
      </c>
      <c r="P383" s="1645">
        <f t="shared" si="36"/>
        <v>10000</v>
      </c>
      <c r="Q383" s="1941"/>
      <c r="R383" s="1943"/>
    </row>
    <row r="384" spans="2:18" ht="15.95" hidden="1" customHeight="1">
      <c r="B384" s="3096"/>
      <c r="C384" s="1939">
        <v>41872</v>
      </c>
      <c r="D384" s="1823" t="s">
        <v>884</v>
      </c>
      <c r="E384" s="2010" t="s">
        <v>263</v>
      </c>
      <c r="F384" s="1951">
        <v>1</v>
      </c>
      <c r="G384" s="1951">
        <v>150</v>
      </c>
      <c r="H384" s="1640">
        <f t="shared" si="33"/>
        <v>150</v>
      </c>
      <c r="I384" s="1641">
        <f t="shared" si="34"/>
        <v>75000</v>
      </c>
      <c r="J384" s="1941"/>
      <c r="K384" s="1942"/>
      <c r="L384" s="1951">
        <v>6</v>
      </c>
      <c r="M384" s="1871">
        <f t="shared" si="35"/>
        <v>60000</v>
      </c>
      <c r="N384" s="1951">
        <v>3</v>
      </c>
      <c r="O384" s="1871">
        <f t="shared" si="37"/>
        <v>45000</v>
      </c>
      <c r="P384" s="1645">
        <f t="shared" si="36"/>
        <v>180000</v>
      </c>
      <c r="Q384" s="1941"/>
      <c r="R384" s="1943"/>
    </row>
    <row r="385" spans="2:18" ht="15.95" hidden="1" customHeight="1">
      <c r="B385" s="1935">
        <v>28</v>
      </c>
      <c r="C385" s="1940">
        <v>41873</v>
      </c>
      <c r="D385" s="1823" t="s">
        <v>559</v>
      </c>
      <c r="E385" s="1824" t="s">
        <v>426</v>
      </c>
      <c r="F385" s="1951">
        <v>1</v>
      </c>
      <c r="G385" s="1951"/>
      <c r="H385" s="1640">
        <f t="shared" si="33"/>
        <v>0</v>
      </c>
      <c r="I385" s="1641">
        <f t="shared" si="34"/>
        <v>0</v>
      </c>
      <c r="J385" s="1941" t="s">
        <v>127</v>
      </c>
      <c r="K385" s="1942">
        <v>35000</v>
      </c>
      <c r="L385" s="1941"/>
      <c r="M385" s="1871">
        <f t="shared" si="35"/>
        <v>0</v>
      </c>
      <c r="N385" s="1941"/>
      <c r="O385" s="1871">
        <f t="shared" si="37"/>
        <v>0</v>
      </c>
      <c r="P385" s="1645">
        <f t="shared" si="36"/>
        <v>35000</v>
      </c>
      <c r="Q385" s="1941"/>
      <c r="R385" s="1943"/>
    </row>
    <row r="386" spans="2:18" ht="15.95" hidden="1" customHeight="1">
      <c r="B386" s="3094">
        <v>29</v>
      </c>
      <c r="C386" s="1939">
        <v>41874</v>
      </c>
      <c r="D386" s="2009" t="s">
        <v>563</v>
      </c>
      <c r="E386" s="2010" t="s">
        <v>263</v>
      </c>
      <c r="F386" s="1951">
        <v>2</v>
      </c>
      <c r="G386" s="1941"/>
      <c r="H386" s="1640">
        <f t="shared" si="33"/>
        <v>0</v>
      </c>
      <c r="I386" s="1641">
        <f t="shared" si="34"/>
        <v>0</v>
      </c>
      <c r="J386" s="1870" t="s">
        <v>258</v>
      </c>
      <c r="K386" s="2008">
        <f>F386*5000</f>
        <v>10000</v>
      </c>
      <c r="L386" s="1941"/>
      <c r="M386" s="1871">
        <f t="shared" si="35"/>
        <v>0</v>
      </c>
      <c r="N386" s="1941"/>
      <c r="O386" s="1871">
        <f t="shared" si="37"/>
        <v>0</v>
      </c>
      <c r="P386" s="1645">
        <f t="shared" si="36"/>
        <v>10000</v>
      </c>
      <c r="Q386" s="1941"/>
      <c r="R386" s="1943"/>
    </row>
    <row r="387" spans="2:18" ht="15.95" hidden="1" customHeight="1">
      <c r="B387" s="3095"/>
      <c r="C387" s="1939">
        <v>41874</v>
      </c>
      <c r="D387" s="1823" t="s">
        <v>559</v>
      </c>
      <c r="E387" s="1824" t="s">
        <v>426</v>
      </c>
      <c r="F387" s="1951">
        <v>1</v>
      </c>
      <c r="G387" s="1941"/>
      <c r="H387" s="1640">
        <f t="shared" si="33"/>
        <v>0</v>
      </c>
      <c r="I387" s="1641">
        <f t="shared" si="34"/>
        <v>0</v>
      </c>
      <c r="J387" s="1941" t="s">
        <v>127</v>
      </c>
      <c r="K387" s="1942">
        <v>35000</v>
      </c>
      <c r="L387" s="1951">
        <v>3</v>
      </c>
      <c r="M387" s="1871">
        <f t="shared" si="35"/>
        <v>30000</v>
      </c>
      <c r="N387" s="1941"/>
      <c r="O387" s="1871">
        <f t="shared" si="37"/>
        <v>0</v>
      </c>
      <c r="P387" s="1645">
        <f t="shared" si="36"/>
        <v>65000</v>
      </c>
      <c r="Q387" s="1941"/>
      <c r="R387" s="1943"/>
    </row>
    <row r="388" spans="2:18" ht="15.95" hidden="1" customHeight="1">
      <c r="B388" s="3096"/>
      <c r="C388" s="1939">
        <v>41874</v>
      </c>
      <c r="D388" s="2009" t="s">
        <v>552</v>
      </c>
      <c r="E388" s="2010" t="s">
        <v>263</v>
      </c>
      <c r="F388" s="1951">
        <v>2</v>
      </c>
      <c r="G388" s="1941"/>
      <c r="H388" s="1640">
        <f t="shared" si="33"/>
        <v>0</v>
      </c>
      <c r="I388" s="1641">
        <f t="shared" si="34"/>
        <v>0</v>
      </c>
      <c r="J388" s="1870" t="s">
        <v>258</v>
      </c>
      <c r="K388" s="2008">
        <f>F388*10000</f>
        <v>20000</v>
      </c>
      <c r="L388" s="1951">
        <v>4</v>
      </c>
      <c r="M388" s="1871">
        <f t="shared" si="35"/>
        <v>40000</v>
      </c>
      <c r="N388" s="1941"/>
      <c r="O388" s="1871">
        <f t="shared" si="37"/>
        <v>0</v>
      </c>
      <c r="P388" s="1645">
        <f t="shared" si="36"/>
        <v>60000</v>
      </c>
      <c r="Q388" s="1941"/>
      <c r="R388" s="1943"/>
    </row>
    <row r="389" spans="2:18" ht="15.95" hidden="1" customHeight="1">
      <c r="B389" s="3094">
        <v>30</v>
      </c>
      <c r="C389" s="1936">
        <v>41875</v>
      </c>
      <c r="D389" s="1823" t="s">
        <v>559</v>
      </c>
      <c r="E389" s="1824" t="s">
        <v>426</v>
      </c>
      <c r="F389" s="1951">
        <v>1</v>
      </c>
      <c r="G389" s="1941"/>
      <c r="H389" s="1640">
        <f t="shared" si="33"/>
        <v>0</v>
      </c>
      <c r="I389" s="1641">
        <f t="shared" si="34"/>
        <v>0</v>
      </c>
      <c r="J389" s="1941" t="s">
        <v>127</v>
      </c>
      <c r="K389" s="1942">
        <v>35000</v>
      </c>
      <c r="L389" s="1951">
        <v>4</v>
      </c>
      <c r="M389" s="1871">
        <f t="shared" si="35"/>
        <v>40000</v>
      </c>
      <c r="N389" s="1941"/>
      <c r="O389" s="1871">
        <f t="shared" si="37"/>
        <v>0</v>
      </c>
      <c r="P389" s="1645">
        <f t="shared" si="36"/>
        <v>75000</v>
      </c>
      <c r="Q389" s="1941"/>
      <c r="R389" s="1943"/>
    </row>
    <row r="390" spans="2:18" ht="15.95" hidden="1" customHeight="1">
      <c r="B390" s="3096"/>
      <c r="C390" s="1936">
        <v>41875</v>
      </c>
      <c r="D390" s="2009" t="s">
        <v>563</v>
      </c>
      <c r="E390" s="2010" t="s">
        <v>263</v>
      </c>
      <c r="F390" s="2003">
        <v>3</v>
      </c>
      <c r="G390" s="2004"/>
      <c r="H390" s="1640">
        <f t="shared" si="33"/>
        <v>0</v>
      </c>
      <c r="I390" s="1641">
        <f t="shared" si="34"/>
        <v>0</v>
      </c>
      <c r="J390" s="1870" t="s">
        <v>258</v>
      </c>
      <c r="K390" s="2008">
        <f>F390*5000</f>
        <v>15000</v>
      </c>
      <c r="L390" s="2003">
        <v>5</v>
      </c>
      <c r="M390" s="1871">
        <f t="shared" si="35"/>
        <v>50000</v>
      </c>
      <c r="N390" s="2004"/>
      <c r="O390" s="1871">
        <f t="shared" si="37"/>
        <v>0</v>
      </c>
      <c r="P390" s="1645">
        <f t="shared" si="36"/>
        <v>65000</v>
      </c>
      <c r="Q390" s="2004"/>
      <c r="R390" s="2005"/>
    </row>
    <row r="391" spans="2:18" ht="15.95" hidden="1" customHeight="1" thickBot="1">
      <c r="B391" s="1945">
        <v>31</v>
      </c>
      <c r="C391" s="1946">
        <v>41876</v>
      </c>
      <c r="D391" s="1948" t="s">
        <v>559</v>
      </c>
      <c r="E391" s="2006" t="s">
        <v>263</v>
      </c>
      <c r="F391" s="2006"/>
      <c r="G391" s="1948"/>
      <c r="H391" s="1657">
        <f t="shared" si="33"/>
        <v>0</v>
      </c>
      <c r="I391" s="1658">
        <f t="shared" si="34"/>
        <v>0</v>
      </c>
      <c r="J391" s="1948" t="s">
        <v>127</v>
      </c>
      <c r="K391" s="1949">
        <v>35000</v>
      </c>
      <c r="L391" s="2006"/>
      <c r="M391" s="1660">
        <f t="shared" si="35"/>
        <v>0</v>
      </c>
      <c r="N391" s="1948"/>
      <c r="O391" s="1660">
        <f t="shared" si="37"/>
        <v>0</v>
      </c>
      <c r="P391" s="1662">
        <f t="shared" si="36"/>
        <v>35000</v>
      </c>
      <c r="Q391" s="1948"/>
      <c r="R391" s="1950"/>
    </row>
    <row r="392" spans="2:18" ht="15.95" hidden="1" customHeight="1">
      <c r="B392" s="2283">
        <v>1</v>
      </c>
      <c r="C392" s="1931">
        <v>41877</v>
      </c>
      <c r="D392" s="2349" t="s">
        <v>559</v>
      </c>
      <c r="E392" s="1626" t="s">
        <v>426</v>
      </c>
      <c r="F392" s="1627">
        <v>1</v>
      </c>
      <c r="G392" s="1627"/>
      <c r="H392" s="1628">
        <f>F392*G392</f>
        <v>0</v>
      </c>
      <c r="I392" s="1629">
        <f>H392*500</f>
        <v>0</v>
      </c>
      <c r="J392" s="1630" t="s">
        <v>127</v>
      </c>
      <c r="K392" s="1631">
        <v>25000</v>
      </c>
      <c r="L392" s="1632">
        <v>2</v>
      </c>
      <c r="M392" s="1631">
        <f>L392*10000</f>
        <v>20000</v>
      </c>
      <c r="N392" s="1632"/>
      <c r="O392" s="1631">
        <f>N392*15000</f>
        <v>0</v>
      </c>
      <c r="P392" s="1633">
        <f>I392+K392+M392+O392</f>
        <v>45000</v>
      </c>
      <c r="Q392" s="1631"/>
      <c r="R392" s="1634"/>
    </row>
    <row r="393" spans="2:18" ht="15.95" hidden="1" customHeight="1">
      <c r="B393" s="3049">
        <v>2</v>
      </c>
      <c r="C393" s="1940">
        <v>41878</v>
      </c>
      <c r="D393" s="2009" t="s">
        <v>559</v>
      </c>
      <c r="E393" s="1638" t="s">
        <v>426</v>
      </c>
      <c r="F393" s="1639">
        <v>2</v>
      </c>
      <c r="G393" s="1639"/>
      <c r="H393" s="1640">
        <f>F393*G393</f>
        <v>0</v>
      </c>
      <c r="I393" s="1641">
        <f>H393*500</f>
        <v>0</v>
      </c>
      <c r="J393" s="2260" t="s">
        <v>127</v>
      </c>
      <c r="K393" s="2261">
        <v>25000</v>
      </c>
      <c r="L393" s="1644">
        <v>3</v>
      </c>
      <c r="M393" s="2261">
        <f>L393*10000</f>
        <v>30000</v>
      </c>
      <c r="N393" s="1644"/>
      <c r="O393" s="2261">
        <f>N393*15000</f>
        <v>0</v>
      </c>
      <c r="P393" s="1645">
        <f>I393+K393+M393+O393</f>
        <v>55000</v>
      </c>
      <c r="Q393" s="2261"/>
      <c r="R393" s="1646"/>
    </row>
    <row r="394" spans="2:18" ht="15.95" hidden="1" customHeight="1">
      <c r="B394" s="3049"/>
      <c r="C394" s="1940">
        <v>41878</v>
      </c>
      <c r="D394" s="2009" t="s">
        <v>563</v>
      </c>
      <c r="E394" s="1638" t="s">
        <v>263</v>
      </c>
      <c r="F394" s="1639">
        <v>3</v>
      </c>
      <c r="G394" s="1639"/>
      <c r="H394" s="1640">
        <f>F394*G394</f>
        <v>0</v>
      </c>
      <c r="I394" s="1641">
        <f>H394*500</f>
        <v>0</v>
      </c>
      <c r="J394" s="2260" t="s">
        <v>258</v>
      </c>
      <c r="K394" s="2261">
        <f>F394*5000</f>
        <v>15000</v>
      </c>
      <c r="L394" s="1644">
        <v>6</v>
      </c>
      <c r="M394" s="2261">
        <f>L394*10000</f>
        <v>60000</v>
      </c>
      <c r="N394" s="1644"/>
      <c r="O394" s="2261">
        <f>N394*15000</f>
        <v>0</v>
      </c>
      <c r="P394" s="1645">
        <f>I394+K394+M394+O394</f>
        <v>75000</v>
      </c>
      <c r="Q394" s="2261"/>
      <c r="R394" s="1646"/>
    </row>
    <row r="395" spans="2:18" ht="15.95" hidden="1" customHeight="1">
      <c r="B395" s="2287">
        <v>3</v>
      </c>
      <c r="C395" s="1940">
        <v>41879</v>
      </c>
      <c r="D395" s="2009" t="s">
        <v>559</v>
      </c>
      <c r="E395" s="1638" t="s">
        <v>426</v>
      </c>
      <c r="F395" s="1639">
        <v>2</v>
      </c>
      <c r="G395" s="1639"/>
      <c r="H395" s="1640">
        <f t="shared" ref="H395:H448" si="38">F395*G395</f>
        <v>0</v>
      </c>
      <c r="I395" s="1641">
        <f t="shared" ref="I395:I448" si="39">H395*500</f>
        <v>0</v>
      </c>
      <c r="J395" s="2260" t="s">
        <v>127</v>
      </c>
      <c r="K395" s="2261">
        <v>25000</v>
      </c>
      <c r="L395" s="1644">
        <v>3</v>
      </c>
      <c r="M395" s="2261">
        <f t="shared" ref="M395:M448" si="40">L395*10000</f>
        <v>30000</v>
      </c>
      <c r="N395" s="1644"/>
      <c r="O395" s="2261">
        <f>N395*15000</f>
        <v>0</v>
      </c>
      <c r="P395" s="1645">
        <f t="shared" ref="P395:P458" si="41">I395+K395+M395+O395</f>
        <v>55000</v>
      </c>
      <c r="Q395" s="2261"/>
      <c r="R395" s="1646"/>
    </row>
    <row r="396" spans="2:18" ht="15.95" hidden="1" customHeight="1">
      <c r="B396" s="3049">
        <v>4</v>
      </c>
      <c r="C396" s="1940">
        <v>41880</v>
      </c>
      <c r="D396" s="2009" t="s">
        <v>559</v>
      </c>
      <c r="E396" s="1638" t="s">
        <v>426</v>
      </c>
      <c r="F396" s="1639">
        <v>1</v>
      </c>
      <c r="G396" s="1639"/>
      <c r="H396" s="1640">
        <f t="shared" si="38"/>
        <v>0</v>
      </c>
      <c r="I396" s="1641">
        <f t="shared" si="39"/>
        <v>0</v>
      </c>
      <c r="J396" s="2260" t="s">
        <v>127</v>
      </c>
      <c r="K396" s="2261">
        <v>25000</v>
      </c>
      <c r="L396" s="1644">
        <v>2</v>
      </c>
      <c r="M396" s="2261">
        <f t="shared" si="40"/>
        <v>20000</v>
      </c>
      <c r="N396" s="1644"/>
      <c r="O396" s="2261">
        <f t="shared" ref="O396:O448" si="42">N396*15000</f>
        <v>0</v>
      </c>
      <c r="P396" s="1645">
        <f t="shared" si="41"/>
        <v>45000</v>
      </c>
      <c r="Q396" s="2261"/>
      <c r="R396" s="1646"/>
    </row>
    <row r="397" spans="2:18" ht="15.95" hidden="1" customHeight="1">
      <c r="B397" s="3049"/>
      <c r="C397" s="1940">
        <v>41880</v>
      </c>
      <c r="D397" s="2009" t="s">
        <v>563</v>
      </c>
      <c r="E397" s="1638" t="s">
        <v>263</v>
      </c>
      <c r="F397" s="1639">
        <v>2</v>
      </c>
      <c r="G397" s="1639"/>
      <c r="H397" s="1640">
        <f t="shared" si="38"/>
        <v>0</v>
      </c>
      <c r="I397" s="1641">
        <f t="shared" si="39"/>
        <v>0</v>
      </c>
      <c r="J397" s="2260" t="s">
        <v>258</v>
      </c>
      <c r="K397" s="2261">
        <f>F397*5000</f>
        <v>10000</v>
      </c>
      <c r="L397" s="1644">
        <v>6</v>
      </c>
      <c r="M397" s="2261">
        <f t="shared" si="40"/>
        <v>60000</v>
      </c>
      <c r="N397" s="1644"/>
      <c r="O397" s="2261">
        <f t="shared" si="42"/>
        <v>0</v>
      </c>
      <c r="P397" s="1645">
        <f t="shared" si="41"/>
        <v>70000</v>
      </c>
      <c r="Q397" s="2261"/>
      <c r="R397" s="1646"/>
    </row>
    <row r="398" spans="2:18" ht="15.95" hidden="1" customHeight="1">
      <c r="B398" s="3049">
        <v>5</v>
      </c>
      <c r="C398" s="1940">
        <v>41881</v>
      </c>
      <c r="D398" s="2009" t="s">
        <v>559</v>
      </c>
      <c r="E398" s="1638" t="s">
        <v>426</v>
      </c>
      <c r="F398" s="1639">
        <v>2</v>
      </c>
      <c r="G398" s="1639"/>
      <c r="H398" s="1640">
        <f t="shared" si="38"/>
        <v>0</v>
      </c>
      <c r="I398" s="1641">
        <f t="shared" si="39"/>
        <v>0</v>
      </c>
      <c r="J398" s="2260" t="s">
        <v>127</v>
      </c>
      <c r="K398" s="2261">
        <v>25000</v>
      </c>
      <c r="L398" s="1644">
        <v>2</v>
      </c>
      <c r="M398" s="2261">
        <f t="shared" si="40"/>
        <v>20000</v>
      </c>
      <c r="N398" s="1644"/>
      <c r="O398" s="2261">
        <f t="shared" si="42"/>
        <v>0</v>
      </c>
      <c r="P398" s="1645">
        <f t="shared" si="41"/>
        <v>45000</v>
      </c>
      <c r="Q398" s="2261"/>
      <c r="R398" s="1646"/>
    </row>
    <row r="399" spans="2:18" ht="15.95" hidden="1" customHeight="1">
      <c r="B399" s="3049"/>
      <c r="C399" s="1940">
        <v>41881</v>
      </c>
      <c r="D399" s="2009" t="s">
        <v>563</v>
      </c>
      <c r="E399" s="1638" t="s">
        <v>263</v>
      </c>
      <c r="F399" s="1639">
        <v>5</v>
      </c>
      <c r="G399" s="1639"/>
      <c r="H399" s="1640">
        <f t="shared" si="38"/>
        <v>0</v>
      </c>
      <c r="I399" s="1641">
        <f t="shared" si="39"/>
        <v>0</v>
      </c>
      <c r="J399" s="2260" t="s">
        <v>258</v>
      </c>
      <c r="K399" s="2261">
        <f>F399*5000</f>
        <v>25000</v>
      </c>
      <c r="L399" s="1644">
        <v>6</v>
      </c>
      <c r="M399" s="2261">
        <f t="shared" si="40"/>
        <v>60000</v>
      </c>
      <c r="N399" s="1644">
        <v>2</v>
      </c>
      <c r="O399" s="2261">
        <f t="shared" si="42"/>
        <v>30000</v>
      </c>
      <c r="P399" s="1645">
        <f t="shared" si="41"/>
        <v>115000</v>
      </c>
      <c r="Q399" s="2261"/>
      <c r="R399" s="1646"/>
    </row>
    <row r="400" spans="2:18" ht="15.95" hidden="1" customHeight="1">
      <c r="B400" s="3049">
        <v>6</v>
      </c>
      <c r="C400" s="1936">
        <v>41882</v>
      </c>
      <c r="D400" s="2009" t="s">
        <v>559</v>
      </c>
      <c r="E400" s="1638" t="s">
        <v>426</v>
      </c>
      <c r="F400" s="1639">
        <v>2</v>
      </c>
      <c r="G400" s="1639"/>
      <c r="H400" s="1640">
        <f t="shared" si="38"/>
        <v>0</v>
      </c>
      <c r="I400" s="1641">
        <f t="shared" si="39"/>
        <v>0</v>
      </c>
      <c r="J400" s="3295" t="s">
        <v>127</v>
      </c>
      <c r="K400" s="3296">
        <v>35000</v>
      </c>
      <c r="L400" s="1644">
        <v>6</v>
      </c>
      <c r="M400" s="2261">
        <f t="shared" si="40"/>
        <v>60000</v>
      </c>
      <c r="N400" s="1644"/>
      <c r="O400" s="2261">
        <f t="shared" si="42"/>
        <v>0</v>
      </c>
      <c r="P400" s="1645">
        <f t="shared" si="41"/>
        <v>95000</v>
      </c>
      <c r="Q400" s="2261"/>
      <c r="R400" s="1646"/>
    </row>
    <row r="401" spans="2:18" ht="15.95" hidden="1" customHeight="1">
      <c r="B401" s="3049"/>
      <c r="C401" s="1936">
        <v>41882</v>
      </c>
      <c r="D401" s="2009" t="s">
        <v>1171</v>
      </c>
      <c r="E401" s="1638" t="s">
        <v>556</v>
      </c>
      <c r="F401" s="1639">
        <v>1</v>
      </c>
      <c r="G401" s="1639"/>
      <c r="H401" s="1640">
        <f t="shared" si="38"/>
        <v>0</v>
      </c>
      <c r="I401" s="1641">
        <f t="shared" si="39"/>
        <v>0</v>
      </c>
      <c r="J401" s="3295"/>
      <c r="K401" s="3296"/>
      <c r="L401" s="1644">
        <v>2</v>
      </c>
      <c r="M401" s="2261">
        <f t="shared" si="40"/>
        <v>20000</v>
      </c>
      <c r="N401" s="1644"/>
      <c r="O401" s="2261">
        <f t="shared" si="42"/>
        <v>0</v>
      </c>
      <c r="P401" s="1645">
        <f t="shared" si="41"/>
        <v>20000</v>
      </c>
      <c r="Q401" s="2261"/>
      <c r="R401" s="1646"/>
    </row>
    <row r="402" spans="2:18" ht="15.95" hidden="1" customHeight="1">
      <c r="B402" s="3049"/>
      <c r="C402" s="1936">
        <v>41882</v>
      </c>
      <c r="D402" s="2009" t="s">
        <v>1164</v>
      </c>
      <c r="E402" s="1638" t="s">
        <v>556</v>
      </c>
      <c r="F402" s="1639">
        <v>1</v>
      </c>
      <c r="G402" s="1639"/>
      <c r="H402" s="1640">
        <f t="shared" si="38"/>
        <v>0</v>
      </c>
      <c r="I402" s="1641">
        <f t="shared" si="39"/>
        <v>0</v>
      </c>
      <c r="J402" s="3295"/>
      <c r="K402" s="3296"/>
      <c r="L402" s="1644">
        <v>2</v>
      </c>
      <c r="M402" s="2261">
        <f t="shared" si="40"/>
        <v>20000</v>
      </c>
      <c r="N402" s="1644"/>
      <c r="O402" s="2261">
        <f t="shared" si="42"/>
        <v>0</v>
      </c>
      <c r="P402" s="1645">
        <f t="shared" si="41"/>
        <v>20000</v>
      </c>
      <c r="Q402" s="2261"/>
      <c r="R402" s="1646"/>
    </row>
    <row r="403" spans="2:18" ht="15.95" hidden="1" customHeight="1">
      <c r="B403" s="3049">
        <v>7</v>
      </c>
      <c r="C403" s="1940">
        <v>41883</v>
      </c>
      <c r="D403" s="2009" t="s">
        <v>559</v>
      </c>
      <c r="E403" s="1638" t="s">
        <v>426</v>
      </c>
      <c r="F403" s="1639">
        <v>3</v>
      </c>
      <c r="G403" s="1639"/>
      <c r="H403" s="1640">
        <f t="shared" si="38"/>
        <v>0</v>
      </c>
      <c r="I403" s="1641">
        <f t="shared" si="39"/>
        <v>0</v>
      </c>
      <c r="J403" s="2260" t="s">
        <v>127</v>
      </c>
      <c r="K403" s="2261">
        <v>25000</v>
      </c>
      <c r="L403" s="1644">
        <v>2</v>
      </c>
      <c r="M403" s="2261">
        <f t="shared" si="40"/>
        <v>20000</v>
      </c>
      <c r="N403" s="1644"/>
      <c r="O403" s="2261">
        <f t="shared" si="42"/>
        <v>0</v>
      </c>
      <c r="P403" s="1645">
        <f t="shared" si="41"/>
        <v>45000</v>
      </c>
      <c r="Q403" s="2261"/>
      <c r="R403" s="1646"/>
    </row>
    <row r="404" spans="2:18" ht="15.95" hidden="1" customHeight="1">
      <c r="B404" s="3049"/>
      <c r="C404" s="1940">
        <v>41883</v>
      </c>
      <c r="D404" s="2009" t="s">
        <v>563</v>
      </c>
      <c r="E404" s="1638" t="s">
        <v>263</v>
      </c>
      <c r="F404" s="1639">
        <v>2</v>
      </c>
      <c r="G404" s="1639"/>
      <c r="H404" s="1640">
        <f t="shared" si="38"/>
        <v>0</v>
      </c>
      <c r="I404" s="1641">
        <f t="shared" si="39"/>
        <v>0</v>
      </c>
      <c r="J404" s="2260" t="s">
        <v>258</v>
      </c>
      <c r="K404" s="2261">
        <f>F404*5000</f>
        <v>10000</v>
      </c>
      <c r="L404" s="1644">
        <v>2</v>
      </c>
      <c r="M404" s="2261">
        <f t="shared" si="40"/>
        <v>20000</v>
      </c>
      <c r="N404" s="1644"/>
      <c r="O404" s="2261">
        <f t="shared" si="42"/>
        <v>0</v>
      </c>
      <c r="P404" s="1645">
        <f t="shared" si="41"/>
        <v>30000</v>
      </c>
      <c r="Q404" s="2261"/>
      <c r="R404" s="1646"/>
    </row>
    <row r="405" spans="2:18" ht="15.95" hidden="1" customHeight="1">
      <c r="B405" s="2287">
        <v>8</v>
      </c>
      <c r="C405" s="1940">
        <v>41884</v>
      </c>
      <c r="D405" s="2009" t="s">
        <v>559</v>
      </c>
      <c r="E405" s="1638" t="s">
        <v>426</v>
      </c>
      <c r="F405" s="1639">
        <v>1</v>
      </c>
      <c r="G405" s="1639"/>
      <c r="H405" s="1640">
        <f t="shared" si="38"/>
        <v>0</v>
      </c>
      <c r="I405" s="1641">
        <f t="shared" si="39"/>
        <v>0</v>
      </c>
      <c r="J405" s="2260" t="s">
        <v>127</v>
      </c>
      <c r="K405" s="2261">
        <v>25000</v>
      </c>
      <c r="L405" s="1644"/>
      <c r="M405" s="2261">
        <f t="shared" si="40"/>
        <v>0</v>
      </c>
      <c r="N405" s="1644"/>
      <c r="O405" s="2261">
        <f t="shared" si="42"/>
        <v>0</v>
      </c>
      <c r="P405" s="1645">
        <f t="shared" si="41"/>
        <v>25000</v>
      </c>
      <c r="Q405" s="2261"/>
      <c r="R405" s="1646"/>
    </row>
    <row r="406" spans="2:18" ht="15.95" hidden="1" customHeight="1">
      <c r="B406" s="2287">
        <v>9</v>
      </c>
      <c r="C406" s="1940">
        <v>41885</v>
      </c>
      <c r="D406" s="2009" t="s">
        <v>559</v>
      </c>
      <c r="E406" s="1638" t="s">
        <v>426</v>
      </c>
      <c r="F406" s="1639">
        <v>2</v>
      </c>
      <c r="G406" s="1639"/>
      <c r="H406" s="1640">
        <f t="shared" si="38"/>
        <v>0</v>
      </c>
      <c r="I406" s="1641">
        <f t="shared" si="39"/>
        <v>0</v>
      </c>
      <c r="J406" s="2260" t="s">
        <v>127</v>
      </c>
      <c r="K406" s="2261">
        <v>25000</v>
      </c>
      <c r="L406" s="1644">
        <v>3</v>
      </c>
      <c r="M406" s="2261">
        <f t="shared" si="40"/>
        <v>30000</v>
      </c>
      <c r="N406" s="1644"/>
      <c r="O406" s="2261">
        <f t="shared" si="42"/>
        <v>0</v>
      </c>
      <c r="P406" s="1645">
        <f t="shared" si="41"/>
        <v>55000</v>
      </c>
      <c r="Q406" s="2261"/>
      <c r="R406" s="1646"/>
    </row>
    <row r="407" spans="2:18" ht="15.95" hidden="1" customHeight="1">
      <c r="B407" s="2287">
        <v>10</v>
      </c>
      <c r="C407" s="1940">
        <v>41886</v>
      </c>
      <c r="D407" s="2009" t="s">
        <v>559</v>
      </c>
      <c r="E407" s="1638" t="s">
        <v>426</v>
      </c>
      <c r="F407" s="1639">
        <v>3</v>
      </c>
      <c r="G407" s="1639"/>
      <c r="H407" s="1640">
        <f t="shared" si="38"/>
        <v>0</v>
      </c>
      <c r="I407" s="1641">
        <f t="shared" si="39"/>
        <v>0</v>
      </c>
      <c r="J407" s="2260" t="s">
        <v>127</v>
      </c>
      <c r="K407" s="2261">
        <v>25000</v>
      </c>
      <c r="L407" s="1644">
        <v>5</v>
      </c>
      <c r="M407" s="2261">
        <f t="shared" si="40"/>
        <v>50000</v>
      </c>
      <c r="N407" s="1644"/>
      <c r="O407" s="2261">
        <f t="shared" si="42"/>
        <v>0</v>
      </c>
      <c r="P407" s="1645">
        <f t="shared" si="41"/>
        <v>75000</v>
      </c>
      <c r="Q407" s="2261"/>
      <c r="R407" s="1646"/>
    </row>
    <row r="408" spans="2:18" ht="15.95" hidden="1" customHeight="1">
      <c r="B408" s="2287">
        <v>11</v>
      </c>
      <c r="C408" s="1940">
        <v>41887</v>
      </c>
      <c r="D408" s="2009" t="s">
        <v>559</v>
      </c>
      <c r="E408" s="1638" t="s">
        <v>426</v>
      </c>
      <c r="F408" s="1639">
        <v>2</v>
      </c>
      <c r="G408" s="1639"/>
      <c r="H408" s="1640">
        <f t="shared" si="38"/>
        <v>0</v>
      </c>
      <c r="I408" s="1641">
        <f t="shared" si="39"/>
        <v>0</v>
      </c>
      <c r="J408" s="2260" t="s">
        <v>127</v>
      </c>
      <c r="K408" s="2261">
        <v>25000</v>
      </c>
      <c r="L408" s="1644">
        <v>1</v>
      </c>
      <c r="M408" s="2261">
        <f t="shared" si="40"/>
        <v>10000</v>
      </c>
      <c r="N408" s="1644"/>
      <c r="O408" s="2261">
        <f t="shared" si="42"/>
        <v>0</v>
      </c>
      <c r="P408" s="1645">
        <f t="shared" si="41"/>
        <v>35000</v>
      </c>
      <c r="Q408" s="2261"/>
      <c r="R408" s="1646"/>
    </row>
    <row r="409" spans="2:18" ht="15.95" hidden="1" customHeight="1">
      <c r="B409" s="2287">
        <v>12</v>
      </c>
      <c r="C409" s="1940">
        <v>41888</v>
      </c>
      <c r="D409" s="2009" t="s">
        <v>559</v>
      </c>
      <c r="E409" s="1638" t="s">
        <v>426</v>
      </c>
      <c r="F409" s="1639">
        <v>2</v>
      </c>
      <c r="G409" s="1639"/>
      <c r="H409" s="1640">
        <f t="shared" si="38"/>
        <v>0</v>
      </c>
      <c r="I409" s="1641">
        <f t="shared" si="39"/>
        <v>0</v>
      </c>
      <c r="J409" s="2260" t="s">
        <v>127</v>
      </c>
      <c r="K409" s="2261">
        <v>25000</v>
      </c>
      <c r="L409" s="1644">
        <v>3</v>
      </c>
      <c r="M409" s="2261">
        <f t="shared" si="40"/>
        <v>30000</v>
      </c>
      <c r="N409" s="1644"/>
      <c r="O409" s="2261">
        <f t="shared" si="42"/>
        <v>0</v>
      </c>
      <c r="P409" s="1645">
        <f t="shared" si="41"/>
        <v>55000</v>
      </c>
      <c r="Q409" s="2261"/>
      <c r="R409" s="1646"/>
    </row>
    <row r="410" spans="2:18" ht="15.95" hidden="1" customHeight="1">
      <c r="B410" s="2287">
        <v>13</v>
      </c>
      <c r="C410" s="1936">
        <v>41889</v>
      </c>
      <c r="D410" s="2009" t="s">
        <v>559</v>
      </c>
      <c r="E410" s="1638" t="s">
        <v>426</v>
      </c>
      <c r="F410" s="1639">
        <v>3</v>
      </c>
      <c r="G410" s="1639"/>
      <c r="H410" s="1640">
        <f t="shared" si="38"/>
        <v>0</v>
      </c>
      <c r="I410" s="1641">
        <f t="shared" si="39"/>
        <v>0</v>
      </c>
      <c r="J410" s="2260" t="s">
        <v>127</v>
      </c>
      <c r="K410" s="2261">
        <v>25000</v>
      </c>
      <c r="L410" s="1644">
        <v>7</v>
      </c>
      <c r="M410" s="2261">
        <f t="shared" si="40"/>
        <v>70000</v>
      </c>
      <c r="N410" s="1644"/>
      <c r="O410" s="2261">
        <f t="shared" si="42"/>
        <v>0</v>
      </c>
      <c r="P410" s="1645">
        <f t="shared" si="41"/>
        <v>95000</v>
      </c>
      <c r="Q410" s="2261"/>
      <c r="R410" s="1646"/>
    </row>
    <row r="411" spans="2:18" ht="15.95" hidden="1" customHeight="1">
      <c r="B411" s="3049">
        <v>14</v>
      </c>
      <c r="C411" s="1940">
        <v>41890</v>
      </c>
      <c r="D411" s="2009" t="s">
        <v>559</v>
      </c>
      <c r="E411" s="1638" t="s">
        <v>426</v>
      </c>
      <c r="F411" s="1639">
        <v>2</v>
      </c>
      <c r="G411" s="2292"/>
      <c r="H411" s="1640">
        <f t="shared" si="38"/>
        <v>0</v>
      </c>
      <c r="I411" s="1641">
        <f t="shared" si="39"/>
        <v>0</v>
      </c>
      <c r="J411" s="3295" t="s">
        <v>127</v>
      </c>
      <c r="K411" s="3296">
        <v>25000</v>
      </c>
      <c r="L411" s="2291">
        <v>2</v>
      </c>
      <c r="M411" s="2261">
        <f t="shared" si="40"/>
        <v>20000</v>
      </c>
      <c r="N411" s="2292"/>
      <c r="O411" s="2261">
        <f t="shared" si="42"/>
        <v>0</v>
      </c>
      <c r="P411" s="1645">
        <f t="shared" si="41"/>
        <v>45000</v>
      </c>
      <c r="Q411" s="2292"/>
      <c r="R411" s="2294"/>
    </row>
    <row r="412" spans="2:18" ht="15.95" hidden="1" customHeight="1">
      <c r="B412" s="3049"/>
      <c r="C412" s="1940">
        <v>41890</v>
      </c>
      <c r="D412" s="1823" t="s">
        <v>1160</v>
      </c>
      <c r="E412" s="2291" t="s">
        <v>1161</v>
      </c>
      <c r="F412" s="2291">
        <v>2</v>
      </c>
      <c r="G412" s="2292"/>
      <c r="H412" s="1640">
        <f t="shared" si="38"/>
        <v>0</v>
      </c>
      <c r="I412" s="1641">
        <f t="shared" si="39"/>
        <v>0</v>
      </c>
      <c r="J412" s="3295"/>
      <c r="K412" s="3296"/>
      <c r="L412" s="2291"/>
      <c r="M412" s="2261">
        <f t="shared" si="40"/>
        <v>0</v>
      </c>
      <c r="N412" s="2292"/>
      <c r="O412" s="2261">
        <f t="shared" si="42"/>
        <v>0</v>
      </c>
      <c r="P412" s="1645">
        <f t="shared" si="41"/>
        <v>0</v>
      </c>
      <c r="Q412" s="2292"/>
      <c r="R412" s="2294"/>
    </row>
    <row r="413" spans="2:18" ht="15.95" hidden="1" customHeight="1">
      <c r="B413" s="2287">
        <v>15</v>
      </c>
      <c r="C413" s="1940">
        <v>41891</v>
      </c>
      <c r="D413" s="2292" t="s">
        <v>559</v>
      </c>
      <c r="E413" s="2291" t="s">
        <v>426</v>
      </c>
      <c r="F413" s="2291">
        <v>1</v>
      </c>
      <c r="G413" s="2292"/>
      <c r="H413" s="1640">
        <f t="shared" si="38"/>
        <v>0</v>
      </c>
      <c r="I413" s="1641">
        <f t="shared" si="39"/>
        <v>0</v>
      </c>
      <c r="J413" s="2260" t="s">
        <v>127</v>
      </c>
      <c r="K413" s="2261">
        <v>25000</v>
      </c>
      <c r="L413" s="1644">
        <v>2</v>
      </c>
      <c r="M413" s="2261">
        <f t="shared" si="40"/>
        <v>20000</v>
      </c>
      <c r="N413" s="2292"/>
      <c r="O413" s="2261">
        <f t="shared" si="42"/>
        <v>0</v>
      </c>
      <c r="P413" s="1645">
        <f t="shared" si="41"/>
        <v>45000</v>
      </c>
      <c r="Q413" s="2292"/>
      <c r="R413" s="2294"/>
    </row>
    <row r="414" spans="2:18" ht="15.95" hidden="1" customHeight="1">
      <c r="B414" s="3049">
        <v>16</v>
      </c>
      <c r="C414" s="1940">
        <v>41892</v>
      </c>
      <c r="D414" s="2292" t="s">
        <v>1172</v>
      </c>
      <c r="E414" s="2291" t="s">
        <v>1141</v>
      </c>
      <c r="F414" s="2291">
        <v>1</v>
      </c>
      <c r="G414" s="1639">
        <v>30</v>
      </c>
      <c r="H414" s="1640">
        <f t="shared" si="38"/>
        <v>30</v>
      </c>
      <c r="I414" s="1641">
        <f t="shared" si="39"/>
        <v>15000</v>
      </c>
      <c r="J414" s="2292"/>
      <c r="K414" s="2292"/>
      <c r="L414" s="2292"/>
      <c r="M414" s="2261">
        <f t="shared" si="40"/>
        <v>0</v>
      </c>
      <c r="N414" s="2292"/>
      <c r="O414" s="2261">
        <f t="shared" si="42"/>
        <v>0</v>
      </c>
      <c r="P414" s="1645">
        <f t="shared" si="41"/>
        <v>15000</v>
      </c>
      <c r="Q414" s="2292"/>
      <c r="R414" s="2294"/>
    </row>
    <row r="415" spans="2:18" ht="15.95" hidden="1" customHeight="1">
      <c r="B415" s="3049"/>
      <c r="C415" s="1940">
        <v>41892</v>
      </c>
      <c r="D415" s="2292" t="s">
        <v>1164</v>
      </c>
      <c r="E415" s="2291" t="s">
        <v>879</v>
      </c>
      <c r="F415" s="2291">
        <v>1</v>
      </c>
      <c r="G415" s="1639">
        <v>30</v>
      </c>
      <c r="H415" s="1640">
        <f t="shared" si="38"/>
        <v>30</v>
      </c>
      <c r="I415" s="1641">
        <f t="shared" si="39"/>
        <v>15000</v>
      </c>
      <c r="J415" s="2292"/>
      <c r="K415" s="2292"/>
      <c r="L415" s="2291">
        <v>4</v>
      </c>
      <c r="M415" s="2261">
        <f t="shared" si="40"/>
        <v>40000</v>
      </c>
      <c r="N415" s="2292"/>
      <c r="O415" s="2261">
        <f t="shared" si="42"/>
        <v>0</v>
      </c>
      <c r="P415" s="1645">
        <f t="shared" si="41"/>
        <v>55000</v>
      </c>
      <c r="Q415" s="2292"/>
      <c r="R415" s="2294"/>
    </row>
    <row r="416" spans="2:18" ht="15.95" hidden="1" customHeight="1">
      <c r="B416" s="3049">
        <v>17</v>
      </c>
      <c r="C416" s="1940">
        <v>41893</v>
      </c>
      <c r="D416" s="2292" t="s">
        <v>1142</v>
      </c>
      <c r="E416" s="2291" t="s">
        <v>879</v>
      </c>
      <c r="F416" s="2291">
        <v>1</v>
      </c>
      <c r="G416" s="2291"/>
      <c r="H416" s="1640">
        <f t="shared" si="38"/>
        <v>0</v>
      </c>
      <c r="I416" s="1641">
        <f t="shared" si="39"/>
        <v>0</v>
      </c>
      <c r="J416" s="3295" t="s">
        <v>70</v>
      </c>
      <c r="K416" s="3296">
        <v>35000</v>
      </c>
      <c r="L416" s="2291"/>
      <c r="M416" s="2261">
        <f t="shared" si="40"/>
        <v>0</v>
      </c>
      <c r="N416" s="2292"/>
      <c r="O416" s="2261">
        <f t="shared" si="42"/>
        <v>0</v>
      </c>
      <c r="P416" s="1645">
        <f t="shared" si="41"/>
        <v>35000</v>
      </c>
      <c r="Q416" s="2292"/>
      <c r="R416" s="2294"/>
    </row>
    <row r="417" spans="2:18" ht="15.95" hidden="1" customHeight="1">
      <c r="B417" s="3049"/>
      <c r="C417" s="1940">
        <v>41893</v>
      </c>
      <c r="D417" s="2292" t="s">
        <v>1164</v>
      </c>
      <c r="E417" s="2291" t="s">
        <v>879</v>
      </c>
      <c r="F417" s="2291">
        <v>1</v>
      </c>
      <c r="G417" s="2291"/>
      <c r="H417" s="1640">
        <f t="shared" si="38"/>
        <v>0</v>
      </c>
      <c r="I417" s="1641">
        <f t="shared" si="39"/>
        <v>0</v>
      </c>
      <c r="J417" s="3297"/>
      <c r="K417" s="3297"/>
      <c r="L417" s="2291"/>
      <c r="M417" s="2261">
        <f t="shared" si="40"/>
        <v>0</v>
      </c>
      <c r="N417" s="2292"/>
      <c r="O417" s="2261">
        <f t="shared" si="42"/>
        <v>0</v>
      </c>
      <c r="P417" s="1645">
        <f t="shared" si="41"/>
        <v>0</v>
      </c>
      <c r="Q417" s="2292"/>
      <c r="R417" s="2294"/>
    </row>
    <row r="418" spans="2:18" ht="15.95" hidden="1" customHeight="1">
      <c r="B418" s="3049"/>
      <c r="C418" s="1940">
        <v>41893</v>
      </c>
      <c r="D418" s="2292" t="s">
        <v>559</v>
      </c>
      <c r="E418" s="2291" t="s">
        <v>426</v>
      </c>
      <c r="F418" s="2291">
        <v>1</v>
      </c>
      <c r="G418" s="2291"/>
      <c r="H418" s="1640">
        <f t="shared" si="38"/>
        <v>0</v>
      </c>
      <c r="I418" s="1641">
        <f t="shared" si="39"/>
        <v>0</v>
      </c>
      <c r="J418" s="3297"/>
      <c r="K418" s="3297"/>
      <c r="L418" s="1644">
        <v>1</v>
      </c>
      <c r="M418" s="2261">
        <f t="shared" si="40"/>
        <v>10000</v>
      </c>
      <c r="N418" s="2292"/>
      <c r="O418" s="2261">
        <f t="shared" si="42"/>
        <v>0</v>
      </c>
      <c r="P418" s="1645">
        <f t="shared" si="41"/>
        <v>10000</v>
      </c>
      <c r="Q418" s="2292"/>
      <c r="R418" s="2294"/>
    </row>
    <row r="419" spans="2:18" ht="15.95" hidden="1" customHeight="1">
      <c r="B419" s="3049">
        <v>18</v>
      </c>
      <c r="C419" s="1940">
        <v>41894</v>
      </c>
      <c r="D419" s="2009" t="s">
        <v>563</v>
      </c>
      <c r="E419" s="1638" t="s">
        <v>263</v>
      </c>
      <c r="F419" s="2291">
        <v>2</v>
      </c>
      <c r="G419" s="2291"/>
      <c r="H419" s="1640">
        <f t="shared" si="38"/>
        <v>0</v>
      </c>
      <c r="I419" s="1641">
        <f t="shared" si="39"/>
        <v>0</v>
      </c>
      <c r="J419" s="2260" t="s">
        <v>258</v>
      </c>
      <c r="K419" s="2261">
        <f>F419*5000</f>
        <v>10000</v>
      </c>
      <c r="L419" s="2291"/>
      <c r="M419" s="2261">
        <f t="shared" si="40"/>
        <v>0</v>
      </c>
      <c r="N419" s="2292"/>
      <c r="O419" s="2261">
        <f t="shared" si="42"/>
        <v>0</v>
      </c>
      <c r="P419" s="1645">
        <f t="shared" si="41"/>
        <v>10000</v>
      </c>
      <c r="Q419" s="2292"/>
      <c r="R419" s="2294"/>
    </row>
    <row r="420" spans="2:18" ht="15.95" hidden="1" customHeight="1">
      <c r="B420" s="3049"/>
      <c r="C420" s="1940">
        <v>41894</v>
      </c>
      <c r="D420" s="2292" t="s">
        <v>559</v>
      </c>
      <c r="E420" s="2291" t="s">
        <v>426</v>
      </c>
      <c r="F420" s="2291">
        <v>1</v>
      </c>
      <c r="G420" s="2291"/>
      <c r="H420" s="1640">
        <f t="shared" si="38"/>
        <v>0</v>
      </c>
      <c r="I420" s="1641">
        <f t="shared" si="39"/>
        <v>0</v>
      </c>
      <c r="J420" s="2260" t="s">
        <v>127</v>
      </c>
      <c r="K420" s="2261">
        <v>20000</v>
      </c>
      <c r="L420" s="2291">
        <v>2</v>
      </c>
      <c r="M420" s="2261">
        <f t="shared" si="40"/>
        <v>20000</v>
      </c>
      <c r="N420" s="2292"/>
      <c r="O420" s="2261">
        <f t="shared" si="42"/>
        <v>0</v>
      </c>
      <c r="P420" s="1645">
        <f t="shared" si="41"/>
        <v>40000</v>
      </c>
      <c r="Q420" s="2292"/>
      <c r="R420" s="2294"/>
    </row>
    <row r="421" spans="2:18" ht="15.95" hidden="1" customHeight="1">
      <c r="B421" s="3049"/>
      <c r="C421" s="1940">
        <v>41894</v>
      </c>
      <c r="D421" s="2292" t="s">
        <v>575</v>
      </c>
      <c r="E421" s="2291" t="s">
        <v>277</v>
      </c>
      <c r="F421" s="2291">
        <v>1</v>
      </c>
      <c r="G421" s="2291"/>
      <c r="H421" s="1640">
        <f t="shared" si="38"/>
        <v>0</v>
      </c>
      <c r="I421" s="1641">
        <f t="shared" si="39"/>
        <v>0</v>
      </c>
      <c r="J421" s="2292"/>
      <c r="K421" s="2292"/>
      <c r="L421" s="2291">
        <v>6</v>
      </c>
      <c r="M421" s="2261">
        <f t="shared" si="40"/>
        <v>60000</v>
      </c>
      <c r="N421" s="2292"/>
      <c r="O421" s="2261">
        <f t="shared" si="42"/>
        <v>0</v>
      </c>
      <c r="P421" s="1645">
        <f t="shared" si="41"/>
        <v>60000</v>
      </c>
      <c r="Q421" s="2261"/>
      <c r="R421" s="2294"/>
    </row>
    <row r="422" spans="2:18" ht="15.95" hidden="1" customHeight="1">
      <c r="B422" s="2287">
        <v>19</v>
      </c>
      <c r="C422" s="1940">
        <v>41895</v>
      </c>
      <c r="D422" s="2292" t="s">
        <v>868</v>
      </c>
      <c r="E422" s="2291" t="s">
        <v>263</v>
      </c>
      <c r="F422" s="2291">
        <v>1</v>
      </c>
      <c r="G422" s="2291">
        <v>150</v>
      </c>
      <c r="H422" s="1640">
        <f t="shared" si="38"/>
        <v>150</v>
      </c>
      <c r="I422" s="1641">
        <f t="shared" si="39"/>
        <v>75000</v>
      </c>
      <c r="J422" s="2292"/>
      <c r="K422" s="2292"/>
      <c r="L422" s="2291"/>
      <c r="M422" s="2261">
        <f t="shared" si="40"/>
        <v>0</v>
      </c>
      <c r="N422" s="2292"/>
      <c r="O422" s="2261">
        <f t="shared" si="42"/>
        <v>0</v>
      </c>
      <c r="P422" s="1645">
        <f t="shared" si="41"/>
        <v>75000</v>
      </c>
      <c r="Q422" s="2443">
        <v>35000</v>
      </c>
      <c r="R422" s="2294"/>
    </row>
    <row r="423" spans="2:18" ht="15.95" hidden="1" customHeight="1">
      <c r="B423" s="3049">
        <v>20</v>
      </c>
      <c r="C423" s="1936">
        <v>41896</v>
      </c>
      <c r="D423" s="2292" t="s">
        <v>1163</v>
      </c>
      <c r="E423" s="2291" t="s">
        <v>879</v>
      </c>
      <c r="F423" s="2291">
        <v>2</v>
      </c>
      <c r="G423" s="2291"/>
      <c r="H423" s="1640">
        <f t="shared" si="38"/>
        <v>0</v>
      </c>
      <c r="I423" s="1641">
        <f t="shared" si="39"/>
        <v>0</v>
      </c>
      <c r="J423" s="3295" t="s">
        <v>70</v>
      </c>
      <c r="K423" s="3296">
        <v>35000</v>
      </c>
      <c r="L423" s="2291">
        <v>6</v>
      </c>
      <c r="M423" s="2261">
        <f t="shared" si="40"/>
        <v>60000</v>
      </c>
      <c r="N423" s="2292"/>
      <c r="O423" s="2261">
        <f t="shared" si="42"/>
        <v>0</v>
      </c>
      <c r="P423" s="1645">
        <f t="shared" si="41"/>
        <v>95000</v>
      </c>
      <c r="Q423" s="2292"/>
      <c r="R423" s="2294"/>
    </row>
    <row r="424" spans="2:18" ht="15.95" hidden="1" customHeight="1">
      <c r="B424" s="3049"/>
      <c r="C424" s="1936">
        <v>41896</v>
      </c>
      <c r="D424" s="2292" t="s">
        <v>1164</v>
      </c>
      <c r="E424" s="2291" t="s">
        <v>879</v>
      </c>
      <c r="F424" s="2291">
        <v>2</v>
      </c>
      <c r="G424" s="2291"/>
      <c r="H424" s="1640">
        <f t="shared" si="38"/>
        <v>0</v>
      </c>
      <c r="I424" s="1641">
        <f t="shared" si="39"/>
        <v>0</v>
      </c>
      <c r="J424" s="3297"/>
      <c r="K424" s="3297"/>
      <c r="L424" s="2291">
        <v>2</v>
      </c>
      <c r="M424" s="2261">
        <f t="shared" si="40"/>
        <v>20000</v>
      </c>
      <c r="N424" s="2292"/>
      <c r="O424" s="2261">
        <f t="shared" si="42"/>
        <v>0</v>
      </c>
      <c r="P424" s="1645">
        <f t="shared" si="41"/>
        <v>20000</v>
      </c>
      <c r="Q424" s="2292"/>
      <c r="R424" s="2294"/>
    </row>
    <row r="425" spans="2:18" ht="15.95" hidden="1" customHeight="1">
      <c r="B425" s="3049">
        <v>21</v>
      </c>
      <c r="C425" s="1940">
        <v>41897</v>
      </c>
      <c r="D425" s="2292" t="s">
        <v>1160</v>
      </c>
      <c r="E425" s="2291" t="s">
        <v>1161</v>
      </c>
      <c r="F425" s="2291">
        <v>2</v>
      </c>
      <c r="G425" s="2291"/>
      <c r="H425" s="1640">
        <f t="shared" si="38"/>
        <v>0</v>
      </c>
      <c r="I425" s="1641">
        <f t="shared" si="39"/>
        <v>0</v>
      </c>
      <c r="J425" s="3295" t="s">
        <v>70</v>
      </c>
      <c r="K425" s="3296">
        <v>35000</v>
      </c>
      <c r="L425" s="2291"/>
      <c r="M425" s="2261">
        <f t="shared" si="40"/>
        <v>0</v>
      </c>
      <c r="N425" s="2292"/>
      <c r="O425" s="2261">
        <f t="shared" si="42"/>
        <v>0</v>
      </c>
      <c r="P425" s="1645">
        <f t="shared" si="41"/>
        <v>35000</v>
      </c>
      <c r="Q425" s="2292"/>
      <c r="R425" s="2294"/>
    </row>
    <row r="426" spans="2:18" ht="15.95" hidden="1" customHeight="1">
      <c r="B426" s="3049"/>
      <c r="C426" s="1940">
        <v>41897</v>
      </c>
      <c r="D426" s="2292" t="s">
        <v>1173</v>
      </c>
      <c r="E426" s="2291" t="s">
        <v>879</v>
      </c>
      <c r="F426" s="2291">
        <v>1</v>
      </c>
      <c r="G426" s="2291"/>
      <c r="H426" s="1640">
        <f t="shared" si="38"/>
        <v>0</v>
      </c>
      <c r="I426" s="1641">
        <f t="shared" si="39"/>
        <v>0</v>
      </c>
      <c r="J426" s="3295"/>
      <c r="K426" s="3296"/>
      <c r="L426" s="2291"/>
      <c r="M426" s="2261">
        <f t="shared" si="40"/>
        <v>0</v>
      </c>
      <c r="N426" s="2292"/>
      <c r="O426" s="2261">
        <f t="shared" si="42"/>
        <v>0</v>
      </c>
      <c r="P426" s="1645">
        <f t="shared" si="41"/>
        <v>0</v>
      </c>
      <c r="Q426" s="2292"/>
      <c r="R426" s="2294"/>
    </row>
    <row r="427" spans="2:18" ht="15.95" hidden="1" customHeight="1">
      <c r="B427" s="3049"/>
      <c r="C427" s="1940">
        <v>41897</v>
      </c>
      <c r="D427" s="2292" t="s">
        <v>1164</v>
      </c>
      <c r="E427" s="2291" t="s">
        <v>879</v>
      </c>
      <c r="F427" s="2291">
        <v>1</v>
      </c>
      <c r="G427" s="2291"/>
      <c r="H427" s="1640">
        <f t="shared" si="38"/>
        <v>0</v>
      </c>
      <c r="I427" s="1641">
        <f t="shared" si="39"/>
        <v>0</v>
      </c>
      <c r="J427" s="3295"/>
      <c r="K427" s="3296"/>
      <c r="L427" s="2291"/>
      <c r="M427" s="2261">
        <f t="shared" si="40"/>
        <v>0</v>
      </c>
      <c r="N427" s="2292"/>
      <c r="O427" s="2261">
        <f t="shared" si="42"/>
        <v>0</v>
      </c>
      <c r="P427" s="1645">
        <f t="shared" si="41"/>
        <v>0</v>
      </c>
      <c r="Q427" s="2292"/>
      <c r="R427" s="2294"/>
    </row>
    <row r="428" spans="2:18" ht="15.95" hidden="1" customHeight="1">
      <c r="B428" s="2287">
        <v>22</v>
      </c>
      <c r="C428" s="1940">
        <v>41898</v>
      </c>
      <c r="D428" s="2292" t="s">
        <v>1160</v>
      </c>
      <c r="E428" s="2291" t="s">
        <v>1161</v>
      </c>
      <c r="F428" s="2291">
        <v>4</v>
      </c>
      <c r="G428" s="2291"/>
      <c r="H428" s="1640">
        <f t="shared" si="38"/>
        <v>0</v>
      </c>
      <c r="I428" s="1641">
        <f t="shared" si="39"/>
        <v>0</v>
      </c>
      <c r="J428" s="2260" t="s">
        <v>127</v>
      </c>
      <c r="K428" s="2261">
        <v>10000</v>
      </c>
      <c r="L428" s="2291"/>
      <c r="M428" s="2261">
        <f t="shared" si="40"/>
        <v>0</v>
      </c>
      <c r="N428" s="2292"/>
      <c r="O428" s="2261">
        <f t="shared" si="42"/>
        <v>0</v>
      </c>
      <c r="P428" s="1645">
        <f t="shared" si="41"/>
        <v>10000</v>
      </c>
      <c r="Q428" s="2292"/>
      <c r="R428" s="2294"/>
    </row>
    <row r="429" spans="2:18" ht="15.95" hidden="1" customHeight="1">
      <c r="B429" s="3049">
        <v>23</v>
      </c>
      <c r="C429" s="1940">
        <v>41899</v>
      </c>
      <c r="D429" s="2292" t="s">
        <v>1160</v>
      </c>
      <c r="E429" s="2291" t="s">
        <v>1161</v>
      </c>
      <c r="F429" s="2291">
        <v>1</v>
      </c>
      <c r="G429" s="2291"/>
      <c r="H429" s="1640">
        <f t="shared" si="38"/>
        <v>0</v>
      </c>
      <c r="I429" s="1641">
        <f t="shared" si="39"/>
        <v>0</v>
      </c>
      <c r="J429" s="2260" t="s">
        <v>127</v>
      </c>
      <c r="K429" s="2261">
        <v>2500</v>
      </c>
      <c r="L429" s="2291"/>
      <c r="M429" s="2261">
        <f t="shared" si="40"/>
        <v>0</v>
      </c>
      <c r="N429" s="2292"/>
      <c r="O429" s="2261">
        <f t="shared" si="42"/>
        <v>0</v>
      </c>
      <c r="P429" s="1645">
        <f t="shared" si="41"/>
        <v>2500</v>
      </c>
      <c r="Q429" s="2292"/>
      <c r="R429" s="2294"/>
    </row>
    <row r="430" spans="2:18" ht="15.95" hidden="1" customHeight="1">
      <c r="B430" s="3049"/>
      <c r="C430" s="1940">
        <v>41899</v>
      </c>
      <c r="D430" s="2292" t="s">
        <v>575</v>
      </c>
      <c r="E430" s="2291" t="s">
        <v>263</v>
      </c>
      <c r="F430" s="2291">
        <v>1</v>
      </c>
      <c r="G430" s="2291"/>
      <c r="H430" s="1640">
        <f t="shared" si="38"/>
        <v>0</v>
      </c>
      <c r="I430" s="1641">
        <f t="shared" si="39"/>
        <v>0</v>
      </c>
      <c r="J430" s="2292"/>
      <c r="K430" s="2292"/>
      <c r="L430" s="2291">
        <v>2</v>
      </c>
      <c r="M430" s="2261">
        <f t="shared" si="40"/>
        <v>20000</v>
      </c>
      <c r="N430" s="2292"/>
      <c r="O430" s="2261">
        <f t="shared" si="42"/>
        <v>0</v>
      </c>
      <c r="P430" s="1645">
        <f t="shared" si="41"/>
        <v>20000</v>
      </c>
      <c r="Q430" s="2292"/>
      <c r="R430" s="2294"/>
    </row>
    <row r="431" spans="2:18" ht="15.95" hidden="1" customHeight="1">
      <c r="B431" s="3049"/>
      <c r="C431" s="1940">
        <v>41899</v>
      </c>
      <c r="D431" s="2292" t="s">
        <v>868</v>
      </c>
      <c r="E431" s="2291" t="s">
        <v>263</v>
      </c>
      <c r="F431" s="2291">
        <v>1</v>
      </c>
      <c r="G431" s="2291">
        <v>150</v>
      </c>
      <c r="H431" s="1640">
        <f t="shared" si="38"/>
        <v>150</v>
      </c>
      <c r="I431" s="1641">
        <f t="shared" si="39"/>
        <v>75000</v>
      </c>
      <c r="J431" s="2292"/>
      <c r="K431" s="2292"/>
      <c r="L431" s="2291">
        <v>5</v>
      </c>
      <c r="M431" s="2261">
        <f t="shared" si="40"/>
        <v>50000</v>
      </c>
      <c r="N431" s="2291">
        <v>2</v>
      </c>
      <c r="O431" s="2261">
        <f t="shared" si="42"/>
        <v>30000</v>
      </c>
      <c r="P431" s="1645">
        <f t="shared" si="41"/>
        <v>155000</v>
      </c>
      <c r="Q431" s="2292"/>
      <c r="R431" s="2294"/>
    </row>
    <row r="432" spans="2:18" ht="15.95" hidden="1" customHeight="1">
      <c r="B432" s="2287">
        <v>24</v>
      </c>
      <c r="C432" s="1940">
        <v>41900</v>
      </c>
      <c r="D432" s="2292" t="s">
        <v>1151</v>
      </c>
      <c r="E432" s="2291" t="s">
        <v>426</v>
      </c>
      <c r="F432" s="2291">
        <v>1</v>
      </c>
      <c r="G432" s="2291"/>
      <c r="H432" s="1640">
        <f t="shared" si="38"/>
        <v>0</v>
      </c>
      <c r="I432" s="1641">
        <f t="shared" si="39"/>
        <v>0</v>
      </c>
      <c r="J432" s="2260" t="s">
        <v>127</v>
      </c>
      <c r="K432" s="2261">
        <v>20000</v>
      </c>
      <c r="L432" s="2291"/>
      <c r="M432" s="2261">
        <f t="shared" si="40"/>
        <v>0</v>
      </c>
      <c r="N432" s="2292"/>
      <c r="O432" s="2261">
        <f t="shared" si="42"/>
        <v>0</v>
      </c>
      <c r="P432" s="1645">
        <f t="shared" si="41"/>
        <v>20000</v>
      </c>
      <c r="Q432" s="2292"/>
      <c r="R432" s="2294"/>
    </row>
    <row r="433" spans="2:18" ht="15.95" hidden="1" customHeight="1">
      <c r="B433" s="2287">
        <v>25</v>
      </c>
      <c r="C433" s="1940">
        <v>41901</v>
      </c>
      <c r="D433" s="2292" t="s">
        <v>1164</v>
      </c>
      <c r="E433" s="2291" t="s">
        <v>879</v>
      </c>
      <c r="F433" s="2291">
        <v>2</v>
      </c>
      <c r="G433" s="2291">
        <v>30</v>
      </c>
      <c r="H433" s="1640">
        <f t="shared" si="38"/>
        <v>60</v>
      </c>
      <c r="I433" s="1641">
        <f t="shared" si="39"/>
        <v>30000</v>
      </c>
      <c r="J433" s="2292"/>
      <c r="K433" s="2292"/>
      <c r="L433" s="2291">
        <v>2</v>
      </c>
      <c r="M433" s="2261">
        <f t="shared" si="40"/>
        <v>20000</v>
      </c>
      <c r="N433" s="2292"/>
      <c r="O433" s="2261">
        <f t="shared" si="42"/>
        <v>0</v>
      </c>
      <c r="P433" s="1645">
        <f t="shared" si="41"/>
        <v>50000</v>
      </c>
      <c r="Q433" s="2292"/>
      <c r="R433" s="2294"/>
    </row>
    <row r="434" spans="2:18" ht="15.95" hidden="1" customHeight="1">
      <c r="B434" s="3049">
        <v>26</v>
      </c>
      <c r="C434" s="1940">
        <v>41902</v>
      </c>
      <c r="D434" s="2292" t="s">
        <v>1151</v>
      </c>
      <c r="E434" s="2291" t="s">
        <v>426</v>
      </c>
      <c r="F434" s="2291">
        <v>1</v>
      </c>
      <c r="G434" s="2291"/>
      <c r="H434" s="1640">
        <f t="shared" si="38"/>
        <v>0</v>
      </c>
      <c r="I434" s="1641">
        <f t="shared" si="39"/>
        <v>0</v>
      </c>
      <c r="J434" s="3295" t="s">
        <v>127</v>
      </c>
      <c r="K434" s="3296">
        <v>30000</v>
      </c>
      <c r="L434" s="2291"/>
      <c r="M434" s="2261">
        <f t="shared" si="40"/>
        <v>0</v>
      </c>
      <c r="N434" s="2292"/>
      <c r="O434" s="2261">
        <f t="shared" si="42"/>
        <v>0</v>
      </c>
      <c r="P434" s="1645">
        <f t="shared" si="41"/>
        <v>30000</v>
      </c>
      <c r="Q434" s="2292"/>
      <c r="R434" s="2294"/>
    </row>
    <row r="435" spans="2:18" ht="15.95" hidden="1" customHeight="1">
      <c r="B435" s="3049"/>
      <c r="C435" s="1940">
        <v>41902</v>
      </c>
      <c r="D435" s="2292" t="s">
        <v>1173</v>
      </c>
      <c r="E435" s="2291" t="s">
        <v>879</v>
      </c>
      <c r="F435" s="2291">
        <v>1</v>
      </c>
      <c r="G435" s="2291"/>
      <c r="H435" s="1640">
        <f t="shared" si="38"/>
        <v>0</v>
      </c>
      <c r="I435" s="1641">
        <f t="shared" si="39"/>
        <v>0</v>
      </c>
      <c r="J435" s="3295"/>
      <c r="K435" s="3296"/>
      <c r="L435" s="2291"/>
      <c r="M435" s="2261">
        <f t="shared" si="40"/>
        <v>0</v>
      </c>
      <c r="N435" s="2292"/>
      <c r="O435" s="2261">
        <f t="shared" si="42"/>
        <v>0</v>
      </c>
      <c r="P435" s="1645">
        <f t="shared" si="41"/>
        <v>0</v>
      </c>
      <c r="Q435" s="2292"/>
      <c r="R435" s="2294"/>
    </row>
    <row r="436" spans="2:18" ht="15.95" hidden="1" customHeight="1">
      <c r="B436" s="3049"/>
      <c r="C436" s="1940">
        <v>41902</v>
      </c>
      <c r="D436" s="2292" t="s">
        <v>1164</v>
      </c>
      <c r="E436" s="2291" t="s">
        <v>879</v>
      </c>
      <c r="F436" s="2291">
        <v>1</v>
      </c>
      <c r="G436" s="2291"/>
      <c r="H436" s="1640">
        <f t="shared" si="38"/>
        <v>0</v>
      </c>
      <c r="I436" s="1641">
        <f t="shared" si="39"/>
        <v>0</v>
      </c>
      <c r="J436" s="3295"/>
      <c r="K436" s="3296"/>
      <c r="L436" s="2291"/>
      <c r="M436" s="2261">
        <f t="shared" si="40"/>
        <v>0</v>
      </c>
      <c r="N436" s="2292"/>
      <c r="O436" s="2261">
        <f t="shared" si="42"/>
        <v>0</v>
      </c>
      <c r="P436" s="1645">
        <f t="shared" si="41"/>
        <v>0</v>
      </c>
      <c r="Q436" s="2292"/>
      <c r="R436" s="2294"/>
    </row>
    <row r="437" spans="2:18" ht="15.95" hidden="1" customHeight="1">
      <c r="B437" s="3049"/>
      <c r="C437" s="1940">
        <v>41902</v>
      </c>
      <c r="D437" s="2292" t="s">
        <v>1158</v>
      </c>
      <c r="E437" s="2291" t="s">
        <v>263</v>
      </c>
      <c r="F437" s="2291">
        <v>5</v>
      </c>
      <c r="G437" s="2291"/>
      <c r="H437" s="1640">
        <f t="shared" si="38"/>
        <v>0</v>
      </c>
      <c r="I437" s="1641">
        <f t="shared" si="39"/>
        <v>0</v>
      </c>
      <c r="J437" s="2260" t="s">
        <v>127</v>
      </c>
      <c r="K437" s="2261">
        <v>30000</v>
      </c>
      <c r="L437" s="2291">
        <v>5</v>
      </c>
      <c r="M437" s="2261">
        <f t="shared" si="40"/>
        <v>50000</v>
      </c>
      <c r="N437" s="2292"/>
      <c r="O437" s="2261">
        <f t="shared" si="42"/>
        <v>0</v>
      </c>
      <c r="P437" s="1645">
        <f t="shared" si="41"/>
        <v>80000</v>
      </c>
      <c r="Q437" s="2292"/>
      <c r="R437" s="2294"/>
    </row>
    <row r="438" spans="2:18" ht="15.95" hidden="1" customHeight="1">
      <c r="B438" s="3049">
        <v>27</v>
      </c>
      <c r="C438" s="1936">
        <v>41903</v>
      </c>
      <c r="D438" s="2292" t="s">
        <v>1158</v>
      </c>
      <c r="E438" s="2291" t="s">
        <v>263</v>
      </c>
      <c r="F438" s="2291">
        <v>4</v>
      </c>
      <c r="G438" s="2291"/>
      <c r="H438" s="1640">
        <f t="shared" si="38"/>
        <v>0</v>
      </c>
      <c r="I438" s="1641">
        <f t="shared" si="39"/>
        <v>0</v>
      </c>
      <c r="J438" s="3295" t="s">
        <v>127</v>
      </c>
      <c r="K438" s="3296">
        <v>30000</v>
      </c>
      <c r="L438" s="2291"/>
      <c r="M438" s="2261">
        <f t="shared" si="40"/>
        <v>0</v>
      </c>
      <c r="N438" s="2292"/>
      <c r="O438" s="2261">
        <f t="shared" si="42"/>
        <v>0</v>
      </c>
      <c r="P438" s="1645">
        <f t="shared" si="41"/>
        <v>30000</v>
      </c>
      <c r="Q438" s="2292"/>
      <c r="R438" s="2294"/>
    </row>
    <row r="439" spans="2:18" ht="15.95" hidden="1" customHeight="1">
      <c r="B439" s="3049"/>
      <c r="C439" s="1936">
        <v>41903</v>
      </c>
      <c r="D439" s="2292" t="s">
        <v>1160</v>
      </c>
      <c r="E439" s="2291" t="s">
        <v>1161</v>
      </c>
      <c r="F439" s="2291">
        <v>2</v>
      </c>
      <c r="G439" s="2291"/>
      <c r="H439" s="1640">
        <f t="shared" si="38"/>
        <v>0</v>
      </c>
      <c r="I439" s="1641">
        <f t="shared" si="39"/>
        <v>0</v>
      </c>
      <c r="J439" s="3295"/>
      <c r="K439" s="3296"/>
      <c r="L439" s="2291">
        <v>4</v>
      </c>
      <c r="M439" s="2261">
        <f t="shared" si="40"/>
        <v>40000</v>
      </c>
      <c r="N439" s="2292"/>
      <c r="O439" s="2261">
        <f t="shared" si="42"/>
        <v>0</v>
      </c>
      <c r="P439" s="1645">
        <f t="shared" si="41"/>
        <v>40000</v>
      </c>
      <c r="Q439" s="2292"/>
      <c r="R439" s="2294"/>
    </row>
    <row r="440" spans="2:18" ht="15.95" hidden="1" customHeight="1">
      <c r="B440" s="3049"/>
      <c r="C440" s="1936">
        <v>41903</v>
      </c>
      <c r="D440" s="2292" t="s">
        <v>1166</v>
      </c>
      <c r="E440" s="2291" t="s">
        <v>1167</v>
      </c>
      <c r="F440" s="2291">
        <v>2</v>
      </c>
      <c r="G440" s="2291">
        <v>14</v>
      </c>
      <c r="H440" s="1640">
        <f t="shared" si="38"/>
        <v>28</v>
      </c>
      <c r="I440" s="1641">
        <f t="shared" si="39"/>
        <v>14000</v>
      </c>
      <c r="J440" s="2292"/>
      <c r="K440" s="2292"/>
      <c r="L440" s="2291">
        <v>2</v>
      </c>
      <c r="M440" s="2261">
        <f t="shared" si="40"/>
        <v>20000</v>
      </c>
      <c r="N440" s="2292"/>
      <c r="O440" s="2261">
        <f t="shared" si="42"/>
        <v>0</v>
      </c>
      <c r="P440" s="1645">
        <f t="shared" si="41"/>
        <v>34000</v>
      </c>
      <c r="Q440" s="2292"/>
      <c r="R440" s="2294"/>
    </row>
    <row r="441" spans="2:18" ht="15.95" hidden="1" customHeight="1">
      <c r="B441" s="2287">
        <v>28</v>
      </c>
      <c r="C441" s="1940">
        <v>41904</v>
      </c>
      <c r="D441" s="2292" t="s">
        <v>1160</v>
      </c>
      <c r="E441" s="2291" t="s">
        <v>1161</v>
      </c>
      <c r="F441" s="2291">
        <v>1</v>
      </c>
      <c r="G441" s="2291"/>
      <c r="H441" s="1640">
        <f t="shared" si="38"/>
        <v>0</v>
      </c>
      <c r="I441" s="1641">
        <f t="shared" si="39"/>
        <v>0</v>
      </c>
      <c r="J441" s="2260" t="s">
        <v>127</v>
      </c>
      <c r="K441" s="2261">
        <v>10000</v>
      </c>
      <c r="L441" s="2291"/>
      <c r="M441" s="2261">
        <f t="shared" si="40"/>
        <v>0</v>
      </c>
      <c r="N441" s="2292"/>
      <c r="O441" s="2261">
        <f t="shared" si="42"/>
        <v>0</v>
      </c>
      <c r="P441" s="1645">
        <f t="shared" si="41"/>
        <v>10000</v>
      </c>
      <c r="Q441" s="2292"/>
      <c r="R441" s="2294"/>
    </row>
    <row r="442" spans="2:18" ht="15.95" hidden="1" customHeight="1">
      <c r="B442" s="3049">
        <v>29</v>
      </c>
      <c r="C442" s="1940">
        <v>41905</v>
      </c>
      <c r="D442" s="2292" t="s">
        <v>575</v>
      </c>
      <c r="E442" s="2291" t="s">
        <v>263</v>
      </c>
      <c r="F442" s="2291">
        <v>1</v>
      </c>
      <c r="G442" s="2291"/>
      <c r="H442" s="1640">
        <f t="shared" si="38"/>
        <v>0</v>
      </c>
      <c r="I442" s="1641">
        <f t="shared" si="39"/>
        <v>0</v>
      </c>
      <c r="J442" s="2292"/>
      <c r="K442" s="2292"/>
      <c r="L442" s="2291">
        <v>5.5</v>
      </c>
      <c r="M442" s="2261">
        <f t="shared" si="40"/>
        <v>55000</v>
      </c>
      <c r="N442" s="2292"/>
      <c r="O442" s="2261">
        <f t="shared" si="42"/>
        <v>0</v>
      </c>
      <c r="P442" s="1645">
        <f t="shared" si="41"/>
        <v>55000</v>
      </c>
      <c r="Q442" s="2292"/>
      <c r="R442" s="2294"/>
    </row>
    <row r="443" spans="2:18" ht="15.95" hidden="1" customHeight="1">
      <c r="B443" s="3049"/>
      <c r="C443" s="1940">
        <v>41905</v>
      </c>
      <c r="D443" s="2292" t="s">
        <v>868</v>
      </c>
      <c r="E443" s="2291" t="s">
        <v>263</v>
      </c>
      <c r="F443" s="2291">
        <v>1</v>
      </c>
      <c r="G443" s="2291">
        <v>150</v>
      </c>
      <c r="H443" s="1640">
        <f t="shared" si="38"/>
        <v>150</v>
      </c>
      <c r="I443" s="1641">
        <f t="shared" si="39"/>
        <v>75000</v>
      </c>
      <c r="J443" s="2292"/>
      <c r="K443" s="2292"/>
      <c r="L443" s="2291">
        <v>2.5</v>
      </c>
      <c r="M443" s="2261">
        <f t="shared" si="40"/>
        <v>25000</v>
      </c>
      <c r="N443" s="2291">
        <v>5</v>
      </c>
      <c r="O443" s="2261">
        <f t="shared" si="42"/>
        <v>75000</v>
      </c>
      <c r="P443" s="1645">
        <f t="shared" si="41"/>
        <v>175000</v>
      </c>
      <c r="Q443" s="2292"/>
      <c r="R443" s="2294"/>
    </row>
    <row r="444" spans="2:18" ht="15.95" hidden="1" customHeight="1">
      <c r="B444" s="3049">
        <v>30</v>
      </c>
      <c r="C444" s="1940">
        <v>41906</v>
      </c>
      <c r="D444" s="2292" t="s">
        <v>559</v>
      </c>
      <c r="E444" s="2291" t="s">
        <v>426</v>
      </c>
      <c r="F444" s="2291">
        <v>1</v>
      </c>
      <c r="G444" s="2291"/>
      <c r="H444" s="1640">
        <f t="shared" si="38"/>
        <v>0</v>
      </c>
      <c r="I444" s="1641">
        <f t="shared" si="39"/>
        <v>0</v>
      </c>
      <c r="J444" s="3295" t="s">
        <v>127</v>
      </c>
      <c r="K444" s="3296">
        <v>25000</v>
      </c>
      <c r="L444" s="2291"/>
      <c r="M444" s="2261">
        <f t="shared" si="40"/>
        <v>0</v>
      </c>
      <c r="N444" s="2292"/>
      <c r="O444" s="2261">
        <f t="shared" si="42"/>
        <v>0</v>
      </c>
      <c r="P444" s="1645">
        <f t="shared" si="41"/>
        <v>25000</v>
      </c>
      <c r="Q444" s="2292"/>
      <c r="R444" s="2294"/>
    </row>
    <row r="445" spans="2:18" ht="15.95" hidden="1" customHeight="1">
      <c r="B445" s="3049"/>
      <c r="C445" s="1940">
        <v>41906</v>
      </c>
      <c r="D445" s="2292" t="s">
        <v>1174</v>
      </c>
      <c r="E445" s="2291" t="s">
        <v>879</v>
      </c>
      <c r="F445" s="2291">
        <v>1</v>
      </c>
      <c r="G445" s="2291"/>
      <c r="H445" s="1640">
        <f t="shared" si="38"/>
        <v>0</v>
      </c>
      <c r="I445" s="1641">
        <f t="shared" si="39"/>
        <v>0</v>
      </c>
      <c r="J445" s="3295"/>
      <c r="K445" s="3296"/>
      <c r="L445" s="2291"/>
      <c r="M445" s="2261">
        <f t="shared" si="40"/>
        <v>0</v>
      </c>
      <c r="N445" s="2292"/>
      <c r="O445" s="2261">
        <f t="shared" si="42"/>
        <v>0</v>
      </c>
      <c r="P445" s="1645">
        <f t="shared" si="41"/>
        <v>0</v>
      </c>
      <c r="Q445" s="2292"/>
      <c r="R445" s="2294"/>
    </row>
    <row r="446" spans="2:18" ht="15.95" hidden="1" customHeight="1">
      <c r="B446" s="3049"/>
      <c r="C446" s="1940">
        <v>41906</v>
      </c>
      <c r="D446" s="2292" t="s">
        <v>575</v>
      </c>
      <c r="E446" s="2291" t="s">
        <v>263</v>
      </c>
      <c r="F446" s="2291">
        <v>1</v>
      </c>
      <c r="G446" s="2291"/>
      <c r="H446" s="1640">
        <f t="shared" si="38"/>
        <v>0</v>
      </c>
      <c r="I446" s="1641">
        <f t="shared" si="39"/>
        <v>0</v>
      </c>
      <c r="J446" s="2292"/>
      <c r="K446" s="2292"/>
      <c r="L446" s="2291">
        <v>6</v>
      </c>
      <c r="M446" s="2261">
        <f t="shared" si="40"/>
        <v>60000</v>
      </c>
      <c r="N446" s="2292"/>
      <c r="O446" s="2261">
        <f t="shared" si="42"/>
        <v>0</v>
      </c>
      <c r="P446" s="1645">
        <f t="shared" si="41"/>
        <v>60000</v>
      </c>
      <c r="Q446" s="2292"/>
      <c r="R446" s="2294"/>
    </row>
    <row r="447" spans="2:18" ht="15.95" hidden="1" customHeight="1">
      <c r="B447" s="3049"/>
      <c r="C447" s="1940">
        <v>41906</v>
      </c>
      <c r="D447" s="2292" t="s">
        <v>868</v>
      </c>
      <c r="E447" s="2291" t="s">
        <v>263</v>
      </c>
      <c r="F447" s="2291">
        <v>1</v>
      </c>
      <c r="G447" s="2291">
        <v>150</v>
      </c>
      <c r="H447" s="1640">
        <f t="shared" si="38"/>
        <v>150</v>
      </c>
      <c r="I447" s="1641">
        <f t="shared" si="39"/>
        <v>75000</v>
      </c>
      <c r="J447" s="2292"/>
      <c r="K447" s="2292"/>
      <c r="L447" s="2291">
        <v>2</v>
      </c>
      <c r="M447" s="2261">
        <f t="shared" si="40"/>
        <v>20000</v>
      </c>
      <c r="N447" s="2291">
        <v>5</v>
      </c>
      <c r="O447" s="2261">
        <f t="shared" si="42"/>
        <v>75000</v>
      </c>
      <c r="P447" s="1645">
        <f t="shared" si="41"/>
        <v>170000</v>
      </c>
      <c r="Q447" s="2292"/>
      <c r="R447" s="2294"/>
    </row>
    <row r="448" spans="2:18" ht="15.95" hidden="1" customHeight="1" thickBot="1">
      <c r="B448" s="2295">
        <v>31</v>
      </c>
      <c r="C448" s="2296">
        <v>41907</v>
      </c>
      <c r="D448" s="2297" t="s">
        <v>559</v>
      </c>
      <c r="E448" s="2338" t="s">
        <v>426</v>
      </c>
      <c r="F448" s="2338">
        <v>3</v>
      </c>
      <c r="G448" s="2338"/>
      <c r="H448" s="1657">
        <f t="shared" si="38"/>
        <v>0</v>
      </c>
      <c r="I448" s="1658">
        <f t="shared" si="39"/>
        <v>0</v>
      </c>
      <c r="J448" s="1659" t="s">
        <v>127</v>
      </c>
      <c r="K448" s="1660">
        <v>25000</v>
      </c>
      <c r="L448" s="2338"/>
      <c r="M448" s="1660">
        <f t="shared" si="40"/>
        <v>0</v>
      </c>
      <c r="N448" s="2297"/>
      <c r="O448" s="1660">
        <f t="shared" si="42"/>
        <v>0</v>
      </c>
      <c r="P448" s="1662">
        <f t="shared" si="41"/>
        <v>25000</v>
      </c>
      <c r="Q448" s="2297"/>
      <c r="R448" s="2299"/>
    </row>
    <row r="449" spans="2:18" ht="15.95" hidden="1" customHeight="1">
      <c r="B449" s="3184">
        <v>1</v>
      </c>
      <c r="C449" s="1931">
        <v>41908</v>
      </c>
      <c r="D449" s="2349" t="s">
        <v>1177</v>
      </c>
      <c r="E449" s="1626" t="s">
        <v>879</v>
      </c>
      <c r="F449" s="1627">
        <v>1</v>
      </c>
      <c r="G449" s="1627">
        <v>30</v>
      </c>
      <c r="H449" s="1628">
        <f>F449*G449</f>
        <v>30</v>
      </c>
      <c r="I449" s="1629">
        <f>H449*500</f>
        <v>15000</v>
      </c>
      <c r="J449" s="1630"/>
      <c r="K449" s="1631"/>
      <c r="L449" s="1632"/>
      <c r="M449" s="1631">
        <f>L449*10000</f>
        <v>0</v>
      </c>
      <c r="N449" s="1632"/>
      <c r="O449" s="1631">
        <f>N449*15000</f>
        <v>0</v>
      </c>
      <c r="P449" s="1633">
        <f>I449+K449+M449+O449</f>
        <v>15000</v>
      </c>
      <c r="Q449" s="1631"/>
      <c r="R449" s="1634"/>
    </row>
    <row r="450" spans="2:18" ht="15.95" hidden="1" customHeight="1">
      <c r="B450" s="3052"/>
      <c r="C450" s="1940">
        <v>41908</v>
      </c>
      <c r="D450" s="2642" t="s">
        <v>1164</v>
      </c>
      <c r="E450" s="2643" t="s">
        <v>1353</v>
      </c>
      <c r="F450" s="2644">
        <v>1</v>
      </c>
      <c r="G450" s="2644">
        <v>30</v>
      </c>
      <c r="H450" s="1640">
        <f t="shared" ref="H450:H513" si="43">F450*G450</f>
        <v>30</v>
      </c>
      <c r="I450" s="1641">
        <f t="shared" ref="I450:I513" si="44">H450*500</f>
        <v>15000</v>
      </c>
      <c r="J450" s="2645"/>
      <c r="K450" s="2646"/>
      <c r="L450" s="2647"/>
      <c r="M450" s="2571">
        <f t="shared" ref="M450:M513" si="45">L450*10000</f>
        <v>0</v>
      </c>
      <c r="N450" s="2647"/>
      <c r="O450" s="2571">
        <f t="shared" ref="O450:O513" si="46">N450*15000</f>
        <v>0</v>
      </c>
      <c r="P450" s="1645">
        <f t="shared" si="41"/>
        <v>15000</v>
      </c>
      <c r="Q450" s="2646"/>
      <c r="R450" s="2648"/>
    </row>
    <row r="451" spans="2:18" ht="15.95" hidden="1" customHeight="1">
      <c r="B451" s="3050">
        <v>2</v>
      </c>
      <c r="C451" s="1940">
        <v>41909</v>
      </c>
      <c r="D451" s="2009" t="s">
        <v>1177</v>
      </c>
      <c r="E451" s="1638" t="s">
        <v>879</v>
      </c>
      <c r="F451" s="1639">
        <v>1</v>
      </c>
      <c r="G451" s="1639">
        <v>30</v>
      </c>
      <c r="H451" s="1640">
        <f t="shared" si="43"/>
        <v>30</v>
      </c>
      <c r="I451" s="1641">
        <f t="shared" si="44"/>
        <v>15000</v>
      </c>
      <c r="J451" s="2570"/>
      <c r="K451" s="2571"/>
      <c r="L451" s="1644"/>
      <c r="M451" s="2571">
        <f t="shared" si="45"/>
        <v>0</v>
      </c>
      <c r="N451" s="1644"/>
      <c r="O451" s="2571">
        <f t="shared" si="46"/>
        <v>0</v>
      </c>
      <c r="P451" s="1645">
        <f t="shared" si="41"/>
        <v>15000</v>
      </c>
      <c r="Q451" s="2571"/>
      <c r="R451" s="1646"/>
    </row>
    <row r="452" spans="2:18" ht="15.95" hidden="1" customHeight="1">
      <c r="B452" s="3052"/>
      <c r="C452" s="1940">
        <v>41909</v>
      </c>
      <c r="D452" s="2009" t="s">
        <v>1164</v>
      </c>
      <c r="E452" s="1638" t="s">
        <v>1353</v>
      </c>
      <c r="F452" s="1639">
        <v>1</v>
      </c>
      <c r="G452" s="1639">
        <v>30</v>
      </c>
      <c r="H452" s="1640">
        <f t="shared" si="43"/>
        <v>30</v>
      </c>
      <c r="I452" s="1641">
        <f t="shared" si="44"/>
        <v>15000</v>
      </c>
      <c r="J452" s="2570"/>
      <c r="K452" s="2571"/>
      <c r="L452" s="1644"/>
      <c r="M452" s="2571">
        <f t="shared" si="45"/>
        <v>0</v>
      </c>
      <c r="N452" s="1644"/>
      <c r="O452" s="2571">
        <f t="shared" si="46"/>
        <v>0</v>
      </c>
      <c r="P452" s="1645">
        <f t="shared" si="41"/>
        <v>15000</v>
      </c>
      <c r="Q452" s="2571"/>
      <c r="R452" s="1646"/>
    </row>
    <row r="453" spans="2:18" ht="15.95" hidden="1" customHeight="1">
      <c r="B453" s="3050">
        <v>3</v>
      </c>
      <c r="C453" s="2594">
        <v>41910</v>
      </c>
      <c r="D453" s="2009" t="s">
        <v>1177</v>
      </c>
      <c r="E453" s="1638" t="s">
        <v>879</v>
      </c>
      <c r="F453" s="1639">
        <v>1</v>
      </c>
      <c r="G453" s="1639">
        <v>30</v>
      </c>
      <c r="H453" s="1640">
        <f t="shared" si="43"/>
        <v>30</v>
      </c>
      <c r="I453" s="1641">
        <f t="shared" si="44"/>
        <v>15000</v>
      </c>
      <c r="J453" s="2570"/>
      <c r="K453" s="2571"/>
      <c r="L453" s="1644"/>
      <c r="M453" s="2571">
        <f t="shared" si="45"/>
        <v>0</v>
      </c>
      <c r="N453" s="1644"/>
      <c r="O453" s="2571">
        <f t="shared" si="46"/>
        <v>0</v>
      </c>
      <c r="P453" s="1645">
        <f>I453+K453+M453+O453</f>
        <v>15000</v>
      </c>
      <c r="Q453" s="2571"/>
      <c r="R453" s="1646"/>
    </row>
    <row r="454" spans="2:18" ht="15.95" hidden="1" customHeight="1">
      <c r="B454" s="3052"/>
      <c r="C454" s="2594">
        <v>41910</v>
      </c>
      <c r="D454" s="2009" t="s">
        <v>1164</v>
      </c>
      <c r="E454" s="1638" t="s">
        <v>1353</v>
      </c>
      <c r="F454" s="1639">
        <v>1</v>
      </c>
      <c r="G454" s="1639">
        <v>30</v>
      </c>
      <c r="H454" s="1640">
        <f t="shared" si="43"/>
        <v>30</v>
      </c>
      <c r="I454" s="1641">
        <f t="shared" si="44"/>
        <v>15000</v>
      </c>
      <c r="J454" s="2570"/>
      <c r="K454" s="2571"/>
      <c r="L454" s="1644">
        <v>4</v>
      </c>
      <c r="M454" s="2571">
        <f t="shared" si="45"/>
        <v>40000</v>
      </c>
      <c r="N454" s="1644"/>
      <c r="O454" s="2571">
        <f t="shared" si="46"/>
        <v>0</v>
      </c>
      <c r="P454" s="1645">
        <f t="shared" si="41"/>
        <v>55000</v>
      </c>
      <c r="Q454" s="2571"/>
      <c r="R454" s="1646"/>
    </row>
    <row r="455" spans="2:18" ht="15.95" hidden="1" customHeight="1">
      <c r="B455" s="3050">
        <v>4</v>
      </c>
      <c r="C455" s="1940">
        <v>41911</v>
      </c>
      <c r="D455" s="2009" t="s">
        <v>1177</v>
      </c>
      <c r="E455" s="1638" t="s">
        <v>879</v>
      </c>
      <c r="F455" s="1639">
        <v>1</v>
      </c>
      <c r="G455" s="1639">
        <v>30</v>
      </c>
      <c r="H455" s="1640">
        <f t="shared" si="43"/>
        <v>30</v>
      </c>
      <c r="I455" s="1641">
        <f t="shared" si="44"/>
        <v>15000</v>
      </c>
      <c r="J455" s="2570"/>
      <c r="K455" s="2571"/>
      <c r="L455" s="1644"/>
      <c r="M455" s="2571">
        <f t="shared" si="45"/>
        <v>0</v>
      </c>
      <c r="N455" s="1644"/>
      <c r="O455" s="2571">
        <f t="shared" si="46"/>
        <v>0</v>
      </c>
      <c r="P455" s="1645">
        <f t="shared" si="41"/>
        <v>15000</v>
      </c>
      <c r="Q455" s="2571"/>
      <c r="R455" s="1646"/>
    </row>
    <row r="456" spans="2:18" ht="15.95" hidden="1" customHeight="1">
      <c r="B456" s="3052"/>
      <c r="C456" s="1940">
        <v>41911</v>
      </c>
      <c r="D456" s="2009" t="s">
        <v>1164</v>
      </c>
      <c r="E456" s="1638" t="s">
        <v>1353</v>
      </c>
      <c r="F456" s="1639">
        <v>1</v>
      </c>
      <c r="G456" s="1639">
        <v>30</v>
      </c>
      <c r="H456" s="1640">
        <f t="shared" si="43"/>
        <v>30</v>
      </c>
      <c r="I456" s="1641">
        <f t="shared" si="44"/>
        <v>15000</v>
      </c>
      <c r="J456" s="2570"/>
      <c r="K456" s="2571"/>
      <c r="L456" s="1644"/>
      <c r="M456" s="2571">
        <f t="shared" si="45"/>
        <v>0</v>
      </c>
      <c r="N456" s="1644"/>
      <c r="O456" s="2571">
        <f t="shared" si="46"/>
        <v>0</v>
      </c>
      <c r="P456" s="1645">
        <f t="shared" si="41"/>
        <v>15000</v>
      </c>
      <c r="Q456" s="2571"/>
      <c r="R456" s="1646"/>
    </row>
    <row r="457" spans="2:18" ht="15.95" hidden="1" customHeight="1">
      <c r="B457" s="3050">
        <v>5</v>
      </c>
      <c r="C457" s="1940">
        <v>41912</v>
      </c>
      <c r="D457" s="2009" t="s">
        <v>575</v>
      </c>
      <c r="E457" s="1638" t="s">
        <v>1353</v>
      </c>
      <c r="F457" s="1639">
        <v>1</v>
      </c>
      <c r="G457" s="1639"/>
      <c r="H457" s="1640">
        <f t="shared" si="43"/>
        <v>0</v>
      </c>
      <c r="I457" s="1641">
        <f t="shared" si="44"/>
        <v>0</v>
      </c>
      <c r="J457" s="2570"/>
      <c r="K457" s="2571"/>
      <c r="L457" s="1644"/>
      <c r="M457" s="2571">
        <f t="shared" si="45"/>
        <v>0</v>
      </c>
      <c r="N457" s="1644"/>
      <c r="O457" s="2571">
        <f t="shared" si="46"/>
        <v>0</v>
      </c>
      <c r="P457" s="1645">
        <f t="shared" si="41"/>
        <v>0</v>
      </c>
      <c r="Q457" s="2571"/>
      <c r="R457" s="1646"/>
    </row>
    <row r="458" spans="2:18" ht="15.95" hidden="1" customHeight="1">
      <c r="B458" s="3052"/>
      <c r="C458" s="1940">
        <v>41912</v>
      </c>
      <c r="D458" s="2009" t="s">
        <v>730</v>
      </c>
      <c r="E458" s="1638" t="s">
        <v>1353</v>
      </c>
      <c r="F458" s="1639">
        <v>1</v>
      </c>
      <c r="G458" s="1639">
        <v>150</v>
      </c>
      <c r="H458" s="1640">
        <f t="shared" si="43"/>
        <v>150</v>
      </c>
      <c r="I458" s="1641">
        <f t="shared" si="44"/>
        <v>75000</v>
      </c>
      <c r="J458" s="2570"/>
      <c r="K458" s="2571"/>
      <c r="L458" s="1644">
        <v>7</v>
      </c>
      <c r="M458" s="2571">
        <f t="shared" si="45"/>
        <v>70000</v>
      </c>
      <c r="N458" s="1644"/>
      <c r="O458" s="2571">
        <f t="shared" si="46"/>
        <v>0</v>
      </c>
      <c r="P458" s="1645">
        <f t="shared" si="41"/>
        <v>145000</v>
      </c>
      <c r="Q458" s="2571"/>
      <c r="R458" s="1646"/>
    </row>
    <row r="459" spans="2:18" ht="15.95" hidden="1" customHeight="1">
      <c r="B459" s="2549">
        <v>6</v>
      </c>
      <c r="C459" s="1940">
        <v>41913</v>
      </c>
      <c r="D459" s="1648" t="s">
        <v>863</v>
      </c>
      <c r="E459" s="1638"/>
      <c r="F459" s="1639"/>
      <c r="G459" s="1639"/>
      <c r="H459" s="1640">
        <f t="shared" si="43"/>
        <v>0</v>
      </c>
      <c r="I459" s="1641">
        <f t="shared" si="44"/>
        <v>0</v>
      </c>
      <c r="J459" s="2570"/>
      <c r="K459" s="2571"/>
      <c r="L459" s="1644"/>
      <c r="M459" s="2571">
        <f t="shared" si="45"/>
        <v>0</v>
      </c>
      <c r="N459" s="1644"/>
      <c r="O459" s="2571">
        <f t="shared" si="46"/>
        <v>0</v>
      </c>
      <c r="P459" s="1645">
        <f t="shared" ref="P459:P501" si="47">I459+K459+M459+O459</f>
        <v>0</v>
      </c>
      <c r="Q459" s="2571"/>
      <c r="R459" s="1646"/>
    </row>
    <row r="460" spans="2:18" ht="15.95" hidden="1" customHeight="1">
      <c r="B460" s="2549">
        <v>7</v>
      </c>
      <c r="C460" s="1940">
        <v>41914</v>
      </c>
      <c r="D460" s="2009" t="s">
        <v>1354</v>
      </c>
      <c r="E460" s="1638" t="s">
        <v>1353</v>
      </c>
      <c r="F460" s="1639">
        <v>1</v>
      </c>
      <c r="G460" s="1639">
        <v>60</v>
      </c>
      <c r="H460" s="1640">
        <f t="shared" si="43"/>
        <v>60</v>
      </c>
      <c r="I460" s="1641">
        <f t="shared" si="44"/>
        <v>30000</v>
      </c>
      <c r="J460" s="2570"/>
      <c r="K460" s="2571"/>
      <c r="L460" s="1644">
        <v>7</v>
      </c>
      <c r="M460" s="2571">
        <f t="shared" si="45"/>
        <v>70000</v>
      </c>
      <c r="N460" s="1644">
        <v>1</v>
      </c>
      <c r="O460" s="2571">
        <f t="shared" si="46"/>
        <v>15000</v>
      </c>
      <c r="P460" s="1645">
        <f t="shared" si="47"/>
        <v>115000</v>
      </c>
      <c r="Q460" s="2571"/>
      <c r="R460" s="1646"/>
    </row>
    <row r="461" spans="2:18" ht="15.95" hidden="1" customHeight="1">
      <c r="B461" s="3050">
        <v>8</v>
      </c>
      <c r="C461" s="1940">
        <v>41915</v>
      </c>
      <c r="D461" s="2009" t="s">
        <v>1355</v>
      </c>
      <c r="E461" s="1638" t="s">
        <v>1353</v>
      </c>
      <c r="F461" s="1639">
        <v>1</v>
      </c>
      <c r="G461" s="1639">
        <v>150</v>
      </c>
      <c r="H461" s="1640">
        <f t="shared" si="43"/>
        <v>150</v>
      </c>
      <c r="I461" s="1641">
        <f t="shared" si="44"/>
        <v>75000</v>
      </c>
      <c r="J461" s="2596"/>
      <c r="K461" s="2596"/>
      <c r="L461" s="2622">
        <v>1</v>
      </c>
      <c r="M461" s="2571">
        <f t="shared" si="45"/>
        <v>10000</v>
      </c>
      <c r="N461" s="2596"/>
      <c r="O461" s="2571">
        <f t="shared" si="46"/>
        <v>0</v>
      </c>
      <c r="P461" s="1645">
        <f t="shared" si="47"/>
        <v>85000</v>
      </c>
      <c r="Q461" s="2571"/>
      <c r="R461" s="2597"/>
    </row>
    <row r="462" spans="2:18" ht="15.95" hidden="1" customHeight="1">
      <c r="B462" s="3052"/>
      <c r="C462" s="1940">
        <v>41915</v>
      </c>
      <c r="D462" s="2009" t="s">
        <v>884</v>
      </c>
      <c r="E462" s="1638" t="s">
        <v>1353</v>
      </c>
      <c r="F462" s="1639">
        <v>1</v>
      </c>
      <c r="G462" s="1639">
        <v>150</v>
      </c>
      <c r="H462" s="1640">
        <f t="shared" si="43"/>
        <v>150</v>
      </c>
      <c r="I462" s="1641">
        <f t="shared" si="44"/>
        <v>75000</v>
      </c>
      <c r="J462" s="2596"/>
      <c r="K462" s="2596"/>
      <c r="L462" s="2622">
        <v>6</v>
      </c>
      <c r="M462" s="2571">
        <f t="shared" si="45"/>
        <v>60000</v>
      </c>
      <c r="N462" s="2622">
        <v>1</v>
      </c>
      <c r="O462" s="2571">
        <f t="shared" si="46"/>
        <v>15000</v>
      </c>
      <c r="P462" s="1645">
        <f t="shared" si="47"/>
        <v>150000</v>
      </c>
      <c r="Q462" s="2571"/>
      <c r="R462" s="2597"/>
    </row>
    <row r="463" spans="2:18" ht="15.95" hidden="1" customHeight="1">
      <c r="B463" s="2549">
        <v>9</v>
      </c>
      <c r="C463" s="1940">
        <v>41916</v>
      </c>
      <c r="D463" s="2596" t="s">
        <v>1356</v>
      </c>
      <c r="E463" s="2622" t="s">
        <v>1353</v>
      </c>
      <c r="F463" s="2622"/>
      <c r="G463" s="2622"/>
      <c r="H463" s="1640">
        <f t="shared" si="43"/>
        <v>0</v>
      </c>
      <c r="I463" s="1641">
        <f t="shared" si="44"/>
        <v>0</v>
      </c>
      <c r="J463" s="2570"/>
      <c r="K463" s="2571"/>
      <c r="L463" s="2622"/>
      <c r="M463" s="2571">
        <f t="shared" si="45"/>
        <v>0</v>
      </c>
      <c r="N463" s="2622"/>
      <c r="O463" s="2571">
        <f t="shared" si="46"/>
        <v>0</v>
      </c>
      <c r="P463" s="1645">
        <f t="shared" si="47"/>
        <v>0</v>
      </c>
      <c r="Q463" s="2571"/>
      <c r="R463" s="2597"/>
    </row>
    <row r="464" spans="2:18" ht="15.95" hidden="1" customHeight="1">
      <c r="B464" s="2549">
        <v>10</v>
      </c>
      <c r="C464" s="2594">
        <v>41917</v>
      </c>
      <c r="D464" s="2002" t="s">
        <v>862</v>
      </c>
      <c r="E464" s="2622"/>
      <c r="F464" s="2622"/>
      <c r="G464" s="2622"/>
      <c r="H464" s="1640">
        <f t="shared" si="43"/>
        <v>0</v>
      </c>
      <c r="I464" s="1641">
        <f t="shared" si="44"/>
        <v>0</v>
      </c>
      <c r="J464" s="2596"/>
      <c r="K464" s="2596"/>
      <c r="L464" s="2622"/>
      <c r="M464" s="2571">
        <f t="shared" si="45"/>
        <v>0</v>
      </c>
      <c r="N464" s="2622"/>
      <c r="O464" s="2571">
        <f t="shared" si="46"/>
        <v>0</v>
      </c>
      <c r="P464" s="1645">
        <f t="shared" si="47"/>
        <v>0</v>
      </c>
      <c r="Q464" s="2571"/>
      <c r="R464" s="2597"/>
    </row>
    <row r="465" spans="2:18" ht="15.95" hidden="1" customHeight="1">
      <c r="B465" s="3050">
        <v>11</v>
      </c>
      <c r="C465" s="1940">
        <v>41918</v>
      </c>
      <c r="D465" s="895" t="s">
        <v>1409</v>
      </c>
      <c r="E465" s="42" t="s">
        <v>810</v>
      </c>
      <c r="F465" s="2622">
        <v>1</v>
      </c>
      <c r="G465" s="2382">
        <v>120</v>
      </c>
      <c r="H465" s="1640">
        <f t="shared" si="43"/>
        <v>120</v>
      </c>
      <c r="I465" s="1641">
        <f t="shared" si="44"/>
        <v>60000</v>
      </c>
      <c r="J465" s="2596"/>
      <c r="K465" s="2640"/>
      <c r="L465" s="2622">
        <v>3</v>
      </c>
      <c r="M465" s="2571">
        <f t="shared" si="45"/>
        <v>30000</v>
      </c>
      <c r="N465" s="2622"/>
      <c r="O465" s="2571">
        <f t="shared" si="46"/>
        <v>0</v>
      </c>
      <c r="P465" s="1645">
        <f t="shared" si="47"/>
        <v>90000</v>
      </c>
      <c r="Q465" s="2571"/>
      <c r="R465" s="2597"/>
    </row>
    <row r="466" spans="2:18" ht="15.95" hidden="1" customHeight="1">
      <c r="B466" s="3052"/>
      <c r="C466" s="1940">
        <v>41918</v>
      </c>
      <c r="D466" s="2596" t="s">
        <v>731</v>
      </c>
      <c r="E466" s="2622" t="s">
        <v>1353</v>
      </c>
      <c r="F466" s="2622">
        <v>1</v>
      </c>
      <c r="G466" s="2622">
        <v>150</v>
      </c>
      <c r="H466" s="1640">
        <f t="shared" si="43"/>
        <v>150</v>
      </c>
      <c r="I466" s="1641">
        <f t="shared" si="44"/>
        <v>75000</v>
      </c>
      <c r="J466" s="2596"/>
      <c r="K466" s="2596"/>
      <c r="L466" s="2622">
        <v>4</v>
      </c>
      <c r="M466" s="2571">
        <f t="shared" si="45"/>
        <v>40000</v>
      </c>
      <c r="N466" s="2622">
        <v>2</v>
      </c>
      <c r="O466" s="2571">
        <f t="shared" si="46"/>
        <v>30000</v>
      </c>
      <c r="P466" s="1645">
        <f t="shared" si="47"/>
        <v>145000</v>
      </c>
      <c r="Q466" s="2571"/>
      <c r="R466" s="2597"/>
    </row>
    <row r="467" spans="2:18" ht="15.95" hidden="1" customHeight="1">
      <c r="B467" s="3050">
        <v>12</v>
      </c>
      <c r="C467" s="1940">
        <v>41919</v>
      </c>
      <c r="D467" s="2596" t="s">
        <v>575</v>
      </c>
      <c r="E467" s="2622" t="s">
        <v>1353</v>
      </c>
      <c r="F467" s="2622"/>
      <c r="G467" s="2622"/>
      <c r="H467" s="1640">
        <f t="shared" si="43"/>
        <v>0</v>
      </c>
      <c r="I467" s="1641">
        <f t="shared" si="44"/>
        <v>0</v>
      </c>
      <c r="J467" s="2570"/>
      <c r="K467" s="2571"/>
      <c r="L467" s="2622"/>
      <c r="M467" s="2571">
        <f t="shared" si="45"/>
        <v>0</v>
      </c>
      <c r="N467" s="2622"/>
      <c r="O467" s="2571">
        <f t="shared" si="46"/>
        <v>0</v>
      </c>
      <c r="P467" s="1645">
        <f t="shared" si="47"/>
        <v>0</v>
      </c>
      <c r="Q467" s="2571"/>
      <c r="R467" s="2597"/>
    </row>
    <row r="468" spans="2:18" ht="15.95" hidden="1" customHeight="1">
      <c r="B468" s="3052"/>
      <c r="C468" s="1940">
        <v>41919</v>
      </c>
      <c r="D468" s="2596" t="s">
        <v>731</v>
      </c>
      <c r="E468" s="2622" t="s">
        <v>1353</v>
      </c>
      <c r="F468" s="2622">
        <v>1</v>
      </c>
      <c r="G468" s="2622">
        <v>150</v>
      </c>
      <c r="H468" s="1640">
        <f t="shared" si="43"/>
        <v>150</v>
      </c>
      <c r="I468" s="1641">
        <f t="shared" si="44"/>
        <v>75000</v>
      </c>
      <c r="J468" s="2570"/>
      <c r="K468" s="2571"/>
      <c r="L468" s="2622">
        <v>4</v>
      </c>
      <c r="M468" s="2571">
        <f t="shared" si="45"/>
        <v>40000</v>
      </c>
      <c r="N468" s="2622">
        <v>3</v>
      </c>
      <c r="O468" s="2571">
        <f t="shared" si="46"/>
        <v>45000</v>
      </c>
      <c r="P468" s="1645">
        <f t="shared" si="47"/>
        <v>160000</v>
      </c>
      <c r="Q468" s="2571"/>
      <c r="R468" s="2597"/>
    </row>
    <row r="469" spans="2:18" ht="15.95" hidden="1" customHeight="1">
      <c r="B469" s="2549">
        <v>13</v>
      </c>
      <c r="C469" s="1940">
        <v>41920</v>
      </c>
      <c r="D469" s="2596" t="s">
        <v>1357</v>
      </c>
      <c r="E469" s="2622"/>
      <c r="F469" s="2596"/>
      <c r="G469" s="2596"/>
      <c r="H469" s="1640">
        <f t="shared" si="43"/>
        <v>0</v>
      </c>
      <c r="I469" s="1641">
        <f t="shared" si="44"/>
        <v>0</v>
      </c>
      <c r="J469" s="2596"/>
      <c r="K469" s="2596"/>
      <c r="L469" s="2596"/>
      <c r="M469" s="2571">
        <f t="shared" si="45"/>
        <v>0</v>
      </c>
      <c r="N469" s="2622"/>
      <c r="O469" s="2571">
        <f t="shared" si="46"/>
        <v>0</v>
      </c>
      <c r="P469" s="1645">
        <f t="shared" si="47"/>
        <v>0</v>
      </c>
      <c r="Q469" s="2571"/>
      <c r="R469" s="2597"/>
    </row>
    <row r="470" spans="2:18" ht="15.95" hidden="1" customHeight="1">
      <c r="B470" s="3050">
        <v>14</v>
      </c>
      <c r="C470" s="1940">
        <v>41921</v>
      </c>
      <c r="D470" s="2596" t="s">
        <v>1177</v>
      </c>
      <c r="E470" s="2622" t="s">
        <v>1141</v>
      </c>
      <c r="F470" s="2622">
        <v>1</v>
      </c>
      <c r="G470" s="2622">
        <v>30</v>
      </c>
      <c r="H470" s="1640">
        <f t="shared" si="43"/>
        <v>30</v>
      </c>
      <c r="I470" s="1641">
        <f t="shared" si="44"/>
        <v>15000</v>
      </c>
      <c r="J470" s="2596"/>
      <c r="K470" s="2596"/>
      <c r="L470" s="2596"/>
      <c r="M470" s="2571">
        <f t="shared" si="45"/>
        <v>0</v>
      </c>
      <c r="N470" s="2622"/>
      <c r="O470" s="2571">
        <f t="shared" si="46"/>
        <v>0</v>
      </c>
      <c r="P470" s="1645">
        <f t="shared" si="47"/>
        <v>15000</v>
      </c>
      <c r="Q470" s="2571"/>
      <c r="R470" s="2597"/>
    </row>
    <row r="471" spans="2:18" ht="15.95" hidden="1" customHeight="1">
      <c r="B471" s="3052"/>
      <c r="C471" s="1940">
        <v>41921</v>
      </c>
      <c r="D471" s="2596" t="s">
        <v>1164</v>
      </c>
      <c r="E471" s="2622" t="s">
        <v>1353</v>
      </c>
      <c r="F471" s="2622">
        <v>1</v>
      </c>
      <c r="G471" s="2622">
        <v>30</v>
      </c>
      <c r="H471" s="1640">
        <f t="shared" si="43"/>
        <v>30</v>
      </c>
      <c r="I471" s="1641">
        <f t="shared" si="44"/>
        <v>15000</v>
      </c>
      <c r="J471" s="2596"/>
      <c r="K471" s="2596"/>
      <c r="L471" s="2596"/>
      <c r="M471" s="2571">
        <f t="shared" si="45"/>
        <v>0</v>
      </c>
      <c r="N471" s="2622"/>
      <c r="O471" s="2571">
        <f t="shared" si="46"/>
        <v>0</v>
      </c>
      <c r="P471" s="1645">
        <f t="shared" si="47"/>
        <v>15000</v>
      </c>
      <c r="Q471" s="2571"/>
      <c r="R471" s="2597"/>
    </row>
    <row r="472" spans="2:18" ht="15.95" hidden="1" customHeight="1">
      <c r="B472" s="3050">
        <v>15</v>
      </c>
      <c r="C472" s="1940">
        <v>41922</v>
      </c>
      <c r="D472" s="2596" t="s">
        <v>575</v>
      </c>
      <c r="E472" s="2622" t="s">
        <v>1353</v>
      </c>
      <c r="F472" s="2622"/>
      <c r="G472" s="2622"/>
      <c r="H472" s="1640">
        <f t="shared" si="43"/>
        <v>0</v>
      </c>
      <c r="I472" s="1641">
        <f t="shared" si="44"/>
        <v>0</v>
      </c>
      <c r="J472" s="2596"/>
      <c r="K472" s="2596"/>
      <c r="L472" s="2596"/>
      <c r="M472" s="2571">
        <f t="shared" si="45"/>
        <v>0</v>
      </c>
      <c r="N472" s="2622"/>
      <c r="O472" s="2571">
        <f t="shared" si="46"/>
        <v>0</v>
      </c>
      <c r="P472" s="1645">
        <f t="shared" si="47"/>
        <v>0</v>
      </c>
      <c r="Q472" s="2571"/>
      <c r="R472" s="2597"/>
    </row>
    <row r="473" spans="2:18" ht="15.95" hidden="1" customHeight="1">
      <c r="B473" s="3051"/>
      <c r="C473" s="1940">
        <v>41922</v>
      </c>
      <c r="D473" s="2596" t="s">
        <v>1342</v>
      </c>
      <c r="E473" s="2622" t="s">
        <v>277</v>
      </c>
      <c r="F473" s="2622">
        <v>1</v>
      </c>
      <c r="G473" s="2622">
        <v>45</v>
      </c>
      <c r="H473" s="1640">
        <f t="shared" si="43"/>
        <v>45</v>
      </c>
      <c r="I473" s="1641">
        <f t="shared" si="44"/>
        <v>22500</v>
      </c>
      <c r="J473" s="2596"/>
      <c r="K473" s="2596"/>
      <c r="L473" s="2622">
        <v>4</v>
      </c>
      <c r="M473" s="2571">
        <f t="shared" si="45"/>
        <v>40000</v>
      </c>
      <c r="N473" s="2622"/>
      <c r="O473" s="2571">
        <f t="shared" si="46"/>
        <v>0</v>
      </c>
      <c r="P473" s="1645">
        <f t="shared" si="47"/>
        <v>62500</v>
      </c>
      <c r="Q473" s="2571">
        <v>35000</v>
      </c>
      <c r="R473" s="2597"/>
    </row>
    <row r="474" spans="2:18" ht="15.95" hidden="1" customHeight="1">
      <c r="B474" s="3052"/>
      <c r="C474" s="1940">
        <v>41922</v>
      </c>
      <c r="D474" s="2596" t="s">
        <v>731</v>
      </c>
      <c r="E474" s="2622" t="s">
        <v>263</v>
      </c>
      <c r="F474" s="2622">
        <v>1</v>
      </c>
      <c r="G474" s="2622">
        <v>150</v>
      </c>
      <c r="H474" s="1640">
        <f t="shared" si="43"/>
        <v>150</v>
      </c>
      <c r="I474" s="1641">
        <f t="shared" si="44"/>
        <v>75000</v>
      </c>
      <c r="J474" s="2596"/>
      <c r="K474" s="2596"/>
      <c r="L474" s="2622">
        <v>2</v>
      </c>
      <c r="M474" s="2571">
        <f t="shared" si="45"/>
        <v>20000</v>
      </c>
      <c r="N474" s="2622">
        <v>5</v>
      </c>
      <c r="O474" s="2571">
        <f t="shared" si="46"/>
        <v>75000</v>
      </c>
      <c r="P474" s="1645">
        <f t="shared" si="47"/>
        <v>170000</v>
      </c>
      <c r="Q474" s="2571"/>
      <c r="R474" s="2597"/>
    </row>
    <row r="475" spans="2:18" ht="15.95" hidden="1" customHeight="1">
      <c r="B475" s="2549">
        <v>16</v>
      </c>
      <c r="C475" s="1940">
        <v>41923</v>
      </c>
      <c r="D475" s="2596" t="s">
        <v>843</v>
      </c>
      <c r="E475" s="2622" t="s">
        <v>263</v>
      </c>
      <c r="F475" s="2622"/>
      <c r="G475" s="2622"/>
      <c r="H475" s="1640">
        <f t="shared" si="43"/>
        <v>0</v>
      </c>
      <c r="I475" s="1641">
        <f t="shared" si="44"/>
        <v>0</v>
      </c>
      <c r="J475" s="2596"/>
      <c r="K475" s="2596"/>
      <c r="L475" s="2622"/>
      <c r="M475" s="2571">
        <f t="shared" si="45"/>
        <v>0</v>
      </c>
      <c r="N475" s="2622"/>
      <c r="O475" s="2571">
        <f t="shared" si="46"/>
        <v>0</v>
      </c>
      <c r="P475" s="1645">
        <f t="shared" si="47"/>
        <v>0</v>
      </c>
      <c r="Q475" s="2571"/>
      <c r="R475" s="2597"/>
    </row>
    <row r="476" spans="2:18" ht="15.95" hidden="1" customHeight="1">
      <c r="B476" s="3050">
        <v>17</v>
      </c>
      <c r="C476" s="2594">
        <v>41924</v>
      </c>
      <c r="D476" s="2596" t="s">
        <v>759</v>
      </c>
      <c r="E476" s="2622" t="s">
        <v>879</v>
      </c>
      <c r="F476" s="2622">
        <v>1</v>
      </c>
      <c r="G476" s="2622">
        <v>30</v>
      </c>
      <c r="H476" s="1640">
        <f t="shared" si="43"/>
        <v>30</v>
      </c>
      <c r="I476" s="1641">
        <f t="shared" si="44"/>
        <v>15000</v>
      </c>
      <c r="J476" s="2596"/>
      <c r="K476" s="2596"/>
      <c r="L476" s="2622">
        <v>2</v>
      </c>
      <c r="M476" s="2571">
        <f t="shared" si="45"/>
        <v>20000</v>
      </c>
      <c r="N476" s="2622"/>
      <c r="O476" s="2571">
        <f t="shared" si="46"/>
        <v>0</v>
      </c>
      <c r="P476" s="1645">
        <f t="shared" si="47"/>
        <v>35000</v>
      </c>
      <c r="Q476" s="2571"/>
      <c r="R476" s="2597"/>
    </row>
    <row r="477" spans="2:18" ht="15.95" hidden="1" customHeight="1">
      <c r="B477" s="3051"/>
      <c r="C477" s="2594">
        <v>41924</v>
      </c>
      <c r="D477" s="2596" t="s">
        <v>575</v>
      </c>
      <c r="E477" s="2622" t="s">
        <v>277</v>
      </c>
      <c r="F477" s="2622">
        <v>1</v>
      </c>
      <c r="G477" s="2622"/>
      <c r="H477" s="1640">
        <f t="shared" si="43"/>
        <v>0</v>
      </c>
      <c r="I477" s="1641">
        <f t="shared" si="44"/>
        <v>0</v>
      </c>
      <c r="J477" s="2596"/>
      <c r="K477" s="2596"/>
      <c r="L477" s="2622">
        <v>5</v>
      </c>
      <c r="M477" s="2571">
        <f t="shared" si="45"/>
        <v>50000</v>
      </c>
      <c r="N477" s="2622"/>
      <c r="O477" s="2571">
        <f t="shared" si="46"/>
        <v>0</v>
      </c>
      <c r="P477" s="1645">
        <f t="shared" si="47"/>
        <v>50000</v>
      </c>
      <c r="Q477" s="2571"/>
      <c r="R477" s="2597"/>
    </row>
    <row r="478" spans="2:18" ht="15.95" hidden="1" customHeight="1">
      <c r="B478" s="3052"/>
      <c r="C478" s="2594">
        <v>41924</v>
      </c>
      <c r="D478" s="2009" t="s">
        <v>1358</v>
      </c>
      <c r="E478" s="1638" t="s">
        <v>1353</v>
      </c>
      <c r="F478" s="2622">
        <v>1</v>
      </c>
      <c r="G478" s="2622">
        <v>150</v>
      </c>
      <c r="H478" s="1640">
        <f t="shared" si="43"/>
        <v>150</v>
      </c>
      <c r="I478" s="1641">
        <f t="shared" si="44"/>
        <v>75000</v>
      </c>
      <c r="J478" s="2596"/>
      <c r="K478" s="2596"/>
      <c r="L478" s="2622">
        <v>4</v>
      </c>
      <c r="M478" s="2571">
        <f t="shared" si="45"/>
        <v>40000</v>
      </c>
      <c r="N478" s="2622">
        <v>3</v>
      </c>
      <c r="O478" s="2571">
        <f t="shared" si="46"/>
        <v>45000</v>
      </c>
      <c r="P478" s="1645">
        <f t="shared" si="47"/>
        <v>160000</v>
      </c>
      <c r="Q478" s="2571"/>
      <c r="R478" s="2597"/>
    </row>
    <row r="479" spans="2:18" ht="15.95" hidden="1" customHeight="1">
      <c r="B479" s="3050">
        <v>18</v>
      </c>
      <c r="C479" s="1940">
        <v>41925</v>
      </c>
      <c r="D479" s="2596" t="s">
        <v>575</v>
      </c>
      <c r="E479" s="2622" t="s">
        <v>1353</v>
      </c>
      <c r="F479" s="2622">
        <v>1</v>
      </c>
      <c r="G479" s="2622"/>
      <c r="H479" s="1640">
        <f t="shared" si="43"/>
        <v>0</v>
      </c>
      <c r="I479" s="1641">
        <f t="shared" si="44"/>
        <v>0</v>
      </c>
      <c r="J479" s="2596"/>
      <c r="K479" s="2596"/>
      <c r="L479" s="2622">
        <v>1</v>
      </c>
      <c r="M479" s="2571">
        <f t="shared" si="45"/>
        <v>10000</v>
      </c>
      <c r="N479" s="2622"/>
      <c r="O479" s="2571">
        <f t="shared" si="46"/>
        <v>0</v>
      </c>
      <c r="P479" s="1645">
        <f t="shared" si="47"/>
        <v>10000</v>
      </c>
      <c r="Q479" s="2571"/>
      <c r="R479" s="2597"/>
    </row>
    <row r="480" spans="2:18" ht="15.95" hidden="1" customHeight="1">
      <c r="B480" s="3052"/>
      <c r="C480" s="1940">
        <v>41925</v>
      </c>
      <c r="D480" s="2009" t="s">
        <v>1358</v>
      </c>
      <c r="E480" s="1638" t="s">
        <v>1353</v>
      </c>
      <c r="F480" s="2622">
        <v>1</v>
      </c>
      <c r="G480" s="2622">
        <v>150</v>
      </c>
      <c r="H480" s="1640">
        <f t="shared" si="43"/>
        <v>150</v>
      </c>
      <c r="I480" s="1641">
        <f t="shared" si="44"/>
        <v>75000</v>
      </c>
      <c r="J480" s="2596"/>
      <c r="K480" s="2596"/>
      <c r="L480" s="2622">
        <v>5</v>
      </c>
      <c r="M480" s="2571">
        <f t="shared" si="45"/>
        <v>50000</v>
      </c>
      <c r="N480" s="2622">
        <v>2</v>
      </c>
      <c r="O480" s="2571">
        <f t="shared" si="46"/>
        <v>30000</v>
      </c>
      <c r="P480" s="1645">
        <f t="shared" si="47"/>
        <v>155000</v>
      </c>
      <c r="Q480" s="2571"/>
      <c r="R480" s="2597"/>
    </row>
    <row r="481" spans="2:18" ht="15.95" hidden="1" customHeight="1">
      <c r="B481" s="3050">
        <v>19</v>
      </c>
      <c r="C481" s="1940">
        <v>41926</v>
      </c>
      <c r="D481" s="2596" t="s">
        <v>575</v>
      </c>
      <c r="E481" s="2622" t="s">
        <v>263</v>
      </c>
      <c r="F481" s="2622">
        <v>1</v>
      </c>
      <c r="G481" s="2622"/>
      <c r="H481" s="1640">
        <f t="shared" si="43"/>
        <v>0</v>
      </c>
      <c r="I481" s="1641">
        <f t="shared" si="44"/>
        <v>0</v>
      </c>
      <c r="J481" s="2596"/>
      <c r="K481" s="2596"/>
      <c r="L481" s="2622">
        <v>4</v>
      </c>
      <c r="M481" s="2571">
        <f t="shared" si="45"/>
        <v>40000</v>
      </c>
      <c r="N481" s="2622"/>
      <c r="O481" s="2571">
        <f t="shared" si="46"/>
        <v>0</v>
      </c>
      <c r="P481" s="1645">
        <f t="shared" si="47"/>
        <v>40000</v>
      </c>
      <c r="Q481" s="2571"/>
      <c r="R481" s="2597"/>
    </row>
    <row r="482" spans="2:18" ht="15.95" hidden="1" customHeight="1">
      <c r="B482" s="3052"/>
      <c r="C482" s="1940">
        <v>41926</v>
      </c>
      <c r="D482" s="2596" t="s">
        <v>884</v>
      </c>
      <c r="E482" s="2622" t="s">
        <v>263</v>
      </c>
      <c r="F482" s="2622">
        <v>1</v>
      </c>
      <c r="G482" s="2622">
        <v>150</v>
      </c>
      <c r="H482" s="1640">
        <f t="shared" si="43"/>
        <v>150</v>
      </c>
      <c r="I482" s="1641">
        <f t="shared" si="44"/>
        <v>75000</v>
      </c>
      <c r="J482" s="2596"/>
      <c r="K482" s="2596"/>
      <c r="L482" s="2622">
        <v>3</v>
      </c>
      <c r="M482" s="2571">
        <f t="shared" si="45"/>
        <v>30000</v>
      </c>
      <c r="N482" s="2622">
        <v>4</v>
      </c>
      <c r="O482" s="2571">
        <f t="shared" si="46"/>
        <v>60000</v>
      </c>
      <c r="P482" s="1645">
        <f t="shared" si="47"/>
        <v>165000</v>
      </c>
      <c r="Q482" s="2571"/>
      <c r="R482" s="2597"/>
    </row>
    <row r="483" spans="2:18" ht="15.95" hidden="1" customHeight="1">
      <c r="B483" s="3050">
        <v>20</v>
      </c>
      <c r="C483" s="1940">
        <v>41927</v>
      </c>
      <c r="D483" s="2596" t="s">
        <v>575</v>
      </c>
      <c r="E483" s="2622" t="s">
        <v>263</v>
      </c>
      <c r="F483" s="2622">
        <v>1</v>
      </c>
      <c r="G483" s="2622"/>
      <c r="H483" s="1640">
        <f t="shared" si="43"/>
        <v>0</v>
      </c>
      <c r="I483" s="1641">
        <f t="shared" si="44"/>
        <v>0</v>
      </c>
      <c r="J483" s="2596"/>
      <c r="K483" s="2596"/>
      <c r="L483" s="2622">
        <v>1</v>
      </c>
      <c r="M483" s="2571">
        <f t="shared" si="45"/>
        <v>10000</v>
      </c>
      <c r="N483" s="2622"/>
      <c r="O483" s="2571">
        <f t="shared" si="46"/>
        <v>0</v>
      </c>
      <c r="P483" s="1645">
        <f t="shared" si="47"/>
        <v>10000</v>
      </c>
      <c r="Q483" s="2571"/>
      <c r="R483" s="2597"/>
    </row>
    <row r="484" spans="2:18" ht="15.95" hidden="1" customHeight="1">
      <c r="B484" s="3052"/>
      <c r="C484" s="1940">
        <v>41927</v>
      </c>
      <c r="D484" s="2596" t="s">
        <v>1359</v>
      </c>
      <c r="E484" s="2622" t="s">
        <v>263</v>
      </c>
      <c r="F484" s="2622">
        <v>1</v>
      </c>
      <c r="G484" s="2622">
        <v>150</v>
      </c>
      <c r="H484" s="1640">
        <f t="shared" si="43"/>
        <v>150</v>
      </c>
      <c r="I484" s="1641">
        <f t="shared" si="44"/>
        <v>75000</v>
      </c>
      <c r="J484" s="2596"/>
      <c r="K484" s="2596"/>
      <c r="L484" s="2622">
        <v>6</v>
      </c>
      <c r="M484" s="2571">
        <f t="shared" si="45"/>
        <v>60000</v>
      </c>
      <c r="N484" s="2622">
        <v>1</v>
      </c>
      <c r="O484" s="2571">
        <f t="shared" si="46"/>
        <v>15000</v>
      </c>
      <c r="P484" s="1645">
        <f t="shared" si="47"/>
        <v>150000</v>
      </c>
      <c r="Q484" s="2571"/>
      <c r="R484" s="2597"/>
    </row>
    <row r="485" spans="2:18" ht="15.95" hidden="1" customHeight="1">
      <c r="B485" s="3050">
        <v>21</v>
      </c>
      <c r="C485" s="1940">
        <v>41928</v>
      </c>
      <c r="D485" s="2596" t="s">
        <v>575</v>
      </c>
      <c r="E485" s="2622" t="s">
        <v>263</v>
      </c>
      <c r="F485" s="2622"/>
      <c r="G485" s="2622"/>
      <c r="H485" s="1640">
        <f t="shared" si="43"/>
        <v>0</v>
      </c>
      <c r="I485" s="1641">
        <f t="shared" si="44"/>
        <v>0</v>
      </c>
      <c r="J485" s="2596"/>
      <c r="K485" s="2596"/>
      <c r="L485" s="2622"/>
      <c r="M485" s="2571">
        <f t="shared" si="45"/>
        <v>0</v>
      </c>
      <c r="N485" s="2622"/>
      <c r="O485" s="2571">
        <f t="shared" si="46"/>
        <v>0</v>
      </c>
      <c r="P485" s="1645">
        <f t="shared" si="47"/>
        <v>0</v>
      </c>
      <c r="Q485" s="3292">
        <v>35000</v>
      </c>
      <c r="R485" s="2597"/>
    </row>
    <row r="486" spans="2:18" ht="15.95" hidden="1" customHeight="1">
      <c r="B486" s="3052"/>
      <c r="C486" s="1940">
        <v>41928</v>
      </c>
      <c r="D486" s="2596" t="s">
        <v>1360</v>
      </c>
      <c r="E486" s="2622" t="s">
        <v>277</v>
      </c>
      <c r="F486" s="2622">
        <v>1</v>
      </c>
      <c r="G486" s="2622">
        <v>20</v>
      </c>
      <c r="H486" s="1640">
        <f t="shared" si="43"/>
        <v>20</v>
      </c>
      <c r="I486" s="1641">
        <f t="shared" si="44"/>
        <v>10000</v>
      </c>
      <c r="J486" s="2596"/>
      <c r="K486" s="2596"/>
      <c r="L486" s="2622">
        <v>4</v>
      </c>
      <c r="M486" s="2571">
        <f t="shared" si="45"/>
        <v>40000</v>
      </c>
      <c r="N486" s="2622"/>
      <c r="O486" s="2571">
        <f t="shared" si="46"/>
        <v>0</v>
      </c>
      <c r="P486" s="1645">
        <f t="shared" si="47"/>
        <v>50000</v>
      </c>
      <c r="Q486" s="3293"/>
      <c r="R486" s="2597"/>
    </row>
    <row r="487" spans="2:18" ht="15.95" hidden="1" customHeight="1">
      <c r="B487" s="2549">
        <v>22</v>
      </c>
      <c r="C487" s="1940">
        <v>41929</v>
      </c>
      <c r="D487" s="2596" t="s">
        <v>1361</v>
      </c>
      <c r="E487" s="2622" t="s">
        <v>277</v>
      </c>
      <c r="F487" s="2622">
        <v>2</v>
      </c>
      <c r="G487" s="2622"/>
      <c r="H487" s="1640">
        <f t="shared" si="43"/>
        <v>0</v>
      </c>
      <c r="I487" s="1641">
        <f t="shared" si="44"/>
        <v>0</v>
      </c>
      <c r="J487" s="895" t="s">
        <v>127</v>
      </c>
      <c r="K487" s="2640">
        <v>25000</v>
      </c>
      <c r="L487" s="2622">
        <v>5</v>
      </c>
      <c r="M487" s="2571">
        <f t="shared" si="45"/>
        <v>50000</v>
      </c>
      <c r="N487" s="2622"/>
      <c r="O487" s="2571">
        <f t="shared" si="46"/>
        <v>0</v>
      </c>
      <c r="P487" s="1645">
        <f t="shared" si="47"/>
        <v>75000</v>
      </c>
      <c r="Q487" s="2571">
        <v>35000</v>
      </c>
      <c r="R487" s="2597"/>
    </row>
    <row r="488" spans="2:18" ht="15.95" hidden="1" customHeight="1">
      <c r="B488" s="3050">
        <v>23</v>
      </c>
      <c r="C488" s="1940">
        <v>41930</v>
      </c>
      <c r="D488" s="2596" t="s">
        <v>1362</v>
      </c>
      <c r="E488" s="2622" t="s">
        <v>277</v>
      </c>
      <c r="F488" s="2622">
        <v>1</v>
      </c>
      <c r="G488" s="2622"/>
      <c r="H488" s="1640">
        <f t="shared" si="43"/>
        <v>0</v>
      </c>
      <c r="I488" s="1641">
        <f t="shared" si="44"/>
        <v>0</v>
      </c>
      <c r="J488" s="2596" t="s">
        <v>258</v>
      </c>
      <c r="K488" s="2623">
        <f>F488*10000</f>
        <v>10000</v>
      </c>
      <c r="L488" s="2622"/>
      <c r="M488" s="2571">
        <f t="shared" si="45"/>
        <v>0</v>
      </c>
      <c r="N488" s="2622"/>
      <c r="O488" s="2571">
        <f t="shared" si="46"/>
        <v>0</v>
      </c>
      <c r="P488" s="1645">
        <f t="shared" si="47"/>
        <v>10000</v>
      </c>
      <c r="Q488" s="3292">
        <v>35000</v>
      </c>
      <c r="R488" s="2597"/>
    </row>
    <row r="489" spans="2:18" ht="15.95" hidden="1" customHeight="1">
      <c r="B489" s="3052"/>
      <c r="C489" s="1940">
        <v>41930</v>
      </c>
      <c r="D489" s="2596" t="s">
        <v>1363</v>
      </c>
      <c r="E489" s="2622" t="s">
        <v>277</v>
      </c>
      <c r="F489" s="2622">
        <v>1</v>
      </c>
      <c r="G489" s="2622"/>
      <c r="H489" s="1640">
        <f t="shared" si="43"/>
        <v>0</v>
      </c>
      <c r="I489" s="1641">
        <f t="shared" si="44"/>
        <v>0</v>
      </c>
      <c r="J489" s="2596" t="s">
        <v>127</v>
      </c>
      <c r="K489" s="2623">
        <v>12500</v>
      </c>
      <c r="L489" s="2622"/>
      <c r="M489" s="2571">
        <f t="shared" si="45"/>
        <v>0</v>
      </c>
      <c r="N489" s="2622"/>
      <c r="O489" s="2571">
        <f t="shared" si="46"/>
        <v>0</v>
      </c>
      <c r="P489" s="1645">
        <f t="shared" si="47"/>
        <v>12500</v>
      </c>
      <c r="Q489" s="3293"/>
      <c r="R489" s="2597"/>
    </row>
    <row r="490" spans="2:18" ht="15.95" hidden="1" customHeight="1">
      <c r="B490" s="3050">
        <v>24</v>
      </c>
      <c r="C490" s="2594">
        <v>41931</v>
      </c>
      <c r="D490" s="2596" t="s">
        <v>1362</v>
      </c>
      <c r="E490" s="2622" t="s">
        <v>277</v>
      </c>
      <c r="F490" s="2622">
        <v>1</v>
      </c>
      <c r="G490" s="2622"/>
      <c r="H490" s="1640">
        <f t="shared" si="43"/>
        <v>0</v>
      </c>
      <c r="I490" s="1641">
        <f t="shared" si="44"/>
        <v>0</v>
      </c>
      <c r="J490" s="2596" t="s">
        <v>258</v>
      </c>
      <c r="K490" s="2623">
        <f>F490*10000</f>
        <v>10000</v>
      </c>
      <c r="L490" s="2622"/>
      <c r="M490" s="2571">
        <f t="shared" si="45"/>
        <v>0</v>
      </c>
      <c r="N490" s="2622"/>
      <c r="O490" s="2571">
        <f t="shared" si="46"/>
        <v>0</v>
      </c>
      <c r="P490" s="1645">
        <f t="shared" si="47"/>
        <v>10000</v>
      </c>
      <c r="Q490" s="3292">
        <v>35000</v>
      </c>
      <c r="R490" s="2597"/>
    </row>
    <row r="491" spans="2:18" ht="15.95" hidden="1" customHeight="1">
      <c r="B491" s="3052"/>
      <c r="C491" s="2594">
        <v>41931</v>
      </c>
      <c r="D491" s="895" t="s">
        <v>1361</v>
      </c>
      <c r="E491" s="42" t="s">
        <v>810</v>
      </c>
      <c r="F491" s="2622">
        <v>1</v>
      </c>
      <c r="G491" s="2622"/>
      <c r="H491" s="1640">
        <f t="shared" si="43"/>
        <v>0</v>
      </c>
      <c r="I491" s="1641">
        <f t="shared" si="44"/>
        <v>0</v>
      </c>
      <c r="J491" s="895" t="s">
        <v>127</v>
      </c>
      <c r="K491" s="2640">
        <v>15000</v>
      </c>
      <c r="L491" s="2622">
        <v>5</v>
      </c>
      <c r="M491" s="2571">
        <f t="shared" si="45"/>
        <v>50000</v>
      </c>
      <c r="N491" s="2622"/>
      <c r="O491" s="2571">
        <f t="shared" si="46"/>
        <v>0</v>
      </c>
      <c r="P491" s="1645">
        <f t="shared" si="47"/>
        <v>65000</v>
      </c>
      <c r="Q491" s="3293"/>
      <c r="R491" s="2597"/>
    </row>
    <row r="492" spans="2:18" ht="15.95" hidden="1" customHeight="1">
      <c r="B492" s="3050">
        <v>25</v>
      </c>
      <c r="C492" s="1940">
        <v>41932</v>
      </c>
      <c r="D492" s="2596" t="s">
        <v>1362</v>
      </c>
      <c r="E492" s="2622" t="s">
        <v>277</v>
      </c>
      <c r="F492" s="2622">
        <v>2</v>
      </c>
      <c r="G492" s="2622"/>
      <c r="H492" s="1640">
        <f t="shared" si="43"/>
        <v>0</v>
      </c>
      <c r="I492" s="1641">
        <f t="shared" si="44"/>
        <v>0</v>
      </c>
      <c r="J492" s="2596" t="s">
        <v>258</v>
      </c>
      <c r="K492" s="2623">
        <f>F492*10000</f>
        <v>20000</v>
      </c>
      <c r="L492" s="2622">
        <v>2</v>
      </c>
      <c r="M492" s="2571">
        <f t="shared" si="45"/>
        <v>20000</v>
      </c>
      <c r="N492" s="2622"/>
      <c r="O492" s="2571">
        <f t="shared" si="46"/>
        <v>0</v>
      </c>
      <c r="P492" s="1645">
        <f t="shared" si="47"/>
        <v>40000</v>
      </c>
      <c r="Q492" s="3292">
        <v>35000</v>
      </c>
      <c r="R492" s="2597"/>
    </row>
    <row r="493" spans="2:18" ht="15.95" hidden="1" customHeight="1">
      <c r="B493" s="3052"/>
      <c r="C493" s="1940">
        <v>41932</v>
      </c>
      <c r="D493" s="2596" t="s">
        <v>1342</v>
      </c>
      <c r="E493" s="2622" t="s">
        <v>277</v>
      </c>
      <c r="F493" s="2622">
        <v>2</v>
      </c>
      <c r="G493" s="2622">
        <v>55</v>
      </c>
      <c r="H493" s="1640">
        <f t="shared" si="43"/>
        <v>110</v>
      </c>
      <c r="I493" s="1641">
        <f t="shared" si="44"/>
        <v>55000</v>
      </c>
      <c r="J493" s="2596"/>
      <c r="K493" s="2623"/>
      <c r="L493" s="2622">
        <v>3</v>
      </c>
      <c r="M493" s="2571">
        <f t="shared" si="45"/>
        <v>30000</v>
      </c>
      <c r="N493" s="2622"/>
      <c r="O493" s="2571">
        <f t="shared" si="46"/>
        <v>0</v>
      </c>
      <c r="P493" s="1645">
        <f t="shared" si="47"/>
        <v>85000</v>
      </c>
      <c r="Q493" s="3293"/>
      <c r="R493" s="2597"/>
    </row>
    <row r="494" spans="2:18" ht="15.95" hidden="1" customHeight="1">
      <c r="B494" s="2549">
        <v>26</v>
      </c>
      <c r="C494" s="1940">
        <v>41933</v>
      </c>
      <c r="D494" s="2596" t="s">
        <v>1342</v>
      </c>
      <c r="E494" s="2622" t="s">
        <v>277</v>
      </c>
      <c r="F494" s="2622">
        <v>2</v>
      </c>
      <c r="G494" s="2622">
        <v>55</v>
      </c>
      <c r="H494" s="1640">
        <f t="shared" si="43"/>
        <v>110</v>
      </c>
      <c r="I494" s="1641">
        <f t="shared" si="44"/>
        <v>55000</v>
      </c>
      <c r="J494" s="2596"/>
      <c r="K494" s="2623"/>
      <c r="L494" s="2622">
        <v>3</v>
      </c>
      <c r="M494" s="2571">
        <f t="shared" si="45"/>
        <v>30000</v>
      </c>
      <c r="N494" s="2622"/>
      <c r="O494" s="2571">
        <f t="shared" si="46"/>
        <v>0</v>
      </c>
      <c r="P494" s="1645">
        <f t="shared" si="47"/>
        <v>85000</v>
      </c>
      <c r="Q494" s="2571">
        <v>35000</v>
      </c>
      <c r="R494" s="2597"/>
    </row>
    <row r="495" spans="2:18" ht="15.95" hidden="1" customHeight="1">
      <c r="B495" s="3050">
        <v>27</v>
      </c>
      <c r="C495" s="1940">
        <v>41934</v>
      </c>
      <c r="D495" s="2596" t="s">
        <v>1364</v>
      </c>
      <c r="E495" s="2622" t="s">
        <v>277</v>
      </c>
      <c r="F495" s="2622">
        <v>3</v>
      </c>
      <c r="G495" s="2622"/>
      <c r="H495" s="1640">
        <f t="shared" si="43"/>
        <v>0</v>
      </c>
      <c r="I495" s="1641">
        <f t="shared" si="44"/>
        <v>0</v>
      </c>
      <c r="J495" s="2596"/>
      <c r="K495" s="2640">
        <v>35000</v>
      </c>
      <c r="L495" s="2622">
        <v>2</v>
      </c>
      <c r="M495" s="2571">
        <f t="shared" si="45"/>
        <v>20000</v>
      </c>
      <c r="N495" s="2596"/>
      <c r="O495" s="2571">
        <f t="shared" si="46"/>
        <v>0</v>
      </c>
      <c r="P495" s="1645">
        <f t="shared" si="47"/>
        <v>55000</v>
      </c>
      <c r="Q495" s="3292">
        <v>35000</v>
      </c>
      <c r="R495" s="2597"/>
    </row>
    <row r="496" spans="2:18" ht="15.95" hidden="1" customHeight="1">
      <c r="B496" s="3052"/>
      <c r="C496" s="1940">
        <v>41934</v>
      </c>
      <c r="D496" s="2596" t="s">
        <v>1365</v>
      </c>
      <c r="E496" s="2622" t="s">
        <v>263</v>
      </c>
      <c r="F496" s="2622">
        <v>1</v>
      </c>
      <c r="G496" s="2622"/>
      <c r="H496" s="1640">
        <f t="shared" si="43"/>
        <v>0</v>
      </c>
      <c r="I496" s="1641">
        <f t="shared" si="44"/>
        <v>0</v>
      </c>
      <c r="J496" s="2596" t="s">
        <v>127</v>
      </c>
      <c r="K496" s="2623">
        <v>12500</v>
      </c>
      <c r="L496" s="2622">
        <v>5</v>
      </c>
      <c r="M496" s="2571">
        <f t="shared" si="45"/>
        <v>50000</v>
      </c>
      <c r="N496" s="2622">
        <v>2</v>
      </c>
      <c r="O496" s="2571">
        <f t="shared" si="46"/>
        <v>30000</v>
      </c>
      <c r="P496" s="1645">
        <f t="shared" si="47"/>
        <v>92500</v>
      </c>
      <c r="Q496" s="3293"/>
      <c r="R496" s="2597"/>
    </row>
    <row r="497" spans="2:18" ht="15.95" hidden="1" customHeight="1">
      <c r="B497" s="3049">
        <v>28</v>
      </c>
      <c r="C497" s="1940">
        <v>41935</v>
      </c>
      <c r="D497" s="2596" t="s">
        <v>1362</v>
      </c>
      <c r="E497" s="2622" t="s">
        <v>277</v>
      </c>
      <c r="F497" s="2622">
        <v>2</v>
      </c>
      <c r="G497" s="2622"/>
      <c r="H497" s="1640">
        <f t="shared" si="43"/>
        <v>0</v>
      </c>
      <c r="I497" s="1641">
        <f t="shared" si="44"/>
        <v>0</v>
      </c>
      <c r="J497" s="2596" t="s">
        <v>258</v>
      </c>
      <c r="K497" s="2623">
        <f>F497*10000</f>
        <v>20000</v>
      </c>
      <c r="L497" s="2622"/>
      <c r="M497" s="2571">
        <f t="shared" si="45"/>
        <v>0</v>
      </c>
      <c r="N497" s="2596"/>
      <c r="O497" s="2571">
        <f t="shared" si="46"/>
        <v>0</v>
      </c>
      <c r="P497" s="1645">
        <f t="shared" si="47"/>
        <v>20000</v>
      </c>
      <c r="Q497" s="3292">
        <v>35000</v>
      </c>
      <c r="R497" s="2597"/>
    </row>
    <row r="498" spans="2:18" ht="15.95" hidden="1" customHeight="1">
      <c r="B498" s="3049"/>
      <c r="C498" s="1940">
        <v>41935</v>
      </c>
      <c r="D498" s="2596" t="s">
        <v>1366</v>
      </c>
      <c r="E498" s="2622" t="s">
        <v>277</v>
      </c>
      <c r="F498" s="2622">
        <v>1</v>
      </c>
      <c r="G498" s="2622"/>
      <c r="H498" s="1640">
        <f t="shared" si="43"/>
        <v>0</v>
      </c>
      <c r="I498" s="1641">
        <f t="shared" si="44"/>
        <v>0</v>
      </c>
      <c r="J498" s="895" t="s">
        <v>127</v>
      </c>
      <c r="K498" s="2640">
        <v>15000</v>
      </c>
      <c r="L498" s="2622">
        <v>5</v>
      </c>
      <c r="M498" s="2571">
        <f t="shared" si="45"/>
        <v>50000</v>
      </c>
      <c r="N498" s="2596"/>
      <c r="O498" s="2571">
        <f t="shared" si="46"/>
        <v>0</v>
      </c>
      <c r="P498" s="1645">
        <f t="shared" si="47"/>
        <v>65000</v>
      </c>
      <c r="Q498" s="3294"/>
      <c r="R498" s="2597"/>
    </row>
    <row r="499" spans="2:18" ht="15.95" hidden="1" customHeight="1">
      <c r="B499" s="3049"/>
      <c r="C499" s="1940">
        <v>41935</v>
      </c>
      <c r="D499" s="2596" t="s">
        <v>884</v>
      </c>
      <c r="E499" s="2622" t="s">
        <v>263</v>
      </c>
      <c r="F499" s="2622">
        <v>1</v>
      </c>
      <c r="G499" s="2622">
        <v>150</v>
      </c>
      <c r="H499" s="1640">
        <f t="shared" si="43"/>
        <v>150</v>
      </c>
      <c r="I499" s="1641">
        <f t="shared" si="44"/>
        <v>75000</v>
      </c>
      <c r="J499" s="2596"/>
      <c r="K499" s="2623"/>
      <c r="L499" s="2622">
        <v>2</v>
      </c>
      <c r="M499" s="2571">
        <f t="shared" si="45"/>
        <v>20000</v>
      </c>
      <c r="N499" s="2622">
        <v>5</v>
      </c>
      <c r="O499" s="2571">
        <f t="shared" si="46"/>
        <v>75000</v>
      </c>
      <c r="P499" s="1645">
        <f t="shared" si="47"/>
        <v>170000</v>
      </c>
      <c r="Q499" s="3293"/>
      <c r="R499" s="2597"/>
    </row>
    <row r="500" spans="2:18" ht="15.95" hidden="1" customHeight="1">
      <c r="B500" s="2549">
        <v>29</v>
      </c>
      <c r="C500" s="1940">
        <v>41936</v>
      </c>
      <c r="D500" s="2596" t="s">
        <v>559</v>
      </c>
      <c r="E500" s="2622" t="s">
        <v>263</v>
      </c>
      <c r="F500" s="2622">
        <v>1</v>
      </c>
      <c r="G500" s="2622"/>
      <c r="H500" s="1640">
        <f t="shared" si="43"/>
        <v>0</v>
      </c>
      <c r="I500" s="1641">
        <f t="shared" si="44"/>
        <v>0</v>
      </c>
      <c r="J500" s="2596" t="s">
        <v>127</v>
      </c>
      <c r="K500" s="2623">
        <v>10000</v>
      </c>
      <c r="L500" s="2622">
        <v>2</v>
      </c>
      <c r="M500" s="2571">
        <f t="shared" si="45"/>
        <v>20000</v>
      </c>
      <c r="N500" s="2596"/>
      <c r="O500" s="2571">
        <f t="shared" si="46"/>
        <v>0</v>
      </c>
      <c r="P500" s="1645">
        <f t="shared" si="47"/>
        <v>30000</v>
      </c>
      <c r="Q500" s="2571"/>
      <c r="R500" s="2597"/>
    </row>
    <row r="501" spans="2:18" ht="15.95" hidden="1" customHeight="1" thickBot="1">
      <c r="B501" s="2295">
        <v>30</v>
      </c>
      <c r="C501" s="2296">
        <v>41937</v>
      </c>
      <c r="D501" s="2607" t="s">
        <v>559</v>
      </c>
      <c r="E501" s="2631" t="s">
        <v>263</v>
      </c>
      <c r="F501" s="2631">
        <v>2</v>
      </c>
      <c r="G501" s="2631"/>
      <c r="H501" s="1657">
        <f t="shared" si="43"/>
        <v>0</v>
      </c>
      <c r="I501" s="1658">
        <f t="shared" si="44"/>
        <v>0</v>
      </c>
      <c r="J501" s="2607" t="s">
        <v>127</v>
      </c>
      <c r="K501" s="2626">
        <v>25000</v>
      </c>
      <c r="L501" s="2631">
        <v>1</v>
      </c>
      <c r="M501" s="1660">
        <f t="shared" si="45"/>
        <v>10000</v>
      </c>
      <c r="N501" s="2607"/>
      <c r="O501" s="1660">
        <f t="shared" si="46"/>
        <v>0</v>
      </c>
      <c r="P501" s="1662">
        <f t="shared" si="47"/>
        <v>35000</v>
      </c>
      <c r="Q501" s="1660"/>
      <c r="R501" s="2608"/>
    </row>
    <row r="502" spans="2:18" ht="15.95" hidden="1" customHeight="1">
      <c r="B502" s="2283">
        <v>1</v>
      </c>
      <c r="C502" s="2753">
        <v>41938</v>
      </c>
      <c r="D502" s="2806" t="s">
        <v>954</v>
      </c>
      <c r="E502" s="2790" t="s">
        <v>263</v>
      </c>
      <c r="F502" s="2790"/>
      <c r="G502" s="2790"/>
      <c r="H502" s="1628">
        <f t="shared" si="43"/>
        <v>0</v>
      </c>
      <c r="I502" s="1629">
        <f t="shared" si="44"/>
        <v>0</v>
      </c>
      <c r="J502" s="2792"/>
      <c r="K502" s="2792"/>
      <c r="L502" s="2790">
        <v>4</v>
      </c>
      <c r="M502" s="1631">
        <f t="shared" si="45"/>
        <v>40000</v>
      </c>
      <c r="N502" s="2790"/>
      <c r="O502" s="1631">
        <f t="shared" si="46"/>
        <v>0</v>
      </c>
      <c r="P502" s="1633">
        <f>I502+K502+M502+O502</f>
        <v>40000</v>
      </c>
      <c r="Q502" s="1631"/>
      <c r="R502" s="775"/>
    </row>
    <row r="503" spans="2:18" ht="15.95" hidden="1" customHeight="1">
      <c r="B503" s="2715">
        <v>2</v>
      </c>
      <c r="C503" s="1940">
        <v>41939</v>
      </c>
      <c r="D503" s="2769" t="s">
        <v>1164</v>
      </c>
      <c r="E503" s="2794" t="s">
        <v>263</v>
      </c>
      <c r="F503" s="2794">
        <v>1</v>
      </c>
      <c r="G503" s="2794">
        <v>30</v>
      </c>
      <c r="H503" s="1640">
        <f t="shared" si="43"/>
        <v>30</v>
      </c>
      <c r="I503" s="1641">
        <f t="shared" si="44"/>
        <v>15000</v>
      </c>
      <c r="J503" s="2769"/>
      <c r="K503" s="2771"/>
      <c r="L503" s="2794">
        <v>2.5</v>
      </c>
      <c r="M503" s="2739">
        <f t="shared" si="45"/>
        <v>25000</v>
      </c>
      <c r="N503" s="2769"/>
      <c r="O503" s="2739">
        <f t="shared" si="46"/>
        <v>0</v>
      </c>
      <c r="P503" s="1645">
        <f>I503+K503+M503+O503</f>
        <v>40000</v>
      </c>
      <c r="Q503" s="2739"/>
      <c r="R503" s="2716"/>
    </row>
    <row r="504" spans="2:18" ht="15.95" hidden="1" customHeight="1">
      <c r="B504" s="2715">
        <v>3</v>
      </c>
      <c r="C504" s="1940">
        <v>41940</v>
      </c>
      <c r="D504" s="2769" t="s">
        <v>559</v>
      </c>
      <c r="E504" s="2794" t="s">
        <v>426</v>
      </c>
      <c r="F504" s="2794">
        <v>3</v>
      </c>
      <c r="G504" s="2794"/>
      <c r="H504" s="1640">
        <f t="shared" si="43"/>
        <v>0</v>
      </c>
      <c r="I504" s="1641">
        <f t="shared" si="44"/>
        <v>0</v>
      </c>
      <c r="J504" s="2794" t="s">
        <v>127</v>
      </c>
      <c r="K504" s="2839">
        <v>35000</v>
      </c>
      <c r="L504" s="2794"/>
      <c r="M504" s="2739">
        <f t="shared" si="45"/>
        <v>0</v>
      </c>
      <c r="N504" s="2769"/>
      <c r="O504" s="2739">
        <f t="shared" si="46"/>
        <v>0</v>
      </c>
      <c r="P504" s="1645">
        <f>I504+K504+M504+O504</f>
        <v>35000</v>
      </c>
      <c r="Q504" s="2739"/>
      <c r="R504" s="2716"/>
    </row>
    <row r="505" spans="2:18" ht="15.95" hidden="1" customHeight="1">
      <c r="B505" s="2715">
        <v>4</v>
      </c>
      <c r="C505" s="1940">
        <v>41941</v>
      </c>
      <c r="D505" s="2769" t="s">
        <v>1164</v>
      </c>
      <c r="E505" s="2794" t="s">
        <v>263</v>
      </c>
      <c r="F505" s="2794">
        <v>2</v>
      </c>
      <c r="G505" s="2794">
        <v>30</v>
      </c>
      <c r="H505" s="1640">
        <f t="shared" si="43"/>
        <v>60</v>
      </c>
      <c r="I505" s="1641">
        <f t="shared" si="44"/>
        <v>30000</v>
      </c>
      <c r="J505" s="2769"/>
      <c r="K505" s="2769"/>
      <c r="L505" s="2794">
        <v>1</v>
      </c>
      <c r="M505" s="2739">
        <f t="shared" si="45"/>
        <v>10000</v>
      </c>
      <c r="N505" s="2769"/>
      <c r="O505" s="2739">
        <f t="shared" si="46"/>
        <v>0</v>
      </c>
      <c r="P505" s="1645">
        <f t="shared" ref="P505:P568" si="48">I505+K505+M505+O505</f>
        <v>40000</v>
      </c>
      <c r="Q505" s="2769"/>
      <c r="R505" s="2716"/>
    </row>
    <row r="506" spans="2:18" ht="15.95" hidden="1" customHeight="1">
      <c r="B506" s="2715">
        <v>5</v>
      </c>
      <c r="C506" s="1940">
        <v>41942</v>
      </c>
      <c r="D506" s="2769" t="s">
        <v>1164</v>
      </c>
      <c r="E506" s="2794" t="s">
        <v>263</v>
      </c>
      <c r="F506" s="2794">
        <v>1</v>
      </c>
      <c r="G506" s="2794">
        <v>30</v>
      </c>
      <c r="H506" s="1640">
        <f t="shared" si="43"/>
        <v>30</v>
      </c>
      <c r="I506" s="1641">
        <f t="shared" si="44"/>
        <v>15000</v>
      </c>
      <c r="J506" s="2769"/>
      <c r="K506" s="2769"/>
      <c r="L506" s="2794"/>
      <c r="M506" s="2739">
        <f t="shared" si="45"/>
        <v>0</v>
      </c>
      <c r="N506" s="2769"/>
      <c r="O506" s="2739">
        <f t="shared" si="46"/>
        <v>0</v>
      </c>
      <c r="P506" s="1645">
        <f t="shared" si="48"/>
        <v>15000</v>
      </c>
      <c r="Q506" s="2769"/>
      <c r="R506" s="2716"/>
    </row>
    <row r="507" spans="2:18" ht="15.95" hidden="1" customHeight="1">
      <c r="B507" s="2715">
        <v>6</v>
      </c>
      <c r="C507" s="1940">
        <v>41943</v>
      </c>
      <c r="D507" s="2769" t="s">
        <v>1164</v>
      </c>
      <c r="E507" s="2794" t="s">
        <v>263</v>
      </c>
      <c r="F507" s="2794">
        <v>2</v>
      </c>
      <c r="G507" s="2794">
        <v>30</v>
      </c>
      <c r="H507" s="1640">
        <f t="shared" si="43"/>
        <v>60</v>
      </c>
      <c r="I507" s="1641">
        <f t="shared" si="44"/>
        <v>30000</v>
      </c>
      <c r="J507" s="2769"/>
      <c r="K507" s="2769"/>
      <c r="L507" s="2794">
        <v>1</v>
      </c>
      <c r="M507" s="2739">
        <f t="shared" si="45"/>
        <v>10000</v>
      </c>
      <c r="N507" s="2769"/>
      <c r="O507" s="2739">
        <f t="shared" si="46"/>
        <v>0</v>
      </c>
      <c r="P507" s="1645">
        <f t="shared" si="48"/>
        <v>40000</v>
      </c>
      <c r="Q507" s="2769"/>
      <c r="R507" s="2716"/>
    </row>
    <row r="508" spans="2:18" ht="15.95" hidden="1" customHeight="1">
      <c r="B508" s="2715">
        <v>7</v>
      </c>
      <c r="C508" s="1940">
        <v>41944</v>
      </c>
      <c r="D508" s="2769" t="s">
        <v>1508</v>
      </c>
      <c r="E508" s="2794"/>
      <c r="F508" s="2769"/>
      <c r="G508" s="2769"/>
      <c r="H508" s="1640">
        <f t="shared" si="43"/>
        <v>0</v>
      </c>
      <c r="I508" s="1641">
        <f t="shared" si="44"/>
        <v>0</v>
      </c>
      <c r="J508" s="2769"/>
      <c r="K508" s="2769"/>
      <c r="L508" s="2794"/>
      <c r="M508" s="2739">
        <f t="shared" si="45"/>
        <v>0</v>
      </c>
      <c r="N508" s="2769"/>
      <c r="O508" s="2739">
        <f t="shared" si="46"/>
        <v>0</v>
      </c>
      <c r="P508" s="1645">
        <f t="shared" si="48"/>
        <v>0</v>
      </c>
      <c r="Q508" s="2769"/>
      <c r="R508" s="2716"/>
    </row>
    <row r="509" spans="2:18" ht="15.95" hidden="1" customHeight="1">
      <c r="B509" s="2715">
        <v>8</v>
      </c>
      <c r="C509" s="2594">
        <v>41945</v>
      </c>
      <c r="D509" s="2769" t="s">
        <v>559</v>
      </c>
      <c r="E509" s="2794" t="s">
        <v>426</v>
      </c>
      <c r="F509" s="2794">
        <v>2</v>
      </c>
      <c r="G509" s="2769"/>
      <c r="H509" s="1640">
        <f t="shared" si="43"/>
        <v>0</v>
      </c>
      <c r="I509" s="1641">
        <f t="shared" si="44"/>
        <v>0</v>
      </c>
      <c r="J509" s="2794" t="s">
        <v>127</v>
      </c>
      <c r="K509" s="2839">
        <v>35000</v>
      </c>
      <c r="L509" s="2794"/>
      <c r="M509" s="2739">
        <f t="shared" si="45"/>
        <v>0</v>
      </c>
      <c r="N509" s="2769"/>
      <c r="O509" s="2739">
        <f t="shared" si="46"/>
        <v>0</v>
      </c>
      <c r="P509" s="1645">
        <f t="shared" si="48"/>
        <v>35000</v>
      </c>
      <c r="Q509" s="2769"/>
      <c r="R509" s="2716"/>
    </row>
    <row r="510" spans="2:18" ht="15.95" hidden="1" customHeight="1">
      <c r="B510" s="2715">
        <v>9</v>
      </c>
      <c r="C510" s="1940">
        <v>41946</v>
      </c>
      <c r="D510" s="2769" t="s">
        <v>843</v>
      </c>
      <c r="E510" s="2794" t="s">
        <v>263</v>
      </c>
      <c r="F510" s="2794"/>
      <c r="G510" s="2794"/>
      <c r="H510" s="1640">
        <f t="shared" si="43"/>
        <v>0</v>
      </c>
      <c r="I510" s="1641">
        <f t="shared" si="44"/>
        <v>0</v>
      </c>
      <c r="J510" s="2769"/>
      <c r="K510" s="2769"/>
      <c r="L510" s="2794"/>
      <c r="M510" s="2739">
        <f t="shared" si="45"/>
        <v>0</v>
      </c>
      <c r="N510" s="2769"/>
      <c r="O510" s="2739">
        <f t="shared" si="46"/>
        <v>0</v>
      </c>
      <c r="P510" s="1645">
        <f t="shared" si="48"/>
        <v>0</v>
      </c>
      <c r="Q510" s="2769"/>
      <c r="R510" s="2716"/>
    </row>
    <row r="511" spans="2:18" ht="15.95" hidden="1" customHeight="1">
      <c r="B511" s="2715">
        <v>10</v>
      </c>
      <c r="C511" s="1940">
        <v>41947</v>
      </c>
      <c r="D511" s="2769" t="s">
        <v>843</v>
      </c>
      <c r="E511" s="2794" t="s">
        <v>263</v>
      </c>
      <c r="F511" s="2794"/>
      <c r="G511" s="2794"/>
      <c r="H511" s="1640">
        <f t="shared" si="43"/>
        <v>0</v>
      </c>
      <c r="I511" s="1641">
        <f t="shared" si="44"/>
        <v>0</v>
      </c>
      <c r="J511" s="2769"/>
      <c r="K511" s="2769"/>
      <c r="L511" s="2794"/>
      <c r="M511" s="2739">
        <f t="shared" si="45"/>
        <v>0</v>
      </c>
      <c r="N511" s="2769"/>
      <c r="O511" s="2739">
        <f t="shared" si="46"/>
        <v>0</v>
      </c>
      <c r="P511" s="1645">
        <f t="shared" si="48"/>
        <v>0</v>
      </c>
      <c r="Q511" s="2769"/>
      <c r="R511" s="2716"/>
    </row>
    <row r="512" spans="2:18" ht="15.95" hidden="1" customHeight="1">
      <c r="B512" s="2715">
        <v>11</v>
      </c>
      <c r="C512" s="1940">
        <v>41948</v>
      </c>
      <c r="D512" s="2769" t="s">
        <v>843</v>
      </c>
      <c r="E512" s="2794" t="s">
        <v>263</v>
      </c>
      <c r="F512" s="2794"/>
      <c r="G512" s="2794"/>
      <c r="H512" s="1640">
        <f t="shared" si="43"/>
        <v>0</v>
      </c>
      <c r="I512" s="1641">
        <f t="shared" si="44"/>
        <v>0</v>
      </c>
      <c r="J512" s="2769"/>
      <c r="K512" s="2769"/>
      <c r="L512" s="2794"/>
      <c r="M512" s="2739">
        <f t="shared" si="45"/>
        <v>0</v>
      </c>
      <c r="N512" s="2769"/>
      <c r="O512" s="2739">
        <f t="shared" si="46"/>
        <v>0</v>
      </c>
      <c r="P512" s="1645">
        <f t="shared" si="48"/>
        <v>0</v>
      </c>
      <c r="Q512" s="2769"/>
      <c r="R512" s="2716"/>
    </row>
    <row r="513" spans="2:18" ht="15.95" hidden="1" customHeight="1">
      <c r="B513" s="2715">
        <v>12</v>
      </c>
      <c r="C513" s="1940">
        <v>41949</v>
      </c>
      <c r="D513" s="2769" t="s">
        <v>843</v>
      </c>
      <c r="E513" s="2794" t="s">
        <v>263</v>
      </c>
      <c r="F513" s="2794"/>
      <c r="G513" s="2794"/>
      <c r="H513" s="1640">
        <f t="shared" si="43"/>
        <v>0</v>
      </c>
      <c r="I513" s="1641">
        <f t="shared" si="44"/>
        <v>0</v>
      </c>
      <c r="J513" s="2769"/>
      <c r="K513" s="2769"/>
      <c r="L513" s="2794"/>
      <c r="M513" s="2739">
        <f t="shared" si="45"/>
        <v>0</v>
      </c>
      <c r="N513" s="2769"/>
      <c r="O513" s="2739">
        <f t="shared" si="46"/>
        <v>0</v>
      </c>
      <c r="P513" s="1645">
        <f t="shared" si="48"/>
        <v>0</v>
      </c>
      <c r="Q513" s="2769"/>
      <c r="R513" s="2716"/>
    </row>
    <row r="514" spans="2:18" ht="15.95" hidden="1" customHeight="1">
      <c r="B514" s="2715">
        <v>13</v>
      </c>
      <c r="C514" s="1940">
        <v>41950</v>
      </c>
      <c r="D514" s="2769" t="s">
        <v>843</v>
      </c>
      <c r="E514" s="2794" t="s">
        <v>263</v>
      </c>
      <c r="F514" s="2794"/>
      <c r="G514" s="2794"/>
      <c r="H514" s="1640">
        <f t="shared" ref="H514:H543" si="49">F514*G514</f>
        <v>0</v>
      </c>
      <c r="I514" s="1641">
        <f t="shared" ref="I514:I543" si="50">H514*500</f>
        <v>0</v>
      </c>
      <c r="J514" s="2769"/>
      <c r="K514" s="2769"/>
      <c r="L514" s="2794"/>
      <c r="M514" s="2739">
        <f t="shared" ref="M514:M577" si="51">L514*10000</f>
        <v>0</v>
      </c>
      <c r="N514" s="2769"/>
      <c r="O514" s="2739">
        <f t="shared" ref="O514:O577" si="52">N514*15000</f>
        <v>0</v>
      </c>
      <c r="P514" s="1645">
        <f t="shared" si="48"/>
        <v>0</v>
      </c>
      <c r="Q514" s="2769"/>
      <c r="R514" s="2716"/>
    </row>
    <row r="515" spans="2:18" ht="15.95" hidden="1" customHeight="1">
      <c r="B515" s="2715">
        <v>14</v>
      </c>
      <c r="C515" s="1940">
        <v>41951</v>
      </c>
      <c r="D515" s="2769" t="s">
        <v>843</v>
      </c>
      <c r="E515" s="2794" t="s">
        <v>263</v>
      </c>
      <c r="F515" s="2794"/>
      <c r="G515" s="2794"/>
      <c r="H515" s="1640">
        <f t="shared" si="49"/>
        <v>0</v>
      </c>
      <c r="I515" s="1641">
        <f t="shared" si="50"/>
        <v>0</v>
      </c>
      <c r="J515" s="2769"/>
      <c r="K515" s="2769"/>
      <c r="L515" s="2794"/>
      <c r="M515" s="2739">
        <f t="shared" si="51"/>
        <v>0</v>
      </c>
      <c r="N515" s="2769"/>
      <c r="O515" s="2739">
        <f t="shared" si="52"/>
        <v>0</v>
      </c>
      <c r="P515" s="1645">
        <f t="shared" si="48"/>
        <v>0</v>
      </c>
      <c r="Q515" s="2769"/>
      <c r="R515" s="2716"/>
    </row>
    <row r="516" spans="2:18" ht="15.95" hidden="1" customHeight="1">
      <c r="B516" s="2715">
        <v>15</v>
      </c>
      <c r="C516" s="2594">
        <v>41952</v>
      </c>
      <c r="D516" s="2769" t="s">
        <v>1151</v>
      </c>
      <c r="E516" s="2794" t="s">
        <v>426</v>
      </c>
      <c r="F516" s="2794">
        <v>4</v>
      </c>
      <c r="G516" s="2794"/>
      <c r="H516" s="1640">
        <f t="shared" si="49"/>
        <v>0</v>
      </c>
      <c r="I516" s="1641">
        <f t="shared" si="50"/>
        <v>0</v>
      </c>
      <c r="J516" s="2769" t="s">
        <v>127</v>
      </c>
      <c r="K516" s="2771">
        <v>20000</v>
      </c>
      <c r="L516" s="2794">
        <v>4</v>
      </c>
      <c r="M516" s="2739">
        <f t="shared" si="51"/>
        <v>40000</v>
      </c>
      <c r="N516" s="2769"/>
      <c r="O516" s="2739">
        <f t="shared" si="52"/>
        <v>0</v>
      </c>
      <c r="P516" s="1645">
        <f t="shared" si="48"/>
        <v>60000</v>
      </c>
      <c r="Q516" s="2769"/>
      <c r="R516" s="2716"/>
    </row>
    <row r="517" spans="2:18" ht="15.95" hidden="1" customHeight="1">
      <c r="B517" s="3049">
        <v>16</v>
      </c>
      <c r="C517" s="1940">
        <v>41953</v>
      </c>
      <c r="D517" s="2769" t="s">
        <v>1509</v>
      </c>
      <c r="E517" s="2794" t="s">
        <v>879</v>
      </c>
      <c r="F517" s="2794">
        <v>1</v>
      </c>
      <c r="G517" s="2794">
        <v>40</v>
      </c>
      <c r="H517" s="1640">
        <f t="shared" si="49"/>
        <v>40</v>
      </c>
      <c r="I517" s="1641">
        <f t="shared" si="50"/>
        <v>20000</v>
      </c>
      <c r="J517" s="2769"/>
      <c r="K517" s="2769"/>
      <c r="L517" s="2794"/>
      <c r="M517" s="2739">
        <f t="shared" si="51"/>
        <v>0</v>
      </c>
      <c r="N517" s="2769"/>
      <c r="O517" s="2739">
        <f t="shared" si="52"/>
        <v>0</v>
      </c>
      <c r="P517" s="1645">
        <f t="shared" si="48"/>
        <v>20000</v>
      </c>
      <c r="Q517" s="2769"/>
      <c r="R517" s="2716"/>
    </row>
    <row r="518" spans="2:18" ht="15.95" hidden="1" customHeight="1">
      <c r="B518" s="3049"/>
      <c r="C518" s="1940">
        <v>41953</v>
      </c>
      <c r="D518" s="2769" t="s">
        <v>726</v>
      </c>
      <c r="E518" s="2794" t="s">
        <v>879</v>
      </c>
      <c r="F518" s="2794">
        <v>1</v>
      </c>
      <c r="G518" s="2794">
        <v>50</v>
      </c>
      <c r="H518" s="1640">
        <f t="shared" si="49"/>
        <v>50</v>
      </c>
      <c r="I518" s="1641">
        <f t="shared" si="50"/>
        <v>25000</v>
      </c>
      <c r="J518" s="42" t="s">
        <v>127</v>
      </c>
      <c r="K518" s="2839">
        <f>H518*200</f>
        <v>10000</v>
      </c>
      <c r="L518" s="2794">
        <v>3</v>
      </c>
      <c r="M518" s="2739">
        <f t="shared" si="51"/>
        <v>30000</v>
      </c>
      <c r="N518" s="2769"/>
      <c r="O518" s="2739">
        <f t="shared" si="52"/>
        <v>0</v>
      </c>
      <c r="P518" s="1645">
        <f t="shared" si="48"/>
        <v>65000</v>
      </c>
      <c r="Q518" s="2769"/>
      <c r="R518" s="2716"/>
    </row>
    <row r="519" spans="2:18" ht="15.95" hidden="1" customHeight="1">
      <c r="B519" s="2715">
        <v>17</v>
      </c>
      <c r="C519" s="1940">
        <v>41954</v>
      </c>
      <c r="D519" s="2769" t="s">
        <v>843</v>
      </c>
      <c r="E519" s="2794" t="s">
        <v>263</v>
      </c>
      <c r="F519" s="2794"/>
      <c r="G519" s="2794"/>
      <c r="H519" s="1640">
        <f t="shared" si="49"/>
        <v>0</v>
      </c>
      <c r="I519" s="1641">
        <f t="shared" si="50"/>
        <v>0</v>
      </c>
      <c r="J519" s="2769"/>
      <c r="K519" s="2769"/>
      <c r="L519" s="2794"/>
      <c r="M519" s="2739">
        <f t="shared" si="51"/>
        <v>0</v>
      </c>
      <c r="N519" s="2769"/>
      <c r="O519" s="2739">
        <f t="shared" si="52"/>
        <v>0</v>
      </c>
      <c r="P519" s="1645">
        <f t="shared" si="48"/>
        <v>0</v>
      </c>
      <c r="Q519" s="2769"/>
      <c r="R519" s="2716"/>
    </row>
    <row r="520" spans="2:18" ht="15.95" hidden="1" customHeight="1">
      <c r="B520" s="2715">
        <v>18</v>
      </c>
      <c r="C520" s="1940">
        <v>41955</v>
      </c>
      <c r="D520" s="2769" t="s">
        <v>1164</v>
      </c>
      <c r="E520" s="2794" t="s">
        <v>263</v>
      </c>
      <c r="F520" s="2794">
        <v>1</v>
      </c>
      <c r="G520" s="2794">
        <v>30</v>
      </c>
      <c r="H520" s="1640">
        <f t="shared" si="49"/>
        <v>30</v>
      </c>
      <c r="I520" s="1641">
        <f t="shared" si="50"/>
        <v>15000</v>
      </c>
      <c r="J520" s="2769"/>
      <c r="K520" s="2769"/>
      <c r="L520" s="2794">
        <v>3</v>
      </c>
      <c r="M520" s="2739">
        <f t="shared" si="51"/>
        <v>30000</v>
      </c>
      <c r="N520" s="2769"/>
      <c r="O520" s="2739">
        <f t="shared" si="52"/>
        <v>0</v>
      </c>
      <c r="P520" s="1645">
        <f t="shared" si="48"/>
        <v>45000</v>
      </c>
      <c r="Q520" s="2769"/>
      <c r="R520" s="2716"/>
    </row>
    <row r="521" spans="2:18" ht="15.95" hidden="1" customHeight="1">
      <c r="B521" s="2715">
        <v>19</v>
      </c>
      <c r="C521" s="1940">
        <v>41956</v>
      </c>
      <c r="D521" s="2769" t="s">
        <v>1164</v>
      </c>
      <c r="E521" s="2794" t="s">
        <v>263</v>
      </c>
      <c r="F521" s="2794">
        <v>1</v>
      </c>
      <c r="G521" s="2794">
        <v>30</v>
      </c>
      <c r="H521" s="1640">
        <f t="shared" si="49"/>
        <v>30</v>
      </c>
      <c r="I521" s="1641">
        <f t="shared" si="50"/>
        <v>15000</v>
      </c>
      <c r="J521" s="2769"/>
      <c r="K521" s="2769"/>
      <c r="L521" s="2794">
        <v>2</v>
      </c>
      <c r="M521" s="2739">
        <f t="shared" si="51"/>
        <v>20000</v>
      </c>
      <c r="N521" s="2769"/>
      <c r="O521" s="2739">
        <f t="shared" si="52"/>
        <v>0</v>
      </c>
      <c r="P521" s="1645">
        <f t="shared" si="48"/>
        <v>35000</v>
      </c>
      <c r="Q521" s="2769"/>
      <c r="R521" s="2716"/>
    </row>
    <row r="522" spans="2:18" ht="15.95" hidden="1" customHeight="1">
      <c r="B522" s="2715">
        <v>20</v>
      </c>
      <c r="C522" s="1940">
        <v>41957</v>
      </c>
      <c r="D522" s="2769" t="s">
        <v>575</v>
      </c>
      <c r="E522" s="2794" t="s">
        <v>263</v>
      </c>
      <c r="F522" s="2794">
        <v>1</v>
      </c>
      <c r="G522" s="2794"/>
      <c r="H522" s="1640">
        <f t="shared" si="49"/>
        <v>0</v>
      </c>
      <c r="I522" s="1641">
        <f t="shared" si="50"/>
        <v>0</v>
      </c>
      <c r="J522" s="2769"/>
      <c r="K522" s="2769"/>
      <c r="L522" s="2794">
        <v>3</v>
      </c>
      <c r="M522" s="2739">
        <f t="shared" si="51"/>
        <v>30000</v>
      </c>
      <c r="N522" s="2769"/>
      <c r="O522" s="2739">
        <f t="shared" si="52"/>
        <v>0</v>
      </c>
      <c r="P522" s="1645">
        <f t="shared" si="48"/>
        <v>30000</v>
      </c>
      <c r="Q522" s="2769"/>
      <c r="R522" s="2716"/>
    </row>
    <row r="523" spans="2:18" ht="15.95" hidden="1" customHeight="1">
      <c r="B523" s="2715">
        <v>21</v>
      </c>
      <c r="C523" s="1940">
        <v>41958</v>
      </c>
      <c r="D523" s="2769" t="s">
        <v>1504</v>
      </c>
      <c r="E523" s="2794" t="s">
        <v>277</v>
      </c>
      <c r="F523" s="2794">
        <v>2</v>
      </c>
      <c r="G523" s="2794">
        <v>55</v>
      </c>
      <c r="H523" s="1640">
        <f t="shared" si="49"/>
        <v>110</v>
      </c>
      <c r="I523" s="1641">
        <f t="shared" si="50"/>
        <v>55000</v>
      </c>
      <c r="J523" s="42" t="s">
        <v>127</v>
      </c>
      <c r="K523" s="2839">
        <f>H523*200</f>
        <v>22000</v>
      </c>
      <c r="L523" s="2794">
        <v>5</v>
      </c>
      <c r="M523" s="2739">
        <f t="shared" si="51"/>
        <v>50000</v>
      </c>
      <c r="N523" s="2769"/>
      <c r="O523" s="2739">
        <f t="shared" si="52"/>
        <v>0</v>
      </c>
      <c r="P523" s="1645">
        <f t="shared" si="48"/>
        <v>127000</v>
      </c>
      <c r="Q523" s="2771">
        <v>35000</v>
      </c>
      <c r="R523" s="2716"/>
    </row>
    <row r="524" spans="2:18" ht="15.95" hidden="1" customHeight="1">
      <c r="B524" s="2715">
        <v>22</v>
      </c>
      <c r="C524" s="2594">
        <v>41959</v>
      </c>
      <c r="D524" s="2769" t="s">
        <v>1504</v>
      </c>
      <c r="E524" s="2794" t="s">
        <v>277</v>
      </c>
      <c r="F524" s="2794">
        <v>1</v>
      </c>
      <c r="G524" s="2794">
        <v>55</v>
      </c>
      <c r="H524" s="1640">
        <f t="shared" si="49"/>
        <v>55</v>
      </c>
      <c r="I524" s="1641">
        <f t="shared" si="50"/>
        <v>27500</v>
      </c>
      <c r="J524" s="42" t="s">
        <v>127</v>
      </c>
      <c r="K524" s="2839">
        <f>H524*200</f>
        <v>11000</v>
      </c>
      <c r="L524" s="2794">
        <v>7</v>
      </c>
      <c r="M524" s="2739">
        <f t="shared" si="51"/>
        <v>70000</v>
      </c>
      <c r="N524" s="2769"/>
      <c r="O524" s="2739">
        <f t="shared" si="52"/>
        <v>0</v>
      </c>
      <c r="P524" s="1645">
        <f t="shared" si="48"/>
        <v>108500</v>
      </c>
      <c r="Q524" s="2771">
        <v>35000</v>
      </c>
      <c r="R524" s="2716"/>
    </row>
    <row r="525" spans="2:18" ht="15.95" hidden="1" customHeight="1">
      <c r="B525" s="3049">
        <v>23</v>
      </c>
      <c r="C525" s="1940">
        <v>41960</v>
      </c>
      <c r="D525" s="2769" t="s">
        <v>1510</v>
      </c>
      <c r="E525" s="2794" t="s">
        <v>277</v>
      </c>
      <c r="F525" s="2794">
        <v>2</v>
      </c>
      <c r="G525" s="2794"/>
      <c r="H525" s="1640">
        <f t="shared" si="49"/>
        <v>0</v>
      </c>
      <c r="I525" s="1641">
        <f t="shared" si="50"/>
        <v>0</v>
      </c>
      <c r="J525" s="2769" t="s">
        <v>127</v>
      </c>
      <c r="K525" s="2771">
        <f>F525*12500</f>
        <v>25000</v>
      </c>
      <c r="L525" s="2794"/>
      <c r="M525" s="2739">
        <f t="shared" si="51"/>
        <v>0</v>
      </c>
      <c r="N525" s="2769"/>
      <c r="O525" s="2739">
        <f t="shared" si="52"/>
        <v>0</v>
      </c>
      <c r="P525" s="1645">
        <f t="shared" si="48"/>
        <v>25000</v>
      </c>
      <c r="Q525" s="3304">
        <v>35000</v>
      </c>
      <c r="R525" s="2716"/>
    </row>
    <row r="526" spans="2:18" ht="15.95" hidden="1" customHeight="1">
      <c r="B526" s="3049"/>
      <c r="C526" s="1940">
        <v>41960</v>
      </c>
      <c r="D526" s="2769" t="s">
        <v>1511</v>
      </c>
      <c r="E526" s="2794" t="s">
        <v>277</v>
      </c>
      <c r="F526" s="2794">
        <v>1</v>
      </c>
      <c r="G526" s="2794">
        <v>35</v>
      </c>
      <c r="H526" s="1640">
        <f t="shared" si="49"/>
        <v>35</v>
      </c>
      <c r="I526" s="1641">
        <f t="shared" si="50"/>
        <v>17500</v>
      </c>
      <c r="J526" s="2769"/>
      <c r="K526" s="2769"/>
      <c r="L526" s="2794"/>
      <c r="M526" s="2739">
        <f t="shared" si="51"/>
        <v>0</v>
      </c>
      <c r="N526" s="2769"/>
      <c r="O526" s="2739">
        <f t="shared" si="52"/>
        <v>0</v>
      </c>
      <c r="P526" s="1645">
        <f t="shared" si="48"/>
        <v>17500</v>
      </c>
      <c r="Q526" s="3304"/>
      <c r="R526" s="2716"/>
    </row>
    <row r="527" spans="2:18" ht="15.95" hidden="1" customHeight="1">
      <c r="B527" s="3049">
        <v>24</v>
      </c>
      <c r="C527" s="1940">
        <v>41961</v>
      </c>
      <c r="D527" s="2769" t="s">
        <v>1339</v>
      </c>
      <c r="E527" s="2794" t="s">
        <v>277</v>
      </c>
      <c r="F527" s="2794">
        <v>2</v>
      </c>
      <c r="G527" s="2794"/>
      <c r="H527" s="1640">
        <f t="shared" si="49"/>
        <v>0</v>
      </c>
      <c r="I527" s="1641">
        <f t="shared" si="50"/>
        <v>0</v>
      </c>
      <c r="J527" s="2769" t="s">
        <v>127</v>
      </c>
      <c r="K527" s="2771">
        <f>F527*12500</f>
        <v>25000</v>
      </c>
      <c r="L527" s="2794"/>
      <c r="M527" s="2739">
        <f t="shared" si="51"/>
        <v>0</v>
      </c>
      <c r="N527" s="2769"/>
      <c r="O527" s="2739">
        <f t="shared" si="52"/>
        <v>0</v>
      </c>
      <c r="P527" s="1645">
        <f t="shared" si="48"/>
        <v>25000</v>
      </c>
      <c r="Q527" s="3304">
        <v>35000</v>
      </c>
      <c r="R527" s="2716"/>
    </row>
    <row r="528" spans="2:18" ht="15.95" hidden="1" customHeight="1">
      <c r="B528" s="3049"/>
      <c r="C528" s="1940">
        <v>41961</v>
      </c>
      <c r="D528" s="2769" t="s">
        <v>1362</v>
      </c>
      <c r="E528" s="2794" t="s">
        <v>277</v>
      </c>
      <c r="F528" s="2794">
        <v>4</v>
      </c>
      <c r="G528" s="2794"/>
      <c r="H528" s="1640">
        <f t="shared" si="49"/>
        <v>0</v>
      </c>
      <c r="I528" s="1641">
        <f t="shared" si="50"/>
        <v>0</v>
      </c>
      <c r="J528" s="2769" t="s">
        <v>258</v>
      </c>
      <c r="K528" s="2771">
        <f>F528*10000</f>
        <v>40000</v>
      </c>
      <c r="L528" s="2794"/>
      <c r="M528" s="2739">
        <f t="shared" si="51"/>
        <v>0</v>
      </c>
      <c r="N528" s="2769"/>
      <c r="O528" s="2739">
        <f t="shared" si="52"/>
        <v>0</v>
      </c>
      <c r="P528" s="1645">
        <f t="shared" si="48"/>
        <v>40000</v>
      </c>
      <c r="Q528" s="3304"/>
      <c r="R528" s="2716"/>
    </row>
    <row r="529" spans="2:18" ht="15.95" hidden="1" customHeight="1">
      <c r="B529" s="3049">
        <v>25</v>
      </c>
      <c r="C529" s="1940">
        <v>41962</v>
      </c>
      <c r="D529" s="2769" t="s">
        <v>1511</v>
      </c>
      <c r="E529" s="2794" t="s">
        <v>277</v>
      </c>
      <c r="F529" s="2794">
        <v>1</v>
      </c>
      <c r="G529" s="2794">
        <v>35</v>
      </c>
      <c r="H529" s="1640">
        <f t="shared" si="49"/>
        <v>35</v>
      </c>
      <c r="I529" s="1641">
        <f t="shared" si="50"/>
        <v>17500</v>
      </c>
      <c r="J529" s="2769"/>
      <c r="K529" s="2771"/>
      <c r="L529" s="2794"/>
      <c r="M529" s="2739">
        <f t="shared" si="51"/>
        <v>0</v>
      </c>
      <c r="N529" s="2769"/>
      <c r="O529" s="2739">
        <f t="shared" si="52"/>
        <v>0</v>
      </c>
      <c r="P529" s="1645">
        <f t="shared" si="48"/>
        <v>17500</v>
      </c>
      <c r="Q529" s="3304">
        <v>35000</v>
      </c>
      <c r="R529" s="2716"/>
    </row>
    <row r="530" spans="2:18" ht="15.95" hidden="1" customHeight="1">
      <c r="B530" s="3049"/>
      <c r="C530" s="1940">
        <v>41962</v>
      </c>
      <c r="D530" s="2769" t="s">
        <v>1510</v>
      </c>
      <c r="E530" s="2794" t="s">
        <v>277</v>
      </c>
      <c r="F530" s="2794">
        <v>2</v>
      </c>
      <c r="G530" s="2794"/>
      <c r="H530" s="1640">
        <f t="shared" si="49"/>
        <v>0</v>
      </c>
      <c r="I530" s="1641">
        <f t="shared" si="50"/>
        <v>0</v>
      </c>
      <c r="J530" s="2769" t="s">
        <v>127</v>
      </c>
      <c r="K530" s="2771">
        <f>F530*12500</f>
        <v>25000</v>
      </c>
      <c r="L530" s="2794"/>
      <c r="M530" s="2739">
        <f t="shared" si="51"/>
        <v>0</v>
      </c>
      <c r="N530" s="2769"/>
      <c r="O530" s="2739">
        <f t="shared" si="52"/>
        <v>0</v>
      </c>
      <c r="P530" s="1645">
        <f t="shared" si="48"/>
        <v>25000</v>
      </c>
      <c r="Q530" s="3304"/>
      <c r="R530" s="2716"/>
    </row>
    <row r="531" spans="2:18" ht="15.95" hidden="1" customHeight="1">
      <c r="B531" s="3049"/>
      <c r="C531" s="1940">
        <v>41962</v>
      </c>
      <c r="D531" s="2769" t="s">
        <v>1362</v>
      </c>
      <c r="E531" s="2794" t="s">
        <v>277</v>
      </c>
      <c r="F531" s="2794">
        <v>1</v>
      </c>
      <c r="G531" s="2794"/>
      <c r="H531" s="1640">
        <f t="shared" si="49"/>
        <v>0</v>
      </c>
      <c r="I531" s="1641">
        <f t="shared" si="50"/>
        <v>0</v>
      </c>
      <c r="J531" s="2769" t="s">
        <v>258</v>
      </c>
      <c r="K531" s="2771">
        <f>F531*10000</f>
        <v>10000</v>
      </c>
      <c r="L531" s="2794">
        <v>2</v>
      </c>
      <c r="M531" s="2739">
        <f t="shared" si="51"/>
        <v>20000</v>
      </c>
      <c r="N531" s="2769"/>
      <c r="O531" s="2739">
        <f t="shared" si="52"/>
        <v>0</v>
      </c>
      <c r="P531" s="1645">
        <f t="shared" si="48"/>
        <v>30000</v>
      </c>
      <c r="Q531" s="3304"/>
      <c r="R531" s="2716"/>
    </row>
    <row r="532" spans="2:18" ht="15.95" hidden="1" customHeight="1">
      <c r="B532" s="3049">
        <v>26</v>
      </c>
      <c r="C532" s="1940">
        <v>41963</v>
      </c>
      <c r="D532" s="2769" t="s">
        <v>1339</v>
      </c>
      <c r="E532" s="2794" t="s">
        <v>277</v>
      </c>
      <c r="F532" s="2794">
        <v>2</v>
      </c>
      <c r="G532" s="2794"/>
      <c r="H532" s="1640">
        <f t="shared" si="49"/>
        <v>0</v>
      </c>
      <c r="I532" s="1641">
        <f t="shared" si="50"/>
        <v>0</v>
      </c>
      <c r="J532" s="2769" t="s">
        <v>127</v>
      </c>
      <c r="K532" s="2771">
        <f>F532*12500</f>
        <v>25000</v>
      </c>
      <c r="L532" s="2794"/>
      <c r="M532" s="2739">
        <f t="shared" si="51"/>
        <v>0</v>
      </c>
      <c r="N532" s="2769"/>
      <c r="O532" s="2739">
        <f t="shared" si="52"/>
        <v>0</v>
      </c>
      <c r="P532" s="1645">
        <f t="shared" si="48"/>
        <v>25000</v>
      </c>
      <c r="Q532" s="3304">
        <v>35000</v>
      </c>
      <c r="R532" s="2716"/>
    </row>
    <row r="533" spans="2:18" ht="15.95" hidden="1" customHeight="1">
      <c r="B533" s="3049"/>
      <c r="C533" s="1940">
        <v>41963</v>
      </c>
      <c r="D533" s="2769" t="s">
        <v>1362</v>
      </c>
      <c r="E533" s="2794" t="s">
        <v>277</v>
      </c>
      <c r="F533" s="2794">
        <v>1</v>
      </c>
      <c r="G533" s="2794"/>
      <c r="H533" s="1640">
        <f t="shared" si="49"/>
        <v>0</v>
      </c>
      <c r="I533" s="1641">
        <f t="shared" si="50"/>
        <v>0</v>
      </c>
      <c r="J533" s="2769" t="s">
        <v>258</v>
      </c>
      <c r="K533" s="2771">
        <f>F533*10000</f>
        <v>10000</v>
      </c>
      <c r="L533" s="2794"/>
      <c r="M533" s="2739">
        <f t="shared" si="51"/>
        <v>0</v>
      </c>
      <c r="N533" s="2769"/>
      <c r="O533" s="2739">
        <f t="shared" si="52"/>
        <v>0</v>
      </c>
      <c r="P533" s="1645">
        <f t="shared" si="48"/>
        <v>10000</v>
      </c>
      <c r="Q533" s="3304"/>
      <c r="R533" s="2716"/>
    </row>
    <row r="534" spans="2:18" ht="15.95" hidden="1" customHeight="1">
      <c r="B534" s="3049"/>
      <c r="C534" s="1940">
        <v>41963</v>
      </c>
      <c r="D534" s="2769" t="s">
        <v>1511</v>
      </c>
      <c r="E534" s="2794" t="s">
        <v>277</v>
      </c>
      <c r="F534" s="2794">
        <v>1</v>
      </c>
      <c r="G534" s="2794">
        <v>35</v>
      </c>
      <c r="H534" s="1640">
        <f t="shared" si="49"/>
        <v>35</v>
      </c>
      <c r="I534" s="1641">
        <f t="shared" si="50"/>
        <v>17500</v>
      </c>
      <c r="J534" s="2769"/>
      <c r="K534" s="2771"/>
      <c r="L534" s="2794">
        <v>3</v>
      </c>
      <c r="M534" s="2739">
        <f t="shared" si="51"/>
        <v>30000</v>
      </c>
      <c r="N534" s="2769"/>
      <c r="O534" s="2739">
        <f t="shared" si="52"/>
        <v>0</v>
      </c>
      <c r="P534" s="1645">
        <f t="shared" si="48"/>
        <v>47500</v>
      </c>
      <c r="Q534" s="3304"/>
      <c r="R534" s="2716"/>
    </row>
    <row r="535" spans="2:18" ht="15.95" hidden="1" customHeight="1">
      <c r="B535" s="3049">
        <v>27</v>
      </c>
      <c r="C535" s="1940">
        <v>41964</v>
      </c>
      <c r="D535" s="2769" t="s">
        <v>1339</v>
      </c>
      <c r="E535" s="2794" t="s">
        <v>277</v>
      </c>
      <c r="F535" s="2794">
        <v>2</v>
      </c>
      <c r="G535" s="2794"/>
      <c r="H535" s="1640">
        <f t="shared" si="49"/>
        <v>0</v>
      </c>
      <c r="I535" s="1641">
        <f t="shared" si="50"/>
        <v>0</v>
      </c>
      <c r="J535" s="2769" t="s">
        <v>127</v>
      </c>
      <c r="K535" s="2771">
        <f>F535*12500</f>
        <v>25000</v>
      </c>
      <c r="L535" s="2794"/>
      <c r="M535" s="2739">
        <f t="shared" si="51"/>
        <v>0</v>
      </c>
      <c r="N535" s="2769"/>
      <c r="O535" s="2739">
        <f t="shared" si="52"/>
        <v>0</v>
      </c>
      <c r="P535" s="1645">
        <f t="shared" si="48"/>
        <v>25000</v>
      </c>
      <c r="Q535" s="3304">
        <v>35000</v>
      </c>
      <c r="R535" s="2716"/>
    </row>
    <row r="536" spans="2:18" ht="15.95" hidden="1" customHeight="1">
      <c r="B536" s="3049"/>
      <c r="C536" s="1940">
        <v>41964</v>
      </c>
      <c r="D536" s="2769" t="s">
        <v>1512</v>
      </c>
      <c r="E536" s="2794" t="s">
        <v>263</v>
      </c>
      <c r="F536" s="2794">
        <v>1</v>
      </c>
      <c r="G536" s="2794">
        <v>150</v>
      </c>
      <c r="H536" s="1640">
        <f t="shared" si="49"/>
        <v>150</v>
      </c>
      <c r="I536" s="1641">
        <f t="shared" si="50"/>
        <v>75000</v>
      </c>
      <c r="J536" s="2769"/>
      <c r="K536" s="2771"/>
      <c r="L536" s="2794">
        <v>5</v>
      </c>
      <c r="M536" s="2739">
        <f t="shared" si="51"/>
        <v>50000</v>
      </c>
      <c r="N536" s="2794">
        <v>2</v>
      </c>
      <c r="O536" s="2739">
        <f t="shared" si="52"/>
        <v>30000</v>
      </c>
      <c r="P536" s="1645">
        <f t="shared" si="48"/>
        <v>155000</v>
      </c>
      <c r="Q536" s="3304"/>
      <c r="R536" s="2716"/>
    </row>
    <row r="537" spans="2:18" ht="15.95" hidden="1" customHeight="1">
      <c r="B537" s="3186">
        <v>28</v>
      </c>
      <c r="C537" s="2480">
        <v>41965</v>
      </c>
      <c r="D537" s="3" t="s">
        <v>1550</v>
      </c>
      <c r="E537" s="2622" t="s">
        <v>263</v>
      </c>
      <c r="F537" s="2743">
        <v>1</v>
      </c>
      <c r="G537" s="2622">
        <v>30</v>
      </c>
      <c r="H537" s="1640">
        <f t="shared" si="49"/>
        <v>30</v>
      </c>
      <c r="I537" s="1641">
        <f t="shared" si="50"/>
        <v>15000</v>
      </c>
      <c r="J537" s="2740"/>
      <c r="K537" s="2740"/>
      <c r="L537" s="2622"/>
      <c r="M537" s="2739">
        <f t="shared" si="51"/>
        <v>0</v>
      </c>
      <c r="N537" s="2740"/>
      <c r="O537" s="2739">
        <f t="shared" si="52"/>
        <v>0</v>
      </c>
      <c r="P537" s="1645">
        <f t="shared" si="48"/>
        <v>15000</v>
      </c>
      <c r="Q537" s="2598"/>
      <c r="R537" s="2597"/>
    </row>
    <row r="538" spans="2:18" ht="15.95" hidden="1" customHeight="1">
      <c r="B538" s="3187"/>
      <c r="C538" s="2480">
        <v>41965</v>
      </c>
      <c r="D538" s="2740" t="s">
        <v>1164</v>
      </c>
      <c r="E538" s="2622" t="s">
        <v>263</v>
      </c>
      <c r="F538" s="2743">
        <v>1</v>
      </c>
      <c r="G538" s="2622">
        <v>30</v>
      </c>
      <c r="H538" s="1640">
        <f t="shared" si="49"/>
        <v>30</v>
      </c>
      <c r="I538" s="1641">
        <f t="shared" si="50"/>
        <v>15000</v>
      </c>
      <c r="J538" s="2740"/>
      <c r="K538" s="2740"/>
      <c r="L538" s="2622"/>
      <c r="M538" s="2739">
        <f t="shared" si="51"/>
        <v>0</v>
      </c>
      <c r="N538" s="2740"/>
      <c r="O538" s="2739">
        <f t="shared" si="52"/>
        <v>0</v>
      </c>
      <c r="P538" s="1645">
        <f t="shared" si="48"/>
        <v>15000</v>
      </c>
      <c r="Q538" s="2598"/>
      <c r="R538" s="2597"/>
    </row>
    <row r="539" spans="2:18" ht="15.95" hidden="1" customHeight="1">
      <c r="B539" s="3196">
        <v>29</v>
      </c>
      <c r="C539" s="2479">
        <v>41966</v>
      </c>
      <c r="D539" s="3" t="s">
        <v>1550</v>
      </c>
      <c r="E539" s="2622" t="s">
        <v>263</v>
      </c>
      <c r="F539" s="2743">
        <v>1</v>
      </c>
      <c r="G539" s="2622">
        <v>30</v>
      </c>
      <c r="H539" s="1640">
        <f t="shared" si="49"/>
        <v>30</v>
      </c>
      <c r="I539" s="1641">
        <f t="shared" si="50"/>
        <v>15000</v>
      </c>
      <c r="J539" s="2740"/>
      <c r="K539" s="2740"/>
      <c r="L539" s="2622"/>
      <c r="M539" s="2739">
        <f t="shared" si="51"/>
        <v>0</v>
      </c>
      <c r="N539" s="2740"/>
      <c r="O539" s="2739">
        <f t="shared" si="52"/>
        <v>0</v>
      </c>
      <c r="P539" s="1645">
        <f t="shared" si="48"/>
        <v>15000</v>
      </c>
      <c r="Q539" s="2598"/>
      <c r="R539" s="2597"/>
    </row>
    <row r="540" spans="2:18" ht="15.95" hidden="1" customHeight="1">
      <c r="B540" s="3198"/>
      <c r="C540" s="2479">
        <v>41966</v>
      </c>
      <c r="D540" s="2740" t="s">
        <v>1164</v>
      </c>
      <c r="E540" s="2622" t="s">
        <v>263</v>
      </c>
      <c r="F540" s="2743">
        <v>2</v>
      </c>
      <c r="G540" s="2622">
        <v>30</v>
      </c>
      <c r="H540" s="1640">
        <f t="shared" si="49"/>
        <v>60</v>
      </c>
      <c r="I540" s="1641">
        <f t="shared" si="50"/>
        <v>30000</v>
      </c>
      <c r="J540" s="2740"/>
      <c r="K540" s="2740"/>
      <c r="L540" s="2622">
        <v>4</v>
      </c>
      <c r="M540" s="2739">
        <f t="shared" si="51"/>
        <v>40000</v>
      </c>
      <c r="N540" s="2740"/>
      <c r="O540" s="2739">
        <f t="shared" si="52"/>
        <v>0</v>
      </c>
      <c r="P540" s="1645">
        <f t="shared" si="48"/>
        <v>70000</v>
      </c>
      <c r="Q540" s="2842"/>
      <c r="R540" s="2005"/>
    </row>
    <row r="541" spans="2:18" ht="15.95" hidden="1" customHeight="1">
      <c r="B541" s="3186">
        <v>30</v>
      </c>
      <c r="C541" s="2480">
        <v>41967</v>
      </c>
      <c r="D541" s="2740" t="s">
        <v>1164</v>
      </c>
      <c r="E541" s="2622" t="s">
        <v>263</v>
      </c>
      <c r="F541" s="2743">
        <v>2</v>
      </c>
      <c r="G541" s="2622">
        <v>30</v>
      </c>
      <c r="H541" s="1640">
        <f t="shared" si="49"/>
        <v>60</v>
      </c>
      <c r="I541" s="1641">
        <f t="shared" si="50"/>
        <v>30000</v>
      </c>
      <c r="J541" s="2740"/>
      <c r="K541" s="2740"/>
      <c r="L541" s="2622"/>
      <c r="M541" s="2739">
        <f t="shared" si="51"/>
        <v>0</v>
      </c>
      <c r="N541" s="2740"/>
      <c r="O541" s="2739">
        <f t="shared" si="52"/>
        <v>0</v>
      </c>
      <c r="P541" s="1645">
        <f t="shared" si="48"/>
        <v>30000</v>
      </c>
      <c r="Q541" s="2842"/>
      <c r="R541" s="2005"/>
    </row>
    <row r="542" spans="2:18" ht="15.95" hidden="1" customHeight="1">
      <c r="B542" s="3187"/>
      <c r="C542" s="2480">
        <v>41967</v>
      </c>
      <c r="D542" s="3" t="s">
        <v>1550</v>
      </c>
      <c r="E542" s="2622" t="s">
        <v>263</v>
      </c>
      <c r="F542" s="2743">
        <v>1</v>
      </c>
      <c r="G542" s="2622">
        <v>30</v>
      </c>
      <c r="H542" s="1640">
        <f t="shared" si="49"/>
        <v>30</v>
      </c>
      <c r="I542" s="1641">
        <f t="shared" si="50"/>
        <v>15000</v>
      </c>
      <c r="J542" s="2740"/>
      <c r="K542" s="2740"/>
      <c r="L542" s="2622"/>
      <c r="M542" s="2739">
        <f t="shared" si="51"/>
        <v>0</v>
      </c>
      <c r="N542" s="2740"/>
      <c r="O542" s="2739">
        <f t="shared" si="52"/>
        <v>0</v>
      </c>
      <c r="P542" s="1645">
        <f t="shared" si="48"/>
        <v>15000</v>
      </c>
      <c r="Q542" s="2842"/>
      <c r="R542" s="2005"/>
    </row>
    <row r="543" spans="2:18" ht="15.95" hidden="1" customHeight="1" thickBot="1">
      <c r="B543" s="2735">
        <v>31</v>
      </c>
      <c r="C543" s="2481">
        <v>41968</v>
      </c>
      <c r="D543" s="2607" t="s">
        <v>1551</v>
      </c>
      <c r="E543" s="2631" t="s">
        <v>263</v>
      </c>
      <c r="F543" s="2631">
        <v>1</v>
      </c>
      <c r="G543" s="2631">
        <v>150</v>
      </c>
      <c r="H543" s="1692">
        <f t="shared" si="49"/>
        <v>150</v>
      </c>
      <c r="I543" s="1693">
        <f t="shared" si="50"/>
        <v>75000</v>
      </c>
      <c r="J543" s="2631"/>
      <c r="K543" s="2626"/>
      <c r="L543" s="2631">
        <v>3</v>
      </c>
      <c r="M543" s="1693">
        <f t="shared" si="51"/>
        <v>30000</v>
      </c>
      <c r="N543" s="2631"/>
      <c r="O543" s="1693">
        <f t="shared" si="52"/>
        <v>0</v>
      </c>
      <c r="P543" s="2744">
        <f t="shared" si="48"/>
        <v>105000</v>
      </c>
      <c r="Q543" s="2850"/>
      <c r="R543" s="2608"/>
    </row>
    <row r="544" spans="2:18" ht="15.95" customHeight="1">
      <c r="B544" s="1930">
        <v>1</v>
      </c>
      <c r="C544" s="1931">
        <v>41969</v>
      </c>
      <c r="D544" s="3010" t="s">
        <v>1362</v>
      </c>
      <c r="E544" s="2996" t="s">
        <v>277</v>
      </c>
      <c r="F544" s="2996">
        <v>1</v>
      </c>
      <c r="G544" s="2996"/>
      <c r="H544" s="1628">
        <f>F544*G544</f>
        <v>0</v>
      </c>
      <c r="I544" s="1629">
        <f>H544*500</f>
        <v>0</v>
      </c>
      <c r="J544" s="3010" t="s">
        <v>127</v>
      </c>
      <c r="K544" s="2997">
        <f>F544*10000</f>
        <v>10000</v>
      </c>
      <c r="L544" s="2996">
        <v>1</v>
      </c>
      <c r="M544" s="1631">
        <f t="shared" si="51"/>
        <v>10000</v>
      </c>
      <c r="N544" s="2996"/>
      <c r="O544" s="1631">
        <f t="shared" si="52"/>
        <v>0</v>
      </c>
      <c r="P544" s="1633">
        <f t="shared" si="48"/>
        <v>20000</v>
      </c>
      <c r="Q544" s="1633">
        <v>35000</v>
      </c>
      <c r="R544" s="2998"/>
    </row>
    <row r="545" spans="2:18" ht="15.95" customHeight="1">
      <c r="B545" s="1935">
        <v>2</v>
      </c>
      <c r="C545" s="1940">
        <v>41970</v>
      </c>
      <c r="D545" s="2973" t="s">
        <v>1727</v>
      </c>
      <c r="E545" s="2982" t="s">
        <v>810</v>
      </c>
      <c r="F545" s="2982">
        <v>1</v>
      </c>
      <c r="G545" s="2982"/>
      <c r="H545" s="1640"/>
      <c r="I545" s="1641">
        <f>H545*500</f>
        <v>0</v>
      </c>
      <c r="J545" s="895" t="s">
        <v>127</v>
      </c>
      <c r="K545" s="2976">
        <f>F545*12500</f>
        <v>12500</v>
      </c>
      <c r="L545" s="2982">
        <v>2</v>
      </c>
      <c r="M545" s="2938">
        <f t="shared" si="51"/>
        <v>20000</v>
      </c>
      <c r="N545" s="2982"/>
      <c r="O545" s="2938">
        <f t="shared" si="52"/>
        <v>0</v>
      </c>
      <c r="P545" s="1645">
        <f t="shared" si="48"/>
        <v>32500</v>
      </c>
      <c r="Q545" s="1645">
        <v>35000</v>
      </c>
      <c r="R545" s="2977"/>
    </row>
    <row r="546" spans="2:18" ht="15.95" customHeight="1">
      <c r="B546" s="3094">
        <v>3</v>
      </c>
      <c r="C546" s="1940">
        <v>41971</v>
      </c>
      <c r="D546" s="2973" t="s">
        <v>1723</v>
      </c>
      <c r="E546" s="2982" t="s">
        <v>810</v>
      </c>
      <c r="F546" s="2982">
        <v>1</v>
      </c>
      <c r="G546" s="2982">
        <v>25</v>
      </c>
      <c r="H546" s="1640">
        <f t="shared" ref="H546:H601" si="53">F546*G546</f>
        <v>25</v>
      </c>
      <c r="I546" s="1641">
        <f t="shared" ref="I546:I601" si="54">H546*500</f>
        <v>12500</v>
      </c>
      <c r="J546" s="2973"/>
      <c r="K546" s="2976"/>
      <c r="L546" s="2982"/>
      <c r="M546" s="2938">
        <f t="shared" si="51"/>
        <v>0</v>
      </c>
      <c r="N546" s="2982"/>
      <c r="O546" s="2938">
        <f t="shared" si="52"/>
        <v>0</v>
      </c>
      <c r="P546" s="1645">
        <f t="shared" si="48"/>
        <v>12500</v>
      </c>
      <c r="Q546" s="3305">
        <v>35000</v>
      </c>
      <c r="R546" s="2977"/>
    </row>
    <row r="547" spans="2:18" ht="15.95" customHeight="1">
      <c r="B547" s="3095"/>
      <c r="C547" s="1940">
        <v>41971</v>
      </c>
      <c r="D547" s="2973" t="s">
        <v>1721</v>
      </c>
      <c r="E547" s="2982" t="s">
        <v>810</v>
      </c>
      <c r="F547" s="2982">
        <v>1</v>
      </c>
      <c r="G547" s="2982">
        <v>35</v>
      </c>
      <c r="H547" s="1640">
        <f t="shared" si="53"/>
        <v>35</v>
      </c>
      <c r="I547" s="1641">
        <f t="shared" si="54"/>
        <v>17500</v>
      </c>
      <c r="J547" s="2973"/>
      <c r="K547" s="2976"/>
      <c r="L547" s="2982"/>
      <c r="M547" s="2938">
        <f t="shared" si="51"/>
        <v>0</v>
      </c>
      <c r="N547" s="2982"/>
      <c r="O547" s="2938">
        <f t="shared" si="52"/>
        <v>0</v>
      </c>
      <c r="P547" s="1645">
        <f t="shared" si="48"/>
        <v>17500</v>
      </c>
      <c r="Q547" s="3306"/>
      <c r="R547" s="2977"/>
    </row>
    <row r="548" spans="2:18" ht="15.95" customHeight="1">
      <c r="B548" s="3096"/>
      <c r="C548" s="1940">
        <v>41971</v>
      </c>
      <c r="D548" s="2973" t="s">
        <v>1728</v>
      </c>
      <c r="E548" s="2982" t="s">
        <v>810</v>
      </c>
      <c r="F548" s="2982">
        <v>1</v>
      </c>
      <c r="G548" s="2982"/>
      <c r="H548" s="1640"/>
      <c r="I548" s="1641">
        <f t="shared" si="54"/>
        <v>0</v>
      </c>
      <c r="J548" s="895" t="s">
        <v>127</v>
      </c>
      <c r="K548" s="2976">
        <f>F548*12500</f>
        <v>12500</v>
      </c>
      <c r="L548" s="2982">
        <v>3</v>
      </c>
      <c r="M548" s="2938">
        <f t="shared" si="51"/>
        <v>30000</v>
      </c>
      <c r="N548" s="2982"/>
      <c r="O548" s="2938">
        <f t="shared" si="52"/>
        <v>0</v>
      </c>
      <c r="P548" s="1645">
        <f t="shared" si="48"/>
        <v>42500</v>
      </c>
      <c r="Q548" s="3307"/>
      <c r="R548" s="2977"/>
    </row>
    <row r="549" spans="2:18" ht="15.95" customHeight="1">
      <c r="B549" s="1935">
        <v>4</v>
      </c>
      <c r="C549" s="1940">
        <v>41972</v>
      </c>
      <c r="D549" s="2973" t="s">
        <v>1362</v>
      </c>
      <c r="E549" s="2982" t="s">
        <v>277</v>
      </c>
      <c r="F549" s="2982">
        <v>1</v>
      </c>
      <c r="G549" s="2982"/>
      <c r="H549" s="1640">
        <f t="shared" si="53"/>
        <v>0</v>
      </c>
      <c r="I549" s="1641">
        <f t="shared" si="54"/>
        <v>0</v>
      </c>
      <c r="J549" s="2973" t="s">
        <v>127</v>
      </c>
      <c r="K549" s="2976">
        <f>F549*10000</f>
        <v>10000</v>
      </c>
      <c r="L549" s="2982">
        <v>2</v>
      </c>
      <c r="M549" s="2938">
        <f t="shared" si="51"/>
        <v>20000</v>
      </c>
      <c r="N549" s="2982"/>
      <c r="O549" s="2938">
        <f t="shared" si="52"/>
        <v>0</v>
      </c>
      <c r="P549" s="1645">
        <f t="shared" si="48"/>
        <v>30000</v>
      </c>
      <c r="Q549" s="1645">
        <v>35000</v>
      </c>
      <c r="R549" s="2977"/>
    </row>
    <row r="550" spans="2:18" ht="15.95" customHeight="1">
      <c r="B550" s="3094">
        <v>5</v>
      </c>
      <c r="C550" s="2594">
        <v>41973</v>
      </c>
      <c r="D550" s="2973" t="s">
        <v>1362</v>
      </c>
      <c r="E550" s="2982" t="s">
        <v>277</v>
      </c>
      <c r="F550" s="2982">
        <v>1</v>
      </c>
      <c r="G550" s="2982"/>
      <c r="H550" s="1640">
        <f t="shared" si="53"/>
        <v>0</v>
      </c>
      <c r="I550" s="1641">
        <f t="shared" si="54"/>
        <v>0</v>
      </c>
      <c r="J550" s="2973" t="s">
        <v>127</v>
      </c>
      <c r="K550" s="2976">
        <f>F550*10000</f>
        <v>10000</v>
      </c>
      <c r="L550" s="2982">
        <v>2</v>
      </c>
      <c r="M550" s="2938">
        <f t="shared" si="51"/>
        <v>20000</v>
      </c>
      <c r="N550" s="2982"/>
      <c r="O550" s="2938">
        <f t="shared" si="52"/>
        <v>0</v>
      </c>
      <c r="P550" s="1645">
        <f t="shared" si="48"/>
        <v>30000</v>
      </c>
      <c r="Q550" s="3305">
        <v>35000</v>
      </c>
      <c r="R550" s="2977"/>
    </row>
    <row r="551" spans="2:18" ht="15.95" customHeight="1">
      <c r="B551" s="3096"/>
      <c r="C551" s="2594">
        <v>41973</v>
      </c>
      <c r="D551" s="2973" t="s">
        <v>1181</v>
      </c>
      <c r="E551" s="2982" t="s">
        <v>810</v>
      </c>
      <c r="F551" s="2982">
        <v>1</v>
      </c>
      <c r="G551" s="2982">
        <v>55</v>
      </c>
      <c r="H551" s="1640">
        <f t="shared" si="53"/>
        <v>55</v>
      </c>
      <c r="I551" s="1641">
        <f t="shared" si="54"/>
        <v>27500</v>
      </c>
      <c r="J551" s="2982">
        <v>200</v>
      </c>
      <c r="K551" s="2976">
        <f>H551*200</f>
        <v>11000</v>
      </c>
      <c r="L551" s="2982">
        <v>10</v>
      </c>
      <c r="M551" s="2938">
        <f t="shared" si="51"/>
        <v>100000</v>
      </c>
      <c r="N551" s="2982"/>
      <c r="O551" s="2938">
        <f t="shared" si="52"/>
        <v>0</v>
      </c>
      <c r="P551" s="1645">
        <f t="shared" si="48"/>
        <v>138500</v>
      </c>
      <c r="Q551" s="3307"/>
      <c r="R551" s="2977"/>
    </row>
    <row r="552" spans="2:18" ht="15.95" customHeight="1">
      <c r="B552" s="3094">
        <v>6</v>
      </c>
      <c r="C552" s="1940">
        <v>41974</v>
      </c>
      <c r="D552" s="2973" t="s">
        <v>1362</v>
      </c>
      <c r="E552" s="2982" t="s">
        <v>277</v>
      </c>
      <c r="F552" s="2982">
        <v>1</v>
      </c>
      <c r="G552" s="2982"/>
      <c r="H552" s="1640">
        <f t="shared" si="53"/>
        <v>0</v>
      </c>
      <c r="I552" s="1641">
        <f t="shared" si="54"/>
        <v>0</v>
      </c>
      <c r="J552" s="2973" t="s">
        <v>127</v>
      </c>
      <c r="K552" s="2976">
        <f>F552*10000</f>
        <v>10000</v>
      </c>
      <c r="L552" s="2982">
        <v>2</v>
      </c>
      <c r="M552" s="2938">
        <f t="shared" si="51"/>
        <v>20000</v>
      </c>
      <c r="N552" s="2982"/>
      <c r="O552" s="2938">
        <f t="shared" si="52"/>
        <v>0</v>
      </c>
      <c r="P552" s="1645">
        <f t="shared" si="48"/>
        <v>30000</v>
      </c>
      <c r="Q552" s="3305">
        <v>35000</v>
      </c>
      <c r="R552" s="2977"/>
    </row>
    <row r="553" spans="2:18" ht="15.95" customHeight="1">
      <c r="B553" s="3096"/>
      <c r="C553" s="1940">
        <v>41974</v>
      </c>
      <c r="D553" s="2973" t="s">
        <v>1711</v>
      </c>
      <c r="E553" s="2982" t="s">
        <v>263</v>
      </c>
      <c r="F553" s="2982">
        <v>1</v>
      </c>
      <c r="G553" s="2982">
        <v>150</v>
      </c>
      <c r="H553" s="1640">
        <f t="shared" si="53"/>
        <v>150</v>
      </c>
      <c r="I553" s="1641">
        <f t="shared" si="54"/>
        <v>75000</v>
      </c>
      <c r="J553" s="2973"/>
      <c r="K553" s="2976"/>
      <c r="L553" s="2982">
        <v>2</v>
      </c>
      <c r="M553" s="2938">
        <f t="shared" si="51"/>
        <v>20000</v>
      </c>
      <c r="N553" s="2982"/>
      <c r="O553" s="2938">
        <f t="shared" si="52"/>
        <v>0</v>
      </c>
      <c r="P553" s="1645">
        <f t="shared" si="48"/>
        <v>95000</v>
      </c>
      <c r="Q553" s="3307"/>
      <c r="R553" s="2977"/>
    </row>
    <row r="554" spans="2:18" ht="15.95" customHeight="1">
      <c r="B554" s="3094">
        <v>7</v>
      </c>
      <c r="C554" s="1940">
        <v>41975</v>
      </c>
      <c r="D554" s="2973" t="s">
        <v>1709</v>
      </c>
      <c r="E554" s="2982" t="s">
        <v>810</v>
      </c>
      <c r="F554" s="2982">
        <v>1</v>
      </c>
      <c r="G554" s="2982">
        <v>50</v>
      </c>
      <c r="H554" s="1640">
        <f t="shared" si="53"/>
        <v>50</v>
      </c>
      <c r="I554" s="1641">
        <f t="shared" si="54"/>
        <v>25000</v>
      </c>
      <c r="J554" s="2973"/>
      <c r="K554" s="2976"/>
      <c r="L554" s="2982"/>
      <c r="M554" s="2938">
        <f t="shared" si="51"/>
        <v>0</v>
      </c>
      <c r="N554" s="2982"/>
      <c r="O554" s="2938">
        <f t="shared" si="52"/>
        <v>0</v>
      </c>
      <c r="P554" s="1645">
        <f t="shared" si="48"/>
        <v>25000</v>
      </c>
      <c r="Q554" s="3305">
        <v>35000</v>
      </c>
      <c r="R554" s="2977"/>
    </row>
    <row r="555" spans="2:18" ht="15.95" customHeight="1">
      <c r="B555" s="3096"/>
      <c r="C555" s="1940">
        <v>41975</v>
      </c>
      <c r="D555" s="2973" t="s">
        <v>575</v>
      </c>
      <c r="E555" s="2982" t="s">
        <v>277</v>
      </c>
      <c r="F555" s="2982">
        <v>1</v>
      </c>
      <c r="G555" s="2982"/>
      <c r="H555" s="1640">
        <f t="shared" si="53"/>
        <v>0</v>
      </c>
      <c r="I555" s="1641">
        <f t="shared" si="54"/>
        <v>0</v>
      </c>
      <c r="J555" s="2973"/>
      <c r="K555" s="2976"/>
      <c r="L555" s="2982">
        <v>5</v>
      </c>
      <c r="M555" s="2938">
        <f t="shared" si="51"/>
        <v>50000</v>
      </c>
      <c r="N555" s="2982"/>
      <c r="O555" s="2938">
        <f t="shared" si="52"/>
        <v>0</v>
      </c>
      <c r="P555" s="1645">
        <f t="shared" si="48"/>
        <v>50000</v>
      </c>
      <c r="Q555" s="3307"/>
      <c r="R555" s="2977"/>
    </row>
    <row r="556" spans="2:18" ht="15.95" customHeight="1">
      <c r="B556" s="3094">
        <v>8</v>
      </c>
      <c r="C556" s="1940">
        <v>41976</v>
      </c>
      <c r="D556" s="2973" t="s">
        <v>1362</v>
      </c>
      <c r="E556" s="2982" t="s">
        <v>277</v>
      </c>
      <c r="F556" s="2982">
        <v>1</v>
      </c>
      <c r="G556" s="2982"/>
      <c r="H556" s="1640">
        <f t="shared" si="53"/>
        <v>0</v>
      </c>
      <c r="I556" s="1641">
        <f t="shared" si="54"/>
        <v>0</v>
      </c>
      <c r="J556" s="2973" t="s">
        <v>127</v>
      </c>
      <c r="K556" s="2976">
        <f>F556*10000</f>
        <v>10000</v>
      </c>
      <c r="L556" s="2982">
        <v>2</v>
      </c>
      <c r="M556" s="2938">
        <f t="shared" si="51"/>
        <v>20000</v>
      </c>
      <c r="N556" s="2982"/>
      <c r="O556" s="2938">
        <f t="shared" si="52"/>
        <v>0</v>
      </c>
      <c r="P556" s="1645">
        <f t="shared" si="48"/>
        <v>30000</v>
      </c>
      <c r="Q556" s="3305">
        <v>35000</v>
      </c>
      <c r="R556" s="2977"/>
    </row>
    <row r="557" spans="2:18" ht="15.95" customHeight="1">
      <c r="B557" s="3095"/>
      <c r="C557" s="1940">
        <v>41976</v>
      </c>
      <c r="D557" s="2973" t="s">
        <v>1712</v>
      </c>
      <c r="E557" s="2982" t="s">
        <v>810</v>
      </c>
      <c r="F557" s="2982">
        <v>1</v>
      </c>
      <c r="G557" s="2982">
        <v>65</v>
      </c>
      <c r="H557" s="1640">
        <f t="shared" si="53"/>
        <v>65</v>
      </c>
      <c r="I557" s="1641">
        <f t="shared" si="54"/>
        <v>32500</v>
      </c>
      <c r="J557" s="2982">
        <v>200</v>
      </c>
      <c r="K557" s="2976">
        <f>H557*200</f>
        <v>13000</v>
      </c>
      <c r="L557" s="2982"/>
      <c r="M557" s="2938">
        <f t="shared" si="51"/>
        <v>0</v>
      </c>
      <c r="N557" s="2982"/>
      <c r="O557" s="2938">
        <f t="shared" si="52"/>
        <v>0</v>
      </c>
      <c r="P557" s="1645">
        <f t="shared" si="48"/>
        <v>45500</v>
      </c>
      <c r="Q557" s="3306"/>
      <c r="R557" s="2977"/>
    </row>
    <row r="558" spans="2:18" ht="15.95" customHeight="1">
      <c r="B558" s="3095"/>
      <c r="C558" s="1940">
        <v>41976</v>
      </c>
      <c r="D558" s="2973" t="s">
        <v>1727</v>
      </c>
      <c r="E558" s="2982" t="s">
        <v>810</v>
      </c>
      <c r="F558" s="2982">
        <v>1</v>
      </c>
      <c r="G558" s="2982"/>
      <c r="H558" s="1640"/>
      <c r="I558" s="1641">
        <f t="shared" si="54"/>
        <v>0</v>
      </c>
      <c r="J558" s="895" t="s">
        <v>127</v>
      </c>
      <c r="K558" s="2976">
        <f>F558*12500</f>
        <v>12500</v>
      </c>
      <c r="L558" s="2982"/>
      <c r="M558" s="2938">
        <f t="shared" si="51"/>
        <v>0</v>
      </c>
      <c r="N558" s="2982"/>
      <c r="O558" s="2938">
        <f t="shared" si="52"/>
        <v>0</v>
      </c>
      <c r="P558" s="1645">
        <f t="shared" si="48"/>
        <v>12500</v>
      </c>
      <c r="Q558" s="3306"/>
      <c r="R558" s="2977"/>
    </row>
    <row r="559" spans="2:18" ht="15.95" customHeight="1">
      <c r="B559" s="3096"/>
      <c r="C559" s="1940">
        <v>41976</v>
      </c>
      <c r="D559" s="2973" t="s">
        <v>1723</v>
      </c>
      <c r="E559" s="2982" t="s">
        <v>810</v>
      </c>
      <c r="F559" s="2982">
        <v>1</v>
      </c>
      <c r="G559" s="2982">
        <v>25</v>
      </c>
      <c r="H559" s="1640">
        <f t="shared" si="53"/>
        <v>25</v>
      </c>
      <c r="I559" s="1641">
        <f t="shared" si="54"/>
        <v>12500</v>
      </c>
      <c r="J559" s="2973"/>
      <c r="K559" s="2976"/>
      <c r="L559" s="2982">
        <v>2</v>
      </c>
      <c r="M559" s="2938">
        <f t="shared" si="51"/>
        <v>20000</v>
      </c>
      <c r="N559" s="2982"/>
      <c r="O559" s="2938">
        <f t="shared" si="52"/>
        <v>0</v>
      </c>
      <c r="P559" s="1645">
        <f t="shared" si="48"/>
        <v>32500</v>
      </c>
      <c r="Q559" s="3307"/>
      <c r="R559" s="2977"/>
    </row>
    <row r="560" spans="2:18" ht="15.95" customHeight="1">
      <c r="B560" s="3094">
        <v>9</v>
      </c>
      <c r="C560" s="1940">
        <v>41977</v>
      </c>
      <c r="D560" s="2973" t="s">
        <v>1723</v>
      </c>
      <c r="E560" s="2982" t="s">
        <v>810</v>
      </c>
      <c r="F560" s="2982">
        <v>2</v>
      </c>
      <c r="G560" s="2982">
        <v>25</v>
      </c>
      <c r="H560" s="1640">
        <f t="shared" si="53"/>
        <v>50</v>
      </c>
      <c r="I560" s="1641">
        <f t="shared" si="54"/>
        <v>25000</v>
      </c>
      <c r="J560" s="2973"/>
      <c r="K560" s="2976"/>
      <c r="L560" s="2982">
        <v>2</v>
      </c>
      <c r="M560" s="2938">
        <f t="shared" si="51"/>
        <v>20000</v>
      </c>
      <c r="N560" s="2982"/>
      <c r="O560" s="2938">
        <f t="shared" si="52"/>
        <v>0</v>
      </c>
      <c r="P560" s="1645">
        <f t="shared" si="48"/>
        <v>45000</v>
      </c>
      <c r="Q560" s="3305">
        <v>35000</v>
      </c>
      <c r="R560" s="2977"/>
    </row>
    <row r="561" spans="2:18" ht="15.95" customHeight="1">
      <c r="B561" s="3095"/>
      <c r="C561" s="1940">
        <v>41977</v>
      </c>
      <c r="D561" s="2973" t="s">
        <v>1362</v>
      </c>
      <c r="E561" s="2982" t="s">
        <v>277</v>
      </c>
      <c r="F561" s="2982">
        <v>2</v>
      </c>
      <c r="G561" s="2982"/>
      <c r="H561" s="1640">
        <f t="shared" si="53"/>
        <v>0</v>
      </c>
      <c r="I561" s="1641">
        <f t="shared" si="54"/>
        <v>0</v>
      </c>
      <c r="J561" s="2973" t="s">
        <v>127</v>
      </c>
      <c r="K561" s="2976">
        <f>F561*10000</f>
        <v>20000</v>
      </c>
      <c r="L561" s="2982"/>
      <c r="M561" s="2938">
        <f t="shared" si="51"/>
        <v>0</v>
      </c>
      <c r="N561" s="2982"/>
      <c r="O561" s="2938">
        <f t="shared" si="52"/>
        <v>0</v>
      </c>
      <c r="P561" s="1645">
        <f t="shared" si="48"/>
        <v>20000</v>
      </c>
      <c r="Q561" s="3306"/>
      <c r="R561" s="2977"/>
    </row>
    <row r="562" spans="2:18" ht="15.95" customHeight="1">
      <c r="B562" s="3096"/>
      <c r="C562" s="1940">
        <v>41977</v>
      </c>
      <c r="D562" s="2973" t="s">
        <v>1728</v>
      </c>
      <c r="E562" s="2982" t="s">
        <v>810</v>
      </c>
      <c r="F562" s="2982">
        <v>1</v>
      </c>
      <c r="G562" s="2982"/>
      <c r="H562" s="1640"/>
      <c r="I562" s="1641">
        <f t="shared" si="54"/>
        <v>0</v>
      </c>
      <c r="J562" s="895" t="s">
        <v>127</v>
      </c>
      <c r="K562" s="2976">
        <f>F562*12500</f>
        <v>12500</v>
      </c>
      <c r="L562" s="2982"/>
      <c r="M562" s="2938">
        <f t="shared" si="51"/>
        <v>0</v>
      </c>
      <c r="N562" s="2982"/>
      <c r="O562" s="2938">
        <f t="shared" si="52"/>
        <v>0</v>
      </c>
      <c r="P562" s="1645">
        <f t="shared" si="48"/>
        <v>12500</v>
      </c>
      <c r="Q562" s="3307"/>
      <c r="R562" s="2977"/>
    </row>
    <row r="563" spans="2:18" ht="15.95" customHeight="1">
      <c r="B563" s="3094">
        <v>10</v>
      </c>
      <c r="C563" s="1940">
        <v>41978</v>
      </c>
      <c r="D563" s="2973" t="s">
        <v>1723</v>
      </c>
      <c r="E563" s="2982" t="s">
        <v>810</v>
      </c>
      <c r="F563" s="2982">
        <v>1</v>
      </c>
      <c r="G563" s="2982">
        <v>25</v>
      </c>
      <c r="H563" s="1640">
        <f t="shared" si="53"/>
        <v>25</v>
      </c>
      <c r="I563" s="1641">
        <f t="shared" si="54"/>
        <v>12500</v>
      </c>
      <c r="J563" s="2973"/>
      <c r="K563" s="2976"/>
      <c r="L563" s="2982">
        <v>2</v>
      </c>
      <c r="M563" s="2938">
        <f t="shared" si="51"/>
        <v>20000</v>
      </c>
      <c r="N563" s="2982"/>
      <c r="O563" s="2938">
        <f t="shared" si="52"/>
        <v>0</v>
      </c>
      <c r="P563" s="1645">
        <f t="shared" si="48"/>
        <v>32500</v>
      </c>
      <c r="Q563" s="3305">
        <v>35000</v>
      </c>
      <c r="R563" s="2977"/>
    </row>
    <row r="564" spans="2:18" ht="15.95" customHeight="1">
      <c r="B564" s="3095"/>
      <c r="C564" s="1940">
        <v>41978</v>
      </c>
      <c r="D564" s="2973" t="s">
        <v>1362</v>
      </c>
      <c r="E564" s="2982" t="s">
        <v>277</v>
      </c>
      <c r="F564" s="2982">
        <v>1</v>
      </c>
      <c r="G564" s="2982"/>
      <c r="H564" s="1640">
        <f t="shared" si="53"/>
        <v>0</v>
      </c>
      <c r="I564" s="1641">
        <f t="shared" si="54"/>
        <v>0</v>
      </c>
      <c r="J564" s="2973" t="s">
        <v>127</v>
      </c>
      <c r="K564" s="2976">
        <f>F564*10000</f>
        <v>10000</v>
      </c>
      <c r="L564" s="2982"/>
      <c r="M564" s="2938">
        <f t="shared" si="51"/>
        <v>0</v>
      </c>
      <c r="N564" s="2982"/>
      <c r="O564" s="2938">
        <f t="shared" si="52"/>
        <v>0</v>
      </c>
      <c r="P564" s="1645">
        <f t="shared" si="48"/>
        <v>10000</v>
      </c>
      <c r="Q564" s="3306"/>
      <c r="R564" s="2977"/>
    </row>
    <row r="565" spans="2:18" ht="15.95" customHeight="1">
      <c r="B565" s="3096"/>
      <c r="C565" s="1940">
        <v>41978</v>
      </c>
      <c r="D565" s="2973" t="s">
        <v>1712</v>
      </c>
      <c r="E565" s="2982" t="s">
        <v>810</v>
      </c>
      <c r="F565" s="2982">
        <v>1</v>
      </c>
      <c r="G565" s="2982">
        <v>65</v>
      </c>
      <c r="H565" s="1640">
        <f t="shared" si="53"/>
        <v>65</v>
      </c>
      <c r="I565" s="1641">
        <f t="shared" si="54"/>
        <v>32500</v>
      </c>
      <c r="J565" s="2982">
        <v>200</v>
      </c>
      <c r="K565" s="2976">
        <f>H565*200</f>
        <v>13000</v>
      </c>
      <c r="L565" s="2982">
        <v>4</v>
      </c>
      <c r="M565" s="2938">
        <f t="shared" si="51"/>
        <v>40000</v>
      </c>
      <c r="N565" s="2982"/>
      <c r="O565" s="2938">
        <f t="shared" si="52"/>
        <v>0</v>
      </c>
      <c r="P565" s="1645">
        <f t="shared" si="48"/>
        <v>85500</v>
      </c>
      <c r="Q565" s="3307"/>
      <c r="R565" s="2977"/>
    </row>
    <row r="566" spans="2:18" ht="15.95" customHeight="1">
      <c r="B566" s="1935">
        <v>11</v>
      </c>
      <c r="C566" s="1940">
        <v>41979</v>
      </c>
      <c r="D566" s="2973" t="s">
        <v>1370</v>
      </c>
      <c r="E566" s="2982" t="s">
        <v>810</v>
      </c>
      <c r="F566" s="2982">
        <v>2</v>
      </c>
      <c r="G566" s="2982">
        <v>55</v>
      </c>
      <c r="H566" s="1640">
        <f t="shared" si="53"/>
        <v>110</v>
      </c>
      <c r="I566" s="1641">
        <f t="shared" si="54"/>
        <v>55000</v>
      </c>
      <c r="J566" s="2973"/>
      <c r="K566" s="2976"/>
      <c r="L566" s="2982">
        <v>2</v>
      </c>
      <c r="M566" s="2938">
        <f t="shared" si="51"/>
        <v>20000</v>
      </c>
      <c r="N566" s="2982"/>
      <c r="O566" s="2938">
        <f t="shared" si="52"/>
        <v>0</v>
      </c>
      <c r="P566" s="1645">
        <f t="shared" si="48"/>
        <v>75000</v>
      </c>
      <c r="Q566" s="1645">
        <v>35000</v>
      </c>
      <c r="R566" s="2977"/>
    </row>
    <row r="567" spans="2:18" ht="15.95" customHeight="1">
      <c r="B567" s="3094">
        <v>12</v>
      </c>
      <c r="C567" s="2594">
        <v>41980</v>
      </c>
      <c r="D567" s="2973" t="s">
        <v>1729</v>
      </c>
      <c r="E567" s="2982" t="s">
        <v>810</v>
      </c>
      <c r="F567" s="2982">
        <v>1</v>
      </c>
      <c r="G567" s="2982">
        <v>55</v>
      </c>
      <c r="H567" s="1640">
        <f t="shared" si="53"/>
        <v>55</v>
      </c>
      <c r="I567" s="1641">
        <f t="shared" si="54"/>
        <v>27500</v>
      </c>
      <c r="J567" s="2973"/>
      <c r="K567" s="2976"/>
      <c r="L567" s="2982"/>
      <c r="M567" s="2938">
        <f t="shared" si="51"/>
        <v>0</v>
      </c>
      <c r="N567" s="2982"/>
      <c r="O567" s="2938">
        <f t="shared" si="52"/>
        <v>0</v>
      </c>
      <c r="P567" s="1645">
        <f t="shared" si="48"/>
        <v>27500</v>
      </c>
      <c r="Q567" s="3305">
        <v>35000</v>
      </c>
      <c r="R567" s="2977"/>
    </row>
    <row r="568" spans="2:18" ht="15.95" customHeight="1">
      <c r="B568" s="3095"/>
      <c r="C568" s="2594">
        <v>41980</v>
      </c>
      <c r="D568" s="2973" t="s">
        <v>1362</v>
      </c>
      <c r="E568" s="2982" t="s">
        <v>277</v>
      </c>
      <c r="F568" s="2982">
        <v>1</v>
      </c>
      <c r="G568" s="2982"/>
      <c r="H568" s="1640">
        <f t="shared" si="53"/>
        <v>0</v>
      </c>
      <c r="I568" s="1641">
        <f t="shared" si="54"/>
        <v>0</v>
      </c>
      <c r="J568" s="2973" t="s">
        <v>127</v>
      </c>
      <c r="K568" s="2976">
        <f>F568*10000</f>
        <v>10000</v>
      </c>
      <c r="L568" s="2982">
        <v>4</v>
      </c>
      <c r="M568" s="2938">
        <f t="shared" si="51"/>
        <v>40000</v>
      </c>
      <c r="N568" s="2982"/>
      <c r="O568" s="2938">
        <f t="shared" si="52"/>
        <v>0</v>
      </c>
      <c r="P568" s="1645">
        <f t="shared" si="48"/>
        <v>50000</v>
      </c>
      <c r="Q568" s="3306"/>
      <c r="R568" s="2977"/>
    </row>
    <row r="569" spans="2:18" ht="15.95" customHeight="1">
      <c r="B569" s="3096"/>
      <c r="C569" s="2594">
        <v>41980</v>
      </c>
      <c r="D569" s="2973" t="s">
        <v>1366</v>
      </c>
      <c r="E569" s="2982" t="s">
        <v>810</v>
      </c>
      <c r="F569" s="2982">
        <v>1</v>
      </c>
      <c r="G569" s="2982">
        <v>35</v>
      </c>
      <c r="H569" s="1640">
        <f t="shared" si="53"/>
        <v>35</v>
      </c>
      <c r="I569" s="1641">
        <f t="shared" si="54"/>
        <v>17500</v>
      </c>
      <c r="J569" s="2982">
        <v>200</v>
      </c>
      <c r="K569" s="2976">
        <f>H569*200</f>
        <v>7000</v>
      </c>
      <c r="L569" s="2982">
        <v>6</v>
      </c>
      <c r="M569" s="2938">
        <f t="shared" si="51"/>
        <v>60000</v>
      </c>
      <c r="N569" s="2982">
        <v>3</v>
      </c>
      <c r="O569" s="2938">
        <f t="shared" si="52"/>
        <v>45000</v>
      </c>
      <c r="P569" s="1645">
        <f t="shared" ref="P569:P601" si="55">I569+K569+M569+O569</f>
        <v>129500</v>
      </c>
      <c r="Q569" s="3307"/>
      <c r="R569" s="2977"/>
    </row>
    <row r="570" spans="2:18" ht="15.95" customHeight="1">
      <c r="B570" s="3094">
        <v>13</v>
      </c>
      <c r="C570" s="1940">
        <v>41981</v>
      </c>
      <c r="D570" s="2973" t="s">
        <v>1370</v>
      </c>
      <c r="E570" s="2982" t="s">
        <v>810</v>
      </c>
      <c r="F570" s="2982">
        <v>1</v>
      </c>
      <c r="G570" s="2982">
        <v>55</v>
      </c>
      <c r="H570" s="1640">
        <f t="shared" si="53"/>
        <v>55</v>
      </c>
      <c r="I570" s="1641">
        <f t="shared" si="54"/>
        <v>27500</v>
      </c>
      <c r="J570" s="2973"/>
      <c r="K570" s="2976"/>
      <c r="L570" s="2982"/>
      <c r="M570" s="2938">
        <f t="shared" si="51"/>
        <v>0</v>
      </c>
      <c r="N570" s="2982"/>
      <c r="O570" s="2938">
        <f t="shared" si="52"/>
        <v>0</v>
      </c>
      <c r="P570" s="1645">
        <f t="shared" si="55"/>
        <v>27500</v>
      </c>
      <c r="Q570" s="3305">
        <v>35000</v>
      </c>
      <c r="R570" s="2977"/>
    </row>
    <row r="571" spans="2:18" ht="15.95" customHeight="1">
      <c r="B571" s="3095"/>
      <c r="C571" s="1940">
        <v>41981</v>
      </c>
      <c r="D571" s="2973" t="s">
        <v>1362</v>
      </c>
      <c r="E571" s="2982" t="s">
        <v>277</v>
      </c>
      <c r="F571" s="2982">
        <v>1</v>
      </c>
      <c r="G571" s="2982"/>
      <c r="H571" s="1640">
        <f t="shared" si="53"/>
        <v>0</v>
      </c>
      <c r="I571" s="1641">
        <f t="shared" si="54"/>
        <v>0</v>
      </c>
      <c r="J571" s="2973" t="s">
        <v>127</v>
      </c>
      <c r="K571" s="2976">
        <f>F571*10000</f>
        <v>10000</v>
      </c>
      <c r="L571" s="2982">
        <v>2</v>
      </c>
      <c r="M571" s="2938">
        <f t="shared" si="51"/>
        <v>20000</v>
      </c>
      <c r="N571" s="2982"/>
      <c r="O571" s="2938">
        <f t="shared" si="52"/>
        <v>0</v>
      </c>
      <c r="P571" s="1645">
        <f t="shared" si="55"/>
        <v>30000</v>
      </c>
      <c r="Q571" s="3306"/>
      <c r="R571" s="2977"/>
    </row>
    <row r="572" spans="2:18" ht="15.95" customHeight="1">
      <c r="B572" s="3096"/>
      <c r="C572" s="1940">
        <v>41981</v>
      </c>
      <c r="D572" s="2973" t="s">
        <v>1366</v>
      </c>
      <c r="E572" s="2982" t="s">
        <v>810</v>
      </c>
      <c r="F572" s="2982">
        <v>2</v>
      </c>
      <c r="G572" s="2982">
        <v>35</v>
      </c>
      <c r="H572" s="1640">
        <f t="shared" si="53"/>
        <v>70</v>
      </c>
      <c r="I572" s="1641">
        <f t="shared" si="54"/>
        <v>35000</v>
      </c>
      <c r="J572" s="2982">
        <v>200</v>
      </c>
      <c r="K572" s="2976">
        <f>H572*200</f>
        <v>14000</v>
      </c>
      <c r="L572" s="2982">
        <v>2</v>
      </c>
      <c r="M572" s="2938">
        <f t="shared" si="51"/>
        <v>20000</v>
      </c>
      <c r="N572" s="2982"/>
      <c r="O572" s="2938">
        <f t="shared" si="52"/>
        <v>0</v>
      </c>
      <c r="P572" s="1645">
        <f t="shared" si="55"/>
        <v>69000</v>
      </c>
      <c r="Q572" s="3307"/>
      <c r="R572" s="2977"/>
    </row>
    <row r="573" spans="2:18" ht="15.95" customHeight="1">
      <c r="B573" s="3094">
        <v>14</v>
      </c>
      <c r="C573" s="1940">
        <v>41982</v>
      </c>
      <c r="D573" s="2973" t="s">
        <v>1723</v>
      </c>
      <c r="E573" s="2982" t="s">
        <v>810</v>
      </c>
      <c r="F573" s="2982">
        <v>3</v>
      </c>
      <c r="G573" s="2982">
        <v>25</v>
      </c>
      <c r="H573" s="1640">
        <f t="shared" si="53"/>
        <v>75</v>
      </c>
      <c r="I573" s="1641">
        <f t="shared" si="54"/>
        <v>37500</v>
      </c>
      <c r="J573" s="2973"/>
      <c r="K573" s="2976"/>
      <c r="L573" s="2982">
        <v>1</v>
      </c>
      <c r="M573" s="2938">
        <f t="shared" si="51"/>
        <v>10000</v>
      </c>
      <c r="N573" s="2982"/>
      <c r="O573" s="2938">
        <f t="shared" si="52"/>
        <v>0</v>
      </c>
      <c r="P573" s="1645">
        <f t="shared" si="55"/>
        <v>47500</v>
      </c>
      <c r="Q573" s="3305">
        <v>35000</v>
      </c>
      <c r="R573" s="2977"/>
    </row>
    <row r="574" spans="2:18" ht="15.95" customHeight="1">
      <c r="B574" s="3096"/>
      <c r="C574" s="1940">
        <v>41982</v>
      </c>
      <c r="D574" s="2973" t="s">
        <v>1362</v>
      </c>
      <c r="E574" s="2982" t="s">
        <v>277</v>
      </c>
      <c r="F574" s="2982">
        <v>2</v>
      </c>
      <c r="G574" s="2982"/>
      <c r="H574" s="1640">
        <f t="shared" si="53"/>
        <v>0</v>
      </c>
      <c r="I574" s="1641">
        <f t="shared" si="54"/>
        <v>0</v>
      </c>
      <c r="J574" s="2973" t="s">
        <v>127</v>
      </c>
      <c r="K574" s="2976">
        <f>F574*10000</f>
        <v>20000</v>
      </c>
      <c r="L574" s="2982">
        <v>2</v>
      </c>
      <c r="M574" s="2938">
        <f t="shared" si="51"/>
        <v>20000</v>
      </c>
      <c r="N574" s="2982"/>
      <c r="O574" s="2938">
        <f t="shared" si="52"/>
        <v>0</v>
      </c>
      <c r="P574" s="1645">
        <f t="shared" si="55"/>
        <v>40000</v>
      </c>
      <c r="Q574" s="3307"/>
      <c r="R574" s="2977"/>
    </row>
    <row r="575" spans="2:18" ht="15.95" customHeight="1">
      <c r="B575" s="3094">
        <v>15</v>
      </c>
      <c r="C575" s="1940">
        <v>41983</v>
      </c>
      <c r="D575" s="2973" t="s">
        <v>1716</v>
      </c>
      <c r="E575" s="2982" t="s">
        <v>810</v>
      </c>
      <c r="F575" s="2982">
        <v>1</v>
      </c>
      <c r="G575" s="2982">
        <v>30</v>
      </c>
      <c r="H575" s="1640">
        <f t="shared" si="53"/>
        <v>30</v>
      </c>
      <c r="I575" s="1641">
        <f t="shared" si="54"/>
        <v>15000</v>
      </c>
      <c r="J575" s="2982">
        <v>200</v>
      </c>
      <c r="K575" s="2976">
        <f>H575*200</f>
        <v>6000</v>
      </c>
      <c r="L575" s="2982"/>
      <c r="M575" s="2938">
        <f t="shared" si="51"/>
        <v>0</v>
      </c>
      <c r="N575" s="2982"/>
      <c r="O575" s="2938">
        <f t="shared" si="52"/>
        <v>0</v>
      </c>
      <c r="P575" s="1645">
        <f t="shared" si="55"/>
        <v>21000</v>
      </c>
      <c r="Q575" s="3305">
        <v>35000</v>
      </c>
      <c r="R575" s="2977"/>
    </row>
    <row r="576" spans="2:18" ht="15.95" customHeight="1">
      <c r="B576" s="3095"/>
      <c r="C576" s="1940">
        <v>41983</v>
      </c>
      <c r="D576" s="2973" t="s">
        <v>1362</v>
      </c>
      <c r="E576" s="2982" t="s">
        <v>277</v>
      </c>
      <c r="F576" s="2982">
        <v>1</v>
      </c>
      <c r="G576" s="2982"/>
      <c r="H576" s="1640">
        <f t="shared" si="53"/>
        <v>0</v>
      </c>
      <c r="I576" s="1641">
        <f t="shared" si="54"/>
        <v>0</v>
      </c>
      <c r="J576" s="2973" t="s">
        <v>127</v>
      </c>
      <c r="K576" s="2976">
        <f>F576*10000</f>
        <v>10000</v>
      </c>
      <c r="L576" s="2982">
        <v>4</v>
      </c>
      <c r="M576" s="2938">
        <f t="shared" si="51"/>
        <v>40000</v>
      </c>
      <c r="N576" s="2982"/>
      <c r="O576" s="2938">
        <f t="shared" si="52"/>
        <v>0</v>
      </c>
      <c r="P576" s="1645">
        <f t="shared" si="55"/>
        <v>50000</v>
      </c>
      <c r="Q576" s="3306"/>
      <c r="R576" s="2977"/>
    </row>
    <row r="577" spans="2:18" ht="15.95" customHeight="1">
      <c r="B577" s="3096"/>
      <c r="C577" s="1940">
        <v>41983</v>
      </c>
      <c r="D577" s="2973" t="s">
        <v>1711</v>
      </c>
      <c r="E577" s="2982" t="s">
        <v>263</v>
      </c>
      <c r="F577" s="2982">
        <v>1</v>
      </c>
      <c r="G577" s="2982">
        <v>150</v>
      </c>
      <c r="H577" s="1640">
        <f t="shared" si="53"/>
        <v>150</v>
      </c>
      <c r="I577" s="1641">
        <f t="shared" si="54"/>
        <v>75000</v>
      </c>
      <c r="J577" s="2973"/>
      <c r="K577" s="2976"/>
      <c r="L577" s="2982">
        <v>2</v>
      </c>
      <c r="M577" s="2938">
        <f t="shared" si="51"/>
        <v>20000</v>
      </c>
      <c r="N577" s="2982">
        <v>5</v>
      </c>
      <c r="O577" s="2938">
        <f t="shared" si="52"/>
        <v>75000</v>
      </c>
      <c r="P577" s="1645">
        <f t="shared" si="55"/>
        <v>170000</v>
      </c>
      <c r="Q577" s="3307"/>
      <c r="R577" s="2977"/>
    </row>
    <row r="578" spans="2:18" ht="15.95" customHeight="1">
      <c r="B578" s="3094">
        <v>16</v>
      </c>
      <c r="C578" s="1940">
        <v>41984</v>
      </c>
      <c r="D578" s="2973" t="s">
        <v>575</v>
      </c>
      <c r="E578" s="2982" t="s">
        <v>277</v>
      </c>
      <c r="F578" s="2982">
        <v>1</v>
      </c>
      <c r="G578" s="2982"/>
      <c r="H578" s="1640">
        <f t="shared" si="53"/>
        <v>0</v>
      </c>
      <c r="I578" s="1641">
        <f t="shared" si="54"/>
        <v>0</v>
      </c>
      <c r="J578" s="2973"/>
      <c r="K578" s="2976"/>
      <c r="L578" s="2982">
        <v>2</v>
      </c>
      <c r="M578" s="2938">
        <f t="shared" ref="M578:M601" si="56">L578*10000</f>
        <v>20000</v>
      </c>
      <c r="N578" s="2982"/>
      <c r="O578" s="2938">
        <f t="shared" ref="O578:O601" si="57">N578*15000</f>
        <v>0</v>
      </c>
      <c r="P578" s="1645">
        <f t="shared" si="55"/>
        <v>20000</v>
      </c>
      <c r="Q578" s="3305">
        <v>35000</v>
      </c>
      <c r="R578" s="2977"/>
    </row>
    <row r="579" spans="2:18" ht="15.95" customHeight="1">
      <c r="B579" s="3096"/>
      <c r="C579" s="1940">
        <v>41984</v>
      </c>
      <c r="D579" s="2973" t="s">
        <v>1716</v>
      </c>
      <c r="E579" s="2982" t="s">
        <v>810</v>
      </c>
      <c r="F579" s="2982">
        <v>1</v>
      </c>
      <c r="G579" s="2982">
        <v>30</v>
      </c>
      <c r="H579" s="1640">
        <f t="shared" si="53"/>
        <v>30</v>
      </c>
      <c r="I579" s="1641">
        <f t="shared" si="54"/>
        <v>15000</v>
      </c>
      <c r="J579" s="2982">
        <v>200</v>
      </c>
      <c r="K579" s="2976">
        <f>H579*200</f>
        <v>6000</v>
      </c>
      <c r="L579" s="2982">
        <v>5</v>
      </c>
      <c r="M579" s="2938">
        <f t="shared" si="56"/>
        <v>50000</v>
      </c>
      <c r="N579" s="2982">
        <v>5</v>
      </c>
      <c r="O579" s="2938">
        <f t="shared" si="57"/>
        <v>75000</v>
      </c>
      <c r="P579" s="1645">
        <f t="shared" si="55"/>
        <v>146000</v>
      </c>
      <c r="Q579" s="3307"/>
      <c r="R579" s="2977"/>
    </row>
    <row r="580" spans="2:18" ht="15.95" customHeight="1">
      <c r="B580" s="1935">
        <v>17</v>
      </c>
      <c r="C580" s="1940">
        <v>41985</v>
      </c>
      <c r="D580" s="2973" t="s">
        <v>1346</v>
      </c>
      <c r="E580" s="2982" t="s">
        <v>263</v>
      </c>
      <c r="F580" s="2982">
        <v>1</v>
      </c>
      <c r="G580" s="2982">
        <v>150</v>
      </c>
      <c r="H580" s="1640">
        <f t="shared" si="53"/>
        <v>150</v>
      </c>
      <c r="I580" s="1641">
        <f t="shared" si="54"/>
        <v>75000</v>
      </c>
      <c r="J580" s="2973"/>
      <c r="K580" s="2976"/>
      <c r="L580" s="2982">
        <v>4</v>
      </c>
      <c r="M580" s="2938">
        <f t="shared" si="56"/>
        <v>40000</v>
      </c>
      <c r="N580" s="2982"/>
      <c r="O580" s="2938">
        <f t="shared" si="57"/>
        <v>0</v>
      </c>
      <c r="P580" s="1645">
        <f t="shared" si="55"/>
        <v>115000</v>
      </c>
      <c r="Q580" s="1645"/>
      <c r="R580" s="2977"/>
    </row>
    <row r="581" spans="2:18" ht="15.95" customHeight="1">
      <c r="B581" s="1935">
        <v>18</v>
      </c>
      <c r="C581" s="1940">
        <v>41986</v>
      </c>
      <c r="D581" s="2973" t="s">
        <v>575</v>
      </c>
      <c r="E581" s="2982" t="s">
        <v>277</v>
      </c>
      <c r="F581" s="2982">
        <v>1</v>
      </c>
      <c r="G581" s="2982"/>
      <c r="H581" s="1640">
        <f t="shared" si="53"/>
        <v>0</v>
      </c>
      <c r="I581" s="1641">
        <f t="shared" si="54"/>
        <v>0</v>
      </c>
      <c r="J581" s="2973"/>
      <c r="K581" s="2976"/>
      <c r="L581" s="2982">
        <v>5</v>
      </c>
      <c r="M581" s="2938">
        <f t="shared" si="56"/>
        <v>50000</v>
      </c>
      <c r="N581" s="2982"/>
      <c r="O581" s="2938">
        <f t="shared" si="57"/>
        <v>0</v>
      </c>
      <c r="P581" s="1645">
        <f t="shared" si="55"/>
        <v>50000</v>
      </c>
      <c r="Q581" s="1645"/>
      <c r="R581" s="2977"/>
    </row>
    <row r="582" spans="2:18" ht="15.95" customHeight="1">
      <c r="B582" s="3094">
        <v>19</v>
      </c>
      <c r="C582" s="2594">
        <v>41987</v>
      </c>
      <c r="D582" s="2973" t="s">
        <v>1362</v>
      </c>
      <c r="E582" s="2982" t="s">
        <v>277</v>
      </c>
      <c r="F582" s="2982">
        <v>2</v>
      </c>
      <c r="G582" s="2982"/>
      <c r="H582" s="1640">
        <f t="shared" si="53"/>
        <v>0</v>
      </c>
      <c r="I582" s="1641">
        <f t="shared" si="54"/>
        <v>0</v>
      </c>
      <c r="J582" s="2973" t="s">
        <v>127</v>
      </c>
      <c r="K582" s="2976">
        <f>F582*10000</f>
        <v>20000</v>
      </c>
      <c r="L582" s="2982">
        <v>4</v>
      </c>
      <c r="M582" s="2938">
        <f t="shared" si="56"/>
        <v>40000</v>
      </c>
      <c r="N582" s="2982"/>
      <c r="O582" s="2938">
        <f t="shared" si="57"/>
        <v>0</v>
      </c>
      <c r="P582" s="1645">
        <f t="shared" si="55"/>
        <v>60000</v>
      </c>
      <c r="Q582" s="3305">
        <v>35000</v>
      </c>
      <c r="R582" s="2977"/>
    </row>
    <row r="583" spans="2:18" ht="15.95" customHeight="1">
      <c r="B583" s="3096"/>
      <c r="C583" s="2594">
        <v>41987</v>
      </c>
      <c r="D583" s="2973" t="s">
        <v>1729</v>
      </c>
      <c r="E583" s="2982" t="s">
        <v>810</v>
      </c>
      <c r="F583" s="2982">
        <v>1</v>
      </c>
      <c r="G583" s="2982">
        <v>55</v>
      </c>
      <c r="H583" s="1640">
        <f t="shared" si="53"/>
        <v>55</v>
      </c>
      <c r="I583" s="1641">
        <f t="shared" si="54"/>
        <v>27500</v>
      </c>
      <c r="J583" s="2973"/>
      <c r="K583" s="2976"/>
      <c r="L583" s="2982">
        <v>4</v>
      </c>
      <c r="M583" s="2938">
        <f t="shared" si="56"/>
        <v>40000</v>
      </c>
      <c r="N583" s="2982"/>
      <c r="O583" s="2938">
        <f t="shared" si="57"/>
        <v>0</v>
      </c>
      <c r="P583" s="1645">
        <f t="shared" si="55"/>
        <v>67500</v>
      </c>
      <c r="Q583" s="3307"/>
      <c r="R583" s="2977"/>
    </row>
    <row r="584" spans="2:18" ht="15.95" customHeight="1">
      <c r="B584" s="1935">
        <v>20</v>
      </c>
      <c r="C584" s="1940">
        <v>41988</v>
      </c>
      <c r="D584" s="2973" t="s">
        <v>1727</v>
      </c>
      <c r="E584" s="2982" t="s">
        <v>810</v>
      </c>
      <c r="F584" s="2982">
        <v>2</v>
      </c>
      <c r="G584" s="2982"/>
      <c r="H584" s="1640"/>
      <c r="I584" s="1641">
        <f t="shared" si="54"/>
        <v>0</v>
      </c>
      <c r="J584" s="895" t="s">
        <v>127</v>
      </c>
      <c r="K584" s="2976">
        <f>F584*12500</f>
        <v>25000</v>
      </c>
      <c r="L584" s="2982"/>
      <c r="M584" s="2938">
        <f t="shared" si="56"/>
        <v>0</v>
      </c>
      <c r="N584" s="2982"/>
      <c r="O584" s="2938">
        <f t="shared" si="57"/>
        <v>0</v>
      </c>
      <c r="P584" s="1645">
        <f t="shared" si="55"/>
        <v>25000</v>
      </c>
      <c r="Q584" s="1645">
        <v>35000</v>
      </c>
      <c r="R584" s="2977"/>
    </row>
    <row r="585" spans="2:18" ht="15.95" customHeight="1">
      <c r="B585" s="1935">
        <v>21</v>
      </c>
      <c r="C585" s="1940">
        <v>41989</v>
      </c>
      <c r="D585" s="2973" t="s">
        <v>1727</v>
      </c>
      <c r="E585" s="2982" t="s">
        <v>810</v>
      </c>
      <c r="F585" s="2982">
        <v>3</v>
      </c>
      <c r="G585" s="2982"/>
      <c r="H585" s="1640"/>
      <c r="I585" s="1641">
        <f t="shared" si="54"/>
        <v>0</v>
      </c>
      <c r="J585" s="895" t="s">
        <v>127</v>
      </c>
      <c r="K585" s="2976">
        <f>F585*12500</f>
        <v>37500</v>
      </c>
      <c r="L585" s="2982"/>
      <c r="M585" s="2938">
        <f t="shared" si="56"/>
        <v>0</v>
      </c>
      <c r="N585" s="2982"/>
      <c r="O585" s="2938">
        <f t="shared" si="57"/>
        <v>0</v>
      </c>
      <c r="P585" s="1645">
        <f t="shared" si="55"/>
        <v>37500</v>
      </c>
      <c r="Q585" s="1645">
        <v>35000</v>
      </c>
      <c r="R585" s="2977"/>
    </row>
    <row r="586" spans="2:18" ht="15.95" customHeight="1">
      <c r="B586" s="3094">
        <v>22</v>
      </c>
      <c r="C586" s="1940">
        <v>41990</v>
      </c>
      <c r="D586" s="2973" t="s">
        <v>1727</v>
      </c>
      <c r="E586" s="2982" t="s">
        <v>810</v>
      </c>
      <c r="F586" s="2982">
        <v>1</v>
      </c>
      <c r="G586" s="2982"/>
      <c r="H586" s="1640"/>
      <c r="I586" s="1641">
        <f t="shared" si="54"/>
        <v>0</v>
      </c>
      <c r="J586" s="895" t="s">
        <v>127</v>
      </c>
      <c r="K586" s="2976">
        <f>F586*12500</f>
        <v>12500</v>
      </c>
      <c r="L586" s="2982"/>
      <c r="M586" s="2938">
        <f t="shared" si="56"/>
        <v>0</v>
      </c>
      <c r="N586" s="2982"/>
      <c r="O586" s="2938">
        <f t="shared" si="57"/>
        <v>0</v>
      </c>
      <c r="P586" s="1645">
        <f t="shared" si="55"/>
        <v>12500</v>
      </c>
      <c r="Q586" s="3305">
        <v>35000</v>
      </c>
      <c r="R586" s="2977"/>
    </row>
    <row r="587" spans="2:18" ht="15.95" customHeight="1">
      <c r="B587" s="3096"/>
      <c r="C587" s="1940">
        <v>41990</v>
      </c>
      <c r="D587" s="2973" t="s">
        <v>1723</v>
      </c>
      <c r="E587" s="2982" t="s">
        <v>810</v>
      </c>
      <c r="F587" s="2982">
        <v>2</v>
      </c>
      <c r="G587" s="2982">
        <v>25</v>
      </c>
      <c r="H587" s="1640">
        <f t="shared" si="53"/>
        <v>50</v>
      </c>
      <c r="I587" s="1641">
        <f t="shared" si="54"/>
        <v>25000</v>
      </c>
      <c r="J587" s="2973"/>
      <c r="K587" s="2976"/>
      <c r="L587" s="2982"/>
      <c r="M587" s="2938">
        <f t="shared" si="56"/>
        <v>0</v>
      </c>
      <c r="N587" s="2982"/>
      <c r="O587" s="2938">
        <f t="shared" si="57"/>
        <v>0</v>
      </c>
      <c r="P587" s="1645">
        <f t="shared" si="55"/>
        <v>25000</v>
      </c>
      <c r="Q587" s="3307"/>
      <c r="R587" s="2977"/>
    </row>
    <row r="588" spans="2:18" ht="15.95" customHeight="1">
      <c r="B588" s="3094">
        <v>23</v>
      </c>
      <c r="C588" s="1940">
        <v>41991</v>
      </c>
      <c r="D588" s="2973" t="s">
        <v>1730</v>
      </c>
      <c r="E588" s="2982" t="s">
        <v>810</v>
      </c>
      <c r="F588" s="2982">
        <v>1</v>
      </c>
      <c r="G588" s="2982">
        <v>25</v>
      </c>
      <c r="H588" s="1640">
        <f t="shared" si="53"/>
        <v>25</v>
      </c>
      <c r="I588" s="1641">
        <f t="shared" si="54"/>
        <v>12500</v>
      </c>
      <c r="J588" s="2973"/>
      <c r="K588" s="2976"/>
      <c r="L588" s="2982">
        <v>2</v>
      </c>
      <c r="M588" s="2938">
        <f t="shared" si="56"/>
        <v>20000</v>
      </c>
      <c r="N588" s="2982"/>
      <c r="O588" s="2938">
        <f t="shared" si="57"/>
        <v>0</v>
      </c>
      <c r="P588" s="1645">
        <f t="shared" si="55"/>
        <v>32500</v>
      </c>
      <c r="Q588" s="3305">
        <v>35000</v>
      </c>
      <c r="R588" s="2977"/>
    </row>
    <row r="589" spans="2:18" ht="15.95" customHeight="1">
      <c r="B589" s="3095"/>
      <c r="C589" s="1940">
        <v>41991</v>
      </c>
      <c r="D589" s="2973" t="s">
        <v>1362</v>
      </c>
      <c r="E589" s="2982" t="s">
        <v>277</v>
      </c>
      <c r="F589" s="2982">
        <v>1</v>
      </c>
      <c r="G589" s="2982"/>
      <c r="H589" s="1640">
        <f t="shared" si="53"/>
        <v>0</v>
      </c>
      <c r="I589" s="1641">
        <f t="shared" si="54"/>
        <v>0</v>
      </c>
      <c r="J589" s="2973" t="s">
        <v>127</v>
      </c>
      <c r="K589" s="2976">
        <f>F589*10000</f>
        <v>10000</v>
      </c>
      <c r="L589" s="2982">
        <v>4</v>
      </c>
      <c r="M589" s="2938">
        <f t="shared" si="56"/>
        <v>40000</v>
      </c>
      <c r="N589" s="2982"/>
      <c r="O589" s="2938">
        <f t="shared" si="57"/>
        <v>0</v>
      </c>
      <c r="P589" s="1645">
        <f t="shared" si="55"/>
        <v>50000</v>
      </c>
      <c r="Q589" s="3306"/>
      <c r="R589" s="2977"/>
    </row>
    <row r="590" spans="2:18" ht="15.95" customHeight="1">
      <c r="B590" s="3096"/>
      <c r="C590" s="1940">
        <v>41991</v>
      </c>
      <c r="D590" s="2973" t="s">
        <v>1719</v>
      </c>
      <c r="E590" s="2982" t="s">
        <v>810</v>
      </c>
      <c r="F590" s="2982">
        <v>1</v>
      </c>
      <c r="G590" s="2982">
        <v>25</v>
      </c>
      <c r="H590" s="1640">
        <f t="shared" si="53"/>
        <v>25</v>
      </c>
      <c r="I590" s="1641">
        <f t="shared" si="54"/>
        <v>12500</v>
      </c>
      <c r="J590" s="2982">
        <v>200</v>
      </c>
      <c r="K590" s="2976">
        <f>H590*200</f>
        <v>5000</v>
      </c>
      <c r="L590" s="2982">
        <v>1</v>
      </c>
      <c r="M590" s="2938">
        <f t="shared" si="56"/>
        <v>10000</v>
      </c>
      <c r="N590" s="2982">
        <v>2</v>
      </c>
      <c r="O590" s="2938">
        <f t="shared" si="57"/>
        <v>30000</v>
      </c>
      <c r="P590" s="1645">
        <f t="shared" si="55"/>
        <v>57500</v>
      </c>
      <c r="Q590" s="3307"/>
      <c r="R590" s="2977"/>
    </row>
    <row r="591" spans="2:18" ht="15.95" customHeight="1">
      <c r="B591" s="3094">
        <v>24</v>
      </c>
      <c r="C591" s="1940">
        <v>41992</v>
      </c>
      <c r="D591" s="2973" t="s">
        <v>1727</v>
      </c>
      <c r="E591" s="2982" t="s">
        <v>810</v>
      </c>
      <c r="F591" s="2982">
        <v>1</v>
      </c>
      <c r="G591" s="2982"/>
      <c r="H591" s="1640"/>
      <c r="I591" s="1641">
        <f t="shared" si="54"/>
        <v>0</v>
      </c>
      <c r="J591" s="895" t="s">
        <v>127</v>
      </c>
      <c r="K591" s="2976">
        <f>F591*12500</f>
        <v>12500</v>
      </c>
      <c r="L591" s="2982">
        <v>1</v>
      </c>
      <c r="M591" s="2938">
        <f t="shared" si="56"/>
        <v>10000</v>
      </c>
      <c r="N591" s="2982"/>
      <c r="O591" s="2938">
        <f t="shared" si="57"/>
        <v>0</v>
      </c>
      <c r="P591" s="1645">
        <f t="shared" si="55"/>
        <v>22500</v>
      </c>
      <c r="Q591" s="3305">
        <v>35000</v>
      </c>
      <c r="R591" s="2977"/>
    </row>
    <row r="592" spans="2:18" ht="15.95" customHeight="1">
      <c r="B592" s="3096"/>
      <c r="C592" s="1940">
        <v>41992</v>
      </c>
      <c r="D592" s="2973" t="s">
        <v>1719</v>
      </c>
      <c r="E592" s="2982" t="s">
        <v>810</v>
      </c>
      <c r="F592" s="2982">
        <v>1</v>
      </c>
      <c r="G592" s="2982">
        <v>25</v>
      </c>
      <c r="H592" s="1640">
        <f t="shared" si="53"/>
        <v>25</v>
      </c>
      <c r="I592" s="1641">
        <f t="shared" si="54"/>
        <v>12500</v>
      </c>
      <c r="J592" s="2982">
        <v>200</v>
      </c>
      <c r="K592" s="2976">
        <f>H592*200</f>
        <v>5000</v>
      </c>
      <c r="L592" s="2982">
        <v>4</v>
      </c>
      <c r="M592" s="2938">
        <f t="shared" si="56"/>
        <v>40000</v>
      </c>
      <c r="N592" s="2982"/>
      <c r="O592" s="2938">
        <f t="shared" si="57"/>
        <v>0</v>
      </c>
      <c r="P592" s="1645">
        <f t="shared" si="55"/>
        <v>57500</v>
      </c>
      <c r="Q592" s="3307"/>
      <c r="R592" s="2977"/>
    </row>
    <row r="593" spans="2:18" ht="15.95" customHeight="1">
      <c r="B593" s="1935">
        <v>25</v>
      </c>
      <c r="C593" s="1940">
        <v>41993</v>
      </c>
      <c r="D593" s="2973" t="s">
        <v>1719</v>
      </c>
      <c r="E593" s="2982" t="s">
        <v>810</v>
      </c>
      <c r="F593" s="2982">
        <v>1</v>
      </c>
      <c r="G593" s="2982">
        <v>25</v>
      </c>
      <c r="H593" s="1640">
        <f t="shared" si="53"/>
        <v>25</v>
      </c>
      <c r="I593" s="1641">
        <f t="shared" si="54"/>
        <v>12500</v>
      </c>
      <c r="J593" s="2982">
        <v>200</v>
      </c>
      <c r="K593" s="2976">
        <f>H593*200</f>
        <v>5000</v>
      </c>
      <c r="L593" s="2982">
        <v>2</v>
      </c>
      <c r="M593" s="2938">
        <f t="shared" si="56"/>
        <v>20000</v>
      </c>
      <c r="N593" s="2982"/>
      <c r="O593" s="2938">
        <f t="shared" si="57"/>
        <v>0</v>
      </c>
      <c r="P593" s="1645">
        <f t="shared" si="55"/>
        <v>37500</v>
      </c>
      <c r="Q593" s="1645">
        <v>35000</v>
      </c>
      <c r="R593" s="2977"/>
    </row>
    <row r="594" spans="2:18" ht="15.95" customHeight="1">
      <c r="B594" s="1935">
        <v>26</v>
      </c>
      <c r="C594" s="2594">
        <v>41994</v>
      </c>
      <c r="D594" s="2973" t="s">
        <v>1362</v>
      </c>
      <c r="E594" s="2982" t="s">
        <v>277</v>
      </c>
      <c r="F594" s="2982">
        <v>1</v>
      </c>
      <c r="G594" s="2982"/>
      <c r="H594" s="1640">
        <f t="shared" si="53"/>
        <v>0</v>
      </c>
      <c r="I594" s="1641">
        <f t="shared" si="54"/>
        <v>0</v>
      </c>
      <c r="J594" s="2973" t="s">
        <v>127</v>
      </c>
      <c r="K594" s="2976">
        <f>F594*10000</f>
        <v>10000</v>
      </c>
      <c r="L594" s="2982">
        <v>4</v>
      </c>
      <c r="M594" s="2938">
        <f t="shared" si="56"/>
        <v>40000</v>
      </c>
      <c r="N594" s="2982"/>
      <c r="O594" s="2938">
        <f t="shared" si="57"/>
        <v>0</v>
      </c>
      <c r="P594" s="1645">
        <f t="shared" si="55"/>
        <v>50000</v>
      </c>
      <c r="Q594" s="1645">
        <v>35000</v>
      </c>
      <c r="R594" s="2977"/>
    </row>
    <row r="595" spans="2:18" ht="15.95" customHeight="1">
      <c r="B595" s="3094">
        <v>27</v>
      </c>
      <c r="C595" s="1940">
        <v>41995</v>
      </c>
      <c r="D595" s="2973" t="s">
        <v>1719</v>
      </c>
      <c r="E595" s="2982" t="s">
        <v>810</v>
      </c>
      <c r="F595" s="2982">
        <v>2</v>
      </c>
      <c r="G595" s="2982">
        <v>25</v>
      </c>
      <c r="H595" s="1640">
        <f t="shared" si="53"/>
        <v>50</v>
      </c>
      <c r="I595" s="1641">
        <f t="shared" si="54"/>
        <v>25000</v>
      </c>
      <c r="J595" s="2982">
        <v>200</v>
      </c>
      <c r="K595" s="2976">
        <f>H595*200</f>
        <v>10000</v>
      </c>
      <c r="L595" s="2982">
        <v>2</v>
      </c>
      <c r="M595" s="2938">
        <f t="shared" si="56"/>
        <v>20000</v>
      </c>
      <c r="N595" s="2982"/>
      <c r="O595" s="2938">
        <f t="shared" si="57"/>
        <v>0</v>
      </c>
      <c r="P595" s="1645">
        <f t="shared" si="55"/>
        <v>55000</v>
      </c>
      <c r="Q595" s="3305">
        <v>35000</v>
      </c>
      <c r="R595" s="2977"/>
    </row>
    <row r="596" spans="2:18" ht="15.95" customHeight="1">
      <c r="B596" s="3095"/>
      <c r="C596" s="1940">
        <v>41995</v>
      </c>
      <c r="D596" s="2973" t="s">
        <v>1362</v>
      </c>
      <c r="E596" s="2982" t="s">
        <v>277</v>
      </c>
      <c r="F596" s="2982">
        <v>2</v>
      </c>
      <c r="G596" s="2982"/>
      <c r="H596" s="1640">
        <f t="shared" si="53"/>
        <v>0</v>
      </c>
      <c r="I596" s="1641">
        <f t="shared" si="54"/>
        <v>0</v>
      </c>
      <c r="J596" s="2973" t="s">
        <v>127</v>
      </c>
      <c r="K596" s="2976">
        <f>F596*10000</f>
        <v>20000</v>
      </c>
      <c r="L596" s="2982"/>
      <c r="M596" s="2938">
        <f t="shared" si="56"/>
        <v>0</v>
      </c>
      <c r="N596" s="2982"/>
      <c r="O596" s="2938">
        <f t="shared" si="57"/>
        <v>0</v>
      </c>
      <c r="P596" s="1645">
        <f t="shared" si="55"/>
        <v>20000</v>
      </c>
      <c r="Q596" s="3306"/>
      <c r="R596" s="2977"/>
    </row>
    <row r="597" spans="2:18">
      <c r="B597" s="3096"/>
      <c r="C597" s="1940">
        <v>41995</v>
      </c>
      <c r="D597" s="2973" t="s">
        <v>1346</v>
      </c>
      <c r="E597" s="2982" t="s">
        <v>263</v>
      </c>
      <c r="F597" s="2982">
        <v>1</v>
      </c>
      <c r="G597" s="2982">
        <v>150</v>
      </c>
      <c r="H597" s="1640">
        <f t="shared" si="53"/>
        <v>150</v>
      </c>
      <c r="I597" s="1641">
        <f t="shared" si="54"/>
        <v>75000</v>
      </c>
      <c r="J597" s="2973"/>
      <c r="K597" s="2976"/>
      <c r="L597" s="2982">
        <v>4</v>
      </c>
      <c r="M597" s="2938">
        <f t="shared" si="56"/>
        <v>40000</v>
      </c>
      <c r="N597" s="2982">
        <v>2</v>
      </c>
      <c r="O597" s="2938">
        <f t="shared" si="57"/>
        <v>30000</v>
      </c>
      <c r="P597" s="1645">
        <f t="shared" si="55"/>
        <v>145000</v>
      </c>
      <c r="Q597" s="3307"/>
      <c r="R597" s="2977"/>
    </row>
    <row r="598" spans="2:18">
      <c r="B598" s="1935">
        <v>28</v>
      </c>
      <c r="C598" s="1940">
        <v>41996</v>
      </c>
      <c r="D598" s="2973" t="s">
        <v>843</v>
      </c>
      <c r="E598" s="2982" t="s">
        <v>263</v>
      </c>
      <c r="F598" s="2982"/>
      <c r="G598" s="2982"/>
      <c r="H598" s="1640">
        <f t="shared" si="53"/>
        <v>0</v>
      </c>
      <c r="I598" s="1641">
        <f t="shared" si="54"/>
        <v>0</v>
      </c>
      <c r="J598" s="2973"/>
      <c r="K598" s="2976"/>
      <c r="L598" s="2982"/>
      <c r="M598" s="2938">
        <f t="shared" si="56"/>
        <v>0</v>
      </c>
      <c r="N598" s="2982"/>
      <c r="O598" s="2938">
        <f t="shared" si="57"/>
        <v>0</v>
      </c>
      <c r="P598" s="1645">
        <f t="shared" si="55"/>
        <v>0</v>
      </c>
      <c r="Q598" s="1645"/>
      <c r="R598" s="2977"/>
    </row>
    <row r="599" spans="2:18">
      <c r="B599" s="3094">
        <v>29</v>
      </c>
      <c r="C599" s="1940">
        <v>41997</v>
      </c>
      <c r="D599" s="2973" t="s">
        <v>1719</v>
      </c>
      <c r="E599" s="2982" t="s">
        <v>810</v>
      </c>
      <c r="F599" s="2982">
        <v>1</v>
      </c>
      <c r="G599" s="2982">
        <v>25</v>
      </c>
      <c r="H599" s="1640">
        <f t="shared" si="53"/>
        <v>25</v>
      </c>
      <c r="I599" s="1641">
        <f t="shared" si="54"/>
        <v>12500</v>
      </c>
      <c r="J599" s="2982">
        <v>200</v>
      </c>
      <c r="K599" s="2976">
        <f>H599*200</f>
        <v>5000</v>
      </c>
      <c r="L599" s="2982"/>
      <c r="M599" s="2952">
        <f t="shared" si="56"/>
        <v>0</v>
      </c>
      <c r="N599" s="2982"/>
      <c r="O599" s="2952">
        <f t="shared" si="57"/>
        <v>0</v>
      </c>
      <c r="P599" s="1645">
        <f t="shared" si="55"/>
        <v>17500</v>
      </c>
      <c r="Q599" s="3305">
        <v>35000</v>
      </c>
      <c r="R599" s="2977"/>
    </row>
    <row r="600" spans="2:18">
      <c r="B600" s="3096"/>
      <c r="C600" s="1940">
        <v>41997</v>
      </c>
      <c r="D600" s="2973" t="s">
        <v>868</v>
      </c>
      <c r="E600" s="2982" t="s">
        <v>263</v>
      </c>
      <c r="F600" s="2982">
        <v>1</v>
      </c>
      <c r="G600" s="2982">
        <v>150</v>
      </c>
      <c r="H600" s="1640">
        <f t="shared" si="53"/>
        <v>150</v>
      </c>
      <c r="I600" s="1641">
        <f t="shared" si="54"/>
        <v>75000</v>
      </c>
      <c r="J600" s="2973"/>
      <c r="K600" s="2976"/>
      <c r="L600" s="2982">
        <v>6</v>
      </c>
      <c r="M600" s="2952">
        <f t="shared" si="56"/>
        <v>60000</v>
      </c>
      <c r="N600" s="2982">
        <v>5</v>
      </c>
      <c r="O600" s="2952">
        <f t="shared" si="57"/>
        <v>75000</v>
      </c>
      <c r="P600" s="1645">
        <f t="shared" si="55"/>
        <v>210000</v>
      </c>
      <c r="Q600" s="3307"/>
      <c r="R600" s="2977"/>
    </row>
    <row r="601" spans="2:18" ht="16.5" thickBot="1">
      <c r="B601" s="3032">
        <v>30</v>
      </c>
      <c r="C601" s="2296">
        <v>41998</v>
      </c>
      <c r="D601" s="2983" t="s">
        <v>868</v>
      </c>
      <c r="E601" s="2984" t="s">
        <v>277</v>
      </c>
      <c r="F601" s="2984">
        <v>1</v>
      </c>
      <c r="G601" s="2984"/>
      <c r="H601" s="1657">
        <f t="shared" si="53"/>
        <v>0</v>
      </c>
      <c r="I601" s="1658">
        <f t="shared" si="54"/>
        <v>0</v>
      </c>
      <c r="J601" s="2983"/>
      <c r="K601" s="3000"/>
      <c r="L601" s="2984"/>
      <c r="M601" s="1660">
        <f t="shared" si="56"/>
        <v>0</v>
      </c>
      <c r="N601" s="2984"/>
      <c r="O601" s="1660">
        <f t="shared" si="57"/>
        <v>0</v>
      </c>
      <c r="P601" s="1662">
        <f t="shared" si="55"/>
        <v>0</v>
      </c>
      <c r="Q601" s="1662">
        <v>35000</v>
      </c>
      <c r="R601" s="2987" t="s">
        <v>1731</v>
      </c>
    </row>
    <row r="602" spans="2:18">
      <c r="B602" s="161"/>
      <c r="C602" s="162"/>
      <c r="D602" s="35"/>
      <c r="E602" s="2460"/>
      <c r="F602" s="2460"/>
      <c r="G602" s="2460"/>
      <c r="H602" s="163"/>
      <c r="I602" s="164"/>
      <c r="J602" s="163"/>
      <c r="K602" s="165"/>
      <c r="L602" s="166"/>
      <c r="M602" s="128"/>
      <c r="N602" s="166"/>
      <c r="O602" s="128"/>
      <c r="P602" s="129"/>
      <c r="Q602" s="128"/>
      <c r="R602" s="756"/>
    </row>
    <row r="603" spans="2:18">
      <c r="B603" s="2460"/>
      <c r="C603" s="2460"/>
      <c r="D603" s="2462" t="s">
        <v>49</v>
      </c>
      <c r="E603" s="2460"/>
      <c r="F603" s="21"/>
      <c r="G603" s="21"/>
      <c r="H603" s="21"/>
      <c r="I603" s="209"/>
      <c r="K603" s="209"/>
      <c r="L603" s="944"/>
      <c r="M603" s="209"/>
      <c r="N603" s="83"/>
      <c r="O603" s="2461" t="s">
        <v>50</v>
      </c>
      <c r="P603" s="2461"/>
      <c r="Q603" s="102"/>
      <c r="R603" s="756"/>
    </row>
    <row r="604" spans="2:18" ht="16.5" thickBot="1">
      <c r="B604" s="2460"/>
      <c r="C604" s="2460"/>
      <c r="D604" s="2460"/>
      <c r="E604" s="2460"/>
      <c r="F604" s="21"/>
      <c r="G604" s="21"/>
      <c r="H604" s="21"/>
      <c r="I604" s="209"/>
      <c r="K604" s="209"/>
      <c r="L604" s="944"/>
      <c r="M604" s="209"/>
      <c r="N604" s="83"/>
      <c r="O604" s="2461"/>
      <c r="P604" s="35"/>
      <c r="Q604" s="102"/>
      <c r="R604" s="756"/>
    </row>
    <row r="605" spans="2:18">
      <c r="B605" s="2460"/>
      <c r="C605" s="2460"/>
      <c r="D605" s="2460"/>
      <c r="E605" s="2460"/>
      <c r="F605" s="3135" t="s">
        <v>140</v>
      </c>
      <c r="G605" s="3136"/>
      <c r="H605" s="3136"/>
      <c r="I605" s="3136"/>
      <c r="J605" s="3136"/>
      <c r="K605" s="3136"/>
      <c r="L605" s="3136"/>
      <c r="M605" s="3137"/>
      <c r="N605" s="83"/>
      <c r="O605" s="2461"/>
      <c r="P605" s="35"/>
      <c r="Q605" s="102"/>
      <c r="R605" s="756"/>
    </row>
    <row r="606" spans="2:18" ht="16.5" thickBot="1">
      <c r="B606" s="2460"/>
      <c r="C606" s="2460"/>
      <c r="D606" s="2460"/>
      <c r="E606" s="2460"/>
      <c r="F606" s="3138"/>
      <c r="G606" s="3139"/>
      <c r="H606" s="3139"/>
      <c r="I606" s="3139"/>
      <c r="J606" s="3139"/>
      <c r="K606" s="3139"/>
      <c r="L606" s="3139"/>
      <c r="M606" s="3140"/>
      <c r="N606" s="83"/>
      <c r="O606" s="2461"/>
      <c r="P606" s="35"/>
      <c r="Q606" s="102"/>
      <c r="R606" s="756"/>
    </row>
    <row r="607" spans="2:18">
      <c r="B607" s="2460"/>
      <c r="C607" s="2460"/>
      <c r="D607" s="2461" t="s">
        <v>46</v>
      </c>
      <c r="E607" s="2460"/>
      <c r="F607" s="2460"/>
      <c r="G607" s="21"/>
      <c r="H607" s="35"/>
      <c r="I607" s="35"/>
      <c r="J607" s="2460"/>
      <c r="K607" s="89"/>
      <c r="L607" s="35"/>
      <c r="M607" s="35"/>
      <c r="N607" s="83"/>
      <c r="O607" s="2461" t="s">
        <v>48</v>
      </c>
      <c r="P607" s="2461"/>
      <c r="Q607" s="102"/>
      <c r="R607" s="756"/>
    </row>
    <row r="608" spans="2:18">
      <c r="B608" s="2460"/>
      <c r="C608" s="2460"/>
      <c r="D608" s="2460" t="s">
        <v>47</v>
      </c>
      <c r="E608" s="2460"/>
      <c r="F608" s="2460"/>
      <c r="G608" s="2460"/>
      <c r="H608" s="35"/>
      <c r="I608" s="54"/>
      <c r="J608" s="2460"/>
      <c r="K608" s="89"/>
      <c r="L608" s="35"/>
      <c r="M608" s="35"/>
      <c r="N608" s="83"/>
      <c r="O608" s="35"/>
      <c r="P608" s="35"/>
      <c r="Q608" s="102"/>
      <c r="R608" s="756"/>
    </row>
    <row r="609" spans="2:18">
      <c r="B609" s="2460"/>
      <c r="C609" s="51"/>
      <c r="D609" s="35"/>
      <c r="E609" s="2460"/>
      <c r="F609" s="2460"/>
      <c r="G609" s="2460"/>
      <c r="H609" s="2460"/>
      <c r="I609" s="2460"/>
      <c r="J609" s="2460"/>
      <c r="K609" s="102"/>
      <c r="L609" s="2460"/>
      <c r="M609" s="102"/>
      <c r="N609" s="83"/>
      <c r="O609" s="102"/>
      <c r="P609" s="102"/>
      <c r="Q609" s="102"/>
      <c r="R609" s="756"/>
    </row>
    <row r="610" spans="2:18">
      <c r="B610" s="756"/>
      <c r="C610" s="897"/>
      <c r="D610" s="35"/>
      <c r="E610" s="756"/>
      <c r="F610" s="756"/>
      <c r="G610" s="756"/>
      <c r="H610" s="83"/>
      <c r="I610" s="102"/>
      <c r="J610" s="1307"/>
      <c r="K610" s="102"/>
      <c r="L610" s="83"/>
      <c r="M610" s="102"/>
      <c r="N610" s="83"/>
      <c r="O610" s="102"/>
      <c r="P610" s="102"/>
      <c r="Q610" s="102"/>
      <c r="R610" s="756"/>
    </row>
    <row r="611" spans="2:18">
      <c r="B611" s="756"/>
      <c r="C611" s="897"/>
      <c r="D611" s="35"/>
      <c r="E611" s="756"/>
      <c r="F611" s="756"/>
      <c r="G611" s="756"/>
      <c r="H611" s="83"/>
      <c r="I611" s="102"/>
      <c r="J611" s="1307"/>
      <c r="K611" s="102"/>
      <c r="L611" s="83"/>
      <c r="M611" s="102"/>
      <c r="N611" s="83"/>
      <c r="O611" s="102"/>
      <c r="P611" s="102"/>
      <c r="Q611" s="102"/>
      <c r="R611" s="756"/>
    </row>
    <row r="612" spans="2:18">
      <c r="B612" s="756"/>
      <c r="C612" s="897"/>
      <c r="D612" s="35"/>
      <c r="E612" s="756"/>
      <c r="F612" s="756"/>
      <c r="G612" s="756"/>
      <c r="H612" s="83"/>
      <c r="I612" s="102"/>
      <c r="J612" s="1307"/>
      <c r="K612" s="102"/>
      <c r="L612" s="83"/>
      <c r="M612" s="102"/>
      <c r="N612" s="83"/>
      <c r="O612" s="102"/>
      <c r="P612" s="102"/>
      <c r="Q612" s="102"/>
      <c r="R612" s="756"/>
    </row>
    <row r="613" spans="2:18">
      <c r="B613" s="756"/>
      <c r="C613" s="897"/>
      <c r="D613" s="35"/>
      <c r="E613" s="756"/>
      <c r="F613" s="756"/>
      <c r="G613" s="756"/>
      <c r="H613" s="83"/>
      <c r="I613" s="102"/>
      <c r="J613" s="1307"/>
      <c r="K613" s="102"/>
      <c r="L613" s="83"/>
      <c r="M613" s="102"/>
      <c r="N613" s="83"/>
      <c r="O613" s="102"/>
      <c r="P613" s="102"/>
      <c r="Q613" s="102"/>
      <c r="R613" s="756"/>
    </row>
    <row r="614" spans="2:18">
      <c r="B614" s="756"/>
      <c r="C614" s="897"/>
      <c r="D614" s="35"/>
      <c r="E614" s="756"/>
      <c r="F614" s="756"/>
      <c r="G614" s="756"/>
      <c r="H614" s="83"/>
      <c r="I614" s="102"/>
      <c r="J614" s="1307"/>
      <c r="K614" s="102"/>
      <c r="L614" s="83"/>
      <c r="M614" s="102"/>
      <c r="N614" s="83"/>
      <c r="O614" s="102"/>
      <c r="P614" s="102"/>
      <c r="Q614" s="102"/>
      <c r="R614" s="756"/>
    </row>
    <row r="615" spans="2:18">
      <c r="B615" s="756"/>
      <c r="C615" s="897"/>
      <c r="D615" s="35"/>
      <c r="E615" s="756"/>
      <c r="F615" s="756"/>
      <c r="G615" s="756"/>
      <c r="H615" s="83"/>
      <c r="I615" s="102"/>
      <c r="J615" s="1307"/>
      <c r="K615" s="102"/>
      <c r="L615" s="83"/>
      <c r="M615" s="102"/>
      <c r="N615" s="83"/>
      <c r="O615" s="102"/>
      <c r="P615" s="102"/>
      <c r="Q615" s="102"/>
      <c r="R615" s="756"/>
    </row>
    <row r="616" spans="2:18">
      <c r="B616" s="756"/>
      <c r="C616" s="897"/>
      <c r="D616" s="35"/>
      <c r="E616" s="756"/>
      <c r="F616" s="756"/>
      <c r="G616" s="756"/>
      <c r="H616" s="83"/>
      <c r="I616" s="102"/>
      <c r="J616" s="1307"/>
      <c r="K616" s="102"/>
      <c r="L616" s="83"/>
      <c r="M616" s="102"/>
      <c r="N616" s="83"/>
      <c r="O616" s="102"/>
      <c r="P616" s="102"/>
      <c r="Q616" s="102"/>
      <c r="R616" s="756"/>
    </row>
    <row r="617" spans="2:18">
      <c r="B617" s="756"/>
      <c r="C617" s="897"/>
      <c r="D617" s="35"/>
      <c r="E617" s="756"/>
      <c r="F617" s="756"/>
      <c r="G617" s="756"/>
      <c r="H617" s="83"/>
      <c r="I617" s="102"/>
      <c r="J617" s="1307"/>
      <c r="K617" s="102"/>
      <c r="L617" s="83"/>
      <c r="M617" s="102"/>
      <c r="N617" s="83"/>
      <c r="O617" s="102"/>
      <c r="P617" s="102"/>
      <c r="Q617" s="102"/>
      <c r="R617" s="756"/>
    </row>
    <row r="618" spans="2:18">
      <c r="B618" s="756"/>
      <c r="C618" s="897"/>
      <c r="D618" s="35"/>
      <c r="E618" s="756"/>
      <c r="F618" s="756"/>
      <c r="G618" s="756"/>
      <c r="H618" s="83"/>
      <c r="I618" s="102"/>
      <c r="J618" s="1307"/>
      <c r="K618" s="102"/>
      <c r="L618" s="83"/>
      <c r="M618" s="102"/>
      <c r="N618" s="83"/>
      <c r="O618" s="102"/>
      <c r="P618" s="102"/>
      <c r="Q618" s="102"/>
      <c r="R618" s="756"/>
    </row>
    <row r="619" spans="2:18">
      <c r="B619" s="756"/>
      <c r="C619" s="897"/>
      <c r="D619" s="35"/>
      <c r="E619" s="756"/>
      <c r="F619" s="756"/>
      <c r="G619" s="756"/>
      <c r="H619" s="83"/>
      <c r="I619" s="102"/>
      <c r="J619" s="2708"/>
      <c r="K619" s="102"/>
      <c r="L619" s="83"/>
      <c r="M619" s="102"/>
      <c r="N619" s="83"/>
      <c r="O619" s="102"/>
      <c r="P619" s="102"/>
      <c r="Q619" s="102"/>
      <c r="R619" s="756"/>
    </row>
    <row r="620" spans="2:18">
      <c r="B620" s="756"/>
      <c r="C620" s="897"/>
      <c r="D620" s="35"/>
      <c r="E620" s="756"/>
      <c r="F620" s="756"/>
      <c r="G620" s="756"/>
      <c r="H620" s="83"/>
      <c r="I620" s="102"/>
      <c r="J620" s="2708"/>
      <c r="K620" s="102"/>
      <c r="L620" s="83"/>
      <c r="M620" s="102"/>
      <c r="N620" s="83"/>
      <c r="O620" s="102"/>
      <c r="P620" s="102"/>
      <c r="Q620" s="102"/>
      <c r="R620" s="756"/>
    </row>
    <row r="621" spans="2:18">
      <c r="B621" s="756"/>
      <c r="C621" s="897"/>
      <c r="D621" s="35"/>
      <c r="E621" s="756"/>
      <c r="F621" s="756"/>
      <c r="G621" s="756"/>
      <c r="H621" s="83"/>
      <c r="I621" s="102"/>
      <c r="J621" s="2708"/>
      <c r="K621" s="102"/>
      <c r="L621" s="83"/>
      <c r="M621" s="102"/>
      <c r="N621" s="83"/>
      <c r="O621" s="102"/>
      <c r="P621" s="102"/>
      <c r="Q621" s="102"/>
      <c r="R621" s="756"/>
    </row>
    <row r="622" spans="2:18">
      <c r="B622" s="756"/>
      <c r="C622" s="897"/>
      <c r="D622" s="35"/>
      <c r="E622" s="756"/>
      <c r="F622" s="756"/>
      <c r="G622" s="756"/>
      <c r="H622" s="83"/>
      <c r="I622" s="102"/>
      <c r="J622" s="2708"/>
      <c r="K622" s="102"/>
      <c r="L622" s="83"/>
      <c r="M622" s="102"/>
      <c r="N622" s="83"/>
      <c r="O622" s="102"/>
      <c r="P622" s="102"/>
      <c r="Q622" s="102"/>
      <c r="R622" s="756"/>
    </row>
    <row r="623" spans="2:18">
      <c r="B623" s="756"/>
      <c r="C623" s="897"/>
      <c r="D623" s="35"/>
      <c r="E623" s="756"/>
      <c r="F623" s="756"/>
      <c r="G623" s="756"/>
      <c r="H623" s="83"/>
      <c r="I623" s="102"/>
      <c r="J623" s="2708"/>
      <c r="K623" s="102"/>
      <c r="L623" s="83"/>
      <c r="M623" s="102"/>
      <c r="N623" s="83"/>
      <c r="O623" s="102"/>
      <c r="P623" s="102"/>
      <c r="Q623" s="102"/>
      <c r="R623" s="756"/>
    </row>
    <row r="624" spans="2:18">
      <c r="B624" s="756"/>
      <c r="C624" s="897"/>
      <c r="D624" s="35"/>
      <c r="E624" s="756"/>
      <c r="F624" s="756"/>
      <c r="G624" s="756"/>
      <c r="H624" s="83"/>
      <c r="I624" s="102"/>
      <c r="J624" s="2708"/>
      <c r="K624" s="102"/>
      <c r="L624" s="83"/>
      <c r="M624" s="102"/>
      <c r="N624" s="83"/>
      <c r="O624" s="102"/>
      <c r="P624" s="102"/>
      <c r="Q624" s="102"/>
      <c r="R624" s="756"/>
    </row>
    <row r="625" spans="2:18">
      <c r="B625" s="756"/>
      <c r="C625" s="897"/>
      <c r="D625" s="35"/>
      <c r="E625" s="756"/>
      <c r="F625" s="756"/>
      <c r="G625" s="756"/>
      <c r="H625" s="83"/>
      <c r="I625" s="102"/>
      <c r="J625" s="2708"/>
      <c r="K625" s="102"/>
      <c r="L625" s="83"/>
      <c r="M625" s="102"/>
      <c r="N625" s="83"/>
      <c r="O625" s="102"/>
      <c r="P625" s="102"/>
      <c r="Q625" s="102"/>
      <c r="R625" s="756"/>
    </row>
    <row r="626" spans="2:18">
      <c r="B626" s="756"/>
      <c r="C626" s="897"/>
      <c r="D626" s="35"/>
      <c r="E626" s="756"/>
      <c r="F626" s="756"/>
      <c r="G626" s="756"/>
      <c r="H626" s="83"/>
      <c r="I626" s="102"/>
      <c r="J626" s="2708"/>
      <c r="K626" s="102"/>
      <c r="L626" s="83"/>
      <c r="M626" s="102"/>
      <c r="N626" s="83"/>
      <c r="O626" s="102"/>
      <c r="P626" s="102"/>
      <c r="Q626" s="102"/>
      <c r="R626" s="756"/>
    </row>
    <row r="627" spans="2:18">
      <c r="B627" s="756"/>
      <c r="C627" s="897"/>
      <c r="D627" s="35"/>
      <c r="E627" s="756"/>
      <c r="F627" s="756"/>
      <c r="G627" s="756"/>
      <c r="H627" s="83"/>
      <c r="I627" s="102"/>
      <c r="J627" s="2708"/>
      <c r="K627" s="102"/>
      <c r="L627" s="83"/>
      <c r="M627" s="102"/>
      <c r="N627" s="83"/>
      <c r="O627" s="102"/>
      <c r="P627" s="102"/>
      <c r="Q627" s="102"/>
      <c r="R627" s="756"/>
    </row>
    <row r="628" spans="2:18">
      <c r="B628" s="756"/>
      <c r="C628" s="897"/>
      <c r="D628" s="35"/>
      <c r="E628" s="756"/>
      <c r="F628" s="756"/>
      <c r="G628" s="756"/>
      <c r="H628" s="83"/>
      <c r="I628" s="102"/>
      <c r="J628" s="2708"/>
      <c r="K628" s="102"/>
      <c r="L628" s="83"/>
      <c r="M628" s="102"/>
      <c r="N628" s="83"/>
      <c r="O628" s="102"/>
      <c r="P628" s="102"/>
      <c r="Q628" s="102"/>
      <c r="R628" s="756"/>
    </row>
    <row r="629" spans="2:18">
      <c r="B629" s="756"/>
      <c r="C629" s="897"/>
      <c r="D629" s="35"/>
      <c r="E629" s="756"/>
      <c r="F629" s="756"/>
      <c r="G629" s="756"/>
      <c r="H629" s="83"/>
      <c r="I629" s="102"/>
      <c r="J629" s="2708"/>
      <c r="K629" s="102"/>
      <c r="L629" s="83"/>
      <c r="M629" s="102"/>
      <c r="N629" s="83"/>
      <c r="O629" s="102"/>
      <c r="P629" s="102"/>
      <c r="Q629" s="102"/>
      <c r="R629" s="756"/>
    </row>
    <row r="630" spans="2:18">
      <c r="B630" s="756"/>
      <c r="C630" s="897"/>
      <c r="D630" s="35"/>
      <c r="E630" s="756"/>
      <c r="F630" s="756"/>
      <c r="G630" s="756"/>
      <c r="H630" s="83"/>
      <c r="I630" s="102"/>
      <c r="J630" s="2708"/>
      <c r="K630" s="102"/>
      <c r="L630" s="83"/>
      <c r="M630" s="102"/>
      <c r="N630" s="83"/>
      <c r="O630" s="102"/>
      <c r="P630" s="102"/>
      <c r="Q630" s="102"/>
      <c r="R630" s="756"/>
    </row>
    <row r="631" spans="2:18">
      <c r="B631" s="756"/>
      <c r="C631" s="897"/>
      <c r="D631" s="35"/>
      <c r="E631" s="756"/>
      <c r="F631" s="756"/>
      <c r="G631" s="756"/>
      <c r="H631" s="83"/>
      <c r="I631" s="102"/>
      <c r="J631" s="2708"/>
      <c r="K631" s="102"/>
      <c r="L631" s="83"/>
      <c r="M631" s="102"/>
      <c r="N631" s="83"/>
      <c r="O631" s="102"/>
      <c r="P631" s="102"/>
      <c r="Q631" s="102"/>
      <c r="R631" s="756"/>
    </row>
    <row r="632" spans="2:18">
      <c r="B632" s="756"/>
      <c r="C632" s="897"/>
      <c r="D632" s="35"/>
      <c r="E632" s="756"/>
      <c r="F632" s="756"/>
      <c r="G632" s="756"/>
      <c r="H632" s="83"/>
      <c r="I632" s="102"/>
      <c r="J632" s="2708"/>
      <c r="K632" s="102"/>
      <c r="L632" s="83"/>
      <c r="M632" s="102"/>
      <c r="N632" s="83"/>
      <c r="O632" s="102"/>
      <c r="P632" s="102"/>
      <c r="Q632" s="102"/>
      <c r="R632" s="756"/>
    </row>
    <row r="633" spans="2:18">
      <c r="B633" s="756"/>
      <c r="C633" s="897"/>
      <c r="D633" s="35"/>
      <c r="E633" s="756"/>
      <c r="F633" s="756"/>
      <c r="G633" s="756"/>
      <c r="H633" s="83"/>
      <c r="I633" s="102"/>
      <c r="J633" s="2708"/>
      <c r="K633" s="102"/>
      <c r="L633" s="83"/>
      <c r="M633" s="102"/>
      <c r="N633" s="83"/>
      <c r="O633" s="102"/>
      <c r="P633" s="102"/>
      <c r="Q633" s="102"/>
      <c r="R633" s="756"/>
    </row>
    <row r="634" spans="2:18">
      <c r="B634" s="756"/>
      <c r="C634" s="897"/>
      <c r="D634" s="35"/>
      <c r="E634" s="756"/>
      <c r="F634" s="756"/>
      <c r="G634" s="756"/>
      <c r="H634" s="83"/>
      <c r="I634" s="102"/>
      <c r="J634" s="2708"/>
      <c r="K634" s="102"/>
      <c r="L634" s="83"/>
      <c r="M634" s="102"/>
      <c r="N634" s="83"/>
      <c r="O634" s="102"/>
      <c r="P634" s="102"/>
      <c r="Q634" s="102"/>
      <c r="R634" s="756"/>
    </row>
    <row r="635" spans="2:18">
      <c r="B635" s="756"/>
      <c r="C635" s="897"/>
      <c r="D635" s="35"/>
      <c r="E635" s="756"/>
      <c r="F635" s="756"/>
      <c r="G635" s="756"/>
      <c r="H635" s="83"/>
      <c r="I635" s="102"/>
      <c r="J635" s="2708"/>
      <c r="K635" s="102"/>
      <c r="L635" s="83"/>
      <c r="M635" s="102"/>
      <c r="N635" s="83"/>
      <c r="O635" s="102"/>
      <c r="P635" s="102"/>
      <c r="Q635" s="102"/>
      <c r="R635" s="756"/>
    </row>
    <row r="636" spans="2:18">
      <c r="B636" s="756"/>
      <c r="C636" s="897"/>
      <c r="D636" s="35"/>
      <c r="E636" s="756"/>
      <c r="F636" s="756"/>
      <c r="G636" s="756"/>
      <c r="H636" s="83"/>
      <c r="I636" s="102"/>
      <c r="J636" s="2708"/>
      <c r="K636" s="102"/>
      <c r="L636" s="83"/>
      <c r="M636" s="102"/>
      <c r="N636" s="83"/>
      <c r="O636" s="102"/>
      <c r="P636" s="102"/>
      <c r="Q636" s="102"/>
      <c r="R636" s="756"/>
    </row>
    <row r="637" spans="2:18">
      <c r="B637" s="756"/>
      <c r="C637" s="897"/>
      <c r="D637" s="35"/>
      <c r="E637" s="756"/>
      <c r="F637" s="756"/>
      <c r="G637" s="756"/>
      <c r="H637" s="83"/>
      <c r="I637" s="102"/>
      <c r="J637" s="2708"/>
      <c r="K637" s="102"/>
      <c r="L637" s="83"/>
      <c r="M637" s="102"/>
      <c r="N637" s="83"/>
      <c r="O637" s="102"/>
      <c r="P637" s="102"/>
      <c r="Q637" s="102"/>
      <c r="R637" s="756"/>
    </row>
    <row r="638" spans="2:18">
      <c r="B638" s="756"/>
      <c r="C638" s="897"/>
      <c r="D638" s="35"/>
      <c r="E638" s="756"/>
      <c r="F638" s="756"/>
      <c r="G638" s="756"/>
      <c r="H638" s="83"/>
      <c r="I638" s="102"/>
      <c r="J638" s="2708"/>
      <c r="K638" s="102"/>
      <c r="L638" s="83"/>
      <c r="M638" s="102"/>
      <c r="N638" s="83"/>
      <c r="O638" s="102"/>
      <c r="P638" s="102"/>
      <c r="Q638" s="102"/>
      <c r="R638" s="756"/>
    </row>
    <row r="639" spans="2:18">
      <c r="B639" s="756"/>
      <c r="C639" s="897"/>
      <c r="D639" s="35"/>
      <c r="E639" s="756"/>
      <c r="F639" s="756"/>
      <c r="G639" s="756"/>
      <c r="H639" s="83"/>
      <c r="I639" s="102"/>
      <c r="J639" s="2708"/>
      <c r="K639" s="102"/>
      <c r="L639" s="83"/>
      <c r="M639" s="102"/>
      <c r="N639" s="83"/>
      <c r="O639" s="102"/>
      <c r="P639" s="102"/>
      <c r="Q639" s="102"/>
      <c r="R639" s="756"/>
    </row>
    <row r="640" spans="2:18">
      <c r="B640" s="756"/>
      <c r="C640" s="897"/>
      <c r="D640" s="35"/>
      <c r="E640" s="756"/>
      <c r="F640" s="756"/>
      <c r="G640" s="756"/>
      <c r="H640" s="83"/>
      <c r="I640" s="102"/>
      <c r="J640" s="2708"/>
      <c r="K640" s="102"/>
      <c r="L640" s="83"/>
      <c r="M640" s="102"/>
      <c r="N640" s="83"/>
      <c r="O640" s="102"/>
      <c r="P640" s="102"/>
      <c r="Q640" s="102"/>
      <c r="R640" s="756"/>
    </row>
    <row r="641" spans="2:18">
      <c r="B641" s="756"/>
      <c r="C641" s="897"/>
      <c r="D641" s="35"/>
      <c r="E641" s="756"/>
      <c r="F641" s="756"/>
      <c r="G641" s="756"/>
      <c r="H641" s="83"/>
      <c r="I641" s="102"/>
      <c r="J641" s="2708"/>
      <c r="K641" s="102"/>
      <c r="L641" s="83"/>
      <c r="M641" s="102"/>
      <c r="N641" s="83"/>
      <c r="O641" s="102"/>
      <c r="P641" s="102"/>
      <c r="Q641" s="102"/>
      <c r="R641" s="756"/>
    </row>
    <row r="642" spans="2:18">
      <c r="B642" s="756"/>
      <c r="C642" s="897"/>
      <c r="D642" s="35"/>
      <c r="E642" s="756"/>
      <c r="F642" s="756"/>
      <c r="G642" s="756"/>
      <c r="H642" s="83"/>
      <c r="I642" s="102"/>
      <c r="J642" s="2708"/>
      <c r="K642" s="102"/>
      <c r="L642" s="83"/>
      <c r="M642" s="102"/>
      <c r="N642" s="83"/>
      <c r="O642" s="102"/>
      <c r="P642" s="102"/>
      <c r="Q642" s="102"/>
      <c r="R642" s="756"/>
    </row>
    <row r="643" spans="2:18">
      <c r="B643" s="756"/>
      <c r="C643" s="897"/>
      <c r="D643" s="35"/>
      <c r="E643" s="756"/>
      <c r="F643" s="756"/>
      <c r="G643" s="756"/>
      <c r="H643" s="83"/>
      <c r="I643" s="102"/>
      <c r="J643" s="2708"/>
      <c r="K643" s="102"/>
      <c r="L643" s="83"/>
      <c r="M643" s="102"/>
      <c r="N643" s="83"/>
      <c r="O643" s="102"/>
      <c r="P643" s="102"/>
      <c r="Q643" s="102"/>
      <c r="R643" s="756"/>
    </row>
    <row r="644" spans="2:18">
      <c r="B644" s="756"/>
      <c r="C644" s="897"/>
      <c r="D644" s="35"/>
      <c r="E644" s="756"/>
      <c r="F644" s="756"/>
      <c r="G644" s="756"/>
      <c r="H644" s="83"/>
      <c r="I644" s="102"/>
      <c r="J644" s="2708"/>
      <c r="K644" s="102"/>
      <c r="L644" s="83"/>
      <c r="M644" s="102"/>
      <c r="N644" s="83"/>
      <c r="O644" s="102"/>
      <c r="P644" s="102"/>
      <c r="Q644" s="102"/>
      <c r="R644" s="756"/>
    </row>
    <row r="645" spans="2:18">
      <c r="B645" s="756"/>
      <c r="C645" s="897"/>
      <c r="D645" s="35"/>
      <c r="E645" s="756"/>
      <c r="F645" s="756"/>
      <c r="G645" s="756"/>
      <c r="H645" s="83"/>
      <c r="I645" s="102"/>
      <c r="J645" s="2708"/>
      <c r="K645" s="102"/>
      <c r="L645" s="83"/>
      <c r="M645" s="102"/>
      <c r="N645" s="83"/>
      <c r="O645" s="102"/>
      <c r="P645" s="102"/>
      <c r="Q645" s="102"/>
      <c r="R645" s="756"/>
    </row>
    <row r="646" spans="2:18">
      <c r="B646" s="756"/>
      <c r="C646" s="897"/>
      <c r="D646" s="35"/>
      <c r="E646" s="756"/>
      <c r="F646" s="756"/>
      <c r="G646" s="756"/>
      <c r="H646" s="83"/>
      <c r="I646" s="102"/>
      <c r="J646" s="2708"/>
      <c r="K646" s="102"/>
      <c r="L646" s="83"/>
      <c r="M646" s="102"/>
      <c r="N646" s="83"/>
      <c r="O646" s="102"/>
      <c r="P646" s="102"/>
      <c r="Q646" s="102"/>
      <c r="R646" s="756"/>
    </row>
    <row r="647" spans="2:18">
      <c r="B647" s="756"/>
      <c r="C647" s="897"/>
      <c r="D647" s="35"/>
      <c r="E647" s="756"/>
      <c r="F647" s="756"/>
      <c r="G647" s="756"/>
      <c r="H647" s="83"/>
      <c r="I647" s="102"/>
      <c r="J647" s="2708"/>
      <c r="K647" s="102"/>
      <c r="L647" s="83"/>
      <c r="M647" s="102"/>
      <c r="N647" s="83"/>
      <c r="O647" s="102"/>
      <c r="P647" s="102"/>
      <c r="Q647" s="102"/>
      <c r="R647" s="756"/>
    </row>
    <row r="648" spans="2:18">
      <c r="B648" s="756"/>
      <c r="C648" s="897"/>
      <c r="D648" s="35"/>
      <c r="E648" s="756"/>
      <c r="F648" s="756"/>
      <c r="G648" s="756"/>
      <c r="H648" s="83"/>
      <c r="I648" s="102"/>
      <c r="J648" s="2708"/>
      <c r="K648" s="102"/>
      <c r="L648" s="83"/>
      <c r="M648" s="102"/>
      <c r="N648" s="83"/>
      <c r="O648" s="102"/>
      <c r="P648" s="102"/>
      <c r="Q648" s="102"/>
      <c r="R648" s="756"/>
    </row>
    <row r="649" spans="2:18">
      <c r="B649" s="756"/>
      <c r="C649" s="897"/>
      <c r="D649" s="35"/>
      <c r="E649" s="756"/>
      <c r="F649" s="756"/>
      <c r="G649" s="756"/>
      <c r="H649" s="83"/>
      <c r="I649" s="102"/>
      <c r="J649" s="2708"/>
      <c r="K649" s="102"/>
      <c r="L649" s="83"/>
      <c r="M649" s="102"/>
      <c r="N649" s="83"/>
      <c r="O649" s="102"/>
      <c r="P649" s="102"/>
      <c r="Q649" s="102"/>
      <c r="R649" s="756"/>
    </row>
    <row r="650" spans="2:18">
      <c r="B650" s="756"/>
      <c r="C650" s="897"/>
      <c r="D650" s="35"/>
      <c r="E650" s="756"/>
      <c r="F650" s="756"/>
      <c r="G650" s="756"/>
      <c r="H650" s="83"/>
      <c r="I650" s="102"/>
      <c r="J650" s="2708"/>
      <c r="K650" s="102"/>
      <c r="L650" s="83"/>
      <c r="M650" s="102"/>
      <c r="N650" s="83"/>
      <c r="O650" s="102"/>
      <c r="P650" s="102"/>
      <c r="Q650" s="102"/>
      <c r="R650" s="756"/>
    </row>
    <row r="651" spans="2:18">
      <c r="B651" s="756"/>
      <c r="C651" s="897"/>
      <c r="D651" s="35"/>
      <c r="E651" s="756"/>
      <c r="F651" s="756"/>
      <c r="G651" s="756"/>
      <c r="H651" s="83"/>
      <c r="I651" s="102"/>
      <c r="J651" s="2708"/>
      <c r="K651" s="102"/>
      <c r="L651" s="83"/>
      <c r="M651" s="102"/>
      <c r="N651" s="83"/>
      <c r="O651" s="102"/>
      <c r="P651" s="102"/>
      <c r="Q651" s="102"/>
      <c r="R651" s="756"/>
    </row>
    <row r="652" spans="2:18">
      <c r="B652" s="756"/>
      <c r="C652" s="897"/>
      <c r="D652" s="35"/>
      <c r="E652" s="756"/>
      <c r="F652" s="756"/>
      <c r="G652" s="756"/>
      <c r="H652" s="83"/>
      <c r="I652" s="102"/>
      <c r="J652" s="2708"/>
      <c r="K652" s="102"/>
      <c r="L652" s="83"/>
      <c r="M652" s="102"/>
      <c r="N652" s="83"/>
      <c r="O652" s="102"/>
      <c r="P652" s="102"/>
      <c r="Q652" s="102"/>
      <c r="R652" s="756"/>
    </row>
    <row r="653" spans="2:18">
      <c r="B653" s="756"/>
      <c r="C653" s="897"/>
      <c r="D653" s="35"/>
      <c r="E653" s="756"/>
      <c r="F653" s="756"/>
      <c r="G653" s="756"/>
      <c r="H653" s="83"/>
      <c r="I653" s="102"/>
      <c r="J653" s="2708"/>
      <c r="K653" s="102"/>
      <c r="L653" s="83"/>
      <c r="M653" s="102"/>
      <c r="N653" s="83"/>
      <c r="O653" s="102"/>
      <c r="P653" s="102"/>
      <c r="Q653" s="102"/>
      <c r="R653" s="756"/>
    </row>
    <row r="654" spans="2:18">
      <c r="B654" s="756"/>
      <c r="C654" s="897"/>
      <c r="D654" s="35"/>
      <c r="E654" s="756"/>
      <c r="F654" s="756"/>
      <c r="G654" s="756"/>
      <c r="H654" s="83"/>
      <c r="I654" s="102"/>
      <c r="J654" s="2708"/>
      <c r="K654" s="102"/>
      <c r="L654" s="83"/>
      <c r="M654" s="102"/>
      <c r="N654" s="83"/>
      <c r="O654" s="102"/>
      <c r="P654" s="102"/>
      <c r="Q654" s="102"/>
      <c r="R654" s="756"/>
    </row>
    <row r="655" spans="2:18">
      <c r="B655" s="756"/>
      <c r="C655" s="897"/>
      <c r="D655" s="35"/>
      <c r="E655" s="756"/>
      <c r="F655" s="756"/>
      <c r="G655" s="756"/>
      <c r="H655" s="83"/>
      <c r="I655" s="102"/>
      <c r="J655" s="2708"/>
      <c r="K655" s="102"/>
      <c r="L655" s="83"/>
      <c r="M655" s="102"/>
      <c r="N655" s="83"/>
      <c r="O655" s="102"/>
      <c r="P655" s="102"/>
      <c r="Q655" s="102"/>
      <c r="R655" s="756"/>
    </row>
    <row r="656" spans="2:18">
      <c r="B656" s="756"/>
      <c r="C656" s="897"/>
      <c r="D656" s="35"/>
      <c r="E656" s="756"/>
      <c r="F656" s="756"/>
      <c r="G656" s="756"/>
      <c r="H656" s="83"/>
      <c r="I656" s="102"/>
      <c r="J656" s="2708"/>
      <c r="K656" s="102"/>
      <c r="L656" s="83"/>
      <c r="M656" s="102"/>
      <c r="N656" s="83"/>
      <c r="O656" s="102"/>
      <c r="P656" s="102"/>
      <c r="Q656" s="102"/>
      <c r="R656" s="756"/>
    </row>
    <row r="657" spans="2:18">
      <c r="B657" s="756"/>
      <c r="C657" s="897"/>
      <c r="D657" s="35"/>
      <c r="E657" s="756"/>
      <c r="F657" s="756"/>
      <c r="G657" s="756"/>
      <c r="H657" s="83"/>
      <c r="I657" s="102"/>
      <c r="J657" s="2708"/>
      <c r="K657" s="102"/>
      <c r="L657" s="83"/>
      <c r="M657" s="102"/>
      <c r="N657" s="83"/>
      <c r="O657" s="102"/>
      <c r="P657" s="102"/>
      <c r="Q657" s="102"/>
      <c r="R657" s="756"/>
    </row>
    <row r="658" spans="2:18">
      <c r="B658" s="756"/>
      <c r="C658" s="897"/>
      <c r="D658" s="35"/>
      <c r="E658" s="756"/>
      <c r="F658" s="756"/>
      <c r="G658" s="756"/>
      <c r="H658" s="83"/>
      <c r="I658" s="102"/>
      <c r="J658" s="2708"/>
      <c r="K658" s="102"/>
      <c r="L658" s="83"/>
      <c r="M658" s="102"/>
      <c r="N658" s="83"/>
      <c r="O658" s="102"/>
      <c r="P658" s="102"/>
      <c r="Q658" s="102"/>
      <c r="R658" s="756"/>
    </row>
    <row r="659" spans="2:18">
      <c r="B659" s="756"/>
      <c r="C659" s="897"/>
      <c r="D659" s="35"/>
      <c r="E659" s="756"/>
      <c r="F659" s="756"/>
      <c r="G659" s="756"/>
      <c r="H659" s="83"/>
      <c r="I659" s="102"/>
      <c r="J659" s="2708"/>
      <c r="K659" s="102"/>
      <c r="L659" s="83"/>
      <c r="M659" s="102"/>
      <c r="N659" s="83"/>
      <c r="O659" s="102"/>
      <c r="P659" s="102"/>
      <c r="Q659" s="102"/>
      <c r="R659" s="756"/>
    </row>
    <row r="660" spans="2:18">
      <c r="B660" s="756"/>
      <c r="C660" s="897"/>
      <c r="D660" s="35"/>
      <c r="E660" s="756"/>
      <c r="F660" s="756"/>
      <c r="G660" s="756"/>
      <c r="H660" s="83"/>
      <c r="I660" s="102"/>
      <c r="J660" s="2708"/>
      <c r="K660" s="102"/>
      <c r="L660" s="83"/>
      <c r="M660" s="102"/>
      <c r="N660" s="83"/>
      <c r="O660" s="102"/>
      <c r="P660" s="102"/>
      <c r="Q660" s="102"/>
      <c r="R660" s="756"/>
    </row>
    <row r="661" spans="2:18">
      <c r="B661" s="756"/>
      <c r="C661" s="897"/>
      <c r="D661" s="35"/>
      <c r="E661" s="756"/>
      <c r="F661" s="756"/>
      <c r="G661" s="756"/>
      <c r="H661" s="83"/>
      <c r="I661" s="102"/>
      <c r="J661" s="2708"/>
      <c r="K661" s="102"/>
      <c r="L661" s="83"/>
      <c r="M661" s="102"/>
      <c r="N661" s="83"/>
      <c r="O661" s="102"/>
      <c r="P661" s="102"/>
      <c r="Q661" s="102"/>
      <c r="R661" s="756"/>
    </row>
    <row r="662" spans="2:18">
      <c r="B662" s="756"/>
      <c r="C662" s="897"/>
      <c r="D662" s="35"/>
      <c r="E662" s="756"/>
      <c r="F662" s="756"/>
      <c r="G662" s="756"/>
      <c r="H662" s="83"/>
      <c r="I662" s="102"/>
      <c r="J662" s="2708"/>
      <c r="K662" s="102"/>
      <c r="L662" s="83"/>
      <c r="M662" s="102"/>
      <c r="N662" s="83"/>
      <c r="O662" s="102"/>
      <c r="P662" s="102"/>
      <c r="Q662" s="102"/>
      <c r="R662" s="756"/>
    </row>
    <row r="663" spans="2:18">
      <c r="B663" s="756"/>
      <c r="C663" s="897"/>
      <c r="D663" s="35"/>
      <c r="E663" s="756"/>
      <c r="F663" s="756"/>
      <c r="G663" s="756"/>
      <c r="H663" s="83"/>
      <c r="I663" s="102"/>
      <c r="J663" s="2708"/>
      <c r="K663" s="102"/>
      <c r="L663" s="83"/>
      <c r="M663" s="102"/>
      <c r="N663" s="83"/>
      <c r="O663" s="102"/>
      <c r="P663" s="102"/>
      <c r="Q663" s="102"/>
      <c r="R663" s="756"/>
    </row>
    <row r="664" spans="2:18">
      <c r="B664" s="756"/>
      <c r="C664" s="897"/>
      <c r="D664" s="35"/>
      <c r="E664" s="756"/>
      <c r="F664" s="756"/>
      <c r="G664" s="756"/>
      <c r="H664" s="83"/>
      <c r="I664" s="102"/>
      <c r="J664" s="2708"/>
      <c r="K664" s="102"/>
      <c r="L664" s="83"/>
      <c r="M664" s="102"/>
      <c r="N664" s="83"/>
      <c r="O664" s="102"/>
      <c r="P664" s="102"/>
      <c r="Q664" s="102"/>
      <c r="R664" s="756"/>
    </row>
    <row r="665" spans="2:18">
      <c r="B665" s="756"/>
      <c r="C665" s="897"/>
      <c r="D665" s="35"/>
      <c r="E665" s="756"/>
      <c r="F665" s="756"/>
      <c r="G665" s="756"/>
      <c r="H665" s="83"/>
      <c r="I665" s="102"/>
      <c r="J665" s="2708"/>
      <c r="K665" s="102"/>
      <c r="L665" s="83"/>
      <c r="M665" s="102"/>
      <c r="N665" s="83"/>
      <c r="O665" s="102"/>
      <c r="P665" s="102"/>
      <c r="Q665" s="102"/>
      <c r="R665" s="756"/>
    </row>
    <row r="666" spans="2:18">
      <c r="B666" s="756"/>
      <c r="C666" s="897"/>
      <c r="D666" s="35"/>
      <c r="E666" s="756"/>
      <c r="F666" s="756"/>
      <c r="G666" s="756"/>
      <c r="H666" s="83"/>
      <c r="I666" s="102"/>
      <c r="J666" s="2708"/>
      <c r="K666" s="102"/>
      <c r="L666" s="83"/>
      <c r="M666" s="102"/>
      <c r="N666" s="83"/>
      <c r="O666" s="102"/>
      <c r="P666" s="102"/>
      <c r="Q666" s="102"/>
      <c r="R666" s="756"/>
    </row>
    <row r="667" spans="2:18">
      <c r="B667" s="756"/>
      <c r="C667" s="897"/>
      <c r="D667" s="35"/>
      <c r="E667" s="756"/>
      <c r="F667" s="756"/>
      <c r="G667" s="756"/>
      <c r="H667" s="83"/>
      <c r="I667" s="102"/>
      <c r="J667" s="2708"/>
      <c r="K667" s="102"/>
      <c r="L667" s="83"/>
      <c r="M667" s="102"/>
      <c r="N667" s="83"/>
      <c r="O667" s="102"/>
      <c r="P667" s="102"/>
      <c r="Q667" s="102"/>
      <c r="R667" s="756"/>
    </row>
    <row r="668" spans="2:18">
      <c r="B668" s="756"/>
      <c r="C668" s="897"/>
      <c r="D668" s="35"/>
      <c r="E668" s="756"/>
      <c r="F668" s="756"/>
      <c r="G668" s="756"/>
      <c r="H668" s="83"/>
      <c r="I668" s="102"/>
      <c r="J668" s="2708"/>
      <c r="K668" s="102"/>
      <c r="L668" s="83"/>
      <c r="M668" s="102"/>
      <c r="N668" s="83"/>
      <c r="O668" s="102"/>
      <c r="P668" s="102"/>
      <c r="Q668" s="102"/>
      <c r="R668" s="756"/>
    </row>
    <row r="669" spans="2:18">
      <c r="B669" s="756"/>
      <c r="C669" s="897"/>
      <c r="D669" s="35"/>
      <c r="E669" s="756"/>
      <c r="F669" s="756"/>
      <c r="G669" s="756"/>
      <c r="H669" s="83"/>
      <c r="I669" s="102"/>
      <c r="J669" s="2708"/>
      <c r="K669" s="102"/>
      <c r="L669" s="83"/>
      <c r="M669" s="102"/>
      <c r="N669" s="83"/>
      <c r="O669" s="102"/>
      <c r="P669" s="102"/>
      <c r="Q669" s="102"/>
      <c r="R669" s="756"/>
    </row>
    <row r="670" spans="2:18">
      <c r="B670" s="756"/>
      <c r="C670" s="897"/>
      <c r="D670" s="35"/>
      <c r="E670" s="756"/>
      <c r="F670" s="756"/>
      <c r="G670" s="756"/>
      <c r="H670" s="83"/>
      <c r="I670" s="102"/>
      <c r="J670" s="2708"/>
      <c r="K670" s="102"/>
      <c r="L670" s="83"/>
      <c r="M670" s="102"/>
      <c r="N670" s="83"/>
      <c r="O670" s="102"/>
      <c r="P670" s="102"/>
      <c r="Q670" s="102"/>
      <c r="R670" s="756"/>
    </row>
    <row r="671" spans="2:18">
      <c r="B671" s="756"/>
      <c r="C671" s="897"/>
      <c r="D671" s="35"/>
      <c r="E671" s="756"/>
      <c r="F671" s="756"/>
      <c r="G671" s="756"/>
      <c r="H671" s="83"/>
      <c r="I671" s="102"/>
      <c r="J671" s="2708"/>
      <c r="K671" s="102"/>
      <c r="L671" s="83"/>
      <c r="M671" s="102"/>
      <c r="N671" s="83"/>
      <c r="O671" s="102"/>
      <c r="P671" s="102"/>
      <c r="Q671" s="102"/>
      <c r="R671" s="756"/>
    </row>
    <row r="672" spans="2:18">
      <c r="B672" s="756"/>
      <c r="C672" s="897"/>
      <c r="D672" s="35"/>
      <c r="E672" s="756"/>
      <c r="F672" s="756"/>
      <c r="G672" s="756"/>
      <c r="H672" s="83"/>
      <c r="I672" s="102"/>
      <c r="J672" s="2708"/>
      <c r="K672" s="102"/>
      <c r="L672" s="83"/>
      <c r="M672" s="102"/>
      <c r="N672" s="83"/>
      <c r="O672" s="102"/>
      <c r="P672" s="102"/>
      <c r="Q672" s="102"/>
      <c r="R672" s="756"/>
    </row>
    <row r="673" spans="2:18">
      <c r="B673" s="756"/>
      <c r="C673" s="897"/>
      <c r="D673" s="35"/>
      <c r="E673" s="756"/>
      <c r="F673" s="756"/>
      <c r="G673" s="756"/>
      <c r="H673" s="83"/>
      <c r="I673" s="102"/>
      <c r="J673" s="2708"/>
      <c r="K673" s="102"/>
      <c r="L673" s="83"/>
      <c r="M673" s="102"/>
      <c r="N673" s="83"/>
      <c r="O673" s="102"/>
      <c r="P673" s="102"/>
      <c r="Q673" s="102"/>
      <c r="R673" s="756"/>
    </row>
    <row r="674" spans="2:18">
      <c r="B674" s="756"/>
      <c r="C674" s="897"/>
      <c r="D674" s="35"/>
      <c r="E674" s="756"/>
      <c r="F674" s="756"/>
      <c r="G674" s="756"/>
      <c r="H674" s="83"/>
      <c r="I674" s="102"/>
      <c r="J674" s="2708"/>
      <c r="K674" s="102"/>
      <c r="L674" s="83"/>
      <c r="M674" s="102"/>
      <c r="N674" s="83"/>
      <c r="O674" s="102"/>
      <c r="P674" s="102"/>
      <c r="Q674" s="102"/>
      <c r="R674" s="756"/>
    </row>
    <row r="675" spans="2:18">
      <c r="B675" s="756"/>
      <c r="C675" s="897"/>
      <c r="D675" s="35"/>
      <c r="E675" s="756"/>
      <c r="F675" s="756"/>
      <c r="G675" s="756"/>
      <c r="H675" s="83"/>
      <c r="I675" s="102"/>
      <c r="J675" s="2708"/>
      <c r="K675" s="102"/>
      <c r="L675" s="83"/>
      <c r="M675" s="102"/>
      <c r="N675" s="83"/>
      <c r="O675" s="102"/>
      <c r="P675" s="102"/>
      <c r="Q675" s="102"/>
      <c r="R675" s="756"/>
    </row>
    <row r="676" spans="2:18">
      <c r="B676" s="756"/>
      <c r="C676" s="897"/>
      <c r="D676" s="35"/>
      <c r="E676" s="756"/>
      <c r="F676" s="756"/>
      <c r="G676" s="756"/>
      <c r="H676" s="83"/>
      <c r="I676" s="102"/>
      <c r="J676" s="2708"/>
      <c r="K676" s="102"/>
      <c r="L676" s="83"/>
      <c r="M676" s="102"/>
      <c r="N676" s="83"/>
      <c r="O676" s="102"/>
      <c r="P676" s="102"/>
      <c r="Q676" s="102"/>
      <c r="R676" s="756"/>
    </row>
    <row r="677" spans="2:18">
      <c r="B677" s="756"/>
      <c r="C677" s="897"/>
      <c r="D677" s="35"/>
      <c r="E677" s="756"/>
      <c r="F677" s="756"/>
      <c r="G677" s="756"/>
      <c r="H677" s="83"/>
      <c r="I677" s="102"/>
      <c r="J677" s="2708"/>
      <c r="K677" s="102"/>
      <c r="L677" s="83"/>
      <c r="M677" s="102"/>
      <c r="N677" s="83"/>
      <c r="O677" s="102"/>
      <c r="P677" s="102"/>
      <c r="Q677" s="102"/>
      <c r="R677" s="756"/>
    </row>
    <row r="678" spans="2:18">
      <c r="B678" s="756"/>
      <c r="C678" s="897"/>
      <c r="D678" s="35"/>
      <c r="E678" s="756"/>
      <c r="F678" s="756"/>
      <c r="G678" s="756"/>
      <c r="H678" s="83"/>
      <c r="I678" s="102"/>
      <c r="J678" s="2708"/>
      <c r="K678" s="102"/>
      <c r="L678" s="83"/>
      <c r="M678" s="102"/>
      <c r="N678" s="83"/>
      <c r="O678" s="102"/>
      <c r="P678" s="102"/>
      <c r="Q678" s="102"/>
      <c r="R678" s="756"/>
    </row>
    <row r="679" spans="2:18">
      <c r="B679" s="756"/>
      <c r="C679" s="897"/>
      <c r="D679" s="35"/>
      <c r="E679" s="756"/>
      <c r="F679" s="756"/>
      <c r="G679" s="756"/>
      <c r="H679" s="83"/>
      <c r="I679" s="102"/>
      <c r="J679" s="2708"/>
      <c r="K679" s="102"/>
      <c r="L679" s="83"/>
      <c r="M679" s="102"/>
      <c r="N679" s="83"/>
      <c r="O679" s="102"/>
      <c r="P679" s="102"/>
      <c r="Q679" s="102"/>
      <c r="R679" s="756"/>
    </row>
    <row r="680" spans="2:18">
      <c r="B680" s="756"/>
      <c r="C680" s="897"/>
      <c r="D680" s="35"/>
      <c r="E680" s="756"/>
      <c r="F680" s="756"/>
      <c r="G680" s="756"/>
      <c r="H680" s="83"/>
      <c r="I680" s="102"/>
      <c r="J680" s="2708"/>
      <c r="K680" s="102"/>
      <c r="L680" s="83"/>
      <c r="M680" s="102"/>
      <c r="N680" s="83"/>
      <c r="O680" s="102"/>
      <c r="P680" s="102"/>
      <c r="Q680" s="102"/>
      <c r="R680" s="756"/>
    </row>
    <row r="681" spans="2:18">
      <c r="B681" s="756"/>
      <c r="C681" s="897"/>
      <c r="D681" s="35"/>
      <c r="E681" s="756"/>
      <c r="F681" s="756"/>
      <c r="G681" s="756"/>
      <c r="H681" s="83"/>
      <c r="I681" s="102"/>
      <c r="J681" s="2708"/>
      <c r="K681" s="102"/>
      <c r="L681" s="83"/>
      <c r="M681" s="102"/>
      <c r="N681" s="83"/>
      <c r="O681" s="102"/>
      <c r="P681" s="102"/>
      <c r="Q681" s="102"/>
      <c r="R681" s="756"/>
    </row>
    <row r="682" spans="2:18">
      <c r="B682" s="756"/>
      <c r="C682" s="897"/>
      <c r="D682" s="35"/>
      <c r="E682" s="756"/>
      <c r="F682" s="756"/>
      <c r="G682" s="756"/>
      <c r="H682" s="83"/>
      <c r="I682" s="102"/>
      <c r="J682" s="2708"/>
      <c r="K682" s="102"/>
      <c r="L682" s="83"/>
      <c r="M682" s="102"/>
      <c r="N682" s="83"/>
      <c r="O682" s="102"/>
      <c r="P682" s="102"/>
      <c r="Q682" s="102"/>
      <c r="R682" s="756"/>
    </row>
    <row r="683" spans="2:18">
      <c r="B683" s="756"/>
      <c r="C683" s="897"/>
      <c r="D683" s="35"/>
      <c r="E683" s="756"/>
      <c r="F683" s="756"/>
      <c r="G683" s="756"/>
      <c r="H683" s="83"/>
      <c r="I683" s="102"/>
      <c r="J683" s="2708"/>
      <c r="K683" s="102"/>
      <c r="L683" s="83"/>
      <c r="M683" s="102"/>
      <c r="N683" s="83"/>
      <c r="O683" s="102"/>
      <c r="P683" s="102"/>
      <c r="Q683" s="102"/>
      <c r="R683" s="756"/>
    </row>
    <row r="684" spans="2:18">
      <c r="B684" s="756"/>
      <c r="C684" s="897"/>
      <c r="D684" s="35"/>
      <c r="E684" s="756"/>
      <c r="F684" s="756"/>
      <c r="G684" s="756"/>
      <c r="H684" s="83"/>
      <c r="I684" s="102"/>
      <c r="J684" s="2708"/>
      <c r="K684" s="102"/>
      <c r="L684" s="83"/>
      <c r="M684" s="102"/>
      <c r="N684" s="83"/>
      <c r="O684" s="102"/>
      <c r="P684" s="102"/>
      <c r="Q684" s="102"/>
      <c r="R684" s="756"/>
    </row>
    <row r="685" spans="2:18">
      <c r="B685" s="756"/>
      <c r="C685" s="897"/>
      <c r="D685" s="35"/>
      <c r="E685" s="756"/>
      <c r="F685" s="756"/>
      <c r="G685" s="756"/>
      <c r="H685" s="83"/>
      <c r="I685" s="102"/>
      <c r="J685" s="2708"/>
      <c r="K685" s="102"/>
      <c r="L685" s="83"/>
      <c r="M685" s="102"/>
      <c r="N685" s="83"/>
      <c r="O685" s="102"/>
      <c r="P685" s="102"/>
      <c r="Q685" s="102"/>
      <c r="R685" s="756"/>
    </row>
    <row r="686" spans="2:18">
      <c r="B686" s="756"/>
      <c r="C686" s="897"/>
      <c r="D686" s="35"/>
      <c r="E686" s="756"/>
      <c r="F686" s="756"/>
      <c r="G686" s="756"/>
      <c r="H686" s="83"/>
      <c r="I686" s="102"/>
      <c r="J686" s="2708"/>
      <c r="K686" s="102"/>
      <c r="L686" s="83"/>
      <c r="M686" s="102"/>
      <c r="N686" s="83"/>
      <c r="O686" s="102"/>
      <c r="P686" s="102"/>
      <c r="Q686" s="102"/>
      <c r="R686" s="756"/>
    </row>
    <row r="687" spans="2:18">
      <c r="B687" s="756"/>
      <c r="C687" s="897"/>
      <c r="D687" s="35"/>
      <c r="E687" s="756"/>
      <c r="F687" s="756"/>
      <c r="G687" s="756"/>
      <c r="H687" s="83"/>
      <c r="I687" s="102"/>
      <c r="J687" s="2708"/>
      <c r="K687" s="102"/>
      <c r="L687" s="83"/>
      <c r="M687" s="102"/>
      <c r="N687" s="83"/>
      <c r="O687" s="102"/>
      <c r="P687" s="102"/>
      <c r="Q687" s="102"/>
      <c r="R687" s="756"/>
    </row>
    <row r="688" spans="2:18">
      <c r="B688" s="756"/>
      <c r="C688" s="897"/>
      <c r="D688" s="35"/>
      <c r="E688" s="756"/>
      <c r="F688" s="756"/>
      <c r="G688" s="756"/>
      <c r="H688" s="83"/>
      <c r="I688" s="102"/>
      <c r="J688" s="2708"/>
      <c r="K688" s="102"/>
      <c r="L688" s="83"/>
      <c r="M688" s="102"/>
      <c r="N688" s="83"/>
      <c r="O688" s="102"/>
      <c r="P688" s="102"/>
      <c r="Q688" s="102"/>
      <c r="R688" s="756"/>
    </row>
    <row r="689" spans="2:18">
      <c r="B689" s="756"/>
      <c r="C689" s="897"/>
      <c r="D689" s="35"/>
      <c r="E689" s="756"/>
      <c r="F689" s="756"/>
      <c r="G689" s="756"/>
      <c r="H689" s="83"/>
      <c r="I689" s="102"/>
      <c r="J689" s="2708"/>
      <c r="K689" s="102"/>
      <c r="L689" s="83"/>
      <c r="M689" s="102"/>
      <c r="N689" s="83"/>
      <c r="O689" s="102"/>
      <c r="P689" s="102"/>
      <c r="Q689" s="102"/>
      <c r="R689" s="756"/>
    </row>
    <row r="690" spans="2:18">
      <c r="B690" s="756"/>
      <c r="C690" s="897"/>
      <c r="D690" s="35"/>
      <c r="E690" s="756"/>
      <c r="F690" s="756"/>
      <c r="G690" s="756"/>
      <c r="H690" s="83"/>
      <c r="I690" s="102"/>
      <c r="J690" s="2708"/>
      <c r="K690" s="102"/>
      <c r="L690" s="83"/>
      <c r="M690" s="102"/>
      <c r="N690" s="83"/>
      <c r="O690" s="102"/>
      <c r="P690" s="102"/>
      <c r="Q690" s="102"/>
      <c r="R690" s="756"/>
    </row>
    <row r="691" spans="2:18">
      <c r="B691" s="756"/>
      <c r="C691" s="897"/>
      <c r="D691" s="35"/>
      <c r="E691" s="756"/>
      <c r="F691" s="756"/>
      <c r="G691" s="756"/>
      <c r="H691" s="83"/>
      <c r="I691" s="102"/>
      <c r="J691" s="2708"/>
      <c r="K691" s="102"/>
      <c r="L691" s="83"/>
      <c r="M691" s="102"/>
      <c r="N691" s="83"/>
      <c r="O691" s="102"/>
      <c r="P691" s="102"/>
      <c r="Q691" s="102"/>
      <c r="R691" s="756"/>
    </row>
    <row r="692" spans="2:18">
      <c r="B692" s="756"/>
      <c r="C692" s="897"/>
      <c r="D692" s="35"/>
      <c r="E692" s="756"/>
      <c r="F692" s="756"/>
      <c r="G692" s="756"/>
      <c r="H692" s="83"/>
      <c r="I692" s="102"/>
      <c r="J692" s="2708"/>
      <c r="K692" s="102"/>
      <c r="L692" s="83"/>
      <c r="M692" s="102"/>
      <c r="N692" s="83"/>
      <c r="O692" s="102"/>
      <c r="P692" s="102"/>
      <c r="Q692" s="102"/>
      <c r="R692" s="756"/>
    </row>
    <row r="693" spans="2:18">
      <c r="B693" s="756"/>
      <c r="C693" s="897"/>
      <c r="D693" s="35"/>
      <c r="E693" s="756"/>
      <c r="F693" s="756"/>
      <c r="G693" s="756"/>
      <c r="H693" s="83"/>
      <c r="I693" s="102"/>
      <c r="J693" s="2708"/>
      <c r="K693" s="102"/>
      <c r="L693" s="83"/>
      <c r="M693" s="102"/>
      <c r="N693" s="83"/>
      <c r="O693" s="102"/>
      <c r="P693" s="102"/>
      <c r="Q693" s="102"/>
      <c r="R693" s="756"/>
    </row>
    <row r="694" spans="2:18">
      <c r="B694" s="756"/>
      <c r="C694" s="897"/>
      <c r="D694" s="35"/>
      <c r="E694" s="756"/>
      <c r="F694" s="756"/>
      <c r="G694" s="756"/>
      <c r="H694" s="83"/>
      <c r="I694" s="102"/>
      <c r="J694" s="2708"/>
      <c r="K694" s="102"/>
      <c r="L694" s="83"/>
      <c r="M694" s="102"/>
      <c r="N694" s="83"/>
      <c r="O694" s="102"/>
      <c r="P694" s="102"/>
      <c r="Q694" s="102"/>
      <c r="R694" s="756"/>
    </row>
    <row r="695" spans="2:18">
      <c r="B695" s="756"/>
      <c r="C695" s="897"/>
      <c r="D695" s="35"/>
      <c r="E695" s="756"/>
      <c r="F695" s="756"/>
      <c r="G695" s="756"/>
      <c r="H695" s="83"/>
      <c r="I695" s="102"/>
      <c r="J695" s="2708"/>
      <c r="K695" s="102"/>
      <c r="L695" s="83"/>
      <c r="M695" s="102"/>
      <c r="N695" s="83"/>
      <c r="O695" s="102"/>
      <c r="P695" s="102"/>
      <c r="Q695" s="102"/>
      <c r="R695" s="756"/>
    </row>
    <row r="696" spans="2:18">
      <c r="B696" s="756"/>
      <c r="C696" s="897"/>
      <c r="D696" s="35"/>
      <c r="E696" s="756"/>
      <c r="F696" s="756"/>
      <c r="G696" s="756"/>
      <c r="H696" s="83"/>
      <c r="I696" s="102"/>
      <c r="J696" s="2708"/>
      <c r="K696" s="102"/>
      <c r="L696" s="83"/>
      <c r="M696" s="102"/>
      <c r="N696" s="83"/>
      <c r="O696" s="102"/>
      <c r="P696" s="102"/>
      <c r="Q696" s="102"/>
      <c r="R696" s="756"/>
    </row>
    <row r="697" spans="2:18">
      <c r="B697" s="756"/>
      <c r="C697" s="897"/>
      <c r="D697" s="35"/>
      <c r="E697" s="756"/>
      <c r="F697" s="756"/>
      <c r="G697" s="756"/>
      <c r="H697" s="83"/>
      <c r="I697" s="102"/>
      <c r="J697" s="2708"/>
      <c r="K697" s="102"/>
      <c r="L697" s="83"/>
      <c r="M697" s="102"/>
      <c r="N697" s="83"/>
      <c r="O697" s="102"/>
      <c r="P697" s="102"/>
      <c r="Q697" s="102"/>
      <c r="R697" s="756"/>
    </row>
    <row r="698" spans="2:18">
      <c r="B698" s="756"/>
      <c r="C698" s="897"/>
      <c r="D698" s="35"/>
      <c r="E698" s="756"/>
      <c r="F698" s="756"/>
      <c r="G698" s="756"/>
      <c r="H698" s="83"/>
      <c r="I698" s="102"/>
      <c r="J698" s="2708"/>
      <c r="K698" s="102"/>
      <c r="L698" s="83"/>
      <c r="M698" s="102"/>
      <c r="N698" s="83"/>
      <c r="O698" s="102"/>
      <c r="P698" s="102"/>
      <c r="Q698" s="102"/>
      <c r="R698" s="756"/>
    </row>
    <row r="699" spans="2:18">
      <c r="B699" s="756"/>
      <c r="C699" s="897"/>
      <c r="D699" s="35"/>
      <c r="E699" s="756"/>
      <c r="F699" s="756"/>
      <c r="G699" s="756"/>
      <c r="H699" s="83"/>
      <c r="I699" s="102"/>
      <c r="J699" s="2708"/>
      <c r="K699" s="102"/>
      <c r="L699" s="83"/>
      <c r="M699" s="102"/>
      <c r="N699" s="83"/>
      <c r="O699" s="102"/>
      <c r="P699" s="102"/>
      <c r="Q699" s="102"/>
      <c r="R699" s="756"/>
    </row>
    <row r="700" spans="2:18">
      <c r="B700" s="756"/>
      <c r="C700" s="897"/>
      <c r="D700" s="35"/>
      <c r="E700" s="756"/>
      <c r="F700" s="756"/>
      <c r="G700" s="756"/>
      <c r="H700" s="83"/>
      <c r="I700" s="102"/>
      <c r="J700" s="2708"/>
      <c r="K700" s="102"/>
      <c r="L700" s="83"/>
      <c r="M700" s="102"/>
      <c r="N700" s="83"/>
      <c r="O700" s="102"/>
      <c r="P700" s="102"/>
      <c r="Q700" s="102"/>
      <c r="R700" s="756"/>
    </row>
    <row r="701" spans="2:18">
      <c r="B701" s="756"/>
      <c r="C701" s="897"/>
      <c r="D701" s="35"/>
      <c r="E701" s="756"/>
      <c r="F701" s="756"/>
      <c r="G701" s="756"/>
      <c r="H701" s="83"/>
      <c r="I701" s="102"/>
      <c r="J701" s="2708"/>
      <c r="K701" s="102"/>
      <c r="L701" s="83"/>
      <c r="M701" s="102"/>
      <c r="N701" s="83"/>
      <c r="O701" s="102"/>
      <c r="P701" s="102"/>
      <c r="Q701" s="102"/>
      <c r="R701" s="756"/>
    </row>
    <row r="702" spans="2:18">
      <c r="B702" s="756"/>
      <c r="C702" s="897"/>
      <c r="D702" s="35"/>
      <c r="E702" s="756"/>
      <c r="F702" s="756"/>
      <c r="G702" s="756"/>
      <c r="H702" s="83"/>
      <c r="I702" s="102"/>
      <c r="J702" s="2708"/>
      <c r="K702" s="102"/>
      <c r="L702" s="83"/>
      <c r="M702" s="102"/>
      <c r="N702" s="83"/>
      <c r="O702" s="102"/>
      <c r="P702" s="102"/>
      <c r="Q702" s="102"/>
      <c r="R702" s="756"/>
    </row>
    <row r="703" spans="2:18">
      <c r="B703" s="756"/>
      <c r="C703" s="897"/>
      <c r="D703" s="35"/>
      <c r="E703" s="756"/>
      <c r="F703" s="756"/>
      <c r="G703" s="756"/>
      <c r="H703" s="83"/>
      <c r="I703" s="102"/>
      <c r="J703" s="2708"/>
      <c r="K703" s="102"/>
      <c r="L703" s="83"/>
      <c r="M703" s="102"/>
      <c r="N703" s="83"/>
      <c r="O703" s="102"/>
      <c r="P703" s="102"/>
      <c r="Q703" s="102"/>
      <c r="R703" s="756"/>
    </row>
    <row r="704" spans="2:18">
      <c r="B704" s="756"/>
      <c r="C704" s="897"/>
      <c r="D704" s="35"/>
      <c r="E704" s="756"/>
      <c r="F704" s="756"/>
      <c r="G704" s="756"/>
      <c r="H704" s="83"/>
      <c r="I704" s="102"/>
      <c r="J704" s="2708"/>
      <c r="K704" s="102"/>
      <c r="L704" s="83"/>
      <c r="M704" s="102"/>
      <c r="N704" s="83"/>
      <c r="O704" s="102"/>
      <c r="P704" s="102"/>
      <c r="Q704" s="102"/>
      <c r="R704" s="756"/>
    </row>
    <row r="705" spans="2:18">
      <c r="B705" s="756"/>
      <c r="C705" s="897"/>
      <c r="D705" s="35"/>
      <c r="E705" s="756"/>
      <c r="F705" s="756"/>
      <c r="G705" s="756"/>
      <c r="H705" s="83"/>
      <c r="I705" s="102"/>
      <c r="J705" s="2708"/>
      <c r="K705" s="102"/>
      <c r="L705" s="83"/>
      <c r="M705" s="102"/>
      <c r="N705" s="83"/>
      <c r="O705" s="102"/>
      <c r="P705" s="102"/>
      <c r="Q705" s="102"/>
      <c r="R705" s="756"/>
    </row>
    <row r="706" spans="2:18">
      <c r="B706" s="756"/>
      <c r="C706" s="897"/>
      <c r="D706" s="35"/>
      <c r="E706" s="756"/>
      <c r="F706" s="756"/>
      <c r="G706" s="756"/>
      <c r="H706" s="83"/>
      <c r="I706" s="102"/>
      <c r="J706" s="2708"/>
      <c r="K706" s="102"/>
      <c r="L706" s="83"/>
      <c r="M706" s="102"/>
      <c r="N706" s="83"/>
      <c r="O706" s="102"/>
      <c r="P706" s="102"/>
      <c r="Q706" s="102"/>
      <c r="R706" s="756"/>
    </row>
    <row r="707" spans="2:18">
      <c r="B707" s="756"/>
      <c r="C707" s="897"/>
      <c r="D707" s="35"/>
      <c r="E707" s="756"/>
      <c r="F707" s="756"/>
      <c r="G707" s="756"/>
      <c r="H707" s="83"/>
      <c r="I707" s="102"/>
      <c r="J707" s="2708"/>
      <c r="K707" s="102"/>
      <c r="L707" s="83"/>
      <c r="M707" s="102"/>
      <c r="N707" s="83"/>
      <c r="O707" s="102"/>
      <c r="P707" s="102"/>
      <c r="Q707" s="102"/>
      <c r="R707" s="756"/>
    </row>
    <row r="708" spans="2:18">
      <c r="B708" s="756"/>
      <c r="C708" s="897"/>
      <c r="D708" s="35"/>
      <c r="E708" s="756"/>
      <c r="F708" s="756"/>
      <c r="G708" s="756"/>
      <c r="H708" s="83"/>
      <c r="I708" s="102"/>
      <c r="J708" s="2708"/>
      <c r="K708" s="102"/>
      <c r="L708" s="83"/>
      <c r="M708" s="102"/>
      <c r="N708" s="83"/>
      <c r="O708" s="102"/>
      <c r="P708" s="102"/>
      <c r="Q708" s="102"/>
      <c r="R708" s="756"/>
    </row>
    <row r="709" spans="2:18">
      <c r="B709" s="756"/>
      <c r="C709" s="897"/>
      <c r="D709" s="35"/>
      <c r="E709" s="756"/>
      <c r="F709" s="756"/>
      <c r="G709" s="756"/>
      <c r="H709" s="83"/>
      <c r="I709" s="102"/>
      <c r="J709" s="2708"/>
      <c r="K709" s="102"/>
      <c r="L709" s="83"/>
      <c r="M709" s="102"/>
      <c r="N709" s="83"/>
      <c r="O709" s="102"/>
      <c r="P709" s="102"/>
      <c r="Q709" s="102"/>
      <c r="R709" s="756"/>
    </row>
    <row r="710" spans="2:18">
      <c r="B710" s="756"/>
      <c r="C710" s="897"/>
      <c r="D710" s="35"/>
      <c r="E710" s="756"/>
      <c r="F710" s="756"/>
      <c r="G710" s="756"/>
      <c r="H710" s="83"/>
      <c r="I710" s="102"/>
      <c r="J710" s="2708"/>
      <c r="K710" s="102"/>
      <c r="L710" s="83"/>
      <c r="M710" s="102"/>
      <c r="N710" s="83"/>
      <c r="O710" s="102"/>
      <c r="P710" s="102"/>
      <c r="Q710" s="102"/>
      <c r="R710" s="756"/>
    </row>
    <row r="711" spans="2:18">
      <c r="B711" s="756"/>
      <c r="C711" s="897"/>
      <c r="D711" s="35"/>
      <c r="E711" s="756"/>
      <c r="F711" s="756"/>
      <c r="G711" s="756"/>
      <c r="H711" s="83"/>
      <c r="I711" s="102"/>
      <c r="J711" s="2708"/>
      <c r="K711" s="102"/>
      <c r="L711" s="83"/>
      <c r="M711" s="102"/>
      <c r="N711" s="83"/>
      <c r="O711" s="102"/>
      <c r="P711" s="102"/>
      <c r="Q711" s="102"/>
      <c r="R711" s="756"/>
    </row>
    <row r="712" spans="2:18">
      <c r="B712" s="756"/>
      <c r="C712" s="897"/>
      <c r="D712" s="35"/>
      <c r="E712" s="756"/>
      <c r="F712" s="756"/>
      <c r="G712" s="756"/>
      <c r="H712" s="83"/>
      <c r="I712" s="102"/>
      <c r="J712" s="2708"/>
      <c r="K712" s="102"/>
      <c r="L712" s="83"/>
      <c r="M712" s="102"/>
      <c r="N712" s="83"/>
      <c r="O712" s="102"/>
      <c r="P712" s="102"/>
      <c r="Q712" s="102"/>
      <c r="R712" s="756"/>
    </row>
    <row r="713" spans="2:18">
      <c r="B713" s="756"/>
      <c r="C713" s="897"/>
      <c r="D713" s="35"/>
      <c r="E713" s="756"/>
      <c r="F713" s="756"/>
      <c r="G713" s="756"/>
      <c r="H713" s="83"/>
      <c r="I713" s="102"/>
      <c r="J713" s="2708"/>
      <c r="K713" s="102"/>
      <c r="L713" s="83"/>
      <c r="M713" s="102"/>
      <c r="N713" s="83"/>
      <c r="O713" s="102"/>
      <c r="P713" s="102"/>
      <c r="Q713" s="102"/>
      <c r="R713" s="756"/>
    </row>
    <row r="714" spans="2:18">
      <c r="B714" s="756"/>
      <c r="C714" s="897"/>
      <c r="D714" s="35"/>
      <c r="E714" s="756"/>
      <c r="F714" s="756"/>
      <c r="G714" s="756"/>
      <c r="H714" s="83"/>
      <c r="I714" s="102"/>
      <c r="J714" s="2708"/>
      <c r="K714" s="102"/>
      <c r="L714" s="83"/>
      <c r="M714" s="102"/>
      <c r="N714" s="83"/>
      <c r="O714" s="102"/>
      <c r="P714" s="102"/>
      <c r="Q714" s="102"/>
      <c r="R714" s="756"/>
    </row>
    <row r="715" spans="2:18">
      <c r="B715" s="756"/>
      <c r="C715" s="897"/>
      <c r="D715" s="35"/>
      <c r="E715" s="756"/>
      <c r="F715" s="756"/>
      <c r="G715" s="756"/>
      <c r="H715" s="83"/>
      <c r="I715" s="102"/>
      <c r="J715" s="2708"/>
      <c r="K715" s="102"/>
      <c r="L715" s="83"/>
      <c r="M715" s="102"/>
      <c r="N715" s="83"/>
      <c r="O715" s="102"/>
      <c r="P715" s="102"/>
      <c r="Q715" s="102"/>
      <c r="R715" s="756"/>
    </row>
    <row r="716" spans="2:18">
      <c r="B716" s="756"/>
      <c r="C716" s="897"/>
      <c r="D716" s="35"/>
      <c r="E716" s="756"/>
      <c r="F716" s="756"/>
      <c r="G716" s="756"/>
      <c r="H716" s="83"/>
      <c r="I716" s="102"/>
      <c r="J716" s="2708"/>
      <c r="K716" s="102"/>
      <c r="L716" s="83"/>
      <c r="M716" s="102"/>
      <c r="N716" s="83"/>
      <c r="O716" s="102"/>
      <c r="P716" s="102"/>
      <c r="Q716" s="102"/>
      <c r="R716" s="756"/>
    </row>
    <row r="717" spans="2:18">
      <c r="B717" s="756"/>
      <c r="C717" s="897"/>
      <c r="D717" s="35"/>
      <c r="E717" s="756"/>
      <c r="F717" s="756"/>
      <c r="G717" s="756"/>
      <c r="H717" s="83"/>
      <c r="I717" s="102"/>
      <c r="J717" s="2708"/>
      <c r="K717" s="102"/>
      <c r="L717" s="83"/>
      <c r="M717" s="102"/>
      <c r="N717" s="83"/>
      <c r="O717" s="102"/>
      <c r="P717" s="102"/>
      <c r="Q717" s="102"/>
      <c r="R717" s="756"/>
    </row>
    <row r="718" spans="2:18">
      <c r="B718" s="756"/>
      <c r="C718" s="897"/>
      <c r="D718" s="35"/>
      <c r="E718" s="756"/>
      <c r="F718" s="756"/>
      <c r="G718" s="756"/>
      <c r="H718" s="83"/>
      <c r="I718" s="102"/>
      <c r="J718" s="2708"/>
      <c r="K718" s="102"/>
      <c r="L718" s="83"/>
      <c r="M718" s="102"/>
      <c r="N718" s="83"/>
      <c r="O718" s="102"/>
      <c r="P718" s="102"/>
      <c r="Q718" s="102"/>
      <c r="R718" s="756"/>
    </row>
    <row r="719" spans="2:18">
      <c r="B719" s="756"/>
      <c r="C719" s="897"/>
      <c r="D719" s="35"/>
      <c r="E719" s="756"/>
      <c r="F719" s="756"/>
      <c r="G719" s="756"/>
      <c r="H719" s="83"/>
      <c r="I719" s="102"/>
      <c r="J719" s="2708"/>
      <c r="K719" s="102"/>
      <c r="L719" s="83"/>
      <c r="M719" s="102"/>
      <c r="N719" s="83"/>
      <c r="O719" s="102"/>
      <c r="P719" s="102"/>
      <c r="Q719" s="102"/>
      <c r="R719" s="756"/>
    </row>
    <row r="720" spans="2:18">
      <c r="B720" s="756"/>
      <c r="C720" s="897"/>
      <c r="D720" s="35"/>
      <c r="E720" s="756"/>
      <c r="F720" s="756"/>
      <c r="G720" s="756"/>
      <c r="H720" s="83"/>
      <c r="I720" s="102"/>
      <c r="J720" s="2708"/>
      <c r="K720" s="102"/>
      <c r="L720" s="83"/>
      <c r="M720" s="102"/>
      <c r="N720" s="83"/>
      <c r="O720" s="102"/>
      <c r="P720" s="102"/>
      <c r="Q720" s="102"/>
      <c r="R720" s="756"/>
    </row>
    <row r="721" spans="2:18">
      <c r="B721" s="756"/>
      <c r="C721" s="897"/>
      <c r="D721" s="35"/>
      <c r="E721" s="756"/>
      <c r="F721" s="756"/>
      <c r="G721" s="756"/>
      <c r="H721" s="83"/>
      <c r="I721" s="102"/>
      <c r="J721" s="2708"/>
      <c r="K721" s="102"/>
      <c r="L721" s="83"/>
      <c r="M721" s="102"/>
      <c r="N721" s="83"/>
      <c r="O721" s="102"/>
      <c r="P721" s="102"/>
      <c r="Q721" s="102"/>
      <c r="R721" s="756"/>
    </row>
    <row r="722" spans="2:18">
      <c r="B722" s="756"/>
      <c r="C722" s="897"/>
      <c r="D722" s="35"/>
      <c r="E722" s="756"/>
      <c r="F722" s="756"/>
      <c r="G722" s="756"/>
      <c r="H722" s="83"/>
      <c r="I722" s="102"/>
      <c r="J722" s="2708"/>
      <c r="K722" s="102"/>
      <c r="L722" s="83"/>
      <c r="M722" s="102"/>
      <c r="N722" s="83"/>
      <c r="O722" s="102"/>
      <c r="P722" s="102"/>
      <c r="Q722" s="102"/>
      <c r="R722" s="756"/>
    </row>
    <row r="723" spans="2:18">
      <c r="B723" s="756"/>
      <c r="C723" s="897"/>
      <c r="D723" s="35"/>
      <c r="E723" s="756"/>
      <c r="F723" s="756"/>
      <c r="G723" s="756"/>
      <c r="H723" s="83"/>
      <c r="I723" s="102"/>
      <c r="J723" s="2708"/>
      <c r="K723" s="102"/>
      <c r="L723" s="83"/>
      <c r="M723" s="102"/>
      <c r="N723" s="83"/>
      <c r="O723" s="102"/>
      <c r="P723" s="102"/>
      <c r="Q723" s="102"/>
      <c r="R723" s="756"/>
    </row>
    <row r="724" spans="2:18">
      <c r="B724" s="756"/>
      <c r="C724" s="897"/>
      <c r="D724" s="35"/>
      <c r="E724" s="756"/>
      <c r="F724" s="756"/>
      <c r="G724" s="756"/>
      <c r="H724" s="83"/>
      <c r="I724" s="102"/>
      <c r="J724" s="2708"/>
      <c r="K724" s="102"/>
      <c r="L724" s="83"/>
      <c r="M724" s="102"/>
      <c r="N724" s="83"/>
      <c r="O724" s="102"/>
      <c r="P724" s="102"/>
      <c r="Q724" s="102"/>
      <c r="R724" s="756"/>
    </row>
    <row r="725" spans="2:18">
      <c r="B725" s="756"/>
      <c r="C725" s="897"/>
      <c r="D725" s="35"/>
      <c r="E725" s="756"/>
      <c r="F725" s="756"/>
      <c r="G725" s="756"/>
      <c r="H725" s="83"/>
      <c r="I725" s="102"/>
      <c r="J725" s="2708"/>
      <c r="K725" s="102"/>
      <c r="L725" s="83"/>
      <c r="M725" s="102"/>
      <c r="N725" s="83"/>
      <c r="O725" s="102"/>
      <c r="P725" s="102"/>
      <c r="Q725" s="102"/>
      <c r="R725" s="756"/>
    </row>
    <row r="726" spans="2:18">
      <c r="B726" s="756"/>
      <c r="C726" s="897"/>
      <c r="D726" s="35"/>
      <c r="E726" s="756"/>
      <c r="F726" s="756"/>
      <c r="G726" s="756"/>
      <c r="H726" s="83"/>
      <c r="I726" s="102"/>
      <c r="J726" s="2708"/>
      <c r="K726" s="102"/>
      <c r="L726" s="83"/>
      <c r="M726" s="102"/>
      <c r="N726" s="83"/>
      <c r="O726" s="102"/>
      <c r="P726" s="102"/>
      <c r="Q726" s="102"/>
      <c r="R726" s="756"/>
    </row>
    <row r="727" spans="2:18">
      <c r="B727" s="756"/>
      <c r="C727" s="897"/>
      <c r="D727" s="35"/>
      <c r="E727" s="756"/>
      <c r="F727" s="756"/>
      <c r="G727" s="756"/>
      <c r="H727" s="83"/>
      <c r="I727" s="102"/>
      <c r="J727" s="2708"/>
      <c r="K727" s="102"/>
      <c r="L727" s="83"/>
      <c r="M727" s="102"/>
      <c r="N727" s="83"/>
      <c r="O727" s="102"/>
      <c r="P727" s="102"/>
      <c r="Q727" s="102"/>
      <c r="R727" s="756"/>
    </row>
    <row r="728" spans="2:18">
      <c r="B728" s="756"/>
      <c r="C728" s="897"/>
      <c r="D728" s="35"/>
      <c r="E728" s="756"/>
      <c r="F728" s="756"/>
      <c r="G728" s="756"/>
      <c r="H728" s="83"/>
      <c r="I728" s="102"/>
      <c r="J728" s="2708"/>
      <c r="K728" s="102"/>
      <c r="L728" s="83"/>
      <c r="M728" s="102"/>
      <c r="N728" s="83"/>
      <c r="O728" s="102"/>
      <c r="P728" s="102"/>
      <c r="Q728" s="102"/>
      <c r="R728" s="756"/>
    </row>
    <row r="729" spans="2:18">
      <c r="B729" s="756"/>
      <c r="C729" s="897"/>
      <c r="D729" s="35"/>
      <c r="E729" s="756"/>
      <c r="F729" s="756"/>
      <c r="G729" s="756"/>
      <c r="H729" s="83"/>
      <c r="I729" s="102"/>
      <c r="J729" s="2708"/>
      <c r="K729" s="102"/>
      <c r="L729" s="83"/>
      <c r="M729" s="102"/>
      <c r="N729" s="83"/>
      <c r="O729" s="102"/>
      <c r="P729" s="102"/>
      <c r="Q729" s="102"/>
      <c r="R729" s="756"/>
    </row>
    <row r="730" spans="2:18">
      <c r="B730" s="756"/>
      <c r="C730" s="897"/>
      <c r="D730" s="35"/>
      <c r="E730" s="756"/>
      <c r="F730" s="756"/>
      <c r="G730" s="756"/>
      <c r="H730" s="83"/>
      <c r="I730" s="102"/>
      <c r="J730" s="2708"/>
      <c r="K730" s="102"/>
      <c r="L730" s="83"/>
      <c r="M730" s="102"/>
      <c r="N730" s="83"/>
      <c r="O730" s="102"/>
      <c r="P730" s="102"/>
      <c r="Q730" s="102"/>
      <c r="R730" s="756"/>
    </row>
    <row r="731" spans="2:18">
      <c r="B731" s="756"/>
      <c r="C731" s="897"/>
      <c r="D731" s="35"/>
      <c r="E731" s="756"/>
      <c r="F731" s="756"/>
      <c r="G731" s="756"/>
      <c r="H731" s="83"/>
      <c r="I731" s="102"/>
      <c r="J731" s="2708"/>
      <c r="K731" s="102"/>
      <c r="L731" s="83"/>
      <c r="M731" s="102"/>
      <c r="N731" s="83"/>
      <c r="O731" s="102"/>
      <c r="P731" s="102"/>
      <c r="Q731" s="102"/>
      <c r="R731" s="756"/>
    </row>
    <row r="732" spans="2:18">
      <c r="B732" s="756"/>
      <c r="C732" s="897"/>
      <c r="D732" s="35"/>
      <c r="E732" s="756"/>
      <c r="F732" s="756"/>
      <c r="G732" s="756"/>
      <c r="H732" s="83"/>
      <c r="I732" s="102"/>
      <c r="J732" s="2708"/>
      <c r="K732" s="102"/>
      <c r="L732" s="83"/>
      <c r="M732" s="102"/>
      <c r="N732" s="83"/>
      <c r="O732" s="102"/>
      <c r="P732" s="102"/>
      <c r="Q732" s="102"/>
      <c r="R732" s="756"/>
    </row>
    <row r="733" spans="2:18">
      <c r="B733" s="756"/>
      <c r="C733" s="897"/>
      <c r="D733" s="35"/>
      <c r="E733" s="756"/>
      <c r="F733" s="756"/>
      <c r="G733" s="756"/>
      <c r="H733" s="83"/>
      <c r="I733" s="102"/>
      <c r="J733" s="2708"/>
      <c r="K733" s="102"/>
      <c r="L733" s="83"/>
      <c r="M733" s="102"/>
      <c r="N733" s="83"/>
      <c r="O733" s="102"/>
      <c r="P733" s="102"/>
      <c r="Q733" s="102"/>
      <c r="R733" s="756"/>
    </row>
    <row r="734" spans="2:18">
      <c r="B734" s="756"/>
      <c r="C734" s="897"/>
      <c r="D734" s="35"/>
      <c r="E734" s="756"/>
      <c r="F734" s="756"/>
      <c r="G734" s="756"/>
      <c r="H734" s="83"/>
      <c r="I734" s="102"/>
      <c r="J734" s="2708"/>
      <c r="K734" s="102"/>
      <c r="L734" s="83"/>
      <c r="M734" s="102"/>
      <c r="N734" s="83"/>
      <c r="O734" s="102"/>
      <c r="P734" s="102"/>
      <c r="Q734" s="102"/>
      <c r="R734" s="756"/>
    </row>
    <row r="735" spans="2:18">
      <c r="B735" s="756"/>
      <c r="C735" s="897"/>
      <c r="D735" s="35"/>
      <c r="E735" s="756"/>
      <c r="F735" s="756"/>
      <c r="G735" s="756"/>
      <c r="H735" s="83"/>
      <c r="I735" s="102"/>
      <c r="J735" s="2708"/>
      <c r="K735" s="102"/>
      <c r="L735" s="83"/>
      <c r="M735" s="102"/>
      <c r="N735" s="83"/>
      <c r="O735" s="102"/>
      <c r="P735" s="102"/>
      <c r="Q735" s="102"/>
      <c r="R735" s="756"/>
    </row>
    <row r="736" spans="2:18">
      <c r="B736" s="756"/>
      <c r="C736" s="897"/>
      <c r="D736" s="35"/>
      <c r="E736" s="756"/>
      <c r="F736" s="756"/>
      <c r="G736" s="756"/>
      <c r="H736" s="83"/>
      <c r="I736" s="102"/>
      <c r="J736" s="2708"/>
      <c r="K736" s="102"/>
      <c r="L736" s="83"/>
      <c r="M736" s="102"/>
      <c r="N736" s="83"/>
      <c r="O736" s="102"/>
      <c r="P736" s="102"/>
      <c r="Q736" s="102"/>
      <c r="R736" s="756"/>
    </row>
    <row r="737" spans="2:18">
      <c r="B737" s="756"/>
      <c r="C737" s="897"/>
      <c r="D737" s="35"/>
      <c r="E737" s="756"/>
      <c r="F737" s="756"/>
      <c r="G737" s="756"/>
      <c r="H737" s="83"/>
      <c r="I737" s="102"/>
      <c r="J737" s="2708"/>
      <c r="K737" s="102"/>
      <c r="L737" s="83"/>
      <c r="M737" s="102"/>
      <c r="N737" s="83"/>
      <c r="O737" s="102"/>
      <c r="P737" s="102"/>
      <c r="Q737" s="102"/>
      <c r="R737" s="756"/>
    </row>
    <row r="738" spans="2:18">
      <c r="B738" s="756"/>
      <c r="C738" s="897"/>
      <c r="D738" s="35"/>
      <c r="E738" s="756"/>
      <c r="F738" s="756"/>
      <c r="G738" s="756"/>
      <c r="H738" s="83"/>
      <c r="I738" s="102"/>
      <c r="J738" s="2708"/>
      <c r="K738" s="102"/>
      <c r="L738" s="83"/>
      <c r="M738" s="102"/>
      <c r="N738" s="83"/>
      <c r="O738" s="102"/>
      <c r="P738" s="102"/>
      <c r="Q738" s="102"/>
      <c r="R738" s="756"/>
    </row>
    <row r="739" spans="2:18">
      <c r="B739" s="756"/>
      <c r="C739" s="897"/>
      <c r="D739" s="35"/>
      <c r="E739" s="756"/>
      <c r="F739" s="756"/>
      <c r="G739" s="756"/>
      <c r="H739" s="83"/>
      <c r="I739" s="102"/>
      <c r="J739" s="2708"/>
      <c r="K739" s="102"/>
      <c r="L739" s="83"/>
      <c r="M739" s="102"/>
      <c r="N739" s="83"/>
      <c r="O739" s="102"/>
      <c r="P739" s="102"/>
      <c r="Q739" s="102"/>
      <c r="R739" s="756"/>
    </row>
    <row r="740" spans="2:18">
      <c r="B740" s="756"/>
      <c r="C740" s="897"/>
      <c r="D740" s="35"/>
      <c r="E740" s="756"/>
      <c r="F740" s="756"/>
      <c r="G740" s="756"/>
      <c r="H740" s="83"/>
      <c r="I740" s="102"/>
      <c r="J740" s="2708"/>
      <c r="K740" s="102"/>
      <c r="L740" s="83"/>
      <c r="M740" s="102"/>
      <c r="N740" s="83"/>
      <c r="O740" s="102"/>
      <c r="P740" s="102"/>
      <c r="Q740" s="102"/>
      <c r="R740" s="756"/>
    </row>
    <row r="741" spans="2:18">
      <c r="B741" s="756"/>
      <c r="C741" s="897"/>
      <c r="D741" s="35"/>
      <c r="E741" s="756"/>
      <c r="F741" s="756"/>
      <c r="G741" s="756"/>
      <c r="H741" s="83"/>
      <c r="I741" s="102"/>
      <c r="J741" s="2708"/>
      <c r="K741" s="102"/>
      <c r="L741" s="83"/>
      <c r="M741" s="102"/>
      <c r="N741" s="83"/>
      <c r="O741" s="102"/>
      <c r="P741" s="102"/>
      <c r="Q741" s="102"/>
      <c r="R741" s="756"/>
    </row>
    <row r="742" spans="2:18">
      <c r="B742" s="756"/>
      <c r="C742" s="897"/>
      <c r="D742" s="35"/>
      <c r="E742" s="756"/>
      <c r="F742" s="756"/>
      <c r="G742" s="756"/>
      <c r="H742" s="83"/>
      <c r="I742" s="102"/>
      <c r="J742" s="2708"/>
      <c r="K742" s="102"/>
      <c r="L742" s="83"/>
      <c r="M742" s="102"/>
      <c r="N742" s="83"/>
      <c r="O742" s="102"/>
      <c r="P742" s="102"/>
      <c r="Q742" s="102"/>
      <c r="R742" s="756"/>
    </row>
    <row r="743" spans="2:18">
      <c r="B743" s="756"/>
      <c r="C743" s="897"/>
      <c r="D743" s="35"/>
      <c r="E743" s="756"/>
      <c r="F743" s="756"/>
      <c r="G743" s="756"/>
      <c r="H743" s="83"/>
      <c r="I743" s="102"/>
      <c r="J743" s="2708"/>
      <c r="K743" s="102"/>
      <c r="L743" s="83"/>
      <c r="M743" s="102"/>
      <c r="N743" s="83"/>
      <c r="O743" s="102"/>
      <c r="P743" s="102"/>
      <c r="Q743" s="102"/>
      <c r="R743" s="756"/>
    </row>
    <row r="744" spans="2:18">
      <c r="B744" s="756"/>
      <c r="C744" s="897"/>
      <c r="D744" s="35"/>
      <c r="E744" s="756"/>
      <c r="F744" s="756"/>
      <c r="G744" s="756"/>
      <c r="H744" s="83"/>
      <c r="I744" s="102"/>
      <c r="J744" s="2708"/>
      <c r="K744" s="102"/>
      <c r="L744" s="83"/>
      <c r="M744" s="102"/>
      <c r="N744" s="83"/>
      <c r="O744" s="102"/>
      <c r="P744" s="102"/>
      <c r="Q744" s="102"/>
      <c r="R744" s="756"/>
    </row>
    <row r="745" spans="2:18">
      <c r="B745" s="756"/>
      <c r="C745" s="897"/>
      <c r="D745" s="35"/>
      <c r="E745" s="756"/>
      <c r="F745" s="756"/>
      <c r="G745" s="756"/>
      <c r="H745" s="83"/>
      <c r="I745" s="102"/>
      <c r="J745" s="2708"/>
      <c r="K745" s="102"/>
      <c r="L745" s="83"/>
      <c r="M745" s="102"/>
      <c r="N745" s="83"/>
      <c r="O745" s="102"/>
      <c r="P745" s="102"/>
      <c r="Q745" s="102"/>
      <c r="R745" s="756"/>
    </row>
    <row r="746" spans="2:18">
      <c r="B746" s="756"/>
      <c r="C746" s="897"/>
      <c r="D746" s="35"/>
      <c r="E746" s="756"/>
      <c r="F746" s="756"/>
      <c r="G746" s="756"/>
      <c r="H746" s="83"/>
      <c r="I746" s="102"/>
      <c r="J746" s="2708"/>
      <c r="K746" s="102"/>
      <c r="L746" s="83"/>
      <c r="M746" s="102"/>
      <c r="N746" s="83"/>
      <c r="O746" s="102"/>
      <c r="P746" s="102"/>
      <c r="Q746" s="102"/>
      <c r="R746" s="756"/>
    </row>
    <row r="747" spans="2:18">
      <c r="B747" s="756"/>
      <c r="C747" s="897"/>
      <c r="D747" s="35"/>
      <c r="E747" s="756"/>
      <c r="F747" s="756"/>
      <c r="G747" s="756"/>
      <c r="H747" s="83"/>
      <c r="I747" s="102"/>
      <c r="J747" s="2708"/>
      <c r="K747" s="102"/>
      <c r="L747" s="83"/>
      <c r="M747" s="102"/>
      <c r="N747" s="83"/>
      <c r="O747" s="102"/>
      <c r="P747" s="102"/>
      <c r="Q747" s="102"/>
      <c r="R747" s="756"/>
    </row>
    <row r="748" spans="2:18">
      <c r="B748" s="756"/>
      <c r="C748" s="897"/>
      <c r="D748" s="35"/>
      <c r="E748" s="756"/>
      <c r="F748" s="756"/>
      <c r="G748" s="756"/>
      <c r="H748" s="83"/>
      <c r="I748" s="102"/>
      <c r="J748" s="2708"/>
      <c r="K748" s="102"/>
      <c r="L748" s="83"/>
      <c r="M748" s="102"/>
      <c r="N748" s="83"/>
      <c r="O748" s="102"/>
      <c r="P748" s="102"/>
      <c r="Q748" s="102"/>
      <c r="R748" s="756"/>
    </row>
    <row r="749" spans="2:18">
      <c r="B749" s="756"/>
      <c r="C749" s="897"/>
      <c r="D749" s="35"/>
      <c r="E749" s="756"/>
      <c r="F749" s="756"/>
      <c r="G749" s="756"/>
      <c r="H749" s="83"/>
      <c r="I749" s="102"/>
      <c r="J749" s="2708"/>
      <c r="K749" s="102"/>
      <c r="L749" s="83"/>
      <c r="M749" s="102"/>
      <c r="N749" s="83"/>
      <c r="O749" s="102"/>
      <c r="P749" s="102"/>
      <c r="Q749" s="102"/>
      <c r="R749" s="756"/>
    </row>
    <row r="750" spans="2:18">
      <c r="B750" s="756"/>
      <c r="C750" s="897"/>
      <c r="D750" s="35"/>
      <c r="E750" s="756"/>
      <c r="F750" s="756"/>
      <c r="G750" s="756"/>
      <c r="H750" s="83"/>
      <c r="I750" s="102"/>
      <c r="J750" s="2708"/>
      <c r="K750" s="102"/>
      <c r="L750" s="83"/>
      <c r="M750" s="102"/>
      <c r="N750" s="83"/>
      <c r="O750" s="102"/>
      <c r="P750" s="102"/>
      <c r="Q750" s="102"/>
      <c r="R750" s="756"/>
    </row>
    <row r="751" spans="2:18">
      <c r="B751" s="756"/>
      <c r="C751" s="897"/>
      <c r="D751" s="35"/>
      <c r="E751" s="756"/>
      <c r="F751" s="756"/>
      <c r="G751" s="756"/>
      <c r="H751" s="83"/>
      <c r="I751" s="102"/>
      <c r="J751" s="2708"/>
      <c r="K751" s="102"/>
      <c r="L751" s="83"/>
      <c r="M751" s="102"/>
      <c r="N751" s="83"/>
      <c r="O751" s="102"/>
      <c r="P751" s="102"/>
      <c r="Q751" s="102"/>
      <c r="R751" s="756"/>
    </row>
    <row r="752" spans="2:18">
      <c r="B752" s="756"/>
      <c r="C752" s="897"/>
      <c r="D752" s="35"/>
      <c r="E752" s="756"/>
      <c r="F752" s="756"/>
      <c r="G752" s="756"/>
      <c r="H752" s="83"/>
      <c r="I752" s="102"/>
      <c r="J752" s="2708"/>
      <c r="K752" s="102"/>
      <c r="L752" s="83"/>
      <c r="M752" s="102"/>
      <c r="N752" s="83"/>
      <c r="O752" s="102"/>
      <c r="P752" s="102"/>
      <c r="Q752" s="102"/>
      <c r="R752" s="756"/>
    </row>
    <row r="753" spans="2:18">
      <c r="B753" s="756"/>
      <c r="C753" s="897"/>
      <c r="D753" s="35"/>
      <c r="E753" s="756"/>
      <c r="F753" s="756"/>
      <c r="G753" s="756"/>
      <c r="H753" s="83"/>
      <c r="I753" s="102"/>
      <c r="J753" s="2708"/>
      <c r="K753" s="102"/>
      <c r="L753" s="83"/>
      <c r="M753" s="102"/>
      <c r="N753" s="83"/>
      <c r="O753" s="102"/>
      <c r="P753" s="102"/>
      <c r="Q753" s="102"/>
      <c r="R753" s="756"/>
    </row>
    <row r="754" spans="2:18">
      <c r="B754" s="756"/>
      <c r="C754" s="897"/>
      <c r="D754" s="35"/>
      <c r="E754" s="756"/>
      <c r="F754" s="756"/>
      <c r="G754" s="756"/>
      <c r="H754" s="83"/>
      <c r="I754" s="102"/>
      <c r="J754" s="2708"/>
      <c r="K754" s="102"/>
      <c r="L754" s="83"/>
      <c r="M754" s="102"/>
      <c r="N754" s="83"/>
      <c r="O754" s="102"/>
      <c r="P754" s="102"/>
      <c r="Q754" s="102"/>
      <c r="R754" s="756"/>
    </row>
    <row r="755" spans="2:18">
      <c r="B755" s="756"/>
      <c r="C755" s="897"/>
      <c r="D755" s="35"/>
      <c r="E755" s="756"/>
      <c r="F755" s="756"/>
      <c r="G755" s="756"/>
      <c r="H755" s="83"/>
      <c r="I755" s="102"/>
      <c r="J755" s="2708"/>
      <c r="K755" s="102"/>
      <c r="L755" s="83"/>
      <c r="M755" s="102"/>
      <c r="N755" s="83"/>
      <c r="O755" s="102"/>
      <c r="P755" s="102"/>
      <c r="Q755" s="102"/>
      <c r="R755" s="756"/>
    </row>
    <row r="756" spans="2:18">
      <c r="B756" s="756"/>
      <c r="C756" s="897"/>
      <c r="D756" s="35"/>
      <c r="E756" s="756"/>
      <c r="F756" s="756"/>
      <c r="G756" s="756"/>
      <c r="H756" s="83"/>
      <c r="I756" s="102"/>
      <c r="J756" s="2708"/>
      <c r="K756" s="102"/>
      <c r="L756" s="83"/>
      <c r="M756" s="102"/>
      <c r="N756" s="83"/>
      <c r="O756" s="102"/>
      <c r="P756" s="102"/>
      <c r="Q756" s="102"/>
      <c r="R756" s="756"/>
    </row>
    <row r="757" spans="2:18">
      <c r="B757" s="756"/>
      <c r="C757" s="897"/>
      <c r="D757" s="35"/>
      <c r="E757" s="756"/>
      <c r="F757" s="756"/>
      <c r="G757" s="756"/>
      <c r="H757" s="83"/>
      <c r="I757" s="102"/>
      <c r="J757" s="2708"/>
      <c r="K757" s="102"/>
      <c r="L757" s="83"/>
      <c r="M757" s="102"/>
      <c r="N757" s="83"/>
      <c r="O757" s="102"/>
      <c r="P757" s="102"/>
      <c r="Q757" s="102"/>
      <c r="R757" s="756"/>
    </row>
    <row r="758" spans="2:18">
      <c r="B758" s="756"/>
      <c r="C758" s="897"/>
      <c r="D758" s="35"/>
      <c r="E758" s="756"/>
      <c r="F758" s="756"/>
      <c r="G758" s="756"/>
      <c r="H758" s="83"/>
      <c r="I758" s="102"/>
      <c r="J758" s="2708"/>
      <c r="K758" s="102"/>
      <c r="L758" s="83"/>
      <c r="M758" s="102"/>
      <c r="N758" s="83"/>
      <c r="O758" s="102"/>
      <c r="P758" s="102"/>
      <c r="Q758" s="102"/>
      <c r="R758" s="756"/>
    </row>
    <row r="759" spans="2:18">
      <c r="B759" s="756"/>
      <c r="C759" s="897"/>
      <c r="D759" s="35"/>
      <c r="E759" s="756"/>
      <c r="F759" s="756"/>
      <c r="G759" s="756"/>
      <c r="H759" s="83"/>
      <c r="I759" s="102"/>
      <c r="J759" s="2708"/>
      <c r="K759" s="102"/>
      <c r="L759" s="83"/>
      <c r="M759" s="102"/>
      <c r="N759" s="83"/>
      <c r="O759" s="102"/>
      <c r="P759" s="102"/>
      <c r="Q759" s="102"/>
      <c r="R759" s="756"/>
    </row>
    <row r="760" spans="2:18">
      <c r="B760" s="756"/>
      <c r="C760" s="897"/>
      <c r="D760" s="35"/>
      <c r="E760" s="756"/>
      <c r="F760" s="756"/>
      <c r="G760" s="756"/>
      <c r="H760" s="83"/>
      <c r="I760" s="102"/>
      <c r="J760" s="2708"/>
      <c r="K760" s="102"/>
      <c r="L760" s="83"/>
      <c r="M760" s="102"/>
      <c r="N760" s="83"/>
      <c r="O760" s="102"/>
      <c r="P760" s="102"/>
      <c r="Q760" s="102"/>
      <c r="R760" s="756"/>
    </row>
    <row r="761" spans="2:18">
      <c r="B761" s="756"/>
      <c r="C761" s="897"/>
      <c r="D761" s="35"/>
      <c r="E761" s="756"/>
      <c r="F761" s="756"/>
      <c r="G761" s="756"/>
      <c r="H761" s="83"/>
      <c r="I761" s="102"/>
      <c r="J761" s="2708"/>
      <c r="K761" s="102"/>
      <c r="L761" s="83"/>
      <c r="M761" s="102"/>
      <c r="N761" s="83"/>
      <c r="O761" s="102"/>
      <c r="P761" s="102"/>
      <c r="Q761" s="102"/>
      <c r="R761" s="756"/>
    </row>
    <row r="762" spans="2:18">
      <c r="B762" s="756"/>
      <c r="C762" s="897"/>
      <c r="D762" s="35"/>
      <c r="E762" s="756"/>
      <c r="F762" s="756"/>
      <c r="G762" s="756"/>
      <c r="H762" s="83"/>
      <c r="I762" s="102"/>
      <c r="J762" s="2708"/>
      <c r="K762" s="102"/>
      <c r="L762" s="83"/>
      <c r="M762" s="102"/>
      <c r="N762" s="83"/>
      <c r="O762" s="102"/>
      <c r="P762" s="102"/>
      <c r="Q762" s="102"/>
      <c r="R762" s="756"/>
    </row>
    <row r="763" spans="2:18">
      <c r="B763" s="756"/>
      <c r="C763" s="897"/>
      <c r="D763" s="35"/>
      <c r="E763" s="756"/>
      <c r="F763" s="756"/>
      <c r="G763" s="756"/>
      <c r="H763" s="83"/>
      <c r="I763" s="102"/>
      <c r="J763" s="2708"/>
      <c r="K763" s="102"/>
      <c r="L763" s="83"/>
      <c r="M763" s="102"/>
      <c r="N763" s="83"/>
      <c r="O763" s="102"/>
      <c r="P763" s="102"/>
      <c r="Q763" s="102"/>
      <c r="R763" s="756"/>
    </row>
    <row r="764" spans="2:18">
      <c r="B764" s="756"/>
      <c r="C764" s="897"/>
      <c r="D764" s="35"/>
      <c r="E764" s="756"/>
      <c r="F764" s="756"/>
      <c r="G764" s="756"/>
      <c r="H764" s="83"/>
      <c r="I764" s="102"/>
      <c r="J764" s="2708"/>
      <c r="K764" s="102"/>
      <c r="L764" s="83"/>
      <c r="M764" s="102"/>
      <c r="N764" s="83"/>
      <c r="O764" s="102"/>
      <c r="P764" s="102"/>
      <c r="Q764" s="102"/>
      <c r="R764" s="756"/>
    </row>
    <row r="765" spans="2:18">
      <c r="B765" s="756"/>
      <c r="C765" s="897"/>
      <c r="D765" s="35"/>
      <c r="E765" s="756"/>
      <c r="F765" s="756"/>
      <c r="G765" s="756"/>
      <c r="H765" s="83"/>
      <c r="I765" s="102"/>
      <c r="J765" s="2708"/>
      <c r="K765" s="102"/>
      <c r="L765" s="83"/>
      <c r="M765" s="102"/>
      <c r="N765" s="83"/>
      <c r="O765" s="102"/>
      <c r="P765" s="102"/>
      <c r="Q765" s="102"/>
      <c r="R765" s="756"/>
    </row>
    <row r="766" spans="2:18">
      <c r="B766" s="756"/>
      <c r="C766" s="897"/>
      <c r="D766" s="35"/>
      <c r="E766" s="756"/>
      <c r="F766" s="756"/>
      <c r="G766" s="756"/>
      <c r="H766" s="83"/>
      <c r="I766" s="102"/>
      <c r="J766" s="2708"/>
      <c r="K766" s="102"/>
      <c r="L766" s="83"/>
      <c r="M766" s="102"/>
      <c r="N766" s="83"/>
      <c r="O766" s="102"/>
      <c r="P766" s="102"/>
      <c r="Q766" s="102"/>
      <c r="R766" s="756"/>
    </row>
    <row r="767" spans="2:18">
      <c r="B767" s="756"/>
      <c r="C767" s="897"/>
      <c r="D767" s="35"/>
      <c r="E767" s="756"/>
      <c r="F767" s="756"/>
      <c r="G767" s="756"/>
      <c r="H767" s="83"/>
      <c r="I767" s="102"/>
      <c r="J767" s="2708"/>
      <c r="K767" s="102"/>
      <c r="L767" s="83"/>
      <c r="M767" s="102"/>
      <c r="N767" s="83"/>
      <c r="O767" s="102"/>
      <c r="P767" s="102"/>
      <c r="Q767" s="102"/>
      <c r="R767" s="756"/>
    </row>
    <row r="768" spans="2:18">
      <c r="B768" s="756"/>
      <c r="C768" s="897"/>
      <c r="D768" s="35"/>
      <c r="E768" s="756"/>
      <c r="F768" s="756"/>
      <c r="G768" s="756"/>
      <c r="H768" s="83"/>
      <c r="I768" s="102"/>
      <c r="J768" s="2708"/>
      <c r="K768" s="102"/>
      <c r="L768" s="83"/>
      <c r="M768" s="102"/>
      <c r="N768" s="83"/>
      <c r="O768" s="102"/>
      <c r="P768" s="102"/>
      <c r="Q768" s="102"/>
      <c r="R768" s="756"/>
    </row>
    <row r="769" spans="2:18">
      <c r="B769" s="756"/>
      <c r="C769" s="897"/>
      <c r="D769" s="35"/>
      <c r="E769" s="756"/>
      <c r="F769" s="756"/>
      <c r="G769" s="756"/>
      <c r="H769" s="83"/>
      <c r="I769" s="102"/>
      <c r="J769" s="2708"/>
      <c r="K769" s="102"/>
      <c r="L769" s="83"/>
      <c r="M769" s="102"/>
      <c r="N769" s="83"/>
      <c r="O769" s="102"/>
      <c r="P769" s="102"/>
      <c r="Q769" s="102"/>
      <c r="R769" s="756"/>
    </row>
    <row r="770" spans="2:18">
      <c r="B770" s="756"/>
      <c r="C770" s="897"/>
      <c r="D770" s="35"/>
      <c r="E770" s="756"/>
      <c r="F770" s="756"/>
      <c r="G770" s="756"/>
      <c r="H770" s="83"/>
      <c r="I770" s="102"/>
      <c r="J770" s="2708"/>
      <c r="K770" s="102"/>
      <c r="L770" s="83"/>
      <c r="M770" s="102"/>
      <c r="N770" s="83"/>
      <c r="O770" s="102"/>
      <c r="P770" s="102"/>
      <c r="Q770" s="102"/>
      <c r="R770" s="756"/>
    </row>
    <row r="771" spans="2:18">
      <c r="B771" s="756"/>
      <c r="C771" s="897"/>
      <c r="D771" s="35"/>
      <c r="E771" s="756"/>
      <c r="F771" s="756"/>
      <c r="G771" s="756"/>
      <c r="H771" s="83"/>
      <c r="I771" s="102"/>
      <c r="J771" s="2708"/>
      <c r="K771" s="102"/>
      <c r="L771" s="83"/>
      <c r="M771" s="102"/>
      <c r="N771" s="83"/>
      <c r="O771" s="102"/>
      <c r="P771" s="102"/>
      <c r="Q771" s="102"/>
      <c r="R771" s="756"/>
    </row>
    <row r="772" spans="2:18">
      <c r="B772" s="756"/>
      <c r="C772" s="897"/>
      <c r="D772" s="35"/>
      <c r="E772" s="756"/>
      <c r="F772" s="756"/>
      <c r="G772" s="756"/>
      <c r="H772" s="83"/>
      <c r="I772" s="102"/>
      <c r="J772" s="2708"/>
      <c r="K772" s="102"/>
      <c r="L772" s="83"/>
      <c r="M772" s="102"/>
      <c r="N772" s="83"/>
      <c r="O772" s="102"/>
      <c r="P772" s="102"/>
      <c r="Q772" s="102"/>
      <c r="R772" s="756"/>
    </row>
    <row r="773" spans="2:18">
      <c r="B773" s="756"/>
      <c r="C773" s="897"/>
      <c r="D773" s="35"/>
      <c r="E773" s="756"/>
      <c r="F773" s="756"/>
      <c r="G773" s="756"/>
      <c r="H773" s="83"/>
      <c r="I773" s="102"/>
      <c r="J773" s="2708"/>
      <c r="K773" s="102"/>
      <c r="L773" s="83"/>
      <c r="M773" s="102"/>
      <c r="N773" s="83"/>
      <c r="O773" s="102"/>
      <c r="P773" s="102"/>
      <c r="Q773" s="102"/>
      <c r="R773" s="756"/>
    </row>
    <row r="774" spans="2:18">
      <c r="B774" s="756"/>
      <c r="C774" s="897"/>
      <c r="D774" s="35"/>
      <c r="E774" s="756"/>
      <c r="F774" s="756"/>
      <c r="G774" s="756"/>
      <c r="H774" s="83"/>
      <c r="I774" s="102"/>
      <c r="J774" s="2708"/>
      <c r="K774" s="102"/>
      <c r="L774" s="83"/>
      <c r="M774" s="102"/>
      <c r="N774" s="83"/>
      <c r="O774" s="102"/>
      <c r="P774" s="102"/>
      <c r="Q774" s="102"/>
      <c r="R774" s="756"/>
    </row>
    <row r="775" spans="2:18">
      <c r="B775" s="756"/>
      <c r="C775" s="897"/>
      <c r="D775" s="35"/>
      <c r="E775" s="756"/>
      <c r="F775" s="756"/>
      <c r="G775" s="756"/>
      <c r="H775" s="83"/>
      <c r="I775" s="102"/>
      <c r="J775" s="2708"/>
      <c r="K775" s="102"/>
      <c r="L775" s="83"/>
      <c r="M775" s="102"/>
      <c r="N775" s="83"/>
      <c r="O775" s="102"/>
      <c r="P775" s="102"/>
      <c r="Q775" s="102"/>
      <c r="R775" s="756"/>
    </row>
    <row r="776" spans="2:18">
      <c r="B776" s="756"/>
      <c r="C776" s="897"/>
      <c r="D776" s="35"/>
      <c r="E776" s="756"/>
      <c r="F776" s="756"/>
      <c r="G776" s="756"/>
      <c r="H776" s="83"/>
      <c r="I776" s="102"/>
      <c r="J776" s="2708"/>
      <c r="K776" s="102"/>
      <c r="L776" s="83"/>
      <c r="M776" s="102"/>
      <c r="N776" s="83"/>
      <c r="O776" s="102"/>
      <c r="P776" s="102"/>
      <c r="Q776" s="102"/>
      <c r="R776" s="756"/>
    </row>
    <row r="777" spans="2:18">
      <c r="B777" s="756"/>
      <c r="C777" s="897"/>
      <c r="D777" s="35"/>
      <c r="E777" s="756"/>
      <c r="F777" s="756"/>
      <c r="G777" s="756"/>
      <c r="H777" s="83"/>
      <c r="I777" s="102"/>
      <c r="J777" s="2708"/>
      <c r="K777" s="102"/>
      <c r="L777" s="83"/>
      <c r="M777" s="102"/>
      <c r="N777" s="83"/>
      <c r="O777" s="102"/>
      <c r="P777" s="102"/>
      <c r="Q777" s="102"/>
      <c r="R777" s="756"/>
    </row>
    <row r="778" spans="2:18">
      <c r="B778" s="756"/>
      <c r="C778" s="897"/>
      <c r="D778" s="35"/>
      <c r="E778" s="756"/>
      <c r="F778" s="756"/>
      <c r="G778" s="756"/>
      <c r="H778" s="83"/>
      <c r="I778" s="102"/>
      <c r="J778" s="2708"/>
      <c r="K778" s="102"/>
      <c r="L778" s="83"/>
      <c r="M778" s="102"/>
      <c r="N778" s="83"/>
      <c r="O778" s="102"/>
      <c r="P778" s="102"/>
      <c r="Q778" s="102"/>
      <c r="R778" s="756"/>
    </row>
    <row r="779" spans="2:18">
      <c r="B779" s="756"/>
      <c r="C779" s="897"/>
      <c r="D779" s="35"/>
      <c r="E779" s="756"/>
      <c r="F779" s="756"/>
      <c r="G779" s="756"/>
      <c r="H779" s="83"/>
      <c r="I779" s="102"/>
      <c r="J779" s="2708"/>
      <c r="K779" s="102"/>
      <c r="L779" s="83"/>
      <c r="M779" s="102"/>
      <c r="N779" s="83"/>
      <c r="O779" s="102"/>
      <c r="P779" s="102"/>
      <c r="Q779" s="102"/>
      <c r="R779" s="756"/>
    </row>
    <row r="780" spans="2:18">
      <c r="B780" s="756"/>
      <c r="C780" s="897"/>
      <c r="D780" s="35"/>
      <c r="E780" s="756"/>
      <c r="F780" s="756"/>
      <c r="G780" s="756"/>
      <c r="H780" s="83"/>
      <c r="I780" s="102"/>
      <c r="J780" s="2708"/>
      <c r="K780" s="102"/>
      <c r="L780" s="83"/>
      <c r="M780" s="102"/>
      <c r="N780" s="83"/>
      <c r="O780" s="102"/>
      <c r="P780" s="102"/>
      <c r="Q780" s="102"/>
      <c r="R780" s="756"/>
    </row>
    <row r="781" spans="2:18">
      <c r="B781" s="756"/>
      <c r="C781" s="897"/>
      <c r="D781" s="35"/>
      <c r="E781" s="756"/>
      <c r="F781" s="756"/>
      <c r="G781" s="756"/>
      <c r="H781" s="83"/>
      <c r="I781" s="102"/>
      <c r="J781" s="2708"/>
      <c r="K781" s="102"/>
      <c r="L781" s="83"/>
      <c r="M781" s="102"/>
      <c r="N781" s="83"/>
      <c r="O781" s="102"/>
      <c r="P781" s="102"/>
      <c r="Q781" s="102"/>
      <c r="R781" s="756"/>
    </row>
    <row r="782" spans="2:18">
      <c r="B782" s="756"/>
      <c r="C782" s="897"/>
      <c r="D782" s="35"/>
      <c r="E782" s="756"/>
      <c r="F782" s="756"/>
      <c r="G782" s="756"/>
      <c r="H782" s="83"/>
      <c r="I782" s="102"/>
      <c r="J782" s="2708"/>
      <c r="K782" s="102"/>
      <c r="L782" s="83"/>
      <c r="M782" s="102"/>
      <c r="N782" s="83"/>
      <c r="O782" s="102"/>
      <c r="P782" s="102"/>
      <c r="Q782" s="102"/>
      <c r="R782" s="756"/>
    </row>
    <row r="783" spans="2:18">
      <c r="B783" s="756"/>
      <c r="C783" s="897"/>
      <c r="D783" s="35"/>
      <c r="E783" s="756"/>
      <c r="F783" s="756"/>
      <c r="G783" s="756"/>
      <c r="H783" s="83"/>
      <c r="I783" s="102"/>
      <c r="J783" s="2708"/>
      <c r="K783" s="102"/>
      <c r="L783" s="83"/>
      <c r="M783" s="102"/>
      <c r="N783" s="83"/>
      <c r="O783" s="102"/>
      <c r="P783" s="102"/>
      <c r="Q783" s="102"/>
      <c r="R783" s="756"/>
    </row>
    <row r="784" spans="2:18">
      <c r="B784" s="756"/>
      <c r="C784" s="897"/>
      <c r="D784" s="35"/>
      <c r="E784" s="756"/>
      <c r="F784" s="756"/>
      <c r="G784" s="756"/>
      <c r="H784" s="83"/>
      <c r="I784" s="102"/>
      <c r="J784" s="2708"/>
      <c r="K784" s="102"/>
      <c r="L784" s="83"/>
      <c r="M784" s="102"/>
      <c r="N784" s="83"/>
      <c r="O784" s="102"/>
      <c r="P784" s="102"/>
      <c r="Q784" s="102"/>
      <c r="R784" s="756"/>
    </row>
    <row r="785" spans="2:18">
      <c r="B785" s="756"/>
      <c r="C785" s="897"/>
      <c r="D785" s="35"/>
      <c r="E785" s="756"/>
      <c r="F785" s="756"/>
      <c r="G785" s="756"/>
      <c r="H785" s="83"/>
      <c r="I785" s="102"/>
      <c r="J785" s="2708"/>
      <c r="K785" s="102"/>
      <c r="L785" s="83"/>
      <c r="M785" s="102"/>
      <c r="N785" s="83"/>
      <c r="O785" s="102"/>
      <c r="P785" s="102"/>
      <c r="Q785" s="102"/>
      <c r="R785" s="756"/>
    </row>
    <row r="786" spans="2:18">
      <c r="B786" s="756"/>
      <c r="C786" s="897"/>
      <c r="D786" s="35"/>
      <c r="E786" s="756"/>
      <c r="F786" s="756"/>
      <c r="G786" s="756"/>
      <c r="H786" s="83"/>
      <c r="I786" s="102"/>
      <c r="J786" s="2708"/>
      <c r="K786" s="102"/>
      <c r="L786" s="83"/>
      <c r="M786" s="102"/>
      <c r="N786" s="83"/>
      <c r="O786" s="102"/>
      <c r="P786" s="102"/>
      <c r="Q786" s="102"/>
      <c r="R786" s="756"/>
    </row>
    <row r="787" spans="2:18">
      <c r="B787" s="756"/>
      <c r="C787" s="897"/>
      <c r="D787" s="35"/>
      <c r="E787" s="756"/>
      <c r="F787" s="756"/>
      <c r="G787" s="756"/>
      <c r="H787" s="83"/>
      <c r="I787" s="102"/>
      <c r="J787" s="2708"/>
      <c r="K787" s="102"/>
      <c r="L787" s="83"/>
      <c r="M787" s="102"/>
      <c r="N787" s="83"/>
      <c r="O787" s="102"/>
      <c r="P787" s="102"/>
      <c r="Q787" s="102"/>
      <c r="R787" s="756"/>
    </row>
    <row r="788" spans="2:18">
      <c r="B788" s="756"/>
      <c r="C788" s="897"/>
      <c r="D788" s="35"/>
      <c r="E788" s="756"/>
      <c r="F788" s="756"/>
      <c r="G788" s="756"/>
      <c r="H788" s="83"/>
      <c r="I788" s="102"/>
      <c r="J788" s="2708"/>
      <c r="K788" s="102"/>
      <c r="L788" s="83"/>
      <c r="M788" s="102"/>
      <c r="N788" s="83"/>
      <c r="O788" s="102"/>
      <c r="P788" s="102"/>
      <c r="Q788" s="102"/>
      <c r="R788" s="756"/>
    </row>
    <row r="789" spans="2:18">
      <c r="B789" s="756"/>
      <c r="C789" s="897"/>
      <c r="D789" s="35"/>
      <c r="E789" s="756"/>
      <c r="F789" s="756"/>
      <c r="G789" s="756"/>
      <c r="H789" s="83"/>
      <c r="I789" s="102"/>
      <c r="J789" s="2708"/>
      <c r="K789" s="102"/>
      <c r="L789" s="83"/>
      <c r="M789" s="102"/>
      <c r="N789" s="83"/>
      <c r="O789" s="102"/>
      <c r="P789" s="102"/>
      <c r="Q789" s="102"/>
      <c r="R789" s="756"/>
    </row>
    <row r="790" spans="2:18">
      <c r="B790" s="756"/>
      <c r="C790" s="897"/>
      <c r="D790" s="35"/>
      <c r="E790" s="756"/>
      <c r="F790" s="756"/>
      <c r="G790" s="756"/>
      <c r="H790" s="83"/>
      <c r="I790" s="102"/>
      <c r="J790" s="2708"/>
      <c r="K790" s="102"/>
      <c r="L790" s="83"/>
      <c r="M790" s="102"/>
      <c r="N790" s="83"/>
      <c r="O790" s="102"/>
      <c r="P790" s="102"/>
      <c r="Q790" s="102"/>
      <c r="R790" s="756"/>
    </row>
    <row r="791" spans="2:18">
      <c r="B791" s="756"/>
      <c r="C791" s="897"/>
      <c r="D791" s="35"/>
      <c r="E791" s="756"/>
      <c r="F791" s="756"/>
      <c r="G791" s="756"/>
      <c r="H791" s="83"/>
      <c r="I791" s="102"/>
      <c r="J791" s="2708"/>
      <c r="K791" s="102"/>
      <c r="L791" s="83"/>
      <c r="M791" s="102"/>
      <c r="N791" s="83"/>
      <c r="O791" s="102"/>
      <c r="P791" s="102"/>
      <c r="Q791" s="102"/>
      <c r="R791" s="756"/>
    </row>
    <row r="792" spans="2:18">
      <c r="B792" s="756"/>
      <c r="C792" s="897"/>
      <c r="D792" s="35"/>
      <c r="E792" s="756"/>
      <c r="F792" s="756"/>
      <c r="G792" s="756"/>
      <c r="H792" s="83"/>
      <c r="I792" s="102"/>
      <c r="J792" s="2708"/>
      <c r="K792" s="102"/>
      <c r="L792" s="83"/>
      <c r="M792" s="102"/>
      <c r="N792" s="83"/>
      <c r="O792" s="102"/>
      <c r="P792" s="102"/>
      <c r="Q792" s="102"/>
      <c r="R792" s="756"/>
    </row>
    <row r="793" spans="2:18">
      <c r="B793" s="756"/>
      <c r="C793" s="897"/>
      <c r="D793" s="35"/>
      <c r="E793" s="756"/>
      <c r="F793" s="756"/>
      <c r="G793" s="756"/>
      <c r="H793" s="83"/>
      <c r="I793" s="102"/>
      <c r="J793" s="2708"/>
      <c r="K793" s="102"/>
      <c r="L793" s="83"/>
      <c r="M793" s="102"/>
      <c r="N793" s="83"/>
      <c r="O793" s="102"/>
      <c r="P793" s="102"/>
      <c r="Q793" s="102"/>
      <c r="R793" s="756"/>
    </row>
    <row r="794" spans="2:18">
      <c r="B794" s="756"/>
      <c r="C794" s="897"/>
      <c r="D794" s="35"/>
      <c r="E794" s="756"/>
      <c r="F794" s="756"/>
      <c r="G794" s="756"/>
      <c r="H794" s="83"/>
      <c r="I794" s="102"/>
      <c r="J794" s="2708"/>
      <c r="K794" s="102"/>
      <c r="L794" s="83"/>
      <c r="M794" s="102"/>
      <c r="N794" s="83"/>
      <c r="O794" s="102"/>
      <c r="P794" s="102"/>
      <c r="Q794" s="102"/>
      <c r="R794" s="756"/>
    </row>
    <row r="795" spans="2:18">
      <c r="B795" s="756"/>
      <c r="C795" s="897"/>
      <c r="D795" s="35"/>
      <c r="E795" s="756"/>
      <c r="F795" s="756"/>
      <c r="G795" s="756"/>
      <c r="H795" s="83"/>
      <c r="I795" s="102"/>
      <c r="J795" s="2708"/>
      <c r="K795" s="102"/>
      <c r="L795" s="83"/>
      <c r="M795" s="102"/>
      <c r="N795" s="83"/>
      <c r="O795" s="102"/>
      <c r="P795" s="102"/>
      <c r="Q795" s="102"/>
      <c r="R795" s="756"/>
    </row>
    <row r="796" spans="2:18">
      <c r="B796" s="756"/>
      <c r="C796" s="897"/>
      <c r="D796" s="35"/>
      <c r="E796" s="756"/>
      <c r="F796" s="756"/>
      <c r="G796" s="756"/>
      <c r="H796" s="83"/>
      <c r="I796" s="102"/>
      <c r="J796" s="2708"/>
      <c r="K796" s="102"/>
      <c r="L796" s="83"/>
      <c r="M796" s="102"/>
      <c r="N796" s="83"/>
      <c r="O796" s="102"/>
      <c r="P796" s="102"/>
      <c r="Q796" s="102"/>
      <c r="R796" s="756"/>
    </row>
    <row r="797" spans="2:18">
      <c r="B797" s="756"/>
      <c r="C797" s="897"/>
      <c r="D797" s="35"/>
      <c r="E797" s="756"/>
      <c r="F797" s="756"/>
      <c r="G797" s="756"/>
      <c r="H797" s="83"/>
      <c r="I797" s="102"/>
      <c r="J797" s="2708"/>
      <c r="K797" s="102"/>
      <c r="L797" s="83"/>
      <c r="M797" s="102"/>
      <c r="N797" s="83"/>
      <c r="O797" s="102"/>
      <c r="P797" s="102"/>
      <c r="Q797" s="102"/>
      <c r="R797" s="756"/>
    </row>
    <row r="798" spans="2:18">
      <c r="B798" s="756"/>
      <c r="C798" s="897"/>
      <c r="D798" s="35"/>
      <c r="E798" s="756"/>
      <c r="F798" s="756"/>
      <c r="G798" s="756"/>
      <c r="H798" s="83"/>
      <c r="I798" s="102"/>
      <c r="J798" s="2708"/>
      <c r="K798" s="102"/>
      <c r="L798" s="83"/>
      <c r="M798" s="102"/>
      <c r="N798" s="83"/>
      <c r="O798" s="102"/>
      <c r="P798" s="102"/>
      <c r="Q798" s="102"/>
      <c r="R798" s="756"/>
    </row>
    <row r="799" spans="2:18">
      <c r="B799" s="756"/>
      <c r="C799" s="897"/>
      <c r="D799" s="35"/>
      <c r="E799" s="756"/>
      <c r="F799" s="756"/>
      <c r="G799" s="756"/>
      <c r="H799" s="83"/>
      <c r="I799" s="102"/>
      <c r="J799" s="2708"/>
      <c r="K799" s="102"/>
      <c r="L799" s="83"/>
      <c r="M799" s="102"/>
      <c r="N799" s="83"/>
      <c r="O799" s="102"/>
      <c r="P799" s="102"/>
      <c r="Q799" s="102"/>
    </row>
    <row r="800" spans="2:18">
      <c r="B800" s="756"/>
      <c r="C800" s="897"/>
      <c r="D800" s="35"/>
      <c r="E800" s="756"/>
      <c r="F800" s="756"/>
      <c r="G800" s="756"/>
      <c r="H800" s="83"/>
      <c r="I800" s="102"/>
      <c r="J800" s="2708"/>
      <c r="K800" s="102"/>
      <c r="L800" s="83"/>
      <c r="M800" s="102"/>
      <c r="N800" s="83"/>
      <c r="O800" s="102"/>
      <c r="P800" s="102"/>
      <c r="Q800" s="102"/>
    </row>
    <row r="801" spans="2:17">
      <c r="B801" s="756"/>
      <c r="C801" s="897"/>
      <c r="D801" s="35"/>
      <c r="E801" s="756"/>
      <c r="F801" s="756"/>
      <c r="G801" s="756"/>
      <c r="H801" s="83"/>
      <c r="I801" s="102"/>
      <c r="J801" s="2708"/>
      <c r="K801" s="102"/>
      <c r="L801" s="83"/>
      <c r="M801" s="102"/>
      <c r="N801" s="83"/>
      <c r="O801" s="102"/>
      <c r="P801" s="102"/>
      <c r="Q801" s="102"/>
    </row>
    <row r="802" spans="2:17">
      <c r="B802" s="756"/>
      <c r="C802" s="897"/>
      <c r="D802" s="35"/>
      <c r="E802" s="756"/>
      <c r="F802" s="756"/>
      <c r="G802" s="756"/>
      <c r="H802" s="83"/>
      <c r="I802" s="102"/>
      <c r="J802" s="2708"/>
      <c r="K802" s="102"/>
      <c r="L802" s="83"/>
      <c r="M802" s="102"/>
      <c r="N802" s="83"/>
      <c r="O802" s="102"/>
      <c r="P802" s="102"/>
      <c r="Q802" s="102"/>
    </row>
    <row r="803" spans="2:17">
      <c r="B803" s="756"/>
      <c r="C803" s="897"/>
      <c r="D803" s="35"/>
      <c r="E803" s="756"/>
      <c r="F803" s="756"/>
      <c r="G803" s="756"/>
      <c r="H803" s="83"/>
      <c r="I803" s="102"/>
      <c r="J803" s="2708"/>
      <c r="K803" s="102"/>
      <c r="L803" s="83"/>
      <c r="M803" s="102"/>
      <c r="N803" s="83"/>
      <c r="O803" s="102"/>
      <c r="P803" s="102"/>
      <c r="Q803" s="102"/>
    </row>
    <row r="804" spans="2:17">
      <c r="B804" s="756"/>
      <c r="C804" s="897"/>
      <c r="D804" s="35"/>
      <c r="E804" s="756"/>
      <c r="F804" s="756"/>
      <c r="G804" s="756"/>
      <c r="H804" s="83"/>
      <c r="I804" s="102"/>
      <c r="J804" s="2708"/>
      <c r="K804" s="102"/>
      <c r="L804" s="83"/>
      <c r="M804" s="102"/>
      <c r="N804" s="83"/>
      <c r="O804" s="102"/>
      <c r="P804" s="102"/>
      <c r="Q804" s="102"/>
    </row>
    <row r="805" spans="2:17">
      <c r="B805" s="756"/>
      <c r="C805" s="897"/>
      <c r="D805" s="35"/>
      <c r="E805" s="756"/>
      <c r="F805" s="756"/>
      <c r="G805" s="756"/>
      <c r="H805" s="83"/>
      <c r="I805" s="102"/>
      <c r="J805" s="2708"/>
      <c r="K805" s="102"/>
      <c r="L805" s="83"/>
      <c r="M805" s="102"/>
      <c r="N805" s="83"/>
      <c r="O805" s="102"/>
      <c r="P805" s="102"/>
      <c r="Q805" s="102"/>
    </row>
    <row r="806" spans="2:17">
      <c r="B806" s="756"/>
      <c r="C806" s="897"/>
      <c r="D806" s="35"/>
      <c r="E806" s="756"/>
      <c r="F806" s="756"/>
      <c r="G806" s="756"/>
      <c r="H806" s="83"/>
      <c r="I806" s="102"/>
      <c r="J806" s="2708"/>
      <c r="K806" s="102"/>
      <c r="L806" s="83"/>
      <c r="M806" s="102"/>
      <c r="N806" s="83"/>
      <c r="O806" s="102"/>
      <c r="P806" s="102"/>
      <c r="Q806" s="102"/>
    </row>
    <row r="807" spans="2:17">
      <c r="B807" s="756"/>
      <c r="C807" s="897"/>
      <c r="D807" s="35"/>
      <c r="E807" s="756"/>
      <c r="F807" s="756"/>
      <c r="G807" s="756"/>
      <c r="H807" s="83"/>
      <c r="I807" s="102"/>
      <c r="J807" s="2708"/>
      <c r="K807" s="102"/>
      <c r="L807" s="83"/>
      <c r="M807" s="102"/>
      <c r="N807" s="83"/>
      <c r="O807" s="102"/>
      <c r="P807" s="102"/>
      <c r="Q807" s="102"/>
    </row>
    <row r="808" spans="2:17">
      <c r="B808" s="756"/>
      <c r="C808" s="897"/>
      <c r="D808" s="35"/>
      <c r="E808" s="756"/>
      <c r="F808" s="756"/>
      <c r="G808" s="756"/>
      <c r="H808" s="83"/>
      <c r="I808" s="102"/>
      <c r="J808" s="2708"/>
      <c r="K808" s="102"/>
      <c r="L808" s="83"/>
      <c r="M808" s="102"/>
      <c r="N808" s="83"/>
      <c r="O808" s="102"/>
      <c r="P808" s="102"/>
      <c r="Q808" s="102"/>
    </row>
    <row r="809" spans="2:17">
      <c r="B809" s="756"/>
      <c r="C809" s="897"/>
      <c r="D809" s="35"/>
      <c r="E809" s="756"/>
      <c r="F809" s="756"/>
      <c r="G809" s="756"/>
      <c r="H809" s="83"/>
      <c r="I809" s="102"/>
      <c r="J809" s="2708"/>
      <c r="K809" s="102"/>
      <c r="L809" s="83"/>
      <c r="M809" s="102"/>
      <c r="N809" s="83"/>
      <c r="O809" s="102"/>
      <c r="P809" s="102"/>
    </row>
    <row r="810" spans="2:17">
      <c r="B810" s="756"/>
      <c r="C810" s="897"/>
      <c r="D810" s="35"/>
      <c r="E810" s="756"/>
      <c r="F810" s="756"/>
      <c r="G810" s="756"/>
      <c r="H810" s="83"/>
      <c r="I810" s="102"/>
      <c r="J810" s="2708"/>
      <c r="K810" s="102"/>
      <c r="L810" s="83"/>
      <c r="M810" s="102"/>
      <c r="N810" s="83"/>
      <c r="O810" s="102"/>
      <c r="P810" s="102"/>
    </row>
    <row r="811" spans="2:17">
      <c r="B811" s="756"/>
      <c r="C811" s="897"/>
      <c r="D811" s="35"/>
      <c r="E811" s="756"/>
      <c r="F811" s="756"/>
      <c r="G811" s="756"/>
      <c r="H811" s="83"/>
      <c r="I811" s="102"/>
      <c r="J811" s="2708"/>
      <c r="K811" s="102"/>
      <c r="L811" s="83"/>
      <c r="M811" s="102"/>
      <c r="N811" s="83"/>
      <c r="O811" s="102"/>
      <c r="P811" s="102"/>
    </row>
    <row r="812" spans="2:17">
      <c r="B812" s="756"/>
      <c r="C812" s="897"/>
      <c r="D812" s="35"/>
      <c r="E812" s="756"/>
      <c r="F812" s="756"/>
      <c r="G812" s="756"/>
      <c r="H812" s="83"/>
      <c r="I812" s="102"/>
      <c r="J812" s="2708"/>
      <c r="K812" s="102"/>
      <c r="L812" s="83"/>
      <c r="M812" s="102"/>
      <c r="N812" s="83"/>
      <c r="O812" s="102"/>
      <c r="P812" s="102"/>
    </row>
    <row r="813" spans="2:17">
      <c r="B813" s="756"/>
      <c r="C813" s="897"/>
      <c r="D813" s="35"/>
      <c r="E813" s="756"/>
      <c r="F813" s="756"/>
      <c r="G813" s="756"/>
      <c r="H813" s="83"/>
      <c r="I813" s="102"/>
      <c r="J813" s="2708"/>
      <c r="K813" s="102"/>
      <c r="L813" s="83"/>
      <c r="M813" s="102"/>
      <c r="N813" s="83"/>
      <c r="O813" s="102"/>
      <c r="P813" s="102"/>
    </row>
    <row r="814" spans="2:17">
      <c r="B814" s="756"/>
      <c r="C814" s="897"/>
      <c r="D814" s="35"/>
      <c r="E814" s="756"/>
      <c r="F814" s="756"/>
      <c r="G814" s="756"/>
      <c r="H814" s="83"/>
      <c r="I814" s="102"/>
      <c r="J814" s="2708"/>
      <c r="K814" s="102"/>
      <c r="L814" s="83"/>
      <c r="M814" s="102"/>
      <c r="N814" s="83"/>
      <c r="O814" s="102"/>
      <c r="P814" s="102"/>
    </row>
    <row r="815" spans="2:17">
      <c r="B815" s="756"/>
      <c r="C815" s="897"/>
      <c r="D815" s="35"/>
      <c r="E815" s="756"/>
      <c r="F815" s="756"/>
      <c r="G815" s="756"/>
      <c r="H815" s="83"/>
      <c r="I815" s="102"/>
      <c r="J815" s="2708"/>
      <c r="K815" s="102"/>
      <c r="L815" s="83"/>
      <c r="M815" s="102"/>
      <c r="N815" s="83"/>
      <c r="O815" s="102"/>
      <c r="P815" s="102"/>
    </row>
    <row r="816" spans="2:17">
      <c r="B816" s="756"/>
      <c r="C816" s="897"/>
      <c r="D816" s="35"/>
      <c r="E816" s="756"/>
      <c r="F816" s="756"/>
      <c r="G816" s="756"/>
      <c r="H816" s="83"/>
      <c r="I816" s="102"/>
      <c r="J816" s="2708"/>
      <c r="K816" s="102"/>
      <c r="L816" s="83"/>
      <c r="M816" s="102"/>
      <c r="N816" s="83"/>
      <c r="O816" s="102"/>
      <c r="P816" s="102"/>
    </row>
    <row r="817" spans="2:16">
      <c r="B817" s="756"/>
      <c r="C817" s="897"/>
      <c r="D817" s="35"/>
      <c r="E817" s="756"/>
      <c r="F817" s="756"/>
      <c r="G817" s="756"/>
      <c r="H817" s="83"/>
      <c r="I817" s="102"/>
      <c r="J817" s="2708"/>
      <c r="K817" s="102"/>
      <c r="L817" s="83"/>
      <c r="M817" s="102"/>
      <c r="N817" s="83"/>
      <c r="O817" s="102"/>
      <c r="P817" s="102"/>
    </row>
    <row r="818" spans="2:16">
      <c r="B818" s="756"/>
      <c r="C818" s="897"/>
      <c r="D818" s="35"/>
      <c r="E818" s="756"/>
      <c r="F818" s="756"/>
      <c r="G818" s="756"/>
      <c r="H818" s="83"/>
      <c r="I818" s="102"/>
      <c r="J818" s="2708"/>
      <c r="K818" s="102"/>
      <c r="L818" s="83"/>
      <c r="M818" s="102"/>
      <c r="N818" s="83"/>
      <c r="O818" s="102"/>
      <c r="P818" s="102"/>
    </row>
    <row r="819" spans="2:16">
      <c r="B819" s="756"/>
      <c r="C819" s="897"/>
      <c r="D819" s="35"/>
      <c r="E819" s="756"/>
      <c r="F819" s="756"/>
      <c r="G819" s="756"/>
      <c r="H819" s="83"/>
      <c r="I819" s="102"/>
      <c r="J819" s="2708"/>
      <c r="K819" s="102"/>
      <c r="L819" s="83"/>
      <c r="M819" s="102"/>
      <c r="N819" s="83"/>
      <c r="O819" s="102"/>
      <c r="P819" s="102"/>
    </row>
    <row r="820" spans="2:16">
      <c r="B820" s="756"/>
      <c r="C820" s="897"/>
      <c r="D820" s="35"/>
      <c r="E820" s="756"/>
      <c r="F820" s="756"/>
      <c r="G820" s="756"/>
      <c r="H820" s="83"/>
      <c r="I820" s="102"/>
      <c r="J820" s="2708"/>
      <c r="K820" s="102"/>
      <c r="L820" s="83"/>
      <c r="M820" s="102"/>
      <c r="N820" s="83"/>
      <c r="O820" s="102"/>
      <c r="P820" s="102"/>
    </row>
    <row r="821" spans="2:16">
      <c r="B821" s="756"/>
      <c r="C821" s="897"/>
      <c r="D821" s="35"/>
      <c r="E821" s="756"/>
      <c r="F821" s="756"/>
      <c r="G821" s="756"/>
      <c r="H821" s="83"/>
      <c r="I821" s="102"/>
      <c r="J821" s="2708"/>
      <c r="K821" s="102"/>
      <c r="L821" s="83"/>
      <c r="M821" s="102"/>
      <c r="N821" s="83"/>
      <c r="O821" s="102"/>
      <c r="P821" s="102"/>
    </row>
    <row r="822" spans="2:16">
      <c r="B822" s="756"/>
      <c r="C822" s="897"/>
      <c r="D822" s="35"/>
      <c r="E822" s="756"/>
      <c r="F822" s="756"/>
      <c r="G822" s="756"/>
      <c r="H822" s="83"/>
      <c r="I822" s="102"/>
      <c r="J822" s="2708"/>
      <c r="K822" s="102"/>
      <c r="L822" s="83"/>
      <c r="M822" s="102"/>
      <c r="N822" s="83"/>
      <c r="O822" s="102"/>
      <c r="P822" s="102"/>
    </row>
    <row r="823" spans="2:16">
      <c r="B823" s="756"/>
      <c r="C823" s="897"/>
      <c r="D823" s="35"/>
      <c r="E823" s="756"/>
      <c r="F823" s="756"/>
      <c r="G823" s="756"/>
      <c r="H823" s="83"/>
      <c r="I823" s="102"/>
      <c r="J823" s="2708"/>
      <c r="K823" s="102"/>
      <c r="L823" s="83"/>
      <c r="M823" s="102"/>
      <c r="N823" s="83"/>
      <c r="O823" s="102"/>
      <c r="P823" s="102"/>
    </row>
    <row r="824" spans="2:16">
      <c r="B824" s="756"/>
      <c r="C824" s="897"/>
      <c r="D824" s="35"/>
      <c r="E824" s="756"/>
      <c r="F824" s="756"/>
      <c r="G824" s="756"/>
      <c r="H824" s="83"/>
      <c r="I824" s="102"/>
      <c r="J824" s="2708"/>
      <c r="K824" s="102"/>
      <c r="L824" s="83"/>
      <c r="M824" s="102"/>
      <c r="N824" s="83"/>
      <c r="O824" s="102"/>
      <c r="P824" s="102"/>
    </row>
    <row r="825" spans="2:16">
      <c r="B825" s="756"/>
      <c r="C825" s="897"/>
      <c r="D825" s="35"/>
      <c r="E825" s="756"/>
      <c r="F825" s="756"/>
      <c r="G825" s="756"/>
      <c r="H825" s="83"/>
      <c r="I825" s="102"/>
      <c r="J825" s="2708"/>
      <c r="K825" s="102"/>
      <c r="L825" s="83"/>
      <c r="M825" s="102"/>
      <c r="N825" s="83"/>
      <c r="O825" s="102"/>
      <c r="P825" s="102"/>
    </row>
    <row r="826" spans="2:16">
      <c r="B826" s="756"/>
      <c r="C826" s="897"/>
      <c r="D826" s="35"/>
      <c r="E826" s="756"/>
      <c r="F826" s="756"/>
      <c r="G826" s="756"/>
      <c r="H826" s="83"/>
      <c r="I826" s="102"/>
      <c r="J826" s="2708"/>
      <c r="K826" s="102"/>
      <c r="L826" s="83"/>
      <c r="M826" s="102"/>
      <c r="N826" s="83"/>
      <c r="O826" s="102"/>
      <c r="P826" s="102"/>
    </row>
    <row r="827" spans="2:16">
      <c r="B827" s="756"/>
      <c r="C827" s="897"/>
      <c r="D827" s="35"/>
      <c r="E827" s="756"/>
      <c r="F827" s="756"/>
      <c r="G827" s="756"/>
      <c r="H827" s="83"/>
      <c r="I827" s="102"/>
      <c r="J827" s="2708"/>
      <c r="K827" s="102"/>
      <c r="L827" s="83"/>
      <c r="M827" s="102"/>
      <c r="N827" s="83"/>
      <c r="O827" s="102"/>
      <c r="P827" s="102"/>
    </row>
    <row r="828" spans="2:16">
      <c r="B828" s="756"/>
      <c r="C828" s="897"/>
      <c r="D828" s="35"/>
      <c r="E828" s="756"/>
      <c r="F828" s="756"/>
      <c r="G828" s="756"/>
      <c r="H828" s="83"/>
      <c r="I828" s="102"/>
      <c r="J828" s="2708"/>
      <c r="K828" s="102"/>
      <c r="L828" s="83"/>
      <c r="M828" s="102"/>
      <c r="N828" s="83"/>
      <c r="O828" s="102"/>
      <c r="P828" s="102"/>
    </row>
    <row r="829" spans="2:16">
      <c r="B829" s="756"/>
      <c r="C829" s="897"/>
      <c r="D829" s="35"/>
      <c r="E829" s="756"/>
      <c r="F829" s="756"/>
      <c r="G829" s="756"/>
      <c r="H829" s="83"/>
      <c r="I829" s="102"/>
      <c r="J829" s="2708"/>
      <c r="K829" s="102"/>
      <c r="L829" s="83"/>
      <c r="M829" s="102"/>
      <c r="N829" s="83"/>
      <c r="O829" s="102"/>
      <c r="P829" s="102"/>
    </row>
    <row r="830" spans="2:16">
      <c r="B830" s="756"/>
      <c r="C830" s="897"/>
      <c r="D830" s="35"/>
      <c r="E830" s="756"/>
      <c r="F830" s="756"/>
      <c r="G830" s="756"/>
      <c r="H830" s="83"/>
      <c r="I830" s="102"/>
      <c r="J830" s="2708"/>
      <c r="K830" s="102"/>
      <c r="L830" s="83"/>
      <c r="M830" s="102"/>
      <c r="N830" s="83"/>
      <c r="O830" s="102"/>
      <c r="P830" s="102"/>
    </row>
    <row r="831" spans="2:16">
      <c r="B831" s="756"/>
      <c r="C831" s="897"/>
      <c r="D831" s="35"/>
      <c r="E831" s="756"/>
      <c r="F831" s="756"/>
      <c r="G831" s="756"/>
      <c r="H831" s="83"/>
      <c r="I831" s="102"/>
      <c r="J831" s="2708"/>
      <c r="K831" s="102"/>
      <c r="L831" s="83"/>
      <c r="M831" s="102"/>
      <c r="N831" s="83"/>
      <c r="O831" s="102"/>
      <c r="P831" s="102"/>
    </row>
    <row r="832" spans="2:16">
      <c r="B832" s="756"/>
      <c r="C832" s="897"/>
      <c r="D832" s="35"/>
      <c r="E832" s="756"/>
      <c r="F832" s="756"/>
      <c r="G832" s="756"/>
      <c r="H832" s="83"/>
      <c r="I832" s="102"/>
      <c r="J832" s="2708"/>
      <c r="K832" s="102"/>
      <c r="L832" s="83"/>
      <c r="M832" s="102"/>
      <c r="N832" s="83"/>
      <c r="O832" s="102"/>
      <c r="P832" s="102"/>
    </row>
    <row r="833" spans="2:16">
      <c r="B833" s="756"/>
      <c r="C833" s="897"/>
      <c r="D833" s="35"/>
      <c r="E833" s="756"/>
      <c r="F833" s="756"/>
      <c r="G833" s="756"/>
      <c r="H833" s="83"/>
      <c r="I833" s="102"/>
      <c r="J833" s="2708"/>
      <c r="K833" s="102"/>
      <c r="L833" s="83"/>
      <c r="M833" s="102"/>
      <c r="N833" s="83"/>
      <c r="O833" s="102"/>
      <c r="P833" s="102"/>
    </row>
    <row r="834" spans="2:16">
      <c r="B834" s="756"/>
      <c r="C834" s="897"/>
      <c r="D834" s="35"/>
      <c r="E834" s="756"/>
      <c r="F834" s="756"/>
      <c r="G834" s="756"/>
      <c r="H834" s="83"/>
      <c r="I834" s="102"/>
      <c r="J834" s="2708"/>
      <c r="K834" s="102"/>
      <c r="L834" s="83"/>
      <c r="M834" s="102"/>
      <c r="N834" s="83"/>
      <c r="O834" s="102"/>
      <c r="P834" s="102"/>
    </row>
    <row r="835" spans="2:16">
      <c r="B835" s="756"/>
      <c r="C835" s="897"/>
      <c r="D835" s="35"/>
      <c r="E835" s="756"/>
      <c r="F835" s="756"/>
      <c r="G835" s="756"/>
      <c r="H835" s="83"/>
      <c r="I835" s="102"/>
      <c r="J835" s="2708"/>
      <c r="K835" s="102"/>
      <c r="L835" s="83"/>
      <c r="M835" s="102"/>
      <c r="N835" s="83"/>
      <c r="O835" s="102"/>
      <c r="P835" s="102"/>
    </row>
    <row r="836" spans="2:16">
      <c r="B836" s="756"/>
      <c r="C836" s="897"/>
      <c r="D836" s="35"/>
      <c r="E836" s="756"/>
      <c r="F836" s="756"/>
      <c r="G836" s="756"/>
      <c r="H836" s="83"/>
      <c r="I836" s="102"/>
      <c r="J836" s="2708"/>
      <c r="K836" s="102"/>
      <c r="L836" s="83"/>
      <c r="M836" s="102"/>
      <c r="N836" s="83"/>
      <c r="O836" s="102"/>
      <c r="P836" s="102"/>
    </row>
    <row r="837" spans="2:16">
      <c r="B837" s="756"/>
      <c r="C837" s="897"/>
      <c r="D837" s="35"/>
      <c r="E837" s="756"/>
      <c r="F837" s="756"/>
      <c r="G837" s="756"/>
      <c r="H837" s="83"/>
      <c r="I837" s="102"/>
      <c r="J837" s="2708"/>
      <c r="K837" s="102"/>
      <c r="L837" s="83"/>
      <c r="M837" s="102"/>
      <c r="N837" s="83"/>
      <c r="O837" s="102"/>
      <c r="P837" s="102"/>
    </row>
    <row r="838" spans="2:16">
      <c r="B838" s="756"/>
      <c r="C838" s="897"/>
      <c r="D838" s="35"/>
      <c r="E838" s="756"/>
      <c r="F838" s="756"/>
      <c r="G838" s="756"/>
      <c r="H838" s="83"/>
      <c r="I838" s="102"/>
      <c r="J838" s="2708"/>
      <c r="K838" s="102"/>
      <c r="L838" s="83"/>
      <c r="M838" s="102"/>
      <c r="N838" s="83"/>
      <c r="O838" s="102"/>
      <c r="P838" s="102"/>
    </row>
    <row r="839" spans="2:16">
      <c r="B839" s="756"/>
      <c r="C839" s="897"/>
      <c r="D839" s="35"/>
      <c r="E839" s="756"/>
      <c r="F839" s="756"/>
      <c r="G839" s="756"/>
      <c r="H839" s="83"/>
      <c r="I839" s="102"/>
      <c r="J839" s="2708"/>
      <c r="K839" s="102"/>
      <c r="L839" s="83"/>
      <c r="M839" s="102"/>
      <c r="N839" s="83"/>
      <c r="O839" s="102"/>
      <c r="P839" s="102"/>
    </row>
    <row r="849" spans="2:9">
      <c r="B849" s="21"/>
      <c r="I849" s="763"/>
    </row>
    <row r="850" spans="2:9">
      <c r="B850" s="21"/>
      <c r="I850" s="763"/>
    </row>
    <row r="851" spans="2:9">
      <c r="B851" s="21"/>
      <c r="I851" s="763"/>
    </row>
    <row r="852" spans="2:9">
      <c r="B852" s="21"/>
      <c r="I852" s="763"/>
    </row>
    <row r="853" spans="2:9">
      <c r="B853" s="21"/>
      <c r="I853" s="763"/>
    </row>
    <row r="854" spans="2:9">
      <c r="B854" s="21"/>
      <c r="I854" s="763"/>
    </row>
    <row r="855" spans="2:9">
      <c r="B855" s="21"/>
      <c r="I855" s="763"/>
    </row>
    <row r="856" spans="2:9">
      <c r="B856" s="21"/>
      <c r="I856" s="763"/>
    </row>
    <row r="857" spans="2:9">
      <c r="B857" s="21"/>
      <c r="I857" s="763"/>
    </row>
    <row r="858" spans="2:9">
      <c r="B858" s="21"/>
      <c r="I858" s="763"/>
    </row>
    <row r="859" spans="2:9">
      <c r="B859" s="21"/>
      <c r="I859" s="763"/>
    </row>
    <row r="860" spans="2:9">
      <c r="B860" s="21"/>
      <c r="I860" s="763"/>
    </row>
    <row r="861" spans="2:9">
      <c r="B861" s="21"/>
      <c r="I861" s="763"/>
    </row>
    <row r="862" spans="2:9">
      <c r="B862" s="21"/>
      <c r="I862" s="763"/>
    </row>
    <row r="863" spans="2:9">
      <c r="B863" s="21"/>
      <c r="I863" s="763"/>
    </row>
    <row r="864" spans="2:9">
      <c r="B864" s="21"/>
      <c r="I864" s="763"/>
    </row>
    <row r="865" spans="2:9">
      <c r="B865" s="21"/>
      <c r="I865" s="763"/>
    </row>
    <row r="866" spans="2:9">
      <c r="B866" s="21"/>
      <c r="I866" s="763"/>
    </row>
    <row r="867" spans="2:9">
      <c r="B867" s="21"/>
      <c r="I867" s="763"/>
    </row>
    <row r="868" spans="2:9">
      <c r="B868" s="21"/>
      <c r="I868" s="763"/>
    </row>
    <row r="869" spans="2:9">
      <c r="B869" s="21"/>
      <c r="I869" s="763"/>
    </row>
    <row r="870" spans="2:9">
      <c r="B870" s="21"/>
      <c r="I870" s="763"/>
    </row>
    <row r="871" spans="2:9">
      <c r="B871" s="21"/>
      <c r="I871" s="763"/>
    </row>
    <row r="872" spans="2:9">
      <c r="B872" s="21"/>
      <c r="I872" s="763"/>
    </row>
    <row r="873" spans="2:9">
      <c r="B873" s="21"/>
      <c r="I873" s="763"/>
    </row>
    <row r="874" spans="2:9">
      <c r="B874" s="21"/>
      <c r="I874" s="763"/>
    </row>
    <row r="875" spans="2:9">
      <c r="B875" s="21"/>
      <c r="I875" s="763"/>
    </row>
    <row r="876" spans="2:9">
      <c r="B876" s="21"/>
      <c r="I876" s="763"/>
    </row>
    <row r="877" spans="2:9">
      <c r="B877" s="21"/>
      <c r="I877" s="763"/>
    </row>
    <row r="878" spans="2:9">
      <c r="B878" s="21"/>
      <c r="I878" s="763"/>
    </row>
    <row r="879" spans="2:9">
      <c r="B879" s="21"/>
      <c r="I879" s="763"/>
    </row>
    <row r="880" spans="2:9">
      <c r="B880" s="21"/>
      <c r="I880" s="763"/>
    </row>
    <row r="881" spans="2:9">
      <c r="B881" s="21"/>
      <c r="I881" s="763"/>
    </row>
    <row r="882" spans="2:9">
      <c r="B882" s="21"/>
      <c r="I882" s="763"/>
    </row>
    <row r="883" spans="2:9">
      <c r="B883" s="21"/>
      <c r="I883" s="763"/>
    </row>
    <row r="884" spans="2:9">
      <c r="B884" s="21"/>
      <c r="I884" s="763"/>
    </row>
    <row r="885" spans="2:9">
      <c r="B885" s="21"/>
      <c r="I885" s="763"/>
    </row>
    <row r="886" spans="2:9">
      <c r="B886" s="21"/>
      <c r="I886" s="763"/>
    </row>
    <row r="887" spans="2:9">
      <c r="B887" s="21"/>
      <c r="I887" s="763"/>
    </row>
    <row r="888" spans="2:9">
      <c r="B888" s="21"/>
      <c r="I888" s="763"/>
    </row>
    <row r="889" spans="2:9">
      <c r="B889" s="21"/>
      <c r="I889" s="763"/>
    </row>
    <row r="890" spans="2:9">
      <c r="B890" s="21"/>
      <c r="I890" s="763"/>
    </row>
    <row r="891" spans="2:9">
      <c r="B891" s="21"/>
      <c r="I891" s="763"/>
    </row>
    <row r="892" spans="2:9">
      <c r="B892" s="21"/>
      <c r="I892" s="763"/>
    </row>
    <row r="893" spans="2:9">
      <c r="B893" s="21"/>
      <c r="I893" s="763"/>
    </row>
    <row r="894" spans="2:9">
      <c r="B894" s="21"/>
      <c r="I894" s="763"/>
    </row>
    <row r="895" spans="2:9">
      <c r="B895" s="21"/>
      <c r="I895" s="763"/>
    </row>
    <row r="896" spans="2:9">
      <c r="B896" s="21"/>
      <c r="I896" s="763"/>
    </row>
  </sheetData>
  <autoFilter ref="B8:N618">
    <filterColumn colId="1">
      <filters blank="1"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276">
    <mergeCell ref="B591:B592"/>
    <mergeCell ref="Q591:Q592"/>
    <mergeCell ref="B595:B597"/>
    <mergeCell ref="Q595:Q597"/>
    <mergeCell ref="B599:B600"/>
    <mergeCell ref="Q599:Q600"/>
    <mergeCell ref="B582:B583"/>
    <mergeCell ref="Q582:Q583"/>
    <mergeCell ref="B586:B587"/>
    <mergeCell ref="Q586:Q587"/>
    <mergeCell ref="B588:B590"/>
    <mergeCell ref="Q588:Q590"/>
    <mergeCell ref="B573:B574"/>
    <mergeCell ref="Q573:Q574"/>
    <mergeCell ref="B575:B577"/>
    <mergeCell ref="Q575:Q577"/>
    <mergeCell ref="B578:B579"/>
    <mergeCell ref="Q578:Q579"/>
    <mergeCell ref="B563:B565"/>
    <mergeCell ref="Q563:Q565"/>
    <mergeCell ref="B567:B569"/>
    <mergeCell ref="Q567:Q569"/>
    <mergeCell ref="B570:B572"/>
    <mergeCell ref="Q570:Q572"/>
    <mergeCell ref="B554:B555"/>
    <mergeCell ref="Q554:Q555"/>
    <mergeCell ref="B556:B559"/>
    <mergeCell ref="Q556:Q559"/>
    <mergeCell ref="B560:B562"/>
    <mergeCell ref="Q560:Q562"/>
    <mergeCell ref="B546:B548"/>
    <mergeCell ref="Q546:Q548"/>
    <mergeCell ref="B550:B551"/>
    <mergeCell ref="Q550:Q551"/>
    <mergeCell ref="B552:B553"/>
    <mergeCell ref="Q552:Q553"/>
    <mergeCell ref="B539:B540"/>
    <mergeCell ref="B541:B542"/>
    <mergeCell ref="B532:B534"/>
    <mergeCell ref="Q532:Q534"/>
    <mergeCell ref="B535:B536"/>
    <mergeCell ref="Q535:Q536"/>
    <mergeCell ref="B537:B538"/>
    <mergeCell ref="B517:B518"/>
    <mergeCell ref="B525:B526"/>
    <mergeCell ref="Q525:Q526"/>
    <mergeCell ref="B527:B528"/>
    <mergeCell ref="Q527:Q528"/>
    <mergeCell ref="B529:B531"/>
    <mergeCell ref="Q529:Q531"/>
    <mergeCell ref="B386:B388"/>
    <mergeCell ref="B389:B390"/>
    <mergeCell ref="B368:B369"/>
    <mergeCell ref="B370:B371"/>
    <mergeCell ref="B372:B374"/>
    <mergeCell ref="B376:B377"/>
    <mergeCell ref="B379:B381"/>
    <mergeCell ref="B382:B384"/>
    <mergeCell ref="B362:B364"/>
    <mergeCell ref="J363:J364"/>
    <mergeCell ref="K363:K364"/>
    <mergeCell ref="B365:B367"/>
    <mergeCell ref="J366:J367"/>
    <mergeCell ref="K366:K367"/>
    <mergeCell ref="B354:B355"/>
    <mergeCell ref="J354:J355"/>
    <mergeCell ref="K354:K355"/>
    <mergeCell ref="B356:B357"/>
    <mergeCell ref="B358:B359"/>
    <mergeCell ref="B360:B361"/>
    <mergeCell ref="B284:B285"/>
    <mergeCell ref="B286:B287"/>
    <mergeCell ref="B288:B290"/>
    <mergeCell ref="B291:B292"/>
    <mergeCell ref="B293:B294"/>
    <mergeCell ref="B295:B296"/>
    <mergeCell ref="B270:B271"/>
    <mergeCell ref="B272:B273"/>
    <mergeCell ref="B275:B276"/>
    <mergeCell ref="B277:B278"/>
    <mergeCell ref="B279:B280"/>
    <mergeCell ref="B281:B283"/>
    <mergeCell ref="B250:B252"/>
    <mergeCell ref="B253:B254"/>
    <mergeCell ref="B255:B257"/>
    <mergeCell ref="B259:B260"/>
    <mergeCell ref="B262:B264"/>
    <mergeCell ref="B267:B269"/>
    <mergeCell ref="B237:B239"/>
    <mergeCell ref="B240:B243"/>
    <mergeCell ref="J242:J243"/>
    <mergeCell ref="K242:K243"/>
    <mergeCell ref="B245:B246"/>
    <mergeCell ref="B247:B249"/>
    <mergeCell ref="B234:B236"/>
    <mergeCell ref="P194:P195"/>
    <mergeCell ref="L215:L216"/>
    <mergeCell ref="M215:M216"/>
    <mergeCell ref="P215:P216"/>
    <mergeCell ref="L223:L224"/>
    <mergeCell ref="M223:M224"/>
    <mergeCell ref="P223:P224"/>
    <mergeCell ref="B223:B224"/>
    <mergeCell ref="J223:J224"/>
    <mergeCell ref="K223:K224"/>
    <mergeCell ref="B226:B227"/>
    <mergeCell ref="B228:B230"/>
    <mergeCell ref="B232:B233"/>
    <mergeCell ref="B209:B212"/>
    <mergeCell ref="B213:B216"/>
    <mergeCell ref="J215:J216"/>
    <mergeCell ref="K215:K216"/>
    <mergeCell ref="B217:B218"/>
    <mergeCell ref="B220:B222"/>
    <mergeCell ref="B194:B195"/>
    <mergeCell ref="J194:J195"/>
    <mergeCell ref="J220:J221"/>
    <mergeCell ref="K220:K221"/>
    <mergeCell ref="K194:K195"/>
    <mergeCell ref="B197:B199"/>
    <mergeCell ref="B200:B201"/>
    <mergeCell ref="B203:B204"/>
    <mergeCell ref="B205:B206"/>
    <mergeCell ref="B207:B208"/>
    <mergeCell ref="B71:B72"/>
    <mergeCell ref="B87:B88"/>
    <mergeCell ref="Q75:Q76"/>
    <mergeCell ref="Q78:Q79"/>
    <mergeCell ref="Q81:Q82"/>
    <mergeCell ref="B75:B76"/>
    <mergeCell ref="B78:B79"/>
    <mergeCell ref="R78:R79"/>
    <mergeCell ref="B81:B82"/>
    <mergeCell ref="R81:R82"/>
    <mergeCell ref="Q62:Q63"/>
    <mergeCell ref="R62:R63"/>
    <mergeCell ref="Q71:Q72"/>
    <mergeCell ref="R71:R72"/>
    <mergeCell ref="Q64:Q65"/>
    <mergeCell ref="R64:R65"/>
    <mergeCell ref="Q66:Q67"/>
    <mergeCell ref="R66:R67"/>
    <mergeCell ref="R68:R70"/>
    <mergeCell ref="Q68:Q70"/>
    <mergeCell ref="Q42:Q43"/>
    <mergeCell ref="R42:R43"/>
    <mergeCell ref="R55:R57"/>
    <mergeCell ref="Q55:Q57"/>
    <mergeCell ref="Q58:Q59"/>
    <mergeCell ref="R58:R59"/>
    <mergeCell ref="Q60:Q61"/>
    <mergeCell ref="Q34:Q35"/>
    <mergeCell ref="R34:R35"/>
    <mergeCell ref="Q38:Q39"/>
    <mergeCell ref="R38:R39"/>
    <mergeCell ref="Q40:Q41"/>
    <mergeCell ref="R40:R41"/>
    <mergeCell ref="B45:B46"/>
    <mergeCell ref="B47:B48"/>
    <mergeCell ref="B50:B51"/>
    <mergeCell ref="B53:B54"/>
    <mergeCell ref="B68:B70"/>
    <mergeCell ref="B42:B43"/>
    <mergeCell ref="R60:R61"/>
    <mergeCell ref="B64:B65"/>
    <mergeCell ref="B66:B67"/>
    <mergeCell ref="B28:B29"/>
    <mergeCell ref="B55:B57"/>
    <mergeCell ref="B58:B59"/>
    <mergeCell ref="B60:B61"/>
    <mergeCell ref="B62:B63"/>
    <mergeCell ref="B32:B33"/>
    <mergeCell ref="B34:B35"/>
    <mergeCell ref="B36:B37"/>
    <mergeCell ref="B38:B39"/>
    <mergeCell ref="B40:B41"/>
    <mergeCell ref="B11:B12"/>
    <mergeCell ref="B14:B17"/>
    <mergeCell ref="Q9:Q10"/>
    <mergeCell ref="B18:B19"/>
    <mergeCell ref="B20:B23"/>
    <mergeCell ref="B24:B27"/>
    <mergeCell ref="Q32:Q33"/>
    <mergeCell ref="B1:R1"/>
    <mergeCell ref="B2:D2"/>
    <mergeCell ref="B3:D3"/>
    <mergeCell ref="B4:D4"/>
    <mergeCell ref="B5:D5"/>
    <mergeCell ref="B9:B10"/>
    <mergeCell ref="R9:R10"/>
    <mergeCell ref="B147:B148"/>
    <mergeCell ref="B149:B150"/>
    <mergeCell ref="K176:K177"/>
    <mergeCell ref="P176:P177"/>
    <mergeCell ref="J176:J177"/>
    <mergeCell ref="J149:J150"/>
    <mergeCell ref="P149:P150"/>
    <mergeCell ref="B172:B173"/>
    <mergeCell ref="B175:B177"/>
    <mergeCell ref="B160:B161"/>
    <mergeCell ref="B163:B164"/>
    <mergeCell ref="B169:B171"/>
    <mergeCell ref="K149:K150"/>
    <mergeCell ref="B155:B156"/>
    <mergeCell ref="B158:B159"/>
    <mergeCell ref="B332:B333"/>
    <mergeCell ref="B178:B180"/>
    <mergeCell ref="B182:B183"/>
    <mergeCell ref="B188:B190"/>
    <mergeCell ref="B191:B192"/>
    <mergeCell ref="B334:B336"/>
    <mergeCell ref="B315:B316"/>
    <mergeCell ref="B317:B319"/>
    <mergeCell ref="J318:J319"/>
    <mergeCell ref="K318:K319"/>
    <mergeCell ref="B320:B322"/>
    <mergeCell ref="B323:B326"/>
    <mergeCell ref="B393:B394"/>
    <mergeCell ref="B396:B397"/>
    <mergeCell ref="B398:B399"/>
    <mergeCell ref="B400:B402"/>
    <mergeCell ref="J400:J402"/>
    <mergeCell ref="K400:K402"/>
    <mergeCell ref="B403:B404"/>
    <mergeCell ref="B411:B412"/>
    <mergeCell ref="J411:J412"/>
    <mergeCell ref="K411:K412"/>
    <mergeCell ref="B414:B415"/>
    <mergeCell ref="B416:B418"/>
    <mergeCell ref="J416:J418"/>
    <mergeCell ref="K416:K418"/>
    <mergeCell ref="J438:J439"/>
    <mergeCell ref="K438:K439"/>
    <mergeCell ref="B419:B421"/>
    <mergeCell ref="B423:B424"/>
    <mergeCell ref="J423:J424"/>
    <mergeCell ref="K423:K424"/>
    <mergeCell ref="B425:B427"/>
    <mergeCell ref="J425:J427"/>
    <mergeCell ref="K425:K427"/>
    <mergeCell ref="F605:M606"/>
    <mergeCell ref="B442:B443"/>
    <mergeCell ref="B444:B447"/>
    <mergeCell ref="J444:J445"/>
    <mergeCell ref="K444:K445"/>
    <mergeCell ref="B429:B431"/>
    <mergeCell ref="B434:B437"/>
    <mergeCell ref="J434:J436"/>
    <mergeCell ref="K434:K436"/>
    <mergeCell ref="B438:B440"/>
    <mergeCell ref="B449:B450"/>
    <mergeCell ref="B451:B452"/>
    <mergeCell ref="B453:B454"/>
    <mergeCell ref="B455:B456"/>
    <mergeCell ref="B457:B458"/>
    <mergeCell ref="B461:B462"/>
    <mergeCell ref="B465:B466"/>
    <mergeCell ref="B467:B468"/>
    <mergeCell ref="B470:B471"/>
    <mergeCell ref="B472:B474"/>
    <mergeCell ref="B476:B478"/>
    <mergeCell ref="B479:B480"/>
    <mergeCell ref="B481:B482"/>
    <mergeCell ref="B483:B484"/>
    <mergeCell ref="B485:B486"/>
    <mergeCell ref="Q485:Q486"/>
    <mergeCell ref="B488:B489"/>
    <mergeCell ref="Q488:Q489"/>
    <mergeCell ref="B490:B491"/>
    <mergeCell ref="Q490:Q491"/>
    <mergeCell ref="B492:B493"/>
    <mergeCell ref="Q492:Q493"/>
    <mergeCell ref="B495:B496"/>
    <mergeCell ref="B497:B499"/>
    <mergeCell ref="Q495:Q496"/>
    <mergeCell ref="Q497:Q499"/>
  </mergeCells>
  <phoneticPr fontId="1" type="noConversion"/>
  <pageMargins left="0.38" right="0.17" top="0.12" bottom="0.11811023622047245" header="0.11811023622047245" footer="0.11811023622047245"/>
  <pageSetup paperSize="9" scale="60" orientation="landscape" horizontalDpi="4294967292" verticalDpi="4294967292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 enableFormatConditionsCalculation="0">
    <tabColor rgb="FFFF0000"/>
    <pageSetUpPr fitToPage="1"/>
  </sheetPr>
  <dimension ref="A1:S867"/>
  <sheetViews>
    <sheetView zoomScale="75" zoomScaleNormal="75" workbookViewId="0">
      <pane ySplit="8" topLeftCell="A9" activePane="bottomLeft" state="frozen"/>
      <selection pane="bottomLeft" activeCell="E585" sqref="E585"/>
    </sheetView>
  </sheetViews>
  <sheetFormatPr defaultRowHeight="15.75"/>
  <cols>
    <col min="1" max="1" width="1.625" style="40" customWidth="1"/>
    <col min="2" max="2" width="4.625" style="101" customWidth="1"/>
    <col min="3" max="3" width="9.625" style="101" customWidth="1"/>
    <col min="4" max="4" width="37.375" style="59" customWidth="1"/>
    <col min="5" max="5" width="8.625" style="101" customWidth="1"/>
    <col min="6" max="6" width="8.625" style="137" customWidth="1"/>
    <col min="7" max="7" width="8.625" style="101" customWidth="1"/>
    <col min="8" max="8" width="8.625" style="137" customWidth="1"/>
    <col min="9" max="9" width="14.625" style="36" customWidth="1"/>
    <col min="10" max="10" width="14.625" style="944" customWidth="1"/>
    <col min="11" max="11" width="12.625" style="36" customWidth="1"/>
    <col min="12" max="12" width="8.625" style="137" customWidth="1"/>
    <col min="13" max="13" width="12.625" style="36" customWidth="1"/>
    <col min="14" max="14" width="8.625" style="101" customWidth="1"/>
    <col min="15" max="15" width="12.625" style="36" customWidth="1"/>
    <col min="16" max="17" width="14.625" style="36" customWidth="1"/>
    <col min="18" max="18" width="14.625" style="101" customWidth="1"/>
    <col min="19" max="16384" width="9" style="40"/>
  </cols>
  <sheetData>
    <row r="1" spans="2:18" s="66" customFormat="1" ht="18" customHeight="1">
      <c r="B1" s="3083" t="s">
        <v>0</v>
      </c>
      <c r="C1" s="3083"/>
      <c r="D1" s="3161"/>
      <c r="E1" s="3083"/>
      <c r="F1" s="3083"/>
      <c r="G1" s="3083"/>
      <c r="H1" s="3083"/>
      <c r="I1" s="3083"/>
      <c r="J1" s="3083"/>
      <c r="K1" s="3162"/>
      <c r="L1" s="3161"/>
      <c r="M1" s="3162"/>
      <c r="N1" s="3083"/>
      <c r="O1" s="3162"/>
      <c r="P1" s="3162"/>
      <c r="Q1" s="3162"/>
      <c r="R1" s="3083"/>
    </row>
    <row r="2" spans="2:18" s="58" customFormat="1" ht="15.95" customHeight="1">
      <c r="B2" s="3086" t="s">
        <v>593</v>
      </c>
      <c r="C2" s="3086"/>
      <c r="D2" s="3163"/>
      <c r="E2" s="289"/>
      <c r="F2" s="65"/>
      <c r="G2" s="289"/>
      <c r="H2" s="65"/>
      <c r="I2" s="60"/>
      <c r="J2" s="2747"/>
      <c r="K2" s="60"/>
      <c r="L2" s="65"/>
      <c r="M2" s="60"/>
      <c r="N2" s="65"/>
      <c r="O2" s="60"/>
      <c r="P2" s="60"/>
      <c r="Q2" s="60"/>
      <c r="R2" s="289"/>
    </row>
    <row r="3" spans="2:18" s="58" customFormat="1" ht="15.95" customHeight="1">
      <c r="B3" s="3086" t="s">
        <v>13</v>
      </c>
      <c r="C3" s="3086"/>
      <c r="D3" s="3163"/>
      <c r="E3" s="289"/>
      <c r="F3" s="65"/>
      <c r="G3" s="289"/>
      <c r="H3" s="65"/>
      <c r="I3" s="60"/>
      <c r="J3" s="2747"/>
      <c r="K3" s="60"/>
      <c r="L3" s="65"/>
      <c r="M3" s="60"/>
      <c r="N3" s="65"/>
      <c r="O3" s="60"/>
      <c r="P3" s="60"/>
      <c r="Q3" s="60"/>
      <c r="R3" s="289"/>
    </row>
    <row r="4" spans="2:18" s="58" customFormat="1" ht="15.95" customHeight="1">
      <c r="B4" s="3086" t="s">
        <v>15</v>
      </c>
      <c r="C4" s="3086"/>
      <c r="D4" s="3163"/>
      <c r="E4" s="289"/>
      <c r="F4" s="65"/>
      <c r="G4" s="289"/>
      <c r="H4" s="65"/>
      <c r="I4" s="60"/>
      <c r="J4" s="2747"/>
      <c r="K4" s="60"/>
      <c r="L4" s="65"/>
      <c r="M4" s="60"/>
      <c r="N4" s="65"/>
      <c r="O4" s="60"/>
      <c r="P4" s="60"/>
      <c r="Q4" s="60"/>
      <c r="R4" s="289"/>
    </row>
    <row r="5" spans="2:18" s="58" customFormat="1" ht="15.95" customHeight="1" thickBot="1">
      <c r="B5" s="3086" t="s">
        <v>141</v>
      </c>
      <c r="C5" s="3086"/>
      <c r="D5" s="3163"/>
      <c r="E5" s="3039">
        <v>30</v>
      </c>
      <c r="F5" s="65"/>
      <c r="G5" s="289"/>
      <c r="H5" s="65"/>
      <c r="I5" s="60"/>
      <c r="J5" s="2747"/>
      <c r="K5" s="60"/>
      <c r="L5" s="65"/>
      <c r="M5" s="60"/>
      <c r="N5" s="65"/>
      <c r="O5" s="60"/>
      <c r="P5" s="60"/>
      <c r="Q5" s="60"/>
      <c r="R5" s="289"/>
    </row>
    <row r="6" spans="2:18" s="2" customFormat="1" ht="48" thickBot="1">
      <c r="B6" s="394" t="s">
        <v>1</v>
      </c>
      <c r="C6" s="394" t="s">
        <v>2</v>
      </c>
      <c r="D6" s="585" t="s">
        <v>8</v>
      </c>
      <c r="E6" s="394" t="s">
        <v>7</v>
      </c>
      <c r="F6" s="396" t="s">
        <v>28</v>
      </c>
      <c r="G6" s="396" t="s">
        <v>26</v>
      </c>
      <c r="H6" s="396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8" customHeight="1" thickBot="1">
      <c r="B7" s="398">
        <v>1</v>
      </c>
      <c r="C7" s="398">
        <v>2</v>
      </c>
      <c r="D7" s="399">
        <v>3</v>
      </c>
      <c r="E7" s="398">
        <v>4</v>
      </c>
      <c r="F7" s="399">
        <v>5</v>
      </c>
      <c r="G7" s="399">
        <v>6</v>
      </c>
      <c r="H7" s="399" t="s">
        <v>33</v>
      </c>
      <c r="I7" s="400" t="s">
        <v>62</v>
      </c>
      <c r="J7" s="398">
        <v>9</v>
      </c>
      <c r="K7" s="400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8" s="34" customFormat="1" ht="18" customHeight="1" thickBot="1">
      <c r="B8" s="85"/>
      <c r="C8" s="85"/>
      <c r="D8" s="586"/>
      <c r="E8" s="85"/>
      <c r="F8" s="87">
        <f>SUBTOTAL(9,F9:F1491)</f>
        <v>55</v>
      </c>
      <c r="G8" s="87"/>
      <c r="H8" s="87">
        <f>SUBTOTAL(9,H9:H1491)</f>
        <v>3130</v>
      </c>
      <c r="I8" s="86">
        <f>SUBTOTAL(9,I9:I1509)</f>
        <v>1565000</v>
      </c>
      <c r="J8" s="85"/>
      <c r="K8" s="86">
        <f>SUBTOTAL(9,K9:K1509)</f>
        <v>195500</v>
      </c>
      <c r="L8" s="87">
        <f>SUBTOTAL(9,L9:L1491)</f>
        <v>138</v>
      </c>
      <c r="M8" s="15">
        <f>SUBTOTAL(9,M9:M1509)</f>
        <v>1380000</v>
      </c>
      <c r="N8" s="87">
        <f>SUBTOTAL(9,N9:N1491)</f>
        <v>33.5</v>
      </c>
      <c r="O8" s="86">
        <f>SUBTOTAL(9,O9:O1509)</f>
        <v>502500</v>
      </c>
      <c r="P8" s="86">
        <f>SUBTOTAL(9,P9:P1509)</f>
        <v>3643000</v>
      </c>
      <c r="Q8" s="86">
        <f>SUBTOTAL(9,Q9:Q1607)</f>
        <v>490000</v>
      </c>
      <c r="R8" s="623">
        <f>P8+Q8</f>
        <v>4133000</v>
      </c>
    </row>
    <row r="9" spans="2:18" ht="15.95" hidden="1" customHeight="1">
      <c r="B9" s="200">
        <v>1</v>
      </c>
      <c r="C9" s="114">
        <v>41634</v>
      </c>
      <c r="D9" s="3" t="s">
        <v>151</v>
      </c>
      <c r="E9" s="42" t="s">
        <v>132</v>
      </c>
      <c r="F9" s="366">
        <v>1</v>
      </c>
      <c r="G9" s="169">
        <v>120</v>
      </c>
      <c r="H9" s="366">
        <f>F9*G9</f>
        <v>120</v>
      </c>
      <c r="I9" s="146">
        <f>H9*500</f>
        <v>60000</v>
      </c>
      <c r="J9" s="167"/>
      <c r="K9" s="146"/>
      <c r="L9" s="117">
        <v>2.5</v>
      </c>
      <c r="M9" s="116">
        <f t="shared" ref="M9:M58" si="0">L9*10000</f>
        <v>25000</v>
      </c>
      <c r="N9" s="117"/>
      <c r="O9" s="116">
        <f t="shared" ref="O9:O58" si="1">N9*15000</f>
        <v>0</v>
      </c>
      <c r="P9" s="118">
        <f t="shared" ref="P9:P58" si="2">M9+K9+I9+O9</f>
        <v>85000</v>
      </c>
      <c r="Q9" s="172">
        <v>35000</v>
      </c>
      <c r="R9" s="1134" t="s">
        <v>592</v>
      </c>
    </row>
    <row r="10" spans="2:18" ht="15.95" hidden="1" customHeight="1">
      <c r="B10" s="178">
        <v>2</v>
      </c>
      <c r="C10" s="108">
        <v>41635</v>
      </c>
      <c r="D10" s="3" t="s">
        <v>173</v>
      </c>
      <c r="E10" s="42"/>
      <c r="F10" s="366"/>
      <c r="G10" s="169"/>
      <c r="H10" s="366">
        <f>F10*G10</f>
        <v>0</v>
      </c>
      <c r="I10" s="146">
        <f>H10*500</f>
        <v>0</v>
      </c>
      <c r="J10" s="169"/>
      <c r="K10" s="47"/>
      <c r="L10" s="168"/>
      <c r="M10" s="146">
        <f t="shared" si="0"/>
        <v>0</v>
      </c>
      <c r="N10" s="168"/>
      <c r="O10" s="146">
        <f t="shared" si="1"/>
        <v>0</v>
      </c>
      <c r="P10" s="6">
        <f t="shared" si="2"/>
        <v>0</v>
      </c>
      <c r="Q10" s="176"/>
      <c r="R10" s="1141" t="s">
        <v>592</v>
      </c>
    </row>
    <row r="11" spans="2:18" ht="15.95" hidden="1" customHeight="1">
      <c r="B11" s="178">
        <v>3</v>
      </c>
      <c r="C11" s="108">
        <v>41636</v>
      </c>
      <c r="D11" s="27" t="s">
        <v>130</v>
      </c>
      <c r="E11" s="43" t="s">
        <v>39</v>
      </c>
      <c r="F11" s="367">
        <v>1</v>
      </c>
      <c r="G11" s="46">
        <v>150</v>
      </c>
      <c r="H11" s="366">
        <f>F11*G11</f>
        <v>150</v>
      </c>
      <c r="I11" s="146">
        <f>H11*500</f>
        <v>75000</v>
      </c>
      <c r="J11" s="169"/>
      <c r="K11" s="47"/>
      <c r="L11" s="168">
        <v>6</v>
      </c>
      <c r="M11" s="146">
        <f t="shared" si="0"/>
        <v>60000</v>
      </c>
      <c r="N11" s="168"/>
      <c r="O11" s="146">
        <f t="shared" si="1"/>
        <v>0</v>
      </c>
      <c r="P11" s="6">
        <f t="shared" si="2"/>
        <v>135000</v>
      </c>
      <c r="Q11" s="176">
        <v>35000</v>
      </c>
      <c r="R11" s="180"/>
    </row>
    <row r="12" spans="2:18" ht="15.95" hidden="1" customHeight="1">
      <c r="B12" s="3158">
        <v>4</v>
      </c>
      <c r="C12" s="104">
        <v>41637</v>
      </c>
      <c r="D12" s="27" t="s">
        <v>45</v>
      </c>
      <c r="E12" s="43" t="s">
        <v>36</v>
      </c>
      <c r="F12" s="367">
        <v>1</v>
      </c>
      <c r="G12" s="46">
        <v>115</v>
      </c>
      <c r="H12" s="374">
        <f t="shared" ref="H12:H58" si="3">F12*G12</f>
        <v>115</v>
      </c>
      <c r="I12" s="146">
        <f t="shared" ref="I12:I59" si="4">H12*500</f>
        <v>57500</v>
      </c>
      <c r="J12" s="167"/>
      <c r="K12" s="146"/>
      <c r="L12" s="168">
        <v>1</v>
      </c>
      <c r="M12" s="146">
        <f t="shared" si="0"/>
        <v>10000</v>
      </c>
      <c r="N12" s="168"/>
      <c r="O12" s="146">
        <f t="shared" si="1"/>
        <v>0</v>
      </c>
      <c r="P12" s="6">
        <f t="shared" si="2"/>
        <v>67500</v>
      </c>
      <c r="Q12" s="3168">
        <v>35000</v>
      </c>
      <c r="R12" s="3169"/>
    </row>
    <row r="13" spans="2:18" ht="15.95" hidden="1" customHeight="1">
      <c r="B13" s="3159"/>
      <c r="C13" s="104">
        <v>41637</v>
      </c>
      <c r="D13" s="27" t="s">
        <v>143</v>
      </c>
      <c r="E13" s="43" t="s">
        <v>139</v>
      </c>
      <c r="F13" s="367">
        <v>1</v>
      </c>
      <c r="G13" s="46"/>
      <c r="H13" s="366">
        <f>F13*G13</f>
        <v>0</v>
      </c>
      <c r="I13" s="146">
        <f>H13*500</f>
        <v>0</v>
      </c>
      <c r="J13" s="169"/>
      <c r="K13" s="47">
        <f>F13*7500</f>
        <v>7500</v>
      </c>
      <c r="L13" s="201">
        <v>2</v>
      </c>
      <c r="M13" s="146">
        <f>L13*10000</f>
        <v>20000</v>
      </c>
      <c r="N13" s="201"/>
      <c r="O13" s="146">
        <f>N13*15000</f>
        <v>0</v>
      </c>
      <c r="P13" s="6">
        <f>M13+K13+I13+O13</f>
        <v>27500</v>
      </c>
      <c r="Q13" s="3177"/>
      <c r="R13" s="3171"/>
    </row>
    <row r="14" spans="2:18" ht="15.95" hidden="1" customHeight="1">
      <c r="B14" s="3160"/>
      <c r="C14" s="104">
        <v>41637</v>
      </c>
      <c r="D14" s="3" t="s">
        <v>162</v>
      </c>
      <c r="E14" s="42" t="s">
        <v>39</v>
      </c>
      <c r="F14" s="366">
        <v>2</v>
      </c>
      <c r="G14" s="169"/>
      <c r="H14" s="366">
        <f>F14*G14</f>
        <v>0</v>
      </c>
      <c r="I14" s="191">
        <f>H14*500</f>
        <v>0</v>
      </c>
      <c r="J14" s="167"/>
      <c r="K14" s="146">
        <f>F14*10000</f>
        <v>20000</v>
      </c>
      <c r="L14" s="201">
        <v>2</v>
      </c>
      <c r="M14" s="146">
        <f>L14*10000</f>
        <v>20000</v>
      </c>
      <c r="N14" s="201"/>
      <c r="O14" s="146">
        <f>N14*15000</f>
        <v>0</v>
      </c>
      <c r="P14" s="6">
        <f>M14+K14+I14+O14</f>
        <v>40000</v>
      </c>
      <c r="Q14" s="3165"/>
      <c r="R14" s="3167"/>
    </row>
    <row r="15" spans="2:18" ht="15.95" hidden="1" customHeight="1">
      <c r="B15" s="178">
        <v>5</v>
      </c>
      <c r="C15" s="108">
        <v>41638</v>
      </c>
      <c r="D15" s="3" t="s">
        <v>144</v>
      </c>
      <c r="E15" s="43" t="s">
        <v>61</v>
      </c>
      <c r="F15" s="367">
        <v>1</v>
      </c>
      <c r="G15" s="46">
        <v>50</v>
      </c>
      <c r="H15" s="374">
        <f t="shared" si="3"/>
        <v>50</v>
      </c>
      <c r="I15" s="146">
        <f t="shared" si="4"/>
        <v>25000</v>
      </c>
      <c r="J15" s="167"/>
      <c r="K15" s="146"/>
      <c r="L15" s="168">
        <v>3</v>
      </c>
      <c r="M15" s="146">
        <f t="shared" si="0"/>
        <v>30000</v>
      </c>
      <c r="N15" s="168">
        <v>3</v>
      </c>
      <c r="O15" s="146">
        <f t="shared" si="1"/>
        <v>45000</v>
      </c>
      <c r="P15" s="6">
        <f t="shared" si="2"/>
        <v>100000</v>
      </c>
      <c r="Q15" s="176">
        <v>35000</v>
      </c>
      <c r="R15" s="180"/>
    </row>
    <row r="16" spans="2:18" ht="15.95" hidden="1" customHeight="1">
      <c r="B16" s="178">
        <v>6</v>
      </c>
      <c r="C16" s="108">
        <v>41639</v>
      </c>
      <c r="D16" s="3" t="s">
        <v>162</v>
      </c>
      <c r="E16" s="42" t="s">
        <v>39</v>
      </c>
      <c r="F16" s="366">
        <v>2</v>
      </c>
      <c r="G16" s="169"/>
      <c r="H16" s="366">
        <f>F16*G16</f>
        <v>0</v>
      </c>
      <c r="I16" s="191">
        <f>H16*500</f>
        <v>0</v>
      </c>
      <c r="J16" s="167"/>
      <c r="K16" s="146">
        <f>F16*10000</f>
        <v>20000</v>
      </c>
      <c r="L16" s="168"/>
      <c r="M16" s="146">
        <f t="shared" si="0"/>
        <v>0</v>
      </c>
      <c r="N16" s="168"/>
      <c r="O16" s="146">
        <f t="shared" si="1"/>
        <v>0</v>
      </c>
      <c r="P16" s="6">
        <f t="shared" si="2"/>
        <v>20000</v>
      </c>
      <c r="Q16" s="176">
        <v>35000</v>
      </c>
      <c r="R16" s="180"/>
    </row>
    <row r="17" spans="2:19" s="91" customFormat="1" ht="15.95" hidden="1" customHeight="1">
      <c r="B17" s="178">
        <v>7</v>
      </c>
      <c r="C17" s="108">
        <v>41640</v>
      </c>
      <c r="D17" s="27" t="s">
        <v>174</v>
      </c>
      <c r="E17" s="43"/>
      <c r="F17" s="367"/>
      <c r="G17" s="46"/>
      <c r="H17" s="366">
        <f t="shared" si="3"/>
        <v>0</v>
      </c>
      <c r="I17" s="146">
        <f t="shared" si="4"/>
        <v>0</v>
      </c>
      <c r="J17" s="20"/>
      <c r="K17" s="146"/>
      <c r="L17" s="130"/>
      <c r="M17" s="28">
        <f t="shared" si="0"/>
        <v>0</v>
      </c>
      <c r="N17" s="130"/>
      <c r="O17" s="28">
        <f t="shared" si="1"/>
        <v>0</v>
      </c>
      <c r="P17" s="6">
        <f t="shared" si="2"/>
        <v>0</v>
      </c>
      <c r="Q17" s="203">
        <v>35000</v>
      </c>
      <c r="R17" s="39"/>
      <c r="S17" s="90"/>
    </row>
    <row r="18" spans="2:19" ht="15.95" hidden="1" customHeight="1">
      <c r="B18" s="178">
        <v>8</v>
      </c>
      <c r="C18" s="108">
        <v>41641</v>
      </c>
      <c r="D18" s="27" t="s">
        <v>174</v>
      </c>
      <c r="E18" s="43"/>
      <c r="F18" s="367"/>
      <c r="G18" s="46"/>
      <c r="H18" s="374">
        <f t="shared" si="3"/>
        <v>0</v>
      </c>
      <c r="I18" s="146">
        <f t="shared" si="4"/>
        <v>0</v>
      </c>
      <c r="J18" s="167"/>
      <c r="K18" s="146"/>
      <c r="L18" s="168"/>
      <c r="M18" s="146">
        <f t="shared" si="0"/>
        <v>0</v>
      </c>
      <c r="N18" s="168"/>
      <c r="O18" s="146">
        <f t="shared" si="1"/>
        <v>0</v>
      </c>
      <c r="P18" s="6">
        <f t="shared" si="2"/>
        <v>0</v>
      </c>
      <c r="Q18" s="203">
        <v>35000</v>
      </c>
      <c r="R18" s="180"/>
    </row>
    <row r="19" spans="2:19" ht="15.95" hidden="1" customHeight="1">
      <c r="B19" s="178">
        <v>9</v>
      </c>
      <c r="C19" s="108">
        <v>41642</v>
      </c>
      <c r="D19" s="27" t="s">
        <v>174</v>
      </c>
      <c r="E19" s="43"/>
      <c r="F19" s="367"/>
      <c r="G19" s="46"/>
      <c r="H19" s="374">
        <f t="shared" si="3"/>
        <v>0</v>
      </c>
      <c r="I19" s="146">
        <f t="shared" si="4"/>
        <v>0</v>
      </c>
      <c r="J19" s="167"/>
      <c r="K19" s="146"/>
      <c r="L19" s="168"/>
      <c r="M19" s="146">
        <f t="shared" si="0"/>
        <v>0</v>
      </c>
      <c r="N19" s="168"/>
      <c r="O19" s="146">
        <f t="shared" si="1"/>
        <v>0</v>
      </c>
      <c r="P19" s="6">
        <f t="shared" si="2"/>
        <v>0</v>
      </c>
      <c r="Q19" s="203">
        <v>35000</v>
      </c>
      <c r="R19" s="180"/>
    </row>
    <row r="20" spans="2:19" ht="15.95" hidden="1" customHeight="1">
      <c r="B20" s="178">
        <v>10</v>
      </c>
      <c r="C20" s="108">
        <v>41643</v>
      </c>
      <c r="D20" s="27" t="s">
        <v>174</v>
      </c>
      <c r="E20" s="43"/>
      <c r="F20" s="367"/>
      <c r="G20" s="46"/>
      <c r="H20" s="374">
        <f t="shared" si="3"/>
        <v>0</v>
      </c>
      <c r="I20" s="146">
        <f t="shared" si="4"/>
        <v>0</v>
      </c>
      <c r="J20" s="3"/>
      <c r="K20" s="177"/>
      <c r="L20" s="168"/>
      <c r="M20" s="146">
        <f t="shared" si="0"/>
        <v>0</v>
      </c>
      <c r="N20" s="168"/>
      <c r="O20" s="146">
        <f t="shared" si="1"/>
        <v>0</v>
      </c>
      <c r="P20" s="6">
        <f t="shared" si="2"/>
        <v>0</v>
      </c>
      <c r="Q20" s="203">
        <v>35000</v>
      </c>
      <c r="R20" s="156"/>
    </row>
    <row r="21" spans="2:19" ht="15.95" hidden="1" customHeight="1">
      <c r="B21" s="140">
        <v>11</v>
      </c>
      <c r="C21" s="104">
        <v>41644</v>
      </c>
      <c r="D21" s="27" t="s">
        <v>174</v>
      </c>
      <c r="E21" s="43"/>
      <c r="F21" s="367"/>
      <c r="G21" s="46"/>
      <c r="H21" s="366">
        <f t="shared" si="3"/>
        <v>0</v>
      </c>
      <c r="I21" s="146">
        <f t="shared" si="4"/>
        <v>0</v>
      </c>
      <c r="J21" s="167"/>
      <c r="K21" s="146"/>
      <c r="L21" s="130"/>
      <c r="M21" s="28">
        <f t="shared" si="0"/>
        <v>0</v>
      </c>
      <c r="N21" s="130"/>
      <c r="O21" s="28">
        <f t="shared" si="1"/>
        <v>0</v>
      </c>
      <c r="P21" s="6">
        <f t="shared" si="2"/>
        <v>0</v>
      </c>
      <c r="Q21" s="203">
        <v>35000</v>
      </c>
      <c r="R21" s="156"/>
    </row>
    <row r="22" spans="2:19" ht="15.95" hidden="1" customHeight="1">
      <c r="B22" s="178">
        <v>12</v>
      </c>
      <c r="C22" s="108">
        <v>41645</v>
      </c>
      <c r="D22" s="27" t="s">
        <v>174</v>
      </c>
      <c r="E22" s="43"/>
      <c r="F22" s="367"/>
      <c r="G22" s="46"/>
      <c r="H22" s="374">
        <f t="shared" si="3"/>
        <v>0</v>
      </c>
      <c r="I22" s="146">
        <f t="shared" si="4"/>
        <v>0</v>
      </c>
      <c r="J22" s="167"/>
      <c r="K22" s="146"/>
      <c r="L22" s="168"/>
      <c r="M22" s="146">
        <f t="shared" si="0"/>
        <v>0</v>
      </c>
      <c r="N22" s="168"/>
      <c r="O22" s="146">
        <f t="shared" si="1"/>
        <v>0</v>
      </c>
      <c r="P22" s="6">
        <f t="shared" si="2"/>
        <v>0</v>
      </c>
      <c r="Q22" s="203">
        <v>35000</v>
      </c>
      <c r="R22" s="180"/>
    </row>
    <row r="23" spans="2:19" ht="15.95" hidden="1" customHeight="1">
      <c r="B23" s="178">
        <v>13</v>
      </c>
      <c r="C23" s="108">
        <v>41646</v>
      </c>
      <c r="D23" s="27" t="s">
        <v>174</v>
      </c>
      <c r="E23" s="43"/>
      <c r="F23" s="367"/>
      <c r="G23" s="46"/>
      <c r="H23" s="374">
        <f t="shared" si="3"/>
        <v>0</v>
      </c>
      <c r="I23" s="146">
        <f t="shared" si="4"/>
        <v>0</v>
      </c>
      <c r="J23" s="167"/>
      <c r="K23" s="146"/>
      <c r="L23" s="168"/>
      <c r="M23" s="176">
        <f t="shared" si="0"/>
        <v>0</v>
      </c>
      <c r="N23" s="168"/>
      <c r="O23" s="176">
        <f t="shared" si="1"/>
        <v>0</v>
      </c>
      <c r="P23" s="6">
        <f t="shared" si="2"/>
        <v>0</v>
      </c>
      <c r="Q23" s="203">
        <v>35000</v>
      </c>
      <c r="R23" s="131"/>
    </row>
    <row r="24" spans="2:19" s="31" customFormat="1" ht="15.95" hidden="1" customHeight="1">
      <c r="B24" s="178">
        <v>14</v>
      </c>
      <c r="C24" s="108">
        <v>41647</v>
      </c>
      <c r="D24" s="27" t="s">
        <v>174</v>
      </c>
      <c r="E24" s="43"/>
      <c r="F24" s="367"/>
      <c r="G24" s="46"/>
      <c r="H24" s="374">
        <f t="shared" si="3"/>
        <v>0</v>
      </c>
      <c r="I24" s="146">
        <f t="shared" si="4"/>
        <v>0</v>
      </c>
      <c r="J24" s="167"/>
      <c r="K24" s="146"/>
      <c r="L24" s="130"/>
      <c r="M24" s="177">
        <f t="shared" si="0"/>
        <v>0</v>
      </c>
      <c r="N24" s="130"/>
      <c r="O24" s="177">
        <f t="shared" si="1"/>
        <v>0</v>
      </c>
      <c r="P24" s="29">
        <f t="shared" si="2"/>
        <v>0</v>
      </c>
      <c r="Q24" s="203">
        <v>35000</v>
      </c>
      <c r="R24" s="39"/>
    </row>
    <row r="25" spans="2:19" ht="15.95" hidden="1" customHeight="1">
      <c r="B25" s="178">
        <v>15</v>
      </c>
      <c r="C25" s="108">
        <v>41648</v>
      </c>
      <c r="D25" s="27" t="s">
        <v>174</v>
      </c>
      <c r="E25" s="42"/>
      <c r="F25" s="366"/>
      <c r="G25" s="169"/>
      <c r="H25" s="366">
        <f t="shared" si="3"/>
        <v>0</v>
      </c>
      <c r="I25" s="146">
        <f t="shared" si="4"/>
        <v>0</v>
      </c>
      <c r="J25" s="167"/>
      <c r="K25" s="146"/>
      <c r="L25" s="130"/>
      <c r="M25" s="28">
        <f t="shared" si="0"/>
        <v>0</v>
      </c>
      <c r="N25" s="130"/>
      <c r="O25" s="28">
        <f t="shared" si="1"/>
        <v>0</v>
      </c>
      <c r="P25" s="6">
        <f t="shared" si="2"/>
        <v>0</v>
      </c>
      <c r="Q25" s="203">
        <v>35000</v>
      </c>
      <c r="R25" s="94"/>
    </row>
    <row r="26" spans="2:19" ht="15.95" hidden="1" customHeight="1">
      <c r="B26" s="178">
        <v>16</v>
      </c>
      <c r="C26" s="108">
        <v>41649</v>
      </c>
      <c r="D26" s="27" t="s">
        <v>174</v>
      </c>
      <c r="E26" s="43"/>
      <c r="F26" s="367"/>
      <c r="G26" s="46"/>
      <c r="H26" s="366">
        <f t="shared" si="3"/>
        <v>0</v>
      </c>
      <c r="I26" s="146">
        <f t="shared" si="4"/>
        <v>0</v>
      </c>
      <c r="J26" s="167"/>
      <c r="K26" s="146"/>
      <c r="L26" s="130"/>
      <c r="M26" s="28">
        <f t="shared" si="0"/>
        <v>0</v>
      </c>
      <c r="N26" s="130"/>
      <c r="O26" s="28">
        <f t="shared" si="1"/>
        <v>0</v>
      </c>
      <c r="P26" s="6">
        <f t="shared" si="2"/>
        <v>0</v>
      </c>
      <c r="Q26" s="203">
        <v>35000</v>
      </c>
      <c r="R26" s="180"/>
    </row>
    <row r="27" spans="2:19" ht="15.95" hidden="1" customHeight="1">
      <c r="B27" s="178">
        <v>17</v>
      </c>
      <c r="C27" s="108">
        <v>41650</v>
      </c>
      <c r="D27" s="27" t="s">
        <v>124</v>
      </c>
      <c r="E27" s="43"/>
      <c r="F27" s="367"/>
      <c r="G27" s="46"/>
      <c r="H27" s="367">
        <f t="shared" si="3"/>
        <v>0</v>
      </c>
      <c r="I27" s="146">
        <f t="shared" si="4"/>
        <v>0</v>
      </c>
      <c r="J27" s="20"/>
      <c r="K27" s="146"/>
      <c r="L27" s="130">
        <v>6.5</v>
      </c>
      <c r="M27" s="28">
        <f t="shared" si="0"/>
        <v>65000</v>
      </c>
      <c r="N27" s="130"/>
      <c r="O27" s="28">
        <f t="shared" si="1"/>
        <v>0</v>
      </c>
      <c r="P27" s="6">
        <f t="shared" si="2"/>
        <v>65000</v>
      </c>
      <c r="Q27" s="203">
        <v>35000</v>
      </c>
      <c r="R27" s="156"/>
    </row>
    <row r="28" spans="2:19" ht="15.95" hidden="1" customHeight="1">
      <c r="B28" s="3158">
        <v>18</v>
      </c>
      <c r="C28" s="104">
        <v>41651</v>
      </c>
      <c r="D28" s="3" t="s">
        <v>162</v>
      </c>
      <c r="E28" s="42" t="s">
        <v>39</v>
      </c>
      <c r="F28" s="366">
        <v>1</v>
      </c>
      <c r="G28" s="169"/>
      <c r="H28" s="366">
        <f>F28*G28</f>
        <v>0</v>
      </c>
      <c r="I28" s="191">
        <f>H28*500</f>
        <v>0</v>
      </c>
      <c r="J28" s="167"/>
      <c r="K28" s="146">
        <f>F28*10000</f>
        <v>10000</v>
      </c>
      <c r="L28" s="130"/>
      <c r="M28" s="28">
        <f>L28*10000</f>
        <v>0</v>
      </c>
      <c r="N28" s="130"/>
      <c r="O28" s="28">
        <f>N28*15000</f>
        <v>0</v>
      </c>
      <c r="P28" s="6">
        <f>M28+K28+I28+O28</f>
        <v>10000</v>
      </c>
      <c r="Q28" s="3168">
        <v>35000</v>
      </c>
      <c r="R28" s="3321"/>
    </row>
    <row r="29" spans="2:19" ht="15.95" hidden="1" customHeight="1">
      <c r="B29" s="3160"/>
      <c r="C29" s="104">
        <v>41651</v>
      </c>
      <c r="D29" s="3" t="s">
        <v>43</v>
      </c>
      <c r="E29" s="42" t="s">
        <v>9</v>
      </c>
      <c r="F29" s="366">
        <v>1</v>
      </c>
      <c r="G29" s="169">
        <v>120</v>
      </c>
      <c r="H29" s="366">
        <f t="shared" si="3"/>
        <v>120</v>
      </c>
      <c r="I29" s="146">
        <f t="shared" si="4"/>
        <v>60000</v>
      </c>
      <c r="J29" s="169"/>
      <c r="K29" s="47"/>
      <c r="L29" s="130">
        <v>5</v>
      </c>
      <c r="M29" s="28">
        <f t="shared" si="0"/>
        <v>50000</v>
      </c>
      <c r="N29" s="130"/>
      <c r="O29" s="28">
        <f t="shared" si="1"/>
        <v>0</v>
      </c>
      <c r="P29" s="6">
        <f t="shared" si="2"/>
        <v>110000</v>
      </c>
      <c r="Q29" s="3165"/>
      <c r="R29" s="3322"/>
    </row>
    <row r="30" spans="2:19" ht="15.95" hidden="1" customHeight="1">
      <c r="B30" s="178">
        <v>19</v>
      </c>
      <c r="C30" s="108">
        <v>41652</v>
      </c>
      <c r="D30" s="27" t="s">
        <v>129</v>
      </c>
      <c r="E30" s="43" t="s">
        <v>39</v>
      </c>
      <c r="F30" s="367">
        <v>1</v>
      </c>
      <c r="G30" s="46">
        <v>150</v>
      </c>
      <c r="H30" s="366">
        <f t="shared" si="3"/>
        <v>150</v>
      </c>
      <c r="I30" s="146">
        <f t="shared" si="4"/>
        <v>75000</v>
      </c>
      <c r="J30" s="169"/>
      <c r="K30" s="47"/>
      <c r="L30" s="130">
        <v>3</v>
      </c>
      <c r="M30" s="28">
        <f t="shared" si="0"/>
        <v>30000</v>
      </c>
      <c r="N30" s="130"/>
      <c r="O30" s="146">
        <f t="shared" si="1"/>
        <v>0</v>
      </c>
      <c r="P30" s="6">
        <f t="shared" si="2"/>
        <v>105000</v>
      </c>
      <c r="Q30" s="176"/>
      <c r="R30" s="156"/>
    </row>
    <row r="31" spans="2:19" ht="15.95" hidden="1" customHeight="1">
      <c r="B31" s="3153">
        <v>20</v>
      </c>
      <c r="C31" s="108">
        <v>41653</v>
      </c>
      <c r="D31" s="3" t="s">
        <v>43</v>
      </c>
      <c r="E31" s="42" t="s">
        <v>9</v>
      </c>
      <c r="F31" s="366">
        <v>1</v>
      </c>
      <c r="G31" s="169">
        <v>120</v>
      </c>
      <c r="H31" s="366">
        <f t="shared" si="3"/>
        <v>120</v>
      </c>
      <c r="I31" s="146">
        <f t="shared" si="4"/>
        <v>60000</v>
      </c>
      <c r="J31" s="20"/>
      <c r="K31" s="146"/>
      <c r="L31" s="130">
        <v>2.5</v>
      </c>
      <c r="M31" s="28">
        <f t="shared" si="0"/>
        <v>25000</v>
      </c>
      <c r="N31" s="130"/>
      <c r="O31" s="28">
        <f t="shared" si="1"/>
        <v>0</v>
      </c>
      <c r="P31" s="6">
        <f t="shared" si="2"/>
        <v>85000</v>
      </c>
      <c r="Q31" s="3172">
        <v>35000</v>
      </c>
      <c r="R31" s="3226" t="s">
        <v>251</v>
      </c>
    </row>
    <row r="32" spans="2:19" ht="15.95" hidden="1" customHeight="1">
      <c r="B32" s="3155"/>
      <c r="C32" s="108">
        <v>41653</v>
      </c>
      <c r="D32" s="3" t="s">
        <v>136</v>
      </c>
      <c r="E32" s="42" t="s">
        <v>10</v>
      </c>
      <c r="F32" s="366">
        <v>1</v>
      </c>
      <c r="G32" s="169">
        <v>30</v>
      </c>
      <c r="H32" s="366">
        <f t="shared" si="3"/>
        <v>30</v>
      </c>
      <c r="I32" s="146">
        <f t="shared" si="4"/>
        <v>15000</v>
      </c>
      <c r="J32" s="20"/>
      <c r="K32" s="146"/>
      <c r="L32" s="130"/>
      <c r="M32" s="28">
        <f t="shared" si="0"/>
        <v>0</v>
      </c>
      <c r="N32" s="130"/>
      <c r="O32" s="28">
        <f t="shared" si="1"/>
        <v>0</v>
      </c>
      <c r="P32" s="6">
        <f t="shared" si="2"/>
        <v>15000</v>
      </c>
      <c r="Q32" s="3173"/>
      <c r="R32" s="3227"/>
    </row>
    <row r="33" spans="2:18" ht="15.95" hidden="1" customHeight="1">
      <c r="B33" s="3154"/>
      <c r="C33" s="108">
        <v>41653</v>
      </c>
      <c r="D33" s="27" t="s">
        <v>130</v>
      </c>
      <c r="E33" s="43" t="s">
        <v>39</v>
      </c>
      <c r="F33" s="367">
        <v>1</v>
      </c>
      <c r="G33" s="46">
        <v>150</v>
      </c>
      <c r="H33" s="366">
        <f>F33*G33</f>
        <v>150</v>
      </c>
      <c r="I33" s="146">
        <f>H33*500</f>
        <v>75000</v>
      </c>
      <c r="J33" s="20"/>
      <c r="K33" s="146"/>
      <c r="L33" s="130">
        <v>7</v>
      </c>
      <c r="M33" s="28">
        <f>L33*10000</f>
        <v>70000</v>
      </c>
      <c r="N33" s="130"/>
      <c r="O33" s="28">
        <f>N33*15000</f>
        <v>0</v>
      </c>
      <c r="P33" s="6">
        <f>M33+K33+I33+O33</f>
        <v>145000</v>
      </c>
      <c r="Q33" s="3174"/>
      <c r="R33" s="3228"/>
    </row>
    <row r="34" spans="2:18" ht="15.95" hidden="1" customHeight="1">
      <c r="B34" s="3153">
        <v>21</v>
      </c>
      <c r="C34" s="108">
        <v>41654</v>
      </c>
      <c r="D34" s="3" t="s">
        <v>133</v>
      </c>
      <c r="E34" s="42"/>
      <c r="F34" s="366"/>
      <c r="G34" s="169"/>
      <c r="H34" s="366">
        <f t="shared" si="3"/>
        <v>0</v>
      </c>
      <c r="I34" s="146">
        <f t="shared" si="4"/>
        <v>0</v>
      </c>
      <c r="J34" s="169"/>
      <c r="K34" s="47"/>
      <c r="L34" s="130"/>
      <c r="M34" s="28">
        <f t="shared" si="0"/>
        <v>0</v>
      </c>
      <c r="N34" s="130"/>
      <c r="O34" s="28">
        <f t="shared" si="1"/>
        <v>0</v>
      </c>
      <c r="P34" s="6">
        <f t="shared" si="2"/>
        <v>0</v>
      </c>
      <c r="Q34" s="177"/>
      <c r="R34" s="156"/>
    </row>
    <row r="35" spans="2:18" ht="15.95" hidden="1" customHeight="1">
      <c r="B35" s="3155"/>
      <c r="C35" s="108">
        <v>41654</v>
      </c>
      <c r="D35" s="3" t="s">
        <v>136</v>
      </c>
      <c r="E35" s="42" t="s">
        <v>10</v>
      </c>
      <c r="F35" s="366">
        <v>1</v>
      </c>
      <c r="G35" s="169">
        <v>30</v>
      </c>
      <c r="H35" s="366">
        <f t="shared" si="3"/>
        <v>30</v>
      </c>
      <c r="I35" s="146">
        <f t="shared" si="4"/>
        <v>15000</v>
      </c>
      <c r="J35" s="169"/>
      <c r="K35" s="47"/>
      <c r="L35" s="130"/>
      <c r="M35" s="28">
        <f t="shared" si="0"/>
        <v>0</v>
      </c>
      <c r="N35" s="130"/>
      <c r="O35" s="28">
        <f t="shared" si="1"/>
        <v>0</v>
      </c>
      <c r="P35" s="6">
        <f t="shared" si="2"/>
        <v>15000</v>
      </c>
      <c r="Q35" s="192"/>
      <c r="R35" s="156"/>
    </row>
    <row r="36" spans="2:18" ht="15.95" hidden="1" customHeight="1">
      <c r="B36" s="3154"/>
      <c r="C36" s="108">
        <v>41654</v>
      </c>
      <c r="D36" s="27" t="s">
        <v>130</v>
      </c>
      <c r="E36" s="43" t="s">
        <v>39</v>
      </c>
      <c r="F36" s="367">
        <v>1</v>
      </c>
      <c r="G36" s="46">
        <v>150</v>
      </c>
      <c r="H36" s="366">
        <f>F36*G36</f>
        <v>150</v>
      </c>
      <c r="I36" s="146">
        <f>H36*500</f>
        <v>75000</v>
      </c>
      <c r="J36" s="169"/>
      <c r="K36" s="47"/>
      <c r="L36" s="130">
        <v>6</v>
      </c>
      <c r="M36" s="28">
        <f>L36*10000</f>
        <v>60000</v>
      </c>
      <c r="N36" s="130">
        <v>1</v>
      </c>
      <c r="O36" s="28">
        <f>N36*15000</f>
        <v>15000</v>
      </c>
      <c r="P36" s="6">
        <f>M36+K36+I36+O36</f>
        <v>150000</v>
      </c>
      <c r="Q36" s="192"/>
      <c r="R36" s="156"/>
    </row>
    <row r="37" spans="2:18" ht="15.95" hidden="1" customHeight="1">
      <c r="B37" s="3153">
        <v>22</v>
      </c>
      <c r="C37" s="108">
        <v>41655</v>
      </c>
      <c r="D37" s="3" t="s">
        <v>43</v>
      </c>
      <c r="E37" s="42" t="s">
        <v>9</v>
      </c>
      <c r="F37" s="366">
        <v>1</v>
      </c>
      <c r="G37" s="169">
        <v>120</v>
      </c>
      <c r="H37" s="366">
        <f t="shared" si="3"/>
        <v>120</v>
      </c>
      <c r="I37" s="146">
        <f t="shared" si="4"/>
        <v>60000</v>
      </c>
      <c r="J37" s="169"/>
      <c r="K37" s="47"/>
      <c r="L37" s="130">
        <v>2</v>
      </c>
      <c r="M37" s="28">
        <f t="shared" si="0"/>
        <v>20000</v>
      </c>
      <c r="N37" s="130"/>
      <c r="O37" s="28">
        <f t="shared" si="1"/>
        <v>0</v>
      </c>
      <c r="P37" s="6">
        <f t="shared" si="2"/>
        <v>80000</v>
      </c>
      <c r="Q37" s="3172">
        <v>35000</v>
      </c>
      <c r="R37" s="3226" t="s">
        <v>251</v>
      </c>
    </row>
    <row r="38" spans="2:18" ht="15.95" hidden="1" customHeight="1">
      <c r="B38" s="3155"/>
      <c r="C38" s="108">
        <v>41655</v>
      </c>
      <c r="D38" s="3" t="s">
        <v>136</v>
      </c>
      <c r="E38" s="42" t="s">
        <v>10</v>
      </c>
      <c r="F38" s="366">
        <v>1</v>
      </c>
      <c r="G38" s="169">
        <v>30</v>
      </c>
      <c r="H38" s="366">
        <f t="shared" si="3"/>
        <v>30</v>
      </c>
      <c r="I38" s="146">
        <f t="shared" si="4"/>
        <v>15000</v>
      </c>
      <c r="J38" s="169"/>
      <c r="K38" s="47"/>
      <c r="L38" s="130"/>
      <c r="M38" s="28">
        <f t="shared" si="0"/>
        <v>0</v>
      </c>
      <c r="N38" s="130"/>
      <c r="O38" s="28">
        <f t="shared" si="1"/>
        <v>0</v>
      </c>
      <c r="P38" s="6">
        <f t="shared" si="2"/>
        <v>15000</v>
      </c>
      <c r="Q38" s="3173"/>
      <c r="R38" s="3227"/>
    </row>
    <row r="39" spans="2:18" ht="15.95" hidden="1" customHeight="1">
      <c r="B39" s="3154"/>
      <c r="C39" s="108">
        <v>41655</v>
      </c>
      <c r="D39" s="27" t="s">
        <v>129</v>
      </c>
      <c r="E39" s="43" t="s">
        <v>39</v>
      </c>
      <c r="F39" s="367">
        <v>1</v>
      </c>
      <c r="G39" s="46">
        <v>150</v>
      </c>
      <c r="H39" s="366">
        <f>F39*G39</f>
        <v>150</v>
      </c>
      <c r="I39" s="146">
        <f>H39*500</f>
        <v>75000</v>
      </c>
      <c r="J39" s="169"/>
      <c r="K39" s="47"/>
      <c r="L39" s="130">
        <v>6</v>
      </c>
      <c r="M39" s="28">
        <f>L39*10000</f>
        <v>60000</v>
      </c>
      <c r="N39" s="130">
        <v>1</v>
      </c>
      <c r="O39" s="28">
        <f>N39*15000</f>
        <v>15000</v>
      </c>
      <c r="P39" s="6">
        <f>M39+K39+I39+O39</f>
        <v>150000</v>
      </c>
      <c r="Q39" s="3174"/>
      <c r="R39" s="3228"/>
    </row>
    <row r="40" spans="2:18" ht="15.95" hidden="1" customHeight="1">
      <c r="B40" s="3153">
        <v>23</v>
      </c>
      <c r="C40" s="108">
        <v>41656</v>
      </c>
      <c r="D40" s="3" t="s">
        <v>133</v>
      </c>
      <c r="E40" s="42"/>
      <c r="F40" s="366"/>
      <c r="G40" s="169"/>
      <c r="H40" s="366">
        <f>F40*G40</f>
        <v>0</v>
      </c>
      <c r="I40" s="146">
        <f>H40*500</f>
        <v>0</v>
      </c>
      <c r="J40" s="169"/>
      <c r="K40" s="47"/>
      <c r="L40" s="201"/>
      <c r="M40" s="191">
        <f>L40*10000</f>
        <v>0</v>
      </c>
      <c r="N40" s="201"/>
      <c r="O40" s="191">
        <f>N40*15000</f>
        <v>0</v>
      </c>
      <c r="P40" s="6">
        <f>M40+K40+I40+O40</f>
        <v>0</v>
      </c>
      <c r="Q40" s="191"/>
      <c r="R40" s="195"/>
    </row>
    <row r="41" spans="2:18" ht="15.95" hidden="1" customHeight="1">
      <c r="B41" s="3155"/>
      <c r="C41" s="108">
        <v>41656</v>
      </c>
      <c r="D41" s="3" t="s">
        <v>136</v>
      </c>
      <c r="E41" s="42" t="s">
        <v>10</v>
      </c>
      <c r="F41" s="366">
        <v>1</v>
      </c>
      <c r="G41" s="169">
        <v>30</v>
      </c>
      <c r="H41" s="366">
        <f>F41*G41</f>
        <v>30</v>
      </c>
      <c r="I41" s="146">
        <f>H41*500</f>
        <v>15000</v>
      </c>
      <c r="J41" s="169"/>
      <c r="K41" s="47"/>
      <c r="L41" s="201"/>
      <c r="M41" s="191">
        <f>L41*10000</f>
        <v>0</v>
      </c>
      <c r="N41" s="201"/>
      <c r="O41" s="191">
        <f>N41*15000</f>
        <v>0</v>
      </c>
      <c r="P41" s="6">
        <f>M41+K41+I41+O41</f>
        <v>15000</v>
      </c>
      <c r="Q41" s="191"/>
      <c r="R41" s="195"/>
    </row>
    <row r="42" spans="2:18" ht="15.95" hidden="1" customHeight="1">
      <c r="B42" s="3154"/>
      <c r="C42" s="108">
        <v>41656</v>
      </c>
      <c r="D42" s="27" t="s">
        <v>130</v>
      </c>
      <c r="E42" s="43" t="s">
        <v>39</v>
      </c>
      <c r="F42" s="367">
        <v>1</v>
      </c>
      <c r="G42" s="46">
        <v>150</v>
      </c>
      <c r="H42" s="366">
        <f t="shared" si="3"/>
        <v>150</v>
      </c>
      <c r="I42" s="146">
        <f t="shared" si="4"/>
        <v>75000</v>
      </c>
      <c r="J42" s="169"/>
      <c r="K42" s="47"/>
      <c r="L42" s="168">
        <v>6</v>
      </c>
      <c r="M42" s="176">
        <f t="shared" si="0"/>
        <v>60000</v>
      </c>
      <c r="N42" s="168">
        <v>1</v>
      </c>
      <c r="O42" s="176">
        <f t="shared" si="1"/>
        <v>15000</v>
      </c>
      <c r="P42" s="6">
        <f t="shared" si="2"/>
        <v>150000</v>
      </c>
      <c r="Q42" s="176"/>
      <c r="R42" s="180"/>
    </row>
    <row r="43" spans="2:18" ht="15.95" hidden="1" customHeight="1">
      <c r="B43" s="3153">
        <v>24</v>
      </c>
      <c r="C43" s="108">
        <v>41657</v>
      </c>
      <c r="D43" s="3" t="s">
        <v>43</v>
      </c>
      <c r="E43" s="42" t="s">
        <v>9</v>
      </c>
      <c r="F43" s="366">
        <v>1</v>
      </c>
      <c r="G43" s="169">
        <v>120</v>
      </c>
      <c r="H43" s="366">
        <f t="shared" si="3"/>
        <v>120</v>
      </c>
      <c r="I43" s="146">
        <f t="shared" si="4"/>
        <v>60000</v>
      </c>
      <c r="J43" s="169"/>
      <c r="K43" s="47"/>
      <c r="L43" s="168">
        <v>1</v>
      </c>
      <c r="M43" s="176">
        <f t="shared" si="0"/>
        <v>10000</v>
      </c>
      <c r="N43" s="168"/>
      <c r="O43" s="176">
        <f t="shared" si="1"/>
        <v>0</v>
      </c>
      <c r="P43" s="6">
        <f t="shared" si="2"/>
        <v>70000</v>
      </c>
      <c r="Q43" s="3168">
        <v>35000</v>
      </c>
      <c r="R43" s="3169" t="s">
        <v>251</v>
      </c>
    </row>
    <row r="44" spans="2:18" ht="15.95" hidden="1" customHeight="1">
      <c r="B44" s="3154"/>
      <c r="C44" s="108">
        <v>41657</v>
      </c>
      <c r="D44" s="27" t="s">
        <v>129</v>
      </c>
      <c r="E44" s="43" t="s">
        <v>39</v>
      </c>
      <c r="F44" s="367">
        <v>1</v>
      </c>
      <c r="G44" s="46">
        <v>150</v>
      </c>
      <c r="H44" s="366">
        <f>F44*G44</f>
        <v>150</v>
      </c>
      <c r="I44" s="146">
        <f>H44*500</f>
        <v>75000</v>
      </c>
      <c r="J44" s="169"/>
      <c r="K44" s="47"/>
      <c r="L44" s="201">
        <v>4</v>
      </c>
      <c r="M44" s="191">
        <f>L44*10000</f>
        <v>40000</v>
      </c>
      <c r="N44" s="201">
        <v>3</v>
      </c>
      <c r="O44" s="191">
        <f>N44*15000</f>
        <v>45000</v>
      </c>
      <c r="P44" s="6">
        <f>M44+K44+I44+O44</f>
        <v>160000</v>
      </c>
      <c r="Q44" s="3165"/>
      <c r="R44" s="3167"/>
    </row>
    <row r="45" spans="2:18" ht="15.95" hidden="1" customHeight="1">
      <c r="B45" s="3158">
        <v>25</v>
      </c>
      <c r="C45" s="104">
        <v>41658</v>
      </c>
      <c r="D45" s="3" t="s">
        <v>133</v>
      </c>
      <c r="E45" s="42"/>
      <c r="F45" s="366"/>
      <c r="G45" s="169"/>
      <c r="H45" s="366">
        <f>F45*G45</f>
        <v>0</v>
      </c>
      <c r="I45" s="146">
        <f>H45*500</f>
        <v>0</v>
      </c>
      <c r="J45" s="169"/>
      <c r="K45" s="47"/>
      <c r="L45" s="201"/>
      <c r="M45" s="203">
        <f>L45*10000</f>
        <v>0</v>
      </c>
      <c r="N45" s="201"/>
      <c r="O45" s="203">
        <f>N45*15000</f>
        <v>0</v>
      </c>
      <c r="P45" s="6">
        <f>M45+K45+I45+O45</f>
        <v>0</v>
      </c>
      <c r="Q45" s="202"/>
      <c r="R45" s="156"/>
    </row>
    <row r="46" spans="2:18" ht="15.95" hidden="1" customHeight="1">
      <c r="B46" s="3159"/>
      <c r="C46" s="104">
        <v>41658</v>
      </c>
      <c r="D46" s="3" t="s">
        <v>136</v>
      </c>
      <c r="E46" s="42" t="s">
        <v>10</v>
      </c>
      <c r="F46" s="366">
        <v>1</v>
      </c>
      <c r="G46" s="169">
        <v>30</v>
      </c>
      <c r="H46" s="366">
        <f t="shared" si="3"/>
        <v>30</v>
      </c>
      <c r="I46" s="146">
        <f t="shared" si="4"/>
        <v>15000</v>
      </c>
      <c r="J46" s="169"/>
      <c r="K46" s="47"/>
      <c r="L46" s="168">
        <v>3</v>
      </c>
      <c r="M46" s="176">
        <f t="shared" si="0"/>
        <v>30000</v>
      </c>
      <c r="N46" s="168"/>
      <c r="O46" s="176">
        <f t="shared" si="1"/>
        <v>0</v>
      </c>
      <c r="P46" s="6">
        <f t="shared" si="2"/>
        <v>45000</v>
      </c>
      <c r="Q46" s="173"/>
      <c r="R46" s="156"/>
    </row>
    <row r="47" spans="2:18" ht="15.95" hidden="1" customHeight="1">
      <c r="B47" s="3160"/>
      <c r="C47" s="104">
        <v>41658</v>
      </c>
      <c r="D47" s="27" t="s">
        <v>130</v>
      </c>
      <c r="E47" s="43" t="s">
        <v>39</v>
      </c>
      <c r="F47" s="367">
        <v>1</v>
      </c>
      <c r="G47" s="46">
        <v>150</v>
      </c>
      <c r="H47" s="366">
        <f>F47*G47</f>
        <v>150</v>
      </c>
      <c r="I47" s="146">
        <f>H47*500</f>
        <v>75000</v>
      </c>
      <c r="J47" s="169"/>
      <c r="K47" s="47"/>
      <c r="L47" s="201">
        <v>6</v>
      </c>
      <c r="M47" s="191">
        <f>L47*10000</f>
        <v>60000</v>
      </c>
      <c r="N47" s="201">
        <v>1</v>
      </c>
      <c r="O47" s="191">
        <f>N47*15000</f>
        <v>15000</v>
      </c>
      <c r="P47" s="6">
        <f>M47+K47+I47+O47</f>
        <v>150000</v>
      </c>
      <c r="Q47" s="188"/>
      <c r="R47" s="156"/>
    </row>
    <row r="48" spans="2:18" ht="15.95" hidden="1" customHeight="1">
      <c r="B48" s="3153">
        <v>26</v>
      </c>
      <c r="C48" s="108">
        <v>41659</v>
      </c>
      <c r="D48" s="3" t="s">
        <v>43</v>
      </c>
      <c r="E48" s="42" t="s">
        <v>9</v>
      </c>
      <c r="F48" s="366">
        <v>1</v>
      </c>
      <c r="G48" s="169">
        <v>120</v>
      </c>
      <c r="H48" s="366">
        <f t="shared" si="3"/>
        <v>120</v>
      </c>
      <c r="I48" s="146">
        <f t="shared" si="4"/>
        <v>60000</v>
      </c>
      <c r="J48" s="169"/>
      <c r="K48" s="47"/>
      <c r="L48" s="168">
        <v>2</v>
      </c>
      <c r="M48" s="176">
        <f t="shared" si="0"/>
        <v>20000</v>
      </c>
      <c r="N48" s="168"/>
      <c r="O48" s="176">
        <f t="shared" si="1"/>
        <v>0</v>
      </c>
      <c r="P48" s="6">
        <f t="shared" si="2"/>
        <v>80000</v>
      </c>
      <c r="Q48" s="3168">
        <v>35000</v>
      </c>
      <c r="R48" s="3169" t="s">
        <v>251</v>
      </c>
    </row>
    <row r="49" spans="1:18" ht="15.95" hidden="1" customHeight="1">
      <c r="B49" s="3154"/>
      <c r="C49" s="108">
        <v>41659</v>
      </c>
      <c r="D49" s="27" t="s">
        <v>130</v>
      </c>
      <c r="E49" s="43" t="s">
        <v>39</v>
      </c>
      <c r="F49" s="367">
        <v>1</v>
      </c>
      <c r="G49" s="46">
        <v>150</v>
      </c>
      <c r="H49" s="366">
        <f>F49*G49</f>
        <v>150</v>
      </c>
      <c r="I49" s="146">
        <f>H49*500</f>
        <v>75000</v>
      </c>
      <c r="J49" s="169"/>
      <c r="K49" s="47"/>
      <c r="L49" s="201">
        <v>6</v>
      </c>
      <c r="M49" s="191">
        <f>L49*10000</f>
        <v>60000</v>
      </c>
      <c r="N49" s="201">
        <v>1</v>
      </c>
      <c r="O49" s="191">
        <f>N49*15000</f>
        <v>15000</v>
      </c>
      <c r="P49" s="6">
        <f>M49+K49+I49+O49</f>
        <v>150000</v>
      </c>
      <c r="Q49" s="3165"/>
      <c r="R49" s="3167"/>
    </row>
    <row r="50" spans="1:18" ht="15.95" hidden="1" customHeight="1">
      <c r="B50" s="178">
        <v>27</v>
      </c>
      <c r="C50" s="108">
        <v>41660</v>
      </c>
      <c r="D50" s="3" t="s">
        <v>43</v>
      </c>
      <c r="E50" s="42" t="s">
        <v>9</v>
      </c>
      <c r="F50" s="366">
        <v>1</v>
      </c>
      <c r="G50" s="169">
        <v>120</v>
      </c>
      <c r="H50" s="366">
        <f t="shared" si="3"/>
        <v>120</v>
      </c>
      <c r="I50" s="146">
        <f t="shared" si="4"/>
        <v>60000</v>
      </c>
      <c r="J50" s="169"/>
      <c r="K50" s="47"/>
      <c r="L50" s="109">
        <v>0.5</v>
      </c>
      <c r="M50" s="173">
        <f t="shared" si="0"/>
        <v>5000</v>
      </c>
      <c r="N50" s="109"/>
      <c r="O50" s="173">
        <f t="shared" si="1"/>
        <v>0</v>
      </c>
      <c r="P50" s="110">
        <f t="shared" si="2"/>
        <v>65000</v>
      </c>
      <c r="Q50" s="173">
        <v>35000</v>
      </c>
      <c r="R50" s="132"/>
    </row>
    <row r="51" spans="1:18" ht="15.95" hidden="1" customHeight="1">
      <c r="B51" s="178">
        <v>28</v>
      </c>
      <c r="C51" s="108">
        <v>41661</v>
      </c>
      <c r="D51" s="27" t="s">
        <v>130</v>
      </c>
      <c r="E51" s="43" t="s">
        <v>39</v>
      </c>
      <c r="F51" s="367">
        <v>1</v>
      </c>
      <c r="G51" s="46">
        <v>150</v>
      </c>
      <c r="H51" s="367">
        <f t="shared" si="3"/>
        <v>150</v>
      </c>
      <c r="I51" s="177">
        <f t="shared" si="4"/>
        <v>75000</v>
      </c>
      <c r="J51" s="46"/>
      <c r="K51" s="28"/>
      <c r="L51" s="158"/>
      <c r="M51" s="175">
        <f t="shared" si="0"/>
        <v>0</v>
      </c>
      <c r="N51" s="158"/>
      <c r="O51" s="175">
        <f t="shared" si="1"/>
        <v>0</v>
      </c>
      <c r="P51" s="159">
        <f t="shared" si="2"/>
        <v>75000</v>
      </c>
      <c r="Q51" s="175"/>
      <c r="R51" s="160"/>
    </row>
    <row r="52" spans="1:18" ht="15.95" hidden="1" customHeight="1">
      <c r="B52" s="3153">
        <v>29</v>
      </c>
      <c r="C52" s="108">
        <v>41662</v>
      </c>
      <c r="D52" s="3" t="s">
        <v>150</v>
      </c>
      <c r="E52" s="42" t="s">
        <v>9</v>
      </c>
      <c r="F52" s="366">
        <v>1</v>
      </c>
      <c r="G52" s="169">
        <v>120</v>
      </c>
      <c r="H52" s="367">
        <f t="shared" si="3"/>
        <v>120</v>
      </c>
      <c r="I52" s="28">
        <f t="shared" si="4"/>
        <v>60000</v>
      </c>
      <c r="J52" s="46"/>
      <c r="K52" s="157"/>
      <c r="L52" s="123"/>
      <c r="M52" s="103">
        <f t="shared" si="0"/>
        <v>0</v>
      </c>
      <c r="N52" s="123"/>
      <c r="O52" s="103">
        <f t="shared" si="1"/>
        <v>0</v>
      </c>
      <c r="P52" s="124">
        <f t="shared" si="2"/>
        <v>60000</v>
      </c>
      <c r="Q52" s="3168">
        <v>35000</v>
      </c>
      <c r="R52" s="3169" t="s">
        <v>251</v>
      </c>
    </row>
    <row r="53" spans="1:18" ht="15.95" hidden="1" customHeight="1">
      <c r="B53" s="3154"/>
      <c r="C53" s="108">
        <v>41662</v>
      </c>
      <c r="D53" s="27" t="s">
        <v>130</v>
      </c>
      <c r="E53" s="43" t="s">
        <v>39</v>
      </c>
      <c r="F53" s="367">
        <v>1</v>
      </c>
      <c r="G53" s="46">
        <v>150</v>
      </c>
      <c r="H53" s="367">
        <f>F53*G53</f>
        <v>150</v>
      </c>
      <c r="I53" s="28">
        <f>H53*500</f>
        <v>75000</v>
      </c>
      <c r="J53" s="46"/>
      <c r="K53" s="157"/>
      <c r="L53" s="123">
        <v>6</v>
      </c>
      <c r="M53" s="103">
        <f>L53*10000</f>
        <v>60000</v>
      </c>
      <c r="N53" s="123"/>
      <c r="O53" s="103">
        <f>N53*15000</f>
        <v>0</v>
      </c>
      <c r="P53" s="124">
        <f>M53+K53+I53+O53</f>
        <v>135000</v>
      </c>
      <c r="Q53" s="3165"/>
      <c r="R53" s="3167"/>
    </row>
    <row r="54" spans="1:18" ht="15.95" hidden="1" customHeight="1">
      <c r="B54" s="3153">
        <v>30</v>
      </c>
      <c r="C54" s="108">
        <v>41663</v>
      </c>
      <c r="D54" s="3" t="s">
        <v>43</v>
      </c>
      <c r="E54" s="42" t="s">
        <v>9</v>
      </c>
      <c r="F54" s="366">
        <v>1</v>
      </c>
      <c r="G54" s="169">
        <v>120</v>
      </c>
      <c r="H54" s="367">
        <f t="shared" si="3"/>
        <v>120</v>
      </c>
      <c r="I54" s="177">
        <f t="shared" si="4"/>
        <v>60000</v>
      </c>
      <c r="J54" s="46"/>
      <c r="K54" s="28"/>
      <c r="L54" s="123">
        <v>1.5</v>
      </c>
      <c r="M54" s="103">
        <f t="shared" si="0"/>
        <v>15000</v>
      </c>
      <c r="N54" s="123"/>
      <c r="O54" s="103">
        <f t="shared" si="1"/>
        <v>0</v>
      </c>
      <c r="P54" s="124">
        <f t="shared" si="2"/>
        <v>75000</v>
      </c>
      <c r="Q54" s="3215">
        <v>35000</v>
      </c>
      <c r="R54" s="3300" t="s">
        <v>251</v>
      </c>
    </row>
    <row r="55" spans="1:18" ht="15.95" hidden="1" customHeight="1">
      <c r="B55" s="3155"/>
      <c r="C55" s="108">
        <v>41663</v>
      </c>
      <c r="D55" s="27" t="s">
        <v>149</v>
      </c>
      <c r="E55" s="42" t="s">
        <v>9</v>
      </c>
      <c r="F55" s="367">
        <v>1</v>
      </c>
      <c r="G55" s="46">
        <v>30</v>
      </c>
      <c r="H55" s="367">
        <f t="shared" si="3"/>
        <v>30</v>
      </c>
      <c r="I55" s="192">
        <f t="shared" si="4"/>
        <v>15000</v>
      </c>
      <c r="J55" s="46"/>
      <c r="K55" s="28"/>
      <c r="L55" s="123">
        <v>1.5</v>
      </c>
      <c r="M55" s="103">
        <f t="shared" si="0"/>
        <v>15000</v>
      </c>
      <c r="N55" s="123"/>
      <c r="O55" s="103">
        <f t="shared" si="1"/>
        <v>0</v>
      </c>
      <c r="P55" s="124">
        <f t="shared" si="2"/>
        <v>30000</v>
      </c>
      <c r="Q55" s="3216"/>
      <c r="R55" s="3301"/>
    </row>
    <row r="56" spans="1:18" ht="15.95" hidden="1" customHeight="1">
      <c r="B56" s="3154"/>
      <c r="C56" s="108">
        <v>41663</v>
      </c>
      <c r="D56" s="27" t="s">
        <v>130</v>
      </c>
      <c r="E56" s="43" t="s">
        <v>39</v>
      </c>
      <c r="F56" s="367">
        <v>1</v>
      </c>
      <c r="G56" s="46">
        <v>150</v>
      </c>
      <c r="H56" s="367">
        <f>F56*G56</f>
        <v>150</v>
      </c>
      <c r="I56" s="192">
        <f>H56*500</f>
        <v>75000</v>
      </c>
      <c r="J56" s="46"/>
      <c r="K56" s="28"/>
      <c r="L56" s="123">
        <v>6</v>
      </c>
      <c r="M56" s="103">
        <f>L56*10000</f>
        <v>60000</v>
      </c>
      <c r="N56" s="123">
        <v>1</v>
      </c>
      <c r="O56" s="103">
        <f>N56*15000</f>
        <v>15000</v>
      </c>
      <c r="P56" s="124">
        <f>M56+K56+I56+O56</f>
        <v>150000</v>
      </c>
      <c r="Q56" s="3217"/>
      <c r="R56" s="3302"/>
    </row>
    <row r="57" spans="1:18" s="112" customFormat="1" ht="15.95" hidden="1" customHeight="1">
      <c r="B57" s="3156">
        <v>31</v>
      </c>
      <c r="C57" s="108">
        <v>41664</v>
      </c>
      <c r="D57" s="3" t="s">
        <v>150</v>
      </c>
      <c r="E57" s="42" t="s">
        <v>9</v>
      </c>
      <c r="F57" s="366">
        <v>1</v>
      </c>
      <c r="G57" s="169">
        <v>120</v>
      </c>
      <c r="H57" s="366">
        <f>F57*G57</f>
        <v>120</v>
      </c>
      <c r="I57" s="146">
        <f>H57*500</f>
        <v>60000</v>
      </c>
      <c r="J57" s="169"/>
      <c r="K57" s="47"/>
      <c r="L57" s="130">
        <v>1</v>
      </c>
      <c r="M57" s="28">
        <f>L57*10000</f>
        <v>10000</v>
      </c>
      <c r="N57" s="130"/>
      <c r="O57" s="28">
        <f>N57*15000</f>
        <v>0</v>
      </c>
      <c r="P57" s="6">
        <f>M57+K57+I57+O57</f>
        <v>70000</v>
      </c>
      <c r="Q57" s="3168">
        <v>35000</v>
      </c>
      <c r="R57" s="3169" t="s">
        <v>251</v>
      </c>
    </row>
    <row r="58" spans="1:18" s="112" customFormat="1" ht="15.95" hidden="1" customHeight="1" thickBot="1">
      <c r="B58" s="3157"/>
      <c r="C58" s="152">
        <v>41664</v>
      </c>
      <c r="D58" s="50" t="s">
        <v>130</v>
      </c>
      <c r="E58" s="32" t="s">
        <v>39</v>
      </c>
      <c r="F58" s="368">
        <v>1</v>
      </c>
      <c r="G58" s="56">
        <v>150</v>
      </c>
      <c r="H58" s="373">
        <f t="shared" si="3"/>
        <v>150</v>
      </c>
      <c r="I58" s="147">
        <f t="shared" si="4"/>
        <v>75000</v>
      </c>
      <c r="J58" s="44"/>
      <c r="K58" s="48"/>
      <c r="L58" s="33">
        <v>6</v>
      </c>
      <c r="M58" s="45">
        <f t="shared" si="0"/>
        <v>60000</v>
      </c>
      <c r="N58" s="33">
        <v>1</v>
      </c>
      <c r="O58" s="45">
        <f t="shared" si="1"/>
        <v>15000</v>
      </c>
      <c r="P58" s="17">
        <f t="shared" si="2"/>
        <v>150000</v>
      </c>
      <c r="Q58" s="3175"/>
      <c r="R58" s="3176"/>
    </row>
    <row r="59" spans="1:18" s="344" customFormat="1" ht="15.95" hidden="1" customHeight="1">
      <c r="A59" s="522"/>
      <c r="B59" s="3324">
        <v>1</v>
      </c>
      <c r="C59" s="571">
        <v>41665</v>
      </c>
      <c r="D59" s="587" t="s">
        <v>43</v>
      </c>
      <c r="E59" s="557" t="s">
        <v>9</v>
      </c>
      <c r="F59" s="643">
        <v>1</v>
      </c>
      <c r="G59" s="557">
        <v>120</v>
      </c>
      <c r="H59" s="643">
        <f>F59*G59</f>
        <v>120</v>
      </c>
      <c r="I59" s="636">
        <f t="shared" si="4"/>
        <v>60000</v>
      </c>
      <c r="J59" s="651"/>
      <c r="K59" s="651"/>
      <c r="L59" s="643"/>
      <c r="M59" s="637">
        <f>L59*10000</f>
        <v>0</v>
      </c>
      <c r="N59" s="557"/>
      <c r="O59" s="637">
        <f>N59*15000</f>
        <v>0</v>
      </c>
      <c r="P59" s="637">
        <f>I59+K59+M59+O59</f>
        <v>60000</v>
      </c>
      <c r="Q59" s="3323" t="s">
        <v>311</v>
      </c>
      <c r="R59" s="3325"/>
    </row>
    <row r="60" spans="1:18" s="344" customFormat="1" ht="15.95" hidden="1" customHeight="1">
      <c r="A60" s="522"/>
      <c r="B60" s="3199"/>
      <c r="C60" s="524">
        <v>41665</v>
      </c>
      <c r="D60" s="588" t="s">
        <v>130</v>
      </c>
      <c r="E60" s="354" t="s">
        <v>39</v>
      </c>
      <c r="F60" s="371">
        <v>1</v>
      </c>
      <c r="G60" s="354">
        <v>150</v>
      </c>
      <c r="H60" s="371">
        <f t="shared" ref="H60:H93" si="5">F60*G60</f>
        <v>150</v>
      </c>
      <c r="I60" s="384">
        <f t="shared" ref="I60:I93" si="6">H60*500</f>
        <v>75000</v>
      </c>
      <c r="J60" s="652"/>
      <c r="K60" s="652"/>
      <c r="L60" s="465">
        <v>6</v>
      </c>
      <c r="M60" s="408">
        <f>L60*10000</f>
        <v>60000</v>
      </c>
      <c r="N60" s="354">
        <v>0.5</v>
      </c>
      <c r="O60" s="408">
        <f>N60*15000</f>
        <v>7500</v>
      </c>
      <c r="P60" s="408">
        <f>I60+K60+M60+O60</f>
        <v>142500</v>
      </c>
      <c r="Q60" s="3268"/>
      <c r="R60" s="3326"/>
    </row>
    <row r="61" spans="1:18" s="344" customFormat="1" ht="15.95" hidden="1" customHeight="1">
      <c r="A61" s="522"/>
      <c r="B61" s="520">
        <v>2</v>
      </c>
      <c r="C61" s="506">
        <v>41666</v>
      </c>
      <c r="D61" s="611" t="s">
        <v>133</v>
      </c>
      <c r="E61" s="354"/>
      <c r="F61" s="371"/>
      <c r="G61" s="354"/>
      <c r="H61" s="371">
        <f t="shared" si="5"/>
        <v>0</v>
      </c>
      <c r="I61" s="384">
        <f t="shared" si="6"/>
        <v>0</v>
      </c>
      <c r="J61" s="652"/>
      <c r="K61" s="652"/>
      <c r="L61" s="371"/>
      <c r="M61" s="408">
        <f t="shared" ref="M61:M93" si="7">L61*10000</f>
        <v>0</v>
      </c>
      <c r="N61" s="354"/>
      <c r="O61" s="408">
        <f t="shared" ref="O61:O95" si="8">N61*15000</f>
        <v>0</v>
      </c>
      <c r="P61" s="408">
        <f t="shared" ref="P61:P93" si="9">I61+K61+M61+O61</f>
        <v>0</v>
      </c>
      <c r="Q61" s="408">
        <v>35000</v>
      </c>
      <c r="R61" s="407"/>
    </row>
    <row r="62" spans="1:18" ht="15.95" hidden="1" customHeight="1">
      <c r="A62" s="19"/>
      <c r="B62" s="223">
        <v>3</v>
      </c>
      <c r="C62" s="314">
        <v>41667</v>
      </c>
      <c r="D62" s="591" t="s">
        <v>136</v>
      </c>
      <c r="E62" s="405" t="s">
        <v>10</v>
      </c>
      <c r="F62" s="366">
        <v>3</v>
      </c>
      <c r="G62" s="413">
        <v>30</v>
      </c>
      <c r="H62" s="366">
        <f t="shared" si="5"/>
        <v>90</v>
      </c>
      <c r="I62" s="204">
        <f t="shared" si="6"/>
        <v>45000</v>
      </c>
      <c r="J62" s="413"/>
      <c r="K62" s="413"/>
      <c r="L62" s="366"/>
      <c r="M62" s="405">
        <f t="shared" si="7"/>
        <v>0</v>
      </c>
      <c r="N62" s="413"/>
      <c r="O62" s="405">
        <f t="shared" si="8"/>
        <v>0</v>
      </c>
      <c r="P62" s="405">
        <f t="shared" si="9"/>
        <v>45000</v>
      </c>
      <c r="Q62" s="405"/>
      <c r="R62" s="401"/>
    </row>
    <row r="63" spans="1:18" ht="15.95" hidden="1" customHeight="1">
      <c r="A63" s="19"/>
      <c r="B63" s="520">
        <v>4</v>
      </c>
      <c r="C63" s="314">
        <v>41668</v>
      </c>
      <c r="D63" s="592" t="s">
        <v>129</v>
      </c>
      <c r="E63" s="38" t="s">
        <v>39</v>
      </c>
      <c r="F63" s="366">
        <v>1</v>
      </c>
      <c r="G63" s="413">
        <v>150</v>
      </c>
      <c r="H63" s="366">
        <f t="shared" si="5"/>
        <v>150</v>
      </c>
      <c r="I63" s="204">
        <f t="shared" si="6"/>
        <v>75000</v>
      </c>
      <c r="J63" s="413"/>
      <c r="K63" s="413"/>
      <c r="L63" s="366">
        <v>3</v>
      </c>
      <c r="M63" s="405">
        <f t="shared" si="7"/>
        <v>30000</v>
      </c>
      <c r="N63" s="413"/>
      <c r="O63" s="405">
        <f t="shared" si="8"/>
        <v>0</v>
      </c>
      <c r="P63" s="405">
        <f t="shared" si="9"/>
        <v>105000</v>
      </c>
      <c r="Q63" s="405"/>
      <c r="R63" s="401"/>
    </row>
    <row r="64" spans="1:18" s="344" customFormat="1" ht="15.95" hidden="1" customHeight="1">
      <c r="A64" s="522"/>
      <c r="B64" s="3232">
        <v>5</v>
      </c>
      <c r="C64" s="506">
        <v>41669</v>
      </c>
      <c r="D64" s="588" t="s">
        <v>43</v>
      </c>
      <c r="E64" s="354" t="s">
        <v>9</v>
      </c>
      <c r="F64" s="371">
        <v>1</v>
      </c>
      <c r="G64" s="354">
        <v>120</v>
      </c>
      <c r="H64" s="371">
        <f t="shared" si="5"/>
        <v>120</v>
      </c>
      <c r="I64" s="384">
        <f t="shared" si="6"/>
        <v>60000</v>
      </c>
      <c r="J64" s="354"/>
      <c r="K64" s="354"/>
      <c r="L64" s="371">
        <v>2.5</v>
      </c>
      <c r="M64" s="408">
        <f t="shared" si="7"/>
        <v>25000</v>
      </c>
      <c r="N64" s="354"/>
      <c r="O64" s="408">
        <f t="shared" si="8"/>
        <v>0</v>
      </c>
      <c r="P64" s="408">
        <f t="shared" si="9"/>
        <v>85000</v>
      </c>
      <c r="Q64" s="3284">
        <v>35000</v>
      </c>
      <c r="R64" s="653"/>
    </row>
    <row r="65" spans="1:18" s="344" customFormat="1" ht="15.95" hidden="1" customHeight="1">
      <c r="A65" s="522"/>
      <c r="B65" s="3233"/>
      <c r="C65" s="506">
        <v>41669</v>
      </c>
      <c r="D65" s="588" t="s">
        <v>65</v>
      </c>
      <c r="E65" s="354"/>
      <c r="F65" s="371"/>
      <c r="G65" s="354"/>
      <c r="H65" s="371"/>
      <c r="I65" s="384"/>
      <c r="J65" s="354"/>
      <c r="K65" s="354"/>
      <c r="L65" s="371">
        <v>4</v>
      </c>
      <c r="M65" s="408">
        <f t="shared" si="7"/>
        <v>40000</v>
      </c>
      <c r="N65" s="354"/>
      <c r="O65" s="408"/>
      <c r="P65" s="408"/>
      <c r="Q65" s="3285"/>
      <c r="R65" s="653"/>
    </row>
    <row r="66" spans="1:18" s="31" customFormat="1" ht="15.95" hidden="1" customHeight="1">
      <c r="A66" s="529"/>
      <c r="B66" s="3327">
        <v>6</v>
      </c>
      <c r="C66" s="316">
        <v>41670</v>
      </c>
      <c r="D66" s="592" t="s">
        <v>43</v>
      </c>
      <c r="E66" s="46" t="s">
        <v>9</v>
      </c>
      <c r="F66" s="367">
        <v>1</v>
      </c>
      <c r="G66" s="46">
        <v>120</v>
      </c>
      <c r="H66" s="366">
        <f t="shared" si="5"/>
        <v>120</v>
      </c>
      <c r="I66" s="204">
        <f t="shared" si="6"/>
        <v>60000</v>
      </c>
      <c r="J66" s="46"/>
      <c r="K66" s="46"/>
      <c r="L66" s="367"/>
      <c r="M66" s="38">
        <f t="shared" si="7"/>
        <v>0</v>
      </c>
      <c r="N66" s="46"/>
      <c r="O66" s="38">
        <f t="shared" si="8"/>
        <v>0</v>
      </c>
      <c r="P66" s="38">
        <f t="shared" si="9"/>
        <v>60000</v>
      </c>
      <c r="Q66" s="3151">
        <v>35000</v>
      </c>
      <c r="R66" s="3328" t="s">
        <v>251</v>
      </c>
    </row>
    <row r="67" spans="1:18" ht="15.95" hidden="1" customHeight="1">
      <c r="A67" s="19"/>
      <c r="B67" s="3327"/>
      <c r="C67" s="314">
        <v>41670</v>
      </c>
      <c r="D67" s="592" t="s">
        <v>129</v>
      </c>
      <c r="E67" s="46" t="s">
        <v>39</v>
      </c>
      <c r="F67" s="366">
        <v>1</v>
      </c>
      <c r="G67" s="354">
        <v>150</v>
      </c>
      <c r="H67" s="366">
        <f t="shared" si="5"/>
        <v>150</v>
      </c>
      <c r="I67" s="204">
        <f t="shared" si="6"/>
        <v>75000</v>
      </c>
      <c r="J67" s="413"/>
      <c r="K67" s="413"/>
      <c r="L67" s="366">
        <v>6</v>
      </c>
      <c r="M67" s="405">
        <f t="shared" si="7"/>
        <v>60000</v>
      </c>
      <c r="N67" s="413">
        <v>1</v>
      </c>
      <c r="O67" s="405">
        <f t="shared" si="8"/>
        <v>15000</v>
      </c>
      <c r="P67" s="405">
        <f t="shared" si="9"/>
        <v>150000</v>
      </c>
      <c r="Q67" s="3151"/>
      <c r="R67" s="3328"/>
    </row>
    <row r="68" spans="1:18" ht="15.95" hidden="1" customHeight="1">
      <c r="A68" s="19"/>
      <c r="B68" s="3087">
        <v>7</v>
      </c>
      <c r="C68" s="314">
        <v>41671</v>
      </c>
      <c r="D68" s="592" t="s">
        <v>43</v>
      </c>
      <c r="E68" s="46" t="s">
        <v>9</v>
      </c>
      <c r="F68" s="366">
        <v>1</v>
      </c>
      <c r="G68" s="354">
        <v>120</v>
      </c>
      <c r="H68" s="366">
        <f t="shared" si="5"/>
        <v>120</v>
      </c>
      <c r="I68" s="204">
        <f t="shared" si="6"/>
        <v>60000</v>
      </c>
      <c r="J68" s="413"/>
      <c r="K68" s="413"/>
      <c r="L68" s="366"/>
      <c r="M68" s="405">
        <f t="shared" si="7"/>
        <v>0</v>
      </c>
      <c r="N68" s="413"/>
      <c r="O68" s="405">
        <f t="shared" si="8"/>
        <v>0</v>
      </c>
      <c r="P68" s="405">
        <f t="shared" si="9"/>
        <v>60000</v>
      </c>
      <c r="Q68" s="3151">
        <v>35000</v>
      </c>
      <c r="R68" s="3152" t="s">
        <v>251</v>
      </c>
    </row>
    <row r="69" spans="1:18" ht="15.95" hidden="1" customHeight="1">
      <c r="A69" s="19"/>
      <c r="B69" s="3087"/>
      <c r="C69" s="314">
        <v>41671</v>
      </c>
      <c r="D69" s="592" t="s">
        <v>130</v>
      </c>
      <c r="E69" s="46" t="s">
        <v>39</v>
      </c>
      <c r="F69" s="366">
        <v>1</v>
      </c>
      <c r="G69" s="354">
        <v>150</v>
      </c>
      <c r="H69" s="366">
        <f t="shared" si="5"/>
        <v>150</v>
      </c>
      <c r="I69" s="204">
        <f t="shared" si="6"/>
        <v>75000</v>
      </c>
      <c r="J69" s="413"/>
      <c r="K69" s="413"/>
      <c r="L69" s="366">
        <v>6</v>
      </c>
      <c r="M69" s="405">
        <f t="shared" si="7"/>
        <v>60000</v>
      </c>
      <c r="N69" s="413"/>
      <c r="O69" s="405">
        <f t="shared" si="8"/>
        <v>0</v>
      </c>
      <c r="P69" s="405">
        <f t="shared" si="9"/>
        <v>135000</v>
      </c>
      <c r="Q69" s="3151"/>
      <c r="R69" s="3152"/>
    </row>
    <row r="70" spans="1:18" ht="15.95" hidden="1" customHeight="1">
      <c r="A70" s="19"/>
      <c r="B70" s="525">
        <v>8</v>
      </c>
      <c r="C70" s="389">
        <v>41672</v>
      </c>
      <c r="D70" s="593" t="s">
        <v>300</v>
      </c>
      <c r="E70" s="352"/>
      <c r="F70" s="370"/>
      <c r="G70" s="352"/>
      <c r="H70" s="370">
        <f t="shared" si="5"/>
        <v>0</v>
      </c>
      <c r="I70" s="379">
        <f t="shared" si="6"/>
        <v>0</v>
      </c>
      <c r="J70" s="352"/>
      <c r="K70" s="352"/>
      <c r="L70" s="370"/>
      <c r="M70" s="393">
        <f t="shared" si="7"/>
        <v>0</v>
      </c>
      <c r="N70" s="352"/>
      <c r="O70" s="393">
        <f t="shared" si="8"/>
        <v>0</v>
      </c>
      <c r="P70" s="393">
        <f t="shared" si="9"/>
        <v>0</v>
      </c>
      <c r="Q70" s="393">
        <v>35000</v>
      </c>
      <c r="R70" s="353"/>
    </row>
    <row r="71" spans="1:18" ht="15.95" hidden="1" customHeight="1" thickBot="1">
      <c r="A71" s="19"/>
      <c r="B71" s="377">
        <v>9</v>
      </c>
      <c r="C71" s="378">
        <v>41673</v>
      </c>
      <c r="D71" s="593" t="s">
        <v>300</v>
      </c>
      <c r="E71" s="352"/>
      <c r="F71" s="370"/>
      <c r="G71" s="352"/>
      <c r="H71" s="370">
        <f t="shared" si="5"/>
        <v>0</v>
      </c>
      <c r="I71" s="379">
        <f t="shared" si="6"/>
        <v>0</v>
      </c>
      <c r="J71" s="352"/>
      <c r="K71" s="352"/>
      <c r="L71" s="370"/>
      <c r="M71" s="393">
        <f t="shared" si="7"/>
        <v>0</v>
      </c>
      <c r="N71" s="352"/>
      <c r="O71" s="393">
        <f t="shared" si="8"/>
        <v>0</v>
      </c>
      <c r="P71" s="393">
        <f t="shared" si="9"/>
        <v>0</v>
      </c>
      <c r="Q71" s="393">
        <v>35000</v>
      </c>
      <c r="R71" s="1055" t="s">
        <v>592</v>
      </c>
    </row>
    <row r="72" spans="1:18" ht="15.95" hidden="1" customHeight="1" thickBot="1">
      <c r="B72" s="525">
        <v>10</v>
      </c>
      <c r="C72" s="378">
        <v>41674</v>
      </c>
      <c r="D72" s="593" t="s">
        <v>300</v>
      </c>
      <c r="E72" s="352"/>
      <c r="F72" s="370"/>
      <c r="G72" s="352"/>
      <c r="H72" s="370">
        <f t="shared" si="5"/>
        <v>0</v>
      </c>
      <c r="I72" s="379">
        <f t="shared" si="6"/>
        <v>0</v>
      </c>
      <c r="J72" s="352"/>
      <c r="K72" s="352"/>
      <c r="L72" s="370"/>
      <c r="M72" s="393">
        <f t="shared" si="7"/>
        <v>0</v>
      </c>
      <c r="N72" s="352"/>
      <c r="O72" s="393">
        <f t="shared" si="8"/>
        <v>0</v>
      </c>
      <c r="P72" s="393">
        <f t="shared" si="9"/>
        <v>0</v>
      </c>
      <c r="Q72" s="393">
        <v>35000</v>
      </c>
      <c r="R72" s="1055" t="s">
        <v>592</v>
      </c>
    </row>
    <row r="73" spans="1:18" ht="15.95" hidden="1" customHeight="1" thickBot="1">
      <c r="B73" s="377">
        <v>11</v>
      </c>
      <c r="C73" s="378">
        <v>41675</v>
      </c>
      <c r="D73" s="593" t="s">
        <v>300</v>
      </c>
      <c r="E73" s="352"/>
      <c r="F73" s="370"/>
      <c r="G73" s="352"/>
      <c r="H73" s="370">
        <f t="shared" si="5"/>
        <v>0</v>
      </c>
      <c r="I73" s="379">
        <f t="shared" si="6"/>
        <v>0</v>
      </c>
      <c r="J73" s="352"/>
      <c r="K73" s="352"/>
      <c r="L73" s="370"/>
      <c r="M73" s="393">
        <f t="shared" si="7"/>
        <v>0</v>
      </c>
      <c r="N73" s="352"/>
      <c r="O73" s="393">
        <f t="shared" si="8"/>
        <v>0</v>
      </c>
      <c r="P73" s="393">
        <f t="shared" si="9"/>
        <v>0</v>
      </c>
      <c r="Q73" s="393">
        <v>35000</v>
      </c>
      <c r="R73" s="1055" t="s">
        <v>592</v>
      </c>
    </row>
    <row r="74" spans="1:18" ht="15.95" hidden="1" customHeight="1" thickBot="1">
      <c r="B74" s="520">
        <v>12</v>
      </c>
      <c r="C74" s="314">
        <v>41676</v>
      </c>
      <c r="D74" s="592" t="s">
        <v>43</v>
      </c>
      <c r="E74" s="46" t="s">
        <v>9</v>
      </c>
      <c r="F74" s="366">
        <v>1</v>
      </c>
      <c r="G74" s="413">
        <v>120</v>
      </c>
      <c r="H74" s="366">
        <f t="shared" si="5"/>
        <v>120</v>
      </c>
      <c r="I74" s="204">
        <f t="shared" si="6"/>
        <v>60000</v>
      </c>
      <c r="J74" s="413"/>
      <c r="K74" s="413"/>
      <c r="L74" s="366">
        <v>0.5</v>
      </c>
      <c r="M74" s="405">
        <f t="shared" si="7"/>
        <v>5000</v>
      </c>
      <c r="N74" s="413"/>
      <c r="O74" s="405">
        <f t="shared" si="8"/>
        <v>0</v>
      </c>
      <c r="P74" s="405">
        <f t="shared" si="9"/>
        <v>65000</v>
      </c>
      <c r="Q74" s="405"/>
      <c r="R74" s="1055" t="s">
        <v>592</v>
      </c>
    </row>
    <row r="75" spans="1:18" ht="15.95" hidden="1" customHeight="1" thickBot="1">
      <c r="B75" s="377">
        <v>13</v>
      </c>
      <c r="C75" s="378">
        <v>41677</v>
      </c>
      <c r="D75" s="593" t="s">
        <v>310</v>
      </c>
      <c r="E75" s="352"/>
      <c r="F75" s="370"/>
      <c r="G75" s="352"/>
      <c r="H75" s="370">
        <f t="shared" si="5"/>
        <v>0</v>
      </c>
      <c r="I75" s="379">
        <f t="shared" si="6"/>
        <v>0</v>
      </c>
      <c r="J75" s="352"/>
      <c r="K75" s="352"/>
      <c r="L75" s="370"/>
      <c r="M75" s="393">
        <f t="shared" si="7"/>
        <v>0</v>
      </c>
      <c r="N75" s="352"/>
      <c r="O75" s="393">
        <f t="shared" si="8"/>
        <v>0</v>
      </c>
      <c r="P75" s="393">
        <f t="shared" si="9"/>
        <v>0</v>
      </c>
      <c r="Q75" s="393"/>
      <c r="R75" s="1055" t="s">
        <v>592</v>
      </c>
    </row>
    <row r="76" spans="1:18" ht="15.95" hidden="1" customHeight="1" thickBot="1">
      <c r="B76" s="520">
        <v>14</v>
      </c>
      <c r="C76" s="316">
        <v>41678</v>
      </c>
      <c r="D76" s="594" t="s">
        <v>301</v>
      </c>
      <c r="E76" s="46"/>
      <c r="F76" s="367"/>
      <c r="G76" s="46"/>
      <c r="H76" s="367">
        <f t="shared" si="5"/>
        <v>0</v>
      </c>
      <c r="I76" s="204">
        <f t="shared" si="6"/>
        <v>0</v>
      </c>
      <c r="J76" s="46"/>
      <c r="K76" s="46"/>
      <c r="L76" s="367">
        <v>9</v>
      </c>
      <c r="M76" s="38">
        <f t="shared" si="7"/>
        <v>90000</v>
      </c>
      <c r="N76" s="46">
        <v>5</v>
      </c>
      <c r="O76" s="38">
        <f t="shared" si="8"/>
        <v>75000</v>
      </c>
      <c r="P76" s="38">
        <f t="shared" si="9"/>
        <v>165000</v>
      </c>
      <c r="Q76" s="38"/>
      <c r="R76" s="1055" t="s">
        <v>592</v>
      </c>
    </row>
    <row r="77" spans="1:18" ht="15.95" hidden="1" customHeight="1" thickBot="1">
      <c r="B77" s="223">
        <v>15</v>
      </c>
      <c r="C77" s="387">
        <v>41679</v>
      </c>
      <c r="D77" s="594" t="s">
        <v>302</v>
      </c>
      <c r="E77" s="46"/>
      <c r="F77" s="367"/>
      <c r="G77" s="46"/>
      <c r="H77" s="367">
        <f t="shared" si="5"/>
        <v>0</v>
      </c>
      <c r="I77" s="204">
        <f t="shared" si="6"/>
        <v>0</v>
      </c>
      <c r="J77" s="46"/>
      <c r="K77" s="46"/>
      <c r="L77" s="367"/>
      <c r="M77" s="38">
        <f t="shared" si="7"/>
        <v>0</v>
      </c>
      <c r="N77" s="46"/>
      <c r="O77" s="38">
        <f t="shared" si="8"/>
        <v>0</v>
      </c>
      <c r="P77" s="38">
        <f t="shared" si="9"/>
        <v>0</v>
      </c>
      <c r="Q77" s="38">
        <v>35000</v>
      </c>
      <c r="R77" s="1055" t="s">
        <v>592</v>
      </c>
    </row>
    <row r="78" spans="1:18" ht="15.95" hidden="1" customHeight="1" thickBot="1">
      <c r="B78" s="525">
        <v>16</v>
      </c>
      <c r="C78" s="378">
        <v>41680</v>
      </c>
      <c r="D78" s="593" t="s">
        <v>303</v>
      </c>
      <c r="E78" s="352"/>
      <c r="F78" s="370"/>
      <c r="G78" s="352"/>
      <c r="H78" s="370">
        <f t="shared" si="5"/>
        <v>0</v>
      </c>
      <c r="I78" s="379">
        <f t="shared" si="6"/>
        <v>0</v>
      </c>
      <c r="J78" s="352"/>
      <c r="K78" s="352"/>
      <c r="L78" s="370"/>
      <c r="M78" s="393">
        <f t="shared" si="7"/>
        <v>0</v>
      </c>
      <c r="N78" s="352"/>
      <c r="O78" s="393">
        <f t="shared" si="8"/>
        <v>0</v>
      </c>
      <c r="P78" s="393">
        <f t="shared" si="9"/>
        <v>0</v>
      </c>
      <c r="Q78" s="393">
        <v>35000</v>
      </c>
      <c r="R78" s="1055" t="s">
        <v>592</v>
      </c>
    </row>
    <row r="79" spans="1:18" ht="15.95" hidden="1" customHeight="1" thickBot="1">
      <c r="B79" s="223">
        <v>17</v>
      </c>
      <c r="C79" s="316">
        <v>41681</v>
      </c>
      <c r="D79" s="594" t="s">
        <v>308</v>
      </c>
      <c r="E79" s="46" t="s">
        <v>306</v>
      </c>
      <c r="F79" s="367">
        <v>4</v>
      </c>
      <c r="G79" s="46"/>
      <c r="H79" s="367">
        <f t="shared" si="5"/>
        <v>0</v>
      </c>
      <c r="I79" s="204">
        <f t="shared" si="6"/>
        <v>0</v>
      </c>
      <c r="J79" s="46" t="s">
        <v>70</v>
      </c>
      <c r="K79" s="204">
        <v>35000</v>
      </c>
      <c r="L79" s="367">
        <v>2</v>
      </c>
      <c r="M79" s="38">
        <f t="shared" si="7"/>
        <v>20000</v>
      </c>
      <c r="N79" s="46"/>
      <c r="O79" s="38">
        <f t="shared" si="8"/>
        <v>0</v>
      </c>
      <c r="P79" s="38">
        <f t="shared" si="9"/>
        <v>55000</v>
      </c>
      <c r="Q79" s="38">
        <v>35000</v>
      </c>
      <c r="R79" s="1055" t="s">
        <v>592</v>
      </c>
    </row>
    <row r="80" spans="1:18" ht="15.95" hidden="1" customHeight="1" thickBot="1">
      <c r="B80" s="520">
        <v>18</v>
      </c>
      <c r="C80" s="316">
        <v>41682</v>
      </c>
      <c r="D80" s="594" t="s">
        <v>308</v>
      </c>
      <c r="E80" s="46" t="s">
        <v>306</v>
      </c>
      <c r="F80" s="367">
        <v>1</v>
      </c>
      <c r="G80" s="46"/>
      <c r="H80" s="367">
        <f t="shared" si="5"/>
        <v>0</v>
      </c>
      <c r="I80" s="204">
        <f t="shared" si="6"/>
        <v>0</v>
      </c>
      <c r="J80" s="46" t="s">
        <v>70</v>
      </c>
      <c r="K80" s="204">
        <v>35000</v>
      </c>
      <c r="L80" s="367"/>
      <c r="M80" s="38">
        <f t="shared" si="7"/>
        <v>0</v>
      </c>
      <c r="N80" s="46"/>
      <c r="O80" s="38">
        <f t="shared" si="8"/>
        <v>0</v>
      </c>
      <c r="P80" s="38">
        <f t="shared" si="9"/>
        <v>35000</v>
      </c>
      <c r="Q80" s="38">
        <v>35000</v>
      </c>
      <c r="R80" s="1055" t="s">
        <v>592</v>
      </c>
    </row>
    <row r="81" spans="1:18" ht="15.95" hidden="1" customHeight="1" thickBot="1">
      <c r="B81" s="223">
        <v>19</v>
      </c>
      <c r="C81" s="316">
        <v>41683</v>
      </c>
      <c r="D81" s="594" t="s">
        <v>308</v>
      </c>
      <c r="E81" s="46" t="s">
        <v>306</v>
      </c>
      <c r="F81" s="367">
        <v>5</v>
      </c>
      <c r="G81" s="46"/>
      <c r="H81" s="367">
        <f t="shared" si="5"/>
        <v>0</v>
      </c>
      <c r="I81" s="204">
        <f t="shared" si="6"/>
        <v>0</v>
      </c>
      <c r="J81" s="46" t="s">
        <v>70</v>
      </c>
      <c r="K81" s="204">
        <v>35000</v>
      </c>
      <c r="L81" s="367">
        <v>3</v>
      </c>
      <c r="M81" s="38">
        <f t="shared" si="7"/>
        <v>30000</v>
      </c>
      <c r="N81" s="46"/>
      <c r="O81" s="38">
        <f t="shared" si="8"/>
        <v>0</v>
      </c>
      <c r="P81" s="38">
        <f t="shared" si="9"/>
        <v>65000</v>
      </c>
      <c r="Q81" s="38">
        <v>35000</v>
      </c>
      <c r="R81" s="1055" t="s">
        <v>592</v>
      </c>
    </row>
    <row r="82" spans="1:18" ht="15.95" hidden="1" customHeight="1" thickBot="1">
      <c r="B82" s="520">
        <v>20</v>
      </c>
      <c r="C82" s="316">
        <v>41684</v>
      </c>
      <c r="D82" s="594" t="s">
        <v>308</v>
      </c>
      <c r="E82" s="46" t="s">
        <v>306</v>
      </c>
      <c r="F82" s="367">
        <v>4</v>
      </c>
      <c r="G82" s="46"/>
      <c r="H82" s="367">
        <f t="shared" si="5"/>
        <v>0</v>
      </c>
      <c r="I82" s="204">
        <f t="shared" si="6"/>
        <v>0</v>
      </c>
      <c r="J82" s="46" t="s">
        <v>70</v>
      </c>
      <c r="K82" s="204">
        <v>35000</v>
      </c>
      <c r="L82" s="367">
        <v>2</v>
      </c>
      <c r="M82" s="38">
        <f t="shared" si="7"/>
        <v>20000</v>
      </c>
      <c r="N82" s="46"/>
      <c r="O82" s="38">
        <f t="shared" si="8"/>
        <v>0</v>
      </c>
      <c r="P82" s="38">
        <f t="shared" si="9"/>
        <v>55000</v>
      </c>
      <c r="Q82" s="38">
        <v>35000</v>
      </c>
      <c r="R82" s="1055" t="s">
        <v>592</v>
      </c>
    </row>
    <row r="83" spans="1:18" ht="15.95" hidden="1" customHeight="1" thickBot="1">
      <c r="B83" s="223">
        <v>21</v>
      </c>
      <c r="C83" s="316">
        <v>41685</v>
      </c>
      <c r="D83" s="594" t="s">
        <v>308</v>
      </c>
      <c r="E83" s="46" t="s">
        <v>306</v>
      </c>
      <c r="F83" s="367">
        <v>4</v>
      </c>
      <c r="G83" s="46"/>
      <c r="H83" s="367">
        <f t="shared" si="5"/>
        <v>0</v>
      </c>
      <c r="I83" s="204">
        <f t="shared" si="6"/>
        <v>0</v>
      </c>
      <c r="J83" s="46" t="s">
        <v>70</v>
      </c>
      <c r="K83" s="204">
        <v>35000</v>
      </c>
      <c r="L83" s="367">
        <v>2</v>
      </c>
      <c r="M83" s="38">
        <f t="shared" si="7"/>
        <v>20000</v>
      </c>
      <c r="N83" s="46"/>
      <c r="O83" s="38">
        <f t="shared" si="8"/>
        <v>0</v>
      </c>
      <c r="P83" s="38">
        <f t="shared" si="9"/>
        <v>55000</v>
      </c>
      <c r="Q83" s="38">
        <v>35000</v>
      </c>
      <c r="R83" s="1055" t="s">
        <v>592</v>
      </c>
    </row>
    <row r="84" spans="1:18" ht="15.95" hidden="1" customHeight="1" thickBot="1">
      <c r="B84" s="520">
        <v>22</v>
      </c>
      <c r="C84" s="387">
        <v>41686</v>
      </c>
      <c r="D84" s="594" t="s">
        <v>308</v>
      </c>
      <c r="E84" s="46" t="s">
        <v>306</v>
      </c>
      <c r="F84" s="367">
        <v>2</v>
      </c>
      <c r="G84" s="46"/>
      <c r="H84" s="367">
        <f t="shared" si="5"/>
        <v>0</v>
      </c>
      <c r="I84" s="204">
        <f t="shared" si="6"/>
        <v>0</v>
      </c>
      <c r="J84" s="46" t="s">
        <v>70</v>
      </c>
      <c r="K84" s="204">
        <v>35000</v>
      </c>
      <c r="L84" s="367">
        <v>6</v>
      </c>
      <c r="M84" s="38">
        <f t="shared" si="7"/>
        <v>60000</v>
      </c>
      <c r="N84" s="46"/>
      <c r="O84" s="38">
        <f t="shared" si="8"/>
        <v>0</v>
      </c>
      <c r="P84" s="38">
        <f t="shared" si="9"/>
        <v>95000</v>
      </c>
      <c r="Q84" s="38">
        <v>35000</v>
      </c>
      <c r="R84" s="1055" t="s">
        <v>592</v>
      </c>
    </row>
    <row r="85" spans="1:18" ht="15.95" hidden="1" customHeight="1" thickBot="1">
      <c r="B85" s="377">
        <v>23</v>
      </c>
      <c r="C85" s="378">
        <v>41687</v>
      </c>
      <c r="D85" s="593" t="s">
        <v>303</v>
      </c>
      <c r="E85" s="352"/>
      <c r="F85" s="370"/>
      <c r="G85" s="352"/>
      <c r="H85" s="370">
        <f t="shared" si="5"/>
        <v>0</v>
      </c>
      <c r="I85" s="379">
        <f t="shared" si="6"/>
        <v>0</v>
      </c>
      <c r="J85" s="352"/>
      <c r="K85" s="352"/>
      <c r="L85" s="370"/>
      <c r="M85" s="393">
        <f t="shared" si="7"/>
        <v>0</v>
      </c>
      <c r="N85" s="352"/>
      <c r="O85" s="393">
        <f t="shared" si="8"/>
        <v>0</v>
      </c>
      <c r="P85" s="393">
        <f t="shared" si="9"/>
        <v>0</v>
      </c>
      <c r="Q85" s="393">
        <v>35000</v>
      </c>
      <c r="R85" s="1055" t="s">
        <v>592</v>
      </c>
    </row>
    <row r="86" spans="1:18" ht="15.95" hidden="1" customHeight="1" thickBot="1">
      <c r="B86" s="520">
        <v>24</v>
      </c>
      <c r="C86" s="314">
        <v>41688</v>
      </c>
      <c r="D86" s="595" t="s">
        <v>316</v>
      </c>
      <c r="E86" s="413"/>
      <c r="F86" s="366"/>
      <c r="G86" s="413"/>
      <c r="H86" s="366">
        <f t="shared" si="5"/>
        <v>0</v>
      </c>
      <c r="I86" s="204">
        <f t="shared" si="6"/>
        <v>0</v>
      </c>
      <c r="J86" s="413"/>
      <c r="K86" s="413"/>
      <c r="L86" s="366">
        <v>9</v>
      </c>
      <c r="M86" s="405">
        <f t="shared" si="7"/>
        <v>90000</v>
      </c>
      <c r="N86" s="413">
        <v>5</v>
      </c>
      <c r="O86" s="405">
        <f t="shared" si="8"/>
        <v>75000</v>
      </c>
      <c r="P86" s="405">
        <f t="shared" si="9"/>
        <v>165000</v>
      </c>
      <c r="Q86" s="405">
        <v>35000</v>
      </c>
      <c r="R86" s="1055" t="s">
        <v>592</v>
      </c>
    </row>
    <row r="87" spans="1:18" ht="15.95" hidden="1" customHeight="1" thickBot="1">
      <c r="B87" s="223">
        <v>25</v>
      </c>
      <c r="C87" s="314">
        <v>41689</v>
      </c>
      <c r="D87" s="595" t="s">
        <v>317</v>
      </c>
      <c r="E87" s="413"/>
      <c r="F87" s="366"/>
      <c r="G87" s="413"/>
      <c r="H87" s="366">
        <f t="shared" si="5"/>
        <v>0</v>
      </c>
      <c r="I87" s="204">
        <f t="shared" si="6"/>
        <v>0</v>
      </c>
      <c r="J87" s="413"/>
      <c r="K87" s="413"/>
      <c r="L87" s="366">
        <v>2.5</v>
      </c>
      <c r="M87" s="405">
        <f t="shared" si="7"/>
        <v>25000</v>
      </c>
      <c r="N87" s="413"/>
      <c r="O87" s="405">
        <f t="shared" si="8"/>
        <v>0</v>
      </c>
      <c r="P87" s="405">
        <f t="shared" si="9"/>
        <v>25000</v>
      </c>
      <c r="Q87" s="405"/>
      <c r="R87" s="1055" t="s">
        <v>592</v>
      </c>
    </row>
    <row r="88" spans="1:18" ht="15.95" hidden="1" customHeight="1" thickBot="1">
      <c r="B88" s="306">
        <v>26</v>
      </c>
      <c r="C88" s="450">
        <v>41690</v>
      </c>
      <c r="D88" s="608" t="s">
        <v>138</v>
      </c>
      <c r="E88" s="452"/>
      <c r="F88" s="518"/>
      <c r="G88" s="452"/>
      <c r="H88" s="518">
        <f t="shared" si="5"/>
        <v>0</v>
      </c>
      <c r="I88" s="439">
        <f t="shared" si="6"/>
        <v>0</v>
      </c>
      <c r="J88" s="452"/>
      <c r="K88" s="452"/>
      <c r="L88" s="518"/>
      <c r="M88" s="654">
        <f t="shared" si="7"/>
        <v>0</v>
      </c>
      <c r="N88" s="452"/>
      <c r="O88" s="654">
        <f t="shared" si="8"/>
        <v>0</v>
      </c>
      <c r="P88" s="654">
        <f t="shared" si="9"/>
        <v>0</v>
      </c>
      <c r="Q88" s="654"/>
      <c r="R88" s="1055" t="s">
        <v>592</v>
      </c>
    </row>
    <row r="89" spans="1:18" ht="15.95" hidden="1" customHeight="1" thickBot="1">
      <c r="B89" s="449">
        <v>27</v>
      </c>
      <c r="C89" s="450">
        <v>41691</v>
      </c>
      <c r="D89" s="608" t="s">
        <v>138</v>
      </c>
      <c r="E89" s="452"/>
      <c r="F89" s="518"/>
      <c r="G89" s="452"/>
      <c r="H89" s="518">
        <f t="shared" si="5"/>
        <v>0</v>
      </c>
      <c r="I89" s="439">
        <f t="shared" si="6"/>
        <v>0</v>
      </c>
      <c r="J89" s="452"/>
      <c r="K89" s="452"/>
      <c r="L89" s="518"/>
      <c r="M89" s="654">
        <f t="shared" si="7"/>
        <v>0</v>
      </c>
      <c r="N89" s="452"/>
      <c r="O89" s="654">
        <f t="shared" si="8"/>
        <v>0</v>
      </c>
      <c r="P89" s="654">
        <f t="shared" si="9"/>
        <v>0</v>
      </c>
      <c r="Q89" s="654"/>
      <c r="R89" s="1055" t="s">
        <v>592</v>
      </c>
    </row>
    <row r="90" spans="1:18" ht="15.95" hidden="1" customHeight="1" thickBot="1">
      <c r="B90" s="520">
        <v>28</v>
      </c>
      <c r="C90" s="314">
        <v>41692</v>
      </c>
      <c r="D90" s="595" t="s">
        <v>326</v>
      </c>
      <c r="E90" s="43" t="s">
        <v>39</v>
      </c>
      <c r="F90" s="366">
        <v>6</v>
      </c>
      <c r="G90" s="413">
        <v>10</v>
      </c>
      <c r="H90" s="366">
        <f t="shared" si="5"/>
        <v>60</v>
      </c>
      <c r="I90" s="204">
        <f t="shared" si="6"/>
        <v>30000</v>
      </c>
      <c r="J90" s="413"/>
      <c r="K90" s="413"/>
      <c r="L90" s="366"/>
      <c r="M90" s="405">
        <f t="shared" si="7"/>
        <v>0</v>
      </c>
      <c r="N90" s="413"/>
      <c r="O90" s="405">
        <f t="shared" si="8"/>
        <v>0</v>
      </c>
      <c r="P90" s="405">
        <f t="shared" si="9"/>
        <v>30000</v>
      </c>
      <c r="Q90" s="405">
        <v>35000</v>
      </c>
      <c r="R90" s="1055" t="s">
        <v>592</v>
      </c>
    </row>
    <row r="91" spans="1:18" ht="15.95" hidden="1" customHeight="1" thickBot="1">
      <c r="B91" s="223">
        <v>29</v>
      </c>
      <c r="C91" s="104">
        <v>41693</v>
      </c>
      <c r="D91" s="588" t="s">
        <v>327</v>
      </c>
      <c r="E91" s="413" t="s">
        <v>61</v>
      </c>
      <c r="F91" s="366">
        <v>1</v>
      </c>
      <c r="G91" s="413">
        <v>110</v>
      </c>
      <c r="H91" s="366">
        <f t="shared" si="5"/>
        <v>110</v>
      </c>
      <c r="I91" s="204">
        <f t="shared" si="6"/>
        <v>55000</v>
      </c>
      <c r="J91" s="413"/>
      <c r="K91" s="413"/>
      <c r="L91" s="366">
        <v>3</v>
      </c>
      <c r="M91" s="405">
        <f t="shared" si="7"/>
        <v>30000</v>
      </c>
      <c r="N91" s="413"/>
      <c r="O91" s="405">
        <f t="shared" si="8"/>
        <v>0</v>
      </c>
      <c r="P91" s="405">
        <f t="shared" si="9"/>
        <v>85000</v>
      </c>
      <c r="Q91" s="405">
        <v>35000</v>
      </c>
      <c r="R91" s="1055" t="s">
        <v>592</v>
      </c>
    </row>
    <row r="92" spans="1:18" ht="15.95" hidden="1" customHeight="1" thickBot="1">
      <c r="B92" s="520">
        <v>30</v>
      </c>
      <c r="C92" s="314">
        <v>41694</v>
      </c>
      <c r="D92" s="595" t="s">
        <v>326</v>
      </c>
      <c r="E92" s="43" t="s">
        <v>39</v>
      </c>
      <c r="F92" s="366">
        <v>4</v>
      </c>
      <c r="G92" s="413">
        <v>10</v>
      </c>
      <c r="H92" s="366">
        <f t="shared" si="5"/>
        <v>40</v>
      </c>
      <c r="I92" s="204">
        <f t="shared" si="6"/>
        <v>20000</v>
      </c>
      <c r="J92" s="413"/>
      <c r="K92" s="413"/>
      <c r="L92" s="366"/>
      <c r="M92" s="405">
        <f t="shared" si="7"/>
        <v>0</v>
      </c>
      <c r="N92" s="413"/>
      <c r="O92" s="405">
        <f t="shared" si="8"/>
        <v>0</v>
      </c>
      <c r="P92" s="405">
        <f t="shared" si="9"/>
        <v>20000</v>
      </c>
      <c r="Q92" s="405">
        <v>35000</v>
      </c>
      <c r="R92" s="1055" t="s">
        <v>592</v>
      </c>
    </row>
    <row r="93" spans="1:18" ht="15.95" hidden="1" customHeight="1" thickBot="1">
      <c r="B93" s="440">
        <v>31</v>
      </c>
      <c r="C93" s="441">
        <v>41695</v>
      </c>
      <c r="D93" s="596" t="s">
        <v>300</v>
      </c>
      <c r="E93" s="417"/>
      <c r="F93" s="519"/>
      <c r="G93" s="417"/>
      <c r="H93" s="519">
        <f t="shared" si="5"/>
        <v>0</v>
      </c>
      <c r="I93" s="444">
        <f t="shared" si="6"/>
        <v>0</v>
      </c>
      <c r="J93" s="417"/>
      <c r="K93" s="417"/>
      <c r="L93" s="519"/>
      <c r="M93" s="442">
        <f t="shared" si="7"/>
        <v>0</v>
      </c>
      <c r="N93" s="417"/>
      <c r="O93" s="442">
        <f t="shared" si="8"/>
        <v>0</v>
      </c>
      <c r="P93" s="442">
        <f t="shared" si="9"/>
        <v>0</v>
      </c>
      <c r="Q93" s="442">
        <v>35000</v>
      </c>
      <c r="R93" s="1055" t="s">
        <v>592</v>
      </c>
    </row>
    <row r="94" spans="1:18" ht="15.95" hidden="1" customHeight="1" thickBot="1">
      <c r="A94" s="18"/>
      <c r="B94" s="768">
        <v>1</v>
      </c>
      <c r="C94" s="769">
        <v>41696</v>
      </c>
      <c r="D94" s="3091" t="s">
        <v>361</v>
      </c>
      <c r="E94" s="770"/>
      <c r="F94" s="771"/>
      <c r="G94" s="771"/>
      <c r="H94" s="771">
        <f>F94*G94</f>
        <v>0</v>
      </c>
      <c r="I94" s="772">
        <f>H94*500</f>
        <v>0</v>
      </c>
      <c r="J94" s="773"/>
      <c r="K94" s="772"/>
      <c r="L94" s="123"/>
      <c r="M94" s="305">
        <f>L94*10000</f>
        <v>0</v>
      </c>
      <c r="N94" s="121"/>
      <c r="O94" s="305">
        <f t="shared" si="8"/>
        <v>0</v>
      </c>
      <c r="P94" s="774">
        <f>I94+K94+M94+O94</f>
        <v>0</v>
      </c>
      <c r="Q94" s="774"/>
      <c r="R94" s="1055" t="s">
        <v>592</v>
      </c>
    </row>
    <row r="95" spans="1:18" s="340" customFormat="1" ht="15.95" hidden="1" customHeight="1" thickBot="1">
      <c r="A95" s="339"/>
      <c r="B95" s="776">
        <v>2</v>
      </c>
      <c r="C95" s="526">
        <v>41697</v>
      </c>
      <c r="D95" s="3092"/>
      <c r="E95" s="121"/>
      <c r="F95" s="764"/>
      <c r="G95" s="123"/>
      <c r="H95" s="764">
        <f t="shared" ref="H95:H121" si="10">F95*G95</f>
        <v>0</v>
      </c>
      <c r="I95" s="103">
        <f>H95*500</f>
        <v>0</v>
      </c>
      <c r="J95" s="777"/>
      <c r="K95" s="103"/>
      <c r="L95" s="123"/>
      <c r="M95" s="305">
        <f>L95*10000</f>
        <v>0</v>
      </c>
      <c r="N95" s="121"/>
      <c r="O95" s="305">
        <f t="shared" si="8"/>
        <v>0</v>
      </c>
      <c r="P95" s="305">
        <f>I95+K95+M95+O95</f>
        <v>0</v>
      </c>
      <c r="Q95" s="305"/>
      <c r="R95" s="1055" t="s">
        <v>592</v>
      </c>
    </row>
    <row r="96" spans="1:18" ht="15.95" hidden="1" customHeight="1" thickBot="1">
      <c r="A96" s="19"/>
      <c r="B96" s="778">
        <v>3</v>
      </c>
      <c r="C96" s="526">
        <v>41698</v>
      </c>
      <c r="D96" s="3092"/>
      <c r="E96" s="121"/>
      <c r="F96" s="764"/>
      <c r="G96" s="121"/>
      <c r="H96" s="764">
        <f t="shared" si="10"/>
        <v>0</v>
      </c>
      <c r="I96" s="122">
        <f>H96*500</f>
        <v>0</v>
      </c>
      <c r="J96" s="121"/>
      <c r="K96" s="779"/>
      <c r="L96" s="123"/>
      <c r="M96" s="305">
        <f t="shared" ref="M96:M108" si="11">L96*10000</f>
        <v>0</v>
      </c>
      <c r="N96" s="121"/>
      <c r="O96" s="305">
        <f>N96*15000</f>
        <v>0</v>
      </c>
      <c r="P96" s="305">
        <f t="shared" ref="P96:P108" si="12">I96+K96+M96+O96</f>
        <v>0</v>
      </c>
      <c r="Q96" s="780"/>
      <c r="R96" s="1055" t="s">
        <v>592</v>
      </c>
    </row>
    <row r="97" spans="1:19" ht="15.95" hidden="1" customHeight="1" thickBot="1">
      <c r="A97" s="19"/>
      <c r="B97" s="776">
        <v>4</v>
      </c>
      <c r="C97" s="526">
        <v>41699</v>
      </c>
      <c r="D97" s="3092"/>
      <c r="E97" s="121"/>
      <c r="F97" s="764"/>
      <c r="G97" s="764"/>
      <c r="H97" s="764">
        <f t="shared" si="10"/>
        <v>0</v>
      </c>
      <c r="I97" s="103">
        <f>H97*500</f>
        <v>0</v>
      </c>
      <c r="J97" s="121"/>
      <c r="K97" s="103"/>
      <c r="L97" s="123"/>
      <c r="M97" s="305">
        <f t="shared" si="11"/>
        <v>0</v>
      </c>
      <c r="N97" s="121"/>
      <c r="O97" s="305">
        <f>N97*15000</f>
        <v>0</v>
      </c>
      <c r="P97" s="305">
        <f t="shared" si="12"/>
        <v>0</v>
      </c>
      <c r="Q97" s="782"/>
      <c r="R97" s="1055" t="s">
        <v>592</v>
      </c>
    </row>
    <row r="98" spans="1:19" ht="15.95" hidden="1" customHeight="1" thickBot="1">
      <c r="A98" s="19"/>
      <c r="B98" s="800">
        <v>5</v>
      </c>
      <c r="C98" s="387">
        <v>41700</v>
      </c>
      <c r="D98" s="3092"/>
      <c r="E98" s="121"/>
      <c r="F98" s="1056"/>
      <c r="G98" s="785"/>
      <c r="H98" s="764">
        <f t="shared" si="10"/>
        <v>0</v>
      </c>
      <c r="I98" s="103">
        <f t="shared" ref="I98:I109" si="13">H98*500</f>
        <v>0</v>
      </c>
      <c r="J98" s="786"/>
      <c r="K98" s="787"/>
      <c r="L98" s="123"/>
      <c r="M98" s="305">
        <f t="shared" si="11"/>
        <v>0</v>
      </c>
      <c r="N98" s="121"/>
      <c r="O98" s="305">
        <f>N98*15000</f>
        <v>0</v>
      </c>
      <c r="P98" s="305">
        <f t="shared" si="12"/>
        <v>0</v>
      </c>
      <c r="Q98" s="788"/>
      <c r="R98" s="1055" t="s">
        <v>592</v>
      </c>
    </row>
    <row r="99" spans="1:19" ht="15.95" hidden="1" customHeight="1" thickBot="1">
      <c r="A99" s="19"/>
      <c r="B99" s="776">
        <v>6</v>
      </c>
      <c r="C99" s="526">
        <v>41701</v>
      </c>
      <c r="D99" s="3092"/>
      <c r="E99" s="120"/>
      <c r="F99" s="764"/>
      <c r="G99" s="764"/>
      <c r="H99" s="764">
        <f t="shared" si="10"/>
        <v>0</v>
      </c>
      <c r="I99" s="103">
        <f t="shared" si="13"/>
        <v>0</v>
      </c>
      <c r="J99" s="777"/>
      <c r="K99" s="103"/>
      <c r="L99" s="123"/>
      <c r="M99" s="305">
        <f t="shared" si="11"/>
        <v>0</v>
      </c>
      <c r="N99" s="121"/>
      <c r="O99" s="305">
        <f>N99*15000</f>
        <v>0</v>
      </c>
      <c r="P99" s="305">
        <f t="shared" si="12"/>
        <v>0</v>
      </c>
      <c r="Q99" s="305"/>
      <c r="R99" s="1055" t="s">
        <v>592</v>
      </c>
    </row>
    <row r="100" spans="1:19" ht="15.95" hidden="1" customHeight="1" thickBot="1">
      <c r="A100" s="19"/>
      <c r="B100" s="778">
        <v>7</v>
      </c>
      <c r="C100" s="526">
        <v>41702</v>
      </c>
      <c r="D100" s="3092"/>
      <c r="E100" s="121"/>
      <c r="F100" s="764"/>
      <c r="G100" s="764"/>
      <c r="H100" s="764">
        <f t="shared" si="10"/>
        <v>0</v>
      </c>
      <c r="I100" s="103">
        <f t="shared" si="13"/>
        <v>0</v>
      </c>
      <c r="J100" s="121"/>
      <c r="K100" s="305"/>
      <c r="L100" s="123"/>
      <c r="M100" s="305">
        <f t="shared" si="11"/>
        <v>0</v>
      </c>
      <c r="N100" s="121"/>
      <c r="O100" s="305">
        <f t="shared" ref="O100:O108" si="14">N100*15000</f>
        <v>0</v>
      </c>
      <c r="P100" s="305">
        <f t="shared" si="12"/>
        <v>0</v>
      </c>
      <c r="Q100" s="305"/>
      <c r="R100" s="1055" t="s">
        <v>592</v>
      </c>
    </row>
    <row r="101" spans="1:19" ht="15.95" hidden="1" customHeight="1" thickBot="1">
      <c r="A101" s="19"/>
      <c r="B101" s="776">
        <v>8</v>
      </c>
      <c r="C101" s="526">
        <v>41703</v>
      </c>
      <c r="D101" s="3092"/>
      <c r="E101" s="121"/>
      <c r="F101" s="764"/>
      <c r="G101" s="764"/>
      <c r="H101" s="764">
        <f t="shared" si="10"/>
        <v>0</v>
      </c>
      <c r="I101" s="103">
        <f t="shared" si="13"/>
        <v>0</v>
      </c>
      <c r="J101" s="121"/>
      <c r="K101" s="305"/>
      <c r="L101" s="123"/>
      <c r="M101" s="305">
        <f t="shared" si="11"/>
        <v>0</v>
      </c>
      <c r="N101" s="121"/>
      <c r="O101" s="305">
        <f t="shared" si="14"/>
        <v>0</v>
      </c>
      <c r="P101" s="305">
        <f t="shared" si="12"/>
        <v>0</v>
      </c>
      <c r="Q101" s="305"/>
      <c r="R101" s="1055" t="s">
        <v>592</v>
      </c>
    </row>
    <row r="102" spans="1:19" ht="15.95" hidden="1" customHeight="1" thickBot="1">
      <c r="A102" s="19"/>
      <c r="B102" s="778">
        <v>9</v>
      </c>
      <c r="C102" s="526">
        <v>41704</v>
      </c>
      <c r="D102" s="3092"/>
      <c r="E102" s="120"/>
      <c r="F102" s="764"/>
      <c r="G102" s="764"/>
      <c r="H102" s="764">
        <f t="shared" si="10"/>
        <v>0</v>
      </c>
      <c r="I102" s="103">
        <f t="shared" si="13"/>
        <v>0</v>
      </c>
      <c r="J102" s="121"/>
      <c r="K102" s="305"/>
      <c r="L102" s="123"/>
      <c r="M102" s="305">
        <f t="shared" si="11"/>
        <v>0</v>
      </c>
      <c r="N102" s="121"/>
      <c r="O102" s="305">
        <f t="shared" si="14"/>
        <v>0</v>
      </c>
      <c r="P102" s="305">
        <f t="shared" si="12"/>
        <v>0</v>
      </c>
      <c r="Q102" s="780"/>
      <c r="R102" s="1055" t="s">
        <v>592</v>
      </c>
    </row>
    <row r="103" spans="1:19" ht="15.95" hidden="1" customHeight="1" thickBot="1">
      <c r="A103" s="19"/>
      <c r="B103" s="776">
        <v>10</v>
      </c>
      <c r="C103" s="526">
        <v>41705</v>
      </c>
      <c r="D103" s="3092"/>
      <c r="E103" s="121"/>
      <c r="F103" s="764"/>
      <c r="G103" s="764"/>
      <c r="H103" s="764">
        <f t="shared" si="10"/>
        <v>0</v>
      </c>
      <c r="I103" s="103">
        <f t="shared" si="13"/>
        <v>0</v>
      </c>
      <c r="J103" s="121"/>
      <c r="K103" s="305"/>
      <c r="L103" s="123"/>
      <c r="M103" s="305">
        <f t="shared" si="11"/>
        <v>0</v>
      </c>
      <c r="N103" s="121"/>
      <c r="O103" s="305">
        <f t="shared" si="14"/>
        <v>0</v>
      </c>
      <c r="P103" s="305">
        <f t="shared" si="12"/>
        <v>0</v>
      </c>
      <c r="Q103" s="782"/>
      <c r="R103" s="1055" t="s">
        <v>592</v>
      </c>
    </row>
    <row r="104" spans="1:19" ht="15.95" hidden="1" customHeight="1" thickBot="1">
      <c r="A104" s="19"/>
      <c r="B104" s="778">
        <v>11</v>
      </c>
      <c r="C104" s="526">
        <v>41706</v>
      </c>
      <c r="D104" s="3092"/>
      <c r="E104" s="121"/>
      <c r="F104" s="764"/>
      <c r="G104" s="764"/>
      <c r="H104" s="764">
        <f t="shared" si="10"/>
        <v>0</v>
      </c>
      <c r="I104" s="103">
        <f t="shared" si="13"/>
        <v>0</v>
      </c>
      <c r="J104" s="121"/>
      <c r="K104" s="305"/>
      <c r="L104" s="121"/>
      <c r="M104" s="305">
        <f t="shared" si="11"/>
        <v>0</v>
      </c>
      <c r="N104" s="121"/>
      <c r="O104" s="305">
        <f t="shared" si="14"/>
        <v>0</v>
      </c>
      <c r="P104" s="305">
        <f t="shared" si="12"/>
        <v>0</v>
      </c>
      <c r="Q104" s="305"/>
      <c r="R104" s="1055" t="s">
        <v>592</v>
      </c>
    </row>
    <row r="105" spans="1:19" ht="15.95" hidden="1" customHeight="1" thickBot="1">
      <c r="A105" s="19"/>
      <c r="B105" s="386">
        <v>12</v>
      </c>
      <c r="C105" s="387">
        <v>41707</v>
      </c>
      <c r="D105" s="3092"/>
      <c r="E105" s="121"/>
      <c r="F105" s="764"/>
      <c r="G105" s="764"/>
      <c r="H105" s="764">
        <f t="shared" si="10"/>
        <v>0</v>
      </c>
      <c r="I105" s="103">
        <f t="shared" si="13"/>
        <v>0</v>
      </c>
      <c r="J105" s="121"/>
      <c r="K105" s="305"/>
      <c r="L105" s="121"/>
      <c r="M105" s="305">
        <f t="shared" si="11"/>
        <v>0</v>
      </c>
      <c r="N105" s="121"/>
      <c r="O105" s="305">
        <f t="shared" si="14"/>
        <v>0</v>
      </c>
      <c r="P105" s="305">
        <f t="shared" si="12"/>
        <v>0</v>
      </c>
      <c r="Q105" s="305"/>
      <c r="R105" s="1055" t="s">
        <v>592</v>
      </c>
    </row>
    <row r="106" spans="1:19" ht="15.95" hidden="1" customHeight="1" thickBot="1">
      <c r="A106" s="19"/>
      <c r="B106" s="778">
        <v>13</v>
      </c>
      <c r="C106" s="526">
        <v>41708</v>
      </c>
      <c r="D106" s="3092"/>
      <c r="E106" s="121"/>
      <c r="F106" s="764"/>
      <c r="G106" s="764"/>
      <c r="H106" s="764">
        <f t="shared" si="10"/>
        <v>0</v>
      </c>
      <c r="I106" s="103">
        <f t="shared" si="13"/>
        <v>0</v>
      </c>
      <c r="J106" s="121"/>
      <c r="K106" s="305"/>
      <c r="L106" s="121"/>
      <c r="M106" s="305">
        <f t="shared" si="11"/>
        <v>0</v>
      </c>
      <c r="N106" s="121"/>
      <c r="O106" s="305">
        <f t="shared" si="14"/>
        <v>0</v>
      </c>
      <c r="P106" s="305">
        <f t="shared" si="12"/>
        <v>0</v>
      </c>
      <c r="Q106" s="305"/>
      <c r="R106" s="1055" t="s">
        <v>592</v>
      </c>
    </row>
    <row r="107" spans="1:19" ht="15.95" hidden="1" customHeight="1" thickBot="1">
      <c r="B107" s="776">
        <v>14</v>
      </c>
      <c r="C107" s="526">
        <v>41709</v>
      </c>
      <c r="D107" s="3092"/>
      <c r="E107" s="121"/>
      <c r="F107" s="764"/>
      <c r="G107" s="764"/>
      <c r="H107" s="764">
        <f t="shared" si="10"/>
        <v>0</v>
      </c>
      <c r="I107" s="103">
        <f t="shared" si="13"/>
        <v>0</v>
      </c>
      <c r="J107" s="121"/>
      <c r="K107" s="305"/>
      <c r="L107" s="121"/>
      <c r="M107" s="305">
        <f t="shared" si="11"/>
        <v>0</v>
      </c>
      <c r="N107" s="121"/>
      <c r="O107" s="305">
        <f t="shared" si="14"/>
        <v>0</v>
      </c>
      <c r="P107" s="305">
        <f t="shared" si="12"/>
        <v>0</v>
      </c>
      <c r="Q107" s="305"/>
      <c r="R107" s="1055" t="s">
        <v>592</v>
      </c>
    </row>
    <row r="108" spans="1:19" ht="15.95" hidden="1" customHeight="1" thickBot="1">
      <c r="B108" s="778">
        <v>15</v>
      </c>
      <c r="C108" s="526">
        <v>41710</v>
      </c>
      <c r="D108" s="3092"/>
      <c r="E108" s="120"/>
      <c r="F108" s="764"/>
      <c r="G108" s="764"/>
      <c r="H108" s="764">
        <f t="shared" si="10"/>
        <v>0</v>
      </c>
      <c r="I108" s="103">
        <f t="shared" si="13"/>
        <v>0</v>
      </c>
      <c r="J108" s="121"/>
      <c r="K108" s="305"/>
      <c r="L108" s="121"/>
      <c r="M108" s="305">
        <f t="shared" si="11"/>
        <v>0</v>
      </c>
      <c r="N108" s="121"/>
      <c r="O108" s="305">
        <f t="shared" si="14"/>
        <v>0</v>
      </c>
      <c r="P108" s="305">
        <f t="shared" si="12"/>
        <v>0</v>
      </c>
      <c r="Q108" s="305"/>
      <c r="R108" s="1055" t="s">
        <v>592</v>
      </c>
    </row>
    <row r="109" spans="1:19" ht="15.95" hidden="1" customHeight="1" thickBot="1">
      <c r="B109" s="776">
        <v>16</v>
      </c>
      <c r="C109" s="526">
        <v>41711</v>
      </c>
      <c r="D109" s="3092"/>
      <c r="E109" s="121"/>
      <c r="F109" s="764"/>
      <c r="G109" s="764"/>
      <c r="H109" s="764">
        <f t="shared" si="10"/>
        <v>0</v>
      </c>
      <c r="I109" s="103">
        <f t="shared" si="13"/>
        <v>0</v>
      </c>
      <c r="J109" s="121"/>
      <c r="K109" s="305"/>
      <c r="L109" s="121"/>
      <c r="M109" s="305">
        <f>L109*10000</f>
        <v>0</v>
      </c>
      <c r="N109" s="121"/>
      <c r="O109" s="305">
        <f>N109*15000</f>
        <v>0</v>
      </c>
      <c r="P109" s="305">
        <f t="shared" ref="P109:P115" si="15">I109+K109+M109+O109</f>
        <v>0</v>
      </c>
      <c r="Q109" s="305"/>
      <c r="R109" s="1055" t="s">
        <v>592</v>
      </c>
    </row>
    <row r="110" spans="1:19" ht="15.95" hidden="1" customHeight="1" thickBot="1">
      <c r="B110" s="778">
        <v>17</v>
      </c>
      <c r="C110" s="526">
        <v>41712</v>
      </c>
      <c r="D110" s="3092"/>
      <c r="E110" s="121"/>
      <c r="F110" s="764"/>
      <c r="G110" s="764"/>
      <c r="H110" s="764">
        <f t="shared" si="10"/>
        <v>0</v>
      </c>
      <c r="I110" s="103">
        <f t="shared" ref="I110:I121" si="16">H110*500</f>
        <v>0</v>
      </c>
      <c r="J110" s="121"/>
      <c r="K110" s="305"/>
      <c r="L110" s="121"/>
      <c r="M110" s="305">
        <f t="shared" ref="M110:M121" si="17">L110*10000</f>
        <v>0</v>
      </c>
      <c r="N110" s="121"/>
      <c r="O110" s="305">
        <f t="shared" ref="O110:O121" si="18">N110*15000</f>
        <v>0</v>
      </c>
      <c r="P110" s="305">
        <f t="shared" si="15"/>
        <v>0</v>
      </c>
      <c r="Q110" s="305"/>
      <c r="R110" s="1055" t="s">
        <v>592</v>
      </c>
    </row>
    <row r="111" spans="1:19" ht="15.95" hidden="1" customHeight="1" thickBot="1">
      <c r="B111" s="776">
        <v>18</v>
      </c>
      <c r="C111" s="526">
        <v>41713</v>
      </c>
      <c r="D111" s="3092"/>
      <c r="E111" s="121"/>
      <c r="F111" s="764"/>
      <c r="G111" s="764"/>
      <c r="H111" s="764">
        <f t="shared" si="10"/>
        <v>0</v>
      </c>
      <c r="I111" s="103">
        <f t="shared" si="16"/>
        <v>0</v>
      </c>
      <c r="J111" s="121"/>
      <c r="K111" s="305"/>
      <c r="L111" s="121"/>
      <c r="M111" s="305">
        <f t="shared" si="17"/>
        <v>0</v>
      </c>
      <c r="N111" s="121"/>
      <c r="O111" s="305">
        <f t="shared" si="18"/>
        <v>0</v>
      </c>
      <c r="P111" s="305">
        <f t="shared" si="15"/>
        <v>0</v>
      </c>
      <c r="Q111" s="305"/>
      <c r="R111" s="1055" t="s">
        <v>592</v>
      </c>
      <c r="S111" s="344"/>
    </row>
    <row r="112" spans="1:19" ht="15.95" hidden="1" customHeight="1" thickBot="1">
      <c r="B112" s="800">
        <v>19</v>
      </c>
      <c r="C112" s="387">
        <v>41714</v>
      </c>
      <c r="D112" s="3092"/>
      <c r="E112" s="121"/>
      <c r="F112" s="764"/>
      <c r="G112" s="764"/>
      <c r="H112" s="764">
        <f t="shared" si="10"/>
        <v>0</v>
      </c>
      <c r="I112" s="103">
        <f t="shared" si="16"/>
        <v>0</v>
      </c>
      <c r="J112" s="121"/>
      <c r="K112" s="305"/>
      <c r="L112" s="121"/>
      <c r="M112" s="305">
        <f t="shared" si="17"/>
        <v>0</v>
      </c>
      <c r="N112" s="121"/>
      <c r="O112" s="305">
        <f t="shared" si="18"/>
        <v>0</v>
      </c>
      <c r="P112" s="305">
        <f t="shared" si="15"/>
        <v>0</v>
      </c>
      <c r="Q112" s="305"/>
      <c r="R112" s="1055" t="s">
        <v>592</v>
      </c>
      <c r="S112" s="344"/>
    </row>
    <row r="113" spans="2:19" ht="15.95" hidden="1" customHeight="1" thickBot="1">
      <c r="B113" s="776">
        <v>20</v>
      </c>
      <c r="C113" s="526">
        <v>41715</v>
      </c>
      <c r="D113" s="3092"/>
      <c r="E113" s="121"/>
      <c r="F113" s="764"/>
      <c r="G113" s="764"/>
      <c r="H113" s="764">
        <f t="shared" si="10"/>
        <v>0</v>
      </c>
      <c r="I113" s="103">
        <f t="shared" si="16"/>
        <v>0</v>
      </c>
      <c r="J113" s="121"/>
      <c r="K113" s="305"/>
      <c r="L113" s="121"/>
      <c r="M113" s="305">
        <f t="shared" si="17"/>
        <v>0</v>
      </c>
      <c r="N113" s="121"/>
      <c r="O113" s="305">
        <f t="shared" si="18"/>
        <v>0</v>
      </c>
      <c r="P113" s="305">
        <f t="shared" si="15"/>
        <v>0</v>
      </c>
      <c r="Q113" s="305"/>
      <c r="R113" s="1055" t="s">
        <v>592</v>
      </c>
      <c r="S113" s="344"/>
    </row>
    <row r="114" spans="2:19" ht="15.95" hidden="1" customHeight="1" thickBot="1">
      <c r="B114" s="778">
        <v>21</v>
      </c>
      <c r="C114" s="526">
        <v>41716</v>
      </c>
      <c r="D114" s="3092"/>
      <c r="E114" s="121"/>
      <c r="F114" s="764"/>
      <c r="G114" s="764"/>
      <c r="H114" s="764">
        <f t="shared" si="10"/>
        <v>0</v>
      </c>
      <c r="I114" s="103">
        <f t="shared" si="16"/>
        <v>0</v>
      </c>
      <c r="J114" s="121"/>
      <c r="K114" s="305"/>
      <c r="L114" s="121"/>
      <c r="M114" s="305">
        <f t="shared" si="17"/>
        <v>0</v>
      </c>
      <c r="N114" s="121"/>
      <c r="O114" s="305">
        <f t="shared" si="18"/>
        <v>0</v>
      </c>
      <c r="P114" s="305">
        <f t="shared" si="15"/>
        <v>0</v>
      </c>
      <c r="Q114" s="305"/>
      <c r="R114" s="1055" t="s">
        <v>592</v>
      </c>
      <c r="S114" s="344"/>
    </row>
    <row r="115" spans="2:19" ht="15.95" hidden="1" customHeight="1" thickBot="1">
      <c r="B115" s="776">
        <v>22</v>
      </c>
      <c r="C115" s="526">
        <v>41717</v>
      </c>
      <c r="D115" s="3092"/>
      <c r="E115" s="121"/>
      <c r="F115" s="764"/>
      <c r="G115" s="764"/>
      <c r="H115" s="764">
        <f t="shared" si="10"/>
        <v>0</v>
      </c>
      <c r="I115" s="103">
        <f t="shared" si="16"/>
        <v>0</v>
      </c>
      <c r="J115" s="121"/>
      <c r="K115" s="305"/>
      <c r="L115" s="121"/>
      <c r="M115" s="305">
        <f t="shared" si="17"/>
        <v>0</v>
      </c>
      <c r="N115" s="121"/>
      <c r="O115" s="305">
        <f t="shared" si="18"/>
        <v>0</v>
      </c>
      <c r="P115" s="305">
        <f t="shared" si="15"/>
        <v>0</v>
      </c>
      <c r="Q115" s="305"/>
      <c r="R115" s="1055" t="s">
        <v>592</v>
      </c>
      <c r="S115" s="344"/>
    </row>
    <row r="116" spans="2:19" ht="15.95" hidden="1" customHeight="1" thickBot="1">
      <c r="B116" s="778">
        <v>23</v>
      </c>
      <c r="C116" s="526">
        <v>41718</v>
      </c>
      <c r="D116" s="3092"/>
      <c r="E116" s="121"/>
      <c r="F116" s="764"/>
      <c r="G116" s="764"/>
      <c r="H116" s="764">
        <f t="shared" si="10"/>
        <v>0</v>
      </c>
      <c r="I116" s="103">
        <f t="shared" si="16"/>
        <v>0</v>
      </c>
      <c r="J116" s="121"/>
      <c r="K116" s="305"/>
      <c r="L116" s="121"/>
      <c r="M116" s="305">
        <f t="shared" si="17"/>
        <v>0</v>
      </c>
      <c r="N116" s="121"/>
      <c r="O116" s="305">
        <f t="shared" si="18"/>
        <v>0</v>
      </c>
      <c r="P116" s="305">
        <f t="shared" ref="P116:P121" si="19">I116+K116+M116+O116</f>
        <v>0</v>
      </c>
      <c r="Q116" s="305"/>
      <c r="R116" s="1055" t="s">
        <v>592</v>
      </c>
      <c r="S116" s="344"/>
    </row>
    <row r="117" spans="2:19" ht="15.95" hidden="1" customHeight="1" thickBot="1">
      <c r="B117" s="776">
        <v>24</v>
      </c>
      <c r="C117" s="526">
        <v>41719</v>
      </c>
      <c r="D117" s="3092"/>
      <c r="E117" s="121"/>
      <c r="F117" s="764"/>
      <c r="G117" s="764"/>
      <c r="H117" s="764">
        <f t="shared" si="10"/>
        <v>0</v>
      </c>
      <c r="I117" s="103">
        <f t="shared" si="16"/>
        <v>0</v>
      </c>
      <c r="J117" s="121"/>
      <c r="K117" s="305"/>
      <c r="L117" s="121"/>
      <c r="M117" s="305">
        <f t="shared" si="17"/>
        <v>0</v>
      </c>
      <c r="N117" s="121"/>
      <c r="O117" s="305">
        <f t="shared" si="18"/>
        <v>0</v>
      </c>
      <c r="P117" s="305">
        <f t="shared" si="19"/>
        <v>0</v>
      </c>
      <c r="Q117" s="305"/>
      <c r="R117" s="1055" t="s">
        <v>592</v>
      </c>
      <c r="S117" s="344"/>
    </row>
    <row r="118" spans="2:19" ht="15.95" hidden="1" customHeight="1" thickBot="1">
      <c r="B118" s="778">
        <v>25</v>
      </c>
      <c r="C118" s="526">
        <v>41720</v>
      </c>
      <c r="D118" s="3092"/>
      <c r="E118" s="121"/>
      <c r="F118" s="764"/>
      <c r="G118" s="764"/>
      <c r="H118" s="764">
        <f t="shared" si="10"/>
        <v>0</v>
      </c>
      <c r="I118" s="103">
        <f t="shared" si="16"/>
        <v>0</v>
      </c>
      <c r="J118" s="121"/>
      <c r="K118" s="305"/>
      <c r="L118" s="121"/>
      <c r="M118" s="305">
        <f t="shared" si="17"/>
        <v>0</v>
      </c>
      <c r="N118" s="121"/>
      <c r="O118" s="305">
        <f t="shared" si="18"/>
        <v>0</v>
      </c>
      <c r="P118" s="305">
        <f t="shared" si="19"/>
        <v>0</v>
      </c>
      <c r="Q118" s="305"/>
      <c r="R118" s="1055" t="s">
        <v>592</v>
      </c>
      <c r="S118" s="344"/>
    </row>
    <row r="119" spans="2:19" ht="15.95" hidden="1" customHeight="1" thickBot="1">
      <c r="B119" s="386">
        <v>26</v>
      </c>
      <c r="C119" s="387">
        <v>41721</v>
      </c>
      <c r="D119" s="3092"/>
      <c r="E119" s="121"/>
      <c r="F119" s="764"/>
      <c r="G119" s="764"/>
      <c r="H119" s="764">
        <f t="shared" si="10"/>
        <v>0</v>
      </c>
      <c r="I119" s="103">
        <f t="shared" si="16"/>
        <v>0</v>
      </c>
      <c r="J119" s="121"/>
      <c r="K119" s="305"/>
      <c r="L119" s="121"/>
      <c r="M119" s="305">
        <f t="shared" si="17"/>
        <v>0</v>
      </c>
      <c r="N119" s="121"/>
      <c r="O119" s="305">
        <f t="shared" si="18"/>
        <v>0</v>
      </c>
      <c r="P119" s="305">
        <f t="shared" si="19"/>
        <v>0</v>
      </c>
      <c r="Q119" s="305"/>
      <c r="R119" s="1055" t="s">
        <v>592</v>
      </c>
      <c r="S119" s="344"/>
    </row>
    <row r="120" spans="2:19" ht="15.95" hidden="1" customHeight="1" thickBot="1">
      <c r="B120" s="778">
        <v>27</v>
      </c>
      <c r="C120" s="526">
        <v>41722</v>
      </c>
      <c r="D120" s="3092"/>
      <c r="E120" s="121"/>
      <c r="F120" s="764"/>
      <c r="G120" s="764"/>
      <c r="H120" s="764">
        <f t="shared" si="10"/>
        <v>0</v>
      </c>
      <c r="I120" s="103">
        <f t="shared" si="16"/>
        <v>0</v>
      </c>
      <c r="J120" s="121"/>
      <c r="K120" s="305"/>
      <c r="L120" s="121"/>
      <c r="M120" s="305">
        <f t="shared" si="17"/>
        <v>0</v>
      </c>
      <c r="N120" s="121"/>
      <c r="O120" s="305">
        <f t="shared" si="18"/>
        <v>0</v>
      </c>
      <c r="P120" s="305">
        <f t="shared" si="19"/>
        <v>0</v>
      </c>
      <c r="Q120" s="305"/>
      <c r="R120" s="1055" t="s">
        <v>592</v>
      </c>
      <c r="S120" s="344"/>
    </row>
    <row r="121" spans="2:19" ht="15.95" hidden="1" customHeight="1" thickBot="1">
      <c r="B121" s="790">
        <v>28</v>
      </c>
      <c r="C121" s="791">
        <v>41723</v>
      </c>
      <c r="D121" s="3093"/>
      <c r="E121" s="127"/>
      <c r="F121" s="765"/>
      <c r="G121" s="765"/>
      <c r="H121" s="765">
        <f t="shared" si="10"/>
        <v>0</v>
      </c>
      <c r="I121" s="766">
        <f t="shared" si="16"/>
        <v>0</v>
      </c>
      <c r="J121" s="127"/>
      <c r="K121" s="767"/>
      <c r="L121" s="127"/>
      <c r="M121" s="767">
        <f t="shared" si="17"/>
        <v>0</v>
      </c>
      <c r="N121" s="127"/>
      <c r="O121" s="767">
        <f t="shared" si="18"/>
        <v>0</v>
      </c>
      <c r="P121" s="767">
        <f t="shared" si="19"/>
        <v>0</v>
      </c>
      <c r="Q121" s="767"/>
      <c r="R121" s="1055" t="s">
        <v>592</v>
      </c>
      <c r="S121" s="344"/>
    </row>
    <row r="122" spans="2:19" ht="15.95" hidden="1" customHeight="1" thickBot="1">
      <c r="B122" s="768">
        <v>1</v>
      </c>
      <c r="C122" s="769">
        <v>41724</v>
      </c>
      <c r="D122" s="998" t="s">
        <v>358</v>
      </c>
      <c r="E122" s="346"/>
      <c r="F122" s="402"/>
      <c r="G122" s="346"/>
      <c r="H122" s="771">
        <f>F122*G122</f>
        <v>0</v>
      </c>
      <c r="I122" s="772">
        <f>H122*500</f>
        <v>0</v>
      </c>
      <c r="J122" s="770"/>
      <c r="K122" s="772"/>
      <c r="L122" s="1029"/>
      <c r="M122" s="772">
        <f>L122*10000</f>
        <v>0</v>
      </c>
      <c r="N122" s="1029"/>
      <c r="O122" s="772">
        <f>N122*15000</f>
        <v>0</v>
      </c>
      <c r="P122" s="774">
        <f>I122+K122+M122+O122</f>
        <v>0</v>
      </c>
      <c r="Q122" s="772"/>
      <c r="R122" s="1055" t="s">
        <v>592</v>
      </c>
    </row>
    <row r="123" spans="2:19" ht="15.95" hidden="1" customHeight="1" thickBot="1">
      <c r="B123" s="995">
        <v>2</v>
      </c>
      <c r="C123" s="526">
        <v>41725</v>
      </c>
      <c r="D123" s="999" t="s">
        <v>358</v>
      </c>
      <c r="E123" s="925"/>
      <c r="F123" s="366"/>
      <c r="G123" s="925"/>
      <c r="H123" s="764">
        <f t="shared" ref="H123:H166" si="20">F123*G123</f>
        <v>0</v>
      </c>
      <c r="I123" s="103">
        <f t="shared" ref="I123:I166" si="21">H123*500</f>
        <v>0</v>
      </c>
      <c r="J123" s="121"/>
      <c r="K123" s="103"/>
      <c r="L123" s="123"/>
      <c r="M123" s="103">
        <f t="shared" ref="M123:M166" si="22">L123*10000</f>
        <v>0</v>
      </c>
      <c r="N123" s="123"/>
      <c r="O123" s="103">
        <f t="shared" ref="O123:O166" si="23">N123*15000</f>
        <v>0</v>
      </c>
      <c r="P123" s="305">
        <f t="shared" ref="P123:P165" si="24">I123+K123+M123+O123</f>
        <v>0</v>
      </c>
      <c r="Q123" s="103"/>
      <c r="R123" s="1055" t="s">
        <v>592</v>
      </c>
    </row>
    <row r="124" spans="2:19" ht="15.95" hidden="1" customHeight="1" thickBot="1">
      <c r="B124" s="995">
        <v>3</v>
      </c>
      <c r="C124" s="526">
        <v>41726</v>
      </c>
      <c r="D124" s="999" t="s">
        <v>358</v>
      </c>
      <c r="E124" s="925"/>
      <c r="F124" s="366"/>
      <c r="G124" s="925"/>
      <c r="H124" s="764">
        <f t="shared" si="20"/>
        <v>0</v>
      </c>
      <c r="I124" s="103">
        <f t="shared" si="21"/>
        <v>0</v>
      </c>
      <c r="J124" s="121"/>
      <c r="K124" s="103"/>
      <c r="L124" s="123"/>
      <c r="M124" s="103">
        <f t="shared" si="22"/>
        <v>0</v>
      </c>
      <c r="N124" s="123"/>
      <c r="O124" s="103">
        <f t="shared" si="23"/>
        <v>0</v>
      </c>
      <c r="P124" s="305">
        <f t="shared" si="24"/>
        <v>0</v>
      </c>
      <c r="Q124" s="103"/>
      <c r="R124" s="1055" t="s">
        <v>592</v>
      </c>
    </row>
    <row r="125" spans="2:19" ht="15.95" hidden="1" customHeight="1" thickBot="1">
      <c r="B125" s="995">
        <v>4</v>
      </c>
      <c r="C125" s="526">
        <v>41727</v>
      </c>
      <c r="D125" s="999" t="s">
        <v>358</v>
      </c>
      <c r="E125" s="925"/>
      <c r="F125" s="366"/>
      <c r="G125" s="925"/>
      <c r="H125" s="764">
        <f t="shared" si="20"/>
        <v>0</v>
      </c>
      <c r="I125" s="103">
        <f t="shared" si="21"/>
        <v>0</v>
      </c>
      <c r="J125" s="121"/>
      <c r="K125" s="103"/>
      <c r="L125" s="123"/>
      <c r="M125" s="103">
        <f t="shared" si="22"/>
        <v>0</v>
      </c>
      <c r="N125" s="123"/>
      <c r="O125" s="103">
        <f t="shared" si="23"/>
        <v>0</v>
      </c>
      <c r="P125" s="305">
        <f t="shared" si="24"/>
        <v>0</v>
      </c>
      <c r="Q125" s="103"/>
      <c r="R125" s="1055" t="s">
        <v>592</v>
      </c>
    </row>
    <row r="126" spans="2:19" ht="15.95" hidden="1" customHeight="1" thickBot="1">
      <c r="B126" s="995">
        <v>5</v>
      </c>
      <c r="C126" s="387">
        <v>41728</v>
      </c>
      <c r="D126" s="999" t="s">
        <v>358</v>
      </c>
      <c r="E126" s="925"/>
      <c r="F126" s="366"/>
      <c r="G126" s="925"/>
      <c r="H126" s="764">
        <f t="shared" si="20"/>
        <v>0</v>
      </c>
      <c r="I126" s="103">
        <f t="shared" si="21"/>
        <v>0</v>
      </c>
      <c r="J126" s="121"/>
      <c r="K126" s="103"/>
      <c r="L126" s="123"/>
      <c r="M126" s="103">
        <f t="shared" si="22"/>
        <v>0</v>
      </c>
      <c r="N126" s="123"/>
      <c r="O126" s="103">
        <f t="shared" si="23"/>
        <v>0</v>
      </c>
      <c r="P126" s="305">
        <f t="shared" si="24"/>
        <v>0</v>
      </c>
      <c r="Q126" s="103"/>
      <c r="R126" s="1055" t="s">
        <v>592</v>
      </c>
    </row>
    <row r="127" spans="2:19" ht="15.95" hidden="1" customHeight="1" thickBot="1">
      <c r="B127" s="995">
        <v>6</v>
      </c>
      <c r="C127" s="526">
        <v>41729</v>
      </c>
      <c r="D127" s="3" t="s">
        <v>465</v>
      </c>
      <c r="E127" s="925"/>
      <c r="F127" s="366"/>
      <c r="G127" s="925"/>
      <c r="H127" s="764">
        <f t="shared" si="20"/>
        <v>0</v>
      </c>
      <c r="I127" s="103">
        <f t="shared" si="21"/>
        <v>0</v>
      </c>
      <c r="J127" s="121"/>
      <c r="K127" s="103"/>
      <c r="L127" s="123"/>
      <c r="M127" s="103">
        <f t="shared" si="22"/>
        <v>0</v>
      </c>
      <c r="N127" s="123"/>
      <c r="O127" s="103">
        <f t="shared" si="23"/>
        <v>0</v>
      </c>
      <c r="P127" s="305">
        <f t="shared" si="24"/>
        <v>0</v>
      </c>
      <c r="Q127" s="103"/>
      <c r="R127" s="1055" t="s">
        <v>592</v>
      </c>
    </row>
    <row r="128" spans="2:19" ht="15.95" hidden="1" customHeight="1" thickBot="1">
      <c r="B128" s="3080">
        <v>7</v>
      </c>
      <c r="C128" s="526">
        <v>41730</v>
      </c>
      <c r="D128" s="591" t="s">
        <v>413</v>
      </c>
      <c r="E128" s="46" t="s">
        <v>39</v>
      </c>
      <c r="F128" s="366"/>
      <c r="G128" s="925"/>
      <c r="H128" s="764">
        <f t="shared" si="20"/>
        <v>0</v>
      </c>
      <c r="I128" s="103">
        <f t="shared" si="21"/>
        <v>0</v>
      </c>
      <c r="J128" s="121"/>
      <c r="K128" s="103">
        <v>10000</v>
      </c>
      <c r="L128" s="123"/>
      <c r="M128" s="103">
        <f t="shared" si="22"/>
        <v>0</v>
      </c>
      <c r="N128" s="123"/>
      <c r="O128" s="103">
        <f t="shared" si="23"/>
        <v>0</v>
      </c>
      <c r="P128" s="305">
        <f t="shared" si="24"/>
        <v>10000</v>
      </c>
      <c r="Q128" s="3215">
        <v>35000</v>
      </c>
      <c r="R128" s="1055" t="s">
        <v>592</v>
      </c>
    </row>
    <row r="129" spans="2:19" ht="15.95" hidden="1" customHeight="1" thickBot="1">
      <c r="B129" s="3081"/>
      <c r="C129" s="526">
        <v>41730</v>
      </c>
      <c r="D129" s="591" t="s">
        <v>133</v>
      </c>
      <c r="E129" s="925"/>
      <c r="F129" s="366"/>
      <c r="G129" s="925"/>
      <c r="H129" s="764">
        <f t="shared" si="20"/>
        <v>0</v>
      </c>
      <c r="I129" s="103">
        <f t="shared" si="21"/>
        <v>0</v>
      </c>
      <c r="J129" s="121"/>
      <c r="K129" s="103"/>
      <c r="L129" s="123">
        <v>4</v>
      </c>
      <c r="M129" s="103">
        <f t="shared" si="22"/>
        <v>40000</v>
      </c>
      <c r="N129" s="123"/>
      <c r="O129" s="103">
        <f t="shared" si="23"/>
        <v>0</v>
      </c>
      <c r="P129" s="305">
        <f t="shared" si="24"/>
        <v>40000</v>
      </c>
      <c r="Q129" s="3217"/>
      <c r="R129" s="1055" t="s">
        <v>592</v>
      </c>
    </row>
    <row r="130" spans="2:19" ht="15.95" hidden="1" customHeight="1" thickBot="1">
      <c r="B130" s="3080">
        <v>8</v>
      </c>
      <c r="C130" s="526">
        <v>41731</v>
      </c>
      <c r="D130" s="3" t="s">
        <v>420</v>
      </c>
      <c r="E130" s="121" t="s">
        <v>421</v>
      </c>
      <c r="F130" s="366">
        <v>8</v>
      </c>
      <c r="G130" s="1039"/>
      <c r="H130" s="764">
        <f t="shared" si="20"/>
        <v>0</v>
      </c>
      <c r="I130" s="103">
        <f t="shared" si="21"/>
        <v>0</v>
      </c>
      <c r="J130" s="3318" t="s">
        <v>70</v>
      </c>
      <c r="K130" s="3215">
        <v>35000</v>
      </c>
      <c r="L130" s="1040"/>
      <c r="M130" s="103">
        <f t="shared" si="22"/>
        <v>0</v>
      </c>
      <c r="N130" s="1040"/>
      <c r="O130" s="103">
        <f t="shared" si="23"/>
        <v>0</v>
      </c>
      <c r="P130" s="3244">
        <f t="shared" si="24"/>
        <v>35000</v>
      </c>
      <c r="Q130" s="1040"/>
      <c r="R130" s="1055" t="s">
        <v>592</v>
      </c>
      <c r="S130" s="1041"/>
    </row>
    <row r="131" spans="2:19" ht="15.95" hidden="1" customHeight="1" thickBot="1">
      <c r="B131" s="3081"/>
      <c r="C131" s="526">
        <v>41731</v>
      </c>
      <c r="D131" s="3" t="s">
        <v>422</v>
      </c>
      <c r="E131" s="121" t="s">
        <v>10</v>
      </c>
      <c r="F131" s="366">
        <v>1</v>
      </c>
      <c r="G131" s="1039"/>
      <c r="H131" s="764">
        <f t="shared" si="20"/>
        <v>0</v>
      </c>
      <c r="I131" s="103">
        <f t="shared" si="21"/>
        <v>0</v>
      </c>
      <c r="J131" s="3320"/>
      <c r="K131" s="3217"/>
      <c r="L131" s="1040"/>
      <c r="M131" s="103">
        <f t="shared" si="22"/>
        <v>0</v>
      </c>
      <c r="N131" s="1040"/>
      <c r="O131" s="103">
        <f t="shared" si="23"/>
        <v>0</v>
      </c>
      <c r="P131" s="3245"/>
      <c r="Q131" s="1040"/>
      <c r="R131" s="1055" t="s">
        <v>592</v>
      </c>
      <c r="S131" s="1041"/>
    </row>
    <row r="132" spans="2:19" ht="15.95" hidden="1" customHeight="1" thickBot="1">
      <c r="B132" s="3080">
        <v>9</v>
      </c>
      <c r="C132" s="526">
        <v>41732</v>
      </c>
      <c r="D132" s="3" t="s">
        <v>420</v>
      </c>
      <c r="E132" s="121" t="s">
        <v>421</v>
      </c>
      <c r="F132" s="366">
        <v>9</v>
      </c>
      <c r="G132" s="1039"/>
      <c r="H132" s="764">
        <f t="shared" si="20"/>
        <v>0</v>
      </c>
      <c r="I132" s="103">
        <f t="shared" si="21"/>
        <v>0</v>
      </c>
      <c r="J132" s="3318" t="s">
        <v>70</v>
      </c>
      <c r="K132" s="3215">
        <v>35000</v>
      </c>
      <c r="L132" s="1040"/>
      <c r="M132" s="103">
        <f t="shared" si="22"/>
        <v>0</v>
      </c>
      <c r="N132" s="1040"/>
      <c r="O132" s="103">
        <f t="shared" si="23"/>
        <v>0</v>
      </c>
      <c r="P132" s="3244">
        <f t="shared" si="24"/>
        <v>35000</v>
      </c>
      <c r="Q132" s="1040"/>
      <c r="R132" s="1055" t="s">
        <v>592</v>
      </c>
      <c r="S132" s="1041"/>
    </row>
    <row r="133" spans="2:19" ht="15.95" hidden="1" customHeight="1" thickBot="1">
      <c r="B133" s="3081"/>
      <c r="C133" s="526">
        <v>41732</v>
      </c>
      <c r="D133" s="3" t="s">
        <v>422</v>
      </c>
      <c r="E133" s="121" t="s">
        <v>10</v>
      </c>
      <c r="F133" s="366">
        <v>1</v>
      </c>
      <c r="G133" s="1039"/>
      <c r="H133" s="764">
        <f t="shared" si="20"/>
        <v>0</v>
      </c>
      <c r="I133" s="103">
        <f t="shared" si="21"/>
        <v>0</v>
      </c>
      <c r="J133" s="3320"/>
      <c r="K133" s="3217"/>
      <c r="L133" s="1040"/>
      <c r="M133" s="103">
        <f t="shared" si="22"/>
        <v>0</v>
      </c>
      <c r="N133" s="1040"/>
      <c r="O133" s="103">
        <f t="shared" si="23"/>
        <v>0</v>
      </c>
      <c r="P133" s="3245"/>
      <c r="Q133" s="1040"/>
      <c r="R133" s="1055" t="s">
        <v>592</v>
      </c>
      <c r="S133" s="1041"/>
    </row>
    <row r="134" spans="2:19" ht="15.95" hidden="1" customHeight="1" thickBot="1">
      <c r="B134" s="995">
        <v>10</v>
      </c>
      <c r="C134" s="526">
        <v>41733</v>
      </c>
      <c r="D134" s="1018" t="s">
        <v>419</v>
      </c>
      <c r="E134" s="1039"/>
      <c r="F134" s="366"/>
      <c r="G134" s="1039"/>
      <c r="H134" s="764">
        <f t="shared" si="20"/>
        <v>0</v>
      </c>
      <c r="I134" s="103">
        <f t="shared" si="21"/>
        <v>0</v>
      </c>
      <c r="J134" s="1042"/>
      <c r="K134" s="103"/>
      <c r="L134" s="1040"/>
      <c r="M134" s="103">
        <f t="shared" si="22"/>
        <v>0</v>
      </c>
      <c r="N134" s="1040"/>
      <c r="O134" s="103">
        <f t="shared" si="23"/>
        <v>0</v>
      </c>
      <c r="P134" s="305">
        <f t="shared" si="24"/>
        <v>0</v>
      </c>
      <c r="Q134" s="1040"/>
      <c r="R134" s="1055" t="s">
        <v>592</v>
      </c>
      <c r="S134" s="1041"/>
    </row>
    <row r="135" spans="2:19" ht="15.95" hidden="1" customHeight="1" thickBot="1">
      <c r="B135" s="3080">
        <v>11</v>
      </c>
      <c r="C135" s="526">
        <v>41734</v>
      </c>
      <c r="D135" s="3" t="s">
        <v>420</v>
      </c>
      <c r="E135" s="121" t="s">
        <v>421</v>
      </c>
      <c r="F135" s="366">
        <v>6</v>
      </c>
      <c r="G135" s="1039"/>
      <c r="H135" s="764">
        <f t="shared" si="20"/>
        <v>0</v>
      </c>
      <c r="I135" s="103">
        <f t="shared" si="21"/>
        <v>0</v>
      </c>
      <c r="J135" s="3318" t="s">
        <v>70</v>
      </c>
      <c r="K135" s="3215">
        <v>35000</v>
      </c>
      <c r="L135" s="1040"/>
      <c r="M135" s="103">
        <f t="shared" si="22"/>
        <v>0</v>
      </c>
      <c r="N135" s="1040"/>
      <c r="O135" s="103">
        <f t="shared" si="23"/>
        <v>0</v>
      </c>
      <c r="P135" s="3244">
        <f t="shared" si="24"/>
        <v>35000</v>
      </c>
      <c r="Q135" s="1040"/>
      <c r="R135" s="1055" t="s">
        <v>592</v>
      </c>
      <c r="S135" s="1041"/>
    </row>
    <row r="136" spans="2:19" ht="15.95" hidden="1" customHeight="1" thickBot="1">
      <c r="B136" s="3081"/>
      <c r="C136" s="526">
        <v>41734</v>
      </c>
      <c r="D136" s="3" t="s">
        <v>422</v>
      </c>
      <c r="E136" s="121" t="s">
        <v>10</v>
      </c>
      <c r="F136" s="366">
        <v>1</v>
      </c>
      <c r="G136" s="1039"/>
      <c r="H136" s="764">
        <f t="shared" si="20"/>
        <v>0</v>
      </c>
      <c r="I136" s="103">
        <f t="shared" si="21"/>
        <v>0</v>
      </c>
      <c r="J136" s="3320"/>
      <c r="K136" s="3217"/>
      <c r="L136" s="1040"/>
      <c r="M136" s="103">
        <f t="shared" si="22"/>
        <v>0</v>
      </c>
      <c r="N136" s="1040"/>
      <c r="O136" s="103">
        <f t="shared" si="23"/>
        <v>0</v>
      </c>
      <c r="P136" s="3245"/>
      <c r="Q136" s="1040"/>
      <c r="R136" s="1055" t="s">
        <v>592</v>
      </c>
      <c r="S136" s="1041"/>
    </row>
    <row r="137" spans="2:19" ht="15.95" hidden="1" customHeight="1" thickBot="1">
      <c r="B137" s="3080">
        <v>12</v>
      </c>
      <c r="C137" s="387">
        <v>41735</v>
      </c>
      <c r="D137" s="3" t="s">
        <v>420</v>
      </c>
      <c r="E137" s="121" t="s">
        <v>421</v>
      </c>
      <c r="F137" s="366">
        <v>10</v>
      </c>
      <c r="G137" s="1039"/>
      <c r="H137" s="764">
        <f t="shared" si="20"/>
        <v>0</v>
      </c>
      <c r="I137" s="103">
        <f t="shared" si="21"/>
        <v>0</v>
      </c>
      <c r="J137" s="3318" t="s">
        <v>70</v>
      </c>
      <c r="K137" s="3215">
        <v>35000</v>
      </c>
      <c r="L137" s="3249">
        <v>4</v>
      </c>
      <c r="M137" s="3215">
        <f t="shared" si="22"/>
        <v>40000</v>
      </c>
      <c r="N137" s="1040"/>
      <c r="O137" s="103">
        <f t="shared" si="23"/>
        <v>0</v>
      </c>
      <c r="P137" s="3244">
        <f t="shared" si="24"/>
        <v>75000</v>
      </c>
      <c r="Q137" s="1040"/>
      <c r="R137" s="1055" t="s">
        <v>592</v>
      </c>
      <c r="S137" s="1041"/>
    </row>
    <row r="138" spans="2:19" ht="15.95" hidden="1" customHeight="1" thickBot="1">
      <c r="B138" s="3081"/>
      <c r="C138" s="387">
        <v>41735</v>
      </c>
      <c r="D138" s="3" t="s">
        <v>422</v>
      </c>
      <c r="E138" s="121" t="s">
        <v>10</v>
      </c>
      <c r="F138" s="366">
        <v>1</v>
      </c>
      <c r="G138" s="1039"/>
      <c r="H138" s="764">
        <f t="shared" si="20"/>
        <v>0</v>
      </c>
      <c r="I138" s="103">
        <f t="shared" si="21"/>
        <v>0</v>
      </c>
      <c r="J138" s="3320"/>
      <c r="K138" s="3217"/>
      <c r="L138" s="3251"/>
      <c r="M138" s="3217"/>
      <c r="N138" s="1040"/>
      <c r="O138" s="103">
        <f t="shared" si="23"/>
        <v>0</v>
      </c>
      <c r="P138" s="3245"/>
      <c r="Q138" s="1040"/>
      <c r="R138" s="1055" t="s">
        <v>592</v>
      </c>
      <c r="S138" s="1041"/>
    </row>
    <row r="139" spans="2:19" ht="15.95" hidden="1" customHeight="1" thickBot="1">
      <c r="B139" s="3080">
        <v>13</v>
      </c>
      <c r="C139" s="526">
        <v>41736</v>
      </c>
      <c r="D139" s="3" t="s">
        <v>420</v>
      </c>
      <c r="E139" s="121" t="s">
        <v>421</v>
      </c>
      <c r="F139" s="366">
        <v>8</v>
      </c>
      <c r="G139" s="1039"/>
      <c r="H139" s="764">
        <f t="shared" si="20"/>
        <v>0</v>
      </c>
      <c r="I139" s="103">
        <f t="shared" si="21"/>
        <v>0</v>
      </c>
      <c r="J139" s="3318" t="s">
        <v>70</v>
      </c>
      <c r="K139" s="3215">
        <v>35000</v>
      </c>
      <c r="L139" s="1043"/>
      <c r="M139" s="103">
        <f t="shared" si="22"/>
        <v>0</v>
      </c>
      <c r="N139" s="1040"/>
      <c r="O139" s="103">
        <f t="shared" si="23"/>
        <v>0</v>
      </c>
      <c r="P139" s="3244">
        <f t="shared" si="24"/>
        <v>35000</v>
      </c>
      <c r="Q139" s="1040"/>
      <c r="R139" s="1055" t="s">
        <v>592</v>
      </c>
      <c r="S139" s="1041"/>
    </row>
    <row r="140" spans="2:19" ht="15.95" hidden="1" customHeight="1" thickBot="1">
      <c r="B140" s="3081"/>
      <c r="C140" s="526">
        <v>41736</v>
      </c>
      <c r="D140" s="3" t="s">
        <v>422</v>
      </c>
      <c r="E140" s="121" t="s">
        <v>10</v>
      </c>
      <c r="F140" s="366">
        <v>1</v>
      </c>
      <c r="G140" s="1039"/>
      <c r="H140" s="764">
        <f t="shared" si="20"/>
        <v>0</v>
      </c>
      <c r="I140" s="103">
        <f t="shared" si="21"/>
        <v>0</v>
      </c>
      <c r="J140" s="3320"/>
      <c r="K140" s="3217"/>
      <c r="L140" s="1043"/>
      <c r="M140" s="103">
        <f t="shared" si="22"/>
        <v>0</v>
      </c>
      <c r="N140" s="1040"/>
      <c r="O140" s="103">
        <f t="shared" si="23"/>
        <v>0</v>
      </c>
      <c r="P140" s="3245"/>
      <c r="Q140" s="1040"/>
      <c r="R140" s="1055" t="s">
        <v>592</v>
      </c>
      <c r="S140" s="1041"/>
    </row>
    <row r="141" spans="2:19" ht="15.95" hidden="1" customHeight="1" thickBot="1">
      <c r="B141" s="3080">
        <v>14</v>
      </c>
      <c r="C141" s="526">
        <v>41737</v>
      </c>
      <c r="D141" s="3" t="s">
        <v>420</v>
      </c>
      <c r="E141" s="121" t="s">
        <v>421</v>
      </c>
      <c r="F141" s="366">
        <v>7</v>
      </c>
      <c r="G141" s="1039"/>
      <c r="H141" s="764">
        <f t="shared" si="20"/>
        <v>0</v>
      </c>
      <c r="I141" s="103">
        <f t="shared" si="21"/>
        <v>0</v>
      </c>
      <c r="J141" s="3318" t="s">
        <v>70</v>
      </c>
      <c r="K141" s="3215">
        <v>35000</v>
      </c>
      <c r="L141" s="1043"/>
      <c r="M141" s="103">
        <f t="shared" si="22"/>
        <v>0</v>
      </c>
      <c r="N141" s="1040"/>
      <c r="O141" s="103">
        <f t="shared" si="23"/>
        <v>0</v>
      </c>
      <c r="P141" s="3244">
        <f t="shared" si="24"/>
        <v>35000</v>
      </c>
      <c r="Q141" s="1040"/>
      <c r="R141" s="1055" t="s">
        <v>592</v>
      </c>
      <c r="S141" s="1041"/>
    </row>
    <row r="142" spans="2:19" ht="15.95" hidden="1" customHeight="1" thickBot="1">
      <c r="B142" s="3081"/>
      <c r="C142" s="526">
        <v>41737</v>
      </c>
      <c r="D142" s="3" t="s">
        <v>422</v>
      </c>
      <c r="E142" s="121" t="s">
        <v>10</v>
      </c>
      <c r="F142" s="366">
        <v>1</v>
      </c>
      <c r="G142" s="1039"/>
      <c r="H142" s="764">
        <f t="shared" si="20"/>
        <v>0</v>
      </c>
      <c r="I142" s="103">
        <f t="shared" si="21"/>
        <v>0</v>
      </c>
      <c r="J142" s="3320"/>
      <c r="K142" s="3217"/>
      <c r="L142" s="1043"/>
      <c r="M142" s="103">
        <f t="shared" si="22"/>
        <v>0</v>
      </c>
      <c r="N142" s="1040"/>
      <c r="O142" s="103">
        <f t="shared" si="23"/>
        <v>0</v>
      </c>
      <c r="P142" s="3245"/>
      <c r="Q142" s="1040"/>
      <c r="R142" s="1055" t="s">
        <v>592</v>
      </c>
      <c r="S142" s="1041"/>
    </row>
    <row r="143" spans="2:19" s="681" customFormat="1" ht="15.95" hidden="1" customHeight="1" thickBot="1">
      <c r="B143" s="678">
        <v>15</v>
      </c>
      <c r="C143" s="679">
        <v>41738</v>
      </c>
      <c r="D143" s="1017" t="s">
        <v>366</v>
      </c>
      <c r="E143" s="1044"/>
      <c r="F143" s="858"/>
      <c r="G143" s="1044"/>
      <c r="H143" s="858">
        <f t="shared" si="20"/>
        <v>0</v>
      </c>
      <c r="I143" s="647">
        <f t="shared" si="21"/>
        <v>0</v>
      </c>
      <c r="J143" s="1044"/>
      <c r="K143" s="647"/>
      <c r="L143" s="1045"/>
      <c r="M143" s="647">
        <f t="shared" si="22"/>
        <v>0</v>
      </c>
      <c r="N143" s="1046"/>
      <c r="O143" s="647">
        <f t="shared" si="23"/>
        <v>0</v>
      </c>
      <c r="P143" s="931">
        <f t="shared" si="24"/>
        <v>0</v>
      </c>
      <c r="Q143" s="1046"/>
      <c r="R143" s="1055" t="s">
        <v>592</v>
      </c>
      <c r="S143" s="1047"/>
    </row>
    <row r="144" spans="2:19" ht="15.95" hidden="1" customHeight="1" thickBot="1">
      <c r="B144" s="3080">
        <v>16</v>
      </c>
      <c r="C144" s="526">
        <v>41739</v>
      </c>
      <c r="D144" s="3" t="s">
        <v>420</v>
      </c>
      <c r="E144" s="121" t="s">
        <v>421</v>
      </c>
      <c r="F144" s="366">
        <v>6</v>
      </c>
      <c r="G144" s="1039"/>
      <c r="H144" s="764">
        <f t="shared" si="20"/>
        <v>0</v>
      </c>
      <c r="I144" s="103">
        <f t="shared" si="21"/>
        <v>0</v>
      </c>
      <c r="J144" s="3318" t="s">
        <v>70</v>
      </c>
      <c r="K144" s="3215">
        <v>35000</v>
      </c>
      <c r="L144" s="1043"/>
      <c r="M144" s="103">
        <f t="shared" si="22"/>
        <v>0</v>
      </c>
      <c r="N144" s="1040"/>
      <c r="O144" s="103">
        <f t="shared" si="23"/>
        <v>0</v>
      </c>
      <c r="P144" s="3244">
        <f t="shared" si="24"/>
        <v>35000</v>
      </c>
      <c r="Q144" s="1040"/>
      <c r="R144" s="1055" t="s">
        <v>592</v>
      </c>
      <c r="S144" s="1041"/>
    </row>
    <row r="145" spans="2:19" ht="15.95" hidden="1" customHeight="1" thickBot="1">
      <c r="B145" s="3081"/>
      <c r="C145" s="526">
        <v>41739</v>
      </c>
      <c r="D145" s="3" t="s">
        <v>422</v>
      </c>
      <c r="E145" s="121" t="s">
        <v>10</v>
      </c>
      <c r="F145" s="366">
        <v>1</v>
      </c>
      <c r="G145" s="1039"/>
      <c r="H145" s="764">
        <f t="shared" si="20"/>
        <v>0</v>
      </c>
      <c r="I145" s="103">
        <f t="shared" si="21"/>
        <v>0</v>
      </c>
      <c r="J145" s="3320"/>
      <c r="K145" s="3217"/>
      <c r="L145" s="1043"/>
      <c r="M145" s="103">
        <f t="shared" si="22"/>
        <v>0</v>
      </c>
      <c r="N145" s="1040"/>
      <c r="O145" s="103">
        <f t="shared" si="23"/>
        <v>0</v>
      </c>
      <c r="P145" s="3245"/>
      <c r="Q145" s="1040"/>
      <c r="R145" s="1055" t="s">
        <v>592</v>
      </c>
      <c r="S145" s="1041"/>
    </row>
    <row r="146" spans="2:19" ht="15.95" hidden="1" customHeight="1" thickBot="1">
      <c r="B146" s="3080">
        <v>17</v>
      </c>
      <c r="C146" s="526">
        <v>41740</v>
      </c>
      <c r="D146" s="3" t="s">
        <v>420</v>
      </c>
      <c r="E146" s="121" t="s">
        <v>421</v>
      </c>
      <c r="F146" s="366">
        <v>8</v>
      </c>
      <c r="G146" s="1039"/>
      <c r="H146" s="764">
        <f t="shared" si="20"/>
        <v>0</v>
      </c>
      <c r="I146" s="103">
        <f t="shared" si="21"/>
        <v>0</v>
      </c>
      <c r="J146" s="3318" t="s">
        <v>70</v>
      </c>
      <c r="K146" s="3215">
        <v>35000</v>
      </c>
      <c r="L146" s="1043"/>
      <c r="M146" s="103">
        <f t="shared" si="22"/>
        <v>0</v>
      </c>
      <c r="N146" s="1040"/>
      <c r="O146" s="103">
        <f t="shared" si="23"/>
        <v>0</v>
      </c>
      <c r="P146" s="3244">
        <f t="shared" si="24"/>
        <v>35000</v>
      </c>
      <c r="Q146" s="1040"/>
      <c r="R146" s="1055" t="s">
        <v>592</v>
      </c>
      <c r="S146" s="1041"/>
    </row>
    <row r="147" spans="2:19" ht="15.95" hidden="1" customHeight="1" thickBot="1">
      <c r="B147" s="3081"/>
      <c r="C147" s="526">
        <v>41740</v>
      </c>
      <c r="D147" s="3" t="s">
        <v>422</v>
      </c>
      <c r="E147" s="121" t="s">
        <v>10</v>
      </c>
      <c r="F147" s="366">
        <v>1</v>
      </c>
      <c r="G147" s="1039"/>
      <c r="H147" s="764">
        <f t="shared" si="20"/>
        <v>0</v>
      </c>
      <c r="I147" s="103">
        <f t="shared" si="21"/>
        <v>0</v>
      </c>
      <c r="J147" s="3320"/>
      <c r="K147" s="3217"/>
      <c r="L147" s="1043"/>
      <c r="M147" s="103">
        <f t="shared" si="22"/>
        <v>0</v>
      </c>
      <c r="N147" s="1040"/>
      <c r="O147" s="103">
        <f t="shared" si="23"/>
        <v>0</v>
      </c>
      <c r="P147" s="3245"/>
      <c r="Q147" s="1040"/>
      <c r="R147" s="1055" t="s">
        <v>592</v>
      </c>
      <c r="S147" s="1041"/>
    </row>
    <row r="148" spans="2:19" ht="15.95" hidden="1" customHeight="1" thickBot="1">
      <c r="B148" s="995">
        <v>18</v>
      </c>
      <c r="C148" s="526">
        <v>41741</v>
      </c>
      <c r="D148" s="3" t="s">
        <v>422</v>
      </c>
      <c r="E148" s="1039"/>
      <c r="F148" s="366"/>
      <c r="G148" s="1039"/>
      <c r="H148" s="764">
        <f t="shared" si="20"/>
        <v>0</v>
      </c>
      <c r="I148" s="103">
        <f t="shared" si="21"/>
        <v>0</v>
      </c>
      <c r="J148" s="1042" t="s">
        <v>70</v>
      </c>
      <c r="K148" s="103">
        <v>35000</v>
      </c>
      <c r="L148" s="1043"/>
      <c r="M148" s="103">
        <f t="shared" si="22"/>
        <v>0</v>
      </c>
      <c r="N148" s="1040"/>
      <c r="O148" s="103">
        <f t="shared" si="23"/>
        <v>0</v>
      </c>
      <c r="P148" s="305">
        <f t="shared" si="24"/>
        <v>35000</v>
      </c>
      <c r="Q148" s="1040"/>
      <c r="R148" s="1055" t="s">
        <v>592</v>
      </c>
      <c r="S148" s="1041"/>
    </row>
    <row r="149" spans="2:19" ht="15.95" hidden="1" customHeight="1" thickBot="1">
      <c r="B149" s="995">
        <v>19</v>
      </c>
      <c r="C149" s="387">
        <v>41742</v>
      </c>
      <c r="D149" s="1018" t="s">
        <v>448</v>
      </c>
      <c r="E149" s="1039"/>
      <c r="F149" s="366"/>
      <c r="G149" s="1039"/>
      <c r="H149" s="764">
        <f t="shared" si="20"/>
        <v>0</v>
      </c>
      <c r="I149" s="103">
        <f t="shared" si="21"/>
        <v>0</v>
      </c>
      <c r="J149" s="1042"/>
      <c r="K149" s="103"/>
      <c r="L149" s="1043"/>
      <c r="M149" s="103">
        <f t="shared" si="22"/>
        <v>0</v>
      </c>
      <c r="N149" s="1040"/>
      <c r="O149" s="103">
        <f t="shared" si="23"/>
        <v>0</v>
      </c>
      <c r="P149" s="305">
        <f t="shared" si="24"/>
        <v>0</v>
      </c>
      <c r="Q149" s="1040"/>
      <c r="R149" s="1055" t="s">
        <v>592</v>
      </c>
      <c r="S149" s="1041"/>
    </row>
    <row r="150" spans="2:19" ht="15.95" hidden="1" customHeight="1" thickBot="1">
      <c r="B150" s="995">
        <v>20</v>
      </c>
      <c r="C150" s="526">
        <v>41743</v>
      </c>
      <c r="D150" s="1018" t="s">
        <v>448</v>
      </c>
      <c r="E150" s="1039"/>
      <c r="F150" s="366"/>
      <c r="G150" s="1039"/>
      <c r="H150" s="764">
        <f t="shared" si="20"/>
        <v>0</v>
      </c>
      <c r="I150" s="103">
        <f t="shared" si="21"/>
        <v>0</v>
      </c>
      <c r="J150" s="1042"/>
      <c r="K150" s="103"/>
      <c r="L150" s="1043"/>
      <c r="M150" s="103">
        <f t="shared" si="22"/>
        <v>0</v>
      </c>
      <c r="N150" s="1040"/>
      <c r="O150" s="103">
        <f t="shared" si="23"/>
        <v>0</v>
      </c>
      <c r="P150" s="305">
        <f t="shared" si="24"/>
        <v>0</v>
      </c>
      <c r="Q150" s="1040"/>
      <c r="R150" s="1055" t="s">
        <v>592</v>
      </c>
      <c r="S150" s="1041"/>
    </row>
    <row r="151" spans="2:19" ht="15.95" hidden="1" customHeight="1" thickBot="1">
      <c r="B151" s="995">
        <v>21</v>
      </c>
      <c r="C151" s="526">
        <v>41744</v>
      </c>
      <c r="D151" s="1018" t="s">
        <v>448</v>
      </c>
      <c r="E151" s="1039"/>
      <c r="F151" s="366"/>
      <c r="G151" s="1039"/>
      <c r="H151" s="764">
        <f t="shared" si="20"/>
        <v>0</v>
      </c>
      <c r="I151" s="103">
        <f t="shared" si="21"/>
        <v>0</v>
      </c>
      <c r="J151" s="1042"/>
      <c r="K151" s="103"/>
      <c r="L151" s="1043"/>
      <c r="M151" s="103">
        <f t="shared" si="22"/>
        <v>0</v>
      </c>
      <c r="N151" s="1040"/>
      <c r="O151" s="103">
        <f t="shared" si="23"/>
        <v>0</v>
      </c>
      <c r="P151" s="305">
        <f t="shared" si="24"/>
        <v>0</v>
      </c>
      <c r="Q151" s="1040"/>
      <c r="R151" s="1055" t="s">
        <v>592</v>
      </c>
      <c r="S151" s="1041"/>
    </row>
    <row r="152" spans="2:19" ht="15.95" hidden="1" customHeight="1" thickBot="1">
      <c r="B152" s="995">
        <v>22</v>
      </c>
      <c r="C152" s="526">
        <v>41745</v>
      </c>
      <c r="D152" s="1018" t="s">
        <v>448</v>
      </c>
      <c r="E152" s="1039"/>
      <c r="F152" s="366"/>
      <c r="G152" s="1039"/>
      <c r="H152" s="764">
        <f t="shared" si="20"/>
        <v>0</v>
      </c>
      <c r="I152" s="103">
        <f t="shared" si="21"/>
        <v>0</v>
      </c>
      <c r="J152" s="1042"/>
      <c r="K152" s="103"/>
      <c r="L152" s="1043"/>
      <c r="M152" s="103">
        <f t="shared" si="22"/>
        <v>0</v>
      </c>
      <c r="N152" s="1040"/>
      <c r="O152" s="103">
        <f t="shared" si="23"/>
        <v>0</v>
      </c>
      <c r="P152" s="305">
        <f t="shared" si="24"/>
        <v>0</v>
      </c>
      <c r="Q152" s="1040"/>
      <c r="R152" s="1055" t="s">
        <v>592</v>
      </c>
      <c r="S152" s="1041"/>
    </row>
    <row r="153" spans="2:19" ht="15.95" hidden="1" customHeight="1" thickBot="1">
      <c r="B153" s="995">
        <v>23</v>
      </c>
      <c r="C153" s="526">
        <v>41746</v>
      </c>
      <c r="D153" s="1018" t="s">
        <v>448</v>
      </c>
      <c r="E153" s="1039"/>
      <c r="F153" s="366"/>
      <c r="G153" s="1039"/>
      <c r="H153" s="764">
        <f t="shared" si="20"/>
        <v>0</v>
      </c>
      <c r="I153" s="103">
        <f t="shared" si="21"/>
        <v>0</v>
      </c>
      <c r="J153" s="1042"/>
      <c r="K153" s="103"/>
      <c r="L153" s="1043"/>
      <c r="M153" s="103">
        <f t="shared" si="22"/>
        <v>0</v>
      </c>
      <c r="N153" s="1040"/>
      <c r="O153" s="103">
        <f t="shared" si="23"/>
        <v>0</v>
      </c>
      <c r="P153" s="305">
        <f t="shared" si="24"/>
        <v>0</v>
      </c>
      <c r="Q153" s="1040"/>
      <c r="R153" s="1055" t="s">
        <v>592</v>
      </c>
      <c r="S153" s="1041"/>
    </row>
    <row r="154" spans="2:19" ht="15.95" hidden="1" customHeight="1" thickBot="1">
      <c r="B154" s="995">
        <v>24</v>
      </c>
      <c r="C154" s="526">
        <v>41747</v>
      </c>
      <c r="D154" s="1018" t="s">
        <v>448</v>
      </c>
      <c r="E154" s="1039"/>
      <c r="F154" s="366"/>
      <c r="G154" s="1039"/>
      <c r="H154" s="764">
        <f t="shared" si="20"/>
        <v>0</v>
      </c>
      <c r="I154" s="103">
        <f t="shared" si="21"/>
        <v>0</v>
      </c>
      <c r="J154" s="1042"/>
      <c r="K154" s="103"/>
      <c r="L154" s="1043"/>
      <c r="M154" s="103">
        <f t="shared" si="22"/>
        <v>0</v>
      </c>
      <c r="N154" s="1040"/>
      <c r="O154" s="103">
        <f t="shared" si="23"/>
        <v>0</v>
      </c>
      <c r="P154" s="305">
        <f t="shared" si="24"/>
        <v>0</v>
      </c>
      <c r="Q154" s="1040"/>
      <c r="R154" s="1055" t="s">
        <v>592</v>
      </c>
      <c r="S154" s="1041"/>
    </row>
    <row r="155" spans="2:19" ht="15.95" hidden="1" customHeight="1" thickBot="1">
      <c r="B155" s="995">
        <v>25</v>
      </c>
      <c r="C155" s="526">
        <v>41748</v>
      </c>
      <c r="D155" s="3" t="s">
        <v>429</v>
      </c>
      <c r="E155" s="121" t="s">
        <v>10</v>
      </c>
      <c r="F155" s="366"/>
      <c r="G155" s="1039"/>
      <c r="H155" s="764">
        <f t="shared" si="20"/>
        <v>0</v>
      </c>
      <c r="I155" s="103">
        <f t="shared" si="21"/>
        <v>0</v>
      </c>
      <c r="J155" s="1042" t="s">
        <v>70</v>
      </c>
      <c r="K155" s="103">
        <v>35000</v>
      </c>
      <c r="L155" s="1043"/>
      <c r="M155" s="103">
        <f t="shared" si="22"/>
        <v>0</v>
      </c>
      <c r="N155" s="1040"/>
      <c r="O155" s="103">
        <f t="shared" si="23"/>
        <v>0</v>
      </c>
      <c r="P155" s="305">
        <f t="shared" si="24"/>
        <v>35000</v>
      </c>
      <c r="Q155" s="1040"/>
      <c r="R155" s="1055" t="s">
        <v>592</v>
      </c>
      <c r="S155" s="1041"/>
    </row>
    <row r="156" spans="2:19" ht="15.95" hidden="1" customHeight="1" thickBot="1">
      <c r="B156" s="995">
        <v>26</v>
      </c>
      <c r="C156" s="387">
        <v>41749</v>
      </c>
      <c r="D156" s="3" t="s">
        <v>429</v>
      </c>
      <c r="E156" s="121" t="s">
        <v>10</v>
      </c>
      <c r="F156" s="366"/>
      <c r="G156" s="1039"/>
      <c r="H156" s="764">
        <f t="shared" si="20"/>
        <v>0</v>
      </c>
      <c r="I156" s="103">
        <f t="shared" si="21"/>
        <v>0</v>
      </c>
      <c r="J156" s="1042"/>
      <c r="K156" s="103">
        <v>35000</v>
      </c>
      <c r="L156" s="123">
        <v>4</v>
      </c>
      <c r="M156" s="103">
        <f t="shared" si="22"/>
        <v>40000</v>
      </c>
      <c r="N156" s="1040"/>
      <c r="O156" s="103">
        <f t="shared" si="23"/>
        <v>0</v>
      </c>
      <c r="P156" s="305">
        <f t="shared" si="24"/>
        <v>75000</v>
      </c>
      <c r="Q156" s="1040"/>
      <c r="R156" s="1055" t="s">
        <v>592</v>
      </c>
      <c r="S156" s="1041"/>
    </row>
    <row r="157" spans="2:19" ht="15.95" hidden="1" customHeight="1" thickBot="1">
      <c r="B157" s="3080">
        <v>27</v>
      </c>
      <c r="C157" s="526">
        <v>41750</v>
      </c>
      <c r="D157" s="3" t="s">
        <v>429</v>
      </c>
      <c r="E157" s="121" t="s">
        <v>10</v>
      </c>
      <c r="F157" s="366"/>
      <c r="G157" s="1039"/>
      <c r="H157" s="764">
        <f t="shared" si="20"/>
        <v>0</v>
      </c>
      <c r="I157" s="103">
        <f t="shared" si="21"/>
        <v>0</v>
      </c>
      <c r="J157" s="1042"/>
      <c r="K157" s="103">
        <v>35000</v>
      </c>
      <c r="L157" s="1048"/>
      <c r="M157" s="103">
        <f t="shared" si="22"/>
        <v>0</v>
      </c>
      <c r="N157" s="1040"/>
      <c r="O157" s="103">
        <f t="shared" si="23"/>
        <v>0</v>
      </c>
      <c r="P157" s="305">
        <f t="shared" si="24"/>
        <v>35000</v>
      </c>
      <c r="Q157" s="1040"/>
      <c r="R157" s="1055" t="s">
        <v>592</v>
      </c>
      <c r="S157" s="1041"/>
    </row>
    <row r="158" spans="2:19" ht="15.95" hidden="1" customHeight="1" thickBot="1">
      <c r="B158" s="3081"/>
      <c r="C158" s="526">
        <v>41750</v>
      </c>
      <c r="D158" s="1038" t="s">
        <v>65</v>
      </c>
      <c r="E158" s="1039"/>
      <c r="F158" s="366"/>
      <c r="G158" s="1039"/>
      <c r="H158" s="764">
        <f t="shared" si="20"/>
        <v>0</v>
      </c>
      <c r="I158" s="103">
        <f t="shared" si="21"/>
        <v>0</v>
      </c>
      <c r="J158" s="1042"/>
      <c r="K158" s="103"/>
      <c r="L158" s="123">
        <v>4</v>
      </c>
      <c r="M158" s="103">
        <f t="shared" si="22"/>
        <v>40000</v>
      </c>
      <c r="N158" s="1040"/>
      <c r="O158" s="103">
        <f t="shared" si="23"/>
        <v>0</v>
      </c>
      <c r="P158" s="305">
        <f t="shared" si="24"/>
        <v>40000</v>
      </c>
      <c r="Q158" s="1040"/>
      <c r="R158" s="1055" t="s">
        <v>592</v>
      </c>
      <c r="S158" s="1041"/>
    </row>
    <row r="159" spans="2:19" ht="15.95" hidden="1" customHeight="1" thickBot="1">
      <c r="B159" s="995">
        <v>28</v>
      </c>
      <c r="C159" s="526">
        <v>41751</v>
      </c>
      <c r="D159" s="591" t="s">
        <v>413</v>
      </c>
      <c r="E159" s="46" t="s">
        <v>39</v>
      </c>
      <c r="F159" s="366">
        <v>1</v>
      </c>
      <c r="G159" s="1039"/>
      <c r="H159" s="764">
        <f t="shared" si="20"/>
        <v>0</v>
      </c>
      <c r="I159" s="103">
        <f t="shared" si="21"/>
        <v>0</v>
      </c>
      <c r="J159" s="1042"/>
      <c r="K159" s="103">
        <v>10000</v>
      </c>
      <c r="L159" s="123">
        <v>2</v>
      </c>
      <c r="M159" s="103">
        <f t="shared" si="22"/>
        <v>20000</v>
      </c>
      <c r="N159" s="1040"/>
      <c r="O159" s="103">
        <f t="shared" si="23"/>
        <v>0</v>
      </c>
      <c r="P159" s="305">
        <f t="shared" si="24"/>
        <v>30000</v>
      </c>
      <c r="Q159" s="103">
        <v>35000</v>
      </c>
      <c r="R159" s="1055" t="s">
        <v>592</v>
      </c>
      <c r="S159" s="1041"/>
    </row>
    <row r="160" spans="2:19" ht="15.95" hidden="1" customHeight="1" thickBot="1">
      <c r="B160" s="3080">
        <v>29</v>
      </c>
      <c r="C160" s="526">
        <v>41752</v>
      </c>
      <c r="D160" s="591" t="s">
        <v>443</v>
      </c>
      <c r="E160" s="46" t="s">
        <v>415</v>
      </c>
      <c r="F160" s="366">
        <v>1</v>
      </c>
      <c r="G160" s="1005">
        <v>30</v>
      </c>
      <c r="H160" s="764">
        <f t="shared" si="20"/>
        <v>30</v>
      </c>
      <c r="I160" s="103">
        <f t="shared" si="21"/>
        <v>15000</v>
      </c>
      <c r="J160" s="1042"/>
      <c r="K160" s="103"/>
      <c r="L160" s="1048"/>
      <c r="M160" s="103">
        <f t="shared" si="22"/>
        <v>0</v>
      </c>
      <c r="N160" s="1040"/>
      <c r="O160" s="103">
        <f t="shared" si="23"/>
        <v>0</v>
      </c>
      <c r="P160" s="305">
        <f t="shared" si="24"/>
        <v>15000</v>
      </c>
      <c r="Q160" s="3215">
        <v>35000</v>
      </c>
      <c r="R160" s="1055" t="s">
        <v>592</v>
      </c>
      <c r="S160" s="1041"/>
    </row>
    <row r="161" spans="2:19" ht="15.95" hidden="1" customHeight="1" thickBot="1">
      <c r="B161" s="3081"/>
      <c r="C161" s="526">
        <v>41752</v>
      </c>
      <c r="D161" s="591" t="s">
        <v>413</v>
      </c>
      <c r="E161" s="1039"/>
      <c r="F161" s="366">
        <v>1</v>
      </c>
      <c r="G161" s="1005"/>
      <c r="H161" s="764">
        <f t="shared" si="20"/>
        <v>0</v>
      </c>
      <c r="I161" s="103">
        <f t="shared" si="21"/>
        <v>0</v>
      </c>
      <c r="J161" s="1042"/>
      <c r="K161" s="103">
        <v>10000</v>
      </c>
      <c r="L161" s="1043"/>
      <c r="M161" s="103">
        <f t="shared" si="22"/>
        <v>0</v>
      </c>
      <c r="N161" s="1040"/>
      <c r="O161" s="103">
        <f t="shared" si="23"/>
        <v>0</v>
      </c>
      <c r="P161" s="305">
        <f t="shared" si="24"/>
        <v>10000</v>
      </c>
      <c r="Q161" s="3217"/>
      <c r="R161" s="1055" t="s">
        <v>592</v>
      </c>
      <c r="S161" s="1041"/>
    </row>
    <row r="162" spans="2:19" ht="15.95" hidden="1" customHeight="1" thickBot="1">
      <c r="B162" s="3080">
        <v>30</v>
      </c>
      <c r="C162" s="526">
        <v>41753</v>
      </c>
      <c r="D162" s="591" t="s">
        <v>443</v>
      </c>
      <c r="E162" s="46" t="s">
        <v>415</v>
      </c>
      <c r="F162" s="366">
        <v>1</v>
      </c>
      <c r="G162" s="1005">
        <v>30</v>
      </c>
      <c r="H162" s="764">
        <f t="shared" si="20"/>
        <v>30</v>
      </c>
      <c r="I162" s="103">
        <f t="shared" si="21"/>
        <v>15000</v>
      </c>
      <c r="J162" s="1042"/>
      <c r="K162" s="103"/>
      <c r="L162" s="1043"/>
      <c r="M162" s="103">
        <f t="shared" si="22"/>
        <v>0</v>
      </c>
      <c r="N162" s="1040"/>
      <c r="O162" s="103">
        <f t="shared" si="23"/>
        <v>0</v>
      </c>
      <c r="P162" s="305">
        <f t="shared" si="24"/>
        <v>15000</v>
      </c>
      <c r="Q162" s="3215">
        <v>35000</v>
      </c>
      <c r="R162" s="1055" t="s">
        <v>592</v>
      </c>
      <c r="S162" s="1041"/>
    </row>
    <row r="163" spans="2:19" ht="15.95" hidden="1" customHeight="1" thickBot="1">
      <c r="B163" s="3081"/>
      <c r="C163" s="526">
        <v>41753</v>
      </c>
      <c r="D163" s="591" t="s">
        <v>433</v>
      </c>
      <c r="E163" s="925" t="s">
        <v>444</v>
      </c>
      <c r="F163" s="925">
        <v>5</v>
      </c>
      <c r="G163" s="1049"/>
      <c r="H163" s="764">
        <f t="shared" si="20"/>
        <v>0</v>
      </c>
      <c r="I163" s="103">
        <f t="shared" si="21"/>
        <v>0</v>
      </c>
      <c r="J163" s="1050"/>
      <c r="K163" s="933">
        <v>25000</v>
      </c>
      <c r="L163" s="1051"/>
      <c r="M163" s="103">
        <f t="shared" si="22"/>
        <v>0</v>
      </c>
      <c r="N163" s="1052"/>
      <c r="O163" s="103">
        <f t="shared" si="23"/>
        <v>0</v>
      </c>
      <c r="P163" s="305">
        <f t="shared" si="24"/>
        <v>25000</v>
      </c>
      <c r="Q163" s="3217"/>
      <c r="R163" s="1055" t="s">
        <v>592</v>
      </c>
      <c r="S163" s="1041"/>
    </row>
    <row r="164" spans="2:19" ht="15.95" hidden="1" customHeight="1" thickBot="1">
      <c r="B164" s="3080">
        <v>31</v>
      </c>
      <c r="C164" s="526">
        <v>41754</v>
      </c>
      <c r="D164" s="591" t="s">
        <v>449</v>
      </c>
      <c r="E164" s="46" t="s">
        <v>39</v>
      </c>
      <c r="F164" s="366"/>
      <c r="G164" s="1005"/>
      <c r="H164" s="764">
        <f t="shared" si="20"/>
        <v>0</v>
      </c>
      <c r="I164" s="103">
        <f t="shared" si="21"/>
        <v>0</v>
      </c>
      <c r="J164" s="1042"/>
      <c r="K164" s="103">
        <v>5000</v>
      </c>
      <c r="L164" s="1043"/>
      <c r="M164" s="103">
        <f t="shared" si="22"/>
        <v>0</v>
      </c>
      <c r="N164" s="1040"/>
      <c r="O164" s="103">
        <f t="shared" si="23"/>
        <v>0</v>
      </c>
      <c r="P164" s="305">
        <f t="shared" si="24"/>
        <v>5000</v>
      </c>
      <c r="Q164" s="3215">
        <v>35000</v>
      </c>
      <c r="R164" s="1055" t="s">
        <v>592</v>
      </c>
      <c r="S164" s="1041"/>
    </row>
    <row r="165" spans="2:19" ht="15.95" hidden="1" customHeight="1" thickBot="1">
      <c r="B165" s="3082"/>
      <c r="C165" s="526">
        <v>41754</v>
      </c>
      <c r="D165" s="591" t="s">
        <v>433</v>
      </c>
      <c r="E165" s="925" t="s">
        <v>444</v>
      </c>
      <c r="F165" s="366">
        <v>9</v>
      </c>
      <c r="G165" s="1005"/>
      <c r="H165" s="764">
        <f t="shared" si="20"/>
        <v>0</v>
      </c>
      <c r="I165" s="103">
        <f t="shared" si="21"/>
        <v>0</v>
      </c>
      <c r="J165" s="3318" t="s">
        <v>127</v>
      </c>
      <c r="K165" s="3215">
        <v>35000</v>
      </c>
      <c r="L165" s="1043"/>
      <c r="M165" s="103">
        <f t="shared" si="22"/>
        <v>0</v>
      </c>
      <c r="N165" s="1040"/>
      <c r="O165" s="103">
        <f t="shared" si="23"/>
        <v>0</v>
      </c>
      <c r="P165" s="3244">
        <f t="shared" si="24"/>
        <v>35000</v>
      </c>
      <c r="Q165" s="3316"/>
      <c r="R165" s="1055" t="s">
        <v>592</v>
      </c>
      <c r="S165" s="1041"/>
    </row>
    <row r="166" spans="2:19" ht="15.95" hidden="1" customHeight="1" thickBot="1">
      <c r="B166" s="3205"/>
      <c r="C166" s="791">
        <v>41754</v>
      </c>
      <c r="D166" s="604" t="s">
        <v>431</v>
      </c>
      <c r="E166" s="44" t="s">
        <v>444</v>
      </c>
      <c r="F166" s="373">
        <v>2</v>
      </c>
      <c r="G166" s="1053"/>
      <c r="H166" s="765">
        <f t="shared" si="20"/>
        <v>0</v>
      </c>
      <c r="I166" s="766">
        <f t="shared" si="21"/>
        <v>0</v>
      </c>
      <c r="J166" s="3319"/>
      <c r="K166" s="3219"/>
      <c r="L166" s="1054"/>
      <c r="M166" s="766">
        <f t="shared" si="22"/>
        <v>0</v>
      </c>
      <c r="N166" s="1054"/>
      <c r="O166" s="766">
        <f t="shared" si="23"/>
        <v>0</v>
      </c>
      <c r="P166" s="3299"/>
      <c r="Q166" s="3317"/>
      <c r="R166" s="1055" t="s">
        <v>592</v>
      </c>
      <c r="S166" s="1041"/>
    </row>
    <row r="167" spans="2:19" ht="15.95" hidden="1" customHeight="1">
      <c r="B167" s="3123">
        <v>1</v>
      </c>
      <c r="C167" s="769">
        <v>41755</v>
      </c>
      <c r="D167" s="1206" t="s">
        <v>582</v>
      </c>
      <c r="E167" s="97" t="s">
        <v>556</v>
      </c>
      <c r="F167" s="97">
        <v>1</v>
      </c>
      <c r="G167" s="100">
        <v>30</v>
      </c>
      <c r="H167" s="366">
        <f>F167*G167</f>
        <v>30</v>
      </c>
      <c r="I167" s="1130">
        <f>H167*500</f>
        <v>15000</v>
      </c>
      <c r="J167" s="346"/>
      <c r="K167" s="403"/>
      <c r="L167" s="531"/>
      <c r="M167" s="403">
        <f>L167*10000</f>
        <v>0</v>
      </c>
      <c r="N167" s="624"/>
      <c r="O167" s="403">
        <f>N167*15000</f>
        <v>0</v>
      </c>
      <c r="P167" s="1175">
        <f>I167+K167+M167+O167</f>
        <v>15000</v>
      </c>
      <c r="Q167" s="1175"/>
      <c r="R167" s="932"/>
    </row>
    <row r="168" spans="2:19" ht="15.95" hidden="1" customHeight="1">
      <c r="B168" s="3082"/>
      <c r="C168" s="526">
        <v>41755</v>
      </c>
      <c r="D168" s="1207" t="s">
        <v>546</v>
      </c>
      <c r="E168" s="1198" t="s">
        <v>426</v>
      </c>
      <c r="F168" s="1198">
        <v>1</v>
      </c>
      <c r="G168" s="1199"/>
      <c r="H168" s="366">
        <f>F168*G168</f>
        <v>0</v>
      </c>
      <c r="I168" s="1130">
        <f>H168*500</f>
        <v>0</v>
      </c>
      <c r="J168" s="154" t="s">
        <v>127</v>
      </c>
      <c r="K168" s="1133">
        <v>20000</v>
      </c>
      <c r="L168" s="201"/>
      <c r="M168" s="1130">
        <f t="shared" ref="M168:M231" si="25">L168*10000</f>
        <v>0</v>
      </c>
      <c r="N168" s="349"/>
      <c r="O168" s="1130">
        <f t="shared" ref="O168:O231" si="26">N168*15000</f>
        <v>0</v>
      </c>
      <c r="P168" s="1140">
        <f t="shared" ref="P168:P219" si="27">I168+K168+M168+O168</f>
        <v>20000</v>
      </c>
      <c r="Q168" s="1149"/>
      <c r="R168" s="1134"/>
    </row>
    <row r="169" spans="2:19" ht="15.95" hidden="1" customHeight="1">
      <c r="B169" s="3081"/>
      <c r="C169" s="526">
        <v>41755</v>
      </c>
      <c r="D169" s="1207" t="s">
        <v>552</v>
      </c>
      <c r="E169" s="1198" t="s">
        <v>263</v>
      </c>
      <c r="F169" s="1198">
        <v>1</v>
      </c>
      <c r="G169" s="1199"/>
      <c r="H169" s="366">
        <f t="shared" ref="H169:H232" si="28">F169*G169</f>
        <v>0</v>
      </c>
      <c r="I169" s="1130">
        <f t="shared" ref="I169:I232" si="29">H169*500</f>
        <v>0</v>
      </c>
      <c r="J169" s="154" t="s">
        <v>258</v>
      </c>
      <c r="K169" s="1133">
        <v>10000</v>
      </c>
      <c r="L169" s="201"/>
      <c r="M169" s="1130">
        <f t="shared" si="25"/>
        <v>0</v>
      </c>
      <c r="N169" s="349"/>
      <c r="O169" s="1130">
        <f t="shared" si="26"/>
        <v>0</v>
      </c>
      <c r="P169" s="1140">
        <f t="shared" si="27"/>
        <v>10000</v>
      </c>
      <c r="Q169" s="1149"/>
      <c r="R169" s="1134"/>
    </row>
    <row r="170" spans="2:19" ht="15.95" hidden="1" customHeight="1">
      <c r="B170" s="1129">
        <v>2</v>
      </c>
      <c r="C170" s="387">
        <v>41756</v>
      </c>
      <c r="D170" s="1207" t="s">
        <v>546</v>
      </c>
      <c r="E170" s="46" t="s">
        <v>426</v>
      </c>
      <c r="F170" s="46">
        <v>6</v>
      </c>
      <c r="G170" s="367"/>
      <c r="H170" s="366">
        <f t="shared" si="28"/>
        <v>0</v>
      </c>
      <c r="I170" s="1130">
        <f t="shared" si="29"/>
        <v>0</v>
      </c>
      <c r="J170" s="1144" t="s">
        <v>127</v>
      </c>
      <c r="K170" s="1130">
        <v>25000</v>
      </c>
      <c r="L170" s="201">
        <v>4</v>
      </c>
      <c r="M170" s="1130">
        <f t="shared" si="25"/>
        <v>40000</v>
      </c>
      <c r="N170" s="349"/>
      <c r="O170" s="1130">
        <f t="shared" si="26"/>
        <v>0</v>
      </c>
      <c r="P170" s="1140">
        <f t="shared" si="27"/>
        <v>65000</v>
      </c>
      <c r="Q170" s="1140"/>
      <c r="R170" s="1141"/>
    </row>
    <row r="171" spans="2:19" ht="15.95" hidden="1" customHeight="1">
      <c r="B171" s="3080">
        <v>3</v>
      </c>
      <c r="C171" s="526">
        <v>41757</v>
      </c>
      <c r="D171" s="1208" t="s">
        <v>582</v>
      </c>
      <c r="E171" s="46" t="s">
        <v>556</v>
      </c>
      <c r="F171" s="46">
        <v>1</v>
      </c>
      <c r="G171" s="367">
        <v>30</v>
      </c>
      <c r="H171" s="366">
        <f t="shared" si="28"/>
        <v>30</v>
      </c>
      <c r="I171" s="1130">
        <f t="shared" si="29"/>
        <v>15000</v>
      </c>
      <c r="J171" s="1144"/>
      <c r="K171" s="1130"/>
      <c r="L171" s="201"/>
      <c r="M171" s="1130">
        <f t="shared" si="25"/>
        <v>0</v>
      </c>
      <c r="N171" s="349"/>
      <c r="O171" s="1130">
        <f t="shared" si="26"/>
        <v>0</v>
      </c>
      <c r="P171" s="1140">
        <f t="shared" si="27"/>
        <v>15000</v>
      </c>
      <c r="Q171" s="1140"/>
      <c r="R171" s="1141"/>
    </row>
    <row r="172" spans="2:19" ht="15.95" hidden="1" customHeight="1">
      <c r="B172" s="3082"/>
      <c r="C172" s="526">
        <v>41757</v>
      </c>
      <c r="D172" s="1207" t="s">
        <v>546</v>
      </c>
      <c r="E172" s="46" t="s">
        <v>426</v>
      </c>
      <c r="F172" s="46">
        <v>2</v>
      </c>
      <c r="G172" s="367"/>
      <c r="H172" s="366">
        <f t="shared" si="28"/>
        <v>0</v>
      </c>
      <c r="I172" s="1130">
        <f t="shared" si="29"/>
        <v>0</v>
      </c>
      <c r="J172" s="1144" t="s">
        <v>127</v>
      </c>
      <c r="K172" s="1130">
        <v>20000</v>
      </c>
      <c r="L172" s="201"/>
      <c r="M172" s="1130">
        <f t="shared" si="25"/>
        <v>0</v>
      </c>
      <c r="N172" s="349"/>
      <c r="O172" s="1130">
        <f t="shared" si="26"/>
        <v>0</v>
      </c>
      <c r="P172" s="1140">
        <f t="shared" si="27"/>
        <v>20000</v>
      </c>
      <c r="Q172" s="1140"/>
      <c r="R172" s="1141"/>
    </row>
    <row r="173" spans="2:19" ht="15.95" hidden="1" customHeight="1">
      <c r="B173" s="3081"/>
      <c r="C173" s="526">
        <v>41757</v>
      </c>
      <c r="D173" s="1207" t="s">
        <v>553</v>
      </c>
      <c r="E173" s="46" t="s">
        <v>263</v>
      </c>
      <c r="F173" s="46">
        <v>1</v>
      </c>
      <c r="G173" s="367"/>
      <c r="H173" s="366">
        <f t="shared" si="28"/>
        <v>0</v>
      </c>
      <c r="I173" s="1130">
        <f t="shared" si="29"/>
        <v>0</v>
      </c>
      <c r="J173" s="1144" t="s">
        <v>258</v>
      </c>
      <c r="K173" s="1130">
        <v>5000</v>
      </c>
      <c r="L173" s="201"/>
      <c r="M173" s="1130">
        <f t="shared" si="25"/>
        <v>0</v>
      </c>
      <c r="N173" s="349"/>
      <c r="O173" s="1130">
        <f t="shared" si="26"/>
        <v>0</v>
      </c>
      <c r="P173" s="1140">
        <f t="shared" si="27"/>
        <v>5000</v>
      </c>
      <c r="Q173" s="1140"/>
      <c r="R173" s="1141"/>
    </row>
    <row r="174" spans="2:19" ht="15.95" hidden="1" customHeight="1">
      <c r="B174" s="3080">
        <v>4</v>
      </c>
      <c r="C174" s="526">
        <v>41758</v>
      </c>
      <c r="D174" s="1208" t="s">
        <v>557</v>
      </c>
      <c r="E174" s="46" t="s">
        <v>426</v>
      </c>
      <c r="F174" s="46">
        <v>6</v>
      </c>
      <c r="G174" s="367"/>
      <c r="H174" s="366">
        <f t="shared" si="28"/>
        <v>0</v>
      </c>
      <c r="I174" s="1130">
        <f t="shared" si="29"/>
        <v>0</v>
      </c>
      <c r="J174" s="1144" t="s">
        <v>127</v>
      </c>
      <c r="K174" s="1130">
        <v>25000</v>
      </c>
      <c r="L174" s="201"/>
      <c r="M174" s="1130">
        <f t="shared" si="25"/>
        <v>0</v>
      </c>
      <c r="N174" s="349"/>
      <c r="O174" s="1130">
        <f t="shared" si="26"/>
        <v>0</v>
      </c>
      <c r="P174" s="1140">
        <f t="shared" si="27"/>
        <v>25000</v>
      </c>
      <c r="Q174" s="1140"/>
      <c r="R174" s="1141"/>
    </row>
    <row r="175" spans="2:19" ht="15.95" hidden="1" customHeight="1">
      <c r="B175" s="3081"/>
      <c r="C175" s="526">
        <v>41758</v>
      </c>
      <c r="D175" s="1207" t="s">
        <v>553</v>
      </c>
      <c r="E175" s="46" t="s">
        <v>263</v>
      </c>
      <c r="F175" s="46"/>
      <c r="G175" s="367"/>
      <c r="H175" s="366">
        <f t="shared" si="28"/>
        <v>0</v>
      </c>
      <c r="I175" s="1130">
        <f t="shared" si="29"/>
        <v>0</v>
      </c>
      <c r="J175" s="1144" t="s">
        <v>258</v>
      </c>
      <c r="K175" s="1130">
        <v>5000</v>
      </c>
      <c r="L175" s="201"/>
      <c r="M175" s="1130">
        <f t="shared" si="25"/>
        <v>0</v>
      </c>
      <c r="N175" s="349"/>
      <c r="O175" s="1130">
        <f t="shared" si="26"/>
        <v>0</v>
      </c>
      <c r="P175" s="1140">
        <f t="shared" si="27"/>
        <v>5000</v>
      </c>
      <c r="Q175" s="1140"/>
      <c r="R175" s="1141"/>
    </row>
    <row r="176" spans="2:19" ht="15.95" hidden="1" customHeight="1">
      <c r="B176" s="1129">
        <v>5</v>
      </c>
      <c r="C176" s="526">
        <v>41759</v>
      </c>
      <c r="D176" s="1208" t="s">
        <v>582</v>
      </c>
      <c r="E176" s="46" t="s">
        <v>556</v>
      </c>
      <c r="F176" s="46">
        <v>1</v>
      </c>
      <c r="G176" s="367">
        <v>30</v>
      </c>
      <c r="H176" s="366">
        <f t="shared" si="28"/>
        <v>30</v>
      </c>
      <c r="I176" s="1130">
        <f t="shared" si="29"/>
        <v>15000</v>
      </c>
      <c r="J176" s="1144"/>
      <c r="K176" s="1130"/>
      <c r="L176" s="201"/>
      <c r="M176" s="1130">
        <f t="shared" si="25"/>
        <v>0</v>
      </c>
      <c r="N176" s="349"/>
      <c r="O176" s="1130">
        <f t="shared" si="26"/>
        <v>0</v>
      </c>
      <c r="P176" s="1140">
        <f t="shared" si="27"/>
        <v>15000</v>
      </c>
      <c r="Q176" s="1140"/>
      <c r="R176" s="1141"/>
    </row>
    <row r="177" spans="1:18" ht="15.95" hidden="1" customHeight="1">
      <c r="B177" s="3080">
        <v>6</v>
      </c>
      <c r="C177" s="526">
        <v>41760</v>
      </c>
      <c r="D177" s="1208" t="s">
        <v>561</v>
      </c>
      <c r="E177" s="46" t="s">
        <v>426</v>
      </c>
      <c r="F177" s="46">
        <v>1</v>
      </c>
      <c r="G177" s="367"/>
      <c r="H177" s="366">
        <f t="shared" si="28"/>
        <v>0</v>
      </c>
      <c r="I177" s="1130">
        <f t="shared" si="29"/>
        <v>0</v>
      </c>
      <c r="J177" s="3179" t="s">
        <v>127</v>
      </c>
      <c r="K177" s="3168">
        <v>20000</v>
      </c>
      <c r="L177" s="201"/>
      <c r="M177" s="1130">
        <f t="shared" si="25"/>
        <v>0</v>
      </c>
      <c r="N177" s="349"/>
      <c r="O177" s="1130">
        <f t="shared" si="26"/>
        <v>0</v>
      </c>
      <c r="P177" s="3078">
        <f t="shared" si="27"/>
        <v>20000</v>
      </c>
      <c r="Q177" s="1140"/>
      <c r="R177" s="1141"/>
    </row>
    <row r="178" spans="1:18" ht="15.95" hidden="1" customHeight="1">
      <c r="B178" s="3082"/>
      <c r="C178" s="526">
        <v>41760</v>
      </c>
      <c r="D178" s="1208" t="s">
        <v>546</v>
      </c>
      <c r="E178" s="46" t="s">
        <v>426</v>
      </c>
      <c r="F178" s="46">
        <v>2</v>
      </c>
      <c r="G178" s="367"/>
      <c r="H178" s="366">
        <f t="shared" si="28"/>
        <v>0</v>
      </c>
      <c r="I178" s="1130">
        <f t="shared" si="29"/>
        <v>0</v>
      </c>
      <c r="J178" s="3181"/>
      <c r="K178" s="3177"/>
      <c r="L178" s="201"/>
      <c r="M178" s="1130">
        <f t="shared" si="25"/>
        <v>0</v>
      </c>
      <c r="N178" s="349"/>
      <c r="O178" s="1130">
        <f t="shared" si="26"/>
        <v>0</v>
      </c>
      <c r="P178" s="3182"/>
      <c r="Q178" s="1140"/>
      <c r="R178" s="1141"/>
    </row>
    <row r="179" spans="1:18" ht="15.95" hidden="1" customHeight="1">
      <c r="B179" s="3082"/>
      <c r="C179" s="526">
        <v>41760</v>
      </c>
      <c r="D179" s="1208" t="s">
        <v>557</v>
      </c>
      <c r="E179" s="46" t="s">
        <v>426</v>
      </c>
      <c r="F179" s="46">
        <v>1</v>
      </c>
      <c r="G179" s="367"/>
      <c r="H179" s="366">
        <f t="shared" si="28"/>
        <v>0</v>
      </c>
      <c r="I179" s="1130">
        <f t="shared" si="29"/>
        <v>0</v>
      </c>
      <c r="J179" s="3180"/>
      <c r="K179" s="3165"/>
      <c r="L179" s="201"/>
      <c r="M179" s="1130">
        <f t="shared" si="25"/>
        <v>0</v>
      </c>
      <c r="N179" s="349"/>
      <c r="O179" s="1130">
        <f t="shared" si="26"/>
        <v>0</v>
      </c>
      <c r="P179" s="3079"/>
      <c r="Q179" s="1140"/>
      <c r="R179" s="1141"/>
    </row>
    <row r="180" spans="1:18" ht="15.95" hidden="1" customHeight="1">
      <c r="B180" s="3081"/>
      <c r="C180" s="526">
        <v>41760</v>
      </c>
      <c r="D180" s="1207" t="s">
        <v>553</v>
      </c>
      <c r="E180" s="46" t="s">
        <v>263</v>
      </c>
      <c r="F180" s="46">
        <v>1</v>
      </c>
      <c r="G180" s="367"/>
      <c r="H180" s="366">
        <f t="shared" si="28"/>
        <v>0</v>
      </c>
      <c r="I180" s="1130">
        <f t="shared" si="29"/>
        <v>0</v>
      </c>
      <c r="J180" s="1144" t="s">
        <v>258</v>
      </c>
      <c r="K180" s="1130">
        <v>5000</v>
      </c>
      <c r="L180" s="201"/>
      <c r="M180" s="1130">
        <f t="shared" si="25"/>
        <v>0</v>
      </c>
      <c r="N180" s="349"/>
      <c r="O180" s="1130">
        <f t="shared" si="26"/>
        <v>0</v>
      </c>
      <c r="P180" s="1140">
        <f t="shared" si="27"/>
        <v>5000</v>
      </c>
      <c r="Q180" s="1140"/>
      <c r="R180" s="1141"/>
    </row>
    <row r="181" spans="1:18" ht="15.95" hidden="1" customHeight="1">
      <c r="B181" s="1129">
        <v>7</v>
      </c>
      <c r="C181" s="526">
        <v>41761</v>
      </c>
      <c r="D181" s="1208" t="s">
        <v>561</v>
      </c>
      <c r="E181" s="46" t="s">
        <v>426</v>
      </c>
      <c r="F181" s="46">
        <v>4</v>
      </c>
      <c r="G181" s="367"/>
      <c r="H181" s="366">
        <f t="shared" si="28"/>
        <v>0</v>
      </c>
      <c r="I181" s="1130">
        <f t="shared" si="29"/>
        <v>0</v>
      </c>
      <c r="J181" s="1144" t="s">
        <v>127</v>
      </c>
      <c r="K181" s="1130">
        <v>20000</v>
      </c>
      <c r="L181" s="201"/>
      <c r="M181" s="1130">
        <f t="shared" si="25"/>
        <v>0</v>
      </c>
      <c r="N181" s="349"/>
      <c r="O181" s="1130">
        <f t="shared" si="26"/>
        <v>0</v>
      </c>
      <c r="P181" s="1140">
        <f t="shared" si="27"/>
        <v>20000</v>
      </c>
      <c r="Q181" s="1140"/>
      <c r="R181" s="1141"/>
    </row>
    <row r="182" spans="1:18" ht="15.95" hidden="1" customHeight="1">
      <c r="B182" s="3080">
        <v>8</v>
      </c>
      <c r="C182" s="526">
        <v>41762</v>
      </c>
      <c r="D182" s="1208" t="s">
        <v>549</v>
      </c>
      <c r="E182" s="46" t="s">
        <v>426</v>
      </c>
      <c r="F182" s="46">
        <v>5</v>
      </c>
      <c r="G182" s="367"/>
      <c r="H182" s="366">
        <f t="shared" si="28"/>
        <v>0</v>
      </c>
      <c r="I182" s="1130">
        <f t="shared" si="29"/>
        <v>0</v>
      </c>
      <c r="J182" s="1144" t="s">
        <v>127</v>
      </c>
      <c r="K182" s="1130">
        <v>20000</v>
      </c>
      <c r="L182" s="201">
        <v>2</v>
      </c>
      <c r="M182" s="1130">
        <f t="shared" si="25"/>
        <v>20000</v>
      </c>
      <c r="N182" s="349"/>
      <c r="O182" s="1130">
        <f t="shared" si="26"/>
        <v>0</v>
      </c>
      <c r="P182" s="1140">
        <f t="shared" si="27"/>
        <v>40000</v>
      </c>
      <c r="Q182" s="1140"/>
      <c r="R182" s="1141"/>
    </row>
    <row r="183" spans="1:18" ht="15.95" hidden="1" customHeight="1">
      <c r="B183" s="3082"/>
      <c r="C183" s="526">
        <v>41762</v>
      </c>
      <c r="D183" s="1208" t="s">
        <v>582</v>
      </c>
      <c r="E183" s="46" t="s">
        <v>556</v>
      </c>
      <c r="F183" s="46">
        <v>1</v>
      </c>
      <c r="G183" s="367">
        <v>30</v>
      </c>
      <c r="H183" s="366">
        <f t="shared" si="28"/>
        <v>30</v>
      </c>
      <c r="I183" s="1130">
        <f t="shared" si="29"/>
        <v>15000</v>
      </c>
      <c r="J183" s="1144"/>
      <c r="K183" s="1130"/>
      <c r="L183" s="201"/>
      <c r="M183" s="1130">
        <f t="shared" si="25"/>
        <v>0</v>
      </c>
      <c r="N183" s="349"/>
      <c r="O183" s="1130">
        <f t="shared" si="26"/>
        <v>0</v>
      </c>
      <c r="P183" s="1140">
        <f t="shared" si="27"/>
        <v>15000</v>
      </c>
      <c r="Q183" s="1140"/>
      <c r="R183" s="1141"/>
    </row>
    <row r="184" spans="1:18" ht="15.95" hidden="1" customHeight="1">
      <c r="B184" s="3081"/>
      <c r="C184" s="526">
        <v>41762</v>
      </c>
      <c r="D184" s="1207" t="s">
        <v>553</v>
      </c>
      <c r="E184" s="46" t="s">
        <v>263</v>
      </c>
      <c r="F184" s="46">
        <v>1</v>
      </c>
      <c r="G184" s="367"/>
      <c r="H184" s="366">
        <f t="shared" si="28"/>
        <v>0</v>
      </c>
      <c r="I184" s="1130">
        <f t="shared" si="29"/>
        <v>0</v>
      </c>
      <c r="J184" s="1144" t="s">
        <v>258</v>
      </c>
      <c r="K184" s="1130">
        <v>5000</v>
      </c>
      <c r="L184" s="201"/>
      <c r="M184" s="1130">
        <f t="shared" si="25"/>
        <v>0</v>
      </c>
      <c r="N184" s="349"/>
      <c r="O184" s="1130">
        <f t="shared" si="26"/>
        <v>0</v>
      </c>
      <c r="P184" s="1140">
        <f t="shared" si="27"/>
        <v>5000</v>
      </c>
      <c r="Q184" s="1140"/>
      <c r="R184" s="1141"/>
    </row>
    <row r="185" spans="1:18" ht="15.95" hidden="1" customHeight="1">
      <c r="B185" s="3080">
        <v>9</v>
      </c>
      <c r="C185" s="387">
        <v>41763</v>
      </c>
      <c r="D185" s="1208" t="s">
        <v>583</v>
      </c>
      <c r="E185" s="46" t="s">
        <v>556</v>
      </c>
      <c r="F185" s="46">
        <v>1</v>
      </c>
      <c r="G185" s="367">
        <v>30</v>
      </c>
      <c r="H185" s="366">
        <f t="shared" si="28"/>
        <v>30</v>
      </c>
      <c r="I185" s="1130">
        <f t="shared" si="29"/>
        <v>15000</v>
      </c>
      <c r="J185" s="1144"/>
      <c r="K185" s="1130"/>
      <c r="L185" s="201">
        <v>4</v>
      </c>
      <c r="M185" s="1130">
        <f t="shared" si="25"/>
        <v>40000</v>
      </c>
      <c r="N185" s="349"/>
      <c r="O185" s="1130">
        <f t="shared" si="26"/>
        <v>0</v>
      </c>
      <c r="P185" s="1140">
        <f t="shared" si="27"/>
        <v>55000</v>
      </c>
      <c r="Q185" s="1140"/>
      <c r="R185" s="1141"/>
    </row>
    <row r="186" spans="1:18" ht="15.95" hidden="1" customHeight="1">
      <c r="B186" s="3081"/>
      <c r="C186" s="387">
        <v>41763</v>
      </c>
      <c r="D186" s="1208" t="s">
        <v>584</v>
      </c>
      <c r="E186" s="46" t="s">
        <v>426</v>
      </c>
      <c r="F186" s="46">
        <v>2</v>
      </c>
      <c r="G186" s="367"/>
      <c r="H186" s="366">
        <f t="shared" si="28"/>
        <v>0</v>
      </c>
      <c r="I186" s="1130">
        <f t="shared" si="29"/>
        <v>0</v>
      </c>
      <c r="J186" s="1144" t="s">
        <v>127</v>
      </c>
      <c r="K186" s="1130">
        <v>20000</v>
      </c>
      <c r="L186" s="201"/>
      <c r="M186" s="1130">
        <f t="shared" si="25"/>
        <v>0</v>
      </c>
      <c r="N186" s="349"/>
      <c r="O186" s="1130">
        <f t="shared" si="26"/>
        <v>0</v>
      </c>
      <c r="P186" s="1140">
        <f t="shared" si="27"/>
        <v>20000</v>
      </c>
      <c r="Q186" s="1140"/>
      <c r="R186" s="1141"/>
    </row>
    <row r="187" spans="1:18" ht="15.95" hidden="1" customHeight="1">
      <c r="A187" s="344"/>
      <c r="B187" s="678">
        <v>10</v>
      </c>
      <c r="C187" s="679">
        <v>41764</v>
      </c>
      <c r="D187" s="1018" t="s">
        <v>123</v>
      </c>
      <c r="E187" s="1254"/>
      <c r="F187" s="354"/>
      <c r="G187" s="371"/>
      <c r="H187" s="371">
        <f t="shared" si="28"/>
        <v>0</v>
      </c>
      <c r="I187" s="954">
        <f t="shared" si="29"/>
        <v>0</v>
      </c>
      <c r="J187" s="354"/>
      <c r="K187" s="954"/>
      <c r="L187" s="465"/>
      <c r="M187" s="954">
        <f t="shared" si="25"/>
        <v>0</v>
      </c>
      <c r="N187" s="652"/>
      <c r="O187" s="954">
        <f t="shared" si="26"/>
        <v>0</v>
      </c>
      <c r="P187" s="1154">
        <f t="shared" si="27"/>
        <v>0</v>
      </c>
      <c r="Q187" s="1154"/>
      <c r="R187" s="1155"/>
    </row>
    <row r="188" spans="1:18" ht="15.95" hidden="1" customHeight="1">
      <c r="B188" s="1129">
        <v>11</v>
      </c>
      <c r="C188" s="526">
        <v>41765</v>
      </c>
      <c r="D188" s="1207" t="s">
        <v>553</v>
      </c>
      <c r="E188" s="46" t="s">
        <v>263</v>
      </c>
      <c r="F188" s="46">
        <v>2</v>
      </c>
      <c r="G188" s="367"/>
      <c r="H188" s="366">
        <f t="shared" si="28"/>
        <v>0</v>
      </c>
      <c r="I188" s="1130">
        <f t="shared" si="29"/>
        <v>0</v>
      </c>
      <c r="J188" s="1144" t="s">
        <v>258</v>
      </c>
      <c r="K188" s="1130">
        <v>10000</v>
      </c>
      <c r="L188" s="201"/>
      <c r="M188" s="1130">
        <f t="shared" si="25"/>
        <v>0</v>
      </c>
      <c r="N188" s="349"/>
      <c r="O188" s="1130">
        <f t="shared" si="26"/>
        <v>0</v>
      </c>
      <c r="P188" s="1140">
        <f t="shared" si="27"/>
        <v>10000</v>
      </c>
      <c r="Q188" s="1140"/>
      <c r="R188" s="1141"/>
    </row>
    <row r="189" spans="1:18" ht="15.95" hidden="1" customHeight="1">
      <c r="B189" s="1129">
        <v>12</v>
      </c>
      <c r="C189" s="526">
        <v>41766</v>
      </c>
      <c r="D189" s="1207" t="s">
        <v>546</v>
      </c>
      <c r="E189" s="46" t="s">
        <v>426</v>
      </c>
      <c r="F189" s="46">
        <v>1</v>
      </c>
      <c r="G189" s="367"/>
      <c r="H189" s="366">
        <f t="shared" si="28"/>
        <v>0</v>
      </c>
      <c r="I189" s="1130">
        <f t="shared" si="29"/>
        <v>0</v>
      </c>
      <c r="J189" s="1144" t="s">
        <v>127</v>
      </c>
      <c r="K189" s="1130">
        <v>20000</v>
      </c>
      <c r="L189" s="201"/>
      <c r="M189" s="1130">
        <f t="shared" si="25"/>
        <v>0</v>
      </c>
      <c r="N189" s="349"/>
      <c r="O189" s="1130">
        <f t="shared" si="26"/>
        <v>0</v>
      </c>
      <c r="P189" s="1140">
        <f t="shared" si="27"/>
        <v>20000</v>
      </c>
      <c r="Q189" s="1140"/>
      <c r="R189" s="1141"/>
    </row>
    <row r="190" spans="1:18" ht="15.95" hidden="1" customHeight="1">
      <c r="B190" s="1129">
        <v>13</v>
      </c>
      <c r="C190" s="526">
        <v>41767</v>
      </c>
      <c r="D190" s="1207" t="s">
        <v>546</v>
      </c>
      <c r="E190" s="46" t="s">
        <v>426</v>
      </c>
      <c r="F190" s="46">
        <v>1</v>
      </c>
      <c r="G190" s="367"/>
      <c r="H190" s="366">
        <f t="shared" si="28"/>
        <v>0</v>
      </c>
      <c r="I190" s="1130">
        <f t="shared" si="29"/>
        <v>0</v>
      </c>
      <c r="J190" s="1144" t="s">
        <v>127</v>
      </c>
      <c r="K190" s="699">
        <v>20000</v>
      </c>
      <c r="L190" s="201"/>
      <c r="M190" s="1130">
        <f t="shared" si="25"/>
        <v>0</v>
      </c>
      <c r="N190" s="349"/>
      <c r="O190" s="1130">
        <f t="shared" si="26"/>
        <v>0</v>
      </c>
      <c r="P190" s="1140">
        <f t="shared" si="27"/>
        <v>20000</v>
      </c>
      <c r="Q190" s="1140"/>
      <c r="R190" s="1141"/>
    </row>
    <row r="191" spans="1:18" ht="15.95" hidden="1" customHeight="1">
      <c r="B191" s="1129">
        <v>14</v>
      </c>
      <c r="C191" s="526">
        <v>41768</v>
      </c>
      <c r="D191" s="1208" t="s">
        <v>583</v>
      </c>
      <c r="E191" s="46" t="s">
        <v>556</v>
      </c>
      <c r="F191" s="46">
        <v>1</v>
      </c>
      <c r="G191" s="367">
        <v>30</v>
      </c>
      <c r="H191" s="366">
        <f t="shared" si="28"/>
        <v>30</v>
      </c>
      <c r="I191" s="1130">
        <f t="shared" si="29"/>
        <v>15000</v>
      </c>
      <c r="J191" s="1144"/>
      <c r="K191" s="699"/>
      <c r="L191" s="201"/>
      <c r="M191" s="1130">
        <f t="shared" si="25"/>
        <v>0</v>
      </c>
      <c r="N191" s="349"/>
      <c r="O191" s="1130">
        <f t="shared" si="26"/>
        <v>0</v>
      </c>
      <c r="P191" s="1140">
        <f t="shared" si="27"/>
        <v>15000</v>
      </c>
      <c r="Q191" s="1140"/>
      <c r="R191" s="1141"/>
    </row>
    <row r="192" spans="1:18" ht="15.95" hidden="1" customHeight="1">
      <c r="B192" s="1129">
        <v>15</v>
      </c>
      <c r="C192" s="526">
        <v>41769</v>
      </c>
      <c r="D192" s="1207" t="s">
        <v>546</v>
      </c>
      <c r="E192" s="46" t="s">
        <v>426</v>
      </c>
      <c r="F192" s="46">
        <v>1</v>
      </c>
      <c r="G192" s="367"/>
      <c r="H192" s="366">
        <f t="shared" si="28"/>
        <v>0</v>
      </c>
      <c r="I192" s="1130">
        <f t="shared" si="29"/>
        <v>0</v>
      </c>
      <c r="J192" s="1144" t="s">
        <v>127</v>
      </c>
      <c r="K192" s="1130">
        <v>20000</v>
      </c>
      <c r="L192" s="201"/>
      <c r="M192" s="1130">
        <f t="shared" si="25"/>
        <v>0</v>
      </c>
      <c r="N192" s="349"/>
      <c r="O192" s="1130">
        <f t="shared" si="26"/>
        <v>0</v>
      </c>
      <c r="P192" s="1140">
        <f t="shared" si="27"/>
        <v>20000</v>
      </c>
      <c r="Q192" s="1140"/>
      <c r="R192" s="1141"/>
    </row>
    <row r="193" spans="2:18" ht="14.25" hidden="1" customHeight="1">
      <c r="B193" s="3080">
        <v>16</v>
      </c>
      <c r="C193" s="387">
        <v>41770</v>
      </c>
      <c r="D193" s="1208" t="s">
        <v>583</v>
      </c>
      <c r="E193" s="46" t="s">
        <v>556</v>
      </c>
      <c r="F193" s="46">
        <v>1</v>
      </c>
      <c r="G193" s="367">
        <v>30</v>
      </c>
      <c r="H193" s="366">
        <f t="shared" si="28"/>
        <v>30</v>
      </c>
      <c r="I193" s="1130">
        <f t="shared" si="29"/>
        <v>15000</v>
      </c>
      <c r="J193" s="1144"/>
      <c r="K193" s="1130"/>
      <c r="L193" s="201"/>
      <c r="M193" s="1130">
        <f t="shared" si="25"/>
        <v>0</v>
      </c>
      <c r="N193" s="349"/>
      <c r="O193" s="1130">
        <f t="shared" si="26"/>
        <v>0</v>
      </c>
      <c r="P193" s="1140">
        <f t="shared" si="27"/>
        <v>15000</v>
      </c>
      <c r="Q193" s="1140"/>
      <c r="R193" s="1141"/>
    </row>
    <row r="194" spans="2:18" ht="15.95" hidden="1" customHeight="1">
      <c r="B194" s="3081"/>
      <c r="C194" s="387">
        <v>41770</v>
      </c>
      <c r="D194" s="1207" t="s">
        <v>553</v>
      </c>
      <c r="E194" s="46" t="s">
        <v>263</v>
      </c>
      <c r="F194" s="46">
        <v>1</v>
      </c>
      <c r="G194" s="367"/>
      <c r="H194" s="366">
        <f t="shared" si="28"/>
        <v>0</v>
      </c>
      <c r="I194" s="1130">
        <f t="shared" si="29"/>
        <v>0</v>
      </c>
      <c r="J194" s="1144" t="s">
        <v>258</v>
      </c>
      <c r="K194" s="1130">
        <v>5000</v>
      </c>
      <c r="L194" s="201">
        <v>4</v>
      </c>
      <c r="M194" s="1130">
        <f t="shared" si="25"/>
        <v>40000</v>
      </c>
      <c r="N194" s="349"/>
      <c r="O194" s="1130">
        <f t="shared" si="26"/>
        <v>0</v>
      </c>
      <c r="P194" s="1140">
        <f t="shared" si="27"/>
        <v>45000</v>
      </c>
      <c r="Q194" s="1140"/>
      <c r="R194" s="1141"/>
    </row>
    <row r="195" spans="2:18" ht="15.95" hidden="1" customHeight="1">
      <c r="B195" s="3080">
        <v>17</v>
      </c>
      <c r="C195" s="526">
        <v>41771</v>
      </c>
      <c r="D195" s="1213" t="s">
        <v>583</v>
      </c>
      <c r="E195" s="46" t="s">
        <v>556</v>
      </c>
      <c r="F195" s="46">
        <v>1</v>
      </c>
      <c r="G195" s="367">
        <v>30</v>
      </c>
      <c r="H195" s="366">
        <f t="shared" si="28"/>
        <v>30</v>
      </c>
      <c r="I195" s="1130">
        <f t="shared" si="29"/>
        <v>15000</v>
      </c>
      <c r="J195" s="1144" t="s">
        <v>127</v>
      </c>
      <c r="K195" s="1130"/>
      <c r="L195" s="201"/>
      <c r="M195" s="1130">
        <f t="shared" si="25"/>
        <v>0</v>
      </c>
      <c r="N195" s="349"/>
      <c r="O195" s="1130">
        <f t="shared" si="26"/>
        <v>0</v>
      </c>
      <c r="P195" s="1140">
        <f t="shared" si="27"/>
        <v>15000</v>
      </c>
      <c r="Q195" s="1140"/>
      <c r="R195" s="1141"/>
    </row>
    <row r="196" spans="2:18" ht="15.95" hidden="1" customHeight="1">
      <c r="B196" s="3081"/>
      <c r="C196" s="526">
        <v>41771</v>
      </c>
      <c r="D196" s="1213" t="s">
        <v>553</v>
      </c>
      <c r="E196" s="46" t="s">
        <v>263</v>
      </c>
      <c r="F196" s="46">
        <v>2</v>
      </c>
      <c r="G196" s="367"/>
      <c r="H196" s="366">
        <f t="shared" si="28"/>
        <v>0</v>
      </c>
      <c r="I196" s="1130">
        <f t="shared" si="29"/>
        <v>0</v>
      </c>
      <c r="J196" s="1144" t="s">
        <v>258</v>
      </c>
      <c r="K196" s="1130">
        <v>10000</v>
      </c>
      <c r="L196" s="201"/>
      <c r="M196" s="1130">
        <f t="shared" si="25"/>
        <v>0</v>
      </c>
      <c r="N196" s="349"/>
      <c r="O196" s="1130">
        <f t="shared" si="26"/>
        <v>0</v>
      </c>
      <c r="P196" s="1140">
        <f t="shared" si="27"/>
        <v>10000</v>
      </c>
      <c r="Q196" s="1140"/>
      <c r="R196" s="1141"/>
    </row>
    <row r="197" spans="2:18" ht="15.95" hidden="1" customHeight="1">
      <c r="B197" s="3080">
        <v>18</v>
      </c>
      <c r="C197" s="526">
        <v>41772</v>
      </c>
      <c r="D197" s="1208" t="s">
        <v>585</v>
      </c>
      <c r="E197" s="46" t="s">
        <v>556</v>
      </c>
      <c r="F197" s="46">
        <v>2</v>
      </c>
      <c r="G197" s="367">
        <v>30</v>
      </c>
      <c r="H197" s="366">
        <f t="shared" si="28"/>
        <v>60</v>
      </c>
      <c r="I197" s="1130">
        <f t="shared" si="29"/>
        <v>30000</v>
      </c>
      <c r="J197" s="1144"/>
      <c r="K197" s="1130"/>
      <c r="L197" s="201"/>
      <c r="M197" s="1130">
        <f t="shared" si="25"/>
        <v>0</v>
      </c>
      <c r="N197" s="349"/>
      <c r="O197" s="1130">
        <f t="shared" si="26"/>
        <v>0</v>
      </c>
      <c r="P197" s="1140">
        <f t="shared" si="27"/>
        <v>30000</v>
      </c>
      <c r="Q197" s="1140"/>
      <c r="R197" s="1141"/>
    </row>
    <row r="198" spans="2:18" ht="15.95" hidden="1" customHeight="1">
      <c r="B198" s="3081"/>
      <c r="C198" s="526">
        <v>41772</v>
      </c>
      <c r="D198" s="1208" t="s">
        <v>553</v>
      </c>
      <c r="E198" s="46" t="s">
        <v>263</v>
      </c>
      <c r="F198" s="46">
        <v>1</v>
      </c>
      <c r="G198" s="367"/>
      <c r="H198" s="366">
        <f t="shared" si="28"/>
        <v>0</v>
      </c>
      <c r="I198" s="1130">
        <f t="shared" si="29"/>
        <v>0</v>
      </c>
      <c r="J198" s="1144" t="s">
        <v>258</v>
      </c>
      <c r="K198" s="1130">
        <v>5000</v>
      </c>
      <c r="L198" s="201">
        <v>2</v>
      </c>
      <c r="M198" s="1130">
        <f t="shared" si="25"/>
        <v>20000</v>
      </c>
      <c r="N198" s="349"/>
      <c r="O198" s="1130">
        <f t="shared" si="26"/>
        <v>0</v>
      </c>
      <c r="P198" s="1140">
        <f t="shared" si="27"/>
        <v>25000</v>
      </c>
      <c r="Q198" s="1140"/>
      <c r="R198" s="1141"/>
    </row>
    <row r="199" spans="2:18" ht="15.95" hidden="1" customHeight="1">
      <c r="B199" s="3080">
        <v>19</v>
      </c>
      <c r="C199" s="526">
        <v>41773</v>
      </c>
      <c r="D199" s="1208" t="s">
        <v>585</v>
      </c>
      <c r="E199" s="1144" t="s">
        <v>556</v>
      </c>
      <c r="F199" s="46">
        <v>1</v>
      </c>
      <c r="G199" s="367"/>
      <c r="H199" s="366">
        <f t="shared" si="28"/>
        <v>0</v>
      </c>
      <c r="I199" s="1130">
        <f t="shared" si="29"/>
        <v>0</v>
      </c>
      <c r="J199" s="1144" t="s">
        <v>127</v>
      </c>
      <c r="K199" s="1130">
        <v>20000</v>
      </c>
      <c r="L199" s="201"/>
      <c r="M199" s="1130">
        <f t="shared" si="25"/>
        <v>0</v>
      </c>
      <c r="N199" s="349"/>
      <c r="O199" s="1130">
        <f t="shared" si="26"/>
        <v>0</v>
      </c>
      <c r="P199" s="1140">
        <f t="shared" si="27"/>
        <v>20000</v>
      </c>
      <c r="Q199" s="1140"/>
      <c r="R199" s="1141"/>
    </row>
    <row r="200" spans="2:18" ht="15.95" hidden="1" customHeight="1">
      <c r="B200" s="3081"/>
      <c r="C200" s="526">
        <v>41773</v>
      </c>
      <c r="D200" s="1208" t="s">
        <v>553</v>
      </c>
      <c r="E200" s="46" t="s">
        <v>263</v>
      </c>
      <c r="F200" s="46">
        <v>1</v>
      </c>
      <c r="G200" s="367"/>
      <c r="H200" s="366">
        <f t="shared" si="28"/>
        <v>0</v>
      </c>
      <c r="I200" s="1130">
        <f t="shared" si="29"/>
        <v>0</v>
      </c>
      <c r="J200" s="1144" t="s">
        <v>258</v>
      </c>
      <c r="K200" s="1130">
        <v>5000</v>
      </c>
      <c r="L200" s="201"/>
      <c r="M200" s="1130">
        <f t="shared" si="25"/>
        <v>0</v>
      </c>
      <c r="N200" s="349"/>
      <c r="O200" s="1130">
        <f t="shared" si="26"/>
        <v>0</v>
      </c>
      <c r="P200" s="1140">
        <f t="shared" si="27"/>
        <v>5000</v>
      </c>
      <c r="Q200" s="1140"/>
      <c r="R200" s="1141"/>
    </row>
    <row r="201" spans="2:18" ht="15.95" hidden="1" customHeight="1">
      <c r="B201" s="3080">
        <v>20</v>
      </c>
      <c r="C201" s="526">
        <v>41774</v>
      </c>
      <c r="D201" s="1208" t="s">
        <v>552</v>
      </c>
      <c r="E201" s="1144" t="s">
        <v>263</v>
      </c>
      <c r="F201" s="46">
        <v>2</v>
      </c>
      <c r="G201" s="367"/>
      <c r="H201" s="366">
        <f t="shared" si="28"/>
        <v>0</v>
      </c>
      <c r="I201" s="1130">
        <f t="shared" si="29"/>
        <v>0</v>
      </c>
      <c r="J201" s="1144" t="s">
        <v>258</v>
      </c>
      <c r="K201" s="699">
        <v>20000</v>
      </c>
      <c r="L201" s="201"/>
      <c r="M201" s="1130">
        <f t="shared" si="25"/>
        <v>0</v>
      </c>
      <c r="N201" s="349"/>
      <c r="O201" s="1130">
        <f t="shared" si="26"/>
        <v>0</v>
      </c>
      <c r="P201" s="1140">
        <f t="shared" si="27"/>
        <v>20000</v>
      </c>
      <c r="Q201" s="1140"/>
      <c r="R201" s="1141"/>
    </row>
    <row r="202" spans="2:18" ht="15.95" hidden="1" customHeight="1">
      <c r="B202" s="3082"/>
      <c r="C202" s="526">
        <v>41774</v>
      </c>
      <c r="D202" s="1208" t="s">
        <v>586</v>
      </c>
      <c r="E202" s="1144" t="s">
        <v>426</v>
      </c>
      <c r="F202" s="46">
        <v>1</v>
      </c>
      <c r="G202" s="367"/>
      <c r="H202" s="366">
        <f t="shared" si="28"/>
        <v>0</v>
      </c>
      <c r="I202" s="1130">
        <f t="shared" si="29"/>
        <v>0</v>
      </c>
      <c r="J202" s="3179" t="s">
        <v>127</v>
      </c>
      <c r="K202" s="3168">
        <v>35000</v>
      </c>
      <c r="L202" s="3329">
        <v>3</v>
      </c>
      <c r="M202" s="3168">
        <f t="shared" si="25"/>
        <v>30000</v>
      </c>
      <c r="N202" s="349"/>
      <c r="O202" s="1130">
        <f t="shared" si="26"/>
        <v>0</v>
      </c>
      <c r="P202" s="3078">
        <f t="shared" si="27"/>
        <v>65000</v>
      </c>
      <c r="Q202" s="1140"/>
      <c r="R202" s="1141"/>
    </row>
    <row r="203" spans="2:18" ht="15.95" hidden="1" customHeight="1">
      <c r="B203" s="3081"/>
      <c r="C203" s="526">
        <v>41774</v>
      </c>
      <c r="D203" s="1208" t="s">
        <v>587</v>
      </c>
      <c r="E203" s="1144" t="s">
        <v>426</v>
      </c>
      <c r="F203" s="46">
        <v>2</v>
      </c>
      <c r="G203" s="367"/>
      <c r="H203" s="366">
        <f t="shared" si="28"/>
        <v>0</v>
      </c>
      <c r="I203" s="1130">
        <f t="shared" si="29"/>
        <v>0</v>
      </c>
      <c r="J203" s="3180"/>
      <c r="K203" s="3165"/>
      <c r="L203" s="3330"/>
      <c r="M203" s="3165"/>
      <c r="N203" s="349"/>
      <c r="O203" s="1130">
        <f t="shared" si="26"/>
        <v>0</v>
      </c>
      <c r="P203" s="3079"/>
      <c r="Q203" s="1140"/>
      <c r="R203" s="1141"/>
    </row>
    <row r="204" spans="2:18" ht="15.95" hidden="1" customHeight="1">
      <c r="B204" s="1129">
        <v>21</v>
      </c>
      <c r="C204" s="526">
        <v>41775</v>
      </c>
      <c r="D204" s="1121" t="s">
        <v>546</v>
      </c>
      <c r="E204" s="1144" t="s">
        <v>426</v>
      </c>
      <c r="F204" s="46">
        <v>6</v>
      </c>
      <c r="G204" s="367"/>
      <c r="H204" s="366">
        <f t="shared" si="28"/>
        <v>0</v>
      </c>
      <c r="I204" s="1130">
        <f t="shared" si="29"/>
        <v>0</v>
      </c>
      <c r="J204" s="1144" t="s">
        <v>127</v>
      </c>
      <c r="K204" s="699">
        <v>25000</v>
      </c>
      <c r="L204" s="201"/>
      <c r="M204" s="1130">
        <f t="shared" si="25"/>
        <v>0</v>
      </c>
      <c r="N204" s="349"/>
      <c r="O204" s="1130">
        <f t="shared" si="26"/>
        <v>0</v>
      </c>
      <c r="P204" s="1140">
        <f t="shared" si="27"/>
        <v>25000</v>
      </c>
      <c r="Q204" s="1140"/>
      <c r="R204" s="1141"/>
    </row>
    <row r="205" spans="2:18" s="558" customFormat="1" ht="15.95" hidden="1" customHeight="1">
      <c r="B205" s="705">
        <v>22</v>
      </c>
      <c r="C205" s="527">
        <v>41776</v>
      </c>
      <c r="D205" s="515" t="s">
        <v>588</v>
      </c>
      <c r="E205" s="352"/>
      <c r="F205" s="352"/>
      <c r="G205" s="370"/>
      <c r="H205" s="370">
        <f t="shared" si="28"/>
        <v>0</v>
      </c>
      <c r="I205" s="379">
        <f t="shared" si="29"/>
        <v>0</v>
      </c>
      <c r="J205" s="352"/>
      <c r="K205" s="379"/>
      <c r="L205" s="342"/>
      <c r="M205" s="379">
        <f t="shared" si="25"/>
        <v>0</v>
      </c>
      <c r="N205" s="540"/>
      <c r="O205" s="379">
        <f t="shared" si="26"/>
        <v>0</v>
      </c>
      <c r="P205" s="393">
        <f t="shared" si="27"/>
        <v>0</v>
      </c>
      <c r="Q205" s="393"/>
      <c r="R205" s="353" t="s">
        <v>589</v>
      </c>
    </row>
    <row r="206" spans="2:18" s="558" customFormat="1" ht="15.95" hidden="1" customHeight="1">
      <c r="B206" s="705">
        <v>23</v>
      </c>
      <c r="C206" s="389">
        <v>41777</v>
      </c>
      <c r="D206" s="515" t="s">
        <v>590</v>
      </c>
      <c r="E206" s="352"/>
      <c r="F206" s="352"/>
      <c r="G206" s="370"/>
      <c r="H206" s="370">
        <f t="shared" si="28"/>
        <v>0</v>
      </c>
      <c r="I206" s="379">
        <f t="shared" si="29"/>
        <v>0</v>
      </c>
      <c r="J206" s="352"/>
      <c r="K206" s="379"/>
      <c r="L206" s="342"/>
      <c r="M206" s="379">
        <f t="shared" si="25"/>
        <v>0</v>
      </c>
      <c r="N206" s="540"/>
      <c r="O206" s="379">
        <f t="shared" si="26"/>
        <v>0</v>
      </c>
      <c r="P206" s="393">
        <f t="shared" si="27"/>
        <v>0</v>
      </c>
      <c r="Q206" s="393"/>
      <c r="R206" s="353" t="s">
        <v>589</v>
      </c>
    </row>
    <row r="207" spans="2:18" ht="15.95" hidden="1" customHeight="1">
      <c r="B207" s="1129">
        <v>24</v>
      </c>
      <c r="C207" s="526">
        <v>41778</v>
      </c>
      <c r="D207" s="1018" t="s">
        <v>123</v>
      </c>
      <c r="E207" s="46"/>
      <c r="F207" s="46"/>
      <c r="G207" s="367"/>
      <c r="H207" s="366">
        <f t="shared" si="28"/>
        <v>0</v>
      </c>
      <c r="I207" s="1130">
        <f t="shared" si="29"/>
        <v>0</v>
      </c>
      <c r="J207" s="1144"/>
      <c r="K207" s="1130"/>
      <c r="L207" s="201"/>
      <c r="M207" s="1130">
        <f t="shared" si="25"/>
        <v>0</v>
      </c>
      <c r="N207" s="349"/>
      <c r="O207" s="1130">
        <f t="shared" si="26"/>
        <v>0</v>
      </c>
      <c r="P207" s="1140">
        <f t="shared" si="27"/>
        <v>0</v>
      </c>
      <c r="Q207" s="1140"/>
      <c r="R207" s="1141"/>
    </row>
    <row r="208" spans="2:18" ht="15.95" hidden="1" customHeight="1">
      <c r="B208" s="1129">
        <v>25</v>
      </c>
      <c r="C208" s="526">
        <v>41779</v>
      </c>
      <c r="D208" s="1018" t="s">
        <v>123</v>
      </c>
      <c r="E208" s="46"/>
      <c r="F208" s="46"/>
      <c r="G208" s="367"/>
      <c r="H208" s="366">
        <f t="shared" si="28"/>
        <v>0</v>
      </c>
      <c r="I208" s="1130">
        <f t="shared" si="29"/>
        <v>0</v>
      </c>
      <c r="J208" s="1144"/>
      <c r="K208" s="1130"/>
      <c r="L208" s="201"/>
      <c r="M208" s="1130">
        <f t="shared" si="25"/>
        <v>0</v>
      </c>
      <c r="N208" s="349"/>
      <c r="O208" s="1130">
        <f t="shared" si="26"/>
        <v>0</v>
      </c>
      <c r="P208" s="1140">
        <f t="shared" si="27"/>
        <v>0</v>
      </c>
      <c r="Q208" s="1140"/>
      <c r="R208" s="1141"/>
    </row>
    <row r="209" spans="2:18" ht="15.95" hidden="1" customHeight="1">
      <c r="B209" s="3080">
        <v>26</v>
      </c>
      <c r="C209" s="526">
        <v>41780</v>
      </c>
      <c r="D209" s="1208" t="s">
        <v>549</v>
      </c>
      <c r="E209" s="46" t="s">
        <v>426</v>
      </c>
      <c r="F209" s="46">
        <v>4</v>
      </c>
      <c r="G209" s="367"/>
      <c r="H209" s="366">
        <f t="shared" si="28"/>
        <v>0</v>
      </c>
      <c r="I209" s="1130">
        <f t="shared" si="29"/>
        <v>0</v>
      </c>
      <c r="J209" s="1144"/>
      <c r="K209" s="1130"/>
      <c r="L209" s="201"/>
      <c r="M209" s="1130">
        <f t="shared" si="25"/>
        <v>0</v>
      </c>
      <c r="N209" s="349"/>
      <c r="O209" s="1130">
        <f t="shared" si="26"/>
        <v>0</v>
      </c>
      <c r="P209" s="1140">
        <f t="shared" si="27"/>
        <v>0</v>
      </c>
      <c r="Q209" s="1140"/>
      <c r="R209" s="1141"/>
    </row>
    <row r="210" spans="2:18" ht="15.95" hidden="1" customHeight="1">
      <c r="B210" s="3082"/>
      <c r="C210" s="526">
        <v>41780</v>
      </c>
      <c r="D210" s="1208" t="s">
        <v>546</v>
      </c>
      <c r="E210" s="46" t="s">
        <v>426</v>
      </c>
      <c r="F210" s="46">
        <v>1</v>
      </c>
      <c r="G210" s="367"/>
      <c r="H210" s="366">
        <f t="shared" si="28"/>
        <v>0</v>
      </c>
      <c r="I210" s="1130">
        <f t="shared" si="29"/>
        <v>0</v>
      </c>
      <c r="J210" s="1144"/>
      <c r="K210" s="1130"/>
      <c r="L210" s="201">
        <v>3</v>
      </c>
      <c r="M210" s="1130">
        <f t="shared" si="25"/>
        <v>30000</v>
      </c>
      <c r="N210" s="349"/>
      <c r="O210" s="1130">
        <f t="shared" si="26"/>
        <v>0</v>
      </c>
      <c r="P210" s="1140">
        <f t="shared" si="27"/>
        <v>30000</v>
      </c>
      <c r="Q210" s="1140"/>
      <c r="R210" s="1141"/>
    </row>
    <row r="211" spans="2:18" ht="15.95" hidden="1" customHeight="1">
      <c r="B211" s="3081"/>
      <c r="C211" s="526">
        <v>41780</v>
      </c>
      <c r="D211" s="1208" t="s">
        <v>552</v>
      </c>
      <c r="E211" s="46" t="s">
        <v>263</v>
      </c>
      <c r="F211" s="46">
        <v>2</v>
      </c>
      <c r="G211" s="367"/>
      <c r="H211" s="366">
        <f t="shared" si="28"/>
        <v>0</v>
      </c>
      <c r="I211" s="1130">
        <f t="shared" si="29"/>
        <v>0</v>
      </c>
      <c r="J211" s="1144" t="s">
        <v>258</v>
      </c>
      <c r="K211" s="1130">
        <v>20000</v>
      </c>
      <c r="L211" s="201">
        <v>2</v>
      </c>
      <c r="M211" s="1130">
        <f t="shared" si="25"/>
        <v>20000</v>
      </c>
      <c r="N211" s="349"/>
      <c r="O211" s="1130">
        <f t="shared" si="26"/>
        <v>0</v>
      </c>
      <c r="P211" s="1140">
        <f t="shared" si="27"/>
        <v>40000</v>
      </c>
      <c r="Q211" s="1140"/>
      <c r="R211" s="1141"/>
    </row>
    <row r="212" spans="2:18" ht="15.95" hidden="1" customHeight="1">
      <c r="B212" s="1129">
        <v>27</v>
      </c>
      <c r="C212" s="526">
        <v>41781</v>
      </c>
      <c r="D212" s="1208" t="s">
        <v>587</v>
      </c>
      <c r="E212" s="1144" t="s">
        <v>426</v>
      </c>
      <c r="F212" s="46">
        <v>2</v>
      </c>
      <c r="G212" s="367"/>
      <c r="H212" s="366">
        <f t="shared" si="28"/>
        <v>0</v>
      </c>
      <c r="I212" s="1130">
        <f t="shared" si="29"/>
        <v>0</v>
      </c>
      <c r="J212" s="1144" t="s">
        <v>127</v>
      </c>
      <c r="K212" s="1130">
        <v>20000</v>
      </c>
      <c r="L212" s="201"/>
      <c r="M212" s="1130">
        <f t="shared" si="25"/>
        <v>0</v>
      </c>
      <c r="N212" s="349"/>
      <c r="O212" s="1130">
        <f t="shared" si="26"/>
        <v>0</v>
      </c>
      <c r="P212" s="1140">
        <f t="shared" si="27"/>
        <v>20000</v>
      </c>
      <c r="Q212" s="1140"/>
      <c r="R212" s="1141"/>
    </row>
    <row r="213" spans="2:18" ht="15.95" hidden="1" customHeight="1">
      <c r="B213" s="3080">
        <v>28</v>
      </c>
      <c r="C213" s="526">
        <v>41782</v>
      </c>
      <c r="D213" s="1208" t="s">
        <v>553</v>
      </c>
      <c r="E213" s="46" t="s">
        <v>263</v>
      </c>
      <c r="F213" s="46">
        <v>2</v>
      </c>
      <c r="G213" s="367"/>
      <c r="H213" s="366">
        <f t="shared" si="28"/>
        <v>0</v>
      </c>
      <c r="I213" s="1130">
        <f t="shared" si="29"/>
        <v>0</v>
      </c>
      <c r="J213" s="1144" t="s">
        <v>258</v>
      </c>
      <c r="K213" s="1130">
        <v>10000</v>
      </c>
      <c r="L213" s="201"/>
      <c r="M213" s="1130">
        <f t="shared" si="25"/>
        <v>0</v>
      </c>
      <c r="N213" s="349"/>
      <c r="O213" s="1130">
        <f t="shared" si="26"/>
        <v>0</v>
      </c>
      <c r="P213" s="1140">
        <f t="shared" si="27"/>
        <v>10000</v>
      </c>
      <c r="Q213" s="1140"/>
      <c r="R213" s="1141"/>
    </row>
    <row r="214" spans="2:18" ht="15.95" hidden="1" customHeight="1">
      <c r="B214" s="3082"/>
      <c r="C214" s="526">
        <v>41782</v>
      </c>
      <c r="D214" s="1208" t="s">
        <v>591</v>
      </c>
      <c r="E214" s="46" t="s">
        <v>426</v>
      </c>
      <c r="F214" s="46">
        <v>1</v>
      </c>
      <c r="G214" s="367"/>
      <c r="H214" s="366">
        <f t="shared" si="28"/>
        <v>0</v>
      </c>
      <c r="I214" s="1130">
        <f t="shared" si="29"/>
        <v>0</v>
      </c>
      <c r="J214" s="1144"/>
      <c r="K214" s="1130"/>
      <c r="L214" s="201"/>
      <c r="M214" s="1130">
        <f t="shared" si="25"/>
        <v>0</v>
      </c>
      <c r="N214" s="349"/>
      <c r="O214" s="1130">
        <f t="shared" si="26"/>
        <v>0</v>
      </c>
      <c r="P214" s="1140">
        <f t="shared" si="27"/>
        <v>0</v>
      </c>
      <c r="Q214" s="1140"/>
      <c r="R214" s="1141"/>
    </row>
    <row r="215" spans="2:18" ht="15.95" hidden="1" customHeight="1">
      <c r="B215" s="3081"/>
      <c r="C215" s="526">
        <v>41782</v>
      </c>
      <c r="D215" s="1208" t="s">
        <v>546</v>
      </c>
      <c r="E215" s="46" t="s">
        <v>426</v>
      </c>
      <c r="F215" s="46">
        <v>11</v>
      </c>
      <c r="G215" s="367"/>
      <c r="H215" s="366">
        <f t="shared" si="28"/>
        <v>0</v>
      </c>
      <c r="I215" s="1130">
        <f t="shared" si="29"/>
        <v>0</v>
      </c>
      <c r="J215" s="1144" t="s">
        <v>127</v>
      </c>
      <c r="K215" s="1130">
        <v>35000</v>
      </c>
      <c r="L215" s="201">
        <v>3</v>
      </c>
      <c r="M215" s="1130">
        <f t="shared" si="25"/>
        <v>30000</v>
      </c>
      <c r="N215" s="349"/>
      <c r="O215" s="1130">
        <f t="shared" si="26"/>
        <v>0</v>
      </c>
      <c r="P215" s="1140">
        <f t="shared" si="27"/>
        <v>65000</v>
      </c>
      <c r="Q215" s="1140"/>
      <c r="R215" s="1141"/>
    </row>
    <row r="216" spans="2:18" ht="15.95" hidden="1" customHeight="1">
      <c r="B216" s="3080">
        <v>29</v>
      </c>
      <c r="C216" s="526">
        <v>41783</v>
      </c>
      <c r="D216" s="1208" t="s">
        <v>591</v>
      </c>
      <c r="E216" s="46" t="s">
        <v>426</v>
      </c>
      <c r="F216" s="46">
        <v>1</v>
      </c>
      <c r="G216" s="367"/>
      <c r="H216" s="366">
        <f t="shared" si="28"/>
        <v>0</v>
      </c>
      <c r="I216" s="1130">
        <f t="shared" si="29"/>
        <v>0</v>
      </c>
      <c r="J216" s="3179" t="s">
        <v>127</v>
      </c>
      <c r="K216" s="3168">
        <v>35000</v>
      </c>
      <c r="L216" s="201"/>
      <c r="M216" s="1130">
        <f t="shared" si="25"/>
        <v>0</v>
      </c>
      <c r="N216" s="349"/>
      <c r="O216" s="1130">
        <f t="shared" si="26"/>
        <v>0</v>
      </c>
      <c r="P216" s="1140">
        <f t="shared" si="27"/>
        <v>35000</v>
      </c>
      <c r="Q216" s="1140"/>
      <c r="R216" s="1141"/>
    </row>
    <row r="217" spans="2:18" ht="15.95" hidden="1" customHeight="1">
      <c r="B217" s="3082"/>
      <c r="C217" s="526">
        <v>41783</v>
      </c>
      <c r="D217" s="1208" t="s">
        <v>549</v>
      </c>
      <c r="E217" s="46" t="s">
        <v>426</v>
      </c>
      <c r="F217" s="1202">
        <v>3</v>
      </c>
      <c r="G217" s="1203"/>
      <c r="H217" s="366">
        <f t="shared" si="28"/>
        <v>0</v>
      </c>
      <c r="I217" s="1130">
        <f t="shared" si="29"/>
        <v>0</v>
      </c>
      <c r="J217" s="3180"/>
      <c r="K217" s="3165"/>
      <c r="L217" s="109">
        <v>3</v>
      </c>
      <c r="M217" s="1130">
        <f t="shared" si="25"/>
        <v>30000</v>
      </c>
      <c r="N217" s="1205"/>
      <c r="O217" s="1130">
        <f t="shared" si="26"/>
        <v>0</v>
      </c>
      <c r="P217" s="1140">
        <f t="shared" si="27"/>
        <v>30000</v>
      </c>
      <c r="Q217" s="1148"/>
      <c r="R217" s="1132"/>
    </row>
    <row r="218" spans="2:18" ht="15.95" hidden="1" customHeight="1">
      <c r="B218" s="3081"/>
      <c r="C218" s="526">
        <v>41783</v>
      </c>
      <c r="D218" s="1208" t="s">
        <v>553</v>
      </c>
      <c r="E218" s="1202" t="s">
        <v>263</v>
      </c>
      <c r="F218" s="1202">
        <v>2</v>
      </c>
      <c r="G218" s="1203"/>
      <c r="H218" s="366">
        <f t="shared" si="28"/>
        <v>0</v>
      </c>
      <c r="I218" s="1130">
        <f t="shared" si="29"/>
        <v>0</v>
      </c>
      <c r="J218" s="1214" t="s">
        <v>258</v>
      </c>
      <c r="K218" s="1135">
        <v>10000</v>
      </c>
      <c r="L218" s="109">
        <v>1</v>
      </c>
      <c r="M218" s="1130">
        <f t="shared" si="25"/>
        <v>10000</v>
      </c>
      <c r="N218" s="1205"/>
      <c r="O218" s="1130">
        <f t="shared" si="26"/>
        <v>0</v>
      </c>
      <c r="P218" s="1140">
        <f t="shared" si="27"/>
        <v>20000</v>
      </c>
      <c r="Q218" s="1148"/>
      <c r="R218" s="1132"/>
    </row>
    <row r="219" spans="2:18" ht="15.95" hidden="1" customHeight="1">
      <c r="B219" s="3080">
        <v>30</v>
      </c>
      <c r="C219" s="1216">
        <v>41784</v>
      </c>
      <c r="D219" s="1255" t="s">
        <v>591</v>
      </c>
      <c r="E219" s="1202" t="s">
        <v>426</v>
      </c>
      <c r="F219" s="1202">
        <v>1</v>
      </c>
      <c r="G219" s="1203"/>
      <c r="H219" s="1204">
        <f t="shared" si="28"/>
        <v>0</v>
      </c>
      <c r="I219" s="1131">
        <f t="shared" si="29"/>
        <v>0</v>
      </c>
      <c r="J219" s="3179" t="s">
        <v>127</v>
      </c>
      <c r="K219" s="3168">
        <v>35000</v>
      </c>
      <c r="L219" s="109"/>
      <c r="M219" s="1131">
        <f t="shared" si="25"/>
        <v>0</v>
      </c>
      <c r="N219" s="1205"/>
      <c r="O219" s="1131">
        <f t="shared" si="26"/>
        <v>0</v>
      </c>
      <c r="P219" s="3078">
        <f t="shared" si="27"/>
        <v>35000</v>
      </c>
      <c r="Q219" s="1148"/>
      <c r="R219" s="1132"/>
    </row>
    <row r="220" spans="2:18" ht="15.95" hidden="1" customHeight="1" thickBot="1">
      <c r="B220" s="3205"/>
      <c r="C220" s="1178">
        <v>41784</v>
      </c>
      <c r="D220" s="1209" t="s">
        <v>561</v>
      </c>
      <c r="E220" s="44" t="s">
        <v>426</v>
      </c>
      <c r="F220" s="44">
        <v>1</v>
      </c>
      <c r="G220" s="373"/>
      <c r="H220" s="373">
        <f t="shared" si="28"/>
        <v>0</v>
      </c>
      <c r="I220" s="364">
        <f t="shared" si="29"/>
        <v>0</v>
      </c>
      <c r="J220" s="3206"/>
      <c r="K220" s="3175"/>
      <c r="L220" s="44"/>
      <c r="M220" s="964">
        <f t="shared" si="25"/>
        <v>0</v>
      </c>
      <c r="N220" s="373"/>
      <c r="O220" s="964">
        <f t="shared" si="26"/>
        <v>0</v>
      </c>
      <c r="P220" s="3207"/>
      <c r="Q220" s="364"/>
      <c r="R220" s="357"/>
    </row>
    <row r="221" spans="2:18" ht="15.95" hidden="1" customHeight="1">
      <c r="B221" s="3252">
        <v>1</v>
      </c>
      <c r="C221" s="769">
        <v>41785</v>
      </c>
      <c r="D221" s="597" t="s">
        <v>587</v>
      </c>
      <c r="E221" s="346" t="s">
        <v>426</v>
      </c>
      <c r="F221" s="346">
        <v>1</v>
      </c>
      <c r="G221" s="402"/>
      <c r="H221" s="402">
        <f t="shared" si="28"/>
        <v>0</v>
      </c>
      <c r="I221" s="403">
        <f t="shared" si="29"/>
        <v>0</v>
      </c>
      <c r="J221" s="346" t="s">
        <v>127</v>
      </c>
      <c r="K221" s="1332">
        <v>35000</v>
      </c>
      <c r="L221" s="346">
        <v>2</v>
      </c>
      <c r="M221" s="403">
        <f t="shared" si="25"/>
        <v>20000</v>
      </c>
      <c r="N221" s="402"/>
      <c r="O221" s="403">
        <f t="shared" si="26"/>
        <v>0</v>
      </c>
      <c r="P221" s="1332">
        <f t="shared" ref="P221:P243" si="30">I221+K221+M221+O221</f>
        <v>55000</v>
      </c>
      <c r="Q221" s="1332"/>
      <c r="R221" s="932"/>
    </row>
    <row r="222" spans="2:18" ht="15.95" hidden="1" customHeight="1">
      <c r="B222" s="3087"/>
      <c r="C222" s="526">
        <v>41785</v>
      </c>
      <c r="D222" s="591" t="s">
        <v>552</v>
      </c>
      <c r="E222" s="1316" t="s">
        <v>39</v>
      </c>
      <c r="F222" s="1316">
        <v>2</v>
      </c>
      <c r="G222" s="366"/>
      <c r="H222" s="366">
        <f t="shared" si="28"/>
        <v>0</v>
      </c>
      <c r="I222" s="1310">
        <f t="shared" si="29"/>
        <v>0</v>
      </c>
      <c r="J222" s="1316" t="s">
        <v>258</v>
      </c>
      <c r="K222" s="1312">
        <v>20000</v>
      </c>
      <c r="L222" s="1316">
        <v>1</v>
      </c>
      <c r="M222" s="1310">
        <f t="shared" si="25"/>
        <v>10000</v>
      </c>
      <c r="N222" s="366"/>
      <c r="O222" s="1310">
        <f t="shared" si="26"/>
        <v>0</v>
      </c>
      <c r="P222" s="1312">
        <f t="shared" si="30"/>
        <v>30000</v>
      </c>
      <c r="Q222" s="1312"/>
      <c r="R222" s="1313"/>
    </row>
    <row r="223" spans="2:18" ht="15.95" hidden="1" customHeight="1">
      <c r="B223" s="3087">
        <v>2</v>
      </c>
      <c r="C223" s="526">
        <v>41786</v>
      </c>
      <c r="D223" s="591" t="s">
        <v>736</v>
      </c>
      <c r="E223" s="1316" t="s">
        <v>426</v>
      </c>
      <c r="F223" s="1316">
        <v>1</v>
      </c>
      <c r="G223" s="366"/>
      <c r="H223" s="366">
        <f t="shared" si="28"/>
        <v>0</v>
      </c>
      <c r="I223" s="1310">
        <f t="shared" si="29"/>
        <v>0</v>
      </c>
      <c r="J223" s="1316" t="s">
        <v>127</v>
      </c>
      <c r="K223" s="1312">
        <v>35000</v>
      </c>
      <c r="L223" s="1316"/>
      <c r="M223" s="1310">
        <f t="shared" si="25"/>
        <v>0</v>
      </c>
      <c r="N223" s="366"/>
      <c r="O223" s="1310">
        <f t="shared" si="26"/>
        <v>0</v>
      </c>
      <c r="P223" s="1312">
        <f t="shared" si="30"/>
        <v>35000</v>
      </c>
      <c r="Q223" s="1312"/>
      <c r="R223" s="1313"/>
    </row>
    <row r="224" spans="2:18" ht="15.95" hidden="1" customHeight="1">
      <c r="B224" s="3087"/>
      <c r="C224" s="526">
        <v>41786</v>
      </c>
      <c r="D224" s="591" t="s">
        <v>561</v>
      </c>
      <c r="E224" s="1316" t="s">
        <v>426</v>
      </c>
      <c r="F224" s="1316">
        <v>1</v>
      </c>
      <c r="G224" s="366"/>
      <c r="H224" s="366">
        <f t="shared" si="28"/>
        <v>0</v>
      </c>
      <c r="I224" s="1310">
        <f t="shared" si="29"/>
        <v>0</v>
      </c>
      <c r="J224" s="1316" t="s">
        <v>127</v>
      </c>
      <c r="K224" s="1312">
        <v>20000</v>
      </c>
      <c r="L224" s="1316"/>
      <c r="M224" s="1310">
        <f t="shared" si="25"/>
        <v>0</v>
      </c>
      <c r="N224" s="366"/>
      <c r="O224" s="1310">
        <f t="shared" si="26"/>
        <v>0</v>
      </c>
      <c r="P224" s="1312">
        <f t="shared" si="30"/>
        <v>20000</v>
      </c>
      <c r="Q224" s="1312"/>
      <c r="R224" s="1313"/>
    </row>
    <row r="225" spans="2:18" ht="15.95" hidden="1" customHeight="1">
      <c r="B225" s="3087"/>
      <c r="C225" s="526">
        <v>41786</v>
      </c>
      <c r="D225" s="591" t="s">
        <v>552</v>
      </c>
      <c r="E225" s="1316" t="s">
        <v>39</v>
      </c>
      <c r="F225" s="1316">
        <v>1</v>
      </c>
      <c r="G225" s="366"/>
      <c r="H225" s="366">
        <f t="shared" si="28"/>
        <v>0</v>
      </c>
      <c r="I225" s="1310">
        <f t="shared" si="29"/>
        <v>0</v>
      </c>
      <c r="J225" s="1316" t="s">
        <v>258</v>
      </c>
      <c r="K225" s="1312">
        <v>10000</v>
      </c>
      <c r="L225" s="1316"/>
      <c r="M225" s="1310">
        <f t="shared" si="25"/>
        <v>0</v>
      </c>
      <c r="N225" s="366"/>
      <c r="O225" s="1310">
        <f t="shared" si="26"/>
        <v>0</v>
      </c>
      <c r="P225" s="1312">
        <f t="shared" si="30"/>
        <v>10000</v>
      </c>
      <c r="Q225" s="1312"/>
      <c r="R225" s="1313"/>
    </row>
    <row r="226" spans="2:18" ht="15.95" hidden="1" customHeight="1">
      <c r="B226" s="1306">
        <v>3</v>
      </c>
      <c r="C226" s="526">
        <v>41787</v>
      </c>
      <c r="D226" s="1018" t="s">
        <v>745</v>
      </c>
      <c r="E226" s="1410"/>
      <c r="F226" s="1316"/>
      <c r="G226" s="366"/>
      <c r="H226" s="366">
        <f t="shared" si="28"/>
        <v>0</v>
      </c>
      <c r="I226" s="1310">
        <f t="shared" si="29"/>
        <v>0</v>
      </c>
      <c r="J226" s="1316"/>
      <c r="K226" s="1312"/>
      <c r="L226" s="1316"/>
      <c r="M226" s="1310">
        <f t="shared" si="25"/>
        <v>0</v>
      </c>
      <c r="N226" s="366"/>
      <c r="O226" s="1310">
        <f t="shared" si="26"/>
        <v>0</v>
      </c>
      <c r="P226" s="1312">
        <f t="shared" si="30"/>
        <v>0</v>
      </c>
      <c r="Q226" s="1312"/>
      <c r="R226" s="1313"/>
    </row>
    <row r="227" spans="2:18" ht="15.95" hidden="1" customHeight="1">
      <c r="B227" s="1306">
        <v>4</v>
      </c>
      <c r="C227" s="526">
        <v>41788</v>
      </c>
      <c r="D227" s="591" t="s">
        <v>737</v>
      </c>
      <c r="E227" s="1316" t="s">
        <v>556</v>
      </c>
      <c r="F227" s="1316">
        <v>1</v>
      </c>
      <c r="G227" s="366">
        <v>56</v>
      </c>
      <c r="H227" s="366">
        <f t="shared" si="28"/>
        <v>56</v>
      </c>
      <c r="I227" s="1310">
        <f t="shared" si="29"/>
        <v>28000</v>
      </c>
      <c r="J227" s="1316"/>
      <c r="K227" s="1312"/>
      <c r="L227" s="1316"/>
      <c r="M227" s="1310">
        <f t="shared" si="25"/>
        <v>0</v>
      </c>
      <c r="N227" s="366"/>
      <c r="O227" s="1310">
        <f t="shared" si="26"/>
        <v>0</v>
      </c>
      <c r="P227" s="1312">
        <f t="shared" si="30"/>
        <v>28000</v>
      </c>
      <c r="Q227" s="1312"/>
      <c r="R227" s="1313"/>
    </row>
    <row r="228" spans="2:18" ht="15.95" hidden="1" customHeight="1">
      <c r="B228" s="1306">
        <v>5</v>
      </c>
      <c r="C228" s="526">
        <v>41789</v>
      </c>
      <c r="D228" s="591" t="s">
        <v>737</v>
      </c>
      <c r="E228" s="1316" t="s">
        <v>556</v>
      </c>
      <c r="F228" s="1316">
        <v>1</v>
      </c>
      <c r="G228" s="366">
        <v>56</v>
      </c>
      <c r="H228" s="366">
        <f t="shared" si="28"/>
        <v>56</v>
      </c>
      <c r="I228" s="1310">
        <f t="shared" si="29"/>
        <v>28000</v>
      </c>
      <c r="J228" s="1316"/>
      <c r="K228" s="1312"/>
      <c r="L228" s="1316"/>
      <c r="M228" s="1310">
        <f t="shared" si="25"/>
        <v>0</v>
      </c>
      <c r="N228" s="366"/>
      <c r="O228" s="1310">
        <f t="shared" si="26"/>
        <v>0</v>
      </c>
      <c r="P228" s="1312">
        <f t="shared" si="30"/>
        <v>28000</v>
      </c>
      <c r="Q228" s="1312"/>
      <c r="R228" s="1313"/>
    </row>
    <row r="229" spans="2:18" ht="15.95" hidden="1" customHeight="1">
      <c r="B229" s="3087">
        <v>6</v>
      </c>
      <c r="C229" s="526">
        <v>41790</v>
      </c>
      <c r="D229" s="591" t="s">
        <v>718</v>
      </c>
      <c r="E229" s="1316" t="s">
        <v>39</v>
      </c>
      <c r="F229" s="1316">
        <v>1</v>
      </c>
      <c r="G229" s="366"/>
      <c r="H229" s="366">
        <f t="shared" si="28"/>
        <v>0</v>
      </c>
      <c r="I229" s="1310">
        <f t="shared" si="29"/>
        <v>0</v>
      </c>
      <c r="J229" s="1316" t="s">
        <v>127</v>
      </c>
      <c r="K229" s="1312">
        <v>10000</v>
      </c>
      <c r="L229" s="1316"/>
      <c r="M229" s="1310">
        <f t="shared" si="25"/>
        <v>0</v>
      </c>
      <c r="N229" s="366"/>
      <c r="O229" s="1310">
        <f t="shared" si="26"/>
        <v>0</v>
      </c>
      <c r="P229" s="1312">
        <f t="shared" si="30"/>
        <v>10000</v>
      </c>
      <c r="Q229" s="1312"/>
      <c r="R229" s="1313"/>
    </row>
    <row r="230" spans="2:18" ht="15.95" hidden="1" customHeight="1">
      <c r="B230" s="3087"/>
      <c r="C230" s="526">
        <v>41790</v>
      </c>
      <c r="D230" s="591" t="s">
        <v>553</v>
      </c>
      <c r="E230" s="1316" t="s">
        <v>39</v>
      </c>
      <c r="F230" s="1316">
        <v>2</v>
      </c>
      <c r="G230" s="366"/>
      <c r="H230" s="366">
        <f t="shared" si="28"/>
        <v>0</v>
      </c>
      <c r="I230" s="1310">
        <f t="shared" si="29"/>
        <v>0</v>
      </c>
      <c r="J230" s="1316" t="s">
        <v>258</v>
      </c>
      <c r="K230" s="1312">
        <v>5000</v>
      </c>
      <c r="L230" s="1316">
        <v>1</v>
      </c>
      <c r="M230" s="1310">
        <f t="shared" si="25"/>
        <v>10000</v>
      </c>
      <c r="N230" s="366"/>
      <c r="O230" s="1310">
        <f t="shared" si="26"/>
        <v>0</v>
      </c>
      <c r="P230" s="1312">
        <f t="shared" si="30"/>
        <v>15000</v>
      </c>
      <c r="Q230" s="1312"/>
      <c r="R230" s="1313"/>
    </row>
    <row r="231" spans="2:18" ht="15.95" hidden="1" customHeight="1">
      <c r="B231" s="3087">
        <v>7</v>
      </c>
      <c r="C231" s="387">
        <v>41791</v>
      </c>
      <c r="D231" s="591" t="s">
        <v>738</v>
      </c>
      <c r="E231" s="1316" t="s">
        <v>426</v>
      </c>
      <c r="F231" s="1316">
        <v>1</v>
      </c>
      <c r="G231" s="366"/>
      <c r="H231" s="366">
        <f t="shared" si="28"/>
        <v>0</v>
      </c>
      <c r="I231" s="1310">
        <f t="shared" si="29"/>
        <v>0</v>
      </c>
      <c r="J231" s="1316" t="s">
        <v>127</v>
      </c>
      <c r="K231" s="1312">
        <v>35000</v>
      </c>
      <c r="L231" s="1316">
        <v>3</v>
      </c>
      <c r="M231" s="1310">
        <f t="shared" si="25"/>
        <v>30000</v>
      </c>
      <c r="N231" s="366"/>
      <c r="O231" s="1310">
        <f t="shared" si="26"/>
        <v>0</v>
      </c>
      <c r="P231" s="1312">
        <f t="shared" si="30"/>
        <v>65000</v>
      </c>
      <c r="Q231" s="1312"/>
      <c r="R231" s="1313"/>
    </row>
    <row r="232" spans="2:18" ht="15.95" hidden="1" customHeight="1">
      <c r="B232" s="3087"/>
      <c r="C232" s="387">
        <v>41791</v>
      </c>
      <c r="D232" s="591" t="s">
        <v>599</v>
      </c>
      <c r="E232" s="1316" t="s">
        <v>556</v>
      </c>
      <c r="F232" s="1316">
        <v>1</v>
      </c>
      <c r="G232" s="366">
        <v>30</v>
      </c>
      <c r="H232" s="366">
        <f t="shared" si="28"/>
        <v>30</v>
      </c>
      <c r="I232" s="1310">
        <f t="shared" si="29"/>
        <v>15000</v>
      </c>
      <c r="J232" s="1316"/>
      <c r="K232" s="1312"/>
      <c r="L232" s="1316">
        <v>4</v>
      </c>
      <c r="M232" s="1310">
        <f t="shared" ref="M232:M244" si="31">L232*10000</f>
        <v>40000</v>
      </c>
      <c r="N232" s="366"/>
      <c r="O232" s="1310">
        <f t="shared" ref="O232:O243" si="32">N232*15000</f>
        <v>0</v>
      </c>
      <c r="P232" s="1312">
        <f t="shared" si="30"/>
        <v>55000</v>
      </c>
      <c r="Q232" s="1312"/>
      <c r="R232" s="1313"/>
    </row>
    <row r="233" spans="2:18" ht="15.95" hidden="1" customHeight="1">
      <c r="B233" s="3087"/>
      <c r="C233" s="387">
        <v>41791</v>
      </c>
      <c r="D233" s="591" t="s">
        <v>553</v>
      </c>
      <c r="E233" s="1316" t="s">
        <v>39</v>
      </c>
      <c r="F233" s="1316">
        <v>1</v>
      </c>
      <c r="G233" s="366"/>
      <c r="H233" s="366">
        <f t="shared" ref="H233:H271" si="33">F233*G233</f>
        <v>0</v>
      </c>
      <c r="I233" s="1310">
        <f t="shared" ref="I233:I245" si="34">H233*500</f>
        <v>0</v>
      </c>
      <c r="J233" s="1316" t="s">
        <v>258</v>
      </c>
      <c r="K233" s="1312">
        <v>5000</v>
      </c>
      <c r="L233" s="1316">
        <v>1</v>
      </c>
      <c r="M233" s="1310">
        <f t="shared" si="31"/>
        <v>10000</v>
      </c>
      <c r="N233" s="366"/>
      <c r="O233" s="1310">
        <f t="shared" si="32"/>
        <v>0</v>
      </c>
      <c r="P233" s="1312">
        <f t="shared" si="30"/>
        <v>15000</v>
      </c>
      <c r="Q233" s="1312"/>
      <c r="R233" s="1313"/>
    </row>
    <row r="234" spans="2:18" ht="15.95" hidden="1" customHeight="1">
      <c r="B234" s="3087">
        <v>8</v>
      </c>
      <c r="C234" s="526">
        <v>41792</v>
      </c>
      <c r="D234" s="591" t="s">
        <v>738</v>
      </c>
      <c r="E234" s="1316" t="s">
        <v>426</v>
      </c>
      <c r="F234" s="1316">
        <v>2</v>
      </c>
      <c r="G234" s="366"/>
      <c r="H234" s="366">
        <f t="shared" si="33"/>
        <v>0</v>
      </c>
      <c r="I234" s="1310">
        <f t="shared" si="34"/>
        <v>0</v>
      </c>
      <c r="J234" s="1316" t="s">
        <v>127</v>
      </c>
      <c r="K234" s="1312">
        <v>35000</v>
      </c>
      <c r="L234" s="1316"/>
      <c r="M234" s="1310">
        <f t="shared" si="31"/>
        <v>0</v>
      </c>
      <c r="N234" s="366"/>
      <c r="O234" s="1310">
        <f t="shared" si="32"/>
        <v>0</v>
      </c>
      <c r="P234" s="1312">
        <f t="shared" si="30"/>
        <v>35000</v>
      </c>
      <c r="Q234" s="1312"/>
      <c r="R234" s="1313"/>
    </row>
    <row r="235" spans="2:18" ht="15.95" hidden="1" customHeight="1">
      <c r="B235" s="3087"/>
      <c r="C235" s="526">
        <v>41792</v>
      </c>
      <c r="D235" s="591" t="s">
        <v>549</v>
      </c>
      <c r="E235" s="1316" t="s">
        <v>426</v>
      </c>
      <c r="F235" s="1316">
        <v>1</v>
      </c>
      <c r="G235" s="366"/>
      <c r="H235" s="366">
        <f t="shared" si="33"/>
        <v>0</v>
      </c>
      <c r="I235" s="1310">
        <f t="shared" si="34"/>
        <v>0</v>
      </c>
      <c r="J235" s="1316" t="s">
        <v>127</v>
      </c>
      <c r="K235" s="1312">
        <v>20000</v>
      </c>
      <c r="L235" s="1316"/>
      <c r="M235" s="1310">
        <f t="shared" si="31"/>
        <v>0</v>
      </c>
      <c r="N235" s="366"/>
      <c r="O235" s="1310">
        <f t="shared" si="32"/>
        <v>0</v>
      </c>
      <c r="P235" s="1312">
        <f t="shared" si="30"/>
        <v>20000</v>
      </c>
      <c r="Q235" s="1312"/>
      <c r="R235" s="1313"/>
    </row>
    <row r="236" spans="2:18" ht="15.95" hidden="1" customHeight="1">
      <c r="B236" s="3087"/>
      <c r="C236" s="526">
        <v>41792</v>
      </c>
      <c r="D236" s="591" t="s">
        <v>553</v>
      </c>
      <c r="E236" s="1316" t="s">
        <v>39</v>
      </c>
      <c r="F236" s="1316">
        <v>1</v>
      </c>
      <c r="G236" s="366"/>
      <c r="H236" s="366">
        <f t="shared" si="33"/>
        <v>0</v>
      </c>
      <c r="I236" s="1310">
        <f t="shared" si="34"/>
        <v>0</v>
      </c>
      <c r="J236" s="1316" t="s">
        <v>258</v>
      </c>
      <c r="K236" s="1312">
        <v>5000</v>
      </c>
      <c r="L236" s="1316">
        <v>1</v>
      </c>
      <c r="M236" s="1310">
        <f t="shared" si="31"/>
        <v>10000</v>
      </c>
      <c r="N236" s="366"/>
      <c r="O236" s="1310">
        <f t="shared" si="32"/>
        <v>0</v>
      </c>
      <c r="P236" s="1312">
        <f t="shared" si="30"/>
        <v>15000</v>
      </c>
      <c r="Q236" s="1312"/>
      <c r="R236" s="1313"/>
    </row>
    <row r="237" spans="2:18" ht="15.95" hidden="1" customHeight="1">
      <c r="B237" s="3087">
        <v>9</v>
      </c>
      <c r="C237" s="526">
        <v>41793</v>
      </c>
      <c r="D237" s="591" t="s">
        <v>738</v>
      </c>
      <c r="E237" s="1316" t="s">
        <v>426</v>
      </c>
      <c r="F237" s="1316">
        <v>1</v>
      </c>
      <c r="G237" s="366"/>
      <c r="H237" s="366">
        <f t="shared" si="33"/>
        <v>0</v>
      </c>
      <c r="I237" s="1310">
        <f t="shared" si="34"/>
        <v>0</v>
      </c>
      <c r="J237" s="1316" t="s">
        <v>127</v>
      </c>
      <c r="K237" s="1312">
        <v>35000</v>
      </c>
      <c r="L237" s="1316">
        <v>1</v>
      </c>
      <c r="M237" s="1310">
        <f t="shared" si="31"/>
        <v>10000</v>
      </c>
      <c r="N237" s="366"/>
      <c r="O237" s="1310">
        <f t="shared" si="32"/>
        <v>0</v>
      </c>
      <c r="P237" s="1312">
        <f t="shared" si="30"/>
        <v>45000</v>
      </c>
      <c r="Q237" s="1312"/>
      <c r="R237" s="1313"/>
    </row>
    <row r="238" spans="2:18" ht="15.95" hidden="1" customHeight="1">
      <c r="B238" s="3087"/>
      <c r="C238" s="526">
        <v>41793</v>
      </c>
      <c r="D238" s="591" t="s">
        <v>549</v>
      </c>
      <c r="E238" s="1316" t="s">
        <v>426</v>
      </c>
      <c r="F238" s="1316">
        <v>1</v>
      </c>
      <c r="G238" s="366"/>
      <c r="H238" s="366">
        <f t="shared" si="33"/>
        <v>0</v>
      </c>
      <c r="I238" s="1310">
        <f t="shared" si="34"/>
        <v>0</v>
      </c>
      <c r="J238" s="1316" t="s">
        <v>127</v>
      </c>
      <c r="K238" s="1312">
        <v>20000</v>
      </c>
      <c r="L238" s="1316"/>
      <c r="M238" s="1310">
        <f t="shared" si="31"/>
        <v>0</v>
      </c>
      <c r="N238" s="366"/>
      <c r="O238" s="1310">
        <f t="shared" si="32"/>
        <v>0</v>
      </c>
      <c r="P238" s="1312">
        <f t="shared" si="30"/>
        <v>20000</v>
      </c>
      <c r="Q238" s="1312"/>
      <c r="R238" s="1313"/>
    </row>
    <row r="239" spans="2:18" ht="15.95" hidden="1" customHeight="1">
      <c r="B239" s="3087"/>
      <c r="C239" s="526">
        <v>41793</v>
      </c>
      <c r="D239" s="591" t="s">
        <v>718</v>
      </c>
      <c r="E239" s="1316" t="s">
        <v>39</v>
      </c>
      <c r="F239" s="1316">
        <v>1</v>
      </c>
      <c r="G239" s="366"/>
      <c r="H239" s="366">
        <f t="shared" si="33"/>
        <v>0</v>
      </c>
      <c r="I239" s="1310">
        <f t="shared" si="34"/>
        <v>0</v>
      </c>
      <c r="J239" s="1316" t="s">
        <v>127</v>
      </c>
      <c r="K239" s="1312">
        <v>10000</v>
      </c>
      <c r="L239" s="1316"/>
      <c r="M239" s="1310">
        <f t="shared" si="31"/>
        <v>0</v>
      </c>
      <c r="N239" s="366"/>
      <c r="O239" s="1310">
        <f t="shared" si="32"/>
        <v>0</v>
      </c>
      <c r="P239" s="1312">
        <f t="shared" si="30"/>
        <v>10000</v>
      </c>
      <c r="Q239" s="1312"/>
      <c r="R239" s="1313"/>
    </row>
    <row r="240" spans="2:18" ht="15.95" hidden="1" customHeight="1">
      <c r="B240" s="1306">
        <v>10</v>
      </c>
      <c r="C240" s="526">
        <v>41794</v>
      </c>
      <c r="D240" s="591" t="s">
        <v>718</v>
      </c>
      <c r="E240" s="1316" t="s">
        <v>39</v>
      </c>
      <c r="F240" s="1316">
        <v>3</v>
      </c>
      <c r="G240" s="366"/>
      <c r="H240" s="366">
        <f t="shared" si="33"/>
        <v>0</v>
      </c>
      <c r="I240" s="1310">
        <f t="shared" si="34"/>
        <v>0</v>
      </c>
      <c r="J240" s="1316" t="s">
        <v>127</v>
      </c>
      <c r="K240" s="1312">
        <v>20000</v>
      </c>
      <c r="L240" s="1316">
        <v>2</v>
      </c>
      <c r="M240" s="1310">
        <f t="shared" si="31"/>
        <v>20000</v>
      </c>
      <c r="N240" s="366"/>
      <c r="O240" s="1310">
        <f t="shared" si="32"/>
        <v>0</v>
      </c>
      <c r="P240" s="1312">
        <f t="shared" si="30"/>
        <v>40000</v>
      </c>
      <c r="Q240" s="1312"/>
      <c r="R240" s="1313"/>
    </row>
    <row r="241" spans="2:18" ht="15.95" hidden="1" customHeight="1">
      <c r="B241" s="1306">
        <v>11</v>
      </c>
      <c r="C241" s="526">
        <v>41795</v>
      </c>
      <c r="D241" s="1018" t="s">
        <v>745</v>
      </c>
      <c r="E241" s="1410"/>
      <c r="F241" s="1316"/>
      <c r="G241" s="366"/>
      <c r="H241" s="366">
        <f t="shared" si="33"/>
        <v>0</v>
      </c>
      <c r="I241" s="1310">
        <f t="shared" si="34"/>
        <v>0</v>
      </c>
      <c r="J241" s="1316"/>
      <c r="K241" s="1312"/>
      <c r="L241" s="1316"/>
      <c r="M241" s="1310">
        <f t="shared" si="31"/>
        <v>0</v>
      </c>
      <c r="N241" s="366"/>
      <c r="O241" s="1310">
        <f t="shared" si="32"/>
        <v>0</v>
      </c>
      <c r="P241" s="1312">
        <f t="shared" si="30"/>
        <v>0</v>
      </c>
      <c r="Q241" s="1312"/>
      <c r="R241" s="1313"/>
    </row>
    <row r="242" spans="2:18" s="31" customFormat="1" ht="15.95" hidden="1" customHeight="1">
      <c r="B242" s="1318">
        <v>12</v>
      </c>
      <c r="C242" s="527">
        <v>41796</v>
      </c>
      <c r="D242" s="515" t="s">
        <v>588</v>
      </c>
      <c r="E242" s="352"/>
      <c r="F242" s="352"/>
      <c r="G242" s="370"/>
      <c r="H242" s="370">
        <f t="shared" si="33"/>
        <v>0</v>
      </c>
      <c r="I242" s="379">
        <f t="shared" si="34"/>
        <v>0</v>
      </c>
      <c r="J242" s="352"/>
      <c r="K242" s="393"/>
      <c r="L242" s="352"/>
      <c r="M242" s="379">
        <f t="shared" si="31"/>
        <v>0</v>
      </c>
      <c r="N242" s="370"/>
      <c r="O242" s="379">
        <f t="shared" si="32"/>
        <v>0</v>
      </c>
      <c r="P242" s="393">
        <f t="shared" si="30"/>
        <v>0</v>
      </c>
      <c r="Q242" s="393">
        <v>35000</v>
      </c>
      <c r="R242" s="1330"/>
    </row>
    <row r="243" spans="2:18" s="31" customFormat="1" ht="15.95" hidden="1" customHeight="1">
      <c r="B243" s="1318">
        <v>13</v>
      </c>
      <c r="C243" s="527">
        <v>41797</v>
      </c>
      <c r="D243" s="515" t="s">
        <v>740</v>
      </c>
      <c r="E243" s="352"/>
      <c r="F243" s="352"/>
      <c r="G243" s="370"/>
      <c r="H243" s="370">
        <f t="shared" si="33"/>
        <v>0</v>
      </c>
      <c r="I243" s="379">
        <f t="shared" si="34"/>
        <v>0</v>
      </c>
      <c r="J243" s="352"/>
      <c r="K243" s="393"/>
      <c r="L243" s="352"/>
      <c r="M243" s="379">
        <f t="shared" si="31"/>
        <v>0</v>
      </c>
      <c r="N243" s="370"/>
      <c r="O243" s="379">
        <f t="shared" si="32"/>
        <v>0</v>
      </c>
      <c r="P243" s="393">
        <f t="shared" si="30"/>
        <v>0</v>
      </c>
      <c r="Q243" s="393">
        <v>35000</v>
      </c>
      <c r="R243" s="1330"/>
    </row>
    <row r="244" spans="2:18" s="31" customFormat="1" ht="15.95" hidden="1" customHeight="1">
      <c r="B244" s="1318">
        <v>14</v>
      </c>
      <c r="C244" s="389">
        <v>41798</v>
      </c>
      <c r="D244" s="515" t="s">
        <v>740</v>
      </c>
      <c r="E244" s="352"/>
      <c r="F244" s="352"/>
      <c r="G244" s="370"/>
      <c r="H244" s="370">
        <f t="shared" si="33"/>
        <v>0</v>
      </c>
      <c r="I244" s="379">
        <f t="shared" si="34"/>
        <v>0</v>
      </c>
      <c r="J244" s="352"/>
      <c r="K244" s="393"/>
      <c r="L244" s="352"/>
      <c r="M244" s="379">
        <f t="shared" si="31"/>
        <v>0</v>
      </c>
      <c r="N244" s="370"/>
      <c r="O244" s="379">
        <f t="shared" ref="O244:O271" si="35">N244*15000</f>
        <v>0</v>
      </c>
      <c r="P244" s="393">
        <f t="shared" ref="P244:P271" si="36">I244+K244+M244+O244</f>
        <v>0</v>
      </c>
      <c r="Q244" s="393">
        <v>35000</v>
      </c>
      <c r="R244" s="1330"/>
    </row>
    <row r="245" spans="2:18" s="31" customFormat="1" ht="15.95" hidden="1" customHeight="1">
      <c r="B245" s="1318">
        <v>15</v>
      </c>
      <c r="C245" s="527">
        <v>41799</v>
      </c>
      <c r="D245" s="515" t="s">
        <v>740</v>
      </c>
      <c r="E245" s="352"/>
      <c r="F245" s="352"/>
      <c r="G245" s="370"/>
      <c r="H245" s="370">
        <f t="shared" si="33"/>
        <v>0</v>
      </c>
      <c r="I245" s="379">
        <f t="shared" si="34"/>
        <v>0</v>
      </c>
      <c r="J245" s="352"/>
      <c r="K245" s="393"/>
      <c r="L245" s="352"/>
      <c r="M245" s="379">
        <f t="shared" ref="M245:M271" si="37">L245*10000</f>
        <v>0</v>
      </c>
      <c r="N245" s="370"/>
      <c r="O245" s="379">
        <f t="shared" si="35"/>
        <v>0</v>
      </c>
      <c r="P245" s="393">
        <f t="shared" si="36"/>
        <v>0</v>
      </c>
      <c r="Q245" s="393">
        <v>35000</v>
      </c>
      <c r="R245" s="1330"/>
    </row>
    <row r="246" spans="2:18" s="31" customFormat="1" ht="15.95" hidden="1" customHeight="1">
      <c r="B246" s="1318">
        <v>16</v>
      </c>
      <c r="C246" s="527">
        <v>41800</v>
      </c>
      <c r="D246" s="515" t="s">
        <v>740</v>
      </c>
      <c r="E246" s="352"/>
      <c r="F246" s="352"/>
      <c r="G246" s="370"/>
      <c r="H246" s="370">
        <f t="shared" si="33"/>
        <v>0</v>
      </c>
      <c r="I246" s="379">
        <f t="shared" ref="I246:I271" si="38">H246*500</f>
        <v>0</v>
      </c>
      <c r="J246" s="352"/>
      <c r="K246" s="393"/>
      <c r="L246" s="352"/>
      <c r="M246" s="379">
        <f t="shared" si="37"/>
        <v>0</v>
      </c>
      <c r="N246" s="370"/>
      <c r="O246" s="379">
        <f t="shared" si="35"/>
        <v>0</v>
      </c>
      <c r="P246" s="393">
        <f t="shared" si="36"/>
        <v>0</v>
      </c>
      <c r="Q246" s="393">
        <v>35000</v>
      </c>
      <c r="R246" s="1330"/>
    </row>
    <row r="247" spans="2:18" s="31" customFormat="1" ht="15.95" hidden="1" customHeight="1">
      <c r="B247" s="1318">
        <v>17</v>
      </c>
      <c r="C247" s="527">
        <v>41801</v>
      </c>
      <c r="D247" s="515" t="s">
        <v>741</v>
      </c>
      <c r="E247" s="352"/>
      <c r="F247" s="352"/>
      <c r="G247" s="370"/>
      <c r="H247" s="370">
        <f t="shared" si="33"/>
        <v>0</v>
      </c>
      <c r="I247" s="379">
        <f t="shared" si="38"/>
        <v>0</v>
      </c>
      <c r="J247" s="352"/>
      <c r="K247" s="393"/>
      <c r="L247" s="352"/>
      <c r="M247" s="379">
        <f t="shared" si="37"/>
        <v>0</v>
      </c>
      <c r="N247" s="370"/>
      <c r="O247" s="379">
        <f t="shared" si="35"/>
        <v>0</v>
      </c>
      <c r="P247" s="393">
        <f t="shared" si="36"/>
        <v>0</v>
      </c>
      <c r="Q247" s="393">
        <v>35000</v>
      </c>
      <c r="R247" s="1330"/>
    </row>
    <row r="248" spans="2:18" ht="15.95" hidden="1" customHeight="1">
      <c r="B248" s="1306">
        <v>18</v>
      </c>
      <c r="C248" s="526">
        <v>41802</v>
      </c>
      <c r="D248" s="591" t="s">
        <v>742</v>
      </c>
      <c r="E248" s="1316"/>
      <c r="F248" s="1316"/>
      <c r="G248" s="366"/>
      <c r="H248" s="366">
        <f t="shared" si="33"/>
        <v>0</v>
      </c>
      <c r="I248" s="1310">
        <f t="shared" si="38"/>
        <v>0</v>
      </c>
      <c r="J248" s="1316"/>
      <c r="K248" s="1312"/>
      <c r="L248" s="1316"/>
      <c r="M248" s="1310">
        <f t="shared" si="37"/>
        <v>0</v>
      </c>
      <c r="N248" s="366"/>
      <c r="O248" s="1310">
        <f t="shared" si="35"/>
        <v>0</v>
      </c>
      <c r="P248" s="1312">
        <f t="shared" si="36"/>
        <v>0</v>
      </c>
      <c r="Q248" s="1312"/>
      <c r="R248" s="1313"/>
    </row>
    <row r="249" spans="2:18" ht="15.95" hidden="1" customHeight="1">
      <c r="B249" s="1306">
        <v>19</v>
      </c>
      <c r="C249" s="526">
        <v>41803</v>
      </c>
      <c r="D249" s="591" t="s">
        <v>133</v>
      </c>
      <c r="E249" s="1316"/>
      <c r="F249" s="1316"/>
      <c r="G249" s="366"/>
      <c r="H249" s="366">
        <f t="shared" si="33"/>
        <v>0</v>
      </c>
      <c r="I249" s="1310">
        <f t="shared" si="38"/>
        <v>0</v>
      </c>
      <c r="J249" s="1316"/>
      <c r="K249" s="1312"/>
      <c r="L249" s="1316">
        <v>4</v>
      </c>
      <c r="M249" s="1310">
        <f t="shared" si="37"/>
        <v>40000</v>
      </c>
      <c r="N249" s="366"/>
      <c r="O249" s="1310">
        <f t="shared" si="35"/>
        <v>0</v>
      </c>
      <c r="P249" s="1312">
        <f t="shared" si="36"/>
        <v>40000</v>
      </c>
      <c r="Q249" s="1312"/>
      <c r="R249" s="1313"/>
    </row>
    <row r="250" spans="2:18" ht="15.95" hidden="1" customHeight="1">
      <c r="B250" s="3087">
        <v>20</v>
      </c>
      <c r="C250" s="526">
        <v>41804</v>
      </c>
      <c r="D250" s="591" t="s">
        <v>722</v>
      </c>
      <c r="E250" s="1316" t="s">
        <v>39</v>
      </c>
      <c r="F250" s="1316">
        <v>1</v>
      </c>
      <c r="G250" s="366">
        <v>150</v>
      </c>
      <c r="H250" s="366">
        <f t="shared" si="33"/>
        <v>150</v>
      </c>
      <c r="I250" s="1310">
        <f t="shared" si="38"/>
        <v>75000</v>
      </c>
      <c r="J250" s="1316"/>
      <c r="K250" s="1312"/>
      <c r="L250" s="1316">
        <v>3</v>
      </c>
      <c r="M250" s="1310">
        <f t="shared" si="37"/>
        <v>30000</v>
      </c>
      <c r="N250" s="366">
        <v>3</v>
      </c>
      <c r="O250" s="1310">
        <f t="shared" si="35"/>
        <v>45000</v>
      </c>
      <c r="P250" s="1312">
        <f t="shared" si="36"/>
        <v>150000</v>
      </c>
      <c r="Q250" s="1312"/>
      <c r="R250" s="1313"/>
    </row>
    <row r="251" spans="2:18" ht="15.95" hidden="1" customHeight="1">
      <c r="B251" s="3087"/>
      <c r="C251" s="526">
        <v>41804</v>
      </c>
      <c r="D251" s="591" t="s">
        <v>585</v>
      </c>
      <c r="E251" s="1316" t="s">
        <v>556</v>
      </c>
      <c r="F251" s="1316">
        <v>1</v>
      </c>
      <c r="G251" s="366">
        <v>30</v>
      </c>
      <c r="H251" s="366">
        <f t="shared" si="33"/>
        <v>30</v>
      </c>
      <c r="I251" s="1310">
        <f t="shared" si="38"/>
        <v>15000</v>
      </c>
      <c r="J251" s="1316"/>
      <c r="K251" s="1312"/>
      <c r="L251" s="1316"/>
      <c r="M251" s="1310">
        <f t="shared" si="37"/>
        <v>0</v>
      </c>
      <c r="N251" s="366"/>
      <c r="O251" s="1310">
        <f t="shared" si="35"/>
        <v>0</v>
      </c>
      <c r="P251" s="1312">
        <f t="shared" si="36"/>
        <v>15000</v>
      </c>
      <c r="Q251" s="1312"/>
      <c r="R251" s="1313"/>
    </row>
    <row r="252" spans="2:18" ht="15.95" hidden="1" customHeight="1">
      <c r="B252" s="3087"/>
      <c r="C252" s="526">
        <v>41804</v>
      </c>
      <c r="D252" s="591" t="s">
        <v>553</v>
      </c>
      <c r="E252" s="1316" t="s">
        <v>39</v>
      </c>
      <c r="F252" s="1316">
        <v>1</v>
      </c>
      <c r="G252" s="366"/>
      <c r="H252" s="366">
        <f t="shared" si="33"/>
        <v>0</v>
      </c>
      <c r="I252" s="1310">
        <f t="shared" si="38"/>
        <v>0</v>
      </c>
      <c r="J252" s="1316" t="s">
        <v>258</v>
      </c>
      <c r="K252" s="1312">
        <v>5000</v>
      </c>
      <c r="L252" s="1316"/>
      <c r="M252" s="1310">
        <f t="shared" si="37"/>
        <v>0</v>
      </c>
      <c r="N252" s="366"/>
      <c r="O252" s="1310">
        <f t="shared" si="35"/>
        <v>0</v>
      </c>
      <c r="P252" s="1312">
        <f t="shared" si="36"/>
        <v>5000</v>
      </c>
      <c r="Q252" s="1312"/>
      <c r="R252" s="1313"/>
    </row>
    <row r="253" spans="2:18" ht="15.95" hidden="1" customHeight="1">
      <c r="B253" s="1306">
        <v>21</v>
      </c>
      <c r="C253" s="387">
        <v>41805</v>
      </c>
      <c r="D253" s="1018" t="s">
        <v>300</v>
      </c>
      <c r="E253" s="1410"/>
      <c r="F253" s="1316"/>
      <c r="G253" s="366"/>
      <c r="H253" s="366">
        <f t="shared" si="33"/>
        <v>0</v>
      </c>
      <c r="I253" s="1310">
        <f t="shared" si="38"/>
        <v>0</v>
      </c>
      <c r="J253" s="1316"/>
      <c r="K253" s="1312"/>
      <c r="L253" s="1316"/>
      <c r="M253" s="1310">
        <f t="shared" si="37"/>
        <v>0</v>
      </c>
      <c r="N253" s="366"/>
      <c r="O253" s="1310">
        <f t="shared" si="35"/>
        <v>0</v>
      </c>
      <c r="P253" s="1312">
        <f t="shared" si="36"/>
        <v>0</v>
      </c>
      <c r="Q253" s="1312"/>
      <c r="R253" s="1313"/>
    </row>
    <row r="254" spans="2:18" ht="15.95" hidden="1" customHeight="1">
      <c r="B254" s="3087">
        <v>22</v>
      </c>
      <c r="C254" s="526">
        <v>41806</v>
      </c>
      <c r="D254" s="591" t="s">
        <v>133</v>
      </c>
      <c r="E254" s="1316"/>
      <c r="F254" s="1316"/>
      <c r="G254" s="366"/>
      <c r="H254" s="366">
        <f t="shared" si="33"/>
        <v>0</v>
      </c>
      <c r="I254" s="1310">
        <f t="shared" si="38"/>
        <v>0</v>
      </c>
      <c r="J254" s="1316"/>
      <c r="K254" s="1312"/>
      <c r="L254" s="1316">
        <v>4</v>
      </c>
      <c r="M254" s="1310">
        <f t="shared" si="37"/>
        <v>40000</v>
      </c>
      <c r="N254" s="366"/>
      <c r="O254" s="1310">
        <f t="shared" si="35"/>
        <v>0</v>
      </c>
      <c r="P254" s="1312">
        <f t="shared" si="36"/>
        <v>40000</v>
      </c>
      <c r="Q254" s="1312"/>
      <c r="R254" s="1313"/>
    </row>
    <row r="255" spans="2:18" ht="15.95" hidden="1" customHeight="1">
      <c r="B255" s="3087"/>
      <c r="C255" s="526">
        <v>41806</v>
      </c>
      <c r="D255" s="591" t="s">
        <v>722</v>
      </c>
      <c r="E255" s="1316" t="s">
        <v>39</v>
      </c>
      <c r="F255" s="1316">
        <v>1</v>
      </c>
      <c r="G255" s="366">
        <v>150</v>
      </c>
      <c r="H255" s="366">
        <f t="shared" si="33"/>
        <v>150</v>
      </c>
      <c r="I255" s="1310">
        <f t="shared" si="38"/>
        <v>75000</v>
      </c>
      <c r="J255" s="1316"/>
      <c r="K255" s="1312"/>
      <c r="L255" s="1316">
        <v>4</v>
      </c>
      <c r="M255" s="1310">
        <f t="shared" si="37"/>
        <v>40000</v>
      </c>
      <c r="N255" s="366"/>
      <c r="O255" s="1310">
        <f t="shared" si="35"/>
        <v>0</v>
      </c>
      <c r="P255" s="1312">
        <f t="shared" si="36"/>
        <v>115000</v>
      </c>
      <c r="Q255" s="1312"/>
      <c r="R255" s="1313"/>
    </row>
    <row r="256" spans="2:18" ht="15.95" hidden="1" customHeight="1">
      <c r="B256" s="3087"/>
      <c r="C256" s="526">
        <v>41806</v>
      </c>
      <c r="D256" s="591" t="s">
        <v>585</v>
      </c>
      <c r="E256" s="1316" t="s">
        <v>556</v>
      </c>
      <c r="F256" s="1316">
        <v>1</v>
      </c>
      <c r="G256" s="366">
        <v>30</v>
      </c>
      <c r="H256" s="366">
        <f t="shared" si="33"/>
        <v>30</v>
      </c>
      <c r="I256" s="1310">
        <f t="shared" si="38"/>
        <v>15000</v>
      </c>
      <c r="J256" s="1316"/>
      <c r="K256" s="1312"/>
      <c r="L256" s="1316"/>
      <c r="M256" s="1310">
        <f t="shared" si="37"/>
        <v>0</v>
      </c>
      <c r="N256" s="366"/>
      <c r="O256" s="1310">
        <f t="shared" si="35"/>
        <v>0</v>
      </c>
      <c r="P256" s="1312">
        <f t="shared" si="36"/>
        <v>15000</v>
      </c>
      <c r="Q256" s="1312"/>
      <c r="R256" s="1313"/>
    </row>
    <row r="257" spans="2:18" ht="15.95" hidden="1" customHeight="1">
      <c r="B257" s="3087">
        <v>23</v>
      </c>
      <c r="C257" s="526">
        <v>41807</v>
      </c>
      <c r="D257" s="591" t="s">
        <v>553</v>
      </c>
      <c r="E257" s="1316" t="s">
        <v>39</v>
      </c>
      <c r="F257" s="1316">
        <v>1</v>
      </c>
      <c r="G257" s="366"/>
      <c r="H257" s="366">
        <f t="shared" si="33"/>
        <v>0</v>
      </c>
      <c r="I257" s="1310">
        <f t="shared" si="38"/>
        <v>0</v>
      </c>
      <c r="J257" s="1316" t="s">
        <v>258</v>
      </c>
      <c r="K257" s="1312">
        <v>5000</v>
      </c>
      <c r="L257" s="1316"/>
      <c r="M257" s="1310">
        <f t="shared" si="37"/>
        <v>0</v>
      </c>
      <c r="N257" s="366"/>
      <c r="O257" s="1310">
        <f t="shared" si="35"/>
        <v>0</v>
      </c>
      <c r="P257" s="1312">
        <f t="shared" si="36"/>
        <v>5000</v>
      </c>
      <c r="Q257" s="1312"/>
      <c r="R257" s="1313"/>
    </row>
    <row r="258" spans="2:18" ht="15.95" hidden="1" customHeight="1">
      <c r="B258" s="3087"/>
      <c r="C258" s="526">
        <v>41807</v>
      </c>
      <c r="D258" s="591" t="s">
        <v>546</v>
      </c>
      <c r="E258" s="1316" t="s">
        <v>39</v>
      </c>
      <c r="F258" s="1316">
        <v>1</v>
      </c>
      <c r="G258" s="366"/>
      <c r="H258" s="366">
        <f t="shared" si="33"/>
        <v>0</v>
      </c>
      <c r="I258" s="1310">
        <f t="shared" si="38"/>
        <v>0</v>
      </c>
      <c r="J258" s="1316" t="s">
        <v>127</v>
      </c>
      <c r="K258" s="1312">
        <v>20000</v>
      </c>
      <c r="L258" s="1316"/>
      <c r="M258" s="1310">
        <f t="shared" si="37"/>
        <v>0</v>
      </c>
      <c r="N258" s="366"/>
      <c r="O258" s="1310">
        <f t="shared" si="35"/>
        <v>0</v>
      </c>
      <c r="P258" s="1312">
        <f t="shared" si="36"/>
        <v>20000</v>
      </c>
      <c r="Q258" s="1312"/>
      <c r="R258" s="1313"/>
    </row>
    <row r="259" spans="2:18" ht="15.95" hidden="1" customHeight="1">
      <c r="B259" s="3087"/>
      <c r="C259" s="526">
        <v>41807</v>
      </c>
      <c r="D259" s="591" t="s">
        <v>552</v>
      </c>
      <c r="E259" s="1316" t="s">
        <v>39</v>
      </c>
      <c r="F259" s="1316">
        <v>1</v>
      </c>
      <c r="G259" s="366"/>
      <c r="H259" s="366">
        <f t="shared" si="33"/>
        <v>0</v>
      </c>
      <c r="I259" s="1310">
        <f t="shared" si="38"/>
        <v>0</v>
      </c>
      <c r="J259" s="1316" t="s">
        <v>258</v>
      </c>
      <c r="K259" s="1312">
        <v>10000</v>
      </c>
      <c r="L259" s="1316">
        <v>2</v>
      </c>
      <c r="M259" s="1310">
        <f t="shared" si="37"/>
        <v>20000</v>
      </c>
      <c r="N259" s="366"/>
      <c r="O259" s="1310">
        <f t="shared" si="35"/>
        <v>0</v>
      </c>
      <c r="P259" s="1312">
        <f t="shared" si="36"/>
        <v>30000</v>
      </c>
      <c r="Q259" s="1312"/>
      <c r="R259" s="1313"/>
    </row>
    <row r="260" spans="2:18" ht="15.95" hidden="1" customHeight="1">
      <c r="B260" s="1306">
        <v>24</v>
      </c>
      <c r="C260" s="526">
        <v>41808</v>
      </c>
      <c r="D260" s="591" t="s">
        <v>546</v>
      </c>
      <c r="E260" s="1316" t="s">
        <v>39</v>
      </c>
      <c r="F260" s="1316">
        <v>1</v>
      </c>
      <c r="G260" s="366"/>
      <c r="H260" s="366">
        <f t="shared" si="33"/>
        <v>0</v>
      </c>
      <c r="I260" s="1310">
        <f t="shared" si="38"/>
        <v>0</v>
      </c>
      <c r="J260" s="1316" t="s">
        <v>127</v>
      </c>
      <c r="K260" s="1312">
        <v>20000</v>
      </c>
      <c r="L260" s="1316"/>
      <c r="M260" s="1310">
        <f t="shared" si="37"/>
        <v>0</v>
      </c>
      <c r="N260" s="366"/>
      <c r="O260" s="1310">
        <f t="shared" si="35"/>
        <v>0</v>
      </c>
      <c r="P260" s="1312">
        <f t="shared" si="36"/>
        <v>20000</v>
      </c>
      <c r="Q260" s="1312"/>
      <c r="R260" s="1313"/>
    </row>
    <row r="261" spans="2:18" ht="15.95" hidden="1" customHeight="1">
      <c r="B261" s="3087">
        <v>25</v>
      </c>
      <c r="C261" s="526">
        <v>41809</v>
      </c>
      <c r="D261" s="591" t="s">
        <v>585</v>
      </c>
      <c r="E261" s="1316" t="s">
        <v>556</v>
      </c>
      <c r="F261" s="1316">
        <v>1</v>
      </c>
      <c r="G261" s="366">
        <v>30</v>
      </c>
      <c r="H261" s="366">
        <f t="shared" si="33"/>
        <v>30</v>
      </c>
      <c r="I261" s="1310">
        <f t="shared" si="38"/>
        <v>15000</v>
      </c>
      <c r="J261" s="1316"/>
      <c r="K261" s="1312"/>
      <c r="L261" s="1316">
        <v>2</v>
      </c>
      <c r="M261" s="1310">
        <f t="shared" si="37"/>
        <v>20000</v>
      </c>
      <c r="N261" s="366"/>
      <c r="O261" s="1310">
        <f t="shared" si="35"/>
        <v>0</v>
      </c>
      <c r="P261" s="1312">
        <f t="shared" si="36"/>
        <v>35000</v>
      </c>
      <c r="Q261" s="1312"/>
      <c r="R261" s="1313"/>
    </row>
    <row r="262" spans="2:18" ht="15.95" hidden="1" customHeight="1">
      <c r="B262" s="3087"/>
      <c r="C262" s="526">
        <v>41809</v>
      </c>
      <c r="D262" s="591" t="s">
        <v>553</v>
      </c>
      <c r="E262" s="1316" t="s">
        <v>39</v>
      </c>
      <c r="F262" s="1316">
        <v>2</v>
      </c>
      <c r="G262" s="366"/>
      <c r="H262" s="366">
        <f t="shared" si="33"/>
        <v>0</v>
      </c>
      <c r="I262" s="1310">
        <f t="shared" si="38"/>
        <v>0</v>
      </c>
      <c r="J262" s="1316" t="s">
        <v>258</v>
      </c>
      <c r="K262" s="1312">
        <v>10000</v>
      </c>
      <c r="L262" s="1316"/>
      <c r="M262" s="1310">
        <f t="shared" si="37"/>
        <v>0</v>
      </c>
      <c r="N262" s="366"/>
      <c r="O262" s="1310">
        <f t="shared" si="35"/>
        <v>0</v>
      </c>
      <c r="P262" s="1312">
        <f t="shared" si="36"/>
        <v>10000</v>
      </c>
      <c r="Q262" s="1312"/>
      <c r="R262" s="1313"/>
    </row>
    <row r="263" spans="2:18" ht="15.95" hidden="1" customHeight="1">
      <c r="B263" s="3087"/>
      <c r="C263" s="526">
        <v>41809</v>
      </c>
      <c r="D263" s="591" t="s">
        <v>549</v>
      </c>
      <c r="E263" s="1316" t="s">
        <v>426</v>
      </c>
      <c r="F263" s="1316">
        <v>1</v>
      </c>
      <c r="G263" s="366"/>
      <c r="H263" s="366">
        <f t="shared" si="33"/>
        <v>0</v>
      </c>
      <c r="I263" s="1310">
        <f t="shared" si="38"/>
        <v>0</v>
      </c>
      <c r="J263" s="1316" t="s">
        <v>127</v>
      </c>
      <c r="K263" s="1312">
        <v>20000</v>
      </c>
      <c r="L263" s="1316"/>
      <c r="M263" s="1310">
        <f t="shared" si="37"/>
        <v>0</v>
      </c>
      <c r="N263" s="366"/>
      <c r="O263" s="1310">
        <f t="shared" si="35"/>
        <v>0</v>
      </c>
      <c r="P263" s="1312">
        <f t="shared" si="36"/>
        <v>20000</v>
      </c>
      <c r="Q263" s="1312"/>
      <c r="R263" s="1313"/>
    </row>
    <row r="264" spans="2:18" ht="15.95" hidden="1" customHeight="1">
      <c r="B264" s="1306">
        <v>26</v>
      </c>
      <c r="C264" s="526">
        <v>41810</v>
      </c>
      <c r="D264" s="591" t="s">
        <v>743</v>
      </c>
      <c r="E264" s="1316" t="s">
        <v>556</v>
      </c>
      <c r="F264" s="1316">
        <v>1</v>
      </c>
      <c r="G264" s="366">
        <v>56</v>
      </c>
      <c r="H264" s="366">
        <f t="shared" si="33"/>
        <v>56</v>
      </c>
      <c r="I264" s="1310">
        <f t="shared" si="38"/>
        <v>28000</v>
      </c>
      <c r="J264" s="1316"/>
      <c r="K264" s="1312"/>
      <c r="L264" s="1316">
        <v>5</v>
      </c>
      <c r="M264" s="1310">
        <f t="shared" si="37"/>
        <v>50000</v>
      </c>
      <c r="N264" s="366"/>
      <c r="O264" s="1310">
        <f t="shared" si="35"/>
        <v>0</v>
      </c>
      <c r="P264" s="1312">
        <f t="shared" si="36"/>
        <v>78000</v>
      </c>
      <c r="Q264" s="1312"/>
      <c r="R264" s="1313"/>
    </row>
    <row r="265" spans="2:18" ht="15.95" hidden="1" customHeight="1">
      <c r="B265" s="1306">
        <v>27</v>
      </c>
      <c r="C265" s="526">
        <v>41811</v>
      </c>
      <c r="D265" s="591" t="s">
        <v>743</v>
      </c>
      <c r="E265" s="1316" t="s">
        <v>556</v>
      </c>
      <c r="F265" s="1316">
        <v>1</v>
      </c>
      <c r="G265" s="366">
        <v>56</v>
      </c>
      <c r="H265" s="366">
        <f t="shared" si="33"/>
        <v>56</v>
      </c>
      <c r="I265" s="1310">
        <f t="shared" si="38"/>
        <v>28000</v>
      </c>
      <c r="J265" s="1316"/>
      <c r="K265" s="1312"/>
      <c r="L265" s="1316">
        <v>2</v>
      </c>
      <c r="M265" s="1310">
        <f t="shared" si="37"/>
        <v>20000</v>
      </c>
      <c r="N265" s="366"/>
      <c r="O265" s="1310">
        <f t="shared" si="35"/>
        <v>0</v>
      </c>
      <c r="P265" s="1312">
        <f t="shared" si="36"/>
        <v>48000</v>
      </c>
      <c r="Q265" s="1312"/>
      <c r="R265" s="1313"/>
    </row>
    <row r="266" spans="2:18" ht="15.95" hidden="1" customHeight="1">
      <c r="B266" s="1306">
        <v>28</v>
      </c>
      <c r="C266" s="387">
        <v>41812</v>
      </c>
      <c r="D266" s="591" t="s">
        <v>744</v>
      </c>
      <c r="E266" s="1316" t="s">
        <v>556</v>
      </c>
      <c r="F266" s="1316">
        <v>1</v>
      </c>
      <c r="G266" s="366">
        <v>56</v>
      </c>
      <c r="H266" s="366">
        <f t="shared" si="33"/>
        <v>56</v>
      </c>
      <c r="I266" s="1310">
        <f t="shared" si="38"/>
        <v>28000</v>
      </c>
      <c r="J266" s="1316"/>
      <c r="K266" s="1312"/>
      <c r="L266" s="1316">
        <v>7</v>
      </c>
      <c r="M266" s="1310">
        <f t="shared" si="37"/>
        <v>70000</v>
      </c>
      <c r="N266" s="366"/>
      <c r="O266" s="1310">
        <f t="shared" si="35"/>
        <v>0</v>
      </c>
      <c r="P266" s="1312">
        <f t="shared" si="36"/>
        <v>98000</v>
      </c>
      <c r="Q266" s="1312"/>
      <c r="R266" s="1313"/>
    </row>
    <row r="267" spans="2:18" ht="15.95" hidden="1" customHeight="1">
      <c r="B267" s="3087">
        <v>29</v>
      </c>
      <c r="C267" s="526">
        <v>41813</v>
      </c>
      <c r="D267" s="591" t="s">
        <v>744</v>
      </c>
      <c r="E267" s="1316" t="s">
        <v>556</v>
      </c>
      <c r="F267" s="1316">
        <v>1</v>
      </c>
      <c r="G267" s="366">
        <v>56</v>
      </c>
      <c r="H267" s="366">
        <f t="shared" si="33"/>
        <v>56</v>
      </c>
      <c r="I267" s="1310">
        <f t="shared" si="38"/>
        <v>28000</v>
      </c>
      <c r="J267" s="1316"/>
      <c r="K267" s="1312"/>
      <c r="L267" s="1316">
        <v>3</v>
      </c>
      <c r="M267" s="1310">
        <f t="shared" si="37"/>
        <v>30000</v>
      </c>
      <c r="N267" s="366"/>
      <c r="O267" s="1310">
        <f t="shared" si="35"/>
        <v>0</v>
      </c>
      <c r="P267" s="1312">
        <f t="shared" si="36"/>
        <v>58000</v>
      </c>
      <c r="Q267" s="1312"/>
      <c r="R267" s="1313"/>
    </row>
    <row r="268" spans="2:18" ht="15.95" hidden="1" customHeight="1">
      <c r="B268" s="3087"/>
      <c r="C268" s="526">
        <v>41813</v>
      </c>
      <c r="D268" s="591" t="s">
        <v>553</v>
      </c>
      <c r="E268" s="1316" t="s">
        <v>39</v>
      </c>
      <c r="F268" s="1316">
        <v>1</v>
      </c>
      <c r="G268" s="366"/>
      <c r="H268" s="366">
        <f t="shared" si="33"/>
        <v>0</v>
      </c>
      <c r="I268" s="1310">
        <f t="shared" si="38"/>
        <v>0</v>
      </c>
      <c r="J268" s="1316" t="s">
        <v>258</v>
      </c>
      <c r="K268" s="1312">
        <v>5000</v>
      </c>
      <c r="L268" s="1316">
        <v>2</v>
      </c>
      <c r="M268" s="1310">
        <f t="shared" si="37"/>
        <v>20000</v>
      </c>
      <c r="N268" s="366"/>
      <c r="O268" s="1310">
        <f t="shared" si="35"/>
        <v>0</v>
      </c>
      <c r="P268" s="1312">
        <f t="shared" si="36"/>
        <v>25000</v>
      </c>
      <c r="Q268" s="1312"/>
      <c r="R268" s="1313"/>
    </row>
    <row r="269" spans="2:18" ht="15.95" hidden="1" customHeight="1">
      <c r="B269" s="3087">
        <v>30</v>
      </c>
      <c r="C269" s="526">
        <v>41814</v>
      </c>
      <c r="D269" s="591" t="s">
        <v>744</v>
      </c>
      <c r="E269" s="1316" t="s">
        <v>556</v>
      </c>
      <c r="F269" s="1316">
        <v>1</v>
      </c>
      <c r="G269" s="366">
        <v>56</v>
      </c>
      <c r="H269" s="366">
        <f t="shared" si="33"/>
        <v>56</v>
      </c>
      <c r="I269" s="1310">
        <f t="shared" si="38"/>
        <v>28000</v>
      </c>
      <c r="J269" s="1316"/>
      <c r="K269" s="1312"/>
      <c r="L269" s="1316"/>
      <c r="M269" s="1310">
        <f t="shared" si="37"/>
        <v>0</v>
      </c>
      <c r="N269" s="366"/>
      <c r="O269" s="1310">
        <f t="shared" si="35"/>
        <v>0</v>
      </c>
      <c r="P269" s="1312">
        <f t="shared" si="36"/>
        <v>28000</v>
      </c>
      <c r="Q269" s="1312"/>
      <c r="R269" s="1313"/>
    </row>
    <row r="270" spans="2:18" ht="15.95" hidden="1" customHeight="1">
      <c r="B270" s="3087"/>
      <c r="C270" s="526">
        <v>41814</v>
      </c>
      <c r="D270" s="591" t="s">
        <v>553</v>
      </c>
      <c r="E270" s="1316" t="s">
        <v>39</v>
      </c>
      <c r="F270" s="1316">
        <v>1</v>
      </c>
      <c r="G270" s="366"/>
      <c r="H270" s="366">
        <f t="shared" si="33"/>
        <v>0</v>
      </c>
      <c r="I270" s="1310">
        <f t="shared" si="38"/>
        <v>0</v>
      </c>
      <c r="J270" s="1316" t="s">
        <v>258</v>
      </c>
      <c r="K270" s="1312">
        <v>5000</v>
      </c>
      <c r="L270" s="1316"/>
      <c r="M270" s="1310">
        <f t="shared" si="37"/>
        <v>0</v>
      </c>
      <c r="N270" s="366"/>
      <c r="O270" s="1310">
        <f t="shared" si="35"/>
        <v>0</v>
      </c>
      <c r="P270" s="1312">
        <f t="shared" si="36"/>
        <v>5000</v>
      </c>
      <c r="Q270" s="1312"/>
      <c r="R270" s="1313"/>
    </row>
    <row r="271" spans="2:18" ht="15.95" hidden="1" customHeight="1" thickBot="1">
      <c r="B271" s="376">
        <v>31</v>
      </c>
      <c r="C271" s="791">
        <v>41815</v>
      </c>
      <c r="D271" s="604" t="s">
        <v>743</v>
      </c>
      <c r="E271" s="44" t="s">
        <v>556</v>
      </c>
      <c r="F271" s="44">
        <v>1</v>
      </c>
      <c r="G271" s="373">
        <v>56</v>
      </c>
      <c r="H271" s="373">
        <f t="shared" si="33"/>
        <v>56</v>
      </c>
      <c r="I271" s="964">
        <f t="shared" si="38"/>
        <v>28000</v>
      </c>
      <c r="J271" s="44"/>
      <c r="K271" s="364"/>
      <c r="L271" s="44"/>
      <c r="M271" s="964">
        <f t="shared" si="37"/>
        <v>0</v>
      </c>
      <c r="N271" s="373"/>
      <c r="O271" s="964">
        <f t="shared" si="35"/>
        <v>0</v>
      </c>
      <c r="P271" s="364">
        <f t="shared" si="36"/>
        <v>28000</v>
      </c>
      <c r="Q271" s="364"/>
      <c r="R271" s="357"/>
    </row>
    <row r="272" spans="2:18" ht="15.95" hidden="1" customHeight="1">
      <c r="B272" s="1664">
        <v>1</v>
      </c>
      <c r="C272" s="1665">
        <v>41816</v>
      </c>
      <c r="D272" s="1459" t="s">
        <v>726</v>
      </c>
      <c r="E272" s="1460" t="s">
        <v>556</v>
      </c>
      <c r="F272" s="1460">
        <v>1</v>
      </c>
      <c r="G272" s="1461">
        <v>56</v>
      </c>
      <c r="H272" s="1461">
        <v>56</v>
      </c>
      <c r="I272" s="1666">
        <v>28000</v>
      </c>
      <c r="J272" s="1460"/>
      <c r="K272" s="1667"/>
      <c r="L272" s="1460">
        <v>2</v>
      </c>
      <c r="M272" s="1666">
        <v>20000</v>
      </c>
      <c r="N272" s="1461"/>
      <c r="O272" s="1666">
        <v>0</v>
      </c>
      <c r="P272" s="1667">
        <v>48000</v>
      </c>
      <c r="Q272" s="1667"/>
      <c r="R272" s="1668"/>
    </row>
    <row r="273" spans="2:18" ht="15.95" hidden="1" customHeight="1">
      <c r="B273" s="1669">
        <v>2</v>
      </c>
      <c r="C273" s="1670">
        <v>41817</v>
      </c>
      <c r="D273" s="1671" t="s">
        <v>873</v>
      </c>
      <c r="E273" s="1672" t="s">
        <v>263</v>
      </c>
      <c r="F273" s="1672"/>
      <c r="G273" s="1673"/>
      <c r="H273" s="1673">
        <v>0</v>
      </c>
      <c r="I273" s="1674">
        <v>0</v>
      </c>
      <c r="J273" s="1672"/>
      <c r="K273" s="1675"/>
      <c r="L273" s="1672"/>
      <c r="M273" s="1674">
        <v>0</v>
      </c>
      <c r="N273" s="1673"/>
      <c r="O273" s="1674">
        <v>0</v>
      </c>
      <c r="P273" s="1675">
        <v>0</v>
      </c>
      <c r="Q273" s="1675"/>
      <c r="R273" s="1676"/>
    </row>
    <row r="274" spans="2:18" ht="15.95" hidden="1" customHeight="1">
      <c r="B274" s="1669">
        <v>3</v>
      </c>
      <c r="C274" s="1670">
        <v>41818</v>
      </c>
      <c r="D274" s="1671" t="s">
        <v>726</v>
      </c>
      <c r="E274" s="1672" t="s">
        <v>556</v>
      </c>
      <c r="F274" s="1672">
        <v>1</v>
      </c>
      <c r="G274" s="1673">
        <v>56</v>
      </c>
      <c r="H274" s="1673">
        <v>56</v>
      </c>
      <c r="I274" s="1674">
        <v>28000</v>
      </c>
      <c r="J274" s="1672"/>
      <c r="K274" s="1675"/>
      <c r="L274" s="1672">
        <v>3</v>
      </c>
      <c r="M274" s="1674">
        <v>30000</v>
      </c>
      <c r="N274" s="1673"/>
      <c r="O274" s="1674">
        <v>0</v>
      </c>
      <c r="P274" s="1675">
        <v>58000</v>
      </c>
      <c r="Q274" s="1675"/>
      <c r="R274" s="1676"/>
    </row>
    <row r="275" spans="2:18" ht="15.95" hidden="1" customHeight="1">
      <c r="B275" s="1669">
        <v>4</v>
      </c>
      <c r="C275" s="1677">
        <v>41819</v>
      </c>
      <c r="D275" s="1671" t="s">
        <v>907</v>
      </c>
      <c r="E275" s="1856" t="s">
        <v>263</v>
      </c>
      <c r="F275" s="1672"/>
      <c r="G275" s="1673"/>
      <c r="H275" s="1673">
        <v>0</v>
      </c>
      <c r="I275" s="1674">
        <v>0</v>
      </c>
      <c r="J275" s="1672"/>
      <c r="K275" s="1675"/>
      <c r="L275" s="1672"/>
      <c r="M275" s="1674">
        <v>0</v>
      </c>
      <c r="N275" s="1673"/>
      <c r="O275" s="1674">
        <v>0</v>
      </c>
      <c r="P275" s="1675">
        <v>0</v>
      </c>
      <c r="Q275" s="1675"/>
      <c r="R275" s="1676"/>
    </row>
    <row r="276" spans="2:18" ht="15.95" hidden="1" customHeight="1">
      <c r="B276" s="3314">
        <v>5</v>
      </c>
      <c r="C276" s="1670">
        <v>41820</v>
      </c>
      <c r="D276" s="1671" t="s">
        <v>726</v>
      </c>
      <c r="E276" s="1672" t="s">
        <v>556</v>
      </c>
      <c r="F276" s="1672">
        <v>1</v>
      </c>
      <c r="G276" s="1673">
        <v>56</v>
      </c>
      <c r="H276" s="1673">
        <v>56</v>
      </c>
      <c r="I276" s="1674">
        <v>28000</v>
      </c>
      <c r="J276" s="1672"/>
      <c r="K276" s="1675"/>
      <c r="L276" s="1672">
        <v>3</v>
      </c>
      <c r="M276" s="1674">
        <v>30000</v>
      </c>
      <c r="N276" s="1673"/>
      <c r="O276" s="1674">
        <v>0</v>
      </c>
      <c r="P276" s="1675">
        <v>58000</v>
      </c>
      <c r="Q276" s="1675"/>
      <c r="R276" s="1676"/>
    </row>
    <row r="277" spans="2:18" ht="15.95" hidden="1" customHeight="1">
      <c r="B277" s="3314"/>
      <c r="C277" s="1670">
        <v>41820</v>
      </c>
      <c r="D277" s="1671" t="s">
        <v>563</v>
      </c>
      <c r="E277" s="1672" t="s">
        <v>263</v>
      </c>
      <c r="F277" s="1672">
        <v>2</v>
      </c>
      <c r="G277" s="1673"/>
      <c r="H277" s="1673">
        <v>0</v>
      </c>
      <c r="I277" s="1674">
        <v>0</v>
      </c>
      <c r="J277" s="1672" t="s">
        <v>258</v>
      </c>
      <c r="K277" s="1675">
        <v>10000</v>
      </c>
      <c r="L277" s="1672"/>
      <c r="M277" s="1674">
        <v>0</v>
      </c>
      <c r="N277" s="1673"/>
      <c r="O277" s="1674">
        <v>0</v>
      </c>
      <c r="P277" s="1675">
        <v>10000</v>
      </c>
      <c r="Q277" s="1675"/>
      <c r="R277" s="1676"/>
    </row>
    <row r="278" spans="2:18" ht="15.95" hidden="1" customHeight="1">
      <c r="B278" s="3314">
        <v>6</v>
      </c>
      <c r="C278" s="1670">
        <v>41821</v>
      </c>
      <c r="D278" s="1671" t="s">
        <v>726</v>
      </c>
      <c r="E278" s="1672" t="s">
        <v>556</v>
      </c>
      <c r="F278" s="1672">
        <v>1</v>
      </c>
      <c r="G278" s="1673">
        <v>55</v>
      </c>
      <c r="H278" s="1673">
        <v>55</v>
      </c>
      <c r="I278" s="1674">
        <v>27500</v>
      </c>
      <c r="J278" s="1672"/>
      <c r="K278" s="1675"/>
      <c r="L278" s="1672">
        <v>4</v>
      </c>
      <c r="M278" s="1674">
        <v>40000</v>
      </c>
      <c r="N278" s="1673"/>
      <c r="O278" s="1674">
        <v>0</v>
      </c>
      <c r="P278" s="1675">
        <v>67500</v>
      </c>
      <c r="Q278" s="1675"/>
      <c r="R278" s="1676"/>
    </row>
    <row r="279" spans="2:18" ht="15.95" hidden="1" customHeight="1">
      <c r="B279" s="3314"/>
      <c r="C279" s="1670">
        <v>41821</v>
      </c>
      <c r="D279" s="1671" t="s">
        <v>563</v>
      </c>
      <c r="E279" s="1672" t="s">
        <v>263</v>
      </c>
      <c r="F279" s="1672">
        <v>1</v>
      </c>
      <c r="G279" s="1673"/>
      <c r="H279" s="1673">
        <v>0</v>
      </c>
      <c r="I279" s="1674">
        <v>0</v>
      </c>
      <c r="J279" s="1672" t="s">
        <v>258</v>
      </c>
      <c r="K279" s="1675">
        <v>5000</v>
      </c>
      <c r="L279" s="1672"/>
      <c r="M279" s="1674">
        <v>0</v>
      </c>
      <c r="N279" s="1673"/>
      <c r="O279" s="1674">
        <v>0</v>
      </c>
      <c r="P279" s="1675">
        <v>5000</v>
      </c>
      <c r="Q279" s="1675"/>
      <c r="R279" s="1676"/>
    </row>
    <row r="280" spans="2:18" ht="15.95" hidden="1" customHeight="1">
      <c r="B280" s="1669">
        <v>7</v>
      </c>
      <c r="C280" s="1670">
        <v>41822</v>
      </c>
      <c r="D280" s="1671" t="s">
        <v>575</v>
      </c>
      <c r="E280" s="1672" t="s">
        <v>263</v>
      </c>
      <c r="F280" s="1672">
        <v>1</v>
      </c>
      <c r="G280" s="1673"/>
      <c r="H280" s="1673">
        <v>0</v>
      </c>
      <c r="I280" s="1674">
        <v>0</v>
      </c>
      <c r="J280" s="1672"/>
      <c r="K280" s="1675"/>
      <c r="L280" s="1672">
        <v>6</v>
      </c>
      <c r="M280" s="1674">
        <v>60000</v>
      </c>
      <c r="N280" s="1673"/>
      <c r="O280" s="1674">
        <v>0</v>
      </c>
      <c r="P280" s="1675">
        <v>60000</v>
      </c>
      <c r="Q280" s="1675"/>
      <c r="R280" s="1676"/>
    </row>
    <row r="281" spans="2:18" ht="15.95" hidden="1" customHeight="1">
      <c r="B281" s="3314">
        <v>8</v>
      </c>
      <c r="C281" s="1670">
        <v>41823</v>
      </c>
      <c r="D281" s="1671" t="s">
        <v>722</v>
      </c>
      <c r="E281" s="1672" t="s">
        <v>263</v>
      </c>
      <c r="F281" s="1672">
        <v>1</v>
      </c>
      <c r="G281" s="1673">
        <v>150</v>
      </c>
      <c r="H281" s="1673">
        <v>150</v>
      </c>
      <c r="I281" s="1674">
        <v>75000</v>
      </c>
      <c r="J281" s="1672"/>
      <c r="K281" s="1675"/>
      <c r="L281" s="1672"/>
      <c r="M281" s="1674">
        <v>0</v>
      </c>
      <c r="N281" s="1673"/>
      <c r="O281" s="1674">
        <v>0</v>
      </c>
      <c r="P281" s="1675">
        <v>75000</v>
      </c>
      <c r="Q281" s="1675"/>
      <c r="R281" s="1676"/>
    </row>
    <row r="282" spans="2:18" ht="15.95" hidden="1" customHeight="1">
      <c r="B282" s="3314"/>
      <c r="C282" s="1670">
        <v>41823</v>
      </c>
      <c r="D282" s="1671" t="s">
        <v>557</v>
      </c>
      <c r="E282" s="1672" t="s">
        <v>426</v>
      </c>
      <c r="F282" s="1672">
        <v>2</v>
      </c>
      <c r="G282" s="1673"/>
      <c r="H282" s="1673">
        <v>0</v>
      </c>
      <c r="I282" s="1674">
        <v>0</v>
      </c>
      <c r="J282" s="1672" t="s">
        <v>127</v>
      </c>
      <c r="K282" s="1675">
        <v>20000</v>
      </c>
      <c r="L282" s="1672"/>
      <c r="M282" s="1674">
        <v>0</v>
      </c>
      <c r="N282" s="1673"/>
      <c r="O282" s="1674">
        <v>0</v>
      </c>
      <c r="P282" s="1675">
        <v>20000</v>
      </c>
      <c r="Q282" s="1675"/>
      <c r="R282" s="1676"/>
    </row>
    <row r="283" spans="2:18" ht="15.95" hidden="1" customHeight="1">
      <c r="B283" s="3314">
        <v>9</v>
      </c>
      <c r="C283" s="1670">
        <v>41824</v>
      </c>
      <c r="D283" s="1671" t="s">
        <v>726</v>
      </c>
      <c r="E283" s="1672" t="s">
        <v>556</v>
      </c>
      <c r="F283" s="1672">
        <v>1</v>
      </c>
      <c r="G283" s="1673">
        <v>55</v>
      </c>
      <c r="H283" s="1673">
        <v>55</v>
      </c>
      <c r="I283" s="1674">
        <v>27500</v>
      </c>
      <c r="J283" s="1672"/>
      <c r="K283" s="1675"/>
      <c r="L283" s="1672">
        <v>4</v>
      </c>
      <c r="M283" s="1674">
        <v>40000</v>
      </c>
      <c r="N283" s="1673"/>
      <c r="O283" s="1674">
        <v>0</v>
      </c>
      <c r="P283" s="1675">
        <v>67500</v>
      </c>
      <c r="Q283" s="1675"/>
      <c r="R283" s="1676"/>
    </row>
    <row r="284" spans="2:18" ht="15.95" hidden="1" customHeight="1">
      <c r="B284" s="3314"/>
      <c r="C284" s="1670">
        <v>41824</v>
      </c>
      <c r="D284" s="1671" t="s">
        <v>563</v>
      </c>
      <c r="E284" s="1672" t="s">
        <v>263</v>
      </c>
      <c r="F284" s="1672">
        <v>1</v>
      </c>
      <c r="G284" s="1673"/>
      <c r="H284" s="1673">
        <v>0</v>
      </c>
      <c r="I284" s="1674">
        <v>0</v>
      </c>
      <c r="J284" s="1672" t="s">
        <v>258</v>
      </c>
      <c r="K284" s="1675">
        <v>5000</v>
      </c>
      <c r="L284" s="1672"/>
      <c r="M284" s="1674">
        <v>0</v>
      </c>
      <c r="N284" s="1673"/>
      <c r="O284" s="1674">
        <v>0</v>
      </c>
      <c r="P284" s="1675">
        <v>5000</v>
      </c>
      <c r="Q284" s="1675"/>
      <c r="R284" s="1676"/>
    </row>
    <row r="285" spans="2:18" ht="15.95" hidden="1" customHeight="1">
      <c r="B285" s="3314">
        <v>10</v>
      </c>
      <c r="C285" s="1670">
        <v>41825</v>
      </c>
      <c r="D285" s="1671" t="s">
        <v>726</v>
      </c>
      <c r="E285" s="1672" t="s">
        <v>556</v>
      </c>
      <c r="F285" s="1672">
        <v>1</v>
      </c>
      <c r="G285" s="1673">
        <v>55</v>
      </c>
      <c r="H285" s="1673">
        <v>55</v>
      </c>
      <c r="I285" s="1674">
        <v>27500</v>
      </c>
      <c r="J285" s="1672"/>
      <c r="K285" s="1675"/>
      <c r="L285" s="1672">
        <v>3</v>
      </c>
      <c r="M285" s="1674">
        <v>30000</v>
      </c>
      <c r="N285" s="1673"/>
      <c r="O285" s="1674">
        <v>0</v>
      </c>
      <c r="P285" s="1675">
        <v>57500</v>
      </c>
      <c r="Q285" s="1675"/>
      <c r="R285" s="1676"/>
    </row>
    <row r="286" spans="2:18" ht="15.95" hidden="1" customHeight="1">
      <c r="B286" s="3314"/>
      <c r="C286" s="1670">
        <v>41825</v>
      </c>
      <c r="D286" s="1671" t="s">
        <v>557</v>
      </c>
      <c r="E286" s="1672" t="s">
        <v>426</v>
      </c>
      <c r="F286" s="1672">
        <v>2</v>
      </c>
      <c r="G286" s="1673"/>
      <c r="H286" s="1673">
        <v>0</v>
      </c>
      <c r="I286" s="1674">
        <v>0</v>
      </c>
      <c r="J286" s="1672" t="s">
        <v>127</v>
      </c>
      <c r="K286" s="1675">
        <v>20000</v>
      </c>
      <c r="L286" s="1672"/>
      <c r="M286" s="1674">
        <v>0</v>
      </c>
      <c r="N286" s="1673"/>
      <c r="O286" s="1674">
        <v>0</v>
      </c>
      <c r="P286" s="1675">
        <v>20000</v>
      </c>
      <c r="Q286" s="1675"/>
      <c r="R286" s="1676"/>
    </row>
    <row r="287" spans="2:18" ht="15.95" hidden="1" customHeight="1">
      <c r="B287" s="3314"/>
      <c r="C287" s="1670">
        <v>41825</v>
      </c>
      <c r="D287" s="1671" t="s">
        <v>563</v>
      </c>
      <c r="E287" s="1672" t="s">
        <v>263</v>
      </c>
      <c r="F287" s="1672">
        <v>1</v>
      </c>
      <c r="G287" s="1673"/>
      <c r="H287" s="1673">
        <v>0</v>
      </c>
      <c r="I287" s="1674">
        <v>0</v>
      </c>
      <c r="J287" s="1672" t="s">
        <v>258</v>
      </c>
      <c r="K287" s="1675">
        <v>5000</v>
      </c>
      <c r="L287" s="1672"/>
      <c r="M287" s="1674">
        <v>0</v>
      </c>
      <c r="N287" s="1673"/>
      <c r="O287" s="1674">
        <v>0</v>
      </c>
      <c r="P287" s="1675">
        <v>5000</v>
      </c>
      <c r="Q287" s="1675"/>
      <c r="R287" s="1676"/>
    </row>
    <row r="288" spans="2:18" ht="15.95" hidden="1" customHeight="1">
      <c r="B288" s="3314">
        <v>11</v>
      </c>
      <c r="C288" s="1677">
        <v>41826</v>
      </c>
      <c r="D288" s="1671" t="s">
        <v>563</v>
      </c>
      <c r="E288" s="1672" t="s">
        <v>263</v>
      </c>
      <c r="F288" s="1672">
        <v>1</v>
      </c>
      <c r="G288" s="1673"/>
      <c r="H288" s="1673">
        <v>0</v>
      </c>
      <c r="I288" s="1674">
        <v>0</v>
      </c>
      <c r="J288" s="1672" t="s">
        <v>258</v>
      </c>
      <c r="K288" s="1675">
        <v>5000</v>
      </c>
      <c r="L288" s="1672"/>
      <c r="M288" s="1674">
        <v>0</v>
      </c>
      <c r="N288" s="1673"/>
      <c r="O288" s="1674">
        <v>0</v>
      </c>
      <c r="P288" s="1675">
        <v>5000</v>
      </c>
      <c r="Q288" s="1675"/>
      <c r="R288" s="1676"/>
    </row>
    <row r="289" spans="2:18" ht="15.95" hidden="1" customHeight="1">
      <c r="B289" s="3314"/>
      <c r="C289" s="1677">
        <v>41826</v>
      </c>
      <c r="D289" s="1671" t="s">
        <v>557</v>
      </c>
      <c r="E289" s="1672" t="s">
        <v>426</v>
      </c>
      <c r="F289" s="1672">
        <v>3</v>
      </c>
      <c r="G289" s="1673"/>
      <c r="H289" s="1673">
        <v>0</v>
      </c>
      <c r="I289" s="1674">
        <v>0</v>
      </c>
      <c r="J289" s="3313" t="s">
        <v>127</v>
      </c>
      <c r="K289" s="3310">
        <v>20000</v>
      </c>
      <c r="L289" s="1672">
        <v>1</v>
      </c>
      <c r="M289" s="1674">
        <v>10000</v>
      </c>
      <c r="N289" s="1673"/>
      <c r="O289" s="1674">
        <v>0</v>
      </c>
      <c r="P289" s="1675">
        <v>30000</v>
      </c>
      <c r="Q289" s="1675"/>
      <c r="R289" s="1676"/>
    </row>
    <row r="290" spans="2:18" ht="15.95" hidden="1" customHeight="1">
      <c r="B290" s="3314"/>
      <c r="C290" s="1677">
        <v>41826</v>
      </c>
      <c r="D290" s="1671" t="s">
        <v>561</v>
      </c>
      <c r="E290" s="1672" t="s">
        <v>426</v>
      </c>
      <c r="F290" s="1672">
        <v>1</v>
      </c>
      <c r="G290" s="1673"/>
      <c r="H290" s="1673">
        <v>0</v>
      </c>
      <c r="I290" s="1674">
        <v>0</v>
      </c>
      <c r="J290" s="3313"/>
      <c r="K290" s="3310"/>
      <c r="L290" s="1672">
        <v>1</v>
      </c>
      <c r="M290" s="1674">
        <v>10000</v>
      </c>
      <c r="N290" s="1673"/>
      <c r="O290" s="1674">
        <v>0</v>
      </c>
      <c r="P290" s="1675">
        <v>10000</v>
      </c>
      <c r="Q290" s="1675"/>
      <c r="R290" s="1676"/>
    </row>
    <row r="291" spans="2:18" ht="15.95" hidden="1" customHeight="1">
      <c r="B291" s="3314"/>
      <c r="C291" s="1677">
        <v>41826</v>
      </c>
      <c r="D291" s="1671" t="s">
        <v>575</v>
      </c>
      <c r="E291" s="1672" t="s">
        <v>263</v>
      </c>
      <c r="F291" s="1672">
        <v>1</v>
      </c>
      <c r="G291" s="1673"/>
      <c r="H291" s="1673">
        <v>0</v>
      </c>
      <c r="I291" s="1674">
        <v>0</v>
      </c>
      <c r="J291" s="1672"/>
      <c r="K291" s="1675"/>
      <c r="L291" s="1672">
        <v>6</v>
      </c>
      <c r="M291" s="1674">
        <v>60000</v>
      </c>
      <c r="N291" s="1673"/>
      <c r="O291" s="1674">
        <v>0</v>
      </c>
      <c r="P291" s="1675">
        <v>60000</v>
      </c>
      <c r="Q291" s="1675"/>
      <c r="R291" s="1676"/>
    </row>
    <row r="292" spans="2:18" ht="15.95" hidden="1" customHeight="1">
      <c r="B292" s="3314"/>
      <c r="C292" s="1677">
        <v>41826</v>
      </c>
      <c r="D292" s="1671" t="s">
        <v>874</v>
      </c>
      <c r="E292" s="1672" t="s">
        <v>263</v>
      </c>
      <c r="F292" s="1672">
        <v>1</v>
      </c>
      <c r="G292" s="1673">
        <v>150</v>
      </c>
      <c r="H292" s="1673">
        <v>150</v>
      </c>
      <c r="I292" s="1674">
        <v>75000</v>
      </c>
      <c r="J292" s="1672"/>
      <c r="K292" s="1675"/>
      <c r="L292" s="1672">
        <v>2.5</v>
      </c>
      <c r="M292" s="1674">
        <v>25000</v>
      </c>
      <c r="N292" s="1673">
        <v>4</v>
      </c>
      <c r="O292" s="1674">
        <v>60000</v>
      </c>
      <c r="P292" s="1675">
        <v>160000</v>
      </c>
      <c r="Q292" s="1675"/>
      <c r="R292" s="1676"/>
    </row>
    <row r="293" spans="2:18" ht="15.95" hidden="1" customHeight="1">
      <c r="B293" s="3314">
        <v>12</v>
      </c>
      <c r="C293" s="1670">
        <v>41827</v>
      </c>
      <c r="D293" s="1671" t="s">
        <v>726</v>
      </c>
      <c r="E293" s="1672" t="s">
        <v>556</v>
      </c>
      <c r="F293" s="1672">
        <v>1</v>
      </c>
      <c r="G293" s="1673">
        <v>54</v>
      </c>
      <c r="H293" s="1673">
        <v>54</v>
      </c>
      <c r="I293" s="1674">
        <v>27000</v>
      </c>
      <c r="J293" s="1672"/>
      <c r="K293" s="1675"/>
      <c r="L293" s="1672"/>
      <c r="M293" s="1674">
        <v>0</v>
      </c>
      <c r="N293" s="1673"/>
      <c r="O293" s="1674">
        <v>0</v>
      </c>
      <c r="P293" s="1675">
        <v>27000</v>
      </c>
      <c r="Q293" s="1675"/>
      <c r="R293" s="1676"/>
    </row>
    <row r="294" spans="2:18" ht="15.95" hidden="1" customHeight="1">
      <c r="B294" s="3314"/>
      <c r="C294" s="1670">
        <v>41827</v>
      </c>
      <c r="D294" s="1671" t="s">
        <v>563</v>
      </c>
      <c r="E294" s="1672" t="s">
        <v>263</v>
      </c>
      <c r="F294" s="1672">
        <v>1</v>
      </c>
      <c r="G294" s="1673"/>
      <c r="H294" s="1673">
        <v>0</v>
      </c>
      <c r="I294" s="1674">
        <v>0</v>
      </c>
      <c r="J294" s="1672" t="s">
        <v>258</v>
      </c>
      <c r="K294" s="1675">
        <v>5000</v>
      </c>
      <c r="L294" s="1672">
        <v>1</v>
      </c>
      <c r="M294" s="1674">
        <v>10000</v>
      </c>
      <c r="N294" s="1673"/>
      <c r="O294" s="1674">
        <v>0</v>
      </c>
      <c r="P294" s="1675">
        <v>15000</v>
      </c>
      <c r="Q294" s="1675"/>
      <c r="R294" s="1676"/>
    </row>
    <row r="295" spans="2:18" ht="15.95" hidden="1" customHeight="1">
      <c r="B295" s="3314">
        <v>13</v>
      </c>
      <c r="C295" s="1670">
        <v>41828</v>
      </c>
      <c r="D295" s="1671" t="s">
        <v>726</v>
      </c>
      <c r="E295" s="1672" t="s">
        <v>556</v>
      </c>
      <c r="F295" s="1672">
        <v>1</v>
      </c>
      <c r="G295" s="1673">
        <v>54</v>
      </c>
      <c r="H295" s="1673">
        <v>54</v>
      </c>
      <c r="I295" s="1674">
        <v>27000</v>
      </c>
      <c r="J295" s="1672"/>
      <c r="K295" s="1675"/>
      <c r="L295" s="1672">
        <v>3</v>
      </c>
      <c r="M295" s="1674">
        <v>30000</v>
      </c>
      <c r="N295" s="1673"/>
      <c r="O295" s="1674">
        <v>0</v>
      </c>
      <c r="P295" s="1675">
        <v>57000</v>
      </c>
      <c r="Q295" s="1675"/>
      <c r="R295" s="1676"/>
    </row>
    <row r="296" spans="2:18" ht="15.95" hidden="1" customHeight="1">
      <c r="B296" s="3314"/>
      <c r="C296" s="1670">
        <v>41828</v>
      </c>
      <c r="D296" s="1671" t="s">
        <v>575</v>
      </c>
      <c r="E296" s="1672" t="s">
        <v>263</v>
      </c>
      <c r="F296" s="1672">
        <v>1</v>
      </c>
      <c r="G296" s="1673"/>
      <c r="H296" s="1673">
        <v>0</v>
      </c>
      <c r="I296" s="1674">
        <v>0</v>
      </c>
      <c r="J296" s="1672"/>
      <c r="K296" s="1675"/>
      <c r="L296" s="1672"/>
      <c r="M296" s="1674">
        <v>0</v>
      </c>
      <c r="N296" s="1673"/>
      <c r="O296" s="1674">
        <v>0</v>
      </c>
      <c r="P296" s="1675">
        <v>0</v>
      </c>
      <c r="Q296" s="1675"/>
      <c r="R296" s="1676"/>
    </row>
    <row r="297" spans="2:18" ht="15.95" hidden="1" customHeight="1">
      <c r="B297" s="3314"/>
      <c r="C297" s="1670">
        <v>41828</v>
      </c>
      <c r="D297" s="1671" t="s">
        <v>874</v>
      </c>
      <c r="E297" s="1672" t="s">
        <v>263</v>
      </c>
      <c r="F297" s="1672">
        <v>1</v>
      </c>
      <c r="G297" s="1673">
        <v>150</v>
      </c>
      <c r="H297" s="1673">
        <v>150</v>
      </c>
      <c r="I297" s="1674">
        <v>75000</v>
      </c>
      <c r="J297" s="1672"/>
      <c r="K297" s="1675"/>
      <c r="L297" s="1672">
        <v>7</v>
      </c>
      <c r="M297" s="1674">
        <v>70000</v>
      </c>
      <c r="N297" s="1673"/>
      <c r="O297" s="1674">
        <v>0</v>
      </c>
      <c r="P297" s="1675">
        <v>145000</v>
      </c>
      <c r="Q297" s="1675"/>
      <c r="R297" s="1676"/>
    </row>
    <row r="298" spans="2:18" ht="15.95" hidden="1" customHeight="1">
      <c r="B298" s="1669">
        <v>14</v>
      </c>
      <c r="C298" s="1670">
        <v>41829</v>
      </c>
      <c r="D298" s="1671" t="s">
        <v>875</v>
      </c>
      <c r="E298" s="1672" t="s">
        <v>263</v>
      </c>
      <c r="F298" s="1672"/>
      <c r="G298" s="1673"/>
      <c r="H298" s="1673">
        <v>0</v>
      </c>
      <c r="I298" s="1674">
        <v>0</v>
      </c>
      <c r="J298" s="1672"/>
      <c r="K298" s="1675"/>
      <c r="L298" s="1672"/>
      <c r="M298" s="1674">
        <v>0</v>
      </c>
      <c r="N298" s="1673"/>
      <c r="O298" s="1674">
        <v>0</v>
      </c>
      <c r="P298" s="1675">
        <v>0</v>
      </c>
      <c r="Q298" s="1675"/>
      <c r="R298" s="1676"/>
    </row>
    <row r="299" spans="2:18" ht="15.95" hidden="1" customHeight="1">
      <c r="B299" s="1669">
        <v>15</v>
      </c>
      <c r="C299" s="1670">
        <v>41830</v>
      </c>
      <c r="D299" s="1671" t="s">
        <v>876</v>
      </c>
      <c r="E299" s="1672" t="s">
        <v>263</v>
      </c>
      <c r="F299" s="1672"/>
      <c r="G299" s="1673"/>
      <c r="H299" s="1673">
        <v>0</v>
      </c>
      <c r="I299" s="1674">
        <v>0</v>
      </c>
      <c r="J299" s="1672"/>
      <c r="K299" s="1675"/>
      <c r="L299" s="1672"/>
      <c r="M299" s="1674">
        <v>0</v>
      </c>
      <c r="N299" s="1673"/>
      <c r="O299" s="1674">
        <v>0</v>
      </c>
      <c r="P299" s="1675">
        <v>0</v>
      </c>
      <c r="Q299" s="1675"/>
      <c r="R299" s="1676"/>
    </row>
    <row r="300" spans="2:18" ht="15.95" hidden="1" customHeight="1">
      <c r="B300" s="3314">
        <v>16</v>
      </c>
      <c r="C300" s="1670">
        <v>41831</v>
      </c>
      <c r="D300" s="1671" t="s">
        <v>563</v>
      </c>
      <c r="E300" s="1672" t="s">
        <v>263</v>
      </c>
      <c r="F300" s="1672">
        <v>1</v>
      </c>
      <c r="G300" s="1673"/>
      <c r="H300" s="1673">
        <v>0</v>
      </c>
      <c r="I300" s="1674">
        <v>0</v>
      </c>
      <c r="J300" s="1672" t="s">
        <v>127</v>
      </c>
      <c r="K300" s="1675">
        <v>5000</v>
      </c>
      <c r="L300" s="1672"/>
      <c r="M300" s="1674">
        <v>0</v>
      </c>
      <c r="N300" s="1673"/>
      <c r="O300" s="1674">
        <v>0</v>
      </c>
      <c r="P300" s="1675">
        <v>5000</v>
      </c>
      <c r="Q300" s="1675"/>
      <c r="R300" s="1676"/>
    </row>
    <row r="301" spans="2:18" ht="15.95" hidden="1" customHeight="1">
      <c r="B301" s="3314"/>
      <c r="C301" s="1670">
        <v>41831</v>
      </c>
      <c r="D301" s="1671" t="s">
        <v>575</v>
      </c>
      <c r="E301" s="1672" t="s">
        <v>263</v>
      </c>
      <c r="F301" s="1672">
        <v>1</v>
      </c>
      <c r="G301" s="1673"/>
      <c r="H301" s="1673">
        <v>0</v>
      </c>
      <c r="I301" s="1674">
        <v>0</v>
      </c>
      <c r="J301" s="1672"/>
      <c r="K301" s="1675"/>
      <c r="L301" s="1672">
        <v>2.5</v>
      </c>
      <c r="M301" s="1674">
        <v>25000</v>
      </c>
      <c r="N301" s="1673"/>
      <c r="O301" s="1674">
        <v>0</v>
      </c>
      <c r="P301" s="1675">
        <v>25000</v>
      </c>
      <c r="Q301" s="1675"/>
      <c r="R301" s="1676"/>
    </row>
    <row r="302" spans="2:18" ht="15.95" hidden="1" customHeight="1">
      <c r="B302" s="3314"/>
      <c r="C302" s="1670">
        <v>41831</v>
      </c>
      <c r="D302" s="1671" t="s">
        <v>722</v>
      </c>
      <c r="E302" s="1672" t="s">
        <v>263</v>
      </c>
      <c r="F302" s="1672">
        <v>1</v>
      </c>
      <c r="G302" s="1673">
        <v>150</v>
      </c>
      <c r="H302" s="1673">
        <v>150</v>
      </c>
      <c r="I302" s="1674">
        <v>75000</v>
      </c>
      <c r="J302" s="1672"/>
      <c r="K302" s="1675"/>
      <c r="L302" s="1672">
        <v>3.5</v>
      </c>
      <c r="M302" s="1674">
        <v>35000</v>
      </c>
      <c r="N302" s="1673">
        <v>3.5</v>
      </c>
      <c r="O302" s="1674">
        <v>52500</v>
      </c>
      <c r="P302" s="1675">
        <v>162500</v>
      </c>
      <c r="Q302" s="1675"/>
      <c r="R302" s="1676"/>
    </row>
    <row r="303" spans="2:18" ht="15.95" hidden="1" customHeight="1">
      <c r="B303" s="3314">
        <v>17</v>
      </c>
      <c r="C303" s="1670">
        <v>41832</v>
      </c>
      <c r="D303" s="1671" t="s">
        <v>726</v>
      </c>
      <c r="E303" s="1672" t="s">
        <v>556</v>
      </c>
      <c r="F303" s="1672">
        <v>1</v>
      </c>
      <c r="G303" s="1673">
        <v>53</v>
      </c>
      <c r="H303" s="1673">
        <v>53</v>
      </c>
      <c r="I303" s="1674">
        <v>26500</v>
      </c>
      <c r="J303" s="1672"/>
      <c r="K303" s="1675"/>
      <c r="L303" s="1672"/>
      <c r="M303" s="1674">
        <v>0</v>
      </c>
      <c r="N303" s="1673"/>
      <c r="O303" s="1674">
        <v>0</v>
      </c>
      <c r="P303" s="1675">
        <v>26500</v>
      </c>
      <c r="Q303" s="1675"/>
      <c r="R303" s="1676"/>
    </row>
    <row r="304" spans="2:18" ht="15.95" hidden="1" customHeight="1">
      <c r="B304" s="3314"/>
      <c r="C304" s="1670">
        <v>41832</v>
      </c>
      <c r="D304" s="1671" t="s">
        <v>563</v>
      </c>
      <c r="E304" s="1672" t="s">
        <v>263</v>
      </c>
      <c r="F304" s="1672">
        <v>1</v>
      </c>
      <c r="G304" s="1673"/>
      <c r="H304" s="1673">
        <v>0</v>
      </c>
      <c r="I304" s="1674">
        <v>0</v>
      </c>
      <c r="J304" s="1672" t="s">
        <v>258</v>
      </c>
      <c r="K304" s="1675">
        <v>5000</v>
      </c>
      <c r="L304" s="1672"/>
      <c r="M304" s="1674">
        <v>0</v>
      </c>
      <c r="N304" s="1673"/>
      <c r="O304" s="1674">
        <v>0</v>
      </c>
      <c r="P304" s="1675">
        <v>5000</v>
      </c>
      <c r="Q304" s="1675"/>
      <c r="R304" s="1676"/>
    </row>
    <row r="305" spans="2:18" ht="15.95" hidden="1" customHeight="1">
      <c r="B305" s="3314">
        <v>18</v>
      </c>
      <c r="C305" s="1677">
        <v>41833</v>
      </c>
      <c r="D305" s="1671" t="s">
        <v>575</v>
      </c>
      <c r="E305" s="1672" t="s">
        <v>263</v>
      </c>
      <c r="F305" s="1672">
        <v>1</v>
      </c>
      <c r="G305" s="1673"/>
      <c r="H305" s="1673">
        <v>0</v>
      </c>
      <c r="I305" s="1674">
        <v>0</v>
      </c>
      <c r="J305" s="1672"/>
      <c r="K305" s="1675"/>
      <c r="L305" s="1672"/>
      <c r="M305" s="1674">
        <v>0</v>
      </c>
      <c r="N305" s="1673"/>
      <c r="O305" s="1674">
        <v>0</v>
      </c>
      <c r="P305" s="1675">
        <v>0</v>
      </c>
      <c r="Q305" s="1675"/>
      <c r="R305" s="1676"/>
    </row>
    <row r="306" spans="2:18" ht="15.95" hidden="1" customHeight="1">
      <c r="B306" s="3314"/>
      <c r="C306" s="1677">
        <v>41833</v>
      </c>
      <c r="D306" s="1671" t="s">
        <v>868</v>
      </c>
      <c r="E306" s="1672" t="s">
        <v>263</v>
      </c>
      <c r="F306" s="1672">
        <v>1</v>
      </c>
      <c r="G306" s="1673">
        <v>150</v>
      </c>
      <c r="H306" s="1673">
        <v>150</v>
      </c>
      <c r="I306" s="1674">
        <v>75000</v>
      </c>
      <c r="J306" s="1672"/>
      <c r="K306" s="1675"/>
      <c r="L306" s="1672">
        <v>9</v>
      </c>
      <c r="M306" s="1674">
        <v>90000</v>
      </c>
      <c r="N306" s="1673"/>
      <c r="O306" s="1674">
        <v>0</v>
      </c>
      <c r="P306" s="1675">
        <v>165000</v>
      </c>
      <c r="Q306" s="1675"/>
      <c r="R306" s="1676"/>
    </row>
    <row r="307" spans="2:18" ht="15.95" hidden="1" customHeight="1">
      <c r="B307" s="3314">
        <v>19</v>
      </c>
      <c r="C307" s="1670">
        <v>41834</v>
      </c>
      <c r="D307" s="1671" t="s">
        <v>575</v>
      </c>
      <c r="E307" s="1672" t="s">
        <v>263</v>
      </c>
      <c r="F307" s="1672">
        <v>1</v>
      </c>
      <c r="G307" s="1673"/>
      <c r="H307" s="1673">
        <v>0</v>
      </c>
      <c r="I307" s="1674">
        <v>0</v>
      </c>
      <c r="J307" s="1672"/>
      <c r="K307" s="1675"/>
      <c r="L307" s="1672">
        <v>2</v>
      </c>
      <c r="M307" s="1674">
        <v>20000</v>
      </c>
      <c r="N307" s="1673"/>
      <c r="O307" s="1674">
        <v>0</v>
      </c>
      <c r="P307" s="1675">
        <v>20000</v>
      </c>
      <c r="Q307" s="1675"/>
      <c r="R307" s="1676"/>
    </row>
    <row r="308" spans="2:18" ht="15.95" hidden="1" customHeight="1">
      <c r="B308" s="3314"/>
      <c r="C308" s="1670">
        <v>41834</v>
      </c>
      <c r="D308" s="1671" t="s">
        <v>731</v>
      </c>
      <c r="E308" s="1672" t="s">
        <v>263</v>
      </c>
      <c r="F308" s="1672">
        <v>1</v>
      </c>
      <c r="G308" s="1673">
        <v>150</v>
      </c>
      <c r="H308" s="1673">
        <v>150</v>
      </c>
      <c r="I308" s="1674">
        <v>75000</v>
      </c>
      <c r="J308" s="1672"/>
      <c r="K308" s="1675"/>
      <c r="L308" s="1672">
        <v>5</v>
      </c>
      <c r="M308" s="1674">
        <v>50000</v>
      </c>
      <c r="N308" s="1673">
        <v>2</v>
      </c>
      <c r="O308" s="1674">
        <v>30000</v>
      </c>
      <c r="P308" s="1675">
        <v>155000</v>
      </c>
      <c r="Q308" s="1675"/>
      <c r="R308" s="1676"/>
    </row>
    <row r="309" spans="2:18" ht="15.95" hidden="1" customHeight="1">
      <c r="B309" s="1669">
        <v>20</v>
      </c>
      <c r="C309" s="1670">
        <v>41835</v>
      </c>
      <c r="D309" s="1671" t="s">
        <v>497</v>
      </c>
      <c r="E309" s="1672" t="s">
        <v>263</v>
      </c>
      <c r="F309" s="1672"/>
      <c r="G309" s="1673"/>
      <c r="H309" s="1673">
        <v>0</v>
      </c>
      <c r="I309" s="1674">
        <v>0</v>
      </c>
      <c r="J309" s="1672"/>
      <c r="K309" s="1675"/>
      <c r="L309" s="1672"/>
      <c r="M309" s="1674">
        <v>0</v>
      </c>
      <c r="N309" s="1673"/>
      <c r="O309" s="1674">
        <v>0</v>
      </c>
      <c r="P309" s="1675">
        <v>0</v>
      </c>
      <c r="Q309" s="1675"/>
      <c r="R309" s="1676"/>
    </row>
    <row r="310" spans="2:18" ht="15.95" hidden="1" customHeight="1">
      <c r="B310" s="1669">
        <v>21</v>
      </c>
      <c r="C310" s="1670">
        <v>41836</v>
      </c>
      <c r="D310" s="1671" t="s">
        <v>557</v>
      </c>
      <c r="E310" s="1672" t="s">
        <v>426</v>
      </c>
      <c r="F310" s="1672">
        <v>1</v>
      </c>
      <c r="G310" s="1673"/>
      <c r="H310" s="1673">
        <v>0</v>
      </c>
      <c r="I310" s="1674">
        <v>0</v>
      </c>
      <c r="J310" s="1672" t="s">
        <v>127</v>
      </c>
      <c r="K310" s="1675">
        <v>20000</v>
      </c>
      <c r="L310" s="1672"/>
      <c r="M310" s="1674">
        <v>0</v>
      </c>
      <c r="N310" s="1673"/>
      <c r="O310" s="1674">
        <v>0</v>
      </c>
      <c r="P310" s="1675">
        <v>20000</v>
      </c>
      <c r="Q310" s="1675"/>
      <c r="R310" s="1676"/>
    </row>
    <row r="311" spans="2:18" ht="15.95" hidden="1" customHeight="1">
      <c r="B311" s="1669">
        <v>22</v>
      </c>
      <c r="C311" s="1670">
        <v>41837</v>
      </c>
      <c r="D311" s="1678" t="s">
        <v>877</v>
      </c>
      <c r="E311" s="1679" t="s">
        <v>263</v>
      </c>
      <c r="F311" s="1672"/>
      <c r="G311" s="1673"/>
      <c r="H311" s="1673">
        <v>0</v>
      </c>
      <c r="I311" s="1674">
        <v>0</v>
      </c>
      <c r="J311" s="1672"/>
      <c r="K311" s="1675"/>
      <c r="L311" s="1672"/>
      <c r="M311" s="1674">
        <v>0</v>
      </c>
      <c r="N311" s="1673"/>
      <c r="O311" s="1674">
        <v>0</v>
      </c>
      <c r="P311" s="1675">
        <v>0</v>
      </c>
      <c r="Q311" s="1675"/>
      <c r="R311" s="1676"/>
    </row>
    <row r="312" spans="2:18" ht="15.95" hidden="1" customHeight="1">
      <c r="B312" s="1669">
        <v>23</v>
      </c>
      <c r="C312" s="1670">
        <v>41838</v>
      </c>
      <c r="D312" s="1678" t="s">
        <v>877</v>
      </c>
      <c r="E312" s="1679" t="s">
        <v>263</v>
      </c>
      <c r="F312" s="1672"/>
      <c r="G312" s="1673"/>
      <c r="H312" s="1673">
        <v>0</v>
      </c>
      <c r="I312" s="1674">
        <v>0</v>
      </c>
      <c r="J312" s="1672"/>
      <c r="K312" s="1675"/>
      <c r="L312" s="1672"/>
      <c r="M312" s="1674">
        <v>0</v>
      </c>
      <c r="N312" s="1673"/>
      <c r="O312" s="1674">
        <v>0</v>
      </c>
      <c r="P312" s="1675">
        <v>0</v>
      </c>
      <c r="Q312" s="1675"/>
      <c r="R312" s="1676"/>
    </row>
    <row r="313" spans="2:18" ht="15.95" hidden="1" customHeight="1">
      <c r="B313" s="1669">
        <v>24</v>
      </c>
      <c r="C313" s="1670">
        <v>41839</v>
      </c>
      <c r="D313" s="1671" t="s">
        <v>546</v>
      </c>
      <c r="E313" s="1672" t="s">
        <v>426</v>
      </c>
      <c r="F313" s="1672">
        <v>6</v>
      </c>
      <c r="G313" s="1673"/>
      <c r="H313" s="1673">
        <v>0</v>
      </c>
      <c r="I313" s="1674">
        <v>0</v>
      </c>
      <c r="J313" s="1672" t="s">
        <v>127</v>
      </c>
      <c r="K313" s="1675">
        <v>25000</v>
      </c>
      <c r="L313" s="1672"/>
      <c r="M313" s="1674">
        <v>0</v>
      </c>
      <c r="N313" s="1673"/>
      <c r="O313" s="1674">
        <v>0</v>
      </c>
      <c r="P313" s="1675">
        <v>25000</v>
      </c>
      <c r="Q313" s="1675"/>
      <c r="R313" s="1676"/>
    </row>
    <row r="314" spans="2:18" ht="15.95" hidden="1" customHeight="1">
      <c r="B314" s="3314">
        <v>25</v>
      </c>
      <c r="C314" s="1677">
        <v>41840</v>
      </c>
      <c r="D314" s="1671" t="s">
        <v>561</v>
      </c>
      <c r="E314" s="1672" t="s">
        <v>426</v>
      </c>
      <c r="F314" s="1672">
        <v>1</v>
      </c>
      <c r="G314" s="1673"/>
      <c r="H314" s="1673">
        <v>0</v>
      </c>
      <c r="I314" s="1674">
        <v>0</v>
      </c>
      <c r="J314" s="1672" t="s">
        <v>127</v>
      </c>
      <c r="K314" s="1675">
        <v>20000</v>
      </c>
      <c r="L314" s="1672"/>
      <c r="M314" s="1674">
        <v>0</v>
      </c>
      <c r="N314" s="1673"/>
      <c r="O314" s="1674">
        <v>0</v>
      </c>
      <c r="P314" s="1675">
        <v>20000</v>
      </c>
      <c r="Q314" s="1675"/>
      <c r="R314" s="1676"/>
    </row>
    <row r="315" spans="2:18" ht="15.95" hidden="1" customHeight="1">
      <c r="B315" s="3314"/>
      <c r="C315" s="1677">
        <v>41840</v>
      </c>
      <c r="D315" s="1671" t="s">
        <v>563</v>
      </c>
      <c r="E315" s="1672" t="s">
        <v>263</v>
      </c>
      <c r="F315" s="1672">
        <v>1</v>
      </c>
      <c r="G315" s="1673"/>
      <c r="H315" s="1673">
        <v>0</v>
      </c>
      <c r="I315" s="1674">
        <v>0</v>
      </c>
      <c r="J315" s="1672" t="s">
        <v>258</v>
      </c>
      <c r="K315" s="1675">
        <v>5000</v>
      </c>
      <c r="L315" s="1672">
        <v>4</v>
      </c>
      <c r="M315" s="1674">
        <v>40000</v>
      </c>
      <c r="N315" s="1673"/>
      <c r="O315" s="1674">
        <v>0</v>
      </c>
      <c r="P315" s="1675">
        <v>45000</v>
      </c>
      <c r="Q315" s="1675"/>
      <c r="R315" s="1676"/>
    </row>
    <row r="316" spans="2:18" ht="15.95" hidden="1" customHeight="1">
      <c r="B316" s="3314"/>
      <c r="C316" s="1677">
        <v>41840</v>
      </c>
      <c r="D316" s="1671" t="s">
        <v>726</v>
      </c>
      <c r="E316" s="1672" t="s">
        <v>556</v>
      </c>
      <c r="F316" s="1672">
        <v>1</v>
      </c>
      <c r="G316" s="1673">
        <v>52</v>
      </c>
      <c r="H316" s="1673">
        <v>52</v>
      </c>
      <c r="I316" s="1674">
        <v>26000</v>
      </c>
      <c r="J316" s="1672"/>
      <c r="K316" s="1675"/>
      <c r="L316" s="1672">
        <v>2</v>
      </c>
      <c r="M316" s="1674">
        <v>20000</v>
      </c>
      <c r="N316" s="1673"/>
      <c r="O316" s="1674">
        <v>0</v>
      </c>
      <c r="P316" s="1675">
        <v>46000</v>
      </c>
      <c r="Q316" s="1675"/>
      <c r="R316" s="1676"/>
    </row>
    <row r="317" spans="2:18" ht="15.95" hidden="1" customHeight="1">
      <c r="B317" s="3314">
        <v>26</v>
      </c>
      <c r="C317" s="1670">
        <v>41841</v>
      </c>
      <c r="D317" s="1671" t="s">
        <v>726</v>
      </c>
      <c r="E317" s="1672" t="s">
        <v>556</v>
      </c>
      <c r="F317" s="1672">
        <v>1</v>
      </c>
      <c r="G317" s="1673">
        <v>51</v>
      </c>
      <c r="H317" s="1673">
        <v>51</v>
      </c>
      <c r="I317" s="1674">
        <v>25500</v>
      </c>
      <c r="J317" s="1672"/>
      <c r="K317" s="1675"/>
      <c r="L317" s="1672">
        <v>3</v>
      </c>
      <c r="M317" s="1674">
        <v>30000</v>
      </c>
      <c r="N317" s="1673"/>
      <c r="O317" s="1674">
        <v>0</v>
      </c>
      <c r="P317" s="1675">
        <v>55500</v>
      </c>
      <c r="Q317" s="1675"/>
      <c r="R317" s="1676"/>
    </row>
    <row r="318" spans="2:18" ht="15.95" hidden="1" customHeight="1">
      <c r="B318" s="3314"/>
      <c r="C318" s="1670">
        <v>41841</v>
      </c>
      <c r="D318" s="1671" t="s">
        <v>563</v>
      </c>
      <c r="E318" s="1672" t="s">
        <v>263</v>
      </c>
      <c r="F318" s="1672">
        <v>2</v>
      </c>
      <c r="G318" s="1673"/>
      <c r="H318" s="1673">
        <v>0</v>
      </c>
      <c r="I318" s="1674">
        <v>0</v>
      </c>
      <c r="J318" s="1672" t="s">
        <v>258</v>
      </c>
      <c r="K318" s="1675">
        <v>10000</v>
      </c>
      <c r="L318" s="1672">
        <v>1</v>
      </c>
      <c r="M318" s="1674">
        <v>10000</v>
      </c>
      <c r="N318" s="1673"/>
      <c r="O318" s="1674">
        <v>0</v>
      </c>
      <c r="P318" s="1675">
        <v>20000</v>
      </c>
      <c r="Q318" s="1675"/>
      <c r="R318" s="1676"/>
    </row>
    <row r="319" spans="2:18" ht="15.95" hidden="1" customHeight="1">
      <c r="B319" s="1669">
        <v>27</v>
      </c>
      <c r="C319" s="1670">
        <v>41842</v>
      </c>
      <c r="D319" s="1671" t="s">
        <v>549</v>
      </c>
      <c r="E319" s="1672" t="s">
        <v>426</v>
      </c>
      <c r="F319" s="1672">
        <v>4</v>
      </c>
      <c r="G319" s="1673"/>
      <c r="H319" s="1673">
        <v>0</v>
      </c>
      <c r="I319" s="1674">
        <v>0</v>
      </c>
      <c r="J319" s="1672" t="s">
        <v>127</v>
      </c>
      <c r="K319" s="1675">
        <v>20000</v>
      </c>
      <c r="L319" s="1672"/>
      <c r="M319" s="1674">
        <v>0</v>
      </c>
      <c r="N319" s="1673"/>
      <c r="O319" s="1674">
        <v>0</v>
      </c>
      <c r="P319" s="1675">
        <v>20000</v>
      </c>
      <c r="Q319" s="1675"/>
      <c r="R319" s="1676"/>
    </row>
    <row r="320" spans="2:18" ht="15.95" hidden="1" customHeight="1">
      <c r="B320" s="3314">
        <v>28</v>
      </c>
      <c r="C320" s="1670">
        <v>41843</v>
      </c>
      <c r="D320" s="1671" t="s">
        <v>575</v>
      </c>
      <c r="E320" s="1672" t="s">
        <v>263</v>
      </c>
      <c r="F320" s="1672">
        <v>1</v>
      </c>
      <c r="G320" s="1673"/>
      <c r="H320" s="1673">
        <v>0</v>
      </c>
      <c r="I320" s="1674">
        <v>0</v>
      </c>
      <c r="J320" s="1672"/>
      <c r="K320" s="1675"/>
      <c r="L320" s="1672"/>
      <c r="M320" s="1674">
        <v>0</v>
      </c>
      <c r="N320" s="1673"/>
      <c r="O320" s="1674">
        <v>0</v>
      </c>
      <c r="P320" s="1675">
        <v>0</v>
      </c>
      <c r="Q320" s="1675"/>
      <c r="R320" s="1676"/>
    </row>
    <row r="321" spans="2:18" ht="15.95" hidden="1" customHeight="1">
      <c r="B321" s="3314"/>
      <c r="C321" s="1670">
        <v>41843</v>
      </c>
      <c r="D321" s="1671" t="s">
        <v>868</v>
      </c>
      <c r="E321" s="1672" t="s">
        <v>263</v>
      </c>
      <c r="F321" s="1672">
        <v>1</v>
      </c>
      <c r="G321" s="1673">
        <v>150</v>
      </c>
      <c r="H321" s="1673">
        <v>150</v>
      </c>
      <c r="I321" s="1674">
        <v>75000</v>
      </c>
      <c r="J321" s="1672"/>
      <c r="K321" s="1675"/>
      <c r="L321" s="1672">
        <v>4</v>
      </c>
      <c r="M321" s="1674">
        <v>40000</v>
      </c>
      <c r="N321" s="1673"/>
      <c r="O321" s="1674">
        <v>0</v>
      </c>
      <c r="P321" s="1675">
        <v>115000</v>
      </c>
      <c r="Q321" s="1675"/>
      <c r="R321" s="1676"/>
    </row>
    <row r="322" spans="2:18" ht="15.95" hidden="1" customHeight="1">
      <c r="B322" s="3315">
        <v>29</v>
      </c>
      <c r="C322" s="1680">
        <v>41844</v>
      </c>
      <c r="D322" s="1681" t="s">
        <v>878</v>
      </c>
      <c r="E322" s="1682" t="s">
        <v>879</v>
      </c>
      <c r="F322" s="1682">
        <v>1</v>
      </c>
      <c r="G322" s="1683"/>
      <c r="H322" s="1683">
        <v>0</v>
      </c>
      <c r="I322" s="1684">
        <v>0</v>
      </c>
      <c r="J322" s="1682" t="s">
        <v>70</v>
      </c>
      <c r="K322" s="1685">
        <v>35000</v>
      </c>
      <c r="L322" s="1682"/>
      <c r="M322" s="1684">
        <v>0</v>
      </c>
      <c r="N322" s="1683"/>
      <c r="O322" s="1684">
        <v>0</v>
      </c>
      <c r="P322" s="1685">
        <v>35000</v>
      </c>
      <c r="Q322" s="1685"/>
      <c r="R322" s="1686"/>
    </row>
    <row r="323" spans="2:18" ht="15.95" hidden="1" customHeight="1">
      <c r="B323" s="3315"/>
      <c r="C323" s="1680">
        <v>41844</v>
      </c>
      <c r="D323" s="1681" t="s">
        <v>563</v>
      </c>
      <c r="E323" s="1682" t="s">
        <v>263</v>
      </c>
      <c r="F323" s="1682">
        <v>1</v>
      </c>
      <c r="G323" s="1683"/>
      <c r="H323" s="1683">
        <v>0</v>
      </c>
      <c r="I323" s="1684">
        <v>0</v>
      </c>
      <c r="J323" s="1682" t="s">
        <v>258</v>
      </c>
      <c r="K323" s="1685">
        <v>5000</v>
      </c>
      <c r="L323" s="1682"/>
      <c r="M323" s="1684">
        <v>0</v>
      </c>
      <c r="N323" s="1683"/>
      <c r="O323" s="1684">
        <v>0</v>
      </c>
      <c r="P323" s="1685">
        <v>5000</v>
      </c>
      <c r="Q323" s="1685"/>
      <c r="R323" s="1686"/>
    </row>
    <row r="324" spans="2:18" ht="15.95" hidden="1" customHeight="1" thickBot="1">
      <c r="B324" s="1687">
        <v>30</v>
      </c>
      <c r="C324" s="1688">
        <v>41845</v>
      </c>
      <c r="D324" s="1689" t="s">
        <v>877</v>
      </c>
      <c r="E324" s="1690" t="s">
        <v>263</v>
      </c>
      <c r="F324" s="1691"/>
      <c r="G324" s="1692"/>
      <c r="H324" s="1692">
        <v>0</v>
      </c>
      <c r="I324" s="1693">
        <v>0</v>
      </c>
      <c r="J324" s="1691"/>
      <c r="K324" s="1694"/>
      <c r="L324" s="1691"/>
      <c r="M324" s="1693">
        <v>0</v>
      </c>
      <c r="N324" s="1692"/>
      <c r="O324" s="1693">
        <v>0</v>
      </c>
      <c r="P324" s="1694">
        <v>0</v>
      </c>
      <c r="Q324" s="1694"/>
      <c r="R324" s="1695"/>
    </row>
    <row r="325" spans="2:18" ht="15.95" hidden="1" customHeight="1">
      <c r="B325" s="1930">
        <v>1</v>
      </c>
      <c r="C325" s="1931">
        <v>41846</v>
      </c>
      <c r="D325" s="2011" t="s">
        <v>862</v>
      </c>
      <c r="E325" s="1460"/>
      <c r="F325" s="1460"/>
      <c r="G325" s="1461"/>
      <c r="H325" s="1461">
        <f>F325*G325</f>
        <v>0</v>
      </c>
      <c r="I325" s="1666">
        <f>H325*500</f>
        <v>0</v>
      </c>
      <c r="J325" s="1460"/>
      <c r="K325" s="1667"/>
      <c r="L325" s="1460"/>
      <c r="M325" s="1666">
        <f>L325*10000</f>
        <v>0</v>
      </c>
      <c r="N325" s="1461"/>
      <c r="O325" s="1666">
        <f>N325*15000</f>
        <v>0</v>
      </c>
      <c r="P325" s="1667">
        <f>I325+K325+M325+O325</f>
        <v>0</v>
      </c>
      <c r="Q325" s="1667"/>
      <c r="R325" s="1668"/>
    </row>
    <row r="326" spans="2:18" ht="15.95" hidden="1" customHeight="1">
      <c r="B326" s="1935">
        <v>2</v>
      </c>
      <c r="C326" s="1936">
        <v>41847</v>
      </c>
      <c r="D326" s="2012" t="s">
        <v>862</v>
      </c>
      <c r="E326" s="1872"/>
      <c r="F326" s="1872"/>
      <c r="G326" s="1673"/>
      <c r="H326" s="1673">
        <f>F326*G326</f>
        <v>0</v>
      </c>
      <c r="I326" s="1674">
        <f>H326*500</f>
        <v>0</v>
      </c>
      <c r="J326" s="1872"/>
      <c r="K326" s="1873"/>
      <c r="L326" s="1872"/>
      <c r="M326" s="1674">
        <f>L326*10000</f>
        <v>0</v>
      </c>
      <c r="N326" s="1673"/>
      <c r="O326" s="1674">
        <f>N326*15000</f>
        <v>0</v>
      </c>
      <c r="P326" s="1873">
        <f>I326+K326+M326+O326</f>
        <v>0</v>
      </c>
      <c r="Q326" s="1873"/>
      <c r="R326" s="1676"/>
    </row>
    <row r="327" spans="2:18" ht="15.95" hidden="1" customHeight="1">
      <c r="B327" s="1935">
        <v>3</v>
      </c>
      <c r="C327" s="1938">
        <v>41848</v>
      </c>
      <c r="D327" s="2012" t="s">
        <v>862</v>
      </c>
      <c r="E327" s="1872"/>
      <c r="F327" s="1872"/>
      <c r="G327" s="1673"/>
      <c r="H327" s="1673">
        <f t="shared" ref="H327:H370" si="39">F327*G327</f>
        <v>0</v>
      </c>
      <c r="I327" s="1674">
        <f t="shared" ref="I327:I370" si="40">H327*500</f>
        <v>0</v>
      </c>
      <c r="J327" s="1872"/>
      <c r="K327" s="1873"/>
      <c r="L327" s="1872"/>
      <c r="M327" s="1674">
        <f t="shared" ref="M327:M370" si="41">L327*10000</f>
        <v>0</v>
      </c>
      <c r="N327" s="1673"/>
      <c r="O327" s="1674">
        <f t="shared" ref="O327:O370" si="42">N327*15000</f>
        <v>0</v>
      </c>
      <c r="P327" s="1873">
        <f t="shared" ref="P327:P370" si="43">I327+K327+M327+O327</f>
        <v>0</v>
      </c>
      <c r="Q327" s="1873"/>
      <c r="R327" s="1676"/>
    </row>
    <row r="328" spans="2:18" ht="15.95" hidden="1" customHeight="1">
      <c r="B328" s="1935">
        <v>4</v>
      </c>
      <c r="C328" s="1938">
        <v>41849</v>
      </c>
      <c r="D328" s="2012" t="s">
        <v>862</v>
      </c>
      <c r="E328" s="1872"/>
      <c r="F328" s="1872"/>
      <c r="G328" s="1673"/>
      <c r="H328" s="1673">
        <f t="shared" si="39"/>
        <v>0</v>
      </c>
      <c r="I328" s="1674">
        <f t="shared" si="40"/>
        <v>0</v>
      </c>
      <c r="J328" s="1872"/>
      <c r="K328" s="1873"/>
      <c r="L328" s="1872"/>
      <c r="M328" s="1674">
        <f t="shared" si="41"/>
        <v>0</v>
      </c>
      <c r="N328" s="1673"/>
      <c r="O328" s="1674">
        <f t="shared" si="42"/>
        <v>0</v>
      </c>
      <c r="P328" s="1873">
        <f t="shared" si="43"/>
        <v>0</v>
      </c>
      <c r="Q328" s="1873"/>
      <c r="R328" s="1676"/>
    </row>
    <row r="329" spans="2:18" ht="15.95" hidden="1" customHeight="1">
      <c r="B329" s="1935">
        <v>5</v>
      </c>
      <c r="C329" s="1939">
        <v>41850</v>
      </c>
      <c r="D329" s="2012" t="s">
        <v>862</v>
      </c>
      <c r="E329" s="1941"/>
      <c r="F329" s="1941"/>
      <c r="G329" s="1941"/>
      <c r="H329" s="1673">
        <f t="shared" si="39"/>
        <v>0</v>
      </c>
      <c r="I329" s="1674">
        <f t="shared" si="40"/>
        <v>0</v>
      </c>
      <c r="J329" s="1941"/>
      <c r="K329" s="1942"/>
      <c r="L329" s="1941"/>
      <c r="M329" s="1674">
        <f t="shared" si="41"/>
        <v>0</v>
      </c>
      <c r="N329" s="1941"/>
      <c r="O329" s="1674">
        <f t="shared" si="42"/>
        <v>0</v>
      </c>
      <c r="P329" s="1873">
        <f t="shared" si="43"/>
        <v>0</v>
      </c>
      <c r="Q329" s="1941"/>
      <c r="R329" s="1943"/>
    </row>
    <row r="330" spans="2:18" ht="15.95" hidden="1" customHeight="1">
      <c r="B330" s="1935">
        <v>6</v>
      </c>
      <c r="C330" s="1940">
        <v>41851</v>
      </c>
      <c r="D330" s="2012" t="s">
        <v>862</v>
      </c>
      <c r="E330" s="1941"/>
      <c r="F330" s="1951"/>
      <c r="G330" s="1951"/>
      <c r="H330" s="1673">
        <f t="shared" si="39"/>
        <v>0</v>
      </c>
      <c r="I330" s="1674">
        <f t="shared" si="40"/>
        <v>0</v>
      </c>
      <c r="J330" s="1941"/>
      <c r="K330" s="1942"/>
      <c r="L330" s="1941"/>
      <c r="M330" s="1674">
        <f t="shared" si="41"/>
        <v>0</v>
      </c>
      <c r="N330" s="1941"/>
      <c r="O330" s="1674">
        <f t="shared" si="42"/>
        <v>0</v>
      </c>
      <c r="P330" s="1873">
        <f t="shared" si="43"/>
        <v>0</v>
      </c>
      <c r="Q330" s="1941"/>
      <c r="R330" s="1943"/>
    </row>
    <row r="331" spans="2:18" ht="15.95" hidden="1" customHeight="1">
      <c r="B331" s="1935">
        <v>7</v>
      </c>
      <c r="C331" s="1939">
        <v>41852</v>
      </c>
      <c r="D331" s="2012" t="s">
        <v>862</v>
      </c>
      <c r="E331" s="1941"/>
      <c r="F331" s="1951"/>
      <c r="G331" s="1951"/>
      <c r="H331" s="1673">
        <f t="shared" si="39"/>
        <v>0</v>
      </c>
      <c r="I331" s="1674">
        <f t="shared" si="40"/>
        <v>0</v>
      </c>
      <c r="J331" s="1951"/>
      <c r="K331" s="1942"/>
      <c r="L331" s="1941"/>
      <c r="M331" s="1674">
        <f t="shared" si="41"/>
        <v>0</v>
      </c>
      <c r="N331" s="1941"/>
      <c r="O331" s="1674">
        <f t="shared" si="42"/>
        <v>0</v>
      </c>
      <c r="P331" s="1873">
        <f t="shared" si="43"/>
        <v>0</v>
      </c>
      <c r="Q331" s="1941"/>
      <c r="R331" s="1943"/>
    </row>
    <row r="332" spans="2:18" ht="15.95" hidden="1" customHeight="1">
      <c r="B332" s="1935">
        <v>8</v>
      </c>
      <c r="C332" s="1940">
        <v>41853</v>
      </c>
      <c r="D332" s="2012" t="s">
        <v>862</v>
      </c>
      <c r="E332" s="1951"/>
      <c r="F332" s="1951"/>
      <c r="G332" s="1951"/>
      <c r="H332" s="1673">
        <f t="shared" si="39"/>
        <v>0</v>
      </c>
      <c r="I332" s="1674">
        <f t="shared" si="40"/>
        <v>0</v>
      </c>
      <c r="J332" s="1951"/>
      <c r="K332" s="1942"/>
      <c r="L332" s="1951"/>
      <c r="M332" s="1674">
        <f t="shared" si="41"/>
        <v>0</v>
      </c>
      <c r="N332" s="1941"/>
      <c r="O332" s="1674">
        <f t="shared" si="42"/>
        <v>0</v>
      </c>
      <c r="P332" s="1873">
        <f t="shared" si="43"/>
        <v>0</v>
      </c>
      <c r="Q332" s="1941"/>
      <c r="R332" s="1943"/>
    </row>
    <row r="333" spans="2:18" ht="15.95" hidden="1" customHeight="1">
      <c r="B333" s="1935">
        <v>9</v>
      </c>
      <c r="C333" s="1936">
        <v>41854</v>
      </c>
      <c r="D333" s="2012" t="s">
        <v>862</v>
      </c>
      <c r="E333" s="1951"/>
      <c r="F333" s="1951"/>
      <c r="G333" s="1951"/>
      <c r="H333" s="1673">
        <f t="shared" si="39"/>
        <v>0</v>
      </c>
      <c r="I333" s="1674">
        <f t="shared" si="40"/>
        <v>0</v>
      </c>
      <c r="J333" s="1951"/>
      <c r="K333" s="1942"/>
      <c r="L333" s="1951"/>
      <c r="M333" s="1674">
        <f t="shared" si="41"/>
        <v>0</v>
      </c>
      <c r="N333" s="1941"/>
      <c r="O333" s="1674">
        <f t="shared" si="42"/>
        <v>0</v>
      </c>
      <c r="P333" s="1873">
        <f t="shared" si="43"/>
        <v>0</v>
      </c>
      <c r="Q333" s="1941"/>
      <c r="R333" s="1943"/>
    </row>
    <row r="334" spans="2:18" ht="15.95" hidden="1" customHeight="1">
      <c r="B334" s="1935">
        <v>10</v>
      </c>
      <c r="C334" s="1940">
        <v>41855</v>
      </c>
      <c r="D334" s="1941" t="s">
        <v>546</v>
      </c>
      <c r="E334" s="1951" t="s">
        <v>426</v>
      </c>
      <c r="F334" s="1951">
        <v>5</v>
      </c>
      <c r="G334" s="1951"/>
      <c r="H334" s="1673">
        <f t="shared" si="39"/>
        <v>0</v>
      </c>
      <c r="I334" s="1674">
        <f t="shared" si="40"/>
        <v>0</v>
      </c>
      <c r="J334" s="1951" t="s">
        <v>127</v>
      </c>
      <c r="K334" s="1942">
        <v>20000</v>
      </c>
      <c r="L334" s="1951"/>
      <c r="M334" s="1674">
        <f t="shared" si="41"/>
        <v>0</v>
      </c>
      <c r="N334" s="1941"/>
      <c r="O334" s="1674">
        <f t="shared" si="42"/>
        <v>0</v>
      </c>
      <c r="P334" s="1873">
        <f t="shared" si="43"/>
        <v>20000</v>
      </c>
      <c r="Q334" s="1941"/>
      <c r="R334" s="1943"/>
    </row>
    <row r="335" spans="2:18" ht="15.95" hidden="1" customHeight="1">
      <c r="B335" s="1935">
        <v>11</v>
      </c>
      <c r="C335" s="1939">
        <v>41856</v>
      </c>
      <c r="D335" s="1941" t="s">
        <v>546</v>
      </c>
      <c r="E335" s="1951" t="s">
        <v>426</v>
      </c>
      <c r="F335" s="1951">
        <v>6</v>
      </c>
      <c r="G335" s="1951"/>
      <c r="H335" s="1673">
        <f t="shared" si="39"/>
        <v>0</v>
      </c>
      <c r="I335" s="1674">
        <f t="shared" si="40"/>
        <v>0</v>
      </c>
      <c r="J335" s="1951" t="s">
        <v>127</v>
      </c>
      <c r="K335" s="1942">
        <v>25000</v>
      </c>
      <c r="L335" s="1951"/>
      <c r="M335" s="1674">
        <f t="shared" si="41"/>
        <v>0</v>
      </c>
      <c r="N335" s="1941"/>
      <c r="O335" s="1674">
        <f t="shared" si="42"/>
        <v>0</v>
      </c>
      <c r="P335" s="1873">
        <f t="shared" si="43"/>
        <v>25000</v>
      </c>
      <c r="Q335" s="1941"/>
      <c r="R335" s="1943"/>
    </row>
    <row r="336" spans="2:18" ht="15.95" hidden="1" customHeight="1">
      <c r="B336" s="3094">
        <v>12</v>
      </c>
      <c r="C336" s="1940">
        <v>41857</v>
      </c>
      <c r="D336" s="1941" t="s">
        <v>563</v>
      </c>
      <c r="E336" s="1951" t="s">
        <v>263</v>
      </c>
      <c r="F336" s="1951">
        <v>1</v>
      </c>
      <c r="G336" s="1951"/>
      <c r="H336" s="1673">
        <f t="shared" si="39"/>
        <v>0</v>
      </c>
      <c r="I336" s="1674">
        <f t="shared" si="40"/>
        <v>0</v>
      </c>
      <c r="J336" s="1951" t="s">
        <v>258</v>
      </c>
      <c r="K336" s="1942">
        <f>F336*5000</f>
        <v>5000</v>
      </c>
      <c r="L336" s="1951"/>
      <c r="M336" s="1674">
        <f t="shared" si="41"/>
        <v>0</v>
      </c>
      <c r="N336" s="1941"/>
      <c r="O336" s="1674">
        <f t="shared" si="42"/>
        <v>0</v>
      </c>
      <c r="P336" s="1873">
        <f t="shared" si="43"/>
        <v>5000</v>
      </c>
      <c r="Q336" s="1941"/>
      <c r="R336" s="1943"/>
    </row>
    <row r="337" spans="2:18" ht="15.95" hidden="1" customHeight="1">
      <c r="B337" s="3096"/>
      <c r="C337" s="1940">
        <v>41857</v>
      </c>
      <c r="D337" s="1941" t="s">
        <v>546</v>
      </c>
      <c r="E337" s="1951" t="s">
        <v>426</v>
      </c>
      <c r="F337" s="1951">
        <v>5</v>
      </c>
      <c r="G337" s="1951"/>
      <c r="H337" s="1673">
        <f t="shared" si="39"/>
        <v>0</v>
      </c>
      <c r="I337" s="1674">
        <f t="shared" si="40"/>
        <v>0</v>
      </c>
      <c r="J337" s="1951" t="s">
        <v>127</v>
      </c>
      <c r="K337" s="1942">
        <v>20000</v>
      </c>
      <c r="L337" s="1951"/>
      <c r="M337" s="1674">
        <f t="shared" si="41"/>
        <v>0</v>
      </c>
      <c r="N337" s="1941"/>
      <c r="O337" s="1674">
        <f t="shared" si="42"/>
        <v>0</v>
      </c>
      <c r="P337" s="1873">
        <f t="shared" si="43"/>
        <v>20000</v>
      </c>
      <c r="Q337" s="1941"/>
      <c r="R337" s="1943"/>
    </row>
    <row r="338" spans="2:18" ht="15.95" hidden="1" customHeight="1">
      <c r="B338" s="1935">
        <v>13</v>
      </c>
      <c r="C338" s="1939">
        <v>41858</v>
      </c>
      <c r="D338" s="1941" t="s">
        <v>954</v>
      </c>
      <c r="E338" s="1951" t="s">
        <v>263</v>
      </c>
      <c r="F338" s="1951"/>
      <c r="G338" s="1951"/>
      <c r="H338" s="1673">
        <f t="shared" si="39"/>
        <v>0</v>
      </c>
      <c r="I338" s="1674">
        <f t="shared" si="40"/>
        <v>0</v>
      </c>
      <c r="J338" s="1951"/>
      <c r="K338" s="1942"/>
      <c r="L338" s="1951"/>
      <c r="M338" s="1674">
        <f t="shared" si="41"/>
        <v>0</v>
      </c>
      <c r="N338" s="1941"/>
      <c r="O338" s="1674">
        <f t="shared" si="42"/>
        <v>0</v>
      </c>
      <c r="P338" s="1873">
        <f t="shared" si="43"/>
        <v>0</v>
      </c>
      <c r="Q338" s="1941"/>
      <c r="R338" s="1943"/>
    </row>
    <row r="339" spans="2:18" ht="15.95" hidden="1" customHeight="1">
      <c r="B339" s="1935">
        <v>14</v>
      </c>
      <c r="C339" s="1940">
        <v>41859</v>
      </c>
      <c r="D339" s="1941" t="s">
        <v>557</v>
      </c>
      <c r="E339" s="1951" t="s">
        <v>426</v>
      </c>
      <c r="F339" s="1951">
        <v>2</v>
      </c>
      <c r="G339" s="1951"/>
      <c r="H339" s="1673">
        <f t="shared" si="39"/>
        <v>0</v>
      </c>
      <c r="I339" s="1674">
        <f t="shared" si="40"/>
        <v>0</v>
      </c>
      <c r="J339" s="1951" t="s">
        <v>127</v>
      </c>
      <c r="K339" s="1942">
        <v>20000</v>
      </c>
      <c r="L339" s="1951"/>
      <c r="M339" s="1674">
        <f t="shared" si="41"/>
        <v>0</v>
      </c>
      <c r="N339" s="1941"/>
      <c r="O339" s="1674">
        <f t="shared" si="42"/>
        <v>0</v>
      </c>
      <c r="P339" s="1873">
        <f t="shared" si="43"/>
        <v>20000</v>
      </c>
      <c r="Q339" s="1941"/>
      <c r="R339" s="1943"/>
    </row>
    <row r="340" spans="2:18" ht="15.95" hidden="1" customHeight="1">
      <c r="B340" s="3094">
        <v>15</v>
      </c>
      <c r="C340" s="1939">
        <v>41860</v>
      </c>
      <c r="D340" s="1941" t="s">
        <v>563</v>
      </c>
      <c r="E340" s="1951" t="s">
        <v>263</v>
      </c>
      <c r="F340" s="1951">
        <v>1</v>
      </c>
      <c r="G340" s="1951"/>
      <c r="H340" s="1673">
        <f t="shared" si="39"/>
        <v>0</v>
      </c>
      <c r="I340" s="1674">
        <f t="shared" si="40"/>
        <v>0</v>
      </c>
      <c r="J340" s="1951" t="s">
        <v>258</v>
      </c>
      <c r="K340" s="1942">
        <f>F340*5000</f>
        <v>5000</v>
      </c>
      <c r="L340" s="1951"/>
      <c r="M340" s="1674">
        <f t="shared" si="41"/>
        <v>0</v>
      </c>
      <c r="N340" s="1941"/>
      <c r="O340" s="1674">
        <f t="shared" si="42"/>
        <v>0</v>
      </c>
      <c r="P340" s="1873">
        <f t="shared" si="43"/>
        <v>5000</v>
      </c>
      <c r="Q340" s="1941"/>
      <c r="R340" s="1943"/>
    </row>
    <row r="341" spans="2:18" ht="15.95" hidden="1" customHeight="1">
      <c r="B341" s="3095"/>
      <c r="C341" s="1939">
        <v>41860</v>
      </c>
      <c r="D341" s="1941" t="s">
        <v>726</v>
      </c>
      <c r="E341" s="1951" t="s">
        <v>556</v>
      </c>
      <c r="F341" s="1951">
        <v>1</v>
      </c>
      <c r="G341" s="1951">
        <v>50</v>
      </c>
      <c r="H341" s="1673">
        <f t="shared" si="39"/>
        <v>50</v>
      </c>
      <c r="I341" s="1674">
        <f t="shared" si="40"/>
        <v>25000</v>
      </c>
      <c r="J341" s="1951"/>
      <c r="K341" s="1942"/>
      <c r="L341" s="1951"/>
      <c r="M341" s="1674">
        <f t="shared" si="41"/>
        <v>0</v>
      </c>
      <c r="N341" s="1941"/>
      <c r="O341" s="1674">
        <f t="shared" si="42"/>
        <v>0</v>
      </c>
      <c r="P341" s="1873">
        <f t="shared" si="43"/>
        <v>25000</v>
      </c>
      <c r="Q341" s="1941"/>
      <c r="R341" s="1943"/>
    </row>
    <row r="342" spans="2:18" ht="15.95" hidden="1" customHeight="1">
      <c r="B342" s="3096"/>
      <c r="C342" s="1939">
        <v>41860</v>
      </c>
      <c r="D342" s="1941" t="s">
        <v>549</v>
      </c>
      <c r="E342" s="1951" t="s">
        <v>426</v>
      </c>
      <c r="F342" s="1951">
        <v>4</v>
      </c>
      <c r="G342" s="1951"/>
      <c r="H342" s="1673">
        <f t="shared" si="39"/>
        <v>0</v>
      </c>
      <c r="I342" s="1674">
        <f t="shared" si="40"/>
        <v>0</v>
      </c>
      <c r="J342" s="1951" t="s">
        <v>127</v>
      </c>
      <c r="K342" s="1942">
        <v>20000</v>
      </c>
      <c r="L342" s="1951"/>
      <c r="M342" s="1674">
        <f t="shared" si="41"/>
        <v>0</v>
      </c>
      <c r="N342" s="1941"/>
      <c r="O342" s="1674">
        <f t="shared" si="42"/>
        <v>0</v>
      </c>
      <c r="P342" s="1873">
        <f t="shared" si="43"/>
        <v>20000</v>
      </c>
      <c r="Q342" s="1941"/>
      <c r="R342" s="1943"/>
    </row>
    <row r="343" spans="2:18" ht="15.95" hidden="1" customHeight="1">
      <c r="B343" s="3254">
        <v>16</v>
      </c>
      <c r="C343" s="1936">
        <v>41861</v>
      </c>
      <c r="D343" s="1941" t="s">
        <v>726</v>
      </c>
      <c r="E343" s="1951" t="s">
        <v>556</v>
      </c>
      <c r="F343" s="1951">
        <v>1</v>
      </c>
      <c r="G343" s="1951">
        <v>50</v>
      </c>
      <c r="H343" s="1673">
        <f t="shared" si="39"/>
        <v>50</v>
      </c>
      <c r="I343" s="1674">
        <f t="shared" si="40"/>
        <v>25000</v>
      </c>
      <c r="J343" s="1951"/>
      <c r="K343" s="1942"/>
      <c r="L343" s="1951">
        <v>5</v>
      </c>
      <c r="M343" s="1674">
        <f t="shared" si="41"/>
        <v>50000</v>
      </c>
      <c r="N343" s="1941"/>
      <c r="O343" s="1674">
        <f t="shared" si="42"/>
        <v>0</v>
      </c>
      <c r="P343" s="1873">
        <f t="shared" si="43"/>
        <v>75000</v>
      </c>
      <c r="Q343" s="1941"/>
      <c r="R343" s="1943"/>
    </row>
    <row r="344" spans="2:18" ht="15.95" hidden="1" customHeight="1">
      <c r="B344" s="3255"/>
      <c r="C344" s="1936">
        <v>41861</v>
      </c>
      <c r="D344" s="1941" t="s">
        <v>563</v>
      </c>
      <c r="E344" s="1951" t="s">
        <v>263</v>
      </c>
      <c r="F344" s="1951">
        <v>1</v>
      </c>
      <c r="G344" s="1951"/>
      <c r="H344" s="1673">
        <f t="shared" si="39"/>
        <v>0</v>
      </c>
      <c r="I344" s="1674">
        <f t="shared" si="40"/>
        <v>0</v>
      </c>
      <c r="J344" s="1951" t="s">
        <v>258</v>
      </c>
      <c r="K344" s="1942">
        <f>F344*5000</f>
        <v>5000</v>
      </c>
      <c r="L344" s="1951">
        <v>2</v>
      </c>
      <c r="M344" s="1674">
        <f t="shared" si="41"/>
        <v>20000</v>
      </c>
      <c r="N344" s="1941"/>
      <c r="O344" s="1674">
        <f t="shared" si="42"/>
        <v>0</v>
      </c>
      <c r="P344" s="1873">
        <f t="shared" si="43"/>
        <v>25000</v>
      </c>
      <c r="Q344" s="1941"/>
      <c r="R344" s="1943"/>
    </row>
    <row r="345" spans="2:18" ht="15.95" hidden="1" customHeight="1">
      <c r="B345" s="3256">
        <v>17</v>
      </c>
      <c r="C345" s="1939">
        <v>41862</v>
      </c>
      <c r="D345" s="1941" t="s">
        <v>726</v>
      </c>
      <c r="E345" s="1951" t="s">
        <v>556</v>
      </c>
      <c r="F345" s="1951">
        <v>1</v>
      </c>
      <c r="G345" s="1951">
        <v>50</v>
      </c>
      <c r="H345" s="1673">
        <f t="shared" si="39"/>
        <v>50</v>
      </c>
      <c r="I345" s="1674">
        <f t="shared" si="40"/>
        <v>25000</v>
      </c>
      <c r="J345" s="1951"/>
      <c r="K345" s="1942"/>
      <c r="L345" s="1951">
        <v>3</v>
      </c>
      <c r="M345" s="1674">
        <f t="shared" si="41"/>
        <v>30000</v>
      </c>
      <c r="N345" s="1941"/>
      <c r="O345" s="1674">
        <f t="shared" si="42"/>
        <v>0</v>
      </c>
      <c r="P345" s="1873">
        <f t="shared" si="43"/>
        <v>55000</v>
      </c>
      <c r="Q345" s="1941"/>
      <c r="R345" s="1943"/>
    </row>
    <row r="346" spans="2:18" ht="15.95" hidden="1" customHeight="1">
      <c r="B346" s="3257"/>
      <c r="C346" s="1939">
        <v>41862</v>
      </c>
      <c r="D346" s="1941" t="s">
        <v>563</v>
      </c>
      <c r="E346" s="1951" t="s">
        <v>263</v>
      </c>
      <c r="F346" s="1951">
        <v>1</v>
      </c>
      <c r="G346" s="1951"/>
      <c r="H346" s="1673">
        <f t="shared" si="39"/>
        <v>0</v>
      </c>
      <c r="I346" s="1674">
        <f t="shared" si="40"/>
        <v>0</v>
      </c>
      <c r="J346" s="1951" t="s">
        <v>258</v>
      </c>
      <c r="K346" s="1942">
        <f>F346*5000</f>
        <v>5000</v>
      </c>
      <c r="L346" s="1951"/>
      <c r="M346" s="1674">
        <f t="shared" si="41"/>
        <v>0</v>
      </c>
      <c r="N346" s="1941"/>
      <c r="O346" s="1674">
        <f t="shared" si="42"/>
        <v>0</v>
      </c>
      <c r="P346" s="1873">
        <f t="shared" si="43"/>
        <v>5000</v>
      </c>
      <c r="Q346" s="1941"/>
      <c r="R346" s="1943"/>
    </row>
    <row r="347" spans="2:18" ht="15.95" hidden="1" customHeight="1">
      <c r="B347" s="3094">
        <v>18</v>
      </c>
      <c r="C347" s="1940">
        <v>41863</v>
      </c>
      <c r="D347" s="1941" t="s">
        <v>549</v>
      </c>
      <c r="E347" s="1951" t="s">
        <v>426</v>
      </c>
      <c r="F347" s="1951">
        <v>2</v>
      </c>
      <c r="G347" s="1951"/>
      <c r="H347" s="1673">
        <f t="shared" si="39"/>
        <v>0</v>
      </c>
      <c r="I347" s="1674">
        <f t="shared" si="40"/>
        <v>0</v>
      </c>
      <c r="J347" s="3259" t="s">
        <v>127</v>
      </c>
      <c r="K347" s="3211">
        <v>25000</v>
      </c>
      <c r="L347" s="1951"/>
      <c r="M347" s="1674">
        <f t="shared" si="41"/>
        <v>0</v>
      </c>
      <c r="N347" s="1941"/>
      <c r="O347" s="1674">
        <f t="shared" si="42"/>
        <v>0</v>
      </c>
      <c r="P347" s="1873">
        <f t="shared" si="43"/>
        <v>25000</v>
      </c>
      <c r="Q347" s="1941"/>
      <c r="R347" s="1943"/>
    </row>
    <row r="348" spans="2:18" ht="15.95" hidden="1" customHeight="1">
      <c r="B348" s="3096"/>
      <c r="C348" s="1940">
        <v>41863</v>
      </c>
      <c r="D348" s="1941" t="s">
        <v>546</v>
      </c>
      <c r="E348" s="1951" t="s">
        <v>426</v>
      </c>
      <c r="F348" s="1951">
        <v>4</v>
      </c>
      <c r="G348" s="1951"/>
      <c r="H348" s="1673">
        <f t="shared" si="39"/>
        <v>0</v>
      </c>
      <c r="I348" s="1674">
        <f t="shared" si="40"/>
        <v>0</v>
      </c>
      <c r="J348" s="3260"/>
      <c r="K348" s="3212"/>
      <c r="L348" s="1951"/>
      <c r="M348" s="1674">
        <f t="shared" si="41"/>
        <v>0</v>
      </c>
      <c r="N348" s="1941"/>
      <c r="O348" s="1674">
        <f t="shared" si="42"/>
        <v>0</v>
      </c>
      <c r="P348" s="1873">
        <f t="shared" si="43"/>
        <v>0</v>
      </c>
      <c r="Q348" s="1941"/>
      <c r="R348" s="1943"/>
    </row>
    <row r="349" spans="2:18" ht="15.95" hidden="1" customHeight="1">
      <c r="B349" s="3094">
        <v>19</v>
      </c>
      <c r="C349" s="1939">
        <v>41864</v>
      </c>
      <c r="D349" s="1941" t="s">
        <v>549</v>
      </c>
      <c r="E349" s="1951" t="s">
        <v>426</v>
      </c>
      <c r="F349" s="1951">
        <v>10</v>
      </c>
      <c r="G349" s="1951"/>
      <c r="H349" s="1673">
        <f t="shared" si="39"/>
        <v>0</v>
      </c>
      <c r="I349" s="1674">
        <f t="shared" si="40"/>
        <v>0</v>
      </c>
      <c r="J349" s="3259" t="s">
        <v>127</v>
      </c>
      <c r="K349" s="3211">
        <v>35000</v>
      </c>
      <c r="L349" s="1951"/>
      <c r="M349" s="1674">
        <f t="shared" si="41"/>
        <v>0</v>
      </c>
      <c r="N349" s="1941"/>
      <c r="O349" s="1674">
        <f t="shared" si="42"/>
        <v>0</v>
      </c>
      <c r="P349" s="1873">
        <f t="shared" si="43"/>
        <v>35000</v>
      </c>
      <c r="Q349" s="1941"/>
      <c r="R349" s="1943"/>
    </row>
    <row r="350" spans="2:18" ht="15.95" hidden="1" customHeight="1">
      <c r="B350" s="3096"/>
      <c r="C350" s="1939">
        <v>41864</v>
      </c>
      <c r="D350" s="1941" t="s">
        <v>546</v>
      </c>
      <c r="E350" s="1951" t="s">
        <v>426</v>
      </c>
      <c r="F350" s="1951">
        <v>4</v>
      </c>
      <c r="G350" s="1951"/>
      <c r="H350" s="1673">
        <f t="shared" si="39"/>
        <v>0</v>
      </c>
      <c r="I350" s="1674">
        <f t="shared" si="40"/>
        <v>0</v>
      </c>
      <c r="J350" s="3260"/>
      <c r="K350" s="3212"/>
      <c r="L350" s="1951"/>
      <c r="M350" s="1674">
        <f t="shared" si="41"/>
        <v>0</v>
      </c>
      <c r="N350" s="1941"/>
      <c r="O350" s="1674">
        <f t="shared" si="42"/>
        <v>0</v>
      </c>
      <c r="P350" s="1873">
        <f t="shared" si="43"/>
        <v>0</v>
      </c>
      <c r="Q350" s="1941"/>
      <c r="R350" s="1943"/>
    </row>
    <row r="351" spans="2:18" ht="15.95" hidden="1" customHeight="1">
      <c r="B351" s="1935">
        <v>20</v>
      </c>
      <c r="C351" s="1940">
        <v>41865</v>
      </c>
      <c r="D351" s="1941" t="s">
        <v>726</v>
      </c>
      <c r="E351" s="1951" t="s">
        <v>556</v>
      </c>
      <c r="F351" s="1951">
        <v>1</v>
      </c>
      <c r="G351" s="1951">
        <v>50</v>
      </c>
      <c r="H351" s="1673">
        <f t="shared" si="39"/>
        <v>50</v>
      </c>
      <c r="I351" s="1674">
        <f t="shared" si="40"/>
        <v>25000</v>
      </c>
      <c r="J351" s="1951"/>
      <c r="K351" s="1942"/>
      <c r="L351" s="1951"/>
      <c r="M351" s="1674">
        <f t="shared" si="41"/>
        <v>0</v>
      </c>
      <c r="N351" s="1941"/>
      <c r="O351" s="1674">
        <f t="shared" si="42"/>
        <v>0</v>
      </c>
      <c r="P351" s="1873">
        <f t="shared" si="43"/>
        <v>25000</v>
      </c>
      <c r="Q351" s="1941"/>
      <c r="R351" s="1943"/>
    </row>
    <row r="352" spans="2:18" ht="15.95" hidden="1" customHeight="1">
      <c r="B352" s="3094">
        <v>21</v>
      </c>
      <c r="C352" s="1939">
        <v>41866</v>
      </c>
      <c r="D352" s="1941" t="s">
        <v>563</v>
      </c>
      <c r="E352" s="1951" t="s">
        <v>263</v>
      </c>
      <c r="F352" s="1951">
        <v>1</v>
      </c>
      <c r="G352" s="1951"/>
      <c r="H352" s="1673">
        <f t="shared" si="39"/>
        <v>0</v>
      </c>
      <c r="I352" s="1674">
        <f t="shared" si="40"/>
        <v>0</v>
      </c>
      <c r="J352" s="1951" t="s">
        <v>258</v>
      </c>
      <c r="K352" s="1942">
        <f>F352*5000</f>
        <v>5000</v>
      </c>
      <c r="L352" s="1951"/>
      <c r="M352" s="1674">
        <f t="shared" si="41"/>
        <v>0</v>
      </c>
      <c r="N352" s="1941"/>
      <c r="O352" s="1674">
        <f t="shared" si="42"/>
        <v>0</v>
      </c>
      <c r="P352" s="1873">
        <f t="shared" si="43"/>
        <v>5000</v>
      </c>
      <c r="Q352" s="1941"/>
      <c r="R352" s="1943"/>
    </row>
    <row r="353" spans="2:18" ht="15.95" hidden="1" customHeight="1">
      <c r="B353" s="3095"/>
      <c r="C353" s="1939">
        <v>41866</v>
      </c>
      <c r="D353" s="1941" t="s">
        <v>575</v>
      </c>
      <c r="E353" s="1951" t="s">
        <v>263</v>
      </c>
      <c r="F353" s="1951">
        <v>1</v>
      </c>
      <c r="G353" s="1951"/>
      <c r="H353" s="1673">
        <f t="shared" si="39"/>
        <v>0</v>
      </c>
      <c r="I353" s="1674">
        <f t="shared" si="40"/>
        <v>0</v>
      </c>
      <c r="J353" s="1951"/>
      <c r="K353" s="1942"/>
      <c r="L353" s="1951"/>
      <c r="M353" s="1674">
        <f t="shared" si="41"/>
        <v>0</v>
      </c>
      <c r="N353" s="1941"/>
      <c r="O353" s="1674">
        <f t="shared" si="42"/>
        <v>0</v>
      </c>
      <c r="P353" s="1873">
        <f t="shared" si="43"/>
        <v>0</v>
      </c>
      <c r="Q353" s="1941"/>
      <c r="R353" s="1943"/>
    </row>
    <row r="354" spans="2:18" ht="15.95" hidden="1" customHeight="1">
      <c r="B354" s="3096"/>
      <c r="C354" s="1939">
        <v>41866</v>
      </c>
      <c r="D354" s="1941" t="s">
        <v>868</v>
      </c>
      <c r="E354" s="1951" t="s">
        <v>263</v>
      </c>
      <c r="F354" s="1951">
        <v>1</v>
      </c>
      <c r="G354" s="1951">
        <v>150</v>
      </c>
      <c r="H354" s="1673">
        <f t="shared" si="39"/>
        <v>150</v>
      </c>
      <c r="I354" s="1674">
        <f t="shared" si="40"/>
        <v>75000</v>
      </c>
      <c r="J354" s="1951"/>
      <c r="K354" s="1942"/>
      <c r="L354" s="1951">
        <v>6</v>
      </c>
      <c r="M354" s="1674">
        <f t="shared" si="41"/>
        <v>60000</v>
      </c>
      <c r="N354" s="1941"/>
      <c r="O354" s="1674">
        <f t="shared" si="42"/>
        <v>0</v>
      </c>
      <c r="P354" s="1873">
        <f t="shared" si="43"/>
        <v>135000</v>
      </c>
      <c r="Q354" s="1941"/>
      <c r="R354" s="1943"/>
    </row>
    <row r="355" spans="2:18" ht="15.95" hidden="1" customHeight="1">
      <c r="B355" s="3094">
        <v>22</v>
      </c>
      <c r="C355" s="1940">
        <v>41867</v>
      </c>
      <c r="D355" s="1941" t="s">
        <v>575</v>
      </c>
      <c r="E355" s="1951" t="s">
        <v>263</v>
      </c>
      <c r="F355" s="1951">
        <v>1</v>
      </c>
      <c r="G355" s="1951"/>
      <c r="H355" s="1673">
        <f t="shared" si="39"/>
        <v>0</v>
      </c>
      <c r="I355" s="1674">
        <f t="shared" si="40"/>
        <v>0</v>
      </c>
      <c r="J355" s="1941"/>
      <c r="K355" s="1942"/>
      <c r="L355" s="1951"/>
      <c r="M355" s="1674">
        <f t="shared" si="41"/>
        <v>0</v>
      </c>
      <c r="N355" s="1941"/>
      <c r="O355" s="1674">
        <f t="shared" si="42"/>
        <v>0</v>
      </c>
      <c r="P355" s="1873">
        <f t="shared" si="43"/>
        <v>0</v>
      </c>
      <c r="Q355" s="1941"/>
      <c r="R355" s="1943"/>
    </row>
    <row r="356" spans="2:18" ht="15.95" hidden="1" customHeight="1">
      <c r="B356" s="3096"/>
      <c r="C356" s="1940">
        <v>41867</v>
      </c>
      <c r="D356" s="1941" t="s">
        <v>731</v>
      </c>
      <c r="E356" s="1951" t="s">
        <v>263</v>
      </c>
      <c r="F356" s="1951">
        <v>1</v>
      </c>
      <c r="G356" s="1951">
        <v>150</v>
      </c>
      <c r="H356" s="1673">
        <f t="shared" si="39"/>
        <v>150</v>
      </c>
      <c r="I356" s="1674">
        <f t="shared" si="40"/>
        <v>75000</v>
      </c>
      <c r="J356" s="1941"/>
      <c r="K356" s="1942"/>
      <c r="L356" s="1951">
        <v>5</v>
      </c>
      <c r="M356" s="1674">
        <f t="shared" si="41"/>
        <v>50000</v>
      </c>
      <c r="N356" s="1941"/>
      <c r="O356" s="1674">
        <f t="shared" si="42"/>
        <v>0</v>
      </c>
      <c r="P356" s="1873">
        <f t="shared" si="43"/>
        <v>125000</v>
      </c>
      <c r="Q356" s="1941"/>
      <c r="R356" s="1943"/>
    </row>
    <row r="357" spans="2:18" ht="15.95" hidden="1" customHeight="1">
      <c r="B357" s="1935">
        <v>23</v>
      </c>
      <c r="C357" s="1936">
        <v>41868</v>
      </c>
      <c r="D357" s="2002" t="s">
        <v>862</v>
      </c>
      <c r="E357" s="1951"/>
      <c r="F357" s="1951"/>
      <c r="G357" s="1951"/>
      <c r="H357" s="1673">
        <f t="shared" si="39"/>
        <v>0</v>
      </c>
      <c r="I357" s="1674">
        <f t="shared" si="40"/>
        <v>0</v>
      </c>
      <c r="J357" s="1941"/>
      <c r="K357" s="1942"/>
      <c r="L357" s="1951"/>
      <c r="M357" s="1674">
        <f t="shared" si="41"/>
        <v>0</v>
      </c>
      <c r="N357" s="1941"/>
      <c r="O357" s="1674">
        <f t="shared" si="42"/>
        <v>0</v>
      </c>
      <c r="P357" s="1873">
        <f t="shared" si="43"/>
        <v>0</v>
      </c>
      <c r="Q357" s="1941"/>
      <c r="R357" s="1943"/>
    </row>
    <row r="358" spans="2:18" ht="15.95" hidden="1" customHeight="1">
      <c r="B358" s="3094">
        <v>24</v>
      </c>
      <c r="C358" s="1940">
        <v>41869</v>
      </c>
      <c r="D358" s="1941" t="s">
        <v>726</v>
      </c>
      <c r="E358" s="1951" t="s">
        <v>556</v>
      </c>
      <c r="F358" s="1951">
        <v>1</v>
      </c>
      <c r="G358" s="1951">
        <v>50</v>
      </c>
      <c r="H358" s="1673">
        <f t="shared" si="39"/>
        <v>50</v>
      </c>
      <c r="I358" s="1674">
        <f t="shared" si="40"/>
        <v>25000</v>
      </c>
      <c r="J358" s="1941"/>
      <c r="K358" s="1942"/>
      <c r="L358" s="1951">
        <v>2</v>
      </c>
      <c r="M358" s="1674">
        <f t="shared" si="41"/>
        <v>20000</v>
      </c>
      <c r="N358" s="1941"/>
      <c r="O358" s="1674">
        <f t="shared" si="42"/>
        <v>0</v>
      </c>
      <c r="P358" s="1873">
        <f t="shared" si="43"/>
        <v>45000</v>
      </c>
      <c r="Q358" s="1941"/>
      <c r="R358" s="1943"/>
    </row>
    <row r="359" spans="2:18" ht="15.95" hidden="1" customHeight="1">
      <c r="B359" s="3096"/>
      <c r="C359" s="1940">
        <v>41869</v>
      </c>
      <c r="D359" s="1941" t="s">
        <v>575</v>
      </c>
      <c r="E359" s="1951" t="s">
        <v>263</v>
      </c>
      <c r="F359" s="1951">
        <v>1</v>
      </c>
      <c r="G359" s="1951"/>
      <c r="H359" s="1673">
        <f t="shared" si="39"/>
        <v>0</v>
      </c>
      <c r="I359" s="1674">
        <f t="shared" si="40"/>
        <v>0</v>
      </c>
      <c r="J359" s="1941"/>
      <c r="K359" s="1942"/>
      <c r="L359" s="1951">
        <v>4</v>
      </c>
      <c r="M359" s="1674">
        <f t="shared" si="41"/>
        <v>40000</v>
      </c>
      <c r="N359" s="1941"/>
      <c r="O359" s="1674">
        <f t="shared" si="42"/>
        <v>0</v>
      </c>
      <c r="P359" s="1873">
        <f t="shared" si="43"/>
        <v>40000</v>
      </c>
      <c r="Q359" s="1941"/>
      <c r="R359" s="1943"/>
    </row>
    <row r="360" spans="2:18" ht="15.95" hidden="1" customHeight="1">
      <c r="B360" s="1935">
        <v>25</v>
      </c>
      <c r="C360" s="1939">
        <v>41870</v>
      </c>
      <c r="D360" s="1941" t="s">
        <v>731</v>
      </c>
      <c r="E360" s="1951" t="s">
        <v>263</v>
      </c>
      <c r="F360" s="1951">
        <v>1</v>
      </c>
      <c r="G360" s="1951">
        <v>150</v>
      </c>
      <c r="H360" s="1673">
        <f t="shared" si="39"/>
        <v>150</v>
      </c>
      <c r="I360" s="1674">
        <f t="shared" si="40"/>
        <v>75000</v>
      </c>
      <c r="J360" s="1941"/>
      <c r="K360" s="1942"/>
      <c r="L360" s="1951"/>
      <c r="M360" s="1674">
        <f t="shared" si="41"/>
        <v>0</v>
      </c>
      <c r="N360" s="1941"/>
      <c r="O360" s="1674">
        <f t="shared" si="42"/>
        <v>0</v>
      </c>
      <c r="P360" s="1873">
        <f t="shared" si="43"/>
        <v>75000</v>
      </c>
      <c r="Q360" s="1941"/>
      <c r="R360" s="1943"/>
    </row>
    <row r="361" spans="2:18" ht="15.95" hidden="1" customHeight="1">
      <c r="B361" s="3094">
        <v>26</v>
      </c>
      <c r="C361" s="1940">
        <v>41871</v>
      </c>
      <c r="D361" s="1941" t="s">
        <v>559</v>
      </c>
      <c r="E361" s="1951" t="s">
        <v>426</v>
      </c>
      <c r="F361" s="1951">
        <v>1</v>
      </c>
      <c r="G361" s="1951"/>
      <c r="H361" s="1673">
        <f t="shared" si="39"/>
        <v>0</v>
      </c>
      <c r="I361" s="1674">
        <f t="shared" si="40"/>
        <v>0</v>
      </c>
      <c r="J361" s="1941" t="s">
        <v>127</v>
      </c>
      <c r="K361" s="1942">
        <v>35000</v>
      </c>
      <c r="L361" s="1951"/>
      <c r="M361" s="1674">
        <f t="shared" si="41"/>
        <v>0</v>
      </c>
      <c r="N361" s="1941"/>
      <c r="O361" s="1674">
        <f t="shared" si="42"/>
        <v>0</v>
      </c>
      <c r="P361" s="1873">
        <f t="shared" si="43"/>
        <v>35000</v>
      </c>
      <c r="Q361" s="1941"/>
      <c r="R361" s="1943"/>
    </row>
    <row r="362" spans="2:18" ht="15.95" hidden="1" customHeight="1">
      <c r="B362" s="3096"/>
      <c r="C362" s="1940">
        <v>41871</v>
      </c>
      <c r="D362" s="1941" t="s">
        <v>563</v>
      </c>
      <c r="E362" s="1951" t="s">
        <v>263</v>
      </c>
      <c r="F362" s="1951">
        <v>1</v>
      </c>
      <c r="G362" s="1951"/>
      <c r="H362" s="1673">
        <f t="shared" si="39"/>
        <v>0</v>
      </c>
      <c r="I362" s="1674">
        <f t="shared" si="40"/>
        <v>0</v>
      </c>
      <c r="J362" s="1951" t="s">
        <v>258</v>
      </c>
      <c r="K362" s="1942">
        <f>F362*5000</f>
        <v>5000</v>
      </c>
      <c r="L362" s="1951"/>
      <c r="M362" s="1674">
        <f t="shared" si="41"/>
        <v>0</v>
      </c>
      <c r="N362" s="1941"/>
      <c r="O362" s="1674">
        <f t="shared" si="42"/>
        <v>0</v>
      </c>
      <c r="P362" s="1873">
        <f t="shared" si="43"/>
        <v>5000</v>
      </c>
      <c r="Q362" s="1941"/>
      <c r="R362" s="1943"/>
    </row>
    <row r="363" spans="2:18" ht="15.95" hidden="1" customHeight="1">
      <c r="B363" s="1935">
        <v>27</v>
      </c>
      <c r="C363" s="1939">
        <v>41872</v>
      </c>
      <c r="D363" s="1941" t="s">
        <v>559</v>
      </c>
      <c r="E363" s="1951" t="s">
        <v>426</v>
      </c>
      <c r="F363" s="1951">
        <v>2</v>
      </c>
      <c r="G363" s="1951"/>
      <c r="H363" s="1673">
        <f t="shared" si="39"/>
        <v>0</v>
      </c>
      <c r="I363" s="1674">
        <f t="shared" si="40"/>
        <v>0</v>
      </c>
      <c r="J363" s="1941" t="s">
        <v>127</v>
      </c>
      <c r="K363" s="1942">
        <v>35000</v>
      </c>
      <c r="L363" s="1951"/>
      <c r="M363" s="1674">
        <f t="shared" si="41"/>
        <v>0</v>
      </c>
      <c r="N363" s="1941"/>
      <c r="O363" s="1674">
        <f t="shared" si="42"/>
        <v>0</v>
      </c>
      <c r="P363" s="1873">
        <f t="shared" si="43"/>
        <v>35000</v>
      </c>
      <c r="Q363" s="1941"/>
      <c r="R363" s="1943"/>
    </row>
    <row r="364" spans="2:18" ht="15.95" hidden="1" customHeight="1">
      <c r="B364" s="1935">
        <v>28</v>
      </c>
      <c r="C364" s="1940">
        <v>41873</v>
      </c>
      <c r="D364" s="1941" t="s">
        <v>559</v>
      </c>
      <c r="E364" s="1951" t="s">
        <v>426</v>
      </c>
      <c r="F364" s="1951">
        <v>1</v>
      </c>
      <c r="G364" s="1951"/>
      <c r="H364" s="1673">
        <f t="shared" si="39"/>
        <v>0</v>
      </c>
      <c r="I364" s="1674">
        <f t="shared" si="40"/>
        <v>0</v>
      </c>
      <c r="J364" s="1941" t="s">
        <v>127</v>
      </c>
      <c r="K364" s="1942">
        <v>35000</v>
      </c>
      <c r="L364" s="1951">
        <v>1</v>
      </c>
      <c r="M364" s="1674">
        <f t="shared" si="41"/>
        <v>10000</v>
      </c>
      <c r="N364" s="1941"/>
      <c r="O364" s="1674">
        <f t="shared" si="42"/>
        <v>0</v>
      </c>
      <c r="P364" s="1873">
        <f t="shared" si="43"/>
        <v>45000</v>
      </c>
      <c r="Q364" s="1941"/>
      <c r="R364" s="1943"/>
    </row>
    <row r="365" spans="2:18" ht="15.95" hidden="1" customHeight="1">
      <c r="B365" s="3094">
        <v>29</v>
      </c>
      <c r="C365" s="1939">
        <v>41874</v>
      </c>
      <c r="D365" s="1941" t="s">
        <v>563</v>
      </c>
      <c r="E365" s="1951" t="s">
        <v>263</v>
      </c>
      <c r="F365" s="1951">
        <v>2</v>
      </c>
      <c r="G365" s="1941"/>
      <c r="H365" s="1673">
        <f t="shared" si="39"/>
        <v>0</v>
      </c>
      <c r="I365" s="1674">
        <f t="shared" si="40"/>
        <v>0</v>
      </c>
      <c r="J365" s="1951" t="s">
        <v>258</v>
      </c>
      <c r="K365" s="1942">
        <f>F365*5000</f>
        <v>10000</v>
      </c>
      <c r="L365" s="1951"/>
      <c r="M365" s="1674">
        <f t="shared" si="41"/>
        <v>0</v>
      </c>
      <c r="N365" s="1941"/>
      <c r="O365" s="1674">
        <f t="shared" si="42"/>
        <v>0</v>
      </c>
      <c r="P365" s="1873">
        <f t="shared" si="43"/>
        <v>10000</v>
      </c>
      <c r="Q365" s="1941"/>
      <c r="R365" s="1943"/>
    </row>
    <row r="366" spans="2:18" ht="15.95" hidden="1" customHeight="1">
      <c r="B366" s="3095"/>
      <c r="C366" s="1939">
        <v>41874</v>
      </c>
      <c r="D366" s="1941" t="s">
        <v>559</v>
      </c>
      <c r="E366" s="1951" t="s">
        <v>426</v>
      </c>
      <c r="F366" s="1951">
        <v>1</v>
      </c>
      <c r="G366" s="1941"/>
      <c r="H366" s="1673">
        <f t="shared" si="39"/>
        <v>0</v>
      </c>
      <c r="I366" s="1674">
        <f t="shared" si="40"/>
        <v>0</v>
      </c>
      <c r="J366" s="1941" t="s">
        <v>127</v>
      </c>
      <c r="K366" s="1942">
        <v>35000</v>
      </c>
      <c r="L366" s="1951">
        <v>3</v>
      </c>
      <c r="M366" s="1674">
        <f t="shared" si="41"/>
        <v>30000</v>
      </c>
      <c r="N366" s="1941"/>
      <c r="O366" s="1674">
        <f t="shared" si="42"/>
        <v>0</v>
      </c>
      <c r="P366" s="1873">
        <f t="shared" si="43"/>
        <v>65000</v>
      </c>
      <c r="Q366" s="1941"/>
      <c r="R366" s="1943"/>
    </row>
    <row r="367" spans="2:18" ht="15.95" hidden="1" customHeight="1">
      <c r="B367" s="3096"/>
      <c r="C367" s="1939">
        <v>41874</v>
      </c>
      <c r="D367" s="1941" t="s">
        <v>552</v>
      </c>
      <c r="E367" s="1951" t="s">
        <v>263</v>
      </c>
      <c r="F367" s="1951">
        <v>2</v>
      </c>
      <c r="G367" s="1941"/>
      <c r="H367" s="1673">
        <f t="shared" si="39"/>
        <v>0</v>
      </c>
      <c r="I367" s="1674">
        <f t="shared" si="40"/>
        <v>0</v>
      </c>
      <c r="J367" s="1951" t="s">
        <v>258</v>
      </c>
      <c r="K367" s="1942">
        <f>F367*10000</f>
        <v>20000</v>
      </c>
      <c r="L367" s="1951">
        <v>4</v>
      </c>
      <c r="M367" s="1674">
        <f t="shared" si="41"/>
        <v>40000</v>
      </c>
      <c r="N367" s="1941"/>
      <c r="O367" s="1674">
        <f t="shared" si="42"/>
        <v>0</v>
      </c>
      <c r="P367" s="1873">
        <f t="shared" si="43"/>
        <v>60000</v>
      </c>
      <c r="Q367" s="1941"/>
      <c r="R367" s="1943"/>
    </row>
    <row r="368" spans="2:18" ht="15.95" hidden="1" customHeight="1">
      <c r="B368" s="3094">
        <v>30</v>
      </c>
      <c r="C368" s="1936">
        <v>41875</v>
      </c>
      <c r="D368" s="1941" t="s">
        <v>559</v>
      </c>
      <c r="E368" s="1951" t="s">
        <v>426</v>
      </c>
      <c r="F368" s="1951">
        <v>1</v>
      </c>
      <c r="G368" s="1941"/>
      <c r="H368" s="1673">
        <f t="shared" si="39"/>
        <v>0</v>
      </c>
      <c r="I368" s="1674">
        <f t="shared" si="40"/>
        <v>0</v>
      </c>
      <c r="J368" s="1941" t="s">
        <v>127</v>
      </c>
      <c r="K368" s="1942">
        <v>35000</v>
      </c>
      <c r="L368" s="1951">
        <v>4</v>
      </c>
      <c r="M368" s="1674">
        <f t="shared" si="41"/>
        <v>40000</v>
      </c>
      <c r="N368" s="1941"/>
      <c r="O368" s="1674">
        <f t="shared" si="42"/>
        <v>0</v>
      </c>
      <c r="P368" s="1873">
        <f t="shared" si="43"/>
        <v>75000</v>
      </c>
      <c r="Q368" s="1941"/>
      <c r="R368" s="1943"/>
    </row>
    <row r="369" spans="2:18" ht="15.95" hidden="1" customHeight="1">
      <c r="B369" s="3096"/>
      <c r="C369" s="1936">
        <v>41875</v>
      </c>
      <c r="D369" s="1941" t="s">
        <v>563</v>
      </c>
      <c r="E369" s="1951" t="s">
        <v>263</v>
      </c>
      <c r="F369" s="1951">
        <v>3</v>
      </c>
      <c r="G369" s="2004"/>
      <c r="H369" s="1673">
        <f t="shared" si="39"/>
        <v>0</v>
      </c>
      <c r="I369" s="1674">
        <f t="shared" si="40"/>
        <v>0</v>
      </c>
      <c r="J369" s="1951" t="s">
        <v>258</v>
      </c>
      <c r="K369" s="1942">
        <f>F369*5000</f>
        <v>15000</v>
      </c>
      <c r="L369" s="2003">
        <v>5</v>
      </c>
      <c r="M369" s="1674">
        <f t="shared" si="41"/>
        <v>50000</v>
      </c>
      <c r="N369" s="2004"/>
      <c r="O369" s="1674">
        <f t="shared" si="42"/>
        <v>0</v>
      </c>
      <c r="P369" s="1873">
        <f t="shared" si="43"/>
        <v>65000</v>
      </c>
      <c r="Q369" s="2004"/>
      <c r="R369" s="2005"/>
    </row>
    <row r="370" spans="2:18" ht="15.95" hidden="1" customHeight="1" thickBot="1">
      <c r="B370" s="1945">
        <v>31</v>
      </c>
      <c r="C370" s="1946">
        <v>41876</v>
      </c>
      <c r="D370" s="1948" t="s">
        <v>559</v>
      </c>
      <c r="E370" s="2006" t="s">
        <v>426</v>
      </c>
      <c r="F370" s="2006">
        <v>1</v>
      </c>
      <c r="G370" s="1948"/>
      <c r="H370" s="1692">
        <f t="shared" si="39"/>
        <v>0</v>
      </c>
      <c r="I370" s="1693">
        <f t="shared" si="40"/>
        <v>0</v>
      </c>
      <c r="J370" s="1948" t="s">
        <v>127</v>
      </c>
      <c r="K370" s="1949">
        <v>35000</v>
      </c>
      <c r="L370" s="2006"/>
      <c r="M370" s="1693">
        <f t="shared" si="41"/>
        <v>0</v>
      </c>
      <c r="N370" s="1948"/>
      <c r="O370" s="1693">
        <f t="shared" si="42"/>
        <v>0</v>
      </c>
      <c r="P370" s="1694">
        <f t="shared" si="43"/>
        <v>35000</v>
      </c>
      <c r="Q370" s="1948"/>
      <c r="R370" s="1950"/>
    </row>
    <row r="371" spans="2:18" ht="15.95" hidden="1" customHeight="1">
      <c r="B371" s="2283">
        <v>1</v>
      </c>
      <c r="C371" s="1931">
        <v>41877</v>
      </c>
      <c r="D371" s="2350" t="s">
        <v>559</v>
      </c>
      <c r="E371" s="1460" t="s">
        <v>426</v>
      </c>
      <c r="F371" s="1460">
        <v>1</v>
      </c>
      <c r="G371" s="1461"/>
      <c r="H371" s="1461">
        <f>F371*G371</f>
        <v>0</v>
      </c>
      <c r="I371" s="1666">
        <f>H371*500</f>
        <v>0</v>
      </c>
      <c r="J371" s="1460" t="s">
        <v>127</v>
      </c>
      <c r="K371" s="1667">
        <v>25000</v>
      </c>
      <c r="L371" s="1460">
        <v>2</v>
      </c>
      <c r="M371" s="1666">
        <f>L371*10000</f>
        <v>20000</v>
      </c>
      <c r="N371" s="1461"/>
      <c r="O371" s="1666">
        <f>N371*15000</f>
        <v>0</v>
      </c>
      <c r="P371" s="1667">
        <f>I371+K371+M371+O371</f>
        <v>45000</v>
      </c>
      <c r="Q371" s="1667"/>
      <c r="R371" s="1668"/>
    </row>
    <row r="372" spans="2:18" ht="15.95" hidden="1" customHeight="1">
      <c r="B372" s="2287">
        <v>2</v>
      </c>
      <c r="C372" s="1940">
        <v>41878</v>
      </c>
      <c r="D372" s="2351" t="s">
        <v>559</v>
      </c>
      <c r="E372" s="2262" t="s">
        <v>426</v>
      </c>
      <c r="F372" s="2262">
        <v>2</v>
      </c>
      <c r="G372" s="1673"/>
      <c r="H372" s="1673">
        <f>F372*G372</f>
        <v>0</v>
      </c>
      <c r="I372" s="1674">
        <f>H372*500</f>
        <v>0</v>
      </c>
      <c r="J372" s="2262" t="s">
        <v>127</v>
      </c>
      <c r="K372" s="2263">
        <v>25000</v>
      </c>
      <c r="L372" s="2262">
        <v>3</v>
      </c>
      <c r="M372" s="1674">
        <f>L372*10000</f>
        <v>30000</v>
      </c>
      <c r="N372" s="1673"/>
      <c r="O372" s="1674">
        <f>N372*15000</f>
        <v>0</v>
      </c>
      <c r="P372" s="2263">
        <f>I372+K372+M372+O372</f>
        <v>55000</v>
      </c>
      <c r="Q372" s="2263"/>
      <c r="R372" s="1676"/>
    </row>
    <row r="373" spans="2:18" ht="15.95" hidden="1" customHeight="1">
      <c r="B373" s="2287">
        <v>3</v>
      </c>
      <c r="C373" s="1940">
        <v>41879</v>
      </c>
      <c r="D373" s="2351" t="s">
        <v>559</v>
      </c>
      <c r="E373" s="2262" t="s">
        <v>426</v>
      </c>
      <c r="F373" s="2262">
        <v>2</v>
      </c>
      <c r="G373" s="1673"/>
      <c r="H373" s="1673">
        <f t="shared" ref="H373:H420" si="44">F373*G373</f>
        <v>0</v>
      </c>
      <c r="I373" s="1674">
        <f t="shared" ref="I373:I420" si="45">H373*500</f>
        <v>0</v>
      </c>
      <c r="J373" s="2262" t="s">
        <v>127</v>
      </c>
      <c r="K373" s="2263">
        <v>25000</v>
      </c>
      <c r="L373" s="2262">
        <v>3</v>
      </c>
      <c r="M373" s="1674">
        <f t="shared" ref="M373:M420" si="46">L373*10000</f>
        <v>30000</v>
      </c>
      <c r="N373" s="1673"/>
      <c r="O373" s="1674">
        <f t="shared" ref="O373:O420" si="47">N373*15000</f>
        <v>0</v>
      </c>
      <c r="P373" s="2263">
        <f t="shared" ref="P373:P420" si="48">I373+K373+M373+O373</f>
        <v>55000</v>
      </c>
      <c r="Q373" s="2263"/>
      <c r="R373" s="1676"/>
    </row>
    <row r="374" spans="2:18" ht="15.95" hidden="1" customHeight="1">
      <c r="B374" s="3049">
        <v>4</v>
      </c>
      <c r="C374" s="1940">
        <v>41880</v>
      </c>
      <c r="D374" s="2351" t="s">
        <v>559</v>
      </c>
      <c r="E374" s="2262" t="s">
        <v>426</v>
      </c>
      <c r="F374" s="2262">
        <v>2</v>
      </c>
      <c r="G374" s="1673"/>
      <c r="H374" s="1673">
        <f t="shared" si="44"/>
        <v>0</v>
      </c>
      <c r="I374" s="1674">
        <f t="shared" si="45"/>
        <v>0</v>
      </c>
      <c r="J374" s="2262" t="s">
        <v>127</v>
      </c>
      <c r="K374" s="2263">
        <v>25000</v>
      </c>
      <c r="L374" s="2262">
        <v>3</v>
      </c>
      <c r="M374" s="1674">
        <f t="shared" si="46"/>
        <v>30000</v>
      </c>
      <c r="N374" s="1673"/>
      <c r="O374" s="1674">
        <f t="shared" si="47"/>
        <v>0</v>
      </c>
      <c r="P374" s="2263">
        <f t="shared" si="48"/>
        <v>55000</v>
      </c>
      <c r="Q374" s="2263"/>
      <c r="R374" s="1676"/>
    </row>
    <row r="375" spans="2:18" ht="15.95" hidden="1" customHeight="1">
      <c r="B375" s="3049"/>
      <c r="C375" s="1940">
        <v>41880</v>
      </c>
      <c r="D375" s="2351" t="s">
        <v>563</v>
      </c>
      <c r="E375" s="2262" t="s">
        <v>263</v>
      </c>
      <c r="F375" s="2262">
        <v>4</v>
      </c>
      <c r="G375" s="1673"/>
      <c r="H375" s="1673">
        <f t="shared" si="44"/>
        <v>0</v>
      </c>
      <c r="I375" s="1674">
        <f t="shared" si="45"/>
        <v>0</v>
      </c>
      <c r="J375" s="2262" t="s">
        <v>258</v>
      </c>
      <c r="K375" s="2263">
        <f>F375*5000</f>
        <v>20000</v>
      </c>
      <c r="L375" s="2262">
        <v>7</v>
      </c>
      <c r="M375" s="1674">
        <f t="shared" si="46"/>
        <v>70000</v>
      </c>
      <c r="N375" s="1673"/>
      <c r="O375" s="1674">
        <f t="shared" si="47"/>
        <v>0</v>
      </c>
      <c r="P375" s="2263">
        <f t="shared" si="48"/>
        <v>90000</v>
      </c>
      <c r="Q375" s="2263"/>
      <c r="R375" s="1676"/>
    </row>
    <row r="376" spans="2:18" ht="15.95" hidden="1" customHeight="1">
      <c r="B376" s="3049">
        <v>5</v>
      </c>
      <c r="C376" s="1940">
        <v>41881</v>
      </c>
      <c r="D376" s="2351" t="s">
        <v>559</v>
      </c>
      <c r="E376" s="2262" t="s">
        <v>426</v>
      </c>
      <c r="F376" s="2262">
        <v>2</v>
      </c>
      <c r="G376" s="2292"/>
      <c r="H376" s="1673">
        <f t="shared" si="44"/>
        <v>0</v>
      </c>
      <c r="I376" s="1674">
        <f t="shared" si="45"/>
        <v>0</v>
      </c>
      <c r="J376" s="2262" t="s">
        <v>127</v>
      </c>
      <c r="K376" s="2263">
        <v>25000</v>
      </c>
      <c r="L376" s="2292"/>
      <c r="M376" s="1674">
        <f t="shared" si="46"/>
        <v>0</v>
      </c>
      <c r="N376" s="2292"/>
      <c r="O376" s="1674">
        <f>N376*15000</f>
        <v>0</v>
      </c>
      <c r="P376" s="2263">
        <f t="shared" si="48"/>
        <v>25000</v>
      </c>
      <c r="Q376" s="2292"/>
      <c r="R376" s="2294"/>
    </row>
    <row r="377" spans="2:18" ht="15.95" hidden="1" customHeight="1">
      <c r="B377" s="3049"/>
      <c r="C377" s="1940">
        <v>41881</v>
      </c>
      <c r="D377" s="2340" t="s">
        <v>1158</v>
      </c>
      <c r="E377" s="1599" t="s">
        <v>263</v>
      </c>
      <c r="F377" s="1599">
        <v>5</v>
      </c>
      <c r="G377" s="2292"/>
      <c r="H377" s="1673">
        <f t="shared" si="44"/>
        <v>0</v>
      </c>
      <c r="I377" s="1674">
        <f t="shared" si="45"/>
        <v>0</v>
      </c>
      <c r="J377" s="2291" t="s">
        <v>127</v>
      </c>
      <c r="K377" s="2263">
        <v>30000</v>
      </c>
      <c r="L377" s="2291">
        <v>7</v>
      </c>
      <c r="M377" s="1674">
        <f>L377*10000</f>
        <v>70000</v>
      </c>
      <c r="N377" s="2291">
        <v>1</v>
      </c>
      <c r="O377" s="1674">
        <f t="shared" si="47"/>
        <v>15000</v>
      </c>
      <c r="P377" s="2263">
        <f t="shared" si="48"/>
        <v>115000</v>
      </c>
      <c r="Q377" s="2292"/>
      <c r="R377" s="2294"/>
    </row>
    <row r="378" spans="2:18" ht="15.95" hidden="1" customHeight="1">
      <c r="B378" s="2287">
        <v>6</v>
      </c>
      <c r="C378" s="1936">
        <v>41882</v>
      </c>
      <c r="D378" s="2351" t="s">
        <v>559</v>
      </c>
      <c r="E378" s="2262" t="s">
        <v>426</v>
      </c>
      <c r="F378" s="2262">
        <v>1</v>
      </c>
      <c r="G378" s="2291"/>
      <c r="H378" s="1673">
        <f t="shared" si="44"/>
        <v>0</v>
      </c>
      <c r="I378" s="1674">
        <f t="shared" si="45"/>
        <v>0</v>
      </c>
      <c r="J378" s="2262" t="s">
        <v>127</v>
      </c>
      <c r="K378" s="2263">
        <v>25000</v>
      </c>
      <c r="L378" s="2291">
        <v>4</v>
      </c>
      <c r="M378" s="1674">
        <f t="shared" si="46"/>
        <v>40000</v>
      </c>
      <c r="N378" s="2292"/>
      <c r="O378" s="1674">
        <f t="shared" si="47"/>
        <v>0</v>
      </c>
      <c r="P378" s="2263">
        <f t="shared" si="48"/>
        <v>65000</v>
      </c>
      <c r="Q378" s="2292"/>
      <c r="R378" s="2294"/>
    </row>
    <row r="379" spans="2:18" ht="15.95" hidden="1" customHeight="1">
      <c r="B379" s="3049">
        <v>7</v>
      </c>
      <c r="C379" s="1940">
        <v>41883</v>
      </c>
      <c r="D379" s="2351" t="s">
        <v>559</v>
      </c>
      <c r="E379" s="2262" t="s">
        <v>426</v>
      </c>
      <c r="F379" s="2262">
        <v>2</v>
      </c>
      <c r="G379" s="2291"/>
      <c r="H379" s="1673">
        <f t="shared" si="44"/>
        <v>0</v>
      </c>
      <c r="I379" s="1674">
        <f t="shared" si="45"/>
        <v>0</v>
      </c>
      <c r="J379" s="3313" t="s">
        <v>127</v>
      </c>
      <c r="K379" s="3310">
        <v>25000</v>
      </c>
      <c r="L379" s="2291"/>
      <c r="M379" s="1674">
        <f t="shared" si="46"/>
        <v>0</v>
      </c>
      <c r="N379" s="2292"/>
      <c r="O379" s="1674">
        <f t="shared" si="47"/>
        <v>0</v>
      </c>
      <c r="P379" s="2263">
        <f t="shared" si="48"/>
        <v>25000</v>
      </c>
      <c r="Q379" s="2292"/>
      <c r="R379" s="2294"/>
    </row>
    <row r="380" spans="2:18" ht="15.95" hidden="1" customHeight="1">
      <c r="B380" s="3049"/>
      <c r="C380" s="1940">
        <v>41883</v>
      </c>
      <c r="D380" s="2351" t="s">
        <v>561</v>
      </c>
      <c r="E380" s="2291" t="s">
        <v>426</v>
      </c>
      <c r="F380" s="2291">
        <v>1</v>
      </c>
      <c r="G380" s="2291"/>
      <c r="H380" s="1673">
        <f t="shared" si="44"/>
        <v>0</v>
      </c>
      <c r="I380" s="1674">
        <f t="shared" si="45"/>
        <v>0</v>
      </c>
      <c r="J380" s="3313"/>
      <c r="K380" s="3310"/>
      <c r="L380" s="2291"/>
      <c r="M380" s="1674">
        <f t="shared" si="46"/>
        <v>0</v>
      </c>
      <c r="N380" s="2292"/>
      <c r="O380" s="1674">
        <f t="shared" si="47"/>
        <v>0</v>
      </c>
      <c r="P380" s="2263">
        <f t="shared" si="48"/>
        <v>0</v>
      </c>
      <c r="Q380" s="2292"/>
      <c r="R380" s="2294"/>
    </row>
    <row r="381" spans="2:18" ht="15.95" hidden="1" customHeight="1">
      <c r="B381" s="3049"/>
      <c r="C381" s="1940">
        <v>41883</v>
      </c>
      <c r="D381" s="2351" t="s">
        <v>563</v>
      </c>
      <c r="E381" s="2262" t="s">
        <v>263</v>
      </c>
      <c r="F381" s="2262">
        <v>1</v>
      </c>
      <c r="G381" s="2291"/>
      <c r="H381" s="1673">
        <f t="shared" si="44"/>
        <v>0</v>
      </c>
      <c r="I381" s="1674">
        <f t="shared" si="45"/>
        <v>0</v>
      </c>
      <c r="J381" s="2262" t="s">
        <v>258</v>
      </c>
      <c r="K381" s="2263">
        <f>F381*5000</f>
        <v>5000</v>
      </c>
      <c r="L381" s="2291"/>
      <c r="M381" s="1674">
        <f t="shared" si="46"/>
        <v>0</v>
      </c>
      <c r="N381" s="2292"/>
      <c r="O381" s="1674">
        <f t="shared" si="47"/>
        <v>0</v>
      </c>
      <c r="P381" s="2263">
        <f t="shared" si="48"/>
        <v>5000</v>
      </c>
      <c r="Q381" s="2292"/>
      <c r="R381" s="2294"/>
    </row>
    <row r="382" spans="2:18" ht="15.95" hidden="1" customHeight="1">
      <c r="B382" s="2287">
        <v>8</v>
      </c>
      <c r="C382" s="1940">
        <v>41884</v>
      </c>
      <c r="D382" s="2351" t="s">
        <v>559</v>
      </c>
      <c r="E382" s="2262" t="s">
        <v>426</v>
      </c>
      <c r="F382" s="2262">
        <v>1</v>
      </c>
      <c r="G382" s="2291"/>
      <c r="H382" s="1673">
        <f t="shared" si="44"/>
        <v>0</v>
      </c>
      <c r="I382" s="1674">
        <f t="shared" si="45"/>
        <v>0</v>
      </c>
      <c r="J382" s="2262" t="s">
        <v>127</v>
      </c>
      <c r="K382" s="2263">
        <v>25000</v>
      </c>
      <c r="L382" s="2291"/>
      <c r="M382" s="1674">
        <f t="shared" si="46"/>
        <v>0</v>
      </c>
      <c r="N382" s="2292"/>
      <c r="O382" s="1674">
        <f t="shared" si="47"/>
        <v>0</v>
      </c>
      <c r="P382" s="2263">
        <f t="shared" si="48"/>
        <v>25000</v>
      </c>
      <c r="Q382" s="2292"/>
      <c r="R382" s="2294"/>
    </row>
    <row r="383" spans="2:18" ht="15.95" hidden="1" customHeight="1">
      <c r="B383" s="2287">
        <v>9</v>
      </c>
      <c r="C383" s="1940">
        <v>41885</v>
      </c>
      <c r="D383" s="2351" t="s">
        <v>559</v>
      </c>
      <c r="E383" s="2262" t="s">
        <v>426</v>
      </c>
      <c r="F383" s="2262">
        <v>3</v>
      </c>
      <c r="G383" s="2291"/>
      <c r="H383" s="1673">
        <f t="shared" si="44"/>
        <v>0</v>
      </c>
      <c r="I383" s="1674">
        <f t="shared" si="45"/>
        <v>0</v>
      </c>
      <c r="J383" s="2262" t="s">
        <v>127</v>
      </c>
      <c r="K383" s="2263">
        <v>25000</v>
      </c>
      <c r="L383" s="2291">
        <v>4</v>
      </c>
      <c r="M383" s="1674">
        <f t="shared" si="46"/>
        <v>40000</v>
      </c>
      <c r="N383" s="2292"/>
      <c r="O383" s="1674">
        <f t="shared" si="47"/>
        <v>0</v>
      </c>
      <c r="P383" s="2263">
        <f t="shared" si="48"/>
        <v>65000</v>
      </c>
      <c r="Q383" s="2292"/>
      <c r="R383" s="2294"/>
    </row>
    <row r="384" spans="2:18" ht="15.95" hidden="1" customHeight="1">
      <c r="B384" s="2287">
        <v>10</v>
      </c>
      <c r="C384" s="1940">
        <v>41886</v>
      </c>
      <c r="D384" s="2351" t="s">
        <v>559</v>
      </c>
      <c r="E384" s="2262" t="s">
        <v>426</v>
      </c>
      <c r="F384" s="2262">
        <v>3</v>
      </c>
      <c r="G384" s="2291"/>
      <c r="H384" s="1673">
        <f t="shared" si="44"/>
        <v>0</v>
      </c>
      <c r="I384" s="1674">
        <f t="shared" si="45"/>
        <v>0</v>
      </c>
      <c r="J384" s="2262" t="s">
        <v>127</v>
      </c>
      <c r="K384" s="2263">
        <v>25000</v>
      </c>
      <c r="L384" s="2291">
        <v>4</v>
      </c>
      <c r="M384" s="1674">
        <f t="shared" si="46"/>
        <v>40000</v>
      </c>
      <c r="N384" s="2292"/>
      <c r="O384" s="1674">
        <f t="shared" si="47"/>
        <v>0</v>
      </c>
      <c r="P384" s="2263">
        <f t="shared" si="48"/>
        <v>65000</v>
      </c>
      <c r="Q384" s="2292"/>
      <c r="R384" s="2294"/>
    </row>
    <row r="385" spans="2:18" ht="15.95" hidden="1" customHeight="1">
      <c r="B385" s="2287">
        <v>11</v>
      </c>
      <c r="C385" s="1940">
        <v>41887</v>
      </c>
      <c r="D385" s="2351" t="s">
        <v>559</v>
      </c>
      <c r="E385" s="2262" t="s">
        <v>426</v>
      </c>
      <c r="F385" s="2262">
        <v>2</v>
      </c>
      <c r="G385" s="2291"/>
      <c r="H385" s="1673">
        <f t="shared" si="44"/>
        <v>0</v>
      </c>
      <c r="I385" s="1674">
        <f t="shared" si="45"/>
        <v>0</v>
      </c>
      <c r="J385" s="2262" t="s">
        <v>127</v>
      </c>
      <c r="K385" s="2263">
        <v>25000</v>
      </c>
      <c r="L385" s="2291">
        <v>1</v>
      </c>
      <c r="M385" s="1674">
        <f t="shared" si="46"/>
        <v>10000</v>
      </c>
      <c r="N385" s="2292"/>
      <c r="O385" s="1674">
        <f t="shared" si="47"/>
        <v>0</v>
      </c>
      <c r="P385" s="2263">
        <f t="shared" si="48"/>
        <v>35000</v>
      </c>
      <c r="Q385" s="2292"/>
      <c r="R385" s="2294"/>
    </row>
    <row r="386" spans="2:18" ht="15.95" hidden="1" customHeight="1">
      <c r="B386" s="2287">
        <v>12</v>
      </c>
      <c r="C386" s="1940">
        <v>41888</v>
      </c>
      <c r="D386" s="2351" t="s">
        <v>559</v>
      </c>
      <c r="E386" s="2262" t="s">
        <v>426</v>
      </c>
      <c r="F386" s="2262">
        <v>2</v>
      </c>
      <c r="G386" s="2291"/>
      <c r="H386" s="1673">
        <f t="shared" si="44"/>
        <v>0</v>
      </c>
      <c r="I386" s="1674">
        <f t="shared" si="45"/>
        <v>0</v>
      </c>
      <c r="J386" s="2262" t="s">
        <v>127</v>
      </c>
      <c r="K386" s="2263">
        <v>25000</v>
      </c>
      <c r="L386" s="2291">
        <v>3</v>
      </c>
      <c r="M386" s="1674">
        <f t="shared" si="46"/>
        <v>30000</v>
      </c>
      <c r="N386" s="2292"/>
      <c r="O386" s="1674">
        <f t="shared" si="47"/>
        <v>0</v>
      </c>
      <c r="P386" s="2263">
        <f t="shared" si="48"/>
        <v>55000</v>
      </c>
      <c r="Q386" s="2292"/>
      <c r="R386" s="2294"/>
    </row>
    <row r="387" spans="2:18" ht="15.95" hidden="1" customHeight="1">
      <c r="B387" s="2287">
        <v>13</v>
      </c>
      <c r="C387" s="1936">
        <v>41889</v>
      </c>
      <c r="D387" s="2351" t="s">
        <v>559</v>
      </c>
      <c r="E387" s="2262" t="s">
        <v>426</v>
      </c>
      <c r="F387" s="2262">
        <v>3</v>
      </c>
      <c r="G387" s="2291"/>
      <c r="H387" s="1673">
        <f t="shared" si="44"/>
        <v>0</v>
      </c>
      <c r="I387" s="1674">
        <f t="shared" si="45"/>
        <v>0</v>
      </c>
      <c r="J387" s="2262" t="s">
        <v>127</v>
      </c>
      <c r="K387" s="2263">
        <v>25000</v>
      </c>
      <c r="L387" s="2291">
        <v>7</v>
      </c>
      <c r="M387" s="1674">
        <f t="shared" si="46"/>
        <v>70000</v>
      </c>
      <c r="N387" s="2292"/>
      <c r="O387" s="1674">
        <f t="shared" si="47"/>
        <v>0</v>
      </c>
      <c r="P387" s="2263">
        <f t="shared" si="48"/>
        <v>95000</v>
      </c>
      <c r="Q387" s="2292"/>
      <c r="R387" s="2294"/>
    </row>
    <row r="388" spans="2:18" ht="15.95" hidden="1" customHeight="1">
      <c r="B388" s="2287">
        <v>14</v>
      </c>
      <c r="C388" s="1940">
        <v>41890</v>
      </c>
      <c r="D388" s="2351" t="s">
        <v>559</v>
      </c>
      <c r="E388" s="2262" t="s">
        <v>426</v>
      </c>
      <c r="F388" s="2262">
        <v>2</v>
      </c>
      <c r="G388" s="2291"/>
      <c r="H388" s="1673">
        <f t="shared" si="44"/>
        <v>0</v>
      </c>
      <c r="I388" s="1674">
        <f t="shared" si="45"/>
        <v>0</v>
      </c>
      <c r="J388" s="2262" t="s">
        <v>127</v>
      </c>
      <c r="K388" s="2263">
        <v>25000</v>
      </c>
      <c r="L388" s="2291">
        <v>2</v>
      </c>
      <c r="M388" s="1674">
        <f t="shared" si="46"/>
        <v>20000</v>
      </c>
      <c r="N388" s="2292"/>
      <c r="O388" s="1674">
        <f t="shared" si="47"/>
        <v>0</v>
      </c>
      <c r="P388" s="2263">
        <f t="shared" si="48"/>
        <v>45000</v>
      </c>
      <c r="Q388" s="2292"/>
      <c r="R388" s="2294"/>
    </row>
    <row r="389" spans="2:18" ht="15.95" hidden="1" customHeight="1">
      <c r="B389" s="3049">
        <v>15</v>
      </c>
      <c r="C389" s="1940">
        <v>41891</v>
      </c>
      <c r="D389" s="2351" t="s">
        <v>559</v>
      </c>
      <c r="E389" s="2262" t="s">
        <v>426</v>
      </c>
      <c r="F389" s="2262">
        <v>1</v>
      </c>
      <c r="G389" s="2291"/>
      <c r="H389" s="1673">
        <f t="shared" si="44"/>
        <v>0</v>
      </c>
      <c r="I389" s="1674">
        <f t="shared" si="45"/>
        <v>0</v>
      </c>
      <c r="J389" s="2262" t="s">
        <v>127</v>
      </c>
      <c r="K389" s="2263">
        <v>25000</v>
      </c>
      <c r="L389" s="2291"/>
      <c r="M389" s="1674">
        <f t="shared" si="46"/>
        <v>0</v>
      </c>
      <c r="N389" s="2292"/>
      <c r="O389" s="1674">
        <f t="shared" si="47"/>
        <v>0</v>
      </c>
      <c r="P389" s="2263">
        <f t="shared" si="48"/>
        <v>25000</v>
      </c>
      <c r="Q389" s="3310"/>
      <c r="R389" s="2294"/>
    </row>
    <row r="390" spans="2:18" ht="15.95" hidden="1" customHeight="1">
      <c r="B390" s="3049"/>
      <c r="C390" s="1940">
        <v>41891</v>
      </c>
      <c r="D390" s="2292" t="s">
        <v>575</v>
      </c>
      <c r="E390" s="2291" t="s">
        <v>277</v>
      </c>
      <c r="F390" s="2291">
        <v>1</v>
      </c>
      <c r="G390" s="2291"/>
      <c r="H390" s="1673">
        <f t="shared" si="44"/>
        <v>0</v>
      </c>
      <c r="I390" s="1674">
        <f t="shared" si="45"/>
        <v>0</v>
      </c>
      <c r="J390" s="2292"/>
      <c r="K390" s="2352"/>
      <c r="L390" s="2291">
        <v>3</v>
      </c>
      <c r="M390" s="1674">
        <f t="shared" si="46"/>
        <v>30000</v>
      </c>
      <c r="N390" s="2292"/>
      <c r="O390" s="1674">
        <f t="shared" si="47"/>
        <v>0</v>
      </c>
      <c r="P390" s="2263">
        <f t="shared" si="48"/>
        <v>30000</v>
      </c>
      <c r="Q390" s="3310"/>
      <c r="R390" s="2294"/>
    </row>
    <row r="391" spans="2:18" ht="15.95" hidden="1" customHeight="1">
      <c r="B391" s="2287">
        <v>16</v>
      </c>
      <c r="C391" s="1940">
        <v>41892</v>
      </c>
      <c r="D391" s="2292" t="s">
        <v>1175</v>
      </c>
      <c r="E391" s="2291" t="s">
        <v>277</v>
      </c>
      <c r="F391" s="2291">
        <v>2</v>
      </c>
      <c r="G391" s="2291"/>
      <c r="H391" s="1673">
        <f t="shared" si="44"/>
        <v>0</v>
      </c>
      <c r="I391" s="1674">
        <f t="shared" si="45"/>
        <v>0</v>
      </c>
      <c r="J391" s="2291" t="s">
        <v>70</v>
      </c>
      <c r="K391" s="2352">
        <v>35000</v>
      </c>
      <c r="L391" s="2291"/>
      <c r="M391" s="1674">
        <f t="shared" si="46"/>
        <v>0</v>
      </c>
      <c r="N391" s="2292"/>
      <c r="O391" s="1674">
        <f t="shared" si="47"/>
        <v>0</v>
      </c>
      <c r="P391" s="2263">
        <f t="shared" si="48"/>
        <v>35000</v>
      </c>
      <c r="Q391" s="2352">
        <v>35000</v>
      </c>
      <c r="R391" s="2294"/>
    </row>
    <row r="392" spans="2:18" ht="15.95" hidden="1" customHeight="1">
      <c r="B392" s="3049">
        <v>17</v>
      </c>
      <c r="C392" s="1940">
        <v>41893</v>
      </c>
      <c r="D392" s="2292" t="s">
        <v>1176</v>
      </c>
      <c r="E392" s="2291" t="s">
        <v>277</v>
      </c>
      <c r="F392" s="2291">
        <v>3</v>
      </c>
      <c r="G392" s="2291"/>
      <c r="H392" s="1673">
        <f t="shared" si="44"/>
        <v>0</v>
      </c>
      <c r="I392" s="1674">
        <f t="shared" si="45"/>
        <v>0</v>
      </c>
      <c r="J392" s="2262" t="s">
        <v>258</v>
      </c>
      <c r="K392" s="2263">
        <f>F392*5000</f>
        <v>15000</v>
      </c>
      <c r="L392" s="2291"/>
      <c r="M392" s="1674">
        <f t="shared" si="46"/>
        <v>0</v>
      </c>
      <c r="N392" s="2292"/>
      <c r="O392" s="1674">
        <f t="shared" si="47"/>
        <v>0</v>
      </c>
      <c r="P392" s="2263">
        <f t="shared" si="48"/>
        <v>15000</v>
      </c>
      <c r="Q392" s="2352">
        <v>35000</v>
      </c>
      <c r="R392" s="2294"/>
    </row>
    <row r="393" spans="2:18" ht="15.95" hidden="1" customHeight="1">
      <c r="B393" s="3049"/>
      <c r="C393" s="1940">
        <v>41893</v>
      </c>
      <c r="D393" s="2292" t="s">
        <v>868</v>
      </c>
      <c r="E393" s="2291" t="s">
        <v>263</v>
      </c>
      <c r="F393" s="2291">
        <v>1</v>
      </c>
      <c r="G393" s="2291">
        <v>150</v>
      </c>
      <c r="H393" s="1673">
        <f t="shared" si="44"/>
        <v>150</v>
      </c>
      <c r="I393" s="1674">
        <f t="shared" si="45"/>
        <v>75000</v>
      </c>
      <c r="J393" s="2291"/>
      <c r="K393" s="2352"/>
      <c r="L393" s="2291">
        <v>6</v>
      </c>
      <c r="M393" s="1674">
        <f t="shared" si="46"/>
        <v>60000</v>
      </c>
      <c r="N393" s="2291">
        <v>1</v>
      </c>
      <c r="O393" s="1674">
        <f t="shared" si="47"/>
        <v>15000</v>
      </c>
      <c r="P393" s="2263">
        <f t="shared" si="48"/>
        <v>150000</v>
      </c>
      <c r="Q393" s="2292"/>
      <c r="R393" s="2294"/>
    </row>
    <row r="394" spans="2:18" ht="15.95" hidden="1" customHeight="1">
      <c r="B394" s="2287">
        <v>18</v>
      </c>
      <c r="C394" s="1940">
        <v>41894</v>
      </c>
      <c r="D394" s="2351" t="s">
        <v>563</v>
      </c>
      <c r="E394" s="2262" t="s">
        <v>263</v>
      </c>
      <c r="F394" s="2262">
        <v>1</v>
      </c>
      <c r="G394" s="2291"/>
      <c r="H394" s="1673">
        <f t="shared" si="44"/>
        <v>0</v>
      </c>
      <c r="I394" s="1674">
        <f t="shared" si="45"/>
        <v>0</v>
      </c>
      <c r="J394" s="2262" t="s">
        <v>258</v>
      </c>
      <c r="K394" s="2263">
        <f>F394*5000</f>
        <v>5000</v>
      </c>
      <c r="L394" s="2291"/>
      <c r="M394" s="1674">
        <f t="shared" si="46"/>
        <v>0</v>
      </c>
      <c r="N394" s="2292"/>
      <c r="O394" s="1674">
        <f t="shared" si="47"/>
        <v>0</v>
      </c>
      <c r="P394" s="2263">
        <f t="shared" si="48"/>
        <v>5000</v>
      </c>
      <c r="Q394" s="2292"/>
      <c r="R394" s="2294"/>
    </row>
    <row r="395" spans="2:18" ht="15.95" hidden="1" customHeight="1">
      <c r="B395" s="2287">
        <v>19</v>
      </c>
      <c r="C395" s="1940">
        <v>41895</v>
      </c>
      <c r="D395" s="2292" t="s">
        <v>954</v>
      </c>
      <c r="E395" s="2291" t="s">
        <v>263</v>
      </c>
      <c r="F395" s="2291"/>
      <c r="G395" s="2291"/>
      <c r="H395" s="1673">
        <f t="shared" si="44"/>
        <v>0</v>
      </c>
      <c r="I395" s="1674">
        <f t="shared" si="45"/>
        <v>0</v>
      </c>
      <c r="J395" s="2292"/>
      <c r="K395" s="2352"/>
      <c r="L395" s="2291"/>
      <c r="M395" s="1674">
        <f t="shared" si="46"/>
        <v>0</v>
      </c>
      <c r="N395" s="2292"/>
      <c r="O395" s="1674">
        <f t="shared" si="47"/>
        <v>0</v>
      </c>
      <c r="P395" s="2263">
        <f t="shared" si="48"/>
        <v>0</v>
      </c>
      <c r="Q395" s="2292"/>
      <c r="R395" s="2294"/>
    </row>
    <row r="396" spans="2:18" ht="15.95" hidden="1" customHeight="1">
      <c r="B396" s="3049">
        <v>20</v>
      </c>
      <c r="C396" s="1936">
        <v>41896</v>
      </c>
      <c r="D396" s="2292" t="s">
        <v>1163</v>
      </c>
      <c r="E396" s="2291" t="s">
        <v>879</v>
      </c>
      <c r="F396" s="2291">
        <v>2</v>
      </c>
      <c r="G396" s="2291"/>
      <c r="H396" s="1673">
        <f t="shared" si="44"/>
        <v>0</v>
      </c>
      <c r="I396" s="1674">
        <f t="shared" si="45"/>
        <v>0</v>
      </c>
      <c r="J396" s="3309" t="s">
        <v>70</v>
      </c>
      <c r="K396" s="3304">
        <v>35000</v>
      </c>
      <c r="L396" s="2291">
        <v>4</v>
      </c>
      <c r="M396" s="1674">
        <f t="shared" si="46"/>
        <v>40000</v>
      </c>
      <c r="N396" s="2292"/>
      <c r="O396" s="1674">
        <f t="shared" si="47"/>
        <v>0</v>
      </c>
      <c r="P396" s="2263">
        <f t="shared" si="48"/>
        <v>75000</v>
      </c>
      <c r="Q396" s="2292"/>
      <c r="R396" s="2294"/>
    </row>
    <row r="397" spans="2:18" ht="15.95" hidden="1" customHeight="1">
      <c r="B397" s="3049"/>
      <c r="C397" s="1936">
        <v>41896</v>
      </c>
      <c r="D397" s="2292" t="s">
        <v>1164</v>
      </c>
      <c r="E397" s="2291" t="s">
        <v>879</v>
      </c>
      <c r="F397" s="2291">
        <v>2</v>
      </c>
      <c r="G397" s="2291"/>
      <c r="H397" s="1673">
        <f t="shared" si="44"/>
        <v>0</v>
      </c>
      <c r="I397" s="1674">
        <f t="shared" si="45"/>
        <v>0</v>
      </c>
      <c r="J397" s="3309"/>
      <c r="K397" s="3304"/>
      <c r="L397" s="2291">
        <v>4</v>
      </c>
      <c r="M397" s="1674">
        <f t="shared" si="46"/>
        <v>40000</v>
      </c>
      <c r="N397" s="2292"/>
      <c r="O397" s="1674">
        <f t="shared" si="47"/>
        <v>0</v>
      </c>
      <c r="P397" s="2263">
        <f t="shared" si="48"/>
        <v>40000</v>
      </c>
      <c r="Q397" s="2292"/>
      <c r="R397" s="2294"/>
    </row>
    <row r="398" spans="2:18" ht="15.95" hidden="1" customHeight="1">
      <c r="B398" s="3049">
        <v>21</v>
      </c>
      <c r="C398" s="1940">
        <v>41897</v>
      </c>
      <c r="D398" s="2292" t="s">
        <v>1160</v>
      </c>
      <c r="E398" s="2291" t="s">
        <v>1161</v>
      </c>
      <c r="F398" s="2291">
        <v>6</v>
      </c>
      <c r="G398" s="2291"/>
      <c r="H398" s="1673">
        <f t="shared" si="44"/>
        <v>0</v>
      </c>
      <c r="I398" s="1674">
        <f t="shared" si="45"/>
        <v>0</v>
      </c>
      <c r="J398" s="3309" t="s">
        <v>70</v>
      </c>
      <c r="K398" s="3304">
        <v>35000</v>
      </c>
      <c r="L398" s="2291"/>
      <c r="M398" s="1674">
        <f t="shared" si="46"/>
        <v>0</v>
      </c>
      <c r="N398" s="2292"/>
      <c r="O398" s="1674">
        <f t="shared" si="47"/>
        <v>0</v>
      </c>
      <c r="P398" s="2263">
        <f t="shared" si="48"/>
        <v>35000</v>
      </c>
      <c r="Q398" s="2292"/>
      <c r="R398" s="2294"/>
    </row>
    <row r="399" spans="2:18" ht="15.95" hidden="1" customHeight="1">
      <c r="B399" s="3049"/>
      <c r="C399" s="1940">
        <v>41897</v>
      </c>
      <c r="D399" s="2292" t="s">
        <v>1177</v>
      </c>
      <c r="E399" s="2291" t="s">
        <v>1141</v>
      </c>
      <c r="F399" s="2291">
        <v>1</v>
      </c>
      <c r="G399" s="2291"/>
      <c r="H399" s="1673">
        <f t="shared" si="44"/>
        <v>0</v>
      </c>
      <c r="I399" s="1674">
        <f t="shared" si="45"/>
        <v>0</v>
      </c>
      <c r="J399" s="3309"/>
      <c r="K399" s="3304"/>
      <c r="L399" s="2291"/>
      <c r="M399" s="1674">
        <f t="shared" si="46"/>
        <v>0</v>
      </c>
      <c r="N399" s="2292"/>
      <c r="O399" s="1674">
        <f t="shared" si="47"/>
        <v>0</v>
      </c>
      <c r="P399" s="2263">
        <f t="shared" si="48"/>
        <v>0</v>
      </c>
      <c r="Q399" s="2292"/>
      <c r="R399" s="2294"/>
    </row>
    <row r="400" spans="2:18" ht="15.95" hidden="1" customHeight="1">
      <c r="B400" s="3049"/>
      <c r="C400" s="1940">
        <v>41897</v>
      </c>
      <c r="D400" s="2292" t="s">
        <v>1178</v>
      </c>
      <c r="E400" s="2291" t="s">
        <v>879</v>
      </c>
      <c r="F400" s="2291">
        <v>1</v>
      </c>
      <c r="G400" s="2291"/>
      <c r="H400" s="1673">
        <f t="shared" si="44"/>
        <v>0</v>
      </c>
      <c r="I400" s="1674">
        <f t="shared" si="45"/>
        <v>0</v>
      </c>
      <c r="J400" s="3309"/>
      <c r="K400" s="3304"/>
      <c r="L400" s="2291">
        <v>3</v>
      </c>
      <c r="M400" s="1674">
        <f t="shared" si="46"/>
        <v>30000</v>
      </c>
      <c r="N400" s="2292"/>
      <c r="O400" s="1674">
        <f t="shared" si="47"/>
        <v>0</v>
      </c>
      <c r="P400" s="2263">
        <f t="shared" si="48"/>
        <v>30000</v>
      </c>
      <c r="Q400" s="2292"/>
      <c r="R400" s="2294"/>
    </row>
    <row r="401" spans="2:18" ht="15.95" hidden="1" customHeight="1">
      <c r="B401" s="3049">
        <v>22</v>
      </c>
      <c r="C401" s="1940">
        <v>41898</v>
      </c>
      <c r="D401" s="2292" t="s">
        <v>1160</v>
      </c>
      <c r="E401" s="2291" t="s">
        <v>1161</v>
      </c>
      <c r="F401" s="2291">
        <v>1</v>
      </c>
      <c r="G401" s="2291"/>
      <c r="H401" s="1673">
        <f t="shared" si="44"/>
        <v>0</v>
      </c>
      <c r="I401" s="1674">
        <f t="shared" si="45"/>
        <v>0</v>
      </c>
      <c r="J401" s="2292" t="s">
        <v>127</v>
      </c>
      <c r="K401" s="2352">
        <v>10000</v>
      </c>
      <c r="L401" s="2291"/>
      <c r="M401" s="1674">
        <f t="shared" si="46"/>
        <v>0</v>
      </c>
      <c r="N401" s="2292"/>
      <c r="O401" s="1674">
        <f t="shared" si="47"/>
        <v>0</v>
      </c>
      <c r="P401" s="2263">
        <f t="shared" si="48"/>
        <v>10000</v>
      </c>
      <c r="Q401" s="2292"/>
      <c r="R401" s="2294"/>
    </row>
    <row r="402" spans="2:18" ht="15.95" hidden="1" customHeight="1">
      <c r="B402" s="3049"/>
      <c r="C402" s="1940">
        <v>41898</v>
      </c>
      <c r="D402" s="2292" t="s">
        <v>575</v>
      </c>
      <c r="E402" s="2291" t="s">
        <v>277</v>
      </c>
      <c r="F402" s="2291">
        <v>1</v>
      </c>
      <c r="G402" s="2291"/>
      <c r="H402" s="1673">
        <f t="shared" si="44"/>
        <v>0</v>
      </c>
      <c r="I402" s="1674">
        <f t="shared" si="45"/>
        <v>0</v>
      </c>
      <c r="J402" s="2292"/>
      <c r="K402" s="2352"/>
      <c r="L402" s="2291">
        <v>3</v>
      </c>
      <c r="M402" s="1674">
        <f t="shared" si="46"/>
        <v>30000</v>
      </c>
      <c r="N402" s="2292"/>
      <c r="O402" s="1674">
        <f t="shared" si="47"/>
        <v>0</v>
      </c>
      <c r="P402" s="2263">
        <f t="shared" si="48"/>
        <v>30000</v>
      </c>
      <c r="Q402" s="2292"/>
      <c r="R402" s="2294"/>
    </row>
    <row r="403" spans="2:18" ht="15.95" hidden="1" customHeight="1">
      <c r="B403" s="3049"/>
      <c r="C403" s="1940">
        <v>41898</v>
      </c>
      <c r="D403" s="2292" t="s">
        <v>868</v>
      </c>
      <c r="E403" s="2291" t="s">
        <v>263</v>
      </c>
      <c r="F403" s="2291">
        <v>1</v>
      </c>
      <c r="G403" s="2291">
        <v>150</v>
      </c>
      <c r="H403" s="1673">
        <f t="shared" si="44"/>
        <v>150</v>
      </c>
      <c r="I403" s="1674">
        <f t="shared" si="45"/>
        <v>75000</v>
      </c>
      <c r="J403" s="2292"/>
      <c r="K403" s="2352"/>
      <c r="L403" s="2291">
        <v>4</v>
      </c>
      <c r="M403" s="1674">
        <f t="shared" si="46"/>
        <v>40000</v>
      </c>
      <c r="N403" s="2291">
        <v>3</v>
      </c>
      <c r="O403" s="1674">
        <f t="shared" si="47"/>
        <v>45000</v>
      </c>
      <c r="P403" s="2263">
        <f t="shared" si="48"/>
        <v>160000</v>
      </c>
      <c r="Q403" s="2292"/>
      <c r="R403" s="2294"/>
    </row>
    <row r="404" spans="2:18" ht="15.95" hidden="1" customHeight="1">
      <c r="B404" s="2287">
        <v>23</v>
      </c>
      <c r="C404" s="1940">
        <v>41899</v>
      </c>
      <c r="D404" s="2292" t="s">
        <v>1160</v>
      </c>
      <c r="E404" s="2291" t="s">
        <v>1161</v>
      </c>
      <c r="F404" s="2291">
        <v>2</v>
      </c>
      <c r="G404" s="2291"/>
      <c r="H404" s="1673">
        <f t="shared" si="44"/>
        <v>0</v>
      </c>
      <c r="I404" s="1674">
        <f t="shared" si="45"/>
        <v>0</v>
      </c>
      <c r="J404" s="2292" t="s">
        <v>127</v>
      </c>
      <c r="K404" s="2352">
        <v>10000</v>
      </c>
      <c r="L404" s="2291"/>
      <c r="M404" s="1674">
        <f t="shared" si="46"/>
        <v>0</v>
      </c>
      <c r="N404" s="2292"/>
      <c r="O404" s="1674">
        <f t="shared" si="47"/>
        <v>0</v>
      </c>
      <c r="P404" s="2263">
        <f t="shared" si="48"/>
        <v>10000</v>
      </c>
      <c r="Q404" s="2292"/>
      <c r="R404" s="2294"/>
    </row>
    <row r="405" spans="2:18" ht="15.95" hidden="1" customHeight="1">
      <c r="B405" s="3049">
        <v>24</v>
      </c>
      <c r="C405" s="1940">
        <v>41900</v>
      </c>
      <c r="D405" s="2292" t="s">
        <v>1160</v>
      </c>
      <c r="E405" s="2291" t="s">
        <v>1161</v>
      </c>
      <c r="F405" s="2291">
        <v>1</v>
      </c>
      <c r="G405" s="2291"/>
      <c r="H405" s="1673">
        <f t="shared" si="44"/>
        <v>0</v>
      </c>
      <c r="I405" s="1674">
        <f t="shared" si="45"/>
        <v>0</v>
      </c>
      <c r="J405" s="2292" t="s">
        <v>127</v>
      </c>
      <c r="K405" s="2352">
        <v>10000</v>
      </c>
      <c r="L405" s="2291"/>
      <c r="M405" s="1674">
        <f t="shared" si="46"/>
        <v>0</v>
      </c>
      <c r="N405" s="2292"/>
      <c r="O405" s="1674">
        <f t="shared" si="47"/>
        <v>0</v>
      </c>
      <c r="P405" s="2263">
        <f t="shared" si="48"/>
        <v>10000</v>
      </c>
      <c r="Q405" s="2292"/>
      <c r="R405" s="2294"/>
    </row>
    <row r="406" spans="2:18" ht="15.95" hidden="1" customHeight="1">
      <c r="B406" s="3049"/>
      <c r="C406" s="1940">
        <v>41900</v>
      </c>
      <c r="D406" s="2292" t="s">
        <v>1166</v>
      </c>
      <c r="E406" s="2291" t="s">
        <v>1167</v>
      </c>
      <c r="F406" s="2291">
        <v>1</v>
      </c>
      <c r="G406" s="2291">
        <v>14</v>
      </c>
      <c r="H406" s="1673">
        <f t="shared" si="44"/>
        <v>14</v>
      </c>
      <c r="I406" s="1674">
        <f t="shared" si="45"/>
        <v>7000</v>
      </c>
      <c r="J406" s="2292"/>
      <c r="K406" s="2352"/>
      <c r="L406" s="2291"/>
      <c r="M406" s="1674">
        <f t="shared" si="46"/>
        <v>0</v>
      </c>
      <c r="N406" s="2292"/>
      <c r="O406" s="1674">
        <f t="shared" si="47"/>
        <v>0</v>
      </c>
      <c r="P406" s="2263">
        <f t="shared" si="48"/>
        <v>7000</v>
      </c>
      <c r="Q406" s="2292"/>
      <c r="R406" s="2294"/>
    </row>
    <row r="407" spans="2:18" ht="15.95" hidden="1" customHeight="1">
      <c r="B407" s="2287">
        <v>25</v>
      </c>
      <c r="C407" s="1940">
        <v>41901</v>
      </c>
      <c r="D407" s="2292" t="s">
        <v>575</v>
      </c>
      <c r="E407" s="2291" t="s">
        <v>277</v>
      </c>
      <c r="F407" s="2291">
        <v>1</v>
      </c>
      <c r="G407" s="2291"/>
      <c r="H407" s="1673">
        <f t="shared" si="44"/>
        <v>0</v>
      </c>
      <c r="I407" s="1674">
        <f t="shared" si="45"/>
        <v>0</v>
      </c>
      <c r="J407" s="2292"/>
      <c r="K407" s="2352"/>
      <c r="L407" s="2291">
        <v>1</v>
      </c>
      <c r="M407" s="1674">
        <f t="shared" si="46"/>
        <v>10000</v>
      </c>
      <c r="N407" s="2291">
        <v>5</v>
      </c>
      <c r="O407" s="1674">
        <f t="shared" si="47"/>
        <v>75000</v>
      </c>
      <c r="P407" s="2263">
        <f t="shared" si="48"/>
        <v>85000</v>
      </c>
      <c r="Q407" s="2352">
        <v>35000</v>
      </c>
      <c r="R407" s="2294"/>
    </row>
    <row r="408" spans="2:18" ht="15.95" hidden="1" customHeight="1">
      <c r="B408" s="3049">
        <v>26</v>
      </c>
      <c r="C408" s="1940">
        <v>41902</v>
      </c>
      <c r="D408" s="2292" t="s">
        <v>1179</v>
      </c>
      <c r="E408" s="2291" t="s">
        <v>277</v>
      </c>
      <c r="F408" s="2291">
        <v>1</v>
      </c>
      <c r="G408" s="2291"/>
      <c r="H408" s="1673">
        <f t="shared" si="44"/>
        <v>0</v>
      </c>
      <c r="I408" s="1674">
        <f t="shared" si="45"/>
        <v>0</v>
      </c>
      <c r="J408" s="2291" t="s">
        <v>70</v>
      </c>
      <c r="K408" s="2263">
        <v>35000</v>
      </c>
      <c r="L408" s="2291"/>
      <c r="M408" s="1674">
        <f t="shared" si="46"/>
        <v>0</v>
      </c>
      <c r="N408" s="2292"/>
      <c r="O408" s="1674">
        <f t="shared" si="47"/>
        <v>0</v>
      </c>
      <c r="P408" s="2263">
        <f t="shared" si="48"/>
        <v>35000</v>
      </c>
      <c r="Q408" s="3310">
        <v>35000</v>
      </c>
      <c r="R408" s="2294"/>
    </row>
    <row r="409" spans="2:18" ht="15.95" hidden="1" customHeight="1">
      <c r="B409" s="3049"/>
      <c r="C409" s="1940">
        <v>41902</v>
      </c>
      <c r="D409" s="2292" t="s">
        <v>1180</v>
      </c>
      <c r="E409" s="2291" t="s">
        <v>277</v>
      </c>
      <c r="F409" s="2291">
        <v>1</v>
      </c>
      <c r="G409" s="2291"/>
      <c r="H409" s="1673">
        <f t="shared" si="44"/>
        <v>0</v>
      </c>
      <c r="I409" s="1674">
        <f t="shared" si="45"/>
        <v>0</v>
      </c>
      <c r="J409" s="2262" t="s">
        <v>258</v>
      </c>
      <c r="K409" s="2263">
        <f>F409*5000</f>
        <v>5000</v>
      </c>
      <c r="L409" s="2291"/>
      <c r="M409" s="1674">
        <f t="shared" si="46"/>
        <v>0</v>
      </c>
      <c r="N409" s="2292"/>
      <c r="O409" s="1674">
        <f t="shared" si="47"/>
        <v>0</v>
      </c>
      <c r="P409" s="2263">
        <f t="shared" si="48"/>
        <v>5000</v>
      </c>
      <c r="Q409" s="3310"/>
      <c r="R409" s="2294"/>
    </row>
    <row r="410" spans="2:18" ht="15.95" hidden="1" customHeight="1">
      <c r="B410" s="3049">
        <v>27</v>
      </c>
      <c r="C410" s="1936">
        <v>41903</v>
      </c>
      <c r="D410" s="2292" t="s">
        <v>1180</v>
      </c>
      <c r="E410" s="2291" t="s">
        <v>277</v>
      </c>
      <c r="F410" s="2291">
        <v>1</v>
      </c>
      <c r="G410" s="2291"/>
      <c r="H410" s="1673">
        <f t="shared" si="44"/>
        <v>0</v>
      </c>
      <c r="I410" s="1674">
        <f t="shared" si="45"/>
        <v>0</v>
      </c>
      <c r="J410" s="2262" t="s">
        <v>258</v>
      </c>
      <c r="K410" s="2263">
        <f>F410*5000</f>
        <v>5000</v>
      </c>
      <c r="L410" s="2292"/>
      <c r="M410" s="1674">
        <f t="shared" si="46"/>
        <v>0</v>
      </c>
      <c r="N410" s="2292"/>
      <c r="O410" s="1674">
        <f t="shared" si="47"/>
        <v>0</v>
      </c>
      <c r="P410" s="2263">
        <f t="shared" si="48"/>
        <v>5000</v>
      </c>
      <c r="Q410" s="3310">
        <v>35000</v>
      </c>
      <c r="R410" s="2294"/>
    </row>
    <row r="411" spans="2:18" ht="15.95" hidden="1" customHeight="1">
      <c r="B411" s="3049"/>
      <c r="C411" s="1936">
        <v>41903</v>
      </c>
      <c r="D411" s="2292" t="s">
        <v>1181</v>
      </c>
      <c r="E411" s="2291" t="s">
        <v>277</v>
      </c>
      <c r="F411" s="2291">
        <v>1</v>
      </c>
      <c r="G411" s="2291"/>
      <c r="H411" s="1673">
        <f t="shared" si="44"/>
        <v>0</v>
      </c>
      <c r="I411" s="1674">
        <f t="shared" si="45"/>
        <v>0</v>
      </c>
      <c r="J411" s="2291" t="s">
        <v>70</v>
      </c>
      <c r="K411" s="2263">
        <v>35000</v>
      </c>
      <c r="L411" s="2291">
        <v>6</v>
      </c>
      <c r="M411" s="1674">
        <f t="shared" si="46"/>
        <v>60000</v>
      </c>
      <c r="N411" s="2292"/>
      <c r="O411" s="1674">
        <f t="shared" si="47"/>
        <v>0</v>
      </c>
      <c r="P411" s="2263">
        <f t="shared" si="48"/>
        <v>95000</v>
      </c>
      <c r="Q411" s="3310"/>
      <c r="R411" s="2294"/>
    </row>
    <row r="412" spans="2:18" ht="15.95" hidden="1" customHeight="1">
      <c r="B412" s="3049">
        <v>28</v>
      </c>
      <c r="C412" s="1940">
        <v>41904</v>
      </c>
      <c r="D412" s="2292" t="s">
        <v>1182</v>
      </c>
      <c r="E412" s="2291" t="s">
        <v>277</v>
      </c>
      <c r="F412" s="2291">
        <v>1</v>
      </c>
      <c r="G412" s="2291"/>
      <c r="H412" s="1673">
        <f t="shared" si="44"/>
        <v>0</v>
      </c>
      <c r="I412" s="1674">
        <f t="shared" si="45"/>
        <v>0</v>
      </c>
      <c r="J412" s="3309" t="s">
        <v>70</v>
      </c>
      <c r="K412" s="3310">
        <v>35000</v>
      </c>
      <c r="L412" s="2292"/>
      <c r="M412" s="1674">
        <f t="shared" si="46"/>
        <v>0</v>
      </c>
      <c r="N412" s="2292"/>
      <c r="O412" s="1674">
        <f t="shared" si="47"/>
        <v>0</v>
      </c>
      <c r="P412" s="2263">
        <f t="shared" si="48"/>
        <v>35000</v>
      </c>
      <c r="Q412" s="3304">
        <v>35000</v>
      </c>
      <c r="R412" s="2294"/>
    </row>
    <row r="413" spans="2:18" ht="15.95" hidden="1" customHeight="1">
      <c r="B413" s="3049"/>
      <c r="C413" s="1940">
        <v>41904</v>
      </c>
      <c r="D413" s="2292" t="s">
        <v>1175</v>
      </c>
      <c r="E413" s="2291" t="s">
        <v>277</v>
      </c>
      <c r="F413" s="2291">
        <v>1</v>
      </c>
      <c r="G413" s="2291"/>
      <c r="H413" s="1673">
        <f t="shared" si="44"/>
        <v>0</v>
      </c>
      <c r="I413" s="1674">
        <f t="shared" si="45"/>
        <v>0</v>
      </c>
      <c r="J413" s="3309"/>
      <c r="K413" s="3310"/>
      <c r="L413" s="2292"/>
      <c r="M413" s="1674">
        <f t="shared" si="46"/>
        <v>0</v>
      </c>
      <c r="N413" s="2292"/>
      <c r="O413" s="1674">
        <f t="shared" si="47"/>
        <v>0</v>
      </c>
      <c r="P413" s="2263">
        <f t="shared" si="48"/>
        <v>0</v>
      </c>
      <c r="Q413" s="3304"/>
      <c r="R413" s="2294"/>
    </row>
    <row r="414" spans="2:18" ht="15.95" hidden="1" customHeight="1">
      <c r="B414" s="3049"/>
      <c r="C414" s="1940">
        <v>41904</v>
      </c>
      <c r="D414" s="2292" t="s">
        <v>1179</v>
      </c>
      <c r="E414" s="2291" t="s">
        <v>277</v>
      </c>
      <c r="F414" s="2291">
        <v>1</v>
      </c>
      <c r="G414" s="2291"/>
      <c r="H414" s="1673">
        <f t="shared" si="44"/>
        <v>0</v>
      </c>
      <c r="I414" s="1674">
        <f t="shared" si="45"/>
        <v>0</v>
      </c>
      <c r="J414" s="3309"/>
      <c r="K414" s="3310"/>
      <c r="L414" s="2291">
        <v>5</v>
      </c>
      <c r="M414" s="1674">
        <f t="shared" si="46"/>
        <v>50000</v>
      </c>
      <c r="N414" s="2292"/>
      <c r="O414" s="1674">
        <f t="shared" si="47"/>
        <v>0</v>
      </c>
      <c r="P414" s="2263">
        <f t="shared" si="48"/>
        <v>50000</v>
      </c>
      <c r="Q414" s="3304"/>
      <c r="R414" s="2294"/>
    </row>
    <row r="415" spans="2:18" ht="15.95" hidden="1" customHeight="1">
      <c r="B415" s="3049">
        <v>29</v>
      </c>
      <c r="C415" s="1940">
        <v>41905</v>
      </c>
      <c r="D415" s="2292" t="s">
        <v>1179</v>
      </c>
      <c r="E415" s="2291" t="s">
        <v>277</v>
      </c>
      <c r="F415" s="2291">
        <v>2</v>
      </c>
      <c r="G415" s="2291"/>
      <c r="H415" s="1673">
        <f t="shared" si="44"/>
        <v>0</v>
      </c>
      <c r="I415" s="1674">
        <f t="shared" si="45"/>
        <v>0</v>
      </c>
      <c r="J415" s="2291" t="s">
        <v>70</v>
      </c>
      <c r="K415" s="2263">
        <v>35000</v>
      </c>
      <c r="L415" s="2292"/>
      <c r="M415" s="1674">
        <f t="shared" si="46"/>
        <v>0</v>
      </c>
      <c r="N415" s="2292"/>
      <c r="O415" s="1674">
        <f t="shared" si="47"/>
        <v>0</v>
      </c>
      <c r="P415" s="2263">
        <f t="shared" si="48"/>
        <v>35000</v>
      </c>
      <c r="Q415" s="3310">
        <v>35000</v>
      </c>
      <c r="R415" s="2294"/>
    </row>
    <row r="416" spans="2:18" ht="15.95" hidden="1" customHeight="1">
      <c r="B416" s="3049"/>
      <c r="C416" s="1940">
        <v>41905</v>
      </c>
      <c r="D416" s="2292" t="s">
        <v>1180</v>
      </c>
      <c r="E416" s="2291" t="s">
        <v>277</v>
      </c>
      <c r="F416" s="2291">
        <v>1</v>
      </c>
      <c r="G416" s="2291"/>
      <c r="H416" s="1673">
        <f t="shared" si="44"/>
        <v>0</v>
      </c>
      <c r="I416" s="1674">
        <f t="shared" si="45"/>
        <v>0</v>
      </c>
      <c r="J416" s="2262" t="s">
        <v>258</v>
      </c>
      <c r="K416" s="2263">
        <f>F416*5000</f>
        <v>5000</v>
      </c>
      <c r="L416" s="2291">
        <v>3</v>
      </c>
      <c r="M416" s="1674">
        <f t="shared" si="46"/>
        <v>30000</v>
      </c>
      <c r="N416" s="2292"/>
      <c r="O416" s="1674">
        <f t="shared" si="47"/>
        <v>0</v>
      </c>
      <c r="P416" s="2263">
        <f t="shared" si="48"/>
        <v>35000</v>
      </c>
      <c r="Q416" s="3310"/>
      <c r="R416" s="2294"/>
    </row>
    <row r="417" spans="2:18" ht="15.95" hidden="1" customHeight="1">
      <c r="B417" s="3049">
        <v>30</v>
      </c>
      <c r="C417" s="1940">
        <v>41906</v>
      </c>
      <c r="D417" s="2292" t="s">
        <v>1182</v>
      </c>
      <c r="E417" s="2291" t="s">
        <v>277</v>
      </c>
      <c r="F417" s="2291">
        <v>3</v>
      </c>
      <c r="G417" s="2291"/>
      <c r="H417" s="1673">
        <f t="shared" si="44"/>
        <v>0</v>
      </c>
      <c r="I417" s="1674">
        <f t="shared" si="45"/>
        <v>0</v>
      </c>
      <c r="J417" s="3309" t="s">
        <v>70</v>
      </c>
      <c r="K417" s="3310">
        <v>35000</v>
      </c>
      <c r="L417" s="2292"/>
      <c r="M417" s="1674">
        <f t="shared" si="46"/>
        <v>0</v>
      </c>
      <c r="N417" s="2292"/>
      <c r="O417" s="1674">
        <f t="shared" si="47"/>
        <v>0</v>
      </c>
      <c r="P417" s="2263">
        <f t="shared" si="48"/>
        <v>35000</v>
      </c>
      <c r="Q417" s="3310">
        <v>35000</v>
      </c>
      <c r="R417" s="2294"/>
    </row>
    <row r="418" spans="2:18" ht="15.95" hidden="1" customHeight="1">
      <c r="B418" s="3049"/>
      <c r="C418" s="1940">
        <v>41906</v>
      </c>
      <c r="D418" s="2292" t="s">
        <v>1183</v>
      </c>
      <c r="E418" s="2291" t="s">
        <v>277</v>
      </c>
      <c r="F418" s="2291">
        <v>1</v>
      </c>
      <c r="G418" s="2291"/>
      <c r="H418" s="1673">
        <f t="shared" si="44"/>
        <v>0</v>
      </c>
      <c r="I418" s="1674">
        <f t="shared" si="45"/>
        <v>0</v>
      </c>
      <c r="J418" s="3309"/>
      <c r="K418" s="3310"/>
      <c r="L418" s="2291">
        <v>3</v>
      </c>
      <c r="M418" s="1674">
        <f t="shared" si="46"/>
        <v>30000</v>
      </c>
      <c r="N418" s="2292"/>
      <c r="O418" s="1674">
        <f t="shared" si="47"/>
        <v>0</v>
      </c>
      <c r="P418" s="2263">
        <f t="shared" si="48"/>
        <v>30000</v>
      </c>
      <c r="Q418" s="3310"/>
      <c r="R418" s="2294"/>
    </row>
    <row r="419" spans="2:18" ht="15.95" hidden="1" customHeight="1">
      <c r="B419" s="3049">
        <v>31</v>
      </c>
      <c r="C419" s="1940">
        <v>41907</v>
      </c>
      <c r="D419" s="2292" t="s">
        <v>1182</v>
      </c>
      <c r="E419" s="2291" t="s">
        <v>277</v>
      </c>
      <c r="F419" s="2291">
        <v>2</v>
      </c>
      <c r="G419" s="2292"/>
      <c r="H419" s="1673">
        <f t="shared" si="44"/>
        <v>0</v>
      </c>
      <c r="I419" s="1674">
        <f t="shared" si="45"/>
        <v>0</v>
      </c>
      <c r="J419" s="3309" t="s">
        <v>70</v>
      </c>
      <c r="K419" s="3310">
        <v>35000</v>
      </c>
      <c r="L419" s="2292"/>
      <c r="M419" s="1674">
        <f t="shared" si="46"/>
        <v>0</v>
      </c>
      <c r="N419" s="2292"/>
      <c r="O419" s="1674">
        <f t="shared" si="47"/>
        <v>0</v>
      </c>
      <c r="P419" s="2263">
        <f t="shared" si="48"/>
        <v>35000</v>
      </c>
      <c r="Q419" s="3310">
        <v>35000</v>
      </c>
      <c r="R419" s="2294"/>
    </row>
    <row r="420" spans="2:18" ht="15.95" hidden="1" customHeight="1" thickBot="1">
      <c r="B420" s="3141"/>
      <c r="C420" s="2296">
        <v>41907</v>
      </c>
      <c r="D420" s="2297" t="s">
        <v>1175</v>
      </c>
      <c r="E420" s="2338" t="s">
        <v>277</v>
      </c>
      <c r="F420" s="2338">
        <v>1</v>
      </c>
      <c r="G420" s="2297"/>
      <c r="H420" s="1692">
        <f t="shared" si="44"/>
        <v>0</v>
      </c>
      <c r="I420" s="1693">
        <f t="shared" si="45"/>
        <v>0</v>
      </c>
      <c r="J420" s="3311"/>
      <c r="K420" s="3312"/>
      <c r="L420" s="2338">
        <v>3</v>
      </c>
      <c r="M420" s="1693">
        <f t="shared" si="46"/>
        <v>30000</v>
      </c>
      <c r="N420" s="2297"/>
      <c r="O420" s="1693">
        <f t="shared" si="47"/>
        <v>0</v>
      </c>
      <c r="P420" s="1694">
        <f t="shared" si="48"/>
        <v>30000</v>
      </c>
      <c r="Q420" s="3312"/>
      <c r="R420" s="2299"/>
    </row>
    <row r="421" spans="2:18" ht="15.95" hidden="1" customHeight="1">
      <c r="B421" s="2283">
        <v>1</v>
      </c>
      <c r="C421" s="1931">
        <v>41908</v>
      </c>
      <c r="D421" s="2350" t="s">
        <v>1367</v>
      </c>
      <c r="E421" s="1460" t="s">
        <v>263</v>
      </c>
      <c r="F421" s="1460">
        <v>1</v>
      </c>
      <c r="G421" s="1461">
        <v>150</v>
      </c>
      <c r="H421" s="1461">
        <f>F421*G421</f>
        <v>150</v>
      </c>
      <c r="I421" s="1666">
        <f>H421*500</f>
        <v>75000</v>
      </c>
      <c r="J421" s="1460"/>
      <c r="K421" s="1667"/>
      <c r="L421" s="1460">
        <v>4</v>
      </c>
      <c r="M421" s="1666">
        <f>L421*10000</f>
        <v>40000</v>
      </c>
      <c r="N421" s="1461"/>
      <c r="O421" s="1666">
        <f>N421*15000</f>
        <v>0</v>
      </c>
      <c r="P421" s="1667">
        <f>I421+K421+M421+O421</f>
        <v>115000</v>
      </c>
      <c r="Q421" s="1666"/>
      <c r="R421" s="1668"/>
    </row>
    <row r="422" spans="2:18" ht="15.95" hidden="1" customHeight="1">
      <c r="B422" s="3049">
        <v>2</v>
      </c>
      <c r="C422" s="1940">
        <v>41909</v>
      </c>
      <c r="D422" s="2351" t="s">
        <v>1177</v>
      </c>
      <c r="E422" s="2577" t="s">
        <v>263</v>
      </c>
      <c r="F422" s="2577">
        <v>1</v>
      </c>
      <c r="G422" s="1673">
        <v>30</v>
      </c>
      <c r="H422" s="1673">
        <f>F422*G422</f>
        <v>30</v>
      </c>
      <c r="I422" s="1674">
        <f>H422*500</f>
        <v>15000</v>
      </c>
      <c r="J422" s="2577"/>
      <c r="K422" s="2575"/>
      <c r="L422" s="2577"/>
      <c r="M422" s="1674">
        <f>L422*10000</f>
        <v>0</v>
      </c>
      <c r="N422" s="1673"/>
      <c r="O422" s="1674">
        <f>N422*15000</f>
        <v>0</v>
      </c>
      <c r="P422" s="2575">
        <f>I422+K422+M422+O422</f>
        <v>15000</v>
      </c>
      <c r="Q422" s="1674"/>
      <c r="R422" s="1676"/>
    </row>
    <row r="423" spans="2:18" ht="15.95" hidden="1" customHeight="1">
      <c r="B423" s="3049"/>
      <c r="C423" s="1940">
        <v>41909</v>
      </c>
      <c r="D423" s="2351" t="s">
        <v>1164</v>
      </c>
      <c r="E423" s="2577" t="s">
        <v>263</v>
      </c>
      <c r="F423" s="2577">
        <v>1</v>
      </c>
      <c r="G423" s="1673">
        <v>30</v>
      </c>
      <c r="H423" s="1673">
        <f t="shared" ref="H423:H472" si="49">F423*G423</f>
        <v>30</v>
      </c>
      <c r="I423" s="1674">
        <f t="shared" ref="I423:I472" si="50">H423*500</f>
        <v>15000</v>
      </c>
      <c r="J423" s="2577"/>
      <c r="K423" s="2575"/>
      <c r="L423" s="2577"/>
      <c r="M423" s="1674">
        <f t="shared" ref="M423:M472" si="51">L423*10000</f>
        <v>0</v>
      </c>
      <c r="N423" s="1673"/>
      <c r="O423" s="1674">
        <f t="shared" ref="O423:O472" si="52">N423*15000</f>
        <v>0</v>
      </c>
      <c r="P423" s="2575">
        <f t="shared" ref="P423:P472" si="53">I423+K423+M423+O423</f>
        <v>15000</v>
      </c>
      <c r="Q423" s="1674"/>
      <c r="R423" s="1676"/>
    </row>
    <row r="424" spans="2:18" ht="15.95" hidden="1" customHeight="1">
      <c r="B424" s="2589">
        <v>3</v>
      </c>
      <c r="C424" s="2590">
        <v>41910</v>
      </c>
      <c r="D424" s="2649" t="s">
        <v>1151</v>
      </c>
      <c r="E424" s="2632" t="s">
        <v>426</v>
      </c>
      <c r="F424" s="2632">
        <v>4</v>
      </c>
      <c r="G424" s="2650"/>
      <c r="H424" s="2650">
        <f t="shared" si="49"/>
        <v>0</v>
      </c>
      <c r="I424" s="2651">
        <f t="shared" si="50"/>
        <v>0</v>
      </c>
      <c r="J424" s="2632" t="s">
        <v>127</v>
      </c>
      <c r="K424" s="2633">
        <v>20000</v>
      </c>
      <c r="L424" s="2632">
        <v>4</v>
      </c>
      <c r="M424" s="2651">
        <f t="shared" si="51"/>
        <v>40000</v>
      </c>
      <c r="N424" s="2650"/>
      <c r="O424" s="2651">
        <f t="shared" si="52"/>
        <v>0</v>
      </c>
      <c r="P424" s="2575">
        <f t="shared" si="53"/>
        <v>60000</v>
      </c>
      <c r="Q424" s="1674"/>
      <c r="R424" s="1676"/>
    </row>
    <row r="425" spans="2:18" ht="15.95" hidden="1" customHeight="1">
      <c r="B425" s="2589">
        <v>4</v>
      </c>
      <c r="C425" s="2588">
        <v>41911</v>
      </c>
      <c r="D425" s="2649" t="s">
        <v>992</v>
      </c>
      <c r="E425" s="2632" t="s">
        <v>263</v>
      </c>
      <c r="F425" s="2632"/>
      <c r="G425" s="2628"/>
      <c r="H425" s="2650">
        <f t="shared" si="49"/>
        <v>0</v>
      </c>
      <c r="I425" s="2651">
        <f t="shared" si="50"/>
        <v>0</v>
      </c>
      <c r="J425" s="2632"/>
      <c r="K425" s="2633"/>
      <c r="L425" s="2628"/>
      <c r="M425" s="2651">
        <f t="shared" si="51"/>
        <v>0</v>
      </c>
      <c r="N425" s="2628"/>
      <c r="O425" s="2651">
        <f t="shared" si="52"/>
        <v>0</v>
      </c>
      <c r="P425" s="2575">
        <f t="shared" si="53"/>
        <v>0</v>
      </c>
      <c r="Q425" s="1674"/>
      <c r="R425" s="2597"/>
    </row>
    <row r="426" spans="2:18" ht="15.95" hidden="1" customHeight="1">
      <c r="B426" s="2549">
        <v>5</v>
      </c>
      <c r="C426" s="1940">
        <v>41912</v>
      </c>
      <c r="D426" s="2351" t="s">
        <v>992</v>
      </c>
      <c r="E426" s="2577" t="s">
        <v>263</v>
      </c>
      <c r="F426" s="2577"/>
      <c r="G426" s="2622"/>
      <c r="H426" s="1673">
        <f t="shared" si="49"/>
        <v>0</v>
      </c>
      <c r="I426" s="1674">
        <f t="shared" si="50"/>
        <v>0</v>
      </c>
      <c r="J426" s="2577"/>
      <c r="K426" s="2575"/>
      <c r="L426" s="2622"/>
      <c r="M426" s="1674">
        <f t="shared" si="51"/>
        <v>0</v>
      </c>
      <c r="N426" s="2622"/>
      <c r="O426" s="1674">
        <f t="shared" si="52"/>
        <v>0</v>
      </c>
      <c r="P426" s="2575">
        <f t="shared" si="53"/>
        <v>0</v>
      </c>
      <c r="Q426" s="1674"/>
      <c r="R426" s="2597"/>
    </row>
    <row r="427" spans="2:18" ht="15.95" hidden="1" customHeight="1">
      <c r="B427" s="3049">
        <v>6</v>
      </c>
      <c r="C427" s="1940">
        <v>41913</v>
      </c>
      <c r="D427" s="2351" t="s">
        <v>561</v>
      </c>
      <c r="E427" s="2577" t="s">
        <v>426</v>
      </c>
      <c r="F427" s="2577">
        <v>2</v>
      </c>
      <c r="G427" s="2622"/>
      <c r="H427" s="1673">
        <f t="shared" si="49"/>
        <v>0</v>
      </c>
      <c r="I427" s="1674">
        <f t="shared" si="50"/>
        <v>0</v>
      </c>
      <c r="J427" s="2577" t="s">
        <v>127</v>
      </c>
      <c r="K427" s="2575">
        <v>15000</v>
      </c>
      <c r="L427" s="2622"/>
      <c r="M427" s="1674">
        <f t="shared" si="51"/>
        <v>0</v>
      </c>
      <c r="N427" s="2622"/>
      <c r="O427" s="1674">
        <f t="shared" si="52"/>
        <v>0</v>
      </c>
      <c r="P427" s="2575">
        <f t="shared" si="53"/>
        <v>15000</v>
      </c>
      <c r="Q427" s="1674"/>
      <c r="R427" s="2597"/>
    </row>
    <row r="428" spans="2:18" ht="15.95" hidden="1" customHeight="1">
      <c r="B428" s="3049"/>
      <c r="C428" s="1940">
        <v>41913</v>
      </c>
      <c r="D428" s="2351" t="s">
        <v>1368</v>
      </c>
      <c r="E428" s="2577" t="s">
        <v>263</v>
      </c>
      <c r="F428" s="2577">
        <v>1</v>
      </c>
      <c r="G428" s="2622">
        <v>40</v>
      </c>
      <c r="H428" s="1673">
        <f t="shared" si="49"/>
        <v>40</v>
      </c>
      <c r="I428" s="1674">
        <f t="shared" si="50"/>
        <v>20000</v>
      </c>
      <c r="J428" s="2577"/>
      <c r="K428" s="2575"/>
      <c r="L428" s="2622"/>
      <c r="M428" s="1674">
        <f t="shared" si="51"/>
        <v>0</v>
      </c>
      <c r="N428" s="2622"/>
      <c r="O428" s="1674">
        <f t="shared" si="52"/>
        <v>0</v>
      </c>
      <c r="P428" s="2575">
        <f t="shared" si="53"/>
        <v>20000</v>
      </c>
      <c r="Q428" s="1674"/>
      <c r="R428" s="2597"/>
    </row>
    <row r="429" spans="2:18" ht="15.95" hidden="1" customHeight="1">
      <c r="B429" s="3049">
        <v>7</v>
      </c>
      <c r="C429" s="1940">
        <v>41914</v>
      </c>
      <c r="D429" s="2351" t="s">
        <v>575</v>
      </c>
      <c r="E429" s="2577" t="s">
        <v>263</v>
      </c>
      <c r="F429" s="2577">
        <v>1</v>
      </c>
      <c r="G429" s="2622"/>
      <c r="H429" s="1673">
        <f t="shared" si="49"/>
        <v>0</v>
      </c>
      <c r="I429" s="1674">
        <f t="shared" si="50"/>
        <v>0</v>
      </c>
      <c r="J429" s="2577"/>
      <c r="K429" s="2575"/>
      <c r="L429" s="2622"/>
      <c r="M429" s="1674">
        <f t="shared" si="51"/>
        <v>0</v>
      </c>
      <c r="N429" s="2622"/>
      <c r="O429" s="1674">
        <f t="shared" si="52"/>
        <v>0</v>
      </c>
      <c r="P429" s="2575">
        <f t="shared" si="53"/>
        <v>0</v>
      </c>
      <c r="Q429" s="1674"/>
      <c r="R429" s="2597"/>
    </row>
    <row r="430" spans="2:18" ht="15.95" hidden="1" customHeight="1">
      <c r="B430" s="3049"/>
      <c r="C430" s="1940">
        <v>41914</v>
      </c>
      <c r="D430" s="2351" t="s">
        <v>868</v>
      </c>
      <c r="E430" s="2577" t="s">
        <v>263</v>
      </c>
      <c r="F430" s="2577">
        <v>1</v>
      </c>
      <c r="G430" s="2622">
        <v>150</v>
      </c>
      <c r="H430" s="1673">
        <f t="shared" si="49"/>
        <v>150</v>
      </c>
      <c r="I430" s="1674">
        <f t="shared" si="50"/>
        <v>75000</v>
      </c>
      <c r="J430" s="2577"/>
      <c r="K430" s="2575"/>
      <c r="L430" s="2622">
        <v>6</v>
      </c>
      <c r="M430" s="1674">
        <f t="shared" si="51"/>
        <v>60000</v>
      </c>
      <c r="N430" s="2622"/>
      <c r="O430" s="1674">
        <f t="shared" si="52"/>
        <v>0</v>
      </c>
      <c r="P430" s="2575">
        <f t="shared" si="53"/>
        <v>135000</v>
      </c>
      <c r="Q430" s="1674"/>
      <c r="R430" s="2597"/>
    </row>
    <row r="431" spans="2:18" ht="15.95" hidden="1" customHeight="1">
      <c r="B431" s="3049">
        <v>8</v>
      </c>
      <c r="C431" s="1940">
        <v>41915</v>
      </c>
      <c r="D431" s="2351" t="s">
        <v>575</v>
      </c>
      <c r="E431" s="2577" t="s">
        <v>263</v>
      </c>
      <c r="F431" s="2577">
        <v>1</v>
      </c>
      <c r="G431" s="2622"/>
      <c r="H431" s="1673">
        <f t="shared" si="49"/>
        <v>0</v>
      </c>
      <c r="I431" s="1674">
        <f t="shared" si="50"/>
        <v>0</v>
      </c>
      <c r="J431" s="2577"/>
      <c r="K431" s="2575"/>
      <c r="L431" s="2622">
        <v>1</v>
      </c>
      <c r="M431" s="1674">
        <f t="shared" si="51"/>
        <v>10000</v>
      </c>
      <c r="N431" s="2622"/>
      <c r="O431" s="1674">
        <f t="shared" si="52"/>
        <v>0</v>
      </c>
      <c r="P431" s="2575">
        <f t="shared" si="53"/>
        <v>10000</v>
      </c>
      <c r="Q431" s="1674"/>
      <c r="R431" s="2597"/>
    </row>
    <row r="432" spans="2:18" ht="15.95" hidden="1" customHeight="1">
      <c r="B432" s="3049"/>
      <c r="C432" s="1940">
        <v>41915</v>
      </c>
      <c r="D432" s="2351" t="s">
        <v>1346</v>
      </c>
      <c r="E432" s="2577" t="s">
        <v>263</v>
      </c>
      <c r="F432" s="2577">
        <v>1</v>
      </c>
      <c r="G432" s="2622">
        <v>150</v>
      </c>
      <c r="H432" s="1673">
        <f t="shared" si="49"/>
        <v>150</v>
      </c>
      <c r="I432" s="1674">
        <f t="shared" si="50"/>
        <v>75000</v>
      </c>
      <c r="J432" s="2577"/>
      <c r="K432" s="2575"/>
      <c r="L432" s="2622">
        <v>6</v>
      </c>
      <c r="M432" s="1674">
        <f t="shared" si="51"/>
        <v>60000</v>
      </c>
      <c r="N432" s="2622">
        <v>1</v>
      </c>
      <c r="O432" s="1674">
        <f t="shared" si="52"/>
        <v>15000</v>
      </c>
      <c r="P432" s="2575">
        <f t="shared" si="53"/>
        <v>150000</v>
      </c>
      <c r="Q432" s="1674"/>
      <c r="R432" s="2597"/>
    </row>
    <row r="433" spans="2:18" ht="15.95" hidden="1" customHeight="1">
      <c r="B433" s="2549">
        <v>9</v>
      </c>
      <c r="C433" s="1940">
        <v>41916</v>
      </c>
      <c r="D433" s="2351" t="s">
        <v>992</v>
      </c>
      <c r="E433" s="2577" t="s">
        <v>263</v>
      </c>
      <c r="F433" s="2577"/>
      <c r="G433" s="2622"/>
      <c r="H433" s="1673">
        <f t="shared" si="49"/>
        <v>0</v>
      </c>
      <c r="I433" s="1674">
        <f t="shared" si="50"/>
        <v>0</v>
      </c>
      <c r="J433" s="2577"/>
      <c r="K433" s="2575"/>
      <c r="L433" s="2622"/>
      <c r="M433" s="1674">
        <f t="shared" si="51"/>
        <v>0</v>
      </c>
      <c r="N433" s="2622"/>
      <c r="O433" s="1674">
        <f t="shared" si="52"/>
        <v>0</v>
      </c>
      <c r="P433" s="2575">
        <f t="shared" si="53"/>
        <v>0</v>
      </c>
      <c r="Q433" s="1674"/>
      <c r="R433" s="2597"/>
    </row>
    <row r="434" spans="2:18" ht="15.95" hidden="1" customHeight="1">
      <c r="B434" s="2549">
        <v>10</v>
      </c>
      <c r="C434" s="2594">
        <v>41917</v>
      </c>
      <c r="D434" s="2012" t="s">
        <v>862</v>
      </c>
      <c r="E434" s="2577"/>
      <c r="F434" s="2577"/>
      <c r="G434" s="2622"/>
      <c r="H434" s="1673">
        <f t="shared" si="49"/>
        <v>0</v>
      </c>
      <c r="I434" s="1674">
        <f t="shared" si="50"/>
        <v>0</v>
      </c>
      <c r="J434" s="2577"/>
      <c r="K434" s="2623"/>
      <c r="L434" s="2622"/>
      <c r="M434" s="1674">
        <f t="shared" si="51"/>
        <v>0</v>
      </c>
      <c r="N434" s="2622"/>
      <c r="O434" s="1674">
        <f t="shared" si="52"/>
        <v>0</v>
      </c>
      <c r="P434" s="2575">
        <f t="shared" si="53"/>
        <v>0</v>
      </c>
      <c r="Q434" s="1674"/>
      <c r="R434" s="2597"/>
    </row>
    <row r="435" spans="2:18" ht="15.95" hidden="1" customHeight="1">
      <c r="B435" s="3049">
        <v>11</v>
      </c>
      <c r="C435" s="1940">
        <v>41918</v>
      </c>
      <c r="D435" s="895" t="s">
        <v>1409</v>
      </c>
      <c r="E435" s="42" t="s">
        <v>810</v>
      </c>
      <c r="F435" s="2622">
        <v>1</v>
      </c>
      <c r="G435" s="2382">
        <v>120</v>
      </c>
      <c r="H435" s="1673">
        <f t="shared" si="49"/>
        <v>120</v>
      </c>
      <c r="I435" s="1674">
        <f t="shared" si="50"/>
        <v>60000</v>
      </c>
      <c r="J435" s="2577"/>
      <c r="K435" s="2575"/>
      <c r="L435" s="2622">
        <v>3</v>
      </c>
      <c r="M435" s="1674">
        <f t="shared" si="51"/>
        <v>30000</v>
      </c>
      <c r="N435" s="2622"/>
      <c r="O435" s="1674">
        <f t="shared" si="52"/>
        <v>0</v>
      </c>
      <c r="P435" s="2575">
        <f t="shared" si="53"/>
        <v>90000</v>
      </c>
      <c r="Q435" s="1674"/>
      <c r="R435" s="2597"/>
    </row>
    <row r="436" spans="2:18" ht="15.95" hidden="1" customHeight="1">
      <c r="B436" s="3049"/>
      <c r="C436" s="1940">
        <v>41918</v>
      </c>
      <c r="D436" s="2351" t="s">
        <v>731</v>
      </c>
      <c r="E436" s="2577" t="s">
        <v>263</v>
      </c>
      <c r="F436" s="2577">
        <v>1</v>
      </c>
      <c r="G436" s="2622">
        <v>150</v>
      </c>
      <c r="H436" s="1673">
        <f t="shared" si="49"/>
        <v>150</v>
      </c>
      <c r="I436" s="1674">
        <f t="shared" si="50"/>
        <v>75000</v>
      </c>
      <c r="J436" s="2577"/>
      <c r="K436" s="2575"/>
      <c r="L436" s="2622">
        <v>3.5</v>
      </c>
      <c r="M436" s="1674">
        <f t="shared" si="51"/>
        <v>35000</v>
      </c>
      <c r="N436" s="2622">
        <v>2.5</v>
      </c>
      <c r="O436" s="1674">
        <f t="shared" si="52"/>
        <v>37500</v>
      </c>
      <c r="P436" s="2575">
        <f t="shared" si="53"/>
        <v>147500</v>
      </c>
      <c r="Q436" s="1674"/>
      <c r="R436" s="2597"/>
    </row>
    <row r="437" spans="2:18" ht="15.95" hidden="1" customHeight="1">
      <c r="B437" s="3049">
        <v>12</v>
      </c>
      <c r="C437" s="1940">
        <v>41919</v>
      </c>
      <c r="D437" s="2351" t="s">
        <v>575</v>
      </c>
      <c r="E437" s="2577" t="s">
        <v>263</v>
      </c>
      <c r="F437" s="2577">
        <v>1</v>
      </c>
      <c r="G437" s="2622"/>
      <c r="H437" s="1673">
        <f t="shared" si="49"/>
        <v>0</v>
      </c>
      <c r="I437" s="1674">
        <f t="shared" si="50"/>
        <v>0</v>
      </c>
      <c r="J437" s="2596"/>
      <c r="K437" s="2623"/>
      <c r="L437" s="2622">
        <v>2</v>
      </c>
      <c r="M437" s="1674">
        <f t="shared" si="51"/>
        <v>20000</v>
      </c>
      <c r="N437" s="2622"/>
      <c r="O437" s="1674">
        <f t="shared" si="52"/>
        <v>0</v>
      </c>
      <c r="P437" s="2575">
        <f t="shared" si="53"/>
        <v>20000</v>
      </c>
      <c r="Q437" s="1674"/>
      <c r="R437" s="2597"/>
    </row>
    <row r="438" spans="2:18" ht="15.95" hidden="1" customHeight="1">
      <c r="B438" s="3049"/>
      <c r="C438" s="1940">
        <v>41919</v>
      </c>
      <c r="D438" s="2351" t="s">
        <v>731</v>
      </c>
      <c r="E438" s="2577" t="s">
        <v>263</v>
      </c>
      <c r="F438" s="2577">
        <v>1</v>
      </c>
      <c r="G438" s="2622">
        <v>150</v>
      </c>
      <c r="H438" s="1673">
        <f t="shared" si="49"/>
        <v>150</v>
      </c>
      <c r="I438" s="1674">
        <f t="shared" si="50"/>
        <v>75000</v>
      </c>
      <c r="J438" s="2596"/>
      <c r="K438" s="2623"/>
      <c r="L438" s="2622">
        <v>5</v>
      </c>
      <c r="M438" s="1674">
        <f t="shared" si="51"/>
        <v>50000</v>
      </c>
      <c r="N438" s="2622">
        <v>2</v>
      </c>
      <c r="O438" s="1674">
        <f t="shared" si="52"/>
        <v>30000</v>
      </c>
      <c r="P438" s="2575">
        <f t="shared" si="53"/>
        <v>155000</v>
      </c>
      <c r="Q438" s="1674"/>
      <c r="R438" s="2597"/>
    </row>
    <row r="439" spans="2:18" ht="15.95" hidden="1" customHeight="1">
      <c r="B439" s="2549">
        <v>13</v>
      </c>
      <c r="C439" s="1940">
        <v>41920</v>
      </c>
      <c r="D439" s="2351" t="s">
        <v>992</v>
      </c>
      <c r="E439" s="2577" t="s">
        <v>263</v>
      </c>
      <c r="F439" s="2622"/>
      <c r="G439" s="2622"/>
      <c r="H439" s="1673">
        <f t="shared" si="49"/>
        <v>0</v>
      </c>
      <c r="I439" s="1674">
        <f t="shared" si="50"/>
        <v>0</v>
      </c>
      <c r="J439" s="2596"/>
      <c r="K439" s="2623"/>
      <c r="L439" s="2622"/>
      <c r="M439" s="1674">
        <f t="shared" si="51"/>
        <v>0</v>
      </c>
      <c r="N439" s="2622"/>
      <c r="O439" s="1674">
        <f t="shared" si="52"/>
        <v>0</v>
      </c>
      <c r="P439" s="2575">
        <f t="shared" si="53"/>
        <v>0</v>
      </c>
      <c r="Q439" s="1674"/>
      <c r="R439" s="2597"/>
    </row>
    <row r="440" spans="2:18" ht="15.95" hidden="1" customHeight="1">
      <c r="B440" s="2549">
        <v>14</v>
      </c>
      <c r="C440" s="1940">
        <v>41921</v>
      </c>
      <c r="D440" s="2596" t="s">
        <v>1369</v>
      </c>
      <c r="E440" s="2622" t="s">
        <v>1161</v>
      </c>
      <c r="F440" s="2622">
        <v>4</v>
      </c>
      <c r="G440" s="2622">
        <v>10</v>
      </c>
      <c r="H440" s="1673">
        <f t="shared" si="49"/>
        <v>40</v>
      </c>
      <c r="I440" s="1674">
        <f t="shared" si="50"/>
        <v>20000</v>
      </c>
      <c r="J440" s="2596"/>
      <c r="K440" s="2623"/>
      <c r="L440" s="2622"/>
      <c r="M440" s="1674">
        <f t="shared" si="51"/>
        <v>0</v>
      </c>
      <c r="N440" s="2622"/>
      <c r="O440" s="1674">
        <f t="shared" si="52"/>
        <v>0</v>
      </c>
      <c r="P440" s="2575">
        <f t="shared" si="53"/>
        <v>20000</v>
      </c>
      <c r="Q440" s="1674"/>
      <c r="R440" s="2597"/>
    </row>
    <row r="441" spans="2:18" ht="15.95" hidden="1" customHeight="1">
      <c r="B441" s="3049">
        <v>15</v>
      </c>
      <c r="C441" s="1940">
        <v>41922</v>
      </c>
      <c r="D441" s="2351" t="s">
        <v>575</v>
      </c>
      <c r="E441" s="2577" t="s">
        <v>263</v>
      </c>
      <c r="F441" s="2577">
        <v>1</v>
      </c>
      <c r="G441" s="2596"/>
      <c r="H441" s="1673">
        <f t="shared" si="49"/>
        <v>0</v>
      </c>
      <c r="I441" s="1674">
        <f t="shared" si="50"/>
        <v>0</v>
      </c>
      <c r="J441" s="2596"/>
      <c r="K441" s="2596"/>
      <c r="L441" s="2596"/>
      <c r="M441" s="1674">
        <f t="shared" si="51"/>
        <v>0</v>
      </c>
      <c r="N441" s="2622"/>
      <c r="O441" s="1674">
        <f t="shared" si="52"/>
        <v>0</v>
      </c>
      <c r="P441" s="2575">
        <f t="shared" si="53"/>
        <v>0</v>
      </c>
      <c r="Q441" s="1674"/>
      <c r="R441" s="2597"/>
    </row>
    <row r="442" spans="2:18" ht="15.95" hidden="1" customHeight="1">
      <c r="B442" s="3049"/>
      <c r="C442" s="1940">
        <v>41922</v>
      </c>
      <c r="D442" s="2351" t="s">
        <v>1370</v>
      </c>
      <c r="E442" s="2577" t="s">
        <v>277</v>
      </c>
      <c r="F442" s="2577">
        <v>1</v>
      </c>
      <c r="G442" s="2622">
        <v>45</v>
      </c>
      <c r="H442" s="1673">
        <f t="shared" si="49"/>
        <v>45</v>
      </c>
      <c r="I442" s="1674">
        <f t="shared" si="50"/>
        <v>22500</v>
      </c>
      <c r="J442" s="2596"/>
      <c r="K442" s="2596"/>
      <c r="L442" s="2622">
        <v>3</v>
      </c>
      <c r="M442" s="1674">
        <f t="shared" si="51"/>
        <v>30000</v>
      </c>
      <c r="N442" s="2622"/>
      <c r="O442" s="1674">
        <f t="shared" si="52"/>
        <v>0</v>
      </c>
      <c r="P442" s="2575">
        <f t="shared" si="53"/>
        <v>52500</v>
      </c>
      <c r="Q442" s="1674"/>
      <c r="R442" s="2597"/>
    </row>
    <row r="443" spans="2:18" ht="15.95" hidden="1" customHeight="1">
      <c r="B443" s="3049"/>
      <c r="C443" s="1940">
        <v>41922</v>
      </c>
      <c r="D443" s="2596" t="s">
        <v>868</v>
      </c>
      <c r="E443" s="2622" t="s">
        <v>263</v>
      </c>
      <c r="F443" s="2622">
        <v>1</v>
      </c>
      <c r="G443" s="2622">
        <v>150</v>
      </c>
      <c r="H443" s="1673">
        <f t="shared" si="49"/>
        <v>150</v>
      </c>
      <c r="I443" s="1674">
        <f t="shared" si="50"/>
        <v>75000</v>
      </c>
      <c r="J443" s="2596"/>
      <c r="K443" s="2596"/>
      <c r="L443" s="2622">
        <v>2</v>
      </c>
      <c r="M443" s="1674">
        <f t="shared" si="51"/>
        <v>20000</v>
      </c>
      <c r="N443" s="2622">
        <v>5</v>
      </c>
      <c r="O443" s="1674">
        <f t="shared" si="52"/>
        <v>75000</v>
      </c>
      <c r="P443" s="2575">
        <f t="shared" si="53"/>
        <v>170000</v>
      </c>
      <c r="Q443" s="1674"/>
      <c r="R443" s="2597"/>
    </row>
    <row r="444" spans="2:18" ht="15.95" hidden="1" customHeight="1">
      <c r="B444" s="2549">
        <v>16</v>
      </c>
      <c r="C444" s="1940">
        <v>41923</v>
      </c>
      <c r="D444" s="2596" t="s">
        <v>555</v>
      </c>
      <c r="E444" s="2622" t="s">
        <v>263</v>
      </c>
      <c r="F444" s="2622">
        <v>1</v>
      </c>
      <c r="G444" s="2622">
        <v>45</v>
      </c>
      <c r="H444" s="1673">
        <f t="shared" si="49"/>
        <v>45</v>
      </c>
      <c r="I444" s="1674">
        <f t="shared" si="50"/>
        <v>22500</v>
      </c>
      <c r="J444" s="2596"/>
      <c r="K444" s="2596"/>
      <c r="L444" s="2622"/>
      <c r="M444" s="1674">
        <f t="shared" si="51"/>
        <v>0</v>
      </c>
      <c r="N444" s="2622"/>
      <c r="O444" s="1674">
        <f t="shared" si="52"/>
        <v>0</v>
      </c>
      <c r="P444" s="2575">
        <f t="shared" si="53"/>
        <v>22500</v>
      </c>
      <c r="Q444" s="1674"/>
      <c r="R444" s="2597"/>
    </row>
    <row r="445" spans="2:18" ht="15.95" hidden="1" customHeight="1">
      <c r="B445" s="3049">
        <v>17</v>
      </c>
      <c r="C445" s="2594">
        <v>41924</v>
      </c>
      <c r="D445" s="2596" t="s">
        <v>555</v>
      </c>
      <c r="E445" s="2622" t="s">
        <v>263</v>
      </c>
      <c r="F445" s="2622">
        <v>1</v>
      </c>
      <c r="G445" s="2622">
        <v>45</v>
      </c>
      <c r="H445" s="1673">
        <f t="shared" si="49"/>
        <v>45</v>
      </c>
      <c r="I445" s="1674">
        <f t="shared" si="50"/>
        <v>22500</v>
      </c>
      <c r="J445" s="2596"/>
      <c r="K445" s="2596"/>
      <c r="L445" s="2622">
        <v>4</v>
      </c>
      <c r="M445" s="1674">
        <f t="shared" si="51"/>
        <v>40000</v>
      </c>
      <c r="N445" s="2622"/>
      <c r="O445" s="1674">
        <f t="shared" si="52"/>
        <v>0</v>
      </c>
      <c r="P445" s="2575">
        <f t="shared" si="53"/>
        <v>62500</v>
      </c>
      <c r="Q445" s="1674"/>
      <c r="R445" s="2597"/>
    </row>
    <row r="446" spans="2:18" ht="15.95" hidden="1" customHeight="1">
      <c r="B446" s="3049"/>
      <c r="C446" s="2594">
        <v>41924</v>
      </c>
      <c r="D446" s="2596" t="s">
        <v>868</v>
      </c>
      <c r="E446" s="2622" t="s">
        <v>263</v>
      </c>
      <c r="F446" s="2622">
        <v>1</v>
      </c>
      <c r="G446" s="2622">
        <v>150</v>
      </c>
      <c r="H446" s="1673">
        <f t="shared" si="49"/>
        <v>150</v>
      </c>
      <c r="I446" s="1674">
        <f t="shared" si="50"/>
        <v>75000</v>
      </c>
      <c r="J446" s="2596"/>
      <c r="K446" s="2596"/>
      <c r="L446" s="2622">
        <v>5</v>
      </c>
      <c r="M446" s="1674">
        <f t="shared" si="51"/>
        <v>50000</v>
      </c>
      <c r="N446" s="2622">
        <v>2</v>
      </c>
      <c r="O446" s="1674">
        <f t="shared" si="52"/>
        <v>30000</v>
      </c>
      <c r="P446" s="2575">
        <f t="shared" si="53"/>
        <v>155000</v>
      </c>
      <c r="Q446" s="1674"/>
      <c r="R446" s="2597"/>
    </row>
    <row r="447" spans="2:18" ht="15.95" hidden="1" customHeight="1">
      <c r="B447" s="3049">
        <v>18</v>
      </c>
      <c r="C447" s="1940">
        <v>41925</v>
      </c>
      <c r="D447" s="2596" t="s">
        <v>1371</v>
      </c>
      <c r="E447" s="2622" t="s">
        <v>263</v>
      </c>
      <c r="F447" s="2622">
        <v>1</v>
      </c>
      <c r="G447" s="2622">
        <v>45</v>
      </c>
      <c r="H447" s="1673">
        <f t="shared" si="49"/>
        <v>45</v>
      </c>
      <c r="I447" s="1674">
        <f t="shared" si="50"/>
        <v>22500</v>
      </c>
      <c r="J447" s="2596"/>
      <c r="K447" s="2596"/>
      <c r="L447" s="2622"/>
      <c r="M447" s="1674">
        <f t="shared" si="51"/>
        <v>0</v>
      </c>
      <c r="N447" s="2622"/>
      <c r="O447" s="1674">
        <f t="shared" si="52"/>
        <v>0</v>
      </c>
      <c r="P447" s="2575">
        <f t="shared" si="53"/>
        <v>22500</v>
      </c>
      <c r="Q447" s="1674"/>
      <c r="R447" s="2597"/>
    </row>
    <row r="448" spans="2:18" ht="15.95" hidden="1" customHeight="1">
      <c r="B448" s="3049"/>
      <c r="C448" s="1940">
        <v>41925</v>
      </c>
      <c r="D448" s="2596" t="s">
        <v>1164</v>
      </c>
      <c r="E448" s="2622" t="s">
        <v>263</v>
      </c>
      <c r="F448" s="2622">
        <v>1</v>
      </c>
      <c r="G448" s="2622">
        <v>30</v>
      </c>
      <c r="H448" s="1673">
        <f t="shared" si="49"/>
        <v>30</v>
      </c>
      <c r="I448" s="1674">
        <f t="shared" si="50"/>
        <v>15000</v>
      </c>
      <c r="J448" s="2596"/>
      <c r="K448" s="2596"/>
      <c r="L448" s="2622"/>
      <c r="M448" s="1674">
        <f t="shared" si="51"/>
        <v>0</v>
      </c>
      <c r="N448" s="2622"/>
      <c r="O448" s="1674">
        <f t="shared" si="52"/>
        <v>0</v>
      </c>
      <c r="P448" s="2575">
        <f t="shared" si="53"/>
        <v>15000</v>
      </c>
      <c r="Q448" s="1674"/>
      <c r="R448" s="2597"/>
    </row>
    <row r="449" spans="2:18" ht="15.95" hidden="1" customHeight="1">
      <c r="B449" s="3050">
        <v>19</v>
      </c>
      <c r="C449" s="1940">
        <v>41926</v>
      </c>
      <c r="D449" s="2596" t="s">
        <v>1372</v>
      </c>
      <c r="E449" s="2622" t="s">
        <v>263</v>
      </c>
      <c r="F449" s="2622">
        <v>15</v>
      </c>
      <c r="G449" s="2622"/>
      <c r="H449" s="1673">
        <f t="shared" si="49"/>
        <v>0</v>
      </c>
      <c r="I449" s="1674">
        <f t="shared" si="50"/>
        <v>0</v>
      </c>
      <c r="J449" s="2577" t="s">
        <v>127</v>
      </c>
      <c r="K449" s="2575">
        <v>15000</v>
      </c>
      <c r="L449" s="2622"/>
      <c r="M449" s="1674">
        <f t="shared" si="51"/>
        <v>0</v>
      </c>
      <c r="N449" s="2622"/>
      <c r="O449" s="1674">
        <f t="shared" si="52"/>
        <v>0</v>
      </c>
      <c r="P449" s="2575">
        <f t="shared" si="53"/>
        <v>15000</v>
      </c>
      <c r="Q449" s="1674"/>
      <c r="R449" s="2597"/>
    </row>
    <row r="450" spans="2:18" ht="15.95" hidden="1" customHeight="1">
      <c r="B450" s="3051"/>
      <c r="C450" s="1940">
        <v>41926</v>
      </c>
      <c r="D450" s="2596" t="s">
        <v>575</v>
      </c>
      <c r="E450" s="2622" t="s">
        <v>277</v>
      </c>
      <c r="F450" s="2622">
        <v>1</v>
      </c>
      <c r="G450" s="2622"/>
      <c r="H450" s="1673">
        <f t="shared" si="49"/>
        <v>0</v>
      </c>
      <c r="I450" s="1674">
        <f t="shared" si="50"/>
        <v>0</v>
      </c>
      <c r="J450" s="2596"/>
      <c r="K450" s="2596"/>
      <c r="L450" s="2622">
        <v>4</v>
      </c>
      <c r="M450" s="1674">
        <f t="shared" si="51"/>
        <v>40000</v>
      </c>
      <c r="N450" s="2622"/>
      <c r="O450" s="1674">
        <f t="shared" si="52"/>
        <v>0</v>
      </c>
      <c r="P450" s="2575">
        <f t="shared" si="53"/>
        <v>40000</v>
      </c>
      <c r="Q450" s="1674"/>
      <c r="R450" s="2597"/>
    </row>
    <row r="451" spans="2:18" ht="15.95" hidden="1" customHeight="1">
      <c r="B451" s="3052"/>
      <c r="C451" s="1940">
        <v>41926</v>
      </c>
      <c r="D451" s="2596" t="s">
        <v>1373</v>
      </c>
      <c r="E451" s="2622" t="s">
        <v>263</v>
      </c>
      <c r="F451" s="2622">
        <v>1</v>
      </c>
      <c r="G451" s="2622">
        <v>150</v>
      </c>
      <c r="H451" s="1673">
        <f t="shared" si="49"/>
        <v>150</v>
      </c>
      <c r="I451" s="1674">
        <f t="shared" si="50"/>
        <v>75000</v>
      </c>
      <c r="J451" s="2596"/>
      <c r="K451" s="2596"/>
      <c r="L451" s="2622">
        <v>3</v>
      </c>
      <c r="M451" s="1674">
        <f t="shared" si="51"/>
        <v>30000</v>
      </c>
      <c r="N451" s="2622">
        <v>4</v>
      </c>
      <c r="O451" s="1674">
        <f t="shared" si="52"/>
        <v>60000</v>
      </c>
      <c r="P451" s="2575">
        <f t="shared" si="53"/>
        <v>165000</v>
      </c>
      <c r="Q451" s="1674"/>
      <c r="R451" s="2597"/>
    </row>
    <row r="452" spans="2:18" ht="15.95" hidden="1" customHeight="1">
      <c r="B452" s="3050">
        <v>20</v>
      </c>
      <c r="C452" s="1940">
        <v>41927</v>
      </c>
      <c r="D452" s="2596" t="s">
        <v>1374</v>
      </c>
      <c r="E452" s="2622" t="s">
        <v>263</v>
      </c>
      <c r="F452" s="2622">
        <v>1</v>
      </c>
      <c r="G452" s="2622">
        <v>30</v>
      </c>
      <c r="H452" s="1673">
        <f t="shared" si="49"/>
        <v>30</v>
      </c>
      <c r="I452" s="1674">
        <f t="shared" si="50"/>
        <v>15000</v>
      </c>
      <c r="J452" s="2596"/>
      <c r="K452" s="2596"/>
      <c r="L452" s="2622"/>
      <c r="M452" s="1674">
        <f t="shared" si="51"/>
        <v>0</v>
      </c>
      <c r="N452" s="2622"/>
      <c r="O452" s="1674">
        <f t="shared" si="52"/>
        <v>0</v>
      </c>
      <c r="P452" s="2575">
        <f t="shared" si="53"/>
        <v>15000</v>
      </c>
      <c r="Q452" s="1674"/>
      <c r="R452" s="2597"/>
    </row>
    <row r="453" spans="2:18" ht="15.95" hidden="1" customHeight="1">
      <c r="B453" s="3051"/>
      <c r="C453" s="1940">
        <v>41927</v>
      </c>
      <c r="D453" s="2596" t="s">
        <v>1351</v>
      </c>
      <c r="E453" s="2622" t="s">
        <v>263</v>
      </c>
      <c r="F453" s="2622">
        <v>20</v>
      </c>
      <c r="G453" s="2622"/>
      <c r="H453" s="1673">
        <f t="shared" si="49"/>
        <v>0</v>
      </c>
      <c r="I453" s="1674">
        <f t="shared" si="50"/>
        <v>0</v>
      </c>
      <c r="J453" s="2577" t="s">
        <v>127</v>
      </c>
      <c r="K453" s="2575">
        <v>15000</v>
      </c>
      <c r="L453" s="2622"/>
      <c r="M453" s="1674">
        <f t="shared" si="51"/>
        <v>0</v>
      </c>
      <c r="N453" s="2622"/>
      <c r="O453" s="1674">
        <f t="shared" si="52"/>
        <v>0</v>
      </c>
      <c r="P453" s="2575">
        <f t="shared" si="53"/>
        <v>15000</v>
      </c>
      <c r="Q453" s="1674"/>
      <c r="R453" s="2597"/>
    </row>
    <row r="454" spans="2:18" ht="15.95" hidden="1" customHeight="1">
      <c r="B454" s="3052"/>
      <c r="C454" s="1940">
        <v>41927</v>
      </c>
      <c r="D454" s="2596" t="s">
        <v>1164</v>
      </c>
      <c r="E454" s="2622" t="s">
        <v>263</v>
      </c>
      <c r="F454" s="2622">
        <v>1</v>
      </c>
      <c r="G454" s="2622">
        <v>30</v>
      </c>
      <c r="H454" s="1673">
        <f t="shared" si="49"/>
        <v>30</v>
      </c>
      <c r="I454" s="1674">
        <f t="shared" si="50"/>
        <v>15000</v>
      </c>
      <c r="J454" s="2596"/>
      <c r="K454" s="2596"/>
      <c r="L454" s="2622">
        <v>2</v>
      </c>
      <c r="M454" s="1674">
        <f t="shared" si="51"/>
        <v>20000</v>
      </c>
      <c r="N454" s="2622"/>
      <c r="O454" s="1674">
        <f t="shared" si="52"/>
        <v>0</v>
      </c>
      <c r="P454" s="2575">
        <f t="shared" si="53"/>
        <v>35000</v>
      </c>
      <c r="Q454" s="1674"/>
      <c r="R454" s="2597"/>
    </row>
    <row r="455" spans="2:18" ht="15.95" hidden="1" customHeight="1">
      <c r="B455" s="2549">
        <v>21</v>
      </c>
      <c r="C455" s="1940">
        <v>41928</v>
      </c>
      <c r="D455" s="2351" t="s">
        <v>992</v>
      </c>
      <c r="E455" s="2577" t="s">
        <v>263</v>
      </c>
      <c r="F455" s="2622"/>
      <c r="G455" s="2622"/>
      <c r="H455" s="1673">
        <f t="shared" si="49"/>
        <v>0</v>
      </c>
      <c r="I455" s="1674">
        <f t="shared" si="50"/>
        <v>0</v>
      </c>
      <c r="J455" s="2596"/>
      <c r="K455" s="2596"/>
      <c r="L455" s="2622"/>
      <c r="M455" s="1674">
        <f t="shared" si="51"/>
        <v>0</v>
      </c>
      <c r="N455" s="2622"/>
      <c r="O455" s="1674">
        <f t="shared" si="52"/>
        <v>0</v>
      </c>
      <c r="P455" s="2575">
        <f t="shared" si="53"/>
        <v>0</v>
      </c>
      <c r="Q455" s="1674"/>
      <c r="R455" s="2597"/>
    </row>
    <row r="456" spans="2:18" ht="15.95" hidden="1" customHeight="1">
      <c r="B456" s="2549">
        <v>22</v>
      </c>
      <c r="C456" s="1940">
        <v>41929</v>
      </c>
      <c r="D456" s="2351" t="s">
        <v>992</v>
      </c>
      <c r="E456" s="2577" t="s">
        <v>263</v>
      </c>
      <c r="F456" s="2622"/>
      <c r="G456" s="2622"/>
      <c r="H456" s="1673">
        <f t="shared" si="49"/>
        <v>0</v>
      </c>
      <c r="I456" s="1674">
        <f t="shared" si="50"/>
        <v>0</v>
      </c>
      <c r="J456" s="2596"/>
      <c r="K456" s="2596"/>
      <c r="L456" s="2622"/>
      <c r="M456" s="1674">
        <f t="shared" si="51"/>
        <v>0</v>
      </c>
      <c r="N456" s="2622"/>
      <c r="O456" s="1674">
        <f t="shared" si="52"/>
        <v>0</v>
      </c>
      <c r="P456" s="2575">
        <f t="shared" si="53"/>
        <v>0</v>
      </c>
      <c r="Q456" s="1674"/>
      <c r="R456" s="2597"/>
    </row>
    <row r="457" spans="2:18" ht="15.95" hidden="1" customHeight="1">
      <c r="B457" s="2549">
        <v>23</v>
      </c>
      <c r="C457" s="1940">
        <v>41930</v>
      </c>
      <c r="D457" s="2596" t="s">
        <v>1375</v>
      </c>
      <c r="E457" s="2622" t="s">
        <v>277</v>
      </c>
      <c r="F457" s="2622"/>
      <c r="G457" s="2622"/>
      <c r="H457" s="1673">
        <f t="shared" si="49"/>
        <v>0</v>
      </c>
      <c r="I457" s="1674">
        <f t="shared" si="50"/>
        <v>0</v>
      </c>
      <c r="J457" s="2596"/>
      <c r="K457" s="2596"/>
      <c r="L457" s="2622"/>
      <c r="M457" s="1674">
        <f t="shared" si="51"/>
        <v>0</v>
      </c>
      <c r="N457" s="2622"/>
      <c r="O457" s="1674">
        <f t="shared" si="52"/>
        <v>0</v>
      </c>
      <c r="P457" s="2575">
        <f t="shared" si="53"/>
        <v>0</v>
      </c>
      <c r="Q457" s="1674">
        <v>35000</v>
      </c>
      <c r="R457" s="2597"/>
    </row>
    <row r="458" spans="2:18" ht="15.95" hidden="1" customHeight="1">
      <c r="B458" s="3050">
        <v>24</v>
      </c>
      <c r="C458" s="2594">
        <v>41931</v>
      </c>
      <c r="D458" s="2596" t="s">
        <v>1176</v>
      </c>
      <c r="E458" s="2622" t="s">
        <v>277</v>
      </c>
      <c r="F458" s="2622">
        <v>1</v>
      </c>
      <c r="G458" s="2622"/>
      <c r="H458" s="1673">
        <f t="shared" si="49"/>
        <v>0</v>
      </c>
      <c r="I458" s="1674">
        <f t="shared" si="50"/>
        <v>0</v>
      </c>
      <c r="J458" s="2596" t="s">
        <v>258</v>
      </c>
      <c r="K458" s="2623">
        <f>F458*10000</f>
        <v>10000</v>
      </c>
      <c r="L458" s="2622"/>
      <c r="M458" s="1674">
        <f t="shared" si="51"/>
        <v>0</v>
      </c>
      <c r="N458" s="2622"/>
      <c r="O458" s="1674">
        <f t="shared" si="52"/>
        <v>0</v>
      </c>
      <c r="P458" s="2575">
        <f t="shared" si="53"/>
        <v>10000</v>
      </c>
      <c r="Q458" s="1674"/>
      <c r="R458" s="2597"/>
    </row>
    <row r="459" spans="2:18" ht="15.95" hidden="1" customHeight="1">
      <c r="B459" s="3051"/>
      <c r="C459" s="2594">
        <v>41931</v>
      </c>
      <c r="D459" s="2596" t="s">
        <v>1376</v>
      </c>
      <c r="E459" s="2622" t="s">
        <v>263</v>
      </c>
      <c r="F459" s="2622">
        <v>1</v>
      </c>
      <c r="G459" s="2622"/>
      <c r="H459" s="1673">
        <f t="shared" si="49"/>
        <v>0</v>
      </c>
      <c r="I459" s="1674">
        <f t="shared" si="50"/>
        <v>0</v>
      </c>
      <c r="J459" s="895" t="s">
        <v>127</v>
      </c>
      <c r="K459" s="2623">
        <v>15000</v>
      </c>
      <c r="L459" s="2622">
        <v>5</v>
      </c>
      <c r="M459" s="1674">
        <f t="shared" si="51"/>
        <v>50000</v>
      </c>
      <c r="N459" s="2622"/>
      <c r="O459" s="1674">
        <f t="shared" si="52"/>
        <v>0</v>
      </c>
      <c r="P459" s="2575">
        <f t="shared" si="53"/>
        <v>65000</v>
      </c>
      <c r="Q459" s="1674"/>
      <c r="R459" s="2597"/>
    </row>
    <row r="460" spans="2:18" ht="15.95" hidden="1" customHeight="1">
      <c r="B460" s="3052"/>
      <c r="C460" s="2594">
        <v>41931</v>
      </c>
      <c r="D460" s="2596" t="s">
        <v>1367</v>
      </c>
      <c r="E460" s="2622" t="s">
        <v>263</v>
      </c>
      <c r="F460" s="2622">
        <v>1</v>
      </c>
      <c r="G460" s="2622">
        <v>150</v>
      </c>
      <c r="H460" s="1673">
        <f t="shared" si="49"/>
        <v>150</v>
      </c>
      <c r="I460" s="1674">
        <f t="shared" si="50"/>
        <v>75000</v>
      </c>
      <c r="J460" s="2596"/>
      <c r="K460" s="2623"/>
      <c r="L460" s="2622">
        <v>6</v>
      </c>
      <c r="M460" s="1674">
        <f t="shared" si="51"/>
        <v>60000</v>
      </c>
      <c r="N460" s="2622">
        <v>1</v>
      </c>
      <c r="O460" s="1674">
        <f t="shared" si="52"/>
        <v>15000</v>
      </c>
      <c r="P460" s="2575">
        <f t="shared" si="53"/>
        <v>150000</v>
      </c>
      <c r="Q460" s="1674"/>
      <c r="R460" s="2597"/>
    </row>
    <row r="461" spans="2:18" ht="15.95" hidden="1" customHeight="1">
      <c r="B461" s="3050">
        <v>25</v>
      </c>
      <c r="C461" s="1940">
        <v>41932</v>
      </c>
      <c r="D461" s="2596" t="s">
        <v>561</v>
      </c>
      <c r="E461" s="2622" t="s">
        <v>426</v>
      </c>
      <c r="F461" s="2622">
        <v>2</v>
      </c>
      <c r="G461" s="2622"/>
      <c r="H461" s="1673">
        <f t="shared" si="49"/>
        <v>0</v>
      </c>
      <c r="I461" s="1674">
        <f t="shared" si="50"/>
        <v>0</v>
      </c>
      <c r="J461" s="2596" t="s">
        <v>127</v>
      </c>
      <c r="K461" s="2623">
        <v>7500</v>
      </c>
      <c r="L461" s="2622"/>
      <c r="M461" s="1674">
        <f t="shared" si="51"/>
        <v>0</v>
      </c>
      <c r="N461" s="2622"/>
      <c r="O461" s="1674">
        <f t="shared" si="52"/>
        <v>0</v>
      </c>
      <c r="P461" s="2575">
        <f t="shared" si="53"/>
        <v>7500</v>
      </c>
      <c r="Q461" s="1674"/>
      <c r="R461" s="2597"/>
    </row>
    <row r="462" spans="2:18" ht="15.95" hidden="1" customHeight="1">
      <c r="B462" s="3051"/>
      <c r="C462" s="1940">
        <v>41932</v>
      </c>
      <c r="D462" s="2596" t="s">
        <v>1377</v>
      </c>
      <c r="E462" s="2622" t="s">
        <v>879</v>
      </c>
      <c r="F462" s="2622">
        <v>1</v>
      </c>
      <c r="G462" s="2622">
        <v>30</v>
      </c>
      <c r="H462" s="1673">
        <f t="shared" si="49"/>
        <v>30</v>
      </c>
      <c r="I462" s="1674">
        <f t="shared" si="50"/>
        <v>15000</v>
      </c>
      <c r="J462" s="2596"/>
      <c r="K462" s="2623"/>
      <c r="L462" s="2622"/>
      <c r="M462" s="1674">
        <f t="shared" si="51"/>
        <v>0</v>
      </c>
      <c r="N462" s="2622"/>
      <c r="O462" s="1674">
        <f t="shared" si="52"/>
        <v>0</v>
      </c>
      <c r="P462" s="2575">
        <f t="shared" si="53"/>
        <v>15000</v>
      </c>
      <c r="Q462" s="1674"/>
      <c r="R462" s="2597"/>
    </row>
    <row r="463" spans="2:18" ht="15.95" hidden="1" customHeight="1">
      <c r="B463" s="3052"/>
      <c r="C463" s="1940">
        <v>41932</v>
      </c>
      <c r="D463" s="2596" t="s">
        <v>1164</v>
      </c>
      <c r="E463" s="2622" t="s">
        <v>263</v>
      </c>
      <c r="F463" s="2622">
        <v>1</v>
      </c>
      <c r="G463" s="2622">
        <v>30</v>
      </c>
      <c r="H463" s="1673">
        <f t="shared" si="49"/>
        <v>30</v>
      </c>
      <c r="I463" s="1674">
        <f t="shared" si="50"/>
        <v>15000</v>
      </c>
      <c r="J463" s="2596"/>
      <c r="K463" s="2623"/>
      <c r="L463" s="2622"/>
      <c r="M463" s="1674">
        <f t="shared" si="51"/>
        <v>0</v>
      </c>
      <c r="N463" s="2622"/>
      <c r="O463" s="1674">
        <f t="shared" si="52"/>
        <v>0</v>
      </c>
      <c r="P463" s="2575">
        <f t="shared" si="53"/>
        <v>15000</v>
      </c>
      <c r="Q463" s="1674"/>
      <c r="R463" s="2597"/>
    </row>
    <row r="464" spans="2:18" ht="15.95" hidden="1" customHeight="1">
      <c r="B464" s="2549">
        <v>26</v>
      </c>
      <c r="C464" s="1940">
        <v>41933</v>
      </c>
      <c r="D464" s="2596" t="s">
        <v>559</v>
      </c>
      <c r="E464" s="2622" t="s">
        <v>426</v>
      </c>
      <c r="F464" s="2622">
        <v>3</v>
      </c>
      <c r="G464" s="2622"/>
      <c r="H464" s="1673">
        <f t="shared" si="49"/>
        <v>0</v>
      </c>
      <c r="I464" s="1674">
        <f t="shared" si="50"/>
        <v>0</v>
      </c>
      <c r="J464" s="2596" t="s">
        <v>127</v>
      </c>
      <c r="K464" s="2623">
        <v>35000</v>
      </c>
      <c r="L464" s="2622">
        <v>2</v>
      </c>
      <c r="M464" s="1674">
        <f t="shared" si="51"/>
        <v>20000</v>
      </c>
      <c r="N464" s="2622"/>
      <c r="O464" s="1674">
        <f t="shared" si="52"/>
        <v>0</v>
      </c>
      <c r="P464" s="2575">
        <f t="shared" si="53"/>
        <v>55000</v>
      </c>
      <c r="Q464" s="1674"/>
      <c r="R464" s="2597"/>
    </row>
    <row r="465" spans="2:18" ht="15.95" hidden="1" customHeight="1">
      <c r="B465" s="3050">
        <v>27</v>
      </c>
      <c r="C465" s="1940">
        <v>41934</v>
      </c>
      <c r="D465" s="2596" t="s">
        <v>1378</v>
      </c>
      <c r="E465" s="2622" t="s">
        <v>277</v>
      </c>
      <c r="F465" s="2622">
        <v>1</v>
      </c>
      <c r="G465" s="2622">
        <v>150</v>
      </c>
      <c r="H465" s="1673">
        <f t="shared" si="49"/>
        <v>150</v>
      </c>
      <c r="I465" s="1674">
        <f t="shared" si="50"/>
        <v>75000</v>
      </c>
      <c r="J465" s="2596"/>
      <c r="K465" s="2623"/>
      <c r="L465" s="2622"/>
      <c r="M465" s="1674">
        <f t="shared" si="51"/>
        <v>0</v>
      </c>
      <c r="N465" s="2622"/>
      <c r="O465" s="1674">
        <f t="shared" si="52"/>
        <v>0</v>
      </c>
      <c r="P465" s="2575">
        <f t="shared" si="53"/>
        <v>75000</v>
      </c>
      <c r="Q465" s="3308">
        <v>35000</v>
      </c>
      <c r="R465" s="2597"/>
    </row>
    <row r="466" spans="2:18" ht="15.95" hidden="1" customHeight="1">
      <c r="B466" s="3052"/>
      <c r="C466" s="1940">
        <v>41934</v>
      </c>
      <c r="D466" s="2596" t="s">
        <v>1379</v>
      </c>
      <c r="E466" s="2622" t="s">
        <v>277</v>
      </c>
      <c r="F466" s="2622">
        <v>1</v>
      </c>
      <c r="G466" s="2622">
        <v>15</v>
      </c>
      <c r="H466" s="1673">
        <f t="shared" si="49"/>
        <v>15</v>
      </c>
      <c r="I466" s="1674">
        <f t="shared" si="50"/>
        <v>7500</v>
      </c>
      <c r="J466" s="2596"/>
      <c r="K466" s="2623"/>
      <c r="L466" s="2622"/>
      <c r="M466" s="1674">
        <f t="shared" si="51"/>
        <v>0</v>
      </c>
      <c r="N466" s="2622"/>
      <c r="O466" s="1674">
        <f t="shared" si="52"/>
        <v>0</v>
      </c>
      <c r="P466" s="2575">
        <f t="shared" si="53"/>
        <v>7500</v>
      </c>
      <c r="Q466" s="3308"/>
      <c r="R466" s="2597"/>
    </row>
    <row r="467" spans="2:18" ht="15.95" hidden="1" customHeight="1">
      <c r="B467" s="3050">
        <v>28</v>
      </c>
      <c r="C467" s="1940">
        <v>41935</v>
      </c>
      <c r="D467" s="2596" t="s">
        <v>1380</v>
      </c>
      <c r="E467" s="2622" t="s">
        <v>879</v>
      </c>
      <c r="F467" s="2622">
        <v>15</v>
      </c>
      <c r="G467" s="2596"/>
      <c r="H467" s="1673">
        <f t="shared" si="49"/>
        <v>0</v>
      </c>
      <c r="I467" s="1674">
        <f t="shared" si="50"/>
        <v>0</v>
      </c>
      <c r="J467" s="2596" t="s">
        <v>127</v>
      </c>
      <c r="K467" s="2623">
        <v>15000</v>
      </c>
      <c r="L467" s="2622"/>
      <c r="M467" s="1674">
        <f t="shared" si="51"/>
        <v>0</v>
      </c>
      <c r="N467" s="2622"/>
      <c r="O467" s="1674">
        <f t="shared" si="52"/>
        <v>0</v>
      </c>
      <c r="P467" s="2575">
        <f t="shared" si="53"/>
        <v>15000</v>
      </c>
      <c r="Q467" s="1674"/>
      <c r="R467" s="2597"/>
    </row>
    <row r="468" spans="2:18" ht="15.95" hidden="1" customHeight="1">
      <c r="B468" s="3052"/>
      <c r="C468" s="1940">
        <v>41935</v>
      </c>
      <c r="D468" s="2596" t="s">
        <v>1164</v>
      </c>
      <c r="E468" s="2622" t="s">
        <v>263</v>
      </c>
      <c r="F468" s="2622">
        <v>1</v>
      </c>
      <c r="G468" s="2622">
        <v>30</v>
      </c>
      <c r="H468" s="1673">
        <f t="shared" si="49"/>
        <v>30</v>
      </c>
      <c r="I468" s="1674">
        <f t="shared" si="50"/>
        <v>15000</v>
      </c>
      <c r="J468" s="2596"/>
      <c r="K468" s="2623"/>
      <c r="L468" s="2622">
        <v>3</v>
      </c>
      <c r="M468" s="1674">
        <f t="shared" si="51"/>
        <v>30000</v>
      </c>
      <c r="N468" s="2622"/>
      <c r="O468" s="1674">
        <f t="shared" si="52"/>
        <v>0</v>
      </c>
      <c r="P468" s="2575">
        <f t="shared" si="53"/>
        <v>45000</v>
      </c>
      <c r="Q468" s="1674"/>
      <c r="R468" s="2597"/>
    </row>
    <row r="469" spans="2:18" ht="15.95" hidden="1" customHeight="1">
      <c r="B469" s="3050">
        <v>29</v>
      </c>
      <c r="C469" s="1940">
        <v>41936</v>
      </c>
      <c r="D469" s="2596" t="s">
        <v>1380</v>
      </c>
      <c r="E469" s="2622" t="s">
        <v>879</v>
      </c>
      <c r="F469" s="2622">
        <v>15</v>
      </c>
      <c r="G469" s="2596"/>
      <c r="H469" s="1673">
        <f t="shared" si="49"/>
        <v>0</v>
      </c>
      <c r="I469" s="1674">
        <f t="shared" si="50"/>
        <v>0</v>
      </c>
      <c r="J469" s="2596" t="s">
        <v>127</v>
      </c>
      <c r="K469" s="2623">
        <v>15000</v>
      </c>
      <c r="L469" s="2622"/>
      <c r="M469" s="1674">
        <f t="shared" si="51"/>
        <v>0</v>
      </c>
      <c r="N469" s="2622"/>
      <c r="O469" s="1674">
        <f t="shared" si="52"/>
        <v>0</v>
      </c>
      <c r="P469" s="2575">
        <f t="shared" si="53"/>
        <v>15000</v>
      </c>
      <c r="Q469" s="1674"/>
      <c r="R469" s="2597"/>
    </row>
    <row r="470" spans="2:18" ht="15.95" hidden="1" customHeight="1">
      <c r="B470" s="3052"/>
      <c r="C470" s="1940">
        <v>41936</v>
      </c>
      <c r="D470" s="2596" t="s">
        <v>1164</v>
      </c>
      <c r="E470" s="2622" t="s">
        <v>263</v>
      </c>
      <c r="F470" s="2622">
        <v>1</v>
      </c>
      <c r="G470" s="2622">
        <v>30</v>
      </c>
      <c r="H470" s="1673">
        <f t="shared" si="49"/>
        <v>30</v>
      </c>
      <c r="I470" s="1674">
        <f t="shared" si="50"/>
        <v>15000</v>
      </c>
      <c r="J470" s="2596"/>
      <c r="K470" s="2623"/>
      <c r="L470" s="2622">
        <v>3</v>
      </c>
      <c r="M470" s="1674">
        <f t="shared" si="51"/>
        <v>30000</v>
      </c>
      <c r="N470" s="2622"/>
      <c r="O470" s="1674">
        <f t="shared" si="52"/>
        <v>0</v>
      </c>
      <c r="P470" s="2575">
        <f t="shared" si="53"/>
        <v>45000</v>
      </c>
      <c r="Q470" s="1674"/>
      <c r="R470" s="2597"/>
    </row>
    <row r="471" spans="2:18" ht="15.95" hidden="1" customHeight="1">
      <c r="B471" s="3050">
        <v>30</v>
      </c>
      <c r="C471" s="1940">
        <v>41937</v>
      </c>
      <c r="D471" s="2596" t="s">
        <v>1380</v>
      </c>
      <c r="E471" s="2622" t="s">
        <v>879</v>
      </c>
      <c r="F471" s="2622">
        <v>12</v>
      </c>
      <c r="G471" s="2596"/>
      <c r="H471" s="1673">
        <f t="shared" si="49"/>
        <v>0</v>
      </c>
      <c r="I471" s="1674">
        <f t="shared" si="50"/>
        <v>0</v>
      </c>
      <c r="J471" s="2596" t="s">
        <v>127</v>
      </c>
      <c r="K471" s="2623">
        <v>15000</v>
      </c>
      <c r="L471" s="2622"/>
      <c r="M471" s="1674">
        <f t="shared" si="51"/>
        <v>0</v>
      </c>
      <c r="N471" s="2622"/>
      <c r="O471" s="1674">
        <f t="shared" si="52"/>
        <v>0</v>
      </c>
      <c r="P471" s="2575">
        <f t="shared" si="53"/>
        <v>15000</v>
      </c>
      <c r="Q471" s="1674"/>
      <c r="R471" s="2597"/>
    </row>
    <row r="472" spans="2:18" ht="15.95" hidden="1" customHeight="1" thickBot="1">
      <c r="B472" s="3053"/>
      <c r="C472" s="2296">
        <v>41937</v>
      </c>
      <c r="D472" s="2607" t="s">
        <v>1164</v>
      </c>
      <c r="E472" s="2631" t="s">
        <v>263</v>
      </c>
      <c r="F472" s="2631">
        <v>1</v>
      </c>
      <c r="G472" s="2631">
        <v>30</v>
      </c>
      <c r="H472" s="1692">
        <f t="shared" si="49"/>
        <v>30</v>
      </c>
      <c r="I472" s="1693">
        <f t="shared" si="50"/>
        <v>15000</v>
      </c>
      <c r="J472" s="2607"/>
      <c r="K472" s="2607"/>
      <c r="L472" s="2631">
        <v>1</v>
      </c>
      <c r="M472" s="1693">
        <f t="shared" si="51"/>
        <v>10000</v>
      </c>
      <c r="N472" s="2607"/>
      <c r="O472" s="1693">
        <f t="shared" si="52"/>
        <v>0</v>
      </c>
      <c r="P472" s="2576">
        <f t="shared" si="53"/>
        <v>25000</v>
      </c>
      <c r="Q472" s="2607"/>
      <c r="R472" s="2608"/>
    </row>
    <row r="473" spans="2:18" ht="15.95" hidden="1" customHeight="1">
      <c r="B473" s="2283">
        <v>1</v>
      </c>
      <c r="C473" s="2753">
        <v>41938</v>
      </c>
      <c r="D473" s="2807" t="s">
        <v>575</v>
      </c>
      <c r="E473" s="1460" t="s">
        <v>277</v>
      </c>
      <c r="F473" s="1460"/>
      <c r="G473" s="1461"/>
      <c r="H473" s="1461">
        <f>F473*G473</f>
        <v>0</v>
      </c>
      <c r="I473" s="1666">
        <f>H473*500</f>
        <v>0</v>
      </c>
      <c r="J473" s="1460"/>
      <c r="K473" s="1667"/>
      <c r="L473" s="1460">
        <v>7</v>
      </c>
      <c r="M473" s="1666">
        <f>L473*10000</f>
        <v>70000</v>
      </c>
      <c r="N473" s="1461"/>
      <c r="O473" s="1666">
        <f>N473*15000</f>
        <v>0</v>
      </c>
      <c r="P473" s="1667">
        <f>I473+K473+M473+O473</f>
        <v>70000</v>
      </c>
      <c r="Q473" s="1666"/>
      <c r="R473" s="1668"/>
    </row>
    <row r="474" spans="2:18" ht="15.95" hidden="1" customHeight="1">
      <c r="B474" s="2715">
        <v>2</v>
      </c>
      <c r="C474" s="1940">
        <v>41939</v>
      </c>
      <c r="D474" s="2808" t="s">
        <v>1366</v>
      </c>
      <c r="E474" s="2741" t="s">
        <v>277</v>
      </c>
      <c r="F474" s="2741">
        <v>1</v>
      </c>
      <c r="G474" s="2794">
        <v>35</v>
      </c>
      <c r="H474" s="1673">
        <f t="shared" ref="H474:H537" si="54">F474*G474</f>
        <v>35</v>
      </c>
      <c r="I474" s="2745">
        <f t="shared" ref="I474:I515" si="55">H474*500</f>
        <v>17500</v>
      </c>
      <c r="J474" s="2838" t="s">
        <v>127</v>
      </c>
      <c r="K474" s="2742">
        <f>H474*200</f>
        <v>7000</v>
      </c>
      <c r="L474" s="2794"/>
      <c r="M474" s="2745">
        <f t="shared" ref="M474:M537" si="56">L474*10000</f>
        <v>0</v>
      </c>
      <c r="N474" s="2794"/>
      <c r="O474" s="2745">
        <f t="shared" ref="O474:O537" si="57">N474*15000</f>
        <v>0</v>
      </c>
      <c r="P474" s="2742">
        <f>I474+K474+M474+O474</f>
        <v>24500</v>
      </c>
      <c r="Q474" s="2745">
        <v>35000</v>
      </c>
      <c r="R474" s="2772"/>
    </row>
    <row r="475" spans="2:18" ht="15.95" hidden="1" customHeight="1">
      <c r="B475" s="2715">
        <v>3</v>
      </c>
      <c r="C475" s="1940">
        <v>41940</v>
      </c>
      <c r="D475" s="2808" t="s">
        <v>1175</v>
      </c>
      <c r="E475" s="2741" t="s">
        <v>277</v>
      </c>
      <c r="F475" s="2741">
        <v>1</v>
      </c>
      <c r="G475" s="2794"/>
      <c r="H475" s="1673">
        <f t="shared" si="54"/>
        <v>0</v>
      </c>
      <c r="I475" s="2745">
        <f t="shared" si="55"/>
        <v>0</v>
      </c>
      <c r="J475" s="2741" t="s">
        <v>127</v>
      </c>
      <c r="K475" s="2771">
        <f>F475*12500</f>
        <v>12500</v>
      </c>
      <c r="L475" s="2794">
        <v>3</v>
      </c>
      <c r="M475" s="2745">
        <f t="shared" si="56"/>
        <v>30000</v>
      </c>
      <c r="N475" s="2794"/>
      <c r="O475" s="2745">
        <f t="shared" si="57"/>
        <v>0</v>
      </c>
      <c r="P475" s="2742">
        <f t="shared" ref="P475:P515" si="58">I475+K475+M475+O475</f>
        <v>42500</v>
      </c>
      <c r="Q475" s="2745">
        <v>35000</v>
      </c>
      <c r="R475" s="2772"/>
    </row>
    <row r="476" spans="2:18" ht="15.95" hidden="1" customHeight="1">
      <c r="B476" s="2715">
        <v>4</v>
      </c>
      <c r="C476" s="1940">
        <v>41941</v>
      </c>
      <c r="D476" s="2808" t="s">
        <v>1295</v>
      </c>
      <c r="E476" s="2741" t="s">
        <v>277</v>
      </c>
      <c r="F476" s="2794"/>
      <c r="G476" s="2794"/>
      <c r="H476" s="1673">
        <f t="shared" si="54"/>
        <v>0</v>
      </c>
      <c r="I476" s="2745">
        <f t="shared" si="55"/>
        <v>0</v>
      </c>
      <c r="J476" s="2769"/>
      <c r="K476" s="2771"/>
      <c r="L476" s="2794"/>
      <c r="M476" s="2745">
        <f t="shared" si="56"/>
        <v>0</v>
      </c>
      <c r="N476" s="2794"/>
      <c r="O476" s="2745">
        <f t="shared" si="57"/>
        <v>0</v>
      </c>
      <c r="P476" s="2742">
        <f t="shared" si="58"/>
        <v>0</v>
      </c>
      <c r="Q476" s="2745">
        <v>35000</v>
      </c>
      <c r="R476" s="2772"/>
    </row>
    <row r="477" spans="2:18" ht="15.95" hidden="1" customHeight="1">
      <c r="B477" s="2715">
        <v>5</v>
      </c>
      <c r="C477" s="1940">
        <v>41942</v>
      </c>
      <c r="D477" s="2808" t="s">
        <v>1295</v>
      </c>
      <c r="E477" s="2741" t="s">
        <v>277</v>
      </c>
      <c r="F477" s="2794"/>
      <c r="G477" s="2794"/>
      <c r="H477" s="1673">
        <f t="shared" si="54"/>
        <v>0</v>
      </c>
      <c r="I477" s="2745">
        <f t="shared" si="55"/>
        <v>0</v>
      </c>
      <c r="J477" s="2769"/>
      <c r="K477" s="2771"/>
      <c r="L477" s="2794"/>
      <c r="M477" s="2745">
        <f t="shared" si="56"/>
        <v>0</v>
      </c>
      <c r="N477" s="2794"/>
      <c r="O477" s="2745">
        <f t="shared" si="57"/>
        <v>0</v>
      </c>
      <c r="P477" s="2742">
        <f t="shared" si="58"/>
        <v>0</v>
      </c>
      <c r="Q477" s="2745">
        <v>35000</v>
      </c>
      <c r="R477" s="2772"/>
    </row>
    <row r="478" spans="2:18" ht="15.95" hidden="1" customHeight="1">
      <c r="B478" s="2715">
        <v>6</v>
      </c>
      <c r="C478" s="1940">
        <v>41943</v>
      </c>
      <c r="D478" s="2808" t="s">
        <v>1362</v>
      </c>
      <c r="E478" s="2794" t="s">
        <v>277</v>
      </c>
      <c r="F478" s="2794">
        <v>3</v>
      </c>
      <c r="G478" s="2794"/>
      <c r="H478" s="1673">
        <f t="shared" si="54"/>
        <v>0</v>
      </c>
      <c r="I478" s="2745">
        <f t="shared" si="55"/>
        <v>0</v>
      </c>
      <c r="J478" s="2769" t="s">
        <v>258</v>
      </c>
      <c r="K478" s="2771">
        <f>F478*10000</f>
        <v>30000</v>
      </c>
      <c r="L478" s="2794"/>
      <c r="M478" s="2745">
        <f t="shared" si="56"/>
        <v>0</v>
      </c>
      <c r="N478" s="2794"/>
      <c r="O478" s="2745">
        <f t="shared" si="57"/>
        <v>0</v>
      </c>
      <c r="P478" s="2742">
        <f t="shared" si="58"/>
        <v>30000</v>
      </c>
      <c r="Q478" s="2745">
        <v>35000</v>
      </c>
      <c r="R478" s="2772"/>
    </row>
    <row r="479" spans="2:18" ht="15.95" hidden="1" customHeight="1">
      <c r="B479" s="2715">
        <v>7</v>
      </c>
      <c r="C479" s="1940">
        <v>41944</v>
      </c>
      <c r="D479" s="2808" t="s">
        <v>1362</v>
      </c>
      <c r="E479" s="2794" t="s">
        <v>277</v>
      </c>
      <c r="F479" s="2794">
        <v>1</v>
      </c>
      <c r="G479" s="2794"/>
      <c r="H479" s="1673">
        <f t="shared" si="54"/>
        <v>0</v>
      </c>
      <c r="I479" s="2745">
        <f t="shared" si="55"/>
        <v>0</v>
      </c>
      <c r="J479" s="2769" t="s">
        <v>258</v>
      </c>
      <c r="K479" s="2771">
        <f>F479*10000</f>
        <v>10000</v>
      </c>
      <c r="L479" s="2794">
        <v>1</v>
      </c>
      <c r="M479" s="2745">
        <f t="shared" si="56"/>
        <v>10000</v>
      </c>
      <c r="N479" s="2794"/>
      <c r="O479" s="2745">
        <f t="shared" si="57"/>
        <v>0</v>
      </c>
      <c r="P479" s="2742">
        <f t="shared" si="58"/>
        <v>20000</v>
      </c>
      <c r="Q479" s="2745">
        <v>35000</v>
      </c>
      <c r="R479" s="2772"/>
    </row>
    <row r="480" spans="2:18" ht="15.95" hidden="1" customHeight="1">
      <c r="B480" s="3050">
        <v>8</v>
      </c>
      <c r="C480" s="2594">
        <v>41945</v>
      </c>
      <c r="D480" s="2808" t="s">
        <v>1362</v>
      </c>
      <c r="E480" s="2794" t="s">
        <v>277</v>
      </c>
      <c r="F480" s="2794">
        <v>1</v>
      </c>
      <c r="G480" s="2794"/>
      <c r="H480" s="1673">
        <f t="shared" si="54"/>
        <v>0</v>
      </c>
      <c r="I480" s="2745">
        <f t="shared" si="55"/>
        <v>0</v>
      </c>
      <c r="J480" s="2769" t="s">
        <v>258</v>
      </c>
      <c r="K480" s="2771">
        <f>F480*10000</f>
        <v>10000</v>
      </c>
      <c r="L480" s="2794">
        <v>4</v>
      </c>
      <c r="M480" s="2745">
        <f t="shared" si="56"/>
        <v>40000</v>
      </c>
      <c r="N480" s="2794"/>
      <c r="O480" s="2745">
        <f t="shared" si="57"/>
        <v>0</v>
      </c>
      <c r="P480" s="2742">
        <f t="shared" si="58"/>
        <v>50000</v>
      </c>
      <c r="Q480" s="3331">
        <v>35000</v>
      </c>
      <c r="R480" s="2772"/>
    </row>
    <row r="481" spans="2:18" ht="15.95" hidden="1" customHeight="1">
      <c r="B481" s="3052"/>
      <c r="C481" s="2594">
        <v>41945</v>
      </c>
      <c r="D481" s="2808" t="s">
        <v>1494</v>
      </c>
      <c r="E481" s="2794" t="s">
        <v>277</v>
      </c>
      <c r="F481" s="2794">
        <v>2</v>
      </c>
      <c r="G481" s="2794"/>
      <c r="H481" s="1673">
        <f t="shared" si="54"/>
        <v>0</v>
      </c>
      <c r="I481" s="2745">
        <f t="shared" si="55"/>
        <v>0</v>
      </c>
      <c r="J481" s="2769" t="s">
        <v>127</v>
      </c>
      <c r="K481" s="2771">
        <f>F481*10000</f>
        <v>20000</v>
      </c>
      <c r="L481" s="2794">
        <v>4</v>
      </c>
      <c r="M481" s="2745">
        <f t="shared" si="56"/>
        <v>40000</v>
      </c>
      <c r="N481" s="2794"/>
      <c r="O481" s="2745">
        <f t="shared" si="57"/>
        <v>0</v>
      </c>
      <c r="P481" s="2742">
        <f t="shared" si="58"/>
        <v>60000</v>
      </c>
      <c r="Q481" s="3332"/>
      <c r="R481" s="2772"/>
    </row>
    <row r="482" spans="2:18" ht="15.95" hidden="1" customHeight="1">
      <c r="B482" s="3050">
        <v>9</v>
      </c>
      <c r="C482" s="1940">
        <v>41946</v>
      </c>
      <c r="D482" s="2808" t="s">
        <v>1362</v>
      </c>
      <c r="E482" s="2794" t="s">
        <v>277</v>
      </c>
      <c r="F482" s="2794">
        <v>1</v>
      </c>
      <c r="G482" s="2794"/>
      <c r="H482" s="1673">
        <f t="shared" si="54"/>
        <v>0</v>
      </c>
      <c r="I482" s="2745">
        <f t="shared" si="55"/>
        <v>0</v>
      </c>
      <c r="J482" s="2769" t="s">
        <v>258</v>
      </c>
      <c r="K482" s="2771">
        <f>F482*10000</f>
        <v>10000</v>
      </c>
      <c r="L482" s="2794"/>
      <c r="M482" s="2745">
        <f t="shared" si="56"/>
        <v>0</v>
      </c>
      <c r="N482" s="2794"/>
      <c r="O482" s="2745">
        <f t="shared" si="57"/>
        <v>0</v>
      </c>
      <c r="P482" s="2742">
        <f t="shared" si="58"/>
        <v>10000</v>
      </c>
      <c r="Q482" s="3331">
        <v>35000</v>
      </c>
      <c r="R482" s="2772"/>
    </row>
    <row r="483" spans="2:18" ht="15.95" hidden="1" customHeight="1">
      <c r="B483" s="3051"/>
      <c r="C483" s="1940">
        <v>41946</v>
      </c>
      <c r="D483" s="2808" t="s">
        <v>1513</v>
      </c>
      <c r="E483" s="2794" t="s">
        <v>277</v>
      </c>
      <c r="F483" s="2794">
        <v>1</v>
      </c>
      <c r="G483" s="2794">
        <v>165</v>
      </c>
      <c r="H483" s="1673">
        <f t="shared" si="54"/>
        <v>165</v>
      </c>
      <c r="I483" s="2745">
        <f t="shared" si="55"/>
        <v>82500</v>
      </c>
      <c r="J483" s="2769"/>
      <c r="K483" s="2771"/>
      <c r="L483" s="2794">
        <v>3</v>
      </c>
      <c r="M483" s="2745">
        <f t="shared" si="56"/>
        <v>30000</v>
      </c>
      <c r="N483" s="2794"/>
      <c r="O483" s="2745">
        <f t="shared" si="57"/>
        <v>0</v>
      </c>
      <c r="P483" s="2742">
        <f t="shared" si="58"/>
        <v>112500</v>
      </c>
      <c r="Q483" s="3333"/>
      <c r="R483" s="2772"/>
    </row>
    <row r="484" spans="2:18" ht="15.95" hidden="1" customHeight="1">
      <c r="B484" s="3052"/>
      <c r="C484" s="1940">
        <v>41946</v>
      </c>
      <c r="D484" s="2808" t="s">
        <v>1494</v>
      </c>
      <c r="E484" s="2794" t="s">
        <v>277</v>
      </c>
      <c r="F484" s="2794">
        <v>1</v>
      </c>
      <c r="G484" s="2794"/>
      <c r="H484" s="1673">
        <f t="shared" si="54"/>
        <v>0</v>
      </c>
      <c r="I484" s="2745">
        <f t="shared" si="55"/>
        <v>0</v>
      </c>
      <c r="J484" s="2769" t="s">
        <v>127</v>
      </c>
      <c r="K484" s="2771">
        <f>F484*10000</f>
        <v>10000</v>
      </c>
      <c r="L484" s="2794">
        <v>3</v>
      </c>
      <c r="M484" s="2745">
        <f t="shared" si="56"/>
        <v>30000</v>
      </c>
      <c r="N484" s="2794"/>
      <c r="O484" s="2745">
        <f t="shared" si="57"/>
        <v>0</v>
      </c>
      <c r="P484" s="2742">
        <f t="shared" si="58"/>
        <v>40000</v>
      </c>
      <c r="Q484" s="3332"/>
      <c r="R484" s="2772"/>
    </row>
    <row r="485" spans="2:18" ht="15.95" hidden="1" customHeight="1">
      <c r="B485" s="2715">
        <v>10</v>
      </c>
      <c r="C485" s="1940">
        <v>41947</v>
      </c>
      <c r="D485" s="2808" t="s">
        <v>1513</v>
      </c>
      <c r="E485" s="2794" t="s">
        <v>277</v>
      </c>
      <c r="F485" s="2794">
        <v>1</v>
      </c>
      <c r="G485" s="2794">
        <v>165</v>
      </c>
      <c r="H485" s="1673">
        <f t="shared" si="54"/>
        <v>165</v>
      </c>
      <c r="I485" s="2745">
        <f t="shared" si="55"/>
        <v>82500</v>
      </c>
      <c r="J485" s="2769"/>
      <c r="K485" s="2771"/>
      <c r="L485" s="2794"/>
      <c r="M485" s="2745">
        <f t="shared" si="56"/>
        <v>0</v>
      </c>
      <c r="N485" s="2794"/>
      <c r="O485" s="2745">
        <f t="shared" si="57"/>
        <v>0</v>
      </c>
      <c r="P485" s="2742">
        <f t="shared" si="58"/>
        <v>82500</v>
      </c>
      <c r="Q485" s="2745">
        <v>35000</v>
      </c>
      <c r="R485" s="2772"/>
    </row>
    <row r="486" spans="2:18" ht="15.95" hidden="1" customHeight="1">
      <c r="B486" s="2715">
        <v>11</v>
      </c>
      <c r="C486" s="1940">
        <v>41948</v>
      </c>
      <c r="D486" s="2808" t="s">
        <v>1139</v>
      </c>
      <c r="E486" s="2794" t="s">
        <v>277</v>
      </c>
      <c r="F486" s="2794">
        <v>1</v>
      </c>
      <c r="G486" s="2769"/>
      <c r="H486" s="1673">
        <f t="shared" si="54"/>
        <v>0</v>
      </c>
      <c r="I486" s="2745">
        <f t="shared" si="55"/>
        <v>0</v>
      </c>
      <c r="J486" s="2769"/>
      <c r="K486" s="2771"/>
      <c r="L486" s="2769"/>
      <c r="M486" s="2745">
        <f t="shared" si="56"/>
        <v>0</v>
      </c>
      <c r="N486" s="2769"/>
      <c r="O486" s="2745">
        <f t="shared" si="57"/>
        <v>0</v>
      </c>
      <c r="P486" s="2742">
        <f t="shared" si="58"/>
        <v>0</v>
      </c>
      <c r="Q486" s="2745">
        <v>35000</v>
      </c>
      <c r="R486" s="2772"/>
    </row>
    <row r="487" spans="2:18" ht="15.95" hidden="1" customHeight="1">
      <c r="B487" s="2715">
        <v>12</v>
      </c>
      <c r="C487" s="1940">
        <v>41949</v>
      </c>
      <c r="D487" s="2808" t="s">
        <v>1295</v>
      </c>
      <c r="E487" s="2741" t="s">
        <v>277</v>
      </c>
      <c r="F487" s="2769"/>
      <c r="G487" s="2769"/>
      <c r="H487" s="1673">
        <f t="shared" si="54"/>
        <v>0</v>
      </c>
      <c r="I487" s="2745">
        <f t="shared" si="55"/>
        <v>0</v>
      </c>
      <c r="J487" s="2769"/>
      <c r="K487" s="2771"/>
      <c r="L487" s="2769"/>
      <c r="M487" s="2745">
        <f t="shared" si="56"/>
        <v>0</v>
      </c>
      <c r="N487" s="2769"/>
      <c r="O487" s="2745">
        <f t="shared" si="57"/>
        <v>0</v>
      </c>
      <c r="P487" s="2742">
        <f t="shared" si="58"/>
        <v>0</v>
      </c>
      <c r="Q487" s="2745">
        <v>35000</v>
      </c>
      <c r="R487" s="2772"/>
    </row>
    <row r="488" spans="2:18" ht="15.95" hidden="1" customHeight="1">
      <c r="B488" s="2715">
        <v>13</v>
      </c>
      <c r="C488" s="1940">
        <v>41950</v>
      </c>
      <c r="D488" s="2808" t="s">
        <v>1295</v>
      </c>
      <c r="E488" s="2741" t="s">
        <v>277</v>
      </c>
      <c r="F488" s="2769"/>
      <c r="G488" s="2769"/>
      <c r="H488" s="1673">
        <f t="shared" si="54"/>
        <v>0</v>
      </c>
      <c r="I488" s="2745">
        <f t="shared" si="55"/>
        <v>0</v>
      </c>
      <c r="J488" s="2769"/>
      <c r="K488" s="2771"/>
      <c r="L488" s="2769"/>
      <c r="M488" s="2745">
        <f t="shared" si="56"/>
        <v>0</v>
      </c>
      <c r="N488" s="2769"/>
      <c r="O488" s="2745">
        <f t="shared" si="57"/>
        <v>0</v>
      </c>
      <c r="P488" s="2742">
        <f t="shared" si="58"/>
        <v>0</v>
      </c>
      <c r="Q488" s="2745">
        <v>35000</v>
      </c>
      <c r="R488" s="2772"/>
    </row>
    <row r="489" spans="2:18" ht="15.95" hidden="1" customHeight="1">
      <c r="B489" s="2715">
        <v>14</v>
      </c>
      <c r="C489" s="1940">
        <v>41951</v>
      </c>
      <c r="D489" s="2808" t="s">
        <v>1175</v>
      </c>
      <c r="E489" s="2741" t="s">
        <v>277</v>
      </c>
      <c r="F489" s="2741">
        <v>1</v>
      </c>
      <c r="G489" s="2769"/>
      <c r="H489" s="1673">
        <f t="shared" si="54"/>
        <v>0</v>
      </c>
      <c r="I489" s="2745">
        <f t="shared" si="55"/>
        <v>0</v>
      </c>
      <c r="J489" s="2741" t="s">
        <v>127</v>
      </c>
      <c r="K489" s="2771">
        <f>F489*12500</f>
        <v>12500</v>
      </c>
      <c r="L489" s="2769"/>
      <c r="M489" s="2745">
        <f t="shared" si="56"/>
        <v>0</v>
      </c>
      <c r="N489" s="2769"/>
      <c r="O489" s="2745">
        <f t="shared" si="57"/>
        <v>0</v>
      </c>
      <c r="P489" s="2742">
        <f t="shared" si="58"/>
        <v>12500</v>
      </c>
      <c r="Q489" s="2745">
        <v>35000</v>
      </c>
      <c r="R489" s="2772"/>
    </row>
    <row r="490" spans="2:18" ht="15.95" hidden="1" customHeight="1">
      <c r="B490" s="2715">
        <v>15</v>
      </c>
      <c r="C490" s="2594">
        <v>41952</v>
      </c>
      <c r="D490" s="2808" t="s">
        <v>1514</v>
      </c>
      <c r="E490" s="2741" t="s">
        <v>263</v>
      </c>
      <c r="F490" s="2741"/>
      <c r="G490" s="2769"/>
      <c r="H490" s="1673">
        <f t="shared" si="54"/>
        <v>0</v>
      </c>
      <c r="I490" s="2745">
        <f t="shared" si="55"/>
        <v>0</v>
      </c>
      <c r="J490" s="2769"/>
      <c r="K490" s="2771"/>
      <c r="L490" s="2794">
        <v>4</v>
      </c>
      <c r="M490" s="2745">
        <f t="shared" si="56"/>
        <v>40000</v>
      </c>
      <c r="N490" s="2769"/>
      <c r="O490" s="2745">
        <f t="shared" si="57"/>
        <v>0</v>
      </c>
      <c r="P490" s="2742">
        <f t="shared" si="58"/>
        <v>40000</v>
      </c>
      <c r="Q490" s="2745"/>
      <c r="R490" s="2772"/>
    </row>
    <row r="491" spans="2:18" ht="15.95" hidden="1" customHeight="1">
      <c r="B491" s="2715">
        <v>16</v>
      </c>
      <c r="C491" s="1940">
        <v>41953</v>
      </c>
      <c r="D491" s="2808" t="s">
        <v>1514</v>
      </c>
      <c r="E491" s="2741" t="s">
        <v>263</v>
      </c>
      <c r="F491" s="2769"/>
      <c r="G491" s="2769"/>
      <c r="H491" s="1673">
        <f t="shared" si="54"/>
        <v>0</v>
      </c>
      <c r="I491" s="2745">
        <f t="shared" si="55"/>
        <v>0</v>
      </c>
      <c r="J491" s="2769"/>
      <c r="K491" s="2771"/>
      <c r="L491" s="2769"/>
      <c r="M491" s="2745">
        <f t="shared" si="56"/>
        <v>0</v>
      </c>
      <c r="N491" s="2769"/>
      <c r="O491" s="2745">
        <f t="shared" si="57"/>
        <v>0</v>
      </c>
      <c r="P491" s="2742">
        <f t="shared" si="58"/>
        <v>0</v>
      </c>
      <c r="Q491" s="2769"/>
      <c r="R491" s="2772"/>
    </row>
    <row r="492" spans="2:18" ht="15.95" hidden="1" customHeight="1">
      <c r="B492" s="2715">
        <v>17</v>
      </c>
      <c r="C492" s="1940">
        <v>41954</v>
      </c>
      <c r="D492" s="2808" t="s">
        <v>1514</v>
      </c>
      <c r="E492" s="2741" t="s">
        <v>263</v>
      </c>
      <c r="F492" s="2769"/>
      <c r="G492" s="2769"/>
      <c r="H492" s="1673">
        <f t="shared" si="54"/>
        <v>0</v>
      </c>
      <c r="I492" s="2745">
        <f t="shared" si="55"/>
        <v>0</v>
      </c>
      <c r="J492" s="2769"/>
      <c r="K492" s="2771"/>
      <c r="L492" s="2769"/>
      <c r="M492" s="2745">
        <f t="shared" si="56"/>
        <v>0</v>
      </c>
      <c r="N492" s="2769"/>
      <c r="O492" s="2745">
        <f t="shared" si="57"/>
        <v>0</v>
      </c>
      <c r="P492" s="2742">
        <f t="shared" si="58"/>
        <v>0</v>
      </c>
      <c r="Q492" s="2769"/>
      <c r="R492" s="2772"/>
    </row>
    <row r="493" spans="2:18" ht="15.95" hidden="1" customHeight="1">
      <c r="B493" s="2715">
        <v>18</v>
      </c>
      <c r="C493" s="1940">
        <v>41955</v>
      </c>
      <c r="D493" s="2808" t="s">
        <v>1515</v>
      </c>
      <c r="E493" s="2741" t="s">
        <v>263</v>
      </c>
      <c r="F493" s="2769"/>
      <c r="G493" s="2769"/>
      <c r="H493" s="1673">
        <f t="shared" si="54"/>
        <v>0</v>
      </c>
      <c r="I493" s="2745">
        <f t="shared" si="55"/>
        <v>0</v>
      </c>
      <c r="J493" s="2769"/>
      <c r="K493" s="2771"/>
      <c r="L493" s="2769"/>
      <c r="M493" s="2745">
        <f t="shared" si="56"/>
        <v>0</v>
      </c>
      <c r="N493" s="2769"/>
      <c r="O493" s="2745">
        <f t="shared" si="57"/>
        <v>0</v>
      </c>
      <c r="P493" s="2742">
        <f t="shared" si="58"/>
        <v>0</v>
      </c>
      <c r="Q493" s="2769"/>
      <c r="R493" s="2772"/>
    </row>
    <row r="494" spans="2:18" ht="15.95" hidden="1" customHeight="1">
      <c r="B494" s="2715">
        <v>19</v>
      </c>
      <c r="C494" s="1940">
        <v>41956</v>
      </c>
      <c r="D494" s="2808" t="s">
        <v>843</v>
      </c>
      <c r="E494" s="2741" t="s">
        <v>263</v>
      </c>
      <c r="F494" s="2769"/>
      <c r="G494" s="2769"/>
      <c r="H494" s="1673">
        <f t="shared" si="54"/>
        <v>0</v>
      </c>
      <c r="I494" s="2745">
        <f t="shared" si="55"/>
        <v>0</v>
      </c>
      <c r="J494" s="2769"/>
      <c r="K494" s="2771"/>
      <c r="L494" s="2769"/>
      <c r="M494" s="2745">
        <f t="shared" si="56"/>
        <v>0</v>
      </c>
      <c r="N494" s="2769"/>
      <c r="O494" s="2745">
        <f t="shared" si="57"/>
        <v>0</v>
      </c>
      <c r="P494" s="2742">
        <f t="shared" si="58"/>
        <v>0</v>
      </c>
      <c r="Q494" s="2769"/>
      <c r="R494" s="2772"/>
    </row>
    <row r="495" spans="2:18" ht="15.95" hidden="1" customHeight="1">
      <c r="B495" s="2715">
        <v>20</v>
      </c>
      <c r="C495" s="1940">
        <v>41957</v>
      </c>
      <c r="D495" s="2808" t="s">
        <v>843</v>
      </c>
      <c r="E495" s="2741" t="s">
        <v>263</v>
      </c>
      <c r="F495" s="2769"/>
      <c r="G495" s="2769"/>
      <c r="H495" s="1673">
        <f t="shared" si="54"/>
        <v>0</v>
      </c>
      <c r="I495" s="2745">
        <f t="shared" si="55"/>
        <v>0</v>
      </c>
      <c r="J495" s="2769"/>
      <c r="K495" s="2771"/>
      <c r="L495" s="2769"/>
      <c r="M495" s="2745">
        <f t="shared" si="56"/>
        <v>0</v>
      </c>
      <c r="N495" s="2769"/>
      <c r="O495" s="2745">
        <f t="shared" si="57"/>
        <v>0</v>
      </c>
      <c r="P495" s="2742">
        <f t="shared" si="58"/>
        <v>0</v>
      </c>
      <c r="Q495" s="2769"/>
      <c r="R495" s="2772"/>
    </row>
    <row r="496" spans="2:18" ht="15.95" hidden="1" customHeight="1">
      <c r="B496" s="2715">
        <v>21</v>
      </c>
      <c r="C496" s="1940">
        <v>41958</v>
      </c>
      <c r="D496" s="2808" t="s">
        <v>1139</v>
      </c>
      <c r="E496" s="2741" t="s">
        <v>263</v>
      </c>
      <c r="F496" s="2769"/>
      <c r="G496" s="2769"/>
      <c r="H496" s="1673">
        <f t="shared" si="54"/>
        <v>0</v>
      </c>
      <c r="I496" s="2745">
        <f t="shared" si="55"/>
        <v>0</v>
      </c>
      <c r="J496" s="2769"/>
      <c r="K496" s="2771"/>
      <c r="L496" s="2769"/>
      <c r="M496" s="2745">
        <f t="shared" si="56"/>
        <v>0</v>
      </c>
      <c r="N496" s="2769"/>
      <c r="O496" s="2745">
        <f t="shared" si="57"/>
        <v>0</v>
      </c>
      <c r="P496" s="2742">
        <f t="shared" si="58"/>
        <v>0</v>
      </c>
      <c r="Q496" s="2769"/>
      <c r="R496" s="2772"/>
    </row>
    <row r="497" spans="2:18" ht="15.95" hidden="1" customHeight="1">
      <c r="B497" s="2715">
        <v>22</v>
      </c>
      <c r="C497" s="2594">
        <v>41959</v>
      </c>
      <c r="D497" s="2808" t="s">
        <v>1504</v>
      </c>
      <c r="E497" s="2741" t="s">
        <v>277</v>
      </c>
      <c r="F497" s="2794">
        <v>1</v>
      </c>
      <c r="G497" s="2794">
        <v>55</v>
      </c>
      <c r="H497" s="1673">
        <f t="shared" si="54"/>
        <v>55</v>
      </c>
      <c r="I497" s="2745">
        <f t="shared" si="55"/>
        <v>27500</v>
      </c>
      <c r="J497" s="42" t="s">
        <v>127</v>
      </c>
      <c r="K497" s="2742">
        <f>H497*200</f>
        <v>11000</v>
      </c>
      <c r="L497" s="2794">
        <v>5</v>
      </c>
      <c r="M497" s="2745">
        <f t="shared" si="56"/>
        <v>50000</v>
      </c>
      <c r="N497" s="2769"/>
      <c r="O497" s="2745">
        <f t="shared" si="57"/>
        <v>0</v>
      </c>
      <c r="P497" s="2742">
        <f>I497+K497+M497+O497</f>
        <v>88500</v>
      </c>
      <c r="Q497" s="2745">
        <v>35000</v>
      </c>
      <c r="R497" s="2772"/>
    </row>
    <row r="498" spans="2:18" ht="15.95" hidden="1" customHeight="1">
      <c r="B498" s="3050">
        <v>23</v>
      </c>
      <c r="C498" s="1940">
        <v>41960</v>
      </c>
      <c r="D498" s="2808" t="s">
        <v>1516</v>
      </c>
      <c r="E498" s="2741" t="s">
        <v>277</v>
      </c>
      <c r="F498" s="2794">
        <v>1</v>
      </c>
      <c r="G498" s="2794">
        <v>35</v>
      </c>
      <c r="H498" s="1673">
        <f t="shared" si="54"/>
        <v>35</v>
      </c>
      <c r="I498" s="2745">
        <f t="shared" si="55"/>
        <v>17500</v>
      </c>
      <c r="J498" s="2769"/>
      <c r="K498" s="2771"/>
      <c r="L498" s="2769"/>
      <c r="M498" s="2745">
        <f t="shared" si="56"/>
        <v>0</v>
      </c>
      <c r="N498" s="2769"/>
      <c r="O498" s="2745">
        <f t="shared" si="57"/>
        <v>0</v>
      </c>
      <c r="P498" s="2742">
        <f t="shared" si="58"/>
        <v>17500</v>
      </c>
      <c r="Q498" s="3331">
        <v>35000</v>
      </c>
      <c r="R498" s="2772"/>
    </row>
    <row r="499" spans="2:18" ht="15.95" hidden="1" customHeight="1">
      <c r="B499" s="3051"/>
      <c r="C499" s="1940">
        <v>41960</v>
      </c>
      <c r="D499" s="2808" t="s">
        <v>1517</v>
      </c>
      <c r="E499" s="2741" t="s">
        <v>277</v>
      </c>
      <c r="F499" s="2794">
        <v>1</v>
      </c>
      <c r="G499" s="2794">
        <v>20</v>
      </c>
      <c r="H499" s="1673">
        <f t="shared" si="54"/>
        <v>20</v>
      </c>
      <c r="I499" s="2745">
        <f t="shared" si="55"/>
        <v>10000</v>
      </c>
      <c r="J499" s="2769"/>
      <c r="K499" s="2771"/>
      <c r="L499" s="2769"/>
      <c r="M499" s="2745">
        <f t="shared" si="56"/>
        <v>0</v>
      </c>
      <c r="N499" s="2769"/>
      <c r="O499" s="2745">
        <f t="shared" si="57"/>
        <v>0</v>
      </c>
      <c r="P499" s="2742">
        <f t="shared" si="58"/>
        <v>10000</v>
      </c>
      <c r="Q499" s="3333"/>
      <c r="R499" s="2772"/>
    </row>
    <row r="500" spans="2:18" ht="15.95" hidden="1" customHeight="1">
      <c r="B500" s="3052"/>
      <c r="C500" s="1940">
        <v>41960</v>
      </c>
      <c r="D500" s="2808" t="s">
        <v>1518</v>
      </c>
      <c r="E500" s="2741" t="s">
        <v>277</v>
      </c>
      <c r="F500" s="2794">
        <v>1</v>
      </c>
      <c r="G500" s="2794">
        <v>55</v>
      </c>
      <c r="H500" s="1673">
        <f t="shared" si="54"/>
        <v>55</v>
      </c>
      <c r="I500" s="2745">
        <f t="shared" si="55"/>
        <v>27500</v>
      </c>
      <c r="J500" s="2769"/>
      <c r="K500" s="2771"/>
      <c r="L500" s="2794">
        <v>5</v>
      </c>
      <c r="M500" s="2745">
        <f t="shared" si="56"/>
        <v>50000</v>
      </c>
      <c r="N500" s="2794">
        <v>2.5</v>
      </c>
      <c r="O500" s="2745">
        <f t="shared" si="57"/>
        <v>37500</v>
      </c>
      <c r="P500" s="2742">
        <f t="shared" si="58"/>
        <v>115000</v>
      </c>
      <c r="Q500" s="3332"/>
      <c r="R500" s="2772"/>
    </row>
    <row r="501" spans="2:18" ht="15.95" hidden="1" customHeight="1">
      <c r="B501" s="2715">
        <v>24</v>
      </c>
      <c r="C501" s="1940">
        <v>41961</v>
      </c>
      <c r="D501" s="2808" t="s">
        <v>1517</v>
      </c>
      <c r="E501" s="2741" t="s">
        <v>277</v>
      </c>
      <c r="F501" s="2794">
        <v>2</v>
      </c>
      <c r="G501" s="2794">
        <v>20</v>
      </c>
      <c r="H501" s="1673">
        <f t="shared" si="54"/>
        <v>40</v>
      </c>
      <c r="I501" s="2745">
        <f t="shared" si="55"/>
        <v>20000</v>
      </c>
      <c r="J501" s="2769"/>
      <c r="K501" s="2771"/>
      <c r="L501" s="2769"/>
      <c r="M501" s="2745">
        <f t="shared" si="56"/>
        <v>0</v>
      </c>
      <c r="N501" s="2769"/>
      <c r="O501" s="2745">
        <f t="shared" si="57"/>
        <v>0</v>
      </c>
      <c r="P501" s="2742">
        <f t="shared" si="58"/>
        <v>20000</v>
      </c>
      <c r="Q501" s="2745">
        <v>35000</v>
      </c>
      <c r="R501" s="2772"/>
    </row>
    <row r="502" spans="2:18" ht="15.95" hidden="1" customHeight="1">
      <c r="B502" s="3050">
        <v>25</v>
      </c>
      <c r="C502" s="1940">
        <v>41962</v>
      </c>
      <c r="D502" s="2808" t="s">
        <v>1516</v>
      </c>
      <c r="E502" s="2741" t="s">
        <v>277</v>
      </c>
      <c r="F502" s="2794">
        <v>1</v>
      </c>
      <c r="G502" s="2794">
        <v>35</v>
      </c>
      <c r="H502" s="1673">
        <f t="shared" si="54"/>
        <v>35</v>
      </c>
      <c r="I502" s="2745">
        <f t="shared" si="55"/>
        <v>17500</v>
      </c>
      <c r="J502" s="2769"/>
      <c r="K502" s="2771"/>
      <c r="L502" s="2769"/>
      <c r="M502" s="2745">
        <f t="shared" si="56"/>
        <v>0</v>
      </c>
      <c r="N502" s="2769"/>
      <c r="O502" s="2745">
        <f t="shared" si="57"/>
        <v>0</v>
      </c>
      <c r="P502" s="2742">
        <f t="shared" si="58"/>
        <v>17500</v>
      </c>
      <c r="Q502" s="3331">
        <v>35000</v>
      </c>
      <c r="R502" s="2772"/>
    </row>
    <row r="503" spans="2:18" ht="15.95" hidden="1" customHeight="1">
      <c r="B503" s="3052"/>
      <c r="C503" s="1940">
        <v>41962</v>
      </c>
      <c r="D503" s="2808" t="s">
        <v>1517</v>
      </c>
      <c r="E503" s="2741" t="s">
        <v>277</v>
      </c>
      <c r="F503" s="2794">
        <v>1</v>
      </c>
      <c r="G503" s="2794">
        <v>20</v>
      </c>
      <c r="H503" s="1673">
        <f t="shared" si="54"/>
        <v>20</v>
      </c>
      <c r="I503" s="2745">
        <f t="shared" si="55"/>
        <v>10000</v>
      </c>
      <c r="J503" s="2769"/>
      <c r="K503" s="2771"/>
      <c r="L503" s="2769"/>
      <c r="M503" s="2745">
        <f t="shared" si="56"/>
        <v>0</v>
      </c>
      <c r="N503" s="2769"/>
      <c r="O503" s="2745">
        <f t="shared" si="57"/>
        <v>0</v>
      </c>
      <c r="P503" s="2742">
        <f t="shared" si="58"/>
        <v>10000</v>
      </c>
      <c r="Q503" s="3332"/>
      <c r="R503" s="2772"/>
    </row>
    <row r="504" spans="2:18" ht="15.95" hidden="1" customHeight="1">
      <c r="B504" s="3050">
        <v>26</v>
      </c>
      <c r="C504" s="1940">
        <v>41963</v>
      </c>
      <c r="D504" s="2808" t="s">
        <v>1362</v>
      </c>
      <c r="E504" s="2794" t="s">
        <v>277</v>
      </c>
      <c r="F504" s="2794">
        <v>2</v>
      </c>
      <c r="G504" s="2769"/>
      <c r="H504" s="1673">
        <f t="shared" si="54"/>
        <v>0</v>
      </c>
      <c r="I504" s="2745">
        <f t="shared" si="55"/>
        <v>0</v>
      </c>
      <c r="J504" s="2769" t="s">
        <v>258</v>
      </c>
      <c r="K504" s="2771">
        <f>F504*10000</f>
        <v>20000</v>
      </c>
      <c r="L504" s="2769"/>
      <c r="M504" s="2745">
        <f t="shared" si="56"/>
        <v>0</v>
      </c>
      <c r="N504" s="2769"/>
      <c r="O504" s="2745">
        <f t="shared" si="57"/>
        <v>0</v>
      </c>
      <c r="P504" s="2742">
        <f t="shared" si="58"/>
        <v>20000</v>
      </c>
      <c r="Q504" s="3331">
        <v>35000</v>
      </c>
      <c r="R504" s="2772"/>
    </row>
    <row r="505" spans="2:18" ht="15.95" hidden="1" customHeight="1">
      <c r="B505" s="3052"/>
      <c r="C505" s="1940">
        <v>41963</v>
      </c>
      <c r="D505" s="2808" t="s">
        <v>1517</v>
      </c>
      <c r="E505" s="2741" t="s">
        <v>277</v>
      </c>
      <c r="F505" s="2794">
        <v>2</v>
      </c>
      <c r="G505" s="2794">
        <v>20</v>
      </c>
      <c r="H505" s="1673">
        <f t="shared" si="54"/>
        <v>40</v>
      </c>
      <c r="I505" s="2745">
        <f t="shared" si="55"/>
        <v>20000</v>
      </c>
      <c r="J505" s="2769"/>
      <c r="K505" s="2771"/>
      <c r="L505" s="2794">
        <v>1</v>
      </c>
      <c r="M505" s="2745">
        <f t="shared" si="56"/>
        <v>10000</v>
      </c>
      <c r="N505" s="2769"/>
      <c r="O505" s="2745">
        <f t="shared" si="57"/>
        <v>0</v>
      </c>
      <c r="P505" s="2742">
        <f t="shared" si="58"/>
        <v>30000</v>
      </c>
      <c r="Q505" s="3332"/>
      <c r="R505" s="2772"/>
    </row>
    <row r="506" spans="2:18" ht="15.95" hidden="1" customHeight="1">
      <c r="B506" s="3050">
        <v>27</v>
      </c>
      <c r="C506" s="1940">
        <v>41964</v>
      </c>
      <c r="D506" s="2808" t="s">
        <v>1517</v>
      </c>
      <c r="E506" s="2741" t="s">
        <v>277</v>
      </c>
      <c r="F506" s="2794">
        <v>2</v>
      </c>
      <c r="G506" s="2794">
        <v>20</v>
      </c>
      <c r="H506" s="1673">
        <f t="shared" si="54"/>
        <v>40</v>
      </c>
      <c r="I506" s="2745">
        <f t="shared" si="55"/>
        <v>20000</v>
      </c>
      <c r="J506" s="2769"/>
      <c r="K506" s="2771"/>
      <c r="L506" s="2769"/>
      <c r="M506" s="2745">
        <f t="shared" si="56"/>
        <v>0</v>
      </c>
      <c r="N506" s="2769"/>
      <c r="O506" s="2745">
        <f t="shared" si="57"/>
        <v>0</v>
      </c>
      <c r="P506" s="2742">
        <f t="shared" si="58"/>
        <v>20000</v>
      </c>
      <c r="Q506" s="3331">
        <v>35000</v>
      </c>
      <c r="R506" s="2772"/>
    </row>
    <row r="507" spans="2:18" ht="15.95" hidden="1" customHeight="1">
      <c r="B507" s="3052"/>
      <c r="C507" s="1940">
        <v>41964</v>
      </c>
      <c r="D507" s="2808" t="s">
        <v>1519</v>
      </c>
      <c r="E507" s="2741" t="s">
        <v>277</v>
      </c>
      <c r="F507" s="2794">
        <v>1</v>
      </c>
      <c r="G507" s="2794">
        <v>150</v>
      </c>
      <c r="H507" s="1673">
        <f t="shared" si="54"/>
        <v>150</v>
      </c>
      <c r="I507" s="2745">
        <f t="shared" si="55"/>
        <v>75000</v>
      </c>
      <c r="J507" s="2769"/>
      <c r="K507" s="2771"/>
      <c r="L507" s="2794">
        <v>7</v>
      </c>
      <c r="M507" s="2745">
        <f t="shared" si="56"/>
        <v>70000</v>
      </c>
      <c r="N507" s="2769"/>
      <c r="O507" s="2745">
        <f t="shared" si="57"/>
        <v>0</v>
      </c>
      <c r="P507" s="2742">
        <f t="shared" si="58"/>
        <v>145000</v>
      </c>
      <c r="Q507" s="3332"/>
      <c r="R507" s="2772"/>
    </row>
    <row r="508" spans="2:18" ht="15.95" hidden="1" customHeight="1">
      <c r="B508" s="2715">
        <v>28</v>
      </c>
      <c r="C508" s="1940">
        <v>41965</v>
      </c>
      <c r="D508" s="2769" t="s">
        <v>1520</v>
      </c>
      <c r="E508" s="2794" t="s">
        <v>879</v>
      </c>
      <c r="F508" s="2794">
        <v>15</v>
      </c>
      <c r="G508" s="2794"/>
      <c r="H508" s="1673">
        <f t="shared" si="54"/>
        <v>0</v>
      </c>
      <c r="I508" s="2745">
        <f t="shared" si="55"/>
        <v>0</v>
      </c>
      <c r="J508" s="2769" t="s">
        <v>127</v>
      </c>
      <c r="K508" s="2771">
        <v>35000</v>
      </c>
      <c r="L508" s="2769"/>
      <c r="M508" s="2745">
        <f t="shared" si="56"/>
        <v>0</v>
      </c>
      <c r="N508" s="2769"/>
      <c r="O508" s="2745">
        <f t="shared" si="57"/>
        <v>0</v>
      </c>
      <c r="P508" s="2742">
        <f t="shared" si="58"/>
        <v>35000</v>
      </c>
      <c r="Q508" s="2769"/>
      <c r="R508" s="2772"/>
    </row>
    <row r="509" spans="2:18" ht="15.95" hidden="1" customHeight="1">
      <c r="B509" s="3050">
        <v>29</v>
      </c>
      <c r="C509" s="2594">
        <v>41966</v>
      </c>
      <c r="D509" s="2769" t="s">
        <v>1520</v>
      </c>
      <c r="E509" s="2794" t="s">
        <v>879</v>
      </c>
      <c r="F509" s="2794">
        <v>7</v>
      </c>
      <c r="G509" s="2794"/>
      <c r="H509" s="1673">
        <f t="shared" si="54"/>
        <v>0</v>
      </c>
      <c r="I509" s="2745">
        <f t="shared" si="55"/>
        <v>0</v>
      </c>
      <c r="J509" s="2769" t="s">
        <v>127</v>
      </c>
      <c r="K509" s="2771">
        <v>25000</v>
      </c>
      <c r="L509" s="2769"/>
      <c r="M509" s="2745">
        <f t="shared" si="56"/>
        <v>0</v>
      </c>
      <c r="N509" s="2769"/>
      <c r="O509" s="2745">
        <f t="shared" si="57"/>
        <v>0</v>
      </c>
      <c r="P509" s="2742">
        <f t="shared" si="58"/>
        <v>25000</v>
      </c>
      <c r="Q509" s="2769"/>
      <c r="R509" s="2772"/>
    </row>
    <row r="510" spans="2:18" ht="15.95" hidden="1" customHeight="1">
      <c r="B510" s="3051"/>
      <c r="C510" s="2594">
        <v>41966</v>
      </c>
      <c r="D510" s="2769" t="s">
        <v>1521</v>
      </c>
      <c r="E510" s="2794" t="s">
        <v>879</v>
      </c>
      <c r="F510" s="2794">
        <v>1</v>
      </c>
      <c r="G510" s="2794">
        <v>35</v>
      </c>
      <c r="H510" s="1673">
        <f t="shared" si="54"/>
        <v>35</v>
      </c>
      <c r="I510" s="2745">
        <f t="shared" si="55"/>
        <v>17500</v>
      </c>
      <c r="J510" s="2769"/>
      <c r="K510" s="2771"/>
      <c r="L510" s="2794">
        <v>4</v>
      </c>
      <c r="M510" s="2745">
        <f t="shared" si="56"/>
        <v>40000</v>
      </c>
      <c r="N510" s="2769"/>
      <c r="O510" s="2745">
        <f t="shared" si="57"/>
        <v>0</v>
      </c>
      <c r="P510" s="2742">
        <f t="shared" si="58"/>
        <v>57500</v>
      </c>
      <c r="Q510" s="2769"/>
      <c r="R510" s="2772"/>
    </row>
    <row r="511" spans="2:18" ht="15.95" hidden="1" customHeight="1">
      <c r="B511" s="3052"/>
      <c r="C511" s="2594">
        <v>41966</v>
      </c>
      <c r="D511" s="2769" t="s">
        <v>1164</v>
      </c>
      <c r="E511" s="2794" t="s">
        <v>879</v>
      </c>
      <c r="F511" s="2794">
        <v>1</v>
      </c>
      <c r="G511" s="2794">
        <v>30</v>
      </c>
      <c r="H511" s="1673">
        <f t="shared" si="54"/>
        <v>30</v>
      </c>
      <c r="I511" s="2745">
        <f t="shared" si="55"/>
        <v>15000</v>
      </c>
      <c r="J511" s="2769"/>
      <c r="K511" s="2771"/>
      <c r="L511" s="2794">
        <v>1</v>
      </c>
      <c r="M511" s="2745">
        <f t="shared" si="56"/>
        <v>10000</v>
      </c>
      <c r="N511" s="2769"/>
      <c r="O511" s="2745">
        <f t="shared" si="57"/>
        <v>0</v>
      </c>
      <c r="P511" s="2742">
        <f t="shared" si="58"/>
        <v>25000</v>
      </c>
      <c r="Q511" s="2769"/>
      <c r="R511" s="2772"/>
    </row>
    <row r="512" spans="2:18" ht="15.95" hidden="1" customHeight="1">
      <c r="B512" s="3050">
        <v>30</v>
      </c>
      <c r="C512" s="1940">
        <v>41967</v>
      </c>
      <c r="D512" s="2769" t="s">
        <v>1520</v>
      </c>
      <c r="E512" s="2794" t="s">
        <v>879</v>
      </c>
      <c r="F512" s="2794">
        <v>7</v>
      </c>
      <c r="G512" s="2794"/>
      <c r="H512" s="1673">
        <f t="shared" si="54"/>
        <v>0</v>
      </c>
      <c r="I512" s="2745">
        <f t="shared" si="55"/>
        <v>0</v>
      </c>
      <c r="J512" s="2769" t="s">
        <v>127</v>
      </c>
      <c r="K512" s="2771">
        <v>25000</v>
      </c>
      <c r="L512" s="2769"/>
      <c r="M512" s="2745">
        <f t="shared" si="56"/>
        <v>0</v>
      </c>
      <c r="N512" s="2769"/>
      <c r="O512" s="2745">
        <f t="shared" si="57"/>
        <v>0</v>
      </c>
      <c r="P512" s="2742">
        <f t="shared" si="58"/>
        <v>25000</v>
      </c>
      <c r="Q512" s="2769"/>
      <c r="R512" s="2772"/>
    </row>
    <row r="513" spans="2:18" ht="15.95" hidden="1" customHeight="1">
      <c r="B513" s="3051"/>
      <c r="C513" s="1940">
        <v>41967</v>
      </c>
      <c r="D513" s="2769" t="s">
        <v>1521</v>
      </c>
      <c r="E513" s="2794" t="s">
        <v>879</v>
      </c>
      <c r="F513" s="2794">
        <v>1</v>
      </c>
      <c r="G513" s="2794">
        <v>35</v>
      </c>
      <c r="H513" s="1673">
        <f t="shared" si="54"/>
        <v>35</v>
      </c>
      <c r="I513" s="2745">
        <f t="shared" si="55"/>
        <v>17500</v>
      </c>
      <c r="J513" s="2775"/>
      <c r="K513" s="2809"/>
      <c r="L513" s="2775"/>
      <c r="M513" s="2745">
        <f t="shared" si="56"/>
        <v>0</v>
      </c>
      <c r="N513" s="2775"/>
      <c r="O513" s="2745">
        <f t="shared" si="57"/>
        <v>0</v>
      </c>
      <c r="P513" s="2742">
        <f t="shared" si="58"/>
        <v>17500</v>
      </c>
      <c r="Q513" s="2775"/>
      <c r="R513" s="2777"/>
    </row>
    <row r="514" spans="2:18" ht="15.95" hidden="1" customHeight="1">
      <c r="B514" s="3052"/>
      <c r="C514" s="1940">
        <v>41967</v>
      </c>
      <c r="D514" s="2769" t="s">
        <v>1164</v>
      </c>
      <c r="E514" s="2794" t="s">
        <v>879</v>
      </c>
      <c r="F514" s="2794">
        <v>1</v>
      </c>
      <c r="G514" s="2794">
        <v>30</v>
      </c>
      <c r="H514" s="1673">
        <f t="shared" si="54"/>
        <v>30</v>
      </c>
      <c r="I514" s="2745">
        <f t="shared" si="55"/>
        <v>15000</v>
      </c>
      <c r="J514" s="2775"/>
      <c r="K514" s="2809"/>
      <c r="L514" s="2775"/>
      <c r="M514" s="2745">
        <f t="shared" si="56"/>
        <v>0</v>
      </c>
      <c r="N514" s="2775"/>
      <c r="O514" s="2745">
        <f t="shared" si="57"/>
        <v>0</v>
      </c>
      <c r="P514" s="2742">
        <f t="shared" si="58"/>
        <v>15000</v>
      </c>
      <c r="Q514" s="2775"/>
      <c r="R514" s="2777"/>
    </row>
    <row r="515" spans="2:18" ht="15.95" hidden="1" customHeight="1" thickBot="1">
      <c r="B515" s="2295">
        <v>31</v>
      </c>
      <c r="C515" s="2296">
        <v>41968</v>
      </c>
      <c r="D515" s="2778" t="s">
        <v>1522</v>
      </c>
      <c r="E515" s="2800" t="s">
        <v>277</v>
      </c>
      <c r="F515" s="2800">
        <v>1</v>
      </c>
      <c r="G515" s="2800">
        <v>150</v>
      </c>
      <c r="H515" s="1692">
        <f t="shared" si="54"/>
        <v>150</v>
      </c>
      <c r="I515" s="1693">
        <f t="shared" si="55"/>
        <v>75000</v>
      </c>
      <c r="J515" s="2778"/>
      <c r="K515" s="2786"/>
      <c r="L515" s="2778"/>
      <c r="M515" s="1693">
        <f t="shared" si="56"/>
        <v>0</v>
      </c>
      <c r="N515" s="2778"/>
      <c r="O515" s="1693">
        <f t="shared" si="57"/>
        <v>0</v>
      </c>
      <c r="P515" s="2744">
        <f t="shared" si="58"/>
        <v>75000</v>
      </c>
      <c r="Q515" s="2778"/>
      <c r="R515" s="2783"/>
    </row>
    <row r="516" spans="2:18" ht="15.95" customHeight="1">
      <c r="B516" s="1930">
        <v>1</v>
      </c>
      <c r="C516" s="1931">
        <v>41969</v>
      </c>
      <c r="D516" s="2788" t="s">
        <v>1362</v>
      </c>
      <c r="E516" s="2789" t="s">
        <v>277</v>
      </c>
      <c r="F516" s="2996">
        <v>2</v>
      </c>
      <c r="G516" s="2996"/>
      <c r="H516" s="1511">
        <f t="shared" si="54"/>
        <v>0</v>
      </c>
      <c r="I516" s="2916">
        <f>H516*500</f>
        <v>0</v>
      </c>
      <c r="J516" s="2996" t="s">
        <v>127</v>
      </c>
      <c r="K516" s="2997">
        <f>F516*10000</f>
        <v>20000</v>
      </c>
      <c r="L516" s="2996"/>
      <c r="M516" s="2916">
        <f t="shared" si="56"/>
        <v>0</v>
      </c>
      <c r="N516" s="2996"/>
      <c r="O516" s="2916">
        <f t="shared" si="57"/>
        <v>0</v>
      </c>
      <c r="P516" s="2920">
        <f>I516+K516+M516+O516</f>
        <v>20000</v>
      </c>
      <c r="Q516" s="2997">
        <v>35000</v>
      </c>
      <c r="R516" s="2998"/>
    </row>
    <row r="517" spans="2:18" ht="15.95" customHeight="1">
      <c r="B517" s="3094">
        <v>2</v>
      </c>
      <c r="C517" s="1940">
        <v>41970</v>
      </c>
      <c r="D517" s="2973" t="s">
        <v>1362</v>
      </c>
      <c r="E517" s="2982" t="s">
        <v>277</v>
      </c>
      <c r="F517" s="2982">
        <v>1</v>
      </c>
      <c r="G517" s="2982"/>
      <c r="H517" s="1516">
        <f t="shared" si="54"/>
        <v>0</v>
      </c>
      <c r="I517" s="2915">
        <f>H517*500</f>
        <v>0</v>
      </c>
      <c r="J517" s="2982" t="s">
        <v>127</v>
      </c>
      <c r="K517" s="2976">
        <f>F517*10000</f>
        <v>10000</v>
      </c>
      <c r="L517" s="2982"/>
      <c r="M517" s="2915">
        <f t="shared" si="56"/>
        <v>0</v>
      </c>
      <c r="N517" s="2982"/>
      <c r="O517" s="2915">
        <f t="shared" si="57"/>
        <v>0</v>
      </c>
      <c r="P517" s="2918">
        <f t="shared" ref="P517:P572" si="59">I517+K517+M517+O517</f>
        <v>10000</v>
      </c>
      <c r="Q517" s="3103">
        <v>35000</v>
      </c>
      <c r="R517" s="2977"/>
    </row>
    <row r="518" spans="2:18" ht="15.95" customHeight="1">
      <c r="B518" s="3095"/>
      <c r="C518" s="1940">
        <v>41970</v>
      </c>
      <c r="D518" s="2973" t="s">
        <v>1511</v>
      </c>
      <c r="E518" s="2982" t="s">
        <v>810</v>
      </c>
      <c r="F518" s="2982">
        <v>1</v>
      </c>
      <c r="G518" s="2982">
        <v>35</v>
      </c>
      <c r="H518" s="1516">
        <f t="shared" si="54"/>
        <v>35</v>
      </c>
      <c r="I518" s="2915">
        <f t="shared" ref="I518:I571" si="60">H518*500</f>
        <v>17500</v>
      </c>
      <c r="J518" s="2982"/>
      <c r="K518" s="2976"/>
      <c r="L518" s="2982">
        <v>1</v>
      </c>
      <c r="M518" s="2915">
        <f t="shared" si="56"/>
        <v>10000</v>
      </c>
      <c r="N518" s="2982"/>
      <c r="O518" s="2915">
        <f t="shared" si="57"/>
        <v>0</v>
      </c>
      <c r="P518" s="2918">
        <f t="shared" si="59"/>
        <v>27500</v>
      </c>
      <c r="Q518" s="3104"/>
      <c r="R518" s="2977"/>
    </row>
    <row r="519" spans="2:18" ht="15.95" customHeight="1">
      <c r="B519" s="3096"/>
      <c r="C519" s="1940">
        <v>41970</v>
      </c>
      <c r="D519" s="2973" t="s">
        <v>1732</v>
      </c>
      <c r="E519" s="2982" t="s">
        <v>810</v>
      </c>
      <c r="F519" s="2982">
        <v>1</v>
      </c>
      <c r="G519" s="2982"/>
      <c r="H519" s="1516"/>
      <c r="I519" s="2915">
        <f t="shared" si="60"/>
        <v>0</v>
      </c>
      <c r="J519" s="42" t="s">
        <v>127</v>
      </c>
      <c r="K519" s="2976">
        <f>F519*12500</f>
        <v>12500</v>
      </c>
      <c r="L519" s="2982">
        <v>3</v>
      </c>
      <c r="M519" s="2915">
        <f t="shared" si="56"/>
        <v>30000</v>
      </c>
      <c r="N519" s="2982"/>
      <c r="O519" s="2915">
        <f t="shared" si="57"/>
        <v>0</v>
      </c>
      <c r="P519" s="2918">
        <f t="shared" si="59"/>
        <v>42500</v>
      </c>
      <c r="Q519" s="3105"/>
      <c r="R519" s="2977"/>
    </row>
    <row r="520" spans="2:18" ht="15.95" customHeight="1">
      <c r="B520" s="3094">
        <v>3</v>
      </c>
      <c r="C520" s="1940">
        <v>41971</v>
      </c>
      <c r="D520" s="2973" t="s">
        <v>1733</v>
      </c>
      <c r="E520" s="2982" t="s">
        <v>810</v>
      </c>
      <c r="F520" s="2982">
        <v>1</v>
      </c>
      <c r="G520" s="2982">
        <v>25</v>
      </c>
      <c r="H520" s="1516">
        <f t="shared" si="54"/>
        <v>25</v>
      </c>
      <c r="I520" s="2915">
        <f t="shared" si="60"/>
        <v>12500</v>
      </c>
      <c r="J520" s="2917"/>
      <c r="K520" s="2796"/>
      <c r="L520" s="2982"/>
      <c r="M520" s="2915">
        <f t="shared" si="56"/>
        <v>0</v>
      </c>
      <c r="N520" s="2982"/>
      <c r="O520" s="2915">
        <f t="shared" si="57"/>
        <v>0</v>
      </c>
      <c r="P520" s="2918">
        <f t="shared" si="59"/>
        <v>12500</v>
      </c>
      <c r="Q520" s="3334">
        <v>35000</v>
      </c>
      <c r="R520" s="2977"/>
    </row>
    <row r="521" spans="2:18" ht="15.95" customHeight="1">
      <c r="B521" s="3096"/>
      <c r="C521" s="1940">
        <v>41971</v>
      </c>
      <c r="D521" s="2973" t="s">
        <v>1362</v>
      </c>
      <c r="E521" s="2982" t="s">
        <v>277</v>
      </c>
      <c r="F521" s="2982">
        <v>1</v>
      </c>
      <c r="G521" s="2982"/>
      <c r="H521" s="1516">
        <f t="shared" si="54"/>
        <v>0</v>
      </c>
      <c r="I521" s="2915">
        <f t="shared" si="60"/>
        <v>0</v>
      </c>
      <c r="J521" s="2982" t="s">
        <v>127</v>
      </c>
      <c r="K521" s="2976">
        <f>F521*10000</f>
        <v>10000</v>
      </c>
      <c r="L521" s="2982">
        <v>1</v>
      </c>
      <c r="M521" s="2915">
        <f t="shared" si="56"/>
        <v>10000</v>
      </c>
      <c r="N521" s="2982"/>
      <c r="O521" s="2915">
        <f t="shared" si="57"/>
        <v>0</v>
      </c>
      <c r="P521" s="2918">
        <f t="shared" si="59"/>
        <v>20000</v>
      </c>
      <c r="Q521" s="3335"/>
      <c r="R521" s="2977"/>
    </row>
    <row r="522" spans="2:18" ht="15.95" customHeight="1">
      <c r="B522" s="3094">
        <v>4</v>
      </c>
      <c r="C522" s="1940">
        <v>41972</v>
      </c>
      <c r="D522" s="2973" t="s">
        <v>1734</v>
      </c>
      <c r="E522" s="2982" t="s">
        <v>810</v>
      </c>
      <c r="F522" s="2982">
        <v>1</v>
      </c>
      <c r="G522" s="2982">
        <v>55</v>
      </c>
      <c r="H522" s="1516">
        <f t="shared" si="54"/>
        <v>55</v>
      </c>
      <c r="I522" s="2915">
        <f t="shared" si="60"/>
        <v>27500</v>
      </c>
      <c r="J522" s="2982">
        <v>200</v>
      </c>
      <c r="K522" s="2976">
        <f>H522*200</f>
        <v>11000</v>
      </c>
      <c r="L522" s="2982">
        <v>5</v>
      </c>
      <c r="M522" s="2915">
        <f t="shared" si="56"/>
        <v>50000</v>
      </c>
      <c r="N522" s="2982"/>
      <c r="O522" s="2915">
        <f t="shared" si="57"/>
        <v>0</v>
      </c>
      <c r="P522" s="2918">
        <f t="shared" si="59"/>
        <v>88500</v>
      </c>
      <c r="Q522" s="3334">
        <v>35000</v>
      </c>
      <c r="R522" s="2977"/>
    </row>
    <row r="523" spans="2:18" ht="15.95" customHeight="1">
      <c r="B523" s="3096"/>
      <c r="C523" s="1940">
        <v>41972</v>
      </c>
      <c r="D523" s="2973" t="s">
        <v>1362</v>
      </c>
      <c r="E523" s="2982" t="s">
        <v>277</v>
      </c>
      <c r="F523" s="2982">
        <v>1</v>
      </c>
      <c r="G523" s="2982"/>
      <c r="H523" s="1516">
        <f t="shared" si="54"/>
        <v>0</v>
      </c>
      <c r="I523" s="2915">
        <f t="shared" si="60"/>
        <v>0</v>
      </c>
      <c r="J523" s="2982" t="s">
        <v>127</v>
      </c>
      <c r="K523" s="2976">
        <f>F523*10000</f>
        <v>10000</v>
      </c>
      <c r="L523" s="2982">
        <v>2</v>
      </c>
      <c r="M523" s="2915">
        <f t="shared" si="56"/>
        <v>20000</v>
      </c>
      <c r="N523" s="2982"/>
      <c r="O523" s="2915">
        <f t="shared" si="57"/>
        <v>0</v>
      </c>
      <c r="P523" s="2918">
        <f t="shared" si="59"/>
        <v>30000</v>
      </c>
      <c r="Q523" s="3335"/>
      <c r="R523" s="2977"/>
    </row>
    <row r="524" spans="2:18" ht="15.95" customHeight="1">
      <c r="B524" s="3094">
        <v>5</v>
      </c>
      <c r="C524" s="2594">
        <v>41973</v>
      </c>
      <c r="D524" s="2973" t="s">
        <v>1362</v>
      </c>
      <c r="E524" s="2982" t="s">
        <v>277</v>
      </c>
      <c r="F524" s="2982">
        <v>1</v>
      </c>
      <c r="G524" s="2982"/>
      <c r="H524" s="1516">
        <f t="shared" si="54"/>
        <v>0</v>
      </c>
      <c r="I524" s="2915">
        <f t="shared" si="60"/>
        <v>0</v>
      </c>
      <c r="J524" s="2982" t="s">
        <v>127</v>
      </c>
      <c r="K524" s="2976">
        <f>F524*10000</f>
        <v>10000</v>
      </c>
      <c r="L524" s="2982">
        <v>2</v>
      </c>
      <c r="M524" s="2915">
        <f t="shared" si="56"/>
        <v>20000</v>
      </c>
      <c r="N524" s="2982"/>
      <c r="O524" s="2915">
        <f t="shared" si="57"/>
        <v>0</v>
      </c>
      <c r="P524" s="2918">
        <f t="shared" si="59"/>
        <v>30000</v>
      </c>
      <c r="Q524" s="3334">
        <v>35000</v>
      </c>
      <c r="R524" s="2977"/>
    </row>
    <row r="525" spans="2:18" ht="15.95" customHeight="1">
      <c r="B525" s="3096"/>
      <c r="C525" s="2594">
        <v>41973</v>
      </c>
      <c r="D525" s="2973" t="s">
        <v>1734</v>
      </c>
      <c r="E525" s="2982" t="s">
        <v>810</v>
      </c>
      <c r="F525" s="2982">
        <v>2</v>
      </c>
      <c r="G525" s="2982">
        <v>55</v>
      </c>
      <c r="H525" s="1516">
        <f t="shared" si="54"/>
        <v>110</v>
      </c>
      <c r="I525" s="2915">
        <f t="shared" si="60"/>
        <v>55000</v>
      </c>
      <c r="J525" s="2982">
        <v>200</v>
      </c>
      <c r="K525" s="2976">
        <f>H525*200</f>
        <v>22000</v>
      </c>
      <c r="L525" s="2982">
        <v>6</v>
      </c>
      <c r="M525" s="2915">
        <f t="shared" si="56"/>
        <v>60000</v>
      </c>
      <c r="N525" s="2982"/>
      <c r="O525" s="2915">
        <f t="shared" si="57"/>
        <v>0</v>
      </c>
      <c r="P525" s="2918">
        <f t="shared" si="59"/>
        <v>137000</v>
      </c>
      <c r="Q525" s="3335"/>
      <c r="R525" s="2977"/>
    </row>
    <row r="526" spans="2:18" ht="15.95" customHeight="1">
      <c r="B526" s="3094">
        <v>6</v>
      </c>
      <c r="C526" s="1940">
        <v>41974</v>
      </c>
      <c r="D526" s="2973" t="s">
        <v>1362</v>
      </c>
      <c r="E526" s="2982" t="s">
        <v>277</v>
      </c>
      <c r="F526" s="2982">
        <v>1</v>
      </c>
      <c r="G526" s="2982"/>
      <c r="H526" s="1516">
        <f t="shared" si="54"/>
        <v>0</v>
      </c>
      <c r="I526" s="2915">
        <f t="shared" si="60"/>
        <v>0</v>
      </c>
      <c r="J526" s="2982" t="s">
        <v>127</v>
      </c>
      <c r="K526" s="2976">
        <f>F526*10000</f>
        <v>10000</v>
      </c>
      <c r="L526" s="2982"/>
      <c r="M526" s="2915">
        <f t="shared" si="56"/>
        <v>0</v>
      </c>
      <c r="N526" s="2982"/>
      <c r="O526" s="2915">
        <f t="shared" si="57"/>
        <v>0</v>
      </c>
      <c r="P526" s="2918">
        <f t="shared" si="59"/>
        <v>10000</v>
      </c>
      <c r="Q526" s="3103">
        <v>35000</v>
      </c>
      <c r="R526" s="2977"/>
    </row>
    <row r="527" spans="2:18" ht="15.95" customHeight="1">
      <c r="B527" s="3095"/>
      <c r="C527" s="1940">
        <v>41974</v>
      </c>
      <c r="D527" s="2973" t="s">
        <v>1511</v>
      </c>
      <c r="E527" s="2982" t="s">
        <v>810</v>
      </c>
      <c r="F527" s="2982">
        <v>1</v>
      </c>
      <c r="G527" s="2982">
        <v>35</v>
      </c>
      <c r="H527" s="1516">
        <f t="shared" si="54"/>
        <v>35</v>
      </c>
      <c r="I527" s="2915">
        <f t="shared" si="60"/>
        <v>17500</v>
      </c>
      <c r="J527" s="2982"/>
      <c r="K527" s="2976"/>
      <c r="L527" s="2982">
        <v>1</v>
      </c>
      <c r="M527" s="2915">
        <f t="shared" si="56"/>
        <v>10000</v>
      </c>
      <c r="N527" s="2982"/>
      <c r="O527" s="2915">
        <f t="shared" si="57"/>
        <v>0</v>
      </c>
      <c r="P527" s="2918">
        <f t="shared" si="59"/>
        <v>27500</v>
      </c>
      <c r="Q527" s="3104"/>
      <c r="R527" s="2977"/>
    </row>
    <row r="528" spans="2:18" ht="15.95" customHeight="1">
      <c r="B528" s="3096"/>
      <c r="C528" s="1940">
        <v>41974</v>
      </c>
      <c r="D528" s="2973" t="s">
        <v>1734</v>
      </c>
      <c r="E528" s="2982" t="s">
        <v>810</v>
      </c>
      <c r="F528" s="2982">
        <v>1</v>
      </c>
      <c r="G528" s="2982">
        <v>55</v>
      </c>
      <c r="H528" s="1516">
        <f t="shared" si="54"/>
        <v>55</v>
      </c>
      <c r="I528" s="2915">
        <f t="shared" si="60"/>
        <v>27500</v>
      </c>
      <c r="J528" s="2982">
        <v>200</v>
      </c>
      <c r="K528" s="2976">
        <f>H528*200</f>
        <v>11000</v>
      </c>
      <c r="L528" s="2982">
        <v>5</v>
      </c>
      <c r="M528" s="2915">
        <f t="shared" si="56"/>
        <v>50000</v>
      </c>
      <c r="N528" s="2982">
        <v>5</v>
      </c>
      <c r="O528" s="2915">
        <f t="shared" si="57"/>
        <v>75000</v>
      </c>
      <c r="P528" s="2918">
        <f t="shared" si="59"/>
        <v>163500</v>
      </c>
      <c r="Q528" s="3105"/>
      <c r="R528" s="2977"/>
    </row>
    <row r="529" spans="2:18" ht="15.95" customHeight="1">
      <c r="B529" s="3094">
        <v>7</v>
      </c>
      <c r="C529" s="1940">
        <v>41975</v>
      </c>
      <c r="D529" s="2973" t="s">
        <v>1733</v>
      </c>
      <c r="E529" s="2982" t="s">
        <v>810</v>
      </c>
      <c r="F529" s="2982">
        <v>1</v>
      </c>
      <c r="G529" s="2982">
        <v>25</v>
      </c>
      <c r="H529" s="1516">
        <f t="shared" si="54"/>
        <v>25</v>
      </c>
      <c r="I529" s="2915">
        <f t="shared" si="60"/>
        <v>12500</v>
      </c>
      <c r="J529" s="2982"/>
      <c r="K529" s="2976"/>
      <c r="L529" s="2982"/>
      <c r="M529" s="2915">
        <f t="shared" si="56"/>
        <v>0</v>
      </c>
      <c r="N529" s="2982"/>
      <c r="O529" s="2915">
        <f t="shared" si="57"/>
        <v>0</v>
      </c>
      <c r="P529" s="2918">
        <f t="shared" si="59"/>
        <v>12500</v>
      </c>
      <c r="Q529" s="3103">
        <v>35000</v>
      </c>
      <c r="R529" s="2977"/>
    </row>
    <row r="530" spans="2:18" ht="15.95" customHeight="1">
      <c r="B530" s="3095"/>
      <c r="C530" s="1940">
        <v>41975</v>
      </c>
      <c r="D530" s="2973" t="s">
        <v>1362</v>
      </c>
      <c r="E530" s="2982" t="s">
        <v>277</v>
      </c>
      <c r="F530" s="2982">
        <v>1</v>
      </c>
      <c r="G530" s="2982"/>
      <c r="H530" s="1516">
        <f t="shared" si="54"/>
        <v>0</v>
      </c>
      <c r="I530" s="2915">
        <f t="shared" si="60"/>
        <v>0</v>
      </c>
      <c r="J530" s="2982" t="s">
        <v>127</v>
      </c>
      <c r="K530" s="2976">
        <f>F530*10000</f>
        <v>10000</v>
      </c>
      <c r="L530" s="2982">
        <v>1</v>
      </c>
      <c r="M530" s="2915">
        <f t="shared" si="56"/>
        <v>10000</v>
      </c>
      <c r="N530" s="2982"/>
      <c r="O530" s="2915">
        <f t="shared" si="57"/>
        <v>0</v>
      </c>
      <c r="P530" s="2918">
        <f t="shared" si="59"/>
        <v>20000</v>
      </c>
      <c r="Q530" s="3104"/>
      <c r="R530" s="2977"/>
    </row>
    <row r="531" spans="2:18" ht="15.95" customHeight="1">
      <c r="B531" s="3096"/>
      <c r="C531" s="1940">
        <v>41975</v>
      </c>
      <c r="D531" s="2973" t="s">
        <v>731</v>
      </c>
      <c r="E531" s="2982" t="s">
        <v>263</v>
      </c>
      <c r="F531" s="2982">
        <v>1</v>
      </c>
      <c r="G531" s="2982">
        <v>150</v>
      </c>
      <c r="H531" s="1516">
        <f t="shared" si="54"/>
        <v>150</v>
      </c>
      <c r="I531" s="2915">
        <f t="shared" si="60"/>
        <v>75000</v>
      </c>
      <c r="J531" s="2982"/>
      <c r="K531" s="2976"/>
      <c r="L531" s="2982">
        <v>5</v>
      </c>
      <c r="M531" s="2915">
        <f t="shared" si="56"/>
        <v>50000</v>
      </c>
      <c r="N531" s="2982">
        <v>2</v>
      </c>
      <c r="O531" s="2915">
        <f t="shared" si="57"/>
        <v>30000</v>
      </c>
      <c r="P531" s="2918">
        <f t="shared" si="59"/>
        <v>155000</v>
      </c>
      <c r="Q531" s="3105"/>
      <c r="R531" s="2977"/>
    </row>
    <row r="532" spans="2:18" ht="15.95" customHeight="1">
      <c r="B532" s="1935">
        <v>8</v>
      </c>
      <c r="C532" s="1940">
        <v>41976</v>
      </c>
      <c r="D532" s="2973" t="s">
        <v>1709</v>
      </c>
      <c r="E532" s="2982" t="s">
        <v>879</v>
      </c>
      <c r="F532" s="2982">
        <v>1</v>
      </c>
      <c r="G532" s="2982">
        <v>50</v>
      </c>
      <c r="H532" s="1516">
        <f t="shared" si="54"/>
        <v>50</v>
      </c>
      <c r="I532" s="2915">
        <f t="shared" si="60"/>
        <v>25000</v>
      </c>
      <c r="J532" s="2982"/>
      <c r="K532" s="2976"/>
      <c r="L532" s="2982">
        <v>1</v>
      </c>
      <c r="M532" s="2915">
        <f t="shared" si="56"/>
        <v>10000</v>
      </c>
      <c r="N532" s="2982"/>
      <c r="O532" s="2915">
        <f t="shared" si="57"/>
        <v>0</v>
      </c>
      <c r="P532" s="2918">
        <f t="shared" si="59"/>
        <v>35000</v>
      </c>
      <c r="Q532" s="3012"/>
      <c r="R532" s="2977"/>
    </row>
    <row r="533" spans="2:18" ht="15.95" customHeight="1">
      <c r="B533" s="3094">
        <v>9</v>
      </c>
      <c r="C533" s="1940">
        <v>41977</v>
      </c>
      <c r="D533" s="2973" t="s">
        <v>601</v>
      </c>
      <c r="E533" s="2982" t="s">
        <v>263</v>
      </c>
      <c r="F533" s="2982">
        <v>1</v>
      </c>
      <c r="G533" s="2973"/>
      <c r="H533" s="1516">
        <f t="shared" si="54"/>
        <v>0</v>
      </c>
      <c r="I533" s="2915">
        <f t="shared" si="60"/>
        <v>0</v>
      </c>
      <c r="J533" s="2982"/>
      <c r="K533" s="2976"/>
      <c r="L533" s="2982">
        <v>1</v>
      </c>
      <c r="M533" s="2915">
        <f t="shared" si="56"/>
        <v>10000</v>
      </c>
      <c r="N533" s="2982"/>
      <c r="O533" s="2915">
        <f t="shared" si="57"/>
        <v>0</v>
      </c>
      <c r="P533" s="2918">
        <f t="shared" si="59"/>
        <v>10000</v>
      </c>
      <c r="Q533" s="2976"/>
      <c r="R533" s="2977"/>
    </row>
    <row r="534" spans="2:18" ht="15.95" customHeight="1">
      <c r="B534" s="3096"/>
      <c r="C534" s="1940">
        <v>41977</v>
      </c>
      <c r="D534" s="2973" t="s">
        <v>1725</v>
      </c>
      <c r="E534" s="2982" t="s">
        <v>263</v>
      </c>
      <c r="F534" s="2982">
        <v>1</v>
      </c>
      <c r="G534" s="2982">
        <v>165</v>
      </c>
      <c r="H534" s="1516">
        <f t="shared" si="54"/>
        <v>165</v>
      </c>
      <c r="I534" s="2915">
        <f t="shared" si="60"/>
        <v>82500</v>
      </c>
      <c r="J534" s="2982"/>
      <c r="K534" s="2976"/>
      <c r="L534" s="2982">
        <v>5</v>
      </c>
      <c r="M534" s="2915">
        <f t="shared" si="56"/>
        <v>50000</v>
      </c>
      <c r="N534" s="2982">
        <v>2.5</v>
      </c>
      <c r="O534" s="2915">
        <f t="shared" si="57"/>
        <v>37500</v>
      </c>
      <c r="P534" s="2918">
        <f t="shared" si="59"/>
        <v>170000</v>
      </c>
      <c r="Q534" s="2976"/>
      <c r="R534" s="2977"/>
    </row>
    <row r="535" spans="2:18" ht="15.95" customHeight="1">
      <c r="B535" s="3094">
        <v>10</v>
      </c>
      <c r="C535" s="1940">
        <v>41978</v>
      </c>
      <c r="D535" s="2973" t="s">
        <v>1709</v>
      </c>
      <c r="E535" s="2982" t="s">
        <v>879</v>
      </c>
      <c r="F535" s="2982">
        <v>1</v>
      </c>
      <c r="G535" s="2982">
        <v>50</v>
      </c>
      <c r="H535" s="1516">
        <f t="shared" si="54"/>
        <v>50</v>
      </c>
      <c r="I535" s="2915">
        <f t="shared" si="60"/>
        <v>25000</v>
      </c>
      <c r="J535" s="2982"/>
      <c r="K535" s="2976"/>
      <c r="L535" s="2982"/>
      <c r="M535" s="2915">
        <f t="shared" si="56"/>
        <v>0</v>
      </c>
      <c r="N535" s="2973"/>
      <c r="O535" s="2915">
        <f t="shared" si="57"/>
        <v>0</v>
      </c>
      <c r="P535" s="2918">
        <f t="shared" si="59"/>
        <v>25000</v>
      </c>
      <c r="Q535" s="2976"/>
      <c r="R535" s="2977"/>
    </row>
    <row r="536" spans="2:18" ht="15.95" customHeight="1">
      <c r="B536" s="3095"/>
      <c r="C536" s="1940">
        <v>41978</v>
      </c>
      <c r="D536" s="2973" t="s">
        <v>601</v>
      </c>
      <c r="E536" s="2982" t="s">
        <v>263</v>
      </c>
      <c r="F536" s="2982">
        <v>1</v>
      </c>
      <c r="G536" s="2973"/>
      <c r="H536" s="1516">
        <f t="shared" si="54"/>
        <v>0</v>
      </c>
      <c r="I536" s="2915">
        <f t="shared" si="60"/>
        <v>0</v>
      </c>
      <c r="J536" s="2982"/>
      <c r="K536" s="2976"/>
      <c r="L536" s="2982">
        <v>1</v>
      </c>
      <c r="M536" s="2915">
        <f t="shared" si="56"/>
        <v>10000</v>
      </c>
      <c r="N536" s="2973"/>
      <c r="O536" s="2915">
        <f t="shared" si="57"/>
        <v>0</v>
      </c>
      <c r="P536" s="2918">
        <f t="shared" si="59"/>
        <v>10000</v>
      </c>
      <c r="Q536" s="2976"/>
      <c r="R536" s="2977"/>
    </row>
    <row r="537" spans="2:18" ht="15.95" customHeight="1">
      <c r="B537" s="3096"/>
      <c r="C537" s="1940">
        <v>41978</v>
      </c>
      <c r="D537" s="2973" t="s">
        <v>1725</v>
      </c>
      <c r="E537" s="2982" t="s">
        <v>263</v>
      </c>
      <c r="F537" s="2982">
        <v>1</v>
      </c>
      <c r="G537" s="2982">
        <v>165</v>
      </c>
      <c r="H537" s="1516">
        <f t="shared" si="54"/>
        <v>165</v>
      </c>
      <c r="I537" s="2915">
        <f t="shared" si="60"/>
        <v>82500</v>
      </c>
      <c r="J537" s="2982"/>
      <c r="K537" s="2976"/>
      <c r="L537" s="2982">
        <v>6</v>
      </c>
      <c r="M537" s="2915">
        <f t="shared" si="56"/>
        <v>60000</v>
      </c>
      <c r="N537" s="2982">
        <v>2</v>
      </c>
      <c r="O537" s="2915">
        <f t="shared" si="57"/>
        <v>30000</v>
      </c>
      <c r="P537" s="2918">
        <f t="shared" si="59"/>
        <v>172500</v>
      </c>
      <c r="Q537" s="2976"/>
      <c r="R537" s="2977"/>
    </row>
    <row r="538" spans="2:18" ht="15.95" customHeight="1">
      <c r="B538" s="3094">
        <v>11</v>
      </c>
      <c r="C538" s="1940">
        <v>41979</v>
      </c>
      <c r="D538" s="2973" t="s">
        <v>601</v>
      </c>
      <c r="E538" s="2982" t="s">
        <v>263</v>
      </c>
      <c r="F538" s="2982">
        <v>1</v>
      </c>
      <c r="G538" s="2973"/>
      <c r="H538" s="1516">
        <f t="shared" ref="H538:H572" si="61">F538*G538</f>
        <v>0</v>
      </c>
      <c r="I538" s="2915">
        <f t="shared" si="60"/>
        <v>0</v>
      </c>
      <c r="J538" s="2982"/>
      <c r="K538" s="2976"/>
      <c r="L538" s="2982"/>
      <c r="M538" s="2915">
        <f t="shared" ref="M538:M572" si="62">L538*10000</f>
        <v>0</v>
      </c>
      <c r="N538" s="2973"/>
      <c r="O538" s="2915">
        <f t="shared" ref="O538:O572" si="63">N538*15000</f>
        <v>0</v>
      </c>
      <c r="P538" s="2918">
        <f t="shared" si="59"/>
        <v>0</v>
      </c>
      <c r="Q538" s="2976"/>
      <c r="R538" s="2977"/>
    </row>
    <row r="539" spans="2:18" ht="15.95" customHeight="1">
      <c r="B539" s="3096"/>
      <c r="C539" s="1940">
        <v>41979</v>
      </c>
      <c r="D539" s="2973" t="s">
        <v>1725</v>
      </c>
      <c r="E539" s="2982" t="s">
        <v>263</v>
      </c>
      <c r="F539" s="2982">
        <v>1</v>
      </c>
      <c r="G539" s="2982">
        <v>165</v>
      </c>
      <c r="H539" s="1516">
        <f t="shared" si="61"/>
        <v>165</v>
      </c>
      <c r="I539" s="2915">
        <f t="shared" si="60"/>
        <v>82500</v>
      </c>
      <c r="J539" s="2982"/>
      <c r="K539" s="2976"/>
      <c r="L539" s="2982">
        <v>6</v>
      </c>
      <c r="M539" s="2915">
        <f t="shared" si="62"/>
        <v>60000</v>
      </c>
      <c r="N539" s="2982">
        <v>2</v>
      </c>
      <c r="O539" s="2915">
        <f t="shared" si="63"/>
        <v>30000</v>
      </c>
      <c r="P539" s="2918">
        <f t="shared" si="59"/>
        <v>172500</v>
      </c>
      <c r="Q539" s="2976"/>
      <c r="R539" s="2977"/>
    </row>
    <row r="540" spans="2:18" ht="15.95" customHeight="1">
      <c r="B540" s="3094">
        <v>12</v>
      </c>
      <c r="C540" s="2594">
        <v>41980</v>
      </c>
      <c r="D540" s="2973" t="s">
        <v>1709</v>
      </c>
      <c r="E540" s="2982" t="s">
        <v>879</v>
      </c>
      <c r="F540" s="2982">
        <v>1</v>
      </c>
      <c r="G540" s="2982">
        <v>50</v>
      </c>
      <c r="H540" s="1516">
        <f t="shared" si="61"/>
        <v>50</v>
      </c>
      <c r="I540" s="2915">
        <f t="shared" si="60"/>
        <v>25000</v>
      </c>
      <c r="J540" s="2982"/>
      <c r="K540" s="2976"/>
      <c r="L540" s="2982">
        <v>3</v>
      </c>
      <c r="M540" s="2915">
        <f t="shared" si="62"/>
        <v>30000</v>
      </c>
      <c r="N540" s="2973"/>
      <c r="O540" s="2915">
        <f t="shared" si="63"/>
        <v>0</v>
      </c>
      <c r="P540" s="2918">
        <f t="shared" si="59"/>
        <v>55000</v>
      </c>
      <c r="Q540" s="2976"/>
      <c r="R540" s="2977"/>
    </row>
    <row r="541" spans="2:18" ht="15.95" customHeight="1">
      <c r="B541" s="3095"/>
      <c r="C541" s="2594">
        <v>41980</v>
      </c>
      <c r="D541" s="2973" t="s">
        <v>575</v>
      </c>
      <c r="E541" s="2982" t="s">
        <v>277</v>
      </c>
      <c r="F541" s="2982">
        <v>1</v>
      </c>
      <c r="G541" s="2973"/>
      <c r="H541" s="1516">
        <f t="shared" si="61"/>
        <v>0</v>
      </c>
      <c r="I541" s="2915">
        <f t="shared" si="60"/>
        <v>0</v>
      </c>
      <c r="J541" s="2982"/>
      <c r="K541" s="2976"/>
      <c r="L541" s="2982">
        <v>4</v>
      </c>
      <c r="M541" s="2915">
        <f t="shared" si="62"/>
        <v>40000</v>
      </c>
      <c r="N541" s="2973"/>
      <c r="O541" s="2915">
        <f t="shared" si="63"/>
        <v>0</v>
      </c>
      <c r="P541" s="2918">
        <f t="shared" si="59"/>
        <v>40000</v>
      </c>
      <c r="Q541" s="2976"/>
      <c r="R541" s="2977"/>
    </row>
    <row r="542" spans="2:18" ht="15.95" customHeight="1">
      <c r="B542" s="3096"/>
      <c r="C542" s="2594">
        <v>41980</v>
      </c>
      <c r="D542" s="2973" t="s">
        <v>1735</v>
      </c>
      <c r="E542" s="2982" t="s">
        <v>263</v>
      </c>
      <c r="F542" s="2982">
        <v>1</v>
      </c>
      <c r="G542" s="2982">
        <v>150</v>
      </c>
      <c r="H542" s="1516">
        <f t="shared" si="61"/>
        <v>150</v>
      </c>
      <c r="I542" s="2915">
        <f t="shared" si="60"/>
        <v>75000</v>
      </c>
      <c r="J542" s="2982"/>
      <c r="K542" s="2976"/>
      <c r="L542" s="2982">
        <v>3</v>
      </c>
      <c r="M542" s="2915">
        <f t="shared" si="62"/>
        <v>30000</v>
      </c>
      <c r="N542" s="2982">
        <v>4</v>
      </c>
      <c r="O542" s="2915">
        <f t="shared" si="63"/>
        <v>60000</v>
      </c>
      <c r="P542" s="2918">
        <f t="shared" si="59"/>
        <v>165000</v>
      </c>
      <c r="Q542" s="2976"/>
      <c r="R542" s="2977"/>
    </row>
    <row r="543" spans="2:18" ht="15.95" customHeight="1">
      <c r="B543" s="1935">
        <v>13</v>
      </c>
      <c r="C543" s="1940">
        <v>41981</v>
      </c>
      <c r="D543" s="2973" t="s">
        <v>954</v>
      </c>
      <c r="E543" s="2982" t="s">
        <v>263</v>
      </c>
      <c r="F543" s="2982"/>
      <c r="G543" s="2973"/>
      <c r="H543" s="1516">
        <f t="shared" si="61"/>
        <v>0</v>
      </c>
      <c r="I543" s="2915">
        <f t="shared" si="60"/>
        <v>0</v>
      </c>
      <c r="J543" s="2982"/>
      <c r="K543" s="2976"/>
      <c r="L543" s="2973"/>
      <c r="M543" s="2915">
        <f t="shared" si="62"/>
        <v>0</v>
      </c>
      <c r="N543" s="2973"/>
      <c r="O543" s="2915">
        <f t="shared" si="63"/>
        <v>0</v>
      </c>
      <c r="P543" s="2918">
        <f t="shared" si="59"/>
        <v>0</v>
      </c>
      <c r="Q543" s="2976"/>
      <c r="R543" s="2977"/>
    </row>
    <row r="544" spans="2:18" ht="15.95" customHeight="1">
      <c r="B544" s="3094">
        <v>14</v>
      </c>
      <c r="C544" s="1940">
        <v>41982</v>
      </c>
      <c r="D544" s="2973" t="s">
        <v>601</v>
      </c>
      <c r="E544" s="2982" t="s">
        <v>263</v>
      </c>
      <c r="F544" s="2982">
        <v>1</v>
      </c>
      <c r="G544" s="2973"/>
      <c r="H544" s="1516">
        <f t="shared" si="61"/>
        <v>0</v>
      </c>
      <c r="I544" s="2915">
        <f t="shared" si="60"/>
        <v>0</v>
      </c>
      <c r="J544" s="2982"/>
      <c r="K544" s="2976"/>
      <c r="L544" s="2982"/>
      <c r="M544" s="2915">
        <f t="shared" si="62"/>
        <v>0</v>
      </c>
      <c r="N544" s="2973"/>
      <c r="O544" s="2915">
        <f t="shared" si="63"/>
        <v>0</v>
      </c>
      <c r="P544" s="2918">
        <f t="shared" si="59"/>
        <v>0</v>
      </c>
      <c r="Q544" s="2976"/>
      <c r="R544" s="2977"/>
    </row>
    <row r="545" spans="2:18" ht="15.95" customHeight="1">
      <c r="B545" s="3096"/>
      <c r="C545" s="1940">
        <v>41982</v>
      </c>
      <c r="D545" s="2973" t="s">
        <v>1725</v>
      </c>
      <c r="E545" s="2982" t="s">
        <v>263</v>
      </c>
      <c r="F545" s="2982">
        <v>1</v>
      </c>
      <c r="G545" s="2982">
        <v>165</v>
      </c>
      <c r="H545" s="1516">
        <f t="shared" si="61"/>
        <v>165</v>
      </c>
      <c r="I545" s="2915">
        <f t="shared" si="60"/>
        <v>82500</v>
      </c>
      <c r="J545" s="2982"/>
      <c r="K545" s="2976"/>
      <c r="L545" s="2982">
        <v>7</v>
      </c>
      <c r="M545" s="2915">
        <f t="shared" si="62"/>
        <v>70000</v>
      </c>
      <c r="N545" s="2982">
        <v>1</v>
      </c>
      <c r="O545" s="2915">
        <f t="shared" si="63"/>
        <v>15000</v>
      </c>
      <c r="P545" s="2918">
        <f t="shared" si="59"/>
        <v>167500</v>
      </c>
      <c r="Q545" s="2976"/>
      <c r="R545" s="2977"/>
    </row>
    <row r="546" spans="2:18" ht="15.95" customHeight="1">
      <c r="B546" s="1935">
        <v>15</v>
      </c>
      <c r="C546" s="1940">
        <v>41983</v>
      </c>
      <c r="D546" s="2978" t="s">
        <v>575</v>
      </c>
      <c r="E546" s="2999" t="s">
        <v>277</v>
      </c>
      <c r="F546" s="2999"/>
      <c r="G546" s="2978"/>
      <c r="H546" s="3013">
        <f t="shared" si="61"/>
        <v>0</v>
      </c>
      <c r="I546" s="2915">
        <f t="shared" si="60"/>
        <v>0</v>
      </c>
      <c r="J546" s="2999"/>
      <c r="K546" s="3014"/>
      <c r="L546" s="2999">
        <v>5</v>
      </c>
      <c r="M546" s="2334">
        <f t="shared" si="62"/>
        <v>50000</v>
      </c>
      <c r="N546" s="2978"/>
      <c r="O546" s="2334">
        <f t="shared" si="63"/>
        <v>0</v>
      </c>
      <c r="P546" s="2333">
        <f t="shared" si="59"/>
        <v>50000</v>
      </c>
      <c r="Q546" s="3014">
        <v>35000</v>
      </c>
      <c r="R546" s="2981"/>
    </row>
    <row r="547" spans="2:18" ht="15.95" customHeight="1">
      <c r="B547" s="3094">
        <v>16</v>
      </c>
      <c r="C547" s="1940">
        <v>41984</v>
      </c>
      <c r="D547" s="2973" t="s">
        <v>1736</v>
      </c>
      <c r="E547" s="2982" t="s">
        <v>810</v>
      </c>
      <c r="F547" s="2982">
        <v>2</v>
      </c>
      <c r="G547" s="2982">
        <v>55</v>
      </c>
      <c r="H547" s="1516">
        <f t="shared" si="61"/>
        <v>110</v>
      </c>
      <c r="I547" s="2915">
        <f t="shared" si="60"/>
        <v>55000</v>
      </c>
      <c r="J547" s="2982"/>
      <c r="K547" s="2976"/>
      <c r="L547" s="2973"/>
      <c r="M547" s="2915">
        <f t="shared" si="62"/>
        <v>0</v>
      </c>
      <c r="N547" s="2973"/>
      <c r="O547" s="2915">
        <f t="shared" si="63"/>
        <v>0</v>
      </c>
      <c r="P547" s="2918">
        <f t="shared" si="59"/>
        <v>55000</v>
      </c>
      <c r="Q547" s="3334">
        <v>35000</v>
      </c>
      <c r="R547" s="2977"/>
    </row>
    <row r="548" spans="2:18" ht="15.95" customHeight="1">
      <c r="B548" s="3096"/>
      <c r="C548" s="1940">
        <v>41984</v>
      </c>
      <c r="D548" s="2973" t="s">
        <v>1362</v>
      </c>
      <c r="E548" s="2982" t="s">
        <v>277</v>
      </c>
      <c r="F548" s="2982">
        <v>1</v>
      </c>
      <c r="G548" s="2973"/>
      <c r="H548" s="1516">
        <f t="shared" si="61"/>
        <v>0</v>
      </c>
      <c r="I548" s="2915">
        <f t="shared" si="60"/>
        <v>0</v>
      </c>
      <c r="J548" s="2982" t="s">
        <v>127</v>
      </c>
      <c r="K548" s="2976">
        <f>F548*10000</f>
        <v>10000</v>
      </c>
      <c r="L548" s="2982">
        <v>3</v>
      </c>
      <c r="M548" s="2915">
        <f t="shared" si="62"/>
        <v>30000</v>
      </c>
      <c r="N548" s="2973"/>
      <c r="O548" s="2915">
        <f t="shared" si="63"/>
        <v>0</v>
      </c>
      <c r="P548" s="2918">
        <f t="shared" si="59"/>
        <v>40000</v>
      </c>
      <c r="Q548" s="3335"/>
      <c r="R548" s="2977"/>
    </row>
    <row r="549" spans="2:18" ht="15.95" customHeight="1">
      <c r="B549" s="1935">
        <v>17</v>
      </c>
      <c r="C549" s="1940">
        <v>41985</v>
      </c>
      <c r="D549" s="2973" t="s">
        <v>1736</v>
      </c>
      <c r="E549" s="2982" t="s">
        <v>810</v>
      </c>
      <c r="F549" s="2982">
        <v>2</v>
      </c>
      <c r="G549" s="2982">
        <v>55</v>
      </c>
      <c r="H549" s="1516">
        <f t="shared" si="61"/>
        <v>110</v>
      </c>
      <c r="I549" s="2915">
        <f t="shared" si="60"/>
        <v>55000</v>
      </c>
      <c r="J549" s="2973"/>
      <c r="K549" s="2976"/>
      <c r="L549" s="2982">
        <v>1</v>
      </c>
      <c r="M549" s="2915">
        <f t="shared" si="62"/>
        <v>10000</v>
      </c>
      <c r="N549" s="2973"/>
      <c r="O549" s="2915">
        <f t="shared" si="63"/>
        <v>0</v>
      </c>
      <c r="P549" s="2918">
        <f t="shared" si="59"/>
        <v>65000</v>
      </c>
      <c r="Q549" s="2976">
        <v>35000</v>
      </c>
      <c r="R549" s="2977"/>
    </row>
    <row r="550" spans="2:18" ht="15.95" customHeight="1">
      <c r="B550" s="3094">
        <v>18</v>
      </c>
      <c r="C550" s="1940">
        <v>41986</v>
      </c>
      <c r="D550" s="2973" t="s">
        <v>1736</v>
      </c>
      <c r="E550" s="2982" t="s">
        <v>810</v>
      </c>
      <c r="F550" s="2982">
        <v>1</v>
      </c>
      <c r="G550" s="2982">
        <v>55</v>
      </c>
      <c r="H550" s="1516">
        <f t="shared" si="61"/>
        <v>55</v>
      </c>
      <c r="I550" s="2915">
        <f t="shared" si="60"/>
        <v>27500</v>
      </c>
      <c r="J550" s="2982"/>
      <c r="K550" s="2976"/>
      <c r="L550" s="2973"/>
      <c r="M550" s="2915">
        <f t="shared" si="62"/>
        <v>0</v>
      </c>
      <c r="N550" s="2973"/>
      <c r="O550" s="2915">
        <f t="shared" si="63"/>
        <v>0</v>
      </c>
      <c r="P550" s="2918">
        <f t="shared" si="59"/>
        <v>27500</v>
      </c>
      <c r="Q550" s="3103">
        <v>35000</v>
      </c>
      <c r="R550" s="2977"/>
    </row>
    <row r="551" spans="2:18" ht="15.95" customHeight="1">
      <c r="B551" s="3095"/>
      <c r="C551" s="1940">
        <v>41986</v>
      </c>
      <c r="D551" s="2973" t="s">
        <v>1362</v>
      </c>
      <c r="E551" s="2982" t="s">
        <v>277</v>
      </c>
      <c r="F551" s="2982">
        <v>1</v>
      </c>
      <c r="G551" s="2973"/>
      <c r="H551" s="1516">
        <f t="shared" si="61"/>
        <v>0</v>
      </c>
      <c r="I551" s="2915">
        <f t="shared" si="60"/>
        <v>0</v>
      </c>
      <c r="J551" s="2982" t="s">
        <v>127</v>
      </c>
      <c r="K551" s="2976">
        <f>F551*10000</f>
        <v>10000</v>
      </c>
      <c r="L551" s="2982"/>
      <c r="M551" s="2915">
        <f t="shared" si="62"/>
        <v>0</v>
      </c>
      <c r="N551" s="2973"/>
      <c r="O551" s="2915">
        <f t="shared" si="63"/>
        <v>0</v>
      </c>
      <c r="P551" s="2918">
        <f t="shared" si="59"/>
        <v>10000</v>
      </c>
      <c r="Q551" s="3104"/>
      <c r="R551" s="2977"/>
    </row>
    <row r="552" spans="2:18" ht="15.95" customHeight="1">
      <c r="B552" s="3096"/>
      <c r="C552" s="1940">
        <v>41986</v>
      </c>
      <c r="D552" s="2973" t="s">
        <v>1346</v>
      </c>
      <c r="E552" s="2982" t="s">
        <v>263</v>
      </c>
      <c r="F552" s="2982">
        <v>1</v>
      </c>
      <c r="G552" s="2982">
        <v>150</v>
      </c>
      <c r="H552" s="1516">
        <f t="shared" si="61"/>
        <v>150</v>
      </c>
      <c r="I552" s="2915">
        <f t="shared" si="60"/>
        <v>75000</v>
      </c>
      <c r="J552" s="2982"/>
      <c r="K552" s="2976"/>
      <c r="L552" s="2982">
        <v>4</v>
      </c>
      <c r="M552" s="2915">
        <f t="shared" si="62"/>
        <v>40000</v>
      </c>
      <c r="N552" s="2982">
        <v>2</v>
      </c>
      <c r="O552" s="2915">
        <f t="shared" si="63"/>
        <v>30000</v>
      </c>
      <c r="P552" s="2918">
        <f t="shared" si="59"/>
        <v>145000</v>
      </c>
      <c r="Q552" s="3105"/>
      <c r="R552" s="2977"/>
    </row>
    <row r="553" spans="2:18" ht="15.95" customHeight="1">
      <c r="B553" s="3094">
        <v>19</v>
      </c>
      <c r="C553" s="2594">
        <v>41987</v>
      </c>
      <c r="D553" s="2973" t="s">
        <v>575</v>
      </c>
      <c r="E553" s="2982" t="s">
        <v>277</v>
      </c>
      <c r="F553" s="2982">
        <v>1</v>
      </c>
      <c r="G553" s="2973"/>
      <c r="H553" s="1516">
        <f t="shared" si="61"/>
        <v>0</v>
      </c>
      <c r="I553" s="2915">
        <f t="shared" si="60"/>
        <v>0</v>
      </c>
      <c r="J553" s="2982"/>
      <c r="K553" s="2976"/>
      <c r="L553" s="2982">
        <v>8</v>
      </c>
      <c r="M553" s="2915">
        <f t="shared" si="62"/>
        <v>80000</v>
      </c>
      <c r="N553" s="2973"/>
      <c r="O553" s="2915">
        <f t="shared" si="63"/>
        <v>0</v>
      </c>
      <c r="P553" s="2918">
        <f t="shared" si="59"/>
        <v>80000</v>
      </c>
      <c r="Q553" s="2976"/>
      <c r="R553" s="2977"/>
    </row>
    <row r="554" spans="2:18" ht="15.95" customHeight="1">
      <c r="B554" s="3096"/>
      <c r="C554" s="2594">
        <v>41987</v>
      </c>
      <c r="D554" s="2973" t="s">
        <v>1735</v>
      </c>
      <c r="E554" s="2982" t="s">
        <v>263</v>
      </c>
      <c r="F554" s="2982">
        <v>1</v>
      </c>
      <c r="G554" s="2982">
        <v>150</v>
      </c>
      <c r="H554" s="1516">
        <f t="shared" si="61"/>
        <v>150</v>
      </c>
      <c r="I554" s="2915">
        <f t="shared" si="60"/>
        <v>75000</v>
      </c>
      <c r="J554" s="2982"/>
      <c r="K554" s="2976"/>
      <c r="L554" s="2982">
        <v>3</v>
      </c>
      <c r="M554" s="2915">
        <f t="shared" si="62"/>
        <v>30000</v>
      </c>
      <c r="N554" s="2982">
        <v>3</v>
      </c>
      <c r="O554" s="2915">
        <f t="shared" si="63"/>
        <v>45000</v>
      </c>
      <c r="P554" s="2918">
        <f t="shared" si="59"/>
        <v>150000</v>
      </c>
      <c r="Q554" s="2976"/>
      <c r="R554" s="2977"/>
    </row>
    <row r="555" spans="2:18" ht="15.95" customHeight="1">
      <c r="B555" s="3094">
        <v>20</v>
      </c>
      <c r="C555" s="1940">
        <v>41988</v>
      </c>
      <c r="D555" s="2973" t="s">
        <v>575</v>
      </c>
      <c r="E555" s="2982" t="s">
        <v>277</v>
      </c>
      <c r="F555" s="2982">
        <v>1</v>
      </c>
      <c r="G555" s="2973"/>
      <c r="H555" s="1516">
        <f t="shared" si="61"/>
        <v>0</v>
      </c>
      <c r="I555" s="2915">
        <f t="shared" si="60"/>
        <v>0</v>
      </c>
      <c r="J555" s="2982"/>
      <c r="K555" s="2976"/>
      <c r="L555" s="2982"/>
      <c r="M555" s="2915">
        <f t="shared" si="62"/>
        <v>0</v>
      </c>
      <c r="N555" s="2973"/>
      <c r="O555" s="2915">
        <f t="shared" si="63"/>
        <v>0</v>
      </c>
      <c r="P555" s="2918">
        <f t="shared" si="59"/>
        <v>0</v>
      </c>
      <c r="Q555" s="2976"/>
      <c r="R555" s="2977"/>
    </row>
    <row r="556" spans="2:18" ht="15.95" customHeight="1">
      <c r="B556" s="3096"/>
      <c r="C556" s="1940">
        <v>41988</v>
      </c>
      <c r="D556" s="2973" t="s">
        <v>1226</v>
      </c>
      <c r="E556" s="2982" t="s">
        <v>263</v>
      </c>
      <c r="F556" s="2982">
        <v>1</v>
      </c>
      <c r="G556" s="2982">
        <v>150</v>
      </c>
      <c r="H556" s="1516">
        <f t="shared" si="61"/>
        <v>150</v>
      </c>
      <c r="I556" s="2915">
        <f t="shared" si="60"/>
        <v>75000</v>
      </c>
      <c r="J556" s="2982"/>
      <c r="K556" s="2976"/>
      <c r="L556" s="2982">
        <v>6</v>
      </c>
      <c r="M556" s="2915">
        <f t="shared" si="62"/>
        <v>60000</v>
      </c>
      <c r="N556" s="2982">
        <v>2</v>
      </c>
      <c r="O556" s="2915">
        <f t="shared" si="63"/>
        <v>30000</v>
      </c>
      <c r="P556" s="2918">
        <f t="shared" si="59"/>
        <v>165000</v>
      </c>
      <c r="Q556" s="2976"/>
      <c r="R556" s="2977"/>
    </row>
    <row r="557" spans="2:18" ht="15.95" customHeight="1">
      <c r="B557" s="1935">
        <v>21</v>
      </c>
      <c r="C557" s="1940">
        <v>41989</v>
      </c>
      <c r="D557" s="2973" t="s">
        <v>954</v>
      </c>
      <c r="E557" s="2982" t="s">
        <v>263</v>
      </c>
      <c r="F557" s="2982"/>
      <c r="G557" s="2973"/>
      <c r="H557" s="1516">
        <f t="shared" si="61"/>
        <v>0</v>
      </c>
      <c r="I557" s="2915">
        <f t="shared" si="60"/>
        <v>0</v>
      </c>
      <c r="J557" s="2982"/>
      <c r="K557" s="2976"/>
      <c r="L557" s="2973"/>
      <c r="M557" s="2915">
        <f t="shared" si="62"/>
        <v>0</v>
      </c>
      <c r="N557" s="2973"/>
      <c r="O557" s="2915">
        <f t="shared" si="63"/>
        <v>0</v>
      </c>
      <c r="P557" s="2918">
        <f t="shared" si="59"/>
        <v>0</v>
      </c>
      <c r="Q557" s="2976"/>
      <c r="R557" s="2977"/>
    </row>
    <row r="558" spans="2:18" ht="15.95" customHeight="1">
      <c r="B558" s="3094">
        <v>22</v>
      </c>
      <c r="C558" s="1940">
        <v>41990</v>
      </c>
      <c r="D558" s="2973" t="s">
        <v>601</v>
      </c>
      <c r="E558" s="2982" t="s">
        <v>263</v>
      </c>
      <c r="F558" s="2982">
        <v>1</v>
      </c>
      <c r="G558" s="2973"/>
      <c r="H558" s="1516">
        <f t="shared" si="61"/>
        <v>0</v>
      </c>
      <c r="I558" s="2915">
        <f t="shared" si="60"/>
        <v>0</v>
      </c>
      <c r="J558" s="2982"/>
      <c r="K558" s="2976"/>
      <c r="L558" s="2973"/>
      <c r="M558" s="2915">
        <f t="shared" si="62"/>
        <v>0</v>
      </c>
      <c r="N558" s="2973"/>
      <c r="O558" s="2915">
        <f t="shared" si="63"/>
        <v>0</v>
      </c>
      <c r="P558" s="2918">
        <f t="shared" si="59"/>
        <v>0</v>
      </c>
      <c r="Q558" s="2976"/>
      <c r="R558" s="2977"/>
    </row>
    <row r="559" spans="2:18" ht="15.95" customHeight="1">
      <c r="B559" s="3096"/>
      <c r="C559" s="1940">
        <v>41990</v>
      </c>
      <c r="D559" s="2973" t="s">
        <v>1725</v>
      </c>
      <c r="E559" s="2982" t="s">
        <v>263</v>
      </c>
      <c r="F559" s="2982">
        <v>1</v>
      </c>
      <c r="G559" s="2982">
        <v>165</v>
      </c>
      <c r="H559" s="1516">
        <f t="shared" si="61"/>
        <v>165</v>
      </c>
      <c r="I559" s="2915">
        <f t="shared" si="60"/>
        <v>82500</v>
      </c>
      <c r="J559" s="2982"/>
      <c r="K559" s="2976"/>
      <c r="L559" s="2982">
        <v>6</v>
      </c>
      <c r="M559" s="2915">
        <f t="shared" si="62"/>
        <v>60000</v>
      </c>
      <c r="N559" s="2982">
        <v>1</v>
      </c>
      <c r="O559" s="2915">
        <f t="shared" si="63"/>
        <v>15000</v>
      </c>
      <c r="P559" s="2918">
        <f t="shared" si="59"/>
        <v>157500</v>
      </c>
      <c r="Q559" s="2976"/>
      <c r="R559" s="2977"/>
    </row>
    <row r="560" spans="2:18" ht="15.95" customHeight="1">
      <c r="B560" s="3094">
        <v>23</v>
      </c>
      <c r="C560" s="1940">
        <v>41991</v>
      </c>
      <c r="D560" s="2973" t="s">
        <v>601</v>
      </c>
      <c r="E560" s="2982" t="s">
        <v>277</v>
      </c>
      <c r="F560" s="2982">
        <v>1</v>
      </c>
      <c r="G560" s="2982"/>
      <c r="H560" s="1673">
        <f t="shared" si="61"/>
        <v>0</v>
      </c>
      <c r="I560" s="2915">
        <f t="shared" si="60"/>
        <v>0</v>
      </c>
      <c r="J560" s="2973"/>
      <c r="K560" s="2973"/>
      <c r="L560" s="2982"/>
      <c r="M560" s="2943">
        <f t="shared" si="62"/>
        <v>0</v>
      </c>
      <c r="N560" s="2982"/>
      <c r="O560" s="2943">
        <f t="shared" si="63"/>
        <v>0</v>
      </c>
      <c r="P560" s="2940">
        <f t="shared" si="59"/>
        <v>0</v>
      </c>
      <c r="Q560" s="2940"/>
      <c r="R560" s="2977"/>
    </row>
    <row r="561" spans="2:18" ht="15.95" customHeight="1">
      <c r="B561" s="3096"/>
      <c r="C561" s="1940">
        <v>41991</v>
      </c>
      <c r="D561" s="2973" t="s">
        <v>1725</v>
      </c>
      <c r="E561" s="2982" t="s">
        <v>263</v>
      </c>
      <c r="F561" s="2982">
        <v>1</v>
      </c>
      <c r="G561" s="2982">
        <v>165</v>
      </c>
      <c r="H561" s="1673">
        <f t="shared" si="61"/>
        <v>165</v>
      </c>
      <c r="I561" s="2915">
        <f t="shared" si="60"/>
        <v>82500</v>
      </c>
      <c r="J561" s="2973"/>
      <c r="K561" s="2973"/>
      <c r="L561" s="2982">
        <v>6</v>
      </c>
      <c r="M561" s="2943">
        <f t="shared" si="62"/>
        <v>60000</v>
      </c>
      <c r="N561" s="2982">
        <v>2</v>
      </c>
      <c r="O561" s="2943">
        <f t="shared" si="63"/>
        <v>30000</v>
      </c>
      <c r="P561" s="2940">
        <f t="shared" si="59"/>
        <v>172500</v>
      </c>
      <c r="Q561" s="2940"/>
      <c r="R561" s="2977"/>
    </row>
    <row r="562" spans="2:18" ht="15.95" customHeight="1">
      <c r="B562" s="3094">
        <v>24</v>
      </c>
      <c r="C562" s="1940">
        <v>41992</v>
      </c>
      <c r="D562" s="2973" t="s">
        <v>601</v>
      </c>
      <c r="E562" s="2982" t="s">
        <v>277</v>
      </c>
      <c r="F562" s="2982">
        <v>1</v>
      </c>
      <c r="G562" s="2982"/>
      <c r="H562" s="1673">
        <f t="shared" si="61"/>
        <v>0</v>
      </c>
      <c r="I562" s="2915">
        <f t="shared" si="60"/>
        <v>0</v>
      </c>
      <c r="J562" s="2973"/>
      <c r="K562" s="2973"/>
      <c r="L562" s="2982"/>
      <c r="M562" s="2943">
        <f t="shared" si="62"/>
        <v>0</v>
      </c>
      <c r="N562" s="2982"/>
      <c r="O562" s="2943">
        <f t="shared" si="63"/>
        <v>0</v>
      </c>
      <c r="P562" s="2940">
        <f t="shared" si="59"/>
        <v>0</v>
      </c>
      <c r="Q562" s="2940"/>
      <c r="R562" s="2977"/>
    </row>
    <row r="563" spans="2:18" ht="15.95" customHeight="1">
      <c r="B563" s="3096"/>
      <c r="C563" s="1940">
        <v>41992</v>
      </c>
      <c r="D563" s="2973" t="s">
        <v>1725</v>
      </c>
      <c r="E563" s="2982" t="s">
        <v>263</v>
      </c>
      <c r="F563" s="2982">
        <v>1</v>
      </c>
      <c r="G563" s="2982">
        <v>165</v>
      </c>
      <c r="H563" s="1673">
        <f t="shared" si="61"/>
        <v>165</v>
      </c>
      <c r="I563" s="2915">
        <f t="shared" si="60"/>
        <v>82500</v>
      </c>
      <c r="J563" s="2973"/>
      <c r="K563" s="2973"/>
      <c r="L563" s="2982">
        <v>6</v>
      </c>
      <c r="M563" s="2943">
        <f t="shared" si="62"/>
        <v>60000</v>
      </c>
      <c r="N563" s="2982">
        <v>2</v>
      </c>
      <c r="O563" s="2943">
        <f t="shared" si="63"/>
        <v>30000</v>
      </c>
      <c r="P563" s="2940">
        <f t="shared" si="59"/>
        <v>172500</v>
      </c>
      <c r="Q563" s="2940"/>
      <c r="R563" s="2977"/>
    </row>
    <row r="564" spans="2:18" ht="15.95" customHeight="1">
      <c r="B564" s="1935">
        <v>25</v>
      </c>
      <c r="C564" s="1940">
        <v>41993</v>
      </c>
      <c r="D564" s="2973" t="s">
        <v>954</v>
      </c>
      <c r="E564" s="2982" t="s">
        <v>263</v>
      </c>
      <c r="F564" s="2982"/>
      <c r="G564" s="2982"/>
      <c r="H564" s="1673">
        <f t="shared" si="61"/>
        <v>0</v>
      </c>
      <c r="I564" s="2915">
        <f t="shared" si="60"/>
        <v>0</v>
      </c>
      <c r="J564" s="2973"/>
      <c r="K564" s="2973"/>
      <c r="L564" s="2982"/>
      <c r="M564" s="2943">
        <f t="shared" si="62"/>
        <v>0</v>
      </c>
      <c r="N564" s="2982"/>
      <c r="O564" s="2943">
        <f t="shared" si="63"/>
        <v>0</v>
      </c>
      <c r="P564" s="2940">
        <f t="shared" si="59"/>
        <v>0</v>
      </c>
      <c r="Q564" s="2940"/>
      <c r="R564" s="2977"/>
    </row>
    <row r="565" spans="2:18" ht="15.95" customHeight="1">
      <c r="B565" s="3094">
        <v>26</v>
      </c>
      <c r="C565" s="2594">
        <v>41994</v>
      </c>
      <c r="D565" s="2973" t="s">
        <v>601</v>
      </c>
      <c r="E565" s="2982" t="s">
        <v>277</v>
      </c>
      <c r="F565" s="2982">
        <v>1</v>
      </c>
      <c r="G565" s="2982"/>
      <c r="H565" s="1673">
        <f t="shared" si="61"/>
        <v>0</v>
      </c>
      <c r="I565" s="2915">
        <f t="shared" si="60"/>
        <v>0</v>
      </c>
      <c r="J565" s="2973"/>
      <c r="K565" s="2973"/>
      <c r="L565" s="2982">
        <v>4</v>
      </c>
      <c r="M565" s="2943">
        <f t="shared" si="62"/>
        <v>40000</v>
      </c>
      <c r="N565" s="2982"/>
      <c r="O565" s="2943">
        <f t="shared" si="63"/>
        <v>0</v>
      </c>
      <c r="P565" s="2940">
        <f t="shared" si="59"/>
        <v>40000</v>
      </c>
      <c r="Q565" s="2940"/>
      <c r="R565" s="2977"/>
    </row>
    <row r="566" spans="2:18" ht="15.95" customHeight="1">
      <c r="B566" s="3096"/>
      <c r="C566" s="2594">
        <v>41994</v>
      </c>
      <c r="D566" s="2973" t="s">
        <v>1725</v>
      </c>
      <c r="E566" s="2982" t="s">
        <v>263</v>
      </c>
      <c r="F566" s="2982">
        <v>1</v>
      </c>
      <c r="G566" s="2982">
        <v>165</v>
      </c>
      <c r="H566" s="1673">
        <f t="shared" si="61"/>
        <v>165</v>
      </c>
      <c r="I566" s="2915">
        <f t="shared" si="60"/>
        <v>82500</v>
      </c>
      <c r="J566" s="2973"/>
      <c r="K566" s="2973"/>
      <c r="L566" s="2982">
        <v>5</v>
      </c>
      <c r="M566" s="2943">
        <f t="shared" si="62"/>
        <v>50000</v>
      </c>
      <c r="N566" s="2982">
        <v>2</v>
      </c>
      <c r="O566" s="2943">
        <f t="shared" si="63"/>
        <v>30000</v>
      </c>
      <c r="P566" s="2940">
        <f t="shared" si="59"/>
        <v>162500</v>
      </c>
      <c r="Q566" s="2940"/>
      <c r="R566" s="2977"/>
    </row>
    <row r="567" spans="2:18">
      <c r="B567" s="1935">
        <v>27</v>
      </c>
      <c r="C567" s="1940">
        <v>41995</v>
      </c>
      <c r="D567" s="2973" t="s">
        <v>954</v>
      </c>
      <c r="E567" s="2982" t="s">
        <v>263</v>
      </c>
      <c r="F567" s="2982"/>
      <c r="G567" s="2982"/>
      <c r="H567" s="1673">
        <f t="shared" si="61"/>
        <v>0</v>
      </c>
      <c r="I567" s="2915">
        <f t="shared" si="60"/>
        <v>0</v>
      </c>
      <c r="J567" s="2973"/>
      <c r="K567" s="2973"/>
      <c r="L567" s="2982"/>
      <c r="M567" s="2943">
        <f t="shared" si="62"/>
        <v>0</v>
      </c>
      <c r="N567" s="2982"/>
      <c r="O567" s="2943">
        <f t="shared" si="63"/>
        <v>0</v>
      </c>
      <c r="P567" s="2940">
        <f t="shared" si="59"/>
        <v>0</v>
      </c>
      <c r="Q567" s="2940"/>
      <c r="R567" s="2977"/>
    </row>
    <row r="568" spans="2:18">
      <c r="B568" s="1935">
        <v>28</v>
      </c>
      <c r="C568" s="1940">
        <v>41996</v>
      </c>
      <c r="D568" s="2973" t="s">
        <v>954</v>
      </c>
      <c r="E568" s="2982" t="s">
        <v>263</v>
      </c>
      <c r="F568" s="2982"/>
      <c r="G568" s="2982"/>
      <c r="H568" s="1673">
        <f t="shared" si="61"/>
        <v>0</v>
      </c>
      <c r="I568" s="2915">
        <f t="shared" si="60"/>
        <v>0</v>
      </c>
      <c r="J568" s="2973"/>
      <c r="K568" s="2973"/>
      <c r="L568" s="2982"/>
      <c r="M568" s="2943">
        <f t="shared" si="62"/>
        <v>0</v>
      </c>
      <c r="N568" s="2982"/>
      <c r="O568" s="2943">
        <f t="shared" si="63"/>
        <v>0</v>
      </c>
      <c r="P568" s="2940">
        <f t="shared" si="59"/>
        <v>0</v>
      </c>
      <c r="Q568" s="2940"/>
      <c r="R568" s="2977"/>
    </row>
    <row r="569" spans="2:18">
      <c r="B569" s="1935">
        <v>29</v>
      </c>
      <c r="C569" s="1940">
        <v>41997</v>
      </c>
      <c r="D569" s="2973" t="s">
        <v>1737</v>
      </c>
      <c r="E569" s="2982" t="s">
        <v>810</v>
      </c>
      <c r="F569" s="2982">
        <v>1</v>
      </c>
      <c r="G569" s="2982">
        <v>120</v>
      </c>
      <c r="H569" s="1673">
        <f t="shared" si="61"/>
        <v>120</v>
      </c>
      <c r="I569" s="2915">
        <f t="shared" si="60"/>
        <v>60000</v>
      </c>
      <c r="J569" s="2982">
        <v>200</v>
      </c>
      <c r="K569" s="2976">
        <f>H569*200</f>
        <v>24000</v>
      </c>
      <c r="L569" s="2982">
        <v>5</v>
      </c>
      <c r="M569" s="2943">
        <f t="shared" si="62"/>
        <v>50000</v>
      </c>
      <c r="N569" s="2982"/>
      <c r="O569" s="2943">
        <f t="shared" si="63"/>
        <v>0</v>
      </c>
      <c r="P569" s="2940">
        <f t="shared" si="59"/>
        <v>134000</v>
      </c>
      <c r="Q569" s="2976">
        <v>35000</v>
      </c>
      <c r="R569" s="2977"/>
    </row>
    <row r="570" spans="2:18">
      <c r="B570" s="3094">
        <v>30</v>
      </c>
      <c r="C570" s="1940">
        <v>41998</v>
      </c>
      <c r="D570" s="2973" t="s">
        <v>1738</v>
      </c>
      <c r="E570" s="2982" t="s">
        <v>810</v>
      </c>
      <c r="F570" s="2982">
        <v>1</v>
      </c>
      <c r="G570" s="2982">
        <v>25</v>
      </c>
      <c r="H570" s="1673">
        <f t="shared" si="61"/>
        <v>25</v>
      </c>
      <c r="I570" s="2915">
        <f t="shared" si="60"/>
        <v>12500</v>
      </c>
      <c r="J570" s="2982">
        <v>200</v>
      </c>
      <c r="K570" s="2976">
        <f>H570*200</f>
        <v>5000</v>
      </c>
      <c r="L570" s="2982">
        <v>1</v>
      </c>
      <c r="M570" s="2943">
        <f t="shared" si="62"/>
        <v>10000</v>
      </c>
      <c r="N570" s="2982"/>
      <c r="O570" s="2943">
        <f t="shared" si="63"/>
        <v>0</v>
      </c>
      <c r="P570" s="2940">
        <f t="shared" si="59"/>
        <v>27500</v>
      </c>
      <c r="Q570" s="3334">
        <v>35000</v>
      </c>
      <c r="R570" s="2977"/>
    </row>
    <row r="571" spans="2:18">
      <c r="B571" s="3095"/>
      <c r="C571" s="1940">
        <v>41998</v>
      </c>
      <c r="D571" s="3015" t="s">
        <v>1362</v>
      </c>
      <c r="E571" s="3016" t="s">
        <v>277</v>
      </c>
      <c r="F571" s="3016">
        <v>1</v>
      </c>
      <c r="G571" s="3016"/>
      <c r="H571" s="1673">
        <f t="shared" si="61"/>
        <v>0</v>
      </c>
      <c r="I571" s="2915">
        <f t="shared" si="60"/>
        <v>0</v>
      </c>
      <c r="J571" s="2973" t="s">
        <v>127</v>
      </c>
      <c r="K571" s="2976">
        <f>F571*10000</f>
        <v>10000</v>
      </c>
      <c r="L571" s="3016"/>
      <c r="M571" s="2943">
        <f t="shared" si="62"/>
        <v>0</v>
      </c>
      <c r="N571" s="3016"/>
      <c r="O571" s="2943">
        <f t="shared" si="63"/>
        <v>0</v>
      </c>
      <c r="P571" s="2940">
        <f t="shared" si="59"/>
        <v>10000</v>
      </c>
      <c r="Q571" s="3335"/>
      <c r="R571" s="3017"/>
    </row>
    <row r="572" spans="2:18" ht="16.5" thickBot="1">
      <c r="B572" s="3336"/>
      <c r="C572" s="2296">
        <v>41998</v>
      </c>
      <c r="D572" s="2983" t="s">
        <v>868</v>
      </c>
      <c r="E572" s="2984" t="s">
        <v>263</v>
      </c>
      <c r="F572" s="2984">
        <v>1</v>
      </c>
      <c r="G572" s="2984">
        <v>150</v>
      </c>
      <c r="H572" s="1692">
        <f t="shared" si="61"/>
        <v>150</v>
      </c>
      <c r="I572" s="1693">
        <f>H572*500</f>
        <v>75000</v>
      </c>
      <c r="J572" s="2983"/>
      <c r="K572" s="2983"/>
      <c r="L572" s="2984">
        <v>6</v>
      </c>
      <c r="M572" s="1693">
        <f t="shared" si="62"/>
        <v>60000</v>
      </c>
      <c r="N572" s="2984">
        <v>1</v>
      </c>
      <c r="O572" s="1693">
        <f t="shared" si="63"/>
        <v>15000</v>
      </c>
      <c r="P572" s="2942">
        <f t="shared" si="59"/>
        <v>150000</v>
      </c>
      <c r="Q572" s="3000">
        <v>35000</v>
      </c>
      <c r="R572" s="2987"/>
    </row>
    <row r="573" spans="2:18">
      <c r="B573" s="161"/>
      <c r="C573" s="162"/>
      <c r="D573" s="35"/>
      <c r="E573" s="2460"/>
      <c r="F573" s="2460"/>
      <c r="G573" s="2460"/>
      <c r="H573" s="163"/>
      <c r="I573" s="164"/>
      <c r="J573" s="163"/>
      <c r="K573" s="165"/>
      <c r="L573" s="166"/>
      <c r="M573" s="128"/>
      <c r="N573" s="166"/>
      <c r="O573" s="128"/>
      <c r="P573" s="129"/>
      <c r="Q573" s="128"/>
      <c r="R573" s="163"/>
    </row>
    <row r="574" spans="2:18">
      <c r="B574" s="2460"/>
      <c r="C574" s="2460"/>
      <c r="D574" s="2462" t="s">
        <v>49</v>
      </c>
      <c r="E574" s="2460"/>
      <c r="F574" s="21"/>
      <c r="G574" s="21"/>
      <c r="H574" s="21"/>
      <c r="I574" s="209"/>
      <c r="K574" s="209"/>
      <c r="L574" s="944"/>
      <c r="M574" s="209"/>
      <c r="N574" s="83"/>
      <c r="O574" s="2461" t="s">
        <v>50</v>
      </c>
      <c r="P574" s="2461"/>
      <c r="Q574" s="102"/>
      <c r="R574" s="2460"/>
    </row>
    <row r="575" spans="2:18" ht="16.5" thickBot="1">
      <c r="B575" s="2460"/>
      <c r="C575" s="2460"/>
      <c r="D575" s="2460"/>
      <c r="E575" s="2460"/>
      <c r="F575" s="21"/>
      <c r="G575" s="21"/>
      <c r="H575" s="21"/>
      <c r="I575" s="209"/>
      <c r="K575" s="209"/>
      <c r="L575" s="944"/>
      <c r="M575" s="209"/>
      <c r="N575" s="83"/>
      <c r="O575" s="2461"/>
      <c r="P575" s="35"/>
      <c r="Q575" s="102"/>
      <c r="R575" s="2460"/>
    </row>
    <row r="576" spans="2:18">
      <c r="B576" s="2460"/>
      <c r="C576" s="2460"/>
      <c r="D576" s="2460"/>
      <c r="E576" s="2460"/>
      <c r="F576" s="3135" t="s">
        <v>140</v>
      </c>
      <c r="G576" s="3136"/>
      <c r="H576" s="3136"/>
      <c r="I576" s="3136"/>
      <c r="J576" s="3136"/>
      <c r="K576" s="3136"/>
      <c r="L576" s="3136"/>
      <c r="M576" s="3137"/>
      <c r="N576" s="83"/>
      <c r="O576" s="2461"/>
      <c r="P576" s="35"/>
      <c r="Q576" s="102"/>
      <c r="R576" s="2460"/>
    </row>
    <row r="577" spans="2:18" ht="16.5" thickBot="1">
      <c r="B577" s="2460"/>
      <c r="C577" s="2460"/>
      <c r="D577" s="2460"/>
      <c r="E577" s="2460"/>
      <c r="F577" s="3138"/>
      <c r="G577" s="3139"/>
      <c r="H577" s="3139"/>
      <c r="I577" s="3139"/>
      <c r="J577" s="3139"/>
      <c r="K577" s="3139"/>
      <c r="L577" s="3139"/>
      <c r="M577" s="3140"/>
      <c r="N577" s="83"/>
      <c r="O577" s="2461"/>
      <c r="P577" s="35"/>
      <c r="Q577" s="102"/>
      <c r="R577" s="2460"/>
    </row>
    <row r="578" spans="2:18">
      <c r="B578" s="2460"/>
      <c r="C578" s="2460"/>
      <c r="D578" s="2461" t="s">
        <v>46</v>
      </c>
      <c r="E578" s="2460"/>
      <c r="F578" s="2460"/>
      <c r="G578" s="21"/>
      <c r="H578" s="35"/>
      <c r="I578" s="35"/>
      <c r="J578" s="2708"/>
      <c r="K578" s="89"/>
      <c r="L578" s="35"/>
      <c r="M578" s="35"/>
      <c r="N578" s="83"/>
      <c r="O578" s="2461" t="s">
        <v>48</v>
      </c>
      <c r="P578" s="2461"/>
      <c r="Q578" s="102"/>
      <c r="R578" s="2460"/>
    </row>
    <row r="579" spans="2:18">
      <c r="B579" s="2460"/>
      <c r="C579" s="2460"/>
      <c r="D579" s="2460" t="s">
        <v>47</v>
      </c>
      <c r="E579" s="2460"/>
      <c r="F579" s="2460"/>
      <c r="G579" s="2460"/>
      <c r="H579" s="35"/>
      <c r="I579" s="54"/>
      <c r="J579" s="2708"/>
      <c r="K579" s="89"/>
      <c r="L579" s="35"/>
      <c r="M579" s="35"/>
      <c r="N579" s="83"/>
      <c r="O579" s="35"/>
      <c r="P579" s="35"/>
      <c r="Q579" s="102"/>
      <c r="R579" s="2460"/>
    </row>
    <row r="580" spans="2:18">
      <c r="B580" s="2460"/>
      <c r="C580" s="51"/>
      <c r="D580" s="35"/>
      <c r="E580" s="2460"/>
      <c r="F580" s="2460"/>
      <c r="G580" s="2460"/>
      <c r="H580" s="2460"/>
      <c r="I580" s="2460"/>
      <c r="J580" s="2708"/>
      <c r="K580" s="102"/>
      <c r="L580" s="2460"/>
      <c r="M580" s="102"/>
      <c r="N580" s="83"/>
      <c r="O580" s="102"/>
      <c r="P580" s="102"/>
      <c r="Q580" s="102"/>
      <c r="R580" s="2460"/>
    </row>
    <row r="581" spans="2:18">
      <c r="B581" s="224"/>
      <c r="C581" s="224"/>
      <c r="D581" s="84"/>
      <c r="E581" s="224"/>
      <c r="F581" s="83"/>
      <c r="G581" s="224"/>
      <c r="H581" s="83"/>
      <c r="I581" s="102"/>
      <c r="J581" s="2708"/>
      <c r="K581" s="102"/>
      <c r="L581" s="83"/>
      <c r="M581" s="102"/>
      <c r="N581" s="224"/>
      <c r="O581" s="102"/>
      <c r="P581" s="102"/>
      <c r="Q581" s="102"/>
      <c r="R581" s="224"/>
    </row>
    <row r="582" spans="2:18">
      <c r="B582" s="224"/>
      <c r="C582" s="224"/>
      <c r="D582" s="84"/>
      <c r="E582" s="224"/>
      <c r="F582" s="83"/>
      <c r="G582" s="224"/>
      <c r="H582" s="83"/>
      <c r="I582" s="102"/>
      <c r="J582" s="2708"/>
      <c r="K582" s="102"/>
      <c r="L582" s="83"/>
      <c r="M582" s="102"/>
      <c r="N582" s="224"/>
      <c r="O582" s="102"/>
      <c r="P582" s="102"/>
      <c r="Q582" s="102"/>
      <c r="R582" s="224"/>
    </row>
    <row r="583" spans="2:18">
      <c r="B583" s="224"/>
      <c r="C583" s="224"/>
      <c r="D583" s="84"/>
      <c r="E583" s="224"/>
      <c r="F583" s="83"/>
      <c r="G583" s="224"/>
      <c r="H583" s="83"/>
      <c r="I583" s="102"/>
      <c r="J583" s="2708"/>
      <c r="K583" s="102"/>
      <c r="L583" s="83"/>
      <c r="M583" s="102"/>
      <c r="N583" s="224"/>
      <c r="O583" s="102"/>
      <c r="P583" s="102"/>
      <c r="Q583" s="102"/>
      <c r="R583" s="224"/>
    </row>
    <row r="584" spans="2:18">
      <c r="B584" s="224"/>
      <c r="C584" s="224"/>
      <c r="D584" s="84"/>
      <c r="E584" s="224"/>
      <c r="F584" s="83"/>
      <c r="G584" s="224"/>
      <c r="H584" s="83"/>
      <c r="I584" s="102"/>
      <c r="J584" s="2708"/>
      <c r="K584" s="102"/>
      <c r="L584" s="83"/>
      <c r="M584" s="102"/>
      <c r="N584" s="224"/>
      <c r="O584" s="102"/>
      <c r="P584" s="102"/>
      <c r="Q584" s="102"/>
      <c r="R584" s="224"/>
    </row>
    <row r="585" spans="2:18">
      <c r="B585" s="224"/>
      <c r="C585" s="224"/>
      <c r="D585" s="84"/>
      <c r="E585" s="224"/>
      <c r="F585" s="83"/>
      <c r="G585" s="224"/>
      <c r="H585" s="83"/>
      <c r="I585" s="102"/>
      <c r="J585" s="2708"/>
      <c r="K585" s="102"/>
      <c r="L585" s="83"/>
      <c r="M585" s="102"/>
      <c r="N585" s="224"/>
      <c r="O585" s="102"/>
      <c r="P585" s="102"/>
      <c r="Q585" s="102"/>
      <c r="R585" s="224"/>
    </row>
    <row r="586" spans="2:18">
      <c r="B586" s="224"/>
      <c r="C586" s="224"/>
      <c r="D586" s="84"/>
      <c r="E586" s="224"/>
      <c r="F586" s="83"/>
      <c r="G586" s="224"/>
      <c r="H586" s="83"/>
      <c r="I586" s="102"/>
      <c r="J586" s="2708"/>
      <c r="K586" s="102"/>
      <c r="L586" s="83"/>
      <c r="M586" s="102"/>
      <c r="N586" s="224"/>
      <c r="O586" s="102"/>
      <c r="P586" s="102"/>
      <c r="Q586" s="102"/>
      <c r="R586" s="224"/>
    </row>
    <row r="587" spans="2:18">
      <c r="B587" s="224"/>
      <c r="C587" s="224"/>
      <c r="D587" s="84"/>
      <c r="E587" s="224"/>
      <c r="F587" s="83"/>
      <c r="G587" s="224"/>
      <c r="H587" s="83"/>
      <c r="I587" s="102"/>
      <c r="J587" s="2708"/>
      <c r="K587" s="102"/>
      <c r="L587" s="83"/>
      <c r="M587" s="102"/>
      <c r="N587" s="224"/>
      <c r="O587" s="102"/>
      <c r="P587" s="102"/>
      <c r="Q587" s="102"/>
      <c r="R587" s="224"/>
    </row>
    <row r="588" spans="2:18">
      <c r="B588" s="224"/>
      <c r="C588" s="224"/>
      <c r="D588" s="84"/>
      <c r="E588" s="224"/>
      <c r="F588" s="83"/>
      <c r="G588" s="224"/>
      <c r="H588" s="83"/>
      <c r="I588" s="102"/>
      <c r="J588" s="2708"/>
      <c r="K588" s="102"/>
      <c r="L588" s="83"/>
      <c r="M588" s="102"/>
      <c r="N588" s="224"/>
      <c r="O588" s="102"/>
      <c r="P588" s="102"/>
      <c r="Q588" s="102"/>
      <c r="R588" s="224"/>
    </row>
    <row r="589" spans="2:18">
      <c r="B589" s="224"/>
      <c r="C589" s="224"/>
      <c r="D589" s="84"/>
      <c r="E589" s="224"/>
      <c r="F589" s="83"/>
      <c r="G589" s="224"/>
      <c r="H589" s="83"/>
      <c r="I589" s="102"/>
      <c r="J589" s="2708"/>
      <c r="K589" s="102"/>
      <c r="L589" s="83"/>
      <c r="M589" s="102"/>
      <c r="N589" s="224"/>
      <c r="O589" s="102"/>
      <c r="P589" s="102"/>
      <c r="Q589" s="102"/>
      <c r="R589" s="224"/>
    </row>
    <row r="590" spans="2:18">
      <c r="B590" s="224"/>
      <c r="C590" s="224"/>
      <c r="D590" s="84"/>
      <c r="E590" s="224"/>
      <c r="F590" s="83"/>
      <c r="G590" s="224"/>
      <c r="H590" s="83"/>
      <c r="I590" s="102"/>
      <c r="J590" s="2708"/>
      <c r="K590" s="102"/>
      <c r="L590" s="83"/>
      <c r="M590" s="102"/>
      <c r="N590" s="224"/>
      <c r="O590" s="102"/>
      <c r="P590" s="102"/>
      <c r="Q590" s="102"/>
      <c r="R590" s="224"/>
    </row>
    <row r="591" spans="2:18">
      <c r="B591" s="224"/>
      <c r="C591" s="224"/>
      <c r="D591" s="84"/>
      <c r="E591" s="224"/>
      <c r="F591" s="83"/>
      <c r="G591" s="224"/>
      <c r="H591" s="83"/>
      <c r="I591" s="102"/>
      <c r="J591" s="2708"/>
      <c r="K591" s="102"/>
      <c r="L591" s="83"/>
      <c r="M591" s="102"/>
      <c r="N591" s="224"/>
      <c r="O591" s="102"/>
      <c r="P591" s="102"/>
      <c r="Q591" s="102"/>
      <c r="R591" s="224"/>
    </row>
    <row r="592" spans="2:18">
      <c r="B592" s="224"/>
      <c r="C592" s="224"/>
      <c r="D592" s="84"/>
      <c r="E592" s="224"/>
      <c r="F592" s="83"/>
      <c r="G592" s="224"/>
      <c r="H592" s="83"/>
      <c r="I592" s="102"/>
      <c r="J592" s="2708"/>
      <c r="K592" s="102"/>
      <c r="L592" s="83"/>
      <c r="M592" s="102"/>
      <c r="N592" s="224"/>
      <c r="O592" s="102"/>
      <c r="P592" s="102"/>
      <c r="Q592" s="102"/>
      <c r="R592" s="224"/>
    </row>
    <row r="593" spans="2:18">
      <c r="B593" s="224"/>
      <c r="C593" s="224"/>
      <c r="D593" s="84"/>
      <c r="E593" s="224"/>
      <c r="F593" s="83"/>
      <c r="G593" s="224"/>
      <c r="H593" s="83"/>
      <c r="I593" s="102"/>
      <c r="J593" s="2708"/>
      <c r="K593" s="102"/>
      <c r="L593" s="83"/>
      <c r="M593" s="102"/>
      <c r="N593" s="224"/>
      <c r="O593" s="102"/>
      <c r="P593" s="102"/>
      <c r="Q593" s="102"/>
      <c r="R593" s="224"/>
    </row>
    <row r="594" spans="2:18">
      <c r="B594" s="224"/>
      <c r="C594" s="224"/>
      <c r="D594" s="84"/>
      <c r="E594" s="224"/>
      <c r="F594" s="83"/>
      <c r="G594" s="224"/>
      <c r="H594" s="83"/>
      <c r="I594" s="102"/>
      <c r="J594" s="2708"/>
      <c r="K594" s="102"/>
      <c r="L594" s="83"/>
      <c r="M594" s="102"/>
      <c r="N594" s="224"/>
      <c r="O594" s="102"/>
      <c r="P594" s="102"/>
      <c r="Q594" s="102"/>
      <c r="R594" s="224"/>
    </row>
    <row r="595" spans="2:18">
      <c r="B595" s="224"/>
      <c r="C595" s="224"/>
      <c r="D595" s="84"/>
      <c r="E595" s="224"/>
      <c r="F595" s="83"/>
      <c r="G595" s="224"/>
      <c r="H595" s="83"/>
      <c r="I595" s="102"/>
      <c r="J595" s="2708"/>
      <c r="K595" s="102"/>
      <c r="L595" s="83"/>
      <c r="M595" s="102"/>
      <c r="N595" s="224"/>
      <c r="O595" s="102"/>
      <c r="P595" s="102"/>
      <c r="Q595" s="102"/>
      <c r="R595" s="224"/>
    </row>
    <row r="596" spans="2:18">
      <c r="B596" s="224"/>
      <c r="C596" s="224"/>
      <c r="D596" s="84"/>
      <c r="E596" s="224"/>
      <c r="F596" s="83"/>
      <c r="G596" s="224"/>
      <c r="H596" s="83"/>
      <c r="I596" s="102"/>
      <c r="J596" s="2708"/>
      <c r="K596" s="102"/>
      <c r="L596" s="83"/>
      <c r="M596" s="102"/>
      <c r="N596" s="224"/>
      <c r="O596" s="102"/>
      <c r="P596" s="102"/>
      <c r="Q596" s="102"/>
      <c r="R596" s="224"/>
    </row>
    <row r="597" spans="2:18">
      <c r="B597" s="224"/>
      <c r="C597" s="224"/>
      <c r="D597" s="84"/>
      <c r="E597" s="224"/>
      <c r="F597" s="83"/>
      <c r="G597" s="224"/>
      <c r="H597" s="83"/>
      <c r="I597" s="102"/>
      <c r="J597" s="2708"/>
      <c r="K597" s="102"/>
      <c r="L597" s="83"/>
      <c r="M597" s="102"/>
      <c r="N597" s="224"/>
      <c r="O597" s="102"/>
      <c r="P597" s="102"/>
      <c r="Q597" s="102"/>
      <c r="R597" s="224"/>
    </row>
    <row r="598" spans="2:18">
      <c r="B598" s="224"/>
      <c r="C598" s="224"/>
      <c r="D598" s="84"/>
      <c r="E598" s="224"/>
      <c r="F598" s="83"/>
      <c r="G598" s="224"/>
      <c r="H598" s="83"/>
      <c r="I598" s="102"/>
      <c r="J598" s="2708"/>
      <c r="K598" s="102"/>
      <c r="L598" s="83"/>
      <c r="M598" s="102"/>
      <c r="N598" s="224"/>
      <c r="O598" s="102"/>
      <c r="P598" s="102"/>
      <c r="Q598" s="102"/>
      <c r="R598" s="224"/>
    </row>
    <row r="599" spans="2:18">
      <c r="B599" s="224"/>
      <c r="C599" s="224"/>
      <c r="D599" s="84"/>
      <c r="E599" s="224"/>
      <c r="F599" s="83"/>
      <c r="G599" s="224"/>
      <c r="H599" s="83"/>
      <c r="I599" s="102"/>
      <c r="J599" s="2708"/>
      <c r="K599" s="102"/>
      <c r="L599" s="83"/>
      <c r="M599" s="102"/>
      <c r="N599" s="224"/>
      <c r="O599" s="102"/>
      <c r="P599" s="102"/>
      <c r="Q599" s="102"/>
      <c r="R599" s="224"/>
    </row>
    <row r="600" spans="2:18">
      <c r="B600" s="224"/>
      <c r="C600" s="224"/>
      <c r="D600" s="84"/>
      <c r="E600" s="224"/>
      <c r="F600" s="83"/>
      <c r="G600" s="224"/>
      <c r="H600" s="83"/>
      <c r="I600" s="102"/>
      <c r="J600" s="2708"/>
      <c r="K600" s="102"/>
      <c r="L600" s="83"/>
      <c r="M600" s="102"/>
      <c r="N600" s="224"/>
      <c r="O600" s="102"/>
      <c r="P600" s="102"/>
      <c r="Q600" s="102"/>
      <c r="R600" s="224"/>
    </row>
    <row r="601" spans="2:18">
      <c r="B601" s="224"/>
      <c r="C601" s="224"/>
      <c r="D601" s="84"/>
      <c r="E601" s="224"/>
      <c r="F601" s="83"/>
      <c r="G601" s="224"/>
      <c r="H601" s="83"/>
      <c r="I601" s="102"/>
      <c r="J601" s="2708"/>
      <c r="K601" s="102"/>
      <c r="L601" s="83"/>
      <c r="M601" s="102"/>
      <c r="N601" s="224"/>
      <c r="O601" s="102"/>
      <c r="P601" s="102"/>
      <c r="Q601" s="102"/>
      <c r="R601" s="224"/>
    </row>
    <row r="602" spans="2:18">
      <c r="B602" s="224"/>
      <c r="C602" s="224"/>
      <c r="D602" s="84"/>
      <c r="E602" s="224"/>
      <c r="F602" s="83"/>
      <c r="G602" s="224"/>
      <c r="H602" s="83"/>
      <c r="I602" s="102"/>
      <c r="J602" s="2708"/>
      <c r="K602" s="102"/>
      <c r="L602" s="83"/>
      <c r="M602" s="102"/>
      <c r="N602" s="224"/>
      <c r="O602" s="102"/>
      <c r="P602" s="102"/>
      <c r="Q602" s="102"/>
      <c r="R602" s="224"/>
    </row>
    <row r="603" spans="2:18">
      <c r="B603" s="224"/>
      <c r="C603" s="224"/>
      <c r="D603" s="84"/>
      <c r="E603" s="224"/>
      <c r="F603" s="83"/>
      <c r="G603" s="224"/>
      <c r="H603" s="83"/>
      <c r="I603" s="102"/>
      <c r="J603" s="2708"/>
      <c r="K603" s="102"/>
      <c r="L603" s="83"/>
      <c r="M603" s="102"/>
      <c r="N603" s="224"/>
      <c r="O603" s="102"/>
      <c r="P603" s="102"/>
      <c r="Q603" s="102"/>
      <c r="R603" s="224"/>
    </row>
    <row r="604" spans="2:18">
      <c r="B604" s="224"/>
      <c r="C604" s="224"/>
      <c r="D604" s="84"/>
      <c r="E604" s="224"/>
      <c r="F604" s="83"/>
      <c r="G604" s="224"/>
      <c r="H604" s="83"/>
      <c r="I604" s="102"/>
      <c r="J604" s="2708"/>
      <c r="K604" s="102"/>
      <c r="L604" s="83"/>
      <c r="M604" s="102"/>
      <c r="N604" s="224"/>
      <c r="O604" s="102"/>
      <c r="P604" s="102"/>
      <c r="Q604" s="102"/>
      <c r="R604" s="224"/>
    </row>
    <row r="605" spans="2:18">
      <c r="B605" s="224"/>
      <c r="C605" s="224"/>
      <c r="D605" s="84"/>
      <c r="E605" s="224"/>
      <c r="F605" s="83"/>
      <c r="G605" s="224"/>
      <c r="H605" s="83"/>
      <c r="I605" s="102"/>
      <c r="J605" s="2708"/>
      <c r="K605" s="102"/>
      <c r="L605" s="83"/>
      <c r="M605" s="102"/>
      <c r="N605" s="224"/>
      <c r="O605" s="102"/>
      <c r="P605" s="102"/>
      <c r="Q605" s="102"/>
      <c r="R605" s="224"/>
    </row>
    <row r="606" spans="2:18">
      <c r="B606" s="224"/>
      <c r="C606" s="224"/>
      <c r="D606" s="84"/>
      <c r="E606" s="224"/>
      <c r="F606" s="83"/>
      <c r="G606" s="224"/>
      <c r="H606" s="83"/>
      <c r="I606" s="102"/>
      <c r="J606" s="2708"/>
      <c r="K606" s="102"/>
      <c r="L606" s="83"/>
      <c r="M606" s="102"/>
      <c r="N606" s="224"/>
      <c r="O606" s="102"/>
      <c r="P606" s="102"/>
      <c r="Q606" s="102"/>
      <c r="R606" s="224"/>
    </row>
    <row r="607" spans="2:18">
      <c r="B607" s="224"/>
      <c r="C607" s="224"/>
      <c r="D607" s="84"/>
      <c r="E607" s="224"/>
      <c r="F607" s="83"/>
      <c r="G607" s="224"/>
      <c r="H607" s="83"/>
      <c r="I607" s="102"/>
      <c r="J607" s="2708"/>
      <c r="K607" s="102"/>
      <c r="L607" s="83"/>
      <c r="M607" s="102"/>
      <c r="N607" s="224"/>
      <c r="O607" s="102"/>
      <c r="P607" s="102"/>
      <c r="Q607" s="102"/>
      <c r="R607" s="224"/>
    </row>
    <row r="608" spans="2:18">
      <c r="B608" s="224"/>
      <c r="C608" s="224"/>
      <c r="D608" s="84"/>
      <c r="E608" s="224"/>
      <c r="F608" s="83"/>
      <c r="G608" s="224"/>
      <c r="H608" s="83"/>
      <c r="I608" s="102"/>
      <c r="J608" s="2708"/>
      <c r="K608" s="102"/>
      <c r="L608" s="83"/>
      <c r="M608" s="102"/>
      <c r="N608" s="224"/>
      <c r="O608" s="102"/>
      <c r="P608" s="102"/>
      <c r="Q608" s="102"/>
      <c r="R608" s="224"/>
    </row>
    <row r="609" spans="2:18">
      <c r="B609" s="224"/>
      <c r="C609" s="224"/>
      <c r="D609" s="84"/>
      <c r="E609" s="224"/>
      <c r="F609" s="83"/>
      <c r="G609" s="224"/>
      <c r="H609" s="83"/>
      <c r="I609" s="102"/>
      <c r="J609" s="2708"/>
      <c r="K609" s="102"/>
      <c r="L609" s="83"/>
      <c r="M609" s="102"/>
      <c r="N609" s="224"/>
      <c r="O609" s="102"/>
      <c r="P609" s="102"/>
      <c r="Q609" s="102"/>
      <c r="R609" s="224"/>
    </row>
    <row r="610" spans="2:18">
      <c r="B610" s="224"/>
      <c r="C610" s="224"/>
      <c r="D610" s="84"/>
      <c r="E610" s="224"/>
      <c r="F610" s="83"/>
      <c r="G610" s="224"/>
      <c r="H610" s="83"/>
      <c r="I610" s="102"/>
      <c r="J610" s="2708"/>
      <c r="K610" s="102"/>
      <c r="L610" s="83"/>
      <c r="M610" s="102"/>
      <c r="N610" s="224"/>
      <c r="O610" s="102"/>
      <c r="P610" s="102"/>
      <c r="Q610" s="102"/>
      <c r="R610" s="224"/>
    </row>
    <row r="611" spans="2:18">
      <c r="B611" s="224"/>
      <c r="C611" s="224"/>
      <c r="D611" s="84"/>
      <c r="E611" s="224"/>
      <c r="F611" s="83"/>
      <c r="G611" s="224"/>
      <c r="H611" s="83"/>
      <c r="I611" s="102"/>
      <c r="J611" s="2708"/>
      <c r="K611" s="102"/>
      <c r="L611" s="83"/>
      <c r="M611" s="102"/>
      <c r="N611" s="224"/>
      <c r="O611" s="102"/>
      <c r="P611" s="102"/>
      <c r="Q611" s="102"/>
      <c r="R611" s="224"/>
    </row>
    <row r="612" spans="2:18">
      <c r="B612" s="224"/>
      <c r="C612" s="224"/>
      <c r="D612" s="84"/>
      <c r="E612" s="224"/>
      <c r="F612" s="83"/>
      <c r="G612" s="224"/>
      <c r="H612" s="83"/>
      <c r="I612" s="102"/>
      <c r="J612" s="2708"/>
      <c r="K612" s="102"/>
      <c r="L612" s="83"/>
      <c r="M612" s="102"/>
      <c r="N612" s="224"/>
      <c r="O612" s="102"/>
      <c r="P612" s="102"/>
      <c r="Q612" s="102"/>
      <c r="R612" s="224"/>
    </row>
    <row r="613" spans="2:18">
      <c r="B613" s="224"/>
      <c r="C613" s="224"/>
      <c r="D613" s="84"/>
      <c r="E613" s="224"/>
      <c r="F613" s="83"/>
      <c r="G613" s="224"/>
      <c r="H613" s="83"/>
      <c r="I613" s="102"/>
      <c r="J613" s="2708"/>
      <c r="K613" s="102"/>
      <c r="L613" s="83"/>
      <c r="M613" s="102"/>
      <c r="N613" s="224"/>
      <c r="O613" s="102"/>
      <c r="P613" s="102"/>
      <c r="Q613" s="102"/>
      <c r="R613" s="224"/>
    </row>
    <row r="614" spans="2:18">
      <c r="B614" s="224"/>
      <c r="C614" s="224"/>
      <c r="D614" s="84"/>
      <c r="E614" s="224"/>
      <c r="F614" s="83"/>
      <c r="G614" s="224"/>
      <c r="H614" s="83"/>
      <c r="I614" s="102"/>
      <c r="J614" s="2708"/>
      <c r="K614" s="102"/>
      <c r="L614" s="83"/>
      <c r="M614" s="102"/>
      <c r="N614" s="224"/>
      <c r="O614" s="102"/>
      <c r="P614" s="102"/>
      <c r="Q614" s="102"/>
      <c r="R614" s="224"/>
    </row>
    <row r="615" spans="2:18">
      <c r="B615" s="224"/>
      <c r="C615" s="224"/>
      <c r="D615" s="84"/>
      <c r="E615" s="224"/>
      <c r="F615" s="83"/>
      <c r="G615" s="224"/>
      <c r="H615" s="83"/>
      <c r="I615" s="102"/>
      <c r="J615" s="2708"/>
      <c r="K615" s="102"/>
      <c r="L615" s="83"/>
      <c r="M615" s="102"/>
      <c r="N615" s="224"/>
      <c r="O615" s="102"/>
      <c r="P615" s="102"/>
      <c r="Q615" s="102"/>
      <c r="R615" s="224"/>
    </row>
    <row r="616" spans="2:18">
      <c r="B616" s="224"/>
      <c r="C616" s="224"/>
      <c r="D616" s="84"/>
      <c r="E616" s="224"/>
      <c r="F616" s="83"/>
      <c r="G616" s="224"/>
      <c r="H616" s="83"/>
      <c r="I616" s="102"/>
      <c r="J616" s="2708"/>
      <c r="K616" s="102"/>
      <c r="L616" s="83"/>
      <c r="M616" s="102"/>
      <c r="N616" s="224"/>
      <c r="O616" s="102"/>
      <c r="P616" s="102"/>
      <c r="Q616" s="102"/>
      <c r="R616" s="224"/>
    </row>
    <row r="617" spans="2:18">
      <c r="B617" s="224"/>
      <c r="C617" s="224"/>
      <c r="D617" s="84"/>
      <c r="E617" s="224"/>
      <c r="F617" s="83"/>
      <c r="G617" s="224"/>
      <c r="H617" s="83"/>
      <c r="I617" s="102"/>
      <c r="J617" s="2708"/>
      <c r="K617" s="102"/>
      <c r="L617" s="83"/>
      <c r="M617" s="102"/>
      <c r="N617" s="224"/>
      <c r="O617" s="102"/>
      <c r="P617" s="102"/>
      <c r="Q617" s="102"/>
      <c r="R617" s="224"/>
    </row>
    <row r="618" spans="2:18">
      <c r="B618" s="224"/>
      <c r="C618" s="224"/>
      <c r="D618" s="84"/>
      <c r="E618" s="224"/>
      <c r="F618" s="83"/>
      <c r="G618" s="224"/>
      <c r="H618" s="83"/>
      <c r="I618" s="102"/>
      <c r="J618" s="2708"/>
      <c r="K618" s="102"/>
      <c r="L618" s="83"/>
      <c r="M618" s="102"/>
      <c r="N618" s="224"/>
      <c r="O618" s="102"/>
      <c r="P618" s="102"/>
      <c r="Q618" s="102"/>
      <c r="R618" s="224"/>
    </row>
    <row r="619" spans="2:18">
      <c r="B619" s="224"/>
      <c r="C619" s="224"/>
      <c r="D619" s="84"/>
      <c r="E619" s="224"/>
      <c r="F619" s="83"/>
      <c r="G619" s="224"/>
      <c r="H619" s="83"/>
      <c r="I619" s="102"/>
      <c r="J619" s="2708"/>
      <c r="K619" s="102"/>
      <c r="L619" s="83"/>
      <c r="M619" s="102"/>
      <c r="N619" s="224"/>
      <c r="O619" s="102"/>
      <c r="P619" s="102"/>
      <c r="Q619" s="102"/>
      <c r="R619" s="224"/>
    </row>
    <row r="620" spans="2:18">
      <c r="B620" s="224"/>
      <c r="C620" s="224"/>
      <c r="D620" s="84"/>
      <c r="E620" s="224"/>
      <c r="F620" s="83"/>
      <c r="G620" s="224"/>
      <c r="H620" s="83"/>
      <c r="I620" s="102"/>
      <c r="J620" s="2708"/>
      <c r="K620" s="102"/>
      <c r="L620" s="83"/>
      <c r="M620" s="102"/>
      <c r="N620" s="224"/>
      <c r="O620" s="102"/>
      <c r="P620" s="102"/>
      <c r="Q620" s="102"/>
      <c r="R620" s="224"/>
    </row>
    <row r="621" spans="2:18">
      <c r="B621" s="224"/>
      <c r="C621" s="224"/>
      <c r="D621" s="84"/>
      <c r="E621" s="224"/>
      <c r="F621" s="83"/>
      <c r="G621" s="224"/>
      <c r="H621" s="83"/>
      <c r="I621" s="102"/>
      <c r="J621" s="2708"/>
      <c r="K621" s="102"/>
      <c r="L621" s="83"/>
      <c r="M621" s="102"/>
      <c r="N621" s="224"/>
      <c r="O621" s="102"/>
      <c r="P621" s="102"/>
      <c r="Q621" s="102"/>
      <c r="R621" s="224"/>
    </row>
    <row r="622" spans="2:18">
      <c r="B622" s="224"/>
      <c r="C622" s="224"/>
      <c r="D622" s="84"/>
      <c r="E622" s="224"/>
      <c r="F622" s="83"/>
      <c r="G622" s="224"/>
      <c r="H622" s="83"/>
      <c r="I622" s="102"/>
      <c r="J622" s="2708"/>
      <c r="K622" s="102"/>
      <c r="L622" s="83"/>
      <c r="M622" s="102"/>
      <c r="N622" s="224"/>
      <c r="O622" s="102"/>
      <c r="P622" s="102"/>
      <c r="Q622" s="102"/>
      <c r="R622" s="224"/>
    </row>
    <row r="623" spans="2:18">
      <c r="B623" s="224"/>
      <c r="C623" s="224"/>
      <c r="D623" s="84"/>
      <c r="E623" s="224"/>
      <c r="F623" s="83"/>
      <c r="G623" s="224"/>
      <c r="H623" s="83"/>
      <c r="I623" s="102"/>
      <c r="J623" s="2708"/>
      <c r="K623" s="102"/>
      <c r="L623" s="83"/>
      <c r="M623" s="102"/>
      <c r="N623" s="224"/>
      <c r="O623" s="102"/>
      <c r="P623" s="102"/>
      <c r="Q623" s="102"/>
      <c r="R623" s="224"/>
    </row>
    <row r="624" spans="2:18">
      <c r="B624" s="224"/>
      <c r="C624" s="224"/>
      <c r="D624" s="84"/>
      <c r="E624" s="224"/>
      <c r="F624" s="83"/>
      <c r="G624" s="224"/>
      <c r="H624" s="83"/>
      <c r="I624" s="102"/>
      <c r="J624" s="2708"/>
      <c r="K624" s="102"/>
      <c r="L624" s="83"/>
      <c r="M624" s="102"/>
      <c r="N624" s="224"/>
      <c r="O624" s="102"/>
      <c r="P624" s="102"/>
      <c r="Q624" s="102"/>
      <c r="R624" s="224"/>
    </row>
    <row r="625" spans="2:18">
      <c r="B625" s="224"/>
      <c r="C625" s="224"/>
      <c r="D625" s="84"/>
      <c r="E625" s="224"/>
      <c r="F625" s="83"/>
      <c r="G625" s="224"/>
      <c r="H625" s="83"/>
      <c r="I625" s="102"/>
      <c r="J625" s="2708"/>
      <c r="K625" s="102"/>
      <c r="L625" s="83"/>
      <c r="M625" s="102"/>
      <c r="N625" s="224"/>
      <c r="O625" s="102"/>
      <c r="P625" s="102"/>
      <c r="Q625" s="102"/>
      <c r="R625" s="224"/>
    </row>
    <row r="626" spans="2:18">
      <c r="B626" s="224"/>
      <c r="C626" s="224"/>
      <c r="D626" s="84"/>
      <c r="E626" s="224"/>
      <c r="F626" s="83"/>
      <c r="G626" s="224"/>
      <c r="H626" s="83"/>
      <c r="I626" s="102"/>
      <c r="J626" s="2708"/>
      <c r="K626" s="102"/>
      <c r="L626" s="83"/>
      <c r="M626" s="102"/>
      <c r="N626" s="224"/>
      <c r="O626" s="102"/>
      <c r="P626" s="102"/>
      <c r="Q626" s="102"/>
      <c r="R626" s="224"/>
    </row>
    <row r="627" spans="2:18">
      <c r="B627" s="224"/>
      <c r="C627" s="224"/>
      <c r="D627" s="84"/>
      <c r="E627" s="224"/>
      <c r="F627" s="83"/>
      <c r="G627" s="224"/>
      <c r="H627" s="83"/>
      <c r="I627" s="102"/>
      <c r="J627" s="2708"/>
      <c r="K627" s="102"/>
      <c r="L627" s="83"/>
      <c r="M627" s="102"/>
      <c r="N627" s="224"/>
      <c r="O627" s="102"/>
      <c r="P627" s="102"/>
      <c r="Q627" s="102"/>
      <c r="R627" s="224"/>
    </row>
    <row r="628" spans="2:18">
      <c r="B628" s="224"/>
      <c r="C628" s="224"/>
      <c r="D628" s="84"/>
      <c r="E628" s="224"/>
      <c r="F628" s="83"/>
      <c r="G628" s="224"/>
      <c r="H628" s="83"/>
      <c r="I628" s="102"/>
      <c r="J628" s="2708"/>
      <c r="K628" s="102"/>
      <c r="L628" s="83"/>
      <c r="M628" s="102"/>
      <c r="N628" s="224"/>
      <c r="O628" s="102"/>
      <c r="P628" s="102"/>
      <c r="Q628" s="102"/>
      <c r="R628" s="224"/>
    </row>
    <row r="629" spans="2:18">
      <c r="B629" s="224"/>
      <c r="C629" s="224"/>
      <c r="D629" s="84"/>
      <c r="E629" s="224"/>
      <c r="F629" s="83"/>
      <c r="G629" s="224"/>
      <c r="H629" s="83"/>
      <c r="I629" s="102"/>
      <c r="J629" s="2708"/>
      <c r="K629" s="102"/>
      <c r="L629" s="83"/>
      <c r="M629" s="102"/>
      <c r="N629" s="224"/>
      <c r="O629" s="102"/>
      <c r="P629" s="102"/>
      <c r="Q629" s="102"/>
      <c r="R629" s="224"/>
    </row>
    <row r="630" spans="2:18">
      <c r="B630" s="224"/>
      <c r="C630" s="224"/>
      <c r="D630" s="84"/>
      <c r="E630" s="224"/>
      <c r="F630" s="83"/>
      <c r="G630" s="224"/>
      <c r="H630" s="83"/>
      <c r="I630" s="102"/>
      <c r="J630" s="2708"/>
      <c r="K630" s="102"/>
      <c r="L630" s="83"/>
      <c r="M630" s="102"/>
      <c r="N630" s="224"/>
      <c r="O630" s="102"/>
      <c r="P630" s="102"/>
      <c r="Q630" s="102"/>
      <c r="R630" s="224"/>
    </row>
    <row r="631" spans="2:18">
      <c r="B631" s="224"/>
      <c r="C631" s="224"/>
      <c r="D631" s="84"/>
      <c r="E631" s="224"/>
      <c r="F631" s="83"/>
      <c r="G631" s="224"/>
      <c r="H631" s="83"/>
      <c r="I631" s="102"/>
      <c r="J631" s="2708"/>
      <c r="K631" s="102"/>
      <c r="L631" s="83"/>
      <c r="M631" s="102"/>
      <c r="N631" s="224"/>
      <c r="O631" s="102"/>
      <c r="P631" s="102"/>
      <c r="Q631" s="102"/>
      <c r="R631" s="224"/>
    </row>
    <row r="632" spans="2:18">
      <c r="B632" s="224"/>
      <c r="C632" s="224"/>
      <c r="D632" s="84"/>
      <c r="E632" s="224"/>
      <c r="F632" s="83"/>
      <c r="G632" s="224"/>
      <c r="H632" s="83"/>
      <c r="I632" s="102"/>
      <c r="J632" s="2708"/>
      <c r="K632" s="102"/>
      <c r="L632" s="83"/>
      <c r="M632" s="102"/>
      <c r="N632" s="224"/>
      <c r="O632" s="102"/>
      <c r="P632" s="102"/>
      <c r="Q632" s="102"/>
      <c r="R632" s="224"/>
    </row>
    <row r="633" spans="2:18">
      <c r="B633" s="224"/>
      <c r="C633" s="224"/>
      <c r="D633" s="84"/>
      <c r="E633" s="224"/>
      <c r="F633" s="83"/>
      <c r="G633" s="224"/>
      <c r="H633" s="83"/>
      <c r="I633" s="102"/>
      <c r="J633" s="2708"/>
      <c r="K633" s="102"/>
      <c r="L633" s="83"/>
      <c r="M633" s="102"/>
      <c r="N633" s="224"/>
      <c r="O633" s="102"/>
      <c r="P633" s="102"/>
      <c r="Q633" s="102"/>
      <c r="R633" s="224"/>
    </row>
    <row r="634" spans="2:18">
      <c r="B634" s="224"/>
      <c r="C634" s="224"/>
      <c r="D634" s="84"/>
      <c r="E634" s="224"/>
      <c r="F634" s="83"/>
      <c r="G634" s="224"/>
      <c r="H634" s="83"/>
      <c r="I634" s="102"/>
      <c r="J634" s="2708"/>
      <c r="K634" s="102"/>
      <c r="L634" s="83"/>
      <c r="M634" s="102"/>
      <c r="N634" s="224"/>
      <c r="O634" s="102"/>
      <c r="P634" s="102"/>
      <c r="Q634" s="102"/>
      <c r="R634" s="224"/>
    </row>
    <row r="635" spans="2:18">
      <c r="B635" s="224"/>
      <c r="C635" s="224"/>
      <c r="D635" s="84"/>
      <c r="E635" s="224"/>
      <c r="F635" s="83"/>
      <c r="G635" s="224"/>
      <c r="H635" s="83"/>
      <c r="I635" s="102"/>
      <c r="J635" s="2708"/>
      <c r="K635" s="102"/>
      <c r="L635" s="83"/>
      <c r="M635" s="102"/>
      <c r="N635" s="224"/>
      <c r="O635" s="102"/>
      <c r="P635" s="102"/>
      <c r="Q635" s="102"/>
      <c r="R635" s="224"/>
    </row>
    <row r="636" spans="2:18">
      <c r="B636" s="224"/>
      <c r="C636" s="224"/>
      <c r="D636" s="84"/>
      <c r="E636" s="224"/>
      <c r="F636" s="83"/>
      <c r="G636" s="224"/>
      <c r="H636" s="83"/>
      <c r="I636" s="102"/>
      <c r="J636" s="2708"/>
      <c r="K636" s="102"/>
      <c r="L636" s="83"/>
      <c r="M636" s="102"/>
      <c r="N636" s="224"/>
      <c r="O636" s="102"/>
      <c r="P636" s="102"/>
      <c r="Q636" s="102"/>
      <c r="R636" s="224"/>
    </row>
    <row r="637" spans="2:18">
      <c r="B637" s="224"/>
      <c r="C637" s="224"/>
      <c r="D637" s="84"/>
      <c r="E637" s="224"/>
      <c r="F637" s="83"/>
      <c r="G637" s="224"/>
      <c r="H637" s="83"/>
      <c r="I637" s="102"/>
      <c r="J637" s="2708"/>
      <c r="K637" s="102"/>
      <c r="L637" s="83"/>
      <c r="M637" s="102"/>
      <c r="N637" s="224"/>
      <c r="O637" s="102"/>
      <c r="P637" s="102"/>
      <c r="Q637" s="102"/>
      <c r="R637" s="224"/>
    </row>
    <row r="638" spans="2:18">
      <c r="B638" s="224"/>
      <c r="C638" s="224"/>
      <c r="D638" s="84"/>
      <c r="E638" s="224"/>
      <c r="F638" s="83"/>
      <c r="G638" s="224"/>
      <c r="H638" s="83"/>
      <c r="I638" s="102"/>
      <c r="J638" s="2708"/>
      <c r="K638" s="102"/>
      <c r="L638" s="83"/>
      <c r="M638" s="102"/>
      <c r="N638" s="224"/>
      <c r="O638" s="102"/>
      <c r="P638" s="102"/>
      <c r="Q638" s="102"/>
      <c r="R638" s="224"/>
    </row>
    <row r="639" spans="2:18">
      <c r="B639" s="224"/>
      <c r="C639" s="224"/>
      <c r="D639" s="84"/>
      <c r="E639" s="224"/>
      <c r="F639" s="83"/>
      <c r="G639" s="224"/>
      <c r="H639" s="83"/>
      <c r="I639" s="102"/>
      <c r="J639" s="2708"/>
      <c r="K639" s="102"/>
      <c r="L639" s="83"/>
      <c r="M639" s="102"/>
      <c r="N639" s="224"/>
      <c r="O639" s="102"/>
      <c r="P639" s="102"/>
      <c r="Q639" s="102"/>
      <c r="R639" s="224"/>
    </row>
    <row r="640" spans="2:18">
      <c r="B640" s="224"/>
      <c r="C640" s="224"/>
      <c r="D640" s="84"/>
      <c r="E640" s="224"/>
      <c r="F640" s="83"/>
      <c r="G640" s="224"/>
      <c r="H640" s="83"/>
      <c r="I640" s="102"/>
      <c r="J640" s="2708"/>
      <c r="K640" s="102"/>
      <c r="L640" s="83"/>
      <c r="M640" s="102"/>
      <c r="N640" s="224"/>
      <c r="O640" s="102"/>
      <c r="P640" s="102"/>
      <c r="Q640" s="102"/>
      <c r="R640" s="224"/>
    </row>
    <row r="641" spans="2:18">
      <c r="B641" s="224"/>
      <c r="C641" s="224"/>
      <c r="D641" s="84"/>
      <c r="E641" s="224"/>
      <c r="F641" s="83"/>
      <c r="G641" s="224"/>
      <c r="H641" s="83"/>
      <c r="I641" s="102"/>
      <c r="J641" s="2708"/>
      <c r="K641" s="102"/>
      <c r="L641" s="83"/>
      <c r="M641" s="102"/>
      <c r="N641" s="224"/>
      <c r="O641" s="102"/>
      <c r="P641" s="102"/>
      <c r="Q641" s="102"/>
      <c r="R641" s="224"/>
    </row>
    <row r="642" spans="2:18">
      <c r="B642" s="224"/>
      <c r="C642" s="224"/>
      <c r="D642" s="84"/>
      <c r="E642" s="224"/>
      <c r="F642" s="83"/>
      <c r="G642" s="224"/>
      <c r="H642" s="83"/>
      <c r="I642" s="102"/>
      <c r="J642" s="2708"/>
      <c r="K642" s="102"/>
      <c r="L642" s="83"/>
      <c r="M642" s="102"/>
      <c r="N642" s="224"/>
      <c r="O642" s="102"/>
      <c r="P642" s="102"/>
      <c r="Q642" s="102"/>
      <c r="R642" s="224"/>
    </row>
    <row r="643" spans="2:18">
      <c r="B643" s="224"/>
      <c r="C643" s="224"/>
      <c r="D643" s="84"/>
      <c r="E643" s="224"/>
      <c r="F643" s="83"/>
      <c r="G643" s="224"/>
      <c r="H643" s="83"/>
      <c r="I643" s="102"/>
      <c r="J643" s="2708"/>
      <c r="K643" s="102"/>
      <c r="L643" s="83"/>
      <c r="M643" s="102"/>
      <c r="N643" s="224"/>
      <c r="O643" s="102"/>
      <c r="P643" s="102"/>
      <c r="Q643" s="102"/>
      <c r="R643" s="224"/>
    </row>
    <row r="644" spans="2:18">
      <c r="B644" s="224"/>
      <c r="C644" s="224"/>
      <c r="D644" s="84"/>
      <c r="E644" s="224"/>
      <c r="F644" s="83"/>
      <c r="G644" s="224"/>
      <c r="H644" s="83"/>
      <c r="I644" s="102"/>
      <c r="J644" s="2708"/>
      <c r="K644" s="102"/>
      <c r="L644" s="83"/>
      <c r="M644" s="102"/>
      <c r="N644" s="224"/>
      <c r="O644" s="102"/>
      <c r="P644" s="102"/>
      <c r="Q644" s="102"/>
      <c r="R644" s="224"/>
    </row>
    <row r="645" spans="2:18">
      <c r="B645" s="224"/>
      <c r="C645" s="224"/>
      <c r="D645" s="84"/>
      <c r="E645" s="224"/>
      <c r="F645" s="83"/>
      <c r="G645" s="224"/>
      <c r="H645" s="83"/>
      <c r="I645" s="102"/>
      <c r="J645" s="2708"/>
      <c r="K645" s="102"/>
      <c r="L645" s="83"/>
      <c r="M645" s="102"/>
      <c r="N645" s="224"/>
      <c r="O645" s="102"/>
      <c r="P645" s="102"/>
      <c r="Q645" s="102"/>
      <c r="R645" s="224"/>
    </row>
    <row r="646" spans="2:18">
      <c r="B646" s="224"/>
      <c r="C646" s="224"/>
      <c r="D646" s="84"/>
      <c r="E646" s="224"/>
      <c r="F646" s="83"/>
      <c r="G646" s="224"/>
      <c r="H646" s="83"/>
      <c r="I646" s="102"/>
      <c r="J646" s="2708"/>
      <c r="K646" s="102"/>
      <c r="L646" s="83"/>
      <c r="M646" s="102"/>
      <c r="N646" s="224"/>
      <c r="O646" s="102"/>
      <c r="P646" s="102"/>
      <c r="Q646" s="102"/>
      <c r="R646" s="224"/>
    </row>
    <row r="647" spans="2:18">
      <c r="B647" s="224"/>
      <c r="C647" s="224"/>
      <c r="D647" s="84"/>
      <c r="E647" s="224"/>
      <c r="F647" s="83"/>
      <c r="G647" s="224"/>
      <c r="H647" s="83"/>
      <c r="I647" s="102"/>
      <c r="J647" s="2708"/>
      <c r="K647" s="102"/>
      <c r="L647" s="83"/>
      <c r="M647" s="102"/>
      <c r="N647" s="224"/>
      <c r="O647" s="102"/>
      <c r="P647" s="102"/>
      <c r="Q647" s="102"/>
      <c r="R647" s="224"/>
    </row>
    <row r="648" spans="2:18">
      <c r="B648" s="224"/>
      <c r="C648" s="224"/>
      <c r="D648" s="84"/>
      <c r="E648" s="224"/>
      <c r="F648" s="83"/>
      <c r="G648" s="224"/>
      <c r="H648" s="83"/>
      <c r="I648" s="102"/>
      <c r="J648" s="2708"/>
      <c r="K648" s="102"/>
      <c r="L648" s="83"/>
      <c r="M648" s="102"/>
      <c r="N648" s="224"/>
      <c r="O648" s="102"/>
      <c r="P648" s="102"/>
      <c r="Q648" s="102"/>
      <c r="R648" s="224"/>
    </row>
    <row r="649" spans="2:18">
      <c r="B649" s="224"/>
      <c r="C649" s="224"/>
      <c r="D649" s="84"/>
      <c r="E649" s="224"/>
      <c r="F649" s="83"/>
      <c r="G649" s="224"/>
      <c r="H649" s="83"/>
      <c r="I649" s="102"/>
      <c r="J649" s="2708"/>
      <c r="K649" s="102"/>
      <c r="L649" s="83"/>
      <c r="M649" s="102"/>
      <c r="N649" s="224"/>
      <c r="O649" s="102"/>
      <c r="P649" s="102"/>
      <c r="Q649" s="102"/>
      <c r="R649" s="224"/>
    </row>
    <row r="650" spans="2:18">
      <c r="B650" s="224"/>
      <c r="C650" s="224"/>
      <c r="D650" s="84"/>
      <c r="E650" s="224"/>
      <c r="F650" s="83"/>
      <c r="G650" s="224"/>
      <c r="H650" s="83"/>
      <c r="I650" s="102"/>
      <c r="J650" s="2708"/>
      <c r="K650" s="102"/>
      <c r="L650" s="83"/>
      <c r="M650" s="102"/>
      <c r="N650" s="224"/>
      <c r="O650" s="102"/>
      <c r="P650" s="102"/>
      <c r="Q650" s="102"/>
      <c r="R650" s="224"/>
    </row>
    <row r="651" spans="2:18">
      <c r="B651" s="224"/>
      <c r="C651" s="224"/>
      <c r="D651" s="84"/>
      <c r="E651" s="224"/>
      <c r="F651" s="83"/>
      <c r="G651" s="224"/>
      <c r="H651" s="83"/>
      <c r="I651" s="102"/>
      <c r="J651" s="2708"/>
      <c r="K651" s="102"/>
      <c r="L651" s="83"/>
      <c r="M651" s="102"/>
      <c r="N651" s="224"/>
      <c r="O651" s="102"/>
      <c r="P651" s="102"/>
      <c r="Q651" s="102"/>
      <c r="R651" s="224"/>
    </row>
    <row r="652" spans="2:18">
      <c r="B652" s="224"/>
      <c r="C652" s="224"/>
      <c r="D652" s="84"/>
      <c r="E652" s="224"/>
      <c r="F652" s="83"/>
      <c r="G652" s="224"/>
      <c r="H652" s="83"/>
      <c r="I652" s="102"/>
      <c r="J652" s="2708"/>
      <c r="K652" s="102"/>
      <c r="L652" s="83"/>
      <c r="M652" s="102"/>
      <c r="N652" s="224"/>
      <c r="O652" s="102"/>
      <c r="P652" s="102"/>
      <c r="Q652" s="102"/>
      <c r="R652" s="224"/>
    </row>
    <row r="653" spans="2:18">
      <c r="B653" s="224"/>
      <c r="C653" s="224"/>
      <c r="D653" s="84"/>
      <c r="E653" s="224"/>
      <c r="F653" s="83"/>
      <c r="G653" s="224"/>
      <c r="H653" s="83"/>
      <c r="I653" s="102"/>
      <c r="J653" s="2708"/>
      <c r="K653" s="102"/>
      <c r="L653" s="83"/>
      <c r="M653" s="102"/>
      <c r="N653" s="224"/>
      <c r="O653" s="102"/>
      <c r="P653" s="102"/>
      <c r="Q653" s="102"/>
      <c r="R653" s="224"/>
    </row>
    <row r="654" spans="2:18">
      <c r="B654" s="224"/>
      <c r="C654" s="224"/>
      <c r="D654" s="84"/>
      <c r="E654" s="224"/>
      <c r="F654" s="83"/>
      <c r="G654" s="224"/>
      <c r="H654" s="83"/>
      <c r="I654" s="102"/>
      <c r="J654" s="2708"/>
      <c r="K654" s="102"/>
      <c r="L654" s="83"/>
      <c r="M654" s="102"/>
      <c r="N654" s="224"/>
      <c r="O654" s="102"/>
      <c r="P654" s="102"/>
      <c r="Q654" s="102"/>
      <c r="R654" s="224"/>
    </row>
    <row r="655" spans="2:18">
      <c r="B655" s="224"/>
      <c r="C655" s="224"/>
      <c r="D655" s="84"/>
      <c r="E655" s="224"/>
      <c r="F655" s="83"/>
      <c r="G655" s="224"/>
      <c r="H655" s="83"/>
      <c r="I655" s="102"/>
      <c r="J655" s="2708"/>
      <c r="K655" s="102"/>
      <c r="L655" s="83"/>
      <c r="M655" s="102"/>
      <c r="N655" s="224"/>
      <c r="O655" s="102"/>
      <c r="P655" s="102"/>
      <c r="Q655" s="102"/>
      <c r="R655" s="224"/>
    </row>
    <row r="656" spans="2:18">
      <c r="B656" s="224"/>
      <c r="C656" s="224"/>
      <c r="D656" s="84"/>
      <c r="E656" s="224"/>
      <c r="F656" s="83"/>
      <c r="G656" s="224"/>
      <c r="H656" s="83"/>
      <c r="I656" s="102"/>
      <c r="J656" s="2708"/>
      <c r="K656" s="102"/>
      <c r="L656" s="83"/>
      <c r="M656" s="102"/>
      <c r="N656" s="224"/>
      <c r="O656" s="102"/>
      <c r="P656" s="102"/>
      <c r="Q656" s="102"/>
      <c r="R656" s="224"/>
    </row>
    <row r="657" spans="2:18">
      <c r="B657" s="224"/>
      <c r="C657" s="224"/>
      <c r="D657" s="84"/>
      <c r="E657" s="224"/>
      <c r="F657" s="83"/>
      <c r="G657" s="224"/>
      <c r="H657" s="83"/>
      <c r="I657" s="102"/>
      <c r="J657" s="2708"/>
      <c r="K657" s="102"/>
      <c r="L657" s="83"/>
      <c r="M657" s="102"/>
      <c r="N657" s="224"/>
      <c r="O657" s="102"/>
      <c r="P657" s="102"/>
      <c r="Q657" s="102"/>
      <c r="R657" s="224"/>
    </row>
    <row r="658" spans="2:18">
      <c r="B658" s="224"/>
      <c r="C658" s="224"/>
      <c r="D658" s="84"/>
      <c r="E658" s="224"/>
      <c r="F658" s="83"/>
      <c r="G658" s="224"/>
      <c r="H658" s="83"/>
      <c r="I658" s="102"/>
      <c r="J658" s="2708"/>
      <c r="K658" s="102"/>
      <c r="L658" s="83"/>
      <c r="M658" s="102"/>
      <c r="N658" s="224"/>
      <c r="O658" s="102"/>
      <c r="P658" s="102"/>
      <c r="Q658" s="102"/>
      <c r="R658" s="224"/>
    </row>
    <row r="659" spans="2:18">
      <c r="B659" s="224"/>
      <c r="C659" s="224"/>
      <c r="D659" s="84"/>
      <c r="E659" s="224"/>
      <c r="F659" s="83"/>
      <c r="G659" s="224"/>
      <c r="H659" s="83"/>
      <c r="I659" s="102"/>
      <c r="J659" s="2708"/>
      <c r="K659" s="102"/>
      <c r="L659" s="83"/>
      <c r="M659" s="102"/>
      <c r="N659" s="224"/>
      <c r="O659" s="102"/>
      <c r="P659" s="102"/>
      <c r="Q659" s="102"/>
      <c r="R659" s="224"/>
    </row>
    <row r="660" spans="2:18">
      <c r="B660" s="224"/>
      <c r="C660" s="224"/>
      <c r="D660" s="84"/>
      <c r="E660" s="224"/>
      <c r="F660" s="83"/>
      <c r="G660" s="224"/>
      <c r="H660" s="83"/>
      <c r="I660" s="102"/>
      <c r="J660" s="2708"/>
      <c r="K660" s="102"/>
      <c r="L660" s="83"/>
      <c r="M660" s="102"/>
      <c r="N660" s="224"/>
      <c r="O660" s="102"/>
      <c r="P660" s="102"/>
      <c r="Q660" s="102"/>
      <c r="R660" s="224"/>
    </row>
    <row r="661" spans="2:18">
      <c r="B661" s="224"/>
      <c r="C661" s="224"/>
      <c r="D661" s="84"/>
      <c r="E661" s="224"/>
      <c r="F661" s="83"/>
      <c r="G661" s="224"/>
      <c r="H661" s="83"/>
      <c r="I661" s="102"/>
      <c r="J661" s="2708"/>
      <c r="K661" s="102"/>
      <c r="L661" s="83"/>
      <c r="M661" s="102"/>
      <c r="N661" s="224"/>
      <c r="O661" s="102"/>
      <c r="P661" s="102"/>
      <c r="Q661" s="102"/>
      <c r="R661" s="224"/>
    </row>
    <row r="662" spans="2:18">
      <c r="B662" s="224"/>
      <c r="C662" s="224"/>
      <c r="D662" s="84"/>
      <c r="E662" s="224"/>
      <c r="F662" s="83"/>
      <c r="G662" s="224"/>
      <c r="H662" s="83"/>
      <c r="I662" s="102"/>
      <c r="J662" s="2708"/>
      <c r="K662" s="102"/>
      <c r="L662" s="83"/>
      <c r="M662" s="102"/>
      <c r="N662" s="224"/>
      <c r="O662" s="102"/>
      <c r="P662" s="102"/>
      <c r="Q662" s="102"/>
      <c r="R662" s="224"/>
    </row>
    <row r="663" spans="2:18">
      <c r="B663" s="224"/>
      <c r="C663" s="224"/>
      <c r="D663" s="84"/>
      <c r="E663" s="224"/>
      <c r="F663" s="83"/>
      <c r="G663" s="224"/>
      <c r="H663" s="83"/>
      <c r="I663" s="102"/>
      <c r="J663" s="2708"/>
      <c r="K663" s="102"/>
      <c r="L663" s="83"/>
      <c r="M663" s="102"/>
      <c r="N663" s="224"/>
      <c r="O663" s="102"/>
      <c r="P663" s="102"/>
      <c r="Q663" s="102"/>
      <c r="R663" s="224"/>
    </row>
    <row r="664" spans="2:18">
      <c r="B664" s="224"/>
      <c r="C664" s="224"/>
      <c r="D664" s="84"/>
      <c r="E664" s="224"/>
      <c r="F664" s="83"/>
      <c r="G664" s="224"/>
      <c r="H664" s="83"/>
      <c r="I664" s="102"/>
      <c r="J664" s="2708"/>
      <c r="K664" s="102"/>
      <c r="L664" s="83"/>
      <c r="M664" s="102"/>
      <c r="N664" s="224"/>
      <c r="O664" s="102"/>
      <c r="P664" s="102"/>
      <c r="Q664" s="102"/>
      <c r="R664" s="224"/>
    </row>
    <row r="665" spans="2:18">
      <c r="B665" s="224"/>
      <c r="C665" s="224"/>
      <c r="D665" s="84"/>
      <c r="E665" s="224"/>
      <c r="F665" s="83"/>
      <c r="G665" s="224"/>
      <c r="H665" s="83"/>
      <c r="I665" s="102"/>
      <c r="J665" s="2708"/>
      <c r="K665" s="102"/>
      <c r="L665" s="83"/>
      <c r="M665" s="102"/>
      <c r="N665" s="224"/>
      <c r="O665" s="102"/>
      <c r="P665" s="102"/>
      <c r="Q665" s="102"/>
      <c r="R665" s="224"/>
    </row>
    <row r="666" spans="2:18">
      <c r="B666" s="224"/>
      <c r="C666" s="224"/>
      <c r="D666" s="84"/>
      <c r="E666" s="224"/>
      <c r="F666" s="83"/>
      <c r="G666" s="224"/>
      <c r="H666" s="83"/>
      <c r="I666" s="102"/>
      <c r="J666" s="2708"/>
      <c r="K666" s="102"/>
      <c r="L666" s="83"/>
      <c r="M666" s="102"/>
      <c r="N666" s="224"/>
      <c r="O666" s="102"/>
      <c r="P666" s="102"/>
      <c r="Q666" s="102"/>
      <c r="R666" s="224"/>
    </row>
    <row r="667" spans="2:18">
      <c r="B667" s="224"/>
      <c r="C667" s="224"/>
      <c r="D667" s="84"/>
      <c r="E667" s="224"/>
      <c r="F667" s="83"/>
      <c r="G667" s="224"/>
      <c r="H667" s="83"/>
      <c r="I667" s="102"/>
      <c r="J667" s="2708"/>
      <c r="K667" s="102"/>
      <c r="L667" s="83"/>
      <c r="M667" s="102"/>
      <c r="N667" s="224"/>
      <c r="O667" s="102"/>
      <c r="P667" s="102"/>
      <c r="Q667" s="102"/>
      <c r="R667" s="224"/>
    </row>
    <row r="668" spans="2:18">
      <c r="B668" s="224"/>
      <c r="C668" s="224"/>
      <c r="D668" s="84"/>
      <c r="E668" s="224"/>
      <c r="F668" s="83"/>
      <c r="G668" s="224"/>
      <c r="H668" s="83"/>
      <c r="I668" s="102"/>
      <c r="J668" s="2708"/>
      <c r="K668" s="102"/>
      <c r="L668" s="83"/>
      <c r="M668" s="102"/>
      <c r="N668" s="224"/>
      <c r="O668" s="102"/>
      <c r="P668" s="102"/>
      <c r="Q668" s="102"/>
      <c r="R668" s="224"/>
    </row>
    <row r="669" spans="2:18">
      <c r="B669" s="224"/>
      <c r="C669" s="224"/>
      <c r="D669" s="84"/>
      <c r="E669" s="224"/>
      <c r="F669" s="83"/>
      <c r="G669" s="224"/>
      <c r="H669" s="83"/>
      <c r="I669" s="102"/>
      <c r="J669" s="2708"/>
      <c r="K669" s="102"/>
      <c r="L669" s="83"/>
      <c r="M669" s="102"/>
      <c r="N669" s="224"/>
      <c r="O669" s="102"/>
      <c r="P669" s="102"/>
      <c r="Q669" s="102"/>
      <c r="R669" s="224"/>
    </row>
    <row r="670" spans="2:18">
      <c r="B670" s="224"/>
      <c r="C670" s="224"/>
      <c r="D670" s="84"/>
      <c r="E670" s="224"/>
      <c r="F670" s="83"/>
      <c r="G670" s="224"/>
      <c r="H670" s="83"/>
      <c r="I670" s="102"/>
      <c r="J670" s="2708"/>
      <c r="K670" s="102"/>
      <c r="L670" s="83"/>
      <c r="M670" s="102"/>
      <c r="N670" s="224"/>
      <c r="O670" s="102"/>
      <c r="P670" s="102"/>
      <c r="Q670" s="102"/>
      <c r="R670" s="224"/>
    </row>
    <row r="671" spans="2:18">
      <c r="B671" s="224"/>
      <c r="C671" s="224"/>
      <c r="D671" s="84"/>
      <c r="E671" s="224"/>
      <c r="F671" s="83"/>
      <c r="G671" s="224"/>
      <c r="H671" s="83"/>
      <c r="I671" s="102"/>
      <c r="J671" s="2708"/>
      <c r="K671" s="102"/>
      <c r="L671" s="83"/>
      <c r="M671" s="102"/>
      <c r="N671" s="224"/>
      <c r="O671" s="102"/>
      <c r="P671" s="102"/>
      <c r="Q671" s="102"/>
      <c r="R671" s="224"/>
    </row>
    <row r="672" spans="2:18">
      <c r="B672" s="224"/>
      <c r="C672" s="224"/>
      <c r="D672" s="84"/>
      <c r="E672" s="224"/>
      <c r="F672" s="83"/>
      <c r="G672" s="224"/>
      <c r="H672" s="83"/>
      <c r="I672" s="102"/>
      <c r="J672" s="2708"/>
      <c r="K672" s="102"/>
      <c r="L672" s="83"/>
      <c r="M672" s="102"/>
      <c r="N672" s="224"/>
      <c r="O672" s="102"/>
      <c r="P672" s="102"/>
      <c r="Q672" s="102"/>
      <c r="R672" s="224"/>
    </row>
    <row r="673" spans="2:18">
      <c r="B673" s="224"/>
      <c r="C673" s="224"/>
      <c r="D673" s="84"/>
      <c r="E673" s="224"/>
      <c r="F673" s="83"/>
      <c r="G673" s="224"/>
      <c r="H673" s="83"/>
      <c r="I673" s="102"/>
      <c r="J673" s="2708"/>
      <c r="K673" s="102"/>
      <c r="L673" s="83"/>
      <c r="M673" s="102"/>
      <c r="N673" s="224"/>
      <c r="O673" s="102"/>
      <c r="P673" s="102"/>
      <c r="Q673" s="102"/>
      <c r="R673" s="224"/>
    </row>
    <row r="674" spans="2:18">
      <c r="B674" s="224"/>
      <c r="C674" s="224"/>
      <c r="D674" s="84"/>
      <c r="E674" s="224"/>
      <c r="F674" s="83"/>
      <c r="G674" s="224"/>
      <c r="H674" s="83"/>
      <c r="I674" s="102"/>
      <c r="J674" s="2708"/>
      <c r="K674" s="102"/>
      <c r="L674" s="83"/>
      <c r="M674" s="102"/>
      <c r="N674" s="224"/>
      <c r="O674" s="102"/>
      <c r="P674" s="102"/>
      <c r="Q674" s="102"/>
      <c r="R674" s="224"/>
    </row>
    <row r="675" spans="2:18">
      <c r="B675" s="224"/>
      <c r="C675" s="224"/>
      <c r="D675" s="84"/>
      <c r="E675" s="224"/>
      <c r="F675" s="83"/>
      <c r="G675" s="224"/>
      <c r="H675" s="83"/>
      <c r="I675" s="102"/>
      <c r="J675" s="2708"/>
      <c r="K675" s="102"/>
      <c r="L675" s="83"/>
      <c r="M675" s="102"/>
      <c r="N675" s="224"/>
      <c r="O675" s="102"/>
      <c r="P675" s="102"/>
      <c r="Q675" s="102"/>
      <c r="R675" s="224"/>
    </row>
    <row r="676" spans="2:18">
      <c r="B676" s="224"/>
      <c r="C676" s="224"/>
      <c r="D676" s="84"/>
      <c r="E676" s="224"/>
      <c r="F676" s="83"/>
      <c r="G676" s="224"/>
      <c r="H676" s="83"/>
      <c r="I676" s="102"/>
      <c r="J676" s="2708"/>
      <c r="K676" s="102"/>
      <c r="L676" s="83"/>
      <c r="M676" s="102"/>
      <c r="N676" s="224"/>
      <c r="O676" s="102"/>
      <c r="P676" s="102"/>
      <c r="Q676" s="102"/>
      <c r="R676" s="224"/>
    </row>
    <row r="677" spans="2:18">
      <c r="B677" s="224"/>
      <c r="C677" s="224"/>
      <c r="D677" s="84"/>
      <c r="E677" s="224"/>
      <c r="F677" s="83"/>
      <c r="G677" s="224"/>
      <c r="H677" s="83"/>
      <c r="I677" s="102"/>
      <c r="J677" s="2708"/>
      <c r="K677" s="102"/>
      <c r="L677" s="83"/>
      <c r="M677" s="102"/>
      <c r="N677" s="224"/>
      <c r="O677" s="102"/>
      <c r="P677" s="102"/>
      <c r="Q677" s="102"/>
      <c r="R677" s="224"/>
    </row>
    <row r="678" spans="2:18">
      <c r="B678" s="224"/>
      <c r="C678" s="224"/>
      <c r="D678" s="84"/>
      <c r="E678" s="224"/>
      <c r="F678" s="83"/>
      <c r="G678" s="224"/>
      <c r="H678" s="83"/>
      <c r="I678" s="102"/>
      <c r="J678" s="2708"/>
      <c r="K678" s="102"/>
      <c r="L678" s="83"/>
      <c r="M678" s="102"/>
      <c r="N678" s="224"/>
      <c r="O678" s="102"/>
      <c r="P678" s="102"/>
      <c r="Q678" s="102"/>
      <c r="R678" s="224"/>
    </row>
    <row r="679" spans="2:18">
      <c r="B679" s="224"/>
      <c r="C679" s="224"/>
      <c r="D679" s="84"/>
      <c r="E679" s="224"/>
      <c r="F679" s="83"/>
      <c r="G679" s="224"/>
      <c r="H679" s="83"/>
      <c r="I679" s="102"/>
      <c r="J679" s="2708"/>
      <c r="K679" s="102"/>
      <c r="L679" s="83"/>
      <c r="M679" s="102"/>
      <c r="N679" s="224"/>
      <c r="O679" s="102"/>
      <c r="P679" s="102"/>
      <c r="Q679" s="102"/>
      <c r="R679" s="224"/>
    </row>
    <row r="680" spans="2:18">
      <c r="B680" s="224"/>
      <c r="C680" s="224"/>
      <c r="D680" s="84"/>
      <c r="E680" s="224"/>
      <c r="F680" s="83"/>
      <c r="G680" s="224"/>
      <c r="H680" s="83"/>
      <c r="I680" s="102"/>
      <c r="J680" s="2708"/>
      <c r="K680" s="102"/>
      <c r="L680" s="83"/>
      <c r="M680" s="102"/>
      <c r="N680" s="224"/>
      <c r="O680" s="102"/>
      <c r="P680" s="102"/>
      <c r="Q680" s="102"/>
      <c r="R680" s="224"/>
    </row>
    <row r="681" spans="2:18">
      <c r="B681" s="224"/>
      <c r="C681" s="224"/>
      <c r="D681" s="84"/>
      <c r="E681" s="224"/>
      <c r="F681" s="83"/>
      <c r="G681" s="224"/>
      <c r="H681" s="83"/>
      <c r="I681" s="102"/>
      <c r="J681" s="2708"/>
      <c r="K681" s="102"/>
      <c r="L681" s="83"/>
      <c r="M681" s="102"/>
      <c r="N681" s="224"/>
      <c r="O681" s="102"/>
      <c r="P681" s="102"/>
      <c r="Q681" s="102"/>
      <c r="R681" s="224"/>
    </row>
    <row r="682" spans="2:18">
      <c r="B682" s="224"/>
      <c r="C682" s="224"/>
      <c r="D682" s="84"/>
      <c r="E682" s="224"/>
      <c r="F682" s="83"/>
      <c r="G682" s="224"/>
      <c r="H682" s="83"/>
      <c r="I682" s="102"/>
      <c r="J682" s="2708"/>
      <c r="K682" s="102"/>
      <c r="L682" s="83"/>
      <c r="M682" s="102"/>
      <c r="N682" s="224"/>
      <c r="O682" s="102"/>
      <c r="P682" s="102"/>
      <c r="Q682" s="102"/>
      <c r="R682" s="224"/>
    </row>
    <row r="683" spans="2:18">
      <c r="B683" s="224"/>
      <c r="C683" s="224"/>
      <c r="D683" s="84"/>
      <c r="E683" s="224"/>
      <c r="F683" s="83"/>
      <c r="G683" s="224"/>
      <c r="H683" s="83"/>
      <c r="I683" s="102"/>
      <c r="J683" s="2708"/>
      <c r="K683" s="102"/>
      <c r="L683" s="83"/>
      <c r="M683" s="102"/>
      <c r="N683" s="224"/>
      <c r="O683" s="102"/>
      <c r="P683" s="102"/>
      <c r="Q683" s="102"/>
      <c r="R683" s="224"/>
    </row>
    <row r="684" spans="2:18">
      <c r="B684" s="224"/>
      <c r="C684" s="224"/>
      <c r="D684" s="84"/>
      <c r="E684" s="224"/>
      <c r="F684" s="83"/>
      <c r="G684" s="224"/>
      <c r="H684" s="83"/>
      <c r="I684" s="102"/>
      <c r="J684" s="2708"/>
      <c r="K684" s="102"/>
      <c r="L684" s="83"/>
      <c r="M684" s="102"/>
      <c r="N684" s="224"/>
      <c r="O684" s="102"/>
      <c r="P684" s="102"/>
      <c r="Q684" s="102"/>
      <c r="R684" s="224"/>
    </row>
    <row r="685" spans="2:18">
      <c r="B685" s="224"/>
      <c r="C685" s="224"/>
      <c r="D685" s="84"/>
      <c r="E685" s="224"/>
      <c r="F685" s="83"/>
      <c r="G685" s="224"/>
      <c r="H685" s="83"/>
      <c r="I685" s="102"/>
      <c r="J685" s="2708"/>
      <c r="K685" s="102"/>
      <c r="L685" s="83"/>
      <c r="M685" s="102"/>
      <c r="N685" s="224"/>
      <c r="O685" s="102"/>
      <c r="P685" s="102"/>
      <c r="Q685" s="102"/>
      <c r="R685" s="224"/>
    </row>
    <row r="686" spans="2:18">
      <c r="B686" s="224"/>
      <c r="C686" s="224"/>
      <c r="D686" s="84"/>
      <c r="E686" s="224"/>
      <c r="F686" s="83"/>
      <c r="G686" s="224"/>
      <c r="H686" s="83"/>
      <c r="I686" s="102"/>
      <c r="J686" s="2708"/>
      <c r="K686" s="102"/>
      <c r="L686" s="83"/>
      <c r="M686" s="102"/>
      <c r="N686" s="224"/>
      <c r="O686" s="102"/>
      <c r="P686" s="102"/>
      <c r="Q686" s="102"/>
      <c r="R686" s="224"/>
    </row>
    <row r="687" spans="2:18">
      <c r="B687" s="224"/>
      <c r="C687" s="224"/>
      <c r="D687" s="84"/>
      <c r="E687" s="224"/>
      <c r="F687" s="83"/>
      <c r="G687" s="224"/>
      <c r="H687" s="83"/>
      <c r="I687" s="102"/>
      <c r="J687" s="2708"/>
      <c r="K687" s="102"/>
      <c r="L687" s="83"/>
      <c r="M687" s="102"/>
      <c r="N687" s="224"/>
      <c r="O687" s="102"/>
      <c r="P687" s="102"/>
      <c r="Q687" s="102"/>
      <c r="R687" s="224"/>
    </row>
    <row r="688" spans="2:18">
      <c r="B688" s="224"/>
      <c r="C688" s="224"/>
      <c r="D688" s="84"/>
      <c r="E688" s="224"/>
      <c r="F688" s="83"/>
      <c r="G688" s="224"/>
      <c r="H688" s="83"/>
      <c r="I688" s="102"/>
      <c r="J688" s="2708"/>
      <c r="K688" s="102"/>
      <c r="L688" s="83"/>
      <c r="M688" s="102"/>
      <c r="N688" s="224"/>
      <c r="O688" s="102"/>
      <c r="P688" s="102"/>
      <c r="Q688" s="102"/>
      <c r="R688" s="224"/>
    </row>
    <row r="689" spans="2:18">
      <c r="B689" s="224"/>
      <c r="C689" s="224"/>
      <c r="D689" s="84"/>
      <c r="E689" s="224"/>
      <c r="F689" s="83"/>
      <c r="G689" s="224"/>
      <c r="H689" s="83"/>
      <c r="I689" s="102"/>
      <c r="J689" s="2708"/>
      <c r="K689" s="102"/>
      <c r="L689" s="83"/>
      <c r="M689" s="102"/>
      <c r="N689" s="224"/>
      <c r="O689" s="102"/>
      <c r="P689" s="102"/>
      <c r="Q689" s="102"/>
      <c r="R689" s="224"/>
    </row>
    <row r="690" spans="2:18">
      <c r="B690" s="224"/>
      <c r="C690" s="224"/>
      <c r="D690" s="84"/>
      <c r="E690" s="224"/>
      <c r="F690" s="83"/>
      <c r="G690" s="224"/>
      <c r="H690" s="83"/>
      <c r="I690" s="102"/>
      <c r="J690" s="2708"/>
      <c r="K690" s="102"/>
      <c r="L690" s="83"/>
      <c r="M690" s="102"/>
      <c r="N690" s="224"/>
      <c r="O690" s="102"/>
      <c r="P690" s="102"/>
      <c r="Q690" s="102"/>
      <c r="R690" s="224"/>
    </row>
    <row r="691" spans="2:18">
      <c r="B691" s="224"/>
      <c r="C691" s="224"/>
      <c r="D691" s="84"/>
      <c r="E691" s="224"/>
      <c r="F691" s="83"/>
      <c r="G691" s="224"/>
      <c r="H691" s="83"/>
      <c r="I691" s="102"/>
      <c r="J691" s="2708"/>
      <c r="K691" s="102"/>
      <c r="L691" s="83"/>
      <c r="M691" s="102"/>
      <c r="N691" s="224"/>
      <c r="O691" s="102"/>
      <c r="P691" s="102"/>
      <c r="Q691" s="102"/>
      <c r="R691" s="224"/>
    </row>
    <row r="692" spans="2:18">
      <c r="B692" s="224"/>
      <c r="C692" s="224"/>
      <c r="D692" s="84"/>
      <c r="E692" s="224"/>
      <c r="F692" s="83"/>
      <c r="G692" s="224"/>
      <c r="H692" s="83"/>
      <c r="I692" s="102"/>
      <c r="J692" s="2708"/>
      <c r="K692" s="102"/>
      <c r="L692" s="83"/>
      <c r="M692" s="102"/>
      <c r="N692" s="224"/>
      <c r="O692" s="102"/>
      <c r="P692" s="102"/>
      <c r="Q692" s="102"/>
      <c r="R692" s="224"/>
    </row>
    <row r="693" spans="2:18">
      <c r="B693" s="224"/>
      <c r="C693" s="224"/>
      <c r="D693" s="84"/>
      <c r="E693" s="224"/>
      <c r="F693" s="83"/>
      <c r="G693" s="224"/>
      <c r="H693" s="83"/>
      <c r="I693" s="102"/>
      <c r="J693" s="2708"/>
      <c r="K693" s="102"/>
      <c r="L693" s="83"/>
      <c r="M693" s="102"/>
      <c r="N693" s="224"/>
      <c r="O693" s="102"/>
      <c r="P693" s="102"/>
      <c r="Q693" s="102"/>
      <c r="R693" s="224"/>
    </row>
    <row r="694" spans="2:18">
      <c r="B694" s="224"/>
      <c r="C694" s="224"/>
      <c r="D694" s="84"/>
      <c r="E694" s="224"/>
      <c r="F694" s="83"/>
      <c r="G694" s="224"/>
      <c r="H694" s="83"/>
      <c r="I694" s="102"/>
      <c r="J694" s="2708"/>
      <c r="K694" s="102"/>
      <c r="L694" s="83"/>
      <c r="M694" s="102"/>
      <c r="N694" s="224"/>
      <c r="O694" s="102"/>
      <c r="P694" s="102"/>
      <c r="Q694" s="102"/>
      <c r="R694" s="224"/>
    </row>
    <row r="695" spans="2:18">
      <c r="B695" s="224"/>
      <c r="C695" s="224"/>
      <c r="D695" s="84"/>
      <c r="E695" s="224"/>
      <c r="F695" s="83"/>
      <c r="G695" s="224"/>
      <c r="H695" s="83"/>
      <c r="I695" s="102"/>
      <c r="J695" s="2708"/>
      <c r="K695" s="102"/>
      <c r="L695" s="83"/>
      <c r="M695" s="102"/>
      <c r="N695" s="224"/>
      <c r="O695" s="102"/>
      <c r="P695" s="102"/>
      <c r="Q695" s="102"/>
      <c r="R695" s="224"/>
    </row>
    <row r="696" spans="2:18">
      <c r="B696" s="224"/>
      <c r="C696" s="224"/>
      <c r="D696" s="84"/>
      <c r="E696" s="224"/>
      <c r="F696" s="83"/>
      <c r="G696" s="224"/>
      <c r="H696" s="83"/>
      <c r="I696" s="102"/>
      <c r="J696" s="2708"/>
      <c r="K696" s="102"/>
      <c r="L696" s="83"/>
      <c r="M696" s="102"/>
      <c r="N696" s="224"/>
      <c r="O696" s="102"/>
      <c r="P696" s="102"/>
      <c r="Q696" s="102"/>
      <c r="R696" s="224"/>
    </row>
    <row r="697" spans="2:18">
      <c r="B697" s="224"/>
      <c r="C697" s="224"/>
      <c r="D697" s="84"/>
      <c r="E697" s="224"/>
      <c r="F697" s="83"/>
      <c r="G697" s="224"/>
      <c r="H697" s="83"/>
      <c r="I697" s="102"/>
      <c r="J697" s="2708"/>
      <c r="K697" s="102"/>
      <c r="L697" s="83"/>
      <c r="M697" s="102"/>
      <c r="N697" s="224"/>
      <c r="O697" s="102"/>
      <c r="P697" s="102"/>
      <c r="Q697" s="102"/>
      <c r="R697" s="224"/>
    </row>
    <row r="698" spans="2:18">
      <c r="B698" s="224"/>
      <c r="C698" s="224"/>
      <c r="D698" s="84"/>
      <c r="E698" s="224"/>
      <c r="F698" s="83"/>
      <c r="G698" s="224"/>
      <c r="H698" s="83"/>
      <c r="I698" s="102"/>
      <c r="J698" s="2708"/>
      <c r="K698" s="102"/>
      <c r="L698" s="83"/>
      <c r="M698" s="102"/>
      <c r="N698" s="224"/>
      <c r="O698" s="102"/>
      <c r="P698" s="102"/>
      <c r="Q698" s="102"/>
      <c r="R698" s="224"/>
    </row>
    <row r="699" spans="2:18">
      <c r="B699" s="224"/>
      <c r="C699" s="224"/>
      <c r="D699" s="84"/>
      <c r="E699" s="224"/>
      <c r="F699" s="83"/>
      <c r="G699" s="224"/>
      <c r="H699" s="83"/>
      <c r="I699" s="102"/>
      <c r="J699" s="2708"/>
      <c r="K699" s="102"/>
      <c r="L699" s="83"/>
      <c r="M699" s="102"/>
      <c r="N699" s="224"/>
      <c r="O699" s="102"/>
      <c r="P699" s="102"/>
      <c r="Q699" s="102"/>
      <c r="R699" s="224"/>
    </row>
    <row r="700" spans="2:18">
      <c r="B700" s="224"/>
      <c r="C700" s="224"/>
      <c r="D700" s="84"/>
      <c r="E700" s="224"/>
      <c r="F700" s="83"/>
      <c r="G700" s="224"/>
      <c r="H700" s="83"/>
      <c r="I700" s="102"/>
      <c r="J700" s="2708"/>
      <c r="K700" s="102"/>
      <c r="L700" s="83"/>
      <c r="M700" s="102"/>
      <c r="N700" s="224"/>
      <c r="O700" s="102"/>
      <c r="P700" s="102"/>
      <c r="Q700" s="102"/>
      <c r="R700" s="224"/>
    </row>
    <row r="701" spans="2:18">
      <c r="B701" s="224"/>
      <c r="C701" s="224"/>
      <c r="D701" s="84"/>
      <c r="E701" s="224"/>
      <c r="F701" s="83"/>
      <c r="G701" s="224"/>
      <c r="H701" s="83"/>
      <c r="I701" s="102"/>
      <c r="J701" s="2708"/>
      <c r="K701" s="102"/>
      <c r="L701" s="83"/>
      <c r="M701" s="102"/>
      <c r="N701" s="224"/>
      <c r="O701" s="102"/>
      <c r="P701" s="102"/>
      <c r="Q701" s="102"/>
      <c r="R701" s="224"/>
    </row>
    <row r="702" spans="2:18">
      <c r="B702" s="224"/>
      <c r="C702" s="224"/>
      <c r="D702" s="84"/>
      <c r="E702" s="224"/>
      <c r="F702" s="83"/>
      <c r="G702" s="224"/>
      <c r="H702" s="83"/>
      <c r="I702" s="102"/>
      <c r="J702" s="2708"/>
      <c r="K702" s="102"/>
      <c r="L702" s="83"/>
      <c r="M702" s="102"/>
      <c r="N702" s="224"/>
      <c r="O702" s="102"/>
      <c r="P702" s="102"/>
      <c r="Q702" s="102"/>
      <c r="R702" s="224"/>
    </row>
    <row r="703" spans="2:18">
      <c r="B703" s="224"/>
      <c r="C703" s="224"/>
      <c r="D703" s="84"/>
      <c r="E703" s="224"/>
      <c r="F703" s="83"/>
      <c r="G703" s="224"/>
      <c r="H703" s="83"/>
      <c r="I703" s="102"/>
      <c r="J703" s="2708"/>
      <c r="K703" s="102"/>
      <c r="L703" s="83"/>
      <c r="M703" s="102"/>
      <c r="N703" s="224"/>
      <c r="O703" s="102"/>
      <c r="P703" s="102"/>
      <c r="Q703" s="102"/>
      <c r="R703" s="224"/>
    </row>
    <row r="704" spans="2:18">
      <c r="B704" s="224"/>
      <c r="C704" s="224"/>
      <c r="D704" s="84"/>
      <c r="E704" s="224"/>
      <c r="F704" s="83"/>
      <c r="G704" s="224"/>
      <c r="H704" s="83"/>
      <c r="I704" s="102"/>
      <c r="J704" s="2708"/>
      <c r="K704" s="102"/>
      <c r="L704" s="83"/>
      <c r="M704" s="102"/>
      <c r="N704" s="224"/>
      <c r="O704" s="102"/>
      <c r="P704" s="102"/>
      <c r="Q704" s="102"/>
      <c r="R704" s="224"/>
    </row>
    <row r="705" spans="2:18">
      <c r="B705" s="224"/>
      <c r="C705" s="224"/>
      <c r="D705" s="84"/>
      <c r="E705" s="224"/>
      <c r="F705" s="83"/>
      <c r="G705" s="224"/>
      <c r="H705" s="83"/>
      <c r="I705" s="102"/>
      <c r="J705" s="2708"/>
      <c r="K705" s="102"/>
      <c r="L705" s="83"/>
      <c r="M705" s="102"/>
      <c r="N705" s="224"/>
      <c r="O705" s="102"/>
      <c r="P705" s="102"/>
      <c r="Q705" s="102"/>
      <c r="R705" s="224"/>
    </row>
    <row r="706" spans="2:18">
      <c r="B706" s="224"/>
      <c r="C706" s="224"/>
      <c r="D706" s="84"/>
      <c r="E706" s="224"/>
      <c r="F706" s="83"/>
      <c r="G706" s="224"/>
      <c r="H706" s="83"/>
      <c r="I706" s="102"/>
      <c r="J706" s="2708"/>
      <c r="K706" s="102"/>
      <c r="L706" s="83"/>
      <c r="M706" s="102"/>
      <c r="N706" s="224"/>
      <c r="O706" s="102"/>
      <c r="P706" s="102"/>
      <c r="Q706" s="102"/>
      <c r="R706" s="224"/>
    </row>
    <row r="707" spans="2:18">
      <c r="B707" s="224"/>
      <c r="C707" s="224"/>
      <c r="D707" s="84"/>
      <c r="E707" s="224"/>
      <c r="F707" s="83"/>
      <c r="G707" s="224"/>
      <c r="H707" s="83"/>
      <c r="I707" s="102"/>
      <c r="J707" s="2708"/>
      <c r="K707" s="102"/>
      <c r="L707" s="83"/>
      <c r="M707" s="102"/>
      <c r="N707" s="224"/>
      <c r="O707" s="102"/>
      <c r="P707" s="102"/>
      <c r="Q707" s="102"/>
      <c r="R707" s="224"/>
    </row>
    <row r="708" spans="2:18">
      <c r="B708" s="224"/>
      <c r="C708" s="224"/>
      <c r="D708" s="84"/>
      <c r="E708" s="224"/>
      <c r="F708" s="83"/>
      <c r="G708" s="224"/>
      <c r="H708" s="83"/>
      <c r="I708" s="102"/>
      <c r="J708" s="2708"/>
      <c r="K708" s="102"/>
      <c r="L708" s="83"/>
      <c r="M708" s="102"/>
      <c r="N708" s="224"/>
      <c r="O708" s="102"/>
      <c r="P708" s="102"/>
      <c r="Q708" s="102"/>
      <c r="R708" s="224"/>
    </row>
    <row r="709" spans="2:18">
      <c r="B709" s="224"/>
      <c r="C709" s="224"/>
      <c r="D709" s="84"/>
      <c r="E709" s="224"/>
      <c r="F709" s="83"/>
      <c r="G709" s="224"/>
      <c r="H709" s="83"/>
      <c r="I709" s="102"/>
      <c r="J709" s="2708"/>
      <c r="K709" s="102"/>
      <c r="L709" s="83"/>
      <c r="M709" s="102"/>
      <c r="N709" s="224"/>
      <c r="O709" s="102"/>
      <c r="P709" s="102"/>
      <c r="Q709" s="102"/>
      <c r="R709" s="224"/>
    </row>
    <row r="710" spans="2:18">
      <c r="B710" s="224"/>
      <c r="C710" s="224"/>
      <c r="D710" s="84"/>
      <c r="E710" s="224"/>
      <c r="F710" s="83"/>
      <c r="G710" s="224"/>
      <c r="H710" s="83"/>
      <c r="I710" s="102"/>
      <c r="J710" s="2708"/>
      <c r="K710" s="102"/>
      <c r="L710" s="83"/>
      <c r="M710" s="102"/>
      <c r="N710" s="224"/>
      <c r="O710" s="102"/>
      <c r="P710" s="102"/>
      <c r="Q710" s="102"/>
      <c r="R710" s="224"/>
    </row>
    <row r="711" spans="2:18">
      <c r="B711" s="224"/>
      <c r="C711" s="224"/>
      <c r="D711" s="84"/>
      <c r="E711" s="224"/>
      <c r="F711" s="83"/>
      <c r="G711" s="224"/>
      <c r="H711" s="83"/>
      <c r="I711" s="102"/>
      <c r="J711" s="2708"/>
      <c r="K711" s="102"/>
      <c r="L711" s="83"/>
      <c r="M711" s="102"/>
      <c r="N711" s="224"/>
      <c r="O711" s="102"/>
      <c r="P711" s="102"/>
      <c r="Q711" s="102"/>
      <c r="R711" s="224"/>
    </row>
    <row r="712" spans="2:18">
      <c r="B712" s="224"/>
      <c r="C712" s="224"/>
      <c r="D712" s="84"/>
      <c r="E712" s="224"/>
      <c r="F712" s="83"/>
      <c r="G712" s="224"/>
      <c r="H712" s="83"/>
      <c r="I712" s="102"/>
      <c r="J712" s="2708"/>
      <c r="K712" s="102"/>
      <c r="L712" s="83"/>
      <c r="M712" s="102"/>
      <c r="N712" s="224"/>
      <c r="O712" s="102"/>
      <c r="P712" s="102"/>
      <c r="Q712" s="102"/>
      <c r="R712" s="224"/>
    </row>
    <row r="713" spans="2:18">
      <c r="B713" s="224"/>
      <c r="C713" s="224"/>
      <c r="D713" s="84"/>
      <c r="E713" s="224"/>
      <c r="F713" s="83"/>
      <c r="G713" s="224"/>
      <c r="H713" s="83"/>
      <c r="I713" s="102"/>
      <c r="J713" s="2708"/>
      <c r="K713" s="102"/>
      <c r="L713" s="83"/>
      <c r="M713" s="102"/>
      <c r="N713" s="224"/>
      <c r="O713" s="102"/>
      <c r="P713" s="102"/>
      <c r="Q713" s="102"/>
      <c r="R713" s="224"/>
    </row>
    <row r="714" spans="2:18">
      <c r="B714" s="224"/>
      <c r="C714" s="224"/>
      <c r="D714" s="84"/>
      <c r="E714" s="224"/>
      <c r="F714" s="83"/>
      <c r="G714" s="224"/>
      <c r="H714" s="83"/>
      <c r="I714" s="102"/>
      <c r="J714" s="2708"/>
      <c r="K714" s="102"/>
      <c r="L714" s="83"/>
      <c r="M714" s="102"/>
      <c r="N714" s="224"/>
      <c r="O714" s="102"/>
      <c r="P714" s="102"/>
      <c r="Q714" s="102"/>
      <c r="R714" s="224"/>
    </row>
    <row r="715" spans="2:18">
      <c r="B715" s="224"/>
      <c r="C715" s="224"/>
      <c r="D715" s="84"/>
      <c r="E715" s="224"/>
      <c r="F715" s="83"/>
      <c r="G715" s="224"/>
      <c r="H715" s="83"/>
      <c r="I715" s="102"/>
      <c r="J715" s="2708"/>
      <c r="K715" s="102"/>
      <c r="L715" s="83"/>
      <c r="M715" s="102"/>
      <c r="N715" s="224"/>
      <c r="O715" s="102"/>
      <c r="P715" s="102"/>
      <c r="Q715" s="102"/>
      <c r="R715" s="224"/>
    </row>
    <row r="716" spans="2:18">
      <c r="B716" s="224"/>
      <c r="C716" s="224"/>
      <c r="D716" s="84"/>
      <c r="E716" s="224"/>
      <c r="F716" s="83"/>
      <c r="G716" s="224"/>
      <c r="H716" s="83"/>
      <c r="I716" s="102"/>
      <c r="J716" s="2708"/>
      <c r="K716" s="102"/>
      <c r="L716" s="83"/>
      <c r="M716" s="102"/>
      <c r="N716" s="224"/>
      <c r="O716" s="102"/>
      <c r="P716" s="102"/>
      <c r="Q716" s="102"/>
      <c r="R716" s="224"/>
    </row>
    <row r="717" spans="2:18">
      <c r="B717" s="224"/>
      <c r="C717" s="224"/>
      <c r="D717" s="84"/>
      <c r="E717" s="224"/>
      <c r="F717" s="83"/>
      <c r="G717" s="224"/>
      <c r="H717" s="83"/>
      <c r="I717" s="102"/>
      <c r="J717" s="2708"/>
      <c r="K717" s="102"/>
      <c r="L717" s="83"/>
      <c r="M717" s="102"/>
      <c r="N717" s="224"/>
      <c r="O717" s="102"/>
      <c r="P717" s="102"/>
      <c r="Q717" s="102"/>
      <c r="R717" s="224"/>
    </row>
    <row r="718" spans="2:18">
      <c r="B718" s="224"/>
      <c r="C718" s="224"/>
      <c r="D718" s="84"/>
      <c r="E718" s="224"/>
      <c r="F718" s="83"/>
      <c r="G718" s="224"/>
      <c r="H718" s="83"/>
      <c r="I718" s="102"/>
      <c r="J718" s="2708"/>
      <c r="K718" s="102"/>
      <c r="L718" s="83"/>
      <c r="M718" s="102"/>
      <c r="N718" s="224"/>
      <c r="O718" s="102"/>
      <c r="P718" s="102"/>
      <c r="Q718" s="102"/>
      <c r="R718" s="224"/>
    </row>
    <row r="719" spans="2:18">
      <c r="B719" s="224"/>
      <c r="C719" s="224"/>
      <c r="D719" s="84"/>
      <c r="E719" s="224"/>
      <c r="F719" s="83"/>
      <c r="G719" s="224"/>
      <c r="H719" s="83"/>
      <c r="I719" s="102"/>
      <c r="J719" s="2708"/>
      <c r="K719" s="102"/>
      <c r="L719" s="83"/>
      <c r="M719" s="102"/>
      <c r="N719" s="224"/>
      <c r="O719" s="102"/>
      <c r="P719" s="102"/>
      <c r="Q719" s="102"/>
      <c r="R719" s="224"/>
    </row>
    <row r="720" spans="2:18">
      <c r="B720" s="224"/>
      <c r="C720" s="224"/>
      <c r="D720" s="84"/>
      <c r="E720" s="224"/>
      <c r="F720" s="83"/>
      <c r="G720" s="224"/>
      <c r="H720" s="83"/>
      <c r="I720" s="102"/>
      <c r="J720" s="2708"/>
      <c r="K720" s="102"/>
      <c r="L720" s="83"/>
      <c r="M720" s="102"/>
      <c r="N720" s="224"/>
      <c r="O720" s="102"/>
      <c r="P720" s="102"/>
      <c r="Q720" s="102"/>
      <c r="R720" s="224"/>
    </row>
    <row r="721" spans="2:18">
      <c r="B721" s="224"/>
      <c r="C721" s="224"/>
      <c r="D721" s="84"/>
      <c r="E721" s="224"/>
      <c r="F721" s="83"/>
      <c r="G721" s="224"/>
      <c r="H721" s="83"/>
      <c r="I721" s="102"/>
      <c r="J721" s="2708"/>
      <c r="K721" s="102"/>
      <c r="L721" s="83"/>
      <c r="M721" s="102"/>
      <c r="N721" s="224"/>
      <c r="O721" s="102"/>
      <c r="P721" s="102"/>
      <c r="Q721" s="102"/>
      <c r="R721" s="224"/>
    </row>
    <row r="722" spans="2:18">
      <c r="B722" s="224"/>
      <c r="C722" s="224"/>
      <c r="D722" s="84"/>
      <c r="E722" s="224"/>
      <c r="F722" s="83"/>
      <c r="G722" s="224"/>
      <c r="H722" s="83"/>
      <c r="I722" s="102"/>
      <c r="J722" s="2708"/>
      <c r="K722" s="102"/>
      <c r="L722" s="83"/>
      <c r="M722" s="102"/>
      <c r="N722" s="224"/>
      <c r="O722" s="102"/>
      <c r="P722" s="102"/>
      <c r="Q722" s="102"/>
      <c r="R722" s="224"/>
    </row>
    <row r="723" spans="2:18">
      <c r="B723" s="224"/>
      <c r="C723" s="224"/>
      <c r="D723" s="84"/>
      <c r="E723" s="224"/>
      <c r="F723" s="83"/>
      <c r="G723" s="224"/>
      <c r="H723" s="83"/>
      <c r="I723" s="102"/>
      <c r="J723" s="2708"/>
      <c r="K723" s="102"/>
      <c r="L723" s="83"/>
      <c r="M723" s="102"/>
      <c r="N723" s="224"/>
      <c r="O723" s="102"/>
      <c r="P723" s="102"/>
      <c r="Q723" s="102"/>
      <c r="R723" s="224"/>
    </row>
    <row r="724" spans="2:18">
      <c r="B724" s="224"/>
      <c r="C724" s="224"/>
      <c r="D724" s="84"/>
      <c r="E724" s="224"/>
      <c r="F724" s="83"/>
      <c r="G724" s="224"/>
      <c r="H724" s="83"/>
      <c r="I724" s="102"/>
      <c r="J724" s="2708"/>
      <c r="K724" s="102"/>
      <c r="L724" s="83"/>
      <c r="M724" s="102"/>
      <c r="N724" s="224"/>
      <c r="O724" s="102"/>
      <c r="P724" s="102"/>
      <c r="Q724" s="102"/>
      <c r="R724" s="224"/>
    </row>
    <row r="725" spans="2:18">
      <c r="B725" s="224"/>
      <c r="C725" s="224"/>
      <c r="D725" s="84"/>
      <c r="E725" s="224"/>
      <c r="F725" s="83"/>
      <c r="G725" s="224"/>
      <c r="H725" s="83"/>
      <c r="I725" s="102"/>
      <c r="J725" s="2708"/>
      <c r="K725" s="102"/>
      <c r="L725" s="83"/>
      <c r="M725" s="102"/>
      <c r="N725" s="224"/>
      <c r="O725" s="102"/>
      <c r="P725" s="102"/>
      <c r="Q725" s="102"/>
      <c r="R725" s="224"/>
    </row>
    <row r="726" spans="2:18">
      <c r="B726" s="224"/>
      <c r="C726" s="224"/>
      <c r="D726" s="84"/>
      <c r="E726" s="224"/>
      <c r="F726" s="83"/>
      <c r="G726" s="224"/>
      <c r="H726" s="83"/>
      <c r="I726" s="102"/>
      <c r="J726" s="2708"/>
      <c r="K726" s="102"/>
      <c r="L726" s="83"/>
      <c r="M726" s="102"/>
      <c r="N726" s="224"/>
      <c r="O726" s="102"/>
      <c r="P726" s="102"/>
      <c r="Q726" s="102"/>
      <c r="R726" s="224"/>
    </row>
    <row r="727" spans="2:18">
      <c r="B727" s="224"/>
      <c r="C727" s="224"/>
      <c r="D727" s="84"/>
      <c r="E727" s="224"/>
      <c r="F727" s="83"/>
      <c r="G727" s="224"/>
      <c r="H727" s="83"/>
      <c r="I727" s="102"/>
      <c r="J727" s="2708"/>
      <c r="K727" s="102"/>
      <c r="L727" s="83"/>
      <c r="M727" s="102"/>
      <c r="N727" s="224"/>
      <c r="O727" s="102"/>
      <c r="P727" s="102"/>
      <c r="Q727" s="102"/>
      <c r="R727" s="224"/>
    </row>
    <row r="728" spans="2:18">
      <c r="B728" s="224"/>
      <c r="C728" s="224"/>
      <c r="D728" s="84"/>
      <c r="E728" s="224"/>
      <c r="F728" s="83"/>
      <c r="G728" s="224"/>
      <c r="H728" s="83"/>
      <c r="I728" s="102"/>
      <c r="J728" s="2708"/>
      <c r="K728" s="102"/>
      <c r="L728" s="83"/>
      <c r="M728" s="102"/>
      <c r="N728" s="224"/>
      <c r="O728" s="102"/>
      <c r="P728" s="102"/>
      <c r="Q728" s="102"/>
      <c r="R728" s="224"/>
    </row>
    <row r="729" spans="2:18">
      <c r="B729" s="224"/>
      <c r="C729" s="224"/>
      <c r="D729" s="84"/>
      <c r="E729" s="224"/>
      <c r="F729" s="83"/>
      <c r="G729" s="224"/>
      <c r="H729" s="83"/>
      <c r="I729" s="102"/>
      <c r="J729" s="2708"/>
      <c r="K729" s="102"/>
      <c r="L729" s="83"/>
      <c r="M729" s="102"/>
      <c r="N729" s="224"/>
      <c r="O729" s="102"/>
      <c r="P729" s="102"/>
      <c r="Q729" s="102"/>
      <c r="R729" s="224"/>
    </row>
    <row r="730" spans="2:18">
      <c r="B730" s="224"/>
      <c r="C730" s="224"/>
      <c r="D730" s="84"/>
      <c r="E730" s="224"/>
      <c r="F730" s="83"/>
      <c r="G730" s="224"/>
      <c r="H730" s="83"/>
      <c r="I730" s="102"/>
      <c r="J730" s="2708"/>
      <c r="K730" s="102"/>
      <c r="L730" s="83"/>
      <c r="M730" s="102"/>
      <c r="N730" s="224"/>
      <c r="O730" s="102"/>
      <c r="P730" s="102"/>
      <c r="Q730" s="102"/>
      <c r="R730" s="224"/>
    </row>
    <row r="731" spans="2:18">
      <c r="B731" s="224"/>
      <c r="C731" s="224"/>
      <c r="D731" s="84"/>
      <c r="E731" s="224"/>
      <c r="F731" s="83"/>
      <c r="G731" s="224"/>
      <c r="H731" s="83"/>
      <c r="I731" s="102"/>
      <c r="J731" s="2708"/>
      <c r="K731" s="102"/>
      <c r="L731" s="83"/>
      <c r="M731" s="102"/>
      <c r="N731" s="224"/>
      <c r="O731" s="102"/>
      <c r="P731" s="102"/>
      <c r="Q731" s="102"/>
      <c r="R731" s="224"/>
    </row>
    <row r="732" spans="2:18">
      <c r="B732" s="224"/>
      <c r="C732" s="224"/>
      <c r="D732" s="84"/>
      <c r="E732" s="224"/>
      <c r="F732" s="83"/>
      <c r="G732" s="224"/>
      <c r="H732" s="83"/>
      <c r="I732" s="102"/>
      <c r="J732" s="2708"/>
      <c r="K732" s="102"/>
      <c r="L732" s="83"/>
      <c r="M732" s="102"/>
      <c r="N732" s="224"/>
      <c r="O732" s="102"/>
      <c r="P732" s="102"/>
      <c r="Q732" s="102"/>
      <c r="R732" s="224"/>
    </row>
    <row r="733" spans="2:18">
      <c r="B733" s="224"/>
      <c r="C733" s="224"/>
      <c r="D733" s="84"/>
      <c r="E733" s="224"/>
      <c r="F733" s="83"/>
      <c r="G733" s="224"/>
      <c r="H733" s="83"/>
      <c r="I733" s="102"/>
      <c r="J733" s="2708"/>
      <c r="K733" s="102"/>
      <c r="L733" s="83"/>
      <c r="M733" s="102"/>
      <c r="N733" s="224"/>
      <c r="O733" s="102"/>
      <c r="P733" s="102"/>
      <c r="Q733" s="102"/>
      <c r="R733" s="224"/>
    </row>
    <row r="734" spans="2:18">
      <c r="B734" s="224"/>
      <c r="C734" s="224"/>
      <c r="D734" s="84"/>
      <c r="E734" s="224"/>
      <c r="F734" s="83"/>
      <c r="G734" s="224"/>
      <c r="H734" s="83"/>
      <c r="I734" s="102"/>
      <c r="J734" s="2708"/>
      <c r="K734" s="102"/>
      <c r="L734" s="83"/>
      <c r="M734" s="102"/>
      <c r="N734" s="224"/>
      <c r="O734" s="102"/>
      <c r="P734" s="102"/>
      <c r="Q734" s="102"/>
      <c r="R734" s="224"/>
    </row>
    <row r="735" spans="2:18">
      <c r="B735" s="224"/>
      <c r="C735" s="224"/>
      <c r="D735" s="84"/>
      <c r="E735" s="224"/>
      <c r="F735" s="83"/>
      <c r="G735" s="224"/>
      <c r="H735" s="83"/>
      <c r="I735" s="102"/>
      <c r="J735" s="2708"/>
      <c r="K735" s="102"/>
      <c r="L735" s="83"/>
      <c r="M735" s="102"/>
      <c r="N735" s="224"/>
      <c r="O735" s="102"/>
      <c r="P735" s="102"/>
      <c r="Q735" s="102"/>
      <c r="R735" s="224"/>
    </row>
    <row r="736" spans="2:18">
      <c r="B736" s="224"/>
      <c r="C736" s="224"/>
      <c r="D736" s="84"/>
      <c r="E736" s="224"/>
      <c r="F736" s="83"/>
      <c r="G736" s="224"/>
      <c r="H736" s="83"/>
      <c r="I736" s="102"/>
      <c r="J736" s="2708"/>
      <c r="K736" s="102"/>
      <c r="L736" s="83"/>
      <c r="M736" s="102"/>
      <c r="N736" s="224"/>
      <c r="O736" s="102"/>
      <c r="P736" s="102"/>
      <c r="Q736" s="102"/>
      <c r="R736" s="224"/>
    </row>
    <row r="737" spans="2:18">
      <c r="B737" s="224"/>
      <c r="C737" s="224"/>
      <c r="D737" s="84"/>
      <c r="E737" s="224"/>
      <c r="F737" s="83"/>
      <c r="G737" s="224"/>
      <c r="H737" s="83"/>
      <c r="I737" s="102"/>
      <c r="J737" s="2708"/>
      <c r="K737" s="102"/>
      <c r="L737" s="83"/>
      <c r="M737" s="102"/>
      <c r="N737" s="224"/>
      <c r="O737" s="102"/>
      <c r="P737" s="102"/>
      <c r="Q737" s="102"/>
      <c r="R737" s="224"/>
    </row>
    <row r="738" spans="2:18">
      <c r="B738" s="224"/>
      <c r="C738" s="224"/>
      <c r="D738" s="84"/>
      <c r="E738" s="224"/>
      <c r="F738" s="83"/>
      <c r="G738" s="224"/>
      <c r="H738" s="83"/>
      <c r="I738" s="102"/>
      <c r="J738" s="2708"/>
      <c r="K738" s="102"/>
      <c r="L738" s="83"/>
      <c r="M738" s="102"/>
      <c r="N738" s="224"/>
      <c r="O738" s="102"/>
      <c r="P738" s="102"/>
      <c r="Q738" s="102"/>
      <c r="R738" s="224"/>
    </row>
    <row r="739" spans="2:18">
      <c r="B739" s="224"/>
      <c r="C739" s="224"/>
      <c r="D739" s="84"/>
      <c r="E739" s="224"/>
      <c r="F739" s="83"/>
      <c r="G739" s="224"/>
      <c r="H739" s="83"/>
      <c r="I739" s="102"/>
      <c r="J739" s="2708"/>
      <c r="K739" s="102"/>
      <c r="L739" s="83"/>
      <c r="M739" s="102"/>
      <c r="N739" s="224"/>
      <c r="O739" s="102"/>
      <c r="P739" s="102"/>
      <c r="Q739" s="102"/>
      <c r="R739" s="224"/>
    </row>
    <row r="740" spans="2:18">
      <c r="B740" s="224"/>
      <c r="C740" s="224"/>
      <c r="D740" s="84"/>
      <c r="E740" s="224"/>
      <c r="F740" s="83"/>
      <c r="G740" s="224"/>
      <c r="H740" s="83"/>
      <c r="I740" s="102"/>
      <c r="J740" s="2708"/>
      <c r="K740" s="102"/>
      <c r="L740" s="83"/>
      <c r="M740" s="102"/>
      <c r="N740" s="224"/>
      <c r="O740" s="102"/>
      <c r="P740" s="102"/>
      <c r="Q740" s="102"/>
      <c r="R740" s="224"/>
    </row>
    <row r="741" spans="2:18">
      <c r="B741" s="224"/>
      <c r="C741" s="224"/>
      <c r="D741" s="84"/>
      <c r="E741" s="224"/>
      <c r="F741" s="83"/>
      <c r="G741" s="224"/>
      <c r="H741" s="83"/>
      <c r="I741" s="102"/>
      <c r="J741" s="2708"/>
      <c r="K741" s="102"/>
      <c r="L741" s="83"/>
      <c r="M741" s="102"/>
      <c r="N741" s="224"/>
      <c r="O741" s="102"/>
      <c r="P741" s="102"/>
      <c r="Q741" s="102"/>
      <c r="R741" s="224"/>
    </row>
    <row r="742" spans="2:18">
      <c r="B742" s="224"/>
      <c r="C742" s="224"/>
      <c r="D742" s="84"/>
      <c r="E742" s="224"/>
      <c r="F742" s="83"/>
      <c r="G742" s="224"/>
      <c r="H742" s="83"/>
      <c r="I742" s="102"/>
      <c r="J742" s="2708"/>
      <c r="K742" s="102"/>
      <c r="L742" s="83"/>
      <c r="M742" s="102"/>
      <c r="N742" s="224"/>
      <c r="O742" s="102"/>
      <c r="P742" s="102"/>
      <c r="Q742" s="102"/>
      <c r="R742" s="224"/>
    </row>
    <row r="743" spans="2:18">
      <c r="B743" s="224"/>
      <c r="C743" s="224"/>
      <c r="D743" s="84"/>
      <c r="E743" s="224"/>
      <c r="F743" s="83"/>
      <c r="G743" s="224"/>
      <c r="H743" s="83"/>
      <c r="I743" s="102"/>
      <c r="J743" s="2708"/>
      <c r="K743" s="102"/>
      <c r="L743" s="83"/>
      <c r="M743" s="102"/>
      <c r="N743" s="224"/>
      <c r="O743" s="102"/>
      <c r="P743" s="102"/>
      <c r="Q743" s="102"/>
      <c r="R743" s="224"/>
    </row>
    <row r="744" spans="2:18">
      <c r="B744" s="224"/>
      <c r="C744" s="224"/>
      <c r="D744" s="84"/>
      <c r="E744" s="224"/>
      <c r="F744" s="83"/>
      <c r="G744" s="224"/>
      <c r="H744" s="83"/>
      <c r="I744" s="102"/>
      <c r="J744" s="2708"/>
      <c r="K744" s="102"/>
      <c r="L744" s="83"/>
      <c r="M744" s="102"/>
      <c r="N744" s="224"/>
      <c r="O744" s="102"/>
      <c r="P744" s="102"/>
      <c r="Q744" s="102"/>
      <c r="R744" s="224"/>
    </row>
    <row r="745" spans="2:18">
      <c r="B745" s="224"/>
      <c r="C745" s="224"/>
      <c r="D745" s="84"/>
      <c r="E745" s="224"/>
      <c r="F745" s="83"/>
      <c r="G745" s="224"/>
      <c r="H745" s="83"/>
      <c r="I745" s="102"/>
      <c r="J745" s="2708"/>
      <c r="K745" s="102"/>
      <c r="L745" s="83"/>
      <c r="M745" s="102"/>
      <c r="N745" s="224"/>
      <c r="O745" s="102"/>
      <c r="P745" s="102"/>
      <c r="Q745" s="102"/>
      <c r="R745" s="224"/>
    </row>
    <row r="746" spans="2:18">
      <c r="B746" s="224"/>
      <c r="C746" s="224"/>
      <c r="D746" s="84"/>
      <c r="E746" s="224"/>
      <c r="F746" s="83"/>
      <c r="G746" s="224"/>
      <c r="H746" s="83"/>
      <c r="I746" s="102"/>
      <c r="J746" s="2708"/>
      <c r="K746" s="102"/>
      <c r="L746" s="83"/>
      <c r="M746" s="102"/>
      <c r="N746" s="224"/>
      <c r="O746" s="102"/>
      <c r="P746" s="102"/>
      <c r="Q746" s="102"/>
      <c r="R746" s="224"/>
    </row>
    <row r="747" spans="2:18">
      <c r="B747" s="224"/>
      <c r="C747" s="224"/>
      <c r="D747" s="84"/>
      <c r="E747" s="224"/>
      <c r="F747" s="83"/>
      <c r="G747" s="224"/>
      <c r="H747" s="83"/>
      <c r="I747" s="102"/>
      <c r="J747" s="2708"/>
      <c r="K747" s="102"/>
      <c r="L747" s="83"/>
      <c r="M747" s="102"/>
      <c r="N747" s="224"/>
      <c r="O747" s="102"/>
      <c r="P747" s="102"/>
      <c r="Q747" s="102"/>
      <c r="R747" s="224"/>
    </row>
    <row r="748" spans="2:18">
      <c r="B748" s="224"/>
      <c r="C748" s="224"/>
      <c r="D748" s="84"/>
      <c r="E748" s="224"/>
      <c r="F748" s="83"/>
      <c r="G748" s="224"/>
      <c r="H748" s="83"/>
      <c r="I748" s="102"/>
      <c r="J748" s="2708"/>
      <c r="K748" s="102"/>
      <c r="L748" s="83"/>
      <c r="M748" s="102"/>
      <c r="N748" s="224"/>
      <c r="O748" s="102"/>
      <c r="P748" s="102"/>
      <c r="Q748" s="102"/>
      <c r="R748" s="224"/>
    </row>
    <row r="749" spans="2:18">
      <c r="B749" s="224"/>
      <c r="C749" s="224"/>
      <c r="D749" s="84"/>
      <c r="E749" s="224"/>
      <c r="F749" s="83"/>
      <c r="G749" s="224"/>
      <c r="H749" s="83"/>
      <c r="I749" s="102"/>
      <c r="J749" s="2708"/>
      <c r="K749" s="102"/>
      <c r="L749" s="83"/>
      <c r="M749" s="102"/>
      <c r="N749" s="224"/>
      <c r="O749" s="102"/>
      <c r="P749" s="102"/>
      <c r="Q749" s="102"/>
      <c r="R749" s="224"/>
    </row>
    <row r="750" spans="2:18">
      <c r="B750" s="224"/>
      <c r="C750" s="224"/>
      <c r="D750" s="84"/>
      <c r="E750" s="224"/>
      <c r="F750" s="83"/>
      <c r="G750" s="224"/>
      <c r="H750" s="83"/>
      <c r="I750" s="102"/>
      <c r="J750" s="2708"/>
      <c r="K750" s="102"/>
      <c r="L750" s="83"/>
      <c r="M750" s="102"/>
      <c r="N750" s="224"/>
      <c r="O750" s="102"/>
      <c r="P750" s="102"/>
      <c r="Q750" s="102"/>
      <c r="R750" s="224"/>
    </row>
    <row r="751" spans="2:18">
      <c r="B751" s="224"/>
      <c r="C751" s="224"/>
      <c r="D751" s="84"/>
      <c r="E751" s="224"/>
      <c r="F751" s="83"/>
      <c r="G751" s="224"/>
      <c r="H751" s="83"/>
      <c r="I751" s="102"/>
      <c r="J751" s="2708"/>
      <c r="K751" s="102"/>
      <c r="L751" s="83"/>
      <c r="M751" s="102"/>
      <c r="N751" s="224"/>
      <c r="O751" s="102"/>
      <c r="P751" s="102"/>
      <c r="Q751" s="102"/>
      <c r="R751" s="224"/>
    </row>
    <row r="752" spans="2:18">
      <c r="B752" s="224"/>
      <c r="C752" s="224"/>
      <c r="D752" s="84"/>
      <c r="E752" s="224"/>
      <c r="F752" s="83"/>
      <c r="G752" s="224"/>
      <c r="H752" s="83"/>
      <c r="I752" s="102"/>
      <c r="J752" s="2708"/>
      <c r="K752" s="102"/>
      <c r="L752" s="83"/>
      <c r="M752" s="102"/>
      <c r="N752" s="224"/>
      <c r="O752" s="102"/>
      <c r="P752" s="102"/>
      <c r="Q752" s="102"/>
      <c r="R752" s="224"/>
    </row>
    <row r="753" spans="2:18">
      <c r="B753" s="224"/>
      <c r="C753" s="224"/>
      <c r="D753" s="84"/>
      <c r="E753" s="224"/>
      <c r="F753" s="83"/>
      <c r="G753" s="224"/>
      <c r="H753" s="83"/>
      <c r="I753" s="102"/>
      <c r="J753" s="2708"/>
      <c r="K753" s="102"/>
      <c r="L753" s="83"/>
      <c r="M753" s="102"/>
      <c r="N753" s="224"/>
      <c r="O753" s="102"/>
      <c r="P753" s="102"/>
      <c r="Q753" s="102"/>
      <c r="R753" s="224"/>
    </row>
    <row r="754" spans="2:18">
      <c r="B754" s="224"/>
      <c r="C754" s="224"/>
      <c r="D754" s="84"/>
      <c r="E754" s="224"/>
      <c r="F754" s="83"/>
      <c r="G754" s="224"/>
      <c r="H754" s="83"/>
      <c r="I754" s="102"/>
      <c r="J754" s="2708"/>
      <c r="K754" s="102"/>
      <c r="L754" s="83"/>
      <c r="M754" s="102"/>
      <c r="N754" s="224"/>
      <c r="O754" s="102"/>
      <c r="P754" s="102"/>
      <c r="Q754" s="102"/>
      <c r="R754" s="224"/>
    </row>
    <row r="755" spans="2:18">
      <c r="B755" s="224"/>
      <c r="C755" s="224"/>
      <c r="D755" s="84"/>
      <c r="E755" s="224"/>
      <c r="F755" s="83"/>
      <c r="G755" s="224"/>
      <c r="H755" s="83"/>
      <c r="I755" s="102"/>
      <c r="J755" s="2708"/>
      <c r="K755" s="102"/>
      <c r="L755" s="83"/>
      <c r="M755" s="102"/>
      <c r="N755" s="224"/>
      <c r="O755" s="102"/>
      <c r="P755" s="102"/>
      <c r="Q755" s="102"/>
      <c r="R755" s="224"/>
    </row>
    <row r="756" spans="2:18">
      <c r="B756" s="224"/>
      <c r="C756" s="224"/>
      <c r="D756" s="84"/>
      <c r="E756" s="224"/>
      <c r="F756" s="83"/>
      <c r="G756" s="224"/>
      <c r="H756" s="83"/>
      <c r="I756" s="102"/>
      <c r="J756" s="2708"/>
      <c r="K756" s="102"/>
      <c r="L756" s="83"/>
      <c r="M756" s="102"/>
      <c r="N756" s="224"/>
      <c r="O756" s="102"/>
      <c r="P756" s="102"/>
      <c r="Q756" s="102"/>
      <c r="R756" s="224"/>
    </row>
    <row r="757" spans="2:18">
      <c r="B757" s="224"/>
      <c r="C757" s="224"/>
      <c r="D757" s="84"/>
      <c r="E757" s="224"/>
      <c r="F757" s="83"/>
      <c r="G757" s="224"/>
      <c r="H757" s="83"/>
      <c r="I757" s="102"/>
      <c r="J757" s="2708"/>
      <c r="K757" s="102"/>
      <c r="L757" s="83"/>
      <c r="M757" s="102"/>
      <c r="N757" s="224"/>
      <c r="O757" s="102"/>
      <c r="P757" s="102"/>
      <c r="Q757" s="102"/>
      <c r="R757" s="224"/>
    </row>
    <row r="758" spans="2:18">
      <c r="B758" s="224"/>
      <c r="C758" s="224"/>
      <c r="D758" s="84"/>
      <c r="E758" s="224"/>
      <c r="F758" s="83"/>
      <c r="G758" s="224"/>
      <c r="H758" s="83"/>
      <c r="I758" s="102"/>
      <c r="J758" s="2708"/>
      <c r="K758" s="102"/>
      <c r="L758" s="83"/>
      <c r="M758" s="102"/>
      <c r="N758" s="224"/>
      <c r="O758" s="102"/>
      <c r="P758" s="102"/>
      <c r="Q758" s="102"/>
      <c r="R758" s="224"/>
    </row>
    <row r="759" spans="2:18">
      <c r="B759" s="224"/>
      <c r="C759" s="224"/>
      <c r="D759" s="84"/>
      <c r="E759" s="224"/>
      <c r="F759" s="83"/>
      <c r="G759" s="224"/>
      <c r="H759" s="83"/>
      <c r="I759" s="102"/>
      <c r="J759" s="2708"/>
      <c r="K759" s="102"/>
      <c r="L759" s="83"/>
      <c r="M759" s="102"/>
      <c r="N759" s="224"/>
      <c r="O759" s="102"/>
      <c r="P759" s="102"/>
      <c r="Q759" s="102"/>
      <c r="R759" s="224"/>
    </row>
    <row r="760" spans="2:18">
      <c r="B760" s="224"/>
      <c r="C760" s="224"/>
      <c r="D760" s="84"/>
      <c r="E760" s="224"/>
      <c r="F760" s="83"/>
      <c r="G760" s="224"/>
      <c r="H760" s="83"/>
      <c r="I760" s="102"/>
      <c r="J760" s="2708"/>
      <c r="K760" s="102"/>
      <c r="L760" s="83"/>
      <c r="M760" s="102"/>
      <c r="N760" s="224"/>
      <c r="O760" s="102"/>
      <c r="P760" s="102"/>
      <c r="Q760" s="102"/>
      <c r="R760" s="224"/>
    </row>
    <row r="761" spans="2:18">
      <c r="B761" s="224"/>
      <c r="C761" s="224"/>
      <c r="D761" s="84"/>
      <c r="E761" s="224"/>
      <c r="F761" s="83"/>
      <c r="G761" s="224"/>
      <c r="H761" s="83"/>
      <c r="I761" s="102"/>
      <c r="J761" s="2708"/>
      <c r="K761" s="102"/>
      <c r="L761" s="83"/>
      <c r="M761" s="102"/>
      <c r="N761" s="224"/>
      <c r="O761" s="102"/>
      <c r="P761" s="102"/>
      <c r="Q761" s="102"/>
      <c r="R761" s="224"/>
    </row>
    <row r="762" spans="2:18">
      <c r="B762" s="224"/>
      <c r="C762" s="224"/>
      <c r="D762" s="84"/>
      <c r="E762" s="224"/>
      <c r="F762" s="83"/>
      <c r="G762" s="224"/>
      <c r="H762" s="83"/>
      <c r="I762" s="102"/>
      <c r="J762" s="2708"/>
      <c r="K762" s="102"/>
      <c r="L762" s="83"/>
      <c r="M762" s="102"/>
      <c r="N762" s="224"/>
      <c r="O762" s="102"/>
      <c r="P762" s="102"/>
      <c r="Q762" s="102"/>
      <c r="R762" s="224"/>
    </row>
    <row r="763" spans="2:18">
      <c r="B763" s="224"/>
      <c r="C763" s="224"/>
      <c r="D763" s="84"/>
      <c r="E763" s="224"/>
      <c r="F763" s="83"/>
      <c r="G763" s="224"/>
      <c r="H763" s="83"/>
      <c r="I763" s="102"/>
      <c r="J763" s="2708"/>
      <c r="K763" s="102"/>
      <c r="L763" s="83"/>
      <c r="M763" s="102"/>
      <c r="N763" s="224"/>
      <c r="O763" s="102"/>
      <c r="P763" s="102"/>
      <c r="Q763" s="102"/>
      <c r="R763" s="224"/>
    </row>
    <row r="764" spans="2:18">
      <c r="B764" s="224"/>
      <c r="C764" s="224"/>
      <c r="D764" s="84"/>
      <c r="E764" s="224"/>
      <c r="F764" s="83"/>
      <c r="G764" s="224"/>
      <c r="H764" s="83"/>
      <c r="I764" s="102"/>
      <c r="J764" s="2708"/>
      <c r="K764" s="102"/>
      <c r="L764" s="83"/>
      <c r="M764" s="102"/>
      <c r="N764" s="224"/>
      <c r="O764" s="102"/>
      <c r="P764" s="102"/>
      <c r="Q764" s="102"/>
      <c r="R764" s="224"/>
    </row>
    <row r="765" spans="2:18">
      <c r="B765" s="224"/>
      <c r="C765" s="224"/>
      <c r="D765" s="84"/>
      <c r="E765" s="224"/>
      <c r="F765" s="83"/>
      <c r="G765" s="224"/>
      <c r="H765" s="83"/>
      <c r="I765" s="102"/>
      <c r="J765" s="2708"/>
      <c r="K765" s="102"/>
      <c r="L765" s="83"/>
      <c r="M765" s="102"/>
      <c r="N765" s="224"/>
      <c r="O765" s="102"/>
      <c r="P765" s="102"/>
      <c r="Q765" s="102"/>
      <c r="R765" s="224"/>
    </row>
    <row r="766" spans="2:18">
      <c r="B766" s="224"/>
      <c r="C766" s="224"/>
      <c r="D766" s="84"/>
      <c r="E766" s="224"/>
      <c r="F766" s="83"/>
      <c r="G766" s="224"/>
      <c r="H766" s="83"/>
      <c r="I766" s="102"/>
      <c r="J766" s="2708"/>
      <c r="K766" s="102"/>
      <c r="L766" s="83"/>
      <c r="M766" s="102"/>
      <c r="N766" s="224"/>
      <c r="O766" s="102"/>
      <c r="P766" s="102"/>
      <c r="Q766" s="102"/>
      <c r="R766" s="224"/>
    </row>
    <row r="767" spans="2:18">
      <c r="B767" s="224"/>
      <c r="C767" s="224"/>
      <c r="D767" s="84"/>
      <c r="E767" s="224"/>
      <c r="F767" s="83"/>
      <c r="G767" s="224"/>
      <c r="H767" s="83"/>
      <c r="I767" s="102"/>
      <c r="J767" s="2708"/>
      <c r="K767" s="102"/>
      <c r="L767" s="83"/>
      <c r="M767" s="102"/>
      <c r="N767" s="224"/>
      <c r="O767" s="102"/>
      <c r="P767" s="102"/>
      <c r="Q767" s="102"/>
      <c r="R767" s="224"/>
    </row>
    <row r="768" spans="2:18">
      <c r="B768" s="224"/>
      <c r="C768" s="224"/>
      <c r="D768" s="84"/>
      <c r="E768" s="224"/>
      <c r="F768" s="83"/>
      <c r="G768" s="224"/>
      <c r="H768" s="83"/>
      <c r="I768" s="102"/>
      <c r="J768" s="2708"/>
      <c r="K768" s="102"/>
      <c r="L768" s="83"/>
      <c r="M768" s="102"/>
      <c r="N768" s="224"/>
      <c r="O768" s="102"/>
      <c r="P768" s="102"/>
      <c r="Q768" s="102"/>
      <c r="R768" s="224"/>
    </row>
    <row r="769" spans="2:18">
      <c r="B769" s="224"/>
      <c r="C769" s="224"/>
      <c r="D769" s="84"/>
      <c r="E769" s="224"/>
      <c r="F769" s="83"/>
      <c r="G769" s="224"/>
      <c r="H769" s="83"/>
      <c r="I769" s="102"/>
      <c r="J769" s="2708"/>
      <c r="K769" s="102"/>
      <c r="L769" s="83"/>
      <c r="M769" s="102"/>
      <c r="N769" s="224"/>
      <c r="O769" s="102"/>
      <c r="P769" s="102"/>
      <c r="Q769" s="102"/>
      <c r="R769" s="224"/>
    </row>
    <row r="770" spans="2:18">
      <c r="B770" s="224"/>
      <c r="C770" s="224"/>
      <c r="D770" s="84"/>
      <c r="E770" s="224"/>
      <c r="F770" s="83"/>
      <c r="G770" s="224"/>
      <c r="H770" s="83"/>
      <c r="I770" s="102"/>
      <c r="J770" s="2708"/>
      <c r="K770" s="102"/>
      <c r="L770" s="83"/>
      <c r="M770" s="102"/>
      <c r="N770" s="224"/>
      <c r="O770" s="102"/>
      <c r="P770" s="102"/>
      <c r="Q770" s="102"/>
      <c r="R770" s="224"/>
    </row>
    <row r="771" spans="2:18">
      <c r="B771" s="224"/>
      <c r="C771" s="224"/>
      <c r="D771" s="84"/>
      <c r="E771" s="224"/>
      <c r="F771" s="83"/>
      <c r="G771" s="224"/>
      <c r="H771" s="83"/>
      <c r="I771" s="102"/>
      <c r="J771" s="2708"/>
      <c r="K771" s="102"/>
      <c r="L771" s="83"/>
      <c r="M771" s="102"/>
      <c r="N771" s="224"/>
      <c r="O771" s="102"/>
      <c r="P771" s="102"/>
      <c r="Q771" s="102"/>
      <c r="R771" s="224"/>
    </row>
    <row r="772" spans="2:18">
      <c r="B772" s="224"/>
      <c r="C772" s="224"/>
      <c r="D772" s="84"/>
      <c r="E772" s="224"/>
      <c r="F772" s="83"/>
      <c r="G772" s="224"/>
      <c r="H772" s="83"/>
      <c r="I772" s="102"/>
      <c r="J772" s="2708"/>
      <c r="K772" s="102"/>
      <c r="L772" s="83"/>
      <c r="M772" s="102"/>
      <c r="N772" s="224"/>
      <c r="O772" s="102"/>
      <c r="P772" s="102"/>
      <c r="Q772" s="102"/>
      <c r="R772" s="224"/>
    </row>
    <row r="773" spans="2:18">
      <c r="B773" s="224"/>
      <c r="C773" s="224"/>
      <c r="D773" s="84"/>
      <c r="E773" s="224"/>
      <c r="F773" s="83"/>
      <c r="G773" s="224"/>
      <c r="H773" s="83"/>
      <c r="I773" s="102"/>
      <c r="J773" s="2708"/>
      <c r="K773" s="102"/>
      <c r="L773" s="83"/>
      <c r="M773" s="102"/>
      <c r="N773" s="224"/>
      <c r="O773" s="102"/>
      <c r="P773" s="102"/>
      <c r="Q773" s="102"/>
      <c r="R773" s="224"/>
    </row>
    <row r="774" spans="2:18">
      <c r="B774" s="224"/>
      <c r="C774" s="224"/>
      <c r="D774" s="84"/>
      <c r="E774" s="224"/>
      <c r="F774" s="83"/>
      <c r="G774" s="224"/>
      <c r="H774" s="83"/>
      <c r="I774" s="102"/>
      <c r="J774" s="2708"/>
      <c r="K774" s="102"/>
      <c r="L774" s="83"/>
      <c r="M774" s="102"/>
      <c r="N774" s="224"/>
      <c r="O774" s="102"/>
      <c r="P774" s="102"/>
      <c r="Q774" s="102"/>
      <c r="R774" s="224"/>
    </row>
    <row r="775" spans="2:18">
      <c r="B775" s="224"/>
      <c r="C775" s="224"/>
      <c r="D775" s="84"/>
      <c r="E775" s="224"/>
      <c r="F775" s="83"/>
      <c r="G775" s="224"/>
      <c r="H775" s="83"/>
      <c r="I775" s="102"/>
      <c r="J775" s="2708"/>
      <c r="K775" s="102"/>
      <c r="L775" s="83"/>
      <c r="M775" s="102"/>
      <c r="N775" s="224"/>
      <c r="O775" s="102"/>
      <c r="P775" s="102"/>
      <c r="Q775" s="102"/>
      <c r="R775" s="224"/>
    </row>
    <row r="776" spans="2:18">
      <c r="B776" s="224"/>
      <c r="C776" s="224"/>
      <c r="D776" s="84"/>
      <c r="E776" s="224"/>
      <c r="F776" s="83"/>
      <c r="G776" s="224"/>
      <c r="H776" s="83"/>
      <c r="I776" s="102"/>
      <c r="J776" s="2708"/>
      <c r="K776" s="102"/>
      <c r="L776" s="83"/>
      <c r="M776" s="102"/>
      <c r="N776" s="224"/>
      <c r="O776" s="102"/>
      <c r="P776" s="102"/>
      <c r="Q776" s="102"/>
      <c r="R776" s="224"/>
    </row>
    <row r="777" spans="2:18">
      <c r="B777" s="224"/>
      <c r="C777" s="224"/>
      <c r="D777" s="84"/>
      <c r="E777" s="224"/>
      <c r="F777" s="83"/>
      <c r="G777" s="224"/>
      <c r="H777" s="83"/>
      <c r="I777" s="102"/>
      <c r="J777" s="2708"/>
      <c r="K777" s="102"/>
      <c r="L777" s="83"/>
      <c r="M777" s="102"/>
      <c r="N777" s="224"/>
      <c r="O777" s="102"/>
      <c r="P777" s="102"/>
      <c r="Q777" s="102"/>
      <c r="R777" s="224"/>
    </row>
    <row r="778" spans="2:18">
      <c r="B778" s="224"/>
      <c r="C778" s="224"/>
      <c r="D778" s="84"/>
      <c r="E778" s="224"/>
      <c r="F778" s="83"/>
      <c r="G778" s="224"/>
      <c r="H778" s="83"/>
      <c r="I778" s="102"/>
      <c r="J778" s="2708"/>
      <c r="K778" s="102"/>
      <c r="L778" s="83"/>
      <c r="M778" s="102"/>
      <c r="N778" s="224"/>
      <c r="O778" s="102"/>
      <c r="P778" s="102"/>
      <c r="Q778" s="102"/>
      <c r="R778" s="224"/>
    </row>
    <row r="779" spans="2:18">
      <c r="B779" s="224"/>
      <c r="C779" s="224"/>
      <c r="D779" s="84"/>
      <c r="E779" s="224"/>
      <c r="F779" s="83"/>
      <c r="G779" s="224"/>
      <c r="H779" s="83"/>
      <c r="I779" s="102"/>
      <c r="J779" s="2708"/>
      <c r="K779" s="102"/>
      <c r="L779" s="83"/>
      <c r="M779" s="102"/>
      <c r="N779" s="224"/>
      <c r="O779" s="102"/>
      <c r="P779" s="102"/>
      <c r="Q779" s="102"/>
      <c r="R779" s="224"/>
    </row>
    <row r="780" spans="2:18">
      <c r="B780" s="224"/>
      <c r="C780" s="224"/>
      <c r="D780" s="84"/>
      <c r="E780" s="224"/>
      <c r="F780" s="83"/>
      <c r="G780" s="224"/>
      <c r="H780" s="83"/>
      <c r="I780" s="102"/>
      <c r="J780" s="2708"/>
      <c r="K780" s="102"/>
      <c r="L780" s="83"/>
      <c r="M780" s="102"/>
      <c r="N780" s="224"/>
      <c r="O780" s="102"/>
      <c r="P780" s="102"/>
      <c r="R780" s="224"/>
    </row>
    <row r="781" spans="2:18">
      <c r="B781" s="224"/>
      <c r="C781" s="224"/>
      <c r="D781" s="84"/>
      <c r="E781" s="224"/>
      <c r="F781" s="83"/>
      <c r="G781" s="224"/>
      <c r="H781" s="83"/>
      <c r="I781" s="102"/>
      <c r="J781" s="2708"/>
      <c r="K781" s="102"/>
      <c r="L781" s="83"/>
      <c r="M781" s="102"/>
      <c r="N781" s="224"/>
      <c r="O781" s="102"/>
      <c r="P781" s="102"/>
      <c r="R781" s="224"/>
    </row>
    <row r="782" spans="2:18">
      <c r="B782" s="224"/>
      <c r="C782" s="224"/>
      <c r="D782" s="84"/>
      <c r="E782" s="224"/>
      <c r="F782" s="83"/>
      <c r="G782" s="224"/>
      <c r="H782" s="83"/>
      <c r="I782" s="102"/>
      <c r="J782" s="2708"/>
      <c r="K782" s="102"/>
      <c r="L782" s="83"/>
      <c r="M782" s="102"/>
      <c r="N782" s="224"/>
      <c r="O782" s="102"/>
      <c r="P782" s="102"/>
      <c r="R782" s="224"/>
    </row>
    <row r="783" spans="2:18">
      <c r="B783" s="224"/>
      <c r="C783" s="224"/>
      <c r="D783" s="84"/>
      <c r="E783" s="224"/>
      <c r="F783" s="83"/>
      <c r="G783" s="224"/>
      <c r="H783" s="83"/>
      <c r="I783" s="102"/>
      <c r="J783" s="2708"/>
      <c r="K783" s="102"/>
      <c r="L783" s="83"/>
      <c r="M783" s="102"/>
      <c r="N783" s="224"/>
      <c r="O783" s="102"/>
      <c r="P783" s="102"/>
      <c r="R783" s="224"/>
    </row>
    <row r="784" spans="2:18">
      <c r="B784" s="224"/>
      <c r="C784" s="224"/>
      <c r="D784" s="84"/>
      <c r="E784" s="224"/>
      <c r="F784" s="83"/>
      <c r="G784" s="224"/>
      <c r="H784" s="83"/>
      <c r="I784" s="102"/>
      <c r="J784" s="2708"/>
      <c r="K784" s="102"/>
      <c r="L784" s="83"/>
      <c r="M784" s="102"/>
      <c r="N784" s="224"/>
      <c r="O784" s="102"/>
      <c r="P784" s="102"/>
      <c r="R784" s="224"/>
    </row>
    <row r="785" spans="2:18">
      <c r="B785" s="224"/>
      <c r="C785" s="224"/>
      <c r="D785" s="84"/>
      <c r="E785" s="224"/>
      <c r="F785" s="83"/>
      <c r="G785" s="224"/>
      <c r="H785" s="83"/>
      <c r="I785" s="102"/>
      <c r="J785" s="2708"/>
      <c r="K785" s="102"/>
      <c r="L785" s="83"/>
      <c r="M785" s="102"/>
      <c r="N785" s="224"/>
      <c r="O785" s="102"/>
      <c r="P785" s="102"/>
      <c r="R785" s="224"/>
    </row>
    <row r="786" spans="2:18">
      <c r="B786" s="224"/>
      <c r="C786" s="224"/>
      <c r="D786" s="84"/>
      <c r="E786" s="224"/>
      <c r="F786" s="83"/>
      <c r="G786" s="224"/>
      <c r="H786" s="83"/>
      <c r="I786" s="102"/>
      <c r="J786" s="2708"/>
      <c r="K786" s="102"/>
      <c r="L786" s="83"/>
      <c r="M786" s="102"/>
      <c r="N786" s="224"/>
      <c r="O786" s="102"/>
      <c r="P786" s="102"/>
      <c r="R786" s="224"/>
    </row>
    <row r="787" spans="2:18">
      <c r="B787" s="224"/>
      <c r="C787" s="224"/>
      <c r="D787" s="84"/>
      <c r="E787" s="224"/>
      <c r="F787" s="83"/>
      <c r="G787" s="224"/>
      <c r="H787" s="83"/>
      <c r="I787" s="102"/>
      <c r="J787" s="2708"/>
      <c r="K787" s="102"/>
      <c r="L787" s="83"/>
      <c r="M787" s="102"/>
      <c r="N787" s="224"/>
      <c r="O787" s="102"/>
      <c r="P787" s="102"/>
      <c r="R787" s="224"/>
    </row>
    <row r="788" spans="2:18">
      <c r="B788" s="224"/>
      <c r="C788" s="224"/>
      <c r="D788" s="84"/>
      <c r="E788" s="224"/>
      <c r="F788" s="83"/>
      <c r="G788" s="224"/>
      <c r="H788" s="83"/>
      <c r="I788" s="102"/>
      <c r="J788" s="2708"/>
      <c r="K788" s="102"/>
      <c r="L788" s="83"/>
      <c r="M788" s="102"/>
      <c r="N788" s="224"/>
      <c r="O788" s="102"/>
      <c r="P788" s="102"/>
      <c r="R788" s="224"/>
    </row>
    <row r="789" spans="2:18">
      <c r="B789" s="224"/>
      <c r="C789" s="224"/>
      <c r="D789" s="84"/>
      <c r="E789" s="224"/>
      <c r="F789" s="83"/>
      <c r="G789" s="224"/>
      <c r="H789" s="83"/>
      <c r="I789" s="102"/>
      <c r="J789" s="2708"/>
      <c r="K789" s="102"/>
      <c r="L789" s="83"/>
      <c r="M789" s="102"/>
      <c r="N789" s="224"/>
      <c r="O789" s="102"/>
      <c r="P789" s="102"/>
      <c r="R789" s="224"/>
    </row>
    <row r="790" spans="2:18">
      <c r="B790" s="224"/>
      <c r="C790" s="224"/>
      <c r="D790" s="84"/>
      <c r="E790" s="224"/>
      <c r="F790" s="83"/>
      <c r="G790" s="224"/>
      <c r="H790" s="83"/>
      <c r="I790" s="102"/>
      <c r="J790" s="2708"/>
      <c r="K790" s="102"/>
      <c r="L790" s="83"/>
      <c r="M790" s="102"/>
      <c r="N790" s="224"/>
      <c r="O790" s="102"/>
      <c r="P790" s="102"/>
      <c r="R790" s="224"/>
    </row>
    <row r="791" spans="2:18">
      <c r="B791" s="224"/>
      <c r="C791" s="224"/>
      <c r="D791" s="84"/>
      <c r="E791" s="224"/>
      <c r="F791" s="83"/>
      <c r="G791" s="224"/>
      <c r="H791" s="83"/>
      <c r="I791" s="102"/>
      <c r="J791" s="2708"/>
      <c r="K791" s="102"/>
      <c r="L791" s="83"/>
      <c r="M791" s="102"/>
      <c r="N791" s="224"/>
      <c r="O791" s="102"/>
      <c r="P791" s="102"/>
      <c r="R791" s="224"/>
    </row>
    <row r="792" spans="2:18">
      <c r="B792" s="224"/>
      <c r="C792" s="224"/>
      <c r="D792" s="84"/>
      <c r="E792" s="224"/>
      <c r="F792" s="83"/>
      <c r="G792" s="224"/>
      <c r="H792" s="83"/>
      <c r="I792" s="102"/>
      <c r="J792" s="2708"/>
      <c r="K792" s="102"/>
      <c r="L792" s="83"/>
      <c r="M792" s="102"/>
      <c r="N792" s="224"/>
      <c r="O792" s="102"/>
      <c r="P792" s="102"/>
      <c r="R792" s="224"/>
    </row>
    <row r="793" spans="2:18">
      <c r="B793" s="224"/>
      <c r="C793" s="224"/>
      <c r="D793" s="84"/>
      <c r="E793" s="224"/>
      <c r="F793" s="83"/>
      <c r="G793" s="224"/>
      <c r="H793" s="83"/>
      <c r="I793" s="102"/>
      <c r="J793" s="2708"/>
      <c r="K793" s="102"/>
      <c r="L793" s="83"/>
      <c r="M793" s="102"/>
      <c r="N793" s="224"/>
      <c r="O793" s="102"/>
      <c r="P793" s="102"/>
      <c r="R793" s="224"/>
    </row>
    <row r="794" spans="2:18">
      <c r="B794" s="224"/>
      <c r="C794" s="224"/>
      <c r="D794" s="84"/>
      <c r="E794" s="224"/>
      <c r="F794" s="83"/>
      <c r="G794" s="224"/>
      <c r="H794" s="83"/>
      <c r="I794" s="102"/>
      <c r="J794" s="2708"/>
      <c r="K794" s="102"/>
      <c r="L794" s="83"/>
      <c r="M794" s="102"/>
      <c r="N794" s="224"/>
      <c r="O794" s="102"/>
      <c r="P794" s="102"/>
      <c r="R794" s="224"/>
    </row>
    <row r="795" spans="2:18">
      <c r="B795" s="224"/>
      <c r="C795" s="224"/>
      <c r="D795" s="84"/>
      <c r="E795" s="224"/>
      <c r="F795" s="83"/>
      <c r="G795" s="224"/>
      <c r="H795" s="83"/>
      <c r="I795" s="102"/>
      <c r="J795" s="2708"/>
      <c r="K795" s="102"/>
      <c r="L795" s="83"/>
      <c r="M795" s="102"/>
      <c r="N795" s="224"/>
      <c r="O795" s="102"/>
      <c r="P795" s="102"/>
      <c r="R795" s="224"/>
    </row>
    <row r="796" spans="2:18">
      <c r="B796" s="224"/>
      <c r="C796" s="224"/>
      <c r="D796" s="84"/>
      <c r="E796" s="224"/>
      <c r="F796" s="83"/>
      <c r="G796" s="224"/>
      <c r="H796" s="83"/>
      <c r="I796" s="102"/>
      <c r="J796" s="2708"/>
      <c r="K796" s="102"/>
      <c r="L796" s="83"/>
      <c r="M796" s="102"/>
      <c r="N796" s="224"/>
      <c r="O796" s="102"/>
      <c r="P796" s="102"/>
      <c r="R796" s="224"/>
    </row>
    <row r="797" spans="2:18">
      <c r="B797" s="224"/>
      <c r="C797" s="224"/>
      <c r="D797" s="84"/>
      <c r="E797" s="224"/>
      <c r="F797" s="83"/>
      <c r="G797" s="224"/>
      <c r="H797" s="83"/>
      <c r="I797" s="102"/>
      <c r="J797" s="2708"/>
      <c r="K797" s="102"/>
      <c r="L797" s="83"/>
      <c r="M797" s="102"/>
      <c r="N797" s="224"/>
      <c r="O797" s="102"/>
      <c r="P797" s="102"/>
      <c r="R797" s="224"/>
    </row>
    <row r="798" spans="2:18">
      <c r="B798" s="224"/>
      <c r="C798" s="224"/>
      <c r="D798" s="84"/>
      <c r="E798" s="224"/>
      <c r="F798" s="83"/>
      <c r="G798" s="224"/>
      <c r="H798" s="83"/>
      <c r="I798" s="102"/>
      <c r="J798" s="2708"/>
      <c r="K798" s="102"/>
      <c r="L798" s="83"/>
      <c r="M798" s="102"/>
      <c r="N798" s="224"/>
      <c r="O798" s="102"/>
      <c r="P798" s="102"/>
      <c r="R798" s="224"/>
    </row>
    <row r="799" spans="2:18">
      <c r="B799" s="224"/>
      <c r="C799" s="224"/>
      <c r="D799" s="84"/>
      <c r="E799" s="224"/>
      <c r="F799" s="83"/>
      <c r="G799" s="224"/>
      <c r="H799" s="83"/>
      <c r="I799" s="102"/>
      <c r="J799" s="2708"/>
      <c r="K799" s="102"/>
      <c r="L799" s="83"/>
      <c r="M799" s="102"/>
      <c r="N799" s="224"/>
      <c r="O799" s="102"/>
      <c r="P799" s="102"/>
      <c r="R799" s="224"/>
    </row>
    <row r="800" spans="2:18">
      <c r="B800" s="224"/>
      <c r="C800" s="224"/>
      <c r="D800" s="84"/>
      <c r="E800" s="224"/>
      <c r="F800" s="83"/>
      <c r="G800" s="224"/>
      <c r="H800" s="83"/>
      <c r="I800" s="102"/>
      <c r="J800" s="2708"/>
      <c r="K800" s="102"/>
      <c r="L800" s="83"/>
      <c r="M800" s="102"/>
      <c r="N800" s="224"/>
      <c r="O800" s="102"/>
      <c r="P800" s="102"/>
      <c r="R800" s="224"/>
    </row>
    <row r="801" spans="2:18">
      <c r="B801" s="224"/>
      <c r="C801" s="224"/>
      <c r="D801" s="84"/>
      <c r="E801" s="224"/>
      <c r="F801" s="83"/>
      <c r="G801" s="224"/>
      <c r="H801" s="83"/>
      <c r="I801" s="102"/>
      <c r="J801" s="2708"/>
      <c r="K801" s="102"/>
      <c r="L801" s="83"/>
      <c r="M801" s="102"/>
      <c r="N801" s="224"/>
      <c r="O801" s="102"/>
      <c r="P801" s="102"/>
      <c r="R801" s="224"/>
    </row>
    <row r="802" spans="2:18">
      <c r="B802" s="224"/>
      <c r="C802" s="224"/>
      <c r="D802" s="84"/>
      <c r="E802" s="224"/>
      <c r="F802" s="83"/>
      <c r="G802" s="224"/>
      <c r="H802" s="83"/>
      <c r="I802" s="102"/>
      <c r="J802" s="2708"/>
      <c r="K802" s="102"/>
      <c r="L802" s="83"/>
      <c r="M802" s="102"/>
      <c r="N802" s="224"/>
      <c r="O802" s="102"/>
      <c r="P802" s="102"/>
      <c r="R802" s="224"/>
    </row>
    <row r="803" spans="2:18">
      <c r="B803" s="224"/>
      <c r="C803" s="224"/>
      <c r="D803" s="84"/>
      <c r="E803" s="224"/>
      <c r="F803" s="83"/>
      <c r="G803" s="224"/>
      <c r="H803" s="83"/>
      <c r="I803" s="102"/>
      <c r="J803" s="2708"/>
      <c r="K803" s="102"/>
      <c r="L803" s="83"/>
      <c r="M803" s="102"/>
      <c r="N803" s="224"/>
      <c r="O803" s="102"/>
      <c r="P803" s="102"/>
      <c r="R803" s="224"/>
    </row>
    <row r="804" spans="2:18">
      <c r="B804" s="224"/>
      <c r="C804" s="224"/>
      <c r="D804" s="84"/>
      <c r="E804" s="224"/>
      <c r="F804" s="83"/>
      <c r="G804" s="224"/>
      <c r="H804" s="83"/>
      <c r="I804" s="102"/>
      <c r="J804" s="2708"/>
      <c r="K804" s="102"/>
      <c r="L804" s="83"/>
      <c r="M804" s="102"/>
      <c r="N804" s="224"/>
      <c r="O804" s="102"/>
      <c r="P804" s="102"/>
      <c r="R804" s="224"/>
    </row>
    <row r="805" spans="2:18">
      <c r="B805" s="224"/>
      <c r="C805" s="224"/>
      <c r="D805" s="84"/>
      <c r="E805" s="224"/>
      <c r="F805" s="83"/>
      <c r="G805" s="224"/>
      <c r="H805" s="83"/>
      <c r="I805" s="102"/>
      <c r="J805" s="2708"/>
      <c r="K805" s="102"/>
      <c r="L805" s="83"/>
      <c r="M805" s="102"/>
      <c r="N805" s="224"/>
      <c r="O805" s="102"/>
      <c r="P805" s="102"/>
      <c r="R805" s="224"/>
    </row>
    <row r="806" spans="2:18">
      <c r="B806" s="224"/>
      <c r="C806" s="224"/>
      <c r="D806" s="84"/>
      <c r="E806" s="224"/>
      <c r="F806" s="83"/>
      <c r="G806" s="224"/>
      <c r="H806" s="83"/>
      <c r="I806" s="102"/>
      <c r="J806" s="2708"/>
      <c r="K806" s="102"/>
      <c r="L806" s="83"/>
      <c r="M806" s="102"/>
      <c r="N806" s="224"/>
      <c r="O806" s="102"/>
      <c r="P806" s="102"/>
      <c r="R806" s="224"/>
    </row>
    <row r="807" spans="2:18">
      <c r="B807" s="224"/>
      <c r="C807" s="224"/>
      <c r="D807" s="84"/>
      <c r="E807" s="224"/>
      <c r="F807" s="83"/>
      <c r="G807" s="224"/>
      <c r="H807" s="83"/>
      <c r="I807" s="102"/>
      <c r="J807" s="2708"/>
      <c r="K807" s="102"/>
      <c r="L807" s="83"/>
      <c r="M807" s="102"/>
      <c r="N807" s="224"/>
      <c r="O807" s="102"/>
      <c r="P807" s="102"/>
      <c r="R807" s="224"/>
    </row>
    <row r="808" spans="2:18">
      <c r="B808" s="224"/>
      <c r="C808" s="224"/>
      <c r="D808" s="84"/>
      <c r="E808" s="224"/>
      <c r="F808" s="83"/>
      <c r="G808" s="224"/>
      <c r="H808" s="83"/>
      <c r="I808" s="102"/>
      <c r="J808" s="2708"/>
      <c r="K808" s="102"/>
      <c r="L808" s="83"/>
      <c r="M808" s="102"/>
      <c r="N808" s="224"/>
      <c r="O808" s="102"/>
      <c r="P808" s="102"/>
      <c r="R808" s="224"/>
    </row>
    <row r="809" spans="2:18">
      <c r="B809" s="224"/>
      <c r="C809" s="224"/>
      <c r="D809" s="84"/>
      <c r="E809" s="224"/>
      <c r="F809" s="83"/>
      <c r="G809" s="224"/>
      <c r="H809" s="83"/>
      <c r="I809" s="102"/>
      <c r="J809" s="2708"/>
      <c r="K809" s="102"/>
      <c r="L809" s="83"/>
      <c r="M809" s="102"/>
      <c r="N809" s="224"/>
      <c r="O809" s="102"/>
      <c r="P809" s="102"/>
    </row>
    <row r="810" spans="2:18">
      <c r="B810" s="224"/>
      <c r="C810" s="224"/>
      <c r="D810" s="84"/>
      <c r="E810" s="224"/>
      <c r="F810" s="83"/>
      <c r="G810" s="224"/>
      <c r="H810" s="83"/>
      <c r="I810" s="102"/>
      <c r="J810" s="2708"/>
      <c r="K810" s="102"/>
      <c r="L810" s="83"/>
      <c r="M810" s="102"/>
      <c r="N810" s="224"/>
      <c r="O810" s="102"/>
      <c r="P810" s="102"/>
    </row>
    <row r="820" spans="2:9">
      <c r="B820" s="21"/>
      <c r="C820" s="21"/>
      <c r="I820" s="101"/>
    </row>
    <row r="821" spans="2:9">
      <c r="B821" s="21"/>
      <c r="C821" s="21"/>
      <c r="I821" s="101"/>
    </row>
    <row r="822" spans="2:9">
      <c r="B822" s="21"/>
      <c r="C822" s="21"/>
      <c r="I822" s="101"/>
    </row>
    <row r="823" spans="2:9">
      <c r="B823" s="21"/>
      <c r="C823" s="21"/>
      <c r="I823" s="101"/>
    </row>
    <row r="824" spans="2:9">
      <c r="B824" s="21"/>
      <c r="C824" s="21"/>
      <c r="I824" s="101"/>
    </row>
    <row r="825" spans="2:9">
      <c r="B825" s="21"/>
      <c r="C825" s="21"/>
      <c r="I825" s="101"/>
    </row>
    <row r="826" spans="2:9">
      <c r="B826" s="21"/>
      <c r="C826" s="21"/>
      <c r="I826" s="101"/>
    </row>
    <row r="827" spans="2:9">
      <c r="B827" s="21"/>
      <c r="C827" s="21"/>
      <c r="I827" s="101"/>
    </row>
    <row r="828" spans="2:9">
      <c r="B828" s="21"/>
      <c r="C828" s="21"/>
      <c r="I828" s="101"/>
    </row>
    <row r="829" spans="2:9">
      <c r="B829" s="21"/>
      <c r="C829" s="21"/>
      <c r="I829" s="101"/>
    </row>
    <row r="830" spans="2:9">
      <c r="B830" s="21"/>
      <c r="C830" s="21"/>
      <c r="I830" s="101"/>
    </row>
    <row r="831" spans="2:9">
      <c r="B831" s="21"/>
      <c r="C831" s="21"/>
      <c r="I831" s="101"/>
    </row>
    <row r="832" spans="2:9">
      <c r="B832" s="21"/>
      <c r="C832" s="21"/>
      <c r="I832" s="101"/>
    </row>
    <row r="833" spans="2:9">
      <c r="B833" s="21"/>
      <c r="C833" s="21"/>
      <c r="I833" s="101"/>
    </row>
    <row r="834" spans="2:9">
      <c r="B834" s="21"/>
      <c r="C834" s="21"/>
      <c r="I834" s="101"/>
    </row>
    <row r="835" spans="2:9">
      <c r="B835" s="21"/>
      <c r="C835" s="21"/>
      <c r="I835" s="101"/>
    </row>
    <row r="836" spans="2:9">
      <c r="B836" s="21"/>
      <c r="C836" s="21"/>
      <c r="I836" s="101"/>
    </row>
    <row r="837" spans="2:9">
      <c r="B837" s="21"/>
      <c r="C837" s="21"/>
      <c r="I837" s="101"/>
    </row>
    <row r="838" spans="2:9">
      <c r="B838" s="21"/>
      <c r="C838" s="21"/>
      <c r="I838" s="101"/>
    </row>
    <row r="839" spans="2:9">
      <c r="B839" s="21"/>
      <c r="C839" s="21"/>
      <c r="I839" s="101"/>
    </row>
    <row r="840" spans="2:9">
      <c r="B840" s="21"/>
      <c r="C840" s="21"/>
      <c r="I840" s="101"/>
    </row>
    <row r="841" spans="2:9">
      <c r="B841" s="21"/>
      <c r="C841" s="21"/>
      <c r="I841" s="101"/>
    </row>
    <row r="842" spans="2:9">
      <c r="B842" s="21"/>
      <c r="C842" s="21"/>
      <c r="I842" s="101"/>
    </row>
    <row r="843" spans="2:9">
      <c r="B843" s="21"/>
      <c r="C843" s="21"/>
      <c r="I843" s="101"/>
    </row>
    <row r="844" spans="2:9">
      <c r="B844" s="21"/>
      <c r="C844" s="21"/>
      <c r="I844" s="101"/>
    </row>
    <row r="845" spans="2:9">
      <c r="B845" s="21"/>
      <c r="C845" s="21"/>
      <c r="I845" s="101"/>
    </row>
    <row r="846" spans="2:9">
      <c r="B846" s="21"/>
      <c r="C846" s="21"/>
      <c r="I846" s="101"/>
    </row>
    <row r="847" spans="2:9">
      <c r="B847" s="21"/>
      <c r="C847" s="21"/>
      <c r="I847" s="101"/>
    </row>
    <row r="848" spans="2:9">
      <c r="B848" s="21"/>
      <c r="C848" s="21"/>
      <c r="I848" s="101"/>
    </row>
    <row r="849" spans="2:9">
      <c r="B849" s="21"/>
      <c r="C849" s="21"/>
      <c r="I849" s="101"/>
    </row>
    <row r="850" spans="2:9">
      <c r="B850" s="21"/>
      <c r="C850" s="21"/>
      <c r="I850" s="101"/>
    </row>
    <row r="851" spans="2:9">
      <c r="B851" s="21"/>
      <c r="C851" s="21"/>
      <c r="I851" s="101"/>
    </row>
    <row r="852" spans="2:9">
      <c r="B852" s="21"/>
      <c r="C852" s="21"/>
      <c r="I852" s="101"/>
    </row>
    <row r="853" spans="2:9">
      <c r="B853" s="21"/>
      <c r="C853" s="21"/>
      <c r="I853" s="101"/>
    </row>
    <row r="854" spans="2:9">
      <c r="B854" s="21"/>
      <c r="C854" s="21"/>
      <c r="I854" s="101"/>
    </row>
    <row r="855" spans="2:9">
      <c r="B855" s="21"/>
      <c r="C855" s="21"/>
      <c r="I855" s="101"/>
    </row>
    <row r="856" spans="2:9">
      <c r="B856" s="21"/>
      <c r="C856" s="21"/>
      <c r="I856" s="101"/>
    </row>
    <row r="857" spans="2:9">
      <c r="B857" s="21"/>
      <c r="C857" s="21"/>
      <c r="I857" s="101"/>
    </row>
    <row r="858" spans="2:9">
      <c r="B858" s="21"/>
      <c r="C858" s="21"/>
      <c r="I858" s="101"/>
    </row>
    <row r="859" spans="2:9">
      <c r="B859" s="21"/>
      <c r="C859" s="21"/>
      <c r="I859" s="101"/>
    </row>
    <row r="860" spans="2:9">
      <c r="B860" s="21"/>
      <c r="C860" s="21"/>
      <c r="I860" s="101"/>
    </row>
    <row r="861" spans="2:9">
      <c r="B861" s="21"/>
      <c r="C861" s="21"/>
      <c r="I861" s="101"/>
    </row>
    <row r="862" spans="2:9">
      <c r="B862" s="21"/>
      <c r="C862" s="21"/>
      <c r="I862" s="101"/>
    </row>
    <row r="863" spans="2:9">
      <c r="B863" s="21"/>
      <c r="C863" s="21"/>
      <c r="I863" s="101"/>
    </row>
    <row r="864" spans="2:9">
      <c r="B864" s="21"/>
      <c r="C864" s="21"/>
      <c r="I864" s="101"/>
    </row>
    <row r="865" spans="2:9">
      <c r="B865" s="21"/>
      <c r="C865" s="21"/>
      <c r="I865" s="101"/>
    </row>
    <row r="866" spans="2:9">
      <c r="B866" s="21"/>
      <c r="C866" s="21"/>
      <c r="I866" s="101"/>
    </row>
    <row r="867" spans="2:9">
      <c r="B867" s="21"/>
      <c r="C867" s="21"/>
      <c r="I867" s="101"/>
    </row>
  </sheetData>
  <autoFilter ref="B8:N572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263">
    <mergeCell ref="B560:B561"/>
    <mergeCell ref="B562:B563"/>
    <mergeCell ref="B565:B566"/>
    <mergeCell ref="B570:B572"/>
    <mergeCell ref="Q570:Q571"/>
    <mergeCell ref="Q547:Q548"/>
    <mergeCell ref="B550:B552"/>
    <mergeCell ref="Q550:Q552"/>
    <mergeCell ref="B553:B554"/>
    <mergeCell ref="B555:B556"/>
    <mergeCell ref="B558:B559"/>
    <mergeCell ref="B533:B534"/>
    <mergeCell ref="B535:B537"/>
    <mergeCell ref="B538:B539"/>
    <mergeCell ref="B540:B542"/>
    <mergeCell ref="B544:B545"/>
    <mergeCell ref="B547:B548"/>
    <mergeCell ref="B524:B525"/>
    <mergeCell ref="Q524:Q525"/>
    <mergeCell ref="B526:B528"/>
    <mergeCell ref="Q526:Q528"/>
    <mergeCell ref="B529:B531"/>
    <mergeCell ref="Q529:Q531"/>
    <mergeCell ref="B517:B519"/>
    <mergeCell ref="Q517:Q519"/>
    <mergeCell ref="B520:B521"/>
    <mergeCell ref="Q520:Q521"/>
    <mergeCell ref="B522:B523"/>
    <mergeCell ref="Q522:Q523"/>
    <mergeCell ref="B509:B511"/>
    <mergeCell ref="B512:B514"/>
    <mergeCell ref="B502:B503"/>
    <mergeCell ref="Q502:Q503"/>
    <mergeCell ref="B504:B505"/>
    <mergeCell ref="Q504:Q505"/>
    <mergeCell ref="B506:B507"/>
    <mergeCell ref="Q506:Q507"/>
    <mergeCell ref="B480:B481"/>
    <mergeCell ref="Q480:Q481"/>
    <mergeCell ref="B482:B484"/>
    <mergeCell ref="Q482:Q484"/>
    <mergeCell ref="B498:B500"/>
    <mergeCell ref="Q498:Q500"/>
    <mergeCell ref="B358:B359"/>
    <mergeCell ref="B361:B362"/>
    <mergeCell ref="B365:B367"/>
    <mergeCell ref="B368:B369"/>
    <mergeCell ref="K347:K348"/>
    <mergeCell ref="B349:B350"/>
    <mergeCell ref="J349:J350"/>
    <mergeCell ref="K349:K350"/>
    <mergeCell ref="B352:B354"/>
    <mergeCell ref="B355:B356"/>
    <mergeCell ref="B336:B337"/>
    <mergeCell ref="B340:B342"/>
    <mergeCell ref="B343:B344"/>
    <mergeCell ref="B345:B346"/>
    <mergeCell ref="B347:B348"/>
    <mergeCell ref="J347:J348"/>
    <mergeCell ref="B250:B252"/>
    <mergeCell ref="B254:B256"/>
    <mergeCell ref="B257:B259"/>
    <mergeCell ref="B261:B263"/>
    <mergeCell ref="B267:B268"/>
    <mergeCell ref="B269:B270"/>
    <mergeCell ref="B221:B222"/>
    <mergeCell ref="B223:B225"/>
    <mergeCell ref="B229:B230"/>
    <mergeCell ref="B231:B233"/>
    <mergeCell ref="B234:B236"/>
    <mergeCell ref="B237:B239"/>
    <mergeCell ref="B219:B220"/>
    <mergeCell ref="J219:J220"/>
    <mergeCell ref="K219:K220"/>
    <mergeCell ref="P177:P179"/>
    <mergeCell ref="L202:L203"/>
    <mergeCell ref="M202:M203"/>
    <mergeCell ref="P202:P203"/>
    <mergeCell ref="P219:P220"/>
    <mergeCell ref="B201:B203"/>
    <mergeCell ref="J202:J203"/>
    <mergeCell ref="K202:K203"/>
    <mergeCell ref="B209:B211"/>
    <mergeCell ref="B213:B215"/>
    <mergeCell ref="B216:B218"/>
    <mergeCell ref="J216:J217"/>
    <mergeCell ref="K216:K217"/>
    <mergeCell ref="B182:B184"/>
    <mergeCell ref="B185:B186"/>
    <mergeCell ref="B193:B194"/>
    <mergeCell ref="B195:B196"/>
    <mergeCell ref="B197:B198"/>
    <mergeCell ref="B199:B200"/>
    <mergeCell ref="B167:B169"/>
    <mergeCell ref="B171:B173"/>
    <mergeCell ref="B174:B175"/>
    <mergeCell ref="B177:B180"/>
    <mergeCell ref="J177:J179"/>
    <mergeCell ref="K177:K179"/>
    <mergeCell ref="Q68:Q69"/>
    <mergeCell ref="B59:B60"/>
    <mergeCell ref="R59:R60"/>
    <mergeCell ref="B66:B67"/>
    <mergeCell ref="B68:B69"/>
    <mergeCell ref="R66:R67"/>
    <mergeCell ref="R68:R69"/>
    <mergeCell ref="B64:B65"/>
    <mergeCell ref="R52:R53"/>
    <mergeCell ref="R54:R56"/>
    <mergeCell ref="Q54:Q56"/>
    <mergeCell ref="Q57:Q58"/>
    <mergeCell ref="R57:R58"/>
    <mergeCell ref="Q66:Q67"/>
    <mergeCell ref="R37:R39"/>
    <mergeCell ref="R43:R44"/>
    <mergeCell ref="Q43:Q44"/>
    <mergeCell ref="B45:B47"/>
    <mergeCell ref="Q48:Q49"/>
    <mergeCell ref="R48:R49"/>
    <mergeCell ref="R31:R33"/>
    <mergeCell ref="Q31:Q33"/>
    <mergeCell ref="B12:B14"/>
    <mergeCell ref="B28:B29"/>
    <mergeCell ref="B57:B58"/>
    <mergeCell ref="Q64:Q65"/>
    <mergeCell ref="Q59:Q60"/>
    <mergeCell ref="Q37:Q39"/>
    <mergeCell ref="Q52:Q53"/>
    <mergeCell ref="B37:B39"/>
    <mergeCell ref="D94:D121"/>
    <mergeCell ref="B1:R1"/>
    <mergeCell ref="B2:D2"/>
    <mergeCell ref="B3:D3"/>
    <mergeCell ref="B4:D4"/>
    <mergeCell ref="B5:D5"/>
    <mergeCell ref="R12:R14"/>
    <mergeCell ref="Q12:Q14"/>
    <mergeCell ref="Q28:Q29"/>
    <mergeCell ref="R28:R29"/>
    <mergeCell ref="B54:B56"/>
    <mergeCell ref="B31:B33"/>
    <mergeCell ref="B34:B36"/>
    <mergeCell ref="B43:B44"/>
    <mergeCell ref="B48:B49"/>
    <mergeCell ref="B40:B42"/>
    <mergeCell ref="B52:B53"/>
    <mergeCell ref="J130:J131"/>
    <mergeCell ref="K130:K131"/>
    <mergeCell ref="J132:J133"/>
    <mergeCell ref="K132:K133"/>
    <mergeCell ref="J135:J136"/>
    <mergeCell ref="K135:K136"/>
    <mergeCell ref="K165:K166"/>
    <mergeCell ref="B128:B129"/>
    <mergeCell ref="B130:B131"/>
    <mergeCell ref="B137:B138"/>
    <mergeCell ref="B144:B145"/>
    <mergeCell ref="B164:B166"/>
    <mergeCell ref="J137:J138"/>
    <mergeCell ref="K137:K138"/>
    <mergeCell ref="J139:J140"/>
    <mergeCell ref="K139:K140"/>
    <mergeCell ref="B141:B142"/>
    <mergeCell ref="P141:P142"/>
    <mergeCell ref="P130:P131"/>
    <mergeCell ref="Q128:Q129"/>
    <mergeCell ref="B132:B133"/>
    <mergeCell ref="P132:P133"/>
    <mergeCell ref="B135:B136"/>
    <mergeCell ref="P135:P136"/>
    <mergeCell ref="J141:J142"/>
    <mergeCell ref="K141:K142"/>
    <mergeCell ref="B146:B147"/>
    <mergeCell ref="P146:P147"/>
    <mergeCell ref="B157:B158"/>
    <mergeCell ref="B160:B161"/>
    <mergeCell ref="B162:B163"/>
    <mergeCell ref="L137:L138"/>
    <mergeCell ref="M137:M138"/>
    <mergeCell ref="P137:P138"/>
    <mergeCell ref="B139:B140"/>
    <mergeCell ref="P139:P140"/>
    <mergeCell ref="Q164:Q166"/>
    <mergeCell ref="Q162:Q163"/>
    <mergeCell ref="Q160:Q161"/>
    <mergeCell ref="J165:J166"/>
    <mergeCell ref="P165:P166"/>
    <mergeCell ref="P144:P145"/>
    <mergeCell ref="J144:J145"/>
    <mergeCell ref="K144:K145"/>
    <mergeCell ref="J146:J147"/>
    <mergeCell ref="K146:K147"/>
    <mergeCell ref="B276:B277"/>
    <mergeCell ref="B278:B279"/>
    <mergeCell ref="B281:B282"/>
    <mergeCell ref="B283:B284"/>
    <mergeCell ref="B285:B287"/>
    <mergeCell ref="B288:B292"/>
    <mergeCell ref="J289:J290"/>
    <mergeCell ref="K289:K290"/>
    <mergeCell ref="B293:B294"/>
    <mergeCell ref="B295:B297"/>
    <mergeCell ref="B300:B302"/>
    <mergeCell ref="B303:B304"/>
    <mergeCell ref="B305:B306"/>
    <mergeCell ref="B307:B308"/>
    <mergeCell ref="B314:B316"/>
    <mergeCell ref="B317:B318"/>
    <mergeCell ref="B320:B321"/>
    <mergeCell ref="B322:B323"/>
    <mergeCell ref="B374:B375"/>
    <mergeCell ref="B376:B377"/>
    <mergeCell ref="B379:B381"/>
    <mergeCell ref="J379:J380"/>
    <mergeCell ref="K379:K380"/>
    <mergeCell ref="B389:B390"/>
    <mergeCell ref="Q389:Q390"/>
    <mergeCell ref="B392:B393"/>
    <mergeCell ref="B396:B397"/>
    <mergeCell ref="J396:J397"/>
    <mergeCell ref="K396:K397"/>
    <mergeCell ref="B398:B400"/>
    <mergeCell ref="J398:J400"/>
    <mergeCell ref="K398:K400"/>
    <mergeCell ref="B401:B403"/>
    <mergeCell ref="B405:B406"/>
    <mergeCell ref="B408:B409"/>
    <mergeCell ref="Q408:Q409"/>
    <mergeCell ref="B410:B411"/>
    <mergeCell ref="Q410:Q411"/>
    <mergeCell ref="B412:B414"/>
    <mergeCell ref="J412:J414"/>
    <mergeCell ref="K412:K414"/>
    <mergeCell ref="Q412:Q414"/>
    <mergeCell ref="B415:B416"/>
    <mergeCell ref="Q415:Q416"/>
    <mergeCell ref="F576:M577"/>
    <mergeCell ref="B417:B418"/>
    <mergeCell ref="J417:J418"/>
    <mergeCell ref="K417:K418"/>
    <mergeCell ref="Q417:Q418"/>
    <mergeCell ref="B419:B420"/>
    <mergeCell ref="J419:J420"/>
    <mergeCell ref="K419:K420"/>
    <mergeCell ref="Q419:Q420"/>
    <mergeCell ref="B422:B423"/>
    <mergeCell ref="B461:B463"/>
    <mergeCell ref="B427:B428"/>
    <mergeCell ref="B429:B430"/>
    <mergeCell ref="B431:B432"/>
    <mergeCell ref="B435:B436"/>
    <mergeCell ref="B437:B438"/>
    <mergeCell ref="B441:B443"/>
    <mergeCell ref="B465:B466"/>
    <mergeCell ref="Q465:Q466"/>
    <mergeCell ref="B467:B468"/>
    <mergeCell ref="B469:B470"/>
    <mergeCell ref="B471:B472"/>
    <mergeCell ref="B445:B446"/>
    <mergeCell ref="B447:B448"/>
    <mergeCell ref="B449:B451"/>
    <mergeCell ref="B452:B454"/>
    <mergeCell ref="B458:B460"/>
  </mergeCells>
  <phoneticPr fontId="1" type="noConversion"/>
  <pageMargins left="0.49" right="0.21" top="0.12" bottom="0.12" header="0.12" footer="0.12"/>
  <pageSetup paperSize="9" scale="60" orientation="landscape" horizontalDpi="4294967292" verticalDpi="429496729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1" enableFormatConditionsCalculation="0">
    <tabColor rgb="FFFF0000"/>
    <pageSetUpPr fitToPage="1"/>
  </sheetPr>
  <dimension ref="A1:T783"/>
  <sheetViews>
    <sheetView zoomScale="75" zoomScaleNormal="75" workbookViewId="0">
      <pane ySplit="8" topLeftCell="A9" activePane="bottomLeft" state="frozen"/>
      <selection pane="bottomLeft" activeCell="E532" sqref="E532"/>
    </sheetView>
  </sheetViews>
  <sheetFormatPr defaultRowHeight="15.75"/>
  <cols>
    <col min="1" max="1" width="1.625" style="21" customWidth="1"/>
    <col min="2" max="2" width="4.625" style="944" customWidth="1"/>
    <col min="3" max="3" width="9.625" style="944" customWidth="1"/>
    <col min="4" max="4" width="37.375" style="21" customWidth="1"/>
    <col min="5" max="5" width="8.625" style="944" customWidth="1"/>
    <col min="6" max="7" width="8.625" style="21" customWidth="1"/>
    <col min="8" max="8" width="8.625" style="59" customWidth="1"/>
    <col min="9" max="9" width="14.625" style="209" customWidth="1"/>
    <col min="10" max="10" width="14.625" style="944" customWidth="1"/>
    <col min="11" max="11" width="12.625" style="36" customWidth="1"/>
    <col min="12" max="12" width="8.625" style="137" customWidth="1"/>
    <col min="13" max="13" width="12.625" style="36" customWidth="1"/>
    <col min="14" max="14" width="8.625" style="137" customWidth="1"/>
    <col min="15" max="15" width="12.625" style="209" customWidth="1"/>
    <col min="16" max="16" width="14.625" style="209" customWidth="1"/>
    <col min="17" max="17" width="14.625" style="36" customWidth="1"/>
    <col min="18" max="18" width="14.625" style="944" customWidth="1"/>
    <col min="19" max="16384" width="9" style="21"/>
  </cols>
  <sheetData>
    <row r="1" spans="2:18" s="66" customFormat="1" ht="18" customHeight="1">
      <c r="B1" s="3083" t="s">
        <v>0</v>
      </c>
      <c r="C1" s="3083"/>
      <c r="D1" s="3083"/>
      <c r="E1" s="3083"/>
      <c r="F1" s="3083"/>
      <c r="G1" s="3083"/>
      <c r="H1" s="3083"/>
      <c r="I1" s="3083"/>
      <c r="J1" s="3083"/>
      <c r="K1" s="3162"/>
      <c r="L1" s="3161"/>
      <c r="M1" s="3162"/>
      <c r="N1" s="3161"/>
      <c r="O1" s="3162"/>
      <c r="P1" s="3162"/>
      <c r="Q1" s="3162"/>
      <c r="R1" s="3083"/>
    </row>
    <row r="2" spans="2:18" s="58" customFormat="1" ht="15.95" customHeight="1">
      <c r="B2" s="3086" t="s">
        <v>914</v>
      </c>
      <c r="C2" s="3086"/>
      <c r="D2" s="3086"/>
      <c r="E2" s="2582"/>
      <c r="F2" s="2582"/>
      <c r="G2" s="2582"/>
      <c r="H2" s="65"/>
      <c r="I2" s="64"/>
      <c r="J2" s="2582"/>
      <c r="K2" s="60"/>
      <c r="L2" s="65"/>
      <c r="M2" s="60"/>
      <c r="N2" s="65"/>
      <c r="O2" s="64"/>
      <c r="P2" s="64"/>
      <c r="Q2" s="60"/>
      <c r="R2" s="2582"/>
    </row>
    <row r="3" spans="2:18" s="58" customFormat="1" ht="15.95" customHeight="1">
      <c r="B3" s="3086" t="s">
        <v>17</v>
      </c>
      <c r="C3" s="3086"/>
      <c r="D3" s="3086"/>
      <c r="E3" s="2582"/>
      <c r="F3" s="2582"/>
      <c r="G3" s="2582"/>
      <c r="H3" s="65"/>
      <c r="I3" s="64"/>
      <c r="J3" s="2582"/>
      <c r="K3" s="60"/>
      <c r="L3" s="65"/>
      <c r="M3" s="60"/>
      <c r="N3" s="65"/>
      <c r="O3" s="64"/>
      <c r="P3" s="64"/>
      <c r="Q3" s="60"/>
      <c r="R3" s="2582"/>
    </row>
    <row r="4" spans="2:18" s="58" customFormat="1" ht="15.95" customHeight="1">
      <c r="B4" s="3086" t="s">
        <v>53</v>
      </c>
      <c r="C4" s="3086"/>
      <c r="D4" s="3086"/>
      <c r="E4" s="2582"/>
      <c r="F4" s="2582"/>
      <c r="G4" s="2582"/>
      <c r="H4" s="65"/>
      <c r="I4" s="64"/>
      <c r="J4" s="2582"/>
      <c r="K4" s="60"/>
      <c r="L4" s="65"/>
      <c r="M4" s="60"/>
      <c r="N4" s="65"/>
      <c r="O4" s="64"/>
      <c r="P4" s="64"/>
      <c r="Q4" s="60"/>
      <c r="R4" s="2582"/>
    </row>
    <row r="5" spans="2:18" s="58" customFormat="1" ht="15.95" customHeight="1" thickBot="1">
      <c r="B5" s="3086" t="s">
        <v>305</v>
      </c>
      <c r="C5" s="3086"/>
      <c r="D5" s="3086"/>
      <c r="E5" s="3039">
        <v>27</v>
      </c>
      <c r="F5" s="2582"/>
      <c r="G5" s="2582"/>
      <c r="H5" s="65"/>
      <c r="I5" s="64"/>
      <c r="J5" s="2582"/>
      <c r="K5" s="60"/>
      <c r="L5" s="65"/>
      <c r="M5" s="60"/>
      <c r="N5" s="65"/>
      <c r="O5" s="64"/>
      <c r="P5" s="64"/>
      <c r="Q5" s="60"/>
      <c r="R5" s="2582"/>
    </row>
    <row r="6" spans="2:18" s="2" customFormat="1" ht="48" thickBot="1">
      <c r="B6" s="394" t="s">
        <v>1</v>
      </c>
      <c r="C6" s="394" t="s">
        <v>2</v>
      </c>
      <c r="D6" s="395" t="s">
        <v>8</v>
      </c>
      <c r="E6" s="394" t="s">
        <v>7</v>
      </c>
      <c r="F6" s="394" t="s">
        <v>28</v>
      </c>
      <c r="G6" s="396" t="s">
        <v>26</v>
      </c>
      <c r="H6" s="396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8" customHeight="1" thickBot="1">
      <c r="B7" s="398">
        <v>1</v>
      </c>
      <c r="C7" s="398">
        <v>2</v>
      </c>
      <c r="D7" s="398">
        <v>3</v>
      </c>
      <c r="E7" s="398">
        <v>4</v>
      </c>
      <c r="F7" s="398">
        <v>5</v>
      </c>
      <c r="G7" s="399">
        <v>6</v>
      </c>
      <c r="H7" s="399" t="s">
        <v>33</v>
      </c>
      <c r="I7" s="400" t="s">
        <v>62</v>
      </c>
      <c r="J7" s="398">
        <v>9</v>
      </c>
      <c r="K7" s="400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8" s="969" customFormat="1" ht="18" customHeight="1" thickBot="1">
      <c r="B8" s="85"/>
      <c r="C8" s="85"/>
      <c r="D8" s="85"/>
      <c r="E8" s="85"/>
      <c r="F8" s="87">
        <f>SUBTOTAL(9,F9:F1416)</f>
        <v>66</v>
      </c>
      <c r="G8" s="87"/>
      <c r="H8" s="87">
        <f>SUBTOTAL(9,H9:H1416)</f>
        <v>1340</v>
      </c>
      <c r="I8" s="86">
        <f>SUBTOTAL(9,I9:I1434)</f>
        <v>670000</v>
      </c>
      <c r="J8" s="85"/>
      <c r="K8" s="86">
        <f>SUBTOTAL(9,K9:K1434)</f>
        <v>422000</v>
      </c>
      <c r="L8" s="87">
        <f>SUBTOTAL(9,L9:L1416)</f>
        <v>82</v>
      </c>
      <c r="M8" s="86">
        <f>SUBTOTAL(9,M9:M1434)</f>
        <v>820000</v>
      </c>
      <c r="N8" s="87">
        <f>SUBTOTAL(9,N9:N1416)</f>
        <v>14</v>
      </c>
      <c r="O8" s="86">
        <f>SUBTOTAL(9,O9:O1434)</f>
        <v>250000</v>
      </c>
      <c r="P8" s="86">
        <f>SUBTOTAL(9,P9:P1434)</f>
        <v>2162000</v>
      </c>
      <c r="Q8" s="86">
        <f>SUBTOTAL(9,Q9:Q1532)</f>
        <v>945000</v>
      </c>
      <c r="R8" s="85"/>
    </row>
    <row r="9" spans="2:18" s="40" customFormat="1" ht="15.95" hidden="1" customHeight="1">
      <c r="B9" s="3170">
        <v>1</v>
      </c>
      <c r="C9" s="114">
        <v>41634</v>
      </c>
      <c r="D9" s="3" t="s">
        <v>151</v>
      </c>
      <c r="E9" s="42" t="s">
        <v>132</v>
      </c>
      <c r="F9" s="169">
        <v>1</v>
      </c>
      <c r="G9" s="169">
        <v>120</v>
      </c>
      <c r="H9" s="366">
        <f>F9*G9</f>
        <v>120</v>
      </c>
      <c r="I9" s="146">
        <f>H9*500</f>
        <v>60000</v>
      </c>
      <c r="J9" s="167"/>
      <c r="K9" s="146"/>
      <c r="L9" s="117">
        <v>2</v>
      </c>
      <c r="M9" s="116">
        <f t="shared" ref="M9:M51" si="0">L9*10000</f>
        <v>20000</v>
      </c>
      <c r="N9" s="117"/>
      <c r="O9" s="116">
        <f t="shared" ref="O9:O57" si="1">N9*15000</f>
        <v>0</v>
      </c>
      <c r="P9" s="118">
        <f t="shared" ref="P9:P51" si="2">M9+K9+I9+O9</f>
        <v>80000</v>
      </c>
      <c r="Q9" s="3168">
        <v>35000</v>
      </c>
      <c r="R9" s="3169" t="s">
        <v>251</v>
      </c>
    </row>
    <row r="10" spans="2:18" s="40" customFormat="1" ht="15.95" hidden="1" customHeight="1">
      <c r="B10" s="3154"/>
      <c r="C10" s="114">
        <v>41634</v>
      </c>
      <c r="D10" s="27" t="s">
        <v>129</v>
      </c>
      <c r="E10" s="43" t="s">
        <v>39</v>
      </c>
      <c r="F10" s="46">
        <v>1</v>
      </c>
      <c r="G10" s="46">
        <v>150</v>
      </c>
      <c r="H10" s="366">
        <f>F10*G10</f>
        <v>150</v>
      </c>
      <c r="I10" s="146">
        <f>H10*500</f>
        <v>75000</v>
      </c>
      <c r="J10" s="167"/>
      <c r="K10" s="146"/>
      <c r="L10" s="117">
        <v>7</v>
      </c>
      <c r="M10" s="116">
        <f>L10*10000</f>
        <v>70000</v>
      </c>
      <c r="N10" s="117"/>
      <c r="O10" s="116">
        <f>N10*15000</f>
        <v>0</v>
      </c>
      <c r="P10" s="118">
        <f>M10+K10+I10+O10</f>
        <v>145000</v>
      </c>
      <c r="Q10" s="3165"/>
      <c r="R10" s="3167"/>
    </row>
    <row r="11" spans="2:18" s="40" customFormat="1" ht="15.95" hidden="1" customHeight="1">
      <c r="B11" s="178">
        <v>2</v>
      </c>
      <c r="C11" s="108">
        <v>41635</v>
      </c>
      <c r="D11" s="3" t="s">
        <v>162</v>
      </c>
      <c r="E11" s="42" t="s">
        <v>39</v>
      </c>
      <c r="F11" s="169">
        <v>2</v>
      </c>
      <c r="G11" s="169"/>
      <c r="H11" s="366">
        <f>F11*G11</f>
        <v>0</v>
      </c>
      <c r="I11" s="191">
        <f>H11*500</f>
        <v>0</v>
      </c>
      <c r="J11" s="167"/>
      <c r="K11" s="146">
        <f>F11*10000</f>
        <v>20000</v>
      </c>
      <c r="L11" s="201"/>
      <c r="M11" s="146">
        <f t="shared" si="0"/>
        <v>0</v>
      </c>
      <c r="N11" s="168"/>
      <c r="O11" s="146">
        <f t="shared" si="1"/>
        <v>0</v>
      </c>
      <c r="P11" s="6">
        <f t="shared" si="2"/>
        <v>20000</v>
      </c>
      <c r="Q11" s="176"/>
      <c r="R11" s="2557"/>
    </row>
    <row r="12" spans="2:18" s="40" customFormat="1" ht="15.95" hidden="1" customHeight="1">
      <c r="B12" s="3153">
        <v>3</v>
      </c>
      <c r="C12" s="108">
        <v>41636</v>
      </c>
      <c r="D12" s="3" t="s">
        <v>151</v>
      </c>
      <c r="E12" s="42" t="s">
        <v>132</v>
      </c>
      <c r="F12" s="169">
        <v>1</v>
      </c>
      <c r="G12" s="169">
        <v>120</v>
      </c>
      <c r="H12" s="366">
        <f>F12*G12</f>
        <v>120</v>
      </c>
      <c r="I12" s="146">
        <f>H12*500</f>
        <v>60000</v>
      </c>
      <c r="J12" s="925"/>
      <c r="K12" s="47"/>
      <c r="L12" s="201">
        <v>3</v>
      </c>
      <c r="M12" s="146">
        <f t="shared" si="0"/>
        <v>30000</v>
      </c>
      <c r="N12" s="168">
        <v>1.5</v>
      </c>
      <c r="O12" s="146">
        <f t="shared" si="1"/>
        <v>22500</v>
      </c>
      <c r="P12" s="6">
        <f t="shared" si="2"/>
        <v>112500</v>
      </c>
      <c r="Q12" s="3168">
        <v>35000</v>
      </c>
      <c r="R12" s="3169" t="s">
        <v>251</v>
      </c>
    </row>
    <row r="13" spans="2:18" s="40" customFormat="1" ht="15.95" hidden="1" customHeight="1">
      <c r="B13" s="3154"/>
      <c r="C13" s="108">
        <v>41636</v>
      </c>
      <c r="D13" s="27" t="s">
        <v>130</v>
      </c>
      <c r="E13" s="43" t="s">
        <v>39</v>
      </c>
      <c r="F13" s="46">
        <v>1</v>
      </c>
      <c r="G13" s="46">
        <v>150</v>
      </c>
      <c r="H13" s="366">
        <f>F13*G13</f>
        <v>150</v>
      </c>
      <c r="I13" s="146">
        <f>H13*500</f>
        <v>75000</v>
      </c>
      <c r="J13" s="925"/>
      <c r="K13" s="47"/>
      <c r="L13" s="201">
        <v>5</v>
      </c>
      <c r="M13" s="146">
        <f>L13*10000</f>
        <v>50000</v>
      </c>
      <c r="N13" s="201"/>
      <c r="O13" s="146">
        <f>N13*15000</f>
        <v>0</v>
      </c>
      <c r="P13" s="6">
        <f>M13+K13+I13+O13</f>
        <v>125000</v>
      </c>
      <c r="Q13" s="3165"/>
      <c r="R13" s="3167"/>
    </row>
    <row r="14" spans="2:18" s="40" customFormat="1" ht="15.95" hidden="1" customHeight="1">
      <c r="B14" s="140">
        <v>4</v>
      </c>
      <c r="C14" s="104">
        <v>41637</v>
      </c>
      <c r="D14" s="27" t="s">
        <v>45</v>
      </c>
      <c r="E14" s="43" t="s">
        <v>36</v>
      </c>
      <c r="F14" s="46">
        <v>1</v>
      </c>
      <c r="G14" s="46">
        <v>115</v>
      </c>
      <c r="H14" s="374">
        <f t="shared" ref="H14:H51" si="3">F14*G14</f>
        <v>115</v>
      </c>
      <c r="I14" s="146">
        <f t="shared" ref="I14:I51" si="4">H14*500</f>
        <v>57500</v>
      </c>
      <c r="J14" s="167"/>
      <c r="K14" s="146"/>
      <c r="L14" s="201">
        <v>7</v>
      </c>
      <c r="M14" s="146">
        <f t="shared" si="0"/>
        <v>70000</v>
      </c>
      <c r="N14" s="168"/>
      <c r="O14" s="146">
        <f t="shared" si="1"/>
        <v>0</v>
      </c>
      <c r="P14" s="6">
        <f t="shared" si="2"/>
        <v>127500</v>
      </c>
      <c r="Q14" s="173"/>
      <c r="R14" s="2557"/>
    </row>
    <row r="15" spans="2:18" s="40" customFormat="1" ht="15.95" hidden="1" customHeight="1">
      <c r="B15" s="3153">
        <v>5</v>
      </c>
      <c r="C15" s="108">
        <v>41638</v>
      </c>
      <c r="D15" s="27" t="s">
        <v>45</v>
      </c>
      <c r="E15" s="43" t="s">
        <v>36</v>
      </c>
      <c r="F15" s="46">
        <v>1</v>
      </c>
      <c r="G15" s="46">
        <v>115</v>
      </c>
      <c r="H15" s="374">
        <f t="shared" si="3"/>
        <v>115</v>
      </c>
      <c r="I15" s="146">
        <f t="shared" si="4"/>
        <v>57500</v>
      </c>
      <c r="J15" s="167"/>
      <c r="K15" s="146"/>
      <c r="L15" s="201"/>
      <c r="M15" s="146">
        <f t="shared" si="0"/>
        <v>0</v>
      </c>
      <c r="N15" s="168"/>
      <c r="O15" s="146">
        <f t="shared" si="1"/>
        <v>0</v>
      </c>
      <c r="P15" s="6">
        <f t="shared" si="2"/>
        <v>57500</v>
      </c>
      <c r="Q15" s="176"/>
      <c r="R15" s="2557"/>
    </row>
    <row r="16" spans="2:18" s="40" customFormat="1" ht="15.95" hidden="1" customHeight="1">
      <c r="B16" s="3154"/>
      <c r="C16" s="108">
        <v>41638</v>
      </c>
      <c r="D16" s="3" t="s">
        <v>162</v>
      </c>
      <c r="E16" s="42" t="s">
        <v>39</v>
      </c>
      <c r="F16" s="169">
        <v>3</v>
      </c>
      <c r="G16" s="169"/>
      <c r="H16" s="366">
        <f>F16*G16</f>
        <v>0</v>
      </c>
      <c r="I16" s="191">
        <f>H16*500</f>
        <v>0</v>
      </c>
      <c r="J16" s="167"/>
      <c r="K16" s="146">
        <f>F16*10000</f>
        <v>30000</v>
      </c>
      <c r="L16" s="201">
        <v>3.5</v>
      </c>
      <c r="M16" s="146">
        <f>L16*10000</f>
        <v>35000</v>
      </c>
      <c r="N16" s="201"/>
      <c r="O16" s="146">
        <f>N16*15000</f>
        <v>0</v>
      </c>
      <c r="P16" s="6">
        <f>M16+K16+I16+O16</f>
        <v>65000</v>
      </c>
      <c r="Q16" s="191"/>
      <c r="R16" s="2557"/>
    </row>
    <row r="17" spans="2:19" s="40" customFormat="1" ht="15.95" hidden="1" customHeight="1">
      <c r="B17" s="3153">
        <v>6</v>
      </c>
      <c r="C17" s="108">
        <v>41639</v>
      </c>
      <c r="D17" s="3" t="s">
        <v>162</v>
      </c>
      <c r="E17" s="42" t="s">
        <v>39</v>
      </c>
      <c r="F17" s="169">
        <v>2</v>
      </c>
      <c r="G17" s="169"/>
      <c r="H17" s="366">
        <f>F17*G17</f>
        <v>0</v>
      </c>
      <c r="I17" s="191">
        <f>H17*500</f>
        <v>0</v>
      </c>
      <c r="J17" s="167"/>
      <c r="K17" s="146">
        <f>F17*10000</f>
        <v>20000</v>
      </c>
      <c r="L17" s="201"/>
      <c r="M17" s="146">
        <f t="shared" si="0"/>
        <v>0</v>
      </c>
      <c r="N17" s="168"/>
      <c r="O17" s="146">
        <f t="shared" si="1"/>
        <v>0</v>
      </c>
      <c r="P17" s="6">
        <f t="shared" si="2"/>
        <v>20000</v>
      </c>
      <c r="Q17" s="176"/>
      <c r="R17" s="2557"/>
    </row>
    <row r="18" spans="2:19" s="40" customFormat="1" ht="15.95" hidden="1" customHeight="1">
      <c r="B18" s="3155"/>
      <c r="C18" s="108">
        <v>41639</v>
      </c>
      <c r="D18" s="27" t="s">
        <v>170</v>
      </c>
      <c r="E18" s="43" t="s">
        <v>139</v>
      </c>
      <c r="F18" s="46">
        <v>1</v>
      </c>
      <c r="G18" s="46"/>
      <c r="H18" s="366">
        <f>F18*G18</f>
        <v>0</v>
      </c>
      <c r="I18" s="146">
        <f>H18*500</f>
        <v>0</v>
      </c>
      <c r="J18" s="925"/>
      <c r="K18" s="47">
        <f>F18*7500</f>
        <v>7500</v>
      </c>
      <c r="L18" s="201"/>
      <c r="M18" s="146">
        <f t="shared" si="0"/>
        <v>0</v>
      </c>
      <c r="N18" s="201"/>
      <c r="O18" s="146">
        <f t="shared" si="1"/>
        <v>0</v>
      </c>
      <c r="P18" s="6">
        <f t="shared" si="2"/>
        <v>7500</v>
      </c>
      <c r="Q18" s="191"/>
      <c r="R18" s="2557"/>
    </row>
    <row r="19" spans="2:19" s="40" customFormat="1" ht="15.95" hidden="1" customHeight="1">
      <c r="B19" s="3154"/>
      <c r="C19" s="108">
        <v>41639</v>
      </c>
      <c r="D19" s="3" t="s">
        <v>51</v>
      </c>
      <c r="E19" s="42" t="s">
        <v>11</v>
      </c>
      <c r="F19" s="46">
        <v>2</v>
      </c>
      <c r="G19" s="169"/>
      <c r="H19" s="366">
        <f t="shared" si="3"/>
        <v>0</v>
      </c>
      <c r="I19" s="146">
        <f t="shared" si="4"/>
        <v>0</v>
      </c>
      <c r="J19" s="925" t="s">
        <v>70</v>
      </c>
      <c r="K19" s="47">
        <v>25000</v>
      </c>
      <c r="L19" s="201">
        <v>4</v>
      </c>
      <c r="M19" s="146">
        <f>L19*10000</f>
        <v>40000</v>
      </c>
      <c r="N19" s="201">
        <v>2</v>
      </c>
      <c r="O19" s="146">
        <f>N19*15000</f>
        <v>30000</v>
      </c>
      <c r="P19" s="6">
        <f>M19+K19+I19+O19</f>
        <v>95000</v>
      </c>
      <c r="Q19" s="191"/>
      <c r="R19" s="2557"/>
    </row>
    <row r="20" spans="2:19" s="91" customFormat="1" ht="15.95" hidden="1" customHeight="1">
      <c r="B20" s="3153">
        <v>7</v>
      </c>
      <c r="C20" s="108">
        <v>41640</v>
      </c>
      <c r="D20" s="3" t="s">
        <v>162</v>
      </c>
      <c r="E20" s="42" t="s">
        <v>39</v>
      </c>
      <c r="F20" s="169">
        <v>3</v>
      </c>
      <c r="G20" s="169"/>
      <c r="H20" s="366">
        <f t="shared" ref="H20:H25" si="5">F20*G20</f>
        <v>0</v>
      </c>
      <c r="I20" s="191">
        <f t="shared" ref="I20:I25" si="6">H20*500</f>
        <v>0</v>
      </c>
      <c r="J20" s="167"/>
      <c r="K20" s="146">
        <f>F20*10000</f>
        <v>30000</v>
      </c>
      <c r="L20" s="130">
        <v>3</v>
      </c>
      <c r="M20" s="28">
        <f t="shared" si="0"/>
        <v>30000</v>
      </c>
      <c r="N20" s="130"/>
      <c r="O20" s="28">
        <f t="shared" si="1"/>
        <v>0</v>
      </c>
      <c r="P20" s="6">
        <f t="shared" si="2"/>
        <v>60000</v>
      </c>
      <c r="Q20" s="176"/>
      <c r="R20" s="2578"/>
      <c r="S20" s="90"/>
    </row>
    <row r="21" spans="2:19" s="91" customFormat="1" ht="15.95" hidden="1" customHeight="1">
      <c r="B21" s="3154"/>
      <c r="C21" s="108">
        <v>41640</v>
      </c>
      <c r="D21" s="3" t="s">
        <v>51</v>
      </c>
      <c r="E21" s="42" t="s">
        <v>11</v>
      </c>
      <c r="F21" s="46">
        <v>2</v>
      </c>
      <c r="G21" s="169"/>
      <c r="H21" s="366">
        <f t="shared" si="5"/>
        <v>0</v>
      </c>
      <c r="I21" s="146">
        <f t="shared" si="6"/>
        <v>0</v>
      </c>
      <c r="J21" s="925" t="s">
        <v>70</v>
      </c>
      <c r="K21" s="47">
        <v>25000</v>
      </c>
      <c r="L21" s="130"/>
      <c r="M21" s="28">
        <f>L21*10000</f>
        <v>0</v>
      </c>
      <c r="N21" s="130">
        <v>2</v>
      </c>
      <c r="O21" s="28">
        <f>N21*15000</f>
        <v>30000</v>
      </c>
      <c r="P21" s="6">
        <f>M21+K21+I21+O21</f>
        <v>55000</v>
      </c>
      <c r="Q21" s="191"/>
      <c r="R21" s="2578"/>
      <c r="S21" s="90"/>
    </row>
    <row r="22" spans="2:19" s="40" customFormat="1" ht="15.95" hidden="1" customHeight="1">
      <c r="B22" s="178">
        <v>8</v>
      </c>
      <c r="C22" s="108">
        <v>41641</v>
      </c>
      <c r="D22" s="3" t="s">
        <v>162</v>
      </c>
      <c r="E22" s="42" t="s">
        <v>39</v>
      </c>
      <c r="F22" s="169">
        <v>1</v>
      </c>
      <c r="G22" s="169"/>
      <c r="H22" s="366">
        <f t="shared" si="5"/>
        <v>0</v>
      </c>
      <c r="I22" s="191">
        <f t="shared" si="6"/>
        <v>0</v>
      </c>
      <c r="J22" s="167"/>
      <c r="K22" s="146">
        <f>F22*10000</f>
        <v>10000</v>
      </c>
      <c r="L22" s="201"/>
      <c r="M22" s="146">
        <f t="shared" si="0"/>
        <v>0</v>
      </c>
      <c r="N22" s="168"/>
      <c r="O22" s="146">
        <f t="shared" si="1"/>
        <v>0</v>
      </c>
      <c r="P22" s="6">
        <f t="shared" si="2"/>
        <v>10000</v>
      </c>
      <c r="Q22" s="173"/>
      <c r="R22" s="2557"/>
    </row>
    <row r="23" spans="2:19" s="40" customFormat="1" ht="15.95" hidden="1" customHeight="1">
      <c r="B23" s="178">
        <v>9</v>
      </c>
      <c r="C23" s="108">
        <v>41642</v>
      </c>
      <c r="D23" s="27" t="s">
        <v>92</v>
      </c>
      <c r="E23" s="43"/>
      <c r="F23" s="46"/>
      <c r="G23" s="46"/>
      <c r="H23" s="374">
        <f t="shared" si="5"/>
        <v>0</v>
      </c>
      <c r="I23" s="146">
        <f t="shared" si="6"/>
        <v>0</v>
      </c>
      <c r="J23" s="167"/>
      <c r="K23" s="146"/>
      <c r="L23" s="201"/>
      <c r="M23" s="191">
        <f>L23*10000</f>
        <v>0</v>
      </c>
      <c r="N23" s="201"/>
      <c r="O23" s="191">
        <f>N23*15000</f>
        <v>0</v>
      </c>
      <c r="P23" s="6">
        <f>M23+K23+I23+O23</f>
        <v>0</v>
      </c>
      <c r="Q23" s="173"/>
      <c r="R23" s="2557"/>
    </row>
    <row r="24" spans="2:19" s="40" customFormat="1" ht="15.95" hidden="1" customHeight="1">
      <c r="B24" s="190">
        <v>10</v>
      </c>
      <c r="C24" s="108">
        <v>41643</v>
      </c>
      <c r="D24" s="27" t="s">
        <v>92</v>
      </c>
      <c r="E24" s="43"/>
      <c r="F24" s="46"/>
      <c r="G24" s="46"/>
      <c r="H24" s="374">
        <f t="shared" si="5"/>
        <v>0</v>
      </c>
      <c r="I24" s="146">
        <f t="shared" si="6"/>
        <v>0</v>
      </c>
      <c r="J24" s="167"/>
      <c r="K24" s="146"/>
      <c r="L24" s="130"/>
      <c r="M24" s="192">
        <f>L24*10000</f>
        <v>0</v>
      </c>
      <c r="N24" s="130"/>
      <c r="O24" s="192">
        <f>N24*15000</f>
        <v>0</v>
      </c>
      <c r="P24" s="29">
        <f>M24+K24+I24+O24</f>
        <v>0</v>
      </c>
      <c r="Q24" s="173"/>
      <c r="R24" s="156"/>
    </row>
    <row r="25" spans="2:19" s="40" customFormat="1" ht="15.95" hidden="1" customHeight="1">
      <c r="B25" s="140">
        <v>11</v>
      </c>
      <c r="C25" s="104">
        <v>41644</v>
      </c>
      <c r="D25" s="3" t="s">
        <v>162</v>
      </c>
      <c r="E25" s="42" t="s">
        <v>39</v>
      </c>
      <c r="F25" s="169">
        <v>2</v>
      </c>
      <c r="G25" s="169"/>
      <c r="H25" s="366">
        <f t="shared" si="5"/>
        <v>0</v>
      </c>
      <c r="I25" s="191">
        <f t="shared" si="6"/>
        <v>0</v>
      </c>
      <c r="J25" s="167"/>
      <c r="K25" s="146">
        <f>F25*10000</f>
        <v>20000</v>
      </c>
      <c r="L25" s="130">
        <v>2</v>
      </c>
      <c r="M25" s="28">
        <f t="shared" si="0"/>
        <v>20000</v>
      </c>
      <c r="N25" s="130"/>
      <c r="O25" s="28">
        <f t="shared" si="1"/>
        <v>0</v>
      </c>
      <c r="P25" s="6">
        <f t="shared" si="2"/>
        <v>40000</v>
      </c>
      <c r="Q25" s="176"/>
      <c r="R25" s="156"/>
    </row>
    <row r="26" spans="2:19" s="40" customFormat="1" ht="15.95" hidden="1" customHeight="1">
      <c r="B26" s="3153">
        <v>12</v>
      </c>
      <c r="C26" s="108">
        <v>41645</v>
      </c>
      <c r="D26" s="3" t="s">
        <v>43</v>
      </c>
      <c r="E26" s="42" t="s">
        <v>9</v>
      </c>
      <c r="F26" s="169">
        <v>1</v>
      </c>
      <c r="G26" s="169">
        <v>120</v>
      </c>
      <c r="H26" s="374">
        <f t="shared" si="3"/>
        <v>120</v>
      </c>
      <c r="I26" s="146">
        <f t="shared" si="4"/>
        <v>60000</v>
      </c>
      <c r="J26" s="167"/>
      <c r="K26" s="146"/>
      <c r="L26" s="201">
        <v>3</v>
      </c>
      <c r="M26" s="146">
        <f t="shared" si="0"/>
        <v>30000</v>
      </c>
      <c r="N26" s="168">
        <v>1.5</v>
      </c>
      <c r="O26" s="146">
        <f t="shared" si="1"/>
        <v>22500</v>
      </c>
      <c r="P26" s="6">
        <f t="shared" si="2"/>
        <v>112500</v>
      </c>
      <c r="Q26" s="3168">
        <v>35000</v>
      </c>
      <c r="R26" s="3169" t="s">
        <v>251</v>
      </c>
    </row>
    <row r="27" spans="2:19" s="40" customFormat="1" ht="15.95" hidden="1" customHeight="1">
      <c r="B27" s="3154"/>
      <c r="C27" s="108">
        <v>41645</v>
      </c>
      <c r="D27" s="27" t="s">
        <v>129</v>
      </c>
      <c r="E27" s="43" t="s">
        <v>39</v>
      </c>
      <c r="F27" s="46">
        <v>1</v>
      </c>
      <c r="G27" s="46">
        <v>150</v>
      </c>
      <c r="H27" s="374">
        <f>F27*G27</f>
        <v>150</v>
      </c>
      <c r="I27" s="146">
        <f>H27*500</f>
        <v>75000</v>
      </c>
      <c r="J27" s="167"/>
      <c r="K27" s="146"/>
      <c r="L27" s="201">
        <v>6.5</v>
      </c>
      <c r="M27" s="146">
        <f>L27*10000</f>
        <v>65000</v>
      </c>
      <c r="N27" s="201"/>
      <c r="O27" s="146">
        <f>N27*15000</f>
        <v>0</v>
      </c>
      <c r="P27" s="6">
        <f>M27+K27+I27+O27</f>
        <v>140000</v>
      </c>
      <c r="Q27" s="3165"/>
      <c r="R27" s="3167"/>
    </row>
    <row r="28" spans="2:19" s="40" customFormat="1" ht="15.95" hidden="1" customHeight="1">
      <c r="B28" s="3153">
        <v>13</v>
      </c>
      <c r="C28" s="108">
        <v>41646</v>
      </c>
      <c r="D28" s="3" t="s">
        <v>43</v>
      </c>
      <c r="E28" s="42" t="s">
        <v>9</v>
      </c>
      <c r="F28" s="169">
        <v>1</v>
      </c>
      <c r="G28" s="169">
        <v>120</v>
      </c>
      <c r="H28" s="374">
        <f t="shared" si="3"/>
        <v>120</v>
      </c>
      <c r="I28" s="146">
        <f t="shared" si="4"/>
        <v>60000</v>
      </c>
      <c r="J28" s="167"/>
      <c r="K28" s="146"/>
      <c r="L28" s="201"/>
      <c r="M28" s="176">
        <f t="shared" si="0"/>
        <v>0</v>
      </c>
      <c r="N28" s="168"/>
      <c r="O28" s="176">
        <f t="shared" si="1"/>
        <v>0</v>
      </c>
      <c r="P28" s="6">
        <f t="shared" si="2"/>
        <v>60000</v>
      </c>
      <c r="Q28" s="173"/>
      <c r="R28" s="131"/>
    </row>
    <row r="29" spans="2:19" s="40" customFormat="1" ht="15.95" hidden="1" customHeight="1">
      <c r="B29" s="3154"/>
      <c r="C29" s="108">
        <v>41646</v>
      </c>
      <c r="D29" s="27" t="s">
        <v>65</v>
      </c>
      <c r="E29" s="43"/>
      <c r="F29" s="46"/>
      <c r="G29" s="46"/>
      <c r="H29" s="374">
        <f>F29*G29</f>
        <v>0</v>
      </c>
      <c r="I29" s="146">
        <f>H29*500</f>
        <v>0</v>
      </c>
      <c r="J29" s="167"/>
      <c r="K29" s="146"/>
      <c r="L29" s="201">
        <v>4</v>
      </c>
      <c r="M29" s="191">
        <f>L29*10000</f>
        <v>40000</v>
      </c>
      <c r="N29" s="201"/>
      <c r="O29" s="191">
        <f>N29*15000</f>
        <v>0</v>
      </c>
      <c r="P29" s="6">
        <f>M29+K29+I29+O29</f>
        <v>40000</v>
      </c>
      <c r="Q29" s="188"/>
      <c r="R29" s="131"/>
    </row>
    <row r="30" spans="2:19" s="31" customFormat="1" ht="15.95" hidden="1" customHeight="1">
      <c r="B30" s="3153">
        <v>14</v>
      </c>
      <c r="C30" s="108">
        <v>41647</v>
      </c>
      <c r="D30" s="27" t="s">
        <v>169</v>
      </c>
      <c r="E30" s="43" t="s">
        <v>139</v>
      </c>
      <c r="F30" s="46">
        <v>1</v>
      </c>
      <c r="G30" s="46"/>
      <c r="H30" s="366">
        <f>F30*G30</f>
        <v>0</v>
      </c>
      <c r="I30" s="146">
        <f>H30*500</f>
        <v>0</v>
      </c>
      <c r="J30" s="925"/>
      <c r="K30" s="47">
        <f>F30*7500</f>
        <v>7500</v>
      </c>
      <c r="L30" s="130"/>
      <c r="M30" s="177">
        <f t="shared" si="0"/>
        <v>0</v>
      </c>
      <c r="N30" s="130"/>
      <c r="O30" s="177">
        <f t="shared" si="1"/>
        <v>0</v>
      </c>
      <c r="P30" s="29">
        <f t="shared" si="2"/>
        <v>7500</v>
      </c>
      <c r="Q30" s="175"/>
      <c r="R30" s="2578"/>
    </row>
    <row r="31" spans="2:19" s="31" customFormat="1" ht="15.95" hidden="1" customHeight="1">
      <c r="B31" s="3154"/>
      <c r="C31" s="108">
        <v>41647</v>
      </c>
      <c r="D31" s="3" t="s">
        <v>162</v>
      </c>
      <c r="E31" s="42" t="s">
        <v>39</v>
      </c>
      <c r="F31" s="169">
        <v>1</v>
      </c>
      <c r="G31" s="169"/>
      <c r="H31" s="366">
        <f>F31*G31</f>
        <v>0</v>
      </c>
      <c r="I31" s="191">
        <f>H31*500</f>
        <v>0</v>
      </c>
      <c r="J31" s="167"/>
      <c r="K31" s="146">
        <f>F31*10000</f>
        <v>10000</v>
      </c>
      <c r="L31" s="130"/>
      <c r="M31" s="192">
        <f>L31*10000</f>
        <v>0</v>
      </c>
      <c r="N31" s="130"/>
      <c r="O31" s="192">
        <f>N31*15000</f>
        <v>0</v>
      </c>
      <c r="P31" s="29">
        <f>M31+K31+I31+O31</f>
        <v>10000</v>
      </c>
      <c r="Q31" s="189"/>
      <c r="R31" s="2578"/>
    </row>
    <row r="32" spans="2:19" s="40" customFormat="1" ht="15.95" hidden="1" customHeight="1">
      <c r="B32" s="178">
        <v>15</v>
      </c>
      <c r="C32" s="108">
        <v>41648</v>
      </c>
      <c r="D32" s="27" t="s">
        <v>93</v>
      </c>
      <c r="E32" s="42"/>
      <c r="F32" s="169"/>
      <c r="G32" s="169"/>
      <c r="H32" s="366">
        <f t="shared" si="3"/>
        <v>0</v>
      </c>
      <c r="I32" s="146">
        <f t="shared" si="4"/>
        <v>0</v>
      </c>
      <c r="J32" s="167"/>
      <c r="K32" s="146"/>
      <c r="L32" s="130"/>
      <c r="M32" s="28">
        <f t="shared" si="0"/>
        <v>0</v>
      </c>
      <c r="N32" s="130"/>
      <c r="O32" s="28">
        <f t="shared" si="1"/>
        <v>0</v>
      </c>
      <c r="P32" s="6">
        <f t="shared" si="2"/>
        <v>0</v>
      </c>
      <c r="Q32" s="173"/>
      <c r="R32" s="94"/>
    </row>
    <row r="33" spans="2:18" s="40" customFormat="1" ht="15.95" hidden="1" customHeight="1">
      <c r="B33" s="178">
        <v>16</v>
      </c>
      <c r="C33" s="108">
        <v>41649</v>
      </c>
      <c r="D33" s="27" t="s">
        <v>93</v>
      </c>
      <c r="E33" s="43"/>
      <c r="F33" s="46"/>
      <c r="G33" s="46"/>
      <c r="H33" s="366">
        <f t="shared" si="3"/>
        <v>0</v>
      </c>
      <c r="I33" s="146">
        <f t="shared" si="4"/>
        <v>0</v>
      </c>
      <c r="J33" s="167"/>
      <c r="K33" s="146"/>
      <c r="L33" s="130"/>
      <c r="M33" s="28">
        <f t="shared" si="0"/>
        <v>0</v>
      </c>
      <c r="N33" s="130"/>
      <c r="O33" s="28">
        <f t="shared" si="1"/>
        <v>0</v>
      </c>
      <c r="P33" s="6">
        <f t="shared" si="2"/>
        <v>0</v>
      </c>
      <c r="Q33" s="173"/>
      <c r="R33" s="2557"/>
    </row>
    <row r="34" spans="2:18" s="40" customFormat="1" ht="15.95" hidden="1" customHeight="1">
      <c r="B34" s="178">
        <v>17</v>
      </c>
      <c r="C34" s="108">
        <v>41650</v>
      </c>
      <c r="D34" s="27" t="s">
        <v>93</v>
      </c>
      <c r="E34" s="43"/>
      <c r="F34" s="46"/>
      <c r="G34" s="46"/>
      <c r="H34" s="367">
        <f t="shared" si="3"/>
        <v>0</v>
      </c>
      <c r="I34" s="146">
        <f t="shared" si="4"/>
        <v>0</v>
      </c>
      <c r="J34" s="925"/>
      <c r="K34" s="146"/>
      <c r="L34" s="130"/>
      <c r="M34" s="28">
        <f t="shared" si="0"/>
        <v>0</v>
      </c>
      <c r="N34" s="130"/>
      <c r="O34" s="28">
        <f t="shared" si="1"/>
        <v>0</v>
      </c>
      <c r="P34" s="6">
        <f t="shared" si="2"/>
        <v>0</v>
      </c>
      <c r="Q34" s="177"/>
      <c r="R34" s="156"/>
    </row>
    <row r="35" spans="2:18" s="40" customFormat="1" ht="15.95" hidden="1" customHeight="1">
      <c r="B35" s="140">
        <v>18</v>
      </c>
      <c r="C35" s="104">
        <v>41651</v>
      </c>
      <c r="D35" s="27" t="s">
        <v>93</v>
      </c>
      <c r="E35" s="42"/>
      <c r="F35" s="169"/>
      <c r="G35" s="169"/>
      <c r="H35" s="366">
        <f t="shared" si="3"/>
        <v>0</v>
      </c>
      <c r="I35" s="146">
        <f t="shared" si="4"/>
        <v>0</v>
      </c>
      <c r="J35" s="925"/>
      <c r="K35" s="47"/>
      <c r="L35" s="130"/>
      <c r="M35" s="28">
        <f t="shared" si="0"/>
        <v>0</v>
      </c>
      <c r="N35" s="130"/>
      <c r="O35" s="28">
        <f t="shared" si="1"/>
        <v>0</v>
      </c>
      <c r="P35" s="6">
        <f t="shared" si="2"/>
        <v>0</v>
      </c>
      <c r="Q35" s="173"/>
      <c r="R35" s="94"/>
    </row>
    <row r="36" spans="2:18" s="40" customFormat="1" ht="15.95" hidden="1" customHeight="1">
      <c r="B36" s="178">
        <v>19</v>
      </c>
      <c r="C36" s="108">
        <v>41652</v>
      </c>
      <c r="D36" s="27" t="s">
        <v>93</v>
      </c>
      <c r="E36" s="42"/>
      <c r="F36" s="169"/>
      <c r="G36" s="169"/>
      <c r="H36" s="366">
        <f t="shared" si="3"/>
        <v>0</v>
      </c>
      <c r="I36" s="146">
        <f t="shared" si="4"/>
        <v>0</v>
      </c>
      <c r="J36" s="925"/>
      <c r="K36" s="47"/>
      <c r="L36" s="130"/>
      <c r="M36" s="28">
        <f t="shared" si="0"/>
        <v>0</v>
      </c>
      <c r="N36" s="130"/>
      <c r="O36" s="146">
        <f t="shared" si="1"/>
        <v>0</v>
      </c>
      <c r="P36" s="6">
        <f t="shared" si="2"/>
        <v>0</v>
      </c>
      <c r="Q36" s="176"/>
      <c r="R36" s="156"/>
    </row>
    <row r="37" spans="2:18" s="40" customFormat="1" ht="15.95" hidden="1" customHeight="1">
      <c r="B37" s="178">
        <v>20</v>
      </c>
      <c r="C37" s="108">
        <v>41653</v>
      </c>
      <c r="D37" s="27" t="s">
        <v>93</v>
      </c>
      <c r="E37" s="42"/>
      <c r="F37" s="169"/>
      <c r="G37" s="169"/>
      <c r="H37" s="366">
        <f t="shared" si="3"/>
        <v>0</v>
      </c>
      <c r="I37" s="146">
        <f t="shared" si="4"/>
        <v>0</v>
      </c>
      <c r="J37" s="925"/>
      <c r="K37" s="146"/>
      <c r="L37" s="130"/>
      <c r="M37" s="28">
        <f t="shared" si="0"/>
        <v>0</v>
      </c>
      <c r="N37" s="130"/>
      <c r="O37" s="28">
        <f t="shared" si="1"/>
        <v>0</v>
      </c>
      <c r="P37" s="6">
        <f t="shared" si="2"/>
        <v>0</v>
      </c>
      <c r="Q37" s="177"/>
      <c r="R37" s="95"/>
    </row>
    <row r="38" spans="2:18" s="40" customFormat="1" ht="15.95" hidden="1" customHeight="1">
      <c r="B38" s="190">
        <v>21</v>
      </c>
      <c r="C38" s="108">
        <v>41654</v>
      </c>
      <c r="D38" s="27" t="s">
        <v>93</v>
      </c>
      <c r="E38" s="42"/>
      <c r="F38" s="169"/>
      <c r="G38" s="169"/>
      <c r="H38" s="366">
        <f>F38*G38</f>
        <v>0</v>
      </c>
      <c r="I38" s="146">
        <f>H38*500</f>
        <v>0</v>
      </c>
      <c r="J38" s="925"/>
      <c r="K38" s="47"/>
      <c r="L38" s="201"/>
      <c r="M38" s="191">
        <f>L38*10000</f>
        <v>0</v>
      </c>
      <c r="N38" s="201"/>
      <c r="O38" s="191">
        <f>N38*15000</f>
        <v>0</v>
      </c>
      <c r="P38" s="6">
        <f>M38+K38+I38+O38</f>
        <v>0</v>
      </c>
      <c r="Q38" s="177"/>
      <c r="R38" s="156"/>
    </row>
    <row r="39" spans="2:18" s="40" customFormat="1" ht="15.95" hidden="1" customHeight="1">
      <c r="B39" s="3153">
        <v>22</v>
      </c>
      <c r="C39" s="108">
        <v>41655</v>
      </c>
      <c r="D39" s="3" t="s">
        <v>43</v>
      </c>
      <c r="E39" s="42" t="s">
        <v>9</v>
      </c>
      <c r="F39" s="169">
        <v>1</v>
      </c>
      <c r="G39" s="169">
        <v>120</v>
      </c>
      <c r="H39" s="366">
        <f>F39*G39</f>
        <v>120</v>
      </c>
      <c r="I39" s="146">
        <f>H39*500</f>
        <v>60000</v>
      </c>
      <c r="J39" s="925"/>
      <c r="K39" s="47"/>
      <c r="L39" s="130">
        <v>2</v>
      </c>
      <c r="M39" s="28">
        <f>L39*10000</f>
        <v>20000</v>
      </c>
      <c r="N39" s="130"/>
      <c r="O39" s="28">
        <f>N39*15000</f>
        <v>0</v>
      </c>
      <c r="P39" s="6">
        <f>M39+K39+I39+O39</f>
        <v>80000</v>
      </c>
      <c r="Q39" s="3168">
        <v>35000</v>
      </c>
      <c r="R39" s="3169" t="s">
        <v>251</v>
      </c>
    </row>
    <row r="40" spans="2:18" s="40" customFormat="1" ht="15.95" hidden="1" customHeight="1">
      <c r="B40" s="3154"/>
      <c r="C40" s="108">
        <v>41655</v>
      </c>
      <c r="D40" s="27" t="s">
        <v>129</v>
      </c>
      <c r="E40" s="43" t="s">
        <v>39</v>
      </c>
      <c r="F40" s="46">
        <v>1</v>
      </c>
      <c r="G40" s="46">
        <v>150</v>
      </c>
      <c r="H40" s="366">
        <f>F40*G40</f>
        <v>150</v>
      </c>
      <c r="I40" s="146">
        <f>H40*500</f>
        <v>75000</v>
      </c>
      <c r="J40" s="925"/>
      <c r="K40" s="47"/>
      <c r="L40" s="130">
        <v>4</v>
      </c>
      <c r="M40" s="28">
        <f>L40*10000</f>
        <v>40000</v>
      </c>
      <c r="N40" s="130">
        <v>3</v>
      </c>
      <c r="O40" s="28">
        <f>N40*15000</f>
        <v>45000</v>
      </c>
      <c r="P40" s="6">
        <f>M40+K40+I40+O40</f>
        <v>160000</v>
      </c>
      <c r="Q40" s="3165"/>
      <c r="R40" s="3167"/>
    </row>
    <row r="41" spans="2:18" s="40" customFormat="1" ht="15.95" hidden="1" customHeight="1">
      <c r="B41" s="3153">
        <v>23</v>
      </c>
      <c r="C41" s="108">
        <v>41656</v>
      </c>
      <c r="D41" s="3" t="s">
        <v>43</v>
      </c>
      <c r="E41" s="42" t="s">
        <v>9</v>
      </c>
      <c r="F41" s="169">
        <v>1</v>
      </c>
      <c r="G41" s="169">
        <v>120</v>
      </c>
      <c r="H41" s="366">
        <f>F41*G41</f>
        <v>120</v>
      </c>
      <c r="I41" s="146">
        <f>H41*500</f>
        <v>60000</v>
      </c>
      <c r="J41" s="925"/>
      <c r="K41" s="47"/>
      <c r="L41" s="130">
        <v>5</v>
      </c>
      <c r="M41" s="28">
        <f>L41*10000</f>
        <v>50000</v>
      </c>
      <c r="N41" s="130"/>
      <c r="O41" s="28">
        <f>N41*15000</f>
        <v>0</v>
      </c>
      <c r="P41" s="6">
        <f>M41+K41+I41+O41</f>
        <v>110000</v>
      </c>
      <c r="Q41" s="3168">
        <v>35000</v>
      </c>
      <c r="R41" s="3169" t="s">
        <v>251</v>
      </c>
    </row>
    <row r="42" spans="2:18" s="40" customFormat="1" ht="15.95" hidden="1" customHeight="1">
      <c r="B42" s="3154"/>
      <c r="C42" s="108">
        <v>41656</v>
      </c>
      <c r="D42" s="27" t="s">
        <v>130</v>
      </c>
      <c r="E42" s="43" t="s">
        <v>39</v>
      </c>
      <c r="F42" s="46">
        <v>1</v>
      </c>
      <c r="G42" s="46">
        <v>150</v>
      </c>
      <c r="H42" s="366">
        <f>F42*G42</f>
        <v>150</v>
      </c>
      <c r="I42" s="146">
        <f>H42*500</f>
        <v>75000</v>
      </c>
      <c r="J42" s="925"/>
      <c r="K42" s="47"/>
      <c r="L42" s="130">
        <v>2</v>
      </c>
      <c r="M42" s="28">
        <f>L42*10000</f>
        <v>20000</v>
      </c>
      <c r="N42" s="130">
        <v>5</v>
      </c>
      <c r="O42" s="28">
        <f>N42*15000</f>
        <v>75000</v>
      </c>
      <c r="P42" s="6">
        <f>M42+K42+I42+O42</f>
        <v>170000</v>
      </c>
      <c r="Q42" s="3165"/>
      <c r="R42" s="3167"/>
    </row>
    <row r="43" spans="2:18" s="40" customFormat="1" ht="15.95" hidden="1" customHeight="1">
      <c r="B43" s="190">
        <v>24</v>
      </c>
      <c r="C43" s="108">
        <v>41657</v>
      </c>
      <c r="D43" s="3" t="s">
        <v>43</v>
      </c>
      <c r="E43" s="42" t="s">
        <v>9</v>
      </c>
      <c r="F43" s="169">
        <v>1</v>
      </c>
      <c r="G43" s="169">
        <v>120</v>
      </c>
      <c r="H43" s="366">
        <f t="shared" si="3"/>
        <v>120</v>
      </c>
      <c r="I43" s="146">
        <f t="shared" si="4"/>
        <v>60000</v>
      </c>
      <c r="J43" s="925"/>
      <c r="K43" s="47"/>
      <c r="L43" s="201">
        <v>4</v>
      </c>
      <c r="M43" s="176">
        <f t="shared" si="0"/>
        <v>40000</v>
      </c>
      <c r="N43" s="168"/>
      <c r="O43" s="176">
        <f t="shared" si="1"/>
        <v>0</v>
      </c>
      <c r="P43" s="6">
        <f t="shared" si="2"/>
        <v>100000</v>
      </c>
      <c r="Q43" s="176"/>
      <c r="R43" s="2557"/>
    </row>
    <row r="44" spans="2:18" s="40" customFormat="1" ht="15.95" hidden="1" customHeight="1">
      <c r="B44" s="140">
        <v>25</v>
      </c>
      <c r="C44" s="104">
        <v>41658</v>
      </c>
      <c r="D44" s="27" t="s">
        <v>129</v>
      </c>
      <c r="E44" s="43" t="s">
        <v>39</v>
      </c>
      <c r="F44" s="46">
        <v>1</v>
      </c>
      <c r="G44" s="46">
        <v>150</v>
      </c>
      <c r="H44" s="366">
        <f t="shared" si="3"/>
        <v>150</v>
      </c>
      <c r="I44" s="146">
        <f t="shared" si="4"/>
        <v>75000</v>
      </c>
      <c r="J44" s="925"/>
      <c r="K44" s="47"/>
      <c r="L44" s="201">
        <v>3.5</v>
      </c>
      <c r="M44" s="176">
        <f t="shared" si="0"/>
        <v>35000</v>
      </c>
      <c r="N44" s="168"/>
      <c r="O44" s="176">
        <f t="shared" si="1"/>
        <v>0</v>
      </c>
      <c r="P44" s="6">
        <f t="shared" si="2"/>
        <v>110000</v>
      </c>
      <c r="Q44" s="173">
        <v>35000</v>
      </c>
      <c r="R44" s="156"/>
    </row>
    <row r="45" spans="2:18" s="40" customFormat="1" ht="15.95" hidden="1" customHeight="1">
      <c r="B45" s="178">
        <v>26</v>
      </c>
      <c r="C45" s="108">
        <v>41659</v>
      </c>
      <c r="D45" s="27" t="s">
        <v>93</v>
      </c>
      <c r="E45" s="42"/>
      <c r="F45" s="169"/>
      <c r="G45" s="169"/>
      <c r="H45" s="366">
        <f t="shared" si="3"/>
        <v>0</v>
      </c>
      <c r="I45" s="146">
        <f t="shared" si="4"/>
        <v>0</v>
      </c>
      <c r="J45" s="925"/>
      <c r="K45" s="47"/>
      <c r="L45" s="201"/>
      <c r="M45" s="176">
        <f t="shared" si="0"/>
        <v>0</v>
      </c>
      <c r="N45" s="168"/>
      <c r="O45" s="176">
        <f t="shared" si="1"/>
        <v>0</v>
      </c>
      <c r="P45" s="6">
        <f t="shared" si="2"/>
        <v>0</v>
      </c>
      <c r="Q45" s="176"/>
      <c r="R45" s="156"/>
    </row>
    <row r="46" spans="2:18" s="40" customFormat="1" ht="15.95" hidden="1" customHeight="1">
      <c r="B46" s="178">
        <v>27</v>
      </c>
      <c r="C46" s="108">
        <v>41660</v>
      </c>
      <c r="D46" s="27" t="s">
        <v>93</v>
      </c>
      <c r="E46" s="42"/>
      <c r="F46" s="169"/>
      <c r="G46" s="169"/>
      <c r="H46" s="366">
        <f t="shared" si="3"/>
        <v>0</v>
      </c>
      <c r="I46" s="146">
        <f t="shared" si="4"/>
        <v>0</v>
      </c>
      <c r="J46" s="925"/>
      <c r="K46" s="47"/>
      <c r="L46" s="109"/>
      <c r="M46" s="173">
        <f t="shared" si="0"/>
        <v>0</v>
      </c>
      <c r="N46" s="109"/>
      <c r="O46" s="173">
        <f t="shared" si="1"/>
        <v>0</v>
      </c>
      <c r="P46" s="110">
        <f t="shared" si="2"/>
        <v>0</v>
      </c>
      <c r="Q46" s="173"/>
      <c r="R46" s="132"/>
    </row>
    <row r="47" spans="2:18" s="40" customFormat="1" ht="15.95" hidden="1" customHeight="1">
      <c r="B47" s="178">
        <v>28</v>
      </c>
      <c r="C47" s="108">
        <v>41661</v>
      </c>
      <c r="D47" s="27" t="s">
        <v>93</v>
      </c>
      <c r="E47" s="43"/>
      <c r="F47" s="46"/>
      <c r="G47" s="46"/>
      <c r="H47" s="367">
        <f t="shared" si="3"/>
        <v>0</v>
      </c>
      <c r="I47" s="177">
        <f t="shared" si="4"/>
        <v>0</v>
      </c>
      <c r="J47" s="46"/>
      <c r="K47" s="28"/>
      <c r="L47" s="158"/>
      <c r="M47" s="175">
        <f t="shared" si="0"/>
        <v>0</v>
      </c>
      <c r="N47" s="158"/>
      <c r="O47" s="175">
        <f t="shared" si="1"/>
        <v>0</v>
      </c>
      <c r="P47" s="159">
        <f t="shared" si="2"/>
        <v>0</v>
      </c>
      <c r="Q47" s="175"/>
      <c r="R47" s="160"/>
    </row>
    <row r="48" spans="2:18" s="40" customFormat="1" ht="15.95" hidden="1" customHeight="1">
      <c r="B48" s="178">
        <v>29</v>
      </c>
      <c r="C48" s="108">
        <v>41662</v>
      </c>
      <c r="D48" s="27" t="s">
        <v>93</v>
      </c>
      <c r="E48" s="43"/>
      <c r="F48" s="46"/>
      <c r="G48" s="46"/>
      <c r="H48" s="367">
        <f t="shared" si="3"/>
        <v>0</v>
      </c>
      <c r="I48" s="28">
        <f t="shared" si="4"/>
        <v>0</v>
      </c>
      <c r="J48" s="46"/>
      <c r="K48" s="157"/>
      <c r="L48" s="123"/>
      <c r="M48" s="103">
        <f t="shared" si="0"/>
        <v>0</v>
      </c>
      <c r="N48" s="123"/>
      <c r="O48" s="103">
        <f t="shared" si="1"/>
        <v>0</v>
      </c>
      <c r="P48" s="124">
        <f t="shared" si="2"/>
        <v>0</v>
      </c>
      <c r="Q48" s="103"/>
      <c r="R48" s="125"/>
    </row>
    <row r="49" spans="2:20" s="40" customFormat="1" ht="15.95" hidden="1" customHeight="1">
      <c r="B49" s="178">
        <v>30</v>
      </c>
      <c r="C49" s="108">
        <v>41663</v>
      </c>
      <c r="D49" s="27" t="s">
        <v>93</v>
      </c>
      <c r="E49" s="43"/>
      <c r="F49" s="46"/>
      <c r="G49" s="46"/>
      <c r="H49" s="367">
        <f t="shared" si="3"/>
        <v>0</v>
      </c>
      <c r="I49" s="177">
        <f t="shared" si="4"/>
        <v>0</v>
      </c>
      <c r="J49" s="46"/>
      <c r="K49" s="28"/>
      <c r="L49" s="123"/>
      <c r="M49" s="103">
        <f t="shared" si="0"/>
        <v>0</v>
      </c>
      <c r="N49" s="123"/>
      <c r="O49" s="103">
        <f t="shared" si="1"/>
        <v>0</v>
      </c>
      <c r="P49" s="124">
        <f t="shared" si="2"/>
        <v>0</v>
      </c>
      <c r="Q49" s="103"/>
      <c r="R49" s="125"/>
    </row>
    <row r="50" spans="2:20" s="112" customFormat="1" ht="15.95" hidden="1" customHeight="1">
      <c r="B50" s="3156">
        <v>31</v>
      </c>
      <c r="C50" s="108">
        <v>41664</v>
      </c>
      <c r="D50" s="3" t="s">
        <v>150</v>
      </c>
      <c r="E50" s="42" t="s">
        <v>9</v>
      </c>
      <c r="F50" s="169">
        <v>1</v>
      </c>
      <c r="G50" s="169">
        <v>120</v>
      </c>
      <c r="H50" s="366">
        <f>F50*G50</f>
        <v>120</v>
      </c>
      <c r="I50" s="146">
        <f>H50*500</f>
        <v>60000</v>
      </c>
      <c r="J50" s="925"/>
      <c r="K50" s="47"/>
      <c r="L50" s="130">
        <v>2</v>
      </c>
      <c r="M50" s="28">
        <f>L50*10000</f>
        <v>20000</v>
      </c>
      <c r="N50" s="130"/>
      <c r="O50" s="28">
        <f>N50*15000</f>
        <v>0</v>
      </c>
      <c r="P50" s="6">
        <f>M50+K50+I50+O50</f>
        <v>80000</v>
      </c>
      <c r="Q50" s="192"/>
      <c r="R50" s="156"/>
    </row>
    <row r="51" spans="2:20" s="112" customFormat="1" ht="15.95" hidden="1" customHeight="1" thickBot="1">
      <c r="B51" s="3157"/>
      <c r="C51" s="152">
        <v>41664</v>
      </c>
      <c r="D51" s="16" t="s">
        <v>65</v>
      </c>
      <c r="E51" s="14"/>
      <c r="F51" s="44"/>
      <c r="G51" s="44"/>
      <c r="H51" s="373">
        <f t="shared" si="3"/>
        <v>0</v>
      </c>
      <c r="I51" s="147">
        <f t="shared" si="4"/>
        <v>0</v>
      </c>
      <c r="J51" s="44"/>
      <c r="K51" s="48"/>
      <c r="L51" s="33">
        <v>4</v>
      </c>
      <c r="M51" s="45">
        <f t="shared" si="0"/>
        <v>40000</v>
      </c>
      <c r="N51" s="33"/>
      <c r="O51" s="45">
        <f t="shared" si="1"/>
        <v>0</v>
      </c>
      <c r="P51" s="17">
        <f t="shared" si="2"/>
        <v>40000</v>
      </c>
      <c r="Q51" s="196"/>
      <c r="R51" s="185"/>
    </row>
    <row r="52" spans="2:20" s="344" customFormat="1" ht="15.95" hidden="1" customHeight="1">
      <c r="B52" s="3324">
        <v>1</v>
      </c>
      <c r="C52" s="571">
        <v>41665</v>
      </c>
      <c r="D52" s="569" t="s">
        <v>43</v>
      </c>
      <c r="E52" s="557" t="s">
        <v>9</v>
      </c>
      <c r="F52" s="557">
        <v>1</v>
      </c>
      <c r="G52" s="557">
        <v>120</v>
      </c>
      <c r="H52" s="643">
        <f t="shared" ref="H52:H86" si="7">F52*G52</f>
        <v>120</v>
      </c>
      <c r="I52" s="570">
        <f t="shared" ref="I52:I86" si="8">H52*500</f>
        <v>60000</v>
      </c>
      <c r="J52" s="557"/>
      <c r="K52" s="570"/>
      <c r="L52" s="672">
        <v>4</v>
      </c>
      <c r="M52" s="570">
        <f>L52*10000</f>
        <v>40000</v>
      </c>
      <c r="N52" s="643"/>
      <c r="O52" s="573">
        <f t="shared" si="1"/>
        <v>0</v>
      </c>
      <c r="P52" s="573">
        <f>I52+K52+M52+O52</f>
        <v>100000</v>
      </c>
      <c r="Q52" s="3323">
        <v>35000</v>
      </c>
      <c r="R52" s="3338"/>
      <c r="S52" s="522"/>
    </row>
    <row r="53" spans="2:20" s="344" customFormat="1" ht="15.95" hidden="1" customHeight="1">
      <c r="B53" s="3199"/>
      <c r="C53" s="524">
        <v>41665</v>
      </c>
      <c r="D53" s="359" t="s">
        <v>129</v>
      </c>
      <c r="E53" s="354" t="s">
        <v>39</v>
      </c>
      <c r="F53" s="354">
        <v>1</v>
      </c>
      <c r="G53" s="354">
        <v>150</v>
      </c>
      <c r="H53" s="371">
        <f t="shared" si="7"/>
        <v>150</v>
      </c>
      <c r="I53" s="508">
        <f t="shared" si="8"/>
        <v>75000</v>
      </c>
      <c r="J53" s="354"/>
      <c r="K53" s="508"/>
      <c r="L53" s="465">
        <v>6</v>
      </c>
      <c r="M53" s="508">
        <f>L53*10000</f>
        <v>60000</v>
      </c>
      <c r="N53" s="371">
        <v>1</v>
      </c>
      <c r="O53" s="509">
        <f t="shared" si="1"/>
        <v>15000</v>
      </c>
      <c r="P53" s="509">
        <f>I53+K53+M53+O53</f>
        <v>150000</v>
      </c>
      <c r="Q53" s="3268"/>
      <c r="R53" s="3303"/>
      <c r="S53" s="522"/>
    </row>
    <row r="54" spans="2:20" s="40" customFormat="1" ht="15.95" hidden="1" customHeight="1">
      <c r="B54" s="377">
        <v>2</v>
      </c>
      <c r="C54" s="378">
        <v>41666</v>
      </c>
      <c r="D54" s="351" t="s">
        <v>133</v>
      </c>
      <c r="E54" s="352"/>
      <c r="F54" s="352"/>
      <c r="G54" s="352"/>
      <c r="H54" s="370">
        <f t="shared" si="7"/>
        <v>0</v>
      </c>
      <c r="I54" s="503">
        <f t="shared" si="8"/>
        <v>0</v>
      </c>
      <c r="J54" s="352"/>
      <c r="K54" s="503"/>
      <c r="L54" s="342">
        <v>4</v>
      </c>
      <c r="M54" s="503">
        <f t="shared" ref="M54:M86" si="9">L54*10000</f>
        <v>40000</v>
      </c>
      <c r="N54" s="370"/>
      <c r="O54" s="415">
        <f t="shared" si="1"/>
        <v>0</v>
      </c>
      <c r="P54" s="415">
        <f t="shared" ref="P54:P86" si="10">I54+K54+M54+O54</f>
        <v>40000</v>
      </c>
      <c r="Q54" s="415"/>
      <c r="R54" s="353"/>
      <c r="S54" s="19"/>
    </row>
    <row r="55" spans="2:20" s="340" customFormat="1" ht="15.95" hidden="1" customHeight="1">
      <c r="B55" s="3087">
        <v>3</v>
      </c>
      <c r="C55" s="314">
        <v>41667</v>
      </c>
      <c r="D55" s="3" t="s">
        <v>136</v>
      </c>
      <c r="E55" s="413" t="s">
        <v>10</v>
      </c>
      <c r="F55" s="413">
        <v>1</v>
      </c>
      <c r="G55" s="413">
        <v>30</v>
      </c>
      <c r="H55" s="366">
        <f t="shared" si="7"/>
        <v>30</v>
      </c>
      <c r="I55" s="247">
        <f t="shared" si="8"/>
        <v>15000</v>
      </c>
      <c r="J55" s="925"/>
      <c r="K55" s="247"/>
      <c r="L55" s="201">
        <v>6.5</v>
      </c>
      <c r="M55" s="247">
        <f t="shared" si="9"/>
        <v>65000</v>
      </c>
      <c r="N55" s="366"/>
      <c r="O55" s="6">
        <f t="shared" si="1"/>
        <v>0</v>
      </c>
      <c r="P55" s="6">
        <f t="shared" si="10"/>
        <v>80000</v>
      </c>
      <c r="Q55" s="3151">
        <v>35000</v>
      </c>
      <c r="R55" s="2557"/>
      <c r="S55" s="19"/>
    </row>
    <row r="56" spans="2:20" s="340" customFormat="1" ht="15.95" hidden="1" customHeight="1">
      <c r="B56" s="3087"/>
      <c r="C56" s="314">
        <v>41667</v>
      </c>
      <c r="D56" s="27" t="s">
        <v>137</v>
      </c>
      <c r="E56" s="46" t="s">
        <v>39</v>
      </c>
      <c r="F56" s="413">
        <v>1</v>
      </c>
      <c r="G56" s="413">
        <v>150</v>
      </c>
      <c r="H56" s="366">
        <f t="shared" si="7"/>
        <v>150</v>
      </c>
      <c r="I56" s="247">
        <f t="shared" si="8"/>
        <v>75000</v>
      </c>
      <c r="J56" s="925"/>
      <c r="K56" s="247"/>
      <c r="L56" s="201"/>
      <c r="M56" s="247">
        <f t="shared" si="9"/>
        <v>0</v>
      </c>
      <c r="N56" s="366"/>
      <c r="O56" s="6">
        <f t="shared" si="1"/>
        <v>0</v>
      </c>
      <c r="P56" s="6">
        <f t="shared" si="10"/>
        <v>75000</v>
      </c>
      <c r="Q56" s="3151"/>
      <c r="R56" s="2557"/>
      <c r="S56" s="19"/>
    </row>
    <row r="57" spans="2:20" s="40" customFormat="1" ht="15.95" hidden="1" customHeight="1">
      <c r="B57" s="377">
        <v>4</v>
      </c>
      <c r="C57" s="378">
        <v>41668</v>
      </c>
      <c r="D57" s="351" t="s">
        <v>300</v>
      </c>
      <c r="E57" s="352"/>
      <c r="F57" s="352"/>
      <c r="G57" s="352"/>
      <c r="H57" s="370">
        <f t="shared" si="7"/>
        <v>0</v>
      </c>
      <c r="I57" s="503">
        <f t="shared" si="8"/>
        <v>0</v>
      </c>
      <c r="J57" s="352"/>
      <c r="K57" s="503"/>
      <c r="L57" s="342"/>
      <c r="M57" s="503">
        <f t="shared" si="9"/>
        <v>0</v>
      </c>
      <c r="N57" s="370"/>
      <c r="O57" s="415">
        <f t="shared" si="1"/>
        <v>0</v>
      </c>
      <c r="P57" s="415">
        <f t="shared" si="10"/>
        <v>0</v>
      </c>
      <c r="Q57" s="415"/>
      <c r="R57" s="353"/>
      <c r="S57" s="19"/>
    </row>
    <row r="58" spans="2:20" s="40" customFormat="1" ht="15.95" hidden="1" customHeight="1">
      <c r="B58" s="3068">
        <v>5</v>
      </c>
      <c r="C58" s="316">
        <v>41669</v>
      </c>
      <c r="D58" s="27" t="s">
        <v>43</v>
      </c>
      <c r="E58" s="46" t="s">
        <v>9</v>
      </c>
      <c r="F58" s="533">
        <v>1</v>
      </c>
      <c r="G58" s="348">
        <v>120</v>
      </c>
      <c r="H58" s="366">
        <f t="shared" si="7"/>
        <v>120</v>
      </c>
      <c r="I58" s="247">
        <f t="shared" si="8"/>
        <v>60000</v>
      </c>
      <c r="J58" s="925"/>
      <c r="K58" s="247"/>
      <c r="L58" s="201">
        <v>5</v>
      </c>
      <c r="M58" s="247">
        <f t="shared" si="9"/>
        <v>50000</v>
      </c>
      <c r="N58" s="366"/>
      <c r="O58" s="6">
        <f>N58*15000</f>
        <v>0</v>
      </c>
      <c r="P58" s="6">
        <f t="shared" si="10"/>
        <v>110000</v>
      </c>
      <c r="Q58" s="6"/>
      <c r="R58" s="2557"/>
      <c r="S58" s="19"/>
    </row>
    <row r="59" spans="2:20" s="40" customFormat="1" ht="15.95" hidden="1" customHeight="1">
      <c r="B59" s="3070"/>
      <c r="C59" s="316">
        <v>41669</v>
      </c>
      <c r="D59" s="27" t="s">
        <v>65</v>
      </c>
      <c r="E59" s="46"/>
      <c r="F59" s="533"/>
      <c r="G59" s="348"/>
      <c r="H59" s="366"/>
      <c r="I59" s="247"/>
      <c r="J59" s="925"/>
      <c r="K59" s="247"/>
      <c r="L59" s="201">
        <v>1</v>
      </c>
      <c r="M59" s="247">
        <f t="shared" si="9"/>
        <v>10000</v>
      </c>
      <c r="N59" s="366">
        <v>3</v>
      </c>
      <c r="O59" s="6"/>
      <c r="P59" s="6"/>
      <c r="Q59" s="6"/>
      <c r="R59" s="2557"/>
      <c r="S59" s="19"/>
    </row>
    <row r="60" spans="2:20" s="344" customFormat="1" ht="15.95" hidden="1" customHeight="1">
      <c r="B60" s="665">
        <v>6</v>
      </c>
      <c r="C60" s="506">
        <v>41670</v>
      </c>
      <c r="D60" s="359" t="s">
        <v>300</v>
      </c>
      <c r="E60" s="354"/>
      <c r="F60" s="354"/>
      <c r="G60" s="354"/>
      <c r="H60" s="371">
        <f t="shared" si="7"/>
        <v>0</v>
      </c>
      <c r="I60" s="508">
        <f t="shared" si="8"/>
        <v>0</v>
      </c>
      <c r="J60" s="354"/>
      <c r="K60" s="508"/>
      <c r="L60" s="465"/>
      <c r="M60" s="508">
        <f t="shared" si="9"/>
        <v>0</v>
      </c>
      <c r="N60" s="371"/>
      <c r="O60" s="509">
        <f t="shared" ref="O60:O88" si="11">N60*15000</f>
        <v>0</v>
      </c>
      <c r="P60" s="509">
        <f t="shared" si="10"/>
        <v>0</v>
      </c>
      <c r="Q60" s="509"/>
      <c r="R60" s="2574"/>
      <c r="S60" s="522"/>
    </row>
    <row r="61" spans="2:20" s="344" customFormat="1" ht="15.95" hidden="1" customHeight="1">
      <c r="B61" s="3232">
        <v>7</v>
      </c>
      <c r="C61" s="506">
        <v>41671</v>
      </c>
      <c r="D61" s="359" t="s">
        <v>43</v>
      </c>
      <c r="E61" s="354" t="s">
        <v>9</v>
      </c>
      <c r="F61" s="673">
        <v>1</v>
      </c>
      <c r="G61" s="673">
        <v>120</v>
      </c>
      <c r="H61" s="371">
        <f t="shared" si="7"/>
        <v>120</v>
      </c>
      <c r="I61" s="508">
        <f t="shared" si="8"/>
        <v>60000</v>
      </c>
      <c r="J61" s="673"/>
      <c r="K61" s="674"/>
      <c r="L61" s="465">
        <v>2</v>
      </c>
      <c r="M61" s="508">
        <f t="shared" si="9"/>
        <v>20000</v>
      </c>
      <c r="N61" s="371">
        <v>3</v>
      </c>
      <c r="O61" s="509">
        <f t="shared" si="11"/>
        <v>45000</v>
      </c>
      <c r="P61" s="509">
        <f t="shared" si="10"/>
        <v>125000</v>
      </c>
      <c r="Q61" s="674"/>
      <c r="R61" s="2574"/>
      <c r="S61" s="339"/>
    </row>
    <row r="62" spans="2:20" s="344" customFormat="1" ht="15.95" hidden="1" customHeight="1">
      <c r="B62" s="3233"/>
      <c r="C62" s="506">
        <v>41671</v>
      </c>
      <c r="D62" s="359" t="s">
        <v>65</v>
      </c>
      <c r="E62" s="354"/>
      <c r="F62" s="673"/>
      <c r="G62" s="673"/>
      <c r="H62" s="371"/>
      <c r="I62" s="508"/>
      <c r="J62" s="673"/>
      <c r="K62" s="674"/>
      <c r="L62" s="465"/>
      <c r="M62" s="508"/>
      <c r="N62" s="371"/>
      <c r="O62" s="509"/>
      <c r="P62" s="509"/>
      <c r="Q62" s="674"/>
      <c r="R62" s="2574"/>
      <c r="S62" s="339"/>
    </row>
    <row r="63" spans="2:20" s="344" customFormat="1" ht="15.95" hidden="1" customHeight="1">
      <c r="B63" s="377">
        <v>8</v>
      </c>
      <c r="C63" s="389">
        <v>41672</v>
      </c>
      <c r="D63" s="351" t="s">
        <v>300</v>
      </c>
      <c r="E63" s="352"/>
      <c r="F63" s="352"/>
      <c r="G63" s="352"/>
      <c r="H63" s="370">
        <f t="shared" si="7"/>
        <v>0</v>
      </c>
      <c r="I63" s="503">
        <f t="shared" si="8"/>
        <v>0</v>
      </c>
      <c r="J63" s="352"/>
      <c r="K63" s="503"/>
      <c r="L63" s="342"/>
      <c r="M63" s="503">
        <f t="shared" si="9"/>
        <v>0</v>
      </c>
      <c r="N63" s="370"/>
      <c r="O63" s="415">
        <f t="shared" si="11"/>
        <v>0</v>
      </c>
      <c r="P63" s="415">
        <f t="shared" si="10"/>
        <v>0</v>
      </c>
      <c r="Q63" s="415"/>
      <c r="R63" s="353"/>
      <c r="S63" s="727"/>
      <c r="T63" s="558"/>
    </row>
    <row r="64" spans="2:20" s="40" customFormat="1" ht="15.95" hidden="1" customHeight="1">
      <c r="B64" s="449">
        <v>9</v>
      </c>
      <c r="C64" s="450">
        <v>41673</v>
      </c>
      <c r="D64" s="453" t="s">
        <v>357</v>
      </c>
      <c r="E64" s="452"/>
      <c r="F64" s="452"/>
      <c r="G64" s="452"/>
      <c r="H64" s="518">
        <f t="shared" si="7"/>
        <v>0</v>
      </c>
      <c r="I64" s="720">
        <f t="shared" si="8"/>
        <v>0</v>
      </c>
      <c r="J64" s="452"/>
      <c r="K64" s="454"/>
      <c r="L64" s="435"/>
      <c r="M64" s="720">
        <f t="shared" si="9"/>
        <v>0</v>
      </c>
      <c r="N64" s="518"/>
      <c r="O64" s="454">
        <f t="shared" si="11"/>
        <v>0</v>
      </c>
      <c r="P64" s="454">
        <f t="shared" si="10"/>
        <v>0</v>
      </c>
      <c r="Q64" s="454"/>
      <c r="R64" s="726"/>
      <c r="S64" s="19"/>
    </row>
    <row r="65" spans="2:19" s="40" customFormat="1" ht="15.95" hidden="1" customHeight="1">
      <c r="B65" s="449">
        <v>10</v>
      </c>
      <c r="C65" s="450">
        <v>41674</v>
      </c>
      <c r="D65" s="453" t="s">
        <v>357</v>
      </c>
      <c r="E65" s="452"/>
      <c r="F65" s="452"/>
      <c r="G65" s="452"/>
      <c r="H65" s="518">
        <f t="shared" si="7"/>
        <v>0</v>
      </c>
      <c r="I65" s="720">
        <f t="shared" si="8"/>
        <v>0</v>
      </c>
      <c r="J65" s="452"/>
      <c r="K65" s="454"/>
      <c r="L65" s="435"/>
      <c r="M65" s="720">
        <f t="shared" si="9"/>
        <v>0</v>
      </c>
      <c r="N65" s="518"/>
      <c r="O65" s="454">
        <f t="shared" si="11"/>
        <v>0</v>
      </c>
      <c r="P65" s="454">
        <f t="shared" si="10"/>
        <v>0</v>
      </c>
      <c r="Q65" s="454"/>
      <c r="R65" s="726"/>
      <c r="S65" s="19"/>
    </row>
    <row r="66" spans="2:19" s="40" customFormat="1" ht="15.95" hidden="1" customHeight="1">
      <c r="B66" s="449">
        <v>11</v>
      </c>
      <c r="C66" s="450">
        <v>41675</v>
      </c>
      <c r="D66" s="453" t="s">
        <v>357</v>
      </c>
      <c r="E66" s="452"/>
      <c r="F66" s="452"/>
      <c r="G66" s="452"/>
      <c r="H66" s="518">
        <f t="shared" si="7"/>
        <v>0</v>
      </c>
      <c r="I66" s="720">
        <f t="shared" si="8"/>
        <v>0</v>
      </c>
      <c r="J66" s="452"/>
      <c r="K66" s="454"/>
      <c r="L66" s="435"/>
      <c r="M66" s="720">
        <f t="shared" si="9"/>
        <v>0</v>
      </c>
      <c r="N66" s="518"/>
      <c r="O66" s="454">
        <f t="shared" si="11"/>
        <v>0</v>
      </c>
      <c r="P66" s="454">
        <f t="shared" si="10"/>
        <v>0</v>
      </c>
      <c r="Q66" s="454"/>
      <c r="R66" s="726"/>
      <c r="S66" s="19"/>
    </row>
    <row r="67" spans="2:19" s="40" customFormat="1" ht="15.95" hidden="1" customHeight="1">
      <c r="B67" s="449">
        <v>12</v>
      </c>
      <c r="C67" s="450">
        <v>41676</v>
      </c>
      <c r="D67" s="453" t="s">
        <v>357</v>
      </c>
      <c r="E67" s="452"/>
      <c r="F67" s="452"/>
      <c r="G67" s="452"/>
      <c r="H67" s="518">
        <f t="shared" si="7"/>
        <v>0</v>
      </c>
      <c r="I67" s="720">
        <f t="shared" si="8"/>
        <v>0</v>
      </c>
      <c r="J67" s="452"/>
      <c r="K67" s="454"/>
      <c r="L67" s="435"/>
      <c r="M67" s="720">
        <f t="shared" si="9"/>
        <v>0</v>
      </c>
      <c r="N67" s="518"/>
      <c r="O67" s="454">
        <f t="shared" si="11"/>
        <v>0</v>
      </c>
      <c r="P67" s="454">
        <f t="shared" si="10"/>
        <v>0</v>
      </c>
      <c r="Q67" s="454"/>
      <c r="R67" s="726"/>
      <c r="S67" s="19"/>
    </row>
    <row r="68" spans="2:19" s="40" customFormat="1" ht="15.95" hidden="1" customHeight="1">
      <c r="B68" s="449">
        <v>13</v>
      </c>
      <c r="C68" s="450">
        <v>41677</v>
      </c>
      <c r="D68" s="453" t="s">
        <v>357</v>
      </c>
      <c r="E68" s="452"/>
      <c r="F68" s="452"/>
      <c r="G68" s="452"/>
      <c r="H68" s="518">
        <f t="shared" si="7"/>
        <v>0</v>
      </c>
      <c r="I68" s="720">
        <f t="shared" si="8"/>
        <v>0</v>
      </c>
      <c r="J68" s="452"/>
      <c r="K68" s="454"/>
      <c r="L68" s="435"/>
      <c r="M68" s="720">
        <f t="shared" si="9"/>
        <v>0</v>
      </c>
      <c r="N68" s="518"/>
      <c r="O68" s="454">
        <f t="shared" si="11"/>
        <v>0</v>
      </c>
      <c r="P68" s="454">
        <f t="shared" si="10"/>
        <v>0</v>
      </c>
      <c r="Q68" s="454"/>
      <c r="R68" s="726"/>
      <c r="S68" s="19"/>
    </row>
    <row r="69" spans="2:19" s="40" customFormat="1" ht="15.95" hidden="1" customHeight="1">
      <c r="B69" s="449">
        <v>14</v>
      </c>
      <c r="C69" s="450">
        <v>41678</v>
      </c>
      <c r="D69" s="453" t="s">
        <v>357</v>
      </c>
      <c r="E69" s="452"/>
      <c r="F69" s="452"/>
      <c r="G69" s="452"/>
      <c r="H69" s="518">
        <f t="shared" si="7"/>
        <v>0</v>
      </c>
      <c r="I69" s="720">
        <f t="shared" si="8"/>
        <v>0</v>
      </c>
      <c r="J69" s="452"/>
      <c r="K69" s="454"/>
      <c r="L69" s="435"/>
      <c r="M69" s="720">
        <f t="shared" si="9"/>
        <v>0</v>
      </c>
      <c r="N69" s="518"/>
      <c r="O69" s="454">
        <f t="shared" si="11"/>
        <v>0</v>
      </c>
      <c r="P69" s="454">
        <f t="shared" si="10"/>
        <v>0</v>
      </c>
      <c r="Q69" s="454"/>
      <c r="R69" s="726"/>
      <c r="S69" s="19"/>
    </row>
    <row r="70" spans="2:19" s="40" customFormat="1" ht="15.95" hidden="1" customHeight="1">
      <c r="B70" s="449">
        <v>15</v>
      </c>
      <c r="C70" s="724">
        <v>41679</v>
      </c>
      <c r="D70" s="453" t="s">
        <v>357</v>
      </c>
      <c r="E70" s="452"/>
      <c r="F70" s="452"/>
      <c r="G70" s="452"/>
      <c r="H70" s="518">
        <f t="shared" si="7"/>
        <v>0</v>
      </c>
      <c r="I70" s="720">
        <f t="shared" si="8"/>
        <v>0</v>
      </c>
      <c r="J70" s="452"/>
      <c r="K70" s="454"/>
      <c r="L70" s="435"/>
      <c r="M70" s="720">
        <f t="shared" si="9"/>
        <v>0</v>
      </c>
      <c r="N70" s="518"/>
      <c r="O70" s="454">
        <f t="shared" si="11"/>
        <v>0</v>
      </c>
      <c r="P70" s="454">
        <f t="shared" si="10"/>
        <v>0</v>
      </c>
      <c r="Q70" s="454"/>
      <c r="R70" s="726"/>
      <c r="S70" s="19"/>
    </row>
    <row r="71" spans="2:19" s="40" customFormat="1" ht="15.95" hidden="1" customHeight="1">
      <c r="B71" s="449">
        <v>16</v>
      </c>
      <c r="C71" s="450">
        <v>41680</v>
      </c>
      <c r="D71" s="453" t="s">
        <v>357</v>
      </c>
      <c r="E71" s="452"/>
      <c r="F71" s="452"/>
      <c r="G71" s="452"/>
      <c r="H71" s="518">
        <f t="shared" si="7"/>
        <v>0</v>
      </c>
      <c r="I71" s="720">
        <f t="shared" si="8"/>
        <v>0</v>
      </c>
      <c r="J71" s="452"/>
      <c r="K71" s="454"/>
      <c r="L71" s="435"/>
      <c r="M71" s="720">
        <f t="shared" si="9"/>
        <v>0</v>
      </c>
      <c r="N71" s="518"/>
      <c r="O71" s="454">
        <f t="shared" si="11"/>
        <v>0</v>
      </c>
      <c r="P71" s="454">
        <f t="shared" si="10"/>
        <v>0</v>
      </c>
      <c r="Q71" s="454"/>
      <c r="R71" s="726"/>
      <c r="S71" s="19"/>
    </row>
    <row r="72" spans="2:19" s="40" customFormat="1" ht="15.95" hidden="1" customHeight="1">
      <c r="B72" s="449">
        <v>17</v>
      </c>
      <c r="C72" s="450">
        <v>41681</v>
      </c>
      <c r="D72" s="453" t="s">
        <v>357</v>
      </c>
      <c r="E72" s="452"/>
      <c r="F72" s="452"/>
      <c r="G72" s="452"/>
      <c r="H72" s="518">
        <f t="shared" si="7"/>
        <v>0</v>
      </c>
      <c r="I72" s="720">
        <f t="shared" si="8"/>
        <v>0</v>
      </c>
      <c r="J72" s="452"/>
      <c r="K72" s="454"/>
      <c r="L72" s="435"/>
      <c r="M72" s="720">
        <f t="shared" si="9"/>
        <v>0</v>
      </c>
      <c r="N72" s="518"/>
      <c r="O72" s="454">
        <f t="shared" si="11"/>
        <v>0</v>
      </c>
      <c r="P72" s="454">
        <f t="shared" si="10"/>
        <v>0</v>
      </c>
      <c r="Q72" s="454"/>
      <c r="R72" s="726"/>
      <c r="S72" s="19"/>
    </row>
    <row r="73" spans="2:19" s="40" customFormat="1" ht="15.95" hidden="1" customHeight="1">
      <c r="B73" s="449">
        <v>18</v>
      </c>
      <c r="C73" s="450">
        <v>41682</v>
      </c>
      <c r="D73" s="453" t="s">
        <v>357</v>
      </c>
      <c r="E73" s="452"/>
      <c r="F73" s="452"/>
      <c r="G73" s="452"/>
      <c r="H73" s="518">
        <f t="shared" si="7"/>
        <v>0</v>
      </c>
      <c r="I73" s="720">
        <f t="shared" si="8"/>
        <v>0</v>
      </c>
      <c r="J73" s="452"/>
      <c r="K73" s="454"/>
      <c r="L73" s="435"/>
      <c r="M73" s="720">
        <f t="shared" si="9"/>
        <v>0</v>
      </c>
      <c r="N73" s="518"/>
      <c r="O73" s="454">
        <f t="shared" si="11"/>
        <v>0</v>
      </c>
      <c r="P73" s="454">
        <f t="shared" si="10"/>
        <v>0</v>
      </c>
      <c r="Q73" s="454"/>
      <c r="R73" s="726"/>
      <c r="S73" s="19"/>
    </row>
    <row r="74" spans="2:19" s="40" customFormat="1" ht="15.95" hidden="1" customHeight="1">
      <c r="B74" s="449">
        <v>19</v>
      </c>
      <c r="C74" s="450">
        <v>41683</v>
      </c>
      <c r="D74" s="453" t="s">
        <v>357</v>
      </c>
      <c r="E74" s="452"/>
      <c r="F74" s="452"/>
      <c r="G74" s="452"/>
      <c r="H74" s="518">
        <f t="shared" si="7"/>
        <v>0</v>
      </c>
      <c r="I74" s="720">
        <f t="shared" si="8"/>
        <v>0</v>
      </c>
      <c r="J74" s="452"/>
      <c r="K74" s="454"/>
      <c r="L74" s="435"/>
      <c r="M74" s="720">
        <f t="shared" si="9"/>
        <v>0</v>
      </c>
      <c r="N74" s="518"/>
      <c r="O74" s="454">
        <f t="shared" si="11"/>
        <v>0</v>
      </c>
      <c r="P74" s="454">
        <f t="shared" si="10"/>
        <v>0</v>
      </c>
      <c r="Q74" s="454"/>
      <c r="R74" s="726"/>
    </row>
    <row r="75" spans="2:19" s="40" customFormat="1" ht="15.95" hidden="1" customHeight="1">
      <c r="B75" s="449">
        <v>20</v>
      </c>
      <c r="C75" s="450">
        <v>41684</v>
      </c>
      <c r="D75" s="453" t="s">
        <v>357</v>
      </c>
      <c r="E75" s="452"/>
      <c r="F75" s="452"/>
      <c r="G75" s="452"/>
      <c r="H75" s="518">
        <f t="shared" si="7"/>
        <v>0</v>
      </c>
      <c r="I75" s="720">
        <f t="shared" si="8"/>
        <v>0</v>
      </c>
      <c r="J75" s="452"/>
      <c r="K75" s="454"/>
      <c r="L75" s="435"/>
      <c r="M75" s="720">
        <f t="shared" si="9"/>
        <v>0</v>
      </c>
      <c r="N75" s="518"/>
      <c r="O75" s="454">
        <f t="shared" si="11"/>
        <v>0</v>
      </c>
      <c r="P75" s="454">
        <f t="shared" si="10"/>
        <v>0</v>
      </c>
      <c r="Q75" s="454"/>
      <c r="R75" s="726"/>
    </row>
    <row r="76" spans="2:19" s="40" customFormat="1" ht="15.95" hidden="1" customHeight="1">
      <c r="B76" s="449">
        <v>21</v>
      </c>
      <c r="C76" s="450">
        <v>41685</v>
      </c>
      <c r="D76" s="453" t="s">
        <v>357</v>
      </c>
      <c r="E76" s="452"/>
      <c r="F76" s="452"/>
      <c r="G76" s="452"/>
      <c r="H76" s="518">
        <f t="shared" si="7"/>
        <v>0</v>
      </c>
      <c r="I76" s="720">
        <f t="shared" si="8"/>
        <v>0</v>
      </c>
      <c r="J76" s="452"/>
      <c r="K76" s="454"/>
      <c r="L76" s="435"/>
      <c r="M76" s="720">
        <f t="shared" si="9"/>
        <v>0</v>
      </c>
      <c r="N76" s="518"/>
      <c r="O76" s="454">
        <f t="shared" si="11"/>
        <v>0</v>
      </c>
      <c r="P76" s="454">
        <f t="shared" si="10"/>
        <v>0</v>
      </c>
      <c r="Q76" s="454"/>
      <c r="R76" s="726"/>
    </row>
    <row r="77" spans="2:19" s="40" customFormat="1" ht="15.95" hidden="1" customHeight="1">
      <c r="B77" s="449">
        <v>22</v>
      </c>
      <c r="C77" s="724">
        <v>41686</v>
      </c>
      <c r="D77" s="453" t="s">
        <v>357</v>
      </c>
      <c r="E77" s="452"/>
      <c r="F77" s="452"/>
      <c r="G77" s="452"/>
      <c r="H77" s="518">
        <f t="shared" si="7"/>
        <v>0</v>
      </c>
      <c r="I77" s="720">
        <f t="shared" si="8"/>
        <v>0</v>
      </c>
      <c r="J77" s="452"/>
      <c r="K77" s="454"/>
      <c r="L77" s="435"/>
      <c r="M77" s="720">
        <f t="shared" si="9"/>
        <v>0</v>
      </c>
      <c r="N77" s="518"/>
      <c r="O77" s="454">
        <f t="shared" si="11"/>
        <v>0</v>
      </c>
      <c r="P77" s="454">
        <f t="shared" si="10"/>
        <v>0</v>
      </c>
      <c r="Q77" s="454"/>
      <c r="R77" s="726"/>
    </row>
    <row r="78" spans="2:19" s="40" customFormat="1" ht="15.95" hidden="1" customHeight="1">
      <c r="B78" s="449">
        <v>23</v>
      </c>
      <c r="C78" s="450">
        <v>41687</v>
      </c>
      <c r="D78" s="453" t="s">
        <v>357</v>
      </c>
      <c r="E78" s="452"/>
      <c r="F78" s="452"/>
      <c r="G78" s="452"/>
      <c r="H78" s="518">
        <f t="shared" si="7"/>
        <v>0</v>
      </c>
      <c r="I78" s="720">
        <f t="shared" si="8"/>
        <v>0</v>
      </c>
      <c r="J78" s="452"/>
      <c r="K78" s="454"/>
      <c r="L78" s="518"/>
      <c r="M78" s="720">
        <f t="shared" si="9"/>
        <v>0</v>
      </c>
      <c r="N78" s="518"/>
      <c r="O78" s="454">
        <f t="shared" si="11"/>
        <v>0</v>
      </c>
      <c r="P78" s="454">
        <f t="shared" si="10"/>
        <v>0</v>
      </c>
      <c r="Q78" s="454"/>
      <c r="R78" s="726"/>
    </row>
    <row r="79" spans="2:19" s="40" customFormat="1" ht="15.95" hidden="1" customHeight="1">
      <c r="B79" s="449">
        <v>24</v>
      </c>
      <c r="C79" s="450">
        <v>41688</v>
      </c>
      <c r="D79" s="453" t="s">
        <v>357</v>
      </c>
      <c r="E79" s="452"/>
      <c r="F79" s="452"/>
      <c r="G79" s="452"/>
      <c r="H79" s="518">
        <f t="shared" si="7"/>
        <v>0</v>
      </c>
      <c r="I79" s="720">
        <f t="shared" si="8"/>
        <v>0</v>
      </c>
      <c r="J79" s="452"/>
      <c r="K79" s="454"/>
      <c r="L79" s="518"/>
      <c r="M79" s="720">
        <f t="shared" si="9"/>
        <v>0</v>
      </c>
      <c r="N79" s="518"/>
      <c r="O79" s="454">
        <f t="shared" si="11"/>
        <v>0</v>
      </c>
      <c r="P79" s="454">
        <f t="shared" si="10"/>
        <v>0</v>
      </c>
      <c r="Q79" s="454"/>
      <c r="R79" s="726"/>
    </row>
    <row r="80" spans="2:19" s="40" customFormat="1" ht="15.95" hidden="1" customHeight="1">
      <c r="B80" s="223">
        <v>25</v>
      </c>
      <c r="C80" s="314">
        <v>41689</v>
      </c>
      <c r="D80" s="359" t="s">
        <v>329</v>
      </c>
      <c r="E80" s="46" t="s">
        <v>39</v>
      </c>
      <c r="F80" s="413">
        <v>6</v>
      </c>
      <c r="G80" s="413">
        <v>10</v>
      </c>
      <c r="H80" s="366">
        <f t="shared" si="7"/>
        <v>60</v>
      </c>
      <c r="I80" s="247">
        <f t="shared" si="8"/>
        <v>30000</v>
      </c>
      <c r="J80" s="925"/>
      <c r="K80" s="6"/>
      <c r="L80" s="366"/>
      <c r="M80" s="247">
        <f t="shared" si="9"/>
        <v>0</v>
      </c>
      <c r="N80" s="366"/>
      <c r="O80" s="6">
        <f t="shared" si="11"/>
        <v>0</v>
      </c>
      <c r="P80" s="6">
        <f t="shared" si="10"/>
        <v>30000</v>
      </c>
      <c r="Q80" s="6"/>
      <c r="R80" s="2557"/>
    </row>
    <row r="81" spans="1:18" s="40" customFormat="1" ht="15.95" hidden="1" customHeight="1">
      <c r="B81" s="223">
        <v>26</v>
      </c>
      <c r="C81" s="314">
        <v>41690</v>
      </c>
      <c r="D81" s="3" t="s">
        <v>328</v>
      </c>
      <c r="E81" s="46" t="s">
        <v>39</v>
      </c>
      <c r="F81" s="413">
        <v>1</v>
      </c>
      <c r="G81" s="413">
        <v>110</v>
      </c>
      <c r="H81" s="366">
        <f t="shared" si="7"/>
        <v>110</v>
      </c>
      <c r="I81" s="247">
        <f t="shared" si="8"/>
        <v>55000</v>
      </c>
      <c r="J81" s="925"/>
      <c r="K81" s="6"/>
      <c r="L81" s="366">
        <v>5</v>
      </c>
      <c r="M81" s="247">
        <f t="shared" si="9"/>
        <v>50000</v>
      </c>
      <c r="N81" s="366"/>
      <c r="O81" s="6">
        <f t="shared" si="11"/>
        <v>0</v>
      </c>
      <c r="P81" s="6">
        <f t="shared" si="10"/>
        <v>105000</v>
      </c>
      <c r="Q81" s="6"/>
      <c r="R81" s="2557"/>
    </row>
    <row r="82" spans="1:18" s="40" customFormat="1" ht="15.95" hidden="1" customHeight="1">
      <c r="B82" s="223">
        <v>27</v>
      </c>
      <c r="C82" s="314">
        <v>41691</v>
      </c>
      <c r="D82" s="359" t="s">
        <v>329</v>
      </c>
      <c r="E82" s="46" t="s">
        <v>39</v>
      </c>
      <c r="F82" s="413">
        <v>2</v>
      </c>
      <c r="G82" s="413">
        <v>10</v>
      </c>
      <c r="H82" s="366">
        <f t="shared" si="7"/>
        <v>20</v>
      </c>
      <c r="I82" s="247">
        <f t="shared" si="8"/>
        <v>10000</v>
      </c>
      <c r="J82" s="925"/>
      <c r="K82" s="6"/>
      <c r="L82" s="366"/>
      <c r="M82" s="247">
        <f t="shared" si="9"/>
        <v>0</v>
      </c>
      <c r="N82" s="366"/>
      <c r="O82" s="6">
        <f t="shared" si="11"/>
        <v>0</v>
      </c>
      <c r="P82" s="6">
        <f t="shared" si="10"/>
        <v>10000</v>
      </c>
      <c r="Q82" s="6"/>
      <c r="R82" s="2557"/>
    </row>
    <row r="83" spans="1:18" s="40" customFormat="1" ht="15.95" hidden="1" customHeight="1">
      <c r="B83" s="223">
        <v>28</v>
      </c>
      <c r="C83" s="314">
        <v>41692</v>
      </c>
      <c r="D83" s="359" t="s">
        <v>329</v>
      </c>
      <c r="E83" s="46" t="s">
        <v>39</v>
      </c>
      <c r="F83" s="413">
        <v>4</v>
      </c>
      <c r="G83" s="413">
        <v>10</v>
      </c>
      <c r="H83" s="366">
        <f t="shared" si="7"/>
        <v>40</v>
      </c>
      <c r="I83" s="247">
        <f t="shared" si="8"/>
        <v>20000</v>
      </c>
      <c r="J83" s="925"/>
      <c r="K83" s="6"/>
      <c r="L83" s="366"/>
      <c r="M83" s="247">
        <f t="shared" si="9"/>
        <v>0</v>
      </c>
      <c r="N83" s="366"/>
      <c r="O83" s="6">
        <f t="shared" si="11"/>
        <v>0</v>
      </c>
      <c r="P83" s="6">
        <f t="shared" si="10"/>
        <v>20000</v>
      </c>
      <c r="Q83" s="6"/>
      <c r="R83" s="2557"/>
    </row>
    <row r="84" spans="1:18" s="40" customFormat="1" ht="15.95" hidden="1" customHeight="1">
      <c r="B84" s="377">
        <v>29</v>
      </c>
      <c r="C84" s="389">
        <v>41693</v>
      </c>
      <c r="D84" s="351" t="s">
        <v>300</v>
      </c>
      <c r="E84" s="352"/>
      <c r="F84" s="352"/>
      <c r="G84" s="352"/>
      <c r="H84" s="370">
        <f t="shared" si="7"/>
        <v>0</v>
      </c>
      <c r="I84" s="503">
        <f t="shared" si="8"/>
        <v>0</v>
      </c>
      <c r="J84" s="352"/>
      <c r="K84" s="415"/>
      <c r="L84" s="370"/>
      <c r="M84" s="503">
        <f t="shared" si="9"/>
        <v>0</v>
      </c>
      <c r="N84" s="370"/>
      <c r="O84" s="415">
        <f t="shared" si="11"/>
        <v>0</v>
      </c>
      <c r="P84" s="415">
        <f t="shared" si="10"/>
        <v>0</v>
      </c>
      <c r="Q84" s="415"/>
      <c r="R84" s="353"/>
    </row>
    <row r="85" spans="1:18" s="40" customFormat="1" ht="15.95" hidden="1" customHeight="1">
      <c r="B85" s="377">
        <v>30</v>
      </c>
      <c r="C85" s="378">
        <v>41694</v>
      </c>
      <c r="D85" s="351" t="s">
        <v>300</v>
      </c>
      <c r="E85" s="352"/>
      <c r="F85" s="352"/>
      <c r="G85" s="352"/>
      <c r="H85" s="370">
        <f t="shared" si="7"/>
        <v>0</v>
      </c>
      <c r="I85" s="503">
        <f t="shared" si="8"/>
        <v>0</v>
      </c>
      <c r="J85" s="352"/>
      <c r="K85" s="415"/>
      <c r="L85" s="370"/>
      <c r="M85" s="503">
        <f t="shared" si="9"/>
        <v>0</v>
      </c>
      <c r="N85" s="370"/>
      <c r="O85" s="415">
        <f t="shared" si="11"/>
        <v>0</v>
      </c>
      <c r="P85" s="415">
        <f t="shared" si="10"/>
        <v>0</v>
      </c>
      <c r="Q85" s="415"/>
      <c r="R85" s="353"/>
    </row>
    <row r="86" spans="1:18" s="40" customFormat="1" ht="15.95" hidden="1" customHeight="1" thickBot="1">
      <c r="B86" s="440">
        <v>31</v>
      </c>
      <c r="C86" s="441">
        <v>41695</v>
      </c>
      <c r="D86" s="418" t="s">
        <v>300</v>
      </c>
      <c r="E86" s="417"/>
      <c r="F86" s="417"/>
      <c r="G86" s="417"/>
      <c r="H86" s="519">
        <f t="shared" si="7"/>
        <v>0</v>
      </c>
      <c r="I86" s="514">
        <f t="shared" si="8"/>
        <v>0</v>
      </c>
      <c r="J86" s="417"/>
      <c r="K86" s="419"/>
      <c r="L86" s="519"/>
      <c r="M86" s="514">
        <f t="shared" si="9"/>
        <v>0</v>
      </c>
      <c r="N86" s="519"/>
      <c r="O86" s="419">
        <f t="shared" si="11"/>
        <v>0</v>
      </c>
      <c r="P86" s="419">
        <f t="shared" si="10"/>
        <v>0</v>
      </c>
      <c r="Q86" s="419"/>
      <c r="R86" s="443"/>
    </row>
    <row r="87" spans="1:18" s="40" customFormat="1" ht="15.95" hidden="1" customHeight="1">
      <c r="A87" s="18"/>
      <c r="B87" s="768">
        <v>1</v>
      </c>
      <c r="C87" s="769">
        <v>41696</v>
      </c>
      <c r="D87" s="3091" t="s">
        <v>361</v>
      </c>
      <c r="E87" s="770"/>
      <c r="F87" s="770"/>
      <c r="G87" s="771"/>
      <c r="H87" s="771">
        <f>F87*G87</f>
        <v>0</v>
      </c>
      <c r="I87" s="772">
        <f>H87*500</f>
        <v>0</v>
      </c>
      <c r="J87" s="773"/>
      <c r="K87" s="772"/>
      <c r="L87" s="123"/>
      <c r="M87" s="305">
        <f>L87*10000</f>
        <v>0</v>
      </c>
      <c r="N87" s="121"/>
      <c r="O87" s="305">
        <f t="shared" si="11"/>
        <v>0</v>
      </c>
      <c r="P87" s="774">
        <f>I87+K87+M87+O87</f>
        <v>0</v>
      </c>
      <c r="Q87" s="774"/>
      <c r="R87" s="775"/>
    </row>
    <row r="88" spans="1:18" s="340" customFormat="1" ht="15.95" hidden="1" customHeight="1">
      <c r="A88" s="339"/>
      <c r="B88" s="776">
        <v>2</v>
      </c>
      <c r="C88" s="526">
        <v>41697</v>
      </c>
      <c r="D88" s="3092"/>
      <c r="E88" s="121"/>
      <c r="F88" s="121"/>
      <c r="G88" s="123"/>
      <c r="H88" s="764">
        <f t="shared" ref="H88:H157" si="12">F88*G88</f>
        <v>0</v>
      </c>
      <c r="I88" s="103">
        <f>H88*500</f>
        <v>0</v>
      </c>
      <c r="J88" s="777"/>
      <c r="K88" s="103"/>
      <c r="L88" s="123"/>
      <c r="M88" s="305">
        <f>L88*10000</f>
        <v>0</v>
      </c>
      <c r="N88" s="121"/>
      <c r="O88" s="305">
        <f t="shared" si="11"/>
        <v>0</v>
      </c>
      <c r="P88" s="305">
        <f>I88+K88+M88+O88</f>
        <v>0</v>
      </c>
      <c r="Q88" s="305"/>
      <c r="R88" s="125"/>
    </row>
    <row r="89" spans="1:18" s="40" customFormat="1" ht="15.95" hidden="1" customHeight="1">
      <c r="A89" s="19"/>
      <c r="B89" s="778">
        <v>3</v>
      </c>
      <c r="C89" s="526">
        <v>41698</v>
      </c>
      <c r="D89" s="3092"/>
      <c r="E89" s="121"/>
      <c r="F89" s="121"/>
      <c r="G89" s="121"/>
      <c r="H89" s="764">
        <f t="shared" si="12"/>
        <v>0</v>
      </c>
      <c r="I89" s="122">
        <f>H89*500</f>
        <v>0</v>
      </c>
      <c r="J89" s="121"/>
      <c r="K89" s="779"/>
      <c r="L89" s="123"/>
      <c r="M89" s="305">
        <f t="shared" ref="M89:M101" si="13">L89*10000</f>
        <v>0</v>
      </c>
      <c r="N89" s="121"/>
      <c r="O89" s="305">
        <f>N89*15000</f>
        <v>0</v>
      </c>
      <c r="P89" s="305">
        <f t="shared" ref="P89:P101" si="14">I89+K89+M89+O89</f>
        <v>0</v>
      </c>
      <c r="Q89" s="780"/>
      <c r="R89" s="2572"/>
    </row>
    <row r="90" spans="1:18" s="40" customFormat="1" ht="15.95" hidden="1" customHeight="1">
      <c r="A90" s="19"/>
      <c r="B90" s="776">
        <v>4</v>
      </c>
      <c r="C90" s="526">
        <v>41699</v>
      </c>
      <c r="D90" s="3092"/>
      <c r="E90" s="121"/>
      <c r="F90" s="121"/>
      <c r="G90" s="764"/>
      <c r="H90" s="764">
        <f t="shared" si="12"/>
        <v>0</v>
      </c>
      <c r="I90" s="103">
        <f>H90*500</f>
        <v>0</v>
      </c>
      <c r="J90" s="121"/>
      <c r="K90" s="103"/>
      <c r="L90" s="123"/>
      <c r="M90" s="305">
        <f t="shared" si="13"/>
        <v>0</v>
      </c>
      <c r="N90" s="121"/>
      <c r="O90" s="305">
        <f>N90*15000</f>
        <v>0</v>
      </c>
      <c r="P90" s="305">
        <f t="shared" si="14"/>
        <v>0</v>
      </c>
      <c r="Q90" s="782"/>
      <c r="R90" s="2573"/>
    </row>
    <row r="91" spans="1:18" s="40" customFormat="1" ht="15.95" hidden="1" customHeight="1">
      <c r="A91" s="19"/>
      <c r="B91" s="800">
        <v>5</v>
      </c>
      <c r="C91" s="387">
        <v>41700</v>
      </c>
      <c r="D91" s="3092"/>
      <c r="E91" s="121"/>
      <c r="F91" s="784"/>
      <c r="G91" s="785"/>
      <c r="H91" s="764">
        <f t="shared" si="12"/>
        <v>0</v>
      </c>
      <c r="I91" s="103">
        <f t="shared" ref="I91:I102" si="15">H91*500</f>
        <v>0</v>
      </c>
      <c r="J91" s="786"/>
      <c r="K91" s="787"/>
      <c r="L91" s="123"/>
      <c r="M91" s="305">
        <f t="shared" si="13"/>
        <v>0</v>
      </c>
      <c r="N91" s="121"/>
      <c r="O91" s="305">
        <f>N91*15000</f>
        <v>0</v>
      </c>
      <c r="P91" s="305">
        <f t="shared" si="14"/>
        <v>0</v>
      </c>
      <c r="Q91" s="788"/>
      <c r="R91" s="789"/>
    </row>
    <row r="92" spans="1:18" s="40" customFormat="1" ht="15.95" hidden="1" customHeight="1">
      <c r="A92" s="19"/>
      <c r="B92" s="776">
        <v>6</v>
      </c>
      <c r="C92" s="526">
        <v>41701</v>
      </c>
      <c r="D92" s="3092"/>
      <c r="E92" s="120"/>
      <c r="F92" s="121"/>
      <c r="G92" s="764"/>
      <c r="H92" s="764">
        <f t="shared" si="12"/>
        <v>0</v>
      </c>
      <c r="I92" s="103">
        <f t="shared" si="15"/>
        <v>0</v>
      </c>
      <c r="J92" s="777"/>
      <c r="K92" s="103"/>
      <c r="L92" s="123"/>
      <c r="M92" s="305">
        <f t="shared" si="13"/>
        <v>0</v>
      </c>
      <c r="N92" s="121"/>
      <c r="O92" s="305">
        <f>N92*15000</f>
        <v>0</v>
      </c>
      <c r="P92" s="305">
        <f t="shared" si="14"/>
        <v>0</v>
      </c>
      <c r="Q92" s="305"/>
      <c r="R92" s="125"/>
    </row>
    <row r="93" spans="1:18" s="40" customFormat="1" ht="15.95" hidden="1" customHeight="1">
      <c r="A93" s="19"/>
      <c r="B93" s="778">
        <v>7</v>
      </c>
      <c r="C93" s="526">
        <v>41702</v>
      </c>
      <c r="D93" s="3092"/>
      <c r="E93" s="121"/>
      <c r="F93" s="121"/>
      <c r="G93" s="764"/>
      <c r="H93" s="764">
        <f t="shared" si="12"/>
        <v>0</v>
      </c>
      <c r="I93" s="103">
        <f t="shared" si="15"/>
        <v>0</v>
      </c>
      <c r="J93" s="121"/>
      <c r="K93" s="305"/>
      <c r="L93" s="123"/>
      <c r="M93" s="305">
        <f t="shared" si="13"/>
        <v>0</v>
      </c>
      <c r="N93" s="121"/>
      <c r="O93" s="305">
        <f t="shared" ref="O93:O101" si="16">N93*15000</f>
        <v>0</v>
      </c>
      <c r="P93" s="305">
        <f t="shared" si="14"/>
        <v>0</v>
      </c>
      <c r="Q93" s="305"/>
      <c r="R93" s="125"/>
    </row>
    <row r="94" spans="1:18" s="40" customFormat="1" ht="15.95" hidden="1" customHeight="1">
      <c r="A94" s="19"/>
      <c r="B94" s="776">
        <v>8</v>
      </c>
      <c r="C94" s="526">
        <v>41703</v>
      </c>
      <c r="D94" s="3092"/>
      <c r="E94" s="121"/>
      <c r="F94" s="121"/>
      <c r="G94" s="764"/>
      <c r="H94" s="764">
        <f t="shared" si="12"/>
        <v>0</v>
      </c>
      <c r="I94" s="103">
        <f t="shared" si="15"/>
        <v>0</v>
      </c>
      <c r="J94" s="121"/>
      <c r="K94" s="305"/>
      <c r="L94" s="123"/>
      <c r="M94" s="305">
        <f t="shared" si="13"/>
        <v>0</v>
      </c>
      <c r="N94" s="121"/>
      <c r="O94" s="305">
        <f t="shared" si="16"/>
        <v>0</v>
      </c>
      <c r="P94" s="305">
        <f t="shared" si="14"/>
        <v>0</v>
      </c>
      <c r="Q94" s="305"/>
      <c r="R94" s="125"/>
    </row>
    <row r="95" spans="1:18" s="40" customFormat="1" ht="15.95" hidden="1" customHeight="1">
      <c r="A95" s="19"/>
      <c r="B95" s="778">
        <v>9</v>
      </c>
      <c r="C95" s="526">
        <v>41704</v>
      </c>
      <c r="D95" s="3092"/>
      <c r="E95" s="120"/>
      <c r="F95" s="121"/>
      <c r="G95" s="764"/>
      <c r="H95" s="764">
        <f t="shared" si="12"/>
        <v>0</v>
      </c>
      <c r="I95" s="103">
        <f t="shared" si="15"/>
        <v>0</v>
      </c>
      <c r="J95" s="121"/>
      <c r="K95" s="305"/>
      <c r="L95" s="123"/>
      <c r="M95" s="305">
        <f t="shared" si="13"/>
        <v>0</v>
      </c>
      <c r="N95" s="121"/>
      <c r="O95" s="305">
        <f t="shared" si="16"/>
        <v>0</v>
      </c>
      <c r="P95" s="305">
        <f t="shared" si="14"/>
        <v>0</v>
      </c>
      <c r="Q95" s="780"/>
      <c r="R95" s="2572"/>
    </row>
    <row r="96" spans="1:18" s="40" customFormat="1" ht="15.95" hidden="1" customHeight="1">
      <c r="A96" s="19"/>
      <c r="B96" s="776">
        <v>10</v>
      </c>
      <c r="C96" s="526">
        <v>41705</v>
      </c>
      <c r="D96" s="3092"/>
      <c r="E96" s="121"/>
      <c r="F96" s="121"/>
      <c r="G96" s="764"/>
      <c r="H96" s="764">
        <f t="shared" si="12"/>
        <v>0</v>
      </c>
      <c r="I96" s="103">
        <f t="shared" si="15"/>
        <v>0</v>
      </c>
      <c r="J96" s="121"/>
      <c r="K96" s="305"/>
      <c r="L96" s="123"/>
      <c r="M96" s="305">
        <f t="shared" si="13"/>
        <v>0</v>
      </c>
      <c r="N96" s="121"/>
      <c r="O96" s="305">
        <f t="shared" si="16"/>
        <v>0</v>
      </c>
      <c r="P96" s="305">
        <f t="shared" si="14"/>
        <v>0</v>
      </c>
      <c r="Q96" s="782"/>
      <c r="R96" s="2573"/>
    </row>
    <row r="97" spans="1:19" s="40" customFormat="1" ht="15.95" hidden="1" customHeight="1">
      <c r="A97" s="19"/>
      <c r="B97" s="778">
        <v>11</v>
      </c>
      <c r="C97" s="526">
        <v>41706</v>
      </c>
      <c r="D97" s="3092"/>
      <c r="E97" s="121"/>
      <c r="F97" s="121"/>
      <c r="G97" s="764"/>
      <c r="H97" s="764">
        <f t="shared" si="12"/>
        <v>0</v>
      </c>
      <c r="I97" s="103">
        <f t="shared" si="15"/>
        <v>0</v>
      </c>
      <c r="J97" s="121"/>
      <c r="K97" s="305"/>
      <c r="L97" s="764"/>
      <c r="M97" s="305">
        <f t="shared" si="13"/>
        <v>0</v>
      </c>
      <c r="N97" s="121"/>
      <c r="O97" s="305">
        <f t="shared" si="16"/>
        <v>0</v>
      </c>
      <c r="P97" s="305">
        <f t="shared" si="14"/>
        <v>0</v>
      </c>
      <c r="Q97" s="305"/>
      <c r="R97" s="125"/>
    </row>
    <row r="98" spans="1:19" s="40" customFormat="1" ht="15.95" hidden="1" customHeight="1">
      <c r="A98" s="19"/>
      <c r="B98" s="386">
        <v>12</v>
      </c>
      <c r="C98" s="387">
        <v>41707</v>
      </c>
      <c r="D98" s="3092"/>
      <c r="E98" s="121"/>
      <c r="F98" s="121"/>
      <c r="G98" s="764"/>
      <c r="H98" s="764">
        <f t="shared" si="12"/>
        <v>0</v>
      </c>
      <c r="I98" s="103">
        <f t="shared" si="15"/>
        <v>0</v>
      </c>
      <c r="J98" s="121"/>
      <c r="K98" s="305"/>
      <c r="L98" s="764"/>
      <c r="M98" s="305">
        <f t="shared" si="13"/>
        <v>0</v>
      </c>
      <c r="N98" s="121"/>
      <c r="O98" s="305">
        <f t="shared" si="16"/>
        <v>0</v>
      </c>
      <c r="P98" s="305">
        <f t="shared" si="14"/>
        <v>0</v>
      </c>
      <c r="Q98" s="305"/>
      <c r="R98" s="125"/>
    </row>
    <row r="99" spans="1:19" s="40" customFormat="1" ht="15.95" hidden="1" customHeight="1">
      <c r="A99" s="19"/>
      <c r="B99" s="778">
        <v>13</v>
      </c>
      <c r="C99" s="526">
        <v>41708</v>
      </c>
      <c r="D99" s="3092"/>
      <c r="E99" s="121"/>
      <c r="F99" s="121"/>
      <c r="G99" s="764"/>
      <c r="H99" s="764">
        <f t="shared" si="12"/>
        <v>0</v>
      </c>
      <c r="I99" s="103">
        <f t="shared" si="15"/>
        <v>0</v>
      </c>
      <c r="J99" s="121"/>
      <c r="K99" s="305"/>
      <c r="L99" s="764"/>
      <c r="M99" s="305">
        <f t="shared" si="13"/>
        <v>0</v>
      </c>
      <c r="N99" s="121"/>
      <c r="O99" s="305">
        <f t="shared" si="16"/>
        <v>0</v>
      </c>
      <c r="P99" s="305">
        <f t="shared" si="14"/>
        <v>0</v>
      </c>
      <c r="Q99" s="305"/>
      <c r="R99" s="125"/>
    </row>
    <row r="100" spans="1:19" s="40" customFormat="1" ht="15.95" hidden="1" customHeight="1">
      <c r="B100" s="776">
        <v>14</v>
      </c>
      <c r="C100" s="526">
        <v>41709</v>
      </c>
      <c r="D100" s="3092"/>
      <c r="E100" s="121"/>
      <c r="F100" s="121"/>
      <c r="G100" s="764"/>
      <c r="H100" s="764">
        <f t="shared" si="12"/>
        <v>0</v>
      </c>
      <c r="I100" s="103">
        <f t="shared" si="15"/>
        <v>0</v>
      </c>
      <c r="J100" s="121"/>
      <c r="K100" s="305"/>
      <c r="L100" s="764"/>
      <c r="M100" s="305">
        <f t="shared" si="13"/>
        <v>0</v>
      </c>
      <c r="N100" s="121"/>
      <c r="O100" s="305">
        <f t="shared" si="16"/>
        <v>0</v>
      </c>
      <c r="P100" s="305">
        <f t="shared" si="14"/>
        <v>0</v>
      </c>
      <c r="Q100" s="305"/>
      <c r="R100" s="125"/>
    </row>
    <row r="101" spans="1:19" s="40" customFormat="1" ht="15.95" hidden="1" customHeight="1">
      <c r="B101" s="778">
        <v>15</v>
      </c>
      <c r="C101" s="526">
        <v>41710</v>
      </c>
      <c r="D101" s="3092"/>
      <c r="E101" s="120"/>
      <c r="F101" s="121"/>
      <c r="G101" s="764"/>
      <c r="H101" s="764">
        <f t="shared" si="12"/>
        <v>0</v>
      </c>
      <c r="I101" s="103">
        <f t="shared" si="15"/>
        <v>0</v>
      </c>
      <c r="J101" s="121"/>
      <c r="K101" s="305"/>
      <c r="L101" s="764"/>
      <c r="M101" s="305">
        <f t="shared" si="13"/>
        <v>0</v>
      </c>
      <c r="N101" s="121"/>
      <c r="O101" s="305">
        <f t="shared" si="16"/>
        <v>0</v>
      </c>
      <c r="P101" s="305">
        <f t="shared" si="14"/>
        <v>0</v>
      </c>
      <c r="Q101" s="305"/>
      <c r="R101" s="125"/>
    </row>
    <row r="102" spans="1:19" s="40" customFormat="1" ht="15.95" hidden="1" customHeight="1">
      <c r="B102" s="776">
        <v>16</v>
      </c>
      <c r="C102" s="526">
        <v>41711</v>
      </c>
      <c r="D102" s="3092"/>
      <c r="E102" s="121"/>
      <c r="F102" s="121"/>
      <c r="G102" s="764"/>
      <c r="H102" s="764">
        <f t="shared" si="12"/>
        <v>0</v>
      </c>
      <c r="I102" s="103">
        <f t="shared" si="15"/>
        <v>0</v>
      </c>
      <c r="J102" s="121"/>
      <c r="K102" s="305"/>
      <c r="L102" s="764"/>
      <c r="M102" s="305">
        <f>L102*10000</f>
        <v>0</v>
      </c>
      <c r="N102" s="121"/>
      <c r="O102" s="305">
        <f>N102*15000</f>
        <v>0</v>
      </c>
      <c r="P102" s="305">
        <f t="shared" ref="P102:P108" si="17">I102+K102+M102+O102</f>
        <v>0</v>
      </c>
      <c r="Q102" s="305"/>
      <c r="R102" s="125"/>
    </row>
    <row r="103" spans="1:19" s="40" customFormat="1" ht="15.95" hidden="1" customHeight="1">
      <c r="B103" s="778">
        <v>17</v>
      </c>
      <c r="C103" s="526">
        <v>41712</v>
      </c>
      <c r="D103" s="3092"/>
      <c r="E103" s="121"/>
      <c r="F103" s="121"/>
      <c r="G103" s="764"/>
      <c r="H103" s="764">
        <f t="shared" si="12"/>
        <v>0</v>
      </c>
      <c r="I103" s="103">
        <f t="shared" ref="I103:I166" si="18">H103*500</f>
        <v>0</v>
      </c>
      <c r="J103" s="121"/>
      <c r="K103" s="305"/>
      <c r="L103" s="764"/>
      <c r="M103" s="305">
        <f t="shared" ref="M103:M166" si="19">L103*10000</f>
        <v>0</v>
      </c>
      <c r="N103" s="121"/>
      <c r="O103" s="305">
        <f t="shared" ref="O103:O166" si="20">N103*15000</f>
        <v>0</v>
      </c>
      <c r="P103" s="305">
        <f t="shared" si="17"/>
        <v>0</v>
      </c>
      <c r="Q103" s="305"/>
      <c r="R103" s="125"/>
    </row>
    <row r="104" spans="1:19" s="40" customFormat="1" ht="15.95" hidden="1" customHeight="1">
      <c r="B104" s="776">
        <v>18</v>
      </c>
      <c r="C104" s="526">
        <v>41713</v>
      </c>
      <c r="D104" s="3092"/>
      <c r="E104" s="121"/>
      <c r="F104" s="121"/>
      <c r="G104" s="764"/>
      <c r="H104" s="764">
        <f t="shared" si="12"/>
        <v>0</v>
      </c>
      <c r="I104" s="103">
        <f t="shared" si="18"/>
        <v>0</v>
      </c>
      <c r="J104" s="121"/>
      <c r="K104" s="305"/>
      <c r="L104" s="764"/>
      <c r="M104" s="305">
        <f t="shared" si="19"/>
        <v>0</v>
      </c>
      <c r="N104" s="121"/>
      <c r="O104" s="305">
        <f t="shared" si="20"/>
        <v>0</v>
      </c>
      <c r="P104" s="305">
        <f t="shared" si="17"/>
        <v>0</v>
      </c>
      <c r="Q104" s="305"/>
      <c r="R104" s="125"/>
      <c r="S104" s="344"/>
    </row>
    <row r="105" spans="1:19" s="40" customFormat="1" ht="15.95" hidden="1" customHeight="1">
      <c r="B105" s="800">
        <v>19</v>
      </c>
      <c r="C105" s="387">
        <v>41714</v>
      </c>
      <c r="D105" s="3092"/>
      <c r="E105" s="121"/>
      <c r="F105" s="121"/>
      <c r="G105" s="764"/>
      <c r="H105" s="764">
        <f t="shared" si="12"/>
        <v>0</v>
      </c>
      <c r="I105" s="103">
        <f t="shared" si="18"/>
        <v>0</v>
      </c>
      <c r="J105" s="121"/>
      <c r="K105" s="305"/>
      <c r="L105" s="764"/>
      <c r="M105" s="305">
        <f t="shared" si="19"/>
        <v>0</v>
      </c>
      <c r="N105" s="121"/>
      <c r="O105" s="305">
        <f t="shared" si="20"/>
        <v>0</v>
      </c>
      <c r="P105" s="305">
        <f t="shared" si="17"/>
        <v>0</v>
      </c>
      <c r="Q105" s="305"/>
      <c r="R105" s="125"/>
      <c r="S105" s="344"/>
    </row>
    <row r="106" spans="1:19" s="40" customFormat="1" ht="15.95" hidden="1" customHeight="1">
      <c r="B106" s="776">
        <v>20</v>
      </c>
      <c r="C106" s="526">
        <v>41715</v>
      </c>
      <c r="D106" s="3092"/>
      <c r="E106" s="121"/>
      <c r="F106" s="121"/>
      <c r="G106" s="764"/>
      <c r="H106" s="764">
        <f t="shared" si="12"/>
        <v>0</v>
      </c>
      <c r="I106" s="103">
        <f t="shared" si="18"/>
        <v>0</v>
      </c>
      <c r="J106" s="121"/>
      <c r="K106" s="305"/>
      <c r="L106" s="764"/>
      <c r="M106" s="305">
        <f t="shared" si="19"/>
        <v>0</v>
      </c>
      <c r="N106" s="121"/>
      <c r="O106" s="305">
        <f t="shared" si="20"/>
        <v>0</v>
      </c>
      <c r="P106" s="305">
        <f t="shared" si="17"/>
        <v>0</v>
      </c>
      <c r="Q106" s="305"/>
      <c r="R106" s="125"/>
      <c r="S106" s="344"/>
    </row>
    <row r="107" spans="1:19" s="40" customFormat="1" ht="15.95" hidden="1" customHeight="1">
      <c r="B107" s="778">
        <v>21</v>
      </c>
      <c r="C107" s="526">
        <v>41716</v>
      </c>
      <c r="D107" s="3092"/>
      <c r="E107" s="121"/>
      <c r="F107" s="121"/>
      <c r="G107" s="764"/>
      <c r="H107" s="764">
        <f t="shared" si="12"/>
        <v>0</v>
      </c>
      <c r="I107" s="103">
        <f t="shared" si="18"/>
        <v>0</v>
      </c>
      <c r="J107" s="121"/>
      <c r="K107" s="305"/>
      <c r="L107" s="764"/>
      <c r="M107" s="305">
        <f t="shared" si="19"/>
        <v>0</v>
      </c>
      <c r="N107" s="121"/>
      <c r="O107" s="305">
        <f t="shared" si="20"/>
        <v>0</v>
      </c>
      <c r="P107" s="305">
        <f t="shared" si="17"/>
        <v>0</v>
      </c>
      <c r="Q107" s="305"/>
      <c r="R107" s="125"/>
      <c r="S107" s="344"/>
    </row>
    <row r="108" spans="1:19" s="40" customFormat="1" ht="15.95" hidden="1" customHeight="1">
      <c r="B108" s="776">
        <v>22</v>
      </c>
      <c r="C108" s="526">
        <v>41717</v>
      </c>
      <c r="D108" s="3092"/>
      <c r="E108" s="121"/>
      <c r="F108" s="121"/>
      <c r="G108" s="764"/>
      <c r="H108" s="764">
        <f t="shared" si="12"/>
        <v>0</v>
      </c>
      <c r="I108" s="103">
        <f t="shared" si="18"/>
        <v>0</v>
      </c>
      <c r="J108" s="121"/>
      <c r="K108" s="305"/>
      <c r="L108" s="764"/>
      <c r="M108" s="305">
        <f t="shared" si="19"/>
        <v>0</v>
      </c>
      <c r="N108" s="121"/>
      <c r="O108" s="305">
        <f t="shared" si="20"/>
        <v>0</v>
      </c>
      <c r="P108" s="305">
        <f t="shared" si="17"/>
        <v>0</v>
      </c>
      <c r="Q108" s="305"/>
      <c r="R108" s="125"/>
      <c r="S108" s="344"/>
    </row>
    <row r="109" spans="1:19" s="40" customFormat="1" ht="15.95" hidden="1" customHeight="1">
      <c r="B109" s="778">
        <v>23</v>
      </c>
      <c r="C109" s="526">
        <v>41718</v>
      </c>
      <c r="D109" s="3092"/>
      <c r="E109" s="121"/>
      <c r="F109" s="121"/>
      <c r="G109" s="764"/>
      <c r="H109" s="764">
        <f t="shared" si="12"/>
        <v>0</v>
      </c>
      <c r="I109" s="103">
        <f t="shared" si="18"/>
        <v>0</v>
      </c>
      <c r="J109" s="121"/>
      <c r="K109" s="305"/>
      <c r="L109" s="764"/>
      <c r="M109" s="305">
        <f t="shared" si="19"/>
        <v>0</v>
      </c>
      <c r="N109" s="121"/>
      <c r="O109" s="305">
        <f t="shared" si="20"/>
        <v>0</v>
      </c>
      <c r="P109" s="305">
        <f t="shared" ref="P109:P125" si="21">I109+K109+M109+O109</f>
        <v>0</v>
      </c>
      <c r="Q109" s="305"/>
      <c r="R109" s="125"/>
      <c r="S109" s="344"/>
    </row>
    <row r="110" spans="1:19" s="40" customFormat="1" ht="15.95" hidden="1" customHeight="1">
      <c r="B110" s="776">
        <v>24</v>
      </c>
      <c r="C110" s="526">
        <v>41719</v>
      </c>
      <c r="D110" s="3092"/>
      <c r="E110" s="121"/>
      <c r="F110" s="121"/>
      <c r="G110" s="764"/>
      <c r="H110" s="764">
        <f t="shared" si="12"/>
        <v>0</v>
      </c>
      <c r="I110" s="103">
        <f t="shared" si="18"/>
        <v>0</v>
      </c>
      <c r="J110" s="121"/>
      <c r="K110" s="305"/>
      <c r="L110" s="764"/>
      <c r="M110" s="305">
        <f t="shared" si="19"/>
        <v>0</v>
      </c>
      <c r="N110" s="121"/>
      <c r="O110" s="305">
        <f t="shared" si="20"/>
        <v>0</v>
      </c>
      <c r="P110" s="305">
        <f t="shared" si="21"/>
        <v>0</v>
      </c>
      <c r="Q110" s="305"/>
      <c r="R110" s="125"/>
      <c r="S110" s="344"/>
    </row>
    <row r="111" spans="1:19" s="40" customFormat="1" ht="15.95" hidden="1" customHeight="1">
      <c r="B111" s="778">
        <v>25</v>
      </c>
      <c r="C111" s="526">
        <v>41720</v>
      </c>
      <c r="D111" s="3092"/>
      <c r="E111" s="121"/>
      <c r="F111" s="121"/>
      <c r="G111" s="764"/>
      <c r="H111" s="764">
        <f t="shared" si="12"/>
        <v>0</v>
      </c>
      <c r="I111" s="103">
        <f t="shared" si="18"/>
        <v>0</v>
      </c>
      <c r="J111" s="121"/>
      <c r="K111" s="305"/>
      <c r="L111" s="764"/>
      <c r="M111" s="305">
        <f t="shared" si="19"/>
        <v>0</v>
      </c>
      <c r="N111" s="121"/>
      <c r="O111" s="305">
        <f t="shared" si="20"/>
        <v>0</v>
      </c>
      <c r="P111" s="305">
        <f t="shared" si="21"/>
        <v>0</v>
      </c>
      <c r="Q111" s="305"/>
      <c r="R111" s="125"/>
      <c r="S111" s="344"/>
    </row>
    <row r="112" spans="1:19" s="40" customFormat="1" ht="15.95" hidden="1" customHeight="1">
      <c r="B112" s="386">
        <v>26</v>
      </c>
      <c r="C112" s="387">
        <v>41721</v>
      </c>
      <c r="D112" s="3092"/>
      <c r="E112" s="121"/>
      <c r="F112" s="121"/>
      <c r="G112" s="764"/>
      <c r="H112" s="764">
        <f t="shared" si="12"/>
        <v>0</v>
      </c>
      <c r="I112" s="103">
        <f t="shared" si="18"/>
        <v>0</v>
      </c>
      <c r="J112" s="121"/>
      <c r="K112" s="305"/>
      <c r="L112" s="764"/>
      <c r="M112" s="305">
        <f t="shared" si="19"/>
        <v>0</v>
      </c>
      <c r="N112" s="121"/>
      <c r="O112" s="305">
        <f t="shared" si="20"/>
        <v>0</v>
      </c>
      <c r="P112" s="305">
        <f t="shared" si="21"/>
        <v>0</v>
      </c>
      <c r="Q112" s="305"/>
      <c r="R112" s="125"/>
      <c r="S112" s="344"/>
    </row>
    <row r="113" spans="2:19" s="40" customFormat="1" ht="15.95" hidden="1" customHeight="1">
      <c r="B113" s="778">
        <v>27</v>
      </c>
      <c r="C113" s="526">
        <v>41722</v>
      </c>
      <c r="D113" s="3092"/>
      <c r="E113" s="121"/>
      <c r="F113" s="121"/>
      <c r="G113" s="764"/>
      <c r="H113" s="764">
        <f t="shared" si="12"/>
        <v>0</v>
      </c>
      <c r="I113" s="103">
        <f t="shared" si="18"/>
        <v>0</v>
      </c>
      <c r="J113" s="121"/>
      <c r="K113" s="305"/>
      <c r="L113" s="764"/>
      <c r="M113" s="305">
        <f t="shared" si="19"/>
        <v>0</v>
      </c>
      <c r="N113" s="121"/>
      <c r="O113" s="305">
        <f t="shared" si="20"/>
        <v>0</v>
      </c>
      <c r="P113" s="305">
        <f t="shared" si="21"/>
        <v>0</v>
      </c>
      <c r="Q113" s="305"/>
      <c r="R113" s="125"/>
      <c r="S113" s="344"/>
    </row>
    <row r="114" spans="2:19" s="40" customFormat="1" ht="15.95" hidden="1" customHeight="1" thickBot="1">
      <c r="B114" s="790">
        <v>28</v>
      </c>
      <c r="C114" s="791">
        <v>41723</v>
      </c>
      <c r="D114" s="3093"/>
      <c r="E114" s="127"/>
      <c r="F114" s="127"/>
      <c r="G114" s="765"/>
      <c r="H114" s="765">
        <f t="shared" si="12"/>
        <v>0</v>
      </c>
      <c r="I114" s="766">
        <f t="shared" si="18"/>
        <v>0</v>
      </c>
      <c r="J114" s="127"/>
      <c r="K114" s="767"/>
      <c r="L114" s="765"/>
      <c r="M114" s="767">
        <f t="shared" si="19"/>
        <v>0</v>
      </c>
      <c r="N114" s="127"/>
      <c r="O114" s="767">
        <f t="shared" si="20"/>
        <v>0</v>
      </c>
      <c r="P114" s="767">
        <f t="shared" si="21"/>
        <v>0</v>
      </c>
      <c r="Q114" s="767"/>
      <c r="R114" s="792"/>
      <c r="S114" s="344"/>
    </row>
    <row r="115" spans="2:19" s="40" customFormat="1" ht="15.95" hidden="1" customHeight="1">
      <c r="B115" s="768">
        <v>1</v>
      </c>
      <c r="C115" s="769">
        <v>41724</v>
      </c>
      <c r="D115" s="998" t="s">
        <v>358</v>
      </c>
      <c r="E115" s="346"/>
      <c r="F115" s="346"/>
      <c r="G115" s="346"/>
      <c r="H115" s="771">
        <f t="shared" si="12"/>
        <v>0</v>
      </c>
      <c r="I115" s="1027">
        <f t="shared" si="18"/>
        <v>0</v>
      </c>
      <c r="J115" s="770"/>
      <c r="K115" s="1028"/>
      <c r="L115" s="1029"/>
      <c r="M115" s="772">
        <f t="shared" si="19"/>
        <v>0</v>
      </c>
      <c r="N115" s="1029"/>
      <c r="O115" s="772">
        <f t="shared" si="20"/>
        <v>0</v>
      </c>
      <c r="P115" s="1036">
        <f t="shared" si="21"/>
        <v>0</v>
      </c>
      <c r="Q115" s="772"/>
      <c r="R115" s="775"/>
    </row>
    <row r="116" spans="2:19" s="40" customFormat="1" ht="15.95" hidden="1" customHeight="1">
      <c r="B116" s="995">
        <v>2</v>
      </c>
      <c r="C116" s="526">
        <v>41725</v>
      </c>
      <c r="D116" s="999" t="s">
        <v>358</v>
      </c>
      <c r="E116" s="925"/>
      <c r="F116" s="925"/>
      <c r="G116" s="925"/>
      <c r="H116" s="764">
        <f t="shared" si="12"/>
        <v>0</v>
      </c>
      <c r="I116" s="122">
        <f t="shared" si="18"/>
        <v>0</v>
      </c>
      <c r="J116" s="121"/>
      <c r="K116" s="779"/>
      <c r="L116" s="123"/>
      <c r="M116" s="103">
        <f t="shared" si="19"/>
        <v>0</v>
      </c>
      <c r="N116" s="123"/>
      <c r="O116" s="103">
        <f t="shared" si="20"/>
        <v>0</v>
      </c>
      <c r="P116" s="124">
        <f t="shared" si="21"/>
        <v>0</v>
      </c>
      <c r="Q116" s="103">
        <f>16*30000</f>
        <v>480000</v>
      </c>
      <c r="R116" s="125"/>
    </row>
    <row r="117" spans="2:19" s="40" customFormat="1" ht="15.95" hidden="1" customHeight="1">
      <c r="B117" s="995">
        <v>3</v>
      </c>
      <c r="C117" s="526">
        <v>41726</v>
      </c>
      <c r="D117" s="999" t="s">
        <v>358</v>
      </c>
      <c r="E117" s="925"/>
      <c r="F117" s="925"/>
      <c r="G117" s="925"/>
      <c r="H117" s="764">
        <f t="shared" si="12"/>
        <v>0</v>
      </c>
      <c r="I117" s="122">
        <f t="shared" si="18"/>
        <v>0</v>
      </c>
      <c r="J117" s="121"/>
      <c r="K117" s="779"/>
      <c r="L117" s="123"/>
      <c r="M117" s="103">
        <f t="shared" si="19"/>
        <v>0</v>
      </c>
      <c r="N117" s="123"/>
      <c r="O117" s="103">
        <f t="shared" si="20"/>
        <v>0</v>
      </c>
      <c r="P117" s="124">
        <f t="shared" si="21"/>
        <v>0</v>
      </c>
      <c r="Q117" s="103"/>
      <c r="R117" s="125"/>
    </row>
    <row r="118" spans="2:19" s="40" customFormat="1" ht="15.95" hidden="1" customHeight="1">
      <c r="B118" s="995">
        <v>4</v>
      </c>
      <c r="C118" s="526">
        <v>41727</v>
      </c>
      <c r="D118" s="999" t="s">
        <v>358</v>
      </c>
      <c r="E118" s="925"/>
      <c r="F118" s="925"/>
      <c r="G118" s="925"/>
      <c r="H118" s="764">
        <f t="shared" si="12"/>
        <v>0</v>
      </c>
      <c r="I118" s="122">
        <f t="shared" si="18"/>
        <v>0</v>
      </c>
      <c r="J118" s="121"/>
      <c r="K118" s="779"/>
      <c r="L118" s="123"/>
      <c r="M118" s="103">
        <f t="shared" si="19"/>
        <v>0</v>
      </c>
      <c r="N118" s="123"/>
      <c r="O118" s="103">
        <f t="shared" si="20"/>
        <v>0</v>
      </c>
      <c r="P118" s="124">
        <f t="shared" si="21"/>
        <v>0</v>
      </c>
      <c r="Q118" s="103"/>
      <c r="R118" s="125"/>
    </row>
    <row r="119" spans="2:19" s="40" customFormat="1" ht="15.95" hidden="1" customHeight="1">
      <c r="B119" s="995">
        <v>5</v>
      </c>
      <c r="C119" s="387">
        <v>41728</v>
      </c>
      <c r="D119" s="999" t="s">
        <v>358</v>
      </c>
      <c r="E119" s="925"/>
      <c r="F119" s="925"/>
      <c r="G119" s="925"/>
      <c r="H119" s="764">
        <f t="shared" si="12"/>
        <v>0</v>
      </c>
      <c r="I119" s="122">
        <f t="shared" si="18"/>
        <v>0</v>
      </c>
      <c r="J119" s="121"/>
      <c r="K119" s="779"/>
      <c r="L119" s="123"/>
      <c r="M119" s="103">
        <f t="shared" si="19"/>
        <v>0</v>
      </c>
      <c r="N119" s="123"/>
      <c r="O119" s="103">
        <f t="shared" si="20"/>
        <v>0</v>
      </c>
      <c r="P119" s="124">
        <f t="shared" si="21"/>
        <v>0</v>
      </c>
      <c r="Q119" s="103"/>
      <c r="R119" s="125"/>
    </row>
    <row r="120" spans="2:19" s="40" customFormat="1" ht="15.95" hidden="1" customHeight="1">
      <c r="B120" s="995">
        <v>6</v>
      </c>
      <c r="C120" s="526">
        <v>41729</v>
      </c>
      <c r="D120" s="999" t="s">
        <v>358</v>
      </c>
      <c r="E120" s="925"/>
      <c r="F120" s="925"/>
      <c r="G120" s="925"/>
      <c r="H120" s="764">
        <f t="shared" si="12"/>
        <v>0</v>
      </c>
      <c r="I120" s="122">
        <f t="shared" si="18"/>
        <v>0</v>
      </c>
      <c r="J120" s="121"/>
      <c r="K120" s="779"/>
      <c r="L120" s="123"/>
      <c r="M120" s="103">
        <f t="shared" si="19"/>
        <v>0</v>
      </c>
      <c r="N120" s="123"/>
      <c r="O120" s="103">
        <f t="shared" si="20"/>
        <v>0</v>
      </c>
      <c r="P120" s="124">
        <f t="shared" si="21"/>
        <v>0</v>
      </c>
      <c r="Q120" s="103"/>
      <c r="R120" s="125"/>
    </row>
    <row r="121" spans="2:19" s="40" customFormat="1" ht="15.95" hidden="1" customHeight="1">
      <c r="B121" s="995">
        <v>7</v>
      </c>
      <c r="C121" s="526">
        <v>41730</v>
      </c>
      <c r="D121" s="999" t="s">
        <v>358</v>
      </c>
      <c r="E121" s="925"/>
      <c r="F121" s="925"/>
      <c r="G121" s="925"/>
      <c r="H121" s="764">
        <f t="shared" si="12"/>
        <v>0</v>
      </c>
      <c r="I121" s="122">
        <f t="shared" si="18"/>
        <v>0</v>
      </c>
      <c r="J121" s="121"/>
      <c r="K121" s="779"/>
      <c r="L121" s="123"/>
      <c r="M121" s="103">
        <f t="shared" si="19"/>
        <v>0</v>
      </c>
      <c r="N121" s="123"/>
      <c r="O121" s="103">
        <f t="shared" si="20"/>
        <v>0</v>
      </c>
      <c r="P121" s="124">
        <f t="shared" si="21"/>
        <v>0</v>
      </c>
      <c r="Q121" s="103"/>
      <c r="R121" s="125"/>
    </row>
    <row r="122" spans="2:19" s="40" customFormat="1" ht="15.95" hidden="1" customHeight="1">
      <c r="B122" s="995">
        <v>8</v>
      </c>
      <c r="C122" s="526">
        <v>41731</v>
      </c>
      <c r="D122" s="999" t="s">
        <v>358</v>
      </c>
      <c r="E122" s="925"/>
      <c r="F122" s="925"/>
      <c r="G122" s="925"/>
      <c r="H122" s="764">
        <f t="shared" si="12"/>
        <v>0</v>
      </c>
      <c r="I122" s="122">
        <f t="shared" si="18"/>
        <v>0</v>
      </c>
      <c r="J122" s="121"/>
      <c r="K122" s="779"/>
      <c r="L122" s="123"/>
      <c r="M122" s="103">
        <f t="shared" si="19"/>
        <v>0</v>
      </c>
      <c r="N122" s="123"/>
      <c r="O122" s="103">
        <f t="shared" si="20"/>
        <v>0</v>
      </c>
      <c r="P122" s="124">
        <f t="shared" si="21"/>
        <v>0</v>
      </c>
      <c r="Q122" s="103"/>
      <c r="R122" s="125"/>
    </row>
    <row r="123" spans="2:19" s="40" customFormat="1" ht="15.95" hidden="1" customHeight="1">
      <c r="B123" s="995">
        <v>9</v>
      </c>
      <c r="C123" s="526">
        <v>41732</v>
      </c>
      <c r="D123" s="999" t="s">
        <v>358</v>
      </c>
      <c r="E123" s="925"/>
      <c r="F123" s="925"/>
      <c r="G123" s="925"/>
      <c r="H123" s="764">
        <f t="shared" si="12"/>
        <v>0</v>
      </c>
      <c r="I123" s="122">
        <f t="shared" si="18"/>
        <v>0</v>
      </c>
      <c r="J123" s="121"/>
      <c r="K123" s="779"/>
      <c r="L123" s="123"/>
      <c r="M123" s="103">
        <f t="shared" si="19"/>
        <v>0</v>
      </c>
      <c r="N123" s="123"/>
      <c r="O123" s="103">
        <f t="shared" si="20"/>
        <v>0</v>
      </c>
      <c r="P123" s="124">
        <f t="shared" si="21"/>
        <v>0</v>
      </c>
      <c r="Q123" s="103"/>
      <c r="R123" s="125"/>
    </row>
    <row r="124" spans="2:19" s="40" customFormat="1" ht="15.95" hidden="1" customHeight="1">
      <c r="B124" s="995">
        <v>10</v>
      </c>
      <c r="C124" s="526">
        <v>41733</v>
      </c>
      <c r="D124" s="999" t="s">
        <v>358</v>
      </c>
      <c r="E124" s="925"/>
      <c r="F124" s="925"/>
      <c r="G124" s="925"/>
      <c r="H124" s="764">
        <f t="shared" si="12"/>
        <v>0</v>
      </c>
      <c r="I124" s="122">
        <f t="shared" si="18"/>
        <v>0</v>
      </c>
      <c r="J124" s="121"/>
      <c r="K124" s="779"/>
      <c r="L124" s="123"/>
      <c r="M124" s="103">
        <f t="shared" si="19"/>
        <v>0</v>
      </c>
      <c r="N124" s="123"/>
      <c r="O124" s="103">
        <f t="shared" si="20"/>
        <v>0</v>
      </c>
      <c r="P124" s="124">
        <f t="shared" si="21"/>
        <v>0</v>
      </c>
      <c r="Q124" s="103"/>
      <c r="R124" s="125"/>
    </row>
    <row r="125" spans="2:19" s="40" customFormat="1" ht="15.95" hidden="1" customHeight="1">
      <c r="B125" s="995">
        <v>11</v>
      </c>
      <c r="C125" s="526">
        <v>41734</v>
      </c>
      <c r="D125" s="999" t="s">
        <v>358</v>
      </c>
      <c r="E125" s="925"/>
      <c r="F125" s="925"/>
      <c r="G125" s="925"/>
      <c r="H125" s="764">
        <f t="shared" si="12"/>
        <v>0</v>
      </c>
      <c r="I125" s="122">
        <f t="shared" si="18"/>
        <v>0</v>
      </c>
      <c r="J125" s="121"/>
      <c r="K125" s="779"/>
      <c r="L125" s="123"/>
      <c r="M125" s="103">
        <f t="shared" si="19"/>
        <v>0</v>
      </c>
      <c r="N125" s="123"/>
      <c r="O125" s="103">
        <f t="shared" si="20"/>
        <v>0</v>
      </c>
      <c r="P125" s="124">
        <f t="shared" si="21"/>
        <v>0</v>
      </c>
      <c r="Q125" s="103"/>
      <c r="R125" s="125"/>
    </row>
    <row r="126" spans="2:19" s="40" customFormat="1" ht="15.95" hidden="1" customHeight="1">
      <c r="B126" s="995">
        <v>12</v>
      </c>
      <c r="C126" s="387">
        <v>41735</v>
      </c>
      <c r="D126" s="3" t="s">
        <v>425</v>
      </c>
      <c r="E126" s="42" t="s">
        <v>444</v>
      </c>
      <c r="F126" s="925">
        <v>2</v>
      </c>
      <c r="G126" s="925"/>
      <c r="H126" s="764">
        <f t="shared" si="12"/>
        <v>0</v>
      </c>
      <c r="I126" s="122">
        <f t="shared" si="18"/>
        <v>0</v>
      </c>
      <c r="J126" s="121"/>
      <c r="K126" s="779">
        <v>20000</v>
      </c>
      <c r="L126" s="123">
        <v>4</v>
      </c>
      <c r="M126" s="103">
        <f t="shared" si="19"/>
        <v>40000</v>
      </c>
      <c r="N126" s="123"/>
      <c r="O126" s="103">
        <f t="shared" si="20"/>
        <v>0</v>
      </c>
      <c r="P126" s="124">
        <f>I126+K126+M126+O126</f>
        <v>60000</v>
      </c>
      <c r="Q126" s="103"/>
      <c r="R126" s="125"/>
    </row>
    <row r="127" spans="2:19" s="40" customFormat="1" ht="15.95" hidden="1" customHeight="1">
      <c r="B127" s="995">
        <v>13</v>
      </c>
      <c r="C127" s="526">
        <v>41736</v>
      </c>
      <c r="D127" s="3" t="s">
        <v>425</v>
      </c>
      <c r="E127" s="42" t="s">
        <v>444</v>
      </c>
      <c r="F127" s="925">
        <v>4</v>
      </c>
      <c r="G127" s="925"/>
      <c r="H127" s="764">
        <f t="shared" si="12"/>
        <v>0</v>
      </c>
      <c r="I127" s="122">
        <f t="shared" si="18"/>
        <v>0</v>
      </c>
      <c r="J127" s="121"/>
      <c r="K127" s="779">
        <v>20000</v>
      </c>
      <c r="L127" s="123"/>
      <c r="M127" s="103">
        <f t="shared" si="19"/>
        <v>0</v>
      </c>
      <c r="N127" s="123"/>
      <c r="O127" s="103">
        <f t="shared" si="20"/>
        <v>0</v>
      </c>
      <c r="P127" s="124">
        <f t="shared" ref="P127:P190" si="22">I127+K127+M127+O127</f>
        <v>20000</v>
      </c>
      <c r="Q127" s="103"/>
      <c r="R127" s="125"/>
    </row>
    <row r="128" spans="2:19" s="40" customFormat="1" ht="15.95" hidden="1" customHeight="1">
      <c r="B128" s="3071">
        <v>14</v>
      </c>
      <c r="C128" s="526">
        <v>41737</v>
      </c>
      <c r="D128" s="591" t="s">
        <v>423</v>
      </c>
      <c r="E128" s="42" t="s">
        <v>444</v>
      </c>
      <c r="F128" s="925">
        <v>1</v>
      </c>
      <c r="G128" s="925"/>
      <c r="H128" s="764">
        <f t="shared" si="12"/>
        <v>0</v>
      </c>
      <c r="I128" s="122">
        <f t="shared" si="18"/>
        <v>0</v>
      </c>
      <c r="J128" s="3220" t="s">
        <v>127</v>
      </c>
      <c r="K128" s="3222">
        <v>20000</v>
      </c>
      <c r="L128" s="123"/>
      <c r="M128" s="103">
        <f t="shared" si="19"/>
        <v>0</v>
      </c>
      <c r="N128" s="123"/>
      <c r="O128" s="103">
        <f t="shared" si="20"/>
        <v>0</v>
      </c>
      <c r="P128" s="3221">
        <f t="shared" si="22"/>
        <v>20000</v>
      </c>
      <c r="Q128" s="103"/>
      <c r="R128" s="125"/>
    </row>
    <row r="129" spans="2:18" s="40" customFormat="1" ht="15.95" hidden="1" customHeight="1">
      <c r="B129" s="3071"/>
      <c r="C129" s="526">
        <v>41737</v>
      </c>
      <c r="D129" s="3" t="s">
        <v>425</v>
      </c>
      <c r="E129" s="42" t="s">
        <v>444</v>
      </c>
      <c r="F129" s="925">
        <v>4</v>
      </c>
      <c r="G129" s="925"/>
      <c r="H129" s="764"/>
      <c r="I129" s="122">
        <f t="shared" si="18"/>
        <v>0</v>
      </c>
      <c r="J129" s="3220"/>
      <c r="K129" s="3222"/>
      <c r="L129" s="123"/>
      <c r="M129" s="103">
        <f t="shared" si="19"/>
        <v>0</v>
      </c>
      <c r="N129" s="123"/>
      <c r="O129" s="103">
        <f t="shared" si="20"/>
        <v>0</v>
      </c>
      <c r="P129" s="3221"/>
      <c r="Q129" s="103"/>
      <c r="R129" s="125"/>
    </row>
    <row r="130" spans="2:18" s="40" customFormat="1" ht="15.95" hidden="1" customHeight="1">
      <c r="B130" s="3071"/>
      <c r="C130" s="526">
        <v>41737</v>
      </c>
      <c r="D130" s="591" t="s">
        <v>432</v>
      </c>
      <c r="E130" s="46" t="s">
        <v>39</v>
      </c>
      <c r="F130" s="925">
        <v>1</v>
      </c>
      <c r="G130" s="925"/>
      <c r="H130" s="764"/>
      <c r="I130" s="122">
        <f t="shared" si="18"/>
        <v>0</v>
      </c>
      <c r="J130" s="121" t="s">
        <v>416</v>
      </c>
      <c r="K130" s="779">
        <v>10000</v>
      </c>
      <c r="L130" s="123"/>
      <c r="M130" s="103">
        <f t="shared" si="19"/>
        <v>0</v>
      </c>
      <c r="N130" s="123"/>
      <c r="O130" s="103">
        <f t="shared" si="20"/>
        <v>0</v>
      </c>
      <c r="P130" s="124">
        <f t="shared" si="22"/>
        <v>10000</v>
      </c>
      <c r="Q130" s="103"/>
      <c r="R130" s="125"/>
    </row>
    <row r="131" spans="2:18" s="40" customFormat="1" ht="15.95" hidden="1" customHeight="1">
      <c r="B131" s="995">
        <v>15</v>
      </c>
      <c r="C131" s="526">
        <v>41738</v>
      </c>
      <c r="D131" s="1017" t="s">
        <v>366</v>
      </c>
      <c r="E131" s="925"/>
      <c r="F131" s="925"/>
      <c r="G131" s="925"/>
      <c r="H131" s="764">
        <f t="shared" si="12"/>
        <v>0</v>
      </c>
      <c r="I131" s="122">
        <f t="shared" si="18"/>
        <v>0</v>
      </c>
      <c r="J131" s="121"/>
      <c r="K131" s="779"/>
      <c r="L131" s="123"/>
      <c r="M131" s="103">
        <f t="shared" si="19"/>
        <v>0</v>
      </c>
      <c r="N131" s="123"/>
      <c r="O131" s="103">
        <f t="shared" si="20"/>
        <v>0</v>
      </c>
      <c r="P131" s="124">
        <f t="shared" si="22"/>
        <v>0</v>
      </c>
      <c r="Q131" s="103"/>
      <c r="R131" s="125"/>
    </row>
    <row r="132" spans="2:18" s="40" customFormat="1" ht="15.95" hidden="1" customHeight="1">
      <c r="B132" s="995">
        <v>16</v>
      </c>
      <c r="C132" s="526">
        <v>41739</v>
      </c>
      <c r="D132" s="3" t="s">
        <v>425</v>
      </c>
      <c r="E132" s="42" t="s">
        <v>444</v>
      </c>
      <c r="F132" s="925">
        <v>9</v>
      </c>
      <c r="G132" s="925"/>
      <c r="H132" s="764">
        <f t="shared" si="12"/>
        <v>0</v>
      </c>
      <c r="I132" s="122">
        <f t="shared" si="18"/>
        <v>0</v>
      </c>
      <c r="J132" s="121"/>
      <c r="K132" s="779">
        <v>25000</v>
      </c>
      <c r="L132" s="123"/>
      <c r="M132" s="103">
        <f t="shared" si="19"/>
        <v>0</v>
      </c>
      <c r="N132" s="123"/>
      <c r="O132" s="103">
        <f t="shared" si="20"/>
        <v>0</v>
      </c>
      <c r="P132" s="124">
        <f t="shared" si="22"/>
        <v>25000</v>
      </c>
      <c r="Q132" s="103"/>
      <c r="R132" s="125"/>
    </row>
    <row r="133" spans="2:18" s="40" customFormat="1" ht="15.95" hidden="1" customHeight="1">
      <c r="B133" s="995">
        <v>17</v>
      </c>
      <c r="C133" s="526">
        <v>41740</v>
      </c>
      <c r="D133" s="591" t="s">
        <v>432</v>
      </c>
      <c r="E133" s="46" t="s">
        <v>39</v>
      </c>
      <c r="F133" s="925">
        <v>1</v>
      </c>
      <c r="G133" s="925"/>
      <c r="H133" s="764">
        <f t="shared" si="12"/>
        <v>0</v>
      </c>
      <c r="I133" s="122">
        <f t="shared" si="18"/>
        <v>0</v>
      </c>
      <c r="J133" s="121" t="s">
        <v>416</v>
      </c>
      <c r="K133" s="779">
        <v>10000</v>
      </c>
      <c r="L133" s="123"/>
      <c r="M133" s="103">
        <f t="shared" si="19"/>
        <v>0</v>
      </c>
      <c r="N133" s="123"/>
      <c r="O133" s="103">
        <f t="shared" si="20"/>
        <v>0</v>
      </c>
      <c r="P133" s="124">
        <f t="shared" si="22"/>
        <v>10000</v>
      </c>
      <c r="Q133" s="103"/>
      <c r="R133" s="125"/>
    </row>
    <row r="134" spans="2:18" s="40" customFormat="1" ht="15.95" hidden="1" customHeight="1">
      <c r="B134" s="995">
        <v>18</v>
      </c>
      <c r="C134" s="526">
        <v>41741</v>
      </c>
      <c r="D134" s="591" t="s">
        <v>443</v>
      </c>
      <c r="E134" s="46" t="s">
        <v>415</v>
      </c>
      <c r="F134" s="925">
        <v>1</v>
      </c>
      <c r="G134" s="925">
        <v>30</v>
      </c>
      <c r="H134" s="764">
        <f t="shared" si="12"/>
        <v>30</v>
      </c>
      <c r="I134" s="122">
        <f t="shared" si="18"/>
        <v>15000</v>
      </c>
      <c r="J134" s="121"/>
      <c r="K134" s="779"/>
      <c r="L134" s="123"/>
      <c r="M134" s="103">
        <f t="shared" si="19"/>
        <v>0</v>
      </c>
      <c r="N134" s="123"/>
      <c r="O134" s="103">
        <f t="shared" si="20"/>
        <v>0</v>
      </c>
      <c r="P134" s="124">
        <f t="shared" si="22"/>
        <v>15000</v>
      </c>
      <c r="Q134" s="103"/>
      <c r="R134" s="125"/>
    </row>
    <row r="135" spans="2:18" s="40" customFormat="1" ht="15.95" hidden="1" customHeight="1">
      <c r="B135" s="995">
        <v>19</v>
      </c>
      <c r="C135" s="387">
        <v>41742</v>
      </c>
      <c r="D135" s="591" t="s">
        <v>443</v>
      </c>
      <c r="E135" s="46" t="s">
        <v>415</v>
      </c>
      <c r="F135" s="925">
        <v>2</v>
      </c>
      <c r="G135" s="925">
        <v>30</v>
      </c>
      <c r="H135" s="764">
        <f t="shared" si="12"/>
        <v>60</v>
      </c>
      <c r="I135" s="122">
        <f t="shared" si="18"/>
        <v>30000</v>
      </c>
      <c r="J135" s="121"/>
      <c r="K135" s="779"/>
      <c r="L135" s="123">
        <v>5</v>
      </c>
      <c r="M135" s="103">
        <f t="shared" si="19"/>
        <v>50000</v>
      </c>
      <c r="N135" s="123"/>
      <c r="O135" s="103">
        <f t="shared" si="20"/>
        <v>0</v>
      </c>
      <c r="P135" s="124">
        <f t="shared" si="22"/>
        <v>80000</v>
      </c>
      <c r="Q135" s="103"/>
      <c r="R135" s="125"/>
    </row>
    <row r="136" spans="2:18" s="40" customFormat="1" ht="15.95" hidden="1" customHeight="1">
      <c r="B136" s="3071">
        <v>20</v>
      </c>
      <c r="C136" s="526">
        <v>41743</v>
      </c>
      <c r="D136" s="591" t="s">
        <v>431</v>
      </c>
      <c r="E136" s="42" t="s">
        <v>444</v>
      </c>
      <c r="F136" s="925">
        <v>3</v>
      </c>
      <c r="G136" s="925"/>
      <c r="H136" s="764">
        <f t="shared" si="12"/>
        <v>0</v>
      </c>
      <c r="I136" s="122">
        <f t="shared" si="18"/>
        <v>0</v>
      </c>
      <c r="J136" s="121"/>
      <c r="K136" s="3222">
        <v>25000</v>
      </c>
      <c r="L136" s="123"/>
      <c r="M136" s="103">
        <f t="shared" si="19"/>
        <v>0</v>
      </c>
      <c r="N136" s="123"/>
      <c r="O136" s="103">
        <f t="shared" si="20"/>
        <v>0</v>
      </c>
      <c r="P136" s="3221">
        <f t="shared" si="22"/>
        <v>25000</v>
      </c>
      <c r="Q136" s="103"/>
      <c r="R136" s="125"/>
    </row>
    <row r="137" spans="2:18" s="40" customFormat="1" ht="15.95" hidden="1" customHeight="1">
      <c r="B137" s="3071"/>
      <c r="C137" s="526">
        <v>41743</v>
      </c>
      <c r="D137" s="591" t="s">
        <v>423</v>
      </c>
      <c r="E137" s="42" t="s">
        <v>444</v>
      </c>
      <c r="F137" s="925">
        <v>3</v>
      </c>
      <c r="G137" s="925"/>
      <c r="H137" s="764">
        <f t="shared" si="12"/>
        <v>0</v>
      </c>
      <c r="I137" s="122">
        <f t="shared" si="18"/>
        <v>0</v>
      </c>
      <c r="J137" s="121"/>
      <c r="K137" s="3222"/>
      <c r="L137" s="123"/>
      <c r="M137" s="103">
        <f t="shared" si="19"/>
        <v>0</v>
      </c>
      <c r="N137" s="123"/>
      <c r="O137" s="103">
        <f t="shared" si="20"/>
        <v>0</v>
      </c>
      <c r="P137" s="3221"/>
      <c r="Q137" s="103"/>
      <c r="R137" s="125"/>
    </row>
    <row r="138" spans="2:18" s="40" customFormat="1" ht="15.95" hidden="1" customHeight="1">
      <c r="B138" s="3071">
        <v>21</v>
      </c>
      <c r="C138" s="526">
        <v>41744</v>
      </c>
      <c r="D138" s="591" t="s">
        <v>432</v>
      </c>
      <c r="E138" s="46" t="s">
        <v>39</v>
      </c>
      <c r="F138" s="925">
        <v>1</v>
      </c>
      <c r="G138" s="925"/>
      <c r="H138" s="764">
        <f t="shared" si="12"/>
        <v>0</v>
      </c>
      <c r="I138" s="122">
        <f t="shared" si="18"/>
        <v>0</v>
      </c>
      <c r="J138" s="121" t="s">
        <v>416</v>
      </c>
      <c r="K138" s="779">
        <v>10000</v>
      </c>
      <c r="L138" s="123"/>
      <c r="M138" s="103">
        <f t="shared" si="19"/>
        <v>0</v>
      </c>
      <c r="N138" s="123"/>
      <c r="O138" s="103">
        <f t="shared" si="20"/>
        <v>0</v>
      </c>
      <c r="P138" s="124">
        <f t="shared" si="22"/>
        <v>10000</v>
      </c>
      <c r="Q138" s="103"/>
      <c r="R138" s="125"/>
    </row>
    <row r="139" spans="2:18" s="40" customFormat="1" ht="15.95" hidden="1" customHeight="1">
      <c r="B139" s="3071"/>
      <c r="C139" s="526">
        <v>41744</v>
      </c>
      <c r="D139" s="3" t="s">
        <v>425</v>
      </c>
      <c r="E139" s="42" t="s">
        <v>444</v>
      </c>
      <c r="F139" s="925">
        <v>1</v>
      </c>
      <c r="G139" s="925"/>
      <c r="H139" s="764">
        <f t="shared" si="12"/>
        <v>0</v>
      </c>
      <c r="I139" s="122">
        <f t="shared" si="18"/>
        <v>0</v>
      </c>
      <c r="J139" s="121" t="s">
        <v>127</v>
      </c>
      <c r="K139" s="779">
        <v>20000</v>
      </c>
      <c r="L139" s="123"/>
      <c r="M139" s="103">
        <f t="shared" si="19"/>
        <v>0</v>
      </c>
      <c r="N139" s="123"/>
      <c r="O139" s="103">
        <f t="shared" si="20"/>
        <v>0</v>
      </c>
      <c r="P139" s="124">
        <f t="shared" si="22"/>
        <v>20000</v>
      </c>
      <c r="Q139" s="103"/>
      <c r="R139" s="125"/>
    </row>
    <row r="140" spans="2:18" s="40" customFormat="1" ht="15.95" hidden="1" customHeight="1">
      <c r="B140" s="995">
        <v>22</v>
      </c>
      <c r="C140" s="526">
        <v>41745</v>
      </c>
      <c r="D140" s="591" t="s">
        <v>432</v>
      </c>
      <c r="E140" s="46" t="s">
        <v>39</v>
      </c>
      <c r="F140" s="925">
        <v>1</v>
      </c>
      <c r="G140" s="925"/>
      <c r="H140" s="764">
        <f t="shared" si="12"/>
        <v>0</v>
      </c>
      <c r="I140" s="122">
        <f t="shared" si="18"/>
        <v>0</v>
      </c>
      <c r="J140" s="121" t="s">
        <v>416</v>
      </c>
      <c r="K140" s="779">
        <v>10000</v>
      </c>
      <c r="L140" s="123"/>
      <c r="M140" s="103">
        <f t="shared" si="19"/>
        <v>0</v>
      </c>
      <c r="N140" s="123"/>
      <c r="O140" s="103">
        <f t="shared" si="20"/>
        <v>0</v>
      </c>
      <c r="P140" s="124">
        <f t="shared" si="22"/>
        <v>10000</v>
      </c>
      <c r="Q140" s="103"/>
      <c r="R140" s="125"/>
    </row>
    <row r="141" spans="2:18" s="40" customFormat="1" ht="15.95" hidden="1" customHeight="1">
      <c r="B141" s="995">
        <v>23</v>
      </c>
      <c r="C141" s="526">
        <v>41746</v>
      </c>
      <c r="D141" s="591" t="s">
        <v>443</v>
      </c>
      <c r="E141" s="46" t="s">
        <v>415</v>
      </c>
      <c r="F141" s="925">
        <v>1</v>
      </c>
      <c r="G141" s="925">
        <v>30</v>
      </c>
      <c r="H141" s="764">
        <f t="shared" si="12"/>
        <v>30</v>
      </c>
      <c r="I141" s="122">
        <f t="shared" si="18"/>
        <v>15000</v>
      </c>
      <c r="J141" s="121"/>
      <c r="K141" s="779"/>
      <c r="L141" s="123"/>
      <c r="M141" s="103">
        <f t="shared" si="19"/>
        <v>0</v>
      </c>
      <c r="N141" s="123"/>
      <c r="O141" s="103">
        <f t="shared" si="20"/>
        <v>0</v>
      </c>
      <c r="P141" s="124">
        <f t="shared" si="22"/>
        <v>15000</v>
      </c>
      <c r="Q141" s="103"/>
      <c r="R141" s="125"/>
    </row>
    <row r="142" spans="2:18" s="40" customFormat="1" ht="15.95" hidden="1" customHeight="1">
      <c r="B142" s="3071">
        <v>24</v>
      </c>
      <c r="C142" s="526">
        <v>41747</v>
      </c>
      <c r="D142" s="591" t="s">
        <v>432</v>
      </c>
      <c r="E142" s="46" t="s">
        <v>39</v>
      </c>
      <c r="F142" s="925">
        <v>1</v>
      </c>
      <c r="G142" s="925"/>
      <c r="H142" s="764">
        <f t="shared" si="12"/>
        <v>0</v>
      </c>
      <c r="I142" s="122">
        <f t="shared" si="18"/>
        <v>0</v>
      </c>
      <c r="J142" s="121" t="s">
        <v>416</v>
      </c>
      <c r="K142" s="779">
        <v>10000</v>
      </c>
      <c r="L142" s="123"/>
      <c r="M142" s="103">
        <f t="shared" si="19"/>
        <v>0</v>
      </c>
      <c r="N142" s="123"/>
      <c r="O142" s="103">
        <f t="shared" si="20"/>
        <v>0</v>
      </c>
      <c r="P142" s="124">
        <f t="shared" si="22"/>
        <v>10000</v>
      </c>
      <c r="Q142" s="103"/>
      <c r="R142" s="125"/>
    </row>
    <row r="143" spans="2:18" s="40" customFormat="1" ht="15.95" hidden="1" customHeight="1">
      <c r="B143" s="3071"/>
      <c r="C143" s="526">
        <v>41747</v>
      </c>
      <c r="D143" s="591" t="s">
        <v>443</v>
      </c>
      <c r="E143" s="46" t="s">
        <v>415</v>
      </c>
      <c r="F143" s="925">
        <v>1</v>
      </c>
      <c r="G143" s="925">
        <v>30</v>
      </c>
      <c r="H143" s="764">
        <f t="shared" si="12"/>
        <v>30</v>
      </c>
      <c r="I143" s="122">
        <f t="shared" si="18"/>
        <v>15000</v>
      </c>
      <c r="J143" s="121"/>
      <c r="K143" s="779"/>
      <c r="L143" s="123">
        <v>1</v>
      </c>
      <c r="M143" s="103">
        <f t="shared" si="19"/>
        <v>10000</v>
      </c>
      <c r="N143" s="123"/>
      <c r="O143" s="103">
        <f t="shared" si="20"/>
        <v>0</v>
      </c>
      <c r="P143" s="124">
        <f t="shared" si="22"/>
        <v>25000</v>
      </c>
      <c r="Q143" s="103"/>
      <c r="R143" s="125"/>
    </row>
    <row r="144" spans="2:18" s="40" customFormat="1" ht="15.95" hidden="1" customHeight="1">
      <c r="B144" s="995">
        <v>25</v>
      </c>
      <c r="C144" s="526">
        <v>41748</v>
      </c>
      <c r="D144" s="591" t="s">
        <v>432</v>
      </c>
      <c r="E144" s="46" t="s">
        <v>39</v>
      </c>
      <c r="F144" s="925">
        <v>1</v>
      </c>
      <c r="G144" s="925"/>
      <c r="H144" s="764">
        <f t="shared" si="12"/>
        <v>0</v>
      </c>
      <c r="I144" s="122">
        <f t="shared" si="18"/>
        <v>0</v>
      </c>
      <c r="J144" s="121" t="s">
        <v>416</v>
      </c>
      <c r="K144" s="779">
        <v>10000</v>
      </c>
      <c r="L144" s="123"/>
      <c r="M144" s="103">
        <f t="shared" si="19"/>
        <v>0</v>
      </c>
      <c r="N144" s="123"/>
      <c r="O144" s="103">
        <f t="shared" si="20"/>
        <v>0</v>
      </c>
      <c r="P144" s="124">
        <f t="shared" si="22"/>
        <v>10000</v>
      </c>
      <c r="Q144" s="103"/>
      <c r="R144" s="125"/>
    </row>
    <row r="145" spans="2:18" s="40" customFormat="1" ht="15.95" hidden="1" customHeight="1">
      <c r="B145" s="3071">
        <v>26</v>
      </c>
      <c r="C145" s="387">
        <v>41749</v>
      </c>
      <c r="D145" s="591" t="s">
        <v>443</v>
      </c>
      <c r="E145" s="46" t="s">
        <v>415</v>
      </c>
      <c r="F145" s="925">
        <v>1</v>
      </c>
      <c r="G145" s="925">
        <v>30</v>
      </c>
      <c r="H145" s="764">
        <f t="shared" si="12"/>
        <v>30</v>
      </c>
      <c r="I145" s="122">
        <f t="shared" si="18"/>
        <v>15000</v>
      </c>
      <c r="J145" s="121"/>
      <c r="K145" s="779"/>
      <c r="L145" s="123">
        <v>4</v>
      </c>
      <c r="M145" s="103">
        <f t="shared" si="19"/>
        <v>40000</v>
      </c>
      <c r="N145" s="123"/>
      <c r="O145" s="103">
        <f t="shared" si="20"/>
        <v>0</v>
      </c>
      <c r="P145" s="124">
        <f t="shared" si="22"/>
        <v>55000</v>
      </c>
      <c r="Q145" s="103"/>
      <c r="R145" s="125"/>
    </row>
    <row r="146" spans="2:18" s="40" customFormat="1" ht="15.95" hidden="1" customHeight="1">
      <c r="B146" s="3071"/>
      <c r="C146" s="387">
        <v>41749</v>
      </c>
      <c r="D146" s="591" t="s">
        <v>432</v>
      </c>
      <c r="E146" s="46" t="s">
        <v>39</v>
      </c>
      <c r="F146" s="925">
        <v>1</v>
      </c>
      <c r="G146" s="925"/>
      <c r="H146" s="764">
        <f t="shared" si="12"/>
        <v>0</v>
      </c>
      <c r="I146" s="122">
        <f t="shared" si="18"/>
        <v>0</v>
      </c>
      <c r="J146" s="121" t="s">
        <v>416</v>
      </c>
      <c r="K146" s="779">
        <v>10000</v>
      </c>
      <c r="L146" s="123"/>
      <c r="M146" s="103">
        <f t="shared" si="19"/>
        <v>0</v>
      </c>
      <c r="N146" s="123"/>
      <c r="O146" s="103">
        <f t="shared" si="20"/>
        <v>0</v>
      </c>
      <c r="P146" s="124">
        <f t="shared" si="22"/>
        <v>10000</v>
      </c>
      <c r="Q146" s="103"/>
      <c r="R146" s="125"/>
    </row>
    <row r="147" spans="2:18" s="40" customFormat="1" ht="15.95" hidden="1" customHeight="1">
      <c r="B147" s="3071">
        <v>27</v>
      </c>
      <c r="C147" s="526">
        <v>41750</v>
      </c>
      <c r="D147" s="591" t="s">
        <v>443</v>
      </c>
      <c r="E147" s="46" t="s">
        <v>415</v>
      </c>
      <c r="F147" s="925">
        <v>2</v>
      </c>
      <c r="G147" s="925">
        <v>30</v>
      </c>
      <c r="H147" s="764">
        <f t="shared" si="12"/>
        <v>60</v>
      </c>
      <c r="I147" s="122">
        <f t="shared" si="18"/>
        <v>30000</v>
      </c>
      <c r="J147" s="121"/>
      <c r="K147" s="779"/>
      <c r="L147" s="123"/>
      <c r="M147" s="103">
        <f t="shared" si="19"/>
        <v>0</v>
      </c>
      <c r="N147" s="123"/>
      <c r="O147" s="103">
        <f t="shared" si="20"/>
        <v>0</v>
      </c>
      <c r="P147" s="124">
        <f t="shared" si="22"/>
        <v>30000</v>
      </c>
      <c r="Q147" s="103"/>
      <c r="R147" s="125"/>
    </row>
    <row r="148" spans="2:18" s="40" customFormat="1" ht="15.95" hidden="1" customHeight="1">
      <c r="B148" s="3071"/>
      <c r="C148" s="526">
        <v>41750</v>
      </c>
      <c r="D148" s="591" t="s">
        <v>432</v>
      </c>
      <c r="E148" s="46" t="s">
        <v>39</v>
      </c>
      <c r="F148" s="925">
        <v>1</v>
      </c>
      <c r="G148" s="925"/>
      <c r="H148" s="764">
        <f t="shared" si="12"/>
        <v>0</v>
      </c>
      <c r="I148" s="122">
        <f t="shared" si="18"/>
        <v>0</v>
      </c>
      <c r="J148" s="121" t="s">
        <v>416</v>
      </c>
      <c r="K148" s="779">
        <v>10000</v>
      </c>
      <c r="L148" s="123"/>
      <c r="M148" s="103">
        <f t="shared" si="19"/>
        <v>0</v>
      </c>
      <c r="N148" s="123"/>
      <c r="O148" s="103">
        <f t="shared" si="20"/>
        <v>0</v>
      </c>
      <c r="P148" s="124">
        <f t="shared" si="22"/>
        <v>10000</v>
      </c>
      <c r="Q148" s="103"/>
      <c r="R148" s="125"/>
    </row>
    <row r="149" spans="2:18" s="40" customFormat="1" ht="15.95" hidden="1" customHeight="1">
      <c r="B149" s="3071">
        <v>28</v>
      </c>
      <c r="C149" s="526">
        <v>41751</v>
      </c>
      <c r="D149" s="591" t="s">
        <v>443</v>
      </c>
      <c r="E149" s="46" t="s">
        <v>415</v>
      </c>
      <c r="F149" s="925">
        <v>2</v>
      </c>
      <c r="G149" s="925">
        <v>30</v>
      </c>
      <c r="H149" s="764">
        <f t="shared" si="12"/>
        <v>60</v>
      </c>
      <c r="I149" s="122">
        <f t="shared" si="18"/>
        <v>30000</v>
      </c>
      <c r="J149" s="121"/>
      <c r="K149" s="779"/>
      <c r="L149" s="123"/>
      <c r="M149" s="103">
        <f t="shared" si="19"/>
        <v>0</v>
      </c>
      <c r="N149" s="123"/>
      <c r="O149" s="103">
        <f t="shared" si="20"/>
        <v>0</v>
      </c>
      <c r="P149" s="124">
        <f t="shared" si="22"/>
        <v>30000</v>
      </c>
      <c r="Q149" s="103"/>
      <c r="R149" s="125"/>
    </row>
    <row r="150" spans="2:18" s="40" customFormat="1" ht="15.95" hidden="1" customHeight="1">
      <c r="B150" s="3071"/>
      <c r="C150" s="526">
        <v>41751</v>
      </c>
      <c r="D150" s="591" t="s">
        <v>432</v>
      </c>
      <c r="E150" s="46" t="s">
        <v>39</v>
      </c>
      <c r="F150" s="925">
        <v>1</v>
      </c>
      <c r="G150" s="925"/>
      <c r="H150" s="764">
        <f t="shared" si="12"/>
        <v>0</v>
      </c>
      <c r="I150" s="122">
        <f t="shared" si="18"/>
        <v>0</v>
      </c>
      <c r="J150" s="121" t="s">
        <v>416</v>
      </c>
      <c r="K150" s="779">
        <v>10000</v>
      </c>
      <c r="L150" s="123"/>
      <c r="M150" s="103">
        <f t="shared" si="19"/>
        <v>0</v>
      </c>
      <c r="N150" s="123"/>
      <c r="O150" s="103">
        <f t="shared" si="20"/>
        <v>0</v>
      </c>
      <c r="P150" s="124">
        <f t="shared" si="22"/>
        <v>10000</v>
      </c>
      <c r="Q150" s="103"/>
      <c r="R150" s="125"/>
    </row>
    <row r="151" spans="2:18" s="40" customFormat="1" ht="15.95" hidden="1" customHeight="1">
      <c r="B151" s="3071"/>
      <c r="C151" s="526">
        <v>41751</v>
      </c>
      <c r="D151" s="591" t="s">
        <v>431</v>
      </c>
      <c r="E151" s="42" t="s">
        <v>444</v>
      </c>
      <c r="F151" s="925">
        <v>1</v>
      </c>
      <c r="G151" s="925"/>
      <c r="H151" s="764">
        <f t="shared" si="12"/>
        <v>0</v>
      </c>
      <c r="I151" s="122">
        <f t="shared" si="18"/>
        <v>0</v>
      </c>
      <c r="J151" s="121"/>
      <c r="K151" s="779">
        <v>20000</v>
      </c>
      <c r="L151" s="123"/>
      <c r="M151" s="103">
        <f t="shared" si="19"/>
        <v>0</v>
      </c>
      <c r="N151" s="123"/>
      <c r="O151" s="103">
        <f t="shared" si="20"/>
        <v>0</v>
      </c>
      <c r="P151" s="124">
        <f t="shared" si="22"/>
        <v>20000</v>
      </c>
      <c r="Q151" s="103"/>
      <c r="R151" s="125"/>
    </row>
    <row r="152" spans="2:18" s="40" customFormat="1" ht="15.95" hidden="1" customHeight="1">
      <c r="B152" s="3071">
        <v>29</v>
      </c>
      <c r="C152" s="526">
        <v>41752</v>
      </c>
      <c r="D152" s="591" t="s">
        <v>443</v>
      </c>
      <c r="E152" s="46" t="s">
        <v>415</v>
      </c>
      <c r="F152" s="925">
        <v>2</v>
      </c>
      <c r="G152" s="925"/>
      <c r="H152" s="764">
        <f t="shared" si="12"/>
        <v>0</v>
      </c>
      <c r="I152" s="122">
        <f t="shared" si="18"/>
        <v>0</v>
      </c>
      <c r="J152" s="121" t="s">
        <v>416</v>
      </c>
      <c r="K152" s="779">
        <v>20000</v>
      </c>
      <c r="L152" s="123"/>
      <c r="M152" s="103">
        <f t="shared" si="19"/>
        <v>0</v>
      </c>
      <c r="N152" s="123"/>
      <c r="O152" s="103">
        <f t="shared" si="20"/>
        <v>0</v>
      </c>
      <c r="P152" s="124">
        <f t="shared" si="22"/>
        <v>20000</v>
      </c>
      <c r="Q152" s="103"/>
      <c r="R152" s="125"/>
    </row>
    <row r="153" spans="2:18" s="40" customFormat="1" ht="15.95" hidden="1" customHeight="1">
      <c r="B153" s="3071"/>
      <c r="C153" s="526">
        <v>41752</v>
      </c>
      <c r="D153" s="591" t="s">
        <v>432</v>
      </c>
      <c r="E153" s="46" t="s">
        <v>39</v>
      </c>
      <c r="F153" s="925">
        <v>1</v>
      </c>
      <c r="G153" s="925">
        <v>30</v>
      </c>
      <c r="H153" s="764">
        <f t="shared" si="12"/>
        <v>30</v>
      </c>
      <c r="I153" s="122">
        <f t="shared" si="18"/>
        <v>15000</v>
      </c>
      <c r="J153" s="121"/>
      <c r="K153" s="779"/>
      <c r="L153" s="123"/>
      <c r="M153" s="103">
        <f t="shared" si="19"/>
        <v>0</v>
      </c>
      <c r="N153" s="123"/>
      <c r="O153" s="103">
        <f t="shared" si="20"/>
        <v>0</v>
      </c>
      <c r="P153" s="124">
        <f t="shared" si="22"/>
        <v>15000</v>
      </c>
      <c r="Q153" s="103"/>
      <c r="R153" s="125"/>
    </row>
    <row r="154" spans="2:18" s="40" customFormat="1" ht="15.95" hidden="1" customHeight="1">
      <c r="B154" s="3071">
        <v>30</v>
      </c>
      <c r="C154" s="526">
        <v>41753</v>
      </c>
      <c r="D154" s="591" t="s">
        <v>443</v>
      </c>
      <c r="E154" s="46" t="s">
        <v>415</v>
      </c>
      <c r="F154" s="925">
        <v>1</v>
      </c>
      <c r="G154" s="925">
        <v>30</v>
      </c>
      <c r="H154" s="764">
        <f t="shared" si="12"/>
        <v>30</v>
      </c>
      <c r="I154" s="122">
        <f t="shared" si="18"/>
        <v>15000</v>
      </c>
      <c r="J154" s="121"/>
      <c r="K154" s="779"/>
      <c r="L154" s="123"/>
      <c r="M154" s="103">
        <f t="shared" si="19"/>
        <v>0</v>
      </c>
      <c r="N154" s="123"/>
      <c r="O154" s="103">
        <f t="shared" si="20"/>
        <v>0</v>
      </c>
      <c r="P154" s="124">
        <f t="shared" si="22"/>
        <v>15000</v>
      </c>
      <c r="Q154" s="103"/>
      <c r="R154" s="125"/>
    </row>
    <row r="155" spans="2:18" s="40" customFormat="1" ht="15.95" hidden="1" customHeight="1">
      <c r="B155" s="3071"/>
      <c r="C155" s="526">
        <v>41753</v>
      </c>
      <c r="D155" s="591" t="s">
        <v>433</v>
      </c>
      <c r="E155" s="42" t="s">
        <v>444</v>
      </c>
      <c r="F155" s="925">
        <v>2</v>
      </c>
      <c r="G155" s="925"/>
      <c r="H155" s="764">
        <f t="shared" si="12"/>
        <v>0</v>
      </c>
      <c r="I155" s="122">
        <f t="shared" si="18"/>
        <v>0</v>
      </c>
      <c r="J155" s="121"/>
      <c r="K155" s="779">
        <v>20000</v>
      </c>
      <c r="L155" s="123"/>
      <c r="M155" s="103">
        <f t="shared" si="19"/>
        <v>0</v>
      </c>
      <c r="N155" s="123"/>
      <c r="O155" s="103">
        <f t="shared" si="20"/>
        <v>0</v>
      </c>
      <c r="P155" s="124">
        <f t="shared" si="22"/>
        <v>20000</v>
      </c>
      <c r="Q155" s="103"/>
      <c r="R155" s="125"/>
    </row>
    <row r="156" spans="2:18" s="40" customFormat="1" ht="15.95" hidden="1" customHeight="1">
      <c r="B156" s="3071">
        <v>31</v>
      </c>
      <c r="C156" s="526">
        <v>41754</v>
      </c>
      <c r="D156" s="591" t="s">
        <v>432</v>
      </c>
      <c r="E156" s="46" t="s">
        <v>39</v>
      </c>
      <c r="F156" s="925">
        <v>1</v>
      </c>
      <c r="G156" s="925"/>
      <c r="H156" s="764">
        <f t="shared" si="12"/>
        <v>0</v>
      </c>
      <c r="I156" s="122">
        <f t="shared" si="18"/>
        <v>0</v>
      </c>
      <c r="J156" s="121" t="s">
        <v>416</v>
      </c>
      <c r="K156" s="779">
        <v>10000</v>
      </c>
      <c r="L156" s="123"/>
      <c r="M156" s="103">
        <f t="shared" si="19"/>
        <v>0</v>
      </c>
      <c r="N156" s="123"/>
      <c r="O156" s="103">
        <f t="shared" si="20"/>
        <v>0</v>
      </c>
      <c r="P156" s="124">
        <f t="shared" si="22"/>
        <v>10000</v>
      </c>
      <c r="Q156" s="103"/>
      <c r="R156" s="125"/>
    </row>
    <row r="157" spans="2:18" s="40" customFormat="1" ht="15.75" hidden="1" customHeight="1" thickBot="1">
      <c r="B157" s="3072"/>
      <c r="C157" s="791">
        <v>41754</v>
      </c>
      <c r="D157" s="604" t="s">
        <v>443</v>
      </c>
      <c r="E157" s="56" t="s">
        <v>415</v>
      </c>
      <c r="F157" s="44">
        <v>1</v>
      </c>
      <c r="G157" s="44">
        <v>30</v>
      </c>
      <c r="H157" s="765">
        <f t="shared" si="12"/>
        <v>30</v>
      </c>
      <c r="I157" s="1011">
        <f t="shared" si="18"/>
        <v>15000</v>
      </c>
      <c r="J157" s="127"/>
      <c r="K157" s="1012"/>
      <c r="L157" s="1013">
        <v>2</v>
      </c>
      <c r="M157" s="766">
        <f t="shared" si="19"/>
        <v>20000</v>
      </c>
      <c r="N157" s="1013"/>
      <c r="O157" s="766">
        <f t="shared" si="20"/>
        <v>0</v>
      </c>
      <c r="P157" s="1014">
        <f t="shared" si="22"/>
        <v>35000</v>
      </c>
      <c r="Q157" s="766"/>
      <c r="R157" s="792"/>
    </row>
    <row r="158" spans="2:18" s="40" customFormat="1" ht="15.95" hidden="1" customHeight="1">
      <c r="B158" s="768">
        <v>1</v>
      </c>
      <c r="C158" s="769">
        <v>41755</v>
      </c>
      <c r="D158" s="1210" t="s">
        <v>585</v>
      </c>
      <c r="E158" s="97" t="s">
        <v>556</v>
      </c>
      <c r="F158" s="346">
        <v>1</v>
      </c>
      <c r="G158" s="1256">
        <v>30</v>
      </c>
      <c r="H158" s="1257">
        <f>F158*G158</f>
        <v>30</v>
      </c>
      <c r="I158" s="1258">
        <f t="shared" si="18"/>
        <v>15000</v>
      </c>
      <c r="J158" s="770"/>
      <c r="K158" s="1028"/>
      <c r="L158" s="1029"/>
      <c r="M158" s="772">
        <f t="shared" si="19"/>
        <v>0</v>
      </c>
      <c r="N158" s="1029"/>
      <c r="O158" s="772">
        <f t="shared" si="20"/>
        <v>0</v>
      </c>
      <c r="P158" s="1036">
        <f t="shared" si="22"/>
        <v>15000</v>
      </c>
      <c r="Q158" s="772"/>
      <c r="R158" s="775"/>
    </row>
    <row r="159" spans="2:18" s="40" customFormat="1" ht="15.95" hidden="1" customHeight="1">
      <c r="B159" s="1129">
        <v>2</v>
      </c>
      <c r="C159" s="387">
        <v>41756</v>
      </c>
      <c r="D159" s="599" t="s">
        <v>596</v>
      </c>
      <c r="E159" s="46" t="s">
        <v>426</v>
      </c>
      <c r="F159" s="1144">
        <v>3</v>
      </c>
      <c r="G159" s="1259"/>
      <c r="H159" s="1260">
        <f>F159*G159</f>
        <v>0</v>
      </c>
      <c r="I159" s="1261">
        <f t="shared" si="18"/>
        <v>0</v>
      </c>
      <c r="J159" s="1152" t="s">
        <v>127</v>
      </c>
      <c r="K159" s="779">
        <v>20000</v>
      </c>
      <c r="L159" s="123">
        <v>4</v>
      </c>
      <c r="M159" s="1146">
        <f t="shared" si="19"/>
        <v>40000</v>
      </c>
      <c r="N159" s="123"/>
      <c r="O159" s="1146">
        <f t="shared" si="20"/>
        <v>0</v>
      </c>
      <c r="P159" s="124">
        <f t="shared" si="22"/>
        <v>60000</v>
      </c>
      <c r="Q159" s="1146"/>
      <c r="R159" s="125"/>
    </row>
    <row r="160" spans="2:18" s="40" customFormat="1" ht="15.95" hidden="1" customHeight="1">
      <c r="B160" s="3080">
        <v>3</v>
      </c>
      <c r="C160" s="526">
        <v>41757</v>
      </c>
      <c r="D160" s="599" t="s">
        <v>563</v>
      </c>
      <c r="E160" s="46" t="s">
        <v>263</v>
      </c>
      <c r="F160" s="1144">
        <v>1</v>
      </c>
      <c r="G160" s="1259"/>
      <c r="H160" s="1260">
        <f>F160*G160</f>
        <v>0</v>
      </c>
      <c r="I160" s="1261">
        <f t="shared" si="18"/>
        <v>0</v>
      </c>
      <c r="J160" s="1152" t="s">
        <v>258</v>
      </c>
      <c r="K160" s="779">
        <v>5000</v>
      </c>
      <c r="L160" s="123"/>
      <c r="M160" s="1146">
        <f t="shared" si="19"/>
        <v>0</v>
      </c>
      <c r="N160" s="123"/>
      <c r="O160" s="1146">
        <f t="shared" si="20"/>
        <v>0</v>
      </c>
      <c r="P160" s="124">
        <f t="shared" si="22"/>
        <v>5000</v>
      </c>
      <c r="Q160" s="1146"/>
      <c r="R160" s="125"/>
    </row>
    <row r="161" spans="2:18" s="40" customFormat="1" ht="15.95" hidden="1" customHeight="1">
      <c r="B161" s="3081"/>
      <c r="C161" s="526">
        <v>41757</v>
      </c>
      <c r="D161" s="599" t="s">
        <v>585</v>
      </c>
      <c r="E161" s="46" t="s">
        <v>556</v>
      </c>
      <c r="F161" s="1144">
        <v>1</v>
      </c>
      <c r="G161" s="1259">
        <v>30</v>
      </c>
      <c r="H161" s="1260">
        <f>F161*G161</f>
        <v>30</v>
      </c>
      <c r="I161" s="1261">
        <f t="shared" si="18"/>
        <v>15000</v>
      </c>
      <c r="J161" s="1152"/>
      <c r="K161" s="779"/>
      <c r="L161" s="123"/>
      <c r="M161" s="1146">
        <f t="shared" si="19"/>
        <v>0</v>
      </c>
      <c r="N161" s="123"/>
      <c r="O161" s="1146">
        <f t="shared" si="20"/>
        <v>0</v>
      </c>
      <c r="P161" s="124">
        <f t="shared" si="22"/>
        <v>15000</v>
      </c>
      <c r="Q161" s="1146"/>
      <c r="R161" s="125"/>
    </row>
    <row r="162" spans="2:18" s="40" customFormat="1" ht="15.95" hidden="1" customHeight="1">
      <c r="B162" s="3080">
        <v>4</v>
      </c>
      <c r="C162" s="526">
        <v>41758</v>
      </c>
      <c r="D162" s="599" t="s">
        <v>585</v>
      </c>
      <c r="E162" s="46" t="s">
        <v>556</v>
      </c>
      <c r="F162" s="1144">
        <v>2</v>
      </c>
      <c r="G162" s="1259">
        <v>30</v>
      </c>
      <c r="H162" s="1260">
        <f t="shared" ref="H162:H225" si="23">F162*G162</f>
        <v>60</v>
      </c>
      <c r="I162" s="1261">
        <f t="shared" si="18"/>
        <v>30000</v>
      </c>
      <c r="J162" s="1152"/>
      <c r="K162" s="779"/>
      <c r="L162" s="123"/>
      <c r="M162" s="1146">
        <f t="shared" si="19"/>
        <v>0</v>
      </c>
      <c r="N162" s="123"/>
      <c r="O162" s="1146">
        <f t="shared" si="20"/>
        <v>0</v>
      </c>
      <c r="P162" s="124">
        <f t="shared" si="22"/>
        <v>30000</v>
      </c>
      <c r="Q162" s="1146"/>
      <c r="R162" s="125"/>
    </row>
    <row r="163" spans="2:18" s="40" customFormat="1" ht="15.95" hidden="1" customHeight="1">
      <c r="B163" s="3081"/>
      <c r="C163" s="526">
        <v>41758</v>
      </c>
      <c r="D163" s="599" t="s">
        <v>563</v>
      </c>
      <c r="E163" s="46" t="s">
        <v>263</v>
      </c>
      <c r="F163" s="1144">
        <v>1</v>
      </c>
      <c r="G163" s="1259"/>
      <c r="H163" s="1260">
        <f t="shared" si="23"/>
        <v>0</v>
      </c>
      <c r="I163" s="1261">
        <f t="shared" si="18"/>
        <v>0</v>
      </c>
      <c r="J163" s="1152" t="s">
        <v>258</v>
      </c>
      <c r="K163" s="779">
        <v>5000</v>
      </c>
      <c r="L163" s="123"/>
      <c r="M163" s="1146">
        <f t="shared" si="19"/>
        <v>0</v>
      </c>
      <c r="N163" s="123"/>
      <c r="O163" s="1146">
        <f t="shared" si="20"/>
        <v>0</v>
      </c>
      <c r="P163" s="124">
        <f t="shared" si="22"/>
        <v>5000</v>
      </c>
      <c r="Q163" s="1146"/>
      <c r="R163" s="125"/>
    </row>
    <row r="164" spans="2:18" s="40" customFormat="1" ht="15.95" hidden="1" customHeight="1">
      <c r="B164" s="3080">
        <v>5</v>
      </c>
      <c r="C164" s="526">
        <v>41759</v>
      </c>
      <c r="D164" s="599" t="s">
        <v>585</v>
      </c>
      <c r="E164" s="46" t="s">
        <v>556</v>
      </c>
      <c r="F164" s="1144">
        <v>1</v>
      </c>
      <c r="G164" s="1259">
        <v>30</v>
      </c>
      <c r="H164" s="1260">
        <f t="shared" si="23"/>
        <v>30</v>
      </c>
      <c r="I164" s="1261">
        <f t="shared" si="18"/>
        <v>15000</v>
      </c>
      <c r="J164" s="1152"/>
      <c r="K164" s="779"/>
      <c r="L164" s="123"/>
      <c r="M164" s="1146">
        <f t="shared" si="19"/>
        <v>0</v>
      </c>
      <c r="N164" s="123"/>
      <c r="O164" s="1146">
        <f t="shared" si="20"/>
        <v>0</v>
      </c>
      <c r="P164" s="124">
        <f t="shared" si="22"/>
        <v>15000</v>
      </c>
      <c r="Q164" s="1146"/>
      <c r="R164" s="125"/>
    </row>
    <row r="165" spans="2:18" s="40" customFormat="1" ht="15.95" hidden="1" customHeight="1">
      <c r="B165" s="3081"/>
      <c r="C165" s="526">
        <v>41759</v>
      </c>
      <c r="D165" s="599" t="s">
        <v>563</v>
      </c>
      <c r="E165" s="46" t="s">
        <v>263</v>
      </c>
      <c r="F165" s="1144">
        <v>1</v>
      </c>
      <c r="G165" s="1259"/>
      <c r="H165" s="1260">
        <f t="shared" si="23"/>
        <v>0</v>
      </c>
      <c r="I165" s="1261">
        <f t="shared" si="18"/>
        <v>0</v>
      </c>
      <c r="J165" s="1152" t="s">
        <v>258</v>
      </c>
      <c r="K165" s="779">
        <v>5000</v>
      </c>
      <c r="L165" s="123"/>
      <c r="M165" s="1146">
        <f t="shared" si="19"/>
        <v>0</v>
      </c>
      <c r="N165" s="123"/>
      <c r="O165" s="1146">
        <f t="shared" si="20"/>
        <v>0</v>
      </c>
      <c r="P165" s="124">
        <f t="shared" si="22"/>
        <v>5000</v>
      </c>
      <c r="Q165" s="1146"/>
      <c r="R165" s="125"/>
    </row>
    <row r="166" spans="2:18" s="40" customFormat="1" ht="15.95" hidden="1" customHeight="1">
      <c r="B166" s="3080">
        <v>6</v>
      </c>
      <c r="C166" s="526">
        <v>41760</v>
      </c>
      <c r="D166" s="599" t="s">
        <v>597</v>
      </c>
      <c r="E166" s="46" t="s">
        <v>426</v>
      </c>
      <c r="F166" s="1144">
        <v>1</v>
      </c>
      <c r="G166" s="1259"/>
      <c r="H166" s="1260">
        <f t="shared" si="23"/>
        <v>0</v>
      </c>
      <c r="I166" s="1261">
        <f t="shared" si="18"/>
        <v>0</v>
      </c>
      <c r="J166" s="1152" t="s">
        <v>127</v>
      </c>
      <c r="K166" s="779">
        <v>20000</v>
      </c>
      <c r="L166" s="123"/>
      <c r="M166" s="1146">
        <f t="shared" si="19"/>
        <v>0</v>
      </c>
      <c r="N166" s="123"/>
      <c r="O166" s="1146">
        <f t="shared" si="20"/>
        <v>0</v>
      </c>
      <c r="P166" s="124">
        <f t="shared" si="22"/>
        <v>20000</v>
      </c>
      <c r="Q166" s="1146"/>
      <c r="R166" s="125"/>
    </row>
    <row r="167" spans="2:18" s="40" customFormat="1" ht="15.95" hidden="1" customHeight="1">
      <c r="B167" s="3081"/>
      <c r="C167" s="526">
        <v>41760</v>
      </c>
      <c r="D167" s="599" t="s">
        <v>563</v>
      </c>
      <c r="E167" s="46" t="s">
        <v>263</v>
      </c>
      <c r="F167" s="1144">
        <v>1</v>
      </c>
      <c r="G167" s="1259"/>
      <c r="H167" s="1260">
        <f t="shared" si="23"/>
        <v>0</v>
      </c>
      <c r="I167" s="1261">
        <f t="shared" ref="I167:I230" si="24">H167*500</f>
        <v>0</v>
      </c>
      <c r="J167" s="1152" t="s">
        <v>258</v>
      </c>
      <c r="K167" s="779">
        <v>5000</v>
      </c>
      <c r="L167" s="123"/>
      <c r="M167" s="1146">
        <f t="shared" ref="M167:M230" si="25">L167*10000</f>
        <v>0</v>
      </c>
      <c r="N167" s="123"/>
      <c r="O167" s="1146">
        <f t="shared" ref="O167:O176" si="26">N167*15000</f>
        <v>0</v>
      </c>
      <c r="P167" s="124">
        <f t="shared" si="22"/>
        <v>5000</v>
      </c>
      <c r="Q167" s="1146"/>
      <c r="R167" s="125"/>
    </row>
    <row r="168" spans="2:18" s="40" customFormat="1" ht="15.95" hidden="1" customHeight="1">
      <c r="B168" s="1129">
        <v>7</v>
      </c>
      <c r="C168" s="526">
        <v>41761</v>
      </c>
      <c r="D168" s="1018" t="s">
        <v>300</v>
      </c>
      <c r="E168" s="1262"/>
      <c r="F168" s="1144"/>
      <c r="G168" s="1259"/>
      <c r="H168" s="1260">
        <f t="shared" si="23"/>
        <v>0</v>
      </c>
      <c r="I168" s="1261">
        <f t="shared" si="24"/>
        <v>0</v>
      </c>
      <c r="J168" s="1152"/>
      <c r="K168" s="779"/>
      <c r="L168" s="123"/>
      <c r="M168" s="1146">
        <f t="shared" si="25"/>
        <v>0</v>
      </c>
      <c r="N168" s="123"/>
      <c r="O168" s="1146">
        <f t="shared" si="26"/>
        <v>0</v>
      </c>
      <c r="P168" s="124">
        <f t="shared" si="22"/>
        <v>0</v>
      </c>
      <c r="Q168" s="1146"/>
      <c r="R168" s="125"/>
    </row>
    <row r="169" spans="2:18" s="40" customFormat="1" ht="15.95" hidden="1" customHeight="1">
      <c r="B169" s="3080">
        <v>8</v>
      </c>
      <c r="C169" s="526">
        <v>41762</v>
      </c>
      <c r="D169" s="1208" t="s">
        <v>585</v>
      </c>
      <c r="E169" s="46" t="s">
        <v>556</v>
      </c>
      <c r="F169" s="1144">
        <v>1</v>
      </c>
      <c r="G169" s="1259">
        <v>30</v>
      </c>
      <c r="H169" s="1260">
        <f t="shared" si="23"/>
        <v>30</v>
      </c>
      <c r="I169" s="1261">
        <f t="shared" si="24"/>
        <v>15000</v>
      </c>
      <c r="J169" s="1152"/>
      <c r="K169" s="779"/>
      <c r="L169" s="123"/>
      <c r="M169" s="1146">
        <f t="shared" si="25"/>
        <v>0</v>
      </c>
      <c r="N169" s="123"/>
      <c r="O169" s="1146">
        <f t="shared" si="26"/>
        <v>0</v>
      </c>
      <c r="P169" s="124">
        <f t="shared" si="22"/>
        <v>15000</v>
      </c>
      <c r="Q169" s="1146"/>
      <c r="R169" s="125"/>
    </row>
    <row r="170" spans="2:18" s="40" customFormat="1" ht="15.95" hidden="1" customHeight="1">
      <c r="B170" s="3082"/>
      <c r="C170" s="526">
        <v>41762</v>
      </c>
      <c r="D170" s="1208" t="s">
        <v>598</v>
      </c>
      <c r="E170" s="46" t="s">
        <v>426</v>
      </c>
      <c r="F170" s="1144">
        <v>1</v>
      </c>
      <c r="G170" s="1259"/>
      <c r="H170" s="1260">
        <f t="shared" si="23"/>
        <v>0</v>
      </c>
      <c r="I170" s="1261">
        <f t="shared" si="24"/>
        <v>0</v>
      </c>
      <c r="J170" s="1152" t="s">
        <v>127</v>
      </c>
      <c r="K170" s="779">
        <v>20000</v>
      </c>
      <c r="L170" s="123"/>
      <c r="M170" s="1146">
        <f t="shared" si="25"/>
        <v>0</v>
      </c>
      <c r="N170" s="123"/>
      <c r="O170" s="1146">
        <f t="shared" si="26"/>
        <v>0</v>
      </c>
      <c r="P170" s="124">
        <f t="shared" si="22"/>
        <v>20000</v>
      </c>
      <c r="Q170" s="1146"/>
      <c r="R170" s="125"/>
    </row>
    <row r="171" spans="2:18" s="40" customFormat="1" ht="15.95" hidden="1" customHeight="1">
      <c r="B171" s="3081"/>
      <c r="C171" s="526">
        <v>41762</v>
      </c>
      <c r="D171" s="1208" t="s">
        <v>563</v>
      </c>
      <c r="E171" s="46" t="s">
        <v>263</v>
      </c>
      <c r="F171" s="1144">
        <v>1</v>
      </c>
      <c r="G171" s="1259"/>
      <c r="H171" s="1260">
        <f t="shared" si="23"/>
        <v>0</v>
      </c>
      <c r="I171" s="1261">
        <f t="shared" si="24"/>
        <v>0</v>
      </c>
      <c r="J171" s="1152" t="s">
        <v>258</v>
      </c>
      <c r="K171" s="779">
        <v>5000</v>
      </c>
      <c r="L171" s="123">
        <v>1</v>
      </c>
      <c r="M171" s="1146">
        <f t="shared" si="25"/>
        <v>10000</v>
      </c>
      <c r="N171" s="123"/>
      <c r="O171" s="1146">
        <f t="shared" si="26"/>
        <v>0</v>
      </c>
      <c r="P171" s="124">
        <f t="shared" si="22"/>
        <v>15000</v>
      </c>
      <c r="Q171" s="1146"/>
      <c r="R171" s="125"/>
    </row>
    <row r="172" spans="2:18" s="40" customFormat="1" ht="15.95" hidden="1" customHeight="1">
      <c r="B172" s="3080">
        <v>9</v>
      </c>
      <c r="C172" s="387">
        <v>41763</v>
      </c>
      <c r="D172" s="1208" t="s">
        <v>563</v>
      </c>
      <c r="E172" s="46" t="s">
        <v>263</v>
      </c>
      <c r="F172" s="1144">
        <v>2</v>
      </c>
      <c r="G172" s="1259"/>
      <c r="H172" s="1260">
        <f t="shared" si="23"/>
        <v>0</v>
      </c>
      <c r="I172" s="1261">
        <f t="shared" si="24"/>
        <v>0</v>
      </c>
      <c r="J172" s="1152" t="s">
        <v>258</v>
      </c>
      <c r="K172" s="779">
        <v>10000</v>
      </c>
      <c r="L172" s="123"/>
      <c r="M172" s="1146">
        <f t="shared" si="25"/>
        <v>0</v>
      </c>
      <c r="N172" s="123"/>
      <c r="O172" s="1146">
        <f t="shared" si="26"/>
        <v>0</v>
      </c>
      <c r="P172" s="124">
        <f t="shared" si="22"/>
        <v>10000</v>
      </c>
      <c r="Q172" s="1146"/>
      <c r="R172" s="125"/>
    </row>
    <row r="173" spans="2:18" s="40" customFormat="1" ht="15.95" hidden="1" customHeight="1">
      <c r="B173" s="3082"/>
      <c r="C173" s="387">
        <v>41763</v>
      </c>
      <c r="D173" s="1208" t="s">
        <v>546</v>
      </c>
      <c r="E173" s="46" t="s">
        <v>426</v>
      </c>
      <c r="F173" s="1144">
        <v>1</v>
      </c>
      <c r="G173" s="1259"/>
      <c r="H173" s="1260">
        <f t="shared" si="23"/>
        <v>0</v>
      </c>
      <c r="I173" s="1261">
        <f t="shared" si="24"/>
        <v>0</v>
      </c>
      <c r="J173" s="3241" t="s">
        <v>127</v>
      </c>
      <c r="K173" s="3215">
        <v>25000</v>
      </c>
      <c r="L173" s="3249">
        <v>4</v>
      </c>
      <c r="M173" s="3215">
        <f t="shared" si="25"/>
        <v>40000</v>
      </c>
      <c r="N173" s="123"/>
      <c r="O173" s="1146">
        <f t="shared" si="26"/>
        <v>0</v>
      </c>
      <c r="P173" s="3244">
        <f t="shared" si="22"/>
        <v>65000</v>
      </c>
      <c r="Q173" s="1146"/>
      <c r="R173" s="125"/>
    </row>
    <row r="174" spans="2:18" s="40" customFormat="1" ht="15.95" hidden="1" customHeight="1">
      <c r="B174" s="3081"/>
      <c r="C174" s="387">
        <v>41763</v>
      </c>
      <c r="D174" s="1208" t="s">
        <v>597</v>
      </c>
      <c r="E174" s="46" t="s">
        <v>426</v>
      </c>
      <c r="F174" s="1144">
        <v>5</v>
      </c>
      <c r="G174" s="1259"/>
      <c r="H174" s="1260">
        <f t="shared" si="23"/>
        <v>0</v>
      </c>
      <c r="I174" s="1261">
        <f t="shared" si="24"/>
        <v>0</v>
      </c>
      <c r="J174" s="3242"/>
      <c r="K174" s="3217"/>
      <c r="L174" s="3251"/>
      <c r="M174" s="3217"/>
      <c r="N174" s="123"/>
      <c r="O174" s="1146">
        <f t="shared" si="26"/>
        <v>0</v>
      </c>
      <c r="P174" s="3245"/>
      <c r="Q174" s="1146"/>
      <c r="R174" s="125"/>
    </row>
    <row r="175" spans="2:18" s="40" customFormat="1" ht="15.95" hidden="1" customHeight="1">
      <c r="B175" s="3080">
        <v>10</v>
      </c>
      <c r="C175" s="526">
        <v>41764</v>
      </c>
      <c r="D175" s="1208" t="s">
        <v>563</v>
      </c>
      <c r="E175" s="46" t="s">
        <v>263</v>
      </c>
      <c r="F175" s="1144">
        <v>1</v>
      </c>
      <c r="G175" s="1259"/>
      <c r="H175" s="1260">
        <f t="shared" si="23"/>
        <v>0</v>
      </c>
      <c r="I175" s="1261">
        <f t="shared" si="24"/>
        <v>0</v>
      </c>
      <c r="J175" s="1152" t="s">
        <v>258</v>
      </c>
      <c r="K175" s="779">
        <v>5000</v>
      </c>
      <c r="L175" s="123"/>
      <c r="M175" s="1146">
        <f t="shared" si="25"/>
        <v>0</v>
      </c>
      <c r="N175" s="123"/>
      <c r="O175" s="1146">
        <f t="shared" si="26"/>
        <v>0</v>
      </c>
      <c r="P175" s="124">
        <f t="shared" si="22"/>
        <v>5000</v>
      </c>
      <c r="Q175" s="1146"/>
      <c r="R175" s="125"/>
    </row>
    <row r="176" spans="2:18" s="40" customFormat="1" ht="15.95" hidden="1" customHeight="1">
      <c r="B176" s="3081"/>
      <c r="C176" s="526">
        <v>41764</v>
      </c>
      <c r="D176" s="1208" t="s">
        <v>598</v>
      </c>
      <c r="E176" s="46" t="s">
        <v>426</v>
      </c>
      <c r="F176" s="1144">
        <v>2</v>
      </c>
      <c r="G176" s="1259"/>
      <c r="H176" s="1260">
        <f t="shared" si="23"/>
        <v>0</v>
      </c>
      <c r="I176" s="1261">
        <f t="shared" si="24"/>
        <v>0</v>
      </c>
      <c r="J176" s="1152" t="s">
        <v>127</v>
      </c>
      <c r="K176" s="779">
        <v>20000</v>
      </c>
      <c r="L176" s="123"/>
      <c r="M176" s="1146">
        <f t="shared" si="25"/>
        <v>0</v>
      </c>
      <c r="N176" s="123"/>
      <c r="O176" s="1146">
        <f t="shared" si="26"/>
        <v>0</v>
      </c>
      <c r="P176" s="124">
        <f t="shared" si="22"/>
        <v>20000</v>
      </c>
      <c r="Q176" s="1146"/>
      <c r="R176" s="125"/>
    </row>
    <row r="177" spans="2:18" s="40" customFormat="1" ht="15.95" hidden="1" customHeight="1">
      <c r="B177" s="3080">
        <v>11</v>
      </c>
      <c r="C177" s="526">
        <v>41765</v>
      </c>
      <c r="D177" s="1208" t="s">
        <v>563</v>
      </c>
      <c r="E177" s="46" t="s">
        <v>263</v>
      </c>
      <c r="F177" s="1144">
        <v>1</v>
      </c>
      <c r="G177" s="1259"/>
      <c r="H177" s="1260">
        <f t="shared" si="23"/>
        <v>0</v>
      </c>
      <c r="I177" s="1261">
        <f t="shared" si="24"/>
        <v>0</v>
      </c>
      <c r="J177" s="1152" t="s">
        <v>258</v>
      </c>
      <c r="K177" s="779">
        <v>5000</v>
      </c>
      <c r="L177" s="123"/>
      <c r="M177" s="1146">
        <f t="shared" si="25"/>
        <v>0</v>
      </c>
      <c r="N177" s="123"/>
      <c r="O177" s="1146">
        <f t="shared" ref="O177:O233" si="27">N177*15000</f>
        <v>0</v>
      </c>
      <c r="P177" s="124">
        <f t="shared" si="22"/>
        <v>5000</v>
      </c>
      <c r="Q177" s="1146"/>
      <c r="R177" s="125"/>
    </row>
    <row r="178" spans="2:18" s="40" customFormat="1" ht="15.95" hidden="1" customHeight="1">
      <c r="B178" s="3081"/>
      <c r="C178" s="526">
        <v>41765</v>
      </c>
      <c r="D178" s="1208" t="s">
        <v>598</v>
      </c>
      <c r="E178" s="46" t="s">
        <v>426</v>
      </c>
      <c r="F178" s="1144">
        <v>1</v>
      </c>
      <c r="G178" s="1259"/>
      <c r="H178" s="1260">
        <f t="shared" si="23"/>
        <v>0</v>
      </c>
      <c r="I178" s="1261">
        <f t="shared" si="24"/>
        <v>0</v>
      </c>
      <c r="J178" s="1152" t="s">
        <v>127</v>
      </c>
      <c r="K178" s="779">
        <v>20000</v>
      </c>
      <c r="L178" s="123"/>
      <c r="M178" s="1146">
        <f t="shared" si="25"/>
        <v>0</v>
      </c>
      <c r="N178" s="123"/>
      <c r="O178" s="1146">
        <f t="shared" si="27"/>
        <v>0</v>
      </c>
      <c r="P178" s="124">
        <f t="shared" si="22"/>
        <v>20000</v>
      </c>
      <c r="Q178" s="1146"/>
      <c r="R178" s="125"/>
    </row>
    <row r="179" spans="2:18" s="40" customFormat="1" ht="15.95" hidden="1" customHeight="1">
      <c r="B179" s="1129">
        <v>12</v>
      </c>
      <c r="C179" s="526">
        <v>41766</v>
      </c>
      <c r="D179" s="1208" t="s">
        <v>599</v>
      </c>
      <c r="E179" s="46" t="s">
        <v>556</v>
      </c>
      <c r="F179" s="1144">
        <v>1</v>
      </c>
      <c r="G179" s="1259">
        <v>30</v>
      </c>
      <c r="H179" s="1260">
        <f t="shared" si="23"/>
        <v>30</v>
      </c>
      <c r="I179" s="1261">
        <f t="shared" si="24"/>
        <v>15000</v>
      </c>
      <c r="J179" s="1152"/>
      <c r="K179" s="779"/>
      <c r="L179" s="123">
        <v>1</v>
      </c>
      <c r="M179" s="1146">
        <f t="shared" si="25"/>
        <v>10000</v>
      </c>
      <c r="N179" s="123"/>
      <c r="O179" s="1146">
        <f t="shared" si="27"/>
        <v>0</v>
      </c>
      <c r="P179" s="124">
        <f t="shared" si="22"/>
        <v>25000</v>
      </c>
      <c r="Q179" s="1146"/>
      <c r="R179" s="125"/>
    </row>
    <row r="180" spans="2:18" s="40" customFormat="1" ht="15.95" hidden="1" customHeight="1">
      <c r="B180" s="3080">
        <v>13</v>
      </c>
      <c r="C180" s="526">
        <v>41767</v>
      </c>
      <c r="D180" s="1208" t="s">
        <v>599</v>
      </c>
      <c r="E180" s="46" t="s">
        <v>556</v>
      </c>
      <c r="F180" s="1144">
        <v>1</v>
      </c>
      <c r="G180" s="1259">
        <v>30</v>
      </c>
      <c r="H180" s="1260">
        <f t="shared" si="23"/>
        <v>30</v>
      </c>
      <c r="I180" s="1261">
        <f t="shared" si="24"/>
        <v>15000</v>
      </c>
      <c r="J180" s="1152"/>
      <c r="K180" s="779"/>
      <c r="L180" s="123">
        <v>1</v>
      </c>
      <c r="M180" s="1146">
        <f t="shared" si="25"/>
        <v>10000</v>
      </c>
      <c r="N180" s="123"/>
      <c r="O180" s="1146">
        <f t="shared" si="27"/>
        <v>0</v>
      </c>
      <c r="P180" s="124">
        <f t="shared" si="22"/>
        <v>25000</v>
      </c>
      <c r="Q180" s="1146"/>
      <c r="R180" s="125"/>
    </row>
    <row r="181" spans="2:18" s="40" customFormat="1" ht="15.95" hidden="1" customHeight="1">
      <c r="B181" s="3081"/>
      <c r="C181" s="526">
        <v>41767</v>
      </c>
      <c r="D181" s="1208" t="s">
        <v>563</v>
      </c>
      <c r="E181" s="46" t="s">
        <v>263</v>
      </c>
      <c r="F181" s="1144">
        <v>1</v>
      </c>
      <c r="G181" s="1259"/>
      <c r="H181" s="1260">
        <f t="shared" si="23"/>
        <v>0</v>
      </c>
      <c r="I181" s="1261">
        <f t="shared" si="24"/>
        <v>0</v>
      </c>
      <c r="J181" s="1152" t="s">
        <v>258</v>
      </c>
      <c r="K181" s="779">
        <v>5000</v>
      </c>
      <c r="L181" s="123"/>
      <c r="M181" s="1146">
        <f t="shared" si="25"/>
        <v>0</v>
      </c>
      <c r="N181" s="123"/>
      <c r="O181" s="1146">
        <f t="shared" si="27"/>
        <v>0</v>
      </c>
      <c r="P181" s="124">
        <f t="shared" si="22"/>
        <v>5000</v>
      </c>
      <c r="Q181" s="1146"/>
      <c r="R181" s="125"/>
    </row>
    <row r="182" spans="2:18" s="40" customFormat="1" ht="15.95" hidden="1" customHeight="1">
      <c r="B182" s="1129">
        <v>14</v>
      </c>
      <c r="C182" s="526">
        <v>41768</v>
      </c>
      <c r="D182" s="1208" t="s">
        <v>599</v>
      </c>
      <c r="E182" s="46" t="s">
        <v>556</v>
      </c>
      <c r="F182" s="1144">
        <v>1</v>
      </c>
      <c r="G182" s="1259">
        <v>30</v>
      </c>
      <c r="H182" s="1260">
        <f t="shared" si="23"/>
        <v>30</v>
      </c>
      <c r="I182" s="1261">
        <f t="shared" si="24"/>
        <v>15000</v>
      </c>
      <c r="J182" s="1152"/>
      <c r="K182" s="779"/>
      <c r="L182" s="123"/>
      <c r="M182" s="1146">
        <f t="shared" si="25"/>
        <v>0</v>
      </c>
      <c r="N182" s="123"/>
      <c r="O182" s="1146">
        <f t="shared" si="27"/>
        <v>0</v>
      </c>
      <c r="P182" s="124">
        <f t="shared" si="22"/>
        <v>15000</v>
      </c>
      <c r="Q182" s="1146"/>
      <c r="R182" s="125"/>
    </row>
    <row r="183" spans="2:18" s="40" customFormat="1" ht="15.95" hidden="1" customHeight="1">
      <c r="B183" s="1129">
        <v>15</v>
      </c>
      <c r="C183" s="526">
        <v>41769</v>
      </c>
      <c r="D183" s="1208" t="s">
        <v>599</v>
      </c>
      <c r="E183" s="46" t="s">
        <v>556</v>
      </c>
      <c r="F183" s="1144">
        <v>1</v>
      </c>
      <c r="G183" s="1259">
        <v>30</v>
      </c>
      <c r="H183" s="1260">
        <f t="shared" si="23"/>
        <v>30</v>
      </c>
      <c r="I183" s="1261">
        <f t="shared" si="24"/>
        <v>15000</v>
      </c>
      <c r="J183" s="1152"/>
      <c r="K183" s="779"/>
      <c r="L183" s="123"/>
      <c r="M183" s="1146">
        <f t="shared" si="25"/>
        <v>0</v>
      </c>
      <c r="N183" s="123"/>
      <c r="O183" s="1146">
        <f t="shared" si="27"/>
        <v>0</v>
      </c>
      <c r="P183" s="124">
        <f t="shared" si="22"/>
        <v>15000</v>
      </c>
      <c r="Q183" s="1146"/>
      <c r="R183" s="125"/>
    </row>
    <row r="184" spans="2:18" s="40" customFormat="1" ht="15.95" hidden="1" customHeight="1">
      <c r="B184" s="3080">
        <v>16</v>
      </c>
      <c r="C184" s="387">
        <v>41770</v>
      </c>
      <c r="D184" s="1208" t="s">
        <v>599</v>
      </c>
      <c r="E184" s="46" t="s">
        <v>556</v>
      </c>
      <c r="F184" s="1144">
        <v>1</v>
      </c>
      <c r="G184" s="1259">
        <v>30</v>
      </c>
      <c r="H184" s="1260">
        <f t="shared" si="23"/>
        <v>30</v>
      </c>
      <c r="I184" s="1261">
        <f t="shared" si="24"/>
        <v>15000</v>
      </c>
      <c r="J184" s="1152"/>
      <c r="K184" s="779"/>
      <c r="L184" s="123">
        <v>4</v>
      </c>
      <c r="M184" s="1146">
        <f t="shared" si="25"/>
        <v>40000</v>
      </c>
      <c r="N184" s="123"/>
      <c r="O184" s="1146">
        <f t="shared" si="27"/>
        <v>0</v>
      </c>
      <c r="P184" s="124">
        <f t="shared" si="22"/>
        <v>55000</v>
      </c>
      <c r="Q184" s="1146"/>
      <c r="R184" s="125"/>
    </row>
    <row r="185" spans="2:18" s="40" customFormat="1" ht="15.95" hidden="1" customHeight="1">
      <c r="B185" s="3081"/>
      <c r="C185" s="387">
        <v>41770</v>
      </c>
      <c r="D185" s="1208" t="s">
        <v>563</v>
      </c>
      <c r="E185" s="46" t="s">
        <v>263</v>
      </c>
      <c r="F185" s="1144">
        <v>1</v>
      </c>
      <c r="G185" s="1259"/>
      <c r="H185" s="1260">
        <f t="shared" si="23"/>
        <v>0</v>
      </c>
      <c r="I185" s="1261">
        <f t="shared" si="24"/>
        <v>0</v>
      </c>
      <c r="J185" s="1152" t="s">
        <v>258</v>
      </c>
      <c r="K185" s="779">
        <v>5000</v>
      </c>
      <c r="L185" s="123"/>
      <c r="M185" s="1146">
        <f t="shared" si="25"/>
        <v>0</v>
      </c>
      <c r="N185" s="123"/>
      <c r="O185" s="1146">
        <f t="shared" si="27"/>
        <v>0</v>
      </c>
      <c r="P185" s="124">
        <f t="shared" si="22"/>
        <v>5000</v>
      </c>
      <c r="Q185" s="1146"/>
      <c r="R185" s="125"/>
    </row>
    <row r="186" spans="2:18" s="40" customFormat="1" ht="15.95" hidden="1" customHeight="1">
      <c r="B186" s="1129">
        <v>17</v>
      </c>
      <c r="C186" s="526">
        <v>41771</v>
      </c>
      <c r="D186" s="1208" t="s">
        <v>596</v>
      </c>
      <c r="E186" s="46" t="s">
        <v>426</v>
      </c>
      <c r="F186" s="1144">
        <v>4</v>
      </c>
      <c r="G186" s="1259"/>
      <c r="H186" s="1260">
        <f t="shared" si="23"/>
        <v>0</v>
      </c>
      <c r="I186" s="1261">
        <f t="shared" si="24"/>
        <v>0</v>
      </c>
      <c r="J186" s="1152" t="s">
        <v>127</v>
      </c>
      <c r="K186" s="779">
        <v>20000</v>
      </c>
      <c r="L186" s="123"/>
      <c r="M186" s="1146">
        <f t="shared" si="25"/>
        <v>0</v>
      </c>
      <c r="N186" s="123"/>
      <c r="O186" s="1146">
        <f t="shared" si="27"/>
        <v>0</v>
      </c>
      <c r="P186" s="124">
        <f t="shared" si="22"/>
        <v>20000</v>
      </c>
      <c r="Q186" s="1146"/>
      <c r="R186" s="125"/>
    </row>
    <row r="187" spans="2:18" s="40" customFormat="1" ht="15.95" hidden="1" customHeight="1">
      <c r="B187" s="3080">
        <v>18</v>
      </c>
      <c r="C187" s="526">
        <v>41772</v>
      </c>
      <c r="D187" s="1208" t="s">
        <v>585</v>
      </c>
      <c r="E187" s="46" t="s">
        <v>556</v>
      </c>
      <c r="F187" s="1144">
        <v>2</v>
      </c>
      <c r="G187" s="1259">
        <v>30</v>
      </c>
      <c r="H187" s="1260">
        <f t="shared" si="23"/>
        <v>60</v>
      </c>
      <c r="I187" s="1261">
        <f t="shared" si="24"/>
        <v>30000</v>
      </c>
      <c r="J187" s="1152"/>
      <c r="K187" s="779"/>
      <c r="L187" s="123"/>
      <c r="M187" s="1146">
        <f t="shared" si="25"/>
        <v>0</v>
      </c>
      <c r="N187" s="123"/>
      <c r="O187" s="1146">
        <f t="shared" si="27"/>
        <v>0</v>
      </c>
      <c r="P187" s="124">
        <f t="shared" si="22"/>
        <v>30000</v>
      </c>
      <c r="Q187" s="1146"/>
      <c r="R187" s="125"/>
    </row>
    <row r="188" spans="2:18" s="40" customFormat="1" ht="15.95" hidden="1" customHeight="1">
      <c r="B188" s="3081"/>
      <c r="C188" s="526">
        <v>41772</v>
      </c>
      <c r="D188" s="1208" t="s">
        <v>553</v>
      </c>
      <c r="E188" s="46" t="s">
        <v>263</v>
      </c>
      <c r="F188" s="1144">
        <v>2</v>
      </c>
      <c r="G188" s="1259"/>
      <c r="H188" s="1260">
        <f t="shared" si="23"/>
        <v>0</v>
      </c>
      <c r="I188" s="1261">
        <f t="shared" si="24"/>
        <v>0</v>
      </c>
      <c r="J188" s="1152" t="s">
        <v>258</v>
      </c>
      <c r="K188" s="779">
        <v>10000</v>
      </c>
      <c r="L188" s="123">
        <v>1</v>
      </c>
      <c r="M188" s="1146">
        <f t="shared" si="25"/>
        <v>10000</v>
      </c>
      <c r="N188" s="123"/>
      <c r="O188" s="1146">
        <f t="shared" si="27"/>
        <v>0</v>
      </c>
      <c r="P188" s="124">
        <f t="shared" si="22"/>
        <v>20000</v>
      </c>
      <c r="Q188" s="1146"/>
      <c r="R188" s="125"/>
    </row>
    <row r="189" spans="2:18" s="40" customFormat="1" ht="15.95" hidden="1" customHeight="1">
      <c r="B189" s="3080">
        <v>19</v>
      </c>
      <c r="C189" s="526">
        <v>41773</v>
      </c>
      <c r="D189" s="1208" t="s">
        <v>585</v>
      </c>
      <c r="E189" s="46" t="s">
        <v>426</v>
      </c>
      <c r="F189" s="1144">
        <v>2</v>
      </c>
      <c r="G189" s="1259">
        <v>30</v>
      </c>
      <c r="H189" s="1260">
        <f t="shared" si="23"/>
        <v>60</v>
      </c>
      <c r="I189" s="1261">
        <f t="shared" si="24"/>
        <v>30000</v>
      </c>
      <c r="J189" s="1152"/>
      <c r="K189" s="779"/>
      <c r="L189" s="123">
        <v>2</v>
      </c>
      <c r="M189" s="1146">
        <f t="shared" si="25"/>
        <v>20000</v>
      </c>
      <c r="N189" s="123"/>
      <c r="O189" s="1146">
        <f t="shared" si="27"/>
        <v>0</v>
      </c>
      <c r="P189" s="124">
        <f t="shared" si="22"/>
        <v>50000</v>
      </c>
      <c r="Q189" s="1146"/>
      <c r="R189" s="125"/>
    </row>
    <row r="190" spans="2:18" s="40" customFormat="1" ht="15.95" hidden="1" customHeight="1">
      <c r="B190" s="3082"/>
      <c r="C190" s="526">
        <v>41773</v>
      </c>
      <c r="D190" s="1208" t="s">
        <v>553</v>
      </c>
      <c r="E190" s="46" t="s">
        <v>263</v>
      </c>
      <c r="F190" s="1144">
        <v>2</v>
      </c>
      <c r="G190" s="1259"/>
      <c r="H190" s="1260">
        <f t="shared" si="23"/>
        <v>0</v>
      </c>
      <c r="I190" s="1261">
        <f t="shared" si="24"/>
        <v>0</v>
      </c>
      <c r="J190" s="1152" t="s">
        <v>258</v>
      </c>
      <c r="K190" s="779">
        <v>10000</v>
      </c>
      <c r="L190" s="123"/>
      <c r="M190" s="1146">
        <f t="shared" si="25"/>
        <v>0</v>
      </c>
      <c r="N190" s="123"/>
      <c r="O190" s="1146">
        <f t="shared" si="27"/>
        <v>0</v>
      </c>
      <c r="P190" s="124">
        <f t="shared" si="22"/>
        <v>10000</v>
      </c>
      <c r="Q190" s="1146"/>
      <c r="R190" s="125"/>
    </row>
    <row r="191" spans="2:18" s="40" customFormat="1" ht="15.95" hidden="1" customHeight="1">
      <c r="B191" s="3081"/>
      <c r="C191" s="526">
        <v>41773</v>
      </c>
      <c r="D191" s="1208" t="s">
        <v>575</v>
      </c>
      <c r="E191" s="46" t="s">
        <v>277</v>
      </c>
      <c r="F191" s="1144"/>
      <c r="G191" s="1259"/>
      <c r="H191" s="1260">
        <f t="shared" si="23"/>
        <v>0</v>
      </c>
      <c r="I191" s="1261">
        <f t="shared" si="24"/>
        <v>0</v>
      </c>
      <c r="J191" s="1152"/>
      <c r="K191" s="779"/>
      <c r="L191" s="123">
        <v>5</v>
      </c>
      <c r="M191" s="1146">
        <f t="shared" si="25"/>
        <v>50000</v>
      </c>
      <c r="N191" s="123"/>
      <c r="O191" s="1146">
        <f t="shared" si="27"/>
        <v>0</v>
      </c>
      <c r="P191" s="124">
        <f t="shared" ref="P191:P213" si="28">I191+K191+M191+O191</f>
        <v>50000</v>
      </c>
      <c r="Q191" s="1146"/>
      <c r="R191" s="125"/>
    </row>
    <row r="192" spans="2:18" s="40" customFormat="1" ht="15.95" hidden="1" customHeight="1">
      <c r="B192" s="1129">
        <v>20</v>
      </c>
      <c r="C192" s="526">
        <v>41774</v>
      </c>
      <c r="D192" s="1208" t="s">
        <v>600</v>
      </c>
      <c r="E192" s="46" t="s">
        <v>263</v>
      </c>
      <c r="F192" s="1144">
        <v>1</v>
      </c>
      <c r="G192" s="1259">
        <v>150</v>
      </c>
      <c r="H192" s="1260">
        <f t="shared" si="23"/>
        <v>150</v>
      </c>
      <c r="I192" s="1261">
        <f t="shared" si="24"/>
        <v>75000</v>
      </c>
      <c r="J192" s="1152"/>
      <c r="K192" s="779"/>
      <c r="L192" s="123">
        <v>3</v>
      </c>
      <c r="M192" s="1146">
        <f t="shared" si="25"/>
        <v>30000</v>
      </c>
      <c r="N192" s="123">
        <v>5</v>
      </c>
      <c r="O192" s="1146">
        <f t="shared" si="27"/>
        <v>75000</v>
      </c>
      <c r="P192" s="124">
        <f t="shared" si="28"/>
        <v>180000</v>
      </c>
      <c r="Q192" s="1146"/>
      <c r="R192" s="125"/>
    </row>
    <row r="193" spans="2:18" s="40" customFormat="1" ht="15.95" hidden="1" customHeight="1">
      <c r="B193" s="3080">
        <v>21</v>
      </c>
      <c r="C193" s="526">
        <v>41775</v>
      </c>
      <c r="D193" s="1208" t="s">
        <v>552</v>
      </c>
      <c r="E193" s="46" t="s">
        <v>263</v>
      </c>
      <c r="F193" s="1144">
        <v>2</v>
      </c>
      <c r="G193" s="1259"/>
      <c r="H193" s="1260">
        <f t="shared" si="23"/>
        <v>0</v>
      </c>
      <c r="I193" s="1261">
        <f t="shared" si="24"/>
        <v>0</v>
      </c>
      <c r="J193" s="1152" t="s">
        <v>258</v>
      </c>
      <c r="K193" s="779">
        <v>20000</v>
      </c>
      <c r="L193" s="123"/>
      <c r="M193" s="1146">
        <f t="shared" si="25"/>
        <v>0</v>
      </c>
      <c r="N193" s="123"/>
      <c r="O193" s="1146">
        <f t="shared" si="27"/>
        <v>0</v>
      </c>
      <c r="P193" s="124">
        <f t="shared" si="28"/>
        <v>20000</v>
      </c>
      <c r="Q193" s="1146"/>
      <c r="R193" s="125"/>
    </row>
    <row r="194" spans="2:18" s="40" customFormat="1" ht="15.95" hidden="1" customHeight="1">
      <c r="B194" s="3081"/>
      <c r="C194" s="526">
        <v>41775</v>
      </c>
      <c r="D194" s="1208" t="s">
        <v>587</v>
      </c>
      <c r="E194" s="46" t="s">
        <v>426</v>
      </c>
      <c r="F194" s="1144">
        <v>1</v>
      </c>
      <c r="G194" s="1259"/>
      <c r="H194" s="1260">
        <f t="shared" si="23"/>
        <v>0</v>
      </c>
      <c r="I194" s="1261">
        <f t="shared" si="24"/>
        <v>0</v>
      </c>
      <c r="J194" s="1152" t="s">
        <v>127</v>
      </c>
      <c r="K194" s="779">
        <v>20000</v>
      </c>
      <c r="L194" s="123">
        <v>1</v>
      </c>
      <c r="M194" s="1146">
        <f t="shared" si="25"/>
        <v>10000</v>
      </c>
      <c r="N194" s="123"/>
      <c r="O194" s="1146">
        <f t="shared" si="27"/>
        <v>0</v>
      </c>
      <c r="P194" s="124">
        <f t="shared" si="28"/>
        <v>30000</v>
      </c>
      <c r="Q194" s="1146"/>
      <c r="R194" s="125"/>
    </row>
    <row r="195" spans="2:18" s="40" customFormat="1" ht="15.95" hidden="1" customHeight="1">
      <c r="B195" s="3080">
        <v>22</v>
      </c>
      <c r="C195" s="526">
        <v>41776</v>
      </c>
      <c r="D195" s="1208" t="s">
        <v>561</v>
      </c>
      <c r="E195" s="46" t="s">
        <v>426</v>
      </c>
      <c r="F195" s="1144">
        <v>1</v>
      </c>
      <c r="G195" s="1259"/>
      <c r="H195" s="1260">
        <f t="shared" si="23"/>
        <v>0</v>
      </c>
      <c r="I195" s="1261">
        <f t="shared" si="24"/>
        <v>0</v>
      </c>
      <c r="J195" s="1152"/>
      <c r="K195" s="779"/>
      <c r="L195" s="123"/>
      <c r="M195" s="1146">
        <f t="shared" si="25"/>
        <v>0</v>
      </c>
      <c r="N195" s="123"/>
      <c r="O195" s="1146">
        <f t="shared" si="27"/>
        <v>0</v>
      </c>
      <c r="P195" s="124">
        <f t="shared" si="28"/>
        <v>0</v>
      </c>
      <c r="Q195" s="1146"/>
      <c r="R195" s="125"/>
    </row>
    <row r="196" spans="2:18" s="40" customFormat="1" ht="15.95" hidden="1" customHeight="1">
      <c r="B196" s="3082"/>
      <c r="C196" s="526">
        <v>41776</v>
      </c>
      <c r="D196" s="1208" t="s">
        <v>552</v>
      </c>
      <c r="E196" s="46" t="s">
        <v>263</v>
      </c>
      <c r="F196" s="1144">
        <v>2</v>
      </c>
      <c r="G196" s="1259"/>
      <c r="H196" s="1260">
        <f t="shared" si="23"/>
        <v>0</v>
      </c>
      <c r="I196" s="1261">
        <f t="shared" si="24"/>
        <v>0</v>
      </c>
      <c r="J196" s="1152" t="s">
        <v>258</v>
      </c>
      <c r="K196" s="779">
        <v>20000</v>
      </c>
      <c r="L196" s="123"/>
      <c r="M196" s="1146">
        <f t="shared" si="25"/>
        <v>0</v>
      </c>
      <c r="N196" s="123"/>
      <c r="O196" s="1146">
        <f t="shared" si="27"/>
        <v>0</v>
      </c>
      <c r="P196" s="124">
        <f t="shared" si="28"/>
        <v>20000</v>
      </c>
      <c r="Q196" s="1146"/>
      <c r="R196" s="125"/>
    </row>
    <row r="197" spans="2:18" s="40" customFormat="1" ht="15.95" hidden="1" customHeight="1">
      <c r="B197" s="3082"/>
      <c r="C197" s="526">
        <v>41776</v>
      </c>
      <c r="D197" s="1208" t="s">
        <v>575</v>
      </c>
      <c r="E197" s="46" t="s">
        <v>277</v>
      </c>
      <c r="F197" s="1144"/>
      <c r="G197" s="1259"/>
      <c r="H197" s="1260">
        <f t="shared" si="23"/>
        <v>0</v>
      </c>
      <c r="I197" s="1261">
        <f t="shared" si="24"/>
        <v>0</v>
      </c>
      <c r="J197" s="1152"/>
      <c r="K197" s="779"/>
      <c r="L197" s="123">
        <v>2</v>
      </c>
      <c r="M197" s="1146">
        <f t="shared" si="25"/>
        <v>20000</v>
      </c>
      <c r="N197" s="123"/>
      <c r="O197" s="1146">
        <f t="shared" si="27"/>
        <v>0</v>
      </c>
      <c r="P197" s="124">
        <f t="shared" si="28"/>
        <v>20000</v>
      </c>
      <c r="Q197" s="1146"/>
      <c r="R197" s="125"/>
    </row>
    <row r="198" spans="2:18" s="40" customFormat="1" ht="15.95" hidden="1" customHeight="1">
      <c r="B198" s="3081"/>
      <c r="C198" s="526">
        <v>41776</v>
      </c>
      <c r="D198" s="1208" t="s">
        <v>600</v>
      </c>
      <c r="E198" s="46" t="s">
        <v>263</v>
      </c>
      <c r="F198" s="1144">
        <v>1</v>
      </c>
      <c r="G198" s="1259">
        <v>150</v>
      </c>
      <c r="H198" s="1260">
        <f t="shared" si="23"/>
        <v>150</v>
      </c>
      <c r="I198" s="1261">
        <f t="shared" si="24"/>
        <v>75000</v>
      </c>
      <c r="J198" s="1152"/>
      <c r="K198" s="779"/>
      <c r="L198" s="123">
        <v>6</v>
      </c>
      <c r="M198" s="1146">
        <f t="shared" si="25"/>
        <v>60000</v>
      </c>
      <c r="N198" s="123"/>
      <c r="O198" s="1146">
        <f t="shared" si="27"/>
        <v>0</v>
      </c>
      <c r="P198" s="124">
        <f t="shared" si="28"/>
        <v>135000</v>
      </c>
      <c r="Q198" s="1146"/>
      <c r="R198" s="125"/>
    </row>
    <row r="199" spans="2:18" s="40" customFormat="1" ht="15.95" hidden="1" customHeight="1">
      <c r="B199" s="3080">
        <v>23</v>
      </c>
      <c r="C199" s="387">
        <v>41777</v>
      </c>
      <c r="D199" s="1208" t="s">
        <v>553</v>
      </c>
      <c r="E199" s="46" t="s">
        <v>263</v>
      </c>
      <c r="F199" s="1144">
        <v>1</v>
      </c>
      <c r="G199" s="1259"/>
      <c r="H199" s="1260">
        <f t="shared" si="23"/>
        <v>0</v>
      </c>
      <c r="I199" s="1261">
        <f t="shared" si="24"/>
        <v>0</v>
      </c>
      <c r="J199" s="1152"/>
      <c r="K199" s="779"/>
      <c r="L199" s="123"/>
      <c r="M199" s="1146">
        <f t="shared" si="25"/>
        <v>0</v>
      </c>
      <c r="N199" s="123"/>
      <c r="O199" s="1146">
        <f t="shared" si="27"/>
        <v>0</v>
      </c>
      <c r="P199" s="124">
        <f t="shared" si="28"/>
        <v>0</v>
      </c>
      <c r="Q199" s="1146"/>
      <c r="R199" s="125"/>
    </row>
    <row r="200" spans="2:18" s="40" customFormat="1" ht="15.95" hidden="1" customHeight="1">
      <c r="B200" s="3082"/>
      <c r="C200" s="387">
        <v>41777</v>
      </c>
      <c r="D200" s="1208" t="s">
        <v>575</v>
      </c>
      <c r="E200" s="46" t="s">
        <v>277</v>
      </c>
      <c r="F200" s="1144"/>
      <c r="G200" s="1259"/>
      <c r="H200" s="1260">
        <f t="shared" si="23"/>
        <v>0</v>
      </c>
      <c r="I200" s="1261">
        <f t="shared" si="24"/>
        <v>0</v>
      </c>
      <c r="J200" s="1152"/>
      <c r="K200" s="779"/>
      <c r="L200" s="123">
        <v>5</v>
      </c>
      <c r="M200" s="1146">
        <f t="shared" si="25"/>
        <v>50000</v>
      </c>
      <c r="N200" s="123"/>
      <c r="O200" s="1146">
        <f t="shared" si="27"/>
        <v>0</v>
      </c>
      <c r="P200" s="124">
        <f t="shared" si="28"/>
        <v>50000</v>
      </c>
      <c r="Q200" s="1146"/>
      <c r="R200" s="125"/>
    </row>
    <row r="201" spans="2:18" s="40" customFormat="1" ht="15.95" hidden="1" customHeight="1">
      <c r="B201" s="3081"/>
      <c r="C201" s="387">
        <v>41777</v>
      </c>
      <c r="D201" s="1208" t="s">
        <v>600</v>
      </c>
      <c r="E201" s="46" t="s">
        <v>263</v>
      </c>
      <c r="F201" s="1144">
        <v>1</v>
      </c>
      <c r="G201" s="1259">
        <v>150</v>
      </c>
      <c r="H201" s="1260">
        <f t="shared" si="23"/>
        <v>150</v>
      </c>
      <c r="I201" s="1261">
        <f t="shared" si="24"/>
        <v>75000</v>
      </c>
      <c r="J201" s="1152"/>
      <c r="K201" s="779"/>
      <c r="L201" s="123">
        <v>2</v>
      </c>
      <c r="M201" s="1146">
        <f t="shared" si="25"/>
        <v>20000</v>
      </c>
      <c r="N201" s="123">
        <v>5</v>
      </c>
      <c r="O201" s="1146">
        <f t="shared" si="27"/>
        <v>75000</v>
      </c>
      <c r="P201" s="124">
        <f t="shared" si="28"/>
        <v>170000</v>
      </c>
      <c r="Q201" s="1146"/>
      <c r="R201" s="125"/>
    </row>
    <row r="202" spans="2:18" s="40" customFormat="1" ht="15.95" hidden="1" customHeight="1">
      <c r="B202" s="3080">
        <v>24</v>
      </c>
      <c r="C202" s="526">
        <v>41778</v>
      </c>
      <c r="D202" s="1208" t="s">
        <v>553</v>
      </c>
      <c r="E202" s="46" t="s">
        <v>263</v>
      </c>
      <c r="F202" s="1144">
        <v>1</v>
      </c>
      <c r="G202" s="1259"/>
      <c r="H202" s="1260">
        <f t="shared" si="23"/>
        <v>0</v>
      </c>
      <c r="I202" s="1261">
        <f t="shared" si="24"/>
        <v>0</v>
      </c>
      <c r="J202" s="1152" t="s">
        <v>258</v>
      </c>
      <c r="K202" s="779">
        <v>5000</v>
      </c>
      <c r="L202" s="123"/>
      <c r="M202" s="1146">
        <f t="shared" si="25"/>
        <v>0</v>
      </c>
      <c r="N202" s="123"/>
      <c r="O202" s="1146">
        <f t="shared" si="27"/>
        <v>0</v>
      </c>
      <c r="P202" s="124">
        <f t="shared" si="28"/>
        <v>5000</v>
      </c>
      <c r="Q202" s="1146"/>
      <c r="R202" s="125"/>
    </row>
    <row r="203" spans="2:18" s="40" customFormat="1" ht="15.95" hidden="1" customHeight="1">
      <c r="B203" s="3082"/>
      <c r="C203" s="526">
        <v>41778</v>
      </c>
      <c r="D203" s="1208" t="s">
        <v>561</v>
      </c>
      <c r="E203" s="46" t="s">
        <v>426</v>
      </c>
      <c r="F203" s="1144">
        <v>3</v>
      </c>
      <c r="G203" s="1259"/>
      <c r="H203" s="1260">
        <f t="shared" si="23"/>
        <v>0</v>
      </c>
      <c r="I203" s="1261">
        <f t="shared" si="24"/>
        <v>0</v>
      </c>
      <c r="J203" s="3241" t="s">
        <v>127</v>
      </c>
      <c r="K203" s="3215">
        <v>20000</v>
      </c>
      <c r="L203" s="123"/>
      <c r="M203" s="1146">
        <f t="shared" si="25"/>
        <v>0</v>
      </c>
      <c r="N203" s="123"/>
      <c r="O203" s="1146">
        <f t="shared" si="27"/>
        <v>0</v>
      </c>
      <c r="P203" s="3244">
        <f t="shared" si="28"/>
        <v>20000</v>
      </c>
      <c r="Q203" s="1146"/>
      <c r="R203" s="125"/>
    </row>
    <row r="204" spans="2:18" s="40" customFormat="1" ht="15.95" hidden="1" customHeight="1">
      <c r="B204" s="3082"/>
      <c r="C204" s="526">
        <v>41778</v>
      </c>
      <c r="D204" s="1208" t="s">
        <v>598</v>
      </c>
      <c r="E204" s="46" t="s">
        <v>426</v>
      </c>
      <c r="F204" s="1144">
        <v>1</v>
      </c>
      <c r="G204" s="1259"/>
      <c r="H204" s="1260">
        <f t="shared" si="23"/>
        <v>0</v>
      </c>
      <c r="I204" s="1261">
        <f t="shared" si="24"/>
        <v>0</v>
      </c>
      <c r="J204" s="3242"/>
      <c r="K204" s="3217"/>
      <c r="L204" s="123"/>
      <c r="M204" s="1146">
        <f t="shared" si="25"/>
        <v>0</v>
      </c>
      <c r="N204" s="123"/>
      <c r="O204" s="1146">
        <f t="shared" si="27"/>
        <v>0</v>
      </c>
      <c r="P204" s="3245"/>
      <c r="Q204" s="1146"/>
      <c r="R204" s="125"/>
    </row>
    <row r="205" spans="2:18" s="40" customFormat="1" ht="15.95" hidden="1" customHeight="1">
      <c r="B205" s="3081"/>
      <c r="C205" s="526">
        <v>41778</v>
      </c>
      <c r="D205" s="1208" t="s">
        <v>601</v>
      </c>
      <c r="E205" s="46" t="s">
        <v>263</v>
      </c>
      <c r="F205" s="1144"/>
      <c r="G205" s="1259"/>
      <c r="H205" s="1260">
        <f t="shared" si="23"/>
        <v>0</v>
      </c>
      <c r="I205" s="1261">
        <f t="shared" si="24"/>
        <v>0</v>
      </c>
      <c r="J205" s="1152"/>
      <c r="K205" s="779"/>
      <c r="L205" s="123">
        <v>2</v>
      </c>
      <c r="M205" s="1146">
        <f t="shared" si="25"/>
        <v>20000</v>
      </c>
      <c r="N205" s="123"/>
      <c r="O205" s="1146">
        <f t="shared" si="27"/>
        <v>0</v>
      </c>
      <c r="P205" s="124">
        <f t="shared" si="28"/>
        <v>20000</v>
      </c>
      <c r="Q205" s="1146"/>
      <c r="R205" s="125"/>
    </row>
    <row r="206" spans="2:18" s="40" customFormat="1" ht="15.95" hidden="1" customHeight="1">
      <c r="B206" s="1129">
        <v>25</v>
      </c>
      <c r="C206" s="526">
        <v>41779</v>
      </c>
      <c r="D206" s="1208" t="s">
        <v>602</v>
      </c>
      <c r="E206" s="46" t="s">
        <v>263</v>
      </c>
      <c r="F206" s="1144"/>
      <c r="G206" s="1259"/>
      <c r="H206" s="1260">
        <f t="shared" si="23"/>
        <v>0</v>
      </c>
      <c r="I206" s="1261">
        <f t="shared" si="24"/>
        <v>0</v>
      </c>
      <c r="J206" s="1152"/>
      <c r="K206" s="779"/>
      <c r="L206" s="123">
        <v>2</v>
      </c>
      <c r="M206" s="1146">
        <f t="shared" si="25"/>
        <v>20000</v>
      </c>
      <c r="N206" s="123">
        <v>5</v>
      </c>
      <c r="O206" s="1146">
        <f t="shared" si="27"/>
        <v>75000</v>
      </c>
      <c r="P206" s="124">
        <f t="shared" si="28"/>
        <v>95000</v>
      </c>
      <c r="Q206" s="1146"/>
      <c r="R206" s="125"/>
    </row>
    <row r="207" spans="2:18" s="40" customFormat="1" ht="15.95" hidden="1" customHeight="1">
      <c r="B207" s="1129">
        <v>26</v>
      </c>
      <c r="C207" s="526">
        <v>41780</v>
      </c>
      <c r="D207" s="1018" t="s">
        <v>300</v>
      </c>
      <c r="E207" s="1262"/>
      <c r="F207" s="1144"/>
      <c r="G207" s="1259"/>
      <c r="H207" s="1260">
        <f t="shared" si="23"/>
        <v>0</v>
      </c>
      <c r="I207" s="1261">
        <f t="shared" si="24"/>
        <v>0</v>
      </c>
      <c r="J207" s="1152"/>
      <c r="K207" s="779"/>
      <c r="L207" s="123"/>
      <c r="M207" s="1146">
        <f t="shared" si="25"/>
        <v>0</v>
      </c>
      <c r="N207" s="123"/>
      <c r="O207" s="1146">
        <f t="shared" si="27"/>
        <v>0</v>
      </c>
      <c r="P207" s="124">
        <f t="shared" si="28"/>
        <v>0</v>
      </c>
      <c r="Q207" s="1146"/>
      <c r="R207" s="125"/>
    </row>
    <row r="208" spans="2:18" s="40" customFormat="1" ht="15.95" hidden="1" customHeight="1">
      <c r="B208" s="1129">
        <v>27</v>
      </c>
      <c r="C208" s="526">
        <v>41781</v>
      </c>
      <c r="D208" s="1208" t="s">
        <v>603</v>
      </c>
      <c r="E208" s="46" t="s">
        <v>426</v>
      </c>
      <c r="F208" s="1144">
        <v>2</v>
      </c>
      <c r="G208" s="1259"/>
      <c r="H208" s="1260">
        <f t="shared" si="23"/>
        <v>0</v>
      </c>
      <c r="I208" s="1261">
        <f t="shared" si="24"/>
        <v>0</v>
      </c>
      <c r="J208" s="1152" t="s">
        <v>127</v>
      </c>
      <c r="K208" s="779">
        <v>35000</v>
      </c>
      <c r="L208" s="123">
        <v>1</v>
      </c>
      <c r="M208" s="1146">
        <f t="shared" si="25"/>
        <v>10000</v>
      </c>
      <c r="N208" s="123"/>
      <c r="O208" s="1146">
        <f t="shared" si="27"/>
        <v>0</v>
      </c>
      <c r="P208" s="124">
        <f t="shared" si="28"/>
        <v>45000</v>
      </c>
      <c r="Q208" s="1146"/>
      <c r="R208" s="125"/>
    </row>
    <row r="209" spans="2:18" s="40" customFormat="1" ht="15.95" hidden="1" customHeight="1">
      <c r="B209" s="3080">
        <v>28</v>
      </c>
      <c r="C209" s="526">
        <v>41782</v>
      </c>
      <c r="D209" s="1208" t="s">
        <v>563</v>
      </c>
      <c r="E209" s="46" t="s">
        <v>263</v>
      </c>
      <c r="F209" s="1144">
        <v>1</v>
      </c>
      <c r="G209" s="1259"/>
      <c r="H209" s="1260">
        <f t="shared" si="23"/>
        <v>0</v>
      </c>
      <c r="I209" s="1261">
        <f t="shared" si="24"/>
        <v>0</v>
      </c>
      <c r="J209" s="1152" t="s">
        <v>258</v>
      </c>
      <c r="K209" s="779">
        <v>5000</v>
      </c>
      <c r="L209" s="123"/>
      <c r="M209" s="1146">
        <f t="shared" si="25"/>
        <v>0</v>
      </c>
      <c r="N209" s="123"/>
      <c r="O209" s="1146">
        <f t="shared" si="27"/>
        <v>0</v>
      </c>
      <c r="P209" s="124">
        <f t="shared" si="28"/>
        <v>5000</v>
      </c>
      <c r="Q209" s="1146"/>
      <c r="R209" s="125"/>
    </row>
    <row r="210" spans="2:18" s="40" customFormat="1" ht="15.95" hidden="1" customHeight="1">
      <c r="B210" s="3081"/>
      <c r="C210" s="526">
        <v>41782</v>
      </c>
      <c r="D210" s="1208" t="s">
        <v>604</v>
      </c>
      <c r="E210" s="46" t="s">
        <v>556</v>
      </c>
      <c r="F210" s="1144">
        <v>1</v>
      </c>
      <c r="G210" s="1259">
        <v>30</v>
      </c>
      <c r="H210" s="1260">
        <f t="shared" si="23"/>
        <v>30</v>
      </c>
      <c r="I210" s="1261">
        <f t="shared" si="24"/>
        <v>15000</v>
      </c>
      <c r="J210" s="1152"/>
      <c r="K210" s="779"/>
      <c r="L210" s="123"/>
      <c r="M210" s="1146">
        <f t="shared" si="25"/>
        <v>0</v>
      </c>
      <c r="N210" s="123"/>
      <c r="O210" s="1146">
        <f t="shared" si="27"/>
        <v>0</v>
      </c>
      <c r="P210" s="124">
        <f t="shared" si="28"/>
        <v>15000</v>
      </c>
      <c r="Q210" s="1146"/>
      <c r="R210" s="125"/>
    </row>
    <row r="211" spans="2:18" s="40" customFormat="1" ht="15.95" hidden="1" customHeight="1">
      <c r="B211" s="3080">
        <v>29</v>
      </c>
      <c r="C211" s="526">
        <v>41783</v>
      </c>
      <c r="D211" s="1208" t="s">
        <v>563</v>
      </c>
      <c r="E211" s="46" t="s">
        <v>263</v>
      </c>
      <c r="F211" s="1144">
        <v>2</v>
      </c>
      <c r="G211" s="1259"/>
      <c r="H211" s="1260">
        <f t="shared" si="23"/>
        <v>0</v>
      </c>
      <c r="I211" s="1261">
        <f t="shared" si="24"/>
        <v>0</v>
      </c>
      <c r="J211" s="1152" t="s">
        <v>258</v>
      </c>
      <c r="K211" s="779">
        <v>10000</v>
      </c>
      <c r="L211" s="123"/>
      <c r="M211" s="1146">
        <f t="shared" si="25"/>
        <v>0</v>
      </c>
      <c r="N211" s="123"/>
      <c r="O211" s="1146">
        <f t="shared" si="27"/>
        <v>0</v>
      </c>
      <c r="P211" s="124">
        <f t="shared" si="28"/>
        <v>10000</v>
      </c>
      <c r="Q211" s="1146"/>
      <c r="R211" s="125"/>
    </row>
    <row r="212" spans="2:18" s="40" customFormat="1" ht="15.95" hidden="1" customHeight="1">
      <c r="B212" s="3081"/>
      <c r="C212" s="526">
        <v>41783</v>
      </c>
      <c r="D212" s="1208" t="s">
        <v>587</v>
      </c>
      <c r="E212" s="1202" t="s">
        <v>426</v>
      </c>
      <c r="F212" s="1003">
        <v>2</v>
      </c>
      <c r="G212" s="1263"/>
      <c r="H212" s="1260">
        <f t="shared" si="23"/>
        <v>0</v>
      </c>
      <c r="I212" s="1264">
        <f t="shared" si="24"/>
        <v>0</v>
      </c>
      <c r="J212" s="1161" t="s">
        <v>127</v>
      </c>
      <c r="K212" s="1008">
        <v>35000</v>
      </c>
      <c r="L212" s="1166">
        <v>2</v>
      </c>
      <c r="M212" s="1146">
        <f t="shared" si="25"/>
        <v>20000</v>
      </c>
      <c r="N212" s="1166"/>
      <c r="O212" s="1146">
        <f t="shared" si="27"/>
        <v>0</v>
      </c>
      <c r="P212" s="124">
        <f t="shared" si="28"/>
        <v>55000</v>
      </c>
      <c r="Q212" s="1158"/>
      <c r="R212" s="2572"/>
    </row>
    <row r="213" spans="2:18" s="40" customFormat="1" ht="15.95" hidden="1" customHeight="1">
      <c r="B213" s="3080">
        <v>30</v>
      </c>
      <c r="C213" s="1216">
        <v>41784</v>
      </c>
      <c r="D213" s="1255" t="s">
        <v>587</v>
      </c>
      <c r="E213" s="1202" t="s">
        <v>426</v>
      </c>
      <c r="F213" s="1003">
        <v>1</v>
      </c>
      <c r="G213" s="1263"/>
      <c r="H213" s="1265">
        <f t="shared" si="23"/>
        <v>0</v>
      </c>
      <c r="I213" s="1264">
        <f t="shared" si="24"/>
        <v>0</v>
      </c>
      <c r="J213" s="1161" t="s">
        <v>127</v>
      </c>
      <c r="K213" s="1008">
        <v>20000</v>
      </c>
      <c r="L213" s="1166"/>
      <c r="M213" s="1158">
        <f t="shared" si="25"/>
        <v>0</v>
      </c>
      <c r="N213" s="1166"/>
      <c r="O213" s="1158">
        <f t="shared" si="27"/>
        <v>0</v>
      </c>
      <c r="P213" s="780">
        <f t="shared" si="28"/>
        <v>20000</v>
      </c>
      <c r="Q213" s="1158"/>
      <c r="R213" s="2572"/>
    </row>
    <row r="214" spans="2:18" s="40" customFormat="1" ht="15.95" hidden="1" customHeight="1" thickBot="1">
      <c r="B214" s="3205"/>
      <c r="C214" s="1178">
        <v>41784</v>
      </c>
      <c r="D214" s="1209" t="s">
        <v>563</v>
      </c>
      <c r="E214" s="56" t="s">
        <v>263</v>
      </c>
      <c r="F214" s="44">
        <v>1</v>
      </c>
      <c r="G214" s="44"/>
      <c r="H214" s="1266">
        <f t="shared" si="23"/>
        <v>0</v>
      </c>
      <c r="I214" s="1011">
        <f t="shared" si="24"/>
        <v>0</v>
      </c>
      <c r="J214" s="127" t="s">
        <v>258</v>
      </c>
      <c r="K214" s="1012">
        <v>5000</v>
      </c>
      <c r="L214" s="1013"/>
      <c r="M214" s="1151">
        <f t="shared" si="25"/>
        <v>0</v>
      </c>
      <c r="N214" s="1013"/>
      <c r="O214" s="1151">
        <f t="shared" si="27"/>
        <v>0</v>
      </c>
      <c r="P214" s="1014">
        <f>I214+K214+M214+O214</f>
        <v>5000</v>
      </c>
      <c r="Q214" s="1151"/>
      <c r="R214" s="792"/>
    </row>
    <row r="215" spans="2:18" s="40" customFormat="1" ht="15.95" hidden="1" customHeight="1">
      <c r="B215" s="3252">
        <v>1</v>
      </c>
      <c r="C215" s="769">
        <v>41785</v>
      </c>
      <c r="D215" s="1206" t="s">
        <v>559</v>
      </c>
      <c r="E215" s="97" t="s">
        <v>426</v>
      </c>
      <c r="F215" s="346">
        <v>3</v>
      </c>
      <c r="G215" s="346"/>
      <c r="H215" s="771">
        <f t="shared" si="23"/>
        <v>0</v>
      </c>
      <c r="I215" s="1027">
        <f t="shared" si="24"/>
        <v>0</v>
      </c>
      <c r="J215" s="770" t="s">
        <v>127</v>
      </c>
      <c r="K215" s="1028">
        <v>35000</v>
      </c>
      <c r="L215" s="1029">
        <v>3</v>
      </c>
      <c r="M215" s="772">
        <f t="shared" si="25"/>
        <v>30000</v>
      </c>
      <c r="N215" s="1029"/>
      <c r="O215" s="772">
        <f t="shared" si="27"/>
        <v>0</v>
      </c>
      <c r="P215" s="1036">
        <f t="shared" ref="P215:P233" si="29">I215+K215+M215+O215</f>
        <v>65000</v>
      </c>
      <c r="Q215" s="772"/>
      <c r="R215" s="775"/>
    </row>
    <row r="216" spans="2:18" s="40" customFormat="1" ht="15.95" hidden="1" customHeight="1">
      <c r="B216" s="3087"/>
      <c r="C216" s="526">
        <v>41785</v>
      </c>
      <c r="D216" s="1208" t="s">
        <v>714</v>
      </c>
      <c r="E216" s="46" t="s">
        <v>39</v>
      </c>
      <c r="F216" s="1316">
        <v>1</v>
      </c>
      <c r="G216" s="1316"/>
      <c r="H216" s="764">
        <f t="shared" si="23"/>
        <v>0</v>
      </c>
      <c r="I216" s="122">
        <f t="shared" si="24"/>
        <v>0</v>
      </c>
      <c r="J216" s="1325" t="s">
        <v>258</v>
      </c>
      <c r="K216" s="779">
        <v>10000</v>
      </c>
      <c r="L216" s="123"/>
      <c r="M216" s="1323">
        <f t="shared" si="25"/>
        <v>0</v>
      </c>
      <c r="N216" s="123">
        <v>5</v>
      </c>
      <c r="O216" s="1323">
        <f t="shared" si="27"/>
        <v>75000</v>
      </c>
      <c r="P216" s="124">
        <f t="shared" si="29"/>
        <v>85000</v>
      </c>
      <c r="Q216" s="1323"/>
      <c r="R216" s="125"/>
    </row>
    <row r="217" spans="2:18" s="40" customFormat="1" ht="15.95" hidden="1" customHeight="1">
      <c r="B217" s="3087">
        <v>2</v>
      </c>
      <c r="C217" s="526">
        <v>41786</v>
      </c>
      <c r="D217" s="1208" t="s">
        <v>559</v>
      </c>
      <c r="E217" s="46" t="s">
        <v>426</v>
      </c>
      <c r="F217" s="1316">
        <v>1</v>
      </c>
      <c r="G217" s="1316"/>
      <c r="H217" s="764">
        <f t="shared" si="23"/>
        <v>0</v>
      </c>
      <c r="I217" s="122">
        <f t="shared" si="24"/>
        <v>0</v>
      </c>
      <c r="J217" s="1325" t="s">
        <v>127</v>
      </c>
      <c r="K217" s="779">
        <v>35000</v>
      </c>
      <c r="L217" s="123"/>
      <c r="M217" s="1323">
        <f t="shared" si="25"/>
        <v>0</v>
      </c>
      <c r="N217" s="123"/>
      <c r="O217" s="1323">
        <f t="shared" si="27"/>
        <v>0</v>
      </c>
      <c r="P217" s="124">
        <f t="shared" si="29"/>
        <v>35000</v>
      </c>
      <c r="Q217" s="1323"/>
      <c r="R217" s="125"/>
    </row>
    <row r="218" spans="2:18" s="40" customFormat="1" ht="15.95" hidden="1" customHeight="1">
      <c r="B218" s="3087"/>
      <c r="C218" s="526">
        <v>41786</v>
      </c>
      <c r="D218" s="1208" t="s">
        <v>714</v>
      </c>
      <c r="E218" s="46" t="s">
        <v>39</v>
      </c>
      <c r="F218" s="1316">
        <v>1</v>
      </c>
      <c r="G218" s="1316"/>
      <c r="H218" s="764">
        <f t="shared" si="23"/>
        <v>0</v>
      </c>
      <c r="I218" s="122">
        <f t="shared" si="24"/>
        <v>0</v>
      </c>
      <c r="J218" s="1325" t="s">
        <v>258</v>
      </c>
      <c r="K218" s="779">
        <v>10000</v>
      </c>
      <c r="L218" s="123">
        <v>2</v>
      </c>
      <c r="M218" s="1323">
        <f t="shared" si="25"/>
        <v>20000</v>
      </c>
      <c r="N218" s="123"/>
      <c r="O218" s="1323">
        <f t="shared" si="27"/>
        <v>0</v>
      </c>
      <c r="P218" s="124">
        <f t="shared" si="29"/>
        <v>30000</v>
      </c>
      <c r="Q218" s="1323"/>
      <c r="R218" s="125"/>
    </row>
    <row r="219" spans="2:18" s="40" customFormat="1" ht="15.95" hidden="1" customHeight="1">
      <c r="B219" s="1306">
        <v>3</v>
      </c>
      <c r="C219" s="526">
        <v>41787</v>
      </c>
      <c r="D219" s="1208" t="s">
        <v>714</v>
      </c>
      <c r="E219" s="46" t="s">
        <v>39</v>
      </c>
      <c r="F219" s="1316">
        <v>1</v>
      </c>
      <c r="G219" s="1316"/>
      <c r="H219" s="764">
        <f t="shared" si="23"/>
        <v>0</v>
      </c>
      <c r="I219" s="122">
        <f t="shared" si="24"/>
        <v>0</v>
      </c>
      <c r="J219" s="1325" t="s">
        <v>258</v>
      </c>
      <c r="K219" s="779">
        <v>10000</v>
      </c>
      <c r="L219" s="123"/>
      <c r="M219" s="1323">
        <f t="shared" si="25"/>
        <v>0</v>
      </c>
      <c r="N219" s="123"/>
      <c r="O219" s="1323">
        <f t="shared" si="27"/>
        <v>0</v>
      </c>
      <c r="P219" s="124">
        <f t="shared" si="29"/>
        <v>10000</v>
      </c>
      <c r="Q219" s="1323"/>
      <c r="R219" s="125"/>
    </row>
    <row r="220" spans="2:18" s="40" customFormat="1" ht="15.95" hidden="1" customHeight="1">
      <c r="B220" s="3087">
        <v>4</v>
      </c>
      <c r="C220" s="526">
        <v>41788</v>
      </c>
      <c r="D220" s="1208" t="s">
        <v>726</v>
      </c>
      <c r="E220" s="46" t="s">
        <v>556</v>
      </c>
      <c r="F220" s="1316">
        <v>1</v>
      </c>
      <c r="G220" s="1316">
        <v>56</v>
      </c>
      <c r="H220" s="764">
        <f t="shared" si="23"/>
        <v>56</v>
      </c>
      <c r="I220" s="122">
        <f t="shared" si="24"/>
        <v>28000</v>
      </c>
      <c r="J220" s="1325"/>
      <c r="K220" s="779"/>
      <c r="L220" s="123">
        <v>1</v>
      </c>
      <c r="M220" s="1323">
        <f t="shared" si="25"/>
        <v>10000</v>
      </c>
      <c r="N220" s="123"/>
      <c r="O220" s="1323">
        <f t="shared" si="27"/>
        <v>0</v>
      </c>
      <c r="P220" s="124">
        <f t="shared" si="29"/>
        <v>38000</v>
      </c>
      <c r="Q220" s="1323"/>
      <c r="R220" s="125"/>
    </row>
    <row r="221" spans="2:18" s="40" customFormat="1" ht="15.95" hidden="1" customHeight="1">
      <c r="B221" s="3087"/>
      <c r="C221" s="526">
        <v>41788</v>
      </c>
      <c r="D221" s="1208" t="s">
        <v>133</v>
      </c>
      <c r="E221" s="46"/>
      <c r="F221" s="1316"/>
      <c r="G221" s="1316"/>
      <c r="H221" s="764">
        <f t="shared" si="23"/>
        <v>0</v>
      </c>
      <c r="I221" s="122">
        <f t="shared" si="24"/>
        <v>0</v>
      </c>
      <c r="J221" s="1325"/>
      <c r="K221" s="779"/>
      <c r="L221" s="123">
        <v>4</v>
      </c>
      <c r="M221" s="1323">
        <f t="shared" si="25"/>
        <v>40000</v>
      </c>
      <c r="N221" s="123"/>
      <c r="O221" s="1323">
        <f t="shared" si="27"/>
        <v>0</v>
      </c>
      <c r="P221" s="124">
        <f t="shared" si="29"/>
        <v>40000</v>
      </c>
      <c r="Q221" s="1323"/>
      <c r="R221" s="125"/>
    </row>
    <row r="222" spans="2:18" s="40" customFormat="1" ht="15.95" hidden="1" customHeight="1">
      <c r="B222" s="1306">
        <v>5</v>
      </c>
      <c r="C222" s="526">
        <v>41789</v>
      </c>
      <c r="D222" s="1208" t="s">
        <v>733</v>
      </c>
      <c r="E222" s="46" t="s">
        <v>39</v>
      </c>
      <c r="F222" s="1316">
        <v>1</v>
      </c>
      <c r="G222" s="1316">
        <v>150</v>
      </c>
      <c r="H222" s="764">
        <f t="shared" si="23"/>
        <v>150</v>
      </c>
      <c r="I222" s="122">
        <f t="shared" si="24"/>
        <v>75000</v>
      </c>
      <c r="J222" s="1325"/>
      <c r="K222" s="779"/>
      <c r="L222" s="123">
        <v>3</v>
      </c>
      <c r="M222" s="1323">
        <f t="shared" si="25"/>
        <v>30000</v>
      </c>
      <c r="N222" s="123">
        <v>3</v>
      </c>
      <c r="O222" s="1323">
        <f t="shared" si="27"/>
        <v>45000</v>
      </c>
      <c r="P222" s="124">
        <f t="shared" si="29"/>
        <v>150000</v>
      </c>
      <c r="Q222" s="1323"/>
      <c r="R222" s="125"/>
    </row>
    <row r="223" spans="2:18" s="40" customFormat="1" ht="15.95" hidden="1" customHeight="1">
      <c r="B223" s="3087">
        <v>6</v>
      </c>
      <c r="C223" s="526">
        <v>41790</v>
      </c>
      <c r="D223" s="1208" t="s">
        <v>597</v>
      </c>
      <c r="E223" s="46" t="s">
        <v>426</v>
      </c>
      <c r="F223" s="1316">
        <v>1</v>
      </c>
      <c r="G223" s="1316"/>
      <c r="H223" s="764">
        <f t="shared" si="23"/>
        <v>0</v>
      </c>
      <c r="I223" s="122">
        <f t="shared" si="24"/>
        <v>0</v>
      </c>
      <c r="J223" s="1325" t="s">
        <v>127</v>
      </c>
      <c r="K223" s="122">
        <v>20000</v>
      </c>
      <c r="L223" s="123"/>
      <c r="M223" s="1323">
        <f t="shared" si="25"/>
        <v>0</v>
      </c>
      <c r="N223" s="123"/>
      <c r="O223" s="1323">
        <f t="shared" si="27"/>
        <v>0</v>
      </c>
      <c r="P223" s="124">
        <f t="shared" si="29"/>
        <v>20000</v>
      </c>
      <c r="Q223" s="1323"/>
      <c r="R223" s="125"/>
    </row>
    <row r="224" spans="2:18" s="40" customFormat="1" ht="15.95" hidden="1" customHeight="1">
      <c r="B224" s="3087"/>
      <c r="C224" s="526">
        <v>41790</v>
      </c>
      <c r="D224" s="1208" t="s">
        <v>580</v>
      </c>
      <c r="E224" s="46" t="s">
        <v>426</v>
      </c>
      <c r="F224" s="1316">
        <v>3</v>
      </c>
      <c r="G224" s="1316"/>
      <c r="H224" s="764">
        <f t="shared" si="23"/>
        <v>0</v>
      </c>
      <c r="I224" s="122">
        <f t="shared" si="24"/>
        <v>0</v>
      </c>
      <c r="J224" s="1325" t="s">
        <v>127</v>
      </c>
      <c r="K224" s="122">
        <v>20000</v>
      </c>
      <c r="L224" s="123"/>
      <c r="M224" s="1323">
        <f t="shared" si="25"/>
        <v>0</v>
      </c>
      <c r="N224" s="123"/>
      <c r="O224" s="1323">
        <f t="shared" si="27"/>
        <v>0</v>
      </c>
      <c r="P224" s="124">
        <f t="shared" si="29"/>
        <v>20000</v>
      </c>
      <c r="Q224" s="1323"/>
      <c r="R224" s="125"/>
    </row>
    <row r="225" spans="2:19" s="40" customFormat="1" ht="15.95" hidden="1" customHeight="1">
      <c r="B225" s="3087"/>
      <c r="C225" s="526">
        <v>41790</v>
      </c>
      <c r="D225" s="1208" t="s">
        <v>563</v>
      </c>
      <c r="E225" s="46" t="s">
        <v>39</v>
      </c>
      <c r="F225" s="1316">
        <v>1</v>
      </c>
      <c r="G225" s="1316"/>
      <c r="H225" s="764">
        <f t="shared" si="23"/>
        <v>0</v>
      </c>
      <c r="I225" s="122">
        <f t="shared" si="24"/>
        <v>0</v>
      </c>
      <c r="J225" s="1325" t="s">
        <v>258</v>
      </c>
      <c r="K225" s="1323">
        <v>5000</v>
      </c>
      <c r="L225" s="123">
        <v>3</v>
      </c>
      <c r="M225" s="1323">
        <f t="shared" si="25"/>
        <v>30000</v>
      </c>
      <c r="N225" s="123"/>
      <c r="O225" s="1323">
        <f t="shared" si="27"/>
        <v>0</v>
      </c>
      <c r="P225" s="124">
        <f t="shared" si="29"/>
        <v>35000</v>
      </c>
      <c r="Q225" s="1323"/>
      <c r="R225" s="125"/>
    </row>
    <row r="226" spans="2:19" s="40" customFormat="1" ht="15.95" hidden="1" customHeight="1">
      <c r="B226" s="3087">
        <v>7</v>
      </c>
      <c r="C226" s="387">
        <v>41791</v>
      </c>
      <c r="D226" s="1208" t="s">
        <v>559</v>
      </c>
      <c r="E226" s="46" t="s">
        <v>426</v>
      </c>
      <c r="F226" s="1316">
        <v>1</v>
      </c>
      <c r="G226" s="1316"/>
      <c r="H226" s="764">
        <f t="shared" ref="H226:H233" si="30">F226*G226</f>
        <v>0</v>
      </c>
      <c r="I226" s="122">
        <f t="shared" si="24"/>
        <v>0</v>
      </c>
      <c r="J226" s="1325" t="s">
        <v>127</v>
      </c>
      <c r="K226" s="779">
        <v>35000</v>
      </c>
      <c r="L226" s="123"/>
      <c r="M226" s="1323">
        <f t="shared" si="25"/>
        <v>0</v>
      </c>
      <c r="N226" s="123"/>
      <c r="O226" s="1323">
        <f t="shared" si="27"/>
        <v>0</v>
      </c>
      <c r="P226" s="124">
        <f t="shared" si="29"/>
        <v>35000</v>
      </c>
      <c r="Q226" s="1323"/>
      <c r="R226" s="125"/>
    </row>
    <row r="227" spans="2:19" s="40" customFormat="1" ht="15.95" hidden="1" customHeight="1">
      <c r="B227" s="3087"/>
      <c r="C227" s="387">
        <v>41791</v>
      </c>
      <c r="D227" s="1208" t="s">
        <v>133</v>
      </c>
      <c r="E227" s="46"/>
      <c r="F227" s="1316"/>
      <c r="G227" s="1316"/>
      <c r="H227" s="764">
        <f t="shared" si="30"/>
        <v>0</v>
      </c>
      <c r="I227" s="122">
        <f t="shared" si="24"/>
        <v>0</v>
      </c>
      <c r="J227" s="1325"/>
      <c r="K227" s="779"/>
      <c r="L227" s="123">
        <v>4</v>
      </c>
      <c r="M227" s="1323">
        <f t="shared" si="25"/>
        <v>40000</v>
      </c>
      <c r="N227" s="123"/>
      <c r="O227" s="1323">
        <f t="shared" si="27"/>
        <v>0</v>
      </c>
      <c r="P227" s="124">
        <f t="shared" si="29"/>
        <v>40000</v>
      </c>
      <c r="Q227" s="1323"/>
      <c r="R227" s="125"/>
    </row>
    <row r="228" spans="2:19" s="40" customFormat="1" ht="15.95" hidden="1" customHeight="1">
      <c r="B228" s="1306">
        <v>8</v>
      </c>
      <c r="C228" s="526">
        <v>41792</v>
      </c>
      <c r="D228" s="1208" t="s">
        <v>746</v>
      </c>
      <c r="E228" s="46" t="s">
        <v>39</v>
      </c>
      <c r="F228" s="1316">
        <v>1</v>
      </c>
      <c r="G228" s="1316">
        <v>150</v>
      </c>
      <c r="H228" s="764">
        <f t="shared" si="30"/>
        <v>150</v>
      </c>
      <c r="I228" s="122">
        <f t="shared" si="24"/>
        <v>75000</v>
      </c>
      <c r="J228" s="1325"/>
      <c r="K228" s="779"/>
      <c r="L228" s="123">
        <v>2</v>
      </c>
      <c r="M228" s="1323">
        <f t="shared" si="25"/>
        <v>20000</v>
      </c>
      <c r="N228" s="123">
        <v>4</v>
      </c>
      <c r="O228" s="1323">
        <f t="shared" si="27"/>
        <v>60000</v>
      </c>
      <c r="P228" s="124">
        <f t="shared" si="29"/>
        <v>155000</v>
      </c>
      <c r="Q228" s="1323"/>
      <c r="R228" s="125"/>
    </row>
    <row r="229" spans="2:19" s="40" customFormat="1" ht="15.95" hidden="1" customHeight="1">
      <c r="B229" s="3087">
        <v>9</v>
      </c>
      <c r="C229" s="526">
        <v>41793</v>
      </c>
      <c r="D229" s="1208" t="s">
        <v>559</v>
      </c>
      <c r="E229" s="46" t="s">
        <v>426</v>
      </c>
      <c r="F229" s="1316">
        <v>2</v>
      </c>
      <c r="G229" s="1316"/>
      <c r="H229" s="764">
        <f t="shared" si="30"/>
        <v>0</v>
      </c>
      <c r="I229" s="122">
        <f t="shared" si="24"/>
        <v>0</v>
      </c>
      <c r="J229" s="1325" t="s">
        <v>127</v>
      </c>
      <c r="K229" s="122">
        <v>20000</v>
      </c>
      <c r="L229" s="123"/>
      <c r="M229" s="1323">
        <f t="shared" si="25"/>
        <v>0</v>
      </c>
      <c r="N229" s="123"/>
      <c r="O229" s="1323">
        <f t="shared" si="27"/>
        <v>0</v>
      </c>
      <c r="P229" s="124">
        <f t="shared" si="29"/>
        <v>20000</v>
      </c>
      <c r="Q229" s="1323"/>
      <c r="R229" s="125"/>
    </row>
    <row r="230" spans="2:19" s="40" customFormat="1" ht="15.95" hidden="1" customHeight="1">
      <c r="B230" s="3087"/>
      <c r="C230" s="526">
        <v>41793</v>
      </c>
      <c r="D230" s="1208" t="s">
        <v>580</v>
      </c>
      <c r="E230" s="46" t="s">
        <v>426</v>
      </c>
      <c r="F230" s="1316">
        <v>1</v>
      </c>
      <c r="G230" s="1316"/>
      <c r="H230" s="764">
        <f t="shared" si="30"/>
        <v>0</v>
      </c>
      <c r="I230" s="122">
        <f t="shared" si="24"/>
        <v>0</v>
      </c>
      <c r="J230" s="1325" t="s">
        <v>127</v>
      </c>
      <c r="K230" s="122">
        <v>10000</v>
      </c>
      <c r="L230" s="123">
        <v>2.5</v>
      </c>
      <c r="M230" s="1323">
        <f t="shared" si="25"/>
        <v>25000</v>
      </c>
      <c r="N230" s="123"/>
      <c r="O230" s="1323">
        <f t="shared" si="27"/>
        <v>0</v>
      </c>
      <c r="P230" s="124">
        <f t="shared" si="29"/>
        <v>35000</v>
      </c>
      <c r="Q230" s="1323"/>
      <c r="R230" s="125"/>
    </row>
    <row r="231" spans="2:19" s="40" customFormat="1" ht="15.95" hidden="1" customHeight="1">
      <c r="B231" s="3087">
        <v>10</v>
      </c>
      <c r="C231" s="526">
        <v>41794</v>
      </c>
      <c r="D231" s="1208" t="s">
        <v>580</v>
      </c>
      <c r="E231" s="46" t="s">
        <v>426</v>
      </c>
      <c r="F231" s="1316">
        <v>2</v>
      </c>
      <c r="G231" s="1316"/>
      <c r="H231" s="764">
        <f t="shared" si="30"/>
        <v>0</v>
      </c>
      <c r="I231" s="122">
        <f>H231*500</f>
        <v>0</v>
      </c>
      <c r="J231" s="1325" t="s">
        <v>127</v>
      </c>
      <c r="K231" s="122">
        <v>10000</v>
      </c>
      <c r="L231" s="123"/>
      <c r="M231" s="1323">
        <f>L231*10000</f>
        <v>0</v>
      </c>
      <c r="N231" s="123"/>
      <c r="O231" s="1323">
        <f t="shared" si="27"/>
        <v>0</v>
      </c>
      <c r="P231" s="124">
        <f t="shared" si="29"/>
        <v>10000</v>
      </c>
      <c r="Q231" s="1323"/>
      <c r="R231" s="125"/>
    </row>
    <row r="232" spans="2:19" s="40" customFormat="1" ht="15.95" hidden="1" customHeight="1">
      <c r="B232" s="3087"/>
      <c r="C232" s="526">
        <v>41794</v>
      </c>
      <c r="D232" s="1208" t="s">
        <v>597</v>
      </c>
      <c r="E232" s="46" t="s">
        <v>426</v>
      </c>
      <c r="F232" s="1316">
        <v>1</v>
      </c>
      <c r="G232" s="1316"/>
      <c r="H232" s="764">
        <f t="shared" si="30"/>
        <v>0</v>
      </c>
      <c r="I232" s="122">
        <f>H232*500</f>
        <v>0</v>
      </c>
      <c r="J232" s="1325" t="s">
        <v>127</v>
      </c>
      <c r="K232" s="122">
        <v>20000</v>
      </c>
      <c r="L232" s="123"/>
      <c r="M232" s="1323">
        <f>L232*10000</f>
        <v>0</v>
      </c>
      <c r="N232" s="123"/>
      <c r="O232" s="1323">
        <f t="shared" si="27"/>
        <v>0</v>
      </c>
      <c r="P232" s="124">
        <f t="shared" si="29"/>
        <v>20000</v>
      </c>
      <c r="Q232" s="1323"/>
      <c r="R232" s="125" t="s">
        <v>912</v>
      </c>
    </row>
    <row r="233" spans="2:19" s="40" customFormat="1" ht="15.95" hidden="1" customHeight="1" thickBot="1">
      <c r="B233" s="376">
        <v>11</v>
      </c>
      <c r="C233" s="791">
        <v>41795</v>
      </c>
      <c r="D233" s="1209" t="s">
        <v>598</v>
      </c>
      <c r="E233" s="56" t="s">
        <v>426</v>
      </c>
      <c r="F233" s="44">
        <v>4</v>
      </c>
      <c r="G233" s="44"/>
      <c r="H233" s="765">
        <f t="shared" si="30"/>
        <v>0</v>
      </c>
      <c r="I233" s="1011">
        <f>H233*500</f>
        <v>0</v>
      </c>
      <c r="J233" s="1331" t="s">
        <v>127</v>
      </c>
      <c r="K233" s="1012">
        <v>20000</v>
      </c>
      <c r="L233" s="1013"/>
      <c r="M233" s="1324">
        <f>L233*10000</f>
        <v>0</v>
      </c>
      <c r="N233" s="1013"/>
      <c r="O233" s="1324">
        <f t="shared" si="27"/>
        <v>0</v>
      </c>
      <c r="P233" s="1014">
        <f t="shared" si="29"/>
        <v>20000</v>
      </c>
      <c r="Q233" s="1324"/>
      <c r="R233" s="792" t="s">
        <v>912</v>
      </c>
      <c r="S233" s="40" t="s">
        <v>913</v>
      </c>
    </row>
    <row r="234" spans="2:19" s="40" customFormat="1" ht="15.95" hidden="1" customHeight="1">
      <c r="B234" s="1855">
        <v>1</v>
      </c>
      <c r="C234" s="769">
        <v>41816</v>
      </c>
      <c r="D234" s="1857" t="s">
        <v>862</v>
      </c>
      <c r="E234" s="613"/>
      <c r="F234" s="1059"/>
      <c r="G234" s="1059"/>
      <c r="H234" s="1858">
        <v>0</v>
      </c>
      <c r="I234" s="1061">
        <v>0</v>
      </c>
      <c r="J234" s="1059"/>
      <c r="K234" s="1061"/>
      <c r="L234" s="613"/>
      <c r="M234" s="1061">
        <v>0</v>
      </c>
      <c r="N234" s="1858"/>
      <c r="O234" s="1061">
        <v>0</v>
      </c>
      <c r="P234" s="1061">
        <v>0</v>
      </c>
      <c r="Q234" s="1061"/>
      <c r="R234" s="2017"/>
    </row>
    <row r="235" spans="2:19" s="40" customFormat="1" ht="15.95" hidden="1" customHeight="1">
      <c r="B235" s="1854">
        <v>2</v>
      </c>
      <c r="C235" s="526">
        <v>41817</v>
      </c>
      <c r="D235" s="1023" t="s">
        <v>300</v>
      </c>
      <c r="E235" s="616"/>
      <c r="F235" s="697"/>
      <c r="G235" s="697"/>
      <c r="H235" s="955">
        <v>56</v>
      </c>
      <c r="I235" s="1063">
        <v>28000</v>
      </c>
      <c r="J235" s="697"/>
      <c r="K235" s="1063"/>
      <c r="L235" s="616"/>
      <c r="M235" s="1063">
        <v>0</v>
      </c>
      <c r="N235" s="955"/>
      <c r="O235" s="1063">
        <v>0</v>
      </c>
      <c r="P235" s="1063">
        <v>28000</v>
      </c>
      <c r="Q235" s="1063"/>
      <c r="R235" s="2020"/>
    </row>
    <row r="236" spans="2:19" s="40" customFormat="1" ht="15.95" hidden="1" customHeight="1">
      <c r="B236" s="1854">
        <v>3</v>
      </c>
      <c r="C236" s="526">
        <v>41818</v>
      </c>
      <c r="D236" s="1859" t="s">
        <v>909</v>
      </c>
      <c r="E236" s="616" t="s">
        <v>556</v>
      </c>
      <c r="F236" s="697">
        <v>1</v>
      </c>
      <c r="G236" s="697">
        <v>56</v>
      </c>
      <c r="H236" s="955">
        <v>56</v>
      </c>
      <c r="I236" s="1063">
        <v>28000</v>
      </c>
      <c r="J236" s="697"/>
      <c r="K236" s="1063"/>
      <c r="L236" s="616"/>
      <c r="M236" s="1063">
        <v>0</v>
      </c>
      <c r="N236" s="955"/>
      <c r="O236" s="1063">
        <v>0</v>
      </c>
      <c r="P236" s="1063">
        <v>28000</v>
      </c>
      <c r="Q236" s="1063"/>
      <c r="R236" s="2020"/>
    </row>
    <row r="237" spans="2:19" s="40" customFormat="1" ht="15.95" hidden="1" customHeight="1">
      <c r="B237" s="3237">
        <v>4</v>
      </c>
      <c r="C237" s="387">
        <v>41819</v>
      </c>
      <c r="D237" s="1859" t="s">
        <v>546</v>
      </c>
      <c r="E237" s="616" t="s">
        <v>426</v>
      </c>
      <c r="F237" s="697">
        <v>3</v>
      </c>
      <c r="G237" s="697"/>
      <c r="H237" s="955">
        <v>0</v>
      </c>
      <c r="I237" s="1063">
        <v>0</v>
      </c>
      <c r="J237" s="697" t="s">
        <v>127</v>
      </c>
      <c r="K237" s="1063">
        <v>20000</v>
      </c>
      <c r="L237" s="616">
        <v>4</v>
      </c>
      <c r="M237" s="1063">
        <v>40000</v>
      </c>
      <c r="N237" s="955"/>
      <c r="O237" s="1063">
        <v>0</v>
      </c>
      <c r="P237" s="1063">
        <v>60000</v>
      </c>
      <c r="Q237" s="1063"/>
      <c r="R237" s="2020"/>
    </row>
    <row r="238" spans="2:19" s="40" customFormat="1" ht="15.95" hidden="1" customHeight="1">
      <c r="B238" s="3236"/>
      <c r="C238" s="387">
        <v>41819</v>
      </c>
      <c r="D238" s="1859" t="s">
        <v>563</v>
      </c>
      <c r="E238" s="616" t="s">
        <v>263</v>
      </c>
      <c r="F238" s="697">
        <v>5</v>
      </c>
      <c r="G238" s="697"/>
      <c r="H238" s="955">
        <v>0</v>
      </c>
      <c r="I238" s="1063">
        <v>0</v>
      </c>
      <c r="J238" s="697" t="s">
        <v>258</v>
      </c>
      <c r="K238" s="1063">
        <v>25000</v>
      </c>
      <c r="L238" s="616">
        <v>2</v>
      </c>
      <c r="M238" s="1063">
        <v>20000</v>
      </c>
      <c r="N238" s="955">
        <v>3</v>
      </c>
      <c r="O238" s="1063">
        <v>45000</v>
      </c>
      <c r="P238" s="1063">
        <v>90000</v>
      </c>
      <c r="Q238" s="1063"/>
      <c r="R238" s="2020"/>
    </row>
    <row r="239" spans="2:19" s="40" customFormat="1" ht="15.95" hidden="1" customHeight="1">
      <c r="B239" s="1854">
        <v>5</v>
      </c>
      <c r="C239" s="526">
        <v>41820</v>
      </c>
      <c r="D239" s="1859" t="s">
        <v>546</v>
      </c>
      <c r="E239" s="616" t="s">
        <v>426</v>
      </c>
      <c r="F239" s="697">
        <v>15</v>
      </c>
      <c r="G239" s="697"/>
      <c r="H239" s="955">
        <v>0</v>
      </c>
      <c r="I239" s="1063">
        <v>0</v>
      </c>
      <c r="J239" s="697" t="s">
        <v>127</v>
      </c>
      <c r="K239" s="1063">
        <v>35000</v>
      </c>
      <c r="L239" s="616"/>
      <c r="M239" s="1063">
        <v>0</v>
      </c>
      <c r="N239" s="955"/>
      <c r="O239" s="1063">
        <v>0</v>
      </c>
      <c r="P239" s="1063">
        <v>35000</v>
      </c>
      <c r="Q239" s="1063"/>
      <c r="R239" s="2020"/>
    </row>
    <row r="240" spans="2:19" s="40" customFormat="1" ht="15.95" hidden="1" customHeight="1">
      <c r="B240" s="3237">
        <v>6</v>
      </c>
      <c r="C240" s="526">
        <v>41821</v>
      </c>
      <c r="D240" s="1859" t="s">
        <v>563</v>
      </c>
      <c r="E240" s="616" t="s">
        <v>263</v>
      </c>
      <c r="F240" s="697">
        <v>1</v>
      </c>
      <c r="G240" s="697"/>
      <c r="H240" s="955">
        <v>0</v>
      </c>
      <c r="I240" s="1063">
        <v>0</v>
      </c>
      <c r="J240" s="697" t="s">
        <v>258</v>
      </c>
      <c r="K240" s="1063">
        <v>5000</v>
      </c>
      <c r="L240" s="616"/>
      <c r="M240" s="1063">
        <v>0</v>
      </c>
      <c r="N240" s="955"/>
      <c r="O240" s="1063">
        <v>0</v>
      </c>
      <c r="P240" s="1063">
        <v>5000</v>
      </c>
      <c r="Q240" s="1063"/>
      <c r="R240" s="2020"/>
    </row>
    <row r="241" spans="2:18" s="40" customFormat="1" ht="15.95" hidden="1" customHeight="1">
      <c r="B241" s="3236"/>
      <c r="C241" s="526">
        <v>41821</v>
      </c>
      <c r="D241" s="1859" t="s">
        <v>909</v>
      </c>
      <c r="E241" s="616" t="s">
        <v>556</v>
      </c>
      <c r="F241" s="697">
        <v>1</v>
      </c>
      <c r="G241" s="697">
        <v>55</v>
      </c>
      <c r="H241" s="955">
        <v>55</v>
      </c>
      <c r="I241" s="1063">
        <v>27500</v>
      </c>
      <c r="J241" s="697"/>
      <c r="K241" s="1063"/>
      <c r="L241" s="616">
        <v>3</v>
      </c>
      <c r="M241" s="1063">
        <v>30000</v>
      </c>
      <c r="N241" s="955"/>
      <c r="O241" s="1063">
        <v>0</v>
      </c>
      <c r="P241" s="1063">
        <v>57500</v>
      </c>
      <c r="Q241" s="1063"/>
      <c r="R241" s="2020"/>
    </row>
    <row r="242" spans="2:18" s="40" customFormat="1" ht="15.95" hidden="1" customHeight="1">
      <c r="B242" s="1854">
        <v>7</v>
      </c>
      <c r="C242" s="526">
        <v>41822</v>
      </c>
      <c r="D242" s="1859" t="s">
        <v>563</v>
      </c>
      <c r="E242" s="616" t="s">
        <v>263</v>
      </c>
      <c r="F242" s="697">
        <v>2</v>
      </c>
      <c r="G242" s="697"/>
      <c r="H242" s="955">
        <v>0</v>
      </c>
      <c r="I242" s="1063">
        <v>0</v>
      </c>
      <c r="J242" s="697" t="s">
        <v>258</v>
      </c>
      <c r="K242" s="1063">
        <v>10000</v>
      </c>
      <c r="L242" s="616"/>
      <c r="M242" s="1063">
        <v>0</v>
      </c>
      <c r="N242" s="955"/>
      <c r="O242" s="1063">
        <v>0</v>
      </c>
      <c r="P242" s="1063">
        <v>10000</v>
      </c>
      <c r="Q242" s="1063"/>
      <c r="R242" s="2020"/>
    </row>
    <row r="243" spans="2:18" s="40" customFormat="1" ht="15.95" hidden="1" customHeight="1">
      <c r="B243" s="3237">
        <v>8</v>
      </c>
      <c r="C243" s="526">
        <v>41823</v>
      </c>
      <c r="D243" s="1859" t="s">
        <v>563</v>
      </c>
      <c r="E243" s="616" t="s">
        <v>263</v>
      </c>
      <c r="F243" s="697">
        <v>1</v>
      </c>
      <c r="G243" s="697"/>
      <c r="H243" s="955">
        <v>0</v>
      </c>
      <c r="I243" s="1063">
        <v>0</v>
      </c>
      <c r="J243" s="697" t="s">
        <v>258</v>
      </c>
      <c r="K243" s="1063">
        <v>5000</v>
      </c>
      <c r="L243" s="616"/>
      <c r="M243" s="1063">
        <v>0</v>
      </c>
      <c r="N243" s="955"/>
      <c r="O243" s="1063">
        <v>0</v>
      </c>
      <c r="P243" s="1063">
        <v>5000</v>
      </c>
      <c r="Q243" s="1063"/>
      <c r="R243" s="2020"/>
    </row>
    <row r="244" spans="2:18" s="40" customFormat="1" ht="15.95" hidden="1" customHeight="1">
      <c r="B244" s="3236"/>
      <c r="C244" s="526">
        <v>41823</v>
      </c>
      <c r="D244" s="1859" t="s">
        <v>557</v>
      </c>
      <c r="E244" s="616" t="s">
        <v>426</v>
      </c>
      <c r="F244" s="697">
        <v>5</v>
      </c>
      <c r="G244" s="697"/>
      <c r="H244" s="955">
        <v>0</v>
      </c>
      <c r="I244" s="1063">
        <v>0</v>
      </c>
      <c r="J244" s="697" t="s">
        <v>127</v>
      </c>
      <c r="K244" s="1063">
        <v>20000</v>
      </c>
      <c r="L244" s="616"/>
      <c r="M244" s="1063">
        <v>0</v>
      </c>
      <c r="N244" s="955"/>
      <c r="O244" s="1063">
        <v>0</v>
      </c>
      <c r="P244" s="1063">
        <v>20000</v>
      </c>
      <c r="Q244" s="1063"/>
      <c r="R244" s="2020"/>
    </row>
    <row r="245" spans="2:18" s="40" customFormat="1" ht="15.95" hidden="1" customHeight="1">
      <c r="B245" s="3237">
        <v>9</v>
      </c>
      <c r="C245" s="526">
        <v>41824</v>
      </c>
      <c r="D245" s="1859" t="s">
        <v>563</v>
      </c>
      <c r="E245" s="616" t="s">
        <v>263</v>
      </c>
      <c r="F245" s="697">
        <v>1</v>
      </c>
      <c r="G245" s="697"/>
      <c r="H245" s="955">
        <v>0</v>
      </c>
      <c r="I245" s="1063">
        <v>0</v>
      </c>
      <c r="J245" s="697" t="s">
        <v>258</v>
      </c>
      <c r="K245" s="1063">
        <v>5000</v>
      </c>
      <c r="L245" s="616"/>
      <c r="M245" s="1063">
        <v>0</v>
      </c>
      <c r="N245" s="955"/>
      <c r="O245" s="1063">
        <v>0</v>
      </c>
      <c r="P245" s="1063">
        <v>5000</v>
      </c>
      <c r="Q245" s="1063"/>
      <c r="R245" s="2020"/>
    </row>
    <row r="246" spans="2:18" s="40" customFormat="1" ht="15.95" hidden="1" customHeight="1">
      <c r="B246" s="3236"/>
      <c r="C246" s="526">
        <v>41824</v>
      </c>
      <c r="D246" s="1859" t="s">
        <v>909</v>
      </c>
      <c r="E246" s="616" t="s">
        <v>556</v>
      </c>
      <c r="F246" s="697">
        <v>1</v>
      </c>
      <c r="G246" s="697">
        <v>55</v>
      </c>
      <c r="H246" s="955">
        <v>55</v>
      </c>
      <c r="I246" s="1063">
        <v>27500</v>
      </c>
      <c r="J246" s="697"/>
      <c r="K246" s="1063"/>
      <c r="L246" s="616">
        <v>3</v>
      </c>
      <c r="M246" s="1063">
        <v>30000</v>
      </c>
      <c r="N246" s="955"/>
      <c r="O246" s="1063">
        <v>0</v>
      </c>
      <c r="P246" s="1063">
        <v>57500</v>
      </c>
      <c r="Q246" s="1063"/>
      <c r="R246" s="2020"/>
    </row>
    <row r="247" spans="2:18" s="40" customFormat="1" ht="15.95" hidden="1" customHeight="1">
      <c r="B247" s="3237">
        <v>10</v>
      </c>
      <c r="C247" s="526">
        <v>41825</v>
      </c>
      <c r="D247" s="1859" t="s">
        <v>563</v>
      </c>
      <c r="E247" s="616" t="s">
        <v>263</v>
      </c>
      <c r="F247" s="697">
        <v>2</v>
      </c>
      <c r="G247" s="697"/>
      <c r="H247" s="955">
        <v>0</v>
      </c>
      <c r="I247" s="1063">
        <v>0</v>
      </c>
      <c r="J247" s="697" t="s">
        <v>258</v>
      </c>
      <c r="K247" s="1063">
        <v>10000</v>
      </c>
      <c r="L247" s="616"/>
      <c r="M247" s="1063">
        <v>0</v>
      </c>
      <c r="N247" s="955"/>
      <c r="O247" s="1063">
        <v>0</v>
      </c>
      <c r="P247" s="1063">
        <v>10000</v>
      </c>
      <c r="Q247" s="1063"/>
      <c r="R247" s="2020"/>
    </row>
    <row r="248" spans="2:18" s="40" customFormat="1" ht="15.95" hidden="1" customHeight="1">
      <c r="B248" s="3236"/>
      <c r="C248" s="526">
        <v>41825</v>
      </c>
      <c r="D248" s="1859" t="s">
        <v>909</v>
      </c>
      <c r="E248" s="616" t="s">
        <v>556</v>
      </c>
      <c r="F248" s="697">
        <v>1</v>
      </c>
      <c r="G248" s="697">
        <v>55</v>
      </c>
      <c r="H248" s="955">
        <v>55</v>
      </c>
      <c r="I248" s="1063">
        <v>27500</v>
      </c>
      <c r="J248" s="697"/>
      <c r="K248" s="1063"/>
      <c r="L248" s="616">
        <v>1</v>
      </c>
      <c r="M248" s="1063">
        <v>10000</v>
      </c>
      <c r="N248" s="955"/>
      <c r="O248" s="1063">
        <v>0</v>
      </c>
      <c r="P248" s="1063">
        <v>37500</v>
      </c>
      <c r="Q248" s="1063"/>
      <c r="R248" s="2020"/>
    </row>
    <row r="249" spans="2:18" s="40" customFormat="1" ht="15.95" hidden="1" customHeight="1">
      <c r="B249" s="3237">
        <v>11</v>
      </c>
      <c r="C249" s="387">
        <v>41826</v>
      </c>
      <c r="D249" s="1859" t="s">
        <v>563</v>
      </c>
      <c r="E249" s="616" t="s">
        <v>263</v>
      </c>
      <c r="F249" s="697">
        <v>1</v>
      </c>
      <c r="G249" s="697"/>
      <c r="H249" s="955">
        <v>0</v>
      </c>
      <c r="I249" s="1063">
        <v>0</v>
      </c>
      <c r="J249" s="697" t="s">
        <v>258</v>
      </c>
      <c r="K249" s="1063">
        <v>5000</v>
      </c>
      <c r="L249" s="616"/>
      <c r="M249" s="1063">
        <v>0</v>
      </c>
      <c r="N249" s="955"/>
      <c r="O249" s="1063">
        <v>0</v>
      </c>
      <c r="P249" s="1063">
        <v>5000</v>
      </c>
      <c r="Q249" s="1063"/>
      <c r="R249" s="2020"/>
    </row>
    <row r="250" spans="2:18" s="40" customFormat="1" ht="15.95" hidden="1" customHeight="1">
      <c r="B250" s="3238"/>
      <c r="C250" s="387">
        <v>41826</v>
      </c>
      <c r="D250" s="1859" t="s">
        <v>557</v>
      </c>
      <c r="E250" s="616" t="s">
        <v>426</v>
      </c>
      <c r="F250" s="697">
        <v>3</v>
      </c>
      <c r="G250" s="697"/>
      <c r="H250" s="955">
        <v>0</v>
      </c>
      <c r="I250" s="1063">
        <v>0</v>
      </c>
      <c r="J250" s="697" t="s">
        <v>127</v>
      </c>
      <c r="K250" s="1063">
        <v>20000</v>
      </c>
      <c r="L250" s="616"/>
      <c r="M250" s="1063">
        <v>0</v>
      </c>
      <c r="N250" s="955"/>
      <c r="O250" s="1063">
        <v>0</v>
      </c>
      <c r="P250" s="1063">
        <v>20000</v>
      </c>
      <c r="Q250" s="1063"/>
      <c r="R250" s="2020"/>
    </row>
    <row r="251" spans="2:18" s="40" customFormat="1" ht="15.95" hidden="1" customHeight="1">
      <c r="B251" s="3238"/>
      <c r="C251" s="387">
        <v>41826</v>
      </c>
      <c r="D251" s="1859" t="s">
        <v>575</v>
      </c>
      <c r="E251" s="616" t="s">
        <v>263</v>
      </c>
      <c r="F251" s="697">
        <v>1</v>
      </c>
      <c r="G251" s="697"/>
      <c r="H251" s="955">
        <v>0</v>
      </c>
      <c r="I251" s="1063">
        <v>0</v>
      </c>
      <c r="J251" s="697"/>
      <c r="K251" s="1063"/>
      <c r="L251" s="616">
        <v>6</v>
      </c>
      <c r="M251" s="1063">
        <v>60000</v>
      </c>
      <c r="N251" s="955"/>
      <c r="O251" s="1063">
        <v>0</v>
      </c>
      <c r="P251" s="1063">
        <v>60000</v>
      </c>
      <c r="Q251" s="1063"/>
      <c r="R251" s="2020"/>
    </row>
    <row r="252" spans="2:18" s="40" customFormat="1" ht="15.95" hidden="1" customHeight="1">
      <c r="B252" s="3236"/>
      <c r="C252" s="387">
        <v>41826</v>
      </c>
      <c r="D252" s="1859" t="s">
        <v>910</v>
      </c>
      <c r="E252" s="616" t="s">
        <v>263</v>
      </c>
      <c r="F252" s="697">
        <v>1</v>
      </c>
      <c r="G252" s="697">
        <v>150</v>
      </c>
      <c r="H252" s="955">
        <v>150</v>
      </c>
      <c r="I252" s="1063">
        <v>75000</v>
      </c>
      <c r="J252" s="697"/>
      <c r="K252" s="1063"/>
      <c r="L252" s="616">
        <v>2</v>
      </c>
      <c r="M252" s="1063">
        <v>20000</v>
      </c>
      <c r="N252" s="955">
        <v>4</v>
      </c>
      <c r="O252" s="1063">
        <v>60000</v>
      </c>
      <c r="P252" s="1063">
        <v>155000</v>
      </c>
      <c r="Q252" s="1063"/>
      <c r="R252" s="2020"/>
    </row>
    <row r="253" spans="2:18" s="40" customFormat="1" ht="15.95" hidden="1" customHeight="1">
      <c r="B253" s="3237">
        <v>12</v>
      </c>
      <c r="C253" s="526">
        <v>41827</v>
      </c>
      <c r="D253" s="1859" t="s">
        <v>563</v>
      </c>
      <c r="E253" s="616" t="s">
        <v>263</v>
      </c>
      <c r="F253" s="697">
        <v>1</v>
      </c>
      <c r="G253" s="697"/>
      <c r="H253" s="955">
        <v>0</v>
      </c>
      <c r="I253" s="1063">
        <v>0</v>
      </c>
      <c r="J253" s="697" t="s">
        <v>258</v>
      </c>
      <c r="K253" s="1063">
        <v>5000</v>
      </c>
      <c r="L253" s="616"/>
      <c r="M253" s="1063">
        <v>0</v>
      </c>
      <c r="N253" s="955"/>
      <c r="O253" s="1063">
        <v>0</v>
      </c>
      <c r="P253" s="1063">
        <v>5000</v>
      </c>
      <c r="Q253" s="1063"/>
      <c r="R253" s="2020"/>
    </row>
    <row r="254" spans="2:18" s="40" customFormat="1" ht="15.95" hidden="1" customHeight="1">
      <c r="B254" s="3236"/>
      <c r="C254" s="526">
        <v>41827</v>
      </c>
      <c r="D254" s="1859" t="s">
        <v>909</v>
      </c>
      <c r="E254" s="616" t="s">
        <v>556</v>
      </c>
      <c r="F254" s="697">
        <v>1</v>
      </c>
      <c r="G254" s="697">
        <v>54</v>
      </c>
      <c r="H254" s="955">
        <v>54</v>
      </c>
      <c r="I254" s="1063">
        <v>27000</v>
      </c>
      <c r="J254" s="697"/>
      <c r="K254" s="1063"/>
      <c r="L254" s="616">
        <v>1</v>
      </c>
      <c r="M254" s="1063">
        <v>10000</v>
      </c>
      <c r="N254" s="955"/>
      <c r="O254" s="1063">
        <v>0</v>
      </c>
      <c r="P254" s="1063">
        <v>37000</v>
      </c>
      <c r="Q254" s="1063"/>
      <c r="R254" s="2020"/>
    </row>
    <row r="255" spans="2:18" s="40" customFormat="1" ht="15.95" hidden="1" customHeight="1">
      <c r="B255" s="3237">
        <v>13</v>
      </c>
      <c r="C255" s="526">
        <v>41828</v>
      </c>
      <c r="D255" s="1859" t="s">
        <v>563</v>
      </c>
      <c r="E255" s="616" t="s">
        <v>263</v>
      </c>
      <c r="F255" s="697">
        <v>1</v>
      </c>
      <c r="G255" s="697"/>
      <c r="H255" s="955">
        <v>0</v>
      </c>
      <c r="I255" s="1063">
        <v>0</v>
      </c>
      <c r="J255" s="697" t="s">
        <v>258</v>
      </c>
      <c r="K255" s="1063">
        <v>5000</v>
      </c>
      <c r="L255" s="616"/>
      <c r="M255" s="1063">
        <v>0</v>
      </c>
      <c r="N255" s="955"/>
      <c r="O255" s="1063">
        <v>0</v>
      </c>
      <c r="P255" s="1063">
        <v>5000</v>
      </c>
      <c r="Q255" s="1063"/>
      <c r="R255" s="2020"/>
    </row>
    <row r="256" spans="2:18" s="40" customFormat="1" ht="15.95" hidden="1" customHeight="1">
      <c r="B256" s="3236"/>
      <c r="C256" s="526">
        <v>41828</v>
      </c>
      <c r="D256" s="1859" t="s">
        <v>909</v>
      </c>
      <c r="E256" s="616" t="s">
        <v>556</v>
      </c>
      <c r="F256" s="697">
        <v>1</v>
      </c>
      <c r="G256" s="697">
        <v>54</v>
      </c>
      <c r="H256" s="955">
        <v>54</v>
      </c>
      <c r="I256" s="1063">
        <v>27000</v>
      </c>
      <c r="J256" s="697"/>
      <c r="K256" s="1063"/>
      <c r="L256" s="616">
        <v>1</v>
      </c>
      <c r="M256" s="1063">
        <v>10000</v>
      </c>
      <c r="N256" s="955"/>
      <c r="O256" s="1063">
        <v>0</v>
      </c>
      <c r="P256" s="1063">
        <v>37000</v>
      </c>
      <c r="Q256" s="1063"/>
      <c r="R256" s="2020"/>
    </row>
    <row r="257" spans="2:18" s="40" customFormat="1" ht="15.95" hidden="1" customHeight="1">
      <c r="B257" s="1854">
        <v>14</v>
      </c>
      <c r="C257" s="526">
        <v>41829</v>
      </c>
      <c r="D257" s="1860" t="s">
        <v>864</v>
      </c>
      <c r="E257" s="616"/>
      <c r="F257" s="697"/>
      <c r="G257" s="697"/>
      <c r="H257" s="955">
        <v>0</v>
      </c>
      <c r="I257" s="1063">
        <v>0</v>
      </c>
      <c r="J257" s="697"/>
      <c r="K257" s="1063"/>
      <c r="L257" s="616"/>
      <c r="M257" s="1063">
        <v>0</v>
      </c>
      <c r="N257" s="955"/>
      <c r="O257" s="1063">
        <v>0</v>
      </c>
      <c r="P257" s="1063">
        <v>0</v>
      </c>
      <c r="Q257" s="1063"/>
      <c r="R257" s="2020"/>
    </row>
    <row r="258" spans="2:18" s="40" customFormat="1" ht="15.95" hidden="1" customHeight="1">
      <c r="B258" s="3237">
        <v>15</v>
      </c>
      <c r="C258" s="526">
        <v>41830</v>
      </c>
      <c r="D258" s="1859" t="s">
        <v>563</v>
      </c>
      <c r="E258" s="616" t="s">
        <v>263</v>
      </c>
      <c r="F258" s="697">
        <v>3</v>
      </c>
      <c r="G258" s="697"/>
      <c r="H258" s="955">
        <v>0</v>
      </c>
      <c r="I258" s="1063">
        <v>0</v>
      </c>
      <c r="J258" s="697" t="s">
        <v>258</v>
      </c>
      <c r="K258" s="1063">
        <v>15000</v>
      </c>
      <c r="L258" s="616">
        <v>2</v>
      </c>
      <c r="M258" s="1063">
        <v>20000</v>
      </c>
      <c r="N258" s="955"/>
      <c r="O258" s="1063">
        <v>0</v>
      </c>
      <c r="P258" s="1063">
        <v>35000</v>
      </c>
      <c r="Q258" s="1063"/>
      <c r="R258" s="2020"/>
    </row>
    <row r="259" spans="2:18" s="40" customFormat="1" ht="15.95" hidden="1" customHeight="1">
      <c r="B259" s="3236"/>
      <c r="C259" s="526">
        <v>41830</v>
      </c>
      <c r="D259" s="1859" t="s">
        <v>909</v>
      </c>
      <c r="E259" s="616" t="s">
        <v>556</v>
      </c>
      <c r="F259" s="697">
        <v>1</v>
      </c>
      <c r="G259" s="697">
        <v>54</v>
      </c>
      <c r="H259" s="955">
        <v>54</v>
      </c>
      <c r="I259" s="1063">
        <v>27000</v>
      </c>
      <c r="J259" s="697"/>
      <c r="K259" s="1063"/>
      <c r="L259" s="616"/>
      <c r="M259" s="1063">
        <v>0</v>
      </c>
      <c r="N259" s="955"/>
      <c r="O259" s="1063">
        <v>0</v>
      </c>
      <c r="P259" s="1063">
        <v>27000</v>
      </c>
      <c r="Q259" s="1063"/>
      <c r="R259" s="2020"/>
    </row>
    <row r="260" spans="2:18" s="40" customFormat="1" ht="15.95" hidden="1" customHeight="1">
      <c r="B260" s="3237">
        <v>16</v>
      </c>
      <c r="C260" s="526">
        <v>41831</v>
      </c>
      <c r="D260" s="1859" t="s">
        <v>563</v>
      </c>
      <c r="E260" s="616" t="s">
        <v>263</v>
      </c>
      <c r="F260" s="697">
        <v>1</v>
      </c>
      <c r="G260" s="697"/>
      <c r="H260" s="955">
        <v>0</v>
      </c>
      <c r="I260" s="1063">
        <v>0</v>
      </c>
      <c r="J260" s="697" t="s">
        <v>258</v>
      </c>
      <c r="K260" s="1063">
        <v>5000</v>
      </c>
      <c r="L260" s="616"/>
      <c r="M260" s="1063">
        <v>0</v>
      </c>
      <c r="N260" s="955"/>
      <c r="O260" s="1063">
        <v>0</v>
      </c>
      <c r="P260" s="1063">
        <v>5000</v>
      </c>
      <c r="Q260" s="1063"/>
      <c r="R260" s="2020"/>
    </row>
    <row r="261" spans="2:18" s="40" customFormat="1" ht="15.95" hidden="1" customHeight="1">
      <c r="B261" s="3236"/>
      <c r="C261" s="526">
        <v>41831</v>
      </c>
      <c r="D261" s="1859" t="s">
        <v>546</v>
      </c>
      <c r="E261" s="616" t="s">
        <v>426</v>
      </c>
      <c r="F261" s="697">
        <v>7</v>
      </c>
      <c r="G261" s="697"/>
      <c r="H261" s="955">
        <v>0</v>
      </c>
      <c r="I261" s="1063">
        <v>0</v>
      </c>
      <c r="J261" s="697" t="s">
        <v>127</v>
      </c>
      <c r="K261" s="1063">
        <v>25000</v>
      </c>
      <c r="L261" s="616"/>
      <c r="M261" s="1063">
        <v>0</v>
      </c>
      <c r="N261" s="955"/>
      <c r="O261" s="1063">
        <v>0</v>
      </c>
      <c r="P261" s="1063">
        <v>25000</v>
      </c>
      <c r="Q261" s="1063"/>
      <c r="R261" s="2020"/>
    </row>
    <row r="262" spans="2:18" s="40" customFormat="1" ht="15.95" hidden="1" customHeight="1">
      <c r="B262" s="3237">
        <v>17</v>
      </c>
      <c r="C262" s="526">
        <v>41832</v>
      </c>
      <c r="D262" s="1859" t="s">
        <v>563</v>
      </c>
      <c r="E262" s="616" t="s">
        <v>263</v>
      </c>
      <c r="F262" s="697">
        <v>1</v>
      </c>
      <c r="G262" s="697"/>
      <c r="H262" s="955">
        <v>0</v>
      </c>
      <c r="I262" s="1063">
        <v>0</v>
      </c>
      <c r="J262" s="697" t="s">
        <v>258</v>
      </c>
      <c r="K262" s="1063">
        <v>5000</v>
      </c>
      <c r="L262" s="616"/>
      <c r="M262" s="1063">
        <v>0</v>
      </c>
      <c r="N262" s="955"/>
      <c r="O262" s="1063">
        <v>0</v>
      </c>
      <c r="P262" s="1063">
        <v>5000</v>
      </c>
      <c r="Q262" s="1063"/>
      <c r="R262" s="2020"/>
    </row>
    <row r="263" spans="2:18" s="40" customFormat="1" ht="15.95" hidden="1" customHeight="1">
      <c r="B263" s="3238"/>
      <c r="C263" s="526">
        <v>41832</v>
      </c>
      <c r="D263" s="1859" t="s">
        <v>909</v>
      </c>
      <c r="E263" s="616" t="s">
        <v>556</v>
      </c>
      <c r="F263" s="697">
        <v>1</v>
      </c>
      <c r="G263" s="697">
        <v>53</v>
      </c>
      <c r="H263" s="955">
        <v>53</v>
      </c>
      <c r="I263" s="1063">
        <v>26500</v>
      </c>
      <c r="J263" s="697"/>
      <c r="K263" s="1063"/>
      <c r="L263" s="616">
        <v>2</v>
      </c>
      <c r="M263" s="1063">
        <v>20000</v>
      </c>
      <c r="N263" s="955"/>
      <c r="O263" s="1063">
        <v>0</v>
      </c>
      <c r="P263" s="1063">
        <v>46500</v>
      </c>
      <c r="Q263" s="1063"/>
      <c r="R263" s="2020"/>
    </row>
    <row r="264" spans="2:18" s="40" customFormat="1" ht="15.95" hidden="1" customHeight="1">
      <c r="B264" s="3238"/>
      <c r="C264" s="526">
        <v>41832</v>
      </c>
      <c r="D264" s="1859" t="s">
        <v>575</v>
      </c>
      <c r="E264" s="616" t="s">
        <v>263</v>
      </c>
      <c r="F264" s="697">
        <v>1</v>
      </c>
      <c r="G264" s="697"/>
      <c r="H264" s="955">
        <v>0</v>
      </c>
      <c r="I264" s="1063">
        <v>0</v>
      </c>
      <c r="J264" s="697"/>
      <c r="K264" s="1063"/>
      <c r="L264" s="616">
        <v>1</v>
      </c>
      <c r="M264" s="1063">
        <v>10000</v>
      </c>
      <c r="N264" s="955"/>
      <c r="O264" s="1063">
        <v>0</v>
      </c>
      <c r="P264" s="1063">
        <v>10000</v>
      </c>
      <c r="Q264" s="1063"/>
      <c r="R264" s="2020"/>
    </row>
    <row r="265" spans="2:18" s="40" customFormat="1" ht="15.95" hidden="1" customHeight="1">
      <c r="B265" s="3236"/>
      <c r="C265" s="526">
        <v>41832</v>
      </c>
      <c r="D265" s="1859" t="s">
        <v>730</v>
      </c>
      <c r="E265" s="616" t="s">
        <v>263</v>
      </c>
      <c r="F265" s="697">
        <v>1</v>
      </c>
      <c r="G265" s="697">
        <v>150</v>
      </c>
      <c r="H265" s="955">
        <v>150</v>
      </c>
      <c r="I265" s="1063">
        <v>75000</v>
      </c>
      <c r="J265" s="697"/>
      <c r="K265" s="1063"/>
      <c r="L265" s="616">
        <v>6</v>
      </c>
      <c r="M265" s="1063">
        <v>60000</v>
      </c>
      <c r="N265" s="955">
        <v>1</v>
      </c>
      <c r="O265" s="1063">
        <v>15000</v>
      </c>
      <c r="P265" s="1063">
        <v>150000</v>
      </c>
      <c r="Q265" s="1063"/>
      <c r="R265" s="2020"/>
    </row>
    <row r="266" spans="2:18" s="40" customFormat="1" ht="15.95" hidden="1" customHeight="1">
      <c r="B266" s="3237">
        <v>18</v>
      </c>
      <c r="C266" s="387">
        <v>41833</v>
      </c>
      <c r="D266" s="1859" t="s">
        <v>563</v>
      </c>
      <c r="E266" s="616" t="s">
        <v>263</v>
      </c>
      <c r="F266" s="697">
        <v>2</v>
      </c>
      <c r="G266" s="697"/>
      <c r="H266" s="955">
        <v>0</v>
      </c>
      <c r="I266" s="1063">
        <v>0</v>
      </c>
      <c r="J266" s="697" t="s">
        <v>258</v>
      </c>
      <c r="K266" s="1063">
        <v>10000</v>
      </c>
      <c r="L266" s="616"/>
      <c r="M266" s="1063">
        <v>0</v>
      </c>
      <c r="N266" s="955"/>
      <c r="O266" s="1063">
        <v>0</v>
      </c>
      <c r="P266" s="1063">
        <v>10000</v>
      </c>
      <c r="Q266" s="1063"/>
      <c r="R266" s="2020"/>
    </row>
    <row r="267" spans="2:18" s="40" customFormat="1" ht="15.95" hidden="1" customHeight="1">
      <c r="B267" s="3238"/>
      <c r="C267" s="387">
        <v>41833</v>
      </c>
      <c r="D267" s="1859" t="s">
        <v>549</v>
      </c>
      <c r="E267" s="616" t="s">
        <v>426</v>
      </c>
      <c r="F267" s="697">
        <v>3</v>
      </c>
      <c r="G267" s="697"/>
      <c r="H267" s="955">
        <v>0</v>
      </c>
      <c r="I267" s="1063">
        <v>0</v>
      </c>
      <c r="J267" s="3259" t="s">
        <v>127</v>
      </c>
      <c r="K267" s="3054">
        <v>25000</v>
      </c>
      <c r="L267" s="616"/>
      <c r="M267" s="1063">
        <v>0</v>
      </c>
      <c r="N267" s="955"/>
      <c r="O267" s="1063">
        <v>0</v>
      </c>
      <c r="P267" s="1063">
        <v>25000</v>
      </c>
      <c r="Q267" s="1063"/>
      <c r="R267" s="2020"/>
    </row>
    <row r="268" spans="2:18" s="40" customFormat="1" ht="15.95" hidden="1" customHeight="1">
      <c r="B268" s="3236"/>
      <c r="C268" s="387">
        <v>41833</v>
      </c>
      <c r="D268" s="1859" t="s">
        <v>557</v>
      </c>
      <c r="E268" s="616" t="s">
        <v>426</v>
      </c>
      <c r="F268" s="697">
        <v>7</v>
      </c>
      <c r="G268" s="697"/>
      <c r="H268" s="955">
        <v>0</v>
      </c>
      <c r="I268" s="1063">
        <v>0</v>
      </c>
      <c r="J268" s="3260"/>
      <c r="K268" s="3055"/>
      <c r="L268" s="616">
        <v>4</v>
      </c>
      <c r="M268" s="1063">
        <v>40000</v>
      </c>
      <c r="N268" s="955"/>
      <c r="O268" s="1063">
        <v>0</v>
      </c>
      <c r="P268" s="1063">
        <v>40000</v>
      </c>
      <c r="Q268" s="1063"/>
      <c r="R268" s="2020"/>
    </row>
    <row r="269" spans="2:18" s="40" customFormat="1" ht="15.95" hidden="1" customHeight="1">
      <c r="B269" s="3237">
        <v>19</v>
      </c>
      <c r="C269" s="526">
        <v>41834</v>
      </c>
      <c r="D269" s="1859" t="s">
        <v>557</v>
      </c>
      <c r="E269" s="616" t="s">
        <v>426</v>
      </c>
      <c r="F269" s="697">
        <v>1</v>
      </c>
      <c r="G269" s="697"/>
      <c r="H269" s="955">
        <v>0</v>
      </c>
      <c r="I269" s="1063">
        <v>0</v>
      </c>
      <c r="J269" s="697" t="s">
        <v>127</v>
      </c>
      <c r="K269" s="1063">
        <v>20000</v>
      </c>
      <c r="L269" s="616"/>
      <c r="M269" s="1063">
        <v>0</v>
      </c>
      <c r="N269" s="955"/>
      <c r="O269" s="1063">
        <v>0</v>
      </c>
      <c r="P269" s="1063">
        <v>20000</v>
      </c>
      <c r="Q269" s="1063"/>
      <c r="R269" s="2020"/>
    </row>
    <row r="270" spans="2:18" s="40" customFormat="1" ht="15.95" hidden="1" customHeight="1">
      <c r="B270" s="3238"/>
      <c r="C270" s="526">
        <v>41834</v>
      </c>
      <c r="D270" s="1859" t="s">
        <v>575</v>
      </c>
      <c r="E270" s="616" t="s">
        <v>263</v>
      </c>
      <c r="F270" s="697">
        <v>1</v>
      </c>
      <c r="G270" s="697"/>
      <c r="H270" s="955">
        <v>0</v>
      </c>
      <c r="I270" s="1063">
        <v>0</v>
      </c>
      <c r="J270" s="697"/>
      <c r="K270" s="1063"/>
      <c r="L270" s="616">
        <v>2</v>
      </c>
      <c r="M270" s="1063">
        <v>20000</v>
      </c>
      <c r="N270" s="955"/>
      <c r="O270" s="1063">
        <v>0</v>
      </c>
      <c r="P270" s="1063">
        <v>20000</v>
      </c>
      <c r="Q270" s="1063"/>
      <c r="R270" s="2020"/>
    </row>
    <row r="271" spans="2:18" s="40" customFormat="1" ht="15.95" hidden="1" customHeight="1">
      <c r="B271" s="3236"/>
      <c r="C271" s="526">
        <v>41834</v>
      </c>
      <c r="D271" s="1859" t="s">
        <v>730</v>
      </c>
      <c r="E271" s="616" t="s">
        <v>263</v>
      </c>
      <c r="F271" s="697">
        <v>1</v>
      </c>
      <c r="G271" s="697">
        <v>150</v>
      </c>
      <c r="H271" s="955">
        <v>150</v>
      </c>
      <c r="I271" s="1063">
        <v>75000</v>
      </c>
      <c r="J271" s="697"/>
      <c r="K271" s="1063"/>
      <c r="L271" s="616">
        <v>5</v>
      </c>
      <c r="M271" s="1063">
        <v>50000</v>
      </c>
      <c r="N271" s="955">
        <v>2</v>
      </c>
      <c r="O271" s="1063">
        <v>30000</v>
      </c>
      <c r="P271" s="1063">
        <v>155000</v>
      </c>
      <c r="Q271" s="1063"/>
      <c r="R271" s="2020"/>
    </row>
    <row r="272" spans="2:18" s="40" customFormat="1" ht="15.95" hidden="1" customHeight="1">
      <c r="B272" s="3237">
        <v>20</v>
      </c>
      <c r="C272" s="526">
        <v>41835</v>
      </c>
      <c r="D272" s="1859" t="s">
        <v>557</v>
      </c>
      <c r="E272" s="616" t="s">
        <v>426</v>
      </c>
      <c r="F272" s="697">
        <v>1</v>
      </c>
      <c r="G272" s="697"/>
      <c r="H272" s="955">
        <v>0</v>
      </c>
      <c r="I272" s="1063">
        <v>0</v>
      </c>
      <c r="J272" s="697" t="s">
        <v>127</v>
      </c>
      <c r="K272" s="1063">
        <v>20000</v>
      </c>
      <c r="L272" s="616"/>
      <c r="M272" s="1063">
        <v>0</v>
      </c>
      <c r="N272" s="955"/>
      <c r="O272" s="1063">
        <v>0</v>
      </c>
      <c r="P272" s="1063">
        <v>20000</v>
      </c>
      <c r="Q272" s="1063"/>
      <c r="R272" s="2020"/>
    </row>
    <row r="273" spans="2:18" s="40" customFormat="1" ht="15.95" hidden="1" customHeight="1">
      <c r="B273" s="3236"/>
      <c r="C273" s="526">
        <v>41835</v>
      </c>
      <c r="D273" s="1859" t="s">
        <v>563</v>
      </c>
      <c r="E273" s="616" t="s">
        <v>263</v>
      </c>
      <c r="F273" s="697">
        <v>1</v>
      </c>
      <c r="G273" s="697"/>
      <c r="H273" s="955">
        <v>0</v>
      </c>
      <c r="I273" s="1063">
        <v>0</v>
      </c>
      <c r="J273" s="697" t="s">
        <v>258</v>
      </c>
      <c r="K273" s="1063">
        <v>5000</v>
      </c>
      <c r="L273" s="616"/>
      <c r="M273" s="1063">
        <v>0</v>
      </c>
      <c r="N273" s="955"/>
      <c r="O273" s="1063">
        <v>0</v>
      </c>
      <c r="P273" s="1063">
        <v>5000</v>
      </c>
      <c r="Q273" s="1063"/>
      <c r="R273" s="2020"/>
    </row>
    <row r="274" spans="2:18" s="40" customFormat="1" ht="15.95" hidden="1" customHeight="1">
      <c r="B274" s="1854">
        <v>21</v>
      </c>
      <c r="C274" s="526">
        <v>41836</v>
      </c>
      <c r="D274" s="1859" t="s">
        <v>546</v>
      </c>
      <c r="E274" s="616" t="s">
        <v>426</v>
      </c>
      <c r="F274" s="697">
        <v>2</v>
      </c>
      <c r="G274" s="697"/>
      <c r="H274" s="955">
        <v>0</v>
      </c>
      <c r="I274" s="1063">
        <v>0</v>
      </c>
      <c r="J274" s="697" t="s">
        <v>127</v>
      </c>
      <c r="K274" s="1063">
        <v>20000</v>
      </c>
      <c r="L274" s="616"/>
      <c r="M274" s="1063">
        <v>0</v>
      </c>
      <c r="N274" s="955"/>
      <c r="O274" s="1063">
        <v>0</v>
      </c>
      <c r="P274" s="1063">
        <v>20000</v>
      </c>
      <c r="Q274" s="1063"/>
      <c r="R274" s="2020"/>
    </row>
    <row r="275" spans="2:18" s="40" customFormat="1" ht="15.95" hidden="1" customHeight="1">
      <c r="B275" s="1854">
        <v>22</v>
      </c>
      <c r="C275" s="526">
        <v>41837</v>
      </c>
      <c r="D275" s="1859" t="s">
        <v>557</v>
      </c>
      <c r="E275" s="616" t="s">
        <v>426</v>
      </c>
      <c r="F275" s="697">
        <v>1</v>
      </c>
      <c r="G275" s="697"/>
      <c r="H275" s="955">
        <v>0</v>
      </c>
      <c r="I275" s="1063">
        <v>0</v>
      </c>
      <c r="J275" s="697" t="s">
        <v>127</v>
      </c>
      <c r="K275" s="1063">
        <v>20000</v>
      </c>
      <c r="L275" s="616"/>
      <c r="M275" s="1063">
        <v>0</v>
      </c>
      <c r="N275" s="955"/>
      <c r="O275" s="1063">
        <v>0</v>
      </c>
      <c r="P275" s="1063">
        <v>20000</v>
      </c>
      <c r="Q275" s="1063"/>
      <c r="R275" s="2020"/>
    </row>
    <row r="276" spans="2:18" s="40" customFormat="1" ht="15.95" hidden="1" customHeight="1">
      <c r="B276" s="1854">
        <v>23</v>
      </c>
      <c r="C276" s="526">
        <v>41838</v>
      </c>
      <c r="D276" s="1861" t="s">
        <v>300</v>
      </c>
      <c r="E276" s="1862" t="s">
        <v>263</v>
      </c>
      <c r="F276" s="697"/>
      <c r="G276" s="697"/>
      <c r="H276" s="955">
        <v>0</v>
      </c>
      <c r="I276" s="1063">
        <v>0</v>
      </c>
      <c r="J276" s="697"/>
      <c r="K276" s="1063"/>
      <c r="L276" s="616"/>
      <c r="M276" s="1063">
        <v>0</v>
      </c>
      <c r="N276" s="955"/>
      <c r="O276" s="1063">
        <v>0</v>
      </c>
      <c r="P276" s="1063">
        <v>0</v>
      </c>
      <c r="Q276" s="1063"/>
      <c r="R276" s="2020"/>
    </row>
    <row r="277" spans="2:18" s="40" customFormat="1" ht="15.95" hidden="1" customHeight="1">
      <c r="B277" s="1854">
        <v>24</v>
      </c>
      <c r="C277" s="526">
        <v>41839</v>
      </c>
      <c r="D277" s="1859" t="s">
        <v>563</v>
      </c>
      <c r="E277" s="616" t="s">
        <v>263</v>
      </c>
      <c r="F277" s="697">
        <v>1</v>
      </c>
      <c r="G277" s="697"/>
      <c r="H277" s="955">
        <v>0</v>
      </c>
      <c r="I277" s="1063">
        <v>0</v>
      </c>
      <c r="J277" s="697" t="s">
        <v>258</v>
      </c>
      <c r="K277" s="1063">
        <v>5000</v>
      </c>
      <c r="L277" s="616"/>
      <c r="M277" s="1063">
        <v>0</v>
      </c>
      <c r="N277" s="955"/>
      <c r="O277" s="1063">
        <v>0</v>
      </c>
      <c r="P277" s="1063">
        <v>5000</v>
      </c>
      <c r="Q277" s="1063"/>
      <c r="R277" s="2020"/>
    </row>
    <row r="278" spans="2:18" s="40" customFormat="1" ht="15.95" hidden="1" customHeight="1">
      <c r="B278" s="3237">
        <v>25</v>
      </c>
      <c r="C278" s="387">
        <v>41840</v>
      </c>
      <c r="D278" s="1859" t="s">
        <v>563</v>
      </c>
      <c r="E278" s="616" t="s">
        <v>263</v>
      </c>
      <c r="F278" s="697">
        <v>1</v>
      </c>
      <c r="G278" s="697"/>
      <c r="H278" s="955">
        <v>0</v>
      </c>
      <c r="I278" s="1063">
        <v>0</v>
      </c>
      <c r="J278" s="697" t="s">
        <v>258</v>
      </c>
      <c r="K278" s="1063">
        <v>5000</v>
      </c>
      <c r="L278" s="616"/>
      <c r="M278" s="1063">
        <v>0</v>
      </c>
      <c r="N278" s="955"/>
      <c r="O278" s="1063">
        <v>0</v>
      </c>
      <c r="P278" s="1063">
        <v>5000</v>
      </c>
      <c r="Q278" s="1063"/>
      <c r="R278" s="2020"/>
    </row>
    <row r="279" spans="2:18" s="40" customFormat="1" ht="15.95" hidden="1" customHeight="1">
      <c r="B279" s="3236"/>
      <c r="C279" s="387">
        <v>41840</v>
      </c>
      <c r="D279" s="1859" t="s">
        <v>549</v>
      </c>
      <c r="E279" s="616" t="s">
        <v>426</v>
      </c>
      <c r="F279" s="697">
        <v>5</v>
      </c>
      <c r="G279" s="697"/>
      <c r="H279" s="955">
        <v>0</v>
      </c>
      <c r="I279" s="1063">
        <v>0</v>
      </c>
      <c r="J279" s="697" t="s">
        <v>127</v>
      </c>
      <c r="K279" s="1063">
        <v>20000</v>
      </c>
      <c r="L279" s="616">
        <v>4</v>
      </c>
      <c r="M279" s="1063">
        <v>40000</v>
      </c>
      <c r="N279" s="955"/>
      <c r="O279" s="1063">
        <v>0</v>
      </c>
      <c r="P279" s="1063">
        <v>60000</v>
      </c>
      <c r="Q279" s="1063"/>
      <c r="R279" s="2020"/>
    </row>
    <row r="280" spans="2:18" s="40" customFormat="1" ht="15.95" hidden="1" customHeight="1">
      <c r="B280" s="3237">
        <v>26</v>
      </c>
      <c r="C280" s="526">
        <v>41841</v>
      </c>
      <c r="D280" s="1859" t="s">
        <v>563</v>
      </c>
      <c r="E280" s="616" t="s">
        <v>263</v>
      </c>
      <c r="F280" s="697">
        <v>2</v>
      </c>
      <c r="G280" s="697"/>
      <c r="H280" s="955">
        <v>0</v>
      </c>
      <c r="I280" s="1063">
        <v>0</v>
      </c>
      <c r="J280" s="697" t="s">
        <v>258</v>
      </c>
      <c r="K280" s="1063">
        <v>10000</v>
      </c>
      <c r="L280" s="616"/>
      <c r="M280" s="1063">
        <v>0</v>
      </c>
      <c r="N280" s="955"/>
      <c r="O280" s="1063">
        <v>0</v>
      </c>
      <c r="P280" s="1063">
        <v>10000</v>
      </c>
      <c r="Q280" s="1063"/>
      <c r="R280" s="2020"/>
    </row>
    <row r="281" spans="2:18" s="40" customFormat="1" ht="15.95" hidden="1" customHeight="1">
      <c r="B281" s="3236"/>
      <c r="C281" s="526">
        <v>41841</v>
      </c>
      <c r="D281" s="1859" t="s">
        <v>549</v>
      </c>
      <c r="E281" s="616" t="s">
        <v>426</v>
      </c>
      <c r="F281" s="697">
        <v>4</v>
      </c>
      <c r="G281" s="697"/>
      <c r="H281" s="955">
        <v>0</v>
      </c>
      <c r="I281" s="1063">
        <v>0</v>
      </c>
      <c r="J281" s="697" t="s">
        <v>127</v>
      </c>
      <c r="K281" s="1063">
        <v>20000</v>
      </c>
      <c r="L281" s="616"/>
      <c r="M281" s="1063">
        <v>0</v>
      </c>
      <c r="N281" s="955"/>
      <c r="O281" s="1063">
        <v>0</v>
      </c>
      <c r="P281" s="1063">
        <v>20000</v>
      </c>
      <c r="Q281" s="1063"/>
      <c r="R281" s="2020"/>
    </row>
    <row r="282" spans="2:18" s="40" customFormat="1" ht="15.95" hidden="1" customHeight="1">
      <c r="B282" s="3237">
        <v>27</v>
      </c>
      <c r="C282" s="526">
        <v>41842</v>
      </c>
      <c r="D282" s="1859" t="s">
        <v>563</v>
      </c>
      <c r="E282" s="616" t="s">
        <v>263</v>
      </c>
      <c r="F282" s="697">
        <v>1</v>
      </c>
      <c r="G282" s="697"/>
      <c r="H282" s="955">
        <v>0</v>
      </c>
      <c r="I282" s="1063">
        <v>0</v>
      </c>
      <c r="J282" s="697" t="s">
        <v>258</v>
      </c>
      <c r="K282" s="1063">
        <v>5000</v>
      </c>
      <c r="L282" s="616"/>
      <c r="M282" s="1063">
        <v>0</v>
      </c>
      <c r="N282" s="955"/>
      <c r="O282" s="1063">
        <v>0</v>
      </c>
      <c r="P282" s="1063">
        <v>5000</v>
      </c>
      <c r="Q282" s="1063"/>
      <c r="R282" s="2020"/>
    </row>
    <row r="283" spans="2:18" s="40" customFormat="1" ht="15.95" hidden="1" customHeight="1">
      <c r="B283" s="3238"/>
      <c r="C283" s="526">
        <v>41842</v>
      </c>
      <c r="D283" s="1859" t="s">
        <v>575</v>
      </c>
      <c r="E283" s="616" t="s">
        <v>263</v>
      </c>
      <c r="F283" s="697">
        <v>1</v>
      </c>
      <c r="G283" s="697"/>
      <c r="H283" s="955">
        <v>0</v>
      </c>
      <c r="I283" s="1063">
        <v>0</v>
      </c>
      <c r="J283" s="697"/>
      <c r="K283" s="1063"/>
      <c r="L283" s="616">
        <v>1</v>
      </c>
      <c r="M283" s="1063">
        <v>10000</v>
      </c>
      <c r="N283" s="955"/>
      <c r="O283" s="1063">
        <v>0</v>
      </c>
      <c r="P283" s="1063">
        <v>10000</v>
      </c>
      <c r="Q283" s="1063"/>
      <c r="R283" s="2020"/>
    </row>
    <row r="284" spans="2:18" s="40" customFormat="1" ht="15.95" hidden="1" customHeight="1">
      <c r="B284" s="3236"/>
      <c r="C284" s="526">
        <v>41842</v>
      </c>
      <c r="D284" s="1859" t="s">
        <v>911</v>
      </c>
      <c r="E284" s="616" t="s">
        <v>263</v>
      </c>
      <c r="F284" s="697">
        <v>1</v>
      </c>
      <c r="G284" s="697">
        <v>150</v>
      </c>
      <c r="H284" s="955">
        <v>150</v>
      </c>
      <c r="I284" s="1063">
        <v>75000</v>
      </c>
      <c r="J284" s="697"/>
      <c r="K284" s="1063"/>
      <c r="L284" s="616">
        <v>6</v>
      </c>
      <c r="M284" s="1063">
        <v>60000</v>
      </c>
      <c r="N284" s="955">
        <v>1</v>
      </c>
      <c r="O284" s="1063">
        <v>15000</v>
      </c>
      <c r="P284" s="1063">
        <v>150000</v>
      </c>
      <c r="Q284" s="1063"/>
      <c r="R284" s="2020"/>
    </row>
    <row r="285" spans="2:18" s="40" customFormat="1" ht="15.95" hidden="1" customHeight="1">
      <c r="B285" s="3237">
        <v>28</v>
      </c>
      <c r="C285" s="526">
        <v>41843</v>
      </c>
      <c r="D285" s="1859" t="s">
        <v>563</v>
      </c>
      <c r="E285" s="616" t="s">
        <v>263</v>
      </c>
      <c r="F285" s="697">
        <v>1</v>
      </c>
      <c r="G285" s="697"/>
      <c r="H285" s="955">
        <v>0</v>
      </c>
      <c r="I285" s="1063">
        <v>0</v>
      </c>
      <c r="J285" s="697" t="s">
        <v>258</v>
      </c>
      <c r="K285" s="1063">
        <v>5000</v>
      </c>
      <c r="L285" s="616"/>
      <c r="M285" s="1063">
        <v>0</v>
      </c>
      <c r="N285" s="955"/>
      <c r="O285" s="1063">
        <v>0</v>
      </c>
      <c r="P285" s="1063">
        <v>5000</v>
      </c>
      <c r="Q285" s="1063"/>
      <c r="R285" s="2020"/>
    </row>
    <row r="286" spans="2:18" s="40" customFormat="1" ht="15.95" hidden="1" customHeight="1">
      <c r="B286" s="3236"/>
      <c r="C286" s="526">
        <v>41843</v>
      </c>
      <c r="D286" s="1859" t="s">
        <v>557</v>
      </c>
      <c r="E286" s="616" t="s">
        <v>426</v>
      </c>
      <c r="F286" s="697">
        <v>1</v>
      </c>
      <c r="G286" s="697"/>
      <c r="H286" s="955">
        <v>0</v>
      </c>
      <c r="I286" s="1063">
        <v>0</v>
      </c>
      <c r="J286" s="697" t="s">
        <v>127</v>
      </c>
      <c r="K286" s="1063">
        <v>20000</v>
      </c>
      <c r="L286" s="616"/>
      <c r="M286" s="1063">
        <v>0</v>
      </c>
      <c r="N286" s="955"/>
      <c r="O286" s="1063">
        <v>0</v>
      </c>
      <c r="P286" s="1063">
        <v>20000</v>
      </c>
      <c r="Q286" s="1063"/>
      <c r="R286" s="2020"/>
    </row>
    <row r="287" spans="2:18" s="40" customFormat="1" ht="15.95" hidden="1" customHeight="1">
      <c r="B287" s="1854">
        <v>29</v>
      </c>
      <c r="C287" s="526">
        <v>41844</v>
      </c>
      <c r="D287" s="1859" t="s">
        <v>714</v>
      </c>
      <c r="E287" s="616" t="s">
        <v>263</v>
      </c>
      <c r="F287" s="697">
        <v>1</v>
      </c>
      <c r="G287" s="697"/>
      <c r="H287" s="955">
        <v>0</v>
      </c>
      <c r="I287" s="1063">
        <v>0</v>
      </c>
      <c r="J287" s="697" t="s">
        <v>258</v>
      </c>
      <c r="K287" s="1063">
        <v>10000</v>
      </c>
      <c r="L287" s="616"/>
      <c r="M287" s="1063">
        <v>0</v>
      </c>
      <c r="N287" s="955"/>
      <c r="O287" s="1063">
        <v>0</v>
      </c>
      <c r="P287" s="1063">
        <v>10000</v>
      </c>
      <c r="Q287" s="1063"/>
      <c r="R287" s="2020"/>
    </row>
    <row r="288" spans="2:18" s="40" customFormat="1" ht="15.95" hidden="1" customHeight="1" thickBot="1">
      <c r="B288" s="959">
        <v>30</v>
      </c>
      <c r="C288" s="791">
        <v>41845</v>
      </c>
      <c r="D288" s="1863" t="s">
        <v>546</v>
      </c>
      <c r="E288" s="961" t="s">
        <v>426</v>
      </c>
      <c r="F288" s="976">
        <v>3</v>
      </c>
      <c r="G288" s="976"/>
      <c r="H288" s="977">
        <v>0</v>
      </c>
      <c r="I288" s="1067">
        <v>0</v>
      </c>
      <c r="J288" s="976" t="s">
        <v>127</v>
      </c>
      <c r="K288" s="1067">
        <v>20000</v>
      </c>
      <c r="L288" s="961"/>
      <c r="M288" s="1067">
        <v>0</v>
      </c>
      <c r="N288" s="977"/>
      <c r="O288" s="1067">
        <v>0</v>
      </c>
      <c r="P288" s="1067">
        <v>20000</v>
      </c>
      <c r="Q288" s="1067"/>
      <c r="R288" s="1864"/>
    </row>
    <row r="289" spans="2:18" s="40" customFormat="1" ht="15.95" hidden="1" customHeight="1">
      <c r="B289" s="1930">
        <v>1</v>
      </c>
      <c r="C289" s="1931">
        <v>41846</v>
      </c>
      <c r="D289" s="1857" t="s">
        <v>862</v>
      </c>
      <c r="E289" s="2013"/>
      <c r="F289" s="2014"/>
      <c r="G289" s="2014"/>
      <c r="H289" s="2015">
        <f t="shared" ref="H289:H352" si="31">F289*G289</f>
        <v>0</v>
      </c>
      <c r="I289" s="2016">
        <f t="shared" ref="I289:I352" si="32">H289*500</f>
        <v>0</v>
      </c>
      <c r="J289" s="2014"/>
      <c r="K289" s="2016"/>
      <c r="L289" s="2013"/>
      <c r="M289" s="2016">
        <f t="shared" ref="M289:M352" si="33">L289*10000</f>
        <v>0</v>
      </c>
      <c r="N289" s="2015"/>
      <c r="O289" s="2016">
        <f t="shared" ref="O289:O352" si="34">N289*15000</f>
        <v>0</v>
      </c>
      <c r="P289" s="2016">
        <f t="shared" ref="P289:P352" si="35">I289+K289+M289+O289</f>
        <v>0</v>
      </c>
      <c r="Q289" s="2016"/>
      <c r="R289" s="2017"/>
    </row>
    <row r="290" spans="2:18" s="40" customFormat="1" ht="15.95" hidden="1" customHeight="1">
      <c r="B290" s="1935">
        <v>2</v>
      </c>
      <c r="C290" s="1936">
        <v>41847</v>
      </c>
      <c r="D290" s="1860" t="s">
        <v>862</v>
      </c>
      <c r="E290" s="1993"/>
      <c r="F290" s="2047"/>
      <c r="G290" s="2047"/>
      <c r="H290" s="2018">
        <f t="shared" si="31"/>
        <v>0</v>
      </c>
      <c r="I290" s="2019">
        <f t="shared" si="32"/>
        <v>0</v>
      </c>
      <c r="J290" s="2047"/>
      <c r="K290" s="2019"/>
      <c r="L290" s="1993"/>
      <c r="M290" s="2019">
        <f t="shared" si="33"/>
        <v>0</v>
      </c>
      <c r="N290" s="2018"/>
      <c r="O290" s="2019">
        <f t="shared" si="34"/>
        <v>0</v>
      </c>
      <c r="P290" s="2019">
        <f t="shared" si="35"/>
        <v>0</v>
      </c>
      <c r="Q290" s="2019"/>
      <c r="R290" s="2020"/>
    </row>
    <row r="291" spans="2:18" s="40" customFormat="1" ht="15.95" hidden="1" customHeight="1">
      <c r="B291" s="1935">
        <v>3</v>
      </c>
      <c r="C291" s="1938">
        <v>41848</v>
      </c>
      <c r="D291" s="1860" t="s">
        <v>862</v>
      </c>
      <c r="E291" s="1993"/>
      <c r="F291" s="2047"/>
      <c r="G291" s="2047"/>
      <c r="H291" s="2018">
        <f t="shared" si="31"/>
        <v>0</v>
      </c>
      <c r="I291" s="2019">
        <f t="shared" si="32"/>
        <v>0</v>
      </c>
      <c r="J291" s="2047"/>
      <c r="K291" s="2019"/>
      <c r="L291" s="1993"/>
      <c r="M291" s="2019">
        <f t="shared" si="33"/>
        <v>0</v>
      </c>
      <c r="N291" s="2018"/>
      <c r="O291" s="2019">
        <f t="shared" si="34"/>
        <v>0</v>
      </c>
      <c r="P291" s="2019">
        <f t="shared" si="35"/>
        <v>0</v>
      </c>
      <c r="Q291" s="2019"/>
      <c r="R291" s="2020"/>
    </row>
    <row r="292" spans="2:18" s="40" customFormat="1" ht="15.95" hidden="1" customHeight="1">
      <c r="B292" s="1935">
        <v>4</v>
      </c>
      <c r="C292" s="1938">
        <v>41849</v>
      </c>
      <c r="D292" s="1860" t="s">
        <v>862</v>
      </c>
      <c r="E292" s="2045"/>
      <c r="F292" s="2045"/>
      <c r="G292" s="2045"/>
      <c r="H292" s="2018">
        <f t="shared" si="31"/>
        <v>0</v>
      </c>
      <c r="I292" s="2019">
        <f t="shared" si="32"/>
        <v>0</v>
      </c>
      <c r="J292" s="2045"/>
      <c r="K292" s="2045"/>
      <c r="L292" s="2045"/>
      <c r="M292" s="2019">
        <f t="shared" si="33"/>
        <v>0</v>
      </c>
      <c r="N292" s="2045"/>
      <c r="O292" s="2019">
        <f t="shared" si="34"/>
        <v>0</v>
      </c>
      <c r="P292" s="2019">
        <f t="shared" si="35"/>
        <v>0</v>
      </c>
      <c r="Q292" s="2045"/>
      <c r="R292" s="2674"/>
    </row>
    <row r="293" spans="2:18" s="40" customFormat="1" ht="15.95" hidden="1" customHeight="1">
      <c r="B293" s="1935">
        <v>5</v>
      </c>
      <c r="C293" s="1939">
        <v>41850</v>
      </c>
      <c r="D293" s="1860" t="s">
        <v>862</v>
      </c>
      <c r="E293" s="2045"/>
      <c r="F293" s="2045"/>
      <c r="G293" s="2045"/>
      <c r="H293" s="2018">
        <f t="shared" si="31"/>
        <v>0</v>
      </c>
      <c r="I293" s="2019">
        <f t="shared" si="32"/>
        <v>0</v>
      </c>
      <c r="J293" s="2045"/>
      <c r="K293" s="2045"/>
      <c r="L293" s="2045"/>
      <c r="M293" s="2019">
        <f t="shared" si="33"/>
        <v>0</v>
      </c>
      <c r="N293" s="2045"/>
      <c r="O293" s="2019">
        <f t="shared" si="34"/>
        <v>0</v>
      </c>
      <c r="P293" s="2019">
        <f t="shared" si="35"/>
        <v>0</v>
      </c>
      <c r="Q293" s="2045"/>
      <c r="R293" s="2674"/>
    </row>
    <row r="294" spans="2:18" s="40" customFormat="1" ht="15.95" hidden="1" customHeight="1">
      <c r="B294" s="1935">
        <v>6</v>
      </c>
      <c r="C294" s="1940">
        <v>41851</v>
      </c>
      <c r="D294" s="1860" t="s">
        <v>862</v>
      </c>
      <c r="E294" s="2045"/>
      <c r="F294" s="2045"/>
      <c r="G294" s="2045"/>
      <c r="H294" s="2018">
        <f t="shared" si="31"/>
        <v>0</v>
      </c>
      <c r="I294" s="2019">
        <f t="shared" si="32"/>
        <v>0</v>
      </c>
      <c r="J294" s="2045"/>
      <c r="K294" s="2049"/>
      <c r="L294" s="2047"/>
      <c r="M294" s="2019">
        <f t="shared" si="33"/>
        <v>0</v>
      </c>
      <c r="N294" s="2047"/>
      <c r="O294" s="2019">
        <f t="shared" si="34"/>
        <v>0</v>
      </c>
      <c r="P294" s="2019">
        <f t="shared" si="35"/>
        <v>0</v>
      </c>
      <c r="Q294" s="2045"/>
      <c r="R294" s="2674"/>
    </row>
    <row r="295" spans="2:18" s="40" customFormat="1" ht="15.95" hidden="1" customHeight="1">
      <c r="B295" s="1935">
        <v>7</v>
      </c>
      <c r="C295" s="1939">
        <v>41852</v>
      </c>
      <c r="D295" s="1860" t="s">
        <v>862</v>
      </c>
      <c r="E295" s="2047"/>
      <c r="F295" s="2047"/>
      <c r="G295" s="2045"/>
      <c r="H295" s="2018">
        <f t="shared" si="31"/>
        <v>0</v>
      </c>
      <c r="I295" s="2019">
        <f t="shared" si="32"/>
        <v>0</v>
      </c>
      <c r="J295" s="2045"/>
      <c r="K295" s="2049"/>
      <c r="L295" s="2047"/>
      <c r="M295" s="2019">
        <f t="shared" si="33"/>
        <v>0</v>
      </c>
      <c r="N295" s="2047"/>
      <c r="O295" s="2019">
        <f t="shared" si="34"/>
        <v>0</v>
      </c>
      <c r="P295" s="2019">
        <f t="shared" si="35"/>
        <v>0</v>
      </c>
      <c r="Q295" s="2045"/>
      <c r="R295" s="2674"/>
    </row>
    <row r="296" spans="2:18" s="40" customFormat="1" ht="15.95" hidden="1" customHeight="1">
      <c r="B296" s="1935">
        <v>8</v>
      </c>
      <c r="C296" s="1940">
        <v>41853</v>
      </c>
      <c r="D296" s="1860" t="s">
        <v>862</v>
      </c>
      <c r="E296" s="2047"/>
      <c r="F296" s="2047"/>
      <c r="G296" s="2045"/>
      <c r="H296" s="2018">
        <f t="shared" si="31"/>
        <v>0</v>
      </c>
      <c r="I296" s="2019">
        <f t="shared" si="32"/>
        <v>0</v>
      </c>
      <c r="J296" s="2045"/>
      <c r="K296" s="2049"/>
      <c r="L296" s="2047"/>
      <c r="M296" s="2019">
        <f t="shared" si="33"/>
        <v>0</v>
      </c>
      <c r="N296" s="2047"/>
      <c r="O296" s="2019">
        <f t="shared" si="34"/>
        <v>0</v>
      </c>
      <c r="P296" s="2019">
        <f t="shared" si="35"/>
        <v>0</v>
      </c>
      <c r="Q296" s="2045"/>
      <c r="R296" s="2674"/>
    </row>
    <row r="297" spans="2:18" s="40" customFormat="1" ht="15.95" hidden="1" customHeight="1">
      <c r="B297" s="1935">
        <v>9</v>
      </c>
      <c r="C297" s="1936">
        <v>41854</v>
      </c>
      <c r="D297" s="1860" t="s">
        <v>862</v>
      </c>
      <c r="E297" s="2047"/>
      <c r="F297" s="2047"/>
      <c r="G297" s="2047"/>
      <c r="H297" s="2018">
        <f t="shared" si="31"/>
        <v>0</v>
      </c>
      <c r="I297" s="2019">
        <f t="shared" si="32"/>
        <v>0</v>
      </c>
      <c r="J297" s="2045"/>
      <c r="K297" s="2049"/>
      <c r="L297" s="2047"/>
      <c r="M297" s="2019">
        <f t="shared" si="33"/>
        <v>0</v>
      </c>
      <c r="N297" s="2047"/>
      <c r="O297" s="2019">
        <f t="shared" si="34"/>
        <v>0</v>
      </c>
      <c r="P297" s="2019">
        <f t="shared" si="35"/>
        <v>0</v>
      </c>
      <c r="Q297" s="2045"/>
      <c r="R297" s="2674"/>
    </row>
    <row r="298" spans="2:18" s="40" customFormat="1" ht="15.95" hidden="1" customHeight="1">
      <c r="B298" s="1935">
        <v>10</v>
      </c>
      <c r="C298" s="1940">
        <v>41855</v>
      </c>
      <c r="D298" s="2045" t="s">
        <v>843</v>
      </c>
      <c r="E298" s="2047" t="s">
        <v>263</v>
      </c>
      <c r="F298" s="2047"/>
      <c r="G298" s="2047"/>
      <c r="H298" s="2018">
        <f t="shared" si="31"/>
        <v>0</v>
      </c>
      <c r="I298" s="2019">
        <f t="shared" si="32"/>
        <v>0</v>
      </c>
      <c r="J298" s="2045"/>
      <c r="K298" s="2049"/>
      <c r="L298" s="2047"/>
      <c r="M298" s="2019">
        <f t="shared" si="33"/>
        <v>0</v>
      </c>
      <c r="N298" s="2047"/>
      <c r="O298" s="2019">
        <f t="shared" si="34"/>
        <v>0</v>
      </c>
      <c r="P298" s="2019">
        <f t="shared" si="35"/>
        <v>0</v>
      </c>
      <c r="Q298" s="2045"/>
      <c r="R298" s="2674"/>
    </row>
    <row r="299" spans="2:18" s="40" customFormat="1" ht="15.95" hidden="1" customHeight="1">
      <c r="B299" s="1935">
        <v>11</v>
      </c>
      <c r="C299" s="1939">
        <v>41856</v>
      </c>
      <c r="D299" s="2045" t="s">
        <v>546</v>
      </c>
      <c r="E299" s="2047" t="s">
        <v>263</v>
      </c>
      <c r="F299" s="2047">
        <v>3</v>
      </c>
      <c r="G299" s="2047"/>
      <c r="H299" s="2018">
        <f t="shared" si="31"/>
        <v>0</v>
      </c>
      <c r="I299" s="2019">
        <f t="shared" si="32"/>
        <v>0</v>
      </c>
      <c r="J299" s="2045" t="s">
        <v>127</v>
      </c>
      <c r="K299" s="2049">
        <v>20000</v>
      </c>
      <c r="L299" s="2047"/>
      <c r="M299" s="2019">
        <f t="shared" si="33"/>
        <v>0</v>
      </c>
      <c r="N299" s="2047"/>
      <c r="O299" s="2019">
        <f t="shared" si="34"/>
        <v>0</v>
      </c>
      <c r="P299" s="2019">
        <f t="shared" si="35"/>
        <v>20000</v>
      </c>
      <c r="Q299" s="2045"/>
      <c r="R299" s="2674"/>
    </row>
    <row r="300" spans="2:18" s="40" customFormat="1" ht="15.95" hidden="1" customHeight="1">
      <c r="B300" s="1935">
        <v>12</v>
      </c>
      <c r="C300" s="1940">
        <v>41857</v>
      </c>
      <c r="D300" s="2045" t="s">
        <v>546</v>
      </c>
      <c r="E300" s="2047" t="s">
        <v>263</v>
      </c>
      <c r="F300" s="2047">
        <v>2</v>
      </c>
      <c r="G300" s="2047"/>
      <c r="H300" s="2018">
        <f t="shared" si="31"/>
        <v>0</v>
      </c>
      <c r="I300" s="2019">
        <f t="shared" si="32"/>
        <v>0</v>
      </c>
      <c r="J300" s="2045" t="s">
        <v>127</v>
      </c>
      <c r="K300" s="2049">
        <v>20000</v>
      </c>
      <c r="L300" s="2047"/>
      <c r="M300" s="2019">
        <f t="shared" si="33"/>
        <v>0</v>
      </c>
      <c r="N300" s="2047"/>
      <c r="O300" s="2019">
        <f t="shared" si="34"/>
        <v>0</v>
      </c>
      <c r="P300" s="2019">
        <f t="shared" si="35"/>
        <v>20000</v>
      </c>
      <c r="Q300" s="2045"/>
      <c r="R300" s="2674"/>
    </row>
    <row r="301" spans="2:18" s="40" customFormat="1" ht="15.95" hidden="1" customHeight="1">
      <c r="B301" s="3097">
        <v>13</v>
      </c>
      <c r="C301" s="1939">
        <v>41858</v>
      </c>
      <c r="D301" s="2045" t="s">
        <v>729</v>
      </c>
      <c r="E301" s="2047" t="s">
        <v>263</v>
      </c>
      <c r="F301" s="2047">
        <v>1</v>
      </c>
      <c r="G301" s="2047"/>
      <c r="H301" s="2018">
        <f t="shared" si="31"/>
        <v>0</v>
      </c>
      <c r="I301" s="2019">
        <f t="shared" si="32"/>
        <v>0</v>
      </c>
      <c r="J301" s="2045"/>
      <c r="K301" s="2049"/>
      <c r="L301" s="2047"/>
      <c r="M301" s="2019">
        <f t="shared" si="33"/>
        <v>0</v>
      </c>
      <c r="N301" s="2047"/>
      <c r="O301" s="2019">
        <f t="shared" si="34"/>
        <v>0</v>
      </c>
      <c r="P301" s="2019">
        <f t="shared" si="35"/>
        <v>0</v>
      </c>
      <c r="Q301" s="2045"/>
      <c r="R301" s="2674"/>
    </row>
    <row r="302" spans="2:18" s="40" customFormat="1" ht="15.95" hidden="1" customHeight="1">
      <c r="B302" s="3097"/>
      <c r="C302" s="1939">
        <v>41858</v>
      </c>
      <c r="D302" s="2045" t="s">
        <v>566</v>
      </c>
      <c r="E302" s="2047" t="s">
        <v>263</v>
      </c>
      <c r="F302" s="2047">
        <v>1</v>
      </c>
      <c r="G302" s="2047">
        <v>150</v>
      </c>
      <c r="H302" s="2018">
        <f t="shared" si="31"/>
        <v>150</v>
      </c>
      <c r="I302" s="2019">
        <f t="shared" si="32"/>
        <v>75000</v>
      </c>
      <c r="J302" s="2045"/>
      <c r="K302" s="2049"/>
      <c r="L302" s="2047">
        <v>6</v>
      </c>
      <c r="M302" s="2019">
        <f t="shared" si="33"/>
        <v>60000</v>
      </c>
      <c r="N302" s="2047">
        <v>1</v>
      </c>
      <c r="O302" s="2019">
        <f t="shared" si="34"/>
        <v>15000</v>
      </c>
      <c r="P302" s="2019">
        <f t="shared" si="35"/>
        <v>150000</v>
      </c>
      <c r="Q302" s="2045"/>
      <c r="R302" s="2674"/>
    </row>
    <row r="303" spans="2:18" s="40" customFormat="1" ht="15.95" hidden="1" customHeight="1">
      <c r="B303" s="1935">
        <v>14</v>
      </c>
      <c r="C303" s="1940">
        <v>41859</v>
      </c>
      <c r="D303" s="2045" t="s">
        <v>557</v>
      </c>
      <c r="E303" s="2047" t="s">
        <v>426</v>
      </c>
      <c r="F303" s="2047">
        <v>1</v>
      </c>
      <c r="G303" s="2047"/>
      <c r="H303" s="2018">
        <f t="shared" si="31"/>
        <v>0</v>
      </c>
      <c r="I303" s="2019">
        <f t="shared" si="32"/>
        <v>0</v>
      </c>
      <c r="J303" s="2045" t="s">
        <v>127</v>
      </c>
      <c r="K303" s="2049">
        <v>20000</v>
      </c>
      <c r="L303" s="2047"/>
      <c r="M303" s="2019">
        <f t="shared" si="33"/>
        <v>0</v>
      </c>
      <c r="N303" s="2047"/>
      <c r="O303" s="2019">
        <f t="shared" si="34"/>
        <v>0</v>
      </c>
      <c r="P303" s="2019">
        <f t="shared" si="35"/>
        <v>20000</v>
      </c>
      <c r="Q303" s="2045"/>
      <c r="R303" s="2674"/>
    </row>
    <row r="304" spans="2:18" s="40" customFormat="1" ht="15.95" hidden="1" customHeight="1">
      <c r="B304" s="3097">
        <v>15</v>
      </c>
      <c r="C304" s="1939">
        <v>41860</v>
      </c>
      <c r="D304" s="2045" t="s">
        <v>563</v>
      </c>
      <c r="E304" s="2047" t="s">
        <v>263</v>
      </c>
      <c r="F304" s="2047">
        <v>1</v>
      </c>
      <c r="G304" s="2047"/>
      <c r="H304" s="2018">
        <f t="shared" si="31"/>
        <v>0</v>
      </c>
      <c r="I304" s="2019">
        <f t="shared" si="32"/>
        <v>0</v>
      </c>
      <c r="J304" s="2045" t="s">
        <v>258</v>
      </c>
      <c r="K304" s="2049">
        <f>F304*5000</f>
        <v>5000</v>
      </c>
      <c r="L304" s="2047"/>
      <c r="M304" s="2019">
        <f t="shared" si="33"/>
        <v>0</v>
      </c>
      <c r="N304" s="2047"/>
      <c r="O304" s="2019">
        <f t="shared" si="34"/>
        <v>0</v>
      </c>
      <c r="P304" s="2019">
        <f t="shared" si="35"/>
        <v>5000</v>
      </c>
      <c r="Q304" s="2045"/>
      <c r="R304" s="2674"/>
    </row>
    <row r="305" spans="2:18" s="40" customFormat="1" ht="15.95" hidden="1" customHeight="1">
      <c r="B305" s="3097"/>
      <c r="C305" s="1939">
        <v>41860</v>
      </c>
      <c r="D305" s="2045" t="s">
        <v>549</v>
      </c>
      <c r="E305" s="2047" t="s">
        <v>426</v>
      </c>
      <c r="F305" s="2047">
        <v>6</v>
      </c>
      <c r="G305" s="2047"/>
      <c r="H305" s="2018">
        <f t="shared" si="31"/>
        <v>0</v>
      </c>
      <c r="I305" s="2019">
        <f t="shared" si="32"/>
        <v>0</v>
      </c>
      <c r="J305" s="2045" t="s">
        <v>127</v>
      </c>
      <c r="K305" s="2049">
        <v>25000</v>
      </c>
      <c r="L305" s="2047"/>
      <c r="M305" s="2019">
        <f t="shared" si="33"/>
        <v>0</v>
      </c>
      <c r="N305" s="2047"/>
      <c r="O305" s="2019">
        <f t="shared" si="34"/>
        <v>0</v>
      </c>
      <c r="P305" s="2019">
        <f t="shared" si="35"/>
        <v>25000</v>
      </c>
      <c r="Q305" s="2045"/>
      <c r="R305" s="2674"/>
    </row>
    <row r="306" spans="2:18" s="40" customFormat="1" ht="15.95" hidden="1" customHeight="1">
      <c r="B306" s="3097">
        <v>16</v>
      </c>
      <c r="C306" s="1936">
        <v>41861</v>
      </c>
      <c r="D306" s="2045" t="s">
        <v>563</v>
      </c>
      <c r="E306" s="2047" t="s">
        <v>263</v>
      </c>
      <c r="F306" s="2047">
        <v>1</v>
      </c>
      <c r="G306" s="2047"/>
      <c r="H306" s="2018">
        <f t="shared" si="31"/>
        <v>0</v>
      </c>
      <c r="I306" s="2019">
        <f t="shared" si="32"/>
        <v>0</v>
      </c>
      <c r="J306" s="2045" t="s">
        <v>258</v>
      </c>
      <c r="K306" s="2049">
        <f>F306*5000</f>
        <v>5000</v>
      </c>
      <c r="L306" s="2047"/>
      <c r="M306" s="2019">
        <f t="shared" si="33"/>
        <v>0</v>
      </c>
      <c r="N306" s="2047"/>
      <c r="O306" s="2019">
        <f t="shared" si="34"/>
        <v>0</v>
      </c>
      <c r="P306" s="2019">
        <f t="shared" si="35"/>
        <v>5000</v>
      </c>
      <c r="Q306" s="2045"/>
      <c r="R306" s="2674"/>
    </row>
    <row r="307" spans="2:18" s="40" customFormat="1" ht="15.95" hidden="1" customHeight="1">
      <c r="B307" s="3097"/>
      <c r="C307" s="1936">
        <v>41861</v>
      </c>
      <c r="D307" s="2045" t="s">
        <v>726</v>
      </c>
      <c r="E307" s="2047" t="s">
        <v>556</v>
      </c>
      <c r="F307" s="2047">
        <v>1</v>
      </c>
      <c r="G307" s="2047">
        <v>50</v>
      </c>
      <c r="H307" s="2018">
        <f t="shared" si="31"/>
        <v>50</v>
      </c>
      <c r="I307" s="2019">
        <f t="shared" si="32"/>
        <v>25000</v>
      </c>
      <c r="J307" s="2045"/>
      <c r="K307" s="2049"/>
      <c r="L307" s="2047">
        <v>4</v>
      </c>
      <c r="M307" s="2019">
        <f t="shared" si="33"/>
        <v>40000</v>
      </c>
      <c r="N307" s="2047"/>
      <c r="O307" s="2019">
        <f t="shared" si="34"/>
        <v>0</v>
      </c>
      <c r="P307" s="2019">
        <f t="shared" si="35"/>
        <v>65000</v>
      </c>
      <c r="Q307" s="2045"/>
      <c r="R307" s="2674"/>
    </row>
    <row r="308" spans="2:18" s="40" customFormat="1" ht="15.95" hidden="1" customHeight="1">
      <c r="B308" s="3097">
        <v>17</v>
      </c>
      <c r="C308" s="1939">
        <v>41862</v>
      </c>
      <c r="D308" s="2045" t="s">
        <v>563</v>
      </c>
      <c r="E308" s="2047" t="s">
        <v>263</v>
      </c>
      <c r="F308" s="2047">
        <v>1</v>
      </c>
      <c r="G308" s="2047"/>
      <c r="H308" s="2018">
        <f t="shared" si="31"/>
        <v>0</v>
      </c>
      <c r="I308" s="2019">
        <f t="shared" si="32"/>
        <v>0</v>
      </c>
      <c r="J308" s="2045" t="s">
        <v>258</v>
      </c>
      <c r="K308" s="2049">
        <f>F308*5000</f>
        <v>5000</v>
      </c>
      <c r="L308" s="2047"/>
      <c r="M308" s="2019">
        <f t="shared" si="33"/>
        <v>0</v>
      </c>
      <c r="N308" s="2047"/>
      <c r="O308" s="2019">
        <f t="shared" si="34"/>
        <v>0</v>
      </c>
      <c r="P308" s="2019">
        <f t="shared" si="35"/>
        <v>5000</v>
      </c>
      <c r="Q308" s="2045"/>
      <c r="R308" s="2674"/>
    </row>
    <row r="309" spans="2:18" s="40" customFormat="1" ht="15.95" hidden="1" customHeight="1">
      <c r="B309" s="3097"/>
      <c r="C309" s="1939">
        <v>41862</v>
      </c>
      <c r="D309" s="2045" t="s">
        <v>726</v>
      </c>
      <c r="E309" s="2047" t="s">
        <v>556</v>
      </c>
      <c r="F309" s="2047">
        <v>1</v>
      </c>
      <c r="G309" s="2047">
        <v>50</v>
      </c>
      <c r="H309" s="2018">
        <f t="shared" si="31"/>
        <v>50</v>
      </c>
      <c r="I309" s="2019">
        <f t="shared" si="32"/>
        <v>25000</v>
      </c>
      <c r="J309" s="2045"/>
      <c r="K309" s="2049"/>
      <c r="L309" s="2047"/>
      <c r="M309" s="2019">
        <f t="shared" si="33"/>
        <v>0</v>
      </c>
      <c r="N309" s="2047"/>
      <c r="O309" s="2019">
        <f t="shared" si="34"/>
        <v>0</v>
      </c>
      <c r="P309" s="2019">
        <f t="shared" si="35"/>
        <v>25000</v>
      </c>
      <c r="Q309" s="2045"/>
      <c r="R309" s="2674"/>
    </row>
    <row r="310" spans="2:18" s="40" customFormat="1" ht="15.95" hidden="1" customHeight="1">
      <c r="B310" s="3097">
        <v>18</v>
      </c>
      <c r="C310" s="1940">
        <v>41863</v>
      </c>
      <c r="D310" s="2045" t="s">
        <v>563</v>
      </c>
      <c r="E310" s="2047" t="s">
        <v>263</v>
      </c>
      <c r="F310" s="2047">
        <v>1</v>
      </c>
      <c r="G310" s="2047"/>
      <c r="H310" s="2018">
        <f t="shared" si="31"/>
        <v>0</v>
      </c>
      <c r="I310" s="2019">
        <f t="shared" si="32"/>
        <v>0</v>
      </c>
      <c r="J310" s="2045" t="s">
        <v>258</v>
      </c>
      <c r="K310" s="2049">
        <f>F310*5000</f>
        <v>5000</v>
      </c>
      <c r="L310" s="2047"/>
      <c r="M310" s="2019">
        <f t="shared" si="33"/>
        <v>0</v>
      </c>
      <c r="N310" s="2047"/>
      <c r="O310" s="2019">
        <f t="shared" si="34"/>
        <v>0</v>
      </c>
      <c r="P310" s="2019">
        <f t="shared" si="35"/>
        <v>5000</v>
      </c>
      <c r="Q310" s="2045"/>
      <c r="R310" s="2674"/>
    </row>
    <row r="311" spans="2:18" s="40" customFormat="1" ht="15.95" hidden="1" customHeight="1">
      <c r="B311" s="3097"/>
      <c r="C311" s="1940">
        <v>41863</v>
      </c>
      <c r="D311" s="2045" t="s">
        <v>557</v>
      </c>
      <c r="E311" s="2047" t="s">
        <v>426</v>
      </c>
      <c r="F311" s="2047">
        <v>3</v>
      </c>
      <c r="G311" s="2047"/>
      <c r="H311" s="2018">
        <f t="shared" si="31"/>
        <v>0</v>
      </c>
      <c r="I311" s="2019">
        <f t="shared" si="32"/>
        <v>0</v>
      </c>
      <c r="J311" s="2045" t="s">
        <v>127</v>
      </c>
      <c r="K311" s="2049">
        <v>20000</v>
      </c>
      <c r="L311" s="2047"/>
      <c r="M311" s="2019">
        <f t="shared" si="33"/>
        <v>0</v>
      </c>
      <c r="N311" s="2047"/>
      <c r="O311" s="2019">
        <f t="shared" si="34"/>
        <v>0</v>
      </c>
      <c r="P311" s="2019">
        <f t="shared" si="35"/>
        <v>20000</v>
      </c>
      <c r="Q311" s="2045"/>
      <c r="R311" s="2674"/>
    </row>
    <row r="312" spans="2:18" s="40" customFormat="1" ht="15.95" hidden="1" customHeight="1">
      <c r="B312" s="3097">
        <v>19</v>
      </c>
      <c r="C312" s="1939">
        <v>41864</v>
      </c>
      <c r="D312" s="2045" t="s">
        <v>729</v>
      </c>
      <c r="E312" s="2047" t="s">
        <v>263</v>
      </c>
      <c r="F312" s="2047">
        <v>1</v>
      </c>
      <c r="G312" s="2047"/>
      <c r="H312" s="2018">
        <f t="shared" si="31"/>
        <v>0</v>
      </c>
      <c r="I312" s="2019">
        <f t="shared" si="32"/>
        <v>0</v>
      </c>
      <c r="J312" s="2045"/>
      <c r="K312" s="2049"/>
      <c r="L312" s="2047"/>
      <c r="M312" s="2019">
        <f t="shared" si="33"/>
        <v>0</v>
      </c>
      <c r="N312" s="2047"/>
      <c r="O312" s="2019">
        <f t="shared" si="34"/>
        <v>0</v>
      </c>
      <c r="P312" s="2019">
        <f t="shared" si="35"/>
        <v>0</v>
      </c>
      <c r="Q312" s="2045"/>
      <c r="R312" s="2674"/>
    </row>
    <row r="313" spans="2:18" s="40" customFormat="1" ht="15.95" hidden="1" customHeight="1">
      <c r="B313" s="3097"/>
      <c r="C313" s="1939">
        <v>41864</v>
      </c>
      <c r="D313" s="2045" t="s">
        <v>566</v>
      </c>
      <c r="E313" s="2047" t="s">
        <v>263</v>
      </c>
      <c r="F313" s="2047">
        <v>1</v>
      </c>
      <c r="G313" s="2047">
        <v>150</v>
      </c>
      <c r="H313" s="2018">
        <f t="shared" si="31"/>
        <v>150</v>
      </c>
      <c r="I313" s="2019">
        <f t="shared" si="32"/>
        <v>75000</v>
      </c>
      <c r="J313" s="2045"/>
      <c r="K313" s="2049"/>
      <c r="L313" s="2047">
        <v>4</v>
      </c>
      <c r="M313" s="2019">
        <f t="shared" si="33"/>
        <v>40000</v>
      </c>
      <c r="N313" s="2047">
        <v>2</v>
      </c>
      <c r="O313" s="2019">
        <f t="shared" si="34"/>
        <v>30000</v>
      </c>
      <c r="P313" s="2019">
        <f t="shared" si="35"/>
        <v>145000</v>
      </c>
      <c r="Q313" s="2045"/>
      <c r="R313" s="2674"/>
    </row>
    <row r="314" spans="2:18" s="40" customFormat="1" ht="15.95" hidden="1" customHeight="1">
      <c r="B314" s="3097">
        <v>20</v>
      </c>
      <c r="C314" s="1940">
        <v>41865</v>
      </c>
      <c r="D314" s="2045" t="s">
        <v>549</v>
      </c>
      <c r="E314" s="2047" t="s">
        <v>426</v>
      </c>
      <c r="F314" s="2047">
        <v>1</v>
      </c>
      <c r="G314" s="2047"/>
      <c r="H314" s="2018">
        <f t="shared" si="31"/>
        <v>0</v>
      </c>
      <c r="I314" s="2019">
        <f t="shared" si="32"/>
        <v>0</v>
      </c>
      <c r="J314" s="2045" t="s">
        <v>127</v>
      </c>
      <c r="K314" s="2049">
        <v>20000</v>
      </c>
      <c r="L314" s="2047"/>
      <c r="M314" s="2019">
        <f t="shared" si="33"/>
        <v>0</v>
      </c>
      <c r="N314" s="2047"/>
      <c r="O314" s="2019">
        <f t="shared" si="34"/>
        <v>0</v>
      </c>
      <c r="P314" s="2019">
        <f t="shared" si="35"/>
        <v>20000</v>
      </c>
      <c r="Q314" s="2045"/>
      <c r="R314" s="2674"/>
    </row>
    <row r="315" spans="2:18" s="40" customFormat="1" ht="15.95" hidden="1" customHeight="1">
      <c r="B315" s="3097"/>
      <c r="C315" s="1940">
        <v>41865</v>
      </c>
      <c r="D315" s="2045" t="s">
        <v>563</v>
      </c>
      <c r="E315" s="2047" t="s">
        <v>263</v>
      </c>
      <c r="F315" s="2047">
        <v>1</v>
      </c>
      <c r="G315" s="2047"/>
      <c r="H315" s="2018">
        <f t="shared" si="31"/>
        <v>0</v>
      </c>
      <c r="I315" s="2019">
        <f t="shared" si="32"/>
        <v>0</v>
      </c>
      <c r="J315" s="2045" t="s">
        <v>258</v>
      </c>
      <c r="K315" s="2049">
        <f>F315*5000</f>
        <v>5000</v>
      </c>
      <c r="L315" s="2047"/>
      <c r="M315" s="2019">
        <f t="shared" si="33"/>
        <v>0</v>
      </c>
      <c r="N315" s="2047"/>
      <c r="O315" s="2019">
        <f t="shared" si="34"/>
        <v>0</v>
      </c>
      <c r="P315" s="2019">
        <f t="shared" si="35"/>
        <v>5000</v>
      </c>
      <c r="Q315" s="2045"/>
      <c r="R315" s="2674"/>
    </row>
    <row r="316" spans="2:18" s="40" customFormat="1" ht="15.95" hidden="1" customHeight="1">
      <c r="B316" s="3097">
        <v>21</v>
      </c>
      <c r="C316" s="1939">
        <v>41866</v>
      </c>
      <c r="D316" s="2045" t="s">
        <v>729</v>
      </c>
      <c r="E316" s="2047" t="s">
        <v>263</v>
      </c>
      <c r="F316" s="2047">
        <v>1</v>
      </c>
      <c r="G316" s="2047"/>
      <c r="H316" s="2018">
        <f t="shared" si="31"/>
        <v>0</v>
      </c>
      <c r="I316" s="2019">
        <f t="shared" si="32"/>
        <v>0</v>
      </c>
      <c r="J316" s="2045"/>
      <c r="K316" s="2049"/>
      <c r="L316" s="2047"/>
      <c r="M316" s="2019">
        <f t="shared" si="33"/>
        <v>0</v>
      </c>
      <c r="N316" s="2047"/>
      <c r="O316" s="2019">
        <f t="shared" si="34"/>
        <v>0</v>
      </c>
      <c r="P316" s="2019">
        <f t="shared" si="35"/>
        <v>0</v>
      </c>
      <c r="Q316" s="2045"/>
      <c r="R316" s="2674"/>
    </row>
    <row r="317" spans="2:18" s="40" customFormat="1" ht="15.95" hidden="1" customHeight="1">
      <c r="B317" s="3097"/>
      <c r="C317" s="1939">
        <v>41866</v>
      </c>
      <c r="D317" s="2045" t="s">
        <v>730</v>
      </c>
      <c r="E317" s="2047" t="s">
        <v>263</v>
      </c>
      <c r="F317" s="2047">
        <v>1</v>
      </c>
      <c r="G317" s="2047">
        <v>150</v>
      </c>
      <c r="H317" s="2018">
        <f t="shared" si="31"/>
        <v>150</v>
      </c>
      <c r="I317" s="2019">
        <f t="shared" si="32"/>
        <v>75000</v>
      </c>
      <c r="J317" s="2045"/>
      <c r="K317" s="2049"/>
      <c r="L317" s="2047">
        <v>7</v>
      </c>
      <c r="M317" s="2019">
        <f t="shared" si="33"/>
        <v>70000</v>
      </c>
      <c r="N317" s="2047"/>
      <c r="O317" s="2019">
        <f t="shared" si="34"/>
        <v>0</v>
      </c>
      <c r="P317" s="2019">
        <f t="shared" si="35"/>
        <v>145000</v>
      </c>
      <c r="Q317" s="2045"/>
      <c r="R317" s="2674"/>
    </row>
    <row r="318" spans="2:18" s="40" customFormat="1" ht="15.95" hidden="1" customHeight="1">
      <c r="B318" s="1935">
        <v>22</v>
      </c>
      <c r="C318" s="1940">
        <v>41867</v>
      </c>
      <c r="D318" s="2045" t="s">
        <v>956</v>
      </c>
      <c r="E318" s="2047" t="s">
        <v>263</v>
      </c>
      <c r="F318" s="2047"/>
      <c r="G318" s="2047"/>
      <c r="H318" s="2018">
        <f t="shared" si="31"/>
        <v>0</v>
      </c>
      <c r="I318" s="2019">
        <f t="shared" si="32"/>
        <v>0</v>
      </c>
      <c r="J318" s="2045"/>
      <c r="K318" s="2049"/>
      <c r="L318" s="2047"/>
      <c r="M318" s="2019">
        <f t="shared" si="33"/>
        <v>0</v>
      </c>
      <c r="N318" s="2047"/>
      <c r="O318" s="2019">
        <f t="shared" si="34"/>
        <v>0</v>
      </c>
      <c r="P318" s="2019">
        <f t="shared" si="35"/>
        <v>0</v>
      </c>
      <c r="Q318" s="2045"/>
      <c r="R318" s="2674"/>
    </row>
    <row r="319" spans="2:18" s="40" customFormat="1" ht="15.95" hidden="1" customHeight="1">
      <c r="B319" s="1935">
        <v>23</v>
      </c>
      <c r="C319" s="1936">
        <v>41868</v>
      </c>
      <c r="D319" s="2002" t="s">
        <v>862</v>
      </c>
      <c r="E319" s="2047"/>
      <c r="F319" s="2047"/>
      <c r="G319" s="2047"/>
      <c r="H319" s="2018">
        <f t="shared" si="31"/>
        <v>0</v>
      </c>
      <c r="I319" s="2019">
        <f t="shared" si="32"/>
        <v>0</v>
      </c>
      <c r="J319" s="2045"/>
      <c r="K319" s="2049"/>
      <c r="L319" s="2047"/>
      <c r="M319" s="2019">
        <f t="shared" si="33"/>
        <v>0</v>
      </c>
      <c r="N319" s="2047"/>
      <c r="O319" s="2019">
        <f t="shared" si="34"/>
        <v>0</v>
      </c>
      <c r="P319" s="2019">
        <f t="shared" si="35"/>
        <v>0</v>
      </c>
      <c r="Q319" s="2045"/>
      <c r="R319" s="2674"/>
    </row>
    <row r="320" spans="2:18" s="40" customFormat="1" ht="15.95" hidden="1" customHeight="1">
      <c r="B320" s="3097">
        <v>24</v>
      </c>
      <c r="C320" s="1940">
        <v>41869</v>
      </c>
      <c r="D320" s="2045" t="s">
        <v>729</v>
      </c>
      <c r="E320" s="2047" t="s">
        <v>263</v>
      </c>
      <c r="F320" s="2047">
        <v>1</v>
      </c>
      <c r="G320" s="2047"/>
      <c r="H320" s="2018">
        <f t="shared" si="31"/>
        <v>0</v>
      </c>
      <c r="I320" s="2019">
        <f t="shared" si="32"/>
        <v>0</v>
      </c>
      <c r="J320" s="2045"/>
      <c r="K320" s="2049"/>
      <c r="L320" s="2047">
        <v>1</v>
      </c>
      <c r="M320" s="2019">
        <f t="shared" si="33"/>
        <v>10000</v>
      </c>
      <c r="N320" s="2047"/>
      <c r="O320" s="2019">
        <f t="shared" si="34"/>
        <v>0</v>
      </c>
      <c r="P320" s="2019">
        <f t="shared" si="35"/>
        <v>10000</v>
      </c>
      <c r="Q320" s="2045"/>
      <c r="R320" s="2674"/>
    </row>
    <row r="321" spans="2:18" s="40" customFormat="1" ht="15.95" hidden="1" customHeight="1">
      <c r="B321" s="3097"/>
      <c r="C321" s="1940">
        <v>41869</v>
      </c>
      <c r="D321" s="2045" t="s">
        <v>566</v>
      </c>
      <c r="E321" s="2047" t="s">
        <v>263</v>
      </c>
      <c r="F321" s="2047">
        <v>1</v>
      </c>
      <c r="G321" s="2047">
        <v>150</v>
      </c>
      <c r="H321" s="2018">
        <f t="shared" si="31"/>
        <v>150</v>
      </c>
      <c r="I321" s="2019">
        <f t="shared" si="32"/>
        <v>75000</v>
      </c>
      <c r="J321" s="2045"/>
      <c r="K321" s="2049"/>
      <c r="L321" s="2047">
        <v>6</v>
      </c>
      <c r="M321" s="2019">
        <f t="shared" si="33"/>
        <v>60000</v>
      </c>
      <c r="N321" s="2047">
        <v>1</v>
      </c>
      <c r="O321" s="2019">
        <f t="shared" si="34"/>
        <v>15000</v>
      </c>
      <c r="P321" s="2019">
        <f t="shared" si="35"/>
        <v>150000</v>
      </c>
      <c r="Q321" s="2045"/>
      <c r="R321" s="2674"/>
    </row>
    <row r="322" spans="2:18" s="40" customFormat="1" ht="15.95" hidden="1" customHeight="1">
      <c r="B322" s="1935">
        <v>25</v>
      </c>
      <c r="C322" s="1939">
        <v>41870</v>
      </c>
      <c r="D322" s="1944" t="s">
        <v>957</v>
      </c>
      <c r="E322" s="1996" t="s">
        <v>263</v>
      </c>
      <c r="F322" s="2047"/>
      <c r="G322" s="2047"/>
      <c r="H322" s="2018">
        <f t="shared" si="31"/>
        <v>0</v>
      </c>
      <c r="I322" s="2019">
        <f t="shared" si="32"/>
        <v>0</v>
      </c>
      <c r="J322" s="2045"/>
      <c r="K322" s="2049"/>
      <c r="L322" s="2047"/>
      <c r="M322" s="2019">
        <f t="shared" si="33"/>
        <v>0</v>
      </c>
      <c r="N322" s="2047"/>
      <c r="O322" s="2019">
        <f t="shared" si="34"/>
        <v>0</v>
      </c>
      <c r="P322" s="2019">
        <f t="shared" si="35"/>
        <v>0</v>
      </c>
      <c r="Q322" s="2045"/>
      <c r="R322" s="2674"/>
    </row>
    <row r="323" spans="2:18" s="40" customFormat="1" ht="15.95" hidden="1" customHeight="1">
      <c r="B323" s="3097">
        <v>26</v>
      </c>
      <c r="C323" s="1940">
        <v>41871</v>
      </c>
      <c r="D323" s="2045" t="s">
        <v>729</v>
      </c>
      <c r="E323" s="2047" t="s">
        <v>263</v>
      </c>
      <c r="F323" s="2047">
        <v>1</v>
      </c>
      <c r="G323" s="2047"/>
      <c r="H323" s="2018">
        <f t="shared" si="31"/>
        <v>0</v>
      </c>
      <c r="I323" s="2019">
        <f t="shared" si="32"/>
        <v>0</v>
      </c>
      <c r="J323" s="2045"/>
      <c r="K323" s="2049"/>
      <c r="L323" s="2047">
        <v>1</v>
      </c>
      <c r="M323" s="2019">
        <f t="shared" si="33"/>
        <v>10000</v>
      </c>
      <c r="N323" s="2047"/>
      <c r="O323" s="2019">
        <f t="shared" si="34"/>
        <v>0</v>
      </c>
      <c r="P323" s="2019">
        <f t="shared" si="35"/>
        <v>10000</v>
      </c>
      <c r="Q323" s="2045"/>
      <c r="R323" s="2674"/>
    </row>
    <row r="324" spans="2:18" s="40" customFormat="1" ht="15.95" hidden="1" customHeight="1">
      <c r="B324" s="3097"/>
      <c r="C324" s="1940">
        <v>41871</v>
      </c>
      <c r="D324" s="2045" t="s">
        <v>958</v>
      </c>
      <c r="E324" s="2047" t="s">
        <v>263</v>
      </c>
      <c r="F324" s="2047">
        <v>1</v>
      </c>
      <c r="G324" s="2047">
        <v>150</v>
      </c>
      <c r="H324" s="2018">
        <f t="shared" si="31"/>
        <v>150</v>
      </c>
      <c r="I324" s="2019">
        <f t="shared" si="32"/>
        <v>75000</v>
      </c>
      <c r="J324" s="2045"/>
      <c r="K324" s="2049"/>
      <c r="L324" s="2047">
        <v>4</v>
      </c>
      <c r="M324" s="2019">
        <f t="shared" si="33"/>
        <v>40000</v>
      </c>
      <c r="N324" s="2047">
        <v>2</v>
      </c>
      <c r="O324" s="2019">
        <f t="shared" si="34"/>
        <v>30000</v>
      </c>
      <c r="P324" s="2019">
        <f t="shared" si="35"/>
        <v>145000</v>
      </c>
      <c r="Q324" s="2045"/>
      <c r="R324" s="2674"/>
    </row>
    <row r="325" spans="2:18" s="40" customFormat="1" ht="15.95" hidden="1" customHeight="1">
      <c r="B325" s="1935">
        <v>27</v>
      </c>
      <c r="C325" s="1939">
        <v>41872</v>
      </c>
      <c r="D325" s="2045" t="s">
        <v>563</v>
      </c>
      <c r="E325" s="2047" t="s">
        <v>263</v>
      </c>
      <c r="F325" s="2047">
        <v>1</v>
      </c>
      <c r="G325" s="2047"/>
      <c r="H325" s="2018">
        <f t="shared" si="31"/>
        <v>0</v>
      </c>
      <c r="I325" s="2019">
        <f t="shared" si="32"/>
        <v>0</v>
      </c>
      <c r="J325" s="2045" t="s">
        <v>258</v>
      </c>
      <c r="K325" s="2049">
        <f>F325*5000</f>
        <v>5000</v>
      </c>
      <c r="L325" s="2047"/>
      <c r="M325" s="2019">
        <f t="shared" si="33"/>
        <v>0</v>
      </c>
      <c r="N325" s="2047"/>
      <c r="O325" s="2019">
        <f t="shared" si="34"/>
        <v>0</v>
      </c>
      <c r="P325" s="2019">
        <f t="shared" si="35"/>
        <v>5000</v>
      </c>
      <c r="Q325" s="2045"/>
      <c r="R325" s="2674"/>
    </row>
    <row r="326" spans="2:18" s="40" customFormat="1" ht="15.95" hidden="1" customHeight="1">
      <c r="B326" s="3097">
        <v>28</v>
      </c>
      <c r="C326" s="1940">
        <v>41873</v>
      </c>
      <c r="D326" s="2045" t="s">
        <v>559</v>
      </c>
      <c r="E326" s="2047" t="s">
        <v>426</v>
      </c>
      <c r="F326" s="2047">
        <v>1</v>
      </c>
      <c r="G326" s="2047"/>
      <c r="H326" s="2018">
        <f t="shared" si="31"/>
        <v>0</v>
      </c>
      <c r="I326" s="2019">
        <f t="shared" si="32"/>
        <v>0</v>
      </c>
      <c r="J326" s="2045" t="s">
        <v>127</v>
      </c>
      <c r="K326" s="2049">
        <v>35000</v>
      </c>
      <c r="L326" s="2047"/>
      <c r="M326" s="2019">
        <f t="shared" si="33"/>
        <v>0</v>
      </c>
      <c r="N326" s="2047"/>
      <c r="O326" s="2019">
        <f t="shared" si="34"/>
        <v>0</v>
      </c>
      <c r="P326" s="2019">
        <f t="shared" si="35"/>
        <v>35000</v>
      </c>
      <c r="Q326" s="2045"/>
      <c r="R326" s="2674"/>
    </row>
    <row r="327" spans="2:18" s="40" customFormat="1" ht="15.95" hidden="1" customHeight="1">
      <c r="B327" s="3097"/>
      <c r="C327" s="1940">
        <v>41873</v>
      </c>
      <c r="D327" s="2045" t="s">
        <v>714</v>
      </c>
      <c r="E327" s="2047" t="s">
        <v>263</v>
      </c>
      <c r="F327" s="2047">
        <v>1</v>
      </c>
      <c r="G327" s="2047"/>
      <c r="H327" s="2018">
        <f t="shared" si="31"/>
        <v>0</v>
      </c>
      <c r="I327" s="2019">
        <f t="shared" si="32"/>
        <v>0</v>
      </c>
      <c r="J327" s="2045" t="s">
        <v>258</v>
      </c>
      <c r="K327" s="2049">
        <f>F327*10000</f>
        <v>10000</v>
      </c>
      <c r="L327" s="2047"/>
      <c r="M327" s="2019">
        <f t="shared" si="33"/>
        <v>0</v>
      </c>
      <c r="N327" s="2047"/>
      <c r="O327" s="2019">
        <f t="shared" si="34"/>
        <v>0</v>
      </c>
      <c r="P327" s="2019">
        <f t="shared" si="35"/>
        <v>10000</v>
      </c>
      <c r="Q327" s="2045"/>
      <c r="R327" s="2674"/>
    </row>
    <row r="328" spans="2:18" s="40" customFormat="1" ht="15.95" hidden="1" customHeight="1">
      <c r="B328" s="3097">
        <v>29</v>
      </c>
      <c r="C328" s="1939">
        <v>41874</v>
      </c>
      <c r="D328" s="2045" t="s">
        <v>563</v>
      </c>
      <c r="E328" s="2047" t="s">
        <v>263</v>
      </c>
      <c r="F328" s="2047">
        <v>2</v>
      </c>
      <c r="G328" s="2047"/>
      <c r="H328" s="2018">
        <f t="shared" si="31"/>
        <v>0</v>
      </c>
      <c r="I328" s="2019">
        <f t="shared" si="32"/>
        <v>0</v>
      </c>
      <c r="J328" s="2045" t="s">
        <v>258</v>
      </c>
      <c r="K328" s="2049">
        <f>F328*5000</f>
        <v>10000</v>
      </c>
      <c r="L328" s="2047"/>
      <c r="M328" s="2019">
        <f t="shared" si="33"/>
        <v>0</v>
      </c>
      <c r="N328" s="2047"/>
      <c r="O328" s="2019">
        <f t="shared" si="34"/>
        <v>0</v>
      </c>
      <c r="P328" s="2019">
        <f t="shared" si="35"/>
        <v>10000</v>
      </c>
      <c r="Q328" s="2045"/>
      <c r="R328" s="2674"/>
    </row>
    <row r="329" spans="2:18" s="40" customFormat="1" ht="15.95" hidden="1" customHeight="1">
      <c r="B329" s="3097"/>
      <c r="C329" s="1939">
        <v>41874</v>
      </c>
      <c r="D329" s="2045" t="s">
        <v>559</v>
      </c>
      <c r="E329" s="2047" t="s">
        <v>426</v>
      </c>
      <c r="F329" s="2047">
        <v>1</v>
      </c>
      <c r="G329" s="2047"/>
      <c r="H329" s="2018">
        <f t="shared" si="31"/>
        <v>0</v>
      </c>
      <c r="I329" s="2019">
        <f t="shared" si="32"/>
        <v>0</v>
      </c>
      <c r="J329" s="2045" t="s">
        <v>127</v>
      </c>
      <c r="K329" s="2049">
        <v>35000</v>
      </c>
      <c r="L329" s="2047"/>
      <c r="M329" s="2019">
        <f t="shared" si="33"/>
        <v>0</v>
      </c>
      <c r="N329" s="2047"/>
      <c r="O329" s="2019">
        <f t="shared" si="34"/>
        <v>0</v>
      </c>
      <c r="P329" s="2019">
        <f t="shared" si="35"/>
        <v>35000</v>
      </c>
      <c r="Q329" s="2045"/>
      <c r="R329" s="2674"/>
    </row>
    <row r="330" spans="2:18" s="40" customFormat="1" ht="15.95" hidden="1" customHeight="1">
      <c r="B330" s="3097"/>
      <c r="C330" s="1939">
        <v>41874</v>
      </c>
      <c r="D330" s="2045" t="s">
        <v>552</v>
      </c>
      <c r="E330" s="2047" t="s">
        <v>263</v>
      </c>
      <c r="F330" s="2047">
        <v>2</v>
      </c>
      <c r="G330" s="2047"/>
      <c r="H330" s="2018">
        <f t="shared" si="31"/>
        <v>0</v>
      </c>
      <c r="I330" s="2019">
        <f t="shared" si="32"/>
        <v>0</v>
      </c>
      <c r="J330" s="2045" t="s">
        <v>258</v>
      </c>
      <c r="K330" s="2049">
        <f>F330*10000</f>
        <v>20000</v>
      </c>
      <c r="L330" s="2047">
        <v>4</v>
      </c>
      <c r="M330" s="2019">
        <f t="shared" si="33"/>
        <v>40000</v>
      </c>
      <c r="N330" s="2047"/>
      <c r="O330" s="2019">
        <f t="shared" si="34"/>
        <v>0</v>
      </c>
      <c r="P330" s="2019">
        <f t="shared" si="35"/>
        <v>60000</v>
      </c>
      <c r="Q330" s="2045"/>
      <c r="R330" s="2674"/>
    </row>
    <row r="331" spans="2:18" s="40" customFormat="1" ht="15.95" hidden="1" customHeight="1">
      <c r="B331" s="1935">
        <v>30</v>
      </c>
      <c r="C331" s="1936">
        <v>41875</v>
      </c>
      <c r="D331" s="2045" t="s">
        <v>563</v>
      </c>
      <c r="E331" s="2047" t="s">
        <v>263</v>
      </c>
      <c r="F331" s="2047">
        <v>3</v>
      </c>
      <c r="G331" s="2047"/>
      <c r="H331" s="2018">
        <f t="shared" si="31"/>
        <v>0</v>
      </c>
      <c r="I331" s="2019">
        <f t="shared" si="32"/>
        <v>0</v>
      </c>
      <c r="J331" s="2045" t="s">
        <v>258</v>
      </c>
      <c r="K331" s="2049">
        <f>F331*5000</f>
        <v>15000</v>
      </c>
      <c r="L331" s="2047">
        <v>4</v>
      </c>
      <c r="M331" s="2019">
        <f t="shared" si="33"/>
        <v>40000</v>
      </c>
      <c r="N331" s="2047"/>
      <c r="O331" s="2019">
        <f t="shared" si="34"/>
        <v>0</v>
      </c>
      <c r="P331" s="2019">
        <f t="shared" si="35"/>
        <v>55000</v>
      </c>
      <c r="Q331" s="2045"/>
      <c r="R331" s="2674"/>
    </row>
    <row r="332" spans="2:18" s="40" customFormat="1" ht="15.95" hidden="1" customHeight="1" thickBot="1">
      <c r="B332" s="1945">
        <v>31</v>
      </c>
      <c r="C332" s="1946">
        <v>41876</v>
      </c>
      <c r="D332" s="1947" t="s">
        <v>843</v>
      </c>
      <c r="E332" s="1997" t="s">
        <v>263</v>
      </c>
      <c r="F332" s="2050"/>
      <c r="G332" s="2051"/>
      <c r="H332" s="2021">
        <f t="shared" si="31"/>
        <v>0</v>
      </c>
      <c r="I332" s="2022">
        <f t="shared" si="32"/>
        <v>0</v>
      </c>
      <c r="J332" s="2050"/>
      <c r="K332" s="2052"/>
      <c r="L332" s="2051"/>
      <c r="M332" s="2022">
        <f t="shared" si="33"/>
        <v>0</v>
      </c>
      <c r="N332" s="2050"/>
      <c r="O332" s="2022">
        <f t="shared" si="34"/>
        <v>0</v>
      </c>
      <c r="P332" s="2022">
        <f t="shared" si="35"/>
        <v>0</v>
      </c>
      <c r="Q332" s="2050"/>
      <c r="R332" s="2675"/>
    </row>
    <row r="333" spans="2:18" s="40" customFormat="1" ht="15.95" hidden="1" customHeight="1">
      <c r="B333" s="3341">
        <v>1</v>
      </c>
      <c r="C333" s="2400">
        <v>41877</v>
      </c>
      <c r="D333" s="2401" t="s">
        <v>563</v>
      </c>
      <c r="E333" s="2402" t="s">
        <v>263</v>
      </c>
      <c r="F333" s="2403">
        <v>1</v>
      </c>
      <c r="G333" s="2403"/>
      <c r="H333" s="2404">
        <f t="shared" si="31"/>
        <v>0</v>
      </c>
      <c r="I333" s="2405">
        <f t="shared" si="32"/>
        <v>0</v>
      </c>
      <c r="J333" s="2403" t="s">
        <v>258</v>
      </c>
      <c r="K333" s="2405">
        <f>F333*5000</f>
        <v>5000</v>
      </c>
      <c r="L333" s="2402"/>
      <c r="M333" s="2405">
        <f t="shared" si="33"/>
        <v>0</v>
      </c>
      <c r="N333" s="2404"/>
      <c r="O333" s="2405">
        <f t="shared" si="34"/>
        <v>0</v>
      </c>
      <c r="P333" s="2405">
        <f t="shared" si="35"/>
        <v>5000</v>
      </c>
      <c r="Q333" s="2405"/>
      <c r="R333" s="2406"/>
    </row>
    <row r="334" spans="2:18" s="40" customFormat="1" ht="15.95" hidden="1" customHeight="1">
      <c r="B334" s="3340"/>
      <c r="C334" s="2407">
        <v>41877</v>
      </c>
      <c r="D334" s="2408" t="s">
        <v>1227</v>
      </c>
      <c r="E334" s="2409" t="s">
        <v>263</v>
      </c>
      <c r="F334" s="2410">
        <v>1</v>
      </c>
      <c r="G334" s="2410">
        <v>30</v>
      </c>
      <c r="H334" s="2411">
        <f t="shared" si="31"/>
        <v>30</v>
      </c>
      <c r="I334" s="2412">
        <f>H334*1000</f>
        <v>30000</v>
      </c>
      <c r="J334" s="2410"/>
      <c r="K334" s="2413"/>
      <c r="L334" s="2409"/>
      <c r="M334" s="2412">
        <f t="shared" si="33"/>
        <v>0</v>
      </c>
      <c r="N334" s="2414"/>
      <c r="O334" s="2412">
        <f t="shared" si="34"/>
        <v>0</v>
      </c>
      <c r="P334" s="2412">
        <f t="shared" si="35"/>
        <v>30000</v>
      </c>
      <c r="Q334" s="2413"/>
      <c r="R334" s="2415"/>
    </row>
    <row r="335" spans="2:18" s="40" customFormat="1" ht="15.95" hidden="1" customHeight="1">
      <c r="B335" s="3339">
        <v>2</v>
      </c>
      <c r="C335" s="2407">
        <v>41878</v>
      </c>
      <c r="D335" s="2416" t="s">
        <v>559</v>
      </c>
      <c r="E335" s="2417" t="s">
        <v>426</v>
      </c>
      <c r="F335" s="2418">
        <v>1</v>
      </c>
      <c r="G335" s="2418"/>
      <c r="H335" s="2411">
        <f t="shared" si="31"/>
        <v>0</v>
      </c>
      <c r="I335" s="2412">
        <f t="shared" si="32"/>
        <v>0</v>
      </c>
      <c r="J335" s="2418" t="s">
        <v>127</v>
      </c>
      <c r="K335" s="2412">
        <v>25000</v>
      </c>
      <c r="L335" s="2417"/>
      <c r="M335" s="2412">
        <f t="shared" si="33"/>
        <v>0</v>
      </c>
      <c r="N335" s="2411"/>
      <c r="O335" s="2412">
        <f t="shared" si="34"/>
        <v>0</v>
      </c>
      <c r="P335" s="2412">
        <f t="shared" si="35"/>
        <v>25000</v>
      </c>
      <c r="Q335" s="2412"/>
      <c r="R335" s="2419"/>
    </row>
    <row r="336" spans="2:18" s="40" customFormat="1" ht="15.95" hidden="1" customHeight="1">
      <c r="B336" s="3340"/>
      <c r="C336" s="2407">
        <v>41878</v>
      </c>
      <c r="D336" s="2416" t="s">
        <v>563</v>
      </c>
      <c r="E336" s="2417" t="s">
        <v>263</v>
      </c>
      <c r="F336" s="2418">
        <v>2</v>
      </c>
      <c r="G336" s="2418"/>
      <c r="H336" s="2411">
        <f t="shared" si="31"/>
        <v>0</v>
      </c>
      <c r="I336" s="2412">
        <f t="shared" si="32"/>
        <v>0</v>
      </c>
      <c r="J336" s="2418" t="s">
        <v>258</v>
      </c>
      <c r="K336" s="2412">
        <f>F336*5000</f>
        <v>10000</v>
      </c>
      <c r="L336" s="2417">
        <v>3</v>
      </c>
      <c r="M336" s="2412">
        <f t="shared" si="33"/>
        <v>30000</v>
      </c>
      <c r="N336" s="2411"/>
      <c r="O336" s="2412">
        <f t="shared" si="34"/>
        <v>0</v>
      </c>
      <c r="P336" s="2412">
        <f t="shared" si="35"/>
        <v>40000</v>
      </c>
      <c r="Q336" s="2412"/>
      <c r="R336" s="2419"/>
    </row>
    <row r="337" spans="2:18" s="40" customFormat="1" ht="15.95" hidden="1" customHeight="1">
      <c r="B337" s="2420">
        <v>3</v>
      </c>
      <c r="C337" s="2407">
        <v>41879</v>
      </c>
      <c r="D337" s="2421" t="s">
        <v>843</v>
      </c>
      <c r="E337" s="2422" t="s">
        <v>263</v>
      </c>
      <c r="F337" s="2418"/>
      <c r="G337" s="2418"/>
      <c r="H337" s="2411">
        <f t="shared" si="31"/>
        <v>0</v>
      </c>
      <c r="I337" s="2412">
        <f t="shared" si="32"/>
        <v>0</v>
      </c>
      <c r="J337" s="2418"/>
      <c r="K337" s="2412"/>
      <c r="L337" s="2417"/>
      <c r="M337" s="2412">
        <f t="shared" si="33"/>
        <v>0</v>
      </c>
      <c r="N337" s="2411"/>
      <c r="O337" s="2412">
        <f t="shared" si="34"/>
        <v>0</v>
      </c>
      <c r="P337" s="2412">
        <f t="shared" si="35"/>
        <v>0</v>
      </c>
      <c r="Q337" s="2412"/>
      <c r="R337" s="2419"/>
    </row>
    <row r="338" spans="2:18" s="40" customFormat="1" ht="15.95" hidden="1" customHeight="1">
      <c r="B338" s="3339">
        <v>4</v>
      </c>
      <c r="C338" s="2407">
        <v>41880</v>
      </c>
      <c r="D338" s="2416" t="s">
        <v>559</v>
      </c>
      <c r="E338" s="2417" t="s">
        <v>426</v>
      </c>
      <c r="F338" s="2418">
        <v>1</v>
      </c>
      <c r="G338" s="2399"/>
      <c r="H338" s="2411">
        <f t="shared" si="31"/>
        <v>0</v>
      </c>
      <c r="I338" s="2412">
        <f t="shared" si="32"/>
        <v>0</v>
      </c>
      <c r="J338" s="2418" t="s">
        <v>127</v>
      </c>
      <c r="K338" s="2412">
        <v>25000</v>
      </c>
      <c r="L338" s="2399"/>
      <c r="M338" s="2412">
        <f t="shared" si="33"/>
        <v>0</v>
      </c>
      <c r="N338" s="2399"/>
      <c r="O338" s="2412">
        <f t="shared" si="34"/>
        <v>0</v>
      </c>
      <c r="P338" s="2412">
        <f t="shared" si="35"/>
        <v>25000</v>
      </c>
      <c r="Q338" s="2399"/>
      <c r="R338" s="2676"/>
    </row>
    <row r="339" spans="2:18" s="40" customFormat="1" ht="15.95" hidden="1" customHeight="1">
      <c r="B339" s="3340"/>
      <c r="C339" s="2407">
        <v>41880</v>
      </c>
      <c r="D339" s="2416" t="s">
        <v>563</v>
      </c>
      <c r="E339" s="2417" t="s">
        <v>263</v>
      </c>
      <c r="F339" s="2418">
        <v>1</v>
      </c>
      <c r="G339" s="2399"/>
      <c r="H339" s="2411">
        <f t="shared" si="31"/>
        <v>0</v>
      </c>
      <c r="I339" s="2412">
        <f t="shared" si="32"/>
        <v>0</v>
      </c>
      <c r="J339" s="2418" t="s">
        <v>258</v>
      </c>
      <c r="K339" s="2412">
        <f>F339*5000</f>
        <v>5000</v>
      </c>
      <c r="L339" s="2417">
        <v>1</v>
      </c>
      <c r="M339" s="2412">
        <f t="shared" si="33"/>
        <v>10000</v>
      </c>
      <c r="N339" s="2399"/>
      <c r="O339" s="2412">
        <f t="shared" si="34"/>
        <v>0</v>
      </c>
      <c r="P339" s="2412">
        <f t="shared" si="35"/>
        <v>15000</v>
      </c>
      <c r="Q339" s="2399"/>
      <c r="R339" s="2676"/>
    </row>
    <row r="340" spans="2:18" s="40" customFormat="1" ht="15.95" hidden="1" customHeight="1">
      <c r="B340" s="3339">
        <v>5</v>
      </c>
      <c r="C340" s="2407">
        <v>41881</v>
      </c>
      <c r="D340" s="2416" t="s">
        <v>559</v>
      </c>
      <c r="E340" s="2417" t="s">
        <v>426</v>
      </c>
      <c r="F340" s="2418">
        <v>1</v>
      </c>
      <c r="G340" s="2399"/>
      <c r="H340" s="2411">
        <f t="shared" si="31"/>
        <v>0</v>
      </c>
      <c r="I340" s="2412">
        <f t="shared" si="32"/>
        <v>0</v>
      </c>
      <c r="J340" s="2418" t="s">
        <v>127</v>
      </c>
      <c r="K340" s="2412">
        <v>25000</v>
      </c>
      <c r="L340" s="2399"/>
      <c r="M340" s="2412">
        <f t="shared" si="33"/>
        <v>0</v>
      </c>
      <c r="N340" s="2399"/>
      <c r="O340" s="2412">
        <f t="shared" si="34"/>
        <v>0</v>
      </c>
      <c r="P340" s="2412">
        <f t="shared" si="35"/>
        <v>25000</v>
      </c>
      <c r="Q340" s="2399"/>
      <c r="R340" s="2676"/>
    </row>
    <row r="341" spans="2:18" s="40" customFormat="1" ht="15.95" hidden="1" customHeight="1">
      <c r="B341" s="3342"/>
      <c r="C341" s="2407">
        <v>41881</v>
      </c>
      <c r="D341" s="2423" t="s">
        <v>1158</v>
      </c>
      <c r="E341" s="2424" t="s">
        <v>263</v>
      </c>
      <c r="F341" s="2424">
        <v>6</v>
      </c>
      <c r="G341" s="2399"/>
      <c r="H341" s="2411">
        <f t="shared" si="31"/>
        <v>0</v>
      </c>
      <c r="I341" s="2412">
        <f t="shared" si="32"/>
        <v>0</v>
      </c>
      <c r="J341" s="2418" t="s">
        <v>127</v>
      </c>
      <c r="K341" s="2412">
        <v>30000</v>
      </c>
      <c r="L341" s="2418">
        <v>5</v>
      </c>
      <c r="M341" s="2412">
        <f t="shared" si="33"/>
        <v>50000</v>
      </c>
      <c r="N341" s="2418">
        <v>2</v>
      </c>
      <c r="O341" s="2412">
        <f t="shared" si="34"/>
        <v>30000</v>
      </c>
      <c r="P341" s="2412">
        <f t="shared" si="35"/>
        <v>110000</v>
      </c>
      <c r="Q341" s="2399"/>
      <c r="R341" s="2676"/>
    </row>
    <row r="342" spans="2:18" s="40" customFormat="1" ht="15.95" hidden="1" customHeight="1">
      <c r="B342" s="3340"/>
      <c r="C342" s="2407">
        <v>41881</v>
      </c>
      <c r="D342" s="2416" t="s">
        <v>563</v>
      </c>
      <c r="E342" s="2417" t="s">
        <v>263</v>
      </c>
      <c r="F342" s="2418">
        <v>1</v>
      </c>
      <c r="G342" s="2399"/>
      <c r="H342" s="2411">
        <f t="shared" si="31"/>
        <v>0</v>
      </c>
      <c r="I342" s="2412">
        <f t="shared" si="32"/>
        <v>0</v>
      </c>
      <c r="J342" s="2418" t="s">
        <v>258</v>
      </c>
      <c r="K342" s="2412">
        <f>F342*5000</f>
        <v>5000</v>
      </c>
      <c r="L342" s="2418"/>
      <c r="M342" s="2412">
        <f t="shared" si="33"/>
        <v>0</v>
      </c>
      <c r="N342" s="2418">
        <v>1</v>
      </c>
      <c r="O342" s="2412">
        <f t="shared" si="34"/>
        <v>15000</v>
      </c>
      <c r="P342" s="2412">
        <f t="shared" si="35"/>
        <v>20000</v>
      </c>
      <c r="Q342" s="2399"/>
      <c r="R342" s="2676"/>
    </row>
    <row r="343" spans="2:18" s="40" customFormat="1" ht="15.95" hidden="1" customHeight="1">
      <c r="B343" s="2420">
        <v>6</v>
      </c>
      <c r="C343" s="2425">
        <v>41882</v>
      </c>
      <c r="D343" s="2416" t="s">
        <v>559</v>
      </c>
      <c r="E343" s="2417" t="s">
        <v>426</v>
      </c>
      <c r="F343" s="2418">
        <v>1</v>
      </c>
      <c r="G343" s="2399"/>
      <c r="H343" s="2411">
        <f t="shared" si="31"/>
        <v>0</v>
      </c>
      <c r="I343" s="2412">
        <f t="shared" si="32"/>
        <v>0</v>
      </c>
      <c r="J343" s="2418" t="s">
        <v>127</v>
      </c>
      <c r="K343" s="2412">
        <v>30000</v>
      </c>
      <c r="L343" s="2418">
        <v>4</v>
      </c>
      <c r="M343" s="2412">
        <f t="shared" si="33"/>
        <v>40000</v>
      </c>
      <c r="N343" s="2418"/>
      <c r="O343" s="2412">
        <f t="shared" si="34"/>
        <v>0</v>
      </c>
      <c r="P343" s="2412">
        <f t="shared" si="35"/>
        <v>70000</v>
      </c>
      <c r="Q343" s="2399"/>
      <c r="R343" s="2676"/>
    </row>
    <row r="344" spans="2:18" s="40" customFormat="1" ht="15.95" hidden="1" customHeight="1">
      <c r="B344" s="3339">
        <v>7</v>
      </c>
      <c r="C344" s="2407">
        <v>41883</v>
      </c>
      <c r="D344" s="2416" t="s">
        <v>559</v>
      </c>
      <c r="E344" s="2417" t="s">
        <v>426</v>
      </c>
      <c r="F344" s="2418">
        <v>2</v>
      </c>
      <c r="G344" s="2399"/>
      <c r="H344" s="2411">
        <f t="shared" si="31"/>
        <v>0</v>
      </c>
      <c r="I344" s="2412">
        <f t="shared" si="32"/>
        <v>0</v>
      </c>
      <c r="J344" s="2418" t="s">
        <v>127</v>
      </c>
      <c r="K344" s="2412">
        <v>30000</v>
      </c>
      <c r="L344" s="2418"/>
      <c r="M344" s="2412">
        <f t="shared" si="33"/>
        <v>0</v>
      </c>
      <c r="N344" s="2418"/>
      <c r="O344" s="2412">
        <f t="shared" si="34"/>
        <v>0</v>
      </c>
      <c r="P344" s="2412">
        <f t="shared" si="35"/>
        <v>30000</v>
      </c>
      <c r="Q344" s="2399"/>
      <c r="R344" s="2676"/>
    </row>
    <row r="345" spans="2:18" s="40" customFormat="1" ht="15.95" hidden="1" customHeight="1">
      <c r="B345" s="3340"/>
      <c r="C345" s="2407">
        <v>41883</v>
      </c>
      <c r="D345" s="2416" t="s">
        <v>563</v>
      </c>
      <c r="E345" s="2417" t="s">
        <v>263</v>
      </c>
      <c r="F345" s="2418">
        <v>4</v>
      </c>
      <c r="G345" s="2399"/>
      <c r="H345" s="2411">
        <f t="shared" si="31"/>
        <v>0</v>
      </c>
      <c r="I345" s="2412">
        <f t="shared" si="32"/>
        <v>0</v>
      </c>
      <c r="J345" s="2418" t="s">
        <v>258</v>
      </c>
      <c r="K345" s="2412">
        <f>F345*5000</f>
        <v>20000</v>
      </c>
      <c r="L345" s="2418">
        <v>1</v>
      </c>
      <c r="M345" s="2412">
        <f t="shared" si="33"/>
        <v>10000</v>
      </c>
      <c r="N345" s="2418"/>
      <c r="O345" s="2412">
        <f t="shared" si="34"/>
        <v>0</v>
      </c>
      <c r="P345" s="2412">
        <f t="shared" si="35"/>
        <v>30000</v>
      </c>
      <c r="Q345" s="2399"/>
      <c r="R345" s="2676"/>
    </row>
    <row r="346" spans="2:18" s="40" customFormat="1" ht="15.95" hidden="1" customHeight="1">
      <c r="B346" s="2420">
        <v>8</v>
      </c>
      <c r="C346" s="2407">
        <v>41884</v>
      </c>
      <c r="D346" s="2416" t="s">
        <v>559</v>
      </c>
      <c r="E346" s="2417" t="s">
        <v>426</v>
      </c>
      <c r="F346" s="2418">
        <v>2</v>
      </c>
      <c r="G346" s="2399"/>
      <c r="H346" s="2411">
        <f t="shared" si="31"/>
        <v>0</v>
      </c>
      <c r="I346" s="2412">
        <f t="shared" si="32"/>
        <v>0</v>
      </c>
      <c r="J346" s="2418" t="s">
        <v>127</v>
      </c>
      <c r="K346" s="2412">
        <v>25000</v>
      </c>
      <c r="L346" s="2418">
        <v>3</v>
      </c>
      <c r="M346" s="2412">
        <f t="shared" si="33"/>
        <v>30000</v>
      </c>
      <c r="N346" s="2418"/>
      <c r="O346" s="2412">
        <f t="shared" si="34"/>
        <v>0</v>
      </c>
      <c r="P346" s="2412">
        <f t="shared" si="35"/>
        <v>55000</v>
      </c>
      <c r="Q346" s="2399"/>
      <c r="R346" s="2676"/>
    </row>
    <row r="347" spans="2:18" s="40" customFormat="1" ht="15.95" hidden="1" customHeight="1">
      <c r="B347" s="2420">
        <v>9</v>
      </c>
      <c r="C347" s="2407">
        <v>41885</v>
      </c>
      <c r="D347" s="2416" t="s">
        <v>559</v>
      </c>
      <c r="E347" s="2417" t="s">
        <v>426</v>
      </c>
      <c r="F347" s="2418">
        <v>1</v>
      </c>
      <c r="G347" s="2418"/>
      <c r="H347" s="2411">
        <f t="shared" si="31"/>
        <v>0</v>
      </c>
      <c r="I347" s="2412">
        <f t="shared" si="32"/>
        <v>0</v>
      </c>
      <c r="J347" s="2418" t="s">
        <v>127</v>
      </c>
      <c r="K347" s="2412">
        <v>25000</v>
      </c>
      <c r="L347" s="2418"/>
      <c r="M347" s="2412">
        <f t="shared" si="33"/>
        <v>0</v>
      </c>
      <c r="N347" s="2418"/>
      <c r="O347" s="2412">
        <f t="shared" si="34"/>
        <v>0</v>
      </c>
      <c r="P347" s="2412">
        <f t="shared" si="35"/>
        <v>25000</v>
      </c>
      <c r="Q347" s="2399"/>
      <c r="R347" s="2676"/>
    </row>
    <row r="348" spans="2:18" s="40" customFormat="1" ht="15.95" hidden="1" customHeight="1">
      <c r="B348" s="2420">
        <v>10</v>
      </c>
      <c r="C348" s="2407">
        <v>41886</v>
      </c>
      <c r="D348" s="2416" t="s">
        <v>559</v>
      </c>
      <c r="E348" s="2417" t="s">
        <v>426</v>
      </c>
      <c r="F348" s="2418">
        <v>1</v>
      </c>
      <c r="G348" s="2418"/>
      <c r="H348" s="2411">
        <f t="shared" si="31"/>
        <v>0</v>
      </c>
      <c r="I348" s="2412">
        <f t="shared" si="32"/>
        <v>0</v>
      </c>
      <c r="J348" s="2418" t="s">
        <v>127</v>
      </c>
      <c r="K348" s="2412">
        <v>25000</v>
      </c>
      <c r="L348" s="2418"/>
      <c r="M348" s="2412">
        <f t="shared" si="33"/>
        <v>0</v>
      </c>
      <c r="N348" s="2418"/>
      <c r="O348" s="2412">
        <f t="shared" si="34"/>
        <v>0</v>
      </c>
      <c r="P348" s="2412">
        <f t="shared" si="35"/>
        <v>25000</v>
      </c>
      <c r="Q348" s="2399"/>
      <c r="R348" s="2676"/>
    </row>
    <row r="349" spans="2:18" s="40" customFormat="1" ht="15.95" hidden="1" customHeight="1">
      <c r="B349" s="2420">
        <v>11</v>
      </c>
      <c r="C349" s="2407">
        <v>41887</v>
      </c>
      <c r="D349" s="2416" t="s">
        <v>559</v>
      </c>
      <c r="E349" s="2417" t="s">
        <v>426</v>
      </c>
      <c r="F349" s="2418">
        <v>2</v>
      </c>
      <c r="G349" s="2418"/>
      <c r="H349" s="2411">
        <f t="shared" si="31"/>
        <v>0</v>
      </c>
      <c r="I349" s="2412">
        <f t="shared" si="32"/>
        <v>0</v>
      </c>
      <c r="J349" s="2418" t="s">
        <v>127</v>
      </c>
      <c r="K349" s="2412">
        <v>25000</v>
      </c>
      <c r="L349" s="2418">
        <v>1</v>
      </c>
      <c r="M349" s="2412">
        <f t="shared" si="33"/>
        <v>10000</v>
      </c>
      <c r="N349" s="2418"/>
      <c r="O349" s="2412">
        <f t="shared" si="34"/>
        <v>0</v>
      </c>
      <c r="P349" s="2412">
        <f t="shared" si="35"/>
        <v>35000</v>
      </c>
      <c r="Q349" s="2399"/>
      <c r="R349" s="2676"/>
    </row>
    <row r="350" spans="2:18" s="40" customFormat="1" ht="15.95" hidden="1" customHeight="1">
      <c r="B350" s="2420">
        <v>12</v>
      </c>
      <c r="C350" s="2407">
        <v>41888</v>
      </c>
      <c r="D350" s="2416" t="s">
        <v>559</v>
      </c>
      <c r="E350" s="2417" t="s">
        <v>426</v>
      </c>
      <c r="F350" s="2418">
        <v>2</v>
      </c>
      <c r="G350" s="2418"/>
      <c r="H350" s="2411">
        <f t="shared" si="31"/>
        <v>0</v>
      </c>
      <c r="I350" s="2412">
        <f t="shared" si="32"/>
        <v>0</v>
      </c>
      <c r="J350" s="2418" t="s">
        <v>127</v>
      </c>
      <c r="K350" s="2412">
        <v>25000</v>
      </c>
      <c r="L350" s="2418">
        <v>3</v>
      </c>
      <c r="M350" s="2412">
        <f t="shared" si="33"/>
        <v>30000</v>
      </c>
      <c r="N350" s="2418"/>
      <c r="O350" s="2412">
        <f t="shared" si="34"/>
        <v>0</v>
      </c>
      <c r="P350" s="2412">
        <f t="shared" si="35"/>
        <v>55000</v>
      </c>
      <c r="Q350" s="2399"/>
      <c r="R350" s="2676"/>
    </row>
    <row r="351" spans="2:18" s="40" customFormat="1" ht="15.95" hidden="1" customHeight="1">
      <c r="B351" s="2420">
        <v>13</v>
      </c>
      <c r="C351" s="2425">
        <v>41889</v>
      </c>
      <c r="D351" s="2426" t="s">
        <v>863</v>
      </c>
      <c r="E351" s="2418"/>
      <c r="F351" s="2418"/>
      <c r="G351" s="2418"/>
      <c r="H351" s="2411">
        <f t="shared" si="31"/>
        <v>0</v>
      </c>
      <c r="I351" s="2412">
        <f t="shared" si="32"/>
        <v>0</v>
      </c>
      <c r="J351" s="2399"/>
      <c r="K351" s="2427"/>
      <c r="L351" s="2418"/>
      <c r="M351" s="2412">
        <f t="shared" si="33"/>
        <v>0</v>
      </c>
      <c r="N351" s="2418"/>
      <c r="O351" s="2412">
        <f t="shared" si="34"/>
        <v>0</v>
      </c>
      <c r="P351" s="2412">
        <f t="shared" si="35"/>
        <v>0</v>
      </c>
      <c r="Q351" s="2399"/>
      <c r="R351" s="2676"/>
    </row>
    <row r="352" spans="2:18" s="40" customFormat="1" ht="15.95" hidden="1" customHeight="1">
      <c r="B352" s="3339">
        <v>14</v>
      </c>
      <c r="C352" s="2407">
        <v>41890</v>
      </c>
      <c r="D352" s="2416" t="s">
        <v>559</v>
      </c>
      <c r="E352" s="2417" t="s">
        <v>426</v>
      </c>
      <c r="F352" s="2418">
        <v>1</v>
      </c>
      <c r="G352" s="2418"/>
      <c r="H352" s="2411">
        <f t="shared" si="31"/>
        <v>0</v>
      </c>
      <c r="I352" s="2412">
        <f t="shared" si="32"/>
        <v>0</v>
      </c>
      <c r="J352" s="2418" t="s">
        <v>127</v>
      </c>
      <c r="K352" s="2412">
        <v>25000</v>
      </c>
      <c r="L352" s="2418"/>
      <c r="M352" s="2412">
        <f t="shared" si="33"/>
        <v>0</v>
      </c>
      <c r="N352" s="2418"/>
      <c r="O352" s="2412">
        <f t="shared" si="34"/>
        <v>0</v>
      </c>
      <c r="P352" s="2412">
        <f t="shared" si="35"/>
        <v>25000</v>
      </c>
      <c r="Q352" s="2399"/>
      <c r="R352" s="2676"/>
    </row>
    <row r="353" spans="2:18" s="40" customFormat="1" ht="15.95" hidden="1" customHeight="1">
      <c r="B353" s="3342"/>
      <c r="C353" s="2407">
        <v>41890</v>
      </c>
      <c r="D353" s="2428" t="s">
        <v>575</v>
      </c>
      <c r="E353" s="2418" t="s">
        <v>263</v>
      </c>
      <c r="F353" s="2418">
        <v>1</v>
      </c>
      <c r="G353" s="2418"/>
      <c r="H353" s="2411">
        <f t="shared" ref="H353:H382" si="36">F353*G353</f>
        <v>0</v>
      </c>
      <c r="I353" s="2412">
        <f t="shared" ref="I353:I382" si="37">H353*500</f>
        <v>0</v>
      </c>
      <c r="J353" s="2399"/>
      <c r="K353" s="2427"/>
      <c r="L353" s="2418"/>
      <c r="M353" s="2412">
        <f t="shared" ref="M353:M382" si="38">L353*10000</f>
        <v>0</v>
      </c>
      <c r="N353" s="2418"/>
      <c r="O353" s="2412">
        <f t="shared" ref="O353:O382" si="39">N353*15000</f>
        <v>0</v>
      </c>
      <c r="P353" s="2412">
        <f t="shared" ref="P353:P382" si="40">I353+K353+M353+O353</f>
        <v>0</v>
      </c>
      <c r="Q353" s="2399"/>
      <c r="R353" s="2676"/>
    </row>
    <row r="354" spans="2:18" s="40" customFormat="1" ht="15.95" hidden="1" customHeight="1">
      <c r="B354" s="3340"/>
      <c r="C354" s="2407">
        <v>41890</v>
      </c>
      <c r="D354" s="2428" t="s">
        <v>1228</v>
      </c>
      <c r="E354" s="2418" t="s">
        <v>263</v>
      </c>
      <c r="F354" s="2418">
        <v>1</v>
      </c>
      <c r="G354" s="2418">
        <v>150</v>
      </c>
      <c r="H354" s="2411">
        <f t="shared" si="36"/>
        <v>150</v>
      </c>
      <c r="I354" s="2412">
        <f t="shared" si="37"/>
        <v>75000</v>
      </c>
      <c r="J354" s="2399"/>
      <c r="K354" s="2427"/>
      <c r="L354" s="2418">
        <v>6.5</v>
      </c>
      <c r="M354" s="2412">
        <f t="shared" si="38"/>
        <v>65000</v>
      </c>
      <c r="N354" s="2418"/>
      <c r="O354" s="2412">
        <f t="shared" si="39"/>
        <v>0</v>
      </c>
      <c r="P354" s="2412">
        <f t="shared" si="40"/>
        <v>140000</v>
      </c>
      <c r="Q354" s="2399"/>
      <c r="R354" s="2676"/>
    </row>
    <row r="355" spans="2:18" s="40" customFormat="1" ht="15.95" hidden="1" customHeight="1">
      <c r="B355" s="2420">
        <v>15</v>
      </c>
      <c r="C355" s="2407">
        <v>41891</v>
      </c>
      <c r="D355" s="2416" t="s">
        <v>559</v>
      </c>
      <c r="E355" s="2417" t="s">
        <v>426</v>
      </c>
      <c r="F355" s="2418">
        <v>2</v>
      </c>
      <c r="G355" s="2418"/>
      <c r="H355" s="2411">
        <f t="shared" si="36"/>
        <v>0</v>
      </c>
      <c r="I355" s="2412">
        <f t="shared" si="37"/>
        <v>0</v>
      </c>
      <c r="J355" s="2418" t="s">
        <v>127</v>
      </c>
      <c r="K355" s="2412">
        <v>25000</v>
      </c>
      <c r="L355" s="2418">
        <v>3</v>
      </c>
      <c r="M355" s="2412">
        <f t="shared" si="38"/>
        <v>30000</v>
      </c>
      <c r="N355" s="2418"/>
      <c r="O355" s="2412">
        <f t="shared" si="39"/>
        <v>0</v>
      </c>
      <c r="P355" s="2412">
        <f t="shared" si="40"/>
        <v>55000</v>
      </c>
      <c r="Q355" s="2399"/>
      <c r="R355" s="2676"/>
    </row>
    <row r="356" spans="2:18" s="40" customFormat="1" ht="15.95" hidden="1" customHeight="1">
      <c r="B356" s="2420">
        <v>16</v>
      </c>
      <c r="C356" s="2407">
        <v>41892</v>
      </c>
      <c r="D356" s="2416" t="s">
        <v>559</v>
      </c>
      <c r="E356" s="2417" t="s">
        <v>426</v>
      </c>
      <c r="F356" s="2418">
        <v>2</v>
      </c>
      <c r="G356" s="2418"/>
      <c r="H356" s="2411">
        <f t="shared" si="36"/>
        <v>0</v>
      </c>
      <c r="I356" s="2412">
        <f t="shared" si="37"/>
        <v>0</v>
      </c>
      <c r="J356" s="2418" t="s">
        <v>127</v>
      </c>
      <c r="K356" s="2412">
        <v>25000</v>
      </c>
      <c r="L356" s="2418">
        <v>3</v>
      </c>
      <c r="M356" s="2412">
        <f t="shared" si="38"/>
        <v>30000</v>
      </c>
      <c r="N356" s="2399"/>
      <c r="O356" s="2412">
        <f t="shared" si="39"/>
        <v>0</v>
      </c>
      <c r="P356" s="2412">
        <f t="shared" si="40"/>
        <v>55000</v>
      </c>
      <c r="Q356" s="2399"/>
      <c r="R356" s="2676"/>
    </row>
    <row r="357" spans="2:18" s="40" customFormat="1" ht="15.95" hidden="1" customHeight="1">
      <c r="B357" s="2420">
        <v>17</v>
      </c>
      <c r="C357" s="2407">
        <v>41893</v>
      </c>
      <c r="D357" s="2399" t="s">
        <v>1160</v>
      </c>
      <c r="E357" s="2418" t="s">
        <v>1161</v>
      </c>
      <c r="F357" s="2418">
        <v>8</v>
      </c>
      <c r="G357" s="2399"/>
      <c r="H357" s="2411">
        <f t="shared" si="36"/>
        <v>0</v>
      </c>
      <c r="I357" s="2412">
        <f t="shared" si="37"/>
        <v>0</v>
      </c>
      <c r="J357" s="2418" t="s">
        <v>127</v>
      </c>
      <c r="K357" s="2412">
        <v>20000</v>
      </c>
      <c r="L357" s="2399"/>
      <c r="M357" s="2412">
        <f t="shared" si="38"/>
        <v>0</v>
      </c>
      <c r="N357" s="2399"/>
      <c r="O357" s="2412">
        <f t="shared" si="39"/>
        <v>0</v>
      </c>
      <c r="P357" s="2412">
        <f t="shared" si="40"/>
        <v>20000</v>
      </c>
      <c r="Q357" s="2399"/>
      <c r="R357" s="2676"/>
    </row>
    <row r="358" spans="2:18" s="40" customFormat="1" ht="15.95" hidden="1" customHeight="1">
      <c r="B358" s="3339">
        <v>18</v>
      </c>
      <c r="C358" s="2407">
        <v>41894</v>
      </c>
      <c r="D358" s="2416" t="s">
        <v>563</v>
      </c>
      <c r="E358" s="2417" t="s">
        <v>263</v>
      </c>
      <c r="F358" s="2418">
        <v>1</v>
      </c>
      <c r="G358" s="2399"/>
      <c r="H358" s="2411">
        <f t="shared" si="36"/>
        <v>0</v>
      </c>
      <c r="I358" s="2412">
        <f t="shared" si="37"/>
        <v>0</v>
      </c>
      <c r="J358" s="2418" t="s">
        <v>258</v>
      </c>
      <c r="K358" s="2412">
        <f>F358*5000</f>
        <v>5000</v>
      </c>
      <c r="L358" s="2399"/>
      <c r="M358" s="2412">
        <f t="shared" si="38"/>
        <v>0</v>
      </c>
      <c r="N358" s="2399"/>
      <c r="O358" s="2412">
        <f t="shared" si="39"/>
        <v>0</v>
      </c>
      <c r="P358" s="2412">
        <f t="shared" si="40"/>
        <v>5000</v>
      </c>
      <c r="Q358" s="2399"/>
      <c r="R358" s="2676"/>
    </row>
    <row r="359" spans="2:18" s="40" customFormat="1" ht="15.95" hidden="1" customHeight="1">
      <c r="B359" s="3342"/>
      <c r="C359" s="2407">
        <v>41894</v>
      </c>
      <c r="D359" s="2416" t="s">
        <v>559</v>
      </c>
      <c r="E359" s="2417" t="s">
        <v>426</v>
      </c>
      <c r="F359" s="2418">
        <v>1</v>
      </c>
      <c r="G359" s="2399"/>
      <c r="H359" s="2411">
        <f t="shared" si="36"/>
        <v>0</v>
      </c>
      <c r="I359" s="2412">
        <f t="shared" si="37"/>
        <v>0</v>
      </c>
      <c r="J359" s="3343" t="s">
        <v>70</v>
      </c>
      <c r="K359" s="3345">
        <v>35000</v>
      </c>
      <c r="L359" s="2399"/>
      <c r="M359" s="2412">
        <f t="shared" si="38"/>
        <v>0</v>
      </c>
      <c r="N359" s="2399"/>
      <c r="O359" s="2412">
        <f t="shared" si="39"/>
        <v>0</v>
      </c>
      <c r="P359" s="2412">
        <f t="shared" si="40"/>
        <v>35000</v>
      </c>
      <c r="Q359" s="2399"/>
      <c r="R359" s="2676"/>
    </row>
    <row r="360" spans="2:18" s="40" customFormat="1" ht="15.95" hidden="1" customHeight="1">
      <c r="B360" s="3342"/>
      <c r="C360" s="2407">
        <v>41894</v>
      </c>
      <c r="D360" s="2399" t="s">
        <v>1229</v>
      </c>
      <c r="E360" s="2418" t="s">
        <v>1141</v>
      </c>
      <c r="F360" s="2418">
        <v>1</v>
      </c>
      <c r="G360" s="2418"/>
      <c r="H360" s="2411">
        <f t="shared" si="36"/>
        <v>0</v>
      </c>
      <c r="I360" s="2412">
        <f t="shared" si="37"/>
        <v>0</v>
      </c>
      <c r="J360" s="3347"/>
      <c r="K360" s="3348"/>
      <c r="L360" s="2418">
        <v>4</v>
      </c>
      <c r="M360" s="2412">
        <f t="shared" si="38"/>
        <v>40000</v>
      </c>
      <c r="N360" s="2399"/>
      <c r="O360" s="2412">
        <f t="shared" si="39"/>
        <v>0</v>
      </c>
      <c r="P360" s="2412">
        <f t="shared" si="40"/>
        <v>40000</v>
      </c>
      <c r="Q360" s="2399"/>
      <c r="R360" s="2676"/>
    </row>
    <row r="361" spans="2:18" s="40" customFormat="1" ht="15.95" hidden="1" customHeight="1">
      <c r="B361" s="3340"/>
      <c r="C361" s="2407">
        <v>41894</v>
      </c>
      <c r="D361" s="2399" t="s">
        <v>1230</v>
      </c>
      <c r="E361" s="2418" t="s">
        <v>1141</v>
      </c>
      <c r="F361" s="2418">
        <v>4</v>
      </c>
      <c r="G361" s="2418"/>
      <c r="H361" s="2411">
        <f t="shared" si="36"/>
        <v>0</v>
      </c>
      <c r="I361" s="2412">
        <f t="shared" si="37"/>
        <v>0</v>
      </c>
      <c r="J361" s="3344"/>
      <c r="K361" s="3346"/>
      <c r="L361" s="2418">
        <v>3</v>
      </c>
      <c r="M361" s="2412">
        <f t="shared" si="38"/>
        <v>30000</v>
      </c>
      <c r="N361" s="2418">
        <v>3</v>
      </c>
      <c r="O361" s="2412">
        <f t="shared" si="39"/>
        <v>45000</v>
      </c>
      <c r="P361" s="2412">
        <f t="shared" si="40"/>
        <v>75000</v>
      </c>
      <c r="Q361" s="2399"/>
      <c r="R361" s="2676"/>
    </row>
    <row r="362" spans="2:18" s="40" customFormat="1" ht="15.95" hidden="1" customHeight="1">
      <c r="B362" s="2420">
        <v>19</v>
      </c>
      <c r="C362" s="2407">
        <v>41895</v>
      </c>
      <c r="D362" s="2399" t="s">
        <v>1231</v>
      </c>
      <c r="E362" s="2418" t="s">
        <v>879</v>
      </c>
      <c r="F362" s="2418">
        <v>7</v>
      </c>
      <c r="G362" s="2418">
        <v>3</v>
      </c>
      <c r="H362" s="2411">
        <f t="shared" si="36"/>
        <v>21</v>
      </c>
      <c r="I362" s="2412">
        <f t="shared" si="37"/>
        <v>10500</v>
      </c>
      <c r="J362" s="2418"/>
      <c r="K362" s="2412"/>
      <c r="L362" s="2418">
        <v>6</v>
      </c>
      <c r="M362" s="2412">
        <f t="shared" si="38"/>
        <v>60000</v>
      </c>
      <c r="N362" s="2418">
        <v>3</v>
      </c>
      <c r="O362" s="2412">
        <f t="shared" si="39"/>
        <v>45000</v>
      </c>
      <c r="P362" s="2412">
        <f t="shared" si="40"/>
        <v>115500</v>
      </c>
      <c r="Q362" s="2399"/>
      <c r="R362" s="2676"/>
    </row>
    <row r="363" spans="2:18" s="40" customFormat="1" ht="15.95" hidden="1" customHeight="1">
      <c r="B363" s="3339">
        <v>20</v>
      </c>
      <c r="C363" s="2425">
        <v>41896</v>
      </c>
      <c r="D363" s="2399" t="s">
        <v>1163</v>
      </c>
      <c r="E363" s="2418" t="s">
        <v>1141</v>
      </c>
      <c r="F363" s="2418">
        <v>2</v>
      </c>
      <c r="G363" s="2418">
        <v>30</v>
      </c>
      <c r="H363" s="2411">
        <f t="shared" si="36"/>
        <v>60</v>
      </c>
      <c r="I363" s="2412">
        <f t="shared" si="37"/>
        <v>30000</v>
      </c>
      <c r="J363" s="2429"/>
      <c r="K363" s="2430"/>
      <c r="L363" s="2418">
        <v>4</v>
      </c>
      <c r="M363" s="2412">
        <f t="shared" si="38"/>
        <v>40000</v>
      </c>
      <c r="N363" s="2418"/>
      <c r="O363" s="2412">
        <f t="shared" si="39"/>
        <v>0</v>
      </c>
      <c r="P363" s="2412">
        <f t="shared" si="40"/>
        <v>70000</v>
      </c>
      <c r="Q363" s="2399"/>
      <c r="R363" s="2676"/>
    </row>
    <row r="364" spans="2:18" s="40" customFormat="1" ht="15.95" hidden="1" customHeight="1">
      <c r="B364" s="3340"/>
      <c r="C364" s="2425">
        <v>41896</v>
      </c>
      <c r="D364" s="2399" t="s">
        <v>1146</v>
      </c>
      <c r="E364" s="2418" t="s">
        <v>1141</v>
      </c>
      <c r="F364" s="2418">
        <v>2</v>
      </c>
      <c r="G364" s="2418">
        <v>30</v>
      </c>
      <c r="H364" s="2411">
        <f t="shared" si="36"/>
        <v>60</v>
      </c>
      <c r="I364" s="2412">
        <f t="shared" si="37"/>
        <v>30000</v>
      </c>
      <c r="J364" s="2431"/>
      <c r="K364" s="2432"/>
      <c r="L364" s="2418">
        <v>4</v>
      </c>
      <c r="M364" s="2412">
        <f t="shared" si="38"/>
        <v>40000</v>
      </c>
      <c r="N364" s="2418"/>
      <c r="O364" s="2412">
        <f t="shared" si="39"/>
        <v>0</v>
      </c>
      <c r="P364" s="2412">
        <f t="shared" si="40"/>
        <v>70000</v>
      </c>
      <c r="Q364" s="2399"/>
      <c r="R364" s="2676"/>
    </row>
    <row r="365" spans="2:18" s="40" customFormat="1" ht="15.95" hidden="1" customHeight="1">
      <c r="B365" s="3339">
        <v>21</v>
      </c>
      <c r="C365" s="2407">
        <v>41897</v>
      </c>
      <c r="D365" s="2428" t="s">
        <v>575</v>
      </c>
      <c r="E365" s="2418" t="s">
        <v>263</v>
      </c>
      <c r="F365" s="2418">
        <v>1</v>
      </c>
      <c r="G365" s="2418"/>
      <c r="H365" s="2411">
        <f t="shared" si="36"/>
        <v>0</v>
      </c>
      <c r="I365" s="2412">
        <f t="shared" si="37"/>
        <v>0</v>
      </c>
      <c r="J365" s="2399"/>
      <c r="K365" s="2399"/>
      <c r="L365" s="2418"/>
      <c r="M365" s="2412">
        <f t="shared" si="38"/>
        <v>0</v>
      </c>
      <c r="N365" s="2418"/>
      <c r="O365" s="2412">
        <f t="shared" si="39"/>
        <v>0</v>
      </c>
      <c r="P365" s="2412">
        <f t="shared" si="40"/>
        <v>0</v>
      </c>
      <c r="Q365" s="2399"/>
      <c r="R365" s="2676"/>
    </row>
    <row r="366" spans="2:18" s="40" customFormat="1" ht="15.95" hidden="1" customHeight="1">
      <c r="B366" s="3340"/>
      <c r="C366" s="2407">
        <v>41897</v>
      </c>
      <c r="D366" s="2428" t="s">
        <v>1228</v>
      </c>
      <c r="E366" s="2418" t="s">
        <v>263</v>
      </c>
      <c r="F366" s="2418">
        <v>1</v>
      </c>
      <c r="G366" s="2418">
        <v>150</v>
      </c>
      <c r="H366" s="2411">
        <f t="shared" si="36"/>
        <v>150</v>
      </c>
      <c r="I366" s="2412">
        <f t="shared" si="37"/>
        <v>75000</v>
      </c>
      <c r="J366" s="2399"/>
      <c r="K366" s="2399"/>
      <c r="L366" s="2418">
        <v>6</v>
      </c>
      <c r="M366" s="2412">
        <f t="shared" si="38"/>
        <v>60000</v>
      </c>
      <c r="N366" s="2418">
        <v>1</v>
      </c>
      <c r="O366" s="2412">
        <f t="shared" si="39"/>
        <v>15000</v>
      </c>
      <c r="P366" s="2412">
        <f t="shared" si="40"/>
        <v>150000</v>
      </c>
      <c r="Q366" s="2399"/>
      <c r="R366" s="2676"/>
    </row>
    <row r="367" spans="2:18" s="40" customFormat="1" ht="15.95" hidden="1" customHeight="1">
      <c r="B367" s="3339">
        <v>22</v>
      </c>
      <c r="C367" s="2407">
        <v>41898</v>
      </c>
      <c r="D367" s="2428" t="s">
        <v>575</v>
      </c>
      <c r="E367" s="2418" t="s">
        <v>263</v>
      </c>
      <c r="F367" s="2418">
        <v>1</v>
      </c>
      <c r="G367" s="2418"/>
      <c r="H367" s="2411">
        <f t="shared" si="36"/>
        <v>0</v>
      </c>
      <c r="I367" s="2412">
        <f t="shared" si="37"/>
        <v>0</v>
      </c>
      <c r="J367" s="2399"/>
      <c r="K367" s="2399"/>
      <c r="L367" s="2418">
        <v>2</v>
      </c>
      <c r="M367" s="2412">
        <f t="shared" si="38"/>
        <v>20000</v>
      </c>
      <c r="N367" s="2418"/>
      <c r="O367" s="2412">
        <f t="shared" si="39"/>
        <v>0</v>
      </c>
      <c r="P367" s="2412">
        <f t="shared" si="40"/>
        <v>20000</v>
      </c>
      <c r="Q367" s="2399"/>
      <c r="R367" s="2676"/>
    </row>
    <row r="368" spans="2:18" s="40" customFormat="1" ht="15.95" hidden="1" customHeight="1">
      <c r="B368" s="3340"/>
      <c r="C368" s="2407">
        <v>41898</v>
      </c>
      <c r="D368" s="2428" t="s">
        <v>1228</v>
      </c>
      <c r="E368" s="2418" t="s">
        <v>263</v>
      </c>
      <c r="F368" s="2418">
        <v>1</v>
      </c>
      <c r="G368" s="2418">
        <v>150</v>
      </c>
      <c r="H368" s="2411">
        <f t="shared" si="36"/>
        <v>150</v>
      </c>
      <c r="I368" s="2412">
        <f t="shared" si="37"/>
        <v>75000</v>
      </c>
      <c r="J368" s="2399"/>
      <c r="K368" s="2399"/>
      <c r="L368" s="2418">
        <v>5</v>
      </c>
      <c r="M368" s="2412">
        <f t="shared" si="38"/>
        <v>50000</v>
      </c>
      <c r="N368" s="2418">
        <v>2.5</v>
      </c>
      <c r="O368" s="2412">
        <f t="shared" si="39"/>
        <v>37500</v>
      </c>
      <c r="P368" s="2412">
        <f t="shared" si="40"/>
        <v>162500</v>
      </c>
      <c r="Q368" s="2399"/>
      <c r="R368" s="2676"/>
    </row>
    <row r="369" spans="2:18" s="40" customFormat="1" ht="15.95" hidden="1" customHeight="1">
      <c r="B369" s="2420">
        <v>23</v>
      </c>
      <c r="C369" s="2407">
        <v>41899</v>
      </c>
      <c r="D369" s="2399" t="s">
        <v>1160</v>
      </c>
      <c r="E369" s="2418" t="s">
        <v>1161</v>
      </c>
      <c r="F369" s="2418">
        <v>3</v>
      </c>
      <c r="G369" s="2418"/>
      <c r="H369" s="2411">
        <f t="shared" si="36"/>
        <v>0</v>
      </c>
      <c r="I369" s="2412">
        <f t="shared" si="37"/>
        <v>0</v>
      </c>
      <c r="J369" s="2418" t="s">
        <v>127</v>
      </c>
      <c r="K369" s="2412">
        <v>20000</v>
      </c>
      <c r="L369" s="2418"/>
      <c r="M369" s="2412">
        <f t="shared" si="38"/>
        <v>0</v>
      </c>
      <c r="N369" s="2418"/>
      <c r="O369" s="2412">
        <f t="shared" si="39"/>
        <v>0</v>
      </c>
      <c r="P369" s="2412">
        <f t="shared" si="40"/>
        <v>20000</v>
      </c>
      <c r="Q369" s="2399"/>
      <c r="R369" s="2676"/>
    </row>
    <row r="370" spans="2:18" s="40" customFormat="1" ht="15.95" hidden="1" customHeight="1">
      <c r="B370" s="2420">
        <v>24</v>
      </c>
      <c r="C370" s="2407">
        <v>41900</v>
      </c>
      <c r="D370" s="2399" t="s">
        <v>1151</v>
      </c>
      <c r="E370" s="2418" t="s">
        <v>426</v>
      </c>
      <c r="F370" s="2418">
        <v>1</v>
      </c>
      <c r="G370" s="2418"/>
      <c r="H370" s="2411">
        <f t="shared" si="36"/>
        <v>0</v>
      </c>
      <c r="I370" s="2412">
        <f t="shared" si="37"/>
        <v>0</v>
      </c>
      <c r="J370" s="2418" t="s">
        <v>127</v>
      </c>
      <c r="K370" s="2412">
        <v>20000</v>
      </c>
      <c r="L370" s="2418"/>
      <c r="M370" s="2412">
        <f t="shared" si="38"/>
        <v>0</v>
      </c>
      <c r="N370" s="2418"/>
      <c r="O370" s="2412">
        <f t="shared" si="39"/>
        <v>0</v>
      </c>
      <c r="P370" s="2412">
        <f t="shared" si="40"/>
        <v>20000</v>
      </c>
      <c r="Q370" s="2399"/>
      <c r="R370" s="2676"/>
    </row>
    <row r="371" spans="2:18" s="40" customFormat="1" ht="15.95" hidden="1" customHeight="1">
      <c r="B371" s="2420">
        <v>25</v>
      </c>
      <c r="C371" s="2407">
        <v>41901</v>
      </c>
      <c r="D371" s="2399" t="s">
        <v>1168</v>
      </c>
      <c r="E371" s="2418" t="s">
        <v>879</v>
      </c>
      <c r="F371" s="2418">
        <v>2</v>
      </c>
      <c r="G371" s="2418">
        <v>15</v>
      </c>
      <c r="H371" s="2411">
        <f t="shared" si="36"/>
        <v>30</v>
      </c>
      <c r="I371" s="2412">
        <f t="shared" si="37"/>
        <v>15000</v>
      </c>
      <c r="J371" s="2399"/>
      <c r="K371" s="2399"/>
      <c r="L371" s="2418"/>
      <c r="M371" s="2412">
        <f t="shared" si="38"/>
        <v>0</v>
      </c>
      <c r="N371" s="2418"/>
      <c r="O371" s="2412">
        <f t="shared" si="39"/>
        <v>0</v>
      </c>
      <c r="P371" s="2412">
        <f t="shared" si="40"/>
        <v>15000</v>
      </c>
      <c r="Q371" s="2399"/>
      <c r="R371" s="2676"/>
    </row>
    <row r="372" spans="2:18" s="40" customFormat="1" ht="15.95" hidden="1" customHeight="1">
      <c r="B372" s="3339">
        <v>26</v>
      </c>
      <c r="C372" s="2407">
        <v>41902</v>
      </c>
      <c r="D372" s="2399" t="s">
        <v>1151</v>
      </c>
      <c r="E372" s="2418" t="s">
        <v>426</v>
      </c>
      <c r="F372" s="2418">
        <v>2</v>
      </c>
      <c r="G372" s="2418"/>
      <c r="H372" s="2411">
        <f t="shared" si="36"/>
        <v>0</v>
      </c>
      <c r="I372" s="2412">
        <f t="shared" si="37"/>
        <v>0</v>
      </c>
      <c r="J372" s="3343" t="s">
        <v>127</v>
      </c>
      <c r="K372" s="3345">
        <v>20000</v>
      </c>
      <c r="L372" s="2418"/>
      <c r="M372" s="2412">
        <f t="shared" si="38"/>
        <v>0</v>
      </c>
      <c r="N372" s="2418"/>
      <c r="O372" s="2412">
        <f t="shared" si="39"/>
        <v>0</v>
      </c>
      <c r="P372" s="2412">
        <f t="shared" si="40"/>
        <v>20000</v>
      </c>
      <c r="Q372" s="2399"/>
      <c r="R372" s="2676"/>
    </row>
    <row r="373" spans="2:18" s="40" customFormat="1" ht="15.95" hidden="1" customHeight="1">
      <c r="B373" s="3342"/>
      <c r="C373" s="2407">
        <v>41902</v>
      </c>
      <c r="D373" s="2399" t="s">
        <v>546</v>
      </c>
      <c r="E373" s="2418" t="s">
        <v>426</v>
      </c>
      <c r="F373" s="2418">
        <v>1</v>
      </c>
      <c r="G373" s="2418"/>
      <c r="H373" s="2411">
        <f t="shared" si="36"/>
        <v>0</v>
      </c>
      <c r="I373" s="2412">
        <f t="shared" si="37"/>
        <v>0</v>
      </c>
      <c r="J373" s="3344"/>
      <c r="K373" s="3346"/>
      <c r="L373" s="2418"/>
      <c r="M373" s="2412">
        <f t="shared" si="38"/>
        <v>0</v>
      </c>
      <c r="N373" s="2418"/>
      <c r="O373" s="2412">
        <f t="shared" si="39"/>
        <v>0</v>
      </c>
      <c r="P373" s="2412">
        <f t="shared" si="40"/>
        <v>0</v>
      </c>
      <c r="Q373" s="2399"/>
      <c r="R373" s="2676"/>
    </row>
    <row r="374" spans="2:18" s="40" customFormat="1" ht="15.95" hidden="1" customHeight="1">
      <c r="B374" s="3340"/>
      <c r="C374" s="2407">
        <v>41902</v>
      </c>
      <c r="D374" s="2399" t="s">
        <v>1158</v>
      </c>
      <c r="E374" s="2418" t="s">
        <v>263</v>
      </c>
      <c r="F374" s="2418">
        <v>6</v>
      </c>
      <c r="G374" s="2418"/>
      <c r="H374" s="2411">
        <f t="shared" si="36"/>
        <v>0</v>
      </c>
      <c r="I374" s="2412">
        <f t="shared" si="37"/>
        <v>0</v>
      </c>
      <c r="J374" s="2418" t="s">
        <v>70</v>
      </c>
      <c r="K374" s="2412">
        <v>35000</v>
      </c>
      <c r="L374" s="2418">
        <v>5</v>
      </c>
      <c r="M374" s="2412">
        <f t="shared" si="38"/>
        <v>50000</v>
      </c>
      <c r="N374" s="2418"/>
      <c r="O374" s="2412">
        <f t="shared" si="39"/>
        <v>0</v>
      </c>
      <c r="P374" s="2412">
        <f t="shared" si="40"/>
        <v>85000</v>
      </c>
      <c r="Q374" s="2399"/>
      <c r="R374" s="2676"/>
    </row>
    <row r="375" spans="2:18" s="40" customFormat="1" ht="15.95" hidden="1" customHeight="1">
      <c r="B375" s="2420">
        <v>27</v>
      </c>
      <c r="C375" s="2425">
        <v>41903</v>
      </c>
      <c r="D375" s="2399" t="s">
        <v>1160</v>
      </c>
      <c r="E375" s="2418" t="s">
        <v>1161</v>
      </c>
      <c r="F375" s="2418">
        <v>7</v>
      </c>
      <c r="G375" s="2418"/>
      <c r="H375" s="2411">
        <f t="shared" si="36"/>
        <v>0</v>
      </c>
      <c r="I375" s="2412">
        <f t="shared" si="37"/>
        <v>0</v>
      </c>
      <c r="J375" s="2418" t="s">
        <v>127</v>
      </c>
      <c r="K375" s="2412">
        <v>25000</v>
      </c>
      <c r="L375" s="2418">
        <v>9</v>
      </c>
      <c r="M375" s="2412">
        <f t="shared" si="38"/>
        <v>90000</v>
      </c>
      <c r="N375" s="2418"/>
      <c r="O375" s="2412">
        <f t="shared" si="39"/>
        <v>0</v>
      </c>
      <c r="P375" s="2412">
        <f t="shared" si="40"/>
        <v>115000</v>
      </c>
      <c r="Q375" s="2399"/>
      <c r="R375" s="2676"/>
    </row>
    <row r="376" spans="2:18" s="40" customFormat="1" ht="15.95" hidden="1" customHeight="1">
      <c r="B376" s="2420">
        <v>28</v>
      </c>
      <c r="C376" s="2407">
        <v>41904</v>
      </c>
      <c r="D376" s="2399" t="s">
        <v>1160</v>
      </c>
      <c r="E376" s="2418" t="s">
        <v>1161</v>
      </c>
      <c r="F376" s="2418">
        <v>2</v>
      </c>
      <c r="G376" s="2418"/>
      <c r="H376" s="2411">
        <f t="shared" si="36"/>
        <v>0</v>
      </c>
      <c r="I376" s="2412">
        <f t="shared" si="37"/>
        <v>0</v>
      </c>
      <c r="J376" s="2418" t="s">
        <v>127</v>
      </c>
      <c r="K376" s="2412">
        <v>20000</v>
      </c>
      <c r="L376" s="2418"/>
      <c r="M376" s="2412">
        <f t="shared" si="38"/>
        <v>0</v>
      </c>
      <c r="N376" s="2418"/>
      <c r="O376" s="2412">
        <f t="shared" si="39"/>
        <v>0</v>
      </c>
      <c r="P376" s="2412">
        <f t="shared" si="40"/>
        <v>20000</v>
      </c>
      <c r="Q376" s="2399"/>
      <c r="R376" s="2676"/>
    </row>
    <row r="377" spans="2:18" s="40" customFormat="1" ht="15.95" hidden="1" customHeight="1">
      <c r="B377" s="2420">
        <v>29</v>
      </c>
      <c r="C377" s="2407">
        <v>41905</v>
      </c>
      <c r="D377" s="2399" t="s">
        <v>1232</v>
      </c>
      <c r="E377" s="2399" t="s">
        <v>263</v>
      </c>
      <c r="F377" s="2418"/>
      <c r="G377" s="2418"/>
      <c r="H377" s="2411">
        <f t="shared" si="36"/>
        <v>0</v>
      </c>
      <c r="I377" s="2412">
        <f t="shared" si="37"/>
        <v>0</v>
      </c>
      <c r="J377" s="2399"/>
      <c r="K377" s="2399"/>
      <c r="L377" s="2418"/>
      <c r="M377" s="2412">
        <f t="shared" si="38"/>
        <v>0</v>
      </c>
      <c r="N377" s="2418"/>
      <c r="O377" s="2412">
        <f t="shared" si="39"/>
        <v>0</v>
      </c>
      <c r="P377" s="2412">
        <f t="shared" si="40"/>
        <v>0</v>
      </c>
      <c r="Q377" s="2399"/>
      <c r="R377" s="2676"/>
    </row>
    <row r="378" spans="2:18" s="40" customFormat="1" ht="15.95" hidden="1" customHeight="1">
      <c r="B378" s="3339">
        <v>30</v>
      </c>
      <c r="C378" s="2407">
        <v>41906</v>
      </c>
      <c r="D378" s="2416" t="s">
        <v>559</v>
      </c>
      <c r="E378" s="2417" t="s">
        <v>426</v>
      </c>
      <c r="F378" s="2418">
        <v>1</v>
      </c>
      <c r="G378" s="2418"/>
      <c r="H378" s="2411">
        <f t="shared" si="36"/>
        <v>0</v>
      </c>
      <c r="I378" s="2412">
        <f t="shared" si="37"/>
        <v>0</v>
      </c>
      <c r="J378" s="3343" t="s">
        <v>127</v>
      </c>
      <c r="K378" s="3345">
        <v>30000</v>
      </c>
      <c r="L378" s="2418"/>
      <c r="M378" s="2412">
        <f t="shared" si="38"/>
        <v>0</v>
      </c>
      <c r="N378" s="2418"/>
      <c r="O378" s="2412">
        <f t="shared" si="39"/>
        <v>0</v>
      </c>
      <c r="P378" s="2412">
        <f t="shared" si="40"/>
        <v>30000</v>
      </c>
      <c r="Q378" s="2399"/>
      <c r="R378" s="2676"/>
    </row>
    <row r="379" spans="2:18" s="40" customFormat="1" ht="15.95" hidden="1" customHeight="1">
      <c r="B379" s="3342"/>
      <c r="C379" s="2407">
        <v>41906</v>
      </c>
      <c r="D379" s="2399" t="s">
        <v>1174</v>
      </c>
      <c r="E379" s="2418" t="s">
        <v>879</v>
      </c>
      <c r="F379" s="2433">
        <v>1</v>
      </c>
      <c r="G379" s="2433"/>
      <c r="H379" s="2411">
        <f t="shared" si="36"/>
        <v>0</v>
      </c>
      <c r="I379" s="2412">
        <f t="shared" si="37"/>
        <v>0</v>
      </c>
      <c r="J379" s="3344"/>
      <c r="K379" s="3346"/>
      <c r="L379" s="2433"/>
      <c r="M379" s="2412">
        <f t="shared" si="38"/>
        <v>0</v>
      </c>
      <c r="N379" s="2433"/>
      <c r="O379" s="2412">
        <f t="shared" si="39"/>
        <v>0</v>
      </c>
      <c r="P379" s="2412">
        <f t="shared" si="40"/>
        <v>0</v>
      </c>
      <c r="Q379" s="2434"/>
      <c r="R379" s="2677"/>
    </row>
    <row r="380" spans="2:18" s="40" customFormat="1" ht="15.95" hidden="1" customHeight="1">
      <c r="B380" s="3342"/>
      <c r="C380" s="2407">
        <v>41906</v>
      </c>
      <c r="D380" s="2428" t="s">
        <v>575</v>
      </c>
      <c r="E380" s="2418" t="s">
        <v>263</v>
      </c>
      <c r="F380" s="2433">
        <v>1</v>
      </c>
      <c r="G380" s="2433"/>
      <c r="H380" s="2411">
        <f t="shared" si="36"/>
        <v>0</v>
      </c>
      <c r="I380" s="2412">
        <f t="shared" si="37"/>
        <v>0</v>
      </c>
      <c r="J380" s="2434"/>
      <c r="K380" s="2434"/>
      <c r="L380" s="2433">
        <v>5</v>
      </c>
      <c r="M380" s="2412">
        <f t="shared" si="38"/>
        <v>50000</v>
      </c>
      <c r="N380" s="2433"/>
      <c r="O380" s="2412">
        <f t="shared" si="39"/>
        <v>0</v>
      </c>
      <c r="P380" s="2412">
        <f t="shared" si="40"/>
        <v>50000</v>
      </c>
      <c r="Q380" s="2434"/>
      <c r="R380" s="2677"/>
    </row>
    <row r="381" spans="2:18" s="40" customFormat="1" ht="15.95" hidden="1" customHeight="1">
      <c r="B381" s="3340"/>
      <c r="C381" s="2407">
        <v>41906</v>
      </c>
      <c r="D381" s="2428" t="s">
        <v>1233</v>
      </c>
      <c r="E381" s="2418" t="s">
        <v>263</v>
      </c>
      <c r="F381" s="2418">
        <v>1</v>
      </c>
      <c r="G381" s="2418">
        <v>150</v>
      </c>
      <c r="H381" s="2411">
        <f t="shared" si="36"/>
        <v>150</v>
      </c>
      <c r="I381" s="2412">
        <f t="shared" si="37"/>
        <v>75000</v>
      </c>
      <c r="J381" s="2399"/>
      <c r="K381" s="2399"/>
      <c r="L381" s="2418">
        <v>2</v>
      </c>
      <c r="M381" s="2412">
        <f t="shared" si="38"/>
        <v>20000</v>
      </c>
      <c r="N381" s="2418">
        <v>5</v>
      </c>
      <c r="O381" s="2412">
        <f t="shared" si="39"/>
        <v>75000</v>
      </c>
      <c r="P381" s="2412">
        <f t="shared" si="40"/>
        <v>170000</v>
      </c>
      <c r="Q381" s="2399"/>
      <c r="R381" s="2676"/>
    </row>
    <row r="382" spans="2:18" s="40" customFormat="1" ht="15.95" hidden="1" customHeight="1" thickBot="1">
      <c r="B382" s="2435">
        <v>31</v>
      </c>
      <c r="C382" s="2436">
        <v>41907</v>
      </c>
      <c r="D382" s="2437" t="s">
        <v>559</v>
      </c>
      <c r="E382" s="2438" t="s">
        <v>426</v>
      </c>
      <c r="F382" s="2439">
        <v>3</v>
      </c>
      <c r="G382" s="2439"/>
      <c r="H382" s="2440">
        <f t="shared" si="36"/>
        <v>0</v>
      </c>
      <c r="I382" s="2441">
        <f t="shared" si="37"/>
        <v>0</v>
      </c>
      <c r="J382" s="2439" t="s">
        <v>127</v>
      </c>
      <c r="K382" s="2441">
        <v>25000</v>
      </c>
      <c r="L382" s="2439"/>
      <c r="M382" s="2441">
        <f t="shared" si="38"/>
        <v>0</v>
      </c>
      <c r="N382" s="2439"/>
      <c r="O382" s="2441">
        <f t="shared" si="39"/>
        <v>0</v>
      </c>
      <c r="P382" s="2441">
        <f t="shared" si="40"/>
        <v>25000</v>
      </c>
      <c r="Q382" s="2442"/>
      <c r="R382" s="2678"/>
    </row>
    <row r="383" spans="2:18" ht="15.95" hidden="1" customHeight="1">
      <c r="B383" s="3048">
        <v>1</v>
      </c>
      <c r="C383" s="1953">
        <v>41908</v>
      </c>
      <c r="D383" s="1206" t="s">
        <v>1177</v>
      </c>
      <c r="E383" s="2652" t="s">
        <v>1141</v>
      </c>
      <c r="F383" s="2652">
        <v>1</v>
      </c>
      <c r="G383" s="2652">
        <v>30</v>
      </c>
      <c r="H383" s="2682">
        <f t="shared" ref="H383:H446" si="41">F383*G383</f>
        <v>30</v>
      </c>
      <c r="I383" s="2683">
        <f t="shared" ref="I383:I446" si="42">H383*500</f>
        <v>15000</v>
      </c>
      <c r="J383" s="2652"/>
      <c r="K383" s="2683"/>
      <c r="L383" s="2652"/>
      <c r="M383" s="2683">
        <f t="shared" ref="M383:M446" si="43">L383*10000</f>
        <v>0</v>
      </c>
      <c r="N383" s="2652"/>
      <c r="O383" s="2683">
        <f t="shared" ref="O383:O446" si="44">N383*15000</f>
        <v>0</v>
      </c>
      <c r="P383" s="2683">
        <f>I383+K383+M383+O383</f>
        <v>15000</v>
      </c>
      <c r="Q383" s="2683"/>
      <c r="R383" s="2684"/>
    </row>
    <row r="384" spans="2:18" ht="15.95" hidden="1" customHeight="1">
      <c r="B384" s="3049"/>
      <c r="C384" s="1958">
        <v>41908</v>
      </c>
      <c r="D384" s="1208" t="s">
        <v>1381</v>
      </c>
      <c r="E384" s="2654" t="s">
        <v>263</v>
      </c>
      <c r="F384" s="2654">
        <v>1</v>
      </c>
      <c r="G384" s="2654">
        <v>30</v>
      </c>
      <c r="H384" s="2685">
        <f t="shared" si="41"/>
        <v>30</v>
      </c>
      <c r="I384" s="2686">
        <f t="shared" si="42"/>
        <v>15000</v>
      </c>
      <c r="J384" s="2654"/>
      <c r="K384" s="2686"/>
      <c r="L384" s="2654"/>
      <c r="M384" s="2686">
        <f t="shared" si="43"/>
        <v>0</v>
      </c>
      <c r="N384" s="2654"/>
      <c r="O384" s="2686">
        <f t="shared" si="44"/>
        <v>0</v>
      </c>
      <c r="P384" s="2686">
        <f>I384+K384+M384+O384</f>
        <v>15000</v>
      </c>
      <c r="Q384" s="2686"/>
      <c r="R384" s="2687"/>
    </row>
    <row r="385" spans="2:18" ht="15.95" hidden="1" customHeight="1">
      <c r="B385" s="3049">
        <v>2</v>
      </c>
      <c r="C385" s="1958">
        <v>41909</v>
      </c>
      <c r="D385" s="1208" t="s">
        <v>1177</v>
      </c>
      <c r="E385" s="2654" t="s">
        <v>1141</v>
      </c>
      <c r="F385" s="2654">
        <v>1</v>
      </c>
      <c r="G385" s="2654">
        <v>30</v>
      </c>
      <c r="H385" s="2685">
        <f t="shared" si="41"/>
        <v>30</v>
      </c>
      <c r="I385" s="2686">
        <f t="shared" si="42"/>
        <v>15000</v>
      </c>
      <c r="J385" s="2654"/>
      <c r="K385" s="2686"/>
      <c r="L385" s="2654"/>
      <c r="M385" s="2686">
        <f t="shared" si="43"/>
        <v>0</v>
      </c>
      <c r="N385" s="2654"/>
      <c r="O385" s="2686">
        <f t="shared" si="44"/>
        <v>0</v>
      </c>
      <c r="P385" s="2686">
        <f t="shared" ref="P385:P436" si="45">I385+K385+M385+O385</f>
        <v>15000</v>
      </c>
      <c r="Q385" s="2686"/>
      <c r="R385" s="2687"/>
    </row>
    <row r="386" spans="2:18" ht="15.95" hidden="1" customHeight="1">
      <c r="B386" s="3049"/>
      <c r="C386" s="1958">
        <v>41909</v>
      </c>
      <c r="D386" s="1208" t="s">
        <v>1381</v>
      </c>
      <c r="E386" s="2654" t="s">
        <v>263</v>
      </c>
      <c r="F386" s="2654">
        <v>1</v>
      </c>
      <c r="G386" s="2654">
        <v>30</v>
      </c>
      <c r="H386" s="2685">
        <f t="shared" si="41"/>
        <v>30</v>
      </c>
      <c r="I386" s="2686">
        <f t="shared" si="42"/>
        <v>15000</v>
      </c>
      <c r="J386" s="2654"/>
      <c r="K386" s="2686"/>
      <c r="L386" s="2654"/>
      <c r="M386" s="2686">
        <f t="shared" si="43"/>
        <v>0</v>
      </c>
      <c r="N386" s="2654"/>
      <c r="O386" s="2686">
        <f t="shared" si="44"/>
        <v>0</v>
      </c>
      <c r="P386" s="2686">
        <f t="shared" si="45"/>
        <v>15000</v>
      </c>
      <c r="Q386" s="2686"/>
      <c r="R386" s="2687"/>
    </row>
    <row r="387" spans="2:18" ht="15.95" hidden="1" customHeight="1">
      <c r="B387" s="3049">
        <v>3</v>
      </c>
      <c r="C387" s="2688">
        <v>41910</v>
      </c>
      <c r="D387" s="1208" t="s">
        <v>1177</v>
      </c>
      <c r="E387" s="2654" t="s">
        <v>1141</v>
      </c>
      <c r="F387" s="2654">
        <v>1</v>
      </c>
      <c r="G387" s="2654">
        <v>30</v>
      </c>
      <c r="H387" s="2685">
        <f t="shared" si="41"/>
        <v>30</v>
      </c>
      <c r="I387" s="2686">
        <f t="shared" si="42"/>
        <v>15000</v>
      </c>
      <c r="J387" s="2654"/>
      <c r="K387" s="2686"/>
      <c r="L387" s="2654"/>
      <c r="M387" s="2686">
        <f t="shared" si="43"/>
        <v>0</v>
      </c>
      <c r="N387" s="2654"/>
      <c r="O387" s="2686">
        <f t="shared" si="44"/>
        <v>0</v>
      </c>
      <c r="P387" s="2686">
        <f t="shared" si="45"/>
        <v>15000</v>
      </c>
      <c r="Q387" s="2686"/>
      <c r="R387" s="2687"/>
    </row>
    <row r="388" spans="2:18" ht="15.95" hidden="1" customHeight="1">
      <c r="B388" s="3049"/>
      <c r="C388" s="2688">
        <v>41910</v>
      </c>
      <c r="D388" s="1208" t="s">
        <v>1381</v>
      </c>
      <c r="E388" s="2654" t="s">
        <v>263</v>
      </c>
      <c r="F388" s="2654">
        <v>1</v>
      </c>
      <c r="G388" s="2654">
        <v>30</v>
      </c>
      <c r="H388" s="2685">
        <f t="shared" si="41"/>
        <v>30</v>
      </c>
      <c r="I388" s="2686">
        <f t="shared" si="42"/>
        <v>15000</v>
      </c>
      <c r="J388" s="2654"/>
      <c r="K388" s="2686"/>
      <c r="L388" s="2654">
        <v>4</v>
      </c>
      <c r="M388" s="2686">
        <f t="shared" si="43"/>
        <v>40000</v>
      </c>
      <c r="N388" s="2654"/>
      <c r="O388" s="2686">
        <f t="shared" si="44"/>
        <v>0</v>
      </c>
      <c r="P388" s="2686">
        <f t="shared" si="45"/>
        <v>55000</v>
      </c>
      <c r="Q388" s="2686"/>
      <c r="R388" s="2687"/>
    </row>
    <row r="389" spans="2:18" ht="15.95" hidden="1" customHeight="1">
      <c r="B389" s="3049">
        <v>4</v>
      </c>
      <c r="C389" s="1958">
        <v>41911</v>
      </c>
      <c r="D389" s="1208" t="s">
        <v>1177</v>
      </c>
      <c r="E389" s="2654" t="s">
        <v>1141</v>
      </c>
      <c r="F389" s="2654">
        <v>1</v>
      </c>
      <c r="G389" s="2654">
        <v>30</v>
      </c>
      <c r="H389" s="2685">
        <f t="shared" si="41"/>
        <v>30</v>
      </c>
      <c r="I389" s="2686">
        <f t="shared" si="42"/>
        <v>15000</v>
      </c>
      <c r="J389" s="2654"/>
      <c r="K389" s="2686"/>
      <c r="L389" s="2654"/>
      <c r="M389" s="2686">
        <f t="shared" si="43"/>
        <v>0</v>
      </c>
      <c r="N389" s="2654"/>
      <c r="O389" s="2686">
        <f t="shared" si="44"/>
        <v>0</v>
      </c>
      <c r="P389" s="2686">
        <f t="shared" si="45"/>
        <v>15000</v>
      </c>
      <c r="Q389" s="2686"/>
      <c r="R389" s="2687"/>
    </row>
    <row r="390" spans="2:18" ht="15.95" hidden="1" customHeight="1">
      <c r="B390" s="3049"/>
      <c r="C390" s="1958">
        <v>41911</v>
      </c>
      <c r="D390" s="1208" t="s">
        <v>1381</v>
      </c>
      <c r="E390" s="2654" t="s">
        <v>263</v>
      </c>
      <c r="F390" s="2654">
        <v>1</v>
      </c>
      <c r="G390" s="2654">
        <v>30</v>
      </c>
      <c r="H390" s="2685">
        <f t="shared" si="41"/>
        <v>30</v>
      </c>
      <c r="I390" s="2686">
        <f t="shared" si="42"/>
        <v>15000</v>
      </c>
      <c r="J390" s="2654"/>
      <c r="K390" s="2686"/>
      <c r="L390" s="2654"/>
      <c r="M390" s="2686">
        <f t="shared" si="43"/>
        <v>0</v>
      </c>
      <c r="N390" s="2654"/>
      <c r="O390" s="2686">
        <f t="shared" si="44"/>
        <v>0</v>
      </c>
      <c r="P390" s="2686">
        <f t="shared" si="45"/>
        <v>15000</v>
      </c>
      <c r="Q390" s="2686"/>
      <c r="R390" s="2687"/>
    </row>
    <row r="391" spans="2:18" ht="15.95" hidden="1" customHeight="1">
      <c r="B391" s="3049">
        <v>5</v>
      </c>
      <c r="C391" s="1958">
        <v>41912</v>
      </c>
      <c r="D391" s="1208" t="s">
        <v>575</v>
      </c>
      <c r="E391" s="2654" t="s">
        <v>263</v>
      </c>
      <c r="F391" s="2654">
        <v>1</v>
      </c>
      <c r="G391" s="2654"/>
      <c r="H391" s="2685">
        <f t="shared" si="41"/>
        <v>0</v>
      </c>
      <c r="I391" s="2686">
        <f t="shared" si="42"/>
        <v>0</v>
      </c>
      <c r="J391" s="2654"/>
      <c r="K391" s="2686"/>
      <c r="L391" s="2654"/>
      <c r="M391" s="2686">
        <f t="shared" si="43"/>
        <v>0</v>
      </c>
      <c r="N391" s="2654"/>
      <c r="O391" s="2686">
        <f t="shared" si="44"/>
        <v>0</v>
      </c>
      <c r="P391" s="2686">
        <f t="shared" si="45"/>
        <v>0</v>
      </c>
      <c r="Q391" s="2686"/>
      <c r="R391" s="2687"/>
    </row>
    <row r="392" spans="2:18" ht="15.95" hidden="1" customHeight="1">
      <c r="B392" s="3049"/>
      <c r="C392" s="1958">
        <v>41912</v>
      </c>
      <c r="D392" s="1208" t="s">
        <v>731</v>
      </c>
      <c r="E392" s="2654" t="s">
        <v>263</v>
      </c>
      <c r="F392" s="2654">
        <v>1</v>
      </c>
      <c r="G392" s="2654">
        <v>150</v>
      </c>
      <c r="H392" s="2685">
        <f t="shared" si="41"/>
        <v>150</v>
      </c>
      <c r="I392" s="2686">
        <f t="shared" si="42"/>
        <v>75000</v>
      </c>
      <c r="J392" s="2654"/>
      <c r="K392" s="2686"/>
      <c r="L392" s="2654">
        <v>6</v>
      </c>
      <c r="M392" s="2686">
        <f t="shared" si="43"/>
        <v>60000</v>
      </c>
      <c r="N392" s="2654">
        <v>1</v>
      </c>
      <c r="O392" s="2686">
        <f t="shared" si="44"/>
        <v>15000</v>
      </c>
      <c r="P392" s="2686">
        <f t="shared" si="45"/>
        <v>150000</v>
      </c>
      <c r="Q392" s="2686"/>
      <c r="R392" s="2687"/>
    </row>
    <row r="393" spans="2:18" ht="15.95" hidden="1" customHeight="1">
      <c r="B393" s="3049">
        <v>6</v>
      </c>
      <c r="C393" s="1958">
        <v>41913</v>
      </c>
      <c r="D393" s="2689" t="s">
        <v>561</v>
      </c>
      <c r="E393" s="2654" t="s">
        <v>426</v>
      </c>
      <c r="F393" s="2654">
        <v>1</v>
      </c>
      <c r="G393" s="2654"/>
      <c r="H393" s="2685">
        <f t="shared" si="41"/>
        <v>0</v>
      </c>
      <c r="I393" s="2686">
        <f t="shared" si="42"/>
        <v>0</v>
      </c>
      <c r="J393" s="2654" t="s">
        <v>127</v>
      </c>
      <c r="K393" s="2636">
        <v>10000</v>
      </c>
      <c r="L393" s="2654"/>
      <c r="M393" s="2686">
        <f t="shared" si="43"/>
        <v>0</v>
      </c>
      <c r="N393" s="2654"/>
      <c r="O393" s="2686">
        <f t="shared" si="44"/>
        <v>0</v>
      </c>
      <c r="P393" s="2686">
        <f t="shared" si="45"/>
        <v>10000</v>
      </c>
      <c r="Q393" s="2686"/>
      <c r="R393" s="2687"/>
    </row>
    <row r="394" spans="2:18" ht="15.95" hidden="1" customHeight="1">
      <c r="B394" s="3049"/>
      <c r="C394" s="1958">
        <v>41913</v>
      </c>
      <c r="D394" s="2689" t="s">
        <v>1382</v>
      </c>
      <c r="E394" s="2654" t="s">
        <v>263</v>
      </c>
      <c r="F394" s="2654">
        <v>1</v>
      </c>
      <c r="G394" s="2654">
        <v>150</v>
      </c>
      <c r="H394" s="2685">
        <f t="shared" si="41"/>
        <v>150</v>
      </c>
      <c r="I394" s="2686">
        <f t="shared" si="42"/>
        <v>75000</v>
      </c>
      <c r="J394" s="2654"/>
      <c r="K394" s="2636"/>
      <c r="L394" s="2654">
        <v>1</v>
      </c>
      <c r="M394" s="2686">
        <f t="shared" si="43"/>
        <v>10000</v>
      </c>
      <c r="N394" s="2654"/>
      <c r="O394" s="2686">
        <f t="shared" si="44"/>
        <v>0</v>
      </c>
      <c r="P394" s="2686">
        <f t="shared" si="45"/>
        <v>85000</v>
      </c>
      <c r="Q394" s="2686"/>
      <c r="R394" s="2687"/>
    </row>
    <row r="395" spans="2:18" ht="15.95" hidden="1" customHeight="1">
      <c r="B395" s="3049"/>
      <c r="C395" s="1958">
        <v>41913</v>
      </c>
      <c r="D395" s="2689" t="s">
        <v>868</v>
      </c>
      <c r="E395" s="2654" t="s">
        <v>263</v>
      </c>
      <c r="F395" s="2654">
        <v>1</v>
      </c>
      <c r="G395" s="2654">
        <v>150</v>
      </c>
      <c r="H395" s="2685">
        <f t="shared" si="41"/>
        <v>150</v>
      </c>
      <c r="I395" s="2686">
        <f t="shared" si="42"/>
        <v>75000</v>
      </c>
      <c r="J395" s="2654"/>
      <c r="K395" s="2636"/>
      <c r="L395" s="2654">
        <v>5</v>
      </c>
      <c r="M395" s="2686">
        <f t="shared" si="43"/>
        <v>50000</v>
      </c>
      <c r="N395" s="2654">
        <v>2</v>
      </c>
      <c r="O395" s="2686">
        <f t="shared" si="44"/>
        <v>30000</v>
      </c>
      <c r="P395" s="2686">
        <f t="shared" si="45"/>
        <v>155000</v>
      </c>
      <c r="Q395" s="2686"/>
      <c r="R395" s="2687"/>
    </row>
    <row r="396" spans="2:18" ht="15.95" hidden="1" customHeight="1">
      <c r="B396" s="3049">
        <v>7</v>
      </c>
      <c r="C396" s="1958">
        <v>41914</v>
      </c>
      <c r="D396" s="1208" t="s">
        <v>575</v>
      </c>
      <c r="E396" s="2654" t="s">
        <v>263</v>
      </c>
      <c r="F396" s="2654">
        <v>1</v>
      </c>
      <c r="G396" s="2654"/>
      <c r="H396" s="2685">
        <f t="shared" si="41"/>
        <v>0</v>
      </c>
      <c r="I396" s="2686">
        <f t="shared" si="42"/>
        <v>0</v>
      </c>
      <c r="J396" s="2654"/>
      <c r="K396" s="2686"/>
      <c r="L396" s="2654">
        <v>1</v>
      </c>
      <c r="M396" s="2686">
        <f t="shared" si="43"/>
        <v>10000</v>
      </c>
      <c r="N396" s="2654"/>
      <c r="O396" s="2686">
        <f t="shared" si="44"/>
        <v>0</v>
      </c>
      <c r="P396" s="2686">
        <f t="shared" si="45"/>
        <v>10000</v>
      </c>
      <c r="Q396" s="2686"/>
      <c r="R396" s="2687"/>
    </row>
    <row r="397" spans="2:18" ht="15.95" hidden="1" customHeight="1">
      <c r="B397" s="3049"/>
      <c r="C397" s="1958">
        <v>41914</v>
      </c>
      <c r="D397" s="2689" t="s">
        <v>868</v>
      </c>
      <c r="E397" s="2654" t="s">
        <v>263</v>
      </c>
      <c r="F397" s="2654">
        <v>1</v>
      </c>
      <c r="G397" s="2654">
        <v>150</v>
      </c>
      <c r="H397" s="2685">
        <f t="shared" si="41"/>
        <v>150</v>
      </c>
      <c r="I397" s="2686">
        <f t="shared" si="42"/>
        <v>75000</v>
      </c>
      <c r="J397" s="2654"/>
      <c r="K397" s="2686"/>
      <c r="L397" s="2654">
        <v>6</v>
      </c>
      <c r="M397" s="2686">
        <f t="shared" si="43"/>
        <v>60000</v>
      </c>
      <c r="N397" s="2654"/>
      <c r="O397" s="2686">
        <f t="shared" si="44"/>
        <v>0</v>
      </c>
      <c r="P397" s="2686">
        <f t="shared" si="45"/>
        <v>135000</v>
      </c>
      <c r="Q397" s="2686"/>
      <c r="R397" s="2687"/>
    </row>
    <row r="398" spans="2:18" ht="15.95" hidden="1" customHeight="1">
      <c r="B398" s="3049">
        <v>8</v>
      </c>
      <c r="C398" s="1958">
        <v>41915</v>
      </c>
      <c r="D398" s="1208" t="s">
        <v>575</v>
      </c>
      <c r="E398" s="2654" t="s">
        <v>263</v>
      </c>
      <c r="F398" s="2654">
        <v>1</v>
      </c>
      <c r="G398" s="2654"/>
      <c r="H398" s="2685">
        <f t="shared" si="41"/>
        <v>0</v>
      </c>
      <c r="I398" s="2686">
        <f t="shared" si="42"/>
        <v>0</v>
      </c>
      <c r="J398" s="2654"/>
      <c r="K398" s="2686"/>
      <c r="L398" s="2654"/>
      <c r="M398" s="2686">
        <f t="shared" si="43"/>
        <v>0</v>
      </c>
      <c r="N398" s="2635"/>
      <c r="O398" s="2686">
        <f t="shared" si="44"/>
        <v>0</v>
      </c>
      <c r="P398" s="2686">
        <f t="shared" si="45"/>
        <v>0</v>
      </c>
      <c r="Q398" s="2686"/>
      <c r="R398" s="2687"/>
    </row>
    <row r="399" spans="2:18" ht="15.95" hidden="1" customHeight="1">
      <c r="B399" s="3049"/>
      <c r="C399" s="1958">
        <v>41915</v>
      </c>
      <c r="D399" s="2689" t="s">
        <v>868</v>
      </c>
      <c r="E399" s="2654" t="s">
        <v>263</v>
      </c>
      <c r="F399" s="2654">
        <v>1</v>
      </c>
      <c r="G399" s="2654">
        <v>150</v>
      </c>
      <c r="H399" s="2685">
        <f t="shared" si="41"/>
        <v>150</v>
      </c>
      <c r="I399" s="2686">
        <f t="shared" si="42"/>
        <v>75000</v>
      </c>
      <c r="J399" s="2654"/>
      <c r="K399" s="2686"/>
      <c r="L399" s="2654">
        <v>6</v>
      </c>
      <c r="M399" s="2686">
        <f t="shared" si="43"/>
        <v>60000</v>
      </c>
      <c r="N399" s="2654">
        <v>1.5</v>
      </c>
      <c r="O399" s="2686">
        <f t="shared" si="44"/>
        <v>22500</v>
      </c>
      <c r="P399" s="2686">
        <f t="shared" si="45"/>
        <v>157500</v>
      </c>
      <c r="Q399" s="2686"/>
      <c r="R399" s="2687"/>
    </row>
    <row r="400" spans="2:18" ht="15.95" hidden="1" customHeight="1">
      <c r="B400" s="2550">
        <v>9</v>
      </c>
      <c r="C400" s="1958">
        <v>41916</v>
      </c>
      <c r="D400" s="2690" t="s">
        <v>1383</v>
      </c>
      <c r="E400" s="2654" t="s">
        <v>263</v>
      </c>
      <c r="F400" s="2654"/>
      <c r="G400" s="2654"/>
      <c r="H400" s="2685">
        <f t="shared" si="41"/>
        <v>0</v>
      </c>
      <c r="I400" s="2686">
        <f t="shared" si="42"/>
        <v>0</v>
      </c>
      <c r="J400" s="2654"/>
      <c r="K400" s="2686"/>
      <c r="L400" s="2635"/>
      <c r="M400" s="2686">
        <f t="shared" si="43"/>
        <v>0</v>
      </c>
      <c r="N400" s="2654"/>
      <c r="O400" s="2686">
        <f t="shared" si="44"/>
        <v>0</v>
      </c>
      <c r="P400" s="2686">
        <f t="shared" si="45"/>
        <v>0</v>
      </c>
      <c r="Q400" s="2686"/>
      <c r="R400" s="2687"/>
    </row>
    <row r="401" spans="2:18" ht="15.95" hidden="1" customHeight="1">
      <c r="B401" s="2550">
        <v>10</v>
      </c>
      <c r="C401" s="2688">
        <v>41917</v>
      </c>
      <c r="D401" s="2691" t="s">
        <v>862</v>
      </c>
      <c r="E401" s="2654"/>
      <c r="F401" s="2654"/>
      <c r="G401" s="2654"/>
      <c r="H401" s="2685">
        <f t="shared" si="41"/>
        <v>0</v>
      </c>
      <c r="I401" s="2686">
        <f t="shared" si="42"/>
        <v>0</v>
      </c>
      <c r="J401" s="2654"/>
      <c r="K401" s="2686"/>
      <c r="L401" s="2654"/>
      <c r="M401" s="2686">
        <f t="shared" si="43"/>
        <v>0</v>
      </c>
      <c r="N401" s="2654"/>
      <c r="O401" s="2686">
        <f t="shared" si="44"/>
        <v>0</v>
      </c>
      <c r="P401" s="2686">
        <f t="shared" si="45"/>
        <v>0</v>
      </c>
      <c r="Q401" s="2686"/>
      <c r="R401" s="2687"/>
    </row>
    <row r="402" spans="2:18" ht="15.95" hidden="1" customHeight="1">
      <c r="B402" s="3049">
        <v>11</v>
      </c>
      <c r="C402" s="1958">
        <v>41918</v>
      </c>
      <c r="D402" s="895" t="s">
        <v>1409</v>
      </c>
      <c r="E402" s="42" t="s">
        <v>810</v>
      </c>
      <c r="F402" s="2622">
        <v>1</v>
      </c>
      <c r="G402" s="2382">
        <v>120</v>
      </c>
      <c r="H402" s="2685">
        <f t="shared" si="41"/>
        <v>120</v>
      </c>
      <c r="I402" s="2686">
        <f t="shared" si="42"/>
        <v>60000</v>
      </c>
      <c r="J402" s="2654"/>
      <c r="K402" s="2686"/>
      <c r="L402" s="2654">
        <v>3</v>
      </c>
      <c r="M402" s="2686">
        <f t="shared" si="43"/>
        <v>30000</v>
      </c>
      <c r="N402" s="2654"/>
      <c r="O402" s="2686">
        <f t="shared" si="44"/>
        <v>0</v>
      </c>
      <c r="P402" s="2686">
        <f t="shared" si="45"/>
        <v>90000</v>
      </c>
      <c r="Q402" s="2686"/>
      <c r="R402" s="2557"/>
    </row>
    <row r="403" spans="2:18" ht="15.95" hidden="1" customHeight="1">
      <c r="B403" s="3049"/>
      <c r="C403" s="1958">
        <v>41918</v>
      </c>
      <c r="D403" s="2690" t="s">
        <v>731</v>
      </c>
      <c r="E403" s="2654" t="s">
        <v>263</v>
      </c>
      <c r="F403" s="2654">
        <v>1</v>
      </c>
      <c r="G403" s="2654">
        <v>150</v>
      </c>
      <c r="H403" s="2685">
        <f t="shared" si="41"/>
        <v>150</v>
      </c>
      <c r="I403" s="2686">
        <f t="shared" si="42"/>
        <v>75000</v>
      </c>
      <c r="J403" s="2654"/>
      <c r="K403" s="2686"/>
      <c r="L403" s="2654">
        <v>5</v>
      </c>
      <c r="M403" s="2686">
        <f t="shared" si="43"/>
        <v>50000</v>
      </c>
      <c r="N403" s="2654">
        <v>2</v>
      </c>
      <c r="O403" s="2686">
        <f t="shared" si="44"/>
        <v>30000</v>
      </c>
      <c r="P403" s="2686">
        <f t="shared" si="45"/>
        <v>155000</v>
      </c>
      <c r="Q403" s="2686"/>
      <c r="R403" s="2687"/>
    </row>
    <row r="404" spans="2:18" ht="15.95" hidden="1" customHeight="1">
      <c r="B404" s="2550">
        <v>12</v>
      </c>
      <c r="C404" s="1958">
        <v>41919</v>
      </c>
      <c r="D404" s="2692" t="s">
        <v>843</v>
      </c>
      <c r="E404" s="2693" t="s">
        <v>263</v>
      </c>
      <c r="F404" s="2654"/>
      <c r="G404" s="2654"/>
      <c r="H404" s="2685">
        <f t="shared" si="41"/>
        <v>0</v>
      </c>
      <c r="I404" s="2686">
        <f t="shared" si="42"/>
        <v>0</v>
      </c>
      <c r="J404" s="2654"/>
      <c r="K404" s="2686"/>
      <c r="L404" s="2654"/>
      <c r="M404" s="2686">
        <f t="shared" si="43"/>
        <v>0</v>
      </c>
      <c r="N404" s="2654"/>
      <c r="O404" s="2686">
        <f t="shared" si="44"/>
        <v>0</v>
      </c>
      <c r="P404" s="2686">
        <f t="shared" si="45"/>
        <v>0</v>
      </c>
      <c r="Q404" s="2686"/>
      <c r="R404" s="2687"/>
    </row>
    <row r="405" spans="2:18" ht="15.95" hidden="1" customHeight="1">
      <c r="B405" s="2550">
        <v>13</v>
      </c>
      <c r="C405" s="1958">
        <v>41920</v>
      </c>
      <c r="D405" s="2692" t="s">
        <v>843</v>
      </c>
      <c r="E405" s="2693" t="s">
        <v>263</v>
      </c>
      <c r="F405" s="2654"/>
      <c r="G405" s="2654"/>
      <c r="H405" s="2685">
        <f t="shared" si="41"/>
        <v>0</v>
      </c>
      <c r="I405" s="2686">
        <f t="shared" si="42"/>
        <v>0</v>
      </c>
      <c r="J405" s="2654"/>
      <c r="K405" s="2635"/>
      <c r="L405" s="2654"/>
      <c r="M405" s="2686">
        <f t="shared" si="43"/>
        <v>0</v>
      </c>
      <c r="N405" s="2654"/>
      <c r="O405" s="2686">
        <f t="shared" si="44"/>
        <v>0</v>
      </c>
      <c r="P405" s="2686">
        <f t="shared" si="45"/>
        <v>0</v>
      </c>
      <c r="Q405" s="2686"/>
      <c r="R405" s="2687"/>
    </row>
    <row r="406" spans="2:18" ht="15.95" hidden="1" customHeight="1">
      <c r="B406" s="2550">
        <v>14</v>
      </c>
      <c r="C406" s="1958">
        <v>41921</v>
      </c>
      <c r="D406" s="2692" t="s">
        <v>843</v>
      </c>
      <c r="E406" s="2693" t="s">
        <v>263</v>
      </c>
      <c r="F406" s="2654"/>
      <c r="G406" s="2654"/>
      <c r="H406" s="2685">
        <f t="shared" si="41"/>
        <v>0</v>
      </c>
      <c r="I406" s="2686">
        <f t="shared" si="42"/>
        <v>0</v>
      </c>
      <c r="J406" s="2654"/>
      <c r="K406" s="2686"/>
      <c r="L406" s="2654"/>
      <c r="M406" s="2686">
        <f t="shared" si="43"/>
        <v>0</v>
      </c>
      <c r="N406" s="2654"/>
      <c r="O406" s="2686">
        <f t="shared" si="44"/>
        <v>0</v>
      </c>
      <c r="P406" s="2686">
        <f t="shared" si="45"/>
        <v>0</v>
      </c>
      <c r="Q406" s="2686"/>
      <c r="R406" s="2687"/>
    </row>
    <row r="407" spans="2:18" ht="15.95" hidden="1" customHeight="1">
      <c r="B407" s="3049">
        <v>15</v>
      </c>
      <c r="C407" s="1958">
        <v>41922</v>
      </c>
      <c r="D407" s="2689" t="s">
        <v>561</v>
      </c>
      <c r="E407" s="2654" t="s">
        <v>426</v>
      </c>
      <c r="F407" s="2654">
        <v>1</v>
      </c>
      <c r="G407" s="2654"/>
      <c r="H407" s="2685">
        <f t="shared" si="41"/>
        <v>0</v>
      </c>
      <c r="I407" s="2686">
        <f t="shared" si="42"/>
        <v>0</v>
      </c>
      <c r="J407" s="2654" t="s">
        <v>127</v>
      </c>
      <c r="K407" s="2636">
        <v>10000</v>
      </c>
      <c r="L407" s="2654"/>
      <c r="M407" s="2686">
        <f t="shared" si="43"/>
        <v>0</v>
      </c>
      <c r="N407" s="2654"/>
      <c r="O407" s="2686">
        <f t="shared" si="44"/>
        <v>0</v>
      </c>
      <c r="P407" s="2686">
        <f t="shared" si="45"/>
        <v>10000</v>
      </c>
      <c r="Q407" s="2686"/>
      <c r="R407" s="2687"/>
    </row>
    <row r="408" spans="2:18" ht="15.95" hidden="1" customHeight="1">
      <c r="B408" s="3049"/>
      <c r="C408" s="1958">
        <v>41922</v>
      </c>
      <c r="D408" s="1208" t="s">
        <v>1177</v>
      </c>
      <c r="E408" s="2654" t="s">
        <v>1141</v>
      </c>
      <c r="F408" s="2654">
        <v>1</v>
      </c>
      <c r="G408" s="2654">
        <v>30</v>
      </c>
      <c r="H408" s="2685">
        <f t="shared" si="41"/>
        <v>30</v>
      </c>
      <c r="I408" s="2686">
        <f t="shared" si="42"/>
        <v>15000</v>
      </c>
      <c r="J408" s="2654"/>
      <c r="K408" s="2686"/>
      <c r="L408" s="2654"/>
      <c r="M408" s="2686">
        <f t="shared" si="43"/>
        <v>0</v>
      </c>
      <c r="N408" s="2654"/>
      <c r="O408" s="2686">
        <f t="shared" si="44"/>
        <v>0</v>
      </c>
      <c r="P408" s="2686">
        <f t="shared" si="45"/>
        <v>15000</v>
      </c>
      <c r="Q408" s="2686"/>
      <c r="R408" s="2687"/>
    </row>
    <row r="409" spans="2:18" ht="15.95" hidden="1" customHeight="1">
      <c r="B409" s="3049"/>
      <c r="C409" s="1958">
        <v>41922</v>
      </c>
      <c r="D409" s="1208" t="s">
        <v>1381</v>
      </c>
      <c r="E409" s="2654" t="s">
        <v>263</v>
      </c>
      <c r="F409" s="2654">
        <v>1</v>
      </c>
      <c r="G409" s="2654">
        <v>30</v>
      </c>
      <c r="H409" s="2685">
        <f t="shared" si="41"/>
        <v>30</v>
      </c>
      <c r="I409" s="2686">
        <f t="shared" si="42"/>
        <v>15000</v>
      </c>
      <c r="J409" s="2654"/>
      <c r="K409" s="2686"/>
      <c r="L409" s="2654">
        <v>1</v>
      </c>
      <c r="M409" s="2686">
        <f t="shared" si="43"/>
        <v>10000</v>
      </c>
      <c r="N409" s="2654"/>
      <c r="O409" s="2686">
        <f t="shared" si="44"/>
        <v>0</v>
      </c>
      <c r="P409" s="2686">
        <f t="shared" si="45"/>
        <v>25000</v>
      </c>
      <c r="Q409" s="2686"/>
      <c r="R409" s="2687"/>
    </row>
    <row r="410" spans="2:18" ht="15.95" hidden="1" customHeight="1">
      <c r="B410" s="2550">
        <v>16</v>
      </c>
      <c r="C410" s="1958">
        <v>41923</v>
      </c>
      <c r="D410" s="2692" t="s">
        <v>843</v>
      </c>
      <c r="E410" s="2693" t="s">
        <v>263</v>
      </c>
      <c r="F410" s="2654"/>
      <c r="G410" s="2654"/>
      <c r="H410" s="2685">
        <f t="shared" si="41"/>
        <v>0</v>
      </c>
      <c r="I410" s="2686">
        <f t="shared" si="42"/>
        <v>0</v>
      </c>
      <c r="J410" s="2654"/>
      <c r="K410" s="2635"/>
      <c r="L410" s="2654"/>
      <c r="M410" s="2686">
        <f t="shared" si="43"/>
        <v>0</v>
      </c>
      <c r="N410" s="2654"/>
      <c r="O410" s="2686">
        <f t="shared" si="44"/>
        <v>0</v>
      </c>
      <c r="P410" s="2686">
        <f t="shared" si="45"/>
        <v>0</v>
      </c>
      <c r="Q410" s="2686"/>
      <c r="R410" s="2687"/>
    </row>
    <row r="411" spans="2:18" ht="15.95" hidden="1" customHeight="1">
      <c r="B411" s="3049">
        <v>17</v>
      </c>
      <c r="C411" s="2688">
        <v>41924</v>
      </c>
      <c r="D411" s="2635" t="s">
        <v>555</v>
      </c>
      <c r="E411" s="2654" t="s">
        <v>879</v>
      </c>
      <c r="F411" s="2654">
        <v>1</v>
      </c>
      <c r="G411" s="2654">
        <v>40</v>
      </c>
      <c r="H411" s="2685">
        <f t="shared" si="41"/>
        <v>40</v>
      </c>
      <c r="I411" s="2686">
        <f t="shared" si="42"/>
        <v>20000</v>
      </c>
      <c r="J411" s="2654"/>
      <c r="K411" s="2635"/>
      <c r="L411" s="2654">
        <v>2</v>
      </c>
      <c r="M411" s="2686">
        <f t="shared" si="43"/>
        <v>20000</v>
      </c>
      <c r="N411" s="2654"/>
      <c r="O411" s="2686">
        <f t="shared" si="44"/>
        <v>0</v>
      </c>
      <c r="P411" s="2686">
        <f t="shared" si="45"/>
        <v>40000</v>
      </c>
      <c r="Q411" s="2686"/>
      <c r="R411" s="2687"/>
    </row>
    <row r="412" spans="2:18" ht="15.95" hidden="1" customHeight="1">
      <c r="B412" s="3049"/>
      <c r="C412" s="2688">
        <v>41924</v>
      </c>
      <c r="D412" s="1208" t="s">
        <v>575</v>
      </c>
      <c r="E412" s="2654" t="s">
        <v>263</v>
      </c>
      <c r="F412" s="2654">
        <v>1</v>
      </c>
      <c r="G412" s="2654"/>
      <c r="H412" s="2685">
        <f t="shared" si="41"/>
        <v>0</v>
      </c>
      <c r="I412" s="2686">
        <f t="shared" si="42"/>
        <v>0</v>
      </c>
      <c r="J412" s="2654"/>
      <c r="K412" s="2635"/>
      <c r="L412" s="2654">
        <v>4</v>
      </c>
      <c r="M412" s="2686">
        <f t="shared" si="43"/>
        <v>40000</v>
      </c>
      <c r="N412" s="2654"/>
      <c r="O412" s="2686">
        <f t="shared" si="44"/>
        <v>0</v>
      </c>
      <c r="P412" s="2686">
        <f t="shared" si="45"/>
        <v>40000</v>
      </c>
      <c r="Q412" s="2686"/>
      <c r="R412" s="2687"/>
    </row>
    <row r="413" spans="2:18" ht="15.95" hidden="1" customHeight="1">
      <c r="B413" s="3049"/>
      <c r="C413" s="2688">
        <v>41924</v>
      </c>
      <c r="D413" s="2689" t="s">
        <v>868</v>
      </c>
      <c r="E413" s="2654" t="s">
        <v>263</v>
      </c>
      <c r="F413" s="2654">
        <v>1</v>
      </c>
      <c r="G413" s="2654">
        <v>150</v>
      </c>
      <c r="H413" s="2685">
        <f t="shared" si="41"/>
        <v>150</v>
      </c>
      <c r="I413" s="2686">
        <f t="shared" si="42"/>
        <v>75000</v>
      </c>
      <c r="J413" s="2654"/>
      <c r="K413" s="2635"/>
      <c r="L413" s="2654">
        <v>5</v>
      </c>
      <c r="M413" s="2686">
        <f t="shared" si="43"/>
        <v>50000</v>
      </c>
      <c r="N413" s="2654">
        <v>2</v>
      </c>
      <c r="O413" s="2686">
        <f t="shared" si="44"/>
        <v>30000</v>
      </c>
      <c r="P413" s="2686">
        <f t="shared" si="45"/>
        <v>155000</v>
      </c>
      <c r="Q413" s="2686"/>
      <c r="R413" s="2687"/>
    </row>
    <row r="414" spans="2:18" ht="15.95" hidden="1" customHeight="1">
      <c r="B414" s="3049">
        <v>18</v>
      </c>
      <c r="C414" s="1958">
        <v>41925</v>
      </c>
      <c r="D414" s="1208" t="s">
        <v>575</v>
      </c>
      <c r="E414" s="2654" t="s">
        <v>263</v>
      </c>
      <c r="F414" s="2654">
        <v>1</v>
      </c>
      <c r="G414" s="2654"/>
      <c r="H414" s="2685">
        <f t="shared" si="41"/>
        <v>0</v>
      </c>
      <c r="I414" s="2686">
        <f t="shared" si="42"/>
        <v>0</v>
      </c>
      <c r="J414" s="2654"/>
      <c r="K414" s="2635"/>
      <c r="L414" s="2635"/>
      <c r="M414" s="2686">
        <f t="shared" si="43"/>
        <v>0</v>
      </c>
      <c r="N414" s="2654"/>
      <c r="O414" s="2686">
        <f t="shared" si="44"/>
        <v>0</v>
      </c>
      <c r="P414" s="2686">
        <f t="shared" si="45"/>
        <v>0</v>
      </c>
      <c r="Q414" s="2686"/>
      <c r="R414" s="2687"/>
    </row>
    <row r="415" spans="2:18" ht="15.95" hidden="1" customHeight="1">
      <c r="B415" s="3049"/>
      <c r="C415" s="1958">
        <v>41925</v>
      </c>
      <c r="D415" s="2689" t="s">
        <v>868</v>
      </c>
      <c r="E415" s="2654" t="s">
        <v>263</v>
      </c>
      <c r="F415" s="2654">
        <v>1</v>
      </c>
      <c r="G415" s="2654">
        <v>150</v>
      </c>
      <c r="H415" s="2685">
        <f t="shared" si="41"/>
        <v>150</v>
      </c>
      <c r="I415" s="2686">
        <f t="shared" si="42"/>
        <v>75000</v>
      </c>
      <c r="J415" s="2654"/>
      <c r="K415" s="2635"/>
      <c r="L415" s="2654">
        <v>5</v>
      </c>
      <c r="M415" s="2686">
        <f t="shared" si="43"/>
        <v>50000</v>
      </c>
      <c r="N415" s="2654">
        <v>2</v>
      </c>
      <c r="O415" s="2686">
        <f t="shared" si="44"/>
        <v>30000</v>
      </c>
      <c r="P415" s="2686">
        <f t="shared" si="45"/>
        <v>155000</v>
      </c>
      <c r="Q415" s="2686"/>
      <c r="R415" s="2687"/>
    </row>
    <row r="416" spans="2:18" ht="15.95" hidden="1" customHeight="1">
      <c r="B416" s="3049">
        <v>19</v>
      </c>
      <c r="C416" s="1958">
        <v>41926</v>
      </c>
      <c r="D416" s="1208" t="s">
        <v>575</v>
      </c>
      <c r="E416" s="2654" t="s">
        <v>263</v>
      </c>
      <c r="F416" s="2654">
        <v>1</v>
      </c>
      <c r="G416" s="2654"/>
      <c r="H416" s="2685">
        <f t="shared" si="41"/>
        <v>0</v>
      </c>
      <c r="I416" s="2686">
        <f t="shared" si="42"/>
        <v>0</v>
      </c>
      <c r="J416" s="2654"/>
      <c r="K416" s="2635"/>
      <c r="L416" s="2654">
        <v>4</v>
      </c>
      <c r="M416" s="2686">
        <f t="shared" si="43"/>
        <v>40000</v>
      </c>
      <c r="N416" s="2654"/>
      <c r="O416" s="2686">
        <f t="shared" si="44"/>
        <v>0</v>
      </c>
      <c r="P416" s="2686">
        <f t="shared" si="45"/>
        <v>40000</v>
      </c>
      <c r="Q416" s="2686"/>
      <c r="R416" s="2687"/>
    </row>
    <row r="417" spans="2:18" ht="15.95" hidden="1" customHeight="1">
      <c r="B417" s="3049"/>
      <c r="C417" s="1958">
        <v>41926</v>
      </c>
      <c r="D417" s="2635" t="s">
        <v>884</v>
      </c>
      <c r="E417" s="2654" t="s">
        <v>263</v>
      </c>
      <c r="F417" s="2654">
        <v>1</v>
      </c>
      <c r="G417" s="2654">
        <v>150</v>
      </c>
      <c r="H417" s="2685">
        <f t="shared" si="41"/>
        <v>150</v>
      </c>
      <c r="I417" s="2686">
        <f t="shared" si="42"/>
        <v>75000</v>
      </c>
      <c r="J417" s="2654"/>
      <c r="K417" s="2635"/>
      <c r="L417" s="2654">
        <v>3</v>
      </c>
      <c r="M417" s="2686">
        <f t="shared" si="43"/>
        <v>30000</v>
      </c>
      <c r="N417" s="2654">
        <v>4</v>
      </c>
      <c r="O417" s="2686">
        <f t="shared" si="44"/>
        <v>60000</v>
      </c>
      <c r="P417" s="2686">
        <f t="shared" si="45"/>
        <v>165000</v>
      </c>
      <c r="Q417" s="2686"/>
      <c r="R417" s="2687"/>
    </row>
    <row r="418" spans="2:18" ht="15.95" hidden="1" customHeight="1">
      <c r="B418" s="3049">
        <v>20</v>
      </c>
      <c r="C418" s="1958">
        <v>41927</v>
      </c>
      <c r="D418" s="1208" t="s">
        <v>575</v>
      </c>
      <c r="E418" s="2654" t="s">
        <v>263</v>
      </c>
      <c r="F418" s="2654">
        <v>1</v>
      </c>
      <c r="G418" s="2654"/>
      <c r="H418" s="2685">
        <f t="shared" si="41"/>
        <v>0</v>
      </c>
      <c r="I418" s="2686">
        <f t="shared" si="42"/>
        <v>0</v>
      </c>
      <c r="J418" s="2654"/>
      <c r="K418" s="2635"/>
      <c r="L418" s="2654">
        <v>1</v>
      </c>
      <c r="M418" s="2686">
        <f t="shared" si="43"/>
        <v>10000</v>
      </c>
      <c r="N418" s="2654"/>
      <c r="O418" s="2686">
        <f t="shared" si="44"/>
        <v>0</v>
      </c>
      <c r="P418" s="2686">
        <f t="shared" si="45"/>
        <v>10000</v>
      </c>
      <c r="Q418" s="2686"/>
      <c r="R418" s="2687"/>
    </row>
    <row r="419" spans="2:18" ht="15.95" hidden="1" customHeight="1">
      <c r="B419" s="3049"/>
      <c r="C419" s="1958">
        <v>41927</v>
      </c>
      <c r="D419" s="2635" t="s">
        <v>884</v>
      </c>
      <c r="E419" s="2654" t="s">
        <v>263</v>
      </c>
      <c r="F419" s="2654">
        <v>1</v>
      </c>
      <c r="G419" s="2654">
        <v>150</v>
      </c>
      <c r="H419" s="2685">
        <f t="shared" si="41"/>
        <v>150</v>
      </c>
      <c r="I419" s="2686">
        <f t="shared" si="42"/>
        <v>75000</v>
      </c>
      <c r="J419" s="2654"/>
      <c r="K419" s="2635"/>
      <c r="L419" s="2654">
        <v>6</v>
      </c>
      <c r="M419" s="2686">
        <f t="shared" si="43"/>
        <v>60000</v>
      </c>
      <c r="N419" s="2654">
        <v>1</v>
      </c>
      <c r="O419" s="2686">
        <f t="shared" si="44"/>
        <v>15000</v>
      </c>
      <c r="P419" s="2686">
        <f t="shared" si="45"/>
        <v>150000</v>
      </c>
      <c r="Q419" s="2686"/>
      <c r="R419" s="2687"/>
    </row>
    <row r="420" spans="2:18" ht="15.95" hidden="1" customHeight="1">
      <c r="B420" s="3049">
        <v>21</v>
      </c>
      <c r="C420" s="1958">
        <v>41928</v>
      </c>
      <c r="D420" s="1208" t="s">
        <v>575</v>
      </c>
      <c r="E420" s="2654" t="s">
        <v>263</v>
      </c>
      <c r="F420" s="2654">
        <v>1</v>
      </c>
      <c r="G420" s="2654"/>
      <c r="H420" s="2685">
        <f t="shared" si="41"/>
        <v>0</v>
      </c>
      <c r="I420" s="2686">
        <f t="shared" si="42"/>
        <v>0</v>
      </c>
      <c r="J420" s="2635"/>
      <c r="K420" s="2635"/>
      <c r="L420" s="2654">
        <v>1</v>
      </c>
      <c r="M420" s="2686">
        <f t="shared" si="43"/>
        <v>10000</v>
      </c>
      <c r="N420" s="2654"/>
      <c r="O420" s="2686">
        <f t="shared" si="44"/>
        <v>0</v>
      </c>
      <c r="P420" s="2686">
        <f t="shared" si="45"/>
        <v>10000</v>
      </c>
      <c r="Q420" s="2686"/>
      <c r="R420" s="2687"/>
    </row>
    <row r="421" spans="2:18" ht="15.95" hidden="1" customHeight="1">
      <c r="B421" s="3049"/>
      <c r="C421" s="1958">
        <v>41928</v>
      </c>
      <c r="D421" s="2635" t="s">
        <v>884</v>
      </c>
      <c r="E421" s="2654" t="s">
        <v>263</v>
      </c>
      <c r="F421" s="2654">
        <v>1</v>
      </c>
      <c r="G421" s="2654">
        <v>150</v>
      </c>
      <c r="H421" s="2685">
        <f t="shared" si="41"/>
        <v>150</v>
      </c>
      <c r="I421" s="2686">
        <f t="shared" si="42"/>
        <v>75000</v>
      </c>
      <c r="J421" s="2635"/>
      <c r="K421" s="2635"/>
      <c r="L421" s="2654">
        <v>6</v>
      </c>
      <c r="M421" s="2686">
        <f t="shared" si="43"/>
        <v>60000</v>
      </c>
      <c r="N421" s="2654">
        <v>1</v>
      </c>
      <c r="O421" s="2686">
        <f t="shared" si="44"/>
        <v>15000</v>
      </c>
      <c r="P421" s="2686">
        <f t="shared" si="45"/>
        <v>150000</v>
      </c>
      <c r="Q421" s="2686"/>
      <c r="R421" s="2687"/>
    </row>
    <row r="422" spans="2:18" ht="15.95" hidden="1" customHeight="1">
      <c r="B422" s="3049">
        <v>22</v>
      </c>
      <c r="C422" s="1958">
        <v>41929</v>
      </c>
      <c r="D422" s="1208" t="s">
        <v>575</v>
      </c>
      <c r="E422" s="2654" t="s">
        <v>263</v>
      </c>
      <c r="F422" s="2654">
        <v>1</v>
      </c>
      <c r="G422" s="2654"/>
      <c r="H422" s="2685">
        <f t="shared" si="41"/>
        <v>0</v>
      </c>
      <c r="I422" s="2686">
        <f t="shared" si="42"/>
        <v>0</v>
      </c>
      <c r="J422" s="2635"/>
      <c r="K422" s="2635"/>
      <c r="L422" s="2654"/>
      <c r="M422" s="2686">
        <f t="shared" si="43"/>
        <v>0</v>
      </c>
      <c r="N422" s="2635"/>
      <c r="O422" s="2686">
        <f t="shared" si="44"/>
        <v>0</v>
      </c>
      <c r="P422" s="2686">
        <f t="shared" si="45"/>
        <v>0</v>
      </c>
      <c r="Q422" s="2686"/>
      <c r="R422" s="2687"/>
    </row>
    <row r="423" spans="2:18" ht="15.95" hidden="1" customHeight="1">
      <c r="B423" s="3049"/>
      <c r="C423" s="1958">
        <v>41929</v>
      </c>
      <c r="D423" s="2635" t="s">
        <v>884</v>
      </c>
      <c r="E423" s="2654" t="s">
        <v>263</v>
      </c>
      <c r="F423" s="2654">
        <v>1</v>
      </c>
      <c r="G423" s="2654">
        <v>150</v>
      </c>
      <c r="H423" s="2685">
        <f t="shared" si="41"/>
        <v>150</v>
      </c>
      <c r="I423" s="2686">
        <f t="shared" si="42"/>
        <v>75000</v>
      </c>
      <c r="J423" s="2635"/>
      <c r="K423" s="2635"/>
      <c r="L423" s="2654">
        <v>7</v>
      </c>
      <c r="M423" s="2686">
        <f t="shared" si="43"/>
        <v>70000</v>
      </c>
      <c r="N423" s="2635"/>
      <c r="O423" s="2686">
        <f t="shared" si="44"/>
        <v>0</v>
      </c>
      <c r="P423" s="2686">
        <f t="shared" si="45"/>
        <v>145000</v>
      </c>
      <c r="Q423" s="2686"/>
      <c r="R423" s="2687"/>
    </row>
    <row r="424" spans="2:18" ht="15.95" hidden="1" customHeight="1">
      <c r="B424" s="2550">
        <v>23</v>
      </c>
      <c r="C424" s="1958">
        <v>41930</v>
      </c>
      <c r="D424" s="2635" t="s">
        <v>575</v>
      </c>
      <c r="E424" s="2654" t="s">
        <v>263</v>
      </c>
      <c r="F424" s="2654">
        <v>1</v>
      </c>
      <c r="G424" s="2654"/>
      <c r="H424" s="2685">
        <f t="shared" si="41"/>
        <v>0</v>
      </c>
      <c r="I424" s="2686">
        <f t="shared" si="42"/>
        <v>0</v>
      </c>
      <c r="J424" s="2635"/>
      <c r="K424" s="2635"/>
      <c r="L424" s="2654"/>
      <c r="M424" s="2686">
        <f t="shared" si="43"/>
        <v>0</v>
      </c>
      <c r="N424" s="2635"/>
      <c r="O424" s="2686">
        <f t="shared" si="44"/>
        <v>0</v>
      </c>
      <c r="P424" s="2686">
        <f t="shared" si="45"/>
        <v>0</v>
      </c>
      <c r="Q424" s="2686"/>
      <c r="R424" s="2687"/>
    </row>
    <row r="425" spans="2:18" ht="15.95" hidden="1" customHeight="1">
      <c r="B425" s="2550">
        <v>24</v>
      </c>
      <c r="C425" s="2688">
        <v>41931</v>
      </c>
      <c r="D425" s="2635" t="s">
        <v>1180</v>
      </c>
      <c r="E425" s="2654" t="s">
        <v>277</v>
      </c>
      <c r="F425" s="2654">
        <v>1</v>
      </c>
      <c r="G425" s="2654"/>
      <c r="H425" s="2685">
        <f t="shared" si="41"/>
        <v>0</v>
      </c>
      <c r="I425" s="2686">
        <f t="shared" si="42"/>
        <v>0</v>
      </c>
      <c r="J425" s="2635" t="s">
        <v>258</v>
      </c>
      <c r="K425" s="2694">
        <f>F425*10000</f>
        <v>10000</v>
      </c>
      <c r="L425" s="2654">
        <v>2</v>
      </c>
      <c r="M425" s="2686">
        <f t="shared" si="43"/>
        <v>20000</v>
      </c>
      <c r="N425" s="2635"/>
      <c r="O425" s="2686">
        <f t="shared" si="44"/>
        <v>0</v>
      </c>
      <c r="P425" s="2686">
        <f t="shared" si="45"/>
        <v>30000</v>
      </c>
      <c r="Q425" s="2686">
        <v>35000</v>
      </c>
      <c r="R425" s="2687"/>
    </row>
    <row r="426" spans="2:18" ht="15.95" hidden="1" customHeight="1">
      <c r="B426" s="3049">
        <v>25</v>
      </c>
      <c r="C426" s="1958">
        <v>41932</v>
      </c>
      <c r="D426" s="2635" t="s">
        <v>1342</v>
      </c>
      <c r="E426" s="2654" t="s">
        <v>277</v>
      </c>
      <c r="F426" s="2654">
        <v>2</v>
      </c>
      <c r="G426" s="2654">
        <v>55</v>
      </c>
      <c r="H426" s="2685">
        <f t="shared" si="41"/>
        <v>110</v>
      </c>
      <c r="I426" s="2686">
        <f t="shared" si="42"/>
        <v>55000</v>
      </c>
      <c r="J426" s="2635"/>
      <c r="K426" s="2694"/>
      <c r="L426" s="2654"/>
      <c r="M426" s="2686">
        <f t="shared" si="43"/>
        <v>0</v>
      </c>
      <c r="N426" s="2635"/>
      <c r="O426" s="2686">
        <f t="shared" si="44"/>
        <v>0</v>
      </c>
      <c r="P426" s="2686">
        <f t="shared" si="45"/>
        <v>55000</v>
      </c>
      <c r="Q426" s="3107">
        <v>35000</v>
      </c>
      <c r="R426" s="2687"/>
    </row>
    <row r="427" spans="2:18" ht="15.95" hidden="1" customHeight="1">
      <c r="B427" s="3049"/>
      <c r="C427" s="1958">
        <v>41932</v>
      </c>
      <c r="D427" s="2635" t="s">
        <v>1180</v>
      </c>
      <c r="E427" s="2654" t="s">
        <v>277</v>
      </c>
      <c r="F427" s="2654">
        <v>1</v>
      </c>
      <c r="G427" s="2654"/>
      <c r="H427" s="2685">
        <f t="shared" si="41"/>
        <v>0</v>
      </c>
      <c r="I427" s="2686">
        <f t="shared" si="42"/>
        <v>0</v>
      </c>
      <c r="J427" s="2635" t="s">
        <v>258</v>
      </c>
      <c r="K427" s="2694">
        <f>F427*10000</f>
        <v>10000</v>
      </c>
      <c r="L427" s="2654">
        <v>3</v>
      </c>
      <c r="M427" s="2686">
        <f t="shared" si="43"/>
        <v>30000</v>
      </c>
      <c r="N427" s="2635"/>
      <c r="O427" s="2686">
        <f t="shared" si="44"/>
        <v>0</v>
      </c>
      <c r="P427" s="2686">
        <f t="shared" si="45"/>
        <v>40000</v>
      </c>
      <c r="Q427" s="3107"/>
      <c r="R427" s="2687"/>
    </row>
    <row r="428" spans="2:18" ht="15.95" hidden="1" customHeight="1">
      <c r="B428" s="3049">
        <v>26</v>
      </c>
      <c r="C428" s="1958">
        <v>41933</v>
      </c>
      <c r="D428" s="2635" t="s">
        <v>1342</v>
      </c>
      <c r="E428" s="2654" t="s">
        <v>277</v>
      </c>
      <c r="F428" s="2654">
        <v>2</v>
      </c>
      <c r="G428" s="2654">
        <v>55</v>
      </c>
      <c r="H428" s="2685">
        <f t="shared" si="41"/>
        <v>110</v>
      </c>
      <c r="I428" s="2686">
        <f t="shared" si="42"/>
        <v>55000</v>
      </c>
      <c r="J428" s="2635"/>
      <c r="K428" s="2694"/>
      <c r="L428" s="2654"/>
      <c r="M428" s="2686">
        <f t="shared" si="43"/>
        <v>0</v>
      </c>
      <c r="N428" s="2635"/>
      <c r="O428" s="2686">
        <f t="shared" si="44"/>
        <v>0</v>
      </c>
      <c r="P428" s="2686">
        <f t="shared" si="45"/>
        <v>55000</v>
      </c>
      <c r="Q428" s="3107">
        <v>35000</v>
      </c>
      <c r="R428" s="2687"/>
    </row>
    <row r="429" spans="2:18" ht="15.95" hidden="1" customHeight="1">
      <c r="B429" s="3049"/>
      <c r="C429" s="1958">
        <v>41933</v>
      </c>
      <c r="D429" s="2635" t="s">
        <v>1180</v>
      </c>
      <c r="E429" s="2654" t="s">
        <v>277</v>
      </c>
      <c r="F429" s="2654">
        <v>2</v>
      </c>
      <c r="G429" s="2654"/>
      <c r="H429" s="2685">
        <f t="shared" si="41"/>
        <v>0</v>
      </c>
      <c r="I429" s="2686">
        <f t="shared" si="42"/>
        <v>0</v>
      </c>
      <c r="J429" s="2635" t="s">
        <v>258</v>
      </c>
      <c r="K429" s="2694">
        <f>F429*10000</f>
        <v>20000</v>
      </c>
      <c r="L429" s="2654">
        <v>3</v>
      </c>
      <c r="M429" s="2686">
        <f t="shared" si="43"/>
        <v>30000</v>
      </c>
      <c r="N429" s="2635"/>
      <c r="O429" s="2686">
        <f t="shared" si="44"/>
        <v>0</v>
      </c>
      <c r="P429" s="2686">
        <f t="shared" si="45"/>
        <v>50000</v>
      </c>
      <c r="Q429" s="3107"/>
      <c r="R429" s="2687"/>
    </row>
    <row r="430" spans="2:18" ht="15.95" hidden="1" customHeight="1">
      <c r="B430" s="3049">
        <v>27</v>
      </c>
      <c r="C430" s="1958">
        <v>41934</v>
      </c>
      <c r="D430" s="2635" t="s">
        <v>1384</v>
      </c>
      <c r="E430" s="2654" t="s">
        <v>277</v>
      </c>
      <c r="F430" s="2654">
        <v>1</v>
      </c>
      <c r="G430" s="2654"/>
      <c r="H430" s="2685">
        <f t="shared" si="41"/>
        <v>0</v>
      </c>
      <c r="I430" s="2686">
        <f t="shared" si="42"/>
        <v>0</v>
      </c>
      <c r="J430" s="2635" t="s">
        <v>127</v>
      </c>
      <c r="K430" s="2694">
        <f>F430*12500</f>
        <v>12500</v>
      </c>
      <c r="L430" s="2654"/>
      <c r="M430" s="2686">
        <f t="shared" si="43"/>
        <v>0</v>
      </c>
      <c r="N430" s="2635"/>
      <c r="O430" s="2686">
        <f t="shared" si="44"/>
        <v>0</v>
      </c>
      <c r="P430" s="2686">
        <f t="shared" si="45"/>
        <v>12500</v>
      </c>
      <c r="Q430" s="3107">
        <v>35000</v>
      </c>
      <c r="R430" s="2687"/>
    </row>
    <row r="431" spans="2:18" ht="15.95" hidden="1" customHeight="1">
      <c r="B431" s="3049"/>
      <c r="C431" s="1958">
        <v>41934</v>
      </c>
      <c r="D431" s="2635" t="s">
        <v>1385</v>
      </c>
      <c r="E431" s="2654" t="s">
        <v>277</v>
      </c>
      <c r="F431" s="2654">
        <v>1</v>
      </c>
      <c r="G431" s="2654"/>
      <c r="H431" s="2685">
        <f t="shared" si="41"/>
        <v>0</v>
      </c>
      <c r="I431" s="2686">
        <f t="shared" si="42"/>
        <v>0</v>
      </c>
      <c r="J431" s="3" t="s">
        <v>127</v>
      </c>
      <c r="K431" s="2694">
        <v>15000</v>
      </c>
      <c r="L431" s="2654">
        <v>3</v>
      </c>
      <c r="M431" s="2686">
        <f t="shared" si="43"/>
        <v>30000</v>
      </c>
      <c r="N431" s="2635"/>
      <c r="O431" s="2686">
        <f t="shared" si="44"/>
        <v>0</v>
      </c>
      <c r="P431" s="2686">
        <f t="shared" si="45"/>
        <v>45000</v>
      </c>
      <c r="Q431" s="3107"/>
      <c r="R431" s="2687"/>
    </row>
    <row r="432" spans="2:18" ht="15.95" hidden="1" customHeight="1">
      <c r="B432" s="3049">
        <v>28</v>
      </c>
      <c r="C432" s="1958">
        <v>41935</v>
      </c>
      <c r="D432" s="2635" t="s">
        <v>1180</v>
      </c>
      <c r="E432" s="2654" t="s">
        <v>277</v>
      </c>
      <c r="F432" s="2654">
        <v>2</v>
      </c>
      <c r="G432" s="2654"/>
      <c r="H432" s="2685">
        <f t="shared" si="41"/>
        <v>0</v>
      </c>
      <c r="I432" s="2686">
        <f t="shared" si="42"/>
        <v>0</v>
      </c>
      <c r="J432" s="2635" t="s">
        <v>258</v>
      </c>
      <c r="K432" s="2694">
        <f>F432*10000</f>
        <v>20000</v>
      </c>
      <c r="L432" s="2654"/>
      <c r="M432" s="2686">
        <f t="shared" si="43"/>
        <v>0</v>
      </c>
      <c r="N432" s="2635"/>
      <c r="O432" s="2686">
        <f t="shared" si="44"/>
        <v>0</v>
      </c>
      <c r="P432" s="2686">
        <f t="shared" si="45"/>
        <v>20000</v>
      </c>
      <c r="Q432" s="3054">
        <v>35000</v>
      </c>
      <c r="R432" s="2687"/>
    </row>
    <row r="433" spans="2:18" ht="15.95" hidden="1" customHeight="1">
      <c r="B433" s="3049"/>
      <c r="C433" s="1958">
        <v>41935</v>
      </c>
      <c r="D433" s="2635" t="s">
        <v>1385</v>
      </c>
      <c r="E433" s="2654" t="s">
        <v>277</v>
      </c>
      <c r="F433" s="2654">
        <v>1</v>
      </c>
      <c r="G433" s="2654"/>
      <c r="H433" s="2685">
        <f t="shared" si="41"/>
        <v>0</v>
      </c>
      <c r="I433" s="2686">
        <f t="shared" si="42"/>
        <v>0</v>
      </c>
      <c r="J433" s="3" t="s">
        <v>127</v>
      </c>
      <c r="K433" s="2694">
        <v>15000</v>
      </c>
      <c r="L433" s="2654">
        <v>4</v>
      </c>
      <c r="M433" s="2686">
        <f t="shared" si="43"/>
        <v>40000</v>
      </c>
      <c r="N433" s="2654">
        <v>1</v>
      </c>
      <c r="O433" s="2686">
        <f t="shared" si="44"/>
        <v>15000</v>
      </c>
      <c r="P433" s="2686">
        <f t="shared" si="45"/>
        <v>70000</v>
      </c>
      <c r="Q433" s="3055"/>
      <c r="R433" s="2687"/>
    </row>
    <row r="434" spans="2:18" ht="15.95" hidden="1" customHeight="1">
      <c r="B434" s="2550">
        <v>29</v>
      </c>
      <c r="C434" s="1958">
        <v>41936</v>
      </c>
      <c r="D434" s="2635" t="s">
        <v>1386</v>
      </c>
      <c r="E434" s="2654" t="s">
        <v>277</v>
      </c>
      <c r="F434" s="2654"/>
      <c r="G434" s="2654"/>
      <c r="H434" s="2685">
        <f t="shared" si="41"/>
        <v>0</v>
      </c>
      <c r="I434" s="2686">
        <f t="shared" si="42"/>
        <v>0</v>
      </c>
      <c r="J434" s="2635"/>
      <c r="K434" s="2694"/>
      <c r="L434" s="2654"/>
      <c r="M434" s="2686">
        <f t="shared" si="43"/>
        <v>0</v>
      </c>
      <c r="N434" s="2635"/>
      <c r="O434" s="2686">
        <f t="shared" si="44"/>
        <v>0</v>
      </c>
      <c r="P434" s="2686">
        <f t="shared" si="45"/>
        <v>0</v>
      </c>
      <c r="Q434" s="2686">
        <v>35000</v>
      </c>
      <c r="R434" s="2687"/>
    </row>
    <row r="435" spans="2:18" ht="15.95" hidden="1" customHeight="1">
      <c r="B435" s="3050">
        <v>30</v>
      </c>
      <c r="C435" s="1958">
        <v>41937</v>
      </c>
      <c r="D435" s="2635" t="s">
        <v>1180</v>
      </c>
      <c r="E435" s="2654" t="s">
        <v>277</v>
      </c>
      <c r="F435" s="2654">
        <v>1</v>
      </c>
      <c r="G435" s="2654"/>
      <c r="H435" s="2685">
        <f t="shared" si="41"/>
        <v>0</v>
      </c>
      <c r="I435" s="2686">
        <f t="shared" si="42"/>
        <v>0</v>
      </c>
      <c r="J435" s="2635" t="s">
        <v>258</v>
      </c>
      <c r="K435" s="2694">
        <f>F435*10000</f>
        <v>10000</v>
      </c>
      <c r="L435" s="2654"/>
      <c r="M435" s="2686">
        <f t="shared" si="43"/>
        <v>0</v>
      </c>
      <c r="N435" s="2635"/>
      <c r="O435" s="2686">
        <f t="shared" si="44"/>
        <v>0</v>
      </c>
      <c r="P435" s="2686">
        <f t="shared" si="45"/>
        <v>10000</v>
      </c>
      <c r="Q435" s="3054">
        <v>35000</v>
      </c>
      <c r="R435" s="2687"/>
    </row>
    <row r="436" spans="2:18" ht="15.95" hidden="1" customHeight="1" thickBot="1">
      <c r="B436" s="3053"/>
      <c r="C436" s="2695">
        <v>41937</v>
      </c>
      <c r="D436" s="2696" t="s">
        <v>1384</v>
      </c>
      <c r="E436" s="2697" t="s">
        <v>277</v>
      </c>
      <c r="F436" s="2697">
        <v>12</v>
      </c>
      <c r="G436" s="2696"/>
      <c r="H436" s="2698">
        <f t="shared" si="41"/>
        <v>0</v>
      </c>
      <c r="I436" s="2699">
        <f t="shared" si="42"/>
        <v>0</v>
      </c>
      <c r="J436" s="2696" t="s">
        <v>127</v>
      </c>
      <c r="K436" s="2700">
        <v>15000</v>
      </c>
      <c r="L436" s="2696"/>
      <c r="M436" s="2699">
        <f t="shared" si="43"/>
        <v>0</v>
      </c>
      <c r="N436" s="2696"/>
      <c r="O436" s="2699">
        <f t="shared" si="44"/>
        <v>0</v>
      </c>
      <c r="P436" s="2699">
        <f t="shared" si="45"/>
        <v>15000</v>
      </c>
      <c r="Q436" s="3337"/>
      <c r="R436" s="2701"/>
    </row>
    <row r="437" spans="2:18" ht="15.95" hidden="1" customHeight="1">
      <c r="B437" s="3184">
        <v>1</v>
      </c>
      <c r="C437" s="2753">
        <v>41938</v>
      </c>
      <c r="D437" s="2792" t="s">
        <v>1362</v>
      </c>
      <c r="E437" s="2790" t="s">
        <v>277</v>
      </c>
      <c r="F437" s="2790">
        <v>1</v>
      </c>
      <c r="G437" s="2790"/>
      <c r="H437" s="2810">
        <f t="shared" si="41"/>
        <v>0</v>
      </c>
      <c r="I437" s="2811">
        <f t="shared" si="42"/>
        <v>0</v>
      </c>
      <c r="J437" s="2790" t="s">
        <v>258</v>
      </c>
      <c r="K437" s="2811">
        <f>F437*10000</f>
        <v>10000</v>
      </c>
      <c r="L437" s="2790">
        <v>4</v>
      </c>
      <c r="M437" s="2811">
        <f t="shared" si="43"/>
        <v>40000</v>
      </c>
      <c r="N437" s="2790"/>
      <c r="O437" s="2811">
        <f t="shared" si="44"/>
        <v>0</v>
      </c>
      <c r="P437" s="2811">
        <f>I437+K437+M437+O437</f>
        <v>50000</v>
      </c>
      <c r="Q437" s="2811"/>
      <c r="R437" s="2793"/>
    </row>
    <row r="438" spans="2:18" ht="15.95" hidden="1" customHeight="1">
      <c r="B438" s="3052"/>
      <c r="C438" s="2594">
        <v>41938</v>
      </c>
      <c r="D438" s="2812" t="s">
        <v>868</v>
      </c>
      <c r="E438" s="2813" t="s">
        <v>277</v>
      </c>
      <c r="F438" s="2813">
        <v>1</v>
      </c>
      <c r="G438" s="2813">
        <v>150</v>
      </c>
      <c r="H438" s="2814">
        <f t="shared" si="41"/>
        <v>150</v>
      </c>
      <c r="I438" s="2815">
        <f t="shared" si="42"/>
        <v>75000</v>
      </c>
      <c r="J438" s="2813"/>
      <c r="K438" s="2816"/>
      <c r="L438" s="2813">
        <v>5</v>
      </c>
      <c r="M438" s="2815">
        <f t="shared" si="43"/>
        <v>50000</v>
      </c>
      <c r="N438" s="2813"/>
      <c r="O438" s="2815">
        <f t="shared" si="44"/>
        <v>0</v>
      </c>
      <c r="P438" s="2815">
        <f>I438+K438+M438+O438</f>
        <v>125000</v>
      </c>
      <c r="Q438" s="2816"/>
      <c r="R438" s="2817"/>
    </row>
    <row r="439" spans="2:18" ht="15.95" hidden="1" customHeight="1">
      <c r="B439" s="2715">
        <v>2</v>
      </c>
      <c r="C439" s="1940">
        <v>41939</v>
      </c>
      <c r="D439" s="1823" t="s">
        <v>1164</v>
      </c>
      <c r="E439" s="1824" t="s">
        <v>263</v>
      </c>
      <c r="F439" s="2794">
        <v>1</v>
      </c>
      <c r="G439" s="2794">
        <v>30</v>
      </c>
      <c r="H439" s="2814">
        <f t="shared" si="41"/>
        <v>30</v>
      </c>
      <c r="I439" s="2815">
        <f t="shared" si="42"/>
        <v>15000</v>
      </c>
      <c r="J439" s="2794"/>
      <c r="K439" s="2815"/>
      <c r="L439" s="2794"/>
      <c r="M439" s="2815">
        <f t="shared" si="43"/>
        <v>0</v>
      </c>
      <c r="N439" s="2794"/>
      <c r="O439" s="2815">
        <f t="shared" si="44"/>
        <v>0</v>
      </c>
      <c r="P439" s="2815">
        <f t="shared" ref="P439:P490" si="46">I439+K439+M439+O439</f>
        <v>15000</v>
      </c>
      <c r="Q439" s="2815"/>
      <c r="R439" s="2772"/>
    </row>
    <row r="440" spans="2:18" ht="15.95" hidden="1" customHeight="1">
      <c r="B440" s="3050">
        <v>3</v>
      </c>
      <c r="C440" s="1940">
        <v>41940</v>
      </c>
      <c r="D440" s="1823" t="s">
        <v>1520</v>
      </c>
      <c r="E440" s="1824" t="s">
        <v>263</v>
      </c>
      <c r="F440" s="2794">
        <v>10</v>
      </c>
      <c r="G440" s="2794"/>
      <c r="H440" s="2814">
        <f t="shared" si="41"/>
        <v>0</v>
      </c>
      <c r="I440" s="2815">
        <f t="shared" si="42"/>
        <v>0</v>
      </c>
      <c r="J440" s="2794" t="s">
        <v>127</v>
      </c>
      <c r="K440" s="2815">
        <v>25000</v>
      </c>
      <c r="L440" s="2794"/>
      <c r="M440" s="2815">
        <f t="shared" si="43"/>
        <v>0</v>
      </c>
      <c r="N440" s="2794"/>
      <c r="O440" s="2815">
        <f t="shared" si="44"/>
        <v>0</v>
      </c>
      <c r="P440" s="2815">
        <f t="shared" si="46"/>
        <v>25000</v>
      </c>
      <c r="Q440" s="2815"/>
      <c r="R440" s="2772"/>
    </row>
    <row r="441" spans="2:18" ht="15.95" hidden="1" customHeight="1">
      <c r="B441" s="3052"/>
      <c r="C441" s="1940">
        <v>41940</v>
      </c>
      <c r="D441" s="1823" t="s">
        <v>1164</v>
      </c>
      <c r="E441" s="1824" t="s">
        <v>263</v>
      </c>
      <c r="F441" s="2794">
        <v>1</v>
      </c>
      <c r="G441" s="2794">
        <v>30</v>
      </c>
      <c r="H441" s="2814">
        <f t="shared" si="41"/>
        <v>30</v>
      </c>
      <c r="I441" s="2815">
        <f t="shared" si="42"/>
        <v>15000</v>
      </c>
      <c r="J441" s="2794"/>
      <c r="K441" s="2815"/>
      <c r="L441" s="2794">
        <v>3</v>
      </c>
      <c r="M441" s="2815">
        <f t="shared" si="43"/>
        <v>30000</v>
      </c>
      <c r="N441" s="2794"/>
      <c r="O441" s="2815">
        <f t="shared" si="44"/>
        <v>0</v>
      </c>
      <c r="P441" s="2815">
        <f t="shared" si="46"/>
        <v>45000</v>
      </c>
      <c r="Q441" s="2815"/>
      <c r="R441" s="2772"/>
    </row>
    <row r="442" spans="2:18" ht="15.95" hidden="1" customHeight="1">
      <c r="B442" s="3050">
        <v>4</v>
      </c>
      <c r="C442" s="1940">
        <v>41941</v>
      </c>
      <c r="D442" s="1823" t="s">
        <v>1520</v>
      </c>
      <c r="E442" s="1824" t="s">
        <v>263</v>
      </c>
      <c r="F442" s="2794">
        <v>8</v>
      </c>
      <c r="G442" s="2794"/>
      <c r="H442" s="2814">
        <f t="shared" si="41"/>
        <v>0</v>
      </c>
      <c r="I442" s="2815">
        <f t="shared" si="42"/>
        <v>0</v>
      </c>
      <c r="J442" s="2794" t="s">
        <v>127</v>
      </c>
      <c r="K442" s="2815">
        <v>25000</v>
      </c>
      <c r="L442" s="2794"/>
      <c r="M442" s="2815">
        <f t="shared" si="43"/>
        <v>0</v>
      </c>
      <c r="N442" s="2794"/>
      <c r="O442" s="2815">
        <f t="shared" si="44"/>
        <v>0</v>
      </c>
      <c r="P442" s="2815">
        <f t="shared" si="46"/>
        <v>25000</v>
      </c>
      <c r="Q442" s="2815"/>
      <c r="R442" s="2772"/>
    </row>
    <row r="443" spans="2:18" ht="15.95" hidden="1" customHeight="1">
      <c r="B443" s="3052"/>
      <c r="C443" s="1940">
        <v>41941</v>
      </c>
      <c r="D443" s="1823" t="s">
        <v>1164</v>
      </c>
      <c r="E443" s="1824" t="s">
        <v>263</v>
      </c>
      <c r="F443" s="2794">
        <v>1</v>
      </c>
      <c r="G443" s="2794">
        <v>30</v>
      </c>
      <c r="H443" s="2814">
        <f t="shared" si="41"/>
        <v>30</v>
      </c>
      <c r="I443" s="2815">
        <f t="shared" si="42"/>
        <v>15000</v>
      </c>
      <c r="J443" s="2794"/>
      <c r="K443" s="2769"/>
      <c r="L443" s="2794">
        <v>2.5</v>
      </c>
      <c r="M443" s="2815">
        <f t="shared" si="43"/>
        <v>25000</v>
      </c>
      <c r="N443" s="2794"/>
      <c r="O443" s="2815">
        <f t="shared" si="44"/>
        <v>0</v>
      </c>
      <c r="P443" s="2815">
        <f t="shared" si="46"/>
        <v>40000</v>
      </c>
      <c r="Q443" s="2815"/>
      <c r="R443" s="2772"/>
    </row>
    <row r="444" spans="2:18" ht="15.95" hidden="1" customHeight="1">
      <c r="B444" s="3050">
        <v>5</v>
      </c>
      <c r="C444" s="1940">
        <v>41942</v>
      </c>
      <c r="D444" s="1823" t="s">
        <v>1520</v>
      </c>
      <c r="E444" s="1824" t="s">
        <v>263</v>
      </c>
      <c r="F444" s="2794">
        <v>8</v>
      </c>
      <c r="G444" s="2794"/>
      <c r="H444" s="2814">
        <f t="shared" si="41"/>
        <v>0</v>
      </c>
      <c r="I444" s="2815">
        <f t="shared" si="42"/>
        <v>0</v>
      </c>
      <c r="J444" s="2794" t="s">
        <v>127</v>
      </c>
      <c r="K444" s="2815">
        <v>25000</v>
      </c>
      <c r="L444" s="2794"/>
      <c r="M444" s="2815">
        <f t="shared" si="43"/>
        <v>0</v>
      </c>
      <c r="N444" s="2769"/>
      <c r="O444" s="2815">
        <f t="shared" si="44"/>
        <v>0</v>
      </c>
      <c r="P444" s="2815">
        <f t="shared" si="46"/>
        <v>25000</v>
      </c>
      <c r="Q444" s="2815"/>
      <c r="R444" s="2772"/>
    </row>
    <row r="445" spans="2:18" ht="15.95" hidden="1" customHeight="1">
      <c r="B445" s="3052"/>
      <c r="C445" s="1940">
        <v>41942</v>
      </c>
      <c r="D445" s="1823" t="s">
        <v>1164</v>
      </c>
      <c r="E445" s="1824" t="s">
        <v>263</v>
      </c>
      <c r="F445" s="2794">
        <v>1</v>
      </c>
      <c r="G445" s="2794">
        <v>30</v>
      </c>
      <c r="H445" s="2814">
        <f t="shared" si="41"/>
        <v>30</v>
      </c>
      <c r="I445" s="2815">
        <f t="shared" si="42"/>
        <v>15000</v>
      </c>
      <c r="J445" s="2769"/>
      <c r="K445" s="2769"/>
      <c r="L445" s="2794">
        <v>3</v>
      </c>
      <c r="M445" s="2815">
        <f t="shared" si="43"/>
        <v>30000</v>
      </c>
      <c r="N445" s="2769"/>
      <c r="O445" s="2815">
        <f t="shared" si="44"/>
        <v>0</v>
      </c>
      <c r="P445" s="2815">
        <f t="shared" si="46"/>
        <v>45000</v>
      </c>
      <c r="Q445" s="2815"/>
      <c r="R445" s="2772"/>
    </row>
    <row r="446" spans="2:18" ht="15.95" hidden="1" customHeight="1">
      <c r="B446" s="3050">
        <v>6</v>
      </c>
      <c r="C446" s="1940">
        <v>41943</v>
      </c>
      <c r="D446" s="1823" t="s">
        <v>1520</v>
      </c>
      <c r="E446" s="1824" t="s">
        <v>263</v>
      </c>
      <c r="F446" s="2794">
        <v>6</v>
      </c>
      <c r="G446" s="2794"/>
      <c r="H446" s="2814">
        <f t="shared" si="41"/>
        <v>0</v>
      </c>
      <c r="I446" s="2815">
        <f t="shared" si="42"/>
        <v>0</v>
      </c>
      <c r="J446" s="2794" t="s">
        <v>127</v>
      </c>
      <c r="K446" s="2815">
        <v>25000</v>
      </c>
      <c r="L446" s="2794"/>
      <c r="M446" s="2815">
        <f t="shared" si="43"/>
        <v>0</v>
      </c>
      <c r="N446" s="2769"/>
      <c r="O446" s="2815">
        <f t="shared" si="44"/>
        <v>0</v>
      </c>
      <c r="P446" s="2815">
        <f t="shared" si="46"/>
        <v>25000</v>
      </c>
      <c r="Q446" s="2815"/>
      <c r="R446" s="2772"/>
    </row>
    <row r="447" spans="2:18" ht="15.95" hidden="1" customHeight="1">
      <c r="B447" s="3052"/>
      <c r="C447" s="1940">
        <v>41943</v>
      </c>
      <c r="D447" s="1823" t="s">
        <v>1164</v>
      </c>
      <c r="E447" s="1824" t="s">
        <v>263</v>
      </c>
      <c r="F447" s="2794">
        <v>1</v>
      </c>
      <c r="G447" s="2794">
        <v>30</v>
      </c>
      <c r="H447" s="2814">
        <f t="shared" ref="H447:H481" si="47">F447*G447</f>
        <v>30</v>
      </c>
      <c r="I447" s="2815">
        <f t="shared" ref="I447:I481" si="48">H447*500</f>
        <v>15000</v>
      </c>
      <c r="J447" s="2769"/>
      <c r="K447" s="2771"/>
      <c r="L447" s="2794">
        <v>3</v>
      </c>
      <c r="M447" s="2815">
        <f t="shared" ref="M447:M488" si="49">L447*10000</f>
        <v>30000</v>
      </c>
      <c r="N447" s="2769"/>
      <c r="O447" s="2815">
        <f t="shared" ref="O447:O488" si="50">N447*15000</f>
        <v>0</v>
      </c>
      <c r="P447" s="2815">
        <f t="shared" si="46"/>
        <v>45000</v>
      </c>
      <c r="Q447" s="2815"/>
      <c r="R447" s="2772"/>
    </row>
    <row r="448" spans="2:18" ht="15.95" hidden="1" customHeight="1">
      <c r="B448" s="3050">
        <v>7</v>
      </c>
      <c r="C448" s="1940">
        <v>41944</v>
      </c>
      <c r="D448" s="1823" t="s">
        <v>1520</v>
      </c>
      <c r="E448" s="1824" t="s">
        <v>263</v>
      </c>
      <c r="F448" s="2794">
        <v>7</v>
      </c>
      <c r="G448" s="2769"/>
      <c r="H448" s="2814">
        <f t="shared" si="47"/>
        <v>0</v>
      </c>
      <c r="I448" s="2815">
        <f t="shared" si="48"/>
        <v>0</v>
      </c>
      <c r="J448" s="2794" t="s">
        <v>127</v>
      </c>
      <c r="K448" s="2815">
        <v>25000</v>
      </c>
      <c r="L448" s="2794"/>
      <c r="M448" s="2815">
        <f t="shared" si="49"/>
        <v>0</v>
      </c>
      <c r="N448" s="2769"/>
      <c r="O448" s="2815">
        <f t="shared" si="50"/>
        <v>0</v>
      </c>
      <c r="P448" s="2815">
        <f t="shared" si="46"/>
        <v>25000</v>
      </c>
      <c r="Q448" s="2769"/>
      <c r="R448" s="2772"/>
    </row>
    <row r="449" spans="2:18" ht="15.95" hidden="1" customHeight="1">
      <c r="B449" s="3052"/>
      <c r="C449" s="1940">
        <v>41944</v>
      </c>
      <c r="D449" s="1823" t="s">
        <v>1164</v>
      </c>
      <c r="E449" s="1824" t="s">
        <v>263</v>
      </c>
      <c r="F449" s="2794">
        <v>1</v>
      </c>
      <c r="G449" s="2794">
        <v>30</v>
      </c>
      <c r="H449" s="2814">
        <f t="shared" si="47"/>
        <v>30</v>
      </c>
      <c r="I449" s="2815">
        <f t="shared" si="48"/>
        <v>15000</v>
      </c>
      <c r="J449" s="2769"/>
      <c r="K449" s="2769"/>
      <c r="L449" s="2794">
        <v>3</v>
      </c>
      <c r="M449" s="2815">
        <f t="shared" si="49"/>
        <v>30000</v>
      </c>
      <c r="N449" s="2769"/>
      <c r="O449" s="2815">
        <f t="shared" si="50"/>
        <v>0</v>
      </c>
      <c r="P449" s="2815">
        <f t="shared" si="46"/>
        <v>45000</v>
      </c>
      <c r="Q449" s="2769"/>
      <c r="R449" s="2772"/>
    </row>
    <row r="450" spans="2:18" ht="15.95" hidden="1" customHeight="1">
      <c r="B450" s="3050">
        <v>8</v>
      </c>
      <c r="C450" s="2594">
        <v>41945</v>
      </c>
      <c r="D450" s="1823" t="s">
        <v>1520</v>
      </c>
      <c r="E450" s="1824" t="s">
        <v>263</v>
      </c>
      <c r="F450" s="2794">
        <v>7</v>
      </c>
      <c r="G450" s="2769"/>
      <c r="H450" s="2814">
        <f t="shared" si="47"/>
        <v>0</v>
      </c>
      <c r="I450" s="2815">
        <f t="shared" si="48"/>
        <v>0</v>
      </c>
      <c r="J450" s="2794" t="s">
        <v>127</v>
      </c>
      <c r="K450" s="2815">
        <v>25000</v>
      </c>
      <c r="L450" s="2794">
        <v>4</v>
      </c>
      <c r="M450" s="2815">
        <f t="shared" si="49"/>
        <v>40000</v>
      </c>
      <c r="N450" s="2769"/>
      <c r="O450" s="2815">
        <f t="shared" si="50"/>
        <v>0</v>
      </c>
      <c r="P450" s="2815">
        <f t="shared" si="46"/>
        <v>65000</v>
      </c>
      <c r="Q450" s="2769"/>
      <c r="R450" s="2772"/>
    </row>
    <row r="451" spans="2:18" ht="15.95" hidden="1" customHeight="1">
      <c r="B451" s="3052"/>
      <c r="C451" s="2594">
        <v>41945</v>
      </c>
      <c r="D451" s="1823" t="s">
        <v>1164</v>
      </c>
      <c r="E451" s="1824" t="s">
        <v>263</v>
      </c>
      <c r="F451" s="2794">
        <v>1</v>
      </c>
      <c r="G451" s="2794">
        <v>30</v>
      </c>
      <c r="H451" s="2814">
        <f t="shared" si="47"/>
        <v>30</v>
      </c>
      <c r="I451" s="2815">
        <f t="shared" si="48"/>
        <v>15000</v>
      </c>
      <c r="J451" s="2794"/>
      <c r="K451" s="2815"/>
      <c r="L451" s="2794">
        <v>3</v>
      </c>
      <c r="M451" s="2815">
        <f t="shared" si="49"/>
        <v>30000</v>
      </c>
      <c r="N451" s="2769"/>
      <c r="O451" s="2815">
        <f t="shared" si="50"/>
        <v>0</v>
      </c>
      <c r="P451" s="2815">
        <f t="shared" si="46"/>
        <v>45000</v>
      </c>
      <c r="Q451" s="2769"/>
      <c r="R451" s="2772"/>
    </row>
    <row r="452" spans="2:18" ht="15.95" hidden="1" customHeight="1">
      <c r="B452" s="3050">
        <v>9</v>
      </c>
      <c r="C452" s="1940">
        <v>41946</v>
      </c>
      <c r="D452" s="2769" t="s">
        <v>1528</v>
      </c>
      <c r="E452" s="2794" t="s">
        <v>879</v>
      </c>
      <c r="F452" s="2794">
        <v>3</v>
      </c>
      <c r="G452" s="2794"/>
      <c r="H452" s="2814">
        <f t="shared" si="47"/>
        <v>0</v>
      </c>
      <c r="I452" s="2815">
        <f t="shared" si="48"/>
        <v>0</v>
      </c>
      <c r="J452" s="3259" t="s">
        <v>127</v>
      </c>
      <c r="K452" s="3054">
        <v>35000</v>
      </c>
      <c r="L452" s="2794">
        <v>4</v>
      </c>
      <c r="M452" s="2815">
        <f t="shared" si="49"/>
        <v>40000</v>
      </c>
      <c r="N452" s="2769"/>
      <c r="O452" s="2815">
        <f t="shared" si="50"/>
        <v>0</v>
      </c>
      <c r="P452" s="2815">
        <f t="shared" si="46"/>
        <v>75000</v>
      </c>
      <c r="Q452" s="2769"/>
      <c r="R452" s="2772"/>
    </row>
    <row r="453" spans="2:18" ht="15.95" hidden="1" customHeight="1">
      <c r="B453" s="3052"/>
      <c r="C453" s="1940">
        <v>41946</v>
      </c>
      <c r="D453" s="2769" t="s">
        <v>1527</v>
      </c>
      <c r="E453" s="2794" t="s">
        <v>879</v>
      </c>
      <c r="F453" s="2794">
        <v>4</v>
      </c>
      <c r="G453" s="2794"/>
      <c r="H453" s="2814">
        <f t="shared" si="47"/>
        <v>0</v>
      </c>
      <c r="I453" s="2815">
        <f t="shared" si="48"/>
        <v>0</v>
      </c>
      <c r="J453" s="3260"/>
      <c r="K453" s="3055"/>
      <c r="L453" s="2794">
        <v>3</v>
      </c>
      <c r="M453" s="2815">
        <f t="shared" si="49"/>
        <v>30000</v>
      </c>
      <c r="N453" s="2769"/>
      <c r="O453" s="2815">
        <f t="shared" si="50"/>
        <v>0</v>
      </c>
      <c r="P453" s="2815">
        <f t="shared" si="46"/>
        <v>30000</v>
      </c>
      <c r="Q453" s="2769"/>
      <c r="R453" s="2772"/>
    </row>
    <row r="454" spans="2:18" ht="15.95" hidden="1" customHeight="1">
      <c r="B454" s="2715">
        <v>10</v>
      </c>
      <c r="C454" s="1940">
        <v>41947</v>
      </c>
      <c r="D454" s="2769" t="s">
        <v>1526</v>
      </c>
      <c r="E454" s="2794" t="s">
        <v>879</v>
      </c>
      <c r="F454" s="2794">
        <v>3</v>
      </c>
      <c r="G454" s="2794">
        <v>15</v>
      </c>
      <c r="H454" s="2814">
        <f t="shared" si="47"/>
        <v>45</v>
      </c>
      <c r="I454" s="2815">
        <f t="shared" si="48"/>
        <v>22500</v>
      </c>
      <c r="J454" s="2769"/>
      <c r="K454" s="2769"/>
      <c r="L454" s="2794"/>
      <c r="M454" s="2815">
        <f t="shared" si="49"/>
        <v>0</v>
      </c>
      <c r="N454" s="2769"/>
      <c r="O454" s="2815">
        <f t="shared" si="50"/>
        <v>0</v>
      </c>
      <c r="P454" s="2815">
        <f t="shared" si="46"/>
        <v>22500</v>
      </c>
      <c r="Q454" s="2769"/>
      <c r="R454" s="2772"/>
    </row>
    <row r="455" spans="2:18" ht="15.95" hidden="1" customHeight="1">
      <c r="B455" s="2715">
        <v>11</v>
      </c>
      <c r="C455" s="1940">
        <v>41948</v>
      </c>
      <c r="D455" s="2769" t="s">
        <v>1526</v>
      </c>
      <c r="E455" s="2794" t="s">
        <v>879</v>
      </c>
      <c r="F455" s="2794">
        <v>4</v>
      </c>
      <c r="G455" s="2794">
        <v>15</v>
      </c>
      <c r="H455" s="2814">
        <f t="shared" si="47"/>
        <v>60</v>
      </c>
      <c r="I455" s="2815">
        <f t="shared" si="48"/>
        <v>30000</v>
      </c>
      <c r="J455" s="2769"/>
      <c r="K455" s="2769"/>
      <c r="L455" s="2794"/>
      <c r="M455" s="2815">
        <f t="shared" si="49"/>
        <v>0</v>
      </c>
      <c r="N455" s="2769"/>
      <c r="O455" s="2815">
        <f t="shared" si="50"/>
        <v>0</v>
      </c>
      <c r="P455" s="2815">
        <f t="shared" si="46"/>
        <v>30000</v>
      </c>
      <c r="Q455" s="2769"/>
      <c r="R455" s="2772"/>
    </row>
    <row r="456" spans="2:18" ht="15.95" hidden="1" customHeight="1">
      <c r="B456" s="3050">
        <v>12</v>
      </c>
      <c r="C456" s="1940">
        <v>41949</v>
      </c>
      <c r="D456" s="2769" t="s">
        <v>559</v>
      </c>
      <c r="E456" s="2794" t="s">
        <v>426</v>
      </c>
      <c r="F456" s="2794">
        <v>2</v>
      </c>
      <c r="G456" s="2794"/>
      <c r="H456" s="2814">
        <f t="shared" si="47"/>
        <v>0</v>
      </c>
      <c r="I456" s="2815">
        <f t="shared" si="48"/>
        <v>0</v>
      </c>
      <c r="J456" s="3259" t="s">
        <v>127</v>
      </c>
      <c r="K456" s="3054">
        <v>35000</v>
      </c>
      <c r="L456" s="2794">
        <v>2</v>
      </c>
      <c r="M456" s="2815">
        <f t="shared" si="49"/>
        <v>20000</v>
      </c>
      <c r="N456" s="2769"/>
      <c r="O456" s="2815">
        <f t="shared" si="50"/>
        <v>0</v>
      </c>
      <c r="P456" s="2815">
        <f t="shared" si="46"/>
        <v>55000</v>
      </c>
      <c r="Q456" s="2769"/>
      <c r="R456" s="2772"/>
    </row>
    <row r="457" spans="2:18" ht="15.95" hidden="1" customHeight="1">
      <c r="B457" s="3052"/>
      <c r="C457" s="1940">
        <v>41949</v>
      </c>
      <c r="D457" s="2769" t="s">
        <v>1525</v>
      </c>
      <c r="E457" s="2794" t="s">
        <v>879</v>
      </c>
      <c r="F457" s="2794">
        <v>1</v>
      </c>
      <c r="G457" s="2794"/>
      <c r="H457" s="2814">
        <f t="shared" si="47"/>
        <v>0</v>
      </c>
      <c r="I457" s="2815">
        <f t="shared" si="48"/>
        <v>0</v>
      </c>
      <c r="J457" s="3260"/>
      <c r="K457" s="3055"/>
      <c r="L457" s="2794"/>
      <c r="M457" s="2815">
        <f t="shared" si="49"/>
        <v>0</v>
      </c>
      <c r="N457" s="2769"/>
      <c r="O457" s="2815">
        <f t="shared" si="50"/>
        <v>0</v>
      </c>
      <c r="P457" s="2815">
        <f t="shared" si="46"/>
        <v>0</v>
      </c>
      <c r="Q457" s="2769"/>
      <c r="R457" s="2772"/>
    </row>
    <row r="458" spans="2:18" ht="15.95" hidden="1" customHeight="1">
      <c r="B458" s="3050">
        <v>13</v>
      </c>
      <c r="C458" s="1940">
        <v>41950</v>
      </c>
      <c r="D458" s="2769" t="s">
        <v>1525</v>
      </c>
      <c r="E458" s="2794" t="s">
        <v>879</v>
      </c>
      <c r="F458" s="2794">
        <v>1</v>
      </c>
      <c r="G458" s="2794">
        <v>14</v>
      </c>
      <c r="H458" s="2814">
        <f t="shared" si="47"/>
        <v>14</v>
      </c>
      <c r="I458" s="2815">
        <f t="shared" si="48"/>
        <v>7000</v>
      </c>
      <c r="J458" s="2794"/>
      <c r="K458" s="2769"/>
      <c r="L458" s="2794"/>
      <c r="M458" s="2815">
        <f t="shared" si="49"/>
        <v>0</v>
      </c>
      <c r="N458" s="2769"/>
      <c r="O458" s="2815">
        <f t="shared" si="50"/>
        <v>0</v>
      </c>
      <c r="P458" s="2815">
        <f t="shared" si="46"/>
        <v>7000</v>
      </c>
      <c r="Q458" s="2769"/>
      <c r="R458" s="2772"/>
    </row>
    <row r="459" spans="2:18" ht="15.95" hidden="1" customHeight="1">
      <c r="B459" s="3051"/>
      <c r="C459" s="1940">
        <v>41950</v>
      </c>
      <c r="D459" s="2769" t="s">
        <v>1164</v>
      </c>
      <c r="E459" s="2794" t="s">
        <v>263</v>
      </c>
      <c r="F459" s="2794">
        <v>1</v>
      </c>
      <c r="G459" s="2794">
        <v>30</v>
      </c>
      <c r="H459" s="2814">
        <f t="shared" si="47"/>
        <v>30</v>
      </c>
      <c r="I459" s="2815">
        <f t="shared" si="48"/>
        <v>15000</v>
      </c>
      <c r="J459" s="2794"/>
      <c r="K459" s="2769"/>
      <c r="L459" s="2794"/>
      <c r="M459" s="2815">
        <f t="shared" si="49"/>
        <v>0</v>
      </c>
      <c r="N459" s="2769"/>
      <c r="O459" s="2815">
        <f t="shared" si="50"/>
        <v>0</v>
      </c>
      <c r="P459" s="2815">
        <f t="shared" si="46"/>
        <v>15000</v>
      </c>
      <c r="Q459" s="2769"/>
      <c r="R459" s="2772"/>
    </row>
    <row r="460" spans="2:18" ht="15.95" hidden="1" customHeight="1">
      <c r="B460" s="3052"/>
      <c r="C460" s="1940">
        <v>41950</v>
      </c>
      <c r="D460" s="2769" t="s">
        <v>1509</v>
      </c>
      <c r="E460" s="2794" t="s">
        <v>879</v>
      </c>
      <c r="F460" s="2794">
        <v>1</v>
      </c>
      <c r="G460" s="2794">
        <v>40</v>
      </c>
      <c r="H460" s="2814">
        <f t="shared" si="47"/>
        <v>40</v>
      </c>
      <c r="I460" s="2815">
        <f t="shared" si="48"/>
        <v>20000</v>
      </c>
      <c r="J460" s="2794"/>
      <c r="K460" s="2769"/>
      <c r="L460" s="2794">
        <v>1</v>
      </c>
      <c r="M460" s="2815">
        <f t="shared" si="49"/>
        <v>10000</v>
      </c>
      <c r="N460" s="2769"/>
      <c r="O460" s="2815">
        <f t="shared" si="50"/>
        <v>0</v>
      </c>
      <c r="P460" s="2815">
        <f t="shared" si="46"/>
        <v>30000</v>
      </c>
      <c r="Q460" s="2769"/>
      <c r="R460" s="2772"/>
    </row>
    <row r="461" spans="2:18" ht="15.95" hidden="1" customHeight="1">
      <c r="B461" s="3050">
        <v>14</v>
      </c>
      <c r="C461" s="1940">
        <v>41951</v>
      </c>
      <c r="D461" s="2769" t="s">
        <v>726</v>
      </c>
      <c r="E461" s="2794" t="s">
        <v>879</v>
      </c>
      <c r="F461" s="2794">
        <v>1</v>
      </c>
      <c r="G461" s="2794">
        <v>50</v>
      </c>
      <c r="H461" s="2814">
        <f t="shared" si="47"/>
        <v>50</v>
      </c>
      <c r="I461" s="2815">
        <f t="shared" si="48"/>
        <v>25000</v>
      </c>
      <c r="J461" s="42" t="s">
        <v>127</v>
      </c>
      <c r="K461" s="2815">
        <f>H461*200</f>
        <v>10000</v>
      </c>
      <c r="L461" s="2794">
        <v>1</v>
      </c>
      <c r="M461" s="2815">
        <f t="shared" si="49"/>
        <v>10000</v>
      </c>
      <c r="N461" s="2769"/>
      <c r="O461" s="2815">
        <f t="shared" si="50"/>
        <v>0</v>
      </c>
      <c r="P461" s="2815">
        <f t="shared" si="46"/>
        <v>45000</v>
      </c>
      <c r="Q461" s="2769"/>
      <c r="R461" s="2772"/>
    </row>
    <row r="462" spans="2:18" ht="15.95" hidden="1" customHeight="1">
      <c r="B462" s="3052"/>
      <c r="C462" s="1940">
        <v>41951</v>
      </c>
      <c r="D462" s="2769" t="s">
        <v>575</v>
      </c>
      <c r="E462" s="2794" t="s">
        <v>277</v>
      </c>
      <c r="F462" s="2794">
        <v>1</v>
      </c>
      <c r="G462" s="2794"/>
      <c r="H462" s="2814">
        <f t="shared" si="47"/>
        <v>0</v>
      </c>
      <c r="I462" s="2815">
        <f t="shared" si="48"/>
        <v>0</v>
      </c>
      <c r="J462" s="2794"/>
      <c r="K462" s="2769"/>
      <c r="L462" s="2794">
        <v>5</v>
      </c>
      <c r="M462" s="2815">
        <f t="shared" si="49"/>
        <v>50000</v>
      </c>
      <c r="N462" s="2769"/>
      <c r="O462" s="2815">
        <f t="shared" si="50"/>
        <v>0</v>
      </c>
      <c r="P462" s="2815">
        <f t="shared" si="46"/>
        <v>50000</v>
      </c>
      <c r="Q462" s="2769"/>
      <c r="R462" s="2772"/>
    </row>
    <row r="463" spans="2:18" ht="15.95" hidden="1" customHeight="1">
      <c r="B463" s="3050">
        <v>15</v>
      </c>
      <c r="C463" s="2594">
        <v>41952</v>
      </c>
      <c r="D463" s="2769" t="s">
        <v>1504</v>
      </c>
      <c r="E463" s="2794" t="s">
        <v>277</v>
      </c>
      <c r="F463" s="2794">
        <v>1</v>
      </c>
      <c r="G463" s="2794">
        <v>55</v>
      </c>
      <c r="H463" s="2814">
        <f t="shared" si="47"/>
        <v>55</v>
      </c>
      <c r="I463" s="2815">
        <f t="shared" si="48"/>
        <v>27500</v>
      </c>
      <c r="J463" s="42" t="s">
        <v>127</v>
      </c>
      <c r="K463" s="2815">
        <f>H463*200</f>
        <v>11000</v>
      </c>
      <c r="L463" s="2794">
        <v>4</v>
      </c>
      <c r="M463" s="2815">
        <f t="shared" si="49"/>
        <v>40000</v>
      </c>
      <c r="N463" s="2769"/>
      <c r="O463" s="2815">
        <f t="shared" si="50"/>
        <v>0</v>
      </c>
      <c r="P463" s="2815">
        <f t="shared" si="46"/>
        <v>78500</v>
      </c>
      <c r="Q463" s="3054">
        <v>35000</v>
      </c>
      <c r="R463" s="2772"/>
    </row>
    <row r="464" spans="2:18" ht="15.95" hidden="1" customHeight="1">
      <c r="B464" s="3052"/>
      <c r="C464" s="2594">
        <v>41952</v>
      </c>
      <c r="D464" s="2769" t="s">
        <v>1175</v>
      </c>
      <c r="E464" s="2794" t="s">
        <v>277</v>
      </c>
      <c r="F464" s="2794">
        <v>1</v>
      </c>
      <c r="G464" s="2794"/>
      <c r="H464" s="2814">
        <f t="shared" si="47"/>
        <v>0</v>
      </c>
      <c r="I464" s="2815">
        <f t="shared" si="48"/>
        <v>0</v>
      </c>
      <c r="J464" s="2794" t="s">
        <v>127</v>
      </c>
      <c r="K464" s="2771">
        <f>F464*12500</f>
        <v>12500</v>
      </c>
      <c r="L464" s="2794">
        <v>6</v>
      </c>
      <c r="M464" s="2815">
        <f t="shared" si="49"/>
        <v>60000</v>
      </c>
      <c r="N464" s="2769"/>
      <c r="O464" s="2815">
        <f t="shared" si="50"/>
        <v>0</v>
      </c>
      <c r="P464" s="2815">
        <f t="shared" si="46"/>
        <v>72500</v>
      </c>
      <c r="Q464" s="3055"/>
      <c r="R464" s="2772"/>
    </row>
    <row r="465" spans="2:18" ht="15.95" hidden="1" customHeight="1">
      <c r="B465" s="3050">
        <v>16</v>
      </c>
      <c r="C465" s="1940">
        <v>41953</v>
      </c>
      <c r="D465" s="2769" t="s">
        <v>1504</v>
      </c>
      <c r="E465" s="2794" t="s">
        <v>277</v>
      </c>
      <c r="F465" s="2794">
        <v>1</v>
      </c>
      <c r="G465" s="2794">
        <v>55</v>
      </c>
      <c r="H465" s="2814">
        <f t="shared" si="47"/>
        <v>55</v>
      </c>
      <c r="I465" s="2815">
        <f t="shared" si="48"/>
        <v>27500</v>
      </c>
      <c r="J465" s="42" t="s">
        <v>127</v>
      </c>
      <c r="K465" s="2815">
        <f>H465*200</f>
        <v>11000</v>
      </c>
      <c r="L465" s="2794">
        <v>2</v>
      </c>
      <c r="M465" s="2815">
        <f t="shared" si="49"/>
        <v>20000</v>
      </c>
      <c r="N465" s="2769"/>
      <c r="O465" s="2815">
        <f t="shared" si="50"/>
        <v>0</v>
      </c>
      <c r="P465" s="2815">
        <f t="shared" si="46"/>
        <v>58500</v>
      </c>
      <c r="Q465" s="3054">
        <v>35000</v>
      </c>
      <c r="R465" s="2772"/>
    </row>
    <row r="466" spans="2:18" ht="15.95" hidden="1" customHeight="1">
      <c r="B466" s="3052"/>
      <c r="C466" s="1940">
        <v>41953</v>
      </c>
      <c r="D466" s="2769" t="s">
        <v>1175</v>
      </c>
      <c r="E466" s="2794" t="s">
        <v>277</v>
      </c>
      <c r="F466" s="2794">
        <v>1</v>
      </c>
      <c r="G466" s="2794"/>
      <c r="H466" s="2814">
        <f t="shared" si="47"/>
        <v>0</v>
      </c>
      <c r="I466" s="2815">
        <f t="shared" si="48"/>
        <v>0</v>
      </c>
      <c r="J466" s="2794" t="s">
        <v>127</v>
      </c>
      <c r="K466" s="2771">
        <f>F466*12500</f>
        <v>12500</v>
      </c>
      <c r="L466" s="2794">
        <v>1</v>
      </c>
      <c r="M466" s="2815">
        <f t="shared" si="49"/>
        <v>10000</v>
      </c>
      <c r="N466" s="2769"/>
      <c r="O466" s="2815">
        <f t="shared" si="50"/>
        <v>0</v>
      </c>
      <c r="P466" s="2815">
        <f t="shared" si="46"/>
        <v>22500</v>
      </c>
      <c r="Q466" s="3055"/>
      <c r="R466" s="2772"/>
    </row>
    <row r="467" spans="2:18" ht="15.95" hidden="1" customHeight="1">
      <c r="B467" s="2715">
        <v>17</v>
      </c>
      <c r="C467" s="1940">
        <v>41954</v>
      </c>
      <c r="D467" s="2769" t="s">
        <v>1175</v>
      </c>
      <c r="E467" s="2794" t="s">
        <v>277</v>
      </c>
      <c r="F467" s="2794">
        <v>2</v>
      </c>
      <c r="G467" s="2794"/>
      <c r="H467" s="2814">
        <f t="shared" si="47"/>
        <v>0</v>
      </c>
      <c r="I467" s="2815">
        <f t="shared" si="48"/>
        <v>0</v>
      </c>
      <c r="J467" s="2794" t="s">
        <v>127</v>
      </c>
      <c r="K467" s="2771">
        <f>F467*12500</f>
        <v>25000</v>
      </c>
      <c r="L467" s="2794"/>
      <c r="M467" s="2815">
        <f t="shared" si="49"/>
        <v>0</v>
      </c>
      <c r="N467" s="2769"/>
      <c r="O467" s="2815">
        <f t="shared" si="50"/>
        <v>0</v>
      </c>
      <c r="P467" s="2815">
        <f t="shared" si="46"/>
        <v>25000</v>
      </c>
      <c r="Q467" s="2815">
        <v>35000</v>
      </c>
      <c r="R467" s="2772"/>
    </row>
    <row r="468" spans="2:18" ht="15.95" hidden="1" customHeight="1">
      <c r="B468" s="3050">
        <v>18</v>
      </c>
      <c r="C468" s="1940">
        <v>41955</v>
      </c>
      <c r="D468" s="2769" t="s">
        <v>1504</v>
      </c>
      <c r="E468" s="2794" t="s">
        <v>277</v>
      </c>
      <c r="F468" s="2794">
        <v>1</v>
      </c>
      <c r="G468" s="2794">
        <v>55</v>
      </c>
      <c r="H468" s="2814">
        <f t="shared" si="47"/>
        <v>55</v>
      </c>
      <c r="I468" s="2815">
        <f t="shared" si="48"/>
        <v>27500</v>
      </c>
      <c r="J468" s="42" t="s">
        <v>127</v>
      </c>
      <c r="K468" s="2815">
        <f>H468*200</f>
        <v>11000</v>
      </c>
      <c r="L468" s="2794"/>
      <c r="M468" s="2815">
        <f t="shared" si="49"/>
        <v>0</v>
      </c>
      <c r="N468" s="2769"/>
      <c r="O468" s="2815">
        <f t="shared" si="50"/>
        <v>0</v>
      </c>
      <c r="P468" s="2815">
        <f t="shared" si="46"/>
        <v>38500</v>
      </c>
      <c r="Q468" s="3054">
        <v>35000</v>
      </c>
      <c r="R468" s="2772"/>
    </row>
    <row r="469" spans="2:18" ht="15.95" hidden="1" customHeight="1">
      <c r="B469" s="3052"/>
      <c r="C469" s="1940">
        <v>41955</v>
      </c>
      <c r="D469" s="2769" t="s">
        <v>1524</v>
      </c>
      <c r="E469" s="2794" t="s">
        <v>277</v>
      </c>
      <c r="F469" s="2794">
        <v>1</v>
      </c>
      <c r="G469" s="2794"/>
      <c r="H469" s="2814">
        <f t="shared" si="47"/>
        <v>0</v>
      </c>
      <c r="I469" s="2815">
        <f t="shared" si="48"/>
        <v>0</v>
      </c>
      <c r="J469" s="2794" t="s">
        <v>258</v>
      </c>
      <c r="K469" s="2771">
        <f>F469*10000</f>
        <v>10000</v>
      </c>
      <c r="L469" s="2794"/>
      <c r="M469" s="2815">
        <f t="shared" si="49"/>
        <v>0</v>
      </c>
      <c r="N469" s="2769"/>
      <c r="O469" s="2815">
        <f t="shared" si="50"/>
        <v>0</v>
      </c>
      <c r="P469" s="2815">
        <f t="shared" si="46"/>
        <v>10000</v>
      </c>
      <c r="Q469" s="3055"/>
      <c r="R469" s="2772"/>
    </row>
    <row r="470" spans="2:18" ht="15.95" hidden="1" customHeight="1">
      <c r="B470" s="3050">
        <v>19</v>
      </c>
      <c r="C470" s="1940">
        <v>41956</v>
      </c>
      <c r="D470" s="2769" t="s">
        <v>1504</v>
      </c>
      <c r="E470" s="2794" t="s">
        <v>277</v>
      </c>
      <c r="F470" s="2794">
        <v>1</v>
      </c>
      <c r="G470" s="2794">
        <v>55</v>
      </c>
      <c r="H470" s="2814">
        <f t="shared" si="47"/>
        <v>55</v>
      </c>
      <c r="I470" s="2815">
        <f t="shared" si="48"/>
        <v>27500</v>
      </c>
      <c r="J470" s="42" t="s">
        <v>127</v>
      </c>
      <c r="K470" s="2815">
        <f>H470*200</f>
        <v>11000</v>
      </c>
      <c r="L470" s="2794"/>
      <c r="M470" s="2815">
        <f t="shared" si="49"/>
        <v>0</v>
      </c>
      <c r="N470" s="2769"/>
      <c r="O470" s="2815">
        <f t="shared" si="50"/>
        <v>0</v>
      </c>
      <c r="P470" s="2815">
        <f t="shared" si="46"/>
        <v>38500</v>
      </c>
      <c r="Q470" s="3054">
        <v>35000</v>
      </c>
      <c r="R470" s="2772"/>
    </row>
    <row r="471" spans="2:18" ht="15.95" hidden="1" customHeight="1">
      <c r="B471" s="3052"/>
      <c r="C471" s="1940">
        <v>41956</v>
      </c>
      <c r="D471" s="2769" t="s">
        <v>1523</v>
      </c>
      <c r="E471" s="2794" t="s">
        <v>277</v>
      </c>
      <c r="F471" s="2794">
        <v>1</v>
      </c>
      <c r="G471" s="2794"/>
      <c r="H471" s="2814">
        <f t="shared" si="47"/>
        <v>0</v>
      </c>
      <c r="I471" s="2815">
        <f t="shared" si="48"/>
        <v>0</v>
      </c>
      <c r="J471" s="2794" t="s">
        <v>258</v>
      </c>
      <c r="K471" s="2771">
        <f>F471*10000</f>
        <v>10000</v>
      </c>
      <c r="L471" s="2794">
        <v>1</v>
      </c>
      <c r="M471" s="2815">
        <f t="shared" si="49"/>
        <v>10000</v>
      </c>
      <c r="N471" s="2769"/>
      <c r="O471" s="2815">
        <f t="shared" si="50"/>
        <v>0</v>
      </c>
      <c r="P471" s="2815">
        <f t="shared" si="46"/>
        <v>20000</v>
      </c>
      <c r="Q471" s="3055"/>
      <c r="R471" s="2772"/>
    </row>
    <row r="472" spans="2:18" ht="15.95" hidden="1" customHeight="1">
      <c r="B472" s="3050">
        <v>20</v>
      </c>
      <c r="C472" s="1940">
        <v>41957</v>
      </c>
      <c r="D472" s="2769" t="s">
        <v>1175</v>
      </c>
      <c r="E472" s="2794" t="s">
        <v>277</v>
      </c>
      <c r="F472" s="2794">
        <v>1</v>
      </c>
      <c r="G472" s="2794"/>
      <c r="H472" s="2814">
        <f t="shared" si="47"/>
        <v>0</v>
      </c>
      <c r="I472" s="2815">
        <f t="shared" si="48"/>
        <v>0</v>
      </c>
      <c r="J472" s="2794" t="s">
        <v>127</v>
      </c>
      <c r="K472" s="2771">
        <f>F472*12500</f>
        <v>12500</v>
      </c>
      <c r="L472" s="2794"/>
      <c r="M472" s="2815">
        <f t="shared" si="49"/>
        <v>0</v>
      </c>
      <c r="N472" s="2769"/>
      <c r="O472" s="2815">
        <f t="shared" si="50"/>
        <v>0</v>
      </c>
      <c r="P472" s="2815">
        <f t="shared" si="46"/>
        <v>12500</v>
      </c>
      <c r="Q472" s="3054">
        <v>35000</v>
      </c>
      <c r="R472" s="2772"/>
    </row>
    <row r="473" spans="2:18" ht="15.95" hidden="1" customHeight="1">
      <c r="B473" s="3052"/>
      <c r="C473" s="1940">
        <v>41957</v>
      </c>
      <c r="D473" s="2769" t="s">
        <v>1523</v>
      </c>
      <c r="E473" s="2794" t="s">
        <v>277</v>
      </c>
      <c r="F473" s="2794">
        <v>1</v>
      </c>
      <c r="G473" s="2794"/>
      <c r="H473" s="2814">
        <f t="shared" si="47"/>
        <v>0</v>
      </c>
      <c r="I473" s="2815">
        <f t="shared" si="48"/>
        <v>0</v>
      </c>
      <c r="J473" s="2794" t="s">
        <v>258</v>
      </c>
      <c r="K473" s="2771">
        <f>F473*10000</f>
        <v>10000</v>
      </c>
      <c r="L473" s="2794">
        <v>1</v>
      </c>
      <c r="M473" s="2815">
        <f t="shared" si="49"/>
        <v>10000</v>
      </c>
      <c r="N473" s="2769"/>
      <c r="O473" s="2815">
        <f t="shared" si="50"/>
        <v>0</v>
      </c>
      <c r="P473" s="2815">
        <f t="shared" si="46"/>
        <v>20000</v>
      </c>
      <c r="Q473" s="3055"/>
      <c r="R473" s="2772"/>
    </row>
    <row r="474" spans="2:18" ht="15.95" hidden="1" customHeight="1">
      <c r="B474" s="2715">
        <v>21</v>
      </c>
      <c r="C474" s="1940">
        <v>41958</v>
      </c>
      <c r="D474" s="2769" t="s">
        <v>1504</v>
      </c>
      <c r="E474" s="2794" t="s">
        <v>277</v>
      </c>
      <c r="F474" s="2794">
        <v>2</v>
      </c>
      <c r="G474" s="2794">
        <v>55</v>
      </c>
      <c r="H474" s="2814">
        <f t="shared" si="47"/>
        <v>110</v>
      </c>
      <c r="I474" s="2815">
        <f t="shared" si="48"/>
        <v>55000</v>
      </c>
      <c r="J474" s="42" t="s">
        <v>127</v>
      </c>
      <c r="K474" s="2815">
        <f>H474*200</f>
        <v>22000</v>
      </c>
      <c r="L474" s="2794">
        <v>5</v>
      </c>
      <c r="M474" s="2815">
        <f t="shared" si="49"/>
        <v>50000</v>
      </c>
      <c r="N474" s="2769"/>
      <c r="O474" s="2815">
        <f t="shared" si="50"/>
        <v>0</v>
      </c>
      <c r="P474" s="2815">
        <f t="shared" si="46"/>
        <v>127000</v>
      </c>
      <c r="Q474" s="2815">
        <v>35000</v>
      </c>
      <c r="R474" s="2772"/>
    </row>
    <row r="475" spans="2:18" ht="15.95" hidden="1" customHeight="1">
      <c r="B475" s="2715">
        <v>22</v>
      </c>
      <c r="C475" s="2594">
        <v>41959</v>
      </c>
      <c r="D475" s="2769" t="s">
        <v>1504</v>
      </c>
      <c r="E475" s="2794" t="s">
        <v>277</v>
      </c>
      <c r="F475" s="2794">
        <v>1</v>
      </c>
      <c r="G475" s="2794">
        <v>55</v>
      </c>
      <c r="H475" s="2814">
        <f t="shared" si="47"/>
        <v>55</v>
      </c>
      <c r="I475" s="2815">
        <f t="shared" si="48"/>
        <v>27500</v>
      </c>
      <c r="J475" s="42" t="s">
        <v>127</v>
      </c>
      <c r="K475" s="2815">
        <f>H475*200</f>
        <v>11000</v>
      </c>
      <c r="L475" s="2794">
        <v>5</v>
      </c>
      <c r="M475" s="2815">
        <f t="shared" si="49"/>
        <v>50000</v>
      </c>
      <c r="N475" s="2769"/>
      <c r="O475" s="2815">
        <f t="shared" si="50"/>
        <v>0</v>
      </c>
      <c r="P475" s="2815">
        <f t="shared" si="46"/>
        <v>88500</v>
      </c>
      <c r="Q475" s="2815">
        <v>35000</v>
      </c>
      <c r="R475" s="2772"/>
    </row>
    <row r="476" spans="2:18" ht="15.95" hidden="1" customHeight="1">
      <c r="B476" s="2715">
        <v>23</v>
      </c>
      <c r="C476" s="1940">
        <v>41960</v>
      </c>
      <c r="D476" s="2769" t="s">
        <v>1175</v>
      </c>
      <c r="E476" s="2794" t="s">
        <v>277</v>
      </c>
      <c r="F476" s="2794">
        <v>3</v>
      </c>
      <c r="G476" s="2794"/>
      <c r="H476" s="2814">
        <f t="shared" si="47"/>
        <v>0</v>
      </c>
      <c r="I476" s="2815">
        <f t="shared" si="48"/>
        <v>0</v>
      </c>
      <c r="J476" s="2794" t="s">
        <v>127</v>
      </c>
      <c r="K476" s="2771">
        <f>F476*12500</f>
        <v>37500</v>
      </c>
      <c r="L476" s="2794">
        <v>1</v>
      </c>
      <c r="M476" s="2815">
        <f t="shared" si="49"/>
        <v>10000</v>
      </c>
      <c r="N476" s="2769"/>
      <c r="O476" s="2815">
        <f t="shared" si="50"/>
        <v>0</v>
      </c>
      <c r="P476" s="2815">
        <f t="shared" si="46"/>
        <v>47500</v>
      </c>
      <c r="Q476" s="2815">
        <v>35000</v>
      </c>
      <c r="R476" s="2772"/>
    </row>
    <row r="477" spans="2:18" ht="15.95" hidden="1" customHeight="1">
      <c r="B477" s="3050">
        <v>24</v>
      </c>
      <c r="C477" s="1940">
        <v>41961</v>
      </c>
      <c r="D477" s="2769" t="s">
        <v>1175</v>
      </c>
      <c r="E477" s="2794" t="s">
        <v>277</v>
      </c>
      <c r="F477" s="2794">
        <v>2</v>
      </c>
      <c r="G477" s="2794"/>
      <c r="H477" s="2814">
        <f t="shared" si="47"/>
        <v>0</v>
      </c>
      <c r="I477" s="2815">
        <f t="shared" si="48"/>
        <v>0</v>
      </c>
      <c r="J477" s="2794" t="s">
        <v>127</v>
      </c>
      <c r="K477" s="2771">
        <f>F477*12500</f>
        <v>25000</v>
      </c>
      <c r="L477" s="2794"/>
      <c r="M477" s="2815">
        <f t="shared" si="49"/>
        <v>0</v>
      </c>
      <c r="N477" s="2769"/>
      <c r="O477" s="2815">
        <f t="shared" si="50"/>
        <v>0</v>
      </c>
      <c r="P477" s="2815">
        <f t="shared" si="46"/>
        <v>25000</v>
      </c>
      <c r="Q477" s="3054">
        <v>35000</v>
      </c>
      <c r="R477" s="2772"/>
    </row>
    <row r="478" spans="2:18" ht="15.95" hidden="1" customHeight="1">
      <c r="B478" s="3052"/>
      <c r="C478" s="1940">
        <v>41961</v>
      </c>
      <c r="D478" s="2769" t="s">
        <v>1362</v>
      </c>
      <c r="E478" s="2794" t="s">
        <v>277</v>
      </c>
      <c r="F478" s="2794">
        <v>1</v>
      </c>
      <c r="G478" s="2794"/>
      <c r="H478" s="2814">
        <f t="shared" si="47"/>
        <v>0</v>
      </c>
      <c r="I478" s="2815">
        <f t="shared" si="48"/>
        <v>0</v>
      </c>
      <c r="J478" s="2794" t="s">
        <v>258</v>
      </c>
      <c r="K478" s="2771">
        <f>F478*10000</f>
        <v>10000</v>
      </c>
      <c r="L478" s="2794"/>
      <c r="M478" s="2815">
        <f t="shared" si="49"/>
        <v>0</v>
      </c>
      <c r="N478" s="2769"/>
      <c r="O478" s="2815">
        <f t="shared" si="50"/>
        <v>0</v>
      </c>
      <c r="P478" s="2815">
        <f t="shared" si="46"/>
        <v>10000</v>
      </c>
      <c r="Q478" s="3055"/>
      <c r="R478" s="2772"/>
    </row>
    <row r="479" spans="2:18" ht="15.95" hidden="1" customHeight="1">
      <c r="B479" s="3050">
        <v>25</v>
      </c>
      <c r="C479" s="1940">
        <v>41962</v>
      </c>
      <c r="D479" s="2769" t="s">
        <v>1498</v>
      </c>
      <c r="E479" s="2794" t="s">
        <v>277</v>
      </c>
      <c r="F479" s="2794">
        <v>1</v>
      </c>
      <c r="G479" s="2794">
        <v>40</v>
      </c>
      <c r="H479" s="2814">
        <f t="shared" si="47"/>
        <v>40</v>
      </c>
      <c r="I479" s="2815">
        <f t="shared" si="48"/>
        <v>20000</v>
      </c>
      <c r="J479" s="2794"/>
      <c r="K479" s="2771"/>
      <c r="L479" s="2794"/>
      <c r="M479" s="2815">
        <f t="shared" si="49"/>
        <v>0</v>
      </c>
      <c r="N479" s="2769"/>
      <c r="O479" s="2815">
        <f t="shared" si="50"/>
        <v>0</v>
      </c>
      <c r="P479" s="2815">
        <f t="shared" si="46"/>
        <v>20000</v>
      </c>
      <c r="Q479" s="3054">
        <v>35000</v>
      </c>
      <c r="R479" s="2772"/>
    </row>
    <row r="480" spans="2:18" ht="15.95" hidden="1" customHeight="1">
      <c r="B480" s="3051"/>
      <c r="C480" s="1940">
        <v>41962</v>
      </c>
      <c r="D480" s="895" t="s">
        <v>1175</v>
      </c>
      <c r="E480" s="2794" t="s">
        <v>277</v>
      </c>
      <c r="F480" s="2794">
        <v>1</v>
      </c>
      <c r="G480" s="2794"/>
      <c r="H480" s="2814">
        <f t="shared" si="47"/>
        <v>0</v>
      </c>
      <c r="I480" s="2815">
        <f t="shared" si="48"/>
        <v>0</v>
      </c>
      <c r="J480" s="2794" t="s">
        <v>127</v>
      </c>
      <c r="K480" s="2771">
        <f>F480*12500</f>
        <v>12500</v>
      </c>
      <c r="L480" s="2794">
        <v>2</v>
      </c>
      <c r="M480" s="2815">
        <f t="shared" si="49"/>
        <v>20000</v>
      </c>
      <c r="N480" s="2769"/>
      <c r="O480" s="2815">
        <f t="shared" si="50"/>
        <v>0</v>
      </c>
      <c r="P480" s="2815">
        <f t="shared" si="46"/>
        <v>32500</v>
      </c>
      <c r="Q480" s="3056"/>
      <c r="R480" s="2772"/>
    </row>
    <row r="481" spans="2:18" ht="15.75" hidden="1" customHeight="1">
      <c r="B481" s="3052"/>
      <c r="C481" s="1940">
        <v>41962</v>
      </c>
      <c r="D481" s="2769" t="s">
        <v>731</v>
      </c>
      <c r="E481" s="2794" t="s">
        <v>263</v>
      </c>
      <c r="F481" s="2794">
        <v>1</v>
      </c>
      <c r="G481" s="2794">
        <v>150</v>
      </c>
      <c r="H481" s="2814">
        <f t="shared" si="47"/>
        <v>150</v>
      </c>
      <c r="I481" s="2815">
        <f t="shared" si="48"/>
        <v>75000</v>
      </c>
      <c r="J481" s="2794"/>
      <c r="K481" s="2771"/>
      <c r="L481" s="2794">
        <v>3</v>
      </c>
      <c r="M481" s="2815">
        <f t="shared" si="49"/>
        <v>30000</v>
      </c>
      <c r="N481" s="2794">
        <v>4</v>
      </c>
      <c r="O481" s="2815">
        <f t="shared" si="50"/>
        <v>60000</v>
      </c>
      <c r="P481" s="2815">
        <f t="shared" si="46"/>
        <v>165000</v>
      </c>
      <c r="Q481" s="3055"/>
      <c r="R481" s="2772"/>
    </row>
    <row r="482" spans="2:18" s="40" customFormat="1" ht="15.95" hidden="1" customHeight="1">
      <c r="B482" s="2727">
        <v>26</v>
      </c>
      <c r="C482" s="2480">
        <v>41963</v>
      </c>
      <c r="D482" s="1093" t="s">
        <v>1553</v>
      </c>
      <c r="E482" s="2485" t="s">
        <v>263</v>
      </c>
      <c r="F482" s="144">
        <v>2</v>
      </c>
      <c r="G482" s="2485">
        <v>30</v>
      </c>
      <c r="H482" s="2814">
        <f>F482*G482</f>
        <v>60</v>
      </c>
      <c r="I482" s="2815">
        <f>H482*500</f>
        <v>30000</v>
      </c>
      <c r="J482" s="2794"/>
      <c r="K482" s="2771"/>
      <c r="L482" s="2485"/>
      <c r="M482" s="2739">
        <f t="shared" si="49"/>
        <v>0</v>
      </c>
      <c r="N482" s="2484"/>
      <c r="O482" s="2739">
        <f t="shared" si="50"/>
        <v>0</v>
      </c>
      <c r="P482" s="1645">
        <f t="shared" si="46"/>
        <v>30000</v>
      </c>
      <c r="Q482" s="2486"/>
      <c r="R482" s="2597"/>
    </row>
    <row r="483" spans="2:18" s="40" customFormat="1" ht="15.95" hidden="1" customHeight="1">
      <c r="B483" s="2727">
        <v>27</v>
      </c>
      <c r="C483" s="2480">
        <v>41964</v>
      </c>
      <c r="D483" s="895" t="s">
        <v>1554</v>
      </c>
      <c r="E483" s="2622" t="s">
        <v>263</v>
      </c>
      <c r="F483" s="2622">
        <v>1</v>
      </c>
      <c r="G483" s="2622">
        <v>150</v>
      </c>
      <c r="H483" s="1673">
        <f>F483*G483</f>
        <v>150</v>
      </c>
      <c r="I483" s="2745">
        <f t="shared" ref="I483:I488" si="51">H483*500</f>
        <v>75000</v>
      </c>
      <c r="J483" s="2622"/>
      <c r="K483" s="2623"/>
      <c r="L483" s="2622">
        <v>2</v>
      </c>
      <c r="M483" s="2745">
        <f t="shared" si="49"/>
        <v>20000</v>
      </c>
      <c r="N483" s="2622"/>
      <c r="O483" s="2745">
        <f t="shared" si="50"/>
        <v>0</v>
      </c>
      <c r="P483" s="2742">
        <f t="shared" si="46"/>
        <v>95000</v>
      </c>
      <c r="Q483" s="2598"/>
      <c r="R483" s="2597"/>
    </row>
    <row r="484" spans="2:18" s="40" customFormat="1" ht="15.95" hidden="1" customHeight="1">
      <c r="B484" s="2727">
        <v>28</v>
      </c>
      <c r="C484" s="2480">
        <v>41965</v>
      </c>
      <c r="D484" s="1401" t="s">
        <v>788</v>
      </c>
      <c r="E484" s="2731" t="s">
        <v>10</v>
      </c>
      <c r="F484" s="367">
        <v>2</v>
      </c>
      <c r="G484" s="46"/>
      <c r="H484" s="764"/>
      <c r="I484" s="2729">
        <f t="shared" si="51"/>
        <v>0</v>
      </c>
      <c r="J484" s="2731" t="s">
        <v>127</v>
      </c>
      <c r="K484" s="2729">
        <f>F484*12500</f>
        <v>25000</v>
      </c>
      <c r="L484" s="764"/>
      <c r="M484" s="2730">
        <f t="shared" si="49"/>
        <v>0</v>
      </c>
      <c r="N484" s="2731"/>
      <c r="O484" s="2730">
        <f t="shared" si="50"/>
        <v>0</v>
      </c>
      <c r="P484" s="2730">
        <f t="shared" si="46"/>
        <v>25000</v>
      </c>
      <c r="Q484" s="2640">
        <v>35000</v>
      </c>
      <c r="R484" s="2597"/>
    </row>
    <row r="485" spans="2:18" s="40" customFormat="1" ht="15.95" hidden="1" customHeight="1">
      <c r="B485" s="2726">
        <v>29</v>
      </c>
      <c r="C485" s="2479">
        <v>41966</v>
      </c>
      <c r="D485" s="1401" t="s">
        <v>788</v>
      </c>
      <c r="E485" s="2731" t="s">
        <v>10</v>
      </c>
      <c r="F485" s="367">
        <v>2</v>
      </c>
      <c r="G485" s="46"/>
      <c r="H485" s="764"/>
      <c r="I485" s="2729">
        <f t="shared" si="51"/>
        <v>0</v>
      </c>
      <c r="J485" s="2731" t="s">
        <v>127</v>
      </c>
      <c r="K485" s="2729">
        <f>F485*12500</f>
        <v>25000</v>
      </c>
      <c r="L485" s="764">
        <v>4</v>
      </c>
      <c r="M485" s="2730">
        <f t="shared" si="49"/>
        <v>40000</v>
      </c>
      <c r="N485" s="2731"/>
      <c r="O485" s="2730">
        <f t="shared" si="50"/>
        <v>0</v>
      </c>
      <c r="P485" s="2730">
        <f t="shared" si="46"/>
        <v>65000</v>
      </c>
      <c r="Q485" s="2640">
        <v>35000</v>
      </c>
      <c r="R485" s="2597"/>
    </row>
    <row r="486" spans="2:18" s="40" customFormat="1" ht="15.95" hidden="1" customHeight="1">
      <c r="B486" s="2727">
        <v>30</v>
      </c>
      <c r="C486" s="2480">
        <v>41967</v>
      </c>
      <c r="D486" s="1401" t="s">
        <v>788</v>
      </c>
      <c r="E486" s="2731" t="s">
        <v>10</v>
      </c>
      <c r="F486" s="367">
        <v>2</v>
      </c>
      <c r="G486" s="46"/>
      <c r="H486" s="764"/>
      <c r="I486" s="2729">
        <f t="shared" si="51"/>
        <v>0</v>
      </c>
      <c r="J486" s="2731" t="s">
        <v>127</v>
      </c>
      <c r="K486" s="2729">
        <f>F486*12500</f>
        <v>25000</v>
      </c>
      <c r="L486" s="764"/>
      <c r="M486" s="2730">
        <f t="shared" si="49"/>
        <v>0</v>
      </c>
      <c r="N486" s="2731"/>
      <c r="O486" s="2730">
        <f t="shared" si="50"/>
        <v>0</v>
      </c>
      <c r="P486" s="2730">
        <f t="shared" si="46"/>
        <v>25000</v>
      </c>
      <c r="Q486" s="2640">
        <v>35000</v>
      </c>
      <c r="R486" s="2005"/>
    </row>
    <row r="487" spans="2:18" s="40" customFormat="1" ht="15.95" hidden="1" customHeight="1">
      <c r="B487" s="3186">
        <v>31</v>
      </c>
      <c r="C487" s="2480">
        <v>41968</v>
      </c>
      <c r="D487" s="27" t="s">
        <v>965</v>
      </c>
      <c r="E487" s="1470" t="s">
        <v>10</v>
      </c>
      <c r="F487" s="367">
        <v>1</v>
      </c>
      <c r="G487" s="46"/>
      <c r="H487" s="764"/>
      <c r="I487" s="2729">
        <f t="shared" si="51"/>
        <v>0</v>
      </c>
      <c r="J487" s="2731"/>
      <c r="K487" s="2730">
        <f>F487*10000</f>
        <v>10000</v>
      </c>
      <c r="L487" s="764"/>
      <c r="M487" s="2730">
        <f t="shared" si="49"/>
        <v>0</v>
      </c>
      <c r="N487" s="2731"/>
      <c r="O487" s="2730">
        <f t="shared" si="50"/>
        <v>0</v>
      </c>
      <c r="P487" s="2730">
        <f t="shared" si="46"/>
        <v>10000</v>
      </c>
      <c r="Q487" s="3054">
        <v>35000</v>
      </c>
      <c r="R487" s="2005"/>
    </row>
    <row r="488" spans="2:18" s="40" customFormat="1" ht="15.95" hidden="1" customHeight="1" thickBot="1">
      <c r="B488" s="3208"/>
      <c r="C488" s="2481">
        <v>41968</v>
      </c>
      <c r="D488" s="2226" t="s">
        <v>788</v>
      </c>
      <c r="E488" s="2746" t="s">
        <v>10</v>
      </c>
      <c r="F488" s="368">
        <v>1</v>
      </c>
      <c r="G488" s="56"/>
      <c r="H488" s="765"/>
      <c r="I488" s="2734">
        <f t="shared" si="51"/>
        <v>0</v>
      </c>
      <c r="J488" s="2746" t="s">
        <v>127</v>
      </c>
      <c r="K488" s="2734">
        <f>F488*12500</f>
        <v>12500</v>
      </c>
      <c r="L488" s="765"/>
      <c r="M488" s="767">
        <f t="shared" si="49"/>
        <v>0</v>
      </c>
      <c r="N488" s="2746"/>
      <c r="O488" s="767">
        <f t="shared" si="50"/>
        <v>0</v>
      </c>
      <c r="P488" s="767">
        <f t="shared" si="46"/>
        <v>12500</v>
      </c>
      <c r="Q488" s="3337"/>
      <c r="R488" s="2608"/>
    </row>
    <row r="489" spans="2:18" ht="15.95" customHeight="1">
      <c r="B489" s="3037" t="s">
        <v>1739</v>
      </c>
      <c r="C489" s="3037" t="s">
        <v>1739</v>
      </c>
      <c r="D489" s="2600" t="s">
        <v>1527</v>
      </c>
      <c r="E489" s="2670" t="s">
        <v>263</v>
      </c>
      <c r="F489" s="3019"/>
      <c r="G489" s="3019"/>
      <c r="H489" s="3019"/>
      <c r="I489" s="3020"/>
      <c r="J489" s="3021"/>
      <c r="K489" s="3020"/>
      <c r="L489" s="3019"/>
      <c r="M489" s="3020"/>
      <c r="N489" s="3019"/>
      <c r="O489" s="930">
        <v>15000</v>
      </c>
      <c r="P489" s="2816">
        <f t="shared" si="46"/>
        <v>15000</v>
      </c>
      <c r="Q489" s="3020"/>
      <c r="R489" s="3030" t="s">
        <v>1740</v>
      </c>
    </row>
    <row r="490" spans="2:18" ht="15.95" customHeight="1">
      <c r="B490" s="3038" t="s">
        <v>1739</v>
      </c>
      <c r="C490" s="3038" t="s">
        <v>1739</v>
      </c>
      <c r="D490" s="2600" t="s">
        <v>575</v>
      </c>
      <c r="E490" s="2670" t="s">
        <v>277</v>
      </c>
      <c r="F490" s="3022"/>
      <c r="G490" s="3022"/>
      <c r="H490" s="3022"/>
      <c r="I490" s="3023"/>
      <c r="J490" s="673"/>
      <c r="K490" s="3023"/>
      <c r="L490" s="3022"/>
      <c r="M490" s="3023"/>
      <c r="N490" s="3022"/>
      <c r="O490" s="931">
        <v>25000</v>
      </c>
      <c r="P490" s="2816">
        <f t="shared" si="46"/>
        <v>25000</v>
      </c>
      <c r="Q490" s="3023"/>
      <c r="R490" s="3031" t="s">
        <v>1740</v>
      </c>
    </row>
    <row r="491" spans="2:18" ht="15.95" customHeight="1">
      <c r="B491" s="3024">
        <v>1</v>
      </c>
      <c r="C491" s="2488">
        <v>41969</v>
      </c>
      <c r="D491" s="3025" t="s">
        <v>1362</v>
      </c>
      <c r="E491" s="3026" t="s">
        <v>277</v>
      </c>
      <c r="F491" s="3026">
        <v>2</v>
      </c>
      <c r="G491" s="2813"/>
      <c r="H491" s="3027">
        <f t="shared" ref="H491:H545" si="52">F491*G491</f>
        <v>0</v>
      </c>
      <c r="I491" s="2816">
        <f>H491*500</f>
        <v>0</v>
      </c>
      <c r="J491" s="2812" t="s">
        <v>127</v>
      </c>
      <c r="K491" s="3028">
        <f>F491*10000</f>
        <v>20000</v>
      </c>
      <c r="L491" s="2813"/>
      <c r="M491" s="2816">
        <f t="shared" ref="M491:M545" si="53">L491*10000</f>
        <v>0</v>
      </c>
      <c r="N491" s="2813"/>
      <c r="O491" s="2816">
        <f t="shared" ref="O491:O502" si="54">N491*15000</f>
        <v>0</v>
      </c>
      <c r="P491" s="2816">
        <f>I491+K491+M491+O491</f>
        <v>20000</v>
      </c>
      <c r="Q491" s="2816">
        <v>35000</v>
      </c>
      <c r="R491" s="2858"/>
    </row>
    <row r="492" spans="2:18" ht="15.95" customHeight="1">
      <c r="B492" s="3094">
        <v>2</v>
      </c>
      <c r="C492" s="1940">
        <v>41970</v>
      </c>
      <c r="D492" s="2939" t="s">
        <v>1362</v>
      </c>
      <c r="E492" s="2794" t="s">
        <v>277</v>
      </c>
      <c r="F492" s="2794">
        <v>1</v>
      </c>
      <c r="G492" s="2794"/>
      <c r="H492" s="2814">
        <f t="shared" si="52"/>
        <v>0</v>
      </c>
      <c r="I492" s="2815">
        <f>H492*500</f>
        <v>0</v>
      </c>
      <c r="J492" s="2939" t="s">
        <v>127</v>
      </c>
      <c r="K492" s="2771">
        <f>F492*10000</f>
        <v>10000</v>
      </c>
      <c r="L492" s="2794">
        <v>1</v>
      </c>
      <c r="M492" s="2815">
        <f t="shared" si="53"/>
        <v>10000</v>
      </c>
      <c r="N492" s="2794"/>
      <c r="O492" s="2815">
        <f t="shared" si="54"/>
        <v>0</v>
      </c>
      <c r="P492" s="2815">
        <f t="shared" ref="P492:P545" si="55">I492+K492+M492+O492</f>
        <v>20000</v>
      </c>
      <c r="Q492" s="3054">
        <v>35000</v>
      </c>
      <c r="R492" s="2772"/>
    </row>
    <row r="493" spans="2:18" ht="15.95" customHeight="1">
      <c r="B493" s="3095"/>
      <c r="C493" s="1940">
        <v>41970</v>
      </c>
      <c r="D493" s="2939" t="s">
        <v>1721</v>
      </c>
      <c r="E493" s="2794" t="s">
        <v>810</v>
      </c>
      <c r="F493" s="2794">
        <v>2</v>
      </c>
      <c r="G493" s="2794">
        <v>25</v>
      </c>
      <c r="H493" s="2814">
        <f t="shared" si="52"/>
        <v>50</v>
      </c>
      <c r="I493" s="2815">
        <f t="shared" ref="I493:I545" si="56">H493*500</f>
        <v>25000</v>
      </c>
      <c r="J493" s="2939"/>
      <c r="K493" s="2771"/>
      <c r="L493" s="2794"/>
      <c r="M493" s="2815">
        <f t="shared" si="53"/>
        <v>0</v>
      </c>
      <c r="N493" s="2794"/>
      <c r="O493" s="2815">
        <f t="shared" si="54"/>
        <v>0</v>
      </c>
      <c r="P493" s="2815">
        <f t="shared" si="55"/>
        <v>25000</v>
      </c>
      <c r="Q493" s="3056"/>
      <c r="R493" s="2772"/>
    </row>
    <row r="494" spans="2:18" ht="15.95" customHeight="1">
      <c r="B494" s="3096"/>
      <c r="C494" s="1940">
        <v>41970</v>
      </c>
      <c r="D494" s="2939" t="s">
        <v>1496</v>
      </c>
      <c r="E494" s="2794" t="s">
        <v>810</v>
      </c>
      <c r="F494" s="2794">
        <v>1</v>
      </c>
      <c r="G494" s="2794"/>
      <c r="H494" s="2814"/>
      <c r="I494" s="2815">
        <f t="shared" si="56"/>
        <v>0</v>
      </c>
      <c r="J494" s="895" t="s">
        <v>127</v>
      </c>
      <c r="K494" s="2771">
        <f>F494*12500</f>
        <v>12500</v>
      </c>
      <c r="L494" s="2794">
        <v>3</v>
      </c>
      <c r="M494" s="2815">
        <f t="shared" si="53"/>
        <v>30000</v>
      </c>
      <c r="N494" s="2794"/>
      <c r="O494" s="2815">
        <f t="shared" si="54"/>
        <v>0</v>
      </c>
      <c r="P494" s="2815">
        <f t="shared" si="55"/>
        <v>42500</v>
      </c>
      <c r="Q494" s="3055"/>
      <c r="R494" s="2772"/>
    </row>
    <row r="495" spans="2:18" ht="15.95" customHeight="1">
      <c r="B495" s="3094">
        <v>3</v>
      </c>
      <c r="C495" s="1940">
        <v>41971</v>
      </c>
      <c r="D495" s="2939" t="s">
        <v>1721</v>
      </c>
      <c r="E495" s="2794" t="s">
        <v>810</v>
      </c>
      <c r="F495" s="2794">
        <v>1</v>
      </c>
      <c r="G495" s="2794">
        <v>25</v>
      </c>
      <c r="H495" s="2814">
        <f t="shared" si="52"/>
        <v>25</v>
      </c>
      <c r="I495" s="2815">
        <f t="shared" si="56"/>
        <v>12500</v>
      </c>
      <c r="J495" s="2939"/>
      <c r="K495" s="2771"/>
      <c r="L495" s="2794"/>
      <c r="M495" s="2815">
        <f t="shared" si="53"/>
        <v>0</v>
      </c>
      <c r="N495" s="2794"/>
      <c r="O495" s="2815">
        <f t="shared" si="54"/>
        <v>0</v>
      </c>
      <c r="P495" s="2815">
        <f t="shared" si="55"/>
        <v>12500</v>
      </c>
      <c r="Q495" s="3054">
        <v>35000</v>
      </c>
      <c r="R495" s="2772"/>
    </row>
    <row r="496" spans="2:18" ht="15.95" customHeight="1">
      <c r="B496" s="3096"/>
      <c r="C496" s="1940">
        <v>41971</v>
      </c>
      <c r="D496" s="2939" t="s">
        <v>1362</v>
      </c>
      <c r="E496" s="2794" t="s">
        <v>277</v>
      </c>
      <c r="F496" s="2794">
        <v>1</v>
      </c>
      <c r="G496" s="2794"/>
      <c r="H496" s="2814">
        <f t="shared" si="52"/>
        <v>0</v>
      </c>
      <c r="I496" s="2815">
        <f t="shared" si="56"/>
        <v>0</v>
      </c>
      <c r="J496" s="2939" t="s">
        <v>127</v>
      </c>
      <c r="K496" s="2771">
        <f>F496*10000</f>
        <v>10000</v>
      </c>
      <c r="L496" s="2794">
        <v>1</v>
      </c>
      <c r="M496" s="2815">
        <f t="shared" si="53"/>
        <v>10000</v>
      </c>
      <c r="N496" s="2794"/>
      <c r="O496" s="2815">
        <f t="shared" si="54"/>
        <v>0</v>
      </c>
      <c r="P496" s="2815">
        <f t="shared" si="55"/>
        <v>20000</v>
      </c>
      <c r="Q496" s="3055"/>
      <c r="R496" s="2772"/>
    </row>
    <row r="497" spans="2:18" ht="15.95" customHeight="1">
      <c r="B497" s="3094">
        <v>4</v>
      </c>
      <c r="C497" s="1940">
        <v>41972</v>
      </c>
      <c r="D497" s="2939" t="s">
        <v>1362</v>
      </c>
      <c r="E497" s="2794" t="s">
        <v>277</v>
      </c>
      <c r="F497" s="2794">
        <v>2</v>
      </c>
      <c r="G497" s="2794"/>
      <c r="H497" s="2814">
        <f t="shared" si="52"/>
        <v>0</v>
      </c>
      <c r="I497" s="2815">
        <f t="shared" si="56"/>
        <v>0</v>
      </c>
      <c r="J497" s="2939" t="s">
        <v>127</v>
      </c>
      <c r="K497" s="2771">
        <f>F497*10000</f>
        <v>20000</v>
      </c>
      <c r="L497" s="2794">
        <v>2</v>
      </c>
      <c r="M497" s="2815">
        <f t="shared" si="53"/>
        <v>20000</v>
      </c>
      <c r="N497" s="2794"/>
      <c r="O497" s="2815">
        <f t="shared" si="54"/>
        <v>0</v>
      </c>
      <c r="P497" s="2815">
        <f t="shared" si="55"/>
        <v>40000</v>
      </c>
      <c r="Q497" s="3054">
        <v>35000</v>
      </c>
      <c r="R497" s="2772"/>
    </row>
    <row r="498" spans="2:18" ht="15.95" customHeight="1">
      <c r="B498" s="3095"/>
      <c r="C498" s="1940">
        <v>41972</v>
      </c>
      <c r="D498" s="2939" t="s">
        <v>1741</v>
      </c>
      <c r="E498" s="2794" t="s">
        <v>810</v>
      </c>
      <c r="F498" s="2794">
        <v>1</v>
      </c>
      <c r="G498" s="2794"/>
      <c r="H498" s="2814"/>
      <c r="I498" s="2815">
        <f t="shared" si="56"/>
        <v>0</v>
      </c>
      <c r="J498" s="895" t="s">
        <v>127</v>
      </c>
      <c r="K498" s="2771">
        <v>5000</v>
      </c>
      <c r="L498" s="2794"/>
      <c r="M498" s="2815">
        <f t="shared" si="53"/>
        <v>0</v>
      </c>
      <c r="N498" s="2794"/>
      <c r="O498" s="2815">
        <f t="shared" si="54"/>
        <v>0</v>
      </c>
      <c r="P498" s="2815">
        <f t="shared" si="55"/>
        <v>5000</v>
      </c>
      <c r="Q498" s="3056"/>
      <c r="R498" s="2772"/>
    </row>
    <row r="499" spans="2:18" ht="15.95" customHeight="1">
      <c r="B499" s="3096"/>
      <c r="C499" s="1940">
        <v>41972</v>
      </c>
      <c r="D499" s="2939" t="s">
        <v>1496</v>
      </c>
      <c r="E499" s="2794" t="s">
        <v>810</v>
      </c>
      <c r="F499" s="2794">
        <v>1</v>
      </c>
      <c r="G499" s="2794"/>
      <c r="H499" s="2814"/>
      <c r="I499" s="2815">
        <f t="shared" si="56"/>
        <v>0</v>
      </c>
      <c r="J499" s="895" t="s">
        <v>127</v>
      </c>
      <c r="K499" s="2976">
        <f>F499*12500</f>
        <v>12500</v>
      </c>
      <c r="L499" s="2794">
        <v>2</v>
      </c>
      <c r="M499" s="2815">
        <f t="shared" si="53"/>
        <v>20000</v>
      </c>
      <c r="N499" s="2794"/>
      <c r="O499" s="2815">
        <f t="shared" si="54"/>
        <v>0</v>
      </c>
      <c r="P499" s="2815">
        <f t="shared" si="55"/>
        <v>32500</v>
      </c>
      <c r="Q499" s="3055"/>
      <c r="R499" s="2772"/>
    </row>
    <row r="500" spans="2:18" ht="15.95" customHeight="1">
      <c r="B500" s="3094">
        <v>5</v>
      </c>
      <c r="C500" s="2594">
        <v>41973</v>
      </c>
      <c r="D500" s="2939" t="s">
        <v>1362</v>
      </c>
      <c r="E500" s="2794" t="s">
        <v>277</v>
      </c>
      <c r="F500" s="2794">
        <v>1</v>
      </c>
      <c r="G500" s="2794"/>
      <c r="H500" s="2814">
        <f t="shared" si="52"/>
        <v>0</v>
      </c>
      <c r="I500" s="2815">
        <f t="shared" si="56"/>
        <v>0</v>
      </c>
      <c r="J500" s="2939" t="s">
        <v>127</v>
      </c>
      <c r="K500" s="2771">
        <f>F500*10000</f>
        <v>10000</v>
      </c>
      <c r="L500" s="2794">
        <v>3</v>
      </c>
      <c r="M500" s="2815">
        <f t="shared" si="53"/>
        <v>30000</v>
      </c>
      <c r="N500" s="2794"/>
      <c r="O500" s="2815">
        <f t="shared" si="54"/>
        <v>0</v>
      </c>
      <c r="P500" s="2815">
        <f t="shared" si="55"/>
        <v>40000</v>
      </c>
      <c r="Q500" s="3054">
        <v>35000</v>
      </c>
      <c r="R500" s="2772"/>
    </row>
    <row r="501" spans="2:18" ht="15.95" customHeight="1">
      <c r="B501" s="3096"/>
      <c r="C501" s="2594">
        <v>41973</v>
      </c>
      <c r="D501" s="2939" t="s">
        <v>1181</v>
      </c>
      <c r="E501" s="2794" t="s">
        <v>810</v>
      </c>
      <c r="F501" s="2794">
        <v>1</v>
      </c>
      <c r="G501" s="2794">
        <v>55</v>
      </c>
      <c r="H501" s="2814">
        <f t="shared" si="52"/>
        <v>55</v>
      </c>
      <c r="I501" s="2815">
        <f t="shared" si="56"/>
        <v>27500</v>
      </c>
      <c r="J501" s="2794">
        <v>200</v>
      </c>
      <c r="K501" s="2771">
        <f>H501*200</f>
        <v>11000</v>
      </c>
      <c r="L501" s="2794">
        <v>4</v>
      </c>
      <c r="M501" s="2815">
        <f t="shared" si="53"/>
        <v>40000</v>
      </c>
      <c r="N501" s="2794">
        <v>1</v>
      </c>
      <c r="O501" s="2815">
        <f t="shared" si="54"/>
        <v>15000</v>
      </c>
      <c r="P501" s="2815">
        <f t="shared" si="55"/>
        <v>93500</v>
      </c>
      <c r="Q501" s="3055"/>
      <c r="R501" s="2772"/>
    </row>
    <row r="502" spans="2:18" ht="15.95" customHeight="1">
      <c r="B502" s="3094">
        <v>6</v>
      </c>
      <c r="C502" s="1940">
        <v>41974</v>
      </c>
      <c r="D502" s="2939" t="s">
        <v>1362</v>
      </c>
      <c r="E502" s="2794" t="s">
        <v>277</v>
      </c>
      <c r="F502" s="2794">
        <v>1</v>
      </c>
      <c r="G502" s="2794"/>
      <c r="H502" s="2814">
        <f t="shared" si="52"/>
        <v>0</v>
      </c>
      <c r="I502" s="2815">
        <f t="shared" si="56"/>
        <v>0</v>
      </c>
      <c r="J502" s="2939" t="s">
        <v>127</v>
      </c>
      <c r="K502" s="2771">
        <f>F502*10000</f>
        <v>10000</v>
      </c>
      <c r="L502" s="2794">
        <v>1</v>
      </c>
      <c r="M502" s="2815">
        <f t="shared" si="53"/>
        <v>10000</v>
      </c>
      <c r="N502" s="2794"/>
      <c r="O502" s="2815">
        <f t="shared" si="54"/>
        <v>0</v>
      </c>
      <c r="P502" s="2815">
        <f t="shared" si="55"/>
        <v>20000</v>
      </c>
      <c r="Q502" s="3054">
        <v>35000</v>
      </c>
      <c r="R502" s="2772"/>
    </row>
    <row r="503" spans="2:18" ht="15.95" customHeight="1">
      <c r="B503" s="3096"/>
      <c r="C503" s="1940">
        <v>41974</v>
      </c>
      <c r="D503" s="2939" t="s">
        <v>1181</v>
      </c>
      <c r="E503" s="2794" t="s">
        <v>810</v>
      </c>
      <c r="F503" s="2794">
        <v>1</v>
      </c>
      <c r="G503" s="2794">
        <v>55</v>
      </c>
      <c r="H503" s="2814">
        <f t="shared" si="52"/>
        <v>55</v>
      </c>
      <c r="I503" s="2815">
        <f t="shared" si="56"/>
        <v>27500</v>
      </c>
      <c r="J503" s="2794">
        <v>200</v>
      </c>
      <c r="K503" s="2771">
        <f>H503*200</f>
        <v>11000</v>
      </c>
      <c r="L503" s="2794">
        <v>6</v>
      </c>
      <c r="M503" s="2815">
        <f t="shared" si="53"/>
        <v>60000</v>
      </c>
      <c r="N503" s="2794">
        <v>4</v>
      </c>
      <c r="O503" s="2815">
        <f>N503*15000</f>
        <v>60000</v>
      </c>
      <c r="P503" s="2815">
        <f>I503+K503+M503+O503</f>
        <v>158500</v>
      </c>
      <c r="Q503" s="3055"/>
      <c r="R503" s="2772"/>
    </row>
    <row r="504" spans="2:18" ht="15.95" customHeight="1">
      <c r="B504" s="3094">
        <v>7</v>
      </c>
      <c r="C504" s="1940">
        <v>41975</v>
      </c>
      <c r="D504" s="2939" t="s">
        <v>1721</v>
      </c>
      <c r="E504" s="2794" t="s">
        <v>810</v>
      </c>
      <c r="F504" s="2794">
        <v>2</v>
      </c>
      <c r="G504" s="2794">
        <v>25</v>
      </c>
      <c r="H504" s="2814">
        <f t="shared" si="52"/>
        <v>50</v>
      </c>
      <c r="I504" s="2815">
        <f t="shared" si="56"/>
        <v>25000</v>
      </c>
      <c r="J504" s="2939"/>
      <c r="K504" s="2771"/>
      <c r="L504" s="2794">
        <v>2</v>
      </c>
      <c r="M504" s="2815">
        <f t="shared" si="53"/>
        <v>20000</v>
      </c>
      <c r="N504" s="2794"/>
      <c r="O504" s="2815">
        <f t="shared" ref="O504:O545" si="57">N504*15000</f>
        <v>0</v>
      </c>
      <c r="P504" s="2815">
        <f t="shared" si="55"/>
        <v>45000</v>
      </c>
      <c r="Q504" s="3054">
        <v>35000</v>
      </c>
      <c r="R504" s="2772"/>
    </row>
    <row r="505" spans="2:18" ht="15.95" customHeight="1">
      <c r="B505" s="3095"/>
      <c r="C505" s="1940">
        <v>41975</v>
      </c>
      <c r="D505" s="2939" t="s">
        <v>1496</v>
      </c>
      <c r="E505" s="2794" t="s">
        <v>810</v>
      </c>
      <c r="F505" s="2794">
        <v>1</v>
      </c>
      <c r="G505" s="2794"/>
      <c r="H505" s="2814"/>
      <c r="I505" s="2815">
        <f t="shared" si="56"/>
        <v>0</v>
      </c>
      <c r="J505" s="895" t="s">
        <v>127</v>
      </c>
      <c r="K505" s="2976">
        <f>F505*12500</f>
        <v>12500</v>
      </c>
      <c r="L505" s="2794"/>
      <c r="M505" s="2815">
        <f t="shared" si="53"/>
        <v>0</v>
      </c>
      <c r="N505" s="2794"/>
      <c r="O505" s="2815">
        <f t="shared" si="57"/>
        <v>0</v>
      </c>
      <c r="P505" s="2815">
        <f t="shared" si="55"/>
        <v>12500</v>
      </c>
      <c r="Q505" s="3056"/>
      <c r="R505" s="2772"/>
    </row>
    <row r="506" spans="2:18" ht="15.95" customHeight="1">
      <c r="B506" s="3096"/>
      <c r="C506" s="1940">
        <v>41975</v>
      </c>
      <c r="D506" s="2939" t="s">
        <v>1362</v>
      </c>
      <c r="E506" s="2794" t="s">
        <v>277</v>
      </c>
      <c r="F506" s="2794">
        <v>1</v>
      </c>
      <c r="G506" s="2794"/>
      <c r="H506" s="2814">
        <f t="shared" si="52"/>
        <v>0</v>
      </c>
      <c r="I506" s="2815">
        <f t="shared" si="56"/>
        <v>0</v>
      </c>
      <c r="J506" s="2939" t="s">
        <v>127</v>
      </c>
      <c r="K506" s="2771">
        <f>F506*10000</f>
        <v>10000</v>
      </c>
      <c r="L506" s="2794">
        <v>2</v>
      </c>
      <c r="M506" s="2815">
        <f t="shared" si="53"/>
        <v>20000</v>
      </c>
      <c r="N506" s="2794"/>
      <c r="O506" s="2815">
        <f t="shared" si="57"/>
        <v>0</v>
      </c>
      <c r="P506" s="2815">
        <f t="shared" si="55"/>
        <v>30000</v>
      </c>
      <c r="Q506" s="3055"/>
      <c r="R506" s="2772"/>
    </row>
    <row r="507" spans="2:18" ht="15.95" customHeight="1">
      <c r="B507" s="3029">
        <v>8</v>
      </c>
      <c r="C507" s="1940">
        <v>41976</v>
      </c>
      <c r="D507" s="2939" t="s">
        <v>1181</v>
      </c>
      <c r="E507" s="2794" t="s">
        <v>810</v>
      </c>
      <c r="F507" s="2794">
        <v>1</v>
      </c>
      <c r="G507" s="2794">
        <v>55</v>
      </c>
      <c r="H507" s="2814">
        <f t="shared" si="52"/>
        <v>55</v>
      </c>
      <c r="I507" s="2815">
        <f t="shared" si="56"/>
        <v>27500</v>
      </c>
      <c r="J507" s="2794">
        <v>200</v>
      </c>
      <c r="K507" s="2771">
        <f>H507*200</f>
        <v>11000</v>
      </c>
      <c r="L507" s="2794">
        <v>6</v>
      </c>
      <c r="M507" s="2815">
        <f t="shared" si="53"/>
        <v>60000</v>
      </c>
      <c r="N507" s="2794">
        <v>1</v>
      </c>
      <c r="O507" s="2815">
        <f t="shared" si="57"/>
        <v>15000</v>
      </c>
      <c r="P507" s="2815">
        <f t="shared" si="55"/>
        <v>113500</v>
      </c>
      <c r="Q507" s="2815">
        <v>35000</v>
      </c>
      <c r="R507" s="2772"/>
    </row>
    <row r="508" spans="2:18" ht="15.95" customHeight="1">
      <c r="B508" s="3094">
        <v>9</v>
      </c>
      <c r="C508" s="1940">
        <v>41977</v>
      </c>
      <c r="D508" s="2939" t="s">
        <v>1496</v>
      </c>
      <c r="E508" s="2794" t="s">
        <v>810</v>
      </c>
      <c r="F508" s="2794">
        <v>1</v>
      </c>
      <c r="G508" s="2794"/>
      <c r="H508" s="2814"/>
      <c r="I508" s="2815">
        <f t="shared" si="56"/>
        <v>0</v>
      </c>
      <c r="J508" s="895" t="s">
        <v>127</v>
      </c>
      <c r="K508" s="2976">
        <f>F508*12500</f>
        <v>12500</v>
      </c>
      <c r="L508" s="2794">
        <v>2</v>
      </c>
      <c r="M508" s="2815">
        <f t="shared" si="53"/>
        <v>20000</v>
      </c>
      <c r="N508" s="2794"/>
      <c r="O508" s="2815">
        <f t="shared" si="57"/>
        <v>0</v>
      </c>
      <c r="P508" s="2815">
        <f t="shared" si="55"/>
        <v>32500</v>
      </c>
      <c r="Q508" s="3054">
        <v>35000</v>
      </c>
      <c r="R508" s="2772"/>
    </row>
    <row r="509" spans="2:18" ht="15.95" customHeight="1">
      <c r="B509" s="3095"/>
      <c r="C509" s="1940">
        <v>41977</v>
      </c>
      <c r="D509" s="2939" t="s">
        <v>1721</v>
      </c>
      <c r="E509" s="2794" t="s">
        <v>810</v>
      </c>
      <c r="F509" s="2794">
        <v>1</v>
      </c>
      <c r="G509" s="2794">
        <v>25</v>
      </c>
      <c r="H509" s="2814">
        <f t="shared" si="52"/>
        <v>25</v>
      </c>
      <c r="I509" s="2815">
        <f t="shared" si="56"/>
        <v>12500</v>
      </c>
      <c r="J509" s="2939"/>
      <c r="K509" s="2771"/>
      <c r="L509" s="2794"/>
      <c r="M509" s="2815">
        <f t="shared" si="53"/>
        <v>0</v>
      </c>
      <c r="N509" s="2794"/>
      <c r="O509" s="2815">
        <f t="shared" si="57"/>
        <v>0</v>
      </c>
      <c r="P509" s="2815">
        <f t="shared" si="55"/>
        <v>12500</v>
      </c>
      <c r="Q509" s="3056"/>
      <c r="R509" s="2772"/>
    </row>
    <row r="510" spans="2:18" ht="15.95" customHeight="1">
      <c r="B510" s="3096"/>
      <c r="C510" s="1940">
        <v>41977</v>
      </c>
      <c r="D510" s="2939" t="s">
        <v>1362</v>
      </c>
      <c r="E510" s="2794" t="s">
        <v>277</v>
      </c>
      <c r="F510" s="2794">
        <v>1</v>
      </c>
      <c r="G510" s="2794"/>
      <c r="H510" s="2814">
        <f t="shared" si="52"/>
        <v>0</v>
      </c>
      <c r="I510" s="2815">
        <f t="shared" si="56"/>
        <v>0</v>
      </c>
      <c r="J510" s="2939" t="s">
        <v>127</v>
      </c>
      <c r="K510" s="2771">
        <f>F510*10000</f>
        <v>10000</v>
      </c>
      <c r="L510" s="2794">
        <v>2</v>
      </c>
      <c r="M510" s="2815">
        <f t="shared" si="53"/>
        <v>20000</v>
      </c>
      <c r="N510" s="2794"/>
      <c r="O510" s="2815">
        <f t="shared" si="57"/>
        <v>0</v>
      </c>
      <c r="P510" s="2815">
        <f t="shared" si="55"/>
        <v>30000</v>
      </c>
      <c r="Q510" s="3055"/>
      <c r="R510" s="2772"/>
    </row>
    <row r="511" spans="2:18" ht="15.95" customHeight="1">
      <c r="B511" s="3094">
        <v>10</v>
      </c>
      <c r="C511" s="1940">
        <v>41978</v>
      </c>
      <c r="D511" s="2939" t="s">
        <v>1370</v>
      </c>
      <c r="E511" s="2794" t="s">
        <v>810</v>
      </c>
      <c r="F511" s="2794">
        <v>2</v>
      </c>
      <c r="G511" s="2794">
        <v>55</v>
      </c>
      <c r="H511" s="2814">
        <f t="shared" si="52"/>
        <v>110</v>
      </c>
      <c r="I511" s="2815">
        <f t="shared" si="56"/>
        <v>55000</v>
      </c>
      <c r="J511" s="2939"/>
      <c r="K511" s="2771"/>
      <c r="L511" s="2794">
        <v>1</v>
      </c>
      <c r="M511" s="2815">
        <f t="shared" si="53"/>
        <v>10000</v>
      </c>
      <c r="N511" s="2794"/>
      <c r="O511" s="2815">
        <f t="shared" si="57"/>
        <v>0</v>
      </c>
      <c r="P511" s="2815">
        <f t="shared" si="55"/>
        <v>65000</v>
      </c>
      <c r="Q511" s="3054">
        <v>35000</v>
      </c>
      <c r="R511" s="2772"/>
    </row>
    <row r="512" spans="2:18" ht="15.95" customHeight="1">
      <c r="B512" s="3096"/>
      <c r="C512" s="1940">
        <v>41978</v>
      </c>
      <c r="D512" s="2939" t="s">
        <v>1362</v>
      </c>
      <c r="E512" s="2794" t="s">
        <v>277</v>
      </c>
      <c r="F512" s="2794">
        <v>2</v>
      </c>
      <c r="G512" s="2794"/>
      <c r="H512" s="2814">
        <f t="shared" si="52"/>
        <v>0</v>
      </c>
      <c r="I512" s="2815">
        <f t="shared" si="56"/>
        <v>0</v>
      </c>
      <c r="J512" s="2939" t="s">
        <v>127</v>
      </c>
      <c r="K512" s="2771">
        <f>F512*10000</f>
        <v>20000</v>
      </c>
      <c r="L512" s="2794">
        <v>3</v>
      </c>
      <c r="M512" s="2815">
        <f t="shared" si="53"/>
        <v>30000</v>
      </c>
      <c r="N512" s="2794"/>
      <c r="O512" s="2815">
        <f t="shared" si="57"/>
        <v>0</v>
      </c>
      <c r="P512" s="2815">
        <f t="shared" si="55"/>
        <v>50000</v>
      </c>
      <c r="Q512" s="3055"/>
      <c r="R512" s="2772"/>
    </row>
    <row r="513" spans="2:18" ht="15.95" customHeight="1">
      <c r="B513" s="3094">
        <v>11</v>
      </c>
      <c r="C513" s="1940">
        <v>41979</v>
      </c>
      <c r="D513" s="2939" t="s">
        <v>1370</v>
      </c>
      <c r="E513" s="2794" t="s">
        <v>810</v>
      </c>
      <c r="F513" s="2794">
        <v>2</v>
      </c>
      <c r="G513" s="2794">
        <v>55</v>
      </c>
      <c r="H513" s="2814">
        <f t="shared" si="52"/>
        <v>110</v>
      </c>
      <c r="I513" s="2815">
        <f t="shared" si="56"/>
        <v>55000</v>
      </c>
      <c r="J513" s="2939"/>
      <c r="K513" s="2771"/>
      <c r="L513" s="2794">
        <v>1</v>
      </c>
      <c r="M513" s="2815">
        <f t="shared" si="53"/>
        <v>10000</v>
      </c>
      <c r="N513" s="2794"/>
      <c r="O513" s="2815">
        <f t="shared" si="57"/>
        <v>0</v>
      </c>
      <c r="P513" s="2815">
        <f t="shared" si="55"/>
        <v>65000</v>
      </c>
      <c r="Q513" s="3054">
        <v>35000</v>
      </c>
      <c r="R513" s="2772"/>
    </row>
    <row r="514" spans="2:18" ht="15.95" customHeight="1">
      <c r="B514" s="3096"/>
      <c r="C514" s="1940">
        <v>41979</v>
      </c>
      <c r="D514" s="2939" t="s">
        <v>1362</v>
      </c>
      <c r="E514" s="2794" t="s">
        <v>277</v>
      </c>
      <c r="F514" s="2794">
        <v>2</v>
      </c>
      <c r="G514" s="2794"/>
      <c r="H514" s="2814">
        <f t="shared" si="52"/>
        <v>0</v>
      </c>
      <c r="I514" s="2815">
        <f t="shared" si="56"/>
        <v>0</v>
      </c>
      <c r="J514" s="2939" t="s">
        <v>127</v>
      </c>
      <c r="K514" s="2771">
        <f>F514*10000</f>
        <v>20000</v>
      </c>
      <c r="L514" s="2794">
        <v>3</v>
      </c>
      <c r="M514" s="2815">
        <f t="shared" si="53"/>
        <v>30000</v>
      </c>
      <c r="N514" s="2794"/>
      <c r="O514" s="2815">
        <f t="shared" si="57"/>
        <v>0</v>
      </c>
      <c r="P514" s="2815">
        <f t="shared" si="55"/>
        <v>50000</v>
      </c>
      <c r="Q514" s="3055"/>
      <c r="R514" s="2772"/>
    </row>
    <row r="515" spans="2:18" ht="15.95" customHeight="1">
      <c r="B515" s="3029">
        <v>12</v>
      </c>
      <c r="C515" s="2594">
        <v>41980</v>
      </c>
      <c r="D515" s="2002" t="s">
        <v>863</v>
      </c>
      <c r="E515" s="2794"/>
      <c r="F515" s="2794"/>
      <c r="G515" s="2794"/>
      <c r="H515" s="2814">
        <f t="shared" si="52"/>
        <v>0</v>
      </c>
      <c r="I515" s="2815">
        <f t="shared" si="56"/>
        <v>0</v>
      </c>
      <c r="J515" s="2939"/>
      <c r="K515" s="2771"/>
      <c r="L515" s="2794"/>
      <c r="M515" s="2815">
        <f t="shared" si="53"/>
        <v>0</v>
      </c>
      <c r="N515" s="2794"/>
      <c r="O515" s="2815">
        <f t="shared" si="57"/>
        <v>0</v>
      </c>
      <c r="P515" s="2815">
        <f t="shared" si="55"/>
        <v>0</v>
      </c>
      <c r="Q515" s="2815"/>
      <c r="R515" s="2772"/>
    </row>
    <row r="516" spans="2:18" ht="15.95" customHeight="1">
      <c r="B516" s="3029">
        <v>13</v>
      </c>
      <c r="C516" s="1940">
        <v>41981</v>
      </c>
      <c r="D516" s="2002" t="s">
        <v>863</v>
      </c>
      <c r="E516" s="2794"/>
      <c r="F516" s="2794"/>
      <c r="G516" s="2794"/>
      <c r="H516" s="2814">
        <f t="shared" si="52"/>
        <v>0</v>
      </c>
      <c r="I516" s="2815">
        <f t="shared" si="56"/>
        <v>0</v>
      </c>
      <c r="J516" s="2939"/>
      <c r="K516" s="2771"/>
      <c r="L516" s="2794"/>
      <c r="M516" s="2815">
        <f t="shared" si="53"/>
        <v>0</v>
      </c>
      <c r="N516" s="2794"/>
      <c r="O516" s="2815">
        <f t="shared" si="57"/>
        <v>0</v>
      </c>
      <c r="P516" s="2815">
        <f t="shared" si="55"/>
        <v>0</v>
      </c>
      <c r="Q516" s="2815"/>
      <c r="R516" s="2772"/>
    </row>
    <row r="517" spans="2:18" ht="15.95" customHeight="1">
      <c r="B517" s="3029">
        <v>14</v>
      </c>
      <c r="C517" s="1940">
        <v>41982</v>
      </c>
      <c r="D517" s="2002" t="s">
        <v>863</v>
      </c>
      <c r="E517" s="2794"/>
      <c r="F517" s="2794"/>
      <c r="G517" s="2794"/>
      <c r="H517" s="2814">
        <f t="shared" si="52"/>
        <v>0</v>
      </c>
      <c r="I517" s="2815">
        <f t="shared" si="56"/>
        <v>0</v>
      </c>
      <c r="J517" s="2939"/>
      <c r="K517" s="2771"/>
      <c r="L517" s="2794"/>
      <c r="M517" s="2815">
        <f t="shared" si="53"/>
        <v>0</v>
      </c>
      <c r="N517" s="2794"/>
      <c r="O517" s="2815">
        <f t="shared" si="57"/>
        <v>0</v>
      </c>
      <c r="P517" s="2815">
        <f t="shared" si="55"/>
        <v>0</v>
      </c>
      <c r="Q517" s="2815"/>
      <c r="R517" s="2772"/>
    </row>
    <row r="518" spans="2:18" ht="15.95" customHeight="1">
      <c r="B518" s="3029">
        <v>15</v>
      </c>
      <c r="C518" s="1940">
        <v>41983</v>
      </c>
      <c r="D518" s="2939" t="s">
        <v>1742</v>
      </c>
      <c r="E518" s="2794" t="s">
        <v>810</v>
      </c>
      <c r="F518" s="2794">
        <v>2</v>
      </c>
      <c r="G518" s="2794">
        <v>35</v>
      </c>
      <c r="H518" s="2814">
        <f t="shared" si="52"/>
        <v>70</v>
      </c>
      <c r="I518" s="2815">
        <f t="shared" si="56"/>
        <v>35000</v>
      </c>
      <c r="J518" s="2794">
        <v>200</v>
      </c>
      <c r="K518" s="2771">
        <f>H518*200</f>
        <v>14000</v>
      </c>
      <c r="L518" s="2794">
        <v>6</v>
      </c>
      <c r="M518" s="2815">
        <f t="shared" si="53"/>
        <v>60000</v>
      </c>
      <c r="N518" s="2794">
        <v>3</v>
      </c>
      <c r="O518" s="2815">
        <f t="shared" si="57"/>
        <v>45000</v>
      </c>
      <c r="P518" s="2815">
        <f t="shared" si="55"/>
        <v>154000</v>
      </c>
      <c r="Q518" s="2815">
        <v>35000</v>
      </c>
      <c r="R518" s="2772"/>
    </row>
    <row r="519" spans="2:18" ht="15.95" customHeight="1">
      <c r="B519" s="3094">
        <v>16</v>
      </c>
      <c r="C519" s="1940">
        <v>41984</v>
      </c>
      <c r="D519" s="2939" t="s">
        <v>1370</v>
      </c>
      <c r="E519" s="2794" t="s">
        <v>810</v>
      </c>
      <c r="F519" s="2794">
        <v>2</v>
      </c>
      <c r="G519" s="2794">
        <v>55</v>
      </c>
      <c r="H519" s="2814">
        <f t="shared" si="52"/>
        <v>110</v>
      </c>
      <c r="I519" s="2815">
        <f t="shared" si="56"/>
        <v>55000</v>
      </c>
      <c r="J519" s="2939"/>
      <c r="K519" s="2771"/>
      <c r="L519" s="2794"/>
      <c r="M519" s="2815">
        <f t="shared" si="53"/>
        <v>0</v>
      </c>
      <c r="N519" s="2794"/>
      <c r="O519" s="2815">
        <f t="shared" si="57"/>
        <v>0</v>
      </c>
      <c r="P519" s="2815">
        <f t="shared" si="55"/>
        <v>55000</v>
      </c>
      <c r="Q519" s="3054">
        <v>35000</v>
      </c>
      <c r="R519" s="2772"/>
    </row>
    <row r="520" spans="2:18" ht="15.95" customHeight="1">
      <c r="B520" s="3096"/>
      <c r="C520" s="1940">
        <v>41984</v>
      </c>
      <c r="D520" s="2939" t="s">
        <v>1362</v>
      </c>
      <c r="E520" s="2794" t="s">
        <v>277</v>
      </c>
      <c r="F520" s="2794">
        <v>1</v>
      </c>
      <c r="G520" s="2794"/>
      <c r="H520" s="2814">
        <f t="shared" si="52"/>
        <v>0</v>
      </c>
      <c r="I520" s="2815">
        <f t="shared" si="56"/>
        <v>0</v>
      </c>
      <c r="J520" s="2939" t="s">
        <v>127</v>
      </c>
      <c r="K520" s="2771">
        <f>F520*10000</f>
        <v>10000</v>
      </c>
      <c r="L520" s="2794">
        <v>2</v>
      </c>
      <c r="M520" s="2815">
        <f t="shared" si="53"/>
        <v>20000</v>
      </c>
      <c r="N520" s="2794"/>
      <c r="O520" s="2815">
        <f t="shared" si="57"/>
        <v>0</v>
      </c>
      <c r="P520" s="2815">
        <f t="shared" si="55"/>
        <v>30000</v>
      </c>
      <c r="Q520" s="3055"/>
      <c r="R520" s="2772"/>
    </row>
    <row r="521" spans="2:18" ht="15.95" customHeight="1">
      <c r="B521" s="3094">
        <v>17</v>
      </c>
      <c r="C521" s="1940">
        <v>41985</v>
      </c>
      <c r="D521" s="2939" t="s">
        <v>1370</v>
      </c>
      <c r="E521" s="2794" t="s">
        <v>810</v>
      </c>
      <c r="F521" s="2794">
        <v>1</v>
      </c>
      <c r="G521" s="2794">
        <v>55</v>
      </c>
      <c r="H521" s="2814">
        <f t="shared" si="52"/>
        <v>55</v>
      </c>
      <c r="I521" s="2815">
        <f t="shared" si="56"/>
        <v>27500</v>
      </c>
      <c r="J521" s="2939"/>
      <c r="K521" s="2771"/>
      <c r="L521" s="2794"/>
      <c r="M521" s="2815">
        <f t="shared" si="53"/>
        <v>0</v>
      </c>
      <c r="N521" s="2794"/>
      <c r="O521" s="2815">
        <f t="shared" si="57"/>
        <v>0</v>
      </c>
      <c r="P521" s="2815">
        <f t="shared" si="55"/>
        <v>27500</v>
      </c>
      <c r="Q521" s="3054">
        <v>35000</v>
      </c>
      <c r="R521" s="2772"/>
    </row>
    <row r="522" spans="2:18" ht="15.95" customHeight="1">
      <c r="B522" s="3096"/>
      <c r="C522" s="1940">
        <v>41985</v>
      </c>
      <c r="D522" s="2939" t="s">
        <v>1362</v>
      </c>
      <c r="E522" s="2794" t="s">
        <v>277</v>
      </c>
      <c r="F522" s="2794">
        <v>1</v>
      </c>
      <c r="G522" s="2794"/>
      <c r="H522" s="2814">
        <f t="shared" si="52"/>
        <v>0</v>
      </c>
      <c r="I522" s="2815">
        <f t="shared" si="56"/>
        <v>0</v>
      </c>
      <c r="J522" s="2939" t="s">
        <v>127</v>
      </c>
      <c r="K522" s="2771">
        <f>F522*10000</f>
        <v>10000</v>
      </c>
      <c r="L522" s="2794">
        <v>2</v>
      </c>
      <c r="M522" s="2815">
        <f t="shared" si="53"/>
        <v>20000</v>
      </c>
      <c r="N522" s="2794"/>
      <c r="O522" s="2815">
        <f t="shared" si="57"/>
        <v>0</v>
      </c>
      <c r="P522" s="2815">
        <f t="shared" si="55"/>
        <v>30000</v>
      </c>
      <c r="Q522" s="3055"/>
      <c r="R522" s="2772"/>
    </row>
    <row r="523" spans="2:18" ht="15.95" customHeight="1">
      <c r="B523" s="3094">
        <v>18</v>
      </c>
      <c r="C523" s="1940">
        <v>41986</v>
      </c>
      <c r="D523" s="2939" t="s">
        <v>1362</v>
      </c>
      <c r="E523" s="2794" t="s">
        <v>277</v>
      </c>
      <c r="F523" s="2794">
        <v>1</v>
      </c>
      <c r="G523" s="2794"/>
      <c r="H523" s="2814">
        <f t="shared" si="52"/>
        <v>0</v>
      </c>
      <c r="I523" s="2815">
        <f t="shared" si="56"/>
        <v>0</v>
      </c>
      <c r="J523" s="2939" t="s">
        <v>127</v>
      </c>
      <c r="K523" s="2771">
        <f>F523*10000</f>
        <v>10000</v>
      </c>
      <c r="L523" s="2794"/>
      <c r="M523" s="2815">
        <f t="shared" si="53"/>
        <v>0</v>
      </c>
      <c r="N523" s="2794"/>
      <c r="O523" s="2815">
        <f t="shared" si="57"/>
        <v>0</v>
      </c>
      <c r="P523" s="2815">
        <f t="shared" si="55"/>
        <v>10000</v>
      </c>
      <c r="Q523" s="3054">
        <v>35000</v>
      </c>
      <c r="R523" s="2772"/>
    </row>
    <row r="524" spans="2:18" ht="15.95" customHeight="1">
      <c r="B524" s="3096"/>
      <c r="C524" s="1940">
        <v>41986</v>
      </c>
      <c r="D524" s="2939" t="s">
        <v>1370</v>
      </c>
      <c r="E524" s="2794" t="s">
        <v>810</v>
      </c>
      <c r="F524" s="2794">
        <v>2</v>
      </c>
      <c r="G524" s="2794">
        <v>55</v>
      </c>
      <c r="H524" s="2814">
        <f t="shared" si="52"/>
        <v>110</v>
      </c>
      <c r="I524" s="2815">
        <f t="shared" si="56"/>
        <v>55000</v>
      </c>
      <c r="J524" s="2939"/>
      <c r="K524" s="2771"/>
      <c r="L524" s="2794">
        <v>2</v>
      </c>
      <c r="M524" s="2815">
        <f t="shared" si="53"/>
        <v>20000</v>
      </c>
      <c r="N524" s="2794"/>
      <c r="O524" s="2815">
        <f t="shared" si="57"/>
        <v>0</v>
      </c>
      <c r="P524" s="2815">
        <f t="shared" si="55"/>
        <v>75000</v>
      </c>
      <c r="Q524" s="3055"/>
      <c r="R524" s="2772"/>
    </row>
    <row r="525" spans="2:18" ht="15.95" customHeight="1">
      <c r="B525" s="3094">
        <v>19</v>
      </c>
      <c r="C525" s="2594">
        <v>41987</v>
      </c>
      <c r="D525" s="2939" t="s">
        <v>1370</v>
      </c>
      <c r="E525" s="2794" t="s">
        <v>810</v>
      </c>
      <c r="F525" s="2794">
        <v>2</v>
      </c>
      <c r="G525" s="2794">
        <v>55</v>
      </c>
      <c r="H525" s="2814">
        <f t="shared" si="52"/>
        <v>110</v>
      </c>
      <c r="I525" s="2815">
        <f t="shared" si="56"/>
        <v>55000</v>
      </c>
      <c r="J525" s="2939"/>
      <c r="K525" s="2771"/>
      <c r="L525" s="2794">
        <v>2</v>
      </c>
      <c r="M525" s="2815">
        <f t="shared" si="53"/>
        <v>20000</v>
      </c>
      <c r="N525" s="2794"/>
      <c r="O525" s="2815">
        <f t="shared" si="57"/>
        <v>0</v>
      </c>
      <c r="P525" s="2815">
        <f t="shared" si="55"/>
        <v>75000</v>
      </c>
      <c r="Q525" s="3054">
        <v>35000</v>
      </c>
      <c r="R525" s="2772"/>
    </row>
    <row r="526" spans="2:18" ht="15.95" customHeight="1">
      <c r="B526" s="3096"/>
      <c r="C526" s="2594">
        <v>41987</v>
      </c>
      <c r="D526" s="2939" t="s">
        <v>1362</v>
      </c>
      <c r="E526" s="2794" t="s">
        <v>277</v>
      </c>
      <c r="F526" s="2794">
        <v>1</v>
      </c>
      <c r="G526" s="2794"/>
      <c r="H526" s="2814">
        <f t="shared" si="52"/>
        <v>0</v>
      </c>
      <c r="I526" s="2815">
        <f t="shared" si="56"/>
        <v>0</v>
      </c>
      <c r="J526" s="2939" t="s">
        <v>127</v>
      </c>
      <c r="K526" s="2771">
        <f>F526*10000</f>
        <v>10000</v>
      </c>
      <c r="L526" s="2794">
        <v>2</v>
      </c>
      <c r="M526" s="2815">
        <f t="shared" si="53"/>
        <v>20000</v>
      </c>
      <c r="N526" s="2794"/>
      <c r="O526" s="2815">
        <f t="shared" si="57"/>
        <v>0</v>
      </c>
      <c r="P526" s="2815">
        <f t="shared" si="55"/>
        <v>30000</v>
      </c>
      <c r="Q526" s="3055"/>
      <c r="R526" s="2772"/>
    </row>
    <row r="527" spans="2:18">
      <c r="B527" s="3029">
        <v>20</v>
      </c>
      <c r="C527" s="1940">
        <v>41988</v>
      </c>
      <c r="D527" s="2939" t="s">
        <v>1496</v>
      </c>
      <c r="E527" s="2794" t="s">
        <v>810</v>
      </c>
      <c r="F527" s="2794">
        <v>2</v>
      </c>
      <c r="G527" s="2794"/>
      <c r="H527" s="2814"/>
      <c r="I527" s="2815">
        <f t="shared" si="56"/>
        <v>0</v>
      </c>
      <c r="J527" s="895" t="s">
        <v>127</v>
      </c>
      <c r="K527" s="2976">
        <f>F527*12500</f>
        <v>25000</v>
      </c>
      <c r="L527" s="2794"/>
      <c r="M527" s="2815">
        <f t="shared" si="53"/>
        <v>0</v>
      </c>
      <c r="N527" s="2794"/>
      <c r="O527" s="2815">
        <f t="shared" si="57"/>
        <v>0</v>
      </c>
      <c r="P527" s="2815">
        <f t="shared" si="55"/>
        <v>25000</v>
      </c>
      <c r="Q527" s="2815">
        <v>35000</v>
      </c>
      <c r="R527" s="2772"/>
    </row>
    <row r="528" spans="2:18">
      <c r="B528" s="3029">
        <v>21</v>
      </c>
      <c r="C528" s="1940">
        <v>41989</v>
      </c>
      <c r="D528" s="2939" t="s">
        <v>1496</v>
      </c>
      <c r="E528" s="2794" t="s">
        <v>810</v>
      </c>
      <c r="F528" s="2794">
        <v>1</v>
      </c>
      <c r="G528" s="2794"/>
      <c r="H528" s="2814"/>
      <c r="I528" s="2815">
        <f t="shared" si="56"/>
        <v>0</v>
      </c>
      <c r="J528" s="895" t="s">
        <v>127</v>
      </c>
      <c r="K528" s="2976">
        <f>F528*12500</f>
        <v>12500</v>
      </c>
      <c r="L528" s="2794"/>
      <c r="M528" s="2815">
        <f t="shared" si="53"/>
        <v>0</v>
      </c>
      <c r="N528" s="2794"/>
      <c r="O528" s="2815">
        <f t="shared" si="57"/>
        <v>0</v>
      </c>
      <c r="P528" s="2815">
        <f t="shared" si="55"/>
        <v>12500</v>
      </c>
      <c r="Q528" s="2815">
        <v>35000</v>
      </c>
      <c r="R528" s="2772"/>
    </row>
    <row r="529" spans="2:18">
      <c r="B529" s="3094">
        <v>22</v>
      </c>
      <c r="C529" s="1940">
        <v>41990</v>
      </c>
      <c r="D529" s="2939" t="s">
        <v>1496</v>
      </c>
      <c r="E529" s="2794" t="s">
        <v>810</v>
      </c>
      <c r="F529" s="2794">
        <v>1</v>
      </c>
      <c r="G529" s="2794"/>
      <c r="H529" s="2814"/>
      <c r="I529" s="2815">
        <f t="shared" si="56"/>
        <v>0</v>
      </c>
      <c r="J529" s="895" t="s">
        <v>127</v>
      </c>
      <c r="K529" s="2976">
        <f>F529*12500</f>
        <v>12500</v>
      </c>
      <c r="L529" s="2794">
        <v>2</v>
      </c>
      <c r="M529" s="2815">
        <f t="shared" si="53"/>
        <v>20000</v>
      </c>
      <c r="N529" s="2794"/>
      <c r="O529" s="2815">
        <f t="shared" si="57"/>
        <v>0</v>
      </c>
      <c r="P529" s="2815">
        <f t="shared" si="55"/>
        <v>32500</v>
      </c>
      <c r="Q529" s="3054">
        <v>35000</v>
      </c>
      <c r="R529" s="2772"/>
    </row>
    <row r="530" spans="2:18">
      <c r="B530" s="3095"/>
      <c r="C530" s="1940">
        <v>41990</v>
      </c>
      <c r="D530" s="2939" t="s">
        <v>1721</v>
      </c>
      <c r="E530" s="2794" t="s">
        <v>810</v>
      </c>
      <c r="F530" s="2794">
        <v>1</v>
      </c>
      <c r="G530" s="2794">
        <v>25</v>
      </c>
      <c r="H530" s="2814">
        <f t="shared" si="52"/>
        <v>25</v>
      </c>
      <c r="I530" s="2815">
        <f t="shared" si="56"/>
        <v>12500</v>
      </c>
      <c r="J530" s="2939"/>
      <c r="K530" s="2771"/>
      <c r="L530" s="2794"/>
      <c r="M530" s="2815">
        <f t="shared" si="53"/>
        <v>0</v>
      </c>
      <c r="N530" s="2794"/>
      <c r="O530" s="2815">
        <f t="shared" si="57"/>
        <v>0</v>
      </c>
      <c r="P530" s="2815">
        <f t="shared" si="55"/>
        <v>12500</v>
      </c>
      <c r="Q530" s="3056"/>
      <c r="R530" s="2772"/>
    </row>
    <row r="531" spans="2:18">
      <c r="B531" s="3096"/>
      <c r="C531" s="1940">
        <v>41990</v>
      </c>
      <c r="D531" s="2939" t="s">
        <v>1362</v>
      </c>
      <c r="E531" s="2794" t="s">
        <v>277</v>
      </c>
      <c r="F531" s="2794">
        <v>1</v>
      </c>
      <c r="G531" s="2794"/>
      <c r="H531" s="2814">
        <f t="shared" si="52"/>
        <v>0</v>
      </c>
      <c r="I531" s="2815">
        <f t="shared" si="56"/>
        <v>0</v>
      </c>
      <c r="J531" s="2939" t="s">
        <v>127</v>
      </c>
      <c r="K531" s="2771">
        <f>F531*10000</f>
        <v>10000</v>
      </c>
      <c r="L531" s="2794"/>
      <c r="M531" s="2815">
        <f t="shared" si="53"/>
        <v>0</v>
      </c>
      <c r="N531" s="2794"/>
      <c r="O531" s="2815">
        <f t="shared" si="57"/>
        <v>0</v>
      </c>
      <c r="P531" s="2815">
        <f t="shared" si="55"/>
        <v>10000</v>
      </c>
      <c r="Q531" s="3055"/>
      <c r="R531" s="2772"/>
    </row>
    <row r="532" spans="2:18">
      <c r="B532" s="3094">
        <v>23</v>
      </c>
      <c r="C532" s="1940">
        <v>41991</v>
      </c>
      <c r="D532" s="2939" t="s">
        <v>1721</v>
      </c>
      <c r="E532" s="2794" t="s">
        <v>810</v>
      </c>
      <c r="F532" s="2794">
        <v>1</v>
      </c>
      <c r="G532" s="2794">
        <v>25</v>
      </c>
      <c r="H532" s="2814">
        <f t="shared" si="52"/>
        <v>25</v>
      </c>
      <c r="I532" s="2815">
        <f t="shared" si="56"/>
        <v>12500</v>
      </c>
      <c r="J532" s="2939"/>
      <c r="K532" s="2771"/>
      <c r="L532" s="2794">
        <v>2</v>
      </c>
      <c r="M532" s="2815">
        <f t="shared" si="53"/>
        <v>20000</v>
      </c>
      <c r="N532" s="2794"/>
      <c r="O532" s="2815">
        <f t="shared" si="57"/>
        <v>0</v>
      </c>
      <c r="P532" s="2815">
        <f t="shared" si="55"/>
        <v>32500</v>
      </c>
      <c r="Q532" s="3054">
        <v>35000</v>
      </c>
      <c r="R532" s="2772"/>
    </row>
    <row r="533" spans="2:18">
      <c r="B533" s="3096"/>
      <c r="C533" s="1940">
        <v>41991</v>
      </c>
      <c r="D533" s="2939" t="s">
        <v>1362</v>
      </c>
      <c r="E533" s="2794" t="s">
        <v>277</v>
      </c>
      <c r="F533" s="2794">
        <v>1</v>
      </c>
      <c r="G533" s="2794"/>
      <c r="H533" s="2814">
        <f t="shared" si="52"/>
        <v>0</v>
      </c>
      <c r="I533" s="2815">
        <f t="shared" si="56"/>
        <v>0</v>
      </c>
      <c r="J533" s="2939" t="s">
        <v>127</v>
      </c>
      <c r="K533" s="2771">
        <f>F533*10000</f>
        <v>10000</v>
      </c>
      <c r="L533" s="2794"/>
      <c r="M533" s="2815">
        <f t="shared" si="53"/>
        <v>0</v>
      </c>
      <c r="N533" s="2794"/>
      <c r="O533" s="2815">
        <f t="shared" si="57"/>
        <v>0</v>
      </c>
      <c r="P533" s="2815">
        <f t="shared" si="55"/>
        <v>10000</v>
      </c>
      <c r="Q533" s="3055"/>
      <c r="R533" s="2772"/>
    </row>
    <row r="534" spans="2:18">
      <c r="B534" s="3029">
        <v>24</v>
      </c>
      <c r="C534" s="1940">
        <v>41992</v>
      </c>
      <c r="D534" s="2939" t="s">
        <v>832</v>
      </c>
      <c r="E534" s="2794" t="s">
        <v>277</v>
      </c>
      <c r="F534" s="2794"/>
      <c r="G534" s="2794"/>
      <c r="H534" s="2814">
        <f t="shared" si="52"/>
        <v>0</v>
      </c>
      <c r="I534" s="2815">
        <f t="shared" si="56"/>
        <v>0</v>
      </c>
      <c r="J534" s="2939"/>
      <c r="K534" s="2771"/>
      <c r="L534" s="2794"/>
      <c r="M534" s="2815">
        <f t="shared" si="53"/>
        <v>0</v>
      </c>
      <c r="N534" s="2794"/>
      <c r="O534" s="2815">
        <f t="shared" si="57"/>
        <v>0</v>
      </c>
      <c r="P534" s="2815">
        <f t="shared" si="55"/>
        <v>0</v>
      </c>
      <c r="Q534" s="2815">
        <v>35000</v>
      </c>
      <c r="R534" s="2772"/>
    </row>
    <row r="535" spans="2:18">
      <c r="B535" s="3094">
        <v>25</v>
      </c>
      <c r="C535" s="1940">
        <v>41993</v>
      </c>
      <c r="D535" s="2939" t="s">
        <v>1719</v>
      </c>
      <c r="E535" s="2794" t="s">
        <v>810</v>
      </c>
      <c r="F535" s="2794">
        <v>2</v>
      </c>
      <c r="G535" s="2794">
        <v>25</v>
      </c>
      <c r="H535" s="2814">
        <f t="shared" si="52"/>
        <v>50</v>
      </c>
      <c r="I535" s="2815">
        <f t="shared" si="56"/>
        <v>25000</v>
      </c>
      <c r="J535" s="2794">
        <v>200</v>
      </c>
      <c r="K535" s="2771">
        <f>H535*200</f>
        <v>10000</v>
      </c>
      <c r="L535" s="2794"/>
      <c r="M535" s="2815">
        <f t="shared" si="53"/>
        <v>0</v>
      </c>
      <c r="N535" s="2794"/>
      <c r="O535" s="2815">
        <f t="shared" si="57"/>
        <v>0</v>
      </c>
      <c r="P535" s="2815">
        <f t="shared" si="55"/>
        <v>35000</v>
      </c>
      <c r="Q535" s="3054">
        <v>35000</v>
      </c>
      <c r="R535" s="2772"/>
    </row>
    <row r="536" spans="2:18">
      <c r="B536" s="3096"/>
      <c r="C536" s="1940">
        <v>41993</v>
      </c>
      <c r="D536" s="2939" t="s">
        <v>1362</v>
      </c>
      <c r="E536" s="2794" t="s">
        <v>277</v>
      </c>
      <c r="F536" s="2794">
        <v>1</v>
      </c>
      <c r="G536" s="2794"/>
      <c r="H536" s="2814">
        <f t="shared" si="52"/>
        <v>0</v>
      </c>
      <c r="I536" s="2815">
        <f t="shared" si="56"/>
        <v>0</v>
      </c>
      <c r="J536" s="2939" t="s">
        <v>127</v>
      </c>
      <c r="K536" s="2771">
        <f>F536*10000</f>
        <v>10000</v>
      </c>
      <c r="L536" s="2794">
        <v>3</v>
      </c>
      <c r="M536" s="2815">
        <f t="shared" si="53"/>
        <v>30000</v>
      </c>
      <c r="N536" s="2794"/>
      <c r="O536" s="2815">
        <f t="shared" si="57"/>
        <v>0</v>
      </c>
      <c r="P536" s="2815">
        <f t="shared" si="55"/>
        <v>40000</v>
      </c>
      <c r="Q536" s="3055"/>
      <c r="R536" s="2772"/>
    </row>
    <row r="537" spans="2:18">
      <c r="B537" s="3029">
        <v>26</v>
      </c>
      <c r="C537" s="2594">
        <v>41994</v>
      </c>
      <c r="D537" s="2939" t="s">
        <v>1362</v>
      </c>
      <c r="E537" s="2794" t="s">
        <v>277</v>
      </c>
      <c r="F537" s="2794">
        <v>1</v>
      </c>
      <c r="G537" s="2794"/>
      <c r="H537" s="2814">
        <f t="shared" si="52"/>
        <v>0</v>
      </c>
      <c r="I537" s="2815">
        <f t="shared" si="56"/>
        <v>0</v>
      </c>
      <c r="J537" s="2939" t="s">
        <v>127</v>
      </c>
      <c r="K537" s="2771">
        <f>F537*10000</f>
        <v>10000</v>
      </c>
      <c r="L537" s="2794">
        <v>2</v>
      </c>
      <c r="M537" s="2815">
        <f t="shared" si="53"/>
        <v>20000</v>
      </c>
      <c r="N537" s="2794"/>
      <c r="O537" s="2815">
        <f t="shared" si="57"/>
        <v>0</v>
      </c>
      <c r="P537" s="2815">
        <f t="shared" si="55"/>
        <v>30000</v>
      </c>
      <c r="Q537" s="2815">
        <v>35000</v>
      </c>
      <c r="R537" s="2772"/>
    </row>
    <row r="538" spans="2:18">
      <c r="B538" s="3094">
        <v>27</v>
      </c>
      <c r="C538" s="1940">
        <v>41995</v>
      </c>
      <c r="D538" s="2939" t="s">
        <v>1719</v>
      </c>
      <c r="E538" s="2794" t="s">
        <v>810</v>
      </c>
      <c r="F538" s="2794">
        <v>2</v>
      </c>
      <c r="G538" s="2794">
        <v>25</v>
      </c>
      <c r="H538" s="2814">
        <f t="shared" si="52"/>
        <v>50</v>
      </c>
      <c r="I538" s="2815">
        <f t="shared" si="56"/>
        <v>25000</v>
      </c>
      <c r="J538" s="2794">
        <v>200</v>
      </c>
      <c r="K538" s="2771">
        <f>H538*200</f>
        <v>10000</v>
      </c>
      <c r="L538" s="2794"/>
      <c r="M538" s="2815">
        <f t="shared" si="53"/>
        <v>0</v>
      </c>
      <c r="N538" s="2794"/>
      <c r="O538" s="2815">
        <f t="shared" si="57"/>
        <v>0</v>
      </c>
      <c r="P538" s="2815">
        <f t="shared" si="55"/>
        <v>35000</v>
      </c>
      <c r="Q538" s="3054">
        <v>35000</v>
      </c>
      <c r="R538" s="2772"/>
    </row>
    <row r="539" spans="2:18">
      <c r="B539" s="3096"/>
      <c r="C539" s="1940">
        <v>41995</v>
      </c>
      <c r="D539" s="2939" t="s">
        <v>1362</v>
      </c>
      <c r="E539" s="2794" t="s">
        <v>277</v>
      </c>
      <c r="F539" s="2794">
        <v>1</v>
      </c>
      <c r="G539" s="2794"/>
      <c r="H539" s="2814">
        <f t="shared" si="52"/>
        <v>0</v>
      </c>
      <c r="I539" s="2815">
        <f t="shared" si="56"/>
        <v>0</v>
      </c>
      <c r="J539" s="2939"/>
      <c r="K539" s="2771"/>
      <c r="L539" s="2794">
        <v>4</v>
      </c>
      <c r="M539" s="2815">
        <f t="shared" si="53"/>
        <v>40000</v>
      </c>
      <c r="N539" s="2794"/>
      <c r="O539" s="2815">
        <f t="shared" si="57"/>
        <v>0</v>
      </c>
      <c r="P539" s="2815">
        <f t="shared" si="55"/>
        <v>40000</v>
      </c>
      <c r="Q539" s="3055"/>
      <c r="R539" s="2772"/>
    </row>
    <row r="540" spans="2:18">
      <c r="B540" s="3094">
        <v>28</v>
      </c>
      <c r="C540" s="1940">
        <v>41996</v>
      </c>
      <c r="D540" s="2939" t="s">
        <v>1719</v>
      </c>
      <c r="E540" s="2794" t="s">
        <v>810</v>
      </c>
      <c r="F540" s="2794">
        <v>1</v>
      </c>
      <c r="G540" s="2794">
        <v>25</v>
      </c>
      <c r="H540" s="2814">
        <f t="shared" si="52"/>
        <v>25</v>
      </c>
      <c r="I540" s="2815">
        <f t="shared" si="56"/>
        <v>12500</v>
      </c>
      <c r="J540" s="2794">
        <v>200</v>
      </c>
      <c r="K540" s="2771">
        <f>H540*200</f>
        <v>5000</v>
      </c>
      <c r="L540" s="2794">
        <v>2</v>
      </c>
      <c r="M540" s="2815">
        <f t="shared" si="53"/>
        <v>20000</v>
      </c>
      <c r="N540" s="2794"/>
      <c r="O540" s="2815">
        <f t="shared" si="57"/>
        <v>0</v>
      </c>
      <c r="P540" s="2815">
        <f t="shared" si="55"/>
        <v>37500</v>
      </c>
      <c r="Q540" s="3054">
        <v>35000</v>
      </c>
      <c r="R540" s="2772"/>
    </row>
    <row r="541" spans="2:18">
      <c r="B541" s="3096"/>
      <c r="C541" s="1940">
        <v>41996</v>
      </c>
      <c r="D541" s="2939" t="s">
        <v>1362</v>
      </c>
      <c r="E541" s="2794" t="s">
        <v>277</v>
      </c>
      <c r="F541" s="2794">
        <v>1</v>
      </c>
      <c r="G541" s="2794"/>
      <c r="H541" s="2814">
        <f t="shared" si="52"/>
        <v>0</v>
      </c>
      <c r="I541" s="2815">
        <f t="shared" si="56"/>
        <v>0</v>
      </c>
      <c r="J541" s="2939" t="s">
        <v>127</v>
      </c>
      <c r="K541" s="2771">
        <f>F541*10000</f>
        <v>10000</v>
      </c>
      <c r="L541" s="2794"/>
      <c r="M541" s="2815">
        <f t="shared" si="53"/>
        <v>0</v>
      </c>
      <c r="N541" s="2794"/>
      <c r="O541" s="2815">
        <f t="shared" si="57"/>
        <v>0</v>
      </c>
      <c r="P541" s="2815">
        <f t="shared" si="55"/>
        <v>10000</v>
      </c>
      <c r="Q541" s="3055"/>
      <c r="R541" s="2772"/>
    </row>
    <row r="542" spans="2:18">
      <c r="B542" s="3094">
        <v>29</v>
      </c>
      <c r="C542" s="1940">
        <v>41997</v>
      </c>
      <c r="D542" s="2939" t="s">
        <v>1719</v>
      </c>
      <c r="E542" s="2794" t="s">
        <v>810</v>
      </c>
      <c r="F542" s="2794">
        <v>1</v>
      </c>
      <c r="G542" s="2794">
        <v>25</v>
      </c>
      <c r="H542" s="2814">
        <f t="shared" si="52"/>
        <v>25</v>
      </c>
      <c r="I542" s="2815">
        <f t="shared" si="56"/>
        <v>12500</v>
      </c>
      <c r="J542" s="2794">
        <v>200</v>
      </c>
      <c r="K542" s="2771">
        <f>H542*200</f>
        <v>5000</v>
      </c>
      <c r="L542" s="2794"/>
      <c r="M542" s="2815">
        <f t="shared" si="53"/>
        <v>0</v>
      </c>
      <c r="N542" s="2794"/>
      <c r="O542" s="2815">
        <f t="shared" si="57"/>
        <v>0</v>
      </c>
      <c r="P542" s="2815">
        <f t="shared" si="55"/>
        <v>17500</v>
      </c>
      <c r="Q542" s="3054">
        <v>35000</v>
      </c>
      <c r="R542" s="2772"/>
    </row>
    <row r="543" spans="2:18">
      <c r="B543" s="3095"/>
      <c r="C543" s="1940">
        <v>41997</v>
      </c>
      <c r="D543" s="2939" t="s">
        <v>1362</v>
      </c>
      <c r="E543" s="2794" t="s">
        <v>277</v>
      </c>
      <c r="F543" s="2794">
        <v>1</v>
      </c>
      <c r="G543" s="2794"/>
      <c r="H543" s="2814">
        <f t="shared" si="52"/>
        <v>0</v>
      </c>
      <c r="I543" s="2815">
        <f t="shared" si="56"/>
        <v>0</v>
      </c>
      <c r="J543" s="2939" t="s">
        <v>127</v>
      </c>
      <c r="K543" s="2771">
        <f>F543*10000</f>
        <v>10000</v>
      </c>
      <c r="L543" s="2794"/>
      <c r="M543" s="2815">
        <f t="shared" si="53"/>
        <v>0</v>
      </c>
      <c r="N543" s="2794"/>
      <c r="O543" s="2815">
        <f t="shared" si="57"/>
        <v>0</v>
      </c>
      <c r="P543" s="2815">
        <f t="shared" si="55"/>
        <v>10000</v>
      </c>
      <c r="Q543" s="3056"/>
      <c r="R543" s="2772"/>
    </row>
    <row r="544" spans="2:18">
      <c r="B544" s="3096"/>
      <c r="C544" s="1940">
        <v>41997</v>
      </c>
      <c r="D544" s="2939" t="s">
        <v>731</v>
      </c>
      <c r="E544" s="2794" t="s">
        <v>263</v>
      </c>
      <c r="F544" s="2794">
        <v>1</v>
      </c>
      <c r="G544" s="2794">
        <v>150</v>
      </c>
      <c r="H544" s="2814">
        <f t="shared" si="52"/>
        <v>150</v>
      </c>
      <c r="I544" s="2815">
        <f t="shared" si="56"/>
        <v>75000</v>
      </c>
      <c r="J544" s="2939"/>
      <c r="K544" s="2771"/>
      <c r="L544" s="2794">
        <v>6</v>
      </c>
      <c r="M544" s="2815">
        <f t="shared" si="53"/>
        <v>60000</v>
      </c>
      <c r="N544" s="2794">
        <v>5</v>
      </c>
      <c r="O544" s="2815">
        <f t="shared" si="57"/>
        <v>75000</v>
      </c>
      <c r="P544" s="2815">
        <f t="shared" si="55"/>
        <v>210000</v>
      </c>
      <c r="Q544" s="3055"/>
      <c r="R544" s="3018" t="s">
        <v>1743</v>
      </c>
    </row>
    <row r="545" spans="2:18" ht="16.5" thickBot="1">
      <c r="B545" s="3032">
        <v>30</v>
      </c>
      <c r="C545" s="2296">
        <v>41998</v>
      </c>
      <c r="D545" s="2778" t="s">
        <v>731</v>
      </c>
      <c r="E545" s="2800" t="s">
        <v>263</v>
      </c>
      <c r="F545" s="2800">
        <v>1</v>
      </c>
      <c r="G545" s="2800"/>
      <c r="H545" s="2021">
        <f t="shared" si="52"/>
        <v>0</v>
      </c>
      <c r="I545" s="2022">
        <f t="shared" si="56"/>
        <v>0</v>
      </c>
      <c r="J545" s="2778"/>
      <c r="K545" s="2786"/>
      <c r="L545" s="2800"/>
      <c r="M545" s="2022">
        <f t="shared" si="53"/>
        <v>0</v>
      </c>
      <c r="N545" s="2800"/>
      <c r="O545" s="2022">
        <f t="shared" si="57"/>
        <v>0</v>
      </c>
      <c r="P545" s="2022">
        <f t="shared" si="55"/>
        <v>0</v>
      </c>
      <c r="Q545" s="2022">
        <v>35000</v>
      </c>
      <c r="R545" s="2783"/>
    </row>
    <row r="546" spans="2:18">
      <c r="B546" s="161"/>
      <c r="C546" s="162"/>
      <c r="D546" s="35"/>
      <c r="E546" s="2546"/>
      <c r="F546" s="2546"/>
      <c r="G546" s="2546"/>
      <c r="H546" s="163"/>
      <c r="I546" s="164"/>
      <c r="J546" s="163"/>
      <c r="K546" s="128"/>
      <c r="L546" s="166"/>
      <c r="M546" s="128"/>
      <c r="N546" s="166"/>
      <c r="O546" s="128"/>
      <c r="P546" s="129"/>
      <c r="Q546" s="128"/>
      <c r="R546" s="163"/>
    </row>
    <row r="547" spans="2:18">
      <c r="B547" s="2546"/>
      <c r="C547" s="2546"/>
      <c r="D547" s="2548" t="s">
        <v>49</v>
      </c>
      <c r="E547" s="2546"/>
      <c r="H547" s="21"/>
      <c r="L547" s="944"/>
      <c r="M547" s="209"/>
      <c r="N547" s="83"/>
      <c r="O547" s="2547" t="s">
        <v>50</v>
      </c>
      <c r="P547" s="2547"/>
      <c r="Q547" s="102"/>
      <c r="R547" s="2546"/>
    </row>
    <row r="548" spans="2:18" ht="16.5" thickBot="1">
      <c r="B548" s="2546"/>
      <c r="C548" s="2546"/>
      <c r="D548" s="2546"/>
      <c r="E548" s="2546"/>
      <c r="H548" s="21"/>
      <c r="L548" s="944"/>
      <c r="M548" s="209"/>
      <c r="N548" s="83"/>
      <c r="O548" s="2547"/>
      <c r="P548" s="35"/>
      <c r="Q548" s="102"/>
      <c r="R548" s="2546"/>
    </row>
    <row r="549" spans="2:18">
      <c r="B549" s="2546"/>
      <c r="C549" s="2546"/>
      <c r="D549" s="2546"/>
      <c r="E549" s="2546"/>
      <c r="F549" s="3135" t="s">
        <v>140</v>
      </c>
      <c r="G549" s="3136"/>
      <c r="H549" s="3136"/>
      <c r="I549" s="3136"/>
      <c r="J549" s="3136"/>
      <c r="K549" s="3191"/>
      <c r="L549" s="3136"/>
      <c r="M549" s="3137"/>
      <c r="N549" s="83"/>
      <c r="O549" s="2547"/>
      <c r="P549" s="35"/>
      <c r="Q549" s="102"/>
      <c r="R549" s="2546"/>
    </row>
    <row r="550" spans="2:18" ht="16.5" thickBot="1">
      <c r="B550" s="2546"/>
      <c r="C550" s="2546"/>
      <c r="D550" s="2546"/>
      <c r="E550" s="2546"/>
      <c r="F550" s="3138"/>
      <c r="G550" s="3139"/>
      <c r="H550" s="3139"/>
      <c r="I550" s="3139"/>
      <c r="J550" s="3139"/>
      <c r="K550" s="3194"/>
      <c r="L550" s="3139"/>
      <c r="M550" s="3140"/>
      <c r="N550" s="83"/>
      <c r="O550" s="2547"/>
      <c r="P550" s="35"/>
      <c r="Q550" s="102"/>
      <c r="R550" s="2546"/>
    </row>
    <row r="551" spans="2:18">
      <c r="B551" s="2546"/>
      <c r="C551" s="2546"/>
      <c r="D551" s="2547" t="s">
        <v>46</v>
      </c>
      <c r="E551" s="2546"/>
      <c r="F551" s="2546"/>
      <c r="H551" s="35"/>
      <c r="I551" s="35"/>
      <c r="J551" s="2546"/>
      <c r="K551" s="102"/>
      <c r="L551" s="35"/>
      <c r="M551" s="35"/>
      <c r="N551" s="83"/>
      <c r="O551" s="2547" t="s">
        <v>48</v>
      </c>
      <c r="P551" s="2547"/>
      <c r="Q551" s="102"/>
      <c r="R551" s="2546"/>
    </row>
    <row r="552" spans="2:18">
      <c r="B552" s="2546"/>
      <c r="C552" s="2546"/>
      <c r="D552" s="2546" t="s">
        <v>47</v>
      </c>
      <c r="E552" s="2546"/>
      <c r="F552" s="2546"/>
      <c r="G552" s="2546"/>
      <c r="H552" s="35"/>
      <c r="I552" s="54"/>
      <c r="J552" s="2546"/>
      <c r="K552" s="102"/>
      <c r="L552" s="35"/>
      <c r="M552" s="35"/>
      <c r="N552" s="83"/>
      <c r="O552" s="35"/>
      <c r="P552" s="35"/>
      <c r="Q552" s="102"/>
      <c r="R552" s="2546"/>
    </row>
    <row r="553" spans="2:18">
      <c r="B553" s="2546"/>
      <c r="C553" s="51"/>
      <c r="D553" s="35"/>
      <c r="E553" s="2546"/>
      <c r="F553" s="2546"/>
      <c r="G553" s="2546"/>
      <c r="H553" s="2546"/>
      <c r="I553" s="2546"/>
      <c r="J553" s="2546"/>
      <c r="K553" s="102"/>
      <c r="L553" s="2546"/>
      <c r="M553" s="102"/>
      <c r="N553" s="83"/>
      <c r="O553" s="102"/>
      <c r="P553" s="102"/>
      <c r="Q553" s="102"/>
      <c r="R553" s="2546"/>
    </row>
    <row r="554" spans="2:18">
      <c r="B554" s="2546"/>
      <c r="C554" s="2546"/>
      <c r="D554" s="35"/>
      <c r="E554" s="2546"/>
      <c r="F554" s="35"/>
      <c r="G554" s="35"/>
      <c r="H554" s="84"/>
      <c r="I554" s="89"/>
      <c r="J554" s="2546"/>
      <c r="K554" s="102"/>
      <c r="L554" s="83"/>
      <c r="M554" s="102"/>
      <c r="N554" s="83"/>
      <c r="O554" s="89"/>
      <c r="P554" s="89"/>
      <c r="Q554" s="102"/>
      <c r="R554" s="2546"/>
    </row>
    <row r="555" spans="2:18">
      <c r="B555" s="2546"/>
      <c r="C555" s="2546"/>
      <c r="D555" s="35"/>
      <c r="E555" s="2546"/>
      <c r="F555" s="35"/>
      <c r="G555" s="35"/>
      <c r="H555" s="84"/>
      <c r="I555" s="89"/>
      <c r="J555" s="2546"/>
      <c r="K555" s="102"/>
      <c r="L555" s="83"/>
      <c r="M555" s="102"/>
      <c r="N555" s="83"/>
      <c r="O555" s="89"/>
      <c r="P555" s="89"/>
      <c r="Q555" s="102"/>
      <c r="R555" s="2546"/>
    </row>
    <row r="556" spans="2:18">
      <c r="B556" s="2546"/>
      <c r="C556" s="2546"/>
      <c r="D556" s="35"/>
      <c r="E556" s="2546"/>
      <c r="F556" s="35"/>
      <c r="G556" s="35"/>
      <c r="H556" s="84"/>
      <c r="I556" s="89"/>
      <c r="J556" s="2546"/>
      <c r="K556" s="102"/>
      <c r="L556" s="83"/>
      <c r="M556" s="102"/>
      <c r="N556" s="83"/>
      <c r="O556" s="89"/>
      <c r="P556" s="89"/>
      <c r="Q556" s="102"/>
      <c r="R556" s="2546"/>
    </row>
    <row r="557" spans="2:18">
      <c r="B557" s="2546"/>
      <c r="C557" s="2546"/>
      <c r="D557" s="35"/>
      <c r="E557" s="2546"/>
      <c r="F557" s="35"/>
      <c r="G557" s="35"/>
      <c r="H557" s="84"/>
      <c r="I557" s="89"/>
      <c r="J557" s="2546"/>
      <c r="K557" s="102"/>
      <c r="L557" s="83"/>
      <c r="M557" s="102"/>
      <c r="N557" s="83"/>
      <c r="O557" s="89"/>
      <c r="P557" s="89"/>
      <c r="Q557" s="102"/>
      <c r="R557" s="2546"/>
    </row>
    <row r="558" spans="2:18">
      <c r="B558" s="2546"/>
      <c r="C558" s="2546"/>
      <c r="D558" s="35"/>
      <c r="E558" s="2546"/>
      <c r="F558" s="35"/>
      <c r="G558" s="35"/>
      <c r="H558" s="84"/>
      <c r="I558" s="89"/>
      <c r="J558" s="2546"/>
      <c r="K558" s="102"/>
      <c r="L558" s="83"/>
      <c r="M558" s="102"/>
      <c r="N558" s="83"/>
      <c r="O558" s="89"/>
      <c r="P558" s="89"/>
      <c r="Q558" s="102"/>
      <c r="R558" s="2546"/>
    </row>
    <row r="559" spans="2:18">
      <c r="B559" s="2546"/>
      <c r="C559" s="2546"/>
      <c r="D559" s="35"/>
      <c r="E559" s="2546"/>
      <c r="F559" s="35"/>
      <c r="G559" s="35"/>
      <c r="H559" s="84"/>
      <c r="I559" s="89"/>
      <c r="J559" s="2546"/>
      <c r="K559" s="102"/>
      <c r="L559" s="83"/>
      <c r="M559" s="102"/>
      <c r="N559" s="83"/>
      <c r="O559" s="89"/>
      <c r="P559" s="89"/>
      <c r="Q559" s="102"/>
      <c r="R559" s="2546"/>
    </row>
    <row r="560" spans="2:18">
      <c r="B560" s="2546"/>
      <c r="C560" s="2546"/>
      <c r="D560" s="35"/>
      <c r="E560" s="2546"/>
      <c r="F560" s="35"/>
      <c r="G560" s="35"/>
      <c r="H560" s="84"/>
      <c r="I560" s="89"/>
      <c r="J560" s="2546"/>
      <c r="K560" s="102"/>
      <c r="L560" s="83"/>
      <c r="M560" s="102"/>
      <c r="N560" s="83"/>
      <c r="O560" s="89"/>
      <c r="P560" s="89"/>
      <c r="Q560" s="102"/>
      <c r="R560" s="2546"/>
    </row>
    <row r="561" spans="2:18">
      <c r="B561" s="2546"/>
      <c r="C561" s="2546"/>
      <c r="D561" s="35"/>
      <c r="E561" s="2546"/>
      <c r="F561" s="35"/>
      <c r="G561" s="35"/>
      <c r="H561" s="84"/>
      <c r="I561" s="89"/>
      <c r="J561" s="2546"/>
      <c r="K561" s="102"/>
      <c r="L561" s="83"/>
      <c r="M561" s="102"/>
      <c r="N561" s="83"/>
      <c r="O561" s="89"/>
      <c r="P561" s="89"/>
      <c r="Q561" s="102"/>
      <c r="R561" s="2546"/>
    </row>
    <row r="562" spans="2:18">
      <c r="B562" s="2546"/>
      <c r="C562" s="2546"/>
      <c r="D562" s="35"/>
      <c r="E562" s="2546"/>
      <c r="F562" s="35"/>
      <c r="G562" s="35"/>
      <c r="H562" s="84"/>
      <c r="I562" s="89"/>
      <c r="J562" s="2546"/>
      <c r="K562" s="102"/>
      <c r="L562" s="83"/>
      <c r="M562" s="102"/>
      <c r="N562" s="83"/>
      <c r="O562" s="89"/>
      <c r="P562" s="89"/>
      <c r="Q562" s="102"/>
      <c r="R562" s="2546"/>
    </row>
    <row r="563" spans="2:18">
      <c r="B563" s="2546"/>
      <c r="C563" s="2546"/>
      <c r="D563" s="35"/>
      <c r="E563" s="2546"/>
      <c r="F563" s="35"/>
      <c r="G563" s="35"/>
      <c r="H563" s="84"/>
      <c r="I563" s="89"/>
      <c r="J563" s="2546"/>
      <c r="K563" s="102"/>
      <c r="L563" s="83"/>
      <c r="M563" s="102"/>
      <c r="N563" s="83"/>
      <c r="O563" s="89"/>
      <c r="P563" s="89"/>
      <c r="Q563" s="102"/>
      <c r="R563" s="2546"/>
    </row>
    <row r="564" spans="2:18">
      <c r="B564" s="2546"/>
      <c r="C564" s="2546"/>
      <c r="D564" s="35"/>
      <c r="E564" s="2546"/>
      <c r="F564" s="35"/>
      <c r="G564" s="35"/>
      <c r="H564" s="84"/>
      <c r="I564" s="89"/>
      <c r="J564" s="2546"/>
      <c r="K564" s="102"/>
      <c r="L564" s="83"/>
      <c r="M564" s="102"/>
      <c r="N564" s="83"/>
      <c r="O564" s="89"/>
      <c r="P564" s="89"/>
      <c r="Q564" s="102"/>
      <c r="R564" s="2546"/>
    </row>
    <row r="565" spans="2:18">
      <c r="B565" s="2546"/>
      <c r="C565" s="2546"/>
      <c r="D565" s="35"/>
      <c r="E565" s="2546"/>
      <c r="F565" s="35"/>
      <c r="G565" s="35"/>
      <c r="H565" s="84"/>
      <c r="I565" s="89"/>
      <c r="J565" s="2546"/>
      <c r="K565" s="102"/>
      <c r="L565" s="83"/>
      <c r="M565" s="102"/>
      <c r="N565" s="83"/>
      <c r="O565" s="89"/>
      <c r="P565" s="89"/>
      <c r="Q565" s="102"/>
      <c r="R565" s="2546"/>
    </row>
    <row r="566" spans="2:18">
      <c r="B566" s="2546"/>
      <c r="C566" s="2546"/>
      <c r="D566" s="35"/>
      <c r="E566" s="2546"/>
      <c r="F566" s="35"/>
      <c r="G566" s="35"/>
      <c r="H566" s="84"/>
      <c r="I566" s="89"/>
      <c r="J566" s="2546"/>
      <c r="K566" s="102"/>
      <c r="L566" s="83"/>
      <c r="M566" s="102"/>
      <c r="N566" s="83"/>
      <c r="O566" s="89"/>
      <c r="P566" s="89"/>
      <c r="Q566" s="102"/>
      <c r="R566" s="2546"/>
    </row>
    <row r="567" spans="2:18">
      <c r="B567" s="2546"/>
      <c r="C567" s="2546"/>
      <c r="D567" s="35"/>
      <c r="E567" s="2546"/>
      <c r="F567" s="35"/>
      <c r="G567" s="35"/>
      <c r="H567" s="84"/>
      <c r="I567" s="89"/>
      <c r="J567" s="2546"/>
      <c r="K567" s="102"/>
      <c r="L567" s="83"/>
      <c r="M567" s="102"/>
      <c r="N567" s="83"/>
      <c r="O567" s="89"/>
      <c r="P567" s="89"/>
      <c r="Q567" s="102"/>
      <c r="R567" s="2546"/>
    </row>
    <row r="568" spans="2:18">
      <c r="B568" s="2546"/>
      <c r="C568" s="2546"/>
      <c r="D568" s="35"/>
      <c r="E568" s="2546"/>
      <c r="F568" s="35"/>
      <c r="G568" s="35"/>
      <c r="H568" s="84"/>
      <c r="I568" s="89"/>
      <c r="J568" s="2546"/>
      <c r="K568" s="102"/>
      <c r="L568" s="83"/>
      <c r="M568" s="102"/>
      <c r="N568" s="83"/>
      <c r="O568" s="89"/>
      <c r="P568" s="89"/>
      <c r="Q568" s="102"/>
      <c r="R568" s="2546"/>
    </row>
    <row r="569" spans="2:18">
      <c r="B569" s="2546"/>
      <c r="C569" s="2546"/>
      <c r="D569" s="35"/>
      <c r="E569" s="2546"/>
      <c r="F569" s="35"/>
      <c r="G569" s="35"/>
      <c r="H569" s="84"/>
      <c r="I569" s="89"/>
      <c r="J569" s="2546"/>
      <c r="K569" s="102"/>
      <c r="L569" s="83"/>
      <c r="M569" s="102"/>
      <c r="N569" s="83"/>
      <c r="O569" s="89"/>
      <c r="P569" s="89"/>
      <c r="Q569" s="102"/>
      <c r="R569" s="2546"/>
    </row>
    <row r="570" spans="2:18">
      <c r="B570" s="2546"/>
      <c r="C570" s="2546"/>
      <c r="D570" s="35"/>
      <c r="E570" s="2546"/>
      <c r="F570" s="35"/>
      <c r="G570" s="35"/>
      <c r="H570" s="84"/>
      <c r="I570" s="89"/>
      <c r="J570" s="2546"/>
      <c r="K570" s="102"/>
      <c r="L570" s="83"/>
      <c r="M570" s="102"/>
      <c r="N570" s="83"/>
      <c r="O570" s="89"/>
      <c r="P570" s="89"/>
      <c r="Q570" s="102"/>
      <c r="R570" s="2546"/>
    </row>
    <row r="571" spans="2:18">
      <c r="B571" s="2546"/>
      <c r="C571" s="2546"/>
      <c r="D571" s="35"/>
      <c r="E571" s="2546"/>
      <c r="F571" s="35"/>
      <c r="G571" s="35"/>
      <c r="H571" s="84"/>
      <c r="I571" s="89"/>
      <c r="J571" s="2546"/>
      <c r="K571" s="102"/>
      <c r="L571" s="83"/>
      <c r="M571" s="102"/>
      <c r="N571" s="83"/>
      <c r="O571" s="89"/>
      <c r="P571" s="89"/>
      <c r="Q571" s="102"/>
      <c r="R571" s="2546"/>
    </row>
    <row r="572" spans="2:18">
      <c r="B572" s="2546"/>
      <c r="C572" s="2546"/>
      <c r="D572" s="35"/>
      <c r="E572" s="2546"/>
      <c r="F572" s="35"/>
      <c r="G572" s="35"/>
      <c r="H572" s="84"/>
      <c r="I572" s="89"/>
      <c r="J572" s="2546"/>
      <c r="K572" s="102"/>
      <c r="L572" s="83"/>
      <c r="M572" s="102"/>
      <c r="N572" s="83"/>
      <c r="O572" s="89"/>
      <c r="P572" s="89"/>
      <c r="Q572" s="102"/>
      <c r="R572" s="2546"/>
    </row>
    <row r="573" spans="2:18">
      <c r="B573" s="2546"/>
      <c r="C573" s="2546"/>
      <c r="D573" s="35"/>
      <c r="E573" s="2546"/>
      <c r="F573" s="35"/>
      <c r="G573" s="35"/>
      <c r="H573" s="84"/>
      <c r="I573" s="89"/>
      <c r="J573" s="2546"/>
      <c r="K573" s="102"/>
      <c r="L573" s="83"/>
      <c r="M573" s="102"/>
      <c r="N573" s="83"/>
      <c r="O573" s="89"/>
      <c r="P573" s="89"/>
      <c r="Q573" s="102"/>
      <c r="R573" s="2546"/>
    </row>
    <row r="574" spans="2:18">
      <c r="B574" s="2546"/>
      <c r="C574" s="2546"/>
      <c r="D574" s="35"/>
      <c r="E574" s="2546"/>
      <c r="F574" s="35"/>
      <c r="G574" s="35"/>
      <c r="H574" s="84"/>
      <c r="I574" s="89"/>
      <c r="J574" s="2546"/>
      <c r="K574" s="102"/>
      <c r="L574" s="83"/>
      <c r="M574" s="102"/>
      <c r="N574" s="83"/>
      <c r="O574" s="89"/>
      <c r="P574" s="89"/>
      <c r="Q574" s="102"/>
      <c r="R574" s="2546"/>
    </row>
    <row r="575" spans="2:18">
      <c r="B575" s="2546"/>
      <c r="C575" s="2546"/>
      <c r="D575" s="35"/>
      <c r="E575" s="2546"/>
      <c r="F575" s="35"/>
      <c r="G575" s="35"/>
      <c r="H575" s="84"/>
      <c r="I575" s="89"/>
      <c r="J575" s="2546"/>
      <c r="K575" s="102"/>
      <c r="L575" s="83"/>
      <c r="M575" s="102"/>
      <c r="N575" s="83"/>
      <c r="O575" s="89"/>
      <c r="P575" s="89"/>
      <c r="Q575" s="102"/>
      <c r="R575" s="2546"/>
    </row>
    <row r="576" spans="2:18">
      <c r="B576" s="2546"/>
      <c r="C576" s="2546"/>
      <c r="D576" s="35"/>
      <c r="E576" s="2546"/>
      <c r="F576" s="35"/>
      <c r="G576" s="35"/>
      <c r="H576" s="84"/>
      <c r="I576" s="89"/>
      <c r="J576" s="2546"/>
      <c r="K576" s="102"/>
      <c r="L576" s="83"/>
      <c r="M576" s="102"/>
      <c r="N576" s="83"/>
      <c r="O576" s="89"/>
      <c r="P576" s="89"/>
      <c r="Q576" s="102"/>
      <c r="R576" s="2546"/>
    </row>
    <row r="577" spans="2:18">
      <c r="B577" s="2546"/>
      <c r="C577" s="2546"/>
      <c r="D577" s="35"/>
      <c r="E577" s="2546"/>
      <c r="F577" s="35"/>
      <c r="G577" s="35"/>
      <c r="H577" s="84"/>
      <c r="I577" s="89"/>
      <c r="J577" s="2546"/>
      <c r="K577" s="102"/>
      <c r="L577" s="83"/>
      <c r="M577" s="102"/>
      <c r="N577" s="83"/>
      <c r="O577" s="89"/>
      <c r="P577" s="89"/>
      <c r="Q577" s="102"/>
      <c r="R577" s="2546"/>
    </row>
    <row r="578" spans="2:18">
      <c r="B578" s="2546"/>
      <c r="C578" s="2546"/>
      <c r="D578" s="35"/>
      <c r="E578" s="2546"/>
      <c r="F578" s="35"/>
      <c r="G578" s="35"/>
      <c r="H578" s="84"/>
      <c r="I578" s="89"/>
      <c r="J578" s="2546"/>
      <c r="K578" s="102"/>
      <c r="L578" s="83"/>
      <c r="M578" s="102"/>
      <c r="N578" s="83"/>
      <c r="O578" s="89"/>
      <c r="P578" s="89"/>
      <c r="Q578" s="102"/>
      <c r="R578" s="2546"/>
    </row>
    <row r="579" spans="2:18">
      <c r="B579" s="2546"/>
      <c r="C579" s="2546"/>
      <c r="D579" s="35"/>
      <c r="E579" s="2546"/>
      <c r="F579" s="35"/>
      <c r="G579" s="35"/>
      <c r="H579" s="84"/>
      <c r="I579" s="89"/>
      <c r="J579" s="2546"/>
      <c r="K579" s="102"/>
      <c r="L579" s="83"/>
      <c r="M579" s="102"/>
      <c r="N579" s="83"/>
      <c r="O579" s="89"/>
      <c r="P579" s="89"/>
      <c r="Q579" s="102"/>
      <c r="R579" s="2546"/>
    </row>
    <row r="580" spans="2:18">
      <c r="B580" s="2546"/>
      <c r="C580" s="2546"/>
      <c r="D580" s="35"/>
      <c r="E580" s="2546"/>
      <c r="F580" s="35"/>
      <c r="G580" s="35"/>
      <c r="H580" s="84"/>
      <c r="I580" s="89"/>
      <c r="J580" s="2546"/>
      <c r="K580" s="102"/>
      <c r="L580" s="83"/>
      <c r="M580" s="102"/>
      <c r="N580" s="83"/>
      <c r="O580" s="89"/>
      <c r="P580" s="89"/>
      <c r="Q580" s="102"/>
      <c r="R580" s="2546"/>
    </row>
    <row r="581" spans="2:18">
      <c r="B581" s="2546"/>
      <c r="C581" s="2546"/>
      <c r="D581" s="35"/>
      <c r="E581" s="2546"/>
      <c r="F581" s="35"/>
      <c r="G581" s="35"/>
      <c r="H581" s="84"/>
      <c r="I581" s="89"/>
      <c r="J581" s="2546"/>
      <c r="K581" s="102"/>
      <c r="L581" s="83"/>
      <c r="M581" s="102"/>
      <c r="N581" s="83"/>
      <c r="O581" s="89"/>
      <c r="P581" s="89"/>
      <c r="Q581" s="102"/>
      <c r="R581" s="2546"/>
    </row>
    <row r="582" spans="2:18">
      <c r="B582" s="2546"/>
      <c r="C582" s="2546"/>
      <c r="D582" s="35"/>
      <c r="E582" s="2546"/>
      <c r="F582" s="35"/>
      <c r="G582" s="35"/>
      <c r="H582" s="84"/>
      <c r="I582" s="89"/>
      <c r="J582" s="2546"/>
      <c r="K582" s="102"/>
      <c r="L582" s="83"/>
      <c r="M582" s="102"/>
      <c r="N582" s="83"/>
      <c r="O582" s="89"/>
      <c r="P582" s="89"/>
      <c r="Q582" s="102"/>
      <c r="R582" s="2546"/>
    </row>
    <row r="583" spans="2:18">
      <c r="B583" s="2546"/>
      <c r="C583" s="2546"/>
      <c r="D583" s="35"/>
      <c r="E583" s="2546"/>
      <c r="F583" s="35"/>
      <c r="G583" s="35"/>
      <c r="H583" s="84"/>
      <c r="I583" s="89"/>
      <c r="J583" s="2546"/>
      <c r="K583" s="102"/>
      <c r="L583" s="83"/>
      <c r="M583" s="102"/>
      <c r="N583" s="83"/>
      <c r="O583" s="89"/>
      <c r="P583" s="89"/>
      <c r="Q583" s="102"/>
      <c r="R583" s="2546"/>
    </row>
    <row r="584" spans="2:18">
      <c r="B584" s="2546"/>
      <c r="C584" s="2546"/>
      <c r="D584" s="35"/>
      <c r="E584" s="2546"/>
      <c r="F584" s="35"/>
      <c r="G584" s="35"/>
      <c r="H584" s="84"/>
      <c r="I584" s="89"/>
      <c r="J584" s="2546"/>
      <c r="K584" s="102"/>
      <c r="L584" s="83"/>
      <c r="M584" s="102"/>
      <c r="N584" s="83"/>
      <c r="O584" s="89"/>
      <c r="P584" s="89"/>
      <c r="Q584" s="102"/>
      <c r="R584" s="2546"/>
    </row>
    <row r="585" spans="2:18">
      <c r="B585" s="2546"/>
      <c r="C585" s="2546"/>
      <c r="D585" s="35"/>
      <c r="E585" s="2546"/>
      <c r="F585" s="35"/>
      <c r="G585" s="35"/>
      <c r="H585" s="84"/>
      <c r="I585" s="89"/>
      <c r="J585" s="2546"/>
      <c r="K585" s="102"/>
      <c r="L585" s="83"/>
      <c r="M585" s="102"/>
      <c r="N585" s="83"/>
      <c r="O585" s="89"/>
      <c r="P585" s="89"/>
      <c r="Q585" s="102"/>
      <c r="R585" s="2546"/>
    </row>
    <row r="586" spans="2:18">
      <c r="B586" s="2546"/>
      <c r="C586" s="2546"/>
      <c r="D586" s="35"/>
      <c r="E586" s="2546"/>
      <c r="F586" s="35"/>
      <c r="G586" s="35"/>
      <c r="H586" s="84"/>
      <c r="I586" s="89"/>
      <c r="J586" s="2546"/>
      <c r="K586" s="102"/>
      <c r="L586" s="83"/>
      <c r="M586" s="102"/>
      <c r="N586" s="83"/>
      <c r="O586" s="89"/>
      <c r="P586" s="89"/>
      <c r="Q586" s="102"/>
      <c r="R586" s="2546"/>
    </row>
    <row r="587" spans="2:18">
      <c r="B587" s="2546"/>
      <c r="C587" s="2546"/>
      <c r="D587" s="35"/>
      <c r="E587" s="2546"/>
      <c r="F587" s="35"/>
      <c r="G587" s="35"/>
      <c r="H587" s="84"/>
      <c r="I587" s="89"/>
      <c r="J587" s="2546"/>
      <c r="K587" s="102"/>
      <c r="L587" s="83"/>
      <c r="M587" s="102"/>
      <c r="N587" s="83"/>
      <c r="O587" s="89"/>
      <c r="P587" s="89"/>
      <c r="Q587" s="102"/>
      <c r="R587" s="2546"/>
    </row>
    <row r="588" spans="2:18">
      <c r="B588" s="2546"/>
      <c r="C588" s="2546"/>
      <c r="D588" s="35"/>
      <c r="E588" s="2546"/>
      <c r="F588" s="35"/>
      <c r="G588" s="35"/>
      <c r="H588" s="84"/>
      <c r="I588" s="89"/>
      <c r="J588" s="2546"/>
      <c r="K588" s="102"/>
      <c r="L588" s="83"/>
      <c r="M588" s="102"/>
      <c r="N588" s="83"/>
      <c r="O588" s="89"/>
      <c r="P588" s="89"/>
      <c r="Q588" s="102"/>
      <c r="R588" s="2546"/>
    </row>
    <row r="589" spans="2:18">
      <c r="B589" s="2546"/>
      <c r="C589" s="2546"/>
      <c r="D589" s="35"/>
      <c r="E589" s="2546"/>
      <c r="F589" s="35"/>
      <c r="G589" s="35"/>
      <c r="H589" s="84"/>
      <c r="I589" s="89"/>
      <c r="J589" s="2546"/>
      <c r="K589" s="102"/>
      <c r="L589" s="83"/>
      <c r="M589" s="102"/>
      <c r="N589" s="83"/>
      <c r="O589" s="89"/>
      <c r="P589" s="89"/>
      <c r="Q589" s="102"/>
      <c r="R589" s="2546"/>
    </row>
    <row r="590" spans="2:18">
      <c r="B590" s="2546"/>
      <c r="C590" s="2546"/>
      <c r="D590" s="35"/>
      <c r="E590" s="2546"/>
      <c r="F590" s="35"/>
      <c r="G590" s="35"/>
      <c r="H590" s="84"/>
      <c r="I590" s="89"/>
      <c r="J590" s="2546"/>
      <c r="K590" s="102"/>
      <c r="L590" s="83"/>
      <c r="M590" s="102"/>
      <c r="N590" s="83"/>
      <c r="O590" s="89"/>
      <c r="P590" s="89"/>
      <c r="Q590" s="102"/>
      <c r="R590" s="2546"/>
    </row>
    <row r="591" spans="2:18">
      <c r="B591" s="2546"/>
      <c r="C591" s="2546"/>
      <c r="D591" s="35"/>
      <c r="E591" s="2546"/>
      <c r="F591" s="35"/>
      <c r="G591" s="35"/>
      <c r="H591" s="84"/>
      <c r="I591" s="89"/>
      <c r="J591" s="2546"/>
      <c r="K591" s="102"/>
      <c r="L591" s="83"/>
      <c r="M591" s="102"/>
      <c r="N591" s="83"/>
      <c r="O591" s="89"/>
      <c r="P591" s="89"/>
      <c r="Q591" s="102"/>
      <c r="R591" s="2546"/>
    </row>
    <row r="592" spans="2:18">
      <c r="B592" s="2546"/>
      <c r="C592" s="2546"/>
      <c r="D592" s="35"/>
      <c r="E592" s="2546"/>
      <c r="F592" s="35"/>
      <c r="G592" s="35"/>
      <c r="H592" s="84"/>
      <c r="I592" s="89"/>
      <c r="J592" s="2546"/>
      <c r="K592" s="102"/>
      <c r="L592" s="83"/>
      <c r="M592" s="102"/>
      <c r="N592" s="83"/>
      <c r="O592" s="89"/>
      <c r="P592" s="89"/>
      <c r="Q592" s="102"/>
      <c r="R592" s="2546"/>
    </row>
    <row r="593" spans="2:18">
      <c r="B593" s="2546"/>
      <c r="C593" s="2546"/>
      <c r="D593" s="35"/>
      <c r="E593" s="2546"/>
      <c r="F593" s="35"/>
      <c r="G593" s="35"/>
      <c r="H593" s="84"/>
      <c r="I593" s="89"/>
      <c r="J593" s="2546"/>
      <c r="K593" s="102"/>
      <c r="L593" s="83"/>
      <c r="M593" s="102"/>
      <c r="N593" s="83"/>
      <c r="O593" s="89"/>
      <c r="P593" s="89"/>
      <c r="Q593" s="102"/>
      <c r="R593" s="2546"/>
    </row>
    <row r="594" spans="2:18">
      <c r="B594" s="2546"/>
      <c r="C594" s="2546"/>
      <c r="D594" s="35"/>
      <c r="E594" s="2546"/>
      <c r="F594" s="35"/>
      <c r="G594" s="35"/>
      <c r="H594" s="84"/>
      <c r="I594" s="89"/>
      <c r="J594" s="2546"/>
      <c r="K594" s="102"/>
      <c r="L594" s="83"/>
      <c r="M594" s="102"/>
      <c r="N594" s="83"/>
      <c r="O594" s="89"/>
      <c r="P594" s="89"/>
      <c r="Q594" s="102"/>
      <c r="R594" s="2546"/>
    </row>
    <row r="595" spans="2:18">
      <c r="B595" s="2546"/>
      <c r="C595" s="2546"/>
      <c r="D595" s="35"/>
      <c r="E595" s="2546"/>
      <c r="F595" s="35"/>
      <c r="G595" s="35"/>
      <c r="H595" s="84"/>
      <c r="I595" s="89"/>
      <c r="J595" s="2546"/>
      <c r="K595" s="102"/>
      <c r="L595" s="83"/>
      <c r="M595" s="102"/>
      <c r="N595" s="83"/>
      <c r="O595" s="89"/>
      <c r="P595" s="89"/>
      <c r="Q595" s="102"/>
      <c r="R595" s="2546"/>
    </row>
    <row r="596" spans="2:18">
      <c r="B596" s="2546"/>
      <c r="C596" s="2546"/>
      <c r="D596" s="35"/>
      <c r="E596" s="2546"/>
      <c r="F596" s="35"/>
      <c r="G596" s="35"/>
      <c r="H596" s="84"/>
      <c r="I596" s="89"/>
      <c r="J596" s="2546"/>
      <c r="K596" s="102"/>
      <c r="L596" s="83"/>
      <c r="M596" s="102"/>
      <c r="N596" s="83"/>
      <c r="O596" s="89"/>
      <c r="P596" s="89"/>
      <c r="Q596" s="102"/>
      <c r="R596" s="2546"/>
    </row>
    <row r="597" spans="2:18">
      <c r="B597" s="2546"/>
      <c r="C597" s="2546"/>
      <c r="D597" s="35"/>
      <c r="E597" s="2546"/>
      <c r="F597" s="35"/>
      <c r="G597" s="35"/>
      <c r="H597" s="84"/>
      <c r="I597" s="89"/>
      <c r="J597" s="2546"/>
      <c r="K597" s="102"/>
      <c r="L597" s="83"/>
      <c r="M597" s="102"/>
      <c r="N597" s="83"/>
      <c r="O597" s="89"/>
      <c r="P597" s="89"/>
      <c r="Q597" s="102"/>
      <c r="R597" s="2546"/>
    </row>
    <row r="598" spans="2:18">
      <c r="B598" s="2546"/>
      <c r="C598" s="2546"/>
      <c r="D598" s="35"/>
      <c r="E598" s="2546"/>
      <c r="F598" s="35"/>
      <c r="G598" s="35"/>
      <c r="H598" s="84"/>
      <c r="I598" s="89"/>
      <c r="J598" s="2546"/>
      <c r="K598" s="102"/>
      <c r="L598" s="83"/>
      <c r="M598" s="102"/>
      <c r="N598" s="83"/>
      <c r="O598" s="89"/>
      <c r="P598" s="89"/>
      <c r="Q598" s="102"/>
      <c r="R598" s="2546"/>
    </row>
    <row r="599" spans="2:18">
      <c r="B599" s="2546"/>
      <c r="C599" s="2546"/>
      <c r="D599" s="35"/>
      <c r="E599" s="2546"/>
      <c r="F599" s="35"/>
      <c r="G599" s="35"/>
      <c r="H599" s="84"/>
      <c r="I599" s="89"/>
      <c r="J599" s="2546"/>
      <c r="K599" s="102"/>
      <c r="L599" s="83"/>
      <c r="M599" s="102"/>
      <c r="N599" s="83"/>
      <c r="O599" s="89"/>
      <c r="P599" s="89"/>
      <c r="Q599" s="102"/>
      <c r="R599" s="2546"/>
    </row>
    <row r="600" spans="2:18">
      <c r="B600" s="2546"/>
      <c r="C600" s="2546"/>
      <c r="D600" s="35"/>
      <c r="E600" s="2546"/>
      <c r="F600" s="35"/>
      <c r="G600" s="35"/>
      <c r="H600" s="84"/>
      <c r="I600" s="89"/>
      <c r="J600" s="2546"/>
      <c r="K600" s="102"/>
      <c r="L600" s="83"/>
      <c r="M600" s="102"/>
      <c r="N600" s="83"/>
      <c r="O600" s="89"/>
      <c r="P600" s="89"/>
      <c r="Q600" s="102"/>
      <c r="R600" s="2546"/>
    </row>
    <row r="601" spans="2:18">
      <c r="B601" s="2546"/>
      <c r="C601" s="2546"/>
      <c r="D601" s="35"/>
      <c r="E601" s="2546"/>
      <c r="F601" s="35"/>
      <c r="G601" s="35"/>
      <c r="H601" s="84"/>
      <c r="I601" s="89"/>
      <c r="J601" s="2546"/>
      <c r="K601" s="102"/>
      <c r="L601" s="83"/>
      <c r="M601" s="102"/>
      <c r="N601" s="83"/>
      <c r="O601" s="89"/>
      <c r="P601" s="89"/>
      <c r="Q601" s="102"/>
      <c r="R601" s="2546"/>
    </row>
    <row r="602" spans="2:18">
      <c r="B602" s="2546"/>
      <c r="C602" s="2546"/>
      <c r="D602" s="35"/>
      <c r="E602" s="2546"/>
      <c r="F602" s="35"/>
      <c r="G602" s="35"/>
      <c r="H602" s="84"/>
      <c r="I602" s="89"/>
      <c r="J602" s="2546"/>
      <c r="K602" s="102"/>
      <c r="L602" s="83"/>
      <c r="M602" s="102"/>
      <c r="N602" s="83"/>
      <c r="O602" s="89"/>
      <c r="P602" s="89"/>
      <c r="Q602" s="102"/>
      <c r="R602" s="2546"/>
    </row>
    <row r="603" spans="2:18">
      <c r="B603" s="2546"/>
      <c r="C603" s="2546"/>
      <c r="D603" s="35"/>
      <c r="E603" s="2546"/>
      <c r="F603" s="35"/>
      <c r="G603" s="35"/>
      <c r="H603" s="84"/>
      <c r="I603" s="89"/>
      <c r="J603" s="2546"/>
      <c r="K603" s="102"/>
      <c r="L603" s="83"/>
      <c r="M603" s="102"/>
      <c r="N603" s="83"/>
      <c r="O603" s="89"/>
      <c r="P603" s="89"/>
      <c r="Q603" s="102"/>
      <c r="R603" s="2546"/>
    </row>
    <row r="604" spans="2:18">
      <c r="B604" s="2546"/>
      <c r="C604" s="2546"/>
      <c r="D604" s="35"/>
      <c r="E604" s="2546"/>
      <c r="F604" s="35"/>
      <c r="G604" s="35"/>
      <c r="H604" s="84"/>
      <c r="I604" s="89"/>
      <c r="J604" s="2546"/>
      <c r="K604" s="102"/>
      <c r="L604" s="83"/>
      <c r="M604" s="102"/>
      <c r="N604" s="83"/>
      <c r="O604" s="89"/>
      <c r="P604" s="89"/>
      <c r="Q604" s="102"/>
      <c r="R604" s="2546"/>
    </row>
    <row r="605" spans="2:18">
      <c r="B605" s="2546"/>
      <c r="C605" s="2546"/>
      <c r="D605" s="35"/>
      <c r="E605" s="2546"/>
      <c r="F605" s="35"/>
      <c r="G605" s="35"/>
      <c r="H605" s="84"/>
      <c r="I605" s="89"/>
      <c r="J605" s="2546"/>
      <c r="K605" s="102"/>
      <c r="L605" s="83"/>
      <c r="M605" s="102"/>
      <c r="N605" s="83"/>
      <c r="O605" s="89"/>
      <c r="P605" s="89"/>
      <c r="Q605" s="102"/>
      <c r="R605" s="2546"/>
    </row>
    <row r="606" spans="2:18">
      <c r="B606" s="2546"/>
      <c r="C606" s="2546"/>
      <c r="D606" s="35"/>
      <c r="E606" s="2546"/>
      <c r="F606" s="35"/>
      <c r="G606" s="35"/>
      <c r="H606" s="84"/>
      <c r="I606" s="89"/>
      <c r="J606" s="2546"/>
      <c r="K606" s="102"/>
      <c r="L606" s="83"/>
      <c r="M606" s="102"/>
      <c r="N606" s="83"/>
      <c r="O606" s="89"/>
      <c r="P606" s="89"/>
      <c r="Q606" s="102"/>
      <c r="R606" s="2546"/>
    </row>
    <row r="607" spans="2:18">
      <c r="B607" s="2546"/>
      <c r="C607" s="2546"/>
      <c r="D607" s="35"/>
      <c r="E607" s="2546"/>
      <c r="F607" s="35"/>
      <c r="G607" s="35"/>
      <c r="H607" s="84"/>
      <c r="I607" s="89"/>
      <c r="J607" s="2546"/>
      <c r="K607" s="102"/>
      <c r="L607" s="83"/>
      <c r="M607" s="102"/>
      <c r="N607" s="83"/>
      <c r="O607" s="89"/>
      <c r="P607" s="89"/>
      <c r="Q607" s="102"/>
      <c r="R607" s="2546"/>
    </row>
    <row r="608" spans="2:18">
      <c r="B608" s="2546"/>
      <c r="C608" s="2546"/>
      <c r="D608" s="35"/>
      <c r="E608" s="2546"/>
      <c r="F608" s="35"/>
      <c r="G608" s="35"/>
      <c r="H608" s="84"/>
      <c r="I608" s="89"/>
      <c r="J608" s="2546"/>
      <c r="K608" s="102"/>
      <c r="L608" s="83"/>
      <c r="M608" s="102"/>
      <c r="N608" s="83"/>
      <c r="O608" s="89"/>
      <c r="P608" s="89"/>
      <c r="Q608" s="102"/>
      <c r="R608" s="2546"/>
    </row>
    <row r="609" spans="2:18">
      <c r="B609" s="2546"/>
      <c r="C609" s="2546"/>
      <c r="D609" s="35"/>
      <c r="E609" s="2546"/>
      <c r="F609" s="35"/>
      <c r="G609" s="35"/>
      <c r="H609" s="84"/>
      <c r="I609" s="89"/>
      <c r="J609" s="2546"/>
      <c r="K609" s="102"/>
      <c r="L609" s="83"/>
      <c r="M609" s="102"/>
      <c r="N609" s="83"/>
      <c r="O609" s="89"/>
      <c r="P609" s="89"/>
      <c r="Q609" s="102"/>
      <c r="R609" s="2546"/>
    </row>
    <row r="610" spans="2:18">
      <c r="B610" s="2546"/>
      <c r="C610" s="2546"/>
      <c r="D610" s="35"/>
      <c r="E610" s="2546"/>
      <c r="F610" s="35"/>
      <c r="G610" s="35"/>
      <c r="H610" s="84"/>
      <c r="I610" s="89"/>
      <c r="J610" s="2546"/>
      <c r="K610" s="102"/>
      <c r="L610" s="83"/>
      <c r="M610" s="102"/>
      <c r="N610" s="83"/>
      <c r="O610" s="89"/>
      <c r="P610" s="89"/>
      <c r="Q610" s="102"/>
      <c r="R610" s="2546"/>
    </row>
    <row r="611" spans="2:18">
      <c r="B611" s="2546"/>
      <c r="C611" s="2546"/>
      <c r="D611" s="35"/>
      <c r="E611" s="2546"/>
      <c r="F611" s="35"/>
      <c r="G611" s="35"/>
      <c r="H611" s="84"/>
      <c r="I611" s="89"/>
      <c r="J611" s="2546"/>
      <c r="K611" s="102"/>
      <c r="L611" s="83"/>
      <c r="M611" s="102"/>
      <c r="N611" s="83"/>
      <c r="O611" s="89"/>
      <c r="P611" s="89"/>
      <c r="Q611" s="102"/>
      <c r="R611" s="2546"/>
    </row>
    <row r="612" spans="2:18">
      <c r="B612" s="2546"/>
      <c r="C612" s="2546"/>
      <c r="D612" s="35"/>
      <c r="E612" s="2546"/>
      <c r="F612" s="35"/>
      <c r="G612" s="35"/>
      <c r="H612" s="84"/>
      <c r="I612" s="89"/>
      <c r="J612" s="2546"/>
      <c r="K612" s="102"/>
      <c r="L612" s="83"/>
      <c r="M612" s="102"/>
      <c r="N612" s="83"/>
      <c r="O612" s="89"/>
      <c r="P612" s="89"/>
      <c r="Q612" s="102"/>
      <c r="R612" s="2546"/>
    </row>
    <row r="613" spans="2:18">
      <c r="B613" s="2546"/>
      <c r="C613" s="2546"/>
      <c r="D613" s="35"/>
      <c r="E613" s="2546"/>
      <c r="F613" s="35"/>
      <c r="G613" s="35"/>
      <c r="H613" s="84"/>
      <c r="I613" s="89"/>
      <c r="J613" s="2546"/>
      <c r="K613" s="102"/>
      <c r="L613" s="83"/>
      <c r="M613" s="102"/>
      <c r="N613" s="83"/>
      <c r="O613" s="89"/>
      <c r="P613" s="89"/>
      <c r="Q613" s="102"/>
      <c r="R613" s="2546"/>
    </row>
    <row r="614" spans="2:18">
      <c r="B614" s="2546"/>
      <c r="C614" s="2546"/>
      <c r="D614" s="35"/>
      <c r="E614" s="2546"/>
      <c r="F614" s="35"/>
      <c r="G614" s="35"/>
      <c r="H614" s="84"/>
      <c r="I614" s="89"/>
      <c r="J614" s="2546"/>
      <c r="K614" s="102"/>
      <c r="L614" s="83"/>
      <c r="M614" s="102"/>
      <c r="N614" s="83"/>
      <c r="O614" s="89"/>
      <c r="P614" s="89"/>
      <c r="Q614" s="102"/>
      <c r="R614" s="2546"/>
    </row>
    <row r="615" spans="2:18">
      <c r="B615" s="2546"/>
      <c r="C615" s="2546"/>
      <c r="D615" s="35"/>
      <c r="E615" s="2546"/>
      <c r="F615" s="35"/>
      <c r="G615" s="35"/>
      <c r="H615" s="84"/>
      <c r="I615" s="89"/>
      <c r="J615" s="2546"/>
      <c r="K615" s="102"/>
      <c r="L615" s="83"/>
      <c r="M615" s="102"/>
      <c r="N615" s="83"/>
      <c r="O615" s="89"/>
      <c r="P615" s="89"/>
      <c r="Q615" s="102"/>
      <c r="R615" s="2546"/>
    </row>
    <row r="616" spans="2:18">
      <c r="B616" s="2546"/>
      <c r="C616" s="2546"/>
      <c r="D616" s="35"/>
      <c r="E616" s="2546"/>
      <c r="F616" s="35"/>
      <c r="G616" s="35"/>
      <c r="H616" s="84"/>
      <c r="I616" s="89"/>
      <c r="J616" s="2546"/>
      <c r="K616" s="102"/>
      <c r="L616" s="83"/>
      <c r="M616" s="102"/>
      <c r="N616" s="83"/>
      <c r="O616" s="89"/>
      <c r="P616" s="89"/>
      <c r="Q616" s="102"/>
      <c r="R616" s="2546"/>
    </row>
    <row r="617" spans="2:18">
      <c r="B617" s="2546"/>
      <c r="C617" s="2546"/>
      <c r="D617" s="35"/>
      <c r="E617" s="2546"/>
      <c r="F617" s="35"/>
      <c r="G617" s="35"/>
      <c r="H617" s="84"/>
      <c r="I617" s="89"/>
      <c r="J617" s="2546"/>
      <c r="K617" s="102"/>
      <c r="L617" s="83"/>
      <c r="M617" s="102"/>
      <c r="N617" s="83"/>
      <c r="O617" s="89"/>
      <c r="P617" s="89"/>
      <c r="Q617" s="102"/>
      <c r="R617" s="2546"/>
    </row>
    <row r="618" spans="2:18">
      <c r="B618" s="2546"/>
      <c r="C618" s="2546"/>
      <c r="D618" s="35"/>
      <c r="E618" s="2546"/>
      <c r="F618" s="35"/>
      <c r="G618" s="35"/>
      <c r="H618" s="84"/>
      <c r="I618" s="89"/>
      <c r="J618" s="2546"/>
      <c r="K618" s="102"/>
      <c r="L618" s="83"/>
      <c r="M618" s="102"/>
      <c r="N618" s="83"/>
      <c r="O618" s="89"/>
      <c r="P618" s="89"/>
      <c r="Q618" s="102"/>
      <c r="R618" s="2546"/>
    </row>
    <row r="619" spans="2:18">
      <c r="B619" s="2546"/>
      <c r="C619" s="2546"/>
      <c r="D619" s="35"/>
      <c r="E619" s="2546"/>
      <c r="F619" s="35"/>
      <c r="G619" s="35"/>
      <c r="H619" s="84"/>
      <c r="I619" s="89"/>
      <c r="J619" s="2546"/>
      <c r="K619" s="102"/>
      <c r="L619" s="83"/>
      <c r="M619" s="102"/>
      <c r="N619" s="83"/>
      <c r="O619" s="89"/>
      <c r="P619" s="89"/>
      <c r="Q619" s="102"/>
      <c r="R619" s="2546"/>
    </row>
    <row r="620" spans="2:18">
      <c r="B620" s="2546"/>
      <c r="C620" s="2546"/>
      <c r="D620" s="35"/>
      <c r="E620" s="2546"/>
      <c r="F620" s="35"/>
      <c r="G620" s="35"/>
      <c r="H620" s="84"/>
      <c r="I620" s="89"/>
      <c r="J620" s="2546"/>
      <c r="K620" s="102"/>
      <c r="L620" s="83"/>
      <c r="M620" s="102"/>
      <c r="N620" s="83"/>
      <c r="O620" s="89"/>
      <c r="P620" s="89"/>
      <c r="Q620" s="102"/>
      <c r="R620" s="2546"/>
    </row>
    <row r="621" spans="2:18">
      <c r="B621" s="2546"/>
      <c r="C621" s="2546"/>
      <c r="D621" s="35"/>
      <c r="E621" s="2546"/>
      <c r="F621" s="35"/>
      <c r="G621" s="35"/>
      <c r="H621" s="84"/>
      <c r="I621" s="89"/>
      <c r="J621" s="2546"/>
      <c r="K621" s="102"/>
      <c r="L621" s="83"/>
      <c r="M621" s="102"/>
      <c r="N621" s="83"/>
      <c r="O621" s="89"/>
      <c r="P621" s="89"/>
      <c r="Q621" s="102"/>
      <c r="R621" s="2546"/>
    </row>
    <row r="622" spans="2:18">
      <c r="B622" s="2546"/>
      <c r="C622" s="2546"/>
      <c r="D622" s="35"/>
      <c r="E622" s="2546"/>
      <c r="F622" s="35"/>
      <c r="G622" s="35"/>
      <c r="H622" s="84"/>
      <c r="I622" s="89"/>
      <c r="J622" s="2546"/>
      <c r="K622" s="102"/>
      <c r="L622" s="83"/>
      <c r="M622" s="102"/>
      <c r="N622" s="83"/>
      <c r="O622" s="89"/>
      <c r="P622" s="89"/>
      <c r="Q622" s="102"/>
      <c r="R622" s="2546"/>
    </row>
    <row r="623" spans="2:18">
      <c r="B623" s="2546"/>
      <c r="C623" s="2546"/>
      <c r="D623" s="35"/>
      <c r="E623" s="2546"/>
      <c r="F623" s="35"/>
      <c r="G623" s="35"/>
      <c r="H623" s="84"/>
      <c r="I623" s="89"/>
      <c r="J623" s="2546"/>
      <c r="K623" s="102"/>
      <c r="L623" s="83"/>
      <c r="M623" s="102"/>
      <c r="N623" s="83"/>
      <c r="O623" s="89"/>
      <c r="P623" s="89"/>
      <c r="Q623" s="102"/>
      <c r="R623" s="2546"/>
    </row>
    <row r="624" spans="2:18">
      <c r="B624" s="2546"/>
      <c r="C624" s="2546"/>
      <c r="D624" s="35"/>
      <c r="E624" s="2546"/>
      <c r="F624" s="35"/>
      <c r="G624" s="35"/>
      <c r="H624" s="84"/>
      <c r="I624" s="89"/>
      <c r="J624" s="2546"/>
      <c r="K624" s="102"/>
      <c r="L624" s="83"/>
      <c r="M624" s="102"/>
      <c r="N624" s="83"/>
      <c r="O624" s="89"/>
      <c r="P624" s="89"/>
      <c r="Q624" s="102"/>
      <c r="R624" s="2546"/>
    </row>
    <row r="625" spans="2:18">
      <c r="B625" s="2546"/>
      <c r="C625" s="2546"/>
      <c r="D625" s="35"/>
      <c r="E625" s="2546"/>
      <c r="F625" s="35"/>
      <c r="G625" s="35"/>
      <c r="H625" s="84"/>
      <c r="I625" s="89"/>
      <c r="J625" s="2546"/>
      <c r="K625" s="102"/>
      <c r="L625" s="83"/>
      <c r="M625" s="102"/>
      <c r="N625" s="83"/>
      <c r="O625" s="89"/>
      <c r="P625" s="89"/>
      <c r="Q625" s="102"/>
      <c r="R625" s="2546"/>
    </row>
    <row r="626" spans="2:18">
      <c r="B626" s="2546"/>
      <c r="C626" s="2546"/>
      <c r="D626" s="35"/>
      <c r="E626" s="2546"/>
      <c r="F626" s="35"/>
      <c r="G626" s="35"/>
      <c r="H626" s="84"/>
      <c r="I626" s="89"/>
      <c r="J626" s="2546"/>
      <c r="K626" s="102"/>
      <c r="L626" s="83"/>
      <c r="M626" s="102"/>
      <c r="N626" s="83"/>
      <c r="O626" s="89"/>
      <c r="P626" s="89"/>
      <c r="Q626" s="102"/>
      <c r="R626" s="2546"/>
    </row>
    <row r="627" spans="2:18">
      <c r="B627" s="2546"/>
      <c r="C627" s="2546"/>
      <c r="D627" s="35"/>
      <c r="E627" s="2546"/>
      <c r="F627" s="35"/>
      <c r="G627" s="35"/>
      <c r="H627" s="84"/>
      <c r="I627" s="89"/>
      <c r="J627" s="2546"/>
      <c r="K627" s="102"/>
      <c r="L627" s="83"/>
      <c r="M627" s="102"/>
      <c r="N627" s="83"/>
      <c r="O627" s="89"/>
      <c r="P627" s="89"/>
      <c r="Q627" s="102"/>
      <c r="R627" s="2546"/>
    </row>
    <row r="628" spans="2:18">
      <c r="B628" s="2546"/>
      <c r="C628" s="2546"/>
      <c r="D628" s="35"/>
      <c r="E628" s="2546"/>
      <c r="F628" s="35"/>
      <c r="G628" s="35"/>
      <c r="H628" s="84"/>
      <c r="I628" s="89"/>
      <c r="J628" s="2546"/>
      <c r="K628" s="102"/>
      <c r="L628" s="83"/>
      <c r="M628" s="102"/>
      <c r="N628" s="83"/>
      <c r="O628" s="89"/>
      <c r="P628" s="89"/>
      <c r="Q628" s="102"/>
      <c r="R628" s="2546"/>
    </row>
    <row r="629" spans="2:18">
      <c r="B629" s="2546"/>
      <c r="C629" s="2546"/>
      <c r="D629" s="35"/>
      <c r="E629" s="2546"/>
      <c r="F629" s="35"/>
      <c r="G629" s="35"/>
      <c r="H629" s="84"/>
      <c r="I629" s="89"/>
      <c r="J629" s="2546"/>
      <c r="K629" s="102"/>
      <c r="L629" s="83"/>
      <c r="M629" s="102"/>
      <c r="N629" s="83"/>
      <c r="O629" s="89"/>
      <c r="P629" s="89"/>
      <c r="Q629" s="102"/>
      <c r="R629" s="2546"/>
    </row>
    <row r="630" spans="2:18">
      <c r="B630" s="2546"/>
      <c r="C630" s="2546"/>
      <c r="D630" s="35"/>
      <c r="E630" s="2546"/>
      <c r="F630" s="35"/>
      <c r="G630" s="35"/>
      <c r="H630" s="84"/>
      <c r="I630" s="89"/>
      <c r="J630" s="2546"/>
      <c r="K630" s="102"/>
      <c r="L630" s="83"/>
      <c r="M630" s="102"/>
      <c r="N630" s="83"/>
      <c r="O630" s="89"/>
      <c r="P630" s="89"/>
      <c r="Q630" s="102"/>
      <c r="R630" s="2546"/>
    </row>
    <row r="631" spans="2:18">
      <c r="B631" s="2546"/>
      <c r="C631" s="2546"/>
      <c r="D631" s="35"/>
      <c r="E631" s="2546"/>
      <c r="F631" s="35"/>
      <c r="G631" s="35"/>
      <c r="H631" s="84"/>
      <c r="I631" s="89"/>
      <c r="J631" s="2546"/>
      <c r="K631" s="102"/>
      <c r="L631" s="83"/>
      <c r="M631" s="102"/>
      <c r="N631" s="83"/>
      <c r="O631" s="89"/>
      <c r="P631" s="89"/>
      <c r="Q631" s="102"/>
      <c r="R631" s="2546"/>
    </row>
    <row r="632" spans="2:18">
      <c r="B632" s="2546"/>
      <c r="C632" s="2546"/>
      <c r="D632" s="35"/>
      <c r="E632" s="2546"/>
      <c r="F632" s="35"/>
      <c r="G632" s="35"/>
      <c r="H632" s="84"/>
      <c r="I632" s="89"/>
      <c r="J632" s="2546"/>
      <c r="K632" s="102"/>
      <c r="L632" s="83"/>
      <c r="M632" s="102"/>
      <c r="N632" s="83"/>
      <c r="O632" s="89"/>
      <c r="P632" s="89"/>
      <c r="Q632" s="102"/>
      <c r="R632" s="2546"/>
    </row>
    <row r="633" spans="2:18">
      <c r="B633" s="2546"/>
      <c r="C633" s="2546"/>
      <c r="D633" s="35"/>
      <c r="E633" s="2546"/>
      <c r="F633" s="35"/>
      <c r="G633" s="35"/>
      <c r="H633" s="84"/>
      <c r="I633" s="89"/>
      <c r="J633" s="2546"/>
      <c r="K633" s="102"/>
      <c r="L633" s="83"/>
      <c r="M633" s="102"/>
      <c r="N633" s="83"/>
      <c r="O633" s="89"/>
      <c r="P633" s="89"/>
      <c r="Q633" s="102"/>
      <c r="R633" s="2546"/>
    </row>
    <row r="634" spans="2:18">
      <c r="B634" s="2546"/>
      <c r="C634" s="2546"/>
      <c r="D634" s="35"/>
      <c r="E634" s="2546"/>
      <c r="F634" s="35"/>
      <c r="G634" s="35"/>
      <c r="H634" s="84"/>
      <c r="I634" s="89"/>
      <c r="J634" s="2546"/>
      <c r="K634" s="102"/>
      <c r="L634" s="83"/>
      <c r="M634" s="102"/>
      <c r="N634" s="83"/>
      <c r="O634" s="89"/>
      <c r="P634" s="89"/>
      <c r="Q634" s="102"/>
      <c r="R634" s="2546"/>
    </row>
    <row r="635" spans="2:18">
      <c r="B635" s="2546"/>
      <c r="C635" s="2546"/>
      <c r="D635" s="35"/>
      <c r="E635" s="2546"/>
      <c r="F635" s="35"/>
      <c r="G635" s="35"/>
      <c r="H635" s="84"/>
      <c r="I635" s="89"/>
      <c r="J635" s="2546"/>
      <c r="K635" s="102"/>
      <c r="L635" s="83"/>
      <c r="M635" s="102"/>
      <c r="N635" s="83"/>
      <c r="O635" s="89"/>
      <c r="P635" s="89"/>
      <c r="Q635" s="102"/>
      <c r="R635" s="2546"/>
    </row>
    <row r="636" spans="2:18">
      <c r="B636" s="2546"/>
      <c r="C636" s="2546"/>
      <c r="D636" s="35"/>
      <c r="E636" s="2546"/>
      <c r="F636" s="35"/>
      <c r="G636" s="35"/>
      <c r="H636" s="84"/>
      <c r="I636" s="89"/>
      <c r="J636" s="2546"/>
      <c r="K636" s="102"/>
      <c r="L636" s="83"/>
      <c r="M636" s="102"/>
      <c r="N636" s="83"/>
      <c r="O636" s="89"/>
      <c r="P636" s="89"/>
      <c r="Q636" s="102"/>
      <c r="R636" s="2546"/>
    </row>
    <row r="637" spans="2:18">
      <c r="B637" s="2546"/>
      <c r="C637" s="2546"/>
      <c r="D637" s="35"/>
      <c r="E637" s="2546"/>
      <c r="F637" s="35"/>
      <c r="G637" s="35"/>
      <c r="H637" s="84"/>
      <c r="I637" s="89"/>
      <c r="J637" s="2546"/>
      <c r="K637" s="102"/>
      <c r="L637" s="83"/>
      <c r="M637" s="102"/>
      <c r="N637" s="83"/>
      <c r="O637" s="89"/>
      <c r="P637" s="89"/>
      <c r="Q637" s="102"/>
      <c r="R637" s="2546"/>
    </row>
    <row r="638" spans="2:18">
      <c r="B638" s="2546"/>
      <c r="C638" s="2546"/>
      <c r="D638" s="35"/>
      <c r="E638" s="2546"/>
      <c r="F638" s="35"/>
      <c r="G638" s="35"/>
      <c r="H638" s="84"/>
      <c r="I638" s="89"/>
      <c r="J638" s="2546"/>
      <c r="K638" s="102"/>
      <c r="L638" s="83"/>
      <c r="M638" s="102"/>
      <c r="N638" s="83"/>
      <c r="O638" s="89"/>
      <c r="P638" s="89"/>
      <c r="Q638" s="102"/>
      <c r="R638" s="2546"/>
    </row>
    <row r="639" spans="2:18">
      <c r="B639" s="2546"/>
      <c r="C639" s="2546"/>
      <c r="D639" s="35"/>
      <c r="E639" s="2546"/>
      <c r="F639" s="35"/>
      <c r="G639" s="35"/>
      <c r="H639" s="84"/>
      <c r="I639" s="89"/>
      <c r="J639" s="2546"/>
      <c r="K639" s="102"/>
      <c r="L639" s="83"/>
      <c r="M639" s="102"/>
      <c r="N639" s="83"/>
      <c r="O639" s="89"/>
      <c r="P639" s="89"/>
      <c r="Q639" s="102"/>
      <c r="R639" s="2546"/>
    </row>
    <row r="640" spans="2:18">
      <c r="B640" s="2546"/>
      <c r="C640" s="2546"/>
      <c r="D640" s="35"/>
      <c r="E640" s="2546"/>
      <c r="F640" s="35"/>
      <c r="G640" s="35"/>
      <c r="H640" s="84"/>
      <c r="I640" s="89"/>
      <c r="J640" s="2546"/>
      <c r="K640" s="102"/>
      <c r="L640" s="83"/>
      <c r="M640" s="102"/>
      <c r="N640" s="83"/>
      <c r="O640" s="89"/>
      <c r="P640" s="89"/>
      <c r="Q640" s="102"/>
      <c r="R640" s="2546"/>
    </row>
    <row r="641" spans="2:18">
      <c r="B641" s="2546"/>
      <c r="C641" s="2546"/>
      <c r="D641" s="35"/>
      <c r="E641" s="2546"/>
      <c r="F641" s="35"/>
      <c r="G641" s="35"/>
      <c r="H641" s="84"/>
      <c r="I641" s="89"/>
      <c r="J641" s="2546"/>
      <c r="K641" s="102"/>
      <c r="L641" s="83"/>
      <c r="M641" s="102"/>
      <c r="N641" s="83"/>
      <c r="O641" s="89"/>
      <c r="P641" s="89"/>
      <c r="Q641" s="102"/>
      <c r="R641" s="2546"/>
    </row>
    <row r="642" spans="2:18">
      <c r="B642" s="2546"/>
      <c r="C642" s="2546"/>
      <c r="D642" s="35"/>
      <c r="E642" s="2546"/>
      <c r="F642" s="35"/>
      <c r="G642" s="35"/>
      <c r="H642" s="84"/>
      <c r="I642" s="89"/>
      <c r="J642" s="2546"/>
      <c r="K642" s="102"/>
      <c r="L642" s="83"/>
      <c r="M642" s="102"/>
      <c r="N642" s="83"/>
      <c r="O642" s="89"/>
      <c r="P642" s="89"/>
      <c r="Q642" s="102"/>
      <c r="R642" s="2546"/>
    </row>
    <row r="643" spans="2:18">
      <c r="B643" s="2546"/>
      <c r="C643" s="2546"/>
      <c r="D643" s="35"/>
      <c r="E643" s="2546"/>
      <c r="F643" s="35"/>
      <c r="G643" s="35"/>
      <c r="H643" s="84"/>
      <c r="I643" s="89"/>
      <c r="J643" s="2546"/>
      <c r="K643" s="102"/>
      <c r="L643" s="83"/>
      <c r="M643" s="102"/>
      <c r="N643" s="83"/>
      <c r="O643" s="89"/>
      <c r="P643" s="89"/>
      <c r="Q643" s="102"/>
      <c r="R643" s="2546"/>
    </row>
    <row r="644" spans="2:18">
      <c r="B644" s="2546"/>
      <c r="C644" s="2546"/>
      <c r="D644" s="35"/>
      <c r="E644" s="2546"/>
      <c r="F644" s="35"/>
      <c r="G644" s="35"/>
      <c r="H644" s="84"/>
      <c r="I644" s="89"/>
      <c r="J644" s="2546"/>
      <c r="K644" s="102"/>
      <c r="L644" s="83"/>
      <c r="M644" s="102"/>
      <c r="N644" s="83"/>
      <c r="O644" s="89"/>
      <c r="P644" s="89"/>
      <c r="Q644" s="102"/>
      <c r="R644" s="2546"/>
    </row>
    <row r="645" spans="2:18">
      <c r="B645" s="2546"/>
      <c r="C645" s="2546"/>
      <c r="D645" s="35"/>
      <c r="E645" s="2546"/>
      <c r="F645" s="35"/>
      <c r="G645" s="35"/>
      <c r="H645" s="84"/>
      <c r="I645" s="89"/>
      <c r="J645" s="2546"/>
      <c r="K645" s="102"/>
      <c r="L645" s="83"/>
      <c r="M645" s="102"/>
      <c r="N645" s="83"/>
      <c r="O645" s="89"/>
      <c r="P645" s="89"/>
      <c r="Q645" s="102"/>
      <c r="R645" s="2546"/>
    </row>
    <row r="646" spans="2:18">
      <c r="B646" s="2546"/>
      <c r="C646" s="2546"/>
      <c r="D646" s="35"/>
      <c r="E646" s="2546"/>
      <c r="F646" s="35"/>
      <c r="G646" s="35"/>
      <c r="H646" s="84"/>
      <c r="I646" s="89"/>
      <c r="J646" s="2546"/>
      <c r="K646" s="102"/>
      <c r="L646" s="83"/>
      <c r="M646" s="102"/>
      <c r="N646" s="83"/>
      <c r="O646" s="89"/>
      <c r="P646" s="89"/>
      <c r="Q646" s="102"/>
      <c r="R646" s="2546"/>
    </row>
    <row r="647" spans="2:18">
      <c r="B647" s="2546"/>
      <c r="C647" s="2546"/>
      <c r="D647" s="35"/>
      <c r="E647" s="2546"/>
      <c r="F647" s="35"/>
      <c r="G647" s="35"/>
      <c r="H647" s="84"/>
      <c r="I647" s="89"/>
      <c r="J647" s="2546"/>
      <c r="K647" s="102"/>
      <c r="L647" s="83"/>
      <c r="M647" s="102"/>
      <c r="N647" s="83"/>
      <c r="O647" s="89"/>
      <c r="P647" s="89"/>
      <c r="Q647" s="102"/>
      <c r="R647" s="2546"/>
    </row>
    <row r="648" spans="2:18">
      <c r="B648" s="2546"/>
      <c r="C648" s="2546"/>
      <c r="D648" s="35"/>
      <c r="E648" s="2546"/>
      <c r="F648" s="35"/>
      <c r="G648" s="35"/>
      <c r="H648" s="84"/>
      <c r="I648" s="89"/>
      <c r="J648" s="2546"/>
      <c r="K648" s="102"/>
      <c r="L648" s="83"/>
      <c r="M648" s="102"/>
      <c r="N648" s="83"/>
      <c r="O648" s="89"/>
      <c r="P648" s="89"/>
      <c r="Q648" s="102"/>
      <c r="R648" s="2546"/>
    </row>
    <row r="649" spans="2:18">
      <c r="B649" s="2546"/>
      <c r="C649" s="2546"/>
      <c r="D649" s="35"/>
      <c r="E649" s="2546"/>
      <c r="F649" s="35"/>
      <c r="G649" s="35"/>
      <c r="H649" s="84"/>
      <c r="I649" s="89"/>
      <c r="J649" s="2546"/>
      <c r="K649" s="102"/>
      <c r="L649" s="83"/>
      <c r="M649" s="102"/>
      <c r="N649" s="83"/>
      <c r="O649" s="89"/>
      <c r="P649" s="89"/>
      <c r="Q649" s="102"/>
      <c r="R649" s="2546"/>
    </row>
    <row r="650" spans="2:18">
      <c r="B650" s="2546"/>
      <c r="C650" s="2546"/>
      <c r="D650" s="35"/>
      <c r="E650" s="2546"/>
      <c r="F650" s="35"/>
      <c r="G650" s="35"/>
      <c r="H650" s="84"/>
      <c r="I650" s="89"/>
      <c r="J650" s="2546"/>
      <c r="K650" s="102"/>
      <c r="L650" s="83"/>
      <c r="M650" s="102"/>
      <c r="N650" s="83"/>
      <c r="O650" s="89"/>
      <c r="P650" s="89"/>
      <c r="Q650" s="102"/>
      <c r="R650" s="2546"/>
    </row>
    <row r="651" spans="2:18">
      <c r="B651" s="2546"/>
      <c r="C651" s="2546"/>
      <c r="D651" s="35"/>
      <c r="E651" s="2546"/>
      <c r="F651" s="35"/>
      <c r="G651" s="35"/>
      <c r="H651" s="84"/>
      <c r="I651" s="89"/>
      <c r="J651" s="2546"/>
      <c r="K651" s="102"/>
      <c r="L651" s="83"/>
      <c r="M651" s="102"/>
      <c r="N651" s="83"/>
      <c r="O651" s="89"/>
      <c r="P651" s="89"/>
      <c r="Q651" s="102"/>
      <c r="R651" s="2546"/>
    </row>
    <row r="652" spans="2:18">
      <c r="B652" s="2546"/>
      <c r="C652" s="2546"/>
      <c r="D652" s="35"/>
      <c r="E652" s="2546"/>
      <c r="F652" s="35"/>
      <c r="G652" s="35"/>
      <c r="H652" s="84"/>
      <c r="I652" s="89"/>
      <c r="J652" s="2546"/>
      <c r="K652" s="102"/>
      <c r="L652" s="83"/>
      <c r="M652" s="102"/>
      <c r="N652" s="83"/>
      <c r="O652" s="89"/>
      <c r="P652" s="89"/>
      <c r="Q652" s="102"/>
      <c r="R652" s="2546"/>
    </row>
    <row r="653" spans="2:18">
      <c r="B653" s="2546"/>
      <c r="C653" s="2546"/>
      <c r="D653" s="35"/>
      <c r="E653" s="2546"/>
      <c r="F653" s="35"/>
      <c r="G653" s="35"/>
      <c r="H653" s="84"/>
      <c r="I653" s="89"/>
      <c r="J653" s="2546"/>
      <c r="K653" s="102"/>
      <c r="L653" s="83"/>
      <c r="M653" s="102"/>
      <c r="N653" s="83"/>
      <c r="O653" s="89"/>
      <c r="P653" s="89"/>
      <c r="Q653" s="102"/>
      <c r="R653" s="2546"/>
    </row>
    <row r="654" spans="2:18">
      <c r="B654" s="2546"/>
      <c r="C654" s="2546"/>
      <c r="D654" s="35"/>
      <c r="E654" s="2546"/>
      <c r="F654" s="35"/>
      <c r="G654" s="35"/>
      <c r="H654" s="84"/>
      <c r="I654" s="89"/>
      <c r="J654" s="2546"/>
      <c r="K654" s="102"/>
      <c r="L654" s="83"/>
      <c r="M654" s="102"/>
      <c r="N654" s="83"/>
      <c r="O654" s="89"/>
      <c r="P654" s="89"/>
      <c r="Q654" s="102"/>
      <c r="R654" s="2546"/>
    </row>
    <row r="655" spans="2:18">
      <c r="B655" s="2546"/>
      <c r="C655" s="2546"/>
      <c r="D655" s="35"/>
      <c r="E655" s="2546"/>
      <c r="F655" s="35"/>
      <c r="G655" s="35"/>
      <c r="H655" s="84"/>
      <c r="I655" s="89"/>
      <c r="J655" s="2546"/>
      <c r="K655" s="102"/>
      <c r="L655" s="83"/>
      <c r="M655" s="102"/>
      <c r="N655" s="83"/>
      <c r="O655" s="89"/>
      <c r="P655" s="89"/>
      <c r="Q655" s="102"/>
      <c r="R655" s="2546"/>
    </row>
    <row r="656" spans="2:18">
      <c r="B656" s="2546"/>
      <c r="C656" s="2546"/>
      <c r="D656" s="35"/>
      <c r="E656" s="2546"/>
      <c r="F656" s="35"/>
      <c r="G656" s="35"/>
      <c r="H656" s="84"/>
      <c r="I656" s="89"/>
      <c r="J656" s="2546"/>
      <c r="K656" s="102"/>
      <c r="L656" s="83"/>
      <c r="M656" s="102"/>
      <c r="N656" s="83"/>
      <c r="O656" s="89"/>
      <c r="P656" s="89"/>
      <c r="Q656" s="102"/>
      <c r="R656" s="2546"/>
    </row>
    <row r="657" spans="2:18">
      <c r="B657" s="2546"/>
      <c r="C657" s="2546"/>
      <c r="D657" s="35"/>
      <c r="E657" s="2546"/>
      <c r="F657" s="35"/>
      <c r="G657" s="35"/>
      <c r="H657" s="84"/>
      <c r="I657" s="89"/>
      <c r="J657" s="2546"/>
      <c r="K657" s="102"/>
      <c r="L657" s="83"/>
      <c r="M657" s="102"/>
      <c r="N657" s="83"/>
      <c r="O657" s="89"/>
      <c r="P657" s="89"/>
      <c r="Q657" s="102"/>
      <c r="R657" s="2546"/>
    </row>
    <row r="658" spans="2:18">
      <c r="B658" s="2546"/>
      <c r="C658" s="2546"/>
      <c r="D658" s="35"/>
      <c r="E658" s="2546"/>
      <c r="F658" s="35"/>
      <c r="G658" s="35"/>
      <c r="H658" s="84"/>
      <c r="I658" s="89"/>
      <c r="J658" s="2546"/>
      <c r="K658" s="102"/>
      <c r="L658" s="83"/>
      <c r="M658" s="102"/>
      <c r="N658" s="83"/>
      <c r="O658" s="89"/>
      <c r="P658" s="89"/>
      <c r="Q658" s="102"/>
      <c r="R658" s="2546"/>
    </row>
    <row r="659" spans="2:18">
      <c r="B659" s="2546"/>
      <c r="C659" s="2546"/>
      <c r="D659" s="35"/>
      <c r="E659" s="2546"/>
      <c r="F659" s="35"/>
      <c r="G659" s="35"/>
      <c r="H659" s="84"/>
      <c r="I659" s="89"/>
      <c r="J659" s="2546"/>
      <c r="K659" s="102"/>
      <c r="L659" s="83"/>
      <c r="M659" s="102"/>
      <c r="N659" s="83"/>
      <c r="O659" s="89"/>
      <c r="P659" s="89"/>
      <c r="Q659" s="102"/>
      <c r="R659" s="2546"/>
    </row>
    <row r="660" spans="2:18">
      <c r="B660" s="2546"/>
      <c r="C660" s="2546"/>
      <c r="D660" s="35"/>
      <c r="E660" s="2546"/>
      <c r="F660" s="35"/>
      <c r="G660" s="35"/>
      <c r="H660" s="84"/>
      <c r="I660" s="89"/>
      <c r="J660" s="2546"/>
      <c r="K660" s="102"/>
      <c r="L660" s="83"/>
      <c r="M660" s="102"/>
      <c r="N660" s="83"/>
      <c r="O660" s="89"/>
      <c r="P660" s="89"/>
      <c r="Q660" s="102"/>
      <c r="R660" s="2546"/>
    </row>
    <row r="661" spans="2:18">
      <c r="B661" s="2546"/>
      <c r="C661" s="2546"/>
      <c r="D661" s="35"/>
      <c r="E661" s="2546"/>
      <c r="F661" s="35"/>
      <c r="G661" s="35"/>
      <c r="H661" s="84"/>
      <c r="I661" s="89"/>
      <c r="J661" s="2546"/>
      <c r="K661" s="102"/>
      <c r="L661" s="83"/>
      <c r="M661" s="102"/>
      <c r="N661" s="83"/>
      <c r="O661" s="89"/>
      <c r="P661" s="89"/>
      <c r="Q661" s="102"/>
      <c r="R661" s="2546"/>
    </row>
    <row r="662" spans="2:18">
      <c r="B662" s="2546"/>
      <c r="C662" s="2546"/>
      <c r="D662" s="35"/>
      <c r="E662" s="2546"/>
      <c r="F662" s="35"/>
      <c r="G662" s="35"/>
      <c r="H662" s="84"/>
      <c r="I662" s="89"/>
      <c r="J662" s="2546"/>
      <c r="K662" s="102"/>
      <c r="L662" s="83"/>
      <c r="M662" s="102"/>
      <c r="N662" s="83"/>
      <c r="O662" s="89"/>
      <c r="P662" s="89"/>
      <c r="Q662" s="102"/>
      <c r="R662" s="2546"/>
    </row>
    <row r="663" spans="2:18">
      <c r="B663" s="2546"/>
      <c r="C663" s="2546"/>
      <c r="D663" s="35"/>
      <c r="E663" s="2546"/>
      <c r="F663" s="35"/>
      <c r="G663" s="35"/>
      <c r="H663" s="84"/>
      <c r="I663" s="89"/>
      <c r="J663" s="2546"/>
      <c r="K663" s="102"/>
      <c r="L663" s="83"/>
      <c r="M663" s="102"/>
      <c r="N663" s="83"/>
      <c r="O663" s="89"/>
      <c r="P663" s="89"/>
      <c r="Q663" s="102"/>
      <c r="R663" s="2546"/>
    </row>
    <row r="664" spans="2:18">
      <c r="B664" s="2546"/>
      <c r="C664" s="2546"/>
      <c r="D664" s="35"/>
      <c r="E664" s="2546"/>
      <c r="F664" s="35"/>
      <c r="G664" s="35"/>
      <c r="H664" s="84"/>
      <c r="I664" s="89"/>
      <c r="J664" s="2546"/>
      <c r="K664" s="102"/>
      <c r="L664" s="83"/>
      <c r="M664" s="102"/>
      <c r="N664" s="83"/>
      <c r="O664" s="89"/>
      <c r="P664" s="89"/>
      <c r="Q664" s="102"/>
      <c r="R664" s="2546"/>
    </row>
    <row r="665" spans="2:18">
      <c r="B665" s="2546"/>
      <c r="C665" s="2546"/>
      <c r="D665" s="35"/>
      <c r="E665" s="2546"/>
      <c r="F665" s="35"/>
      <c r="G665" s="35"/>
      <c r="H665" s="84"/>
      <c r="I665" s="89"/>
      <c r="J665" s="2546"/>
      <c r="K665" s="102"/>
      <c r="L665" s="83"/>
      <c r="M665" s="102"/>
      <c r="N665" s="83"/>
      <c r="O665" s="89"/>
      <c r="P665" s="89"/>
      <c r="Q665" s="102"/>
      <c r="R665" s="2546"/>
    </row>
    <row r="666" spans="2:18">
      <c r="B666" s="2546"/>
      <c r="C666" s="2546"/>
      <c r="D666" s="35"/>
      <c r="E666" s="2546"/>
      <c r="F666" s="35"/>
      <c r="G666" s="35"/>
      <c r="H666" s="84"/>
      <c r="I666" s="89"/>
      <c r="J666" s="2546"/>
      <c r="K666" s="102"/>
      <c r="L666" s="83"/>
      <c r="M666" s="102"/>
      <c r="N666" s="83"/>
      <c r="O666" s="89"/>
      <c r="P666" s="89"/>
      <c r="Q666" s="102"/>
      <c r="R666" s="2546"/>
    </row>
    <row r="667" spans="2:18">
      <c r="B667" s="2546"/>
      <c r="C667" s="2546"/>
      <c r="D667" s="35"/>
      <c r="E667" s="2546"/>
      <c r="F667" s="35"/>
      <c r="G667" s="35"/>
      <c r="H667" s="84"/>
      <c r="I667" s="89"/>
      <c r="J667" s="2546"/>
      <c r="K667" s="102"/>
      <c r="L667" s="83"/>
      <c r="M667" s="102"/>
      <c r="N667" s="83"/>
      <c r="O667" s="89"/>
      <c r="P667" s="89"/>
      <c r="Q667" s="102"/>
      <c r="R667" s="2546"/>
    </row>
    <row r="668" spans="2:18">
      <c r="B668" s="2546"/>
      <c r="C668" s="2546"/>
      <c r="D668" s="35"/>
      <c r="E668" s="2546"/>
      <c r="F668" s="35"/>
      <c r="G668" s="35"/>
      <c r="H668" s="84"/>
      <c r="I668" s="89"/>
      <c r="J668" s="2546"/>
      <c r="K668" s="102"/>
      <c r="L668" s="83"/>
      <c r="M668" s="102"/>
      <c r="N668" s="83"/>
      <c r="O668" s="89"/>
      <c r="P668" s="89"/>
      <c r="Q668" s="102"/>
      <c r="R668" s="2546"/>
    </row>
    <row r="669" spans="2:18">
      <c r="B669" s="2546"/>
      <c r="C669" s="2546"/>
      <c r="D669" s="35"/>
      <c r="E669" s="2546"/>
      <c r="F669" s="35"/>
      <c r="G669" s="35"/>
      <c r="H669" s="84"/>
      <c r="I669" s="89"/>
      <c r="J669" s="2546"/>
      <c r="K669" s="102"/>
      <c r="L669" s="83"/>
      <c r="M669" s="102"/>
      <c r="N669" s="83"/>
      <c r="O669" s="89"/>
      <c r="P669" s="89"/>
      <c r="Q669" s="102"/>
      <c r="R669" s="2546"/>
    </row>
    <row r="670" spans="2:18">
      <c r="B670" s="2546"/>
      <c r="C670" s="2546"/>
      <c r="D670" s="35"/>
      <c r="E670" s="2546"/>
      <c r="F670" s="35"/>
      <c r="G670" s="35"/>
      <c r="H670" s="84"/>
      <c r="I670" s="89"/>
      <c r="J670" s="2546"/>
      <c r="K670" s="102"/>
      <c r="L670" s="83"/>
      <c r="M670" s="102"/>
      <c r="N670" s="83"/>
      <c r="O670" s="89"/>
      <c r="P670" s="89"/>
      <c r="Q670" s="102"/>
      <c r="R670" s="2546"/>
    </row>
    <row r="671" spans="2:18">
      <c r="B671" s="2546"/>
      <c r="C671" s="2546"/>
      <c r="D671" s="35"/>
      <c r="E671" s="2546"/>
      <c r="F671" s="35"/>
      <c r="G671" s="35"/>
      <c r="H671" s="84"/>
      <c r="I671" s="89"/>
      <c r="J671" s="2546"/>
      <c r="K671" s="102"/>
      <c r="L671" s="83"/>
      <c r="M671" s="102"/>
      <c r="N671" s="83"/>
      <c r="O671" s="89"/>
      <c r="P671" s="89"/>
      <c r="Q671" s="102"/>
      <c r="R671" s="2546"/>
    </row>
    <row r="672" spans="2:18">
      <c r="B672" s="2546"/>
      <c r="C672" s="2546"/>
      <c r="D672" s="35"/>
      <c r="E672" s="2546"/>
      <c r="F672" s="35"/>
      <c r="G672" s="35"/>
      <c r="H672" s="84"/>
      <c r="I672" s="89"/>
      <c r="J672" s="2546"/>
      <c r="K672" s="102"/>
      <c r="L672" s="83"/>
      <c r="M672" s="102"/>
      <c r="N672" s="83"/>
      <c r="O672" s="89"/>
      <c r="P672" s="89"/>
      <c r="Q672" s="102"/>
      <c r="R672" s="2546"/>
    </row>
    <row r="673" spans="2:18">
      <c r="B673" s="2546"/>
      <c r="C673" s="2546"/>
      <c r="D673" s="35"/>
      <c r="E673" s="2546"/>
      <c r="F673" s="35"/>
      <c r="G673" s="35"/>
      <c r="H673" s="84"/>
      <c r="I673" s="89"/>
      <c r="J673" s="2546"/>
      <c r="K673" s="102"/>
      <c r="L673" s="83"/>
      <c r="M673" s="102"/>
      <c r="N673" s="83"/>
      <c r="O673" s="89"/>
      <c r="P673" s="89"/>
      <c r="Q673" s="102"/>
      <c r="R673" s="2546"/>
    </row>
    <row r="674" spans="2:18">
      <c r="B674" s="2546"/>
      <c r="C674" s="2546"/>
      <c r="D674" s="35"/>
      <c r="E674" s="2546"/>
      <c r="F674" s="35"/>
      <c r="G674" s="35"/>
      <c r="H674" s="84"/>
      <c r="I674" s="89"/>
      <c r="J674" s="2546"/>
      <c r="K674" s="102"/>
      <c r="L674" s="83"/>
      <c r="M674" s="102"/>
      <c r="N674" s="83"/>
      <c r="O674" s="89"/>
      <c r="P674" s="89"/>
      <c r="Q674" s="102"/>
      <c r="R674" s="2546"/>
    </row>
    <row r="675" spans="2:18">
      <c r="B675" s="2546"/>
      <c r="C675" s="2546"/>
      <c r="D675" s="35"/>
      <c r="E675" s="2546"/>
      <c r="F675" s="35"/>
      <c r="G675" s="35"/>
      <c r="H675" s="84"/>
      <c r="I675" s="89"/>
      <c r="J675" s="2546"/>
      <c r="K675" s="102"/>
      <c r="L675" s="83"/>
      <c r="M675" s="102"/>
      <c r="N675" s="83"/>
      <c r="O675" s="89"/>
      <c r="P675" s="89"/>
      <c r="Q675" s="102"/>
      <c r="R675" s="2546"/>
    </row>
    <row r="676" spans="2:18">
      <c r="B676" s="2546"/>
      <c r="C676" s="2546"/>
      <c r="D676" s="35"/>
      <c r="E676" s="2546"/>
      <c r="F676" s="35"/>
      <c r="G676" s="35"/>
      <c r="H676" s="84"/>
      <c r="I676" s="89"/>
      <c r="J676" s="2546"/>
      <c r="K676" s="102"/>
      <c r="L676" s="83"/>
      <c r="M676" s="102"/>
      <c r="N676" s="83"/>
      <c r="O676" s="89"/>
      <c r="P676" s="89"/>
      <c r="Q676" s="102"/>
      <c r="R676" s="2546"/>
    </row>
    <row r="677" spans="2:18">
      <c r="B677" s="2546"/>
      <c r="C677" s="2546"/>
      <c r="D677" s="35"/>
      <c r="E677" s="2546"/>
      <c r="F677" s="35"/>
      <c r="G677" s="35"/>
      <c r="H677" s="84"/>
      <c r="I677" s="89"/>
      <c r="J677" s="2546"/>
      <c r="K677" s="102"/>
      <c r="L677" s="83"/>
      <c r="M677" s="102"/>
      <c r="N677" s="83"/>
      <c r="O677" s="89"/>
      <c r="P677" s="89"/>
      <c r="Q677" s="102"/>
      <c r="R677" s="2546"/>
    </row>
    <row r="678" spans="2:18">
      <c r="B678" s="2546"/>
      <c r="C678" s="2546"/>
      <c r="D678" s="35"/>
      <c r="E678" s="2546"/>
      <c r="F678" s="35"/>
      <c r="G678" s="35"/>
      <c r="H678" s="84"/>
      <c r="I678" s="89"/>
      <c r="J678" s="2546"/>
      <c r="K678" s="102"/>
      <c r="L678" s="83"/>
      <c r="M678" s="102"/>
      <c r="N678" s="83"/>
      <c r="O678" s="89"/>
      <c r="P678" s="89"/>
      <c r="Q678" s="102"/>
      <c r="R678" s="2546"/>
    </row>
    <row r="679" spans="2:18">
      <c r="B679" s="2546"/>
      <c r="C679" s="2546"/>
      <c r="D679" s="35"/>
      <c r="E679" s="2546"/>
      <c r="F679" s="35"/>
      <c r="G679" s="35"/>
      <c r="H679" s="84"/>
      <c r="I679" s="89"/>
      <c r="J679" s="2546"/>
      <c r="K679" s="102"/>
      <c r="L679" s="83"/>
      <c r="M679" s="102"/>
      <c r="N679" s="83"/>
      <c r="O679" s="89"/>
      <c r="P679" s="89"/>
      <c r="Q679" s="102"/>
      <c r="R679" s="2546"/>
    </row>
    <row r="680" spans="2:18">
      <c r="B680" s="2546"/>
      <c r="C680" s="2546"/>
      <c r="D680" s="35"/>
      <c r="E680" s="2546"/>
      <c r="F680" s="35"/>
      <c r="G680" s="35"/>
      <c r="H680" s="84"/>
      <c r="I680" s="89"/>
      <c r="J680" s="2546"/>
      <c r="K680" s="102"/>
      <c r="L680" s="83"/>
      <c r="M680" s="102"/>
      <c r="N680" s="83"/>
      <c r="O680" s="89"/>
      <c r="P680" s="89"/>
      <c r="Q680" s="102"/>
      <c r="R680" s="2546"/>
    </row>
    <row r="681" spans="2:18">
      <c r="B681" s="2546"/>
      <c r="C681" s="2546"/>
      <c r="D681" s="35"/>
      <c r="E681" s="2546"/>
      <c r="F681" s="35"/>
      <c r="G681" s="35"/>
      <c r="H681" s="84"/>
      <c r="I681" s="89"/>
      <c r="J681" s="2546"/>
      <c r="K681" s="102"/>
      <c r="L681" s="83"/>
      <c r="M681" s="102"/>
      <c r="N681" s="83"/>
      <c r="O681" s="89"/>
      <c r="P681" s="89"/>
      <c r="Q681" s="102"/>
      <c r="R681" s="2546"/>
    </row>
    <row r="682" spans="2:18">
      <c r="B682" s="2546"/>
      <c r="C682" s="2546"/>
      <c r="D682" s="35"/>
      <c r="E682" s="2546"/>
      <c r="F682" s="35"/>
      <c r="G682" s="35"/>
      <c r="H682" s="84"/>
      <c r="I682" s="89"/>
      <c r="J682" s="2546"/>
      <c r="K682" s="102"/>
      <c r="L682" s="83"/>
      <c r="M682" s="102"/>
      <c r="N682" s="83"/>
      <c r="O682" s="89"/>
      <c r="P682" s="89"/>
      <c r="Q682" s="102"/>
      <c r="R682" s="2546"/>
    </row>
    <row r="683" spans="2:18">
      <c r="B683" s="2546"/>
      <c r="C683" s="2546"/>
      <c r="D683" s="35"/>
      <c r="E683" s="2546"/>
      <c r="F683" s="35"/>
      <c r="G683" s="35"/>
      <c r="H683" s="84"/>
      <c r="I683" s="89"/>
      <c r="J683" s="2546"/>
      <c r="K683" s="102"/>
      <c r="L683" s="83"/>
      <c r="M683" s="102"/>
      <c r="N683" s="83"/>
      <c r="O683" s="89"/>
      <c r="P683" s="89"/>
      <c r="Q683" s="102"/>
      <c r="R683" s="2546"/>
    </row>
    <row r="684" spans="2:18">
      <c r="B684" s="2546"/>
      <c r="C684" s="2546"/>
      <c r="D684" s="35"/>
      <c r="E684" s="2546"/>
      <c r="F684" s="35"/>
      <c r="G684" s="35"/>
      <c r="H684" s="84"/>
      <c r="I684" s="89"/>
      <c r="J684" s="2546"/>
      <c r="K684" s="102"/>
      <c r="L684" s="83"/>
      <c r="M684" s="102"/>
      <c r="N684" s="83"/>
      <c r="O684" s="89"/>
      <c r="P684" s="89"/>
      <c r="Q684" s="102"/>
      <c r="R684" s="2546"/>
    </row>
    <row r="685" spans="2:18">
      <c r="B685" s="2546"/>
      <c r="C685" s="2546"/>
      <c r="D685" s="35"/>
      <c r="E685" s="2546"/>
      <c r="F685" s="35"/>
      <c r="G685" s="35"/>
      <c r="H685" s="84"/>
      <c r="I685" s="89"/>
      <c r="J685" s="2546"/>
      <c r="K685" s="102"/>
      <c r="L685" s="83"/>
      <c r="M685" s="102"/>
      <c r="N685" s="83"/>
      <c r="O685" s="89"/>
      <c r="P685" s="89"/>
      <c r="Q685" s="102"/>
      <c r="R685" s="2546"/>
    </row>
    <row r="686" spans="2:18">
      <c r="B686" s="2546"/>
      <c r="C686" s="2546"/>
      <c r="D686" s="35"/>
      <c r="E686" s="2546"/>
      <c r="F686" s="35"/>
      <c r="G686" s="35"/>
      <c r="H686" s="84"/>
      <c r="I686" s="89"/>
      <c r="J686" s="2546"/>
      <c r="K686" s="102"/>
      <c r="L686" s="83"/>
      <c r="M686" s="102"/>
      <c r="N686" s="83"/>
      <c r="O686" s="89"/>
      <c r="P686" s="89"/>
      <c r="Q686" s="102"/>
      <c r="R686" s="2546"/>
    </row>
    <row r="687" spans="2:18">
      <c r="B687" s="2546"/>
      <c r="C687" s="2546"/>
      <c r="D687" s="35"/>
      <c r="E687" s="2546"/>
      <c r="F687" s="35"/>
      <c r="G687" s="35"/>
      <c r="H687" s="84"/>
      <c r="I687" s="89"/>
      <c r="J687" s="2546"/>
      <c r="K687" s="102"/>
      <c r="L687" s="83"/>
      <c r="M687" s="102"/>
      <c r="N687" s="83"/>
      <c r="O687" s="89"/>
      <c r="P687" s="89"/>
      <c r="Q687" s="102"/>
      <c r="R687" s="2546"/>
    </row>
    <row r="688" spans="2:18">
      <c r="B688" s="2546"/>
      <c r="C688" s="2546"/>
      <c r="D688" s="35"/>
      <c r="E688" s="2546"/>
      <c r="F688" s="35"/>
      <c r="G688" s="35"/>
      <c r="H688" s="84"/>
      <c r="I688" s="89"/>
      <c r="J688" s="2546"/>
      <c r="K688" s="102"/>
      <c r="L688" s="83"/>
      <c r="M688" s="102"/>
      <c r="N688" s="83"/>
      <c r="O688" s="89"/>
      <c r="P688" s="89"/>
      <c r="Q688" s="102"/>
      <c r="R688" s="2546"/>
    </row>
    <row r="689" spans="2:18">
      <c r="B689" s="2546"/>
      <c r="C689" s="2546"/>
      <c r="D689" s="35"/>
      <c r="E689" s="2546"/>
      <c r="F689" s="35"/>
      <c r="G689" s="35"/>
      <c r="H689" s="84"/>
      <c r="I689" s="89"/>
      <c r="J689" s="2546"/>
      <c r="K689" s="102"/>
      <c r="L689" s="83"/>
      <c r="M689" s="102"/>
      <c r="N689" s="83"/>
      <c r="O689" s="89"/>
      <c r="P689" s="89"/>
      <c r="Q689" s="102"/>
      <c r="R689" s="2546"/>
    </row>
    <row r="690" spans="2:18">
      <c r="B690" s="2546"/>
      <c r="C690" s="2546"/>
      <c r="D690" s="35"/>
      <c r="E690" s="2546"/>
      <c r="F690" s="35"/>
      <c r="G690" s="35"/>
      <c r="H690" s="84"/>
      <c r="I690" s="89"/>
      <c r="J690" s="2546"/>
      <c r="K690" s="102"/>
      <c r="L690" s="83"/>
      <c r="M690" s="102"/>
      <c r="N690" s="83"/>
      <c r="O690" s="89"/>
      <c r="P690" s="89"/>
      <c r="Q690" s="102"/>
      <c r="R690" s="2546"/>
    </row>
    <row r="691" spans="2:18">
      <c r="B691" s="2546"/>
      <c r="C691" s="2546"/>
      <c r="D691" s="35"/>
      <c r="E691" s="2546"/>
      <c r="F691" s="35"/>
      <c r="G691" s="35"/>
      <c r="H691" s="84"/>
      <c r="I691" s="89"/>
      <c r="J691" s="2546"/>
      <c r="K691" s="102"/>
      <c r="L691" s="83"/>
      <c r="M691" s="102"/>
      <c r="N691" s="83"/>
      <c r="O691" s="89"/>
      <c r="P691" s="89"/>
      <c r="Q691" s="102"/>
      <c r="R691" s="2546"/>
    </row>
    <row r="692" spans="2:18">
      <c r="B692" s="2546"/>
      <c r="C692" s="2546"/>
      <c r="D692" s="35"/>
      <c r="E692" s="2546"/>
      <c r="F692" s="35"/>
      <c r="G692" s="35"/>
      <c r="H692" s="84"/>
      <c r="I692" s="89"/>
      <c r="J692" s="2546"/>
      <c r="K692" s="102"/>
      <c r="L692" s="83"/>
      <c r="M692" s="102"/>
      <c r="N692" s="83"/>
      <c r="O692" s="89"/>
      <c r="P692" s="89"/>
      <c r="Q692" s="102"/>
      <c r="R692" s="2546"/>
    </row>
    <row r="693" spans="2:18">
      <c r="B693" s="2546"/>
      <c r="C693" s="2546"/>
      <c r="D693" s="35"/>
      <c r="E693" s="2546"/>
      <c r="F693" s="35"/>
      <c r="G693" s="35"/>
      <c r="H693" s="84"/>
      <c r="I693" s="89"/>
      <c r="J693" s="2546"/>
      <c r="K693" s="102"/>
      <c r="L693" s="83"/>
      <c r="M693" s="102"/>
      <c r="N693" s="83"/>
      <c r="O693" s="89"/>
      <c r="P693" s="89"/>
      <c r="Q693" s="102"/>
      <c r="R693" s="2546"/>
    </row>
    <row r="694" spans="2:18">
      <c r="B694" s="2546"/>
      <c r="C694" s="2546"/>
      <c r="D694" s="35"/>
      <c r="E694" s="2546"/>
      <c r="F694" s="35"/>
      <c r="G694" s="35"/>
      <c r="H694" s="84"/>
      <c r="I694" s="89"/>
      <c r="J694" s="2546"/>
      <c r="K694" s="102"/>
      <c r="L694" s="83"/>
      <c r="M694" s="102"/>
      <c r="N694" s="83"/>
      <c r="O694" s="89"/>
      <c r="P694" s="89"/>
      <c r="Q694" s="102"/>
      <c r="R694" s="2546"/>
    </row>
    <row r="695" spans="2:18">
      <c r="B695" s="2546"/>
      <c r="C695" s="2546"/>
      <c r="D695" s="35"/>
      <c r="E695" s="2546"/>
      <c r="F695" s="35"/>
      <c r="G695" s="35"/>
      <c r="H695" s="84"/>
      <c r="I695" s="89"/>
      <c r="J695" s="2546"/>
      <c r="K695" s="102"/>
      <c r="L695" s="83"/>
      <c r="M695" s="102"/>
      <c r="N695" s="83"/>
      <c r="O695" s="89"/>
      <c r="P695" s="89"/>
      <c r="Q695" s="102"/>
      <c r="R695" s="2546"/>
    </row>
    <row r="696" spans="2:18">
      <c r="B696" s="2546"/>
      <c r="C696" s="2546"/>
      <c r="D696" s="35"/>
      <c r="E696" s="2546"/>
      <c r="F696" s="35"/>
      <c r="G696" s="35"/>
      <c r="H696" s="84"/>
      <c r="I696" s="89"/>
      <c r="J696" s="2546"/>
      <c r="K696" s="102"/>
      <c r="L696" s="83"/>
      <c r="M696" s="102"/>
      <c r="N696" s="83"/>
      <c r="O696" s="89"/>
      <c r="P696" s="89"/>
      <c r="R696" s="2546"/>
    </row>
    <row r="697" spans="2:18">
      <c r="B697" s="2546"/>
      <c r="C697" s="2546"/>
      <c r="D697" s="35"/>
      <c r="E697" s="2546"/>
      <c r="F697" s="35"/>
      <c r="G697" s="35"/>
      <c r="H697" s="84"/>
      <c r="I697" s="89"/>
      <c r="J697" s="2546"/>
      <c r="K697" s="102"/>
      <c r="L697" s="83"/>
      <c r="M697" s="102"/>
      <c r="N697" s="83"/>
      <c r="O697" s="89"/>
      <c r="P697" s="89"/>
      <c r="R697" s="2546"/>
    </row>
    <row r="698" spans="2:18">
      <c r="B698" s="2546"/>
      <c r="C698" s="2546"/>
      <c r="D698" s="35"/>
      <c r="E698" s="2546"/>
      <c r="F698" s="35"/>
      <c r="G698" s="35"/>
      <c r="H698" s="84"/>
      <c r="I698" s="89"/>
      <c r="J698" s="2546"/>
      <c r="K698" s="102"/>
      <c r="L698" s="83"/>
      <c r="M698" s="102"/>
      <c r="N698" s="83"/>
      <c r="O698" s="89"/>
      <c r="P698" s="89"/>
      <c r="R698" s="2546"/>
    </row>
    <row r="699" spans="2:18">
      <c r="B699" s="2546"/>
      <c r="C699" s="2546"/>
      <c r="D699" s="35"/>
      <c r="E699" s="2546"/>
      <c r="F699" s="35"/>
      <c r="G699" s="35"/>
      <c r="H699" s="84"/>
      <c r="I699" s="89"/>
      <c r="J699" s="2546"/>
      <c r="K699" s="102"/>
      <c r="L699" s="83"/>
      <c r="M699" s="102"/>
      <c r="N699" s="83"/>
      <c r="O699" s="89"/>
      <c r="P699" s="89"/>
      <c r="R699" s="2546"/>
    </row>
    <row r="700" spans="2:18">
      <c r="B700" s="2546"/>
      <c r="C700" s="2546"/>
      <c r="D700" s="35"/>
      <c r="E700" s="2546"/>
      <c r="F700" s="35"/>
      <c r="G700" s="35"/>
      <c r="H700" s="84"/>
      <c r="I700" s="89"/>
      <c r="J700" s="2546"/>
      <c r="K700" s="102"/>
      <c r="L700" s="83"/>
      <c r="M700" s="102"/>
      <c r="N700" s="83"/>
      <c r="O700" s="89"/>
      <c r="P700" s="89"/>
      <c r="R700" s="2546"/>
    </row>
    <row r="701" spans="2:18">
      <c r="B701" s="2546"/>
      <c r="C701" s="2546"/>
      <c r="D701" s="35"/>
      <c r="E701" s="2546"/>
      <c r="F701" s="35"/>
      <c r="G701" s="35"/>
      <c r="H701" s="84"/>
      <c r="I701" s="89"/>
      <c r="J701" s="2546"/>
      <c r="K701" s="102"/>
      <c r="L701" s="83"/>
      <c r="M701" s="102"/>
      <c r="N701" s="83"/>
      <c r="O701" s="89"/>
      <c r="P701" s="89"/>
      <c r="R701" s="2546"/>
    </row>
    <row r="702" spans="2:18">
      <c r="B702" s="2546"/>
      <c r="C702" s="2546"/>
      <c r="D702" s="35"/>
      <c r="E702" s="2546"/>
      <c r="F702" s="35"/>
      <c r="G702" s="35"/>
      <c r="H702" s="84"/>
      <c r="I702" s="89"/>
      <c r="J702" s="2546"/>
      <c r="K702" s="102"/>
      <c r="L702" s="83"/>
      <c r="M702" s="102"/>
      <c r="N702" s="83"/>
      <c r="O702" s="89"/>
      <c r="P702" s="89"/>
      <c r="R702" s="2546"/>
    </row>
    <row r="703" spans="2:18">
      <c r="B703" s="2546"/>
      <c r="C703" s="2546"/>
      <c r="D703" s="35"/>
      <c r="E703" s="2546"/>
      <c r="F703" s="35"/>
      <c r="G703" s="35"/>
      <c r="H703" s="84"/>
      <c r="I703" s="89"/>
      <c r="J703" s="2546"/>
      <c r="K703" s="102"/>
      <c r="L703" s="83"/>
      <c r="M703" s="102"/>
      <c r="N703" s="83"/>
      <c r="O703" s="89"/>
      <c r="P703" s="89"/>
      <c r="R703" s="2546"/>
    </row>
    <row r="704" spans="2:18">
      <c r="B704" s="2546"/>
      <c r="C704" s="2546"/>
      <c r="D704" s="35"/>
      <c r="E704" s="2546"/>
      <c r="F704" s="35"/>
      <c r="G704" s="35"/>
      <c r="H704" s="84"/>
      <c r="I704" s="89"/>
      <c r="J704" s="2546"/>
      <c r="K704" s="102"/>
      <c r="L704" s="83"/>
      <c r="M704" s="102"/>
      <c r="N704" s="83"/>
      <c r="O704" s="89"/>
      <c r="P704" s="89"/>
      <c r="R704" s="2546"/>
    </row>
    <row r="705" spans="2:18">
      <c r="B705" s="2546"/>
      <c r="C705" s="2546"/>
      <c r="D705" s="35"/>
      <c r="E705" s="2546"/>
      <c r="F705" s="35"/>
      <c r="G705" s="35"/>
      <c r="H705" s="84"/>
      <c r="I705" s="89"/>
      <c r="J705" s="2546"/>
      <c r="K705" s="102"/>
      <c r="L705" s="83"/>
      <c r="M705" s="102"/>
      <c r="N705" s="83"/>
      <c r="O705" s="89"/>
      <c r="P705" s="89"/>
      <c r="R705" s="2546"/>
    </row>
    <row r="706" spans="2:18">
      <c r="B706" s="2546"/>
      <c r="C706" s="2546"/>
      <c r="D706" s="35"/>
      <c r="E706" s="2546"/>
      <c r="F706" s="35"/>
      <c r="G706" s="35"/>
      <c r="H706" s="84"/>
      <c r="I706" s="89"/>
      <c r="J706" s="2546"/>
      <c r="K706" s="102"/>
      <c r="L706" s="83"/>
      <c r="M706" s="102"/>
      <c r="N706" s="83"/>
      <c r="O706" s="89"/>
      <c r="P706" s="89"/>
      <c r="R706" s="2546"/>
    </row>
    <row r="707" spans="2:18">
      <c r="B707" s="2546"/>
      <c r="C707" s="2546"/>
      <c r="D707" s="35"/>
      <c r="E707" s="2546"/>
      <c r="F707" s="35"/>
      <c r="G707" s="35"/>
      <c r="H707" s="84"/>
      <c r="I707" s="89"/>
      <c r="J707" s="2546"/>
      <c r="K707" s="102"/>
      <c r="L707" s="83"/>
      <c r="M707" s="102"/>
      <c r="N707" s="83"/>
      <c r="O707" s="89"/>
      <c r="P707" s="89"/>
      <c r="R707" s="2546"/>
    </row>
    <row r="708" spans="2:18">
      <c r="B708" s="2546"/>
      <c r="C708" s="2546"/>
      <c r="D708" s="35"/>
      <c r="E708" s="2546"/>
      <c r="F708" s="35"/>
      <c r="G708" s="35"/>
      <c r="H708" s="84"/>
      <c r="I708" s="89"/>
      <c r="J708" s="2546"/>
      <c r="K708" s="102"/>
      <c r="L708" s="83"/>
      <c r="M708" s="102"/>
      <c r="N708" s="83"/>
      <c r="O708" s="89"/>
      <c r="P708" s="89"/>
      <c r="R708" s="2546"/>
    </row>
    <row r="709" spans="2:18">
      <c r="B709" s="2546"/>
      <c r="C709" s="2546"/>
      <c r="D709" s="35"/>
      <c r="E709" s="2546"/>
      <c r="F709" s="35"/>
      <c r="G709" s="35"/>
      <c r="H709" s="84"/>
      <c r="I709" s="89"/>
      <c r="J709" s="2546"/>
      <c r="K709" s="102"/>
      <c r="L709" s="83"/>
      <c r="M709" s="102"/>
      <c r="N709" s="83"/>
      <c r="O709" s="89"/>
      <c r="P709" s="89"/>
      <c r="R709" s="2546"/>
    </row>
    <row r="710" spans="2:18">
      <c r="B710" s="2546"/>
      <c r="C710" s="2546"/>
      <c r="D710" s="35"/>
      <c r="E710" s="2546"/>
      <c r="F710" s="35"/>
      <c r="G710" s="35"/>
      <c r="H710" s="84"/>
      <c r="I710" s="89"/>
      <c r="J710" s="2546"/>
      <c r="K710" s="102"/>
      <c r="L710" s="83"/>
      <c r="M710" s="102"/>
      <c r="N710" s="83"/>
      <c r="O710" s="89"/>
      <c r="P710" s="89"/>
      <c r="R710" s="2546"/>
    </row>
    <row r="711" spans="2:18">
      <c r="B711" s="2546"/>
      <c r="C711" s="2546"/>
      <c r="D711" s="35"/>
      <c r="E711" s="2546"/>
      <c r="F711" s="35"/>
      <c r="G711" s="35"/>
      <c r="H711" s="84"/>
      <c r="I711" s="89"/>
      <c r="J711" s="2546"/>
      <c r="K711" s="102"/>
      <c r="L711" s="83"/>
      <c r="M711" s="102"/>
      <c r="N711" s="83"/>
      <c r="O711" s="89"/>
      <c r="P711" s="89"/>
      <c r="R711" s="2546"/>
    </row>
    <row r="712" spans="2:18">
      <c r="B712" s="2546"/>
      <c r="C712" s="2546"/>
      <c r="D712" s="35"/>
      <c r="E712" s="2546"/>
      <c r="F712" s="35"/>
      <c r="G712" s="35"/>
      <c r="H712" s="84"/>
      <c r="I712" s="89"/>
      <c r="J712" s="2546"/>
      <c r="K712" s="102"/>
      <c r="L712" s="83"/>
      <c r="M712" s="102"/>
      <c r="N712" s="83"/>
      <c r="O712" s="89"/>
      <c r="P712" s="89"/>
      <c r="R712" s="2546"/>
    </row>
    <row r="713" spans="2:18">
      <c r="B713" s="2546"/>
      <c r="C713" s="2546"/>
      <c r="D713" s="35"/>
      <c r="E713" s="2546"/>
      <c r="F713" s="35"/>
      <c r="G713" s="35"/>
      <c r="H713" s="84"/>
      <c r="I713" s="89"/>
      <c r="J713" s="2546"/>
      <c r="K713" s="102"/>
      <c r="L713" s="83"/>
      <c r="M713" s="102"/>
      <c r="N713" s="83"/>
      <c r="O713" s="89"/>
      <c r="P713" s="89"/>
      <c r="R713" s="2546"/>
    </row>
    <row r="714" spans="2:18">
      <c r="B714" s="2546"/>
      <c r="C714" s="2546"/>
      <c r="D714" s="35"/>
      <c r="E714" s="2546"/>
      <c r="F714" s="35"/>
      <c r="G714" s="35"/>
      <c r="H714" s="84"/>
      <c r="I714" s="89"/>
      <c r="J714" s="2546"/>
      <c r="K714" s="102"/>
      <c r="L714" s="83"/>
      <c r="M714" s="102"/>
      <c r="N714" s="83"/>
      <c r="O714" s="89"/>
      <c r="P714" s="89"/>
      <c r="R714" s="2546"/>
    </row>
    <row r="715" spans="2:18">
      <c r="B715" s="2546"/>
      <c r="C715" s="2546"/>
      <c r="D715" s="35"/>
      <c r="E715" s="2546"/>
      <c r="F715" s="35"/>
      <c r="G715" s="35"/>
      <c r="H715" s="84"/>
      <c r="I715" s="89"/>
      <c r="J715" s="2546"/>
      <c r="K715" s="102"/>
      <c r="L715" s="83"/>
      <c r="M715" s="102"/>
      <c r="N715" s="83"/>
      <c r="O715" s="89"/>
      <c r="P715" s="89"/>
      <c r="R715" s="2546"/>
    </row>
    <row r="716" spans="2:18">
      <c r="B716" s="2546"/>
      <c r="C716" s="2546"/>
      <c r="D716" s="35"/>
      <c r="E716" s="2546"/>
      <c r="F716" s="35"/>
      <c r="G716" s="35"/>
      <c r="H716" s="84"/>
      <c r="I716" s="89"/>
      <c r="J716" s="2546"/>
      <c r="K716" s="102"/>
      <c r="L716" s="83"/>
      <c r="M716" s="102"/>
      <c r="N716" s="83"/>
      <c r="O716" s="89"/>
      <c r="P716" s="89"/>
      <c r="R716" s="2546"/>
    </row>
    <row r="717" spans="2:18">
      <c r="B717" s="2546"/>
      <c r="C717" s="2546"/>
      <c r="D717" s="35"/>
      <c r="E717" s="2546"/>
      <c r="F717" s="35"/>
      <c r="G717" s="35"/>
      <c r="H717" s="84"/>
      <c r="I717" s="89"/>
      <c r="J717" s="2546"/>
      <c r="K717" s="102"/>
      <c r="L717" s="83"/>
      <c r="M717" s="102"/>
      <c r="N717" s="83"/>
      <c r="O717" s="89"/>
      <c r="P717" s="89"/>
      <c r="R717" s="2546"/>
    </row>
    <row r="718" spans="2:18">
      <c r="B718" s="2546"/>
      <c r="C718" s="2546"/>
      <c r="D718" s="35"/>
      <c r="E718" s="2546"/>
      <c r="F718" s="35"/>
      <c r="G718" s="35"/>
      <c r="H718" s="84"/>
      <c r="I718" s="89"/>
      <c r="J718" s="2546"/>
      <c r="K718" s="102"/>
      <c r="L718" s="83"/>
      <c r="M718" s="102"/>
      <c r="N718" s="83"/>
      <c r="O718" s="89"/>
      <c r="P718" s="89"/>
      <c r="R718" s="2546"/>
    </row>
    <row r="719" spans="2:18">
      <c r="B719" s="2546"/>
      <c r="C719" s="2546"/>
      <c r="D719" s="35"/>
      <c r="E719" s="2546"/>
      <c r="F719" s="35"/>
      <c r="G719" s="35"/>
      <c r="H719" s="84"/>
      <c r="I719" s="89"/>
      <c r="J719" s="2546"/>
      <c r="K719" s="102"/>
      <c r="L719" s="83"/>
      <c r="M719" s="102"/>
      <c r="N719" s="83"/>
      <c r="O719" s="89"/>
      <c r="P719" s="89"/>
      <c r="R719" s="2546"/>
    </row>
    <row r="720" spans="2:18">
      <c r="B720" s="2546"/>
      <c r="C720" s="2546"/>
      <c r="D720" s="35"/>
      <c r="E720" s="2546"/>
      <c r="F720" s="35"/>
      <c r="G720" s="35"/>
      <c r="H720" s="84"/>
      <c r="I720" s="89"/>
      <c r="J720" s="2546"/>
      <c r="K720" s="102"/>
      <c r="L720" s="83"/>
      <c r="M720" s="102"/>
      <c r="N720" s="83"/>
      <c r="O720" s="89"/>
      <c r="P720" s="89"/>
      <c r="R720" s="2546"/>
    </row>
    <row r="721" spans="2:18">
      <c r="B721" s="2546"/>
      <c r="C721" s="2546"/>
      <c r="D721" s="35"/>
      <c r="E721" s="2546"/>
      <c r="F721" s="35"/>
      <c r="G721" s="35"/>
      <c r="H721" s="84"/>
      <c r="I721" s="89"/>
      <c r="J721" s="2546"/>
      <c r="K721" s="102"/>
      <c r="L721" s="83"/>
      <c r="M721" s="102"/>
      <c r="N721" s="83"/>
      <c r="O721" s="89"/>
      <c r="P721" s="89"/>
      <c r="R721" s="2546"/>
    </row>
    <row r="722" spans="2:18">
      <c r="B722" s="2546"/>
      <c r="C722" s="2546"/>
      <c r="D722" s="35"/>
      <c r="E722" s="2546"/>
      <c r="F722" s="35"/>
      <c r="G722" s="35"/>
      <c r="H722" s="84"/>
      <c r="I722" s="89"/>
      <c r="J722" s="2546"/>
      <c r="K722" s="102"/>
      <c r="L722" s="83"/>
      <c r="M722" s="102"/>
      <c r="N722" s="83"/>
      <c r="O722" s="89"/>
      <c r="P722" s="89"/>
      <c r="R722" s="2546"/>
    </row>
    <row r="723" spans="2:18">
      <c r="B723" s="2546"/>
      <c r="C723" s="2546"/>
      <c r="D723" s="35"/>
      <c r="E723" s="2546"/>
      <c r="F723" s="35"/>
      <c r="G723" s="35"/>
      <c r="H723" s="84"/>
      <c r="I723" s="89"/>
      <c r="J723" s="2546"/>
      <c r="K723" s="102"/>
      <c r="L723" s="83"/>
      <c r="M723" s="102"/>
      <c r="N723" s="83"/>
      <c r="O723" s="89"/>
      <c r="P723" s="89"/>
      <c r="R723" s="2546"/>
    </row>
    <row r="724" spans="2:18">
      <c r="B724" s="2546"/>
      <c r="C724" s="2546"/>
      <c r="D724" s="35"/>
      <c r="E724" s="2546"/>
      <c r="F724" s="35"/>
      <c r="G724" s="35"/>
      <c r="H724" s="84"/>
      <c r="I724" s="89"/>
      <c r="J724" s="2546"/>
      <c r="K724" s="102"/>
      <c r="L724" s="83"/>
      <c r="M724" s="102"/>
      <c r="N724" s="83"/>
      <c r="O724" s="89"/>
      <c r="P724" s="89"/>
      <c r="R724" s="2546"/>
    </row>
    <row r="725" spans="2:18">
      <c r="B725" s="2546"/>
      <c r="C725" s="2546"/>
      <c r="D725" s="35"/>
      <c r="E725" s="2546"/>
      <c r="F725" s="35"/>
      <c r="G725" s="35"/>
      <c r="H725" s="84"/>
      <c r="I725" s="89"/>
      <c r="J725" s="2546"/>
      <c r="K725" s="102"/>
      <c r="L725" s="83"/>
      <c r="M725" s="102"/>
      <c r="N725" s="83"/>
      <c r="O725" s="89"/>
      <c r="P725" s="89"/>
    </row>
    <row r="726" spans="2:18">
      <c r="B726" s="2546"/>
      <c r="C726" s="2546"/>
      <c r="D726" s="35"/>
      <c r="E726" s="2546"/>
      <c r="F726" s="35"/>
      <c r="G726" s="35"/>
      <c r="H726" s="84"/>
      <c r="I726" s="89"/>
      <c r="J726" s="2546"/>
      <c r="K726" s="102"/>
      <c r="L726" s="83"/>
      <c r="M726" s="102"/>
      <c r="N726" s="83"/>
      <c r="O726" s="89"/>
      <c r="P726" s="89"/>
    </row>
    <row r="736" spans="2:18">
      <c r="B736" s="21"/>
      <c r="C736" s="21"/>
      <c r="E736" s="21"/>
      <c r="I736" s="21"/>
    </row>
    <row r="737" spans="2:9">
      <c r="B737" s="21"/>
      <c r="C737" s="21"/>
      <c r="E737" s="21"/>
      <c r="I737" s="21"/>
    </row>
    <row r="738" spans="2:9">
      <c r="B738" s="21"/>
      <c r="C738" s="21"/>
      <c r="E738" s="21"/>
      <c r="I738" s="21"/>
    </row>
    <row r="739" spans="2:9">
      <c r="B739" s="21"/>
      <c r="C739" s="21"/>
      <c r="E739" s="21"/>
      <c r="I739" s="21"/>
    </row>
    <row r="740" spans="2:9">
      <c r="B740" s="21"/>
      <c r="C740" s="21"/>
      <c r="E740" s="21"/>
      <c r="I740" s="21"/>
    </row>
    <row r="741" spans="2:9">
      <c r="B741" s="21"/>
      <c r="C741" s="21"/>
      <c r="E741" s="21"/>
      <c r="I741" s="21"/>
    </row>
    <row r="742" spans="2:9">
      <c r="B742" s="21"/>
      <c r="C742" s="21"/>
      <c r="E742" s="21"/>
      <c r="I742" s="21"/>
    </row>
    <row r="743" spans="2:9">
      <c r="B743" s="21"/>
      <c r="C743" s="21"/>
      <c r="E743" s="21"/>
      <c r="I743" s="21"/>
    </row>
    <row r="744" spans="2:9">
      <c r="B744" s="21"/>
      <c r="C744" s="21"/>
      <c r="E744" s="21"/>
      <c r="I744" s="21"/>
    </row>
    <row r="745" spans="2:9">
      <c r="B745" s="21"/>
      <c r="C745" s="21"/>
      <c r="E745" s="21"/>
      <c r="I745" s="21"/>
    </row>
    <row r="746" spans="2:9">
      <c r="B746" s="21"/>
      <c r="C746" s="21"/>
      <c r="E746" s="21"/>
      <c r="I746" s="21"/>
    </row>
    <row r="747" spans="2:9">
      <c r="B747" s="21"/>
      <c r="C747" s="21"/>
      <c r="E747" s="21"/>
      <c r="I747" s="21"/>
    </row>
    <row r="748" spans="2:9">
      <c r="B748" s="21"/>
      <c r="C748" s="21"/>
      <c r="E748" s="21"/>
      <c r="I748" s="21"/>
    </row>
    <row r="749" spans="2:9">
      <c r="B749" s="21"/>
      <c r="C749" s="21"/>
      <c r="E749" s="21"/>
      <c r="I749" s="21"/>
    </row>
    <row r="750" spans="2:9">
      <c r="B750" s="21"/>
      <c r="C750" s="21"/>
      <c r="E750" s="21"/>
      <c r="I750" s="21"/>
    </row>
    <row r="751" spans="2:9">
      <c r="B751" s="21"/>
      <c r="C751" s="21"/>
      <c r="E751" s="21"/>
      <c r="I751" s="21"/>
    </row>
    <row r="752" spans="2:9">
      <c r="B752" s="21"/>
      <c r="C752" s="21"/>
      <c r="E752" s="21"/>
      <c r="I752" s="21"/>
    </row>
    <row r="753" spans="2:9">
      <c r="B753" s="21"/>
      <c r="C753" s="21"/>
      <c r="E753" s="21"/>
      <c r="I753" s="21"/>
    </row>
    <row r="754" spans="2:9">
      <c r="B754" s="21"/>
      <c r="C754" s="21"/>
      <c r="E754" s="21"/>
      <c r="I754" s="21"/>
    </row>
    <row r="755" spans="2:9">
      <c r="B755" s="21"/>
      <c r="C755" s="21"/>
      <c r="E755" s="21"/>
      <c r="I755" s="21"/>
    </row>
    <row r="756" spans="2:9">
      <c r="B756" s="21"/>
      <c r="C756" s="21"/>
      <c r="E756" s="21"/>
      <c r="I756" s="21"/>
    </row>
    <row r="757" spans="2:9">
      <c r="B757" s="21"/>
      <c r="C757" s="21"/>
      <c r="E757" s="21"/>
      <c r="I757" s="21"/>
    </row>
    <row r="758" spans="2:9">
      <c r="B758" s="21"/>
      <c r="C758" s="21"/>
      <c r="E758" s="21"/>
      <c r="I758" s="21"/>
    </row>
    <row r="759" spans="2:9">
      <c r="B759" s="21"/>
      <c r="C759" s="21"/>
      <c r="E759" s="21"/>
      <c r="I759" s="21"/>
    </row>
    <row r="760" spans="2:9">
      <c r="B760" s="21"/>
      <c r="C760" s="21"/>
      <c r="E760" s="21"/>
      <c r="I760" s="21"/>
    </row>
    <row r="761" spans="2:9">
      <c r="B761" s="21"/>
      <c r="C761" s="21"/>
      <c r="E761" s="21"/>
      <c r="I761" s="21"/>
    </row>
    <row r="762" spans="2:9">
      <c r="B762" s="21"/>
      <c r="C762" s="21"/>
      <c r="E762" s="21"/>
      <c r="I762" s="21"/>
    </row>
    <row r="763" spans="2:9">
      <c r="B763" s="21"/>
      <c r="C763" s="21"/>
      <c r="E763" s="21"/>
      <c r="I763" s="21"/>
    </row>
    <row r="764" spans="2:9">
      <c r="B764" s="21"/>
      <c r="C764" s="21"/>
      <c r="E764" s="21"/>
      <c r="I764" s="21"/>
    </row>
    <row r="765" spans="2:9">
      <c r="B765" s="21"/>
      <c r="C765" s="21"/>
      <c r="E765" s="21"/>
      <c r="I765" s="21"/>
    </row>
    <row r="766" spans="2:9">
      <c r="B766" s="21"/>
      <c r="C766" s="21"/>
      <c r="E766" s="21"/>
      <c r="I766" s="21"/>
    </row>
    <row r="767" spans="2:9">
      <c r="B767" s="21"/>
      <c r="C767" s="21"/>
      <c r="E767" s="21"/>
      <c r="I767" s="21"/>
    </row>
    <row r="768" spans="2:9">
      <c r="B768" s="21"/>
      <c r="C768" s="21"/>
      <c r="E768" s="21"/>
      <c r="I768" s="21"/>
    </row>
    <row r="769" spans="2:9">
      <c r="B769" s="21"/>
      <c r="C769" s="21"/>
      <c r="E769" s="21"/>
      <c r="I769" s="21"/>
    </row>
    <row r="770" spans="2:9">
      <c r="B770" s="21"/>
      <c r="C770" s="21"/>
      <c r="E770" s="21"/>
      <c r="I770" s="21"/>
    </row>
    <row r="771" spans="2:9">
      <c r="B771" s="21"/>
      <c r="C771" s="21"/>
      <c r="E771" s="21"/>
      <c r="I771" s="21"/>
    </row>
    <row r="772" spans="2:9">
      <c r="B772" s="21"/>
      <c r="C772" s="21"/>
      <c r="E772" s="21"/>
      <c r="I772" s="21"/>
    </row>
    <row r="773" spans="2:9">
      <c r="B773" s="21"/>
      <c r="C773" s="21"/>
      <c r="E773" s="21"/>
      <c r="I773" s="21"/>
    </row>
    <row r="774" spans="2:9">
      <c r="B774" s="21"/>
      <c r="C774" s="21"/>
      <c r="E774" s="21"/>
      <c r="I774" s="21"/>
    </row>
    <row r="775" spans="2:9">
      <c r="B775" s="21"/>
      <c r="C775" s="21"/>
      <c r="E775" s="21"/>
      <c r="I775" s="21"/>
    </row>
    <row r="776" spans="2:9">
      <c r="B776" s="21"/>
      <c r="C776" s="21"/>
      <c r="E776" s="21"/>
      <c r="I776" s="21"/>
    </row>
    <row r="777" spans="2:9">
      <c r="B777" s="21"/>
      <c r="C777" s="21"/>
      <c r="E777" s="21"/>
      <c r="I777" s="21"/>
    </row>
    <row r="778" spans="2:9">
      <c r="B778" s="21"/>
      <c r="C778" s="21"/>
      <c r="E778" s="21"/>
      <c r="I778" s="21"/>
    </row>
    <row r="779" spans="2:9">
      <c r="B779" s="21"/>
      <c r="C779" s="21"/>
      <c r="E779" s="21"/>
      <c r="I779" s="21"/>
    </row>
    <row r="780" spans="2:9">
      <c r="B780" s="21"/>
      <c r="C780" s="21"/>
      <c r="E780" s="21"/>
      <c r="I780" s="21"/>
    </row>
    <row r="781" spans="2:9">
      <c r="B781" s="21"/>
      <c r="C781" s="21"/>
      <c r="E781" s="21"/>
      <c r="I781" s="21"/>
    </row>
    <row r="782" spans="2:9">
      <c r="B782" s="21"/>
      <c r="C782" s="21"/>
      <c r="E782" s="21"/>
      <c r="I782" s="21"/>
    </row>
    <row r="783" spans="2:9">
      <c r="B783" s="21"/>
      <c r="C783" s="21"/>
      <c r="E783" s="21"/>
      <c r="I783" s="21"/>
    </row>
  </sheetData>
  <autoFilter ref="B8:N545">
    <filterColumn colId="1">
      <filters>
        <filter val="Sisa Lembur"/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229">
    <mergeCell ref="B542:B544"/>
    <mergeCell ref="Q542:Q544"/>
    <mergeCell ref="B535:B536"/>
    <mergeCell ref="Q535:Q536"/>
    <mergeCell ref="B538:B539"/>
    <mergeCell ref="Q538:Q539"/>
    <mergeCell ref="B540:B541"/>
    <mergeCell ref="Q540:Q541"/>
    <mergeCell ref="B525:B526"/>
    <mergeCell ref="Q525:Q526"/>
    <mergeCell ref="B529:B531"/>
    <mergeCell ref="Q529:Q531"/>
    <mergeCell ref="B532:B533"/>
    <mergeCell ref="Q532:Q533"/>
    <mergeCell ref="B519:B520"/>
    <mergeCell ref="Q519:Q520"/>
    <mergeCell ref="B521:B522"/>
    <mergeCell ref="Q521:Q522"/>
    <mergeCell ref="B523:B524"/>
    <mergeCell ref="Q523:Q524"/>
    <mergeCell ref="B508:B510"/>
    <mergeCell ref="Q508:Q510"/>
    <mergeCell ref="B511:B512"/>
    <mergeCell ref="Q511:Q512"/>
    <mergeCell ref="B513:B514"/>
    <mergeCell ref="Q513:Q514"/>
    <mergeCell ref="B500:B501"/>
    <mergeCell ref="Q500:Q501"/>
    <mergeCell ref="B502:B503"/>
    <mergeCell ref="Q502:Q503"/>
    <mergeCell ref="B504:B506"/>
    <mergeCell ref="Q504:Q506"/>
    <mergeCell ref="B492:B494"/>
    <mergeCell ref="Q492:Q494"/>
    <mergeCell ref="B495:B496"/>
    <mergeCell ref="Q495:Q496"/>
    <mergeCell ref="B497:B499"/>
    <mergeCell ref="Q497:Q499"/>
    <mergeCell ref="Q472:Q473"/>
    <mergeCell ref="Q477:Q478"/>
    <mergeCell ref="Q479:Q481"/>
    <mergeCell ref="B487:B488"/>
    <mergeCell ref="Q487:Q488"/>
    <mergeCell ref="J452:J453"/>
    <mergeCell ref="K452:K453"/>
    <mergeCell ref="B465:B466"/>
    <mergeCell ref="Q468:Q469"/>
    <mergeCell ref="Q470:Q471"/>
    <mergeCell ref="B437:B438"/>
    <mergeCell ref="B440:B441"/>
    <mergeCell ref="B442:B443"/>
    <mergeCell ref="B444:B445"/>
    <mergeCell ref="B446:B447"/>
    <mergeCell ref="B448:B449"/>
    <mergeCell ref="B450:B451"/>
    <mergeCell ref="B452:B453"/>
    <mergeCell ref="J456:J457"/>
    <mergeCell ref="K456:K457"/>
    <mergeCell ref="Q463:Q464"/>
    <mergeCell ref="Q465:Q466"/>
    <mergeCell ref="B456:B457"/>
    <mergeCell ref="B458:B460"/>
    <mergeCell ref="B461:B462"/>
    <mergeCell ref="B463:B464"/>
    <mergeCell ref="B468:B469"/>
    <mergeCell ref="B470:B471"/>
    <mergeCell ref="B472:B473"/>
    <mergeCell ref="B477:B478"/>
    <mergeCell ref="B479:B481"/>
    <mergeCell ref="B372:B374"/>
    <mergeCell ref="B383:B384"/>
    <mergeCell ref="B385:B386"/>
    <mergeCell ref="B387:B388"/>
    <mergeCell ref="B389:B390"/>
    <mergeCell ref="J372:J373"/>
    <mergeCell ref="K372:K373"/>
    <mergeCell ref="B378:B381"/>
    <mergeCell ref="J378:J379"/>
    <mergeCell ref="K378:K379"/>
    <mergeCell ref="B358:B361"/>
    <mergeCell ref="J359:J361"/>
    <mergeCell ref="K359:K361"/>
    <mergeCell ref="B363:B364"/>
    <mergeCell ref="B365:B366"/>
    <mergeCell ref="B367:B368"/>
    <mergeCell ref="B333:B334"/>
    <mergeCell ref="B335:B336"/>
    <mergeCell ref="B338:B339"/>
    <mergeCell ref="B340:B342"/>
    <mergeCell ref="B344:B345"/>
    <mergeCell ref="B352:B354"/>
    <mergeCell ref="B310:B311"/>
    <mergeCell ref="B312:B313"/>
    <mergeCell ref="B314:B315"/>
    <mergeCell ref="B316:B317"/>
    <mergeCell ref="B320:B321"/>
    <mergeCell ref="B323:B324"/>
    <mergeCell ref="B226:B227"/>
    <mergeCell ref="B229:B230"/>
    <mergeCell ref="B301:B302"/>
    <mergeCell ref="B304:B305"/>
    <mergeCell ref="B306:B307"/>
    <mergeCell ref="B308:B309"/>
    <mergeCell ref="B237:B238"/>
    <mergeCell ref="B240:B241"/>
    <mergeCell ref="B243:B244"/>
    <mergeCell ref="B245:B246"/>
    <mergeCell ref="B209:B210"/>
    <mergeCell ref="K173:K174"/>
    <mergeCell ref="B175:B176"/>
    <mergeCell ref="B177:B178"/>
    <mergeCell ref="B180:B181"/>
    <mergeCell ref="B231:B232"/>
    <mergeCell ref="B215:B216"/>
    <mergeCell ref="B217:B218"/>
    <mergeCell ref="B220:B221"/>
    <mergeCell ref="B223:B225"/>
    <mergeCell ref="J173:J174"/>
    <mergeCell ref="M173:M174"/>
    <mergeCell ref="P173:P174"/>
    <mergeCell ref="P203:P204"/>
    <mergeCell ref="J203:J204"/>
    <mergeCell ref="K203:K204"/>
    <mergeCell ref="B50:B51"/>
    <mergeCell ref="B211:B212"/>
    <mergeCell ref="B213:B214"/>
    <mergeCell ref="B202:B205"/>
    <mergeCell ref="L173:L174"/>
    <mergeCell ref="B187:B188"/>
    <mergeCell ref="B189:B191"/>
    <mergeCell ref="B193:B194"/>
    <mergeCell ref="B195:B198"/>
    <mergeCell ref="B199:B201"/>
    <mergeCell ref="D87:D114"/>
    <mergeCell ref="B58:B59"/>
    <mergeCell ref="B61:B62"/>
    <mergeCell ref="Q52:Q53"/>
    <mergeCell ref="B52:B53"/>
    <mergeCell ref="R52:R53"/>
    <mergeCell ref="B55:B56"/>
    <mergeCell ref="Q55:Q56"/>
    <mergeCell ref="B12:B13"/>
    <mergeCell ref="B15:B16"/>
    <mergeCell ref="R39:R40"/>
    <mergeCell ref="Q41:Q42"/>
    <mergeCell ref="R41:R42"/>
    <mergeCell ref="Q12:Q13"/>
    <mergeCell ref="R12:R13"/>
    <mergeCell ref="B39:B40"/>
    <mergeCell ref="R26:R27"/>
    <mergeCell ref="B41:B42"/>
    <mergeCell ref="B17:B19"/>
    <mergeCell ref="B20:B21"/>
    <mergeCell ref="B26:B27"/>
    <mergeCell ref="Q39:Q40"/>
    <mergeCell ref="Q26:Q27"/>
    <mergeCell ref="B28:B29"/>
    <mergeCell ref="B30:B31"/>
    <mergeCell ref="B1:R1"/>
    <mergeCell ref="B2:D2"/>
    <mergeCell ref="B3:D3"/>
    <mergeCell ref="B5:D5"/>
    <mergeCell ref="B4:D4"/>
    <mergeCell ref="B9:B10"/>
    <mergeCell ref="Q9:Q10"/>
    <mergeCell ref="R9:R10"/>
    <mergeCell ref="P128:P129"/>
    <mergeCell ref="J128:J129"/>
    <mergeCell ref="B136:B137"/>
    <mergeCell ref="P136:P137"/>
    <mergeCell ref="B138:B139"/>
    <mergeCell ref="B142:B143"/>
    <mergeCell ref="B184:B185"/>
    <mergeCell ref="B160:B161"/>
    <mergeCell ref="B162:B163"/>
    <mergeCell ref="K128:K129"/>
    <mergeCell ref="K136:K137"/>
    <mergeCell ref="B128:B130"/>
    <mergeCell ref="B164:B165"/>
    <mergeCell ref="B166:B167"/>
    <mergeCell ref="B169:B171"/>
    <mergeCell ref="B172:B174"/>
    <mergeCell ref="B145:B146"/>
    <mergeCell ref="B147:B148"/>
    <mergeCell ref="B149:B151"/>
    <mergeCell ref="B152:B153"/>
    <mergeCell ref="B154:B155"/>
    <mergeCell ref="B156:B157"/>
    <mergeCell ref="B247:B248"/>
    <mergeCell ref="B249:B252"/>
    <mergeCell ref="B280:B281"/>
    <mergeCell ref="B253:B254"/>
    <mergeCell ref="B255:B256"/>
    <mergeCell ref="B258:B259"/>
    <mergeCell ref="B260:B261"/>
    <mergeCell ref="B262:B265"/>
    <mergeCell ref="B266:B268"/>
    <mergeCell ref="F549:M550"/>
    <mergeCell ref="B282:B284"/>
    <mergeCell ref="B285:B286"/>
    <mergeCell ref="J267:J268"/>
    <mergeCell ref="K267:K268"/>
    <mergeCell ref="B269:B271"/>
    <mergeCell ref="B272:B273"/>
    <mergeCell ref="B278:B279"/>
    <mergeCell ref="B326:B327"/>
    <mergeCell ref="B328:B330"/>
    <mergeCell ref="B391:B392"/>
    <mergeCell ref="B393:B395"/>
    <mergeCell ref="B396:B397"/>
    <mergeCell ref="B398:B399"/>
    <mergeCell ref="B402:B403"/>
    <mergeCell ref="B407:B409"/>
    <mergeCell ref="B411:B413"/>
    <mergeCell ref="B414:B415"/>
    <mergeCell ref="B416:B417"/>
    <mergeCell ref="B418:B419"/>
    <mergeCell ref="B420:B421"/>
    <mergeCell ref="B422:B423"/>
    <mergeCell ref="B435:B436"/>
    <mergeCell ref="Q430:Q431"/>
    <mergeCell ref="Q432:Q433"/>
    <mergeCell ref="Q435:Q436"/>
    <mergeCell ref="B426:B427"/>
    <mergeCell ref="Q426:Q427"/>
    <mergeCell ref="B428:B429"/>
    <mergeCell ref="Q428:Q429"/>
    <mergeCell ref="B430:B431"/>
    <mergeCell ref="B432:B433"/>
  </mergeCells>
  <phoneticPr fontId="1" type="noConversion"/>
  <pageMargins left="0.4" right="0.12" top="0.12" bottom="0.12" header="0.12" footer="0.12"/>
  <pageSetup paperSize="9" scale="60" orientation="landscape" horizontalDpi="4294967292" verticalDpi="429496729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1" enableFormatConditionsCalculation="0">
    <tabColor rgb="FFFF0000"/>
    <pageSetUpPr fitToPage="1"/>
  </sheetPr>
  <dimension ref="A1:S848"/>
  <sheetViews>
    <sheetView zoomScale="75" zoomScaleNormal="75" workbookViewId="0">
      <pane ySplit="8" topLeftCell="A9" activePane="bottomLeft" state="frozen"/>
      <selection pane="bottomLeft" activeCell="B1" sqref="B1:R1"/>
    </sheetView>
  </sheetViews>
  <sheetFormatPr defaultRowHeight="15.75"/>
  <cols>
    <col min="1" max="1" width="1.625" style="21" customWidth="1"/>
    <col min="2" max="2" width="4.625" style="944" customWidth="1"/>
    <col min="3" max="3" width="9.625" style="944" customWidth="1"/>
    <col min="4" max="4" width="37.375" style="21" customWidth="1"/>
    <col min="5" max="5" width="8.625" style="944" customWidth="1"/>
    <col min="6" max="7" width="8.625" style="21" customWidth="1"/>
    <col min="8" max="8" width="8.625" style="59" customWidth="1"/>
    <col min="9" max="9" width="14.625" style="36" customWidth="1"/>
    <col min="10" max="10" width="14.625" style="944" customWidth="1"/>
    <col min="11" max="11" width="12.625" style="209" customWidth="1"/>
    <col min="12" max="12" width="8.625" style="944" customWidth="1"/>
    <col min="13" max="13" width="12.625" style="209" customWidth="1"/>
    <col min="14" max="14" width="8.625" style="137" customWidth="1"/>
    <col min="15" max="15" width="12.625" style="21" customWidth="1"/>
    <col min="16" max="17" width="14.625" style="209" customWidth="1"/>
    <col min="18" max="18" width="14.625" style="944" customWidth="1"/>
    <col min="19" max="22" width="9" style="21"/>
    <col min="23" max="23" width="14.625" style="21" customWidth="1"/>
    <col min="24" max="16384" width="9" style="21"/>
  </cols>
  <sheetData>
    <row r="1" spans="2:18" s="66" customFormat="1" ht="18" customHeight="1">
      <c r="B1" s="3083" t="s">
        <v>0</v>
      </c>
      <c r="C1" s="3083"/>
      <c r="D1" s="3083"/>
      <c r="E1" s="3083"/>
      <c r="F1" s="3083"/>
      <c r="G1" s="3083"/>
      <c r="H1" s="3083"/>
      <c r="I1" s="3083"/>
      <c r="J1" s="3083"/>
      <c r="K1" s="3083"/>
      <c r="L1" s="3083"/>
      <c r="M1" s="3083"/>
      <c r="N1" s="3083"/>
      <c r="O1" s="3083"/>
      <c r="P1" s="3083"/>
      <c r="Q1" s="3162"/>
      <c r="R1" s="3083"/>
    </row>
    <row r="2" spans="2:18" s="58" customFormat="1" ht="15.95" customHeight="1">
      <c r="B2" s="3086" t="s">
        <v>82</v>
      </c>
      <c r="C2" s="3086"/>
      <c r="D2" s="3086"/>
      <c r="E2" s="2582"/>
      <c r="F2" s="2582"/>
      <c r="G2" s="2582"/>
      <c r="H2" s="65"/>
      <c r="I2" s="60"/>
      <c r="J2" s="2582"/>
      <c r="K2" s="64"/>
      <c r="L2" s="65"/>
      <c r="M2" s="64"/>
      <c r="N2" s="65"/>
      <c r="O2" s="64"/>
      <c r="P2" s="64"/>
      <c r="Q2" s="64"/>
      <c r="R2" s="2582"/>
    </row>
    <row r="3" spans="2:18" s="58" customFormat="1" ht="15.95" customHeight="1">
      <c r="B3" s="3086" t="s">
        <v>14</v>
      </c>
      <c r="C3" s="3086"/>
      <c r="D3" s="3086"/>
      <c r="E3" s="2582"/>
      <c r="F3" s="2582"/>
      <c r="G3" s="2582"/>
      <c r="H3" s="65"/>
      <c r="I3" s="60"/>
      <c r="J3" s="2582"/>
      <c r="K3" s="64"/>
      <c r="L3" s="65"/>
      <c r="M3" s="64"/>
      <c r="N3" s="65"/>
      <c r="O3" s="64"/>
      <c r="P3" s="64"/>
      <c r="Q3" s="64"/>
      <c r="R3" s="2582"/>
    </row>
    <row r="4" spans="2:18" s="58" customFormat="1" ht="15.95" customHeight="1">
      <c r="B4" s="3086" t="s">
        <v>29</v>
      </c>
      <c r="C4" s="3086"/>
      <c r="D4" s="3086"/>
      <c r="E4" s="2582"/>
      <c r="F4" s="2582"/>
      <c r="G4" s="2582"/>
      <c r="H4" s="65"/>
      <c r="I4" s="60"/>
      <c r="J4" s="2582"/>
      <c r="K4" s="64"/>
      <c r="L4" s="65"/>
      <c r="M4" s="64"/>
      <c r="N4" s="65"/>
      <c r="O4" s="64"/>
      <c r="P4" s="64"/>
      <c r="Q4" s="64"/>
      <c r="R4" s="2582"/>
    </row>
    <row r="5" spans="2:18" s="58" customFormat="1" ht="15.95" customHeight="1" thickBot="1">
      <c r="B5" s="3086" t="s">
        <v>141</v>
      </c>
      <c r="C5" s="3086"/>
      <c r="D5" s="3086"/>
      <c r="E5" s="3039">
        <v>30</v>
      </c>
      <c r="F5" s="2582"/>
      <c r="G5" s="2582"/>
      <c r="H5" s="65"/>
      <c r="I5" s="60"/>
      <c r="J5" s="2582"/>
      <c r="K5" s="64"/>
      <c r="L5" s="65"/>
      <c r="M5" s="64"/>
      <c r="N5" s="65"/>
      <c r="O5" s="64"/>
      <c r="P5" s="311"/>
      <c r="Q5" s="148"/>
      <c r="R5" s="2582"/>
    </row>
    <row r="6" spans="2:18" s="2" customFormat="1" ht="48" thickBot="1">
      <c r="B6" s="394" t="s">
        <v>1</v>
      </c>
      <c r="C6" s="394" t="s">
        <v>2</v>
      </c>
      <c r="D6" s="395" t="s">
        <v>8</v>
      </c>
      <c r="E6" s="394" t="s">
        <v>7</v>
      </c>
      <c r="F6" s="394" t="s">
        <v>28</v>
      </c>
      <c r="G6" s="396" t="s">
        <v>26</v>
      </c>
      <c r="H6" s="396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8" customHeight="1" thickBot="1">
      <c r="B7" s="398">
        <v>1</v>
      </c>
      <c r="C7" s="398">
        <v>2</v>
      </c>
      <c r="D7" s="398">
        <v>3</v>
      </c>
      <c r="E7" s="398">
        <v>4</v>
      </c>
      <c r="F7" s="398">
        <v>5</v>
      </c>
      <c r="G7" s="399">
        <v>6</v>
      </c>
      <c r="H7" s="399" t="s">
        <v>33</v>
      </c>
      <c r="I7" s="400" t="s">
        <v>62</v>
      </c>
      <c r="J7" s="398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8" s="969" customFormat="1" ht="18" customHeight="1" thickBot="1">
      <c r="B8" s="85"/>
      <c r="C8" s="85"/>
      <c r="D8" s="85"/>
      <c r="E8" s="85"/>
      <c r="F8" s="87">
        <f>SUBTOTAL(9,F9:F1467)</f>
        <v>35</v>
      </c>
      <c r="G8" s="87"/>
      <c r="H8" s="87">
        <f>SUBTOTAL(9,H9:H1467)</f>
        <v>2540</v>
      </c>
      <c r="I8" s="86">
        <f>SUBTOTAL(9,I9:I1485)</f>
        <v>1270000</v>
      </c>
      <c r="J8" s="85"/>
      <c r="K8" s="86">
        <f>SUBTOTAL(9,K9:K1485)</f>
        <v>141000</v>
      </c>
      <c r="L8" s="87">
        <f>SUBTOTAL(9,L9:L1467)</f>
        <v>117</v>
      </c>
      <c r="M8" s="15">
        <f>SUBTOTAL(9,M9:M1485)</f>
        <v>1170000</v>
      </c>
      <c r="N8" s="87">
        <f>SUBTOTAL(9,N9:N1467)</f>
        <v>29</v>
      </c>
      <c r="O8" s="86">
        <f>SUBTOTAL(9,O9:O1485)</f>
        <v>435000</v>
      </c>
      <c r="P8" s="86">
        <f>SUBTOTAL(9,P9:P1485)</f>
        <v>3016000</v>
      </c>
      <c r="Q8" s="86">
        <f>SUBTOTAL(9,Q9:Q1583)</f>
        <v>490000</v>
      </c>
      <c r="R8" s="85"/>
    </row>
    <row r="9" spans="2:18" s="40" customFormat="1" ht="15.95" hidden="1" customHeight="1">
      <c r="B9" s="3170">
        <v>1</v>
      </c>
      <c r="C9" s="114">
        <v>41634</v>
      </c>
      <c r="D9" s="3" t="s">
        <v>151</v>
      </c>
      <c r="E9" s="413" t="s">
        <v>132</v>
      </c>
      <c r="F9" s="413">
        <v>1</v>
      </c>
      <c r="G9" s="413">
        <v>120</v>
      </c>
      <c r="H9" s="366">
        <f t="shared" ref="H9:H15" si="0">F9*G9</f>
        <v>120</v>
      </c>
      <c r="I9" s="957">
        <f t="shared" ref="I9:I15" si="1">H9*500</f>
        <v>60000</v>
      </c>
      <c r="J9" s="167"/>
      <c r="K9" s="247"/>
      <c r="L9" s="117">
        <v>3</v>
      </c>
      <c r="M9" s="116">
        <f t="shared" ref="M9:M62" si="2">L9*10000</f>
        <v>30000</v>
      </c>
      <c r="N9" s="117">
        <v>2.5</v>
      </c>
      <c r="O9" s="116">
        <f t="shared" ref="O9:O74" si="3">N9*15000</f>
        <v>37500</v>
      </c>
      <c r="P9" s="118">
        <f t="shared" ref="P9:P74" si="4">M9+K9+I9+O9</f>
        <v>127500</v>
      </c>
      <c r="Q9" s="3168">
        <v>35000</v>
      </c>
      <c r="R9" s="3169" t="s">
        <v>251</v>
      </c>
    </row>
    <row r="10" spans="2:18" s="40" customFormat="1" ht="15.95" hidden="1" customHeight="1">
      <c r="B10" s="3154"/>
      <c r="C10" s="114">
        <v>41634</v>
      </c>
      <c r="D10" s="27" t="s">
        <v>130</v>
      </c>
      <c r="E10" s="46" t="s">
        <v>39</v>
      </c>
      <c r="F10" s="46">
        <v>1</v>
      </c>
      <c r="G10" s="46">
        <v>150</v>
      </c>
      <c r="H10" s="366">
        <f t="shared" si="0"/>
        <v>150</v>
      </c>
      <c r="I10" s="957">
        <f t="shared" si="1"/>
        <v>75000</v>
      </c>
      <c r="J10" s="167"/>
      <c r="K10" s="247"/>
      <c r="L10" s="117">
        <v>4</v>
      </c>
      <c r="M10" s="116">
        <f>L10*10000</f>
        <v>40000</v>
      </c>
      <c r="N10" s="117"/>
      <c r="O10" s="116">
        <f>N10*15000</f>
        <v>0</v>
      </c>
      <c r="P10" s="118">
        <f>M10+K10+I10+O10</f>
        <v>115000</v>
      </c>
      <c r="Q10" s="3165"/>
      <c r="R10" s="3167"/>
    </row>
    <row r="11" spans="2:18" s="40" customFormat="1" ht="15.95" hidden="1" customHeight="1">
      <c r="B11" s="230">
        <v>2</v>
      </c>
      <c r="C11" s="108">
        <v>41635</v>
      </c>
      <c r="D11" s="3" t="s">
        <v>52</v>
      </c>
      <c r="E11" s="413"/>
      <c r="F11" s="413"/>
      <c r="G11" s="413"/>
      <c r="H11" s="366">
        <f t="shared" si="0"/>
        <v>0</v>
      </c>
      <c r="I11" s="957">
        <f t="shared" si="1"/>
        <v>0</v>
      </c>
      <c r="J11" s="413"/>
      <c r="K11" s="47"/>
      <c r="L11" s="201"/>
      <c r="M11" s="247">
        <f t="shared" si="2"/>
        <v>0</v>
      </c>
      <c r="N11" s="201"/>
      <c r="O11" s="247">
        <f t="shared" si="3"/>
        <v>0</v>
      </c>
      <c r="P11" s="6">
        <f t="shared" si="4"/>
        <v>0</v>
      </c>
      <c r="Q11" s="253"/>
      <c r="R11" s="401"/>
    </row>
    <row r="12" spans="2:18" s="40" customFormat="1" ht="15.95" hidden="1" customHeight="1">
      <c r="B12" s="3153">
        <v>3</v>
      </c>
      <c r="C12" s="108">
        <v>41636</v>
      </c>
      <c r="D12" s="3" t="s">
        <v>151</v>
      </c>
      <c r="E12" s="413" t="s">
        <v>132</v>
      </c>
      <c r="F12" s="413">
        <v>1</v>
      </c>
      <c r="G12" s="413">
        <v>120</v>
      </c>
      <c r="H12" s="366">
        <f t="shared" si="0"/>
        <v>120</v>
      </c>
      <c r="I12" s="957">
        <f t="shared" si="1"/>
        <v>60000</v>
      </c>
      <c r="J12" s="413"/>
      <c r="K12" s="47"/>
      <c r="L12" s="201">
        <v>3</v>
      </c>
      <c r="M12" s="247">
        <f t="shared" si="2"/>
        <v>30000</v>
      </c>
      <c r="N12" s="201"/>
      <c r="O12" s="247">
        <f t="shared" si="3"/>
        <v>0</v>
      </c>
      <c r="P12" s="6">
        <f t="shared" si="4"/>
        <v>90000</v>
      </c>
      <c r="Q12" s="3168">
        <v>35000</v>
      </c>
      <c r="R12" s="3169" t="s">
        <v>251</v>
      </c>
    </row>
    <row r="13" spans="2:18" s="40" customFormat="1" ht="15.95" hidden="1" customHeight="1">
      <c r="B13" s="3154"/>
      <c r="C13" s="108">
        <v>41636</v>
      </c>
      <c r="D13" s="27" t="s">
        <v>130</v>
      </c>
      <c r="E13" s="46" t="s">
        <v>39</v>
      </c>
      <c r="F13" s="46">
        <v>1</v>
      </c>
      <c r="G13" s="46">
        <v>150</v>
      </c>
      <c r="H13" s="366">
        <f t="shared" si="0"/>
        <v>150</v>
      </c>
      <c r="I13" s="957">
        <f t="shared" si="1"/>
        <v>75000</v>
      </c>
      <c r="J13" s="413"/>
      <c r="K13" s="47"/>
      <c r="L13" s="201">
        <v>6</v>
      </c>
      <c r="M13" s="247">
        <f>L13*10000</f>
        <v>60000</v>
      </c>
      <c r="N13" s="201"/>
      <c r="O13" s="247">
        <f>N13*15000</f>
        <v>0</v>
      </c>
      <c r="P13" s="6">
        <f>M13+K13+I13+O13</f>
        <v>135000</v>
      </c>
      <c r="Q13" s="3165"/>
      <c r="R13" s="3167"/>
    </row>
    <row r="14" spans="2:18" s="40" customFormat="1" ht="15.95" hidden="1" customHeight="1">
      <c r="B14" s="3158">
        <v>4</v>
      </c>
      <c r="C14" s="104">
        <v>41637</v>
      </c>
      <c r="D14" s="27" t="s">
        <v>143</v>
      </c>
      <c r="E14" s="46" t="s">
        <v>139</v>
      </c>
      <c r="F14" s="46">
        <v>2</v>
      </c>
      <c r="G14" s="46"/>
      <c r="H14" s="366">
        <f t="shared" si="0"/>
        <v>0</v>
      </c>
      <c r="I14" s="957">
        <f t="shared" si="1"/>
        <v>0</v>
      </c>
      <c r="J14" s="413"/>
      <c r="K14" s="47">
        <f>F14*7500</f>
        <v>15000</v>
      </c>
      <c r="L14" s="201">
        <v>3</v>
      </c>
      <c r="M14" s="247">
        <f>L14*10000</f>
        <v>30000</v>
      </c>
      <c r="N14" s="201"/>
      <c r="O14" s="247">
        <f>N14*15000</f>
        <v>0</v>
      </c>
      <c r="P14" s="6">
        <f>M14+K14+I14+O14</f>
        <v>45000</v>
      </c>
      <c r="Q14" s="225"/>
      <c r="R14" s="401"/>
    </row>
    <row r="15" spans="2:18" s="40" customFormat="1" ht="15.95" hidden="1" customHeight="1">
      <c r="B15" s="3160"/>
      <c r="C15" s="104">
        <v>41637</v>
      </c>
      <c r="D15" s="27" t="s">
        <v>45</v>
      </c>
      <c r="E15" s="46" t="s">
        <v>36</v>
      </c>
      <c r="F15" s="46">
        <v>1</v>
      </c>
      <c r="G15" s="46">
        <v>115</v>
      </c>
      <c r="H15" s="366">
        <f t="shared" si="0"/>
        <v>115</v>
      </c>
      <c r="I15" s="957">
        <f t="shared" si="1"/>
        <v>57500</v>
      </c>
      <c r="J15" s="167"/>
      <c r="K15" s="247"/>
      <c r="L15" s="201">
        <v>3</v>
      </c>
      <c r="M15" s="247">
        <f>L15*10000</f>
        <v>30000</v>
      </c>
      <c r="N15" s="201">
        <v>1</v>
      </c>
      <c r="O15" s="247">
        <f>N15*15000</f>
        <v>15000</v>
      </c>
      <c r="P15" s="6">
        <f>M15+K15+I15+O15</f>
        <v>102500</v>
      </c>
      <c r="Q15" s="225"/>
      <c r="R15" s="401"/>
    </row>
    <row r="16" spans="2:18" s="40" customFormat="1" ht="15.95" hidden="1" customHeight="1">
      <c r="B16" s="3153">
        <v>5</v>
      </c>
      <c r="C16" s="108">
        <v>41638</v>
      </c>
      <c r="D16" s="3" t="s">
        <v>144</v>
      </c>
      <c r="E16" s="46" t="s">
        <v>61</v>
      </c>
      <c r="F16" s="46">
        <v>1</v>
      </c>
      <c r="G16" s="46">
        <v>50</v>
      </c>
      <c r="H16" s="366">
        <f t="shared" ref="H16:H62" si="5">F16*G16</f>
        <v>50</v>
      </c>
      <c r="I16" s="957">
        <f t="shared" ref="I16:I62" si="6">H16*500</f>
        <v>25000</v>
      </c>
      <c r="J16" s="167"/>
      <c r="K16" s="247"/>
      <c r="L16" s="201">
        <v>3</v>
      </c>
      <c r="M16" s="247">
        <f t="shared" si="2"/>
        <v>30000</v>
      </c>
      <c r="N16" s="201">
        <v>2.5</v>
      </c>
      <c r="O16" s="247">
        <f t="shared" si="3"/>
        <v>37500</v>
      </c>
      <c r="P16" s="6">
        <f t="shared" si="4"/>
        <v>92500</v>
      </c>
      <c r="Q16" s="253"/>
      <c r="R16" s="401"/>
    </row>
    <row r="17" spans="2:19" s="40" customFormat="1" ht="15.95" hidden="1" customHeight="1">
      <c r="B17" s="3154"/>
      <c r="C17" s="108">
        <v>41638</v>
      </c>
      <c r="D17" s="27" t="s">
        <v>45</v>
      </c>
      <c r="E17" s="46" t="s">
        <v>36</v>
      </c>
      <c r="F17" s="46">
        <v>1</v>
      </c>
      <c r="G17" s="46">
        <v>115</v>
      </c>
      <c r="H17" s="366">
        <f>F17*G17</f>
        <v>115</v>
      </c>
      <c r="I17" s="957">
        <f>H17*500</f>
        <v>57500</v>
      </c>
      <c r="J17" s="167"/>
      <c r="K17" s="247"/>
      <c r="L17" s="201"/>
      <c r="M17" s="247">
        <f>L17*10000</f>
        <v>0</v>
      </c>
      <c r="N17" s="201"/>
      <c r="O17" s="247">
        <f>N17*15000</f>
        <v>0</v>
      </c>
      <c r="P17" s="6">
        <f>M17+K17+I17+O17</f>
        <v>57500</v>
      </c>
      <c r="Q17" s="253"/>
      <c r="R17" s="401"/>
    </row>
    <row r="18" spans="2:19" s="40" customFormat="1" ht="15.95" hidden="1" customHeight="1">
      <c r="B18" s="3153">
        <v>6</v>
      </c>
      <c r="C18" s="108">
        <v>41639</v>
      </c>
      <c r="D18" s="3" t="s">
        <v>162</v>
      </c>
      <c r="E18" s="413" t="s">
        <v>39</v>
      </c>
      <c r="F18" s="413">
        <v>2</v>
      </c>
      <c r="G18" s="413"/>
      <c r="H18" s="366">
        <f>F18*G18</f>
        <v>0</v>
      </c>
      <c r="I18" s="957">
        <f>H18*500</f>
        <v>0</v>
      </c>
      <c r="J18" s="167"/>
      <c r="K18" s="247">
        <f>F18*10000</f>
        <v>20000</v>
      </c>
      <c r="L18" s="201"/>
      <c r="M18" s="247">
        <f>L18*10000</f>
        <v>0</v>
      </c>
      <c r="N18" s="201"/>
      <c r="O18" s="247">
        <f>N18*15000</f>
        <v>0</v>
      </c>
      <c r="P18" s="6">
        <f>M18+K18+I18+O18</f>
        <v>20000</v>
      </c>
      <c r="Q18" s="253"/>
      <c r="R18" s="401"/>
    </row>
    <row r="19" spans="2:19" s="40" customFormat="1" ht="15.95" hidden="1" customHeight="1">
      <c r="B19" s="3155"/>
      <c r="C19" s="108">
        <v>41639</v>
      </c>
      <c r="D19" s="27" t="s">
        <v>143</v>
      </c>
      <c r="E19" s="46" t="s">
        <v>139</v>
      </c>
      <c r="F19" s="46">
        <v>1</v>
      </c>
      <c r="G19" s="46"/>
      <c r="H19" s="366">
        <f>F19*G19</f>
        <v>0</v>
      </c>
      <c r="I19" s="957">
        <f>H19*500</f>
        <v>0</v>
      </c>
      <c r="J19" s="413"/>
      <c r="K19" s="47">
        <f>F19*10000</f>
        <v>10000</v>
      </c>
      <c r="L19" s="201"/>
      <c r="M19" s="247">
        <f t="shared" si="2"/>
        <v>0</v>
      </c>
      <c r="N19" s="201"/>
      <c r="O19" s="247">
        <f t="shared" si="3"/>
        <v>0</v>
      </c>
      <c r="P19" s="6">
        <f t="shared" si="4"/>
        <v>10000</v>
      </c>
      <c r="Q19" s="253"/>
      <c r="R19" s="401"/>
    </row>
    <row r="20" spans="2:19" s="40" customFormat="1" ht="15.95" hidden="1" customHeight="1">
      <c r="B20" s="3154"/>
      <c r="C20" s="108">
        <v>41639</v>
      </c>
      <c r="D20" s="3" t="s">
        <v>51</v>
      </c>
      <c r="E20" s="413" t="s">
        <v>11</v>
      </c>
      <c r="F20" s="46">
        <v>1</v>
      </c>
      <c r="G20" s="413"/>
      <c r="H20" s="366">
        <f t="shared" si="5"/>
        <v>0</v>
      </c>
      <c r="I20" s="957">
        <f t="shared" si="6"/>
        <v>0</v>
      </c>
      <c r="J20" s="413" t="s">
        <v>70</v>
      </c>
      <c r="K20" s="47">
        <v>25000</v>
      </c>
      <c r="L20" s="201">
        <v>2</v>
      </c>
      <c r="M20" s="247">
        <f>L20*10000</f>
        <v>20000</v>
      </c>
      <c r="N20" s="201">
        <v>2</v>
      </c>
      <c r="O20" s="247">
        <f>N20*15000</f>
        <v>30000</v>
      </c>
      <c r="P20" s="6">
        <f>M20+K20+I20+O20</f>
        <v>75000</v>
      </c>
      <c r="Q20" s="253"/>
      <c r="R20" s="401"/>
    </row>
    <row r="21" spans="2:19" s="91" customFormat="1" ht="15.95" hidden="1" customHeight="1">
      <c r="B21" s="3153">
        <v>7</v>
      </c>
      <c r="C21" s="108">
        <v>41640</v>
      </c>
      <c r="D21" s="3" t="s">
        <v>162</v>
      </c>
      <c r="E21" s="413" t="s">
        <v>39</v>
      </c>
      <c r="F21" s="413">
        <v>3</v>
      </c>
      <c r="G21" s="413"/>
      <c r="H21" s="366">
        <f t="shared" ref="H21:H27" si="7">F21*G21</f>
        <v>0</v>
      </c>
      <c r="I21" s="957">
        <f t="shared" ref="I21:I27" si="8">H21*500</f>
        <v>0</v>
      </c>
      <c r="J21" s="167"/>
      <c r="K21" s="247">
        <f>F21*10000</f>
        <v>30000</v>
      </c>
      <c r="L21" s="201"/>
      <c r="M21" s="247">
        <f>L21*10000</f>
        <v>0</v>
      </c>
      <c r="N21" s="201"/>
      <c r="O21" s="247">
        <f>N21*15000</f>
        <v>0</v>
      </c>
      <c r="P21" s="6">
        <f>M21+K21+I21+O21</f>
        <v>30000</v>
      </c>
      <c r="Q21" s="253"/>
      <c r="R21" s="39"/>
      <c r="S21" s="90"/>
    </row>
    <row r="22" spans="2:19" s="91" customFormat="1" ht="15.95" hidden="1" customHeight="1">
      <c r="B22" s="3155"/>
      <c r="C22" s="108">
        <v>41640</v>
      </c>
      <c r="D22" s="27" t="s">
        <v>145</v>
      </c>
      <c r="E22" s="46" t="s">
        <v>39</v>
      </c>
      <c r="F22" s="46">
        <v>1</v>
      </c>
      <c r="G22" s="46"/>
      <c r="H22" s="366">
        <f t="shared" si="7"/>
        <v>0</v>
      </c>
      <c r="I22" s="957">
        <f t="shared" si="8"/>
        <v>0</v>
      </c>
      <c r="J22" s="167"/>
      <c r="K22" s="47">
        <f>F22*7500</f>
        <v>7500</v>
      </c>
      <c r="L22" s="201"/>
      <c r="M22" s="247">
        <f>L22*10000</f>
        <v>0</v>
      </c>
      <c r="N22" s="201"/>
      <c r="O22" s="247">
        <f>N22*15000</f>
        <v>0</v>
      </c>
      <c r="P22" s="6">
        <f>M22+K22+I22+O22</f>
        <v>7500</v>
      </c>
      <c r="Q22" s="253"/>
      <c r="R22" s="39"/>
      <c r="S22" s="90"/>
    </row>
    <row r="23" spans="2:19" s="91" customFormat="1" ht="15.95" hidden="1" customHeight="1">
      <c r="B23" s="3154"/>
      <c r="C23" s="108">
        <v>41640</v>
      </c>
      <c r="D23" s="27" t="s">
        <v>170</v>
      </c>
      <c r="E23" s="46" t="s">
        <v>139</v>
      </c>
      <c r="F23" s="46">
        <v>1</v>
      </c>
      <c r="G23" s="46"/>
      <c r="H23" s="366">
        <f t="shared" si="7"/>
        <v>0</v>
      </c>
      <c r="I23" s="957">
        <f t="shared" si="8"/>
        <v>0</v>
      </c>
      <c r="J23" s="413"/>
      <c r="K23" s="47">
        <f>F23*7500</f>
        <v>7500</v>
      </c>
      <c r="L23" s="201"/>
      <c r="M23" s="247">
        <f>L23*10000</f>
        <v>0</v>
      </c>
      <c r="N23" s="201"/>
      <c r="O23" s="247">
        <f>N23*15000</f>
        <v>0</v>
      </c>
      <c r="P23" s="6">
        <f>M23+K23+I23+O23</f>
        <v>7500</v>
      </c>
      <c r="Q23" s="253"/>
      <c r="R23" s="39"/>
      <c r="S23" s="90"/>
    </row>
    <row r="24" spans="2:19" s="40" customFormat="1" ht="15.95" hidden="1" customHeight="1">
      <c r="B24" s="3153">
        <v>8</v>
      </c>
      <c r="C24" s="108">
        <v>41641</v>
      </c>
      <c r="D24" s="3" t="s">
        <v>51</v>
      </c>
      <c r="E24" s="413" t="s">
        <v>11</v>
      </c>
      <c r="F24" s="46">
        <v>1</v>
      </c>
      <c r="G24" s="413"/>
      <c r="H24" s="366">
        <f t="shared" si="7"/>
        <v>0</v>
      </c>
      <c r="I24" s="957">
        <f t="shared" si="8"/>
        <v>0</v>
      </c>
      <c r="J24" s="413" t="s">
        <v>70</v>
      </c>
      <c r="K24" s="47">
        <v>25000</v>
      </c>
      <c r="L24" s="201"/>
      <c r="M24" s="247">
        <f t="shared" si="2"/>
        <v>0</v>
      </c>
      <c r="N24" s="201">
        <v>2</v>
      </c>
      <c r="O24" s="247">
        <f t="shared" si="3"/>
        <v>30000</v>
      </c>
      <c r="P24" s="6">
        <f t="shared" si="4"/>
        <v>55000</v>
      </c>
      <c r="Q24" s="225"/>
      <c r="R24" s="401"/>
    </row>
    <row r="25" spans="2:19" s="40" customFormat="1" ht="15.95" hidden="1" customHeight="1">
      <c r="B25" s="3155"/>
      <c r="C25" s="108">
        <v>41641</v>
      </c>
      <c r="D25" s="3" t="s">
        <v>162</v>
      </c>
      <c r="E25" s="413" t="s">
        <v>39</v>
      </c>
      <c r="F25" s="413">
        <v>1</v>
      </c>
      <c r="G25" s="413"/>
      <c r="H25" s="366">
        <f t="shared" si="7"/>
        <v>0</v>
      </c>
      <c r="I25" s="957">
        <f t="shared" si="8"/>
        <v>0</v>
      </c>
      <c r="J25" s="167"/>
      <c r="K25" s="247">
        <f>F25*10000</f>
        <v>10000</v>
      </c>
      <c r="L25" s="201"/>
      <c r="M25" s="247">
        <f t="shared" si="2"/>
        <v>0</v>
      </c>
      <c r="N25" s="201"/>
      <c r="O25" s="247">
        <f t="shared" si="3"/>
        <v>0</v>
      </c>
      <c r="P25" s="6">
        <f t="shared" si="4"/>
        <v>10000</v>
      </c>
      <c r="Q25" s="225"/>
      <c r="R25" s="401"/>
    </row>
    <row r="26" spans="2:19" s="40" customFormat="1" ht="15.95" hidden="1" customHeight="1">
      <c r="B26" s="3154"/>
      <c r="C26" s="108">
        <v>41641</v>
      </c>
      <c r="D26" s="27" t="s">
        <v>143</v>
      </c>
      <c r="E26" s="46" t="s">
        <v>139</v>
      </c>
      <c r="F26" s="46">
        <v>1</v>
      </c>
      <c r="G26" s="46"/>
      <c r="H26" s="366">
        <f t="shared" si="7"/>
        <v>0</v>
      </c>
      <c r="I26" s="957">
        <f t="shared" si="8"/>
        <v>0</v>
      </c>
      <c r="J26" s="413"/>
      <c r="K26" s="47">
        <f>F26*7500</f>
        <v>7500</v>
      </c>
      <c r="L26" s="201">
        <v>3</v>
      </c>
      <c r="M26" s="247">
        <f>L26*10000</f>
        <v>30000</v>
      </c>
      <c r="N26" s="201"/>
      <c r="O26" s="247">
        <f>N26*15000</f>
        <v>0</v>
      </c>
      <c r="P26" s="6">
        <f>M26+K26+I26+O26</f>
        <v>37500</v>
      </c>
      <c r="Q26" s="225"/>
      <c r="R26" s="401"/>
    </row>
    <row r="27" spans="2:19" s="40" customFormat="1" ht="15.95" hidden="1" customHeight="1">
      <c r="B27" s="230">
        <v>9</v>
      </c>
      <c r="C27" s="108">
        <v>41642</v>
      </c>
      <c r="D27" s="3" t="s">
        <v>146</v>
      </c>
      <c r="E27" s="46" t="s">
        <v>139</v>
      </c>
      <c r="F27" s="46">
        <v>1</v>
      </c>
      <c r="G27" s="46"/>
      <c r="H27" s="366">
        <f t="shared" si="7"/>
        <v>0</v>
      </c>
      <c r="I27" s="957">
        <f t="shared" si="8"/>
        <v>0</v>
      </c>
      <c r="J27" s="413" t="s">
        <v>70</v>
      </c>
      <c r="K27" s="47">
        <v>25000</v>
      </c>
      <c r="L27" s="201">
        <v>2</v>
      </c>
      <c r="M27" s="247">
        <f t="shared" si="2"/>
        <v>20000</v>
      </c>
      <c r="N27" s="201"/>
      <c r="O27" s="247">
        <f t="shared" si="3"/>
        <v>0</v>
      </c>
      <c r="P27" s="6">
        <f t="shared" si="4"/>
        <v>45000</v>
      </c>
      <c r="Q27" s="225"/>
      <c r="R27" s="401"/>
    </row>
    <row r="28" spans="2:19" s="40" customFormat="1" ht="15.95" hidden="1" customHeight="1">
      <c r="B28" s="230">
        <v>10</v>
      </c>
      <c r="C28" s="108">
        <v>41643</v>
      </c>
      <c r="D28" s="27" t="s">
        <v>52</v>
      </c>
      <c r="E28" s="46"/>
      <c r="F28" s="46"/>
      <c r="G28" s="46"/>
      <c r="H28" s="366">
        <f t="shared" si="5"/>
        <v>0</v>
      </c>
      <c r="I28" s="957">
        <f t="shared" si="6"/>
        <v>0</v>
      </c>
      <c r="J28" s="413"/>
      <c r="K28" s="204"/>
      <c r="L28" s="201"/>
      <c r="M28" s="247">
        <f t="shared" si="2"/>
        <v>0</v>
      </c>
      <c r="N28" s="201"/>
      <c r="O28" s="247">
        <f t="shared" si="3"/>
        <v>0</v>
      </c>
      <c r="P28" s="6">
        <f t="shared" si="4"/>
        <v>0</v>
      </c>
      <c r="Q28" s="225"/>
      <c r="R28" s="401"/>
    </row>
    <row r="29" spans="2:19" s="40" customFormat="1" ht="15.95" hidden="1" customHeight="1">
      <c r="B29" s="140">
        <v>11</v>
      </c>
      <c r="C29" s="104">
        <v>41644</v>
      </c>
      <c r="D29" s="3" t="s">
        <v>162</v>
      </c>
      <c r="E29" s="413" t="s">
        <v>39</v>
      </c>
      <c r="F29" s="413">
        <v>2</v>
      </c>
      <c r="G29" s="413"/>
      <c r="H29" s="366">
        <f t="shared" si="5"/>
        <v>0</v>
      </c>
      <c r="I29" s="957">
        <f t="shared" si="6"/>
        <v>0</v>
      </c>
      <c r="J29" s="167"/>
      <c r="K29" s="247">
        <f>F29*10000</f>
        <v>20000</v>
      </c>
      <c r="L29" s="130"/>
      <c r="M29" s="28">
        <f t="shared" si="2"/>
        <v>0</v>
      </c>
      <c r="N29" s="130"/>
      <c r="O29" s="28">
        <f t="shared" si="3"/>
        <v>0</v>
      </c>
      <c r="P29" s="6">
        <f t="shared" si="4"/>
        <v>20000</v>
      </c>
      <c r="Q29" s="253"/>
      <c r="R29" s="401"/>
    </row>
    <row r="30" spans="2:19" s="40" customFormat="1" ht="15.95" hidden="1" customHeight="1">
      <c r="B30" s="3153">
        <v>12</v>
      </c>
      <c r="C30" s="108">
        <v>41645</v>
      </c>
      <c r="D30" s="3" t="s">
        <v>43</v>
      </c>
      <c r="E30" s="413" t="s">
        <v>9</v>
      </c>
      <c r="F30" s="413">
        <v>1</v>
      </c>
      <c r="G30" s="413">
        <v>120</v>
      </c>
      <c r="H30" s="366">
        <f t="shared" si="5"/>
        <v>120</v>
      </c>
      <c r="I30" s="957">
        <f t="shared" si="6"/>
        <v>60000</v>
      </c>
      <c r="J30" s="167"/>
      <c r="K30" s="247"/>
      <c r="L30" s="201">
        <v>3</v>
      </c>
      <c r="M30" s="247">
        <f t="shared" si="2"/>
        <v>30000</v>
      </c>
      <c r="N30" s="201">
        <v>2</v>
      </c>
      <c r="O30" s="247">
        <f t="shared" si="3"/>
        <v>30000</v>
      </c>
      <c r="P30" s="6">
        <f t="shared" si="4"/>
        <v>120000</v>
      </c>
      <c r="Q30" s="3168">
        <v>35000</v>
      </c>
      <c r="R30" s="3169" t="s">
        <v>251</v>
      </c>
    </row>
    <row r="31" spans="2:19" s="40" customFormat="1" ht="15.95" hidden="1" customHeight="1">
      <c r="B31" s="3154"/>
      <c r="C31" s="108">
        <v>41645</v>
      </c>
      <c r="D31" s="27" t="s">
        <v>129</v>
      </c>
      <c r="E31" s="46" t="s">
        <v>39</v>
      </c>
      <c r="F31" s="46">
        <v>1</v>
      </c>
      <c r="G31" s="46">
        <v>150</v>
      </c>
      <c r="H31" s="366">
        <f>F31*G31</f>
        <v>150</v>
      </c>
      <c r="I31" s="957">
        <f>H31*500</f>
        <v>75000</v>
      </c>
      <c r="J31" s="167"/>
      <c r="K31" s="247"/>
      <c r="L31" s="201">
        <v>6</v>
      </c>
      <c r="M31" s="247">
        <f>L31*10000</f>
        <v>60000</v>
      </c>
      <c r="N31" s="201"/>
      <c r="O31" s="247">
        <f>N31*15000</f>
        <v>0</v>
      </c>
      <c r="P31" s="6">
        <f>M31+K31+I31+O31</f>
        <v>135000</v>
      </c>
      <c r="Q31" s="3165"/>
      <c r="R31" s="3167"/>
    </row>
    <row r="32" spans="2:19" s="40" customFormat="1" ht="15.95" hidden="1" customHeight="1">
      <c r="B32" s="3153">
        <v>13</v>
      </c>
      <c r="C32" s="108">
        <v>41646</v>
      </c>
      <c r="D32" s="3" t="s">
        <v>43</v>
      </c>
      <c r="E32" s="413" t="s">
        <v>9</v>
      </c>
      <c r="F32" s="413">
        <v>1</v>
      </c>
      <c r="G32" s="413">
        <v>120</v>
      </c>
      <c r="H32" s="366">
        <f t="shared" si="5"/>
        <v>120</v>
      </c>
      <c r="I32" s="957">
        <f t="shared" si="6"/>
        <v>60000</v>
      </c>
      <c r="J32" s="167"/>
      <c r="K32" s="247"/>
      <c r="L32" s="201"/>
      <c r="M32" s="253">
        <f t="shared" si="2"/>
        <v>0</v>
      </c>
      <c r="N32" s="201"/>
      <c r="O32" s="253">
        <f t="shared" si="3"/>
        <v>0</v>
      </c>
      <c r="P32" s="6">
        <f t="shared" si="4"/>
        <v>60000</v>
      </c>
      <c r="Q32" s="225"/>
      <c r="R32" s="131"/>
    </row>
    <row r="33" spans="2:18" s="40" customFormat="1" ht="15.95" hidden="1" customHeight="1">
      <c r="B33" s="3154"/>
      <c r="C33" s="108">
        <v>41646</v>
      </c>
      <c r="D33" s="27" t="s">
        <v>65</v>
      </c>
      <c r="E33" s="46"/>
      <c r="F33" s="46"/>
      <c r="G33" s="46"/>
      <c r="H33" s="366">
        <f>F33*G33</f>
        <v>0</v>
      </c>
      <c r="I33" s="957">
        <f>H33*500</f>
        <v>0</v>
      </c>
      <c r="J33" s="167"/>
      <c r="K33" s="247"/>
      <c r="L33" s="201">
        <v>4</v>
      </c>
      <c r="M33" s="253">
        <f>L33*10000</f>
        <v>40000</v>
      </c>
      <c r="N33" s="201"/>
      <c r="O33" s="253">
        <f>N33*15000</f>
        <v>0</v>
      </c>
      <c r="P33" s="6">
        <f>M33+K33+I33+O33</f>
        <v>40000</v>
      </c>
      <c r="Q33" s="225"/>
      <c r="R33" s="131"/>
    </row>
    <row r="34" spans="2:18" s="31" customFormat="1" ht="15.95" hidden="1" customHeight="1">
      <c r="B34" s="3153">
        <v>14</v>
      </c>
      <c r="C34" s="108">
        <v>41647</v>
      </c>
      <c r="D34" s="3" t="s">
        <v>43</v>
      </c>
      <c r="E34" s="413" t="s">
        <v>9</v>
      </c>
      <c r="F34" s="413">
        <v>1</v>
      </c>
      <c r="G34" s="413">
        <v>120</v>
      </c>
      <c r="H34" s="366">
        <f t="shared" si="5"/>
        <v>120</v>
      </c>
      <c r="I34" s="957">
        <f t="shared" si="6"/>
        <v>60000</v>
      </c>
      <c r="J34" s="167"/>
      <c r="K34" s="247"/>
      <c r="L34" s="130">
        <v>3</v>
      </c>
      <c r="M34" s="204">
        <f t="shared" si="2"/>
        <v>30000</v>
      </c>
      <c r="N34" s="130">
        <v>1.5</v>
      </c>
      <c r="O34" s="204">
        <f t="shared" si="3"/>
        <v>22500</v>
      </c>
      <c r="P34" s="29">
        <f t="shared" si="4"/>
        <v>112500</v>
      </c>
      <c r="Q34" s="229"/>
      <c r="R34" s="39"/>
    </row>
    <row r="35" spans="2:18" s="31" customFormat="1" ht="15.95" hidden="1" customHeight="1">
      <c r="B35" s="3154"/>
      <c r="C35" s="108">
        <v>41647</v>
      </c>
      <c r="D35" s="27" t="s">
        <v>65</v>
      </c>
      <c r="E35" s="46"/>
      <c r="F35" s="46"/>
      <c r="G35" s="46"/>
      <c r="H35" s="366">
        <f>F35*G35</f>
        <v>0</v>
      </c>
      <c r="I35" s="957">
        <f>H35*500</f>
        <v>0</v>
      </c>
      <c r="J35" s="167"/>
      <c r="K35" s="247"/>
      <c r="L35" s="130"/>
      <c r="M35" s="204">
        <f>L35*10000</f>
        <v>0</v>
      </c>
      <c r="N35" s="130"/>
      <c r="O35" s="204">
        <f>N35*15000</f>
        <v>0</v>
      </c>
      <c r="P35" s="29">
        <f>M35+K35+I35+O35</f>
        <v>0</v>
      </c>
      <c r="Q35" s="229"/>
      <c r="R35" s="39"/>
    </row>
    <row r="36" spans="2:18" s="40" customFormat="1" ht="15.95" hidden="1" customHeight="1">
      <c r="B36" s="230">
        <v>15</v>
      </c>
      <c r="C36" s="108">
        <v>41648</v>
      </c>
      <c r="D36" s="27" t="s">
        <v>52</v>
      </c>
      <c r="E36" s="413"/>
      <c r="F36" s="413"/>
      <c r="G36" s="413"/>
      <c r="H36" s="366">
        <f t="shared" si="5"/>
        <v>0</v>
      </c>
      <c r="I36" s="957">
        <f t="shared" si="6"/>
        <v>0</v>
      </c>
      <c r="J36" s="167"/>
      <c r="K36" s="247"/>
      <c r="L36" s="130"/>
      <c r="M36" s="28">
        <f t="shared" si="2"/>
        <v>0</v>
      </c>
      <c r="N36" s="130"/>
      <c r="O36" s="28">
        <f t="shared" si="3"/>
        <v>0</v>
      </c>
      <c r="P36" s="6">
        <f t="shared" si="4"/>
        <v>0</v>
      </c>
      <c r="Q36" s="225"/>
      <c r="R36" s="94"/>
    </row>
    <row r="37" spans="2:18" s="40" customFormat="1" ht="15.95" hidden="1" customHeight="1">
      <c r="B37" s="230">
        <v>16</v>
      </c>
      <c r="C37" s="108">
        <v>41649</v>
      </c>
      <c r="D37" s="3" t="s">
        <v>162</v>
      </c>
      <c r="E37" s="413" t="s">
        <v>39</v>
      </c>
      <c r="F37" s="413">
        <v>2</v>
      </c>
      <c r="G37" s="413"/>
      <c r="H37" s="366">
        <f>F37*G37</f>
        <v>0</v>
      </c>
      <c r="I37" s="957">
        <f>H37*500</f>
        <v>0</v>
      </c>
      <c r="J37" s="167"/>
      <c r="K37" s="247">
        <f>F37*10000</f>
        <v>20000</v>
      </c>
      <c r="L37" s="130"/>
      <c r="M37" s="28">
        <f t="shared" si="2"/>
        <v>0</v>
      </c>
      <c r="N37" s="130"/>
      <c r="O37" s="28">
        <f t="shared" si="3"/>
        <v>0</v>
      </c>
      <c r="P37" s="6">
        <f t="shared" si="4"/>
        <v>20000</v>
      </c>
      <c r="Q37" s="225"/>
      <c r="R37" s="401"/>
    </row>
    <row r="38" spans="2:18" s="40" customFormat="1" ht="15.95" hidden="1" customHeight="1">
      <c r="B38" s="3153">
        <v>17</v>
      </c>
      <c r="C38" s="108">
        <v>41650</v>
      </c>
      <c r="D38" s="3" t="s">
        <v>43</v>
      </c>
      <c r="E38" s="413" t="s">
        <v>9</v>
      </c>
      <c r="F38" s="413">
        <v>1</v>
      </c>
      <c r="G38" s="413">
        <v>120</v>
      </c>
      <c r="H38" s="367">
        <f t="shared" si="5"/>
        <v>120</v>
      </c>
      <c r="I38" s="957">
        <f t="shared" si="6"/>
        <v>60000</v>
      </c>
      <c r="J38" s="413"/>
      <c r="K38" s="247"/>
      <c r="L38" s="130">
        <v>2.5</v>
      </c>
      <c r="M38" s="28">
        <f t="shared" si="2"/>
        <v>25000</v>
      </c>
      <c r="N38" s="130">
        <v>3.5</v>
      </c>
      <c r="O38" s="28">
        <f t="shared" si="3"/>
        <v>52500</v>
      </c>
      <c r="P38" s="6">
        <f t="shared" si="4"/>
        <v>137500</v>
      </c>
      <c r="Q38" s="3168">
        <v>35000</v>
      </c>
      <c r="R38" s="3169" t="s">
        <v>251</v>
      </c>
    </row>
    <row r="39" spans="2:18" s="40" customFormat="1" ht="15.95" hidden="1" customHeight="1">
      <c r="B39" s="3154"/>
      <c r="C39" s="108">
        <v>41650</v>
      </c>
      <c r="D39" s="27" t="s">
        <v>130</v>
      </c>
      <c r="E39" s="46" t="s">
        <v>39</v>
      </c>
      <c r="F39" s="46">
        <v>1</v>
      </c>
      <c r="G39" s="46">
        <v>150</v>
      </c>
      <c r="H39" s="367">
        <f>F39*G39</f>
        <v>150</v>
      </c>
      <c r="I39" s="957">
        <f>H39*500</f>
        <v>75000</v>
      </c>
      <c r="J39" s="413"/>
      <c r="K39" s="247"/>
      <c r="L39" s="130"/>
      <c r="M39" s="28">
        <f>L39*10000</f>
        <v>0</v>
      </c>
      <c r="N39" s="130"/>
      <c r="O39" s="28">
        <f>N39*15000</f>
        <v>0</v>
      </c>
      <c r="P39" s="6">
        <f>M39+K39+I39+O39</f>
        <v>75000</v>
      </c>
      <c r="Q39" s="3165"/>
      <c r="R39" s="3167"/>
    </row>
    <row r="40" spans="2:18" s="40" customFormat="1" ht="15.95" hidden="1" customHeight="1">
      <c r="B40" s="3158">
        <v>18</v>
      </c>
      <c r="C40" s="104">
        <v>41651</v>
      </c>
      <c r="D40" s="3" t="s">
        <v>43</v>
      </c>
      <c r="E40" s="413" t="s">
        <v>9</v>
      </c>
      <c r="F40" s="413">
        <v>1</v>
      </c>
      <c r="G40" s="413">
        <v>120</v>
      </c>
      <c r="H40" s="366">
        <f t="shared" si="5"/>
        <v>120</v>
      </c>
      <c r="I40" s="957">
        <f t="shared" si="6"/>
        <v>60000</v>
      </c>
      <c r="J40" s="413"/>
      <c r="K40" s="47"/>
      <c r="L40" s="130">
        <v>3</v>
      </c>
      <c r="M40" s="28">
        <f t="shared" si="2"/>
        <v>30000</v>
      </c>
      <c r="N40" s="130">
        <v>2.5</v>
      </c>
      <c r="O40" s="28">
        <f t="shared" si="3"/>
        <v>37500</v>
      </c>
      <c r="P40" s="6">
        <f t="shared" si="4"/>
        <v>127500</v>
      </c>
      <c r="Q40" s="3168">
        <v>35000</v>
      </c>
      <c r="R40" s="3169" t="s">
        <v>251</v>
      </c>
    </row>
    <row r="41" spans="2:18" s="40" customFormat="1" ht="15.95" hidden="1" customHeight="1">
      <c r="B41" s="3160"/>
      <c r="C41" s="104">
        <v>41651</v>
      </c>
      <c r="D41" s="27" t="s">
        <v>129</v>
      </c>
      <c r="E41" s="46" t="s">
        <v>39</v>
      </c>
      <c r="F41" s="46">
        <v>1</v>
      </c>
      <c r="G41" s="46">
        <v>150</v>
      </c>
      <c r="H41" s="366">
        <f>F41*G41</f>
        <v>150</v>
      </c>
      <c r="I41" s="957">
        <f>H41*500</f>
        <v>75000</v>
      </c>
      <c r="J41" s="413"/>
      <c r="K41" s="47"/>
      <c r="L41" s="130">
        <v>2</v>
      </c>
      <c r="M41" s="28">
        <f>L41*10000</f>
        <v>20000</v>
      </c>
      <c r="N41" s="130"/>
      <c r="O41" s="28">
        <f>N41*15000</f>
        <v>0</v>
      </c>
      <c r="P41" s="6">
        <f>M41+K41+I41+O41</f>
        <v>95000</v>
      </c>
      <c r="Q41" s="3165"/>
      <c r="R41" s="3167"/>
    </row>
    <row r="42" spans="2:18" s="40" customFormat="1" ht="15.95" hidden="1" customHeight="1">
      <c r="B42" s="3153">
        <v>19</v>
      </c>
      <c r="C42" s="108">
        <v>41652</v>
      </c>
      <c r="D42" s="3" t="s">
        <v>43</v>
      </c>
      <c r="E42" s="413" t="s">
        <v>9</v>
      </c>
      <c r="F42" s="413">
        <v>1</v>
      </c>
      <c r="G42" s="413">
        <v>120</v>
      </c>
      <c r="H42" s="366">
        <f t="shared" si="5"/>
        <v>120</v>
      </c>
      <c r="I42" s="957">
        <f t="shared" si="6"/>
        <v>60000</v>
      </c>
      <c r="J42" s="413"/>
      <c r="K42" s="47"/>
      <c r="L42" s="130">
        <v>3</v>
      </c>
      <c r="M42" s="28">
        <f t="shared" si="2"/>
        <v>30000</v>
      </c>
      <c r="N42" s="130"/>
      <c r="O42" s="247">
        <f t="shared" si="3"/>
        <v>0</v>
      </c>
      <c r="P42" s="6">
        <f t="shared" si="4"/>
        <v>90000</v>
      </c>
      <c r="Q42" s="253"/>
      <c r="R42" s="401"/>
    </row>
    <row r="43" spans="2:18" s="40" customFormat="1" ht="15.95" hidden="1" customHeight="1">
      <c r="B43" s="3154"/>
      <c r="C43" s="108">
        <v>41652</v>
      </c>
      <c r="D43" s="27" t="s">
        <v>65</v>
      </c>
      <c r="E43" s="46"/>
      <c r="F43" s="46"/>
      <c r="G43" s="46"/>
      <c r="H43" s="366">
        <f>F43*G43</f>
        <v>0</v>
      </c>
      <c r="I43" s="957">
        <f>H43*500</f>
        <v>0</v>
      </c>
      <c r="J43" s="413"/>
      <c r="K43" s="47"/>
      <c r="L43" s="130">
        <v>1</v>
      </c>
      <c r="M43" s="28">
        <f>L43*10000</f>
        <v>10000</v>
      </c>
      <c r="N43" s="130">
        <v>3</v>
      </c>
      <c r="O43" s="247">
        <f>N43*15000</f>
        <v>45000</v>
      </c>
      <c r="P43" s="6">
        <f>M43+K43+I43+O43</f>
        <v>55000</v>
      </c>
      <c r="Q43" s="253"/>
      <c r="R43" s="401"/>
    </row>
    <row r="44" spans="2:18" s="40" customFormat="1" ht="15.95" hidden="1" customHeight="1">
      <c r="B44" s="230">
        <v>20</v>
      </c>
      <c r="C44" s="108">
        <v>41653</v>
      </c>
      <c r="D44" s="27" t="s">
        <v>123</v>
      </c>
      <c r="E44" s="413"/>
      <c r="F44" s="413"/>
      <c r="G44" s="413"/>
      <c r="H44" s="366">
        <f t="shared" si="5"/>
        <v>0</v>
      </c>
      <c r="I44" s="957">
        <f t="shared" si="6"/>
        <v>0</v>
      </c>
      <c r="J44" s="413"/>
      <c r="K44" s="247"/>
      <c r="L44" s="130"/>
      <c r="M44" s="28">
        <f t="shared" si="2"/>
        <v>0</v>
      </c>
      <c r="N44" s="130"/>
      <c r="O44" s="28">
        <f t="shared" si="3"/>
        <v>0</v>
      </c>
      <c r="P44" s="6">
        <f t="shared" si="4"/>
        <v>0</v>
      </c>
      <c r="Q44" s="204"/>
      <c r="R44" s="94"/>
    </row>
    <row r="45" spans="2:18" s="40" customFormat="1" ht="15.95" hidden="1" customHeight="1">
      <c r="B45" s="230">
        <v>21</v>
      </c>
      <c r="C45" s="108">
        <v>41654</v>
      </c>
      <c r="D45" s="27" t="s">
        <v>123</v>
      </c>
      <c r="E45" s="413"/>
      <c r="F45" s="413"/>
      <c r="G45" s="413"/>
      <c r="H45" s="366">
        <f t="shared" si="5"/>
        <v>0</v>
      </c>
      <c r="I45" s="957">
        <f t="shared" si="6"/>
        <v>0</v>
      </c>
      <c r="J45" s="413"/>
      <c r="K45" s="47"/>
      <c r="L45" s="130"/>
      <c r="M45" s="28">
        <f t="shared" si="2"/>
        <v>0</v>
      </c>
      <c r="N45" s="130"/>
      <c r="O45" s="28">
        <f t="shared" si="3"/>
        <v>0</v>
      </c>
      <c r="P45" s="6">
        <f t="shared" si="4"/>
        <v>0</v>
      </c>
      <c r="Q45" s="204"/>
      <c r="R45" s="401"/>
    </row>
    <row r="46" spans="2:18" s="40" customFormat="1" ht="15.95" hidden="1" customHeight="1">
      <c r="B46" s="230">
        <v>22</v>
      </c>
      <c r="C46" s="108">
        <v>41655</v>
      </c>
      <c r="D46" s="27" t="s">
        <v>123</v>
      </c>
      <c r="E46" s="413"/>
      <c r="F46" s="413"/>
      <c r="G46" s="413"/>
      <c r="H46" s="366">
        <f t="shared" si="5"/>
        <v>0</v>
      </c>
      <c r="I46" s="957">
        <f t="shared" si="6"/>
        <v>0</v>
      </c>
      <c r="J46" s="413"/>
      <c r="K46" s="47"/>
      <c r="L46" s="130"/>
      <c r="M46" s="28">
        <f t="shared" si="2"/>
        <v>0</v>
      </c>
      <c r="N46" s="130"/>
      <c r="O46" s="28">
        <f t="shared" si="3"/>
        <v>0</v>
      </c>
      <c r="P46" s="6">
        <f t="shared" si="4"/>
        <v>0</v>
      </c>
      <c r="Q46" s="229"/>
      <c r="R46" s="401"/>
    </row>
    <row r="47" spans="2:18" s="40" customFormat="1" ht="15.95" hidden="1" customHeight="1">
      <c r="B47" s="3153">
        <v>23</v>
      </c>
      <c r="C47" s="108">
        <v>41656</v>
      </c>
      <c r="D47" s="3" t="s">
        <v>133</v>
      </c>
      <c r="E47" s="413"/>
      <c r="F47" s="413"/>
      <c r="G47" s="413"/>
      <c r="H47" s="366">
        <f t="shared" si="5"/>
        <v>0</v>
      </c>
      <c r="I47" s="957">
        <f t="shared" si="6"/>
        <v>0</v>
      </c>
      <c r="J47" s="413"/>
      <c r="K47" s="47"/>
      <c r="L47" s="201"/>
      <c r="M47" s="253">
        <f t="shared" si="2"/>
        <v>0</v>
      </c>
      <c r="N47" s="201"/>
      <c r="O47" s="253">
        <f t="shared" si="3"/>
        <v>0</v>
      </c>
      <c r="P47" s="6">
        <f t="shared" si="4"/>
        <v>0</v>
      </c>
      <c r="Q47" s="253"/>
      <c r="R47" s="401"/>
    </row>
    <row r="48" spans="2:18" s="40" customFormat="1" ht="15.95" hidden="1" customHeight="1">
      <c r="B48" s="3154"/>
      <c r="C48" s="108">
        <v>41656</v>
      </c>
      <c r="D48" s="27" t="s">
        <v>129</v>
      </c>
      <c r="E48" s="46" t="s">
        <v>39</v>
      </c>
      <c r="F48" s="46">
        <v>1</v>
      </c>
      <c r="G48" s="46">
        <v>150</v>
      </c>
      <c r="H48" s="366">
        <f>F48*G48</f>
        <v>150</v>
      </c>
      <c r="I48" s="957">
        <f>H48*500</f>
        <v>75000</v>
      </c>
      <c r="J48" s="413"/>
      <c r="K48" s="47"/>
      <c r="L48" s="201">
        <v>7</v>
      </c>
      <c r="M48" s="253">
        <f>L48*10000</f>
        <v>70000</v>
      </c>
      <c r="N48" s="201"/>
      <c r="O48" s="253">
        <f>N48*15000</f>
        <v>0</v>
      </c>
      <c r="P48" s="6">
        <f>M48+K48+I48+O48</f>
        <v>145000</v>
      </c>
      <c r="Q48" s="253"/>
      <c r="R48" s="401"/>
    </row>
    <row r="49" spans="2:18" s="40" customFormat="1" ht="15.95" hidden="1" customHeight="1">
      <c r="B49" s="3153">
        <v>24</v>
      </c>
      <c r="C49" s="108">
        <v>41657</v>
      </c>
      <c r="D49" s="3" t="s">
        <v>43</v>
      </c>
      <c r="E49" s="413" t="s">
        <v>9</v>
      </c>
      <c r="F49" s="413">
        <v>1</v>
      </c>
      <c r="G49" s="413">
        <v>120</v>
      </c>
      <c r="H49" s="366">
        <f t="shared" si="5"/>
        <v>120</v>
      </c>
      <c r="I49" s="957">
        <f t="shared" si="6"/>
        <v>60000</v>
      </c>
      <c r="J49" s="413"/>
      <c r="K49" s="47"/>
      <c r="L49" s="201">
        <v>5</v>
      </c>
      <c r="M49" s="253">
        <f t="shared" si="2"/>
        <v>50000</v>
      </c>
      <c r="N49" s="201"/>
      <c r="O49" s="253">
        <f t="shared" si="3"/>
        <v>0</v>
      </c>
      <c r="P49" s="6">
        <f t="shared" si="4"/>
        <v>110000</v>
      </c>
      <c r="Q49" s="3168">
        <v>35000</v>
      </c>
      <c r="R49" s="3169" t="s">
        <v>251</v>
      </c>
    </row>
    <row r="50" spans="2:18" s="40" customFormat="1" ht="15.95" hidden="1" customHeight="1">
      <c r="B50" s="3154"/>
      <c r="C50" s="108">
        <v>41657</v>
      </c>
      <c r="D50" s="27" t="s">
        <v>129</v>
      </c>
      <c r="E50" s="46" t="s">
        <v>39</v>
      </c>
      <c r="F50" s="46">
        <v>1</v>
      </c>
      <c r="G50" s="46">
        <v>150</v>
      </c>
      <c r="H50" s="366">
        <f>F50*G50</f>
        <v>150</v>
      </c>
      <c r="I50" s="957">
        <f>H50*500</f>
        <v>75000</v>
      </c>
      <c r="J50" s="413"/>
      <c r="K50" s="47"/>
      <c r="L50" s="201"/>
      <c r="M50" s="253">
        <f>L50*10000</f>
        <v>0</v>
      </c>
      <c r="N50" s="201">
        <v>6</v>
      </c>
      <c r="O50" s="253">
        <f>N50*15000</f>
        <v>90000</v>
      </c>
      <c r="P50" s="6">
        <f>M50+K50+I50+O50</f>
        <v>165000</v>
      </c>
      <c r="Q50" s="3165"/>
      <c r="R50" s="3167"/>
    </row>
    <row r="51" spans="2:18" s="40" customFormat="1" ht="15.95" hidden="1" customHeight="1">
      <c r="B51" s="140">
        <v>25</v>
      </c>
      <c r="C51" s="104">
        <v>41658</v>
      </c>
      <c r="D51" s="3" t="s">
        <v>52</v>
      </c>
      <c r="E51" s="413"/>
      <c r="F51" s="413"/>
      <c r="G51" s="413"/>
      <c r="H51" s="366">
        <f t="shared" si="5"/>
        <v>0</v>
      </c>
      <c r="I51" s="957">
        <f t="shared" si="6"/>
        <v>0</v>
      </c>
      <c r="J51" s="413"/>
      <c r="K51" s="47"/>
      <c r="L51" s="201"/>
      <c r="M51" s="253">
        <f t="shared" si="2"/>
        <v>0</v>
      </c>
      <c r="N51" s="201"/>
      <c r="O51" s="253">
        <f t="shared" si="3"/>
        <v>0</v>
      </c>
      <c r="P51" s="6">
        <f t="shared" si="4"/>
        <v>0</v>
      </c>
      <c r="Q51" s="225"/>
      <c r="R51" s="401"/>
    </row>
    <row r="52" spans="2:18" s="40" customFormat="1" ht="15.95" hidden="1" customHeight="1">
      <c r="B52" s="230">
        <v>26</v>
      </c>
      <c r="C52" s="108">
        <v>41659</v>
      </c>
      <c r="D52" s="3" t="s">
        <v>162</v>
      </c>
      <c r="E52" s="413" t="s">
        <v>39</v>
      </c>
      <c r="F52" s="413">
        <v>2</v>
      </c>
      <c r="G52" s="413"/>
      <c r="H52" s="366">
        <f t="shared" si="5"/>
        <v>0</v>
      </c>
      <c r="I52" s="957">
        <f t="shared" si="6"/>
        <v>0</v>
      </c>
      <c r="J52" s="167"/>
      <c r="K52" s="247">
        <f>F52*10000</f>
        <v>20000</v>
      </c>
      <c r="L52" s="201"/>
      <c r="M52" s="253">
        <f t="shared" si="2"/>
        <v>0</v>
      </c>
      <c r="N52" s="201"/>
      <c r="O52" s="253">
        <f t="shared" si="3"/>
        <v>0</v>
      </c>
      <c r="P52" s="6">
        <f t="shared" si="4"/>
        <v>20000</v>
      </c>
      <c r="Q52" s="253"/>
      <c r="R52" s="401"/>
    </row>
    <row r="53" spans="2:18" s="40" customFormat="1" ht="15.95" hidden="1" customHeight="1">
      <c r="B53" s="3153">
        <v>27</v>
      </c>
      <c r="C53" s="108">
        <v>41660</v>
      </c>
      <c r="D53" s="3" t="s">
        <v>133</v>
      </c>
      <c r="E53" s="413"/>
      <c r="F53" s="413"/>
      <c r="G53" s="413"/>
      <c r="H53" s="366">
        <f t="shared" si="5"/>
        <v>0</v>
      </c>
      <c r="I53" s="957">
        <f t="shared" si="6"/>
        <v>0</v>
      </c>
      <c r="J53" s="413"/>
      <c r="K53" s="47"/>
      <c r="L53" s="109"/>
      <c r="M53" s="225">
        <f t="shared" si="2"/>
        <v>0</v>
      </c>
      <c r="N53" s="109"/>
      <c r="O53" s="225">
        <f t="shared" si="3"/>
        <v>0</v>
      </c>
      <c r="P53" s="110">
        <f t="shared" si="4"/>
        <v>0</v>
      </c>
      <c r="Q53" s="225"/>
      <c r="R53" s="226"/>
    </row>
    <row r="54" spans="2:18" s="40" customFormat="1" ht="15.95" hidden="1" customHeight="1">
      <c r="B54" s="3154"/>
      <c r="C54" s="108">
        <v>41660</v>
      </c>
      <c r="D54" s="27" t="s">
        <v>130</v>
      </c>
      <c r="E54" s="46" t="s">
        <v>39</v>
      </c>
      <c r="F54" s="46">
        <v>1</v>
      </c>
      <c r="G54" s="46">
        <v>150</v>
      </c>
      <c r="H54" s="366">
        <f>F54*G54</f>
        <v>150</v>
      </c>
      <c r="I54" s="957">
        <f>H54*500</f>
        <v>75000</v>
      </c>
      <c r="J54" s="413"/>
      <c r="K54" s="47"/>
      <c r="L54" s="109">
        <v>7</v>
      </c>
      <c r="M54" s="225">
        <f>L54*10000</f>
        <v>70000</v>
      </c>
      <c r="N54" s="109"/>
      <c r="O54" s="225">
        <f>N54*15000</f>
        <v>0</v>
      </c>
      <c r="P54" s="110">
        <f>M54+K54+I54+O54</f>
        <v>145000</v>
      </c>
      <c r="Q54" s="225"/>
      <c r="R54" s="226"/>
    </row>
    <row r="55" spans="2:18" s="40" customFormat="1" ht="15.95" hidden="1" customHeight="1">
      <c r="B55" s="3153">
        <v>28</v>
      </c>
      <c r="C55" s="108">
        <v>41661</v>
      </c>
      <c r="D55" s="3" t="s">
        <v>43</v>
      </c>
      <c r="E55" s="413" t="s">
        <v>9</v>
      </c>
      <c r="F55" s="413">
        <v>1</v>
      </c>
      <c r="G55" s="413">
        <v>120</v>
      </c>
      <c r="H55" s="367">
        <f t="shared" si="5"/>
        <v>120</v>
      </c>
      <c r="I55" s="973">
        <f t="shared" si="6"/>
        <v>60000</v>
      </c>
      <c r="J55" s="46"/>
      <c r="K55" s="28"/>
      <c r="L55" s="158">
        <v>2</v>
      </c>
      <c r="M55" s="229">
        <f t="shared" si="2"/>
        <v>20000</v>
      </c>
      <c r="N55" s="158"/>
      <c r="O55" s="229">
        <f t="shared" si="3"/>
        <v>0</v>
      </c>
      <c r="P55" s="159">
        <f t="shared" si="4"/>
        <v>80000</v>
      </c>
      <c r="Q55" s="3168">
        <v>35000</v>
      </c>
      <c r="R55" s="3169" t="s">
        <v>251</v>
      </c>
    </row>
    <row r="56" spans="2:18" s="40" customFormat="1" ht="15.95" hidden="1" customHeight="1">
      <c r="B56" s="3154"/>
      <c r="C56" s="108">
        <v>41661</v>
      </c>
      <c r="D56" s="27" t="s">
        <v>130</v>
      </c>
      <c r="E56" s="46" t="s">
        <v>39</v>
      </c>
      <c r="F56" s="46">
        <v>1</v>
      </c>
      <c r="G56" s="46">
        <v>150</v>
      </c>
      <c r="H56" s="367">
        <f>F56*G56</f>
        <v>150</v>
      </c>
      <c r="I56" s="973">
        <f>H56*500</f>
        <v>75000</v>
      </c>
      <c r="J56" s="46"/>
      <c r="K56" s="28"/>
      <c r="L56" s="158">
        <v>5.5</v>
      </c>
      <c r="M56" s="229">
        <f>L56*10000</f>
        <v>55000</v>
      </c>
      <c r="N56" s="158"/>
      <c r="O56" s="229">
        <f>N56*15000</f>
        <v>0</v>
      </c>
      <c r="P56" s="159">
        <f>M56+K56+I56+O56</f>
        <v>130000</v>
      </c>
      <c r="Q56" s="3165"/>
      <c r="R56" s="3167"/>
    </row>
    <row r="57" spans="2:18" s="40" customFormat="1" ht="15.95" hidden="1" customHeight="1">
      <c r="B57" s="3153">
        <v>29</v>
      </c>
      <c r="C57" s="108">
        <v>41662</v>
      </c>
      <c r="D57" s="3" t="s">
        <v>150</v>
      </c>
      <c r="E57" s="413" t="s">
        <v>9</v>
      </c>
      <c r="F57" s="413">
        <v>1</v>
      </c>
      <c r="G57" s="413">
        <v>120</v>
      </c>
      <c r="H57" s="367">
        <f t="shared" si="5"/>
        <v>120</v>
      </c>
      <c r="I57" s="973">
        <f t="shared" si="6"/>
        <v>60000</v>
      </c>
      <c r="J57" s="46"/>
      <c r="K57" s="157"/>
      <c r="L57" s="123"/>
      <c r="M57" s="103">
        <f t="shared" si="2"/>
        <v>0</v>
      </c>
      <c r="N57" s="123"/>
      <c r="O57" s="103">
        <f t="shared" si="3"/>
        <v>0</v>
      </c>
      <c r="P57" s="124">
        <f t="shared" si="4"/>
        <v>60000</v>
      </c>
      <c r="Q57" s="3168">
        <v>35000</v>
      </c>
      <c r="R57" s="3169" t="s">
        <v>251</v>
      </c>
    </row>
    <row r="58" spans="2:18" s="40" customFormat="1" ht="15.95" hidden="1" customHeight="1">
      <c r="B58" s="3154"/>
      <c r="C58" s="108">
        <v>41662</v>
      </c>
      <c r="D58" s="27" t="s">
        <v>130</v>
      </c>
      <c r="E58" s="46" t="s">
        <v>39</v>
      </c>
      <c r="F58" s="46">
        <v>1</v>
      </c>
      <c r="G58" s="46">
        <v>150</v>
      </c>
      <c r="H58" s="367">
        <f>F58*G58</f>
        <v>150</v>
      </c>
      <c r="I58" s="973">
        <f>H58*500</f>
        <v>75000</v>
      </c>
      <c r="J58" s="46"/>
      <c r="K58" s="157"/>
      <c r="L58" s="123">
        <v>6.5</v>
      </c>
      <c r="M58" s="103">
        <f>L58*10000</f>
        <v>65000</v>
      </c>
      <c r="N58" s="123">
        <v>0.5</v>
      </c>
      <c r="O58" s="103">
        <f>N58*15000</f>
        <v>7500</v>
      </c>
      <c r="P58" s="124">
        <f>M58+K58+I58+O58</f>
        <v>147500</v>
      </c>
      <c r="Q58" s="3165"/>
      <c r="R58" s="3167"/>
    </row>
    <row r="59" spans="2:18" s="40" customFormat="1" ht="15.95" hidden="1" customHeight="1">
      <c r="B59" s="3153">
        <v>30</v>
      </c>
      <c r="C59" s="108">
        <v>41663</v>
      </c>
      <c r="D59" s="3" t="s">
        <v>43</v>
      </c>
      <c r="E59" s="413" t="s">
        <v>9</v>
      </c>
      <c r="F59" s="413">
        <v>1</v>
      </c>
      <c r="G59" s="413">
        <v>120</v>
      </c>
      <c r="H59" s="367">
        <f>F59*G59</f>
        <v>120</v>
      </c>
      <c r="I59" s="973">
        <f>H59*500</f>
        <v>60000</v>
      </c>
      <c r="J59" s="46"/>
      <c r="K59" s="28"/>
      <c r="L59" s="123">
        <v>3</v>
      </c>
      <c r="M59" s="103">
        <f>L59*10000</f>
        <v>30000</v>
      </c>
      <c r="N59" s="123"/>
      <c r="O59" s="103">
        <f>N59*15000</f>
        <v>0</v>
      </c>
      <c r="P59" s="124">
        <f>M59+K59+I59+O59</f>
        <v>90000</v>
      </c>
      <c r="Q59" s="3168">
        <v>35000</v>
      </c>
      <c r="R59" s="3169" t="s">
        <v>251</v>
      </c>
    </row>
    <row r="60" spans="2:18" s="40" customFormat="1" ht="15.95" hidden="1" customHeight="1">
      <c r="B60" s="3155"/>
      <c r="C60" s="108">
        <v>41663</v>
      </c>
      <c r="D60" s="27" t="s">
        <v>149</v>
      </c>
      <c r="E60" s="413" t="s">
        <v>9</v>
      </c>
      <c r="F60" s="46">
        <v>1</v>
      </c>
      <c r="G60" s="46">
        <v>30</v>
      </c>
      <c r="H60" s="367">
        <f>F60*G60</f>
        <v>30</v>
      </c>
      <c r="I60" s="973">
        <f>H60*500</f>
        <v>15000</v>
      </c>
      <c r="J60" s="46"/>
      <c r="K60" s="28"/>
      <c r="L60" s="123"/>
      <c r="M60" s="103">
        <f>L60*10000</f>
        <v>0</v>
      </c>
      <c r="N60" s="123"/>
      <c r="O60" s="103">
        <f>N60*15000</f>
        <v>0</v>
      </c>
      <c r="P60" s="124">
        <f>M60+K60+I60+O60</f>
        <v>15000</v>
      </c>
      <c r="Q60" s="3177"/>
      <c r="R60" s="3171"/>
    </row>
    <row r="61" spans="2:18" s="40" customFormat="1" ht="15.95" hidden="1" customHeight="1">
      <c r="B61" s="3154"/>
      <c r="C61" s="108">
        <v>41663</v>
      </c>
      <c r="D61" s="27" t="s">
        <v>130</v>
      </c>
      <c r="E61" s="46" t="s">
        <v>39</v>
      </c>
      <c r="F61" s="46">
        <v>1</v>
      </c>
      <c r="G61" s="46">
        <v>150</v>
      </c>
      <c r="H61" s="367">
        <f t="shared" si="5"/>
        <v>150</v>
      </c>
      <c r="I61" s="973">
        <f t="shared" si="6"/>
        <v>75000</v>
      </c>
      <c r="J61" s="46"/>
      <c r="K61" s="28"/>
      <c r="L61" s="123">
        <v>6</v>
      </c>
      <c r="M61" s="103">
        <f t="shared" si="2"/>
        <v>60000</v>
      </c>
      <c r="N61" s="123">
        <v>1</v>
      </c>
      <c r="O61" s="103">
        <f t="shared" si="3"/>
        <v>15000</v>
      </c>
      <c r="P61" s="124">
        <f t="shared" si="4"/>
        <v>150000</v>
      </c>
      <c r="Q61" s="3165"/>
      <c r="R61" s="3167"/>
    </row>
    <row r="62" spans="2:18" s="112" customFormat="1" ht="15.95" hidden="1" customHeight="1" thickBot="1">
      <c r="B62" s="231">
        <v>31</v>
      </c>
      <c r="C62" s="152">
        <v>41664</v>
      </c>
      <c r="D62" s="16" t="s">
        <v>123</v>
      </c>
      <c r="E62" s="44"/>
      <c r="F62" s="44"/>
      <c r="G62" s="44"/>
      <c r="H62" s="373">
        <f t="shared" si="5"/>
        <v>0</v>
      </c>
      <c r="I62" s="964">
        <f t="shared" si="6"/>
        <v>0</v>
      </c>
      <c r="J62" s="44"/>
      <c r="K62" s="48"/>
      <c r="L62" s="33"/>
      <c r="M62" s="45">
        <f t="shared" si="2"/>
        <v>0</v>
      </c>
      <c r="N62" s="33"/>
      <c r="O62" s="45">
        <f t="shared" si="3"/>
        <v>0</v>
      </c>
      <c r="P62" s="17">
        <f t="shared" si="4"/>
        <v>0</v>
      </c>
      <c r="Q62" s="196"/>
      <c r="R62" s="357"/>
    </row>
    <row r="63" spans="2:18" s="40" customFormat="1" ht="15.95" hidden="1" customHeight="1">
      <c r="B63" s="541">
        <v>1</v>
      </c>
      <c r="C63" s="542">
        <v>41665</v>
      </c>
      <c r="D63" s="543" t="s">
        <v>92</v>
      </c>
      <c r="E63" s="544"/>
      <c r="F63" s="544"/>
      <c r="G63" s="544"/>
      <c r="H63" s="1057">
        <f>F63*G63</f>
        <v>0</v>
      </c>
      <c r="I63" s="551">
        <f>H63*500</f>
        <v>0</v>
      </c>
      <c r="J63" s="545"/>
      <c r="K63" s="546"/>
      <c r="L63" s="547"/>
      <c r="M63" s="546">
        <f>L63*10000</f>
        <v>0</v>
      </c>
      <c r="N63" s="547"/>
      <c r="O63" s="546">
        <f t="shared" si="3"/>
        <v>0</v>
      </c>
      <c r="P63" s="548">
        <f t="shared" si="4"/>
        <v>0</v>
      </c>
      <c r="Q63" s="548"/>
      <c r="R63" s="552"/>
    </row>
    <row r="64" spans="2:18" s="40" customFormat="1" ht="15.95" hidden="1" customHeight="1">
      <c r="B64" s="459">
        <v>2</v>
      </c>
      <c r="C64" s="463">
        <v>41666</v>
      </c>
      <c r="D64" s="549" t="s">
        <v>92</v>
      </c>
      <c r="E64" s="511"/>
      <c r="F64" s="511"/>
      <c r="G64" s="511"/>
      <c r="H64" s="1058">
        <f>F64*G64</f>
        <v>0</v>
      </c>
      <c r="I64" s="462">
        <f>H64*500</f>
        <v>0</v>
      </c>
      <c r="J64" s="511"/>
      <c r="K64" s="501"/>
      <c r="L64" s="500"/>
      <c r="M64" s="501">
        <f t="shared" ref="M64:M98" si="9">L64*10000</f>
        <v>0</v>
      </c>
      <c r="N64" s="500"/>
      <c r="O64" s="501">
        <f t="shared" si="3"/>
        <v>0</v>
      </c>
      <c r="P64" s="502">
        <f t="shared" si="4"/>
        <v>0</v>
      </c>
      <c r="Q64" s="502"/>
      <c r="R64" s="513"/>
    </row>
    <row r="65" spans="2:18" s="40" customFormat="1" ht="15.95" hidden="1" customHeight="1">
      <c r="B65" s="459">
        <v>3</v>
      </c>
      <c r="C65" s="463">
        <v>41667</v>
      </c>
      <c r="D65" s="549" t="s">
        <v>92</v>
      </c>
      <c r="E65" s="550"/>
      <c r="F65" s="511"/>
      <c r="G65" s="511"/>
      <c r="H65" s="1058">
        <f>F65*G65</f>
        <v>0</v>
      </c>
      <c r="I65" s="462">
        <f>H65*500</f>
        <v>0</v>
      </c>
      <c r="J65" s="550"/>
      <c r="K65" s="501"/>
      <c r="L65" s="500"/>
      <c r="M65" s="501">
        <f t="shared" si="9"/>
        <v>0</v>
      </c>
      <c r="N65" s="500"/>
      <c r="O65" s="501">
        <f t="shared" si="3"/>
        <v>0</v>
      </c>
      <c r="P65" s="502">
        <f t="shared" si="4"/>
        <v>0</v>
      </c>
      <c r="Q65" s="502"/>
      <c r="R65" s="513"/>
    </row>
    <row r="66" spans="2:18" s="40" customFormat="1" ht="15.95" hidden="1" customHeight="1">
      <c r="B66" s="377">
        <v>4</v>
      </c>
      <c r="C66" s="378">
        <v>41668</v>
      </c>
      <c r="D66" s="351" t="s">
        <v>318</v>
      </c>
      <c r="E66" s="535" t="s">
        <v>263</v>
      </c>
      <c r="F66" s="352"/>
      <c r="G66" s="352"/>
      <c r="H66" s="370">
        <f t="shared" ref="H66:H98" si="10">F66*G66</f>
        <v>0</v>
      </c>
      <c r="I66" s="379">
        <f t="shared" ref="I66:I98" si="11">H66*500</f>
        <v>0</v>
      </c>
      <c r="J66" s="352"/>
      <c r="K66" s="503"/>
      <c r="L66" s="342"/>
      <c r="M66" s="503">
        <f t="shared" si="9"/>
        <v>0</v>
      </c>
      <c r="N66" s="342"/>
      <c r="O66" s="503">
        <f t="shared" si="3"/>
        <v>0</v>
      </c>
      <c r="P66" s="415">
        <f t="shared" si="4"/>
        <v>0</v>
      </c>
      <c r="Q66" s="415"/>
      <c r="R66" s="358"/>
    </row>
    <row r="67" spans="2:18" s="40" customFormat="1" ht="15.95" hidden="1" customHeight="1">
      <c r="B67" s="3068">
        <v>5</v>
      </c>
      <c r="C67" s="314">
        <v>41669</v>
      </c>
      <c r="D67" s="3" t="s">
        <v>162</v>
      </c>
      <c r="E67" s="43" t="s">
        <v>39</v>
      </c>
      <c r="F67" s="413">
        <v>1</v>
      </c>
      <c r="G67" s="413"/>
      <c r="H67" s="130">
        <f t="shared" si="10"/>
        <v>0</v>
      </c>
      <c r="I67" s="973">
        <f t="shared" si="11"/>
        <v>0</v>
      </c>
      <c r="J67" s="167"/>
      <c r="K67" s="247">
        <f>F67*10000</f>
        <v>10000</v>
      </c>
      <c r="L67" s="201"/>
      <c r="M67" s="247">
        <f t="shared" si="9"/>
        <v>0</v>
      </c>
      <c r="N67" s="201"/>
      <c r="O67" s="247">
        <f t="shared" si="3"/>
        <v>0</v>
      </c>
      <c r="P67" s="6">
        <f t="shared" si="4"/>
        <v>10000</v>
      </c>
      <c r="Q67" s="6"/>
      <c r="R67" s="310"/>
    </row>
    <row r="68" spans="2:18" s="40" customFormat="1" ht="15.95" hidden="1" customHeight="1">
      <c r="B68" s="3069"/>
      <c r="C68" s="314">
        <v>41669</v>
      </c>
      <c r="D68" s="27" t="s">
        <v>43</v>
      </c>
      <c r="E68" s="46" t="s">
        <v>9</v>
      </c>
      <c r="F68" s="413">
        <v>1</v>
      </c>
      <c r="G68" s="413">
        <v>120</v>
      </c>
      <c r="H68" s="367">
        <f t="shared" si="10"/>
        <v>120</v>
      </c>
      <c r="I68" s="973">
        <f t="shared" si="11"/>
        <v>60000</v>
      </c>
      <c r="J68" s="413"/>
      <c r="K68" s="247"/>
      <c r="L68" s="201">
        <v>4.5</v>
      </c>
      <c r="M68" s="253">
        <f t="shared" si="9"/>
        <v>45000</v>
      </c>
      <c r="N68" s="201"/>
      <c r="O68" s="247">
        <f t="shared" si="3"/>
        <v>0</v>
      </c>
      <c r="P68" s="6">
        <f t="shared" si="4"/>
        <v>105000</v>
      </c>
      <c r="Q68" s="6"/>
      <c r="R68" s="310"/>
    </row>
    <row r="69" spans="2:18" s="40" customFormat="1" ht="15.95" hidden="1" customHeight="1">
      <c r="B69" s="3070"/>
      <c r="C69" s="314">
        <v>41669</v>
      </c>
      <c r="D69" s="27" t="s">
        <v>65</v>
      </c>
      <c r="E69" s="46"/>
      <c r="F69" s="413"/>
      <c r="G69" s="413"/>
      <c r="H69" s="367"/>
      <c r="I69" s="973"/>
      <c r="J69" s="413"/>
      <c r="K69" s="247"/>
      <c r="L69" s="201">
        <v>2</v>
      </c>
      <c r="M69" s="253">
        <f t="shared" si="9"/>
        <v>20000</v>
      </c>
      <c r="N69" s="201">
        <v>2</v>
      </c>
      <c r="O69" s="247">
        <f t="shared" si="3"/>
        <v>30000</v>
      </c>
      <c r="P69" s="6">
        <f>M69+K69+I69+O69</f>
        <v>50000</v>
      </c>
      <c r="Q69" s="6"/>
      <c r="R69" s="310"/>
    </row>
    <row r="70" spans="2:18" s="344" customFormat="1" ht="15.95" hidden="1" customHeight="1">
      <c r="B70" s="414">
        <v>6</v>
      </c>
      <c r="C70" s="506">
        <v>41670</v>
      </c>
      <c r="D70" s="359" t="s">
        <v>162</v>
      </c>
      <c r="E70" s="521" t="s">
        <v>39</v>
      </c>
      <c r="F70" s="354">
        <v>3</v>
      </c>
      <c r="G70" s="354"/>
      <c r="H70" s="465">
        <f>F70*G70</f>
        <v>0</v>
      </c>
      <c r="I70" s="954">
        <f>H70*500</f>
        <v>0</v>
      </c>
      <c r="J70" s="534"/>
      <c r="K70" s="508">
        <f>F70*10000</f>
        <v>30000</v>
      </c>
      <c r="L70" s="465">
        <v>2</v>
      </c>
      <c r="M70" s="508">
        <f t="shared" si="9"/>
        <v>20000</v>
      </c>
      <c r="N70" s="465"/>
      <c r="O70" s="508">
        <f t="shared" si="3"/>
        <v>0</v>
      </c>
      <c r="P70" s="509">
        <f t="shared" si="4"/>
        <v>50000</v>
      </c>
      <c r="Q70" s="509"/>
      <c r="R70" s="510"/>
    </row>
    <row r="71" spans="2:18" s="344" customFormat="1" ht="15.95" hidden="1" customHeight="1">
      <c r="B71" s="3232">
        <v>7</v>
      </c>
      <c r="C71" s="506">
        <v>41671</v>
      </c>
      <c r="D71" s="359" t="s">
        <v>43</v>
      </c>
      <c r="E71" s="354" t="s">
        <v>9</v>
      </c>
      <c r="F71" s="354">
        <v>1</v>
      </c>
      <c r="G71" s="354">
        <v>120</v>
      </c>
      <c r="H71" s="371">
        <f t="shared" si="10"/>
        <v>120</v>
      </c>
      <c r="I71" s="954">
        <f t="shared" si="11"/>
        <v>60000</v>
      </c>
      <c r="J71" s="534"/>
      <c r="K71" s="508"/>
      <c r="L71" s="465">
        <v>3</v>
      </c>
      <c r="M71" s="508">
        <f t="shared" si="9"/>
        <v>30000</v>
      </c>
      <c r="N71" s="465">
        <v>2</v>
      </c>
      <c r="O71" s="384">
        <f t="shared" si="3"/>
        <v>30000</v>
      </c>
      <c r="P71" s="408">
        <f t="shared" si="4"/>
        <v>120000</v>
      </c>
      <c r="Q71" s="509"/>
      <c r="R71" s="510"/>
    </row>
    <row r="72" spans="2:18" s="344" customFormat="1" ht="15.95" hidden="1" customHeight="1">
      <c r="B72" s="3233"/>
      <c r="C72" s="506">
        <v>41671</v>
      </c>
      <c r="D72" s="359" t="s">
        <v>65</v>
      </c>
      <c r="E72" s="354"/>
      <c r="F72" s="354"/>
      <c r="G72" s="354"/>
      <c r="H72" s="371"/>
      <c r="I72" s="954"/>
      <c r="J72" s="534"/>
      <c r="K72" s="508"/>
      <c r="L72" s="465"/>
      <c r="M72" s="508"/>
      <c r="N72" s="465"/>
      <c r="O72" s="384"/>
      <c r="P72" s="408"/>
      <c r="Q72" s="509"/>
      <c r="R72" s="510"/>
    </row>
    <row r="73" spans="2:18" s="344" customFormat="1" ht="15.95" hidden="1" customHeight="1">
      <c r="B73" s="377">
        <v>8</v>
      </c>
      <c r="C73" s="389">
        <v>41672</v>
      </c>
      <c r="D73" s="351" t="s">
        <v>300</v>
      </c>
      <c r="E73" s="535"/>
      <c r="F73" s="352"/>
      <c r="G73" s="352"/>
      <c r="H73" s="370">
        <f t="shared" si="10"/>
        <v>0</v>
      </c>
      <c r="I73" s="379">
        <f t="shared" si="11"/>
        <v>0</v>
      </c>
      <c r="J73" s="535"/>
      <c r="K73" s="503"/>
      <c r="L73" s="342"/>
      <c r="M73" s="503">
        <f t="shared" si="9"/>
        <v>0</v>
      </c>
      <c r="N73" s="342"/>
      <c r="O73" s="503">
        <f t="shared" si="3"/>
        <v>0</v>
      </c>
      <c r="P73" s="415">
        <f t="shared" si="4"/>
        <v>0</v>
      </c>
      <c r="Q73" s="415"/>
      <c r="R73" s="358"/>
    </row>
    <row r="74" spans="2:18" s="40" customFormat="1" ht="15.95" hidden="1" customHeight="1">
      <c r="B74" s="377">
        <v>9</v>
      </c>
      <c r="C74" s="378">
        <v>41673</v>
      </c>
      <c r="D74" s="351" t="s">
        <v>300</v>
      </c>
      <c r="E74" s="535"/>
      <c r="F74" s="352"/>
      <c r="G74" s="352"/>
      <c r="H74" s="370">
        <f t="shared" si="10"/>
        <v>0</v>
      </c>
      <c r="I74" s="379">
        <f t="shared" si="11"/>
        <v>0</v>
      </c>
      <c r="J74" s="352"/>
      <c r="K74" s="503"/>
      <c r="L74" s="342"/>
      <c r="M74" s="503">
        <f t="shared" si="9"/>
        <v>0</v>
      </c>
      <c r="N74" s="342"/>
      <c r="O74" s="503">
        <f t="shared" si="3"/>
        <v>0</v>
      </c>
      <c r="P74" s="415">
        <f t="shared" si="4"/>
        <v>0</v>
      </c>
      <c r="Q74" s="415"/>
      <c r="R74" s="358"/>
    </row>
    <row r="75" spans="2:18" s="40" customFormat="1" ht="15.95" hidden="1" customHeight="1">
      <c r="B75" s="377">
        <v>10</v>
      </c>
      <c r="C75" s="378">
        <v>41674</v>
      </c>
      <c r="D75" s="351" t="s">
        <v>300</v>
      </c>
      <c r="E75" s="535"/>
      <c r="F75" s="352"/>
      <c r="G75" s="352"/>
      <c r="H75" s="370">
        <f t="shared" si="10"/>
        <v>0</v>
      </c>
      <c r="I75" s="379">
        <f t="shared" si="11"/>
        <v>0</v>
      </c>
      <c r="J75" s="352"/>
      <c r="K75" s="503"/>
      <c r="L75" s="342"/>
      <c r="M75" s="503">
        <f t="shared" si="9"/>
        <v>0</v>
      </c>
      <c r="N75" s="342"/>
      <c r="O75" s="503">
        <f t="shared" ref="O75:O100" si="12">N75*15000</f>
        <v>0</v>
      </c>
      <c r="P75" s="415">
        <f t="shared" ref="P75:P98" si="13">M75+K75+I75+O75</f>
        <v>0</v>
      </c>
      <c r="Q75" s="415"/>
      <c r="R75" s="358"/>
    </row>
    <row r="76" spans="2:18" s="40" customFormat="1" ht="15.95" hidden="1" customHeight="1">
      <c r="B76" s="223">
        <v>11</v>
      </c>
      <c r="C76" s="314">
        <v>41675</v>
      </c>
      <c r="D76" s="3" t="s">
        <v>162</v>
      </c>
      <c r="E76" s="43" t="s">
        <v>39</v>
      </c>
      <c r="F76" s="413">
        <v>3</v>
      </c>
      <c r="G76" s="413"/>
      <c r="H76" s="130">
        <f t="shared" si="10"/>
        <v>0</v>
      </c>
      <c r="I76" s="973">
        <f t="shared" si="11"/>
        <v>0</v>
      </c>
      <c r="J76" s="167"/>
      <c r="K76" s="247">
        <f>F76*10000</f>
        <v>30000</v>
      </c>
      <c r="L76" s="201">
        <v>7</v>
      </c>
      <c r="M76" s="247">
        <f t="shared" si="9"/>
        <v>70000</v>
      </c>
      <c r="N76" s="201"/>
      <c r="O76" s="247">
        <f t="shared" si="12"/>
        <v>0</v>
      </c>
      <c r="P76" s="6">
        <f t="shared" si="13"/>
        <v>100000</v>
      </c>
      <c r="Q76" s="6"/>
      <c r="R76" s="310"/>
    </row>
    <row r="77" spans="2:18" s="40" customFormat="1" ht="15.95" hidden="1" customHeight="1">
      <c r="B77" s="3068">
        <v>12</v>
      </c>
      <c r="C77" s="314">
        <v>41676</v>
      </c>
      <c r="D77" s="27" t="s">
        <v>43</v>
      </c>
      <c r="E77" s="46" t="s">
        <v>9</v>
      </c>
      <c r="F77" s="413">
        <v>1</v>
      </c>
      <c r="G77" s="413">
        <v>120</v>
      </c>
      <c r="H77" s="367">
        <f t="shared" si="10"/>
        <v>120</v>
      </c>
      <c r="I77" s="973">
        <f t="shared" si="11"/>
        <v>60000</v>
      </c>
      <c r="J77" s="413"/>
      <c r="K77" s="247"/>
      <c r="L77" s="201"/>
      <c r="M77" s="253">
        <f t="shared" si="9"/>
        <v>0</v>
      </c>
      <c r="N77" s="201"/>
      <c r="O77" s="253">
        <f t="shared" si="12"/>
        <v>0</v>
      </c>
      <c r="P77" s="405">
        <f t="shared" si="13"/>
        <v>60000</v>
      </c>
      <c r="Q77" s="6"/>
      <c r="R77" s="310"/>
    </row>
    <row r="78" spans="2:18" s="40" customFormat="1" ht="15.95" hidden="1" customHeight="1">
      <c r="B78" s="3070"/>
      <c r="C78" s="314">
        <v>41676</v>
      </c>
      <c r="D78" s="27" t="s">
        <v>65</v>
      </c>
      <c r="E78" s="46"/>
      <c r="F78" s="413"/>
      <c r="G78" s="413"/>
      <c r="H78" s="367"/>
      <c r="I78" s="973"/>
      <c r="J78" s="413"/>
      <c r="K78" s="247"/>
      <c r="L78" s="201">
        <v>3</v>
      </c>
      <c r="M78" s="253"/>
      <c r="N78" s="201"/>
      <c r="O78" s="253"/>
      <c r="P78" s="405"/>
      <c r="Q78" s="6"/>
      <c r="R78" s="310"/>
    </row>
    <row r="79" spans="2:18" s="344" customFormat="1" ht="15.95" hidden="1" customHeight="1">
      <c r="B79" s="414">
        <v>13</v>
      </c>
      <c r="C79" s="506">
        <v>41677</v>
      </c>
      <c r="D79" s="359" t="s">
        <v>300</v>
      </c>
      <c r="E79" s="534"/>
      <c r="F79" s="354"/>
      <c r="G79" s="354"/>
      <c r="H79" s="371">
        <f t="shared" si="10"/>
        <v>0</v>
      </c>
      <c r="I79" s="954">
        <f t="shared" si="11"/>
        <v>0</v>
      </c>
      <c r="J79" s="354"/>
      <c r="K79" s="508"/>
      <c r="L79" s="465"/>
      <c r="M79" s="508">
        <f t="shared" si="9"/>
        <v>0</v>
      </c>
      <c r="N79" s="465"/>
      <c r="O79" s="508">
        <f t="shared" si="12"/>
        <v>0</v>
      </c>
      <c r="P79" s="509">
        <f t="shared" si="13"/>
        <v>0</v>
      </c>
      <c r="Q79" s="509"/>
      <c r="R79" s="510"/>
    </row>
    <row r="80" spans="2:18" s="40" customFormat="1" ht="15.95" hidden="1" customHeight="1">
      <c r="B80" s="223">
        <v>14</v>
      </c>
      <c r="C80" s="314">
        <v>41678</v>
      </c>
      <c r="D80" s="385" t="s">
        <v>301</v>
      </c>
      <c r="E80" s="46"/>
      <c r="F80" s="354">
        <v>1</v>
      </c>
      <c r="G80" s="354"/>
      <c r="H80" s="367">
        <f t="shared" si="10"/>
        <v>0</v>
      </c>
      <c r="I80" s="973">
        <f t="shared" si="11"/>
        <v>0</v>
      </c>
      <c r="J80" s="354"/>
      <c r="K80" s="508"/>
      <c r="L80" s="465">
        <v>9</v>
      </c>
      <c r="M80" s="508">
        <f t="shared" si="9"/>
        <v>90000</v>
      </c>
      <c r="N80" s="465">
        <v>5</v>
      </c>
      <c r="O80" s="508">
        <f t="shared" si="12"/>
        <v>75000</v>
      </c>
      <c r="P80" s="509">
        <f t="shared" si="13"/>
        <v>165000</v>
      </c>
      <c r="Q80" s="509"/>
      <c r="R80" s="310"/>
    </row>
    <row r="81" spans="1:18" s="40" customFormat="1" ht="15.95" hidden="1" customHeight="1">
      <c r="B81" s="303">
        <v>15</v>
      </c>
      <c r="C81" s="387">
        <v>41679</v>
      </c>
      <c r="D81" s="385" t="s">
        <v>302</v>
      </c>
      <c r="E81" s="46"/>
      <c r="F81" s="46"/>
      <c r="G81" s="46"/>
      <c r="H81" s="367">
        <f t="shared" si="10"/>
        <v>0</v>
      </c>
      <c r="I81" s="973">
        <f t="shared" si="11"/>
        <v>0</v>
      </c>
      <c r="J81" s="46"/>
      <c r="K81" s="28"/>
      <c r="L81" s="130"/>
      <c r="M81" s="28">
        <f t="shared" si="9"/>
        <v>0</v>
      </c>
      <c r="N81" s="130"/>
      <c r="O81" s="28">
        <f t="shared" si="12"/>
        <v>0</v>
      </c>
      <c r="P81" s="29">
        <f t="shared" si="13"/>
        <v>0</v>
      </c>
      <c r="Q81" s="29">
        <v>35000</v>
      </c>
      <c r="R81" s="288"/>
    </row>
    <row r="82" spans="1:18" s="40" customFormat="1" ht="15.95" hidden="1" customHeight="1">
      <c r="B82" s="377">
        <v>16</v>
      </c>
      <c r="C82" s="378">
        <v>41680</v>
      </c>
      <c r="D82" s="351" t="s">
        <v>304</v>
      </c>
      <c r="E82" s="352"/>
      <c r="F82" s="352"/>
      <c r="G82" s="352"/>
      <c r="H82" s="370">
        <f t="shared" si="10"/>
        <v>0</v>
      </c>
      <c r="I82" s="379">
        <f t="shared" si="11"/>
        <v>0</v>
      </c>
      <c r="J82" s="352"/>
      <c r="K82" s="503"/>
      <c r="L82" s="342"/>
      <c r="M82" s="503">
        <f t="shared" si="9"/>
        <v>0</v>
      </c>
      <c r="N82" s="342"/>
      <c r="O82" s="503">
        <f t="shared" si="12"/>
        <v>0</v>
      </c>
      <c r="P82" s="415">
        <f t="shared" si="13"/>
        <v>0</v>
      </c>
      <c r="Q82" s="415">
        <v>35000</v>
      </c>
      <c r="R82" s="358"/>
    </row>
    <row r="83" spans="1:18" s="40" customFormat="1" ht="15.95" hidden="1" customHeight="1">
      <c r="A83" s="31"/>
      <c r="B83" s="303">
        <v>17</v>
      </c>
      <c r="C83" s="316">
        <v>41681</v>
      </c>
      <c r="D83" s="385" t="s">
        <v>308</v>
      </c>
      <c r="E83" s="46" t="s">
        <v>306</v>
      </c>
      <c r="F83" s="46">
        <v>4</v>
      </c>
      <c r="G83" s="46"/>
      <c r="H83" s="367">
        <f t="shared" si="10"/>
        <v>0</v>
      </c>
      <c r="I83" s="973">
        <f t="shared" si="11"/>
        <v>0</v>
      </c>
      <c r="J83" s="46" t="s">
        <v>70</v>
      </c>
      <c r="K83" s="28">
        <v>35000</v>
      </c>
      <c r="L83" s="123">
        <v>2</v>
      </c>
      <c r="M83" s="28">
        <f t="shared" si="9"/>
        <v>20000</v>
      </c>
      <c r="N83" s="123"/>
      <c r="O83" s="28">
        <f t="shared" si="12"/>
        <v>0</v>
      </c>
      <c r="P83" s="29">
        <f t="shared" si="13"/>
        <v>55000</v>
      </c>
      <c r="Q83" s="29">
        <v>35000</v>
      </c>
      <c r="R83" s="288"/>
    </row>
    <row r="84" spans="1:18" s="40" customFormat="1" ht="15.95" hidden="1" customHeight="1">
      <c r="A84" s="31"/>
      <c r="B84" s="303">
        <v>18</v>
      </c>
      <c r="C84" s="316">
        <v>41682</v>
      </c>
      <c r="D84" s="385" t="s">
        <v>308</v>
      </c>
      <c r="E84" s="46" t="s">
        <v>306</v>
      </c>
      <c r="F84" s="46">
        <v>1</v>
      </c>
      <c r="G84" s="46"/>
      <c r="H84" s="367">
        <f t="shared" si="10"/>
        <v>0</v>
      </c>
      <c r="I84" s="973">
        <f t="shared" si="11"/>
        <v>0</v>
      </c>
      <c r="J84" s="46" t="s">
        <v>70</v>
      </c>
      <c r="K84" s="28">
        <v>35000</v>
      </c>
      <c r="L84" s="130"/>
      <c r="M84" s="28">
        <f t="shared" si="9"/>
        <v>0</v>
      </c>
      <c r="N84" s="130"/>
      <c r="O84" s="28">
        <f t="shared" si="12"/>
        <v>0</v>
      </c>
      <c r="P84" s="29">
        <f t="shared" si="13"/>
        <v>35000</v>
      </c>
      <c r="Q84" s="29">
        <v>35000</v>
      </c>
      <c r="R84" s="288"/>
    </row>
    <row r="85" spans="1:18" s="40" customFormat="1" ht="15.95" hidden="1" customHeight="1">
      <c r="A85" s="31"/>
      <c r="B85" s="303">
        <v>19</v>
      </c>
      <c r="C85" s="316">
        <v>41683</v>
      </c>
      <c r="D85" s="385" t="s">
        <v>308</v>
      </c>
      <c r="E85" s="46" t="s">
        <v>306</v>
      </c>
      <c r="F85" s="46">
        <v>5</v>
      </c>
      <c r="G85" s="46"/>
      <c r="H85" s="367">
        <f t="shared" si="10"/>
        <v>0</v>
      </c>
      <c r="I85" s="973">
        <f t="shared" si="11"/>
        <v>0</v>
      </c>
      <c r="J85" s="46" t="s">
        <v>70</v>
      </c>
      <c r="K85" s="28">
        <v>35000</v>
      </c>
      <c r="L85" s="130">
        <v>2</v>
      </c>
      <c r="M85" s="28">
        <f t="shared" si="9"/>
        <v>20000</v>
      </c>
      <c r="N85" s="130"/>
      <c r="O85" s="28">
        <f t="shared" si="12"/>
        <v>0</v>
      </c>
      <c r="P85" s="29">
        <f t="shared" si="13"/>
        <v>55000</v>
      </c>
      <c r="Q85" s="29">
        <v>35000</v>
      </c>
      <c r="R85" s="288"/>
    </row>
    <row r="86" spans="1:18" s="40" customFormat="1" ht="15.95" hidden="1" customHeight="1">
      <c r="A86" s="31"/>
      <c r="B86" s="303">
        <v>20</v>
      </c>
      <c r="C86" s="316">
        <v>41684</v>
      </c>
      <c r="D86" s="385" t="s">
        <v>308</v>
      </c>
      <c r="E86" s="46" t="s">
        <v>306</v>
      </c>
      <c r="F86" s="46">
        <v>4</v>
      </c>
      <c r="G86" s="46"/>
      <c r="H86" s="367">
        <f t="shared" si="10"/>
        <v>0</v>
      </c>
      <c r="I86" s="973">
        <f t="shared" si="11"/>
        <v>0</v>
      </c>
      <c r="J86" s="46" t="s">
        <v>70</v>
      </c>
      <c r="K86" s="28">
        <v>35000</v>
      </c>
      <c r="L86" s="130">
        <v>2</v>
      </c>
      <c r="M86" s="28">
        <f t="shared" si="9"/>
        <v>20000</v>
      </c>
      <c r="N86" s="130"/>
      <c r="O86" s="28">
        <f t="shared" si="12"/>
        <v>0</v>
      </c>
      <c r="P86" s="29">
        <f t="shared" si="13"/>
        <v>55000</v>
      </c>
      <c r="Q86" s="29">
        <v>35000</v>
      </c>
      <c r="R86" s="288"/>
    </row>
    <row r="87" spans="1:18" s="40" customFormat="1" ht="15.95" hidden="1" customHeight="1">
      <c r="A87" s="31"/>
      <c r="B87" s="303">
        <v>21</v>
      </c>
      <c r="C87" s="316">
        <v>41685</v>
      </c>
      <c r="D87" s="385" t="s">
        <v>308</v>
      </c>
      <c r="E87" s="46" t="s">
        <v>306</v>
      </c>
      <c r="F87" s="46">
        <v>4</v>
      </c>
      <c r="G87" s="46"/>
      <c r="H87" s="367">
        <f t="shared" si="10"/>
        <v>0</v>
      </c>
      <c r="I87" s="973">
        <f t="shared" si="11"/>
        <v>0</v>
      </c>
      <c r="J87" s="46" t="s">
        <v>70</v>
      </c>
      <c r="K87" s="28">
        <v>35000</v>
      </c>
      <c r="L87" s="130">
        <v>2</v>
      </c>
      <c r="M87" s="28">
        <f t="shared" si="9"/>
        <v>20000</v>
      </c>
      <c r="N87" s="130"/>
      <c r="O87" s="28">
        <f t="shared" si="12"/>
        <v>0</v>
      </c>
      <c r="P87" s="29">
        <f t="shared" si="13"/>
        <v>55000</v>
      </c>
      <c r="Q87" s="29">
        <v>35000</v>
      </c>
      <c r="R87" s="288"/>
    </row>
    <row r="88" spans="1:18" s="40" customFormat="1" ht="15.95" hidden="1" customHeight="1">
      <c r="A88" s="31"/>
      <c r="B88" s="303">
        <v>22</v>
      </c>
      <c r="C88" s="387">
        <v>41686</v>
      </c>
      <c r="D88" s="385" t="s">
        <v>308</v>
      </c>
      <c r="E88" s="46" t="s">
        <v>306</v>
      </c>
      <c r="F88" s="46">
        <v>2</v>
      </c>
      <c r="G88" s="46"/>
      <c r="H88" s="367">
        <f t="shared" si="10"/>
        <v>0</v>
      </c>
      <c r="I88" s="973">
        <f t="shared" si="11"/>
        <v>0</v>
      </c>
      <c r="J88" s="46" t="s">
        <v>70</v>
      </c>
      <c r="K88" s="28">
        <v>35000</v>
      </c>
      <c r="L88" s="130">
        <v>1</v>
      </c>
      <c r="M88" s="28">
        <f t="shared" si="9"/>
        <v>10000</v>
      </c>
      <c r="N88" s="130"/>
      <c r="O88" s="28">
        <f t="shared" si="12"/>
        <v>0</v>
      </c>
      <c r="P88" s="29">
        <f t="shared" si="13"/>
        <v>45000</v>
      </c>
      <c r="Q88" s="29">
        <v>35000</v>
      </c>
      <c r="R88" s="288"/>
    </row>
    <row r="89" spans="1:18" s="40" customFormat="1" ht="15.95" hidden="1" customHeight="1">
      <c r="B89" s="377">
        <v>23</v>
      </c>
      <c r="C89" s="378">
        <v>41687</v>
      </c>
      <c r="D89" s="351" t="s">
        <v>304</v>
      </c>
      <c r="E89" s="352"/>
      <c r="F89" s="352"/>
      <c r="G89" s="352"/>
      <c r="H89" s="370">
        <f t="shared" si="10"/>
        <v>0</v>
      </c>
      <c r="I89" s="379">
        <f t="shared" si="11"/>
        <v>0</v>
      </c>
      <c r="J89" s="352"/>
      <c r="K89" s="503"/>
      <c r="L89" s="342"/>
      <c r="M89" s="503">
        <f t="shared" si="9"/>
        <v>0</v>
      </c>
      <c r="N89" s="342"/>
      <c r="O89" s="503">
        <f t="shared" si="12"/>
        <v>0</v>
      </c>
      <c r="P89" s="415">
        <f t="shared" si="13"/>
        <v>0</v>
      </c>
      <c r="Q89" s="415">
        <v>35000</v>
      </c>
      <c r="R89" s="358"/>
    </row>
    <row r="90" spans="1:18" s="40" customFormat="1" ht="15.95" hidden="1" customHeight="1">
      <c r="B90" s="303">
        <v>24</v>
      </c>
      <c r="C90" s="316">
        <v>41688</v>
      </c>
      <c r="D90" s="27" t="s">
        <v>65</v>
      </c>
      <c r="E90" s="46"/>
      <c r="F90" s="46"/>
      <c r="G90" s="46"/>
      <c r="H90" s="367">
        <f t="shared" si="10"/>
        <v>0</v>
      </c>
      <c r="I90" s="973">
        <f t="shared" si="11"/>
        <v>0</v>
      </c>
      <c r="J90" s="46"/>
      <c r="K90" s="28"/>
      <c r="L90" s="130">
        <v>9</v>
      </c>
      <c r="M90" s="28">
        <f t="shared" si="9"/>
        <v>90000</v>
      </c>
      <c r="N90" s="130">
        <v>5</v>
      </c>
      <c r="O90" s="28">
        <f t="shared" si="12"/>
        <v>75000</v>
      </c>
      <c r="P90" s="29">
        <f t="shared" si="13"/>
        <v>165000</v>
      </c>
      <c r="Q90" s="29">
        <v>35000</v>
      </c>
      <c r="R90" s="288"/>
    </row>
    <row r="91" spans="1:18" s="40" customFormat="1" ht="15.95" hidden="1" customHeight="1">
      <c r="B91" s="223">
        <v>25</v>
      </c>
      <c r="C91" s="316">
        <v>41689</v>
      </c>
      <c r="D91" s="27" t="s">
        <v>315</v>
      </c>
      <c r="E91" s="46"/>
      <c r="F91" s="46"/>
      <c r="G91" s="46"/>
      <c r="H91" s="367">
        <f t="shared" si="10"/>
        <v>0</v>
      </c>
      <c r="I91" s="973">
        <f t="shared" si="11"/>
        <v>0</v>
      </c>
      <c r="J91" s="46"/>
      <c r="K91" s="28"/>
      <c r="L91" s="130"/>
      <c r="M91" s="28">
        <f t="shared" si="9"/>
        <v>0</v>
      </c>
      <c r="N91" s="130"/>
      <c r="O91" s="28">
        <f t="shared" si="12"/>
        <v>0</v>
      </c>
      <c r="P91" s="29">
        <f t="shared" si="13"/>
        <v>0</v>
      </c>
      <c r="Q91" s="29"/>
      <c r="R91" s="288"/>
    </row>
    <row r="92" spans="1:18" s="40" customFormat="1" ht="15.95" hidden="1" customHeight="1">
      <c r="B92" s="3087">
        <v>26</v>
      </c>
      <c r="C92" s="314">
        <v>41690</v>
      </c>
      <c r="D92" s="3" t="s">
        <v>162</v>
      </c>
      <c r="E92" s="43" t="s">
        <v>39</v>
      </c>
      <c r="F92" s="413">
        <v>1</v>
      </c>
      <c r="G92" s="413"/>
      <c r="H92" s="130">
        <f>F92*G92</f>
        <v>0</v>
      </c>
      <c r="I92" s="973">
        <f>H92*500</f>
        <v>0</v>
      </c>
      <c r="J92" s="167"/>
      <c r="K92" s="247">
        <f>F92*10000</f>
        <v>10000</v>
      </c>
      <c r="L92" s="201"/>
      <c r="M92" s="247">
        <f t="shared" si="9"/>
        <v>0</v>
      </c>
      <c r="N92" s="201"/>
      <c r="O92" s="247">
        <f t="shared" si="12"/>
        <v>0</v>
      </c>
      <c r="P92" s="6">
        <f t="shared" si="13"/>
        <v>10000</v>
      </c>
      <c r="Q92" s="6"/>
      <c r="R92" s="310"/>
    </row>
    <row r="93" spans="1:18" s="40" customFormat="1" ht="15.95" hidden="1" customHeight="1">
      <c r="B93" s="3087"/>
      <c r="C93" s="314">
        <v>41690</v>
      </c>
      <c r="D93" s="3" t="s">
        <v>328</v>
      </c>
      <c r="E93" s="413" t="s">
        <v>61</v>
      </c>
      <c r="F93" s="413">
        <v>1</v>
      </c>
      <c r="G93" s="413">
        <v>110</v>
      </c>
      <c r="H93" s="367">
        <f t="shared" si="10"/>
        <v>110</v>
      </c>
      <c r="I93" s="973">
        <f t="shared" si="11"/>
        <v>55000</v>
      </c>
      <c r="J93" s="413"/>
      <c r="K93" s="247"/>
      <c r="L93" s="201">
        <v>5</v>
      </c>
      <c r="M93" s="247">
        <f t="shared" si="9"/>
        <v>50000</v>
      </c>
      <c r="N93" s="201"/>
      <c r="O93" s="247">
        <f t="shared" si="12"/>
        <v>0</v>
      </c>
      <c r="P93" s="6">
        <f t="shared" si="13"/>
        <v>105000</v>
      </c>
      <c r="Q93" s="6"/>
      <c r="R93" s="310"/>
    </row>
    <row r="94" spans="1:18" s="40" customFormat="1" ht="15.95" hidden="1" customHeight="1">
      <c r="B94" s="223">
        <v>27</v>
      </c>
      <c r="C94" s="314">
        <v>41691</v>
      </c>
      <c r="D94" s="3" t="s">
        <v>328</v>
      </c>
      <c r="E94" s="413" t="s">
        <v>61</v>
      </c>
      <c r="F94" s="413">
        <v>1</v>
      </c>
      <c r="G94" s="413">
        <v>110</v>
      </c>
      <c r="H94" s="367">
        <f t="shared" si="10"/>
        <v>110</v>
      </c>
      <c r="I94" s="973">
        <f t="shared" si="11"/>
        <v>55000</v>
      </c>
      <c r="J94" s="349"/>
      <c r="K94" s="247"/>
      <c r="L94" s="201">
        <v>4</v>
      </c>
      <c r="M94" s="247">
        <f t="shared" si="9"/>
        <v>40000</v>
      </c>
      <c r="N94" s="366"/>
      <c r="O94" s="247">
        <f t="shared" si="12"/>
        <v>0</v>
      </c>
      <c r="P94" s="6">
        <f t="shared" si="13"/>
        <v>95000</v>
      </c>
      <c r="Q94" s="6"/>
      <c r="R94" s="310"/>
    </row>
    <row r="95" spans="1:18" s="40" customFormat="1" ht="15.95" hidden="1" customHeight="1">
      <c r="B95" s="377">
        <v>28</v>
      </c>
      <c r="C95" s="378">
        <v>41692</v>
      </c>
      <c r="D95" s="351" t="s">
        <v>319</v>
      </c>
      <c r="E95" s="535"/>
      <c r="F95" s="352"/>
      <c r="G95" s="352"/>
      <c r="H95" s="370">
        <f t="shared" si="10"/>
        <v>0</v>
      </c>
      <c r="I95" s="379">
        <f t="shared" si="11"/>
        <v>0</v>
      </c>
      <c r="J95" s="540"/>
      <c r="K95" s="532"/>
      <c r="L95" s="351"/>
      <c r="M95" s="503">
        <f t="shared" si="9"/>
        <v>0</v>
      </c>
      <c r="N95" s="370"/>
      <c r="O95" s="503">
        <f t="shared" si="12"/>
        <v>0</v>
      </c>
      <c r="P95" s="415">
        <f t="shared" si="13"/>
        <v>0</v>
      </c>
      <c r="Q95" s="415"/>
      <c r="R95" s="358"/>
    </row>
    <row r="96" spans="1:18" s="340" customFormat="1" ht="15.95" hidden="1" customHeight="1">
      <c r="B96" s="377">
        <v>29</v>
      </c>
      <c r="C96" s="389">
        <v>41693</v>
      </c>
      <c r="D96" s="351" t="s">
        <v>320</v>
      </c>
      <c r="E96" s="535"/>
      <c r="F96" s="341"/>
      <c r="G96" s="341"/>
      <c r="H96" s="370">
        <f t="shared" si="10"/>
        <v>0</v>
      </c>
      <c r="I96" s="379">
        <f t="shared" si="11"/>
        <v>0</v>
      </c>
      <c r="J96" s="539"/>
      <c r="K96" s="536"/>
      <c r="L96" s="536"/>
      <c r="M96" s="503">
        <f t="shared" si="9"/>
        <v>0</v>
      </c>
      <c r="N96" s="537"/>
      <c r="O96" s="503">
        <f t="shared" si="12"/>
        <v>0</v>
      </c>
      <c r="P96" s="415">
        <f t="shared" si="13"/>
        <v>0</v>
      </c>
      <c r="Q96" s="553"/>
      <c r="R96" s="538"/>
    </row>
    <row r="97" spans="1:18" s="40" customFormat="1" ht="15.95" hidden="1" customHeight="1">
      <c r="B97" s="377">
        <v>30</v>
      </c>
      <c r="C97" s="378">
        <v>41694</v>
      </c>
      <c r="D97" s="351" t="s">
        <v>320</v>
      </c>
      <c r="E97" s="535"/>
      <c r="F97" s="352"/>
      <c r="G97" s="352"/>
      <c r="H97" s="370">
        <f t="shared" si="10"/>
        <v>0</v>
      </c>
      <c r="I97" s="379">
        <f t="shared" si="11"/>
        <v>0</v>
      </c>
      <c r="J97" s="540"/>
      <c r="K97" s="351"/>
      <c r="L97" s="351"/>
      <c r="M97" s="503">
        <f t="shared" si="9"/>
        <v>0</v>
      </c>
      <c r="N97" s="370"/>
      <c r="O97" s="503">
        <f t="shared" si="12"/>
        <v>0</v>
      </c>
      <c r="P97" s="415">
        <f t="shared" si="13"/>
        <v>0</v>
      </c>
      <c r="Q97" s="415"/>
      <c r="R97" s="358"/>
    </row>
    <row r="98" spans="1:18" s="40" customFormat="1" ht="15.95" hidden="1" customHeight="1" thickBot="1">
      <c r="B98" s="440">
        <v>31</v>
      </c>
      <c r="C98" s="441">
        <v>41695</v>
      </c>
      <c r="D98" s="418" t="s">
        <v>320</v>
      </c>
      <c r="E98" s="417"/>
      <c r="F98" s="417"/>
      <c r="G98" s="417"/>
      <c r="H98" s="519">
        <f t="shared" si="10"/>
        <v>0</v>
      </c>
      <c r="I98" s="444">
        <f t="shared" si="11"/>
        <v>0</v>
      </c>
      <c r="J98" s="417"/>
      <c r="K98" s="418"/>
      <c r="L98" s="418"/>
      <c r="M98" s="514">
        <f t="shared" si="9"/>
        <v>0</v>
      </c>
      <c r="N98" s="519"/>
      <c r="O98" s="514">
        <f t="shared" si="12"/>
        <v>0</v>
      </c>
      <c r="P98" s="419">
        <f t="shared" si="13"/>
        <v>0</v>
      </c>
      <c r="Q98" s="419"/>
      <c r="R98" s="469"/>
    </row>
    <row r="99" spans="1:18" s="40" customFormat="1" ht="15.95" hidden="1" customHeight="1">
      <c r="A99" s="18"/>
      <c r="B99" s="768">
        <v>1</v>
      </c>
      <c r="C99" s="769">
        <v>41696</v>
      </c>
      <c r="D99" s="3091" t="s">
        <v>361</v>
      </c>
      <c r="E99" s="770"/>
      <c r="F99" s="770"/>
      <c r="G99" s="771"/>
      <c r="H99" s="771">
        <f>F99*G99</f>
        <v>0</v>
      </c>
      <c r="I99" s="772">
        <f>H99*500</f>
        <v>0</v>
      </c>
      <c r="J99" s="773"/>
      <c r="K99" s="772"/>
      <c r="L99" s="123"/>
      <c r="M99" s="305">
        <f>L99*10000</f>
        <v>0</v>
      </c>
      <c r="N99" s="121"/>
      <c r="O99" s="305">
        <f t="shared" si="12"/>
        <v>0</v>
      </c>
      <c r="P99" s="774">
        <f>I99+K99+M99+O99</f>
        <v>0</v>
      </c>
      <c r="Q99" s="774"/>
      <c r="R99" s="775"/>
    </row>
    <row r="100" spans="1:18" s="340" customFormat="1" ht="15.95" hidden="1" customHeight="1">
      <c r="A100" s="339"/>
      <c r="B100" s="776">
        <v>2</v>
      </c>
      <c r="C100" s="526">
        <v>41697</v>
      </c>
      <c r="D100" s="3092"/>
      <c r="E100" s="121"/>
      <c r="F100" s="121"/>
      <c r="G100" s="123"/>
      <c r="H100" s="764">
        <f t="shared" ref="H100:H126" si="14">F100*G100</f>
        <v>0</v>
      </c>
      <c r="I100" s="103">
        <f>H100*500</f>
        <v>0</v>
      </c>
      <c r="J100" s="777"/>
      <c r="K100" s="103"/>
      <c r="L100" s="123"/>
      <c r="M100" s="305">
        <f>L100*10000</f>
        <v>0</v>
      </c>
      <c r="N100" s="121"/>
      <c r="O100" s="305">
        <f t="shared" si="12"/>
        <v>0</v>
      </c>
      <c r="P100" s="305">
        <f>I100+K100+M100+O100</f>
        <v>0</v>
      </c>
      <c r="Q100" s="305"/>
      <c r="R100" s="125"/>
    </row>
    <row r="101" spans="1:18" s="40" customFormat="1" ht="15.95" hidden="1" customHeight="1">
      <c r="A101" s="19"/>
      <c r="B101" s="778">
        <v>3</v>
      </c>
      <c r="C101" s="526">
        <v>41698</v>
      </c>
      <c r="D101" s="3092"/>
      <c r="E101" s="121"/>
      <c r="F101" s="121"/>
      <c r="G101" s="121"/>
      <c r="H101" s="764">
        <f t="shared" si="14"/>
        <v>0</v>
      </c>
      <c r="I101" s="103">
        <f>H101*500</f>
        <v>0</v>
      </c>
      <c r="J101" s="121"/>
      <c r="K101" s="779"/>
      <c r="L101" s="123"/>
      <c r="M101" s="305">
        <f t="shared" ref="M101:M113" si="15">L101*10000</f>
        <v>0</v>
      </c>
      <c r="N101" s="121"/>
      <c r="O101" s="305">
        <f>N101*15000</f>
        <v>0</v>
      </c>
      <c r="P101" s="305">
        <f t="shared" ref="P101:P113" si="16">I101+K101+M101+O101</f>
        <v>0</v>
      </c>
      <c r="Q101" s="780"/>
      <c r="R101" s="781"/>
    </row>
    <row r="102" spans="1:18" s="40" customFormat="1" ht="15.95" hidden="1" customHeight="1">
      <c r="A102" s="19"/>
      <c r="B102" s="776">
        <v>4</v>
      </c>
      <c r="C102" s="526">
        <v>41699</v>
      </c>
      <c r="D102" s="3092"/>
      <c r="E102" s="121"/>
      <c r="F102" s="121"/>
      <c r="G102" s="764"/>
      <c r="H102" s="764">
        <f t="shared" si="14"/>
        <v>0</v>
      </c>
      <c r="I102" s="103">
        <f>H102*500</f>
        <v>0</v>
      </c>
      <c r="J102" s="121"/>
      <c r="K102" s="103"/>
      <c r="L102" s="123"/>
      <c r="M102" s="305">
        <f t="shared" si="15"/>
        <v>0</v>
      </c>
      <c r="N102" s="121"/>
      <c r="O102" s="305">
        <f>N102*15000</f>
        <v>0</v>
      </c>
      <c r="P102" s="305">
        <f t="shared" si="16"/>
        <v>0</v>
      </c>
      <c r="Q102" s="782"/>
      <c r="R102" s="783"/>
    </row>
    <row r="103" spans="1:18" s="40" customFormat="1" ht="15.95" hidden="1" customHeight="1">
      <c r="A103" s="19"/>
      <c r="B103" s="800">
        <v>5</v>
      </c>
      <c r="C103" s="387">
        <v>41700</v>
      </c>
      <c r="D103" s="3092"/>
      <c r="E103" s="121"/>
      <c r="F103" s="784"/>
      <c r="G103" s="785"/>
      <c r="H103" s="764">
        <f t="shared" si="14"/>
        <v>0</v>
      </c>
      <c r="I103" s="103">
        <f t="shared" ref="I103:I114" si="17">H103*500</f>
        <v>0</v>
      </c>
      <c r="J103" s="786"/>
      <c r="K103" s="787"/>
      <c r="L103" s="123"/>
      <c r="M103" s="305">
        <f t="shared" si="15"/>
        <v>0</v>
      </c>
      <c r="N103" s="121"/>
      <c r="O103" s="305">
        <f>N103*15000</f>
        <v>0</v>
      </c>
      <c r="P103" s="305">
        <f t="shared" si="16"/>
        <v>0</v>
      </c>
      <c r="Q103" s="788"/>
      <c r="R103" s="789"/>
    </row>
    <row r="104" spans="1:18" s="40" customFormat="1" ht="15.95" hidden="1" customHeight="1">
      <c r="A104" s="19"/>
      <c r="B104" s="776">
        <v>6</v>
      </c>
      <c r="C104" s="526">
        <v>41701</v>
      </c>
      <c r="D104" s="3092"/>
      <c r="E104" s="120"/>
      <c r="F104" s="121"/>
      <c r="G104" s="764"/>
      <c r="H104" s="764">
        <f t="shared" si="14"/>
        <v>0</v>
      </c>
      <c r="I104" s="103">
        <f t="shared" si="17"/>
        <v>0</v>
      </c>
      <c r="J104" s="777"/>
      <c r="K104" s="103"/>
      <c r="L104" s="123"/>
      <c r="M104" s="305">
        <f t="shared" si="15"/>
        <v>0</v>
      </c>
      <c r="N104" s="121"/>
      <c r="O104" s="305">
        <f>N104*15000</f>
        <v>0</v>
      </c>
      <c r="P104" s="305">
        <f t="shared" si="16"/>
        <v>0</v>
      </c>
      <c r="Q104" s="305"/>
      <c r="R104" s="125"/>
    </row>
    <row r="105" spans="1:18" s="40" customFormat="1" ht="15.95" hidden="1" customHeight="1">
      <c r="A105" s="19"/>
      <c r="B105" s="778">
        <v>7</v>
      </c>
      <c r="C105" s="526">
        <v>41702</v>
      </c>
      <c r="D105" s="3092"/>
      <c r="E105" s="121"/>
      <c r="F105" s="121"/>
      <c r="G105" s="764"/>
      <c r="H105" s="764">
        <f t="shared" si="14"/>
        <v>0</v>
      </c>
      <c r="I105" s="103">
        <f t="shared" si="17"/>
        <v>0</v>
      </c>
      <c r="J105" s="121"/>
      <c r="K105" s="305"/>
      <c r="L105" s="123"/>
      <c r="M105" s="305">
        <f t="shared" si="15"/>
        <v>0</v>
      </c>
      <c r="N105" s="121"/>
      <c r="O105" s="305">
        <f t="shared" ref="O105:O113" si="18">N105*15000</f>
        <v>0</v>
      </c>
      <c r="P105" s="305">
        <f t="shared" si="16"/>
        <v>0</v>
      </c>
      <c r="Q105" s="305"/>
      <c r="R105" s="125"/>
    </row>
    <row r="106" spans="1:18" s="40" customFormat="1" ht="15.95" hidden="1" customHeight="1">
      <c r="A106" s="19"/>
      <c r="B106" s="776">
        <v>8</v>
      </c>
      <c r="C106" s="526">
        <v>41703</v>
      </c>
      <c r="D106" s="3092"/>
      <c r="E106" s="121"/>
      <c r="F106" s="121"/>
      <c r="G106" s="764"/>
      <c r="H106" s="764">
        <f t="shared" si="14"/>
        <v>0</v>
      </c>
      <c r="I106" s="103">
        <f t="shared" si="17"/>
        <v>0</v>
      </c>
      <c r="J106" s="121"/>
      <c r="K106" s="305"/>
      <c r="L106" s="123"/>
      <c r="M106" s="305">
        <f t="shared" si="15"/>
        <v>0</v>
      </c>
      <c r="N106" s="121"/>
      <c r="O106" s="305">
        <f t="shared" si="18"/>
        <v>0</v>
      </c>
      <c r="P106" s="305">
        <f t="shared" si="16"/>
        <v>0</v>
      </c>
      <c r="Q106" s="305"/>
      <c r="R106" s="125"/>
    </row>
    <row r="107" spans="1:18" s="40" customFormat="1" ht="15.95" hidden="1" customHeight="1">
      <c r="A107" s="19"/>
      <c r="B107" s="778">
        <v>9</v>
      </c>
      <c r="C107" s="526">
        <v>41704</v>
      </c>
      <c r="D107" s="3092"/>
      <c r="E107" s="120"/>
      <c r="F107" s="121"/>
      <c r="G107" s="764"/>
      <c r="H107" s="764">
        <f t="shared" si="14"/>
        <v>0</v>
      </c>
      <c r="I107" s="103">
        <f t="shared" si="17"/>
        <v>0</v>
      </c>
      <c r="J107" s="121"/>
      <c r="K107" s="305"/>
      <c r="L107" s="123"/>
      <c r="M107" s="305">
        <f t="shared" si="15"/>
        <v>0</v>
      </c>
      <c r="N107" s="121"/>
      <c r="O107" s="305">
        <f t="shared" si="18"/>
        <v>0</v>
      </c>
      <c r="P107" s="305">
        <f t="shared" si="16"/>
        <v>0</v>
      </c>
      <c r="Q107" s="780"/>
      <c r="R107" s="781"/>
    </row>
    <row r="108" spans="1:18" s="40" customFormat="1" ht="15.95" hidden="1" customHeight="1">
      <c r="A108" s="19"/>
      <c r="B108" s="776">
        <v>10</v>
      </c>
      <c r="C108" s="526">
        <v>41705</v>
      </c>
      <c r="D108" s="3092"/>
      <c r="E108" s="121"/>
      <c r="F108" s="121"/>
      <c r="G108" s="764"/>
      <c r="H108" s="764">
        <f t="shared" si="14"/>
        <v>0</v>
      </c>
      <c r="I108" s="103">
        <f t="shared" si="17"/>
        <v>0</v>
      </c>
      <c r="J108" s="121"/>
      <c r="K108" s="305"/>
      <c r="L108" s="123"/>
      <c r="M108" s="305">
        <f t="shared" si="15"/>
        <v>0</v>
      </c>
      <c r="N108" s="121"/>
      <c r="O108" s="305">
        <f t="shared" si="18"/>
        <v>0</v>
      </c>
      <c r="P108" s="305">
        <f t="shared" si="16"/>
        <v>0</v>
      </c>
      <c r="Q108" s="782"/>
      <c r="R108" s="783"/>
    </row>
    <row r="109" spans="1:18" s="40" customFormat="1" ht="15.95" hidden="1" customHeight="1">
      <c r="A109" s="19"/>
      <c r="B109" s="778">
        <v>11</v>
      </c>
      <c r="C109" s="526">
        <v>41706</v>
      </c>
      <c r="D109" s="3092"/>
      <c r="E109" s="121"/>
      <c r="F109" s="121"/>
      <c r="G109" s="764"/>
      <c r="H109" s="764">
        <f t="shared" si="14"/>
        <v>0</v>
      </c>
      <c r="I109" s="103">
        <f t="shared" si="17"/>
        <v>0</v>
      </c>
      <c r="J109" s="121"/>
      <c r="K109" s="305"/>
      <c r="L109" s="121"/>
      <c r="M109" s="305">
        <f t="shared" si="15"/>
        <v>0</v>
      </c>
      <c r="N109" s="121"/>
      <c r="O109" s="305">
        <f t="shared" si="18"/>
        <v>0</v>
      </c>
      <c r="P109" s="305">
        <f t="shared" si="16"/>
        <v>0</v>
      </c>
      <c r="Q109" s="305"/>
      <c r="R109" s="125"/>
    </row>
    <row r="110" spans="1:18" s="40" customFormat="1" ht="15.95" hidden="1" customHeight="1">
      <c r="A110" s="19"/>
      <c r="B110" s="386">
        <v>12</v>
      </c>
      <c r="C110" s="387">
        <v>41707</v>
      </c>
      <c r="D110" s="3092"/>
      <c r="E110" s="121"/>
      <c r="F110" s="121"/>
      <c r="G110" s="764"/>
      <c r="H110" s="764">
        <f t="shared" si="14"/>
        <v>0</v>
      </c>
      <c r="I110" s="103">
        <f t="shared" si="17"/>
        <v>0</v>
      </c>
      <c r="J110" s="121"/>
      <c r="K110" s="305"/>
      <c r="L110" s="121"/>
      <c r="M110" s="305">
        <f t="shared" si="15"/>
        <v>0</v>
      </c>
      <c r="N110" s="121"/>
      <c r="O110" s="305">
        <f t="shared" si="18"/>
        <v>0</v>
      </c>
      <c r="P110" s="305">
        <f t="shared" si="16"/>
        <v>0</v>
      </c>
      <c r="Q110" s="305"/>
      <c r="R110" s="125"/>
    </row>
    <row r="111" spans="1:18" s="40" customFormat="1" ht="15.95" hidden="1" customHeight="1">
      <c r="A111" s="19"/>
      <c r="B111" s="778">
        <v>13</v>
      </c>
      <c r="C111" s="526">
        <v>41708</v>
      </c>
      <c r="D111" s="3092"/>
      <c r="E111" s="121"/>
      <c r="F111" s="121"/>
      <c r="G111" s="764"/>
      <c r="H111" s="764">
        <f t="shared" si="14"/>
        <v>0</v>
      </c>
      <c r="I111" s="103">
        <f t="shared" si="17"/>
        <v>0</v>
      </c>
      <c r="J111" s="121"/>
      <c r="K111" s="305"/>
      <c r="L111" s="121"/>
      <c r="M111" s="305">
        <f t="shared" si="15"/>
        <v>0</v>
      </c>
      <c r="N111" s="121"/>
      <c r="O111" s="305">
        <f t="shared" si="18"/>
        <v>0</v>
      </c>
      <c r="P111" s="305">
        <f t="shared" si="16"/>
        <v>0</v>
      </c>
      <c r="Q111" s="305"/>
      <c r="R111" s="125"/>
    </row>
    <row r="112" spans="1:18" s="40" customFormat="1" ht="15.95" hidden="1" customHeight="1">
      <c r="B112" s="776">
        <v>14</v>
      </c>
      <c r="C112" s="526">
        <v>41709</v>
      </c>
      <c r="D112" s="3092"/>
      <c r="E112" s="121"/>
      <c r="F112" s="121"/>
      <c r="G112" s="764"/>
      <c r="H112" s="764">
        <f t="shared" si="14"/>
        <v>0</v>
      </c>
      <c r="I112" s="103">
        <f t="shared" si="17"/>
        <v>0</v>
      </c>
      <c r="J112" s="121"/>
      <c r="K112" s="305"/>
      <c r="L112" s="121"/>
      <c r="M112" s="305">
        <f t="shared" si="15"/>
        <v>0</v>
      </c>
      <c r="N112" s="121"/>
      <c r="O112" s="305">
        <f t="shared" si="18"/>
        <v>0</v>
      </c>
      <c r="P112" s="305">
        <f t="shared" si="16"/>
        <v>0</v>
      </c>
      <c r="Q112" s="305"/>
      <c r="R112" s="125"/>
    </row>
    <row r="113" spans="2:19" s="40" customFormat="1" ht="15.95" hidden="1" customHeight="1">
      <c r="B113" s="778">
        <v>15</v>
      </c>
      <c r="C113" s="526">
        <v>41710</v>
      </c>
      <c r="D113" s="3092"/>
      <c r="E113" s="120"/>
      <c r="F113" s="121"/>
      <c r="G113" s="764"/>
      <c r="H113" s="764">
        <f t="shared" si="14"/>
        <v>0</v>
      </c>
      <c r="I113" s="103">
        <f t="shared" si="17"/>
        <v>0</v>
      </c>
      <c r="J113" s="121"/>
      <c r="K113" s="305"/>
      <c r="L113" s="121"/>
      <c r="M113" s="305">
        <f t="shared" si="15"/>
        <v>0</v>
      </c>
      <c r="N113" s="121"/>
      <c r="O113" s="305">
        <f t="shared" si="18"/>
        <v>0</v>
      </c>
      <c r="P113" s="305">
        <f t="shared" si="16"/>
        <v>0</v>
      </c>
      <c r="Q113" s="305"/>
      <c r="R113" s="125"/>
    </row>
    <row r="114" spans="2:19" s="40" customFormat="1" ht="15.95" hidden="1" customHeight="1">
      <c r="B114" s="776">
        <v>16</v>
      </c>
      <c r="C114" s="526">
        <v>41711</v>
      </c>
      <c r="D114" s="3092"/>
      <c r="E114" s="121"/>
      <c r="F114" s="121"/>
      <c r="G114" s="764"/>
      <c r="H114" s="764">
        <f t="shared" si="14"/>
        <v>0</v>
      </c>
      <c r="I114" s="103">
        <f t="shared" si="17"/>
        <v>0</v>
      </c>
      <c r="J114" s="121"/>
      <c r="K114" s="305"/>
      <c r="L114" s="121"/>
      <c r="M114" s="305">
        <f>L114*10000</f>
        <v>0</v>
      </c>
      <c r="N114" s="121"/>
      <c r="O114" s="305">
        <f>N114*15000</f>
        <v>0</v>
      </c>
      <c r="P114" s="305">
        <f t="shared" ref="P114:P120" si="19">I114+K114+M114+O114</f>
        <v>0</v>
      </c>
      <c r="Q114" s="305"/>
      <c r="R114" s="125"/>
    </row>
    <row r="115" spans="2:19" s="40" customFormat="1" ht="15.95" hidden="1" customHeight="1">
      <c r="B115" s="778">
        <v>17</v>
      </c>
      <c r="C115" s="526">
        <v>41712</v>
      </c>
      <c r="D115" s="3092"/>
      <c r="E115" s="121"/>
      <c r="F115" s="121"/>
      <c r="G115" s="764"/>
      <c r="H115" s="764">
        <f t="shared" si="14"/>
        <v>0</v>
      </c>
      <c r="I115" s="103">
        <f t="shared" ref="I115:I145" si="20">H115*500</f>
        <v>0</v>
      </c>
      <c r="J115" s="121"/>
      <c r="K115" s="305"/>
      <c r="L115" s="121"/>
      <c r="M115" s="305">
        <f t="shared" ref="M115:M141" si="21">L115*10000</f>
        <v>0</v>
      </c>
      <c r="N115" s="121"/>
      <c r="O115" s="305">
        <f t="shared" ref="O115:O141" si="22">N115*15000</f>
        <v>0</v>
      </c>
      <c r="P115" s="305">
        <f t="shared" si="19"/>
        <v>0</v>
      </c>
      <c r="Q115" s="305"/>
      <c r="R115" s="125"/>
    </row>
    <row r="116" spans="2:19" s="40" customFormat="1" ht="15.95" hidden="1" customHeight="1">
      <c r="B116" s="776">
        <v>18</v>
      </c>
      <c r="C116" s="526">
        <v>41713</v>
      </c>
      <c r="D116" s="3092"/>
      <c r="E116" s="121"/>
      <c r="F116" s="121"/>
      <c r="G116" s="764"/>
      <c r="H116" s="764">
        <f t="shared" si="14"/>
        <v>0</v>
      </c>
      <c r="I116" s="103">
        <f t="shared" si="20"/>
        <v>0</v>
      </c>
      <c r="J116" s="121"/>
      <c r="K116" s="305"/>
      <c r="L116" s="121"/>
      <c r="M116" s="305">
        <f t="shared" si="21"/>
        <v>0</v>
      </c>
      <c r="N116" s="121"/>
      <c r="O116" s="305">
        <f t="shared" si="22"/>
        <v>0</v>
      </c>
      <c r="P116" s="305">
        <f t="shared" si="19"/>
        <v>0</v>
      </c>
      <c r="Q116" s="305"/>
      <c r="R116" s="125"/>
      <c r="S116" s="344"/>
    </row>
    <row r="117" spans="2:19" s="40" customFormat="1" ht="15.95" hidden="1" customHeight="1">
      <c r="B117" s="800">
        <v>19</v>
      </c>
      <c r="C117" s="387">
        <v>41714</v>
      </c>
      <c r="D117" s="3092"/>
      <c r="E117" s="121"/>
      <c r="F117" s="121"/>
      <c r="G117" s="764"/>
      <c r="H117" s="764">
        <f t="shared" si="14"/>
        <v>0</v>
      </c>
      <c r="I117" s="103">
        <f t="shared" si="20"/>
        <v>0</v>
      </c>
      <c r="J117" s="121"/>
      <c r="K117" s="305"/>
      <c r="L117" s="121"/>
      <c r="M117" s="305">
        <f t="shared" si="21"/>
        <v>0</v>
      </c>
      <c r="N117" s="121"/>
      <c r="O117" s="305">
        <f t="shared" si="22"/>
        <v>0</v>
      </c>
      <c r="P117" s="305">
        <f t="shared" si="19"/>
        <v>0</v>
      </c>
      <c r="Q117" s="305"/>
      <c r="R117" s="125"/>
      <c r="S117" s="344"/>
    </row>
    <row r="118" spans="2:19" s="40" customFormat="1" ht="15.95" hidden="1" customHeight="1">
      <c r="B118" s="776">
        <v>20</v>
      </c>
      <c r="C118" s="526">
        <v>41715</v>
      </c>
      <c r="D118" s="3092"/>
      <c r="E118" s="121"/>
      <c r="F118" s="121"/>
      <c r="G118" s="764"/>
      <c r="H118" s="764">
        <f t="shared" si="14"/>
        <v>0</v>
      </c>
      <c r="I118" s="103">
        <f t="shared" si="20"/>
        <v>0</v>
      </c>
      <c r="J118" s="121"/>
      <c r="K118" s="305"/>
      <c r="L118" s="121"/>
      <c r="M118" s="305">
        <f t="shared" si="21"/>
        <v>0</v>
      </c>
      <c r="N118" s="121"/>
      <c r="O118" s="305">
        <f t="shared" si="22"/>
        <v>0</v>
      </c>
      <c r="P118" s="305">
        <f t="shared" si="19"/>
        <v>0</v>
      </c>
      <c r="Q118" s="305"/>
      <c r="R118" s="125"/>
      <c r="S118" s="344"/>
    </row>
    <row r="119" spans="2:19" s="40" customFormat="1" ht="15.95" hidden="1" customHeight="1">
      <c r="B119" s="778">
        <v>21</v>
      </c>
      <c r="C119" s="526">
        <v>41716</v>
      </c>
      <c r="D119" s="3092"/>
      <c r="E119" s="121"/>
      <c r="F119" s="121"/>
      <c r="G119" s="764"/>
      <c r="H119" s="764">
        <f t="shared" si="14"/>
        <v>0</v>
      </c>
      <c r="I119" s="103">
        <f t="shared" si="20"/>
        <v>0</v>
      </c>
      <c r="J119" s="121"/>
      <c r="K119" s="305"/>
      <c r="L119" s="121"/>
      <c r="M119" s="305">
        <f t="shared" si="21"/>
        <v>0</v>
      </c>
      <c r="N119" s="121"/>
      <c r="O119" s="305">
        <f t="shared" si="22"/>
        <v>0</v>
      </c>
      <c r="P119" s="305">
        <f t="shared" si="19"/>
        <v>0</v>
      </c>
      <c r="Q119" s="305"/>
      <c r="R119" s="125"/>
      <c r="S119" s="344"/>
    </row>
    <row r="120" spans="2:19" s="40" customFormat="1" ht="15.95" hidden="1" customHeight="1">
      <c r="B120" s="776">
        <v>22</v>
      </c>
      <c r="C120" s="526">
        <v>41717</v>
      </c>
      <c r="D120" s="3092"/>
      <c r="E120" s="121"/>
      <c r="F120" s="121"/>
      <c r="G120" s="764"/>
      <c r="H120" s="764">
        <f t="shared" si="14"/>
        <v>0</v>
      </c>
      <c r="I120" s="103">
        <f t="shared" si="20"/>
        <v>0</v>
      </c>
      <c r="J120" s="121"/>
      <c r="K120" s="305"/>
      <c r="L120" s="121"/>
      <c r="M120" s="305">
        <f t="shared" si="21"/>
        <v>0</v>
      </c>
      <c r="N120" s="121"/>
      <c r="O120" s="305">
        <f t="shared" si="22"/>
        <v>0</v>
      </c>
      <c r="P120" s="305">
        <f t="shared" si="19"/>
        <v>0</v>
      </c>
      <c r="Q120" s="305"/>
      <c r="R120" s="125"/>
      <c r="S120" s="344"/>
    </row>
    <row r="121" spans="2:19" s="40" customFormat="1" ht="15.95" hidden="1" customHeight="1">
      <c r="B121" s="778">
        <v>23</v>
      </c>
      <c r="C121" s="526">
        <v>41718</v>
      </c>
      <c r="D121" s="3092"/>
      <c r="E121" s="121"/>
      <c r="F121" s="121"/>
      <c r="G121" s="764"/>
      <c r="H121" s="764">
        <f t="shared" si="14"/>
        <v>0</v>
      </c>
      <c r="I121" s="103">
        <f t="shared" si="20"/>
        <v>0</v>
      </c>
      <c r="J121" s="121"/>
      <c r="K121" s="305"/>
      <c r="L121" s="121"/>
      <c r="M121" s="305">
        <f t="shared" si="21"/>
        <v>0</v>
      </c>
      <c r="N121" s="121"/>
      <c r="O121" s="305">
        <f t="shared" si="22"/>
        <v>0</v>
      </c>
      <c r="P121" s="305">
        <f t="shared" ref="P121:P140" si="23">I121+K121+M121+O121</f>
        <v>0</v>
      </c>
      <c r="Q121" s="305"/>
      <c r="R121" s="125"/>
      <c r="S121" s="344"/>
    </row>
    <row r="122" spans="2:19" s="40" customFormat="1" ht="15.95" hidden="1" customHeight="1">
      <c r="B122" s="776">
        <v>24</v>
      </c>
      <c r="C122" s="526">
        <v>41719</v>
      </c>
      <c r="D122" s="3092"/>
      <c r="E122" s="121"/>
      <c r="F122" s="121"/>
      <c r="G122" s="764"/>
      <c r="H122" s="764">
        <f t="shared" si="14"/>
        <v>0</v>
      </c>
      <c r="I122" s="103">
        <f t="shared" si="20"/>
        <v>0</v>
      </c>
      <c r="J122" s="121"/>
      <c r="K122" s="305"/>
      <c r="L122" s="121"/>
      <c r="M122" s="305">
        <f t="shared" si="21"/>
        <v>0</v>
      </c>
      <c r="N122" s="121"/>
      <c r="O122" s="305">
        <f t="shared" si="22"/>
        <v>0</v>
      </c>
      <c r="P122" s="305">
        <f t="shared" si="23"/>
        <v>0</v>
      </c>
      <c r="Q122" s="305"/>
      <c r="R122" s="125"/>
      <c r="S122" s="344"/>
    </row>
    <row r="123" spans="2:19" s="40" customFormat="1" ht="15.95" hidden="1" customHeight="1">
      <c r="B123" s="778">
        <v>25</v>
      </c>
      <c r="C123" s="526">
        <v>41720</v>
      </c>
      <c r="D123" s="3092"/>
      <c r="E123" s="121"/>
      <c r="F123" s="121"/>
      <c r="G123" s="764"/>
      <c r="H123" s="764">
        <f t="shared" si="14"/>
        <v>0</v>
      </c>
      <c r="I123" s="103">
        <f t="shared" si="20"/>
        <v>0</v>
      </c>
      <c r="J123" s="121"/>
      <c r="K123" s="305"/>
      <c r="L123" s="121"/>
      <c r="M123" s="305">
        <f t="shared" si="21"/>
        <v>0</v>
      </c>
      <c r="N123" s="121"/>
      <c r="O123" s="305">
        <f t="shared" si="22"/>
        <v>0</v>
      </c>
      <c r="P123" s="305">
        <f t="shared" si="23"/>
        <v>0</v>
      </c>
      <c r="Q123" s="305"/>
      <c r="R123" s="125"/>
      <c r="S123" s="344"/>
    </row>
    <row r="124" spans="2:19" s="40" customFormat="1" ht="15.95" hidden="1" customHeight="1">
      <c r="B124" s="386">
        <v>26</v>
      </c>
      <c r="C124" s="387">
        <v>41721</v>
      </c>
      <c r="D124" s="3092"/>
      <c r="E124" s="121"/>
      <c r="F124" s="121"/>
      <c r="G124" s="764"/>
      <c r="H124" s="764">
        <f t="shared" si="14"/>
        <v>0</v>
      </c>
      <c r="I124" s="103">
        <f t="shared" si="20"/>
        <v>0</v>
      </c>
      <c r="J124" s="121"/>
      <c r="K124" s="305"/>
      <c r="L124" s="121"/>
      <c r="M124" s="305">
        <f t="shared" si="21"/>
        <v>0</v>
      </c>
      <c r="N124" s="121"/>
      <c r="O124" s="305">
        <f t="shared" si="22"/>
        <v>0</v>
      </c>
      <c r="P124" s="305">
        <f t="shared" si="23"/>
        <v>0</v>
      </c>
      <c r="Q124" s="305"/>
      <c r="R124" s="125"/>
      <c r="S124" s="344"/>
    </row>
    <row r="125" spans="2:19" s="40" customFormat="1" ht="15.95" hidden="1" customHeight="1">
      <c r="B125" s="778">
        <v>27</v>
      </c>
      <c r="C125" s="526">
        <v>41722</v>
      </c>
      <c r="D125" s="3092"/>
      <c r="E125" s="121"/>
      <c r="F125" s="121"/>
      <c r="G125" s="764"/>
      <c r="H125" s="764">
        <f t="shared" si="14"/>
        <v>0</v>
      </c>
      <c r="I125" s="103">
        <f t="shared" si="20"/>
        <v>0</v>
      </c>
      <c r="J125" s="121"/>
      <c r="K125" s="305"/>
      <c r="L125" s="121"/>
      <c r="M125" s="305">
        <f t="shared" si="21"/>
        <v>0</v>
      </c>
      <c r="N125" s="121"/>
      <c r="O125" s="305">
        <f t="shared" si="22"/>
        <v>0</v>
      </c>
      <c r="P125" s="305">
        <f t="shared" si="23"/>
        <v>0</v>
      </c>
      <c r="Q125" s="305"/>
      <c r="R125" s="125"/>
      <c r="S125" s="344"/>
    </row>
    <row r="126" spans="2:19" s="40" customFormat="1" ht="15.95" hidden="1" customHeight="1" thickBot="1">
      <c r="B126" s="790">
        <v>28</v>
      </c>
      <c r="C126" s="791">
        <v>41723</v>
      </c>
      <c r="D126" s="3093"/>
      <c r="E126" s="127"/>
      <c r="F126" s="127"/>
      <c r="G126" s="765"/>
      <c r="H126" s="765">
        <f t="shared" si="14"/>
        <v>0</v>
      </c>
      <c r="I126" s="766">
        <f t="shared" si="20"/>
        <v>0</v>
      </c>
      <c r="J126" s="127"/>
      <c r="K126" s="767"/>
      <c r="L126" s="127"/>
      <c r="M126" s="767">
        <f t="shared" si="21"/>
        <v>0</v>
      </c>
      <c r="N126" s="127"/>
      <c r="O126" s="767">
        <f t="shared" si="22"/>
        <v>0</v>
      </c>
      <c r="P126" s="767">
        <f t="shared" si="23"/>
        <v>0</v>
      </c>
      <c r="Q126" s="767"/>
      <c r="R126" s="792"/>
      <c r="S126" s="344"/>
    </row>
    <row r="127" spans="2:19" s="40" customFormat="1" ht="15.95" hidden="1" customHeight="1">
      <c r="B127" s="768">
        <v>1</v>
      </c>
      <c r="C127" s="769">
        <v>41724</v>
      </c>
      <c r="D127" s="998" t="s">
        <v>358</v>
      </c>
      <c r="E127" s="346"/>
      <c r="F127" s="346"/>
      <c r="G127" s="346"/>
      <c r="H127" s="771"/>
      <c r="I127" s="772">
        <f t="shared" si="20"/>
        <v>0</v>
      </c>
      <c r="J127" s="770"/>
      <c r="K127" s="1028"/>
      <c r="L127" s="1029"/>
      <c r="M127" s="772">
        <f t="shared" si="21"/>
        <v>0</v>
      </c>
      <c r="N127" s="1029"/>
      <c r="O127" s="772">
        <f t="shared" si="22"/>
        <v>0</v>
      </c>
      <c r="P127" s="1036">
        <f t="shared" si="23"/>
        <v>0</v>
      </c>
      <c r="Q127" s="772"/>
      <c r="R127" s="775"/>
    </row>
    <row r="128" spans="2:19" s="40" customFormat="1" ht="15.95" hidden="1" customHeight="1">
      <c r="B128" s="995">
        <v>2</v>
      </c>
      <c r="C128" s="526">
        <v>41725</v>
      </c>
      <c r="D128" s="999" t="s">
        <v>358</v>
      </c>
      <c r="E128" s="925"/>
      <c r="F128" s="925"/>
      <c r="G128" s="925"/>
      <c r="H128" s="764"/>
      <c r="I128" s="103">
        <f t="shared" si="20"/>
        <v>0</v>
      </c>
      <c r="J128" s="121"/>
      <c r="K128" s="779"/>
      <c r="L128" s="123"/>
      <c r="M128" s="103">
        <f t="shared" si="21"/>
        <v>0</v>
      </c>
      <c r="N128" s="123"/>
      <c r="O128" s="103">
        <f t="shared" si="22"/>
        <v>0</v>
      </c>
      <c r="P128" s="124">
        <f t="shared" si="23"/>
        <v>0</v>
      </c>
      <c r="Q128" s="103"/>
      <c r="R128" s="125"/>
    </row>
    <row r="129" spans="2:18" s="40" customFormat="1" ht="15.95" hidden="1" customHeight="1">
      <c r="B129" s="995">
        <v>3</v>
      </c>
      <c r="C129" s="526">
        <v>41726</v>
      </c>
      <c r="D129" s="999" t="s">
        <v>358</v>
      </c>
      <c r="E129" s="925"/>
      <c r="F129" s="925"/>
      <c r="G129" s="925"/>
      <c r="H129" s="764"/>
      <c r="I129" s="103">
        <f t="shared" si="20"/>
        <v>0</v>
      </c>
      <c r="J129" s="121"/>
      <c r="K129" s="779"/>
      <c r="L129" s="123"/>
      <c r="M129" s="103">
        <f t="shared" si="21"/>
        <v>0</v>
      </c>
      <c r="N129" s="123"/>
      <c r="O129" s="103">
        <f t="shared" si="22"/>
        <v>0</v>
      </c>
      <c r="P129" s="124">
        <f t="shared" si="23"/>
        <v>0</v>
      </c>
      <c r="Q129" s="103"/>
      <c r="R129" s="125"/>
    </row>
    <row r="130" spans="2:18" s="40" customFormat="1" ht="15.95" hidden="1" customHeight="1">
      <c r="B130" s="995">
        <v>4</v>
      </c>
      <c r="C130" s="526">
        <v>41727</v>
      </c>
      <c r="D130" s="999" t="s">
        <v>358</v>
      </c>
      <c r="E130" s="925"/>
      <c r="F130" s="925"/>
      <c r="G130" s="925"/>
      <c r="H130" s="764"/>
      <c r="I130" s="103">
        <f t="shared" si="20"/>
        <v>0</v>
      </c>
      <c r="J130" s="121"/>
      <c r="K130" s="779"/>
      <c r="L130" s="123"/>
      <c r="M130" s="103">
        <f t="shared" si="21"/>
        <v>0</v>
      </c>
      <c r="N130" s="123"/>
      <c r="O130" s="103">
        <f t="shared" si="22"/>
        <v>0</v>
      </c>
      <c r="P130" s="124">
        <f t="shared" si="23"/>
        <v>0</v>
      </c>
      <c r="Q130" s="103"/>
      <c r="R130" s="125"/>
    </row>
    <row r="131" spans="2:18" s="40" customFormat="1" ht="15.95" hidden="1" customHeight="1">
      <c r="B131" s="995">
        <v>5</v>
      </c>
      <c r="C131" s="387">
        <v>41728</v>
      </c>
      <c r="D131" s="999" t="s">
        <v>358</v>
      </c>
      <c r="E131" s="925"/>
      <c r="F131" s="925"/>
      <c r="G131" s="925"/>
      <c r="H131" s="764"/>
      <c r="I131" s="103">
        <f t="shared" si="20"/>
        <v>0</v>
      </c>
      <c r="J131" s="121"/>
      <c r="K131" s="779"/>
      <c r="L131" s="123"/>
      <c r="M131" s="103">
        <f t="shared" si="21"/>
        <v>0</v>
      </c>
      <c r="N131" s="123"/>
      <c r="O131" s="103">
        <f t="shared" si="22"/>
        <v>0</v>
      </c>
      <c r="P131" s="124">
        <f t="shared" si="23"/>
        <v>0</v>
      </c>
      <c r="Q131" s="103"/>
      <c r="R131" s="125"/>
    </row>
    <row r="132" spans="2:18" s="40" customFormat="1" ht="15.95" hidden="1" customHeight="1">
      <c r="B132" s="995">
        <v>6</v>
      </c>
      <c r="C132" s="526">
        <v>41729</v>
      </c>
      <c r="D132" s="999" t="s">
        <v>358</v>
      </c>
      <c r="E132" s="925"/>
      <c r="F132" s="925"/>
      <c r="G132" s="925"/>
      <c r="H132" s="764"/>
      <c r="I132" s="103">
        <f t="shared" si="20"/>
        <v>0</v>
      </c>
      <c r="J132" s="121"/>
      <c r="K132" s="779"/>
      <c r="L132" s="123"/>
      <c r="M132" s="103">
        <f t="shared" si="21"/>
        <v>0</v>
      </c>
      <c r="N132" s="123"/>
      <c r="O132" s="103">
        <f t="shared" si="22"/>
        <v>0</v>
      </c>
      <c r="P132" s="124">
        <f t="shared" si="23"/>
        <v>0</v>
      </c>
      <c r="Q132" s="103"/>
      <c r="R132" s="125"/>
    </row>
    <row r="133" spans="2:18" s="40" customFormat="1" ht="15.95" hidden="1" customHeight="1">
      <c r="B133" s="995">
        <v>7</v>
      </c>
      <c r="C133" s="526">
        <v>41730</v>
      </c>
      <c r="D133" s="999" t="s">
        <v>358</v>
      </c>
      <c r="E133" s="925"/>
      <c r="F133" s="925"/>
      <c r="G133" s="925"/>
      <c r="H133" s="764"/>
      <c r="I133" s="103">
        <f t="shared" si="20"/>
        <v>0</v>
      </c>
      <c r="J133" s="121"/>
      <c r="K133" s="779"/>
      <c r="L133" s="123"/>
      <c r="M133" s="103">
        <f t="shared" si="21"/>
        <v>0</v>
      </c>
      <c r="N133" s="123"/>
      <c r="O133" s="103">
        <f t="shared" si="22"/>
        <v>0</v>
      </c>
      <c r="P133" s="124">
        <f t="shared" si="23"/>
        <v>0</v>
      </c>
      <c r="Q133" s="103"/>
      <c r="R133" s="125"/>
    </row>
    <row r="134" spans="2:18" s="40" customFormat="1" ht="15.95" hidden="1" customHeight="1">
      <c r="B134" s="995">
        <v>8</v>
      </c>
      <c r="C134" s="526">
        <v>41731</v>
      </c>
      <c r="D134" s="999" t="s">
        <v>358</v>
      </c>
      <c r="E134" s="925"/>
      <c r="F134" s="925"/>
      <c r="G134" s="925"/>
      <c r="H134" s="764"/>
      <c r="I134" s="103">
        <f t="shared" si="20"/>
        <v>0</v>
      </c>
      <c r="J134" s="121"/>
      <c r="K134" s="779"/>
      <c r="L134" s="123"/>
      <c r="M134" s="103">
        <f t="shared" si="21"/>
        <v>0</v>
      </c>
      <c r="N134" s="123"/>
      <c r="O134" s="103">
        <f t="shared" si="22"/>
        <v>0</v>
      </c>
      <c r="P134" s="124">
        <f t="shared" si="23"/>
        <v>0</v>
      </c>
      <c r="Q134" s="103"/>
      <c r="R134" s="125"/>
    </row>
    <row r="135" spans="2:18" s="40" customFormat="1" ht="15.95" hidden="1" customHeight="1">
      <c r="B135" s="995">
        <v>9</v>
      </c>
      <c r="C135" s="526">
        <v>41732</v>
      </c>
      <c r="D135" s="999" t="s">
        <v>358</v>
      </c>
      <c r="E135" s="925"/>
      <c r="F135" s="925"/>
      <c r="G135" s="925"/>
      <c r="H135" s="764"/>
      <c r="I135" s="103">
        <f t="shared" si="20"/>
        <v>0</v>
      </c>
      <c r="J135" s="121"/>
      <c r="K135" s="779"/>
      <c r="L135" s="123"/>
      <c r="M135" s="103">
        <f t="shared" si="21"/>
        <v>0</v>
      </c>
      <c r="N135" s="123"/>
      <c r="O135" s="103">
        <f t="shared" si="22"/>
        <v>0</v>
      </c>
      <c r="P135" s="124">
        <f t="shared" si="23"/>
        <v>0</v>
      </c>
      <c r="Q135" s="103"/>
      <c r="R135" s="125"/>
    </row>
    <row r="136" spans="2:18" s="40" customFormat="1" ht="15.95" hidden="1" customHeight="1">
      <c r="B136" s="995">
        <v>10</v>
      </c>
      <c r="C136" s="526">
        <v>41733</v>
      </c>
      <c r="D136" s="999" t="s">
        <v>358</v>
      </c>
      <c r="E136" s="925"/>
      <c r="F136" s="925"/>
      <c r="G136" s="925"/>
      <c r="H136" s="764"/>
      <c r="I136" s="103">
        <f t="shared" si="20"/>
        <v>0</v>
      </c>
      <c r="J136" s="121"/>
      <c r="K136" s="779"/>
      <c r="L136" s="123"/>
      <c r="M136" s="103">
        <f t="shared" si="21"/>
        <v>0</v>
      </c>
      <c r="N136" s="123"/>
      <c r="O136" s="103">
        <f t="shared" si="22"/>
        <v>0</v>
      </c>
      <c r="P136" s="124">
        <f t="shared" si="23"/>
        <v>0</v>
      </c>
      <c r="Q136" s="103"/>
      <c r="R136" s="125"/>
    </row>
    <row r="137" spans="2:18" s="40" customFormat="1" ht="15.95" hidden="1" customHeight="1">
      <c r="B137" s="995">
        <v>11</v>
      </c>
      <c r="C137" s="526">
        <v>41734</v>
      </c>
      <c r="D137" s="999" t="s">
        <v>358</v>
      </c>
      <c r="E137" s="925"/>
      <c r="F137" s="925"/>
      <c r="G137" s="925"/>
      <c r="H137" s="764"/>
      <c r="I137" s="103">
        <f t="shared" si="20"/>
        <v>0</v>
      </c>
      <c r="J137" s="121"/>
      <c r="K137" s="779"/>
      <c r="L137" s="123"/>
      <c r="M137" s="103">
        <f t="shared" si="21"/>
        <v>0</v>
      </c>
      <c r="N137" s="123"/>
      <c r="O137" s="103">
        <f t="shared" si="22"/>
        <v>0</v>
      </c>
      <c r="P137" s="124">
        <f t="shared" si="23"/>
        <v>0</v>
      </c>
      <c r="Q137" s="103"/>
      <c r="R137" s="125"/>
    </row>
    <row r="138" spans="2:18" s="40" customFormat="1" ht="15.95" hidden="1" customHeight="1">
      <c r="B138" s="3071">
        <v>12</v>
      </c>
      <c r="C138" s="387">
        <v>41735</v>
      </c>
      <c r="D138" s="3" t="s">
        <v>425</v>
      </c>
      <c r="E138" s="42" t="s">
        <v>444</v>
      </c>
      <c r="F138" s="925">
        <v>1</v>
      </c>
      <c r="G138" s="925"/>
      <c r="H138" s="764"/>
      <c r="I138" s="103">
        <f t="shared" si="20"/>
        <v>0</v>
      </c>
      <c r="J138" s="121" t="s">
        <v>416</v>
      </c>
      <c r="K138" s="779">
        <v>10000</v>
      </c>
      <c r="L138" s="123"/>
      <c r="M138" s="103">
        <f t="shared" si="21"/>
        <v>0</v>
      </c>
      <c r="N138" s="123"/>
      <c r="O138" s="103">
        <f t="shared" si="22"/>
        <v>0</v>
      </c>
      <c r="P138" s="124">
        <f t="shared" si="23"/>
        <v>10000</v>
      </c>
      <c r="Q138" s="103"/>
      <c r="R138" s="125"/>
    </row>
    <row r="139" spans="2:18" s="40" customFormat="1" ht="15.95" hidden="1" customHeight="1">
      <c r="B139" s="3071"/>
      <c r="C139" s="387">
        <v>41735</v>
      </c>
      <c r="D139" s="591" t="s">
        <v>432</v>
      </c>
      <c r="E139" s="46" t="s">
        <v>39</v>
      </c>
      <c r="F139" s="925">
        <v>2</v>
      </c>
      <c r="G139" s="925"/>
      <c r="H139" s="764"/>
      <c r="I139" s="103">
        <f t="shared" si="20"/>
        <v>0</v>
      </c>
      <c r="J139" s="121" t="s">
        <v>127</v>
      </c>
      <c r="K139" s="779">
        <v>20000</v>
      </c>
      <c r="L139" s="123">
        <v>4</v>
      </c>
      <c r="M139" s="103">
        <f t="shared" si="21"/>
        <v>40000</v>
      </c>
      <c r="N139" s="123"/>
      <c r="O139" s="103">
        <f t="shared" si="22"/>
        <v>0</v>
      </c>
      <c r="P139" s="124">
        <f t="shared" si="23"/>
        <v>60000</v>
      </c>
      <c r="Q139" s="103"/>
      <c r="R139" s="125"/>
    </row>
    <row r="140" spans="2:18" s="40" customFormat="1" ht="15.95" hidden="1" customHeight="1">
      <c r="B140" s="3071">
        <v>13</v>
      </c>
      <c r="C140" s="526">
        <v>41736</v>
      </c>
      <c r="D140" s="3" t="s">
        <v>425</v>
      </c>
      <c r="E140" s="42" t="s">
        <v>444</v>
      </c>
      <c r="F140" s="925">
        <v>2</v>
      </c>
      <c r="G140" s="925"/>
      <c r="H140" s="764"/>
      <c r="I140" s="103">
        <f t="shared" si="20"/>
        <v>0</v>
      </c>
      <c r="J140" s="3220" t="s">
        <v>70</v>
      </c>
      <c r="K140" s="3222">
        <v>20000</v>
      </c>
      <c r="L140" s="123"/>
      <c r="M140" s="103">
        <f t="shared" si="21"/>
        <v>0</v>
      </c>
      <c r="N140" s="123"/>
      <c r="O140" s="103">
        <f t="shared" si="22"/>
        <v>0</v>
      </c>
      <c r="P140" s="3221">
        <f t="shared" si="23"/>
        <v>20000</v>
      </c>
      <c r="Q140" s="103"/>
      <c r="R140" s="125"/>
    </row>
    <row r="141" spans="2:18" s="40" customFormat="1" ht="15.95" hidden="1" customHeight="1">
      <c r="B141" s="3071"/>
      <c r="C141" s="526">
        <v>41736</v>
      </c>
      <c r="D141" s="591" t="s">
        <v>423</v>
      </c>
      <c r="E141" s="42" t="s">
        <v>444</v>
      </c>
      <c r="F141" s="925">
        <v>1</v>
      </c>
      <c r="G141" s="925"/>
      <c r="H141" s="764"/>
      <c r="I141" s="103">
        <f t="shared" si="20"/>
        <v>0</v>
      </c>
      <c r="J141" s="3220"/>
      <c r="K141" s="3222"/>
      <c r="L141" s="123"/>
      <c r="M141" s="103">
        <f t="shared" si="21"/>
        <v>0</v>
      </c>
      <c r="N141" s="123"/>
      <c r="O141" s="103">
        <f t="shared" si="22"/>
        <v>0</v>
      </c>
      <c r="P141" s="3221"/>
      <c r="Q141" s="103"/>
      <c r="R141" s="125"/>
    </row>
    <row r="142" spans="2:18" s="40" customFormat="1" ht="15.95" hidden="1" customHeight="1">
      <c r="B142" s="995">
        <v>14</v>
      </c>
      <c r="C142" s="526">
        <v>41737</v>
      </c>
      <c r="D142" s="3" t="s">
        <v>450</v>
      </c>
      <c r="E142" s="42" t="s">
        <v>415</v>
      </c>
      <c r="F142" s="925"/>
      <c r="G142" s="925"/>
      <c r="H142" s="764"/>
      <c r="I142" s="103">
        <f t="shared" si="20"/>
        <v>0</v>
      </c>
      <c r="J142" s="121"/>
      <c r="K142" s="779"/>
      <c r="L142" s="123">
        <v>2</v>
      </c>
      <c r="M142" s="103">
        <f>L142*10000</f>
        <v>20000</v>
      </c>
      <c r="N142" s="103"/>
      <c r="O142" s="103">
        <f>N142*15000</f>
        <v>0</v>
      </c>
      <c r="P142" s="124">
        <f>I142+K142+M142+O142</f>
        <v>20000</v>
      </c>
      <c r="Q142" s="103"/>
      <c r="R142" s="125"/>
    </row>
    <row r="143" spans="2:18" s="40" customFormat="1" ht="15.95" hidden="1" customHeight="1">
      <c r="B143" s="995">
        <v>15</v>
      </c>
      <c r="C143" s="526">
        <v>41738</v>
      </c>
      <c r="D143" s="1017" t="s">
        <v>366</v>
      </c>
      <c r="E143" s="925"/>
      <c r="F143" s="925"/>
      <c r="G143" s="925"/>
      <c r="H143" s="764"/>
      <c r="I143" s="103">
        <f t="shared" si="20"/>
        <v>0</v>
      </c>
      <c r="J143" s="121"/>
      <c r="K143" s="779"/>
      <c r="L143" s="123"/>
      <c r="M143" s="103">
        <f t="shared" ref="M143:M206" si="24">L143*10000</f>
        <v>0</v>
      </c>
      <c r="N143" s="123"/>
      <c r="O143" s="103">
        <f t="shared" ref="O143:O206" si="25">N143*15000</f>
        <v>0</v>
      </c>
      <c r="P143" s="124">
        <f t="shared" ref="P143:P206" si="26">I143+K143+M143+O143</f>
        <v>0</v>
      </c>
      <c r="Q143" s="103"/>
      <c r="R143" s="125"/>
    </row>
    <row r="144" spans="2:18" s="40" customFormat="1" ht="15.95" hidden="1" customHeight="1">
      <c r="B144" s="995">
        <v>16</v>
      </c>
      <c r="C144" s="526">
        <v>41739</v>
      </c>
      <c r="D144" s="3" t="s">
        <v>450</v>
      </c>
      <c r="E144" s="42" t="s">
        <v>415</v>
      </c>
      <c r="F144" s="925"/>
      <c r="G144" s="925"/>
      <c r="H144" s="764"/>
      <c r="I144" s="103">
        <f t="shared" si="20"/>
        <v>0</v>
      </c>
      <c r="J144" s="121"/>
      <c r="K144" s="779"/>
      <c r="L144" s="123">
        <v>2</v>
      </c>
      <c r="M144" s="103">
        <f t="shared" si="24"/>
        <v>20000</v>
      </c>
      <c r="N144" s="123"/>
      <c r="O144" s="103">
        <f t="shared" si="25"/>
        <v>0</v>
      </c>
      <c r="P144" s="124">
        <f t="shared" si="26"/>
        <v>20000</v>
      </c>
      <c r="Q144" s="103"/>
      <c r="R144" s="125"/>
    </row>
    <row r="145" spans="2:18" s="40" customFormat="1" ht="15.95" hidden="1" customHeight="1">
      <c r="B145" s="995">
        <v>17</v>
      </c>
      <c r="C145" s="526">
        <v>41740</v>
      </c>
      <c r="D145" s="3" t="s">
        <v>450</v>
      </c>
      <c r="E145" s="42" t="s">
        <v>415</v>
      </c>
      <c r="F145" s="925"/>
      <c r="G145" s="925"/>
      <c r="H145" s="764"/>
      <c r="I145" s="103">
        <f t="shared" si="20"/>
        <v>0</v>
      </c>
      <c r="J145" s="121"/>
      <c r="K145" s="779"/>
      <c r="L145" s="123">
        <v>4</v>
      </c>
      <c r="M145" s="103">
        <f t="shared" si="24"/>
        <v>40000</v>
      </c>
      <c r="N145" s="123"/>
      <c r="O145" s="103">
        <f t="shared" si="25"/>
        <v>0</v>
      </c>
      <c r="P145" s="124">
        <f t="shared" si="26"/>
        <v>40000</v>
      </c>
      <c r="Q145" s="103"/>
      <c r="R145" s="125"/>
    </row>
    <row r="146" spans="2:18" s="40" customFormat="1" ht="15.95" hidden="1" customHeight="1">
      <c r="B146" s="995">
        <v>18</v>
      </c>
      <c r="C146" s="526">
        <v>41741</v>
      </c>
      <c r="D146" s="591" t="s">
        <v>443</v>
      </c>
      <c r="E146" s="46" t="s">
        <v>415</v>
      </c>
      <c r="F146" s="925">
        <v>1</v>
      </c>
      <c r="G146" s="925">
        <v>30</v>
      </c>
      <c r="H146" s="764">
        <f>F146*G146</f>
        <v>30</v>
      </c>
      <c r="I146" s="103">
        <f>H146*500</f>
        <v>15000</v>
      </c>
      <c r="J146" s="121"/>
      <c r="K146" s="779"/>
      <c r="L146" s="123"/>
      <c r="M146" s="103">
        <f t="shared" si="24"/>
        <v>0</v>
      </c>
      <c r="N146" s="123"/>
      <c r="O146" s="103">
        <f t="shared" si="25"/>
        <v>0</v>
      </c>
      <c r="P146" s="124">
        <f t="shared" si="26"/>
        <v>15000</v>
      </c>
      <c r="Q146" s="103"/>
      <c r="R146" s="125"/>
    </row>
    <row r="147" spans="2:18" s="40" customFormat="1" ht="15.95" hidden="1" customHeight="1">
      <c r="B147" s="995">
        <v>19</v>
      </c>
      <c r="C147" s="387">
        <v>41742</v>
      </c>
      <c r="D147" s="591" t="s">
        <v>443</v>
      </c>
      <c r="E147" s="46" t="s">
        <v>415</v>
      </c>
      <c r="F147" s="925">
        <v>2</v>
      </c>
      <c r="G147" s="925">
        <v>30</v>
      </c>
      <c r="H147" s="764">
        <f t="shared" ref="H147:H166" si="27">F147*G147</f>
        <v>60</v>
      </c>
      <c r="I147" s="103">
        <f t="shared" ref="I147:I210" si="28">H147*500</f>
        <v>30000</v>
      </c>
      <c r="J147" s="121"/>
      <c r="K147" s="779"/>
      <c r="L147" s="123">
        <v>4</v>
      </c>
      <c r="M147" s="103">
        <f t="shared" si="24"/>
        <v>40000</v>
      </c>
      <c r="N147" s="123"/>
      <c r="O147" s="103">
        <f t="shared" si="25"/>
        <v>0</v>
      </c>
      <c r="P147" s="124">
        <f t="shared" si="26"/>
        <v>70000</v>
      </c>
      <c r="Q147" s="103"/>
      <c r="R147" s="125"/>
    </row>
    <row r="148" spans="2:18" s="40" customFormat="1" ht="15.95" hidden="1" customHeight="1">
      <c r="B148" s="3071">
        <v>20</v>
      </c>
      <c r="C148" s="526">
        <v>41743</v>
      </c>
      <c r="D148" s="591" t="s">
        <v>431</v>
      </c>
      <c r="E148" s="42" t="s">
        <v>444</v>
      </c>
      <c r="F148" s="925">
        <v>2</v>
      </c>
      <c r="G148" s="925"/>
      <c r="H148" s="764">
        <f t="shared" si="27"/>
        <v>0</v>
      </c>
      <c r="I148" s="103">
        <f t="shared" si="28"/>
        <v>0</v>
      </c>
      <c r="J148" s="121"/>
      <c r="K148" s="779">
        <v>20000</v>
      </c>
      <c r="L148" s="123">
        <v>1</v>
      </c>
      <c r="M148" s="103">
        <f t="shared" si="24"/>
        <v>10000</v>
      </c>
      <c r="N148" s="123"/>
      <c r="O148" s="103">
        <f t="shared" si="25"/>
        <v>0</v>
      </c>
      <c r="P148" s="124">
        <f t="shared" si="26"/>
        <v>30000</v>
      </c>
      <c r="Q148" s="103"/>
      <c r="R148" s="125"/>
    </row>
    <row r="149" spans="2:18" s="40" customFormat="1" ht="15.95" hidden="1" customHeight="1">
      <c r="B149" s="3071"/>
      <c r="C149" s="526">
        <v>41743</v>
      </c>
      <c r="D149" s="591" t="s">
        <v>443</v>
      </c>
      <c r="E149" s="46" t="s">
        <v>415</v>
      </c>
      <c r="F149" s="925">
        <v>1</v>
      </c>
      <c r="G149" s="925">
        <v>30</v>
      </c>
      <c r="H149" s="764">
        <f t="shared" si="27"/>
        <v>30</v>
      </c>
      <c r="I149" s="103">
        <f t="shared" si="28"/>
        <v>15000</v>
      </c>
      <c r="J149" s="121"/>
      <c r="K149" s="779"/>
      <c r="L149" s="123"/>
      <c r="M149" s="103">
        <f t="shared" si="24"/>
        <v>0</v>
      </c>
      <c r="N149" s="123"/>
      <c r="O149" s="103">
        <f t="shared" si="25"/>
        <v>0</v>
      </c>
      <c r="P149" s="124">
        <f t="shared" si="26"/>
        <v>15000</v>
      </c>
      <c r="Q149" s="103"/>
      <c r="R149" s="125"/>
    </row>
    <row r="150" spans="2:18" s="40" customFormat="1" ht="15.95" hidden="1" customHeight="1">
      <c r="B150" s="3071">
        <v>21</v>
      </c>
      <c r="C150" s="526">
        <v>41744</v>
      </c>
      <c r="D150" s="591" t="s">
        <v>423</v>
      </c>
      <c r="E150" s="42" t="s">
        <v>444</v>
      </c>
      <c r="F150" s="925">
        <v>1</v>
      </c>
      <c r="G150" s="925"/>
      <c r="H150" s="764">
        <f t="shared" si="27"/>
        <v>0</v>
      </c>
      <c r="I150" s="103">
        <f t="shared" si="28"/>
        <v>0</v>
      </c>
      <c r="J150" s="121"/>
      <c r="K150" s="779">
        <v>20000</v>
      </c>
      <c r="L150" s="123">
        <v>1</v>
      </c>
      <c r="M150" s="103">
        <f t="shared" si="24"/>
        <v>10000</v>
      </c>
      <c r="N150" s="123"/>
      <c r="O150" s="103">
        <f t="shared" si="25"/>
        <v>0</v>
      </c>
      <c r="P150" s="124">
        <f t="shared" si="26"/>
        <v>30000</v>
      </c>
      <c r="Q150" s="103"/>
      <c r="R150" s="125"/>
    </row>
    <row r="151" spans="2:18" s="40" customFormat="1" ht="15.95" hidden="1" customHeight="1">
      <c r="B151" s="3071"/>
      <c r="C151" s="526">
        <v>41744</v>
      </c>
      <c r="D151" s="591" t="s">
        <v>443</v>
      </c>
      <c r="E151" s="46" t="s">
        <v>415</v>
      </c>
      <c r="F151" s="925">
        <v>1</v>
      </c>
      <c r="G151" s="925">
        <v>30</v>
      </c>
      <c r="H151" s="764">
        <f t="shared" si="27"/>
        <v>30</v>
      </c>
      <c r="I151" s="103">
        <f t="shared" si="28"/>
        <v>15000</v>
      </c>
      <c r="J151" s="121"/>
      <c r="K151" s="779"/>
      <c r="L151" s="123"/>
      <c r="M151" s="103">
        <f t="shared" si="24"/>
        <v>0</v>
      </c>
      <c r="N151" s="123"/>
      <c r="O151" s="103">
        <f t="shared" si="25"/>
        <v>0</v>
      </c>
      <c r="P151" s="124">
        <f t="shared" si="26"/>
        <v>15000</v>
      </c>
      <c r="Q151" s="103"/>
      <c r="R151" s="125"/>
    </row>
    <row r="152" spans="2:18" s="40" customFormat="1" ht="15.95" hidden="1" customHeight="1">
      <c r="B152" s="995">
        <v>22</v>
      </c>
      <c r="C152" s="526">
        <v>41745</v>
      </c>
      <c r="D152" s="591" t="s">
        <v>432</v>
      </c>
      <c r="E152" s="46" t="s">
        <v>39</v>
      </c>
      <c r="F152" s="925">
        <v>1</v>
      </c>
      <c r="G152" s="925"/>
      <c r="H152" s="764">
        <f t="shared" si="27"/>
        <v>0</v>
      </c>
      <c r="I152" s="103">
        <f t="shared" si="28"/>
        <v>0</v>
      </c>
      <c r="J152" s="121" t="s">
        <v>416</v>
      </c>
      <c r="K152" s="779">
        <v>10000</v>
      </c>
      <c r="L152" s="123"/>
      <c r="M152" s="103">
        <f t="shared" si="24"/>
        <v>0</v>
      </c>
      <c r="N152" s="123"/>
      <c r="O152" s="103">
        <f t="shared" si="25"/>
        <v>0</v>
      </c>
      <c r="P152" s="124">
        <f t="shared" si="26"/>
        <v>10000</v>
      </c>
      <c r="Q152" s="103"/>
      <c r="R152" s="125"/>
    </row>
    <row r="153" spans="2:18" s="40" customFormat="1" ht="15.95" hidden="1" customHeight="1">
      <c r="B153" s="995">
        <v>23</v>
      </c>
      <c r="C153" s="526">
        <v>41746</v>
      </c>
      <c r="D153" s="591" t="s">
        <v>431</v>
      </c>
      <c r="E153" s="42" t="s">
        <v>444</v>
      </c>
      <c r="F153" s="925">
        <v>2</v>
      </c>
      <c r="G153" s="925"/>
      <c r="H153" s="764">
        <f t="shared" si="27"/>
        <v>0</v>
      </c>
      <c r="I153" s="103">
        <f t="shared" si="28"/>
        <v>0</v>
      </c>
      <c r="J153" s="121"/>
      <c r="K153" s="779">
        <v>20000</v>
      </c>
      <c r="L153" s="123"/>
      <c r="M153" s="103">
        <f t="shared" si="24"/>
        <v>0</v>
      </c>
      <c r="N153" s="123"/>
      <c r="O153" s="103">
        <f t="shared" si="25"/>
        <v>0</v>
      </c>
      <c r="P153" s="124">
        <f t="shared" si="26"/>
        <v>20000</v>
      </c>
      <c r="Q153" s="103"/>
      <c r="R153" s="125"/>
    </row>
    <row r="154" spans="2:18" s="40" customFormat="1" ht="15.95" hidden="1" customHeight="1">
      <c r="B154" s="3071">
        <v>24</v>
      </c>
      <c r="C154" s="526">
        <v>41747</v>
      </c>
      <c r="D154" s="591" t="s">
        <v>432</v>
      </c>
      <c r="E154" s="46" t="s">
        <v>39</v>
      </c>
      <c r="F154" s="925">
        <v>1</v>
      </c>
      <c r="G154" s="925"/>
      <c r="H154" s="764">
        <f t="shared" si="27"/>
        <v>0</v>
      </c>
      <c r="I154" s="103">
        <f t="shared" si="28"/>
        <v>0</v>
      </c>
      <c r="J154" s="121" t="s">
        <v>416</v>
      </c>
      <c r="K154" s="779">
        <v>10000</v>
      </c>
      <c r="L154" s="123">
        <v>2</v>
      </c>
      <c r="M154" s="103">
        <f t="shared" si="24"/>
        <v>20000</v>
      </c>
      <c r="N154" s="123"/>
      <c r="O154" s="103">
        <f t="shared" si="25"/>
        <v>0</v>
      </c>
      <c r="P154" s="124">
        <f t="shared" si="26"/>
        <v>30000</v>
      </c>
      <c r="Q154" s="103"/>
      <c r="R154" s="125"/>
    </row>
    <row r="155" spans="2:18" s="40" customFormat="1" ht="15.95" hidden="1" customHeight="1">
      <c r="B155" s="3071"/>
      <c r="C155" s="526">
        <v>41747</v>
      </c>
      <c r="D155" s="591" t="s">
        <v>443</v>
      </c>
      <c r="E155" s="46" t="s">
        <v>415</v>
      </c>
      <c r="F155" s="925">
        <v>1</v>
      </c>
      <c r="G155" s="925">
        <v>30</v>
      </c>
      <c r="H155" s="764">
        <f t="shared" si="27"/>
        <v>30</v>
      </c>
      <c r="I155" s="103">
        <f t="shared" si="28"/>
        <v>15000</v>
      </c>
      <c r="J155" s="121"/>
      <c r="K155" s="779"/>
      <c r="L155" s="123"/>
      <c r="M155" s="103">
        <f t="shared" si="24"/>
        <v>0</v>
      </c>
      <c r="N155" s="123"/>
      <c r="O155" s="103">
        <f t="shared" si="25"/>
        <v>0</v>
      </c>
      <c r="P155" s="124">
        <f t="shared" si="26"/>
        <v>15000</v>
      </c>
      <c r="Q155" s="103"/>
      <c r="R155" s="125"/>
    </row>
    <row r="156" spans="2:18" s="40" customFormat="1" ht="15.95" hidden="1" customHeight="1">
      <c r="B156" s="995">
        <v>25</v>
      </c>
      <c r="C156" s="526">
        <v>41748</v>
      </c>
      <c r="D156" s="591" t="s">
        <v>432</v>
      </c>
      <c r="E156" s="46" t="s">
        <v>39</v>
      </c>
      <c r="F156" s="925">
        <v>1</v>
      </c>
      <c r="G156" s="925"/>
      <c r="H156" s="764">
        <f t="shared" si="27"/>
        <v>0</v>
      </c>
      <c r="I156" s="103">
        <f t="shared" si="28"/>
        <v>0</v>
      </c>
      <c r="J156" s="121" t="s">
        <v>416</v>
      </c>
      <c r="K156" s="779">
        <v>10000</v>
      </c>
      <c r="L156" s="123"/>
      <c r="M156" s="103">
        <f t="shared" si="24"/>
        <v>0</v>
      </c>
      <c r="N156" s="123"/>
      <c r="O156" s="103">
        <f t="shared" si="25"/>
        <v>0</v>
      </c>
      <c r="P156" s="124">
        <f t="shared" si="26"/>
        <v>10000</v>
      </c>
      <c r="Q156" s="103"/>
      <c r="R156" s="125"/>
    </row>
    <row r="157" spans="2:18" s="40" customFormat="1" ht="15.95" hidden="1" customHeight="1">
      <c r="B157" s="995">
        <v>26</v>
      </c>
      <c r="C157" s="387">
        <v>41749</v>
      </c>
      <c r="D157" s="591" t="s">
        <v>443</v>
      </c>
      <c r="E157" s="46" t="s">
        <v>415</v>
      </c>
      <c r="F157" s="925">
        <v>1</v>
      </c>
      <c r="G157" s="925">
        <v>30</v>
      </c>
      <c r="H157" s="764">
        <f t="shared" si="27"/>
        <v>30</v>
      </c>
      <c r="I157" s="103">
        <f t="shared" si="28"/>
        <v>15000</v>
      </c>
      <c r="J157" s="121"/>
      <c r="K157" s="779"/>
      <c r="L157" s="123">
        <v>1</v>
      </c>
      <c r="M157" s="103">
        <f t="shared" si="24"/>
        <v>10000</v>
      </c>
      <c r="N157" s="123"/>
      <c r="O157" s="103">
        <f t="shared" si="25"/>
        <v>0</v>
      </c>
      <c r="P157" s="124">
        <f t="shared" si="26"/>
        <v>25000</v>
      </c>
      <c r="Q157" s="103"/>
      <c r="R157" s="125"/>
    </row>
    <row r="158" spans="2:18" s="40" customFormat="1" ht="15.95" hidden="1" customHeight="1">
      <c r="B158" s="3071">
        <v>27</v>
      </c>
      <c r="C158" s="526">
        <v>41750</v>
      </c>
      <c r="D158" s="591" t="s">
        <v>432</v>
      </c>
      <c r="E158" s="46" t="s">
        <v>39</v>
      </c>
      <c r="F158" s="925">
        <v>1</v>
      </c>
      <c r="G158" s="925"/>
      <c r="H158" s="764">
        <f t="shared" si="27"/>
        <v>0</v>
      </c>
      <c r="I158" s="103">
        <f t="shared" si="28"/>
        <v>0</v>
      </c>
      <c r="J158" s="121" t="s">
        <v>416</v>
      </c>
      <c r="K158" s="779">
        <v>10000</v>
      </c>
      <c r="L158" s="123"/>
      <c r="M158" s="103">
        <f t="shared" si="24"/>
        <v>0</v>
      </c>
      <c r="N158" s="123"/>
      <c r="O158" s="103">
        <f t="shared" si="25"/>
        <v>0</v>
      </c>
      <c r="P158" s="124">
        <f t="shared" si="26"/>
        <v>10000</v>
      </c>
      <c r="Q158" s="103"/>
      <c r="R158" s="125"/>
    </row>
    <row r="159" spans="2:18" s="40" customFormat="1" ht="15.95" hidden="1" customHeight="1">
      <c r="B159" s="3071"/>
      <c r="C159" s="526">
        <v>41750</v>
      </c>
      <c r="D159" s="591" t="s">
        <v>423</v>
      </c>
      <c r="E159" s="42" t="s">
        <v>444</v>
      </c>
      <c r="F159" s="925">
        <v>2</v>
      </c>
      <c r="G159" s="925"/>
      <c r="H159" s="764">
        <f t="shared" si="27"/>
        <v>0</v>
      </c>
      <c r="I159" s="103">
        <f t="shared" si="28"/>
        <v>0</v>
      </c>
      <c r="J159" s="121"/>
      <c r="K159" s="779">
        <v>20000</v>
      </c>
      <c r="L159" s="123"/>
      <c r="M159" s="103">
        <f t="shared" si="24"/>
        <v>0</v>
      </c>
      <c r="N159" s="123"/>
      <c r="O159" s="103">
        <f t="shared" si="25"/>
        <v>0</v>
      </c>
      <c r="P159" s="124">
        <f t="shared" si="26"/>
        <v>20000</v>
      </c>
      <c r="Q159" s="103"/>
      <c r="R159" s="125"/>
    </row>
    <row r="160" spans="2:18" s="40" customFormat="1" ht="15.95" hidden="1" customHeight="1">
      <c r="B160" s="3071"/>
      <c r="C160" s="526">
        <v>41750</v>
      </c>
      <c r="D160" s="591" t="s">
        <v>443</v>
      </c>
      <c r="E160" s="46" t="s">
        <v>415</v>
      </c>
      <c r="F160" s="925">
        <v>1</v>
      </c>
      <c r="G160" s="925">
        <v>30</v>
      </c>
      <c r="H160" s="764">
        <f t="shared" si="27"/>
        <v>30</v>
      </c>
      <c r="I160" s="103">
        <f t="shared" si="28"/>
        <v>15000</v>
      </c>
      <c r="J160" s="121"/>
      <c r="K160" s="779"/>
      <c r="L160" s="123">
        <v>1</v>
      </c>
      <c r="M160" s="103">
        <f t="shared" si="24"/>
        <v>10000</v>
      </c>
      <c r="N160" s="123"/>
      <c r="O160" s="103">
        <f t="shared" si="25"/>
        <v>0</v>
      </c>
      <c r="P160" s="124">
        <f t="shared" si="26"/>
        <v>25000</v>
      </c>
      <c r="Q160" s="103"/>
      <c r="R160" s="125"/>
    </row>
    <row r="161" spans="2:18" s="40" customFormat="1" ht="15.95" hidden="1" customHeight="1">
      <c r="B161" s="3071">
        <v>28</v>
      </c>
      <c r="C161" s="526">
        <v>41751</v>
      </c>
      <c r="D161" s="591" t="s">
        <v>432</v>
      </c>
      <c r="E161" s="46" t="s">
        <v>39</v>
      </c>
      <c r="F161" s="925">
        <v>1</v>
      </c>
      <c r="G161" s="925"/>
      <c r="H161" s="764">
        <f t="shared" si="27"/>
        <v>0</v>
      </c>
      <c r="I161" s="103">
        <f t="shared" si="28"/>
        <v>0</v>
      </c>
      <c r="J161" s="121" t="s">
        <v>416</v>
      </c>
      <c r="K161" s="779">
        <v>10000</v>
      </c>
      <c r="L161" s="123"/>
      <c r="M161" s="103">
        <f t="shared" si="24"/>
        <v>0</v>
      </c>
      <c r="N161" s="123"/>
      <c r="O161" s="103">
        <f t="shared" si="25"/>
        <v>0</v>
      </c>
      <c r="P161" s="124">
        <f t="shared" si="26"/>
        <v>10000</v>
      </c>
      <c r="Q161" s="103"/>
      <c r="R161" s="125"/>
    </row>
    <row r="162" spans="2:18" s="40" customFormat="1" ht="15.95" hidden="1" customHeight="1">
      <c r="B162" s="3071"/>
      <c r="C162" s="526">
        <v>41751</v>
      </c>
      <c r="D162" s="591" t="s">
        <v>423</v>
      </c>
      <c r="E162" s="42" t="s">
        <v>444</v>
      </c>
      <c r="F162" s="925">
        <v>1</v>
      </c>
      <c r="G162" s="925"/>
      <c r="H162" s="764">
        <f t="shared" si="27"/>
        <v>0</v>
      </c>
      <c r="I162" s="103">
        <f t="shared" si="28"/>
        <v>0</v>
      </c>
      <c r="J162" s="121"/>
      <c r="K162" s="779">
        <v>20000</v>
      </c>
      <c r="L162" s="123"/>
      <c r="M162" s="103">
        <f t="shared" si="24"/>
        <v>0</v>
      </c>
      <c r="N162" s="123"/>
      <c r="O162" s="103">
        <f t="shared" si="25"/>
        <v>0</v>
      </c>
      <c r="P162" s="124">
        <f t="shared" si="26"/>
        <v>20000</v>
      </c>
      <c r="Q162" s="103"/>
      <c r="R162" s="125"/>
    </row>
    <row r="163" spans="2:18" s="40" customFormat="1" ht="15.95" hidden="1" customHeight="1">
      <c r="B163" s="3071"/>
      <c r="C163" s="526">
        <v>41751</v>
      </c>
      <c r="D163" s="591" t="s">
        <v>443</v>
      </c>
      <c r="E163" s="46" t="s">
        <v>415</v>
      </c>
      <c r="F163" s="925">
        <v>1</v>
      </c>
      <c r="G163" s="925">
        <v>30</v>
      </c>
      <c r="H163" s="764">
        <f t="shared" si="27"/>
        <v>30</v>
      </c>
      <c r="I163" s="103">
        <f t="shared" si="28"/>
        <v>15000</v>
      </c>
      <c r="J163" s="121"/>
      <c r="K163" s="779"/>
      <c r="L163" s="123"/>
      <c r="M163" s="103">
        <f t="shared" si="24"/>
        <v>0</v>
      </c>
      <c r="N163" s="123"/>
      <c r="O163" s="103">
        <f t="shared" si="25"/>
        <v>0</v>
      </c>
      <c r="P163" s="124">
        <f t="shared" si="26"/>
        <v>15000</v>
      </c>
      <c r="Q163" s="103"/>
      <c r="R163" s="125"/>
    </row>
    <row r="164" spans="2:18" s="40" customFormat="1" ht="15.95" hidden="1" customHeight="1">
      <c r="B164" s="3071">
        <v>29</v>
      </c>
      <c r="C164" s="526">
        <v>41752</v>
      </c>
      <c r="D164" s="591" t="s">
        <v>432</v>
      </c>
      <c r="E164" s="46" t="s">
        <v>39</v>
      </c>
      <c r="F164" s="925">
        <v>1</v>
      </c>
      <c r="G164" s="925"/>
      <c r="H164" s="764">
        <f t="shared" si="27"/>
        <v>0</v>
      </c>
      <c r="I164" s="103">
        <f t="shared" si="28"/>
        <v>0</v>
      </c>
      <c r="J164" s="121" t="s">
        <v>416</v>
      </c>
      <c r="K164" s="779">
        <v>10000</v>
      </c>
      <c r="L164" s="123"/>
      <c r="M164" s="103">
        <f t="shared" si="24"/>
        <v>0</v>
      </c>
      <c r="N164" s="123"/>
      <c r="O164" s="103">
        <f t="shared" si="25"/>
        <v>0</v>
      </c>
      <c r="P164" s="124">
        <f t="shared" si="26"/>
        <v>10000</v>
      </c>
      <c r="Q164" s="103"/>
      <c r="R164" s="125"/>
    </row>
    <row r="165" spans="2:18" s="40" customFormat="1" ht="15.95" hidden="1" customHeight="1">
      <c r="B165" s="3071"/>
      <c r="C165" s="526">
        <v>41752</v>
      </c>
      <c r="D165" s="591" t="s">
        <v>443</v>
      </c>
      <c r="E165" s="46" t="s">
        <v>415</v>
      </c>
      <c r="F165" s="925">
        <v>1</v>
      </c>
      <c r="G165" s="925">
        <v>30</v>
      </c>
      <c r="H165" s="764">
        <f t="shared" si="27"/>
        <v>30</v>
      </c>
      <c r="I165" s="103">
        <f t="shared" si="28"/>
        <v>15000</v>
      </c>
      <c r="J165" s="121"/>
      <c r="K165" s="779"/>
      <c r="L165" s="123"/>
      <c r="M165" s="103">
        <f t="shared" si="24"/>
        <v>0</v>
      </c>
      <c r="N165" s="123"/>
      <c r="O165" s="103">
        <f t="shared" si="25"/>
        <v>0</v>
      </c>
      <c r="P165" s="124">
        <f t="shared" si="26"/>
        <v>15000</v>
      </c>
      <c r="Q165" s="103"/>
      <c r="R165" s="125"/>
    </row>
    <row r="166" spans="2:18" s="40" customFormat="1" ht="15.95" hidden="1" customHeight="1">
      <c r="B166" s="995">
        <v>30</v>
      </c>
      <c r="C166" s="526">
        <v>41753</v>
      </c>
      <c r="D166" s="1019" t="s">
        <v>52</v>
      </c>
      <c r="E166" s="925"/>
      <c r="F166" s="925"/>
      <c r="G166" s="925"/>
      <c r="H166" s="764">
        <f t="shared" si="27"/>
        <v>0</v>
      </c>
      <c r="I166" s="103">
        <f t="shared" si="28"/>
        <v>0</v>
      </c>
      <c r="J166" s="121"/>
      <c r="K166" s="779"/>
      <c r="L166" s="123"/>
      <c r="M166" s="103">
        <f t="shared" si="24"/>
        <v>0</v>
      </c>
      <c r="N166" s="123"/>
      <c r="O166" s="103">
        <f t="shared" si="25"/>
        <v>0</v>
      </c>
      <c r="P166" s="124">
        <f t="shared" si="26"/>
        <v>0</v>
      </c>
      <c r="Q166" s="103"/>
      <c r="R166" s="125"/>
    </row>
    <row r="167" spans="2:18" s="40" customFormat="1" ht="15.95" hidden="1" customHeight="1" thickBot="1">
      <c r="B167" s="1004">
        <v>31</v>
      </c>
      <c r="C167" s="791">
        <v>41754</v>
      </c>
      <c r="D167" s="1034" t="s">
        <v>52</v>
      </c>
      <c r="E167" s="44"/>
      <c r="F167" s="44"/>
      <c r="G167" s="44"/>
      <c r="H167" s="765"/>
      <c r="I167" s="766">
        <f t="shared" si="28"/>
        <v>0</v>
      </c>
      <c r="J167" s="127"/>
      <c r="K167" s="1012"/>
      <c r="L167" s="1013"/>
      <c r="M167" s="766">
        <f t="shared" si="24"/>
        <v>0</v>
      </c>
      <c r="N167" s="1013"/>
      <c r="O167" s="766">
        <f t="shared" si="25"/>
        <v>0</v>
      </c>
      <c r="P167" s="1014">
        <f t="shared" si="26"/>
        <v>0</v>
      </c>
      <c r="Q167" s="766"/>
      <c r="R167" s="792"/>
    </row>
    <row r="168" spans="2:18" s="40" customFormat="1" ht="15.95" hidden="1" customHeight="1">
      <c r="B168" s="3123">
        <v>1</v>
      </c>
      <c r="C168" s="769">
        <v>41755</v>
      </c>
      <c r="D168" s="1230" t="s">
        <v>563</v>
      </c>
      <c r="E168" s="346" t="s">
        <v>263</v>
      </c>
      <c r="F168" s="346">
        <v>2</v>
      </c>
      <c r="G168" s="346"/>
      <c r="H168" s="1267">
        <f>F168*G168</f>
        <v>0</v>
      </c>
      <c r="I168" s="772">
        <f t="shared" si="28"/>
        <v>0</v>
      </c>
      <c r="J168" s="770" t="s">
        <v>258</v>
      </c>
      <c r="K168" s="1028">
        <v>10000</v>
      </c>
      <c r="L168" s="1029"/>
      <c r="M168" s="772">
        <f t="shared" si="24"/>
        <v>0</v>
      </c>
      <c r="N168" s="1029"/>
      <c r="O168" s="772">
        <f t="shared" si="25"/>
        <v>0</v>
      </c>
      <c r="P168" s="1036">
        <f t="shared" si="26"/>
        <v>10000</v>
      </c>
      <c r="Q168" s="772"/>
      <c r="R168" s="775"/>
    </row>
    <row r="169" spans="2:18" s="40" customFormat="1" ht="15.95" hidden="1" customHeight="1">
      <c r="B169" s="3081"/>
      <c r="C169" s="526">
        <v>41755</v>
      </c>
      <c r="D169" s="1270" t="s">
        <v>555</v>
      </c>
      <c r="E169" s="154" t="s">
        <v>556</v>
      </c>
      <c r="F169" s="154">
        <v>1</v>
      </c>
      <c r="G169" s="154">
        <v>30</v>
      </c>
      <c r="H169" s="1267">
        <f>F169*G169</f>
        <v>30</v>
      </c>
      <c r="I169" s="1146">
        <f t="shared" si="28"/>
        <v>15000</v>
      </c>
      <c r="J169" s="1162"/>
      <c r="K169" s="1268"/>
      <c r="L169" s="123"/>
      <c r="M169" s="1146">
        <f t="shared" si="24"/>
        <v>0</v>
      </c>
      <c r="N169" s="1167"/>
      <c r="O169" s="1146">
        <f t="shared" si="25"/>
        <v>0</v>
      </c>
      <c r="P169" s="124">
        <f t="shared" si="26"/>
        <v>15000</v>
      </c>
      <c r="Q169" s="1159"/>
      <c r="R169" s="1157"/>
    </row>
    <row r="170" spans="2:18" s="40" customFormat="1" ht="15.95" hidden="1" customHeight="1">
      <c r="B170" s="1129">
        <v>2</v>
      </c>
      <c r="C170" s="1030">
        <v>41756</v>
      </c>
      <c r="D170" s="1227" t="s">
        <v>546</v>
      </c>
      <c r="E170" s="1144" t="s">
        <v>426</v>
      </c>
      <c r="F170" s="1144">
        <v>2</v>
      </c>
      <c r="G170" s="1144"/>
      <c r="H170" s="1267">
        <f t="shared" ref="H170:H233" si="29">F170*G170</f>
        <v>0</v>
      </c>
      <c r="I170" s="1146">
        <f t="shared" si="28"/>
        <v>0</v>
      </c>
      <c r="J170" s="1152" t="s">
        <v>127</v>
      </c>
      <c r="K170" s="779">
        <v>20000</v>
      </c>
      <c r="L170" s="123">
        <v>4</v>
      </c>
      <c r="M170" s="1146">
        <f t="shared" si="24"/>
        <v>40000</v>
      </c>
      <c r="N170" s="123"/>
      <c r="O170" s="1146">
        <f t="shared" si="25"/>
        <v>0</v>
      </c>
      <c r="P170" s="124">
        <f t="shared" si="26"/>
        <v>60000</v>
      </c>
      <c r="Q170" s="1146"/>
      <c r="R170" s="125"/>
    </row>
    <row r="171" spans="2:18" s="40" customFormat="1" ht="15.95" hidden="1" customHeight="1">
      <c r="B171" s="3080">
        <v>3</v>
      </c>
      <c r="C171" s="526">
        <v>41757</v>
      </c>
      <c r="D171" s="1270" t="s">
        <v>555</v>
      </c>
      <c r="E171" s="154" t="s">
        <v>556</v>
      </c>
      <c r="F171" s="1144">
        <v>1</v>
      </c>
      <c r="G171" s="1144">
        <v>30</v>
      </c>
      <c r="H171" s="1267">
        <f t="shared" si="29"/>
        <v>30</v>
      </c>
      <c r="I171" s="1146">
        <f t="shared" si="28"/>
        <v>15000</v>
      </c>
      <c r="J171" s="1152"/>
      <c r="K171" s="779"/>
      <c r="L171" s="123">
        <v>1</v>
      </c>
      <c r="M171" s="1146">
        <f t="shared" si="24"/>
        <v>10000</v>
      </c>
      <c r="N171" s="123"/>
      <c r="O171" s="1146">
        <f t="shared" si="25"/>
        <v>0</v>
      </c>
      <c r="P171" s="124">
        <f t="shared" si="26"/>
        <v>25000</v>
      </c>
      <c r="Q171" s="1146"/>
      <c r="R171" s="125"/>
    </row>
    <row r="172" spans="2:18" s="40" customFormat="1" ht="15.95" hidden="1" customHeight="1">
      <c r="B172" s="3082"/>
      <c r="C172" s="526">
        <v>41757</v>
      </c>
      <c r="D172" s="1227" t="s">
        <v>549</v>
      </c>
      <c r="E172" s="1144" t="s">
        <v>426</v>
      </c>
      <c r="F172" s="1144">
        <v>1</v>
      </c>
      <c r="G172" s="1144"/>
      <c r="H172" s="1267">
        <f t="shared" si="29"/>
        <v>0</v>
      </c>
      <c r="I172" s="1146">
        <f t="shared" si="28"/>
        <v>0</v>
      </c>
      <c r="J172" s="1152" t="s">
        <v>127</v>
      </c>
      <c r="K172" s="779">
        <v>20000</v>
      </c>
      <c r="L172" s="123"/>
      <c r="M172" s="1146">
        <f t="shared" si="24"/>
        <v>0</v>
      </c>
      <c r="N172" s="123"/>
      <c r="O172" s="1146">
        <f t="shared" si="25"/>
        <v>0</v>
      </c>
      <c r="P172" s="124">
        <f t="shared" si="26"/>
        <v>20000</v>
      </c>
      <c r="Q172" s="1146"/>
      <c r="R172" s="125"/>
    </row>
    <row r="173" spans="2:18" s="40" customFormat="1" ht="15.95" hidden="1" customHeight="1">
      <c r="B173" s="3081"/>
      <c r="C173" s="526">
        <v>41757</v>
      </c>
      <c r="D173" s="1227" t="s">
        <v>563</v>
      </c>
      <c r="E173" s="1144" t="s">
        <v>263</v>
      </c>
      <c r="F173" s="1144">
        <v>1</v>
      </c>
      <c r="G173" s="1144"/>
      <c r="H173" s="1267">
        <f t="shared" si="29"/>
        <v>0</v>
      </c>
      <c r="I173" s="1146">
        <f t="shared" si="28"/>
        <v>0</v>
      </c>
      <c r="J173" s="1152" t="s">
        <v>258</v>
      </c>
      <c r="K173" s="779">
        <v>5000</v>
      </c>
      <c r="L173" s="123"/>
      <c r="M173" s="1146">
        <f t="shared" si="24"/>
        <v>0</v>
      </c>
      <c r="N173" s="123"/>
      <c r="O173" s="1146">
        <f t="shared" si="25"/>
        <v>0</v>
      </c>
      <c r="P173" s="124">
        <f t="shared" si="26"/>
        <v>5000</v>
      </c>
      <c r="Q173" s="1146"/>
      <c r="R173" s="125"/>
    </row>
    <row r="174" spans="2:18" s="40" customFormat="1" ht="15.95" hidden="1" customHeight="1">
      <c r="B174" s="3080">
        <v>4</v>
      </c>
      <c r="C174" s="526">
        <v>41758</v>
      </c>
      <c r="D174" s="1227" t="s">
        <v>563</v>
      </c>
      <c r="E174" s="1144" t="s">
        <v>263</v>
      </c>
      <c r="F174" s="1144">
        <v>1</v>
      </c>
      <c r="G174" s="1144"/>
      <c r="H174" s="1267">
        <f t="shared" si="29"/>
        <v>0</v>
      </c>
      <c r="I174" s="1146">
        <f t="shared" si="28"/>
        <v>0</v>
      </c>
      <c r="J174" s="1152" t="s">
        <v>258</v>
      </c>
      <c r="K174" s="779">
        <v>5000</v>
      </c>
      <c r="L174" s="123"/>
      <c r="M174" s="1146">
        <f t="shared" si="24"/>
        <v>0</v>
      </c>
      <c r="N174" s="123"/>
      <c r="O174" s="1146">
        <f t="shared" si="25"/>
        <v>0</v>
      </c>
      <c r="P174" s="124">
        <f t="shared" si="26"/>
        <v>5000</v>
      </c>
      <c r="Q174" s="1146"/>
      <c r="R174" s="125"/>
    </row>
    <row r="175" spans="2:18" s="40" customFormat="1" ht="15.95" hidden="1" customHeight="1">
      <c r="B175" s="3082"/>
      <c r="C175" s="526">
        <v>41758</v>
      </c>
      <c r="D175" s="1270" t="s">
        <v>555</v>
      </c>
      <c r="E175" s="1144" t="s">
        <v>556</v>
      </c>
      <c r="F175" s="1144">
        <v>1</v>
      </c>
      <c r="G175" s="1144">
        <v>30</v>
      </c>
      <c r="H175" s="1267">
        <f t="shared" si="29"/>
        <v>30</v>
      </c>
      <c r="I175" s="1146">
        <f t="shared" si="28"/>
        <v>15000</v>
      </c>
      <c r="J175" s="1152"/>
      <c r="K175" s="779"/>
      <c r="L175" s="123"/>
      <c r="M175" s="1146">
        <f t="shared" si="24"/>
        <v>0</v>
      </c>
      <c r="N175" s="123"/>
      <c r="O175" s="1146">
        <f t="shared" si="25"/>
        <v>0</v>
      </c>
      <c r="P175" s="124">
        <f t="shared" si="26"/>
        <v>15000</v>
      </c>
      <c r="Q175" s="1146"/>
      <c r="R175" s="125"/>
    </row>
    <row r="176" spans="2:18" s="40" customFormat="1" ht="15.95" hidden="1" customHeight="1">
      <c r="B176" s="3081"/>
      <c r="C176" s="526">
        <v>41758</v>
      </c>
      <c r="D176" s="1227" t="s">
        <v>549</v>
      </c>
      <c r="E176" s="1144" t="s">
        <v>426</v>
      </c>
      <c r="F176" s="1144">
        <v>2</v>
      </c>
      <c r="G176" s="1144"/>
      <c r="H176" s="1267">
        <f t="shared" si="29"/>
        <v>0</v>
      </c>
      <c r="I176" s="1146">
        <f t="shared" si="28"/>
        <v>0</v>
      </c>
      <c r="J176" s="1152" t="s">
        <v>127</v>
      </c>
      <c r="K176" s="779">
        <v>20000</v>
      </c>
      <c r="L176" s="123"/>
      <c r="M176" s="1146">
        <f t="shared" si="24"/>
        <v>0</v>
      </c>
      <c r="N176" s="123"/>
      <c r="O176" s="1146">
        <f t="shared" si="25"/>
        <v>0</v>
      </c>
      <c r="P176" s="124">
        <f t="shared" si="26"/>
        <v>20000</v>
      </c>
      <c r="Q176" s="1146"/>
      <c r="R176" s="125"/>
    </row>
    <row r="177" spans="2:18" s="40" customFormat="1" ht="15.95" hidden="1" customHeight="1">
      <c r="B177" s="3080">
        <v>5</v>
      </c>
      <c r="C177" s="526">
        <v>41759</v>
      </c>
      <c r="D177" s="1227" t="s">
        <v>563</v>
      </c>
      <c r="E177" s="1144" t="s">
        <v>263</v>
      </c>
      <c r="F177" s="1144">
        <v>1</v>
      </c>
      <c r="G177" s="1144"/>
      <c r="H177" s="1267">
        <f t="shared" si="29"/>
        <v>0</v>
      </c>
      <c r="I177" s="1146">
        <f t="shared" si="28"/>
        <v>0</v>
      </c>
      <c r="J177" s="1152" t="s">
        <v>258</v>
      </c>
      <c r="K177" s="779">
        <v>5000</v>
      </c>
      <c r="L177" s="123"/>
      <c r="M177" s="1146">
        <f t="shared" si="24"/>
        <v>0</v>
      </c>
      <c r="N177" s="123"/>
      <c r="O177" s="1146">
        <f t="shared" si="25"/>
        <v>0</v>
      </c>
      <c r="P177" s="124">
        <f t="shared" si="26"/>
        <v>5000</v>
      </c>
      <c r="Q177" s="1146"/>
      <c r="R177" s="125"/>
    </row>
    <row r="178" spans="2:18" s="40" customFormat="1" ht="15.95" hidden="1" customHeight="1">
      <c r="B178" s="3081"/>
      <c r="C178" s="526">
        <v>41759</v>
      </c>
      <c r="D178" s="1270" t="s">
        <v>555</v>
      </c>
      <c r="E178" s="1144" t="s">
        <v>556</v>
      </c>
      <c r="F178" s="1144">
        <v>1</v>
      </c>
      <c r="G178" s="1144">
        <v>30</v>
      </c>
      <c r="H178" s="1267">
        <f t="shared" si="29"/>
        <v>30</v>
      </c>
      <c r="I178" s="1146">
        <f t="shared" si="28"/>
        <v>15000</v>
      </c>
      <c r="J178" s="1152"/>
      <c r="K178" s="779"/>
      <c r="L178" s="123"/>
      <c r="M178" s="1146">
        <f t="shared" si="24"/>
        <v>0</v>
      </c>
      <c r="N178" s="123"/>
      <c r="O178" s="1146">
        <f t="shared" si="25"/>
        <v>0</v>
      </c>
      <c r="P178" s="124">
        <f t="shared" si="26"/>
        <v>15000</v>
      </c>
      <c r="Q178" s="1146"/>
      <c r="R178" s="125"/>
    </row>
    <row r="179" spans="2:18" s="344" customFormat="1" ht="15.95" hidden="1" customHeight="1">
      <c r="B179" s="678">
        <v>6</v>
      </c>
      <c r="C179" s="679">
        <v>41760</v>
      </c>
      <c r="D179" s="626" t="s">
        <v>605</v>
      </c>
      <c r="E179" s="354" t="s">
        <v>426</v>
      </c>
      <c r="F179" s="354">
        <v>1</v>
      </c>
      <c r="G179" s="354"/>
      <c r="H179" s="1269">
        <f t="shared" si="29"/>
        <v>0</v>
      </c>
      <c r="I179" s="647">
        <f t="shared" si="28"/>
        <v>0</v>
      </c>
      <c r="J179" s="494" t="s">
        <v>127</v>
      </c>
      <c r="K179" s="874">
        <v>20000</v>
      </c>
      <c r="L179" s="473"/>
      <c r="M179" s="647">
        <f t="shared" si="24"/>
        <v>0</v>
      </c>
      <c r="N179" s="473"/>
      <c r="O179" s="647">
        <f t="shared" si="25"/>
        <v>0</v>
      </c>
      <c r="P179" s="482">
        <f t="shared" si="26"/>
        <v>20000</v>
      </c>
      <c r="Q179" s="647"/>
      <c r="R179" s="474"/>
    </row>
    <row r="180" spans="2:18" s="344" customFormat="1" ht="15.95" hidden="1" customHeight="1">
      <c r="B180" s="678">
        <v>7</v>
      </c>
      <c r="C180" s="679">
        <v>41761</v>
      </c>
      <c r="D180" s="626" t="s">
        <v>606</v>
      </c>
      <c r="E180" s="354" t="s">
        <v>426</v>
      </c>
      <c r="F180" s="354">
        <v>1</v>
      </c>
      <c r="G180" s="354"/>
      <c r="H180" s="1269">
        <f t="shared" si="29"/>
        <v>0</v>
      </c>
      <c r="I180" s="647">
        <f t="shared" si="28"/>
        <v>0</v>
      </c>
      <c r="J180" s="494" t="s">
        <v>127</v>
      </c>
      <c r="K180" s="874">
        <v>20000</v>
      </c>
      <c r="L180" s="473"/>
      <c r="M180" s="647">
        <f t="shared" si="24"/>
        <v>0</v>
      </c>
      <c r="N180" s="473"/>
      <c r="O180" s="647">
        <f t="shared" si="25"/>
        <v>0</v>
      </c>
      <c r="P180" s="482">
        <f t="shared" si="26"/>
        <v>20000</v>
      </c>
      <c r="Q180" s="647"/>
      <c r="R180" s="474"/>
    </row>
    <row r="181" spans="2:18" s="40" customFormat="1" ht="15.95" hidden="1" customHeight="1">
      <c r="B181" s="3080">
        <v>8</v>
      </c>
      <c r="C181" s="526">
        <v>41762</v>
      </c>
      <c r="D181" s="1227" t="s">
        <v>563</v>
      </c>
      <c r="E181" s="1144" t="s">
        <v>263</v>
      </c>
      <c r="F181" s="1144">
        <v>1</v>
      </c>
      <c r="G181" s="1144"/>
      <c r="H181" s="1267">
        <f t="shared" si="29"/>
        <v>0</v>
      </c>
      <c r="I181" s="1146">
        <f t="shared" si="28"/>
        <v>0</v>
      </c>
      <c r="J181" s="1152" t="s">
        <v>607</v>
      </c>
      <c r="K181" s="779">
        <v>5000</v>
      </c>
      <c r="L181" s="123"/>
      <c r="M181" s="647">
        <f t="shared" si="24"/>
        <v>0</v>
      </c>
      <c r="N181" s="123"/>
      <c r="O181" s="1146">
        <f t="shared" si="25"/>
        <v>0</v>
      </c>
      <c r="P181" s="124">
        <f t="shared" si="26"/>
        <v>5000</v>
      </c>
      <c r="Q181" s="1146"/>
      <c r="R181" s="125"/>
    </row>
    <row r="182" spans="2:18" s="40" customFormat="1" ht="15.95" hidden="1" customHeight="1">
      <c r="B182" s="3082"/>
      <c r="C182" s="526">
        <v>41762</v>
      </c>
      <c r="D182" s="1227" t="s">
        <v>555</v>
      </c>
      <c r="E182" s="1144" t="s">
        <v>556</v>
      </c>
      <c r="F182" s="1144">
        <v>1</v>
      </c>
      <c r="G182" s="1144">
        <v>30</v>
      </c>
      <c r="H182" s="1267">
        <f t="shared" si="29"/>
        <v>30</v>
      </c>
      <c r="I182" s="1146">
        <f t="shared" si="28"/>
        <v>15000</v>
      </c>
      <c r="J182" s="1152"/>
      <c r="K182" s="779"/>
      <c r="L182" s="123"/>
      <c r="M182" s="647">
        <f t="shared" si="24"/>
        <v>0</v>
      </c>
      <c r="N182" s="123"/>
      <c r="O182" s="1146">
        <f t="shared" si="25"/>
        <v>0</v>
      </c>
      <c r="P182" s="124">
        <f t="shared" si="26"/>
        <v>15000</v>
      </c>
      <c r="Q182" s="1146"/>
      <c r="R182" s="125"/>
    </row>
    <row r="183" spans="2:18" s="40" customFormat="1" ht="15.95" hidden="1" customHeight="1">
      <c r="B183" s="3081"/>
      <c r="C183" s="526">
        <v>41762</v>
      </c>
      <c r="D183" s="1227" t="s">
        <v>549</v>
      </c>
      <c r="E183" s="1144" t="s">
        <v>426</v>
      </c>
      <c r="F183" s="1144">
        <v>1</v>
      </c>
      <c r="G183" s="1144"/>
      <c r="H183" s="1267">
        <f t="shared" si="29"/>
        <v>0</v>
      </c>
      <c r="I183" s="1146">
        <f t="shared" si="28"/>
        <v>0</v>
      </c>
      <c r="J183" s="1152" t="s">
        <v>127</v>
      </c>
      <c r="K183" s="779">
        <v>20000</v>
      </c>
      <c r="L183" s="123"/>
      <c r="M183" s="647">
        <f t="shared" si="24"/>
        <v>0</v>
      </c>
      <c r="N183" s="123"/>
      <c r="O183" s="1146">
        <f t="shared" si="25"/>
        <v>0</v>
      </c>
      <c r="P183" s="124">
        <f t="shared" si="26"/>
        <v>20000</v>
      </c>
      <c r="Q183" s="1146"/>
      <c r="R183" s="125"/>
    </row>
    <row r="184" spans="2:18" s="40" customFormat="1" ht="15.95" hidden="1" customHeight="1">
      <c r="B184" s="3080">
        <v>9</v>
      </c>
      <c r="C184" s="387">
        <v>41763</v>
      </c>
      <c r="D184" s="1227" t="s">
        <v>555</v>
      </c>
      <c r="E184" s="1144" t="s">
        <v>556</v>
      </c>
      <c r="F184" s="1144">
        <v>1</v>
      </c>
      <c r="G184" s="1144">
        <v>30</v>
      </c>
      <c r="H184" s="1267">
        <f t="shared" si="29"/>
        <v>30</v>
      </c>
      <c r="I184" s="1146">
        <f t="shared" si="28"/>
        <v>15000</v>
      </c>
      <c r="J184" s="1152"/>
      <c r="K184" s="779"/>
      <c r="L184" s="123"/>
      <c r="M184" s="647">
        <f t="shared" si="24"/>
        <v>0</v>
      </c>
      <c r="N184" s="123"/>
      <c r="O184" s="1146">
        <f t="shared" si="25"/>
        <v>0</v>
      </c>
      <c r="P184" s="124">
        <f t="shared" si="26"/>
        <v>15000</v>
      </c>
      <c r="Q184" s="1146"/>
      <c r="R184" s="125"/>
    </row>
    <row r="185" spans="2:18" s="40" customFormat="1" ht="15.95" hidden="1" customHeight="1">
      <c r="B185" s="3081"/>
      <c r="C185" s="387">
        <v>41763</v>
      </c>
      <c r="D185" s="1227" t="s">
        <v>557</v>
      </c>
      <c r="E185" s="1144" t="s">
        <v>426</v>
      </c>
      <c r="F185" s="1144">
        <v>1</v>
      </c>
      <c r="G185" s="1144"/>
      <c r="H185" s="1267">
        <f t="shared" si="29"/>
        <v>0</v>
      </c>
      <c r="I185" s="1146">
        <f t="shared" si="28"/>
        <v>0</v>
      </c>
      <c r="J185" s="1152" t="s">
        <v>127</v>
      </c>
      <c r="K185" s="779">
        <v>20000</v>
      </c>
      <c r="L185" s="123">
        <v>4</v>
      </c>
      <c r="M185" s="647">
        <f t="shared" si="24"/>
        <v>40000</v>
      </c>
      <c r="N185" s="123"/>
      <c r="O185" s="1146">
        <f t="shared" si="25"/>
        <v>0</v>
      </c>
      <c r="P185" s="124">
        <f t="shared" si="26"/>
        <v>60000</v>
      </c>
      <c r="Q185" s="1146"/>
      <c r="R185" s="125"/>
    </row>
    <row r="186" spans="2:18" s="40" customFormat="1" ht="15.95" hidden="1" customHeight="1">
      <c r="B186" s="1129">
        <v>10</v>
      </c>
      <c r="C186" s="526">
        <v>41764</v>
      </c>
      <c r="D186" s="1227" t="s">
        <v>549</v>
      </c>
      <c r="E186" s="1144" t="s">
        <v>426</v>
      </c>
      <c r="F186" s="1144">
        <v>4</v>
      </c>
      <c r="G186" s="1144"/>
      <c r="H186" s="1267">
        <f t="shared" si="29"/>
        <v>0</v>
      </c>
      <c r="I186" s="1146">
        <f t="shared" si="28"/>
        <v>0</v>
      </c>
      <c r="J186" s="1152" t="s">
        <v>127</v>
      </c>
      <c r="K186" s="779">
        <v>20000</v>
      </c>
      <c r="L186" s="123"/>
      <c r="M186" s="647">
        <f t="shared" si="24"/>
        <v>0</v>
      </c>
      <c r="N186" s="123"/>
      <c r="O186" s="1146">
        <f t="shared" si="25"/>
        <v>0</v>
      </c>
      <c r="P186" s="124">
        <f t="shared" si="26"/>
        <v>20000</v>
      </c>
      <c r="Q186" s="1146"/>
      <c r="R186" s="125"/>
    </row>
    <row r="187" spans="2:18" s="40" customFormat="1" ht="15.95" hidden="1" customHeight="1">
      <c r="B187" s="3080">
        <v>11</v>
      </c>
      <c r="C187" s="526">
        <v>41765</v>
      </c>
      <c r="D187" s="1227" t="s">
        <v>563</v>
      </c>
      <c r="E187" s="1144" t="s">
        <v>263</v>
      </c>
      <c r="F187" s="1144">
        <v>1</v>
      </c>
      <c r="G187" s="1144"/>
      <c r="H187" s="1267">
        <f t="shared" si="29"/>
        <v>0</v>
      </c>
      <c r="I187" s="1146">
        <f t="shared" si="28"/>
        <v>0</v>
      </c>
      <c r="J187" s="1152" t="s">
        <v>608</v>
      </c>
      <c r="K187" s="779">
        <v>5000</v>
      </c>
      <c r="L187" s="123"/>
      <c r="M187" s="647">
        <f t="shared" si="24"/>
        <v>0</v>
      </c>
      <c r="N187" s="123"/>
      <c r="O187" s="1146">
        <f t="shared" si="25"/>
        <v>0</v>
      </c>
      <c r="P187" s="124">
        <f t="shared" si="26"/>
        <v>5000</v>
      </c>
      <c r="Q187" s="1146"/>
      <c r="R187" s="125"/>
    </row>
    <row r="188" spans="2:18" s="40" customFormat="1" ht="15.95" hidden="1" customHeight="1">
      <c r="B188" s="3081"/>
      <c r="C188" s="526">
        <v>41765</v>
      </c>
      <c r="D188" s="1227" t="s">
        <v>549</v>
      </c>
      <c r="E188" s="1144" t="s">
        <v>426</v>
      </c>
      <c r="F188" s="1144">
        <v>4</v>
      </c>
      <c r="G188" s="1144"/>
      <c r="H188" s="1267">
        <f t="shared" si="29"/>
        <v>0</v>
      </c>
      <c r="I188" s="1146">
        <f t="shared" si="28"/>
        <v>0</v>
      </c>
      <c r="J188" s="1152" t="s">
        <v>127</v>
      </c>
      <c r="K188" s="779">
        <v>20000</v>
      </c>
      <c r="L188" s="123"/>
      <c r="M188" s="647">
        <f t="shared" si="24"/>
        <v>0</v>
      </c>
      <c r="N188" s="123"/>
      <c r="O188" s="1146">
        <f t="shared" si="25"/>
        <v>0</v>
      </c>
      <c r="P188" s="124">
        <f t="shared" si="26"/>
        <v>20000</v>
      </c>
      <c r="Q188" s="1146"/>
      <c r="R188" s="125"/>
    </row>
    <row r="189" spans="2:18" s="40" customFormat="1" ht="15.95" hidden="1" customHeight="1">
      <c r="B189" s="3080">
        <v>12</v>
      </c>
      <c r="C189" s="526">
        <v>41766</v>
      </c>
      <c r="D189" s="1227" t="s">
        <v>563</v>
      </c>
      <c r="E189" s="1144" t="s">
        <v>263</v>
      </c>
      <c r="F189" s="1144">
        <v>1</v>
      </c>
      <c r="G189" s="1144"/>
      <c r="H189" s="1267">
        <f t="shared" si="29"/>
        <v>0</v>
      </c>
      <c r="I189" s="1146">
        <f t="shared" si="28"/>
        <v>0</v>
      </c>
      <c r="J189" s="1152" t="s">
        <v>258</v>
      </c>
      <c r="K189" s="779">
        <v>5000</v>
      </c>
      <c r="L189" s="123"/>
      <c r="M189" s="647">
        <f t="shared" si="24"/>
        <v>0</v>
      </c>
      <c r="N189" s="123"/>
      <c r="O189" s="1146">
        <f t="shared" si="25"/>
        <v>0</v>
      </c>
      <c r="P189" s="124">
        <f t="shared" si="26"/>
        <v>5000</v>
      </c>
      <c r="Q189" s="1146"/>
      <c r="R189" s="125"/>
    </row>
    <row r="190" spans="2:18" s="40" customFormat="1" ht="15.95" hidden="1" customHeight="1">
      <c r="B190" s="3081"/>
      <c r="C190" s="526">
        <v>41766</v>
      </c>
      <c r="D190" s="1227" t="s">
        <v>555</v>
      </c>
      <c r="E190" s="1144" t="s">
        <v>556</v>
      </c>
      <c r="F190" s="1144">
        <v>1</v>
      </c>
      <c r="G190" s="1144">
        <v>30</v>
      </c>
      <c r="H190" s="1267">
        <f t="shared" si="29"/>
        <v>30</v>
      </c>
      <c r="I190" s="1146">
        <f t="shared" si="28"/>
        <v>15000</v>
      </c>
      <c r="J190" s="1152"/>
      <c r="K190" s="779"/>
      <c r="L190" s="123"/>
      <c r="M190" s="647">
        <f t="shared" si="24"/>
        <v>0</v>
      </c>
      <c r="N190" s="123"/>
      <c r="O190" s="1146">
        <f t="shared" si="25"/>
        <v>0</v>
      </c>
      <c r="P190" s="124">
        <f t="shared" si="26"/>
        <v>15000</v>
      </c>
      <c r="Q190" s="1146"/>
      <c r="R190" s="125"/>
    </row>
    <row r="191" spans="2:18" s="344" customFormat="1" ht="15.95" hidden="1" customHeight="1">
      <c r="B191" s="3355">
        <v>13</v>
      </c>
      <c r="C191" s="679">
        <v>41767</v>
      </c>
      <c r="D191" s="626" t="s">
        <v>555</v>
      </c>
      <c r="E191" s="354" t="s">
        <v>556</v>
      </c>
      <c r="F191" s="354">
        <v>1</v>
      </c>
      <c r="G191" s="354">
        <v>30</v>
      </c>
      <c r="H191" s="1269">
        <f t="shared" si="29"/>
        <v>30</v>
      </c>
      <c r="I191" s="647">
        <f t="shared" si="28"/>
        <v>15000</v>
      </c>
      <c r="J191" s="494"/>
      <c r="K191" s="874"/>
      <c r="L191" s="473"/>
      <c r="M191" s="647">
        <f t="shared" si="24"/>
        <v>0</v>
      </c>
      <c r="N191" s="473"/>
      <c r="O191" s="647">
        <f t="shared" si="25"/>
        <v>0</v>
      </c>
      <c r="P191" s="482">
        <f t="shared" si="26"/>
        <v>15000</v>
      </c>
      <c r="Q191" s="647"/>
      <c r="R191" s="474"/>
    </row>
    <row r="192" spans="2:18" s="344" customFormat="1" ht="15.95" hidden="1" customHeight="1">
      <c r="B192" s="3356"/>
      <c r="C192" s="679">
        <v>41767</v>
      </c>
      <c r="D192" s="626" t="s">
        <v>606</v>
      </c>
      <c r="E192" s="354" t="s">
        <v>426</v>
      </c>
      <c r="F192" s="354">
        <v>1</v>
      </c>
      <c r="G192" s="354"/>
      <c r="H192" s="1269"/>
      <c r="I192" s="647"/>
      <c r="J192" s="494" t="s">
        <v>127</v>
      </c>
      <c r="K192" s="874">
        <v>20000</v>
      </c>
      <c r="L192" s="473"/>
      <c r="M192" s="647">
        <f t="shared" si="24"/>
        <v>0</v>
      </c>
      <c r="N192" s="473"/>
      <c r="O192" s="647"/>
      <c r="P192" s="482">
        <f t="shared" si="26"/>
        <v>20000</v>
      </c>
      <c r="Q192" s="647"/>
      <c r="R192" s="474"/>
    </row>
    <row r="193" spans="2:18" s="40" customFormat="1" ht="15.95" hidden="1" customHeight="1">
      <c r="B193" s="3080">
        <v>14</v>
      </c>
      <c r="C193" s="526">
        <v>41768</v>
      </c>
      <c r="D193" s="1227" t="s">
        <v>563</v>
      </c>
      <c r="E193" s="1144" t="s">
        <v>263</v>
      </c>
      <c r="F193" s="1144">
        <v>1</v>
      </c>
      <c r="G193" s="1144"/>
      <c r="H193" s="1267">
        <f t="shared" si="29"/>
        <v>0</v>
      </c>
      <c r="I193" s="1146">
        <f t="shared" si="28"/>
        <v>0</v>
      </c>
      <c r="J193" s="1152" t="s">
        <v>258</v>
      </c>
      <c r="K193" s="779">
        <v>5000</v>
      </c>
      <c r="L193" s="123"/>
      <c r="M193" s="647">
        <f t="shared" si="24"/>
        <v>0</v>
      </c>
      <c r="N193" s="123"/>
      <c r="O193" s="1146">
        <f t="shared" si="25"/>
        <v>0</v>
      </c>
      <c r="P193" s="124">
        <f t="shared" si="26"/>
        <v>5000</v>
      </c>
      <c r="Q193" s="1146"/>
      <c r="R193" s="125"/>
    </row>
    <row r="194" spans="2:18" s="40" customFormat="1" ht="15.95" hidden="1" customHeight="1">
      <c r="B194" s="3081"/>
      <c r="C194" s="526">
        <v>41768</v>
      </c>
      <c r="D194" s="1227" t="s">
        <v>557</v>
      </c>
      <c r="E194" s="1144" t="s">
        <v>426</v>
      </c>
      <c r="F194" s="1144">
        <v>1</v>
      </c>
      <c r="G194" s="1144"/>
      <c r="H194" s="1267">
        <f t="shared" si="29"/>
        <v>0</v>
      </c>
      <c r="I194" s="1146">
        <f t="shared" si="28"/>
        <v>0</v>
      </c>
      <c r="J194" s="1152" t="s">
        <v>127</v>
      </c>
      <c r="K194" s="779">
        <v>20000</v>
      </c>
      <c r="L194" s="123"/>
      <c r="M194" s="647">
        <f t="shared" si="24"/>
        <v>0</v>
      </c>
      <c r="N194" s="123"/>
      <c r="O194" s="1146">
        <f t="shared" si="25"/>
        <v>0</v>
      </c>
      <c r="P194" s="124">
        <f t="shared" si="26"/>
        <v>20000</v>
      </c>
      <c r="Q194" s="1146"/>
      <c r="R194" s="125"/>
    </row>
    <row r="195" spans="2:18" s="40" customFormat="1" ht="15.95" hidden="1" customHeight="1">
      <c r="B195" s="3080">
        <v>15</v>
      </c>
      <c r="C195" s="526">
        <v>41769</v>
      </c>
      <c r="D195" s="1227" t="s">
        <v>563</v>
      </c>
      <c r="E195" s="1144" t="s">
        <v>263</v>
      </c>
      <c r="F195" s="1144">
        <v>1</v>
      </c>
      <c r="G195" s="1144"/>
      <c r="H195" s="1267">
        <f t="shared" si="29"/>
        <v>0</v>
      </c>
      <c r="I195" s="1146">
        <f t="shared" si="28"/>
        <v>0</v>
      </c>
      <c r="J195" s="1152" t="s">
        <v>416</v>
      </c>
      <c r="K195" s="779">
        <v>5000</v>
      </c>
      <c r="L195" s="123"/>
      <c r="M195" s="647">
        <f t="shared" si="24"/>
        <v>0</v>
      </c>
      <c r="N195" s="123"/>
      <c r="O195" s="1146">
        <f t="shared" si="25"/>
        <v>0</v>
      </c>
      <c r="P195" s="124">
        <f t="shared" si="26"/>
        <v>5000</v>
      </c>
      <c r="Q195" s="1146"/>
      <c r="R195" s="125"/>
    </row>
    <row r="196" spans="2:18" s="40" customFormat="1" ht="15.95" hidden="1" customHeight="1">
      <c r="B196" s="3081"/>
      <c r="C196" s="526">
        <v>41769</v>
      </c>
      <c r="D196" s="1227" t="s">
        <v>609</v>
      </c>
      <c r="E196" s="1144" t="s">
        <v>556</v>
      </c>
      <c r="F196" s="1144">
        <v>1</v>
      </c>
      <c r="G196" s="1144"/>
      <c r="H196" s="1267">
        <f t="shared" si="29"/>
        <v>0</v>
      </c>
      <c r="I196" s="1146">
        <f t="shared" si="28"/>
        <v>0</v>
      </c>
      <c r="J196" s="1152" t="s">
        <v>127</v>
      </c>
      <c r="K196" s="779">
        <v>20000</v>
      </c>
      <c r="L196" s="123"/>
      <c r="M196" s="647">
        <f t="shared" si="24"/>
        <v>0</v>
      </c>
      <c r="N196" s="123"/>
      <c r="O196" s="1146">
        <f t="shared" si="25"/>
        <v>0</v>
      </c>
      <c r="P196" s="124">
        <f t="shared" si="26"/>
        <v>20000</v>
      </c>
      <c r="Q196" s="1146"/>
      <c r="R196" s="125"/>
    </row>
    <row r="197" spans="2:18" s="40" customFormat="1" ht="15.95" hidden="1" customHeight="1">
      <c r="B197" s="3080">
        <v>16</v>
      </c>
      <c r="C197" s="387">
        <v>41770</v>
      </c>
      <c r="D197" s="1227" t="s">
        <v>555</v>
      </c>
      <c r="E197" s="1144" t="s">
        <v>556</v>
      </c>
      <c r="F197" s="1144">
        <v>1</v>
      </c>
      <c r="G197" s="1144">
        <v>30</v>
      </c>
      <c r="H197" s="1267">
        <f t="shared" si="29"/>
        <v>30</v>
      </c>
      <c r="I197" s="1146">
        <f t="shared" si="28"/>
        <v>15000</v>
      </c>
      <c r="J197" s="1152"/>
      <c r="K197" s="779"/>
      <c r="L197" s="123"/>
      <c r="M197" s="647">
        <f t="shared" si="24"/>
        <v>0</v>
      </c>
      <c r="N197" s="123"/>
      <c r="O197" s="1146">
        <f t="shared" si="25"/>
        <v>0</v>
      </c>
      <c r="P197" s="124">
        <f t="shared" si="26"/>
        <v>15000</v>
      </c>
      <c r="Q197" s="1146"/>
      <c r="R197" s="125"/>
    </row>
    <row r="198" spans="2:18" s="40" customFormat="1" ht="15.95" hidden="1" customHeight="1">
      <c r="B198" s="3081"/>
      <c r="C198" s="387">
        <v>41770</v>
      </c>
      <c r="D198" s="1227" t="s">
        <v>563</v>
      </c>
      <c r="E198" s="1144" t="s">
        <v>263</v>
      </c>
      <c r="F198" s="1144">
        <v>1</v>
      </c>
      <c r="G198" s="1144"/>
      <c r="H198" s="1267">
        <f t="shared" si="29"/>
        <v>0</v>
      </c>
      <c r="I198" s="1146">
        <f t="shared" si="28"/>
        <v>0</v>
      </c>
      <c r="J198" s="1152" t="s">
        <v>258</v>
      </c>
      <c r="K198" s="779">
        <v>5000</v>
      </c>
      <c r="L198" s="123">
        <v>4</v>
      </c>
      <c r="M198" s="647">
        <f t="shared" si="24"/>
        <v>40000</v>
      </c>
      <c r="N198" s="123"/>
      <c r="O198" s="1146">
        <f t="shared" si="25"/>
        <v>0</v>
      </c>
      <c r="P198" s="124">
        <f t="shared" si="26"/>
        <v>45000</v>
      </c>
      <c r="Q198" s="1146"/>
      <c r="R198" s="125"/>
    </row>
    <row r="199" spans="2:18" s="40" customFormat="1" ht="15.95" hidden="1" customHeight="1">
      <c r="B199" s="1129">
        <v>17</v>
      </c>
      <c r="C199" s="526">
        <v>41771</v>
      </c>
      <c r="D199" s="1227" t="s">
        <v>555</v>
      </c>
      <c r="E199" s="1144" t="s">
        <v>556</v>
      </c>
      <c r="F199" s="1144">
        <v>1</v>
      </c>
      <c r="G199" s="1144">
        <v>30</v>
      </c>
      <c r="H199" s="1267">
        <f t="shared" si="29"/>
        <v>30</v>
      </c>
      <c r="I199" s="1146">
        <f t="shared" si="28"/>
        <v>15000</v>
      </c>
      <c r="J199" s="1152"/>
      <c r="K199" s="779"/>
      <c r="L199" s="123"/>
      <c r="M199" s="647">
        <f t="shared" si="24"/>
        <v>0</v>
      </c>
      <c r="N199" s="123"/>
      <c r="O199" s="1146">
        <f t="shared" si="25"/>
        <v>0</v>
      </c>
      <c r="P199" s="124">
        <f t="shared" si="26"/>
        <v>15000</v>
      </c>
      <c r="Q199" s="1146"/>
      <c r="R199" s="125"/>
    </row>
    <row r="200" spans="2:18" s="40" customFormat="1" ht="15.95" hidden="1" customHeight="1">
      <c r="B200" s="3080">
        <v>18</v>
      </c>
      <c r="C200" s="526">
        <v>41772</v>
      </c>
      <c r="D200" s="1227" t="s">
        <v>563</v>
      </c>
      <c r="E200" s="1144" t="s">
        <v>263</v>
      </c>
      <c r="F200" s="1144">
        <v>1</v>
      </c>
      <c r="G200" s="1144"/>
      <c r="H200" s="1267">
        <f t="shared" si="29"/>
        <v>0</v>
      </c>
      <c r="I200" s="1146">
        <f t="shared" si="28"/>
        <v>0</v>
      </c>
      <c r="J200" s="1152" t="s">
        <v>258</v>
      </c>
      <c r="K200" s="779">
        <v>5000</v>
      </c>
      <c r="L200" s="123"/>
      <c r="M200" s="647">
        <f t="shared" si="24"/>
        <v>0</v>
      </c>
      <c r="N200" s="123"/>
      <c r="O200" s="1146">
        <f t="shared" si="25"/>
        <v>0</v>
      </c>
      <c r="P200" s="124">
        <f t="shared" si="26"/>
        <v>5000</v>
      </c>
      <c r="Q200" s="1146"/>
      <c r="R200" s="125"/>
    </row>
    <row r="201" spans="2:18" s="40" customFormat="1" ht="15.95" hidden="1" customHeight="1">
      <c r="B201" s="3082"/>
      <c r="C201" s="526">
        <v>41772</v>
      </c>
      <c r="D201" s="1227" t="s">
        <v>555</v>
      </c>
      <c r="E201" s="1144" t="s">
        <v>556</v>
      </c>
      <c r="F201" s="1144">
        <v>1</v>
      </c>
      <c r="G201" s="1144">
        <v>30</v>
      </c>
      <c r="H201" s="1267">
        <f t="shared" si="29"/>
        <v>30</v>
      </c>
      <c r="I201" s="1146">
        <f t="shared" si="28"/>
        <v>15000</v>
      </c>
      <c r="J201" s="1152"/>
      <c r="K201" s="779"/>
      <c r="L201" s="123"/>
      <c r="M201" s="647">
        <f t="shared" si="24"/>
        <v>0</v>
      </c>
      <c r="N201" s="123"/>
      <c r="O201" s="1146">
        <f t="shared" si="25"/>
        <v>0</v>
      </c>
      <c r="P201" s="124">
        <f t="shared" si="26"/>
        <v>15000</v>
      </c>
      <c r="Q201" s="1146"/>
      <c r="R201" s="125"/>
    </row>
    <row r="202" spans="2:18" s="40" customFormat="1" ht="15.95" hidden="1" customHeight="1">
      <c r="B202" s="3081"/>
      <c r="C202" s="526">
        <v>41772</v>
      </c>
      <c r="D202" s="1227" t="s">
        <v>549</v>
      </c>
      <c r="E202" s="1144" t="s">
        <v>426</v>
      </c>
      <c r="F202" s="1144">
        <v>1</v>
      </c>
      <c r="G202" s="1144"/>
      <c r="H202" s="1267">
        <f t="shared" si="29"/>
        <v>0</v>
      </c>
      <c r="I202" s="1146">
        <f t="shared" si="28"/>
        <v>0</v>
      </c>
      <c r="J202" s="1152" t="s">
        <v>127</v>
      </c>
      <c r="K202" s="779">
        <v>20000</v>
      </c>
      <c r="L202" s="123">
        <v>1</v>
      </c>
      <c r="M202" s="647">
        <f t="shared" si="24"/>
        <v>10000</v>
      </c>
      <c r="N202" s="123"/>
      <c r="O202" s="1146">
        <f t="shared" si="25"/>
        <v>0</v>
      </c>
      <c r="P202" s="124">
        <f t="shared" si="26"/>
        <v>30000</v>
      </c>
      <c r="Q202" s="1146"/>
      <c r="R202" s="125"/>
    </row>
    <row r="203" spans="2:18" s="40" customFormat="1" ht="15.95" hidden="1" customHeight="1">
      <c r="B203" s="3080">
        <v>19</v>
      </c>
      <c r="C203" s="526">
        <v>41773</v>
      </c>
      <c r="D203" s="1227" t="s">
        <v>555</v>
      </c>
      <c r="E203" s="1144" t="s">
        <v>556</v>
      </c>
      <c r="F203" s="1144">
        <v>1</v>
      </c>
      <c r="G203" s="1144">
        <v>30</v>
      </c>
      <c r="H203" s="1267">
        <f t="shared" si="29"/>
        <v>30</v>
      </c>
      <c r="I203" s="1146">
        <f t="shared" si="28"/>
        <v>15000</v>
      </c>
      <c r="J203" s="1152"/>
      <c r="K203" s="779"/>
      <c r="L203" s="123"/>
      <c r="M203" s="647">
        <f t="shared" si="24"/>
        <v>0</v>
      </c>
      <c r="N203" s="123"/>
      <c r="O203" s="1146">
        <f t="shared" si="25"/>
        <v>0</v>
      </c>
      <c r="P203" s="124">
        <f t="shared" si="26"/>
        <v>15000</v>
      </c>
      <c r="Q203" s="1146"/>
      <c r="R203" s="125"/>
    </row>
    <row r="204" spans="2:18" s="40" customFormat="1" ht="15.95" hidden="1" customHeight="1">
      <c r="B204" s="3082"/>
      <c r="C204" s="526">
        <v>41773</v>
      </c>
      <c r="D204" s="1227" t="s">
        <v>549</v>
      </c>
      <c r="E204" s="1144" t="s">
        <v>426</v>
      </c>
      <c r="F204" s="1144">
        <v>1</v>
      </c>
      <c r="G204" s="1144"/>
      <c r="H204" s="1267">
        <f t="shared" si="29"/>
        <v>0</v>
      </c>
      <c r="I204" s="1146">
        <f t="shared" si="28"/>
        <v>0</v>
      </c>
      <c r="J204" s="1152" t="s">
        <v>127</v>
      </c>
      <c r="K204" s="779">
        <v>20000</v>
      </c>
      <c r="L204" s="123"/>
      <c r="M204" s="647">
        <f t="shared" si="24"/>
        <v>0</v>
      </c>
      <c r="N204" s="123"/>
      <c r="O204" s="1146">
        <f t="shared" si="25"/>
        <v>0</v>
      </c>
      <c r="P204" s="124">
        <f t="shared" si="26"/>
        <v>20000</v>
      </c>
      <c r="Q204" s="1146"/>
      <c r="R204" s="125"/>
    </row>
    <row r="205" spans="2:18" s="40" customFormat="1" ht="15.95" hidden="1" customHeight="1">
      <c r="B205" s="3081"/>
      <c r="C205" s="526">
        <v>41773</v>
      </c>
      <c r="D205" s="1227" t="s">
        <v>575</v>
      </c>
      <c r="E205" s="1144" t="s">
        <v>277</v>
      </c>
      <c r="F205" s="1144"/>
      <c r="G205" s="1144"/>
      <c r="H205" s="1267">
        <f t="shared" si="29"/>
        <v>0</v>
      </c>
      <c r="I205" s="1146">
        <f t="shared" si="28"/>
        <v>0</v>
      </c>
      <c r="J205" s="1152"/>
      <c r="K205" s="779"/>
      <c r="L205" s="123">
        <v>5</v>
      </c>
      <c r="M205" s="647">
        <f t="shared" si="24"/>
        <v>50000</v>
      </c>
      <c r="N205" s="123"/>
      <c r="O205" s="1146">
        <f t="shared" si="25"/>
        <v>0</v>
      </c>
      <c r="P205" s="124">
        <f t="shared" si="26"/>
        <v>50000</v>
      </c>
      <c r="Q205" s="1146"/>
      <c r="R205" s="125"/>
    </row>
    <row r="206" spans="2:18" s="40" customFormat="1" ht="15.95" hidden="1" customHeight="1">
      <c r="B206" s="1129">
        <v>20</v>
      </c>
      <c r="C206" s="526">
        <v>41774</v>
      </c>
      <c r="D206" s="1227" t="s">
        <v>566</v>
      </c>
      <c r="E206" s="1144" t="s">
        <v>263</v>
      </c>
      <c r="F206" s="1144">
        <v>1</v>
      </c>
      <c r="G206" s="1144">
        <v>150</v>
      </c>
      <c r="H206" s="1267">
        <f t="shared" si="29"/>
        <v>150</v>
      </c>
      <c r="I206" s="1146">
        <f t="shared" si="28"/>
        <v>75000</v>
      </c>
      <c r="J206" s="1152"/>
      <c r="K206" s="779"/>
      <c r="L206" s="123"/>
      <c r="M206" s="647">
        <f t="shared" si="24"/>
        <v>0</v>
      </c>
      <c r="N206" s="123"/>
      <c r="O206" s="1146">
        <f t="shared" si="25"/>
        <v>0</v>
      </c>
      <c r="P206" s="124">
        <f t="shared" si="26"/>
        <v>75000</v>
      </c>
      <c r="Q206" s="1146"/>
      <c r="R206" s="125"/>
    </row>
    <row r="207" spans="2:18" s="40" customFormat="1" ht="15.95" hidden="1" customHeight="1">
      <c r="B207" s="3080">
        <v>21</v>
      </c>
      <c r="C207" s="526">
        <v>41775</v>
      </c>
      <c r="D207" s="1227" t="s">
        <v>559</v>
      </c>
      <c r="E207" s="1144" t="s">
        <v>426</v>
      </c>
      <c r="F207" s="1144">
        <v>1</v>
      </c>
      <c r="G207" s="1144"/>
      <c r="H207" s="1267">
        <f t="shared" si="29"/>
        <v>0</v>
      </c>
      <c r="I207" s="1146">
        <f t="shared" si="28"/>
        <v>0</v>
      </c>
      <c r="J207" s="1152" t="s">
        <v>127</v>
      </c>
      <c r="K207" s="779">
        <v>20000</v>
      </c>
      <c r="L207" s="123"/>
      <c r="M207" s="647">
        <f t="shared" ref="M207:M270" si="30">L207*10000</f>
        <v>0</v>
      </c>
      <c r="N207" s="123"/>
      <c r="O207" s="1146">
        <f t="shared" ref="O207:O270" si="31">N207*15000</f>
        <v>0</v>
      </c>
      <c r="P207" s="124">
        <f t="shared" ref="P207:P270" si="32">I207+K207+M207+O207</f>
        <v>20000</v>
      </c>
      <c r="Q207" s="1146"/>
      <c r="R207" s="125"/>
    </row>
    <row r="208" spans="2:18" s="40" customFormat="1" ht="15.95" hidden="1" customHeight="1">
      <c r="B208" s="3081"/>
      <c r="C208" s="526">
        <v>41775</v>
      </c>
      <c r="D208" s="1227" t="s">
        <v>552</v>
      </c>
      <c r="E208" s="1144" t="s">
        <v>263</v>
      </c>
      <c r="F208" s="1144">
        <v>1</v>
      </c>
      <c r="G208" s="1144"/>
      <c r="H208" s="1267">
        <f t="shared" si="29"/>
        <v>0</v>
      </c>
      <c r="I208" s="1146">
        <f t="shared" si="28"/>
        <v>0</v>
      </c>
      <c r="J208" s="1152" t="s">
        <v>258</v>
      </c>
      <c r="K208" s="779">
        <v>10000</v>
      </c>
      <c r="L208" s="123">
        <v>3</v>
      </c>
      <c r="M208" s="647">
        <f t="shared" si="30"/>
        <v>30000</v>
      </c>
      <c r="N208" s="123"/>
      <c r="O208" s="1146">
        <f t="shared" si="31"/>
        <v>0</v>
      </c>
      <c r="P208" s="124">
        <f t="shared" si="32"/>
        <v>40000</v>
      </c>
      <c r="Q208" s="1146"/>
      <c r="R208" s="125"/>
    </row>
    <row r="209" spans="2:18" s="40" customFormat="1" ht="15.95" hidden="1" customHeight="1">
      <c r="B209" s="1129">
        <v>22</v>
      </c>
      <c r="C209" s="526">
        <v>41776</v>
      </c>
      <c r="D209" s="1227" t="s">
        <v>450</v>
      </c>
      <c r="E209" s="1144" t="s">
        <v>426</v>
      </c>
      <c r="F209" s="1144"/>
      <c r="G209" s="1144"/>
      <c r="H209" s="1267">
        <f t="shared" si="29"/>
        <v>0</v>
      </c>
      <c r="I209" s="1146">
        <f t="shared" si="28"/>
        <v>0</v>
      </c>
      <c r="J209" s="1152"/>
      <c r="K209" s="779"/>
      <c r="L209" s="123"/>
      <c r="M209" s="647">
        <f t="shared" si="30"/>
        <v>0</v>
      </c>
      <c r="N209" s="123"/>
      <c r="O209" s="1146">
        <f t="shared" si="31"/>
        <v>0</v>
      </c>
      <c r="P209" s="124">
        <f t="shared" si="32"/>
        <v>0</v>
      </c>
      <c r="Q209" s="1146"/>
      <c r="R209" s="125"/>
    </row>
    <row r="210" spans="2:18" s="40" customFormat="1" ht="15.95" hidden="1" customHeight="1">
      <c r="B210" s="3080">
        <v>23</v>
      </c>
      <c r="C210" s="387">
        <v>41777</v>
      </c>
      <c r="D210" s="1227" t="s">
        <v>559</v>
      </c>
      <c r="E210" s="1144" t="s">
        <v>426</v>
      </c>
      <c r="F210" s="1144">
        <v>1</v>
      </c>
      <c r="G210" s="1144"/>
      <c r="H210" s="1267">
        <f t="shared" si="29"/>
        <v>0</v>
      </c>
      <c r="I210" s="1146">
        <f t="shared" si="28"/>
        <v>0</v>
      </c>
      <c r="J210" s="1152" t="s">
        <v>127</v>
      </c>
      <c r="K210" s="779">
        <v>20000</v>
      </c>
      <c r="L210" s="123"/>
      <c r="M210" s="647">
        <f t="shared" si="30"/>
        <v>0</v>
      </c>
      <c r="N210" s="123"/>
      <c r="O210" s="1146">
        <f t="shared" si="31"/>
        <v>0</v>
      </c>
      <c r="P210" s="124">
        <f t="shared" si="32"/>
        <v>20000</v>
      </c>
      <c r="Q210" s="1146"/>
      <c r="R210" s="125"/>
    </row>
    <row r="211" spans="2:18" s="40" customFormat="1" ht="15.95" hidden="1" customHeight="1">
      <c r="B211" s="3081"/>
      <c r="C211" s="387">
        <v>41777</v>
      </c>
      <c r="D211" s="1227" t="s">
        <v>575</v>
      </c>
      <c r="E211" s="1144" t="s">
        <v>263</v>
      </c>
      <c r="F211" s="1144"/>
      <c r="G211" s="1144"/>
      <c r="H211" s="1267">
        <f t="shared" si="29"/>
        <v>0</v>
      </c>
      <c r="I211" s="1146">
        <f t="shared" ref="I211:I271" si="33">H211*500</f>
        <v>0</v>
      </c>
      <c r="J211" s="1152"/>
      <c r="K211" s="779"/>
      <c r="L211" s="123">
        <v>5</v>
      </c>
      <c r="M211" s="647">
        <f t="shared" si="30"/>
        <v>50000</v>
      </c>
      <c r="N211" s="123"/>
      <c r="O211" s="1146">
        <f t="shared" si="31"/>
        <v>0</v>
      </c>
      <c r="P211" s="124">
        <f t="shared" si="32"/>
        <v>50000</v>
      </c>
      <c r="Q211" s="1146"/>
      <c r="R211" s="125"/>
    </row>
    <row r="212" spans="2:18" s="40" customFormat="1" ht="15.95" hidden="1" customHeight="1">
      <c r="B212" s="3080">
        <v>24</v>
      </c>
      <c r="C212" s="526">
        <v>41778</v>
      </c>
      <c r="D212" s="1227" t="s">
        <v>566</v>
      </c>
      <c r="E212" s="1144" t="s">
        <v>263</v>
      </c>
      <c r="F212" s="1144">
        <v>1</v>
      </c>
      <c r="G212" s="1144">
        <v>150</v>
      </c>
      <c r="H212" s="1267">
        <f t="shared" si="29"/>
        <v>150</v>
      </c>
      <c r="I212" s="1146">
        <f t="shared" si="33"/>
        <v>75000</v>
      </c>
      <c r="J212" s="1152"/>
      <c r="K212" s="779"/>
      <c r="L212" s="123"/>
      <c r="M212" s="647">
        <f t="shared" si="30"/>
        <v>0</v>
      </c>
      <c r="N212" s="123"/>
      <c r="O212" s="1146">
        <f t="shared" si="31"/>
        <v>0</v>
      </c>
      <c r="P212" s="124">
        <f t="shared" si="32"/>
        <v>75000</v>
      </c>
      <c r="Q212" s="1146"/>
      <c r="R212" s="125"/>
    </row>
    <row r="213" spans="2:18" s="40" customFormat="1" ht="15.95" hidden="1" customHeight="1">
      <c r="B213" s="3082"/>
      <c r="C213" s="526">
        <v>41778</v>
      </c>
      <c r="D213" s="1227" t="s">
        <v>553</v>
      </c>
      <c r="E213" s="1144" t="s">
        <v>263</v>
      </c>
      <c r="F213" s="1144">
        <v>1</v>
      </c>
      <c r="G213" s="1144"/>
      <c r="H213" s="1267">
        <f t="shared" si="29"/>
        <v>0</v>
      </c>
      <c r="I213" s="1146">
        <f t="shared" si="33"/>
        <v>0</v>
      </c>
      <c r="J213" s="1152" t="s">
        <v>258</v>
      </c>
      <c r="K213" s="779">
        <v>5000</v>
      </c>
      <c r="L213" s="123"/>
      <c r="M213" s="647">
        <f t="shared" si="30"/>
        <v>0</v>
      </c>
      <c r="N213" s="123"/>
      <c r="O213" s="1146">
        <f t="shared" si="31"/>
        <v>0</v>
      </c>
      <c r="P213" s="124">
        <f t="shared" si="32"/>
        <v>5000</v>
      </c>
      <c r="Q213" s="1146"/>
      <c r="R213" s="125"/>
    </row>
    <row r="214" spans="2:18" s="40" customFormat="1" ht="15.95" hidden="1" customHeight="1">
      <c r="B214" s="3082"/>
      <c r="C214" s="526">
        <v>41778</v>
      </c>
      <c r="D214" s="1227" t="s">
        <v>557</v>
      </c>
      <c r="E214" s="1144" t="s">
        <v>426</v>
      </c>
      <c r="F214" s="1144">
        <v>1</v>
      </c>
      <c r="G214" s="1144"/>
      <c r="H214" s="1267">
        <f t="shared" si="29"/>
        <v>0</v>
      </c>
      <c r="I214" s="1146">
        <f t="shared" si="33"/>
        <v>0</v>
      </c>
      <c r="J214" s="1152" t="s">
        <v>127</v>
      </c>
      <c r="K214" s="779">
        <v>20000</v>
      </c>
      <c r="L214" s="123"/>
      <c r="M214" s="647">
        <f t="shared" si="30"/>
        <v>0</v>
      </c>
      <c r="N214" s="123">
        <v>5</v>
      </c>
      <c r="O214" s="1146">
        <f t="shared" si="31"/>
        <v>75000</v>
      </c>
      <c r="P214" s="124">
        <f t="shared" si="32"/>
        <v>95000</v>
      </c>
      <c r="Q214" s="1146"/>
      <c r="R214" s="125"/>
    </row>
    <row r="215" spans="2:18" s="40" customFormat="1" ht="15.95" hidden="1" customHeight="1">
      <c r="B215" s="3081"/>
      <c r="C215" s="526">
        <v>41778</v>
      </c>
      <c r="D215" s="1227" t="s">
        <v>601</v>
      </c>
      <c r="E215" s="1144" t="s">
        <v>263</v>
      </c>
      <c r="F215" s="1144"/>
      <c r="G215" s="1144"/>
      <c r="H215" s="1267">
        <f t="shared" si="29"/>
        <v>0</v>
      </c>
      <c r="I215" s="1146">
        <f t="shared" si="33"/>
        <v>0</v>
      </c>
      <c r="J215" s="1152"/>
      <c r="K215" s="779"/>
      <c r="L215" s="123">
        <v>2</v>
      </c>
      <c r="M215" s="647">
        <f t="shared" si="30"/>
        <v>20000</v>
      </c>
      <c r="N215" s="123"/>
      <c r="O215" s="1146">
        <f t="shared" si="31"/>
        <v>0</v>
      </c>
      <c r="P215" s="124">
        <f t="shared" si="32"/>
        <v>20000</v>
      </c>
      <c r="Q215" s="1146"/>
      <c r="R215" s="125"/>
    </row>
    <row r="216" spans="2:18" s="40" customFormat="1" ht="15.95" hidden="1" customHeight="1">
      <c r="B216" s="1129">
        <v>25</v>
      </c>
      <c r="C216" s="526">
        <v>41779</v>
      </c>
      <c r="D216" s="1227" t="s">
        <v>610</v>
      </c>
      <c r="E216" s="1144" t="s">
        <v>263</v>
      </c>
      <c r="F216" s="1144"/>
      <c r="G216" s="1144"/>
      <c r="H216" s="1267">
        <f t="shared" si="29"/>
        <v>0</v>
      </c>
      <c r="I216" s="1146">
        <f t="shared" si="33"/>
        <v>0</v>
      </c>
      <c r="J216" s="1152"/>
      <c r="K216" s="779"/>
      <c r="L216" s="123">
        <v>2</v>
      </c>
      <c r="M216" s="647">
        <f t="shared" si="30"/>
        <v>20000</v>
      </c>
      <c r="N216" s="123">
        <v>5</v>
      </c>
      <c r="O216" s="1146">
        <f t="shared" si="31"/>
        <v>75000</v>
      </c>
      <c r="P216" s="124">
        <f t="shared" si="32"/>
        <v>95000</v>
      </c>
      <c r="Q216" s="1146"/>
      <c r="R216" s="125"/>
    </row>
    <row r="217" spans="2:18" s="40" customFormat="1" ht="15.95" hidden="1" customHeight="1">
      <c r="B217" s="1129">
        <v>26</v>
      </c>
      <c r="C217" s="526">
        <v>41780</v>
      </c>
      <c r="D217" s="1232" t="s">
        <v>300</v>
      </c>
      <c r="E217" s="427"/>
      <c r="F217" s="1144"/>
      <c r="G217" s="1144"/>
      <c r="H217" s="1267">
        <f t="shared" si="29"/>
        <v>0</v>
      </c>
      <c r="I217" s="1146">
        <f t="shared" si="33"/>
        <v>0</v>
      </c>
      <c r="J217" s="1152"/>
      <c r="K217" s="779"/>
      <c r="L217" s="123"/>
      <c r="M217" s="647">
        <f t="shared" si="30"/>
        <v>0</v>
      </c>
      <c r="N217" s="123"/>
      <c r="O217" s="1146">
        <f t="shared" si="31"/>
        <v>0</v>
      </c>
      <c r="P217" s="124">
        <f t="shared" si="32"/>
        <v>0</v>
      </c>
      <c r="Q217" s="1146"/>
      <c r="R217" s="125"/>
    </row>
    <row r="218" spans="2:18" s="40" customFormat="1" ht="15.95" hidden="1" customHeight="1">
      <c r="B218" s="3080">
        <v>27</v>
      </c>
      <c r="C218" s="526">
        <v>41781</v>
      </c>
      <c r="D218" s="1227" t="s">
        <v>552</v>
      </c>
      <c r="E218" s="1144" t="s">
        <v>263</v>
      </c>
      <c r="F218" s="1144">
        <v>1</v>
      </c>
      <c r="G218" s="1144"/>
      <c r="H218" s="1267">
        <f t="shared" si="29"/>
        <v>0</v>
      </c>
      <c r="I218" s="1146">
        <f t="shared" si="33"/>
        <v>0</v>
      </c>
      <c r="J218" s="1152" t="s">
        <v>258</v>
      </c>
      <c r="K218" s="779">
        <v>10000</v>
      </c>
      <c r="L218" s="123"/>
      <c r="M218" s="647">
        <f t="shared" si="30"/>
        <v>0</v>
      </c>
      <c r="N218" s="123"/>
      <c r="O218" s="1146">
        <f t="shared" si="31"/>
        <v>0</v>
      </c>
      <c r="P218" s="124">
        <f t="shared" si="32"/>
        <v>10000</v>
      </c>
      <c r="Q218" s="1146"/>
      <c r="R218" s="125"/>
    </row>
    <row r="219" spans="2:18" s="40" customFormat="1" ht="15.95" hidden="1" customHeight="1">
      <c r="B219" s="3081"/>
      <c r="C219" s="526">
        <v>41781</v>
      </c>
      <c r="D219" s="1227" t="s">
        <v>559</v>
      </c>
      <c r="E219" s="1144" t="s">
        <v>426</v>
      </c>
      <c r="F219" s="1144">
        <v>1</v>
      </c>
      <c r="G219" s="1144"/>
      <c r="H219" s="1267">
        <f t="shared" si="29"/>
        <v>0</v>
      </c>
      <c r="I219" s="1146">
        <f t="shared" si="33"/>
        <v>0</v>
      </c>
      <c r="J219" s="1152" t="s">
        <v>127</v>
      </c>
      <c r="K219" s="779">
        <v>20000</v>
      </c>
      <c r="L219" s="123"/>
      <c r="M219" s="647">
        <f t="shared" si="30"/>
        <v>0</v>
      </c>
      <c r="N219" s="123"/>
      <c r="O219" s="1146">
        <f t="shared" si="31"/>
        <v>0</v>
      </c>
      <c r="P219" s="124">
        <f t="shared" si="32"/>
        <v>20000</v>
      </c>
      <c r="Q219" s="1146"/>
      <c r="R219" s="125"/>
    </row>
    <row r="220" spans="2:18" s="40" customFormat="1" ht="15.95" hidden="1" customHeight="1">
      <c r="B220" s="3080">
        <v>28</v>
      </c>
      <c r="C220" s="526">
        <v>41782</v>
      </c>
      <c r="D220" s="1227" t="s">
        <v>559</v>
      </c>
      <c r="E220" s="1144" t="s">
        <v>426</v>
      </c>
      <c r="F220" s="1144">
        <v>1</v>
      </c>
      <c r="G220" s="1144"/>
      <c r="H220" s="1267">
        <f t="shared" si="29"/>
        <v>0</v>
      </c>
      <c r="I220" s="1146">
        <f t="shared" si="33"/>
        <v>0</v>
      </c>
      <c r="J220" s="3241" t="s">
        <v>127</v>
      </c>
      <c r="K220" s="3215">
        <v>35000</v>
      </c>
      <c r="L220" s="3249">
        <v>2</v>
      </c>
      <c r="M220" s="3358">
        <f t="shared" si="30"/>
        <v>20000</v>
      </c>
      <c r="N220" s="123"/>
      <c r="O220" s="1146">
        <f t="shared" si="31"/>
        <v>0</v>
      </c>
      <c r="P220" s="3244">
        <f t="shared" si="32"/>
        <v>55000</v>
      </c>
      <c r="Q220" s="1146"/>
      <c r="R220" s="125"/>
    </row>
    <row r="221" spans="2:18" s="40" customFormat="1" ht="15.95" hidden="1" customHeight="1">
      <c r="B221" s="3081"/>
      <c r="C221" s="526">
        <v>41782</v>
      </c>
      <c r="D221" s="1227" t="s">
        <v>576</v>
      </c>
      <c r="E221" s="1144" t="s">
        <v>556</v>
      </c>
      <c r="F221" s="1144">
        <v>1</v>
      </c>
      <c r="G221" s="1144"/>
      <c r="H221" s="1267">
        <f t="shared" si="29"/>
        <v>0</v>
      </c>
      <c r="I221" s="1146">
        <f t="shared" si="33"/>
        <v>0</v>
      </c>
      <c r="J221" s="3242"/>
      <c r="K221" s="3217"/>
      <c r="L221" s="3251"/>
      <c r="M221" s="3359"/>
      <c r="N221" s="123"/>
      <c r="O221" s="1146">
        <f t="shared" si="31"/>
        <v>0</v>
      </c>
      <c r="P221" s="3245"/>
      <c r="Q221" s="1146"/>
      <c r="R221" s="125"/>
    </row>
    <row r="222" spans="2:18" s="40" customFormat="1" ht="15.95" hidden="1" customHeight="1">
      <c r="B222" s="1129">
        <v>29</v>
      </c>
      <c r="C222" s="526">
        <v>41783</v>
      </c>
      <c r="D222" s="1227" t="s">
        <v>559</v>
      </c>
      <c r="E222" s="1144" t="s">
        <v>426</v>
      </c>
      <c r="F222" s="1144"/>
      <c r="G222" s="1144"/>
      <c r="H222" s="1267">
        <f t="shared" si="29"/>
        <v>0</v>
      </c>
      <c r="I222" s="1146">
        <f t="shared" si="33"/>
        <v>0</v>
      </c>
      <c r="J222" s="1152" t="s">
        <v>127</v>
      </c>
      <c r="K222" s="779">
        <v>35000</v>
      </c>
      <c r="L222" s="123"/>
      <c r="M222" s="647">
        <f t="shared" si="30"/>
        <v>0</v>
      </c>
      <c r="N222" s="123"/>
      <c r="O222" s="1146">
        <f t="shared" si="31"/>
        <v>0</v>
      </c>
      <c r="P222" s="124">
        <f t="shared" si="32"/>
        <v>35000</v>
      </c>
      <c r="Q222" s="1146"/>
      <c r="R222" s="125"/>
    </row>
    <row r="223" spans="2:18" s="40" customFormat="1" ht="15.95" hidden="1" customHeight="1">
      <c r="B223" s="3080">
        <v>30</v>
      </c>
      <c r="C223" s="387">
        <v>41784</v>
      </c>
      <c r="D223" s="1227" t="s">
        <v>559</v>
      </c>
      <c r="E223" s="1144" t="s">
        <v>426</v>
      </c>
      <c r="F223" s="1144">
        <v>1</v>
      </c>
      <c r="G223" s="1144"/>
      <c r="H223" s="764">
        <f t="shared" si="29"/>
        <v>0</v>
      </c>
      <c r="I223" s="1146">
        <f t="shared" si="33"/>
        <v>0</v>
      </c>
      <c r="J223" s="3220" t="s">
        <v>127</v>
      </c>
      <c r="K223" s="3222">
        <v>35000</v>
      </c>
      <c r="L223" s="123"/>
      <c r="M223" s="647">
        <f t="shared" si="30"/>
        <v>0</v>
      </c>
      <c r="N223" s="123"/>
      <c r="O223" s="1146">
        <f t="shared" si="31"/>
        <v>0</v>
      </c>
      <c r="P223" s="124">
        <f t="shared" si="32"/>
        <v>35000</v>
      </c>
      <c r="Q223" s="1146"/>
      <c r="R223" s="125"/>
    </row>
    <row r="224" spans="2:18" s="40" customFormat="1" ht="15.95" hidden="1" customHeight="1" thickBot="1">
      <c r="B224" s="3205"/>
      <c r="C224" s="1178">
        <v>41784</v>
      </c>
      <c r="D224" s="1271" t="s">
        <v>609</v>
      </c>
      <c r="E224" s="44" t="s">
        <v>426</v>
      </c>
      <c r="F224" s="44">
        <v>2</v>
      </c>
      <c r="G224" s="44"/>
      <c r="H224" s="765">
        <f t="shared" si="29"/>
        <v>0</v>
      </c>
      <c r="I224" s="1151">
        <f t="shared" si="33"/>
        <v>0</v>
      </c>
      <c r="J224" s="3357"/>
      <c r="K224" s="3223"/>
      <c r="L224" s="1013"/>
      <c r="M224" s="1238">
        <f t="shared" si="30"/>
        <v>0</v>
      </c>
      <c r="N224" s="1013"/>
      <c r="O224" s="1151">
        <f t="shared" si="31"/>
        <v>0</v>
      </c>
      <c r="P224" s="1014">
        <f t="shared" si="32"/>
        <v>0</v>
      </c>
      <c r="Q224" s="1151"/>
      <c r="R224" s="792"/>
    </row>
    <row r="225" spans="2:18" s="40" customFormat="1" ht="15.95" hidden="1" customHeight="1">
      <c r="B225" s="1305">
        <v>1</v>
      </c>
      <c r="C225" s="769">
        <v>41785</v>
      </c>
      <c r="D225" s="1230" t="s">
        <v>559</v>
      </c>
      <c r="E225" s="346" t="s">
        <v>426</v>
      </c>
      <c r="F225" s="346">
        <v>1</v>
      </c>
      <c r="G225" s="346"/>
      <c r="H225" s="771">
        <f t="shared" si="29"/>
        <v>0</v>
      </c>
      <c r="I225" s="772">
        <f t="shared" si="33"/>
        <v>0</v>
      </c>
      <c r="J225" s="770" t="s">
        <v>127</v>
      </c>
      <c r="K225" s="772">
        <v>35000</v>
      </c>
      <c r="L225" s="1029">
        <v>2</v>
      </c>
      <c r="M225" s="644">
        <f t="shared" si="30"/>
        <v>20000</v>
      </c>
      <c r="N225" s="1029"/>
      <c r="O225" s="772">
        <f t="shared" si="31"/>
        <v>0</v>
      </c>
      <c r="P225" s="1036">
        <f t="shared" si="32"/>
        <v>55000</v>
      </c>
      <c r="Q225" s="772"/>
      <c r="R225" s="775"/>
    </row>
    <row r="226" spans="2:18" s="40" customFormat="1" ht="15.95" hidden="1" customHeight="1">
      <c r="B226" s="3068">
        <v>2</v>
      </c>
      <c r="C226" s="526">
        <v>41786</v>
      </c>
      <c r="D226" s="1227" t="s">
        <v>559</v>
      </c>
      <c r="E226" s="1316" t="s">
        <v>426</v>
      </c>
      <c r="F226" s="1316">
        <v>1</v>
      </c>
      <c r="G226" s="1316"/>
      <c r="H226" s="764">
        <f t="shared" si="29"/>
        <v>0</v>
      </c>
      <c r="I226" s="1323">
        <f t="shared" si="33"/>
        <v>0</v>
      </c>
      <c r="J226" s="1325" t="s">
        <v>127</v>
      </c>
      <c r="K226" s="1323">
        <v>35000</v>
      </c>
      <c r="L226" s="123"/>
      <c r="M226" s="647">
        <f t="shared" si="30"/>
        <v>0</v>
      </c>
      <c r="N226" s="123"/>
      <c r="O226" s="1323">
        <f t="shared" si="31"/>
        <v>0</v>
      </c>
      <c r="P226" s="124">
        <f t="shared" si="32"/>
        <v>35000</v>
      </c>
      <c r="Q226" s="1323"/>
      <c r="R226" s="125"/>
    </row>
    <row r="227" spans="2:18" s="40" customFormat="1" ht="15.95" hidden="1" customHeight="1">
      <c r="B227" s="3070"/>
      <c r="C227" s="526">
        <v>41786</v>
      </c>
      <c r="D227" s="1227" t="s">
        <v>580</v>
      </c>
      <c r="E227" s="1316" t="s">
        <v>39</v>
      </c>
      <c r="F227" s="1316">
        <v>3</v>
      </c>
      <c r="G227" s="1316"/>
      <c r="H227" s="764">
        <f t="shared" si="29"/>
        <v>0</v>
      </c>
      <c r="I227" s="1323">
        <f t="shared" si="33"/>
        <v>0</v>
      </c>
      <c r="J227" s="1325" t="s">
        <v>127</v>
      </c>
      <c r="K227" s="1323">
        <v>20000</v>
      </c>
      <c r="L227" s="123">
        <v>4</v>
      </c>
      <c r="M227" s="647">
        <f t="shared" si="30"/>
        <v>40000</v>
      </c>
      <c r="N227" s="123"/>
      <c r="O227" s="1323">
        <f t="shared" si="31"/>
        <v>0</v>
      </c>
      <c r="P227" s="124">
        <f t="shared" si="32"/>
        <v>60000</v>
      </c>
      <c r="Q227" s="1323"/>
      <c r="R227" s="125"/>
    </row>
    <row r="228" spans="2:18" s="40" customFormat="1" ht="15.95" hidden="1" customHeight="1">
      <c r="B228" s="1306">
        <v>3</v>
      </c>
      <c r="C228" s="526">
        <v>41787</v>
      </c>
      <c r="D228" s="1227" t="s">
        <v>552</v>
      </c>
      <c r="E228" s="1316" t="s">
        <v>39</v>
      </c>
      <c r="F228" s="1316">
        <v>1</v>
      </c>
      <c r="G228" s="1316"/>
      <c r="H228" s="764">
        <f t="shared" si="29"/>
        <v>0</v>
      </c>
      <c r="I228" s="1323">
        <f t="shared" si="33"/>
        <v>0</v>
      </c>
      <c r="J228" s="1325" t="s">
        <v>258</v>
      </c>
      <c r="K228" s="1323">
        <v>10000</v>
      </c>
      <c r="L228" s="123"/>
      <c r="M228" s="647">
        <f t="shared" si="30"/>
        <v>0</v>
      </c>
      <c r="N228" s="123"/>
      <c r="O228" s="1323">
        <f t="shared" si="31"/>
        <v>0</v>
      </c>
      <c r="P228" s="124">
        <f t="shared" si="32"/>
        <v>10000</v>
      </c>
      <c r="Q228" s="1323"/>
      <c r="R228" s="125"/>
    </row>
    <row r="229" spans="2:18" s="40" customFormat="1" ht="15.95" hidden="1" customHeight="1">
      <c r="B229" s="3068">
        <v>4</v>
      </c>
      <c r="C229" s="526">
        <v>41788</v>
      </c>
      <c r="D229" s="1227" t="s">
        <v>726</v>
      </c>
      <c r="E229" s="1316" t="s">
        <v>556</v>
      </c>
      <c r="F229" s="1316">
        <v>1</v>
      </c>
      <c r="G229" s="1316">
        <v>56</v>
      </c>
      <c r="H229" s="764">
        <f t="shared" si="29"/>
        <v>56</v>
      </c>
      <c r="I229" s="1323">
        <f t="shared" si="33"/>
        <v>28000</v>
      </c>
      <c r="J229" s="1325"/>
      <c r="K229" s="1323"/>
      <c r="L229" s="123"/>
      <c r="M229" s="647">
        <f t="shared" si="30"/>
        <v>0</v>
      </c>
      <c r="N229" s="123"/>
      <c r="O229" s="1323">
        <f t="shared" si="31"/>
        <v>0</v>
      </c>
      <c r="P229" s="124">
        <f t="shared" si="32"/>
        <v>28000</v>
      </c>
      <c r="Q229" s="1323"/>
      <c r="R229" s="125"/>
    </row>
    <row r="230" spans="2:18" s="40" customFormat="1" ht="15.95" hidden="1" customHeight="1">
      <c r="B230" s="3069"/>
      <c r="C230" s="526">
        <v>41788</v>
      </c>
      <c r="D230" s="1227" t="s">
        <v>133</v>
      </c>
      <c r="E230" s="1316"/>
      <c r="F230" s="1316"/>
      <c r="G230" s="1316"/>
      <c r="H230" s="764">
        <f t="shared" si="29"/>
        <v>0</v>
      </c>
      <c r="I230" s="1323">
        <f t="shared" si="33"/>
        <v>0</v>
      </c>
      <c r="J230" s="1325"/>
      <c r="K230" s="1323"/>
      <c r="L230" s="123">
        <v>3</v>
      </c>
      <c r="M230" s="647">
        <f t="shared" si="30"/>
        <v>30000</v>
      </c>
      <c r="N230" s="123"/>
      <c r="O230" s="1323">
        <f t="shared" si="31"/>
        <v>0</v>
      </c>
      <c r="P230" s="124">
        <f t="shared" si="32"/>
        <v>30000</v>
      </c>
      <c r="Q230" s="1323"/>
      <c r="R230" s="125"/>
    </row>
    <row r="231" spans="2:18" s="40" customFormat="1" ht="15.95" hidden="1" customHeight="1">
      <c r="B231" s="3070"/>
      <c r="C231" s="526">
        <v>41788</v>
      </c>
      <c r="D231" s="1227" t="s">
        <v>733</v>
      </c>
      <c r="E231" s="1316" t="s">
        <v>39</v>
      </c>
      <c r="F231" s="1316">
        <v>1</v>
      </c>
      <c r="G231" s="1316">
        <v>150</v>
      </c>
      <c r="H231" s="764">
        <f t="shared" si="29"/>
        <v>150</v>
      </c>
      <c r="I231" s="1323">
        <f t="shared" si="33"/>
        <v>75000</v>
      </c>
      <c r="J231" s="1325"/>
      <c r="K231" s="1323"/>
      <c r="L231" s="123">
        <v>3</v>
      </c>
      <c r="M231" s="647">
        <f t="shared" si="30"/>
        <v>30000</v>
      </c>
      <c r="N231" s="123">
        <v>3</v>
      </c>
      <c r="O231" s="1323">
        <f t="shared" si="31"/>
        <v>45000</v>
      </c>
      <c r="P231" s="124">
        <f t="shared" si="32"/>
        <v>150000</v>
      </c>
      <c r="Q231" s="1323"/>
      <c r="R231" s="125"/>
    </row>
    <row r="232" spans="2:18" s="40" customFormat="1" ht="15.95" hidden="1" customHeight="1">
      <c r="B232" s="1306">
        <v>5</v>
      </c>
      <c r="C232" s="526">
        <v>41789</v>
      </c>
      <c r="D232" s="1227" t="s">
        <v>300</v>
      </c>
      <c r="E232" s="1316" t="s">
        <v>39</v>
      </c>
      <c r="F232" s="1316"/>
      <c r="G232" s="1316"/>
      <c r="H232" s="764">
        <f t="shared" si="29"/>
        <v>0</v>
      </c>
      <c r="I232" s="1323">
        <f t="shared" si="33"/>
        <v>0</v>
      </c>
      <c r="J232" s="1325"/>
      <c r="K232" s="1323"/>
      <c r="L232" s="123"/>
      <c r="M232" s="647">
        <f t="shared" si="30"/>
        <v>0</v>
      </c>
      <c r="N232" s="123"/>
      <c r="O232" s="1323">
        <f t="shared" si="31"/>
        <v>0</v>
      </c>
      <c r="P232" s="124">
        <f t="shared" si="32"/>
        <v>0</v>
      </c>
      <c r="Q232" s="1323"/>
      <c r="R232" s="125"/>
    </row>
    <row r="233" spans="2:18" s="40" customFormat="1" ht="15.95" hidden="1" customHeight="1">
      <c r="B233" s="3068">
        <v>6</v>
      </c>
      <c r="C233" s="526">
        <v>41790</v>
      </c>
      <c r="D233" s="1227" t="s">
        <v>557</v>
      </c>
      <c r="E233" s="1316" t="s">
        <v>426</v>
      </c>
      <c r="F233" s="1316">
        <v>1</v>
      </c>
      <c r="G233" s="1316"/>
      <c r="H233" s="764">
        <f t="shared" si="29"/>
        <v>0</v>
      </c>
      <c r="I233" s="1323">
        <f t="shared" si="33"/>
        <v>0</v>
      </c>
      <c r="J233" s="1325" t="s">
        <v>127</v>
      </c>
      <c r="K233" s="1323">
        <v>20000</v>
      </c>
      <c r="L233" s="123"/>
      <c r="M233" s="647">
        <f t="shared" si="30"/>
        <v>0</v>
      </c>
      <c r="N233" s="123"/>
      <c r="O233" s="1323">
        <f t="shared" si="31"/>
        <v>0</v>
      </c>
      <c r="P233" s="124">
        <f t="shared" si="32"/>
        <v>20000</v>
      </c>
      <c r="Q233" s="1323"/>
      <c r="R233" s="125"/>
    </row>
    <row r="234" spans="2:18" s="40" customFormat="1" ht="15.95" hidden="1" customHeight="1">
      <c r="B234" s="3069"/>
      <c r="C234" s="526">
        <v>41790</v>
      </c>
      <c r="D234" s="1227" t="s">
        <v>553</v>
      </c>
      <c r="E234" s="1316" t="s">
        <v>39</v>
      </c>
      <c r="F234" s="1316">
        <v>1</v>
      </c>
      <c r="G234" s="1316"/>
      <c r="H234" s="764">
        <f t="shared" ref="H234:H271" si="34">F234*G234</f>
        <v>0</v>
      </c>
      <c r="I234" s="1323">
        <f t="shared" si="33"/>
        <v>0</v>
      </c>
      <c r="J234" s="1325" t="s">
        <v>258</v>
      </c>
      <c r="K234" s="1323">
        <v>5000</v>
      </c>
      <c r="L234" s="123"/>
      <c r="M234" s="647">
        <f t="shared" si="30"/>
        <v>0</v>
      </c>
      <c r="N234" s="123"/>
      <c r="O234" s="1323">
        <f t="shared" si="31"/>
        <v>0</v>
      </c>
      <c r="P234" s="124">
        <f t="shared" si="32"/>
        <v>5000</v>
      </c>
      <c r="Q234" s="1323"/>
      <c r="R234" s="125"/>
    </row>
    <row r="235" spans="2:18" s="40" customFormat="1" ht="15.95" hidden="1" customHeight="1">
      <c r="B235" s="3070"/>
      <c r="C235" s="526">
        <v>41790</v>
      </c>
      <c r="D235" s="1227" t="s">
        <v>580</v>
      </c>
      <c r="E235" s="1316" t="s">
        <v>39</v>
      </c>
      <c r="F235" s="1316">
        <v>2</v>
      </c>
      <c r="G235" s="1316"/>
      <c r="H235" s="764">
        <f t="shared" si="34"/>
        <v>0</v>
      </c>
      <c r="I235" s="1323">
        <f t="shared" si="33"/>
        <v>0</v>
      </c>
      <c r="J235" s="1325" t="s">
        <v>127</v>
      </c>
      <c r="K235" s="1323">
        <v>10000</v>
      </c>
      <c r="L235" s="123">
        <v>2</v>
      </c>
      <c r="M235" s="647">
        <f t="shared" si="30"/>
        <v>20000</v>
      </c>
      <c r="N235" s="123"/>
      <c r="O235" s="1323">
        <f t="shared" si="31"/>
        <v>0</v>
      </c>
      <c r="P235" s="124">
        <f t="shared" si="32"/>
        <v>30000</v>
      </c>
      <c r="Q235" s="1323"/>
      <c r="R235" s="125"/>
    </row>
    <row r="236" spans="2:18" s="40" customFormat="1" ht="15.95" hidden="1" customHeight="1">
      <c r="B236" s="1306">
        <v>7</v>
      </c>
      <c r="C236" s="387">
        <v>41791</v>
      </c>
      <c r="D236" s="1227" t="s">
        <v>559</v>
      </c>
      <c r="E236" s="1316" t="s">
        <v>426</v>
      </c>
      <c r="F236" s="1316">
        <v>1</v>
      </c>
      <c r="G236" s="1316"/>
      <c r="H236" s="764">
        <f t="shared" si="34"/>
        <v>0</v>
      </c>
      <c r="I236" s="1323">
        <f t="shared" si="33"/>
        <v>0</v>
      </c>
      <c r="J236" s="1325" t="s">
        <v>127</v>
      </c>
      <c r="K236" s="1323">
        <v>35000</v>
      </c>
      <c r="L236" s="123">
        <v>7</v>
      </c>
      <c r="M236" s="647">
        <f t="shared" si="30"/>
        <v>70000</v>
      </c>
      <c r="N236" s="123"/>
      <c r="O236" s="1323">
        <f t="shared" si="31"/>
        <v>0</v>
      </c>
      <c r="P236" s="124">
        <f t="shared" si="32"/>
        <v>105000</v>
      </c>
      <c r="Q236" s="1323"/>
      <c r="R236" s="125"/>
    </row>
    <row r="237" spans="2:18" s="40" customFormat="1" ht="15.95" hidden="1" customHeight="1">
      <c r="B237" s="3068">
        <v>8</v>
      </c>
      <c r="C237" s="526">
        <v>41792</v>
      </c>
      <c r="D237" s="1227" t="s">
        <v>553</v>
      </c>
      <c r="E237" s="1316" t="s">
        <v>39</v>
      </c>
      <c r="F237" s="1316">
        <v>1</v>
      </c>
      <c r="G237" s="1316"/>
      <c r="H237" s="764">
        <f t="shared" si="34"/>
        <v>0</v>
      </c>
      <c r="I237" s="1323">
        <f t="shared" si="33"/>
        <v>0</v>
      </c>
      <c r="J237" s="1325" t="s">
        <v>258</v>
      </c>
      <c r="K237" s="1323">
        <v>5000</v>
      </c>
      <c r="L237" s="123"/>
      <c r="M237" s="647">
        <f t="shared" si="30"/>
        <v>0</v>
      </c>
      <c r="N237" s="123"/>
      <c r="O237" s="1323">
        <f t="shared" si="31"/>
        <v>0</v>
      </c>
      <c r="P237" s="124">
        <f t="shared" si="32"/>
        <v>5000</v>
      </c>
      <c r="Q237" s="1323"/>
      <c r="R237" s="125"/>
    </row>
    <row r="238" spans="2:18" s="40" customFormat="1" ht="15.95" hidden="1" customHeight="1">
      <c r="B238" s="3069"/>
      <c r="C238" s="526">
        <v>41792</v>
      </c>
      <c r="D238" s="1227" t="s">
        <v>559</v>
      </c>
      <c r="E238" s="1316" t="s">
        <v>426</v>
      </c>
      <c r="F238" s="1316">
        <v>1</v>
      </c>
      <c r="G238" s="1316"/>
      <c r="H238" s="764">
        <f t="shared" si="34"/>
        <v>0</v>
      </c>
      <c r="I238" s="1323">
        <f t="shared" si="33"/>
        <v>0</v>
      </c>
      <c r="J238" s="1325" t="s">
        <v>127</v>
      </c>
      <c r="K238" s="1323">
        <v>35000</v>
      </c>
      <c r="L238" s="123"/>
      <c r="M238" s="647">
        <f t="shared" si="30"/>
        <v>0</v>
      </c>
      <c r="N238" s="123"/>
      <c r="O238" s="1323">
        <f t="shared" si="31"/>
        <v>0</v>
      </c>
      <c r="P238" s="124">
        <f t="shared" si="32"/>
        <v>35000</v>
      </c>
      <c r="Q238" s="1323"/>
      <c r="R238" s="125"/>
    </row>
    <row r="239" spans="2:18" s="40" customFormat="1" ht="15.95" hidden="1" customHeight="1">
      <c r="B239" s="3070"/>
      <c r="C239" s="526">
        <v>41792</v>
      </c>
      <c r="D239" s="1227" t="s">
        <v>555</v>
      </c>
      <c r="E239" s="1316" t="s">
        <v>556</v>
      </c>
      <c r="F239" s="1316">
        <v>1</v>
      </c>
      <c r="G239" s="1316">
        <v>30</v>
      </c>
      <c r="H239" s="764">
        <f t="shared" si="34"/>
        <v>30</v>
      </c>
      <c r="I239" s="1323">
        <f t="shared" si="33"/>
        <v>15000</v>
      </c>
      <c r="J239" s="1325"/>
      <c r="K239" s="1323"/>
      <c r="L239" s="123">
        <v>2</v>
      </c>
      <c r="M239" s="647">
        <f t="shared" si="30"/>
        <v>20000</v>
      </c>
      <c r="N239" s="123"/>
      <c r="O239" s="1323">
        <f t="shared" si="31"/>
        <v>0</v>
      </c>
      <c r="P239" s="124">
        <f t="shared" si="32"/>
        <v>35000</v>
      </c>
      <c r="Q239" s="1323"/>
      <c r="R239" s="125"/>
    </row>
    <row r="240" spans="2:18" s="40" customFormat="1" ht="15.95" hidden="1" customHeight="1">
      <c r="B240" s="3068">
        <v>9</v>
      </c>
      <c r="C240" s="526">
        <v>41793</v>
      </c>
      <c r="D240" s="1227" t="s">
        <v>580</v>
      </c>
      <c r="E240" s="1316" t="s">
        <v>39</v>
      </c>
      <c r="F240" s="1316">
        <v>4</v>
      </c>
      <c r="G240" s="1316"/>
      <c r="H240" s="764">
        <f t="shared" si="34"/>
        <v>0</v>
      </c>
      <c r="I240" s="1323">
        <f t="shared" si="33"/>
        <v>0</v>
      </c>
      <c r="J240" s="1325" t="s">
        <v>127</v>
      </c>
      <c r="K240" s="1323">
        <v>25000</v>
      </c>
      <c r="L240" s="123"/>
      <c r="M240" s="647">
        <f t="shared" si="30"/>
        <v>0</v>
      </c>
      <c r="N240" s="123"/>
      <c r="O240" s="1323">
        <f t="shared" si="31"/>
        <v>0</v>
      </c>
      <c r="P240" s="124">
        <f t="shared" si="32"/>
        <v>25000</v>
      </c>
      <c r="Q240" s="1323"/>
      <c r="R240" s="125"/>
    </row>
    <row r="241" spans="2:18" s="40" customFormat="1" ht="15.95" hidden="1" customHeight="1">
      <c r="B241" s="3070"/>
      <c r="C241" s="526">
        <v>41793</v>
      </c>
      <c r="D241" s="1227" t="s">
        <v>557</v>
      </c>
      <c r="E241" s="1316" t="s">
        <v>426</v>
      </c>
      <c r="F241" s="1316">
        <v>2</v>
      </c>
      <c r="G241" s="1316"/>
      <c r="H241" s="764">
        <f t="shared" si="34"/>
        <v>0</v>
      </c>
      <c r="I241" s="1323">
        <f t="shared" si="33"/>
        <v>0</v>
      </c>
      <c r="J241" s="1325" t="s">
        <v>127</v>
      </c>
      <c r="K241" s="1323">
        <v>20000</v>
      </c>
      <c r="L241" s="123"/>
      <c r="M241" s="647">
        <f t="shared" si="30"/>
        <v>0</v>
      </c>
      <c r="N241" s="123"/>
      <c r="O241" s="1323">
        <f t="shared" si="31"/>
        <v>0</v>
      </c>
      <c r="P241" s="124">
        <f t="shared" si="32"/>
        <v>20000</v>
      </c>
      <c r="Q241" s="1323"/>
      <c r="R241" s="125"/>
    </row>
    <row r="242" spans="2:18" s="40" customFormat="1" ht="15.95" hidden="1" customHeight="1">
      <c r="B242" s="1306">
        <v>10</v>
      </c>
      <c r="C242" s="526">
        <v>41794</v>
      </c>
      <c r="D242" s="1227" t="s">
        <v>557</v>
      </c>
      <c r="E242" s="1316" t="s">
        <v>426</v>
      </c>
      <c r="F242" s="1316">
        <v>2</v>
      </c>
      <c r="G242" s="1316"/>
      <c r="H242" s="764">
        <f t="shared" si="34"/>
        <v>0</v>
      </c>
      <c r="I242" s="1323">
        <f t="shared" si="33"/>
        <v>0</v>
      </c>
      <c r="J242" s="1325" t="s">
        <v>127</v>
      </c>
      <c r="K242" s="1323">
        <v>20000</v>
      </c>
      <c r="L242" s="123"/>
      <c r="M242" s="647">
        <f t="shared" si="30"/>
        <v>0</v>
      </c>
      <c r="N242" s="123"/>
      <c r="O242" s="1323">
        <f t="shared" si="31"/>
        <v>0</v>
      </c>
      <c r="P242" s="124">
        <f t="shared" si="32"/>
        <v>20000</v>
      </c>
      <c r="Q242" s="1323"/>
      <c r="R242" s="125"/>
    </row>
    <row r="243" spans="2:18" s="40" customFormat="1" ht="15.95" hidden="1" customHeight="1">
      <c r="B243" s="1306">
        <v>11</v>
      </c>
      <c r="C243" s="526">
        <v>41795</v>
      </c>
      <c r="D243" s="1227" t="s">
        <v>747</v>
      </c>
      <c r="E243" s="1316" t="s">
        <v>39</v>
      </c>
      <c r="F243" s="1316"/>
      <c r="G243" s="1316"/>
      <c r="H243" s="764">
        <f t="shared" si="34"/>
        <v>0</v>
      </c>
      <c r="I243" s="1323">
        <f t="shared" si="33"/>
        <v>0</v>
      </c>
      <c r="J243" s="1325"/>
      <c r="K243" s="1323"/>
      <c r="L243" s="123"/>
      <c r="M243" s="647">
        <f t="shared" si="30"/>
        <v>0</v>
      </c>
      <c r="N243" s="123"/>
      <c r="O243" s="1323">
        <f t="shared" si="31"/>
        <v>0</v>
      </c>
      <c r="P243" s="124">
        <f t="shared" si="32"/>
        <v>0</v>
      </c>
      <c r="Q243" s="1323"/>
      <c r="R243" s="125"/>
    </row>
    <row r="244" spans="2:18" s="40" customFormat="1" ht="15.95" hidden="1" customHeight="1">
      <c r="B244" s="1306">
        <v>12</v>
      </c>
      <c r="C244" s="527">
        <v>41796</v>
      </c>
      <c r="D244" s="1411" t="s">
        <v>588</v>
      </c>
      <c r="E244" s="352"/>
      <c r="F244" s="352"/>
      <c r="G244" s="352"/>
      <c r="H244" s="1280">
        <f t="shared" si="34"/>
        <v>0</v>
      </c>
      <c r="I244" s="429">
        <f t="shared" si="33"/>
        <v>0</v>
      </c>
      <c r="J244" s="476"/>
      <c r="K244" s="429"/>
      <c r="L244" s="430"/>
      <c r="M244" s="429">
        <f t="shared" si="30"/>
        <v>0</v>
      </c>
      <c r="N244" s="430"/>
      <c r="O244" s="429">
        <f t="shared" si="31"/>
        <v>0</v>
      </c>
      <c r="P244" s="479">
        <f t="shared" si="32"/>
        <v>0</v>
      </c>
      <c r="Q244" s="429">
        <v>35000</v>
      </c>
      <c r="R244" s="125" t="s">
        <v>739</v>
      </c>
    </row>
    <row r="245" spans="2:18" s="40" customFormat="1" ht="15.95" hidden="1" customHeight="1">
      <c r="B245" s="1306">
        <v>13</v>
      </c>
      <c r="C245" s="527">
        <v>41797</v>
      </c>
      <c r="D245" s="1411" t="s">
        <v>748</v>
      </c>
      <c r="E245" s="352"/>
      <c r="F245" s="352"/>
      <c r="G245" s="352"/>
      <c r="H245" s="1280">
        <f t="shared" si="34"/>
        <v>0</v>
      </c>
      <c r="I245" s="429">
        <f t="shared" si="33"/>
        <v>0</v>
      </c>
      <c r="J245" s="476"/>
      <c r="K245" s="429"/>
      <c r="L245" s="430"/>
      <c r="M245" s="429">
        <f t="shared" si="30"/>
        <v>0</v>
      </c>
      <c r="N245" s="430"/>
      <c r="O245" s="429">
        <f t="shared" si="31"/>
        <v>0</v>
      </c>
      <c r="P245" s="479">
        <f t="shared" si="32"/>
        <v>0</v>
      </c>
      <c r="Q245" s="429">
        <v>35000</v>
      </c>
      <c r="R245" s="125" t="s">
        <v>739</v>
      </c>
    </row>
    <row r="246" spans="2:18" s="40" customFormat="1" ht="15.95" hidden="1" customHeight="1">
      <c r="B246" s="1306">
        <v>14</v>
      </c>
      <c r="C246" s="389">
        <v>41798</v>
      </c>
      <c r="D246" s="1411" t="s">
        <v>748</v>
      </c>
      <c r="E246" s="352"/>
      <c r="F246" s="352"/>
      <c r="G246" s="352"/>
      <c r="H246" s="1280">
        <f t="shared" si="34"/>
        <v>0</v>
      </c>
      <c r="I246" s="429">
        <f t="shared" si="33"/>
        <v>0</v>
      </c>
      <c r="J246" s="476"/>
      <c r="K246" s="429"/>
      <c r="L246" s="430"/>
      <c r="M246" s="429">
        <f t="shared" si="30"/>
        <v>0</v>
      </c>
      <c r="N246" s="430"/>
      <c r="O246" s="429">
        <f t="shared" si="31"/>
        <v>0</v>
      </c>
      <c r="P246" s="479">
        <f t="shared" si="32"/>
        <v>0</v>
      </c>
      <c r="Q246" s="429">
        <v>35000</v>
      </c>
      <c r="R246" s="125" t="s">
        <v>739</v>
      </c>
    </row>
    <row r="247" spans="2:18" s="40" customFormat="1" ht="15.95" hidden="1" customHeight="1">
      <c r="B247" s="1306">
        <v>15</v>
      </c>
      <c r="C247" s="527">
        <v>41799</v>
      </c>
      <c r="D247" s="1411" t="s">
        <v>748</v>
      </c>
      <c r="E247" s="352"/>
      <c r="F247" s="352"/>
      <c r="G247" s="352"/>
      <c r="H247" s="1280">
        <f t="shared" si="34"/>
        <v>0</v>
      </c>
      <c r="I247" s="429">
        <f t="shared" si="33"/>
        <v>0</v>
      </c>
      <c r="J247" s="476"/>
      <c r="K247" s="429"/>
      <c r="L247" s="430"/>
      <c r="M247" s="429">
        <f t="shared" si="30"/>
        <v>0</v>
      </c>
      <c r="N247" s="430"/>
      <c r="O247" s="429">
        <f t="shared" si="31"/>
        <v>0</v>
      </c>
      <c r="P247" s="479">
        <f t="shared" si="32"/>
        <v>0</v>
      </c>
      <c r="Q247" s="429">
        <v>35000</v>
      </c>
      <c r="R247" s="125" t="s">
        <v>739</v>
      </c>
    </row>
    <row r="248" spans="2:18" s="40" customFormat="1" ht="15.95" hidden="1" customHeight="1">
      <c r="B248" s="1306">
        <v>16</v>
      </c>
      <c r="C248" s="527">
        <v>41800</v>
      </c>
      <c r="D248" s="1411" t="s">
        <v>748</v>
      </c>
      <c r="E248" s="352"/>
      <c r="F248" s="352"/>
      <c r="G248" s="352"/>
      <c r="H248" s="1280">
        <f t="shared" si="34"/>
        <v>0</v>
      </c>
      <c r="I248" s="429">
        <f t="shared" si="33"/>
        <v>0</v>
      </c>
      <c r="J248" s="476"/>
      <c r="K248" s="429"/>
      <c r="L248" s="430"/>
      <c r="M248" s="429">
        <f t="shared" si="30"/>
        <v>0</v>
      </c>
      <c r="N248" s="430"/>
      <c r="O248" s="429">
        <f t="shared" si="31"/>
        <v>0</v>
      </c>
      <c r="P248" s="479">
        <f t="shared" si="32"/>
        <v>0</v>
      </c>
      <c r="Q248" s="429">
        <v>35000</v>
      </c>
      <c r="R248" s="125" t="s">
        <v>739</v>
      </c>
    </row>
    <row r="249" spans="2:18" s="40" customFormat="1" ht="15.95" hidden="1" customHeight="1">
      <c r="B249" s="1306">
        <v>17</v>
      </c>
      <c r="C249" s="527">
        <v>41801</v>
      </c>
      <c r="D249" s="1411" t="s">
        <v>748</v>
      </c>
      <c r="E249" s="352"/>
      <c r="F249" s="352"/>
      <c r="G249" s="352"/>
      <c r="H249" s="1280">
        <f t="shared" si="34"/>
        <v>0</v>
      </c>
      <c r="I249" s="429">
        <f t="shared" si="33"/>
        <v>0</v>
      </c>
      <c r="J249" s="476"/>
      <c r="K249" s="429"/>
      <c r="L249" s="430"/>
      <c r="M249" s="429">
        <f t="shared" si="30"/>
        <v>0</v>
      </c>
      <c r="N249" s="430"/>
      <c r="O249" s="429">
        <f t="shared" si="31"/>
        <v>0</v>
      </c>
      <c r="P249" s="479">
        <f t="shared" si="32"/>
        <v>0</v>
      </c>
      <c r="Q249" s="429">
        <v>35000</v>
      </c>
      <c r="R249" s="125" t="s">
        <v>739</v>
      </c>
    </row>
    <row r="250" spans="2:18" s="40" customFormat="1" ht="15.95" hidden="1" customHeight="1">
      <c r="B250" s="1306">
        <v>18</v>
      </c>
      <c r="C250" s="526">
        <v>41802</v>
      </c>
      <c r="D250" s="1227" t="s">
        <v>749</v>
      </c>
      <c r="E250" s="1316" t="s">
        <v>39</v>
      </c>
      <c r="F250" s="1316"/>
      <c r="G250" s="1316"/>
      <c r="H250" s="764">
        <f t="shared" si="34"/>
        <v>0</v>
      </c>
      <c r="I250" s="1323">
        <f t="shared" si="33"/>
        <v>0</v>
      </c>
      <c r="J250" s="1325"/>
      <c r="K250" s="1323"/>
      <c r="L250" s="123"/>
      <c r="M250" s="647">
        <f t="shared" si="30"/>
        <v>0</v>
      </c>
      <c r="N250" s="123"/>
      <c r="O250" s="1323">
        <f t="shared" si="31"/>
        <v>0</v>
      </c>
      <c r="P250" s="124">
        <f t="shared" si="32"/>
        <v>0</v>
      </c>
      <c r="Q250" s="1323"/>
      <c r="R250" s="125"/>
    </row>
    <row r="251" spans="2:18" s="40" customFormat="1" ht="15.95" hidden="1" customHeight="1">
      <c r="B251" s="3068">
        <v>19</v>
      </c>
      <c r="C251" s="526">
        <v>41803</v>
      </c>
      <c r="D251" s="1227" t="s">
        <v>750</v>
      </c>
      <c r="E251" s="1316" t="s">
        <v>556</v>
      </c>
      <c r="F251" s="1316">
        <v>1</v>
      </c>
      <c r="G251" s="1316">
        <v>30</v>
      </c>
      <c r="H251" s="764">
        <f t="shared" si="34"/>
        <v>30</v>
      </c>
      <c r="I251" s="1323">
        <f t="shared" si="33"/>
        <v>15000</v>
      </c>
      <c r="J251" s="1325"/>
      <c r="K251" s="1323"/>
      <c r="L251" s="123"/>
      <c r="M251" s="647">
        <f t="shared" si="30"/>
        <v>0</v>
      </c>
      <c r="N251" s="123"/>
      <c r="O251" s="1323">
        <f t="shared" si="31"/>
        <v>0</v>
      </c>
      <c r="P251" s="124">
        <f t="shared" si="32"/>
        <v>15000</v>
      </c>
      <c r="Q251" s="1323"/>
      <c r="R251" s="125"/>
    </row>
    <row r="252" spans="2:18" s="40" customFormat="1" ht="15.95" hidden="1" customHeight="1">
      <c r="B252" s="3070"/>
      <c r="C252" s="526">
        <v>41803</v>
      </c>
      <c r="D252" s="1227" t="s">
        <v>552</v>
      </c>
      <c r="E252" s="1316" t="s">
        <v>39</v>
      </c>
      <c r="F252" s="1316">
        <v>1</v>
      </c>
      <c r="G252" s="1316"/>
      <c r="H252" s="764">
        <f t="shared" si="34"/>
        <v>0</v>
      </c>
      <c r="I252" s="1323">
        <f t="shared" si="33"/>
        <v>0</v>
      </c>
      <c r="J252" s="1325" t="s">
        <v>258</v>
      </c>
      <c r="K252" s="1323">
        <v>10000</v>
      </c>
      <c r="L252" s="123"/>
      <c r="M252" s="647">
        <f t="shared" si="30"/>
        <v>0</v>
      </c>
      <c r="N252" s="123"/>
      <c r="O252" s="1323">
        <f t="shared" si="31"/>
        <v>0</v>
      </c>
      <c r="P252" s="124">
        <f t="shared" si="32"/>
        <v>10000</v>
      </c>
      <c r="Q252" s="1323"/>
      <c r="R252" s="125"/>
    </row>
    <row r="253" spans="2:18" s="31" customFormat="1" ht="15.95" hidden="1" customHeight="1">
      <c r="B253" s="1347">
        <v>20</v>
      </c>
      <c r="C253" s="526">
        <v>41804</v>
      </c>
      <c r="D253" s="1227" t="s">
        <v>751</v>
      </c>
      <c r="E253" s="46"/>
      <c r="F253" s="46"/>
      <c r="G253" s="46"/>
      <c r="H253" s="764">
        <f t="shared" si="34"/>
        <v>0</v>
      </c>
      <c r="I253" s="1352">
        <f t="shared" si="33"/>
        <v>0</v>
      </c>
      <c r="J253" s="1350" t="s">
        <v>70</v>
      </c>
      <c r="K253" s="1352">
        <v>50000</v>
      </c>
      <c r="L253" s="123"/>
      <c r="M253" s="1352">
        <f t="shared" si="30"/>
        <v>0</v>
      </c>
      <c r="N253" s="123"/>
      <c r="O253" s="1352">
        <f t="shared" si="31"/>
        <v>0</v>
      </c>
      <c r="P253" s="124">
        <f t="shared" si="32"/>
        <v>50000</v>
      </c>
      <c r="Q253" s="1352"/>
      <c r="R253" s="125"/>
    </row>
    <row r="254" spans="2:18" s="31" customFormat="1" ht="15.95" hidden="1" customHeight="1">
      <c r="B254" s="1347">
        <v>21</v>
      </c>
      <c r="C254" s="387">
        <v>41805</v>
      </c>
      <c r="D254" s="1227" t="s">
        <v>752</v>
      </c>
      <c r="E254" s="46"/>
      <c r="F254" s="46"/>
      <c r="G254" s="46"/>
      <c r="H254" s="764">
        <f t="shared" si="34"/>
        <v>0</v>
      </c>
      <c r="I254" s="1352">
        <f t="shared" si="33"/>
        <v>0</v>
      </c>
      <c r="J254" s="1350" t="s">
        <v>70</v>
      </c>
      <c r="K254" s="1352">
        <v>50000</v>
      </c>
      <c r="L254" s="123"/>
      <c r="M254" s="1352">
        <f t="shared" si="30"/>
        <v>0</v>
      </c>
      <c r="N254" s="123"/>
      <c r="O254" s="1352">
        <f t="shared" si="31"/>
        <v>0</v>
      </c>
      <c r="P254" s="124">
        <f t="shared" si="32"/>
        <v>50000</v>
      </c>
      <c r="Q254" s="1352"/>
      <c r="R254" s="125"/>
    </row>
    <row r="255" spans="2:18" s="40" customFormat="1" ht="15.95" hidden="1" customHeight="1">
      <c r="B255" s="3068">
        <v>22</v>
      </c>
      <c r="C255" s="526">
        <v>41806</v>
      </c>
      <c r="D255" s="1227" t="s">
        <v>553</v>
      </c>
      <c r="E255" s="1316" t="s">
        <v>39</v>
      </c>
      <c r="F255" s="1316">
        <v>2</v>
      </c>
      <c r="G255" s="1316"/>
      <c r="H255" s="764">
        <f t="shared" si="34"/>
        <v>0</v>
      </c>
      <c r="I255" s="1323">
        <f t="shared" si="33"/>
        <v>0</v>
      </c>
      <c r="J255" s="1325" t="s">
        <v>258</v>
      </c>
      <c r="K255" s="1323">
        <v>10000</v>
      </c>
      <c r="L255" s="123"/>
      <c r="M255" s="647">
        <f t="shared" si="30"/>
        <v>0</v>
      </c>
      <c r="N255" s="123"/>
      <c r="O255" s="1323">
        <f t="shared" si="31"/>
        <v>0</v>
      </c>
      <c r="P255" s="124">
        <f t="shared" si="32"/>
        <v>10000</v>
      </c>
      <c r="Q255" s="1323"/>
      <c r="R255" s="125"/>
    </row>
    <row r="256" spans="2:18" s="40" customFormat="1" ht="15.95" hidden="1" customHeight="1">
      <c r="B256" s="3070"/>
      <c r="C256" s="526">
        <v>41806</v>
      </c>
      <c r="D256" s="1227" t="s">
        <v>555</v>
      </c>
      <c r="E256" s="1316" t="s">
        <v>556</v>
      </c>
      <c r="F256" s="1316">
        <v>1</v>
      </c>
      <c r="G256" s="1316">
        <v>30</v>
      </c>
      <c r="H256" s="764">
        <f t="shared" si="34"/>
        <v>30</v>
      </c>
      <c r="I256" s="1323">
        <f t="shared" si="33"/>
        <v>15000</v>
      </c>
      <c r="J256" s="1325"/>
      <c r="K256" s="1323"/>
      <c r="L256" s="123"/>
      <c r="M256" s="647">
        <f t="shared" si="30"/>
        <v>0</v>
      </c>
      <c r="N256" s="123"/>
      <c r="O256" s="1323">
        <f t="shared" si="31"/>
        <v>0</v>
      </c>
      <c r="P256" s="124">
        <f t="shared" si="32"/>
        <v>15000</v>
      </c>
      <c r="Q256" s="1323"/>
      <c r="R256" s="125"/>
    </row>
    <row r="257" spans="2:18" s="40" customFormat="1" ht="15.95" hidden="1" customHeight="1">
      <c r="B257" s="3068">
        <v>23</v>
      </c>
      <c r="C257" s="526">
        <v>41807</v>
      </c>
      <c r="D257" s="1227" t="s">
        <v>555</v>
      </c>
      <c r="E257" s="1316" t="s">
        <v>556</v>
      </c>
      <c r="F257" s="1316">
        <v>2</v>
      </c>
      <c r="G257" s="1316">
        <v>30</v>
      </c>
      <c r="H257" s="764">
        <f t="shared" si="34"/>
        <v>60</v>
      </c>
      <c r="I257" s="1323">
        <f t="shared" si="33"/>
        <v>30000</v>
      </c>
      <c r="J257" s="1325"/>
      <c r="K257" s="1323"/>
      <c r="L257" s="123">
        <v>4</v>
      </c>
      <c r="M257" s="647">
        <f t="shared" si="30"/>
        <v>40000</v>
      </c>
      <c r="N257" s="123"/>
      <c r="O257" s="1323">
        <f t="shared" si="31"/>
        <v>0</v>
      </c>
      <c r="P257" s="124">
        <f t="shared" si="32"/>
        <v>70000</v>
      </c>
      <c r="Q257" s="1323"/>
      <c r="R257" s="125"/>
    </row>
    <row r="258" spans="2:18" s="40" customFormat="1" ht="15.95" hidden="1" customHeight="1">
      <c r="B258" s="3070"/>
      <c r="C258" s="526">
        <v>41807</v>
      </c>
      <c r="D258" s="1227" t="s">
        <v>552</v>
      </c>
      <c r="E258" s="1316" t="s">
        <v>39</v>
      </c>
      <c r="F258" s="1316">
        <v>1</v>
      </c>
      <c r="G258" s="1316"/>
      <c r="H258" s="764">
        <f t="shared" si="34"/>
        <v>0</v>
      </c>
      <c r="I258" s="1323">
        <f t="shared" si="33"/>
        <v>0</v>
      </c>
      <c r="J258" s="1325" t="s">
        <v>258</v>
      </c>
      <c r="K258" s="1323">
        <v>10000</v>
      </c>
      <c r="L258" s="123"/>
      <c r="M258" s="647">
        <f t="shared" si="30"/>
        <v>0</v>
      </c>
      <c r="N258" s="123"/>
      <c r="O258" s="1323">
        <f t="shared" si="31"/>
        <v>0</v>
      </c>
      <c r="P258" s="124">
        <f t="shared" si="32"/>
        <v>10000</v>
      </c>
      <c r="Q258" s="1323"/>
      <c r="R258" s="125"/>
    </row>
    <row r="259" spans="2:18" s="40" customFormat="1" ht="15.95" hidden="1" customHeight="1">
      <c r="B259" s="1306">
        <v>24</v>
      </c>
      <c r="C259" s="526">
        <v>41808</v>
      </c>
      <c r="D259" s="1227" t="s">
        <v>546</v>
      </c>
      <c r="E259" s="1316" t="s">
        <v>426</v>
      </c>
      <c r="F259" s="1316">
        <v>1</v>
      </c>
      <c r="G259" s="1316"/>
      <c r="H259" s="764">
        <f t="shared" si="34"/>
        <v>0</v>
      </c>
      <c r="I259" s="1323">
        <f t="shared" si="33"/>
        <v>0</v>
      </c>
      <c r="J259" s="1325" t="s">
        <v>127</v>
      </c>
      <c r="K259" s="1323">
        <v>20000</v>
      </c>
      <c r="L259" s="123"/>
      <c r="M259" s="647">
        <f t="shared" si="30"/>
        <v>0</v>
      </c>
      <c r="N259" s="123"/>
      <c r="O259" s="1323">
        <f t="shared" si="31"/>
        <v>0</v>
      </c>
      <c r="P259" s="124">
        <f t="shared" si="32"/>
        <v>20000</v>
      </c>
      <c r="Q259" s="1323"/>
      <c r="R259" s="125"/>
    </row>
    <row r="260" spans="2:18" s="40" customFormat="1" ht="15.95" hidden="1" customHeight="1">
      <c r="B260" s="1306">
        <v>25</v>
      </c>
      <c r="C260" s="526">
        <v>41809</v>
      </c>
      <c r="D260" s="1227" t="s">
        <v>555</v>
      </c>
      <c r="E260" s="1316" t="s">
        <v>556</v>
      </c>
      <c r="F260" s="1316">
        <v>1</v>
      </c>
      <c r="G260" s="1316">
        <v>30</v>
      </c>
      <c r="H260" s="764">
        <f t="shared" si="34"/>
        <v>30</v>
      </c>
      <c r="I260" s="1323">
        <f t="shared" si="33"/>
        <v>15000</v>
      </c>
      <c r="J260" s="1325"/>
      <c r="K260" s="1323"/>
      <c r="L260" s="123">
        <v>2</v>
      </c>
      <c r="M260" s="647">
        <f t="shared" si="30"/>
        <v>20000</v>
      </c>
      <c r="N260" s="123"/>
      <c r="O260" s="1323">
        <f t="shared" si="31"/>
        <v>0</v>
      </c>
      <c r="P260" s="124">
        <f t="shared" si="32"/>
        <v>35000</v>
      </c>
      <c r="Q260" s="1323"/>
      <c r="R260" s="125"/>
    </row>
    <row r="261" spans="2:18" s="40" customFormat="1" ht="15.95" hidden="1" customHeight="1">
      <c r="B261" s="1306">
        <v>26</v>
      </c>
      <c r="C261" s="526">
        <v>41810</v>
      </c>
      <c r="D261" s="1227" t="s">
        <v>726</v>
      </c>
      <c r="E261" s="1316" t="s">
        <v>556</v>
      </c>
      <c r="F261" s="1316">
        <v>1</v>
      </c>
      <c r="G261" s="1316">
        <v>56</v>
      </c>
      <c r="H261" s="764">
        <f t="shared" si="34"/>
        <v>56</v>
      </c>
      <c r="I261" s="1323">
        <f t="shared" si="33"/>
        <v>28000</v>
      </c>
      <c r="J261" s="1325"/>
      <c r="K261" s="1323"/>
      <c r="L261" s="123">
        <v>4</v>
      </c>
      <c r="M261" s="647">
        <f t="shared" si="30"/>
        <v>40000</v>
      </c>
      <c r="N261" s="123"/>
      <c r="O261" s="1323">
        <f t="shared" si="31"/>
        <v>0</v>
      </c>
      <c r="P261" s="124">
        <f t="shared" si="32"/>
        <v>68000</v>
      </c>
      <c r="Q261" s="1323"/>
      <c r="R261" s="125"/>
    </row>
    <row r="262" spans="2:18" s="40" customFormat="1" ht="15.95" hidden="1" customHeight="1">
      <c r="B262" s="1306">
        <v>27</v>
      </c>
      <c r="C262" s="526">
        <v>41811</v>
      </c>
      <c r="D262" s="1227" t="s">
        <v>726</v>
      </c>
      <c r="E262" s="1316" t="s">
        <v>556</v>
      </c>
      <c r="F262" s="1316">
        <v>1</v>
      </c>
      <c r="G262" s="1316">
        <v>56</v>
      </c>
      <c r="H262" s="764">
        <f t="shared" si="34"/>
        <v>56</v>
      </c>
      <c r="I262" s="1323">
        <f t="shared" si="33"/>
        <v>28000</v>
      </c>
      <c r="J262" s="1325"/>
      <c r="K262" s="1323"/>
      <c r="L262" s="123">
        <v>2</v>
      </c>
      <c r="M262" s="647">
        <f t="shared" si="30"/>
        <v>20000</v>
      </c>
      <c r="N262" s="123"/>
      <c r="O262" s="1323">
        <f t="shared" si="31"/>
        <v>0</v>
      </c>
      <c r="P262" s="124">
        <f t="shared" si="32"/>
        <v>48000</v>
      </c>
      <c r="Q262" s="1323"/>
      <c r="R262" s="125"/>
    </row>
    <row r="263" spans="2:18" s="40" customFormat="1" ht="18" hidden="1" customHeight="1">
      <c r="B263" s="3068">
        <v>28</v>
      </c>
      <c r="C263" s="387">
        <v>41812</v>
      </c>
      <c r="D263" s="1227" t="s">
        <v>726</v>
      </c>
      <c r="E263" s="1316" t="s">
        <v>556</v>
      </c>
      <c r="F263" s="1316">
        <v>1</v>
      </c>
      <c r="G263" s="1316">
        <v>56</v>
      </c>
      <c r="H263" s="764">
        <f t="shared" si="34"/>
        <v>56</v>
      </c>
      <c r="I263" s="1323">
        <f t="shared" si="33"/>
        <v>28000</v>
      </c>
      <c r="J263" s="1325"/>
      <c r="K263" s="1323"/>
      <c r="L263" s="123">
        <v>4</v>
      </c>
      <c r="M263" s="647">
        <f t="shared" si="30"/>
        <v>40000</v>
      </c>
      <c r="N263" s="123"/>
      <c r="O263" s="1323">
        <f t="shared" si="31"/>
        <v>0</v>
      </c>
      <c r="P263" s="124">
        <f t="shared" si="32"/>
        <v>68000</v>
      </c>
      <c r="Q263" s="1323"/>
      <c r="R263" s="125"/>
    </row>
    <row r="264" spans="2:18" s="40" customFormat="1" ht="15.95" hidden="1" customHeight="1">
      <c r="B264" s="3070"/>
      <c r="C264" s="387">
        <v>41812</v>
      </c>
      <c r="D264" s="1227" t="s">
        <v>553</v>
      </c>
      <c r="E264" s="1316" t="s">
        <v>39</v>
      </c>
      <c r="F264" s="1316">
        <v>1</v>
      </c>
      <c r="G264" s="1316"/>
      <c r="H264" s="764">
        <f t="shared" si="34"/>
        <v>0</v>
      </c>
      <c r="I264" s="1323">
        <f t="shared" si="33"/>
        <v>0</v>
      </c>
      <c r="J264" s="1325" t="s">
        <v>258</v>
      </c>
      <c r="K264" s="1323">
        <v>5000</v>
      </c>
      <c r="L264" s="123">
        <v>4</v>
      </c>
      <c r="M264" s="647">
        <f t="shared" si="30"/>
        <v>40000</v>
      </c>
      <c r="N264" s="123"/>
      <c r="O264" s="1323">
        <f t="shared" si="31"/>
        <v>0</v>
      </c>
      <c r="P264" s="124">
        <f t="shared" si="32"/>
        <v>45000</v>
      </c>
      <c r="Q264" s="1323"/>
      <c r="R264" s="125"/>
    </row>
    <row r="265" spans="2:18" s="40" customFormat="1" ht="15.95" hidden="1" customHeight="1">
      <c r="B265" s="3068">
        <v>29</v>
      </c>
      <c r="C265" s="526">
        <v>41813</v>
      </c>
      <c r="D265" s="1227" t="s">
        <v>726</v>
      </c>
      <c r="E265" s="1316" t="s">
        <v>556</v>
      </c>
      <c r="F265" s="1316">
        <v>1</v>
      </c>
      <c r="G265" s="1316">
        <v>56</v>
      </c>
      <c r="H265" s="764">
        <f t="shared" si="34"/>
        <v>56</v>
      </c>
      <c r="I265" s="1323">
        <f t="shared" si="33"/>
        <v>28000</v>
      </c>
      <c r="J265" s="1325"/>
      <c r="K265" s="1323"/>
      <c r="L265" s="123">
        <v>4</v>
      </c>
      <c r="M265" s="647">
        <f t="shared" si="30"/>
        <v>40000</v>
      </c>
      <c r="N265" s="123"/>
      <c r="O265" s="1323">
        <f t="shared" si="31"/>
        <v>0</v>
      </c>
      <c r="P265" s="124">
        <f t="shared" si="32"/>
        <v>68000</v>
      </c>
      <c r="Q265" s="1323"/>
      <c r="R265" s="125"/>
    </row>
    <row r="266" spans="2:18" s="40" customFormat="1" ht="15.95" hidden="1" customHeight="1">
      <c r="B266" s="3069"/>
      <c r="C266" s="526">
        <v>41813</v>
      </c>
      <c r="D266" s="1227" t="s">
        <v>557</v>
      </c>
      <c r="E266" s="1316" t="s">
        <v>426</v>
      </c>
      <c r="F266" s="1316">
        <v>1</v>
      </c>
      <c r="G266" s="1316"/>
      <c r="H266" s="764">
        <f t="shared" si="34"/>
        <v>0</v>
      </c>
      <c r="I266" s="1323">
        <f t="shared" si="33"/>
        <v>0</v>
      </c>
      <c r="J266" s="1325" t="s">
        <v>127</v>
      </c>
      <c r="K266" s="1323">
        <v>20000</v>
      </c>
      <c r="L266" s="123"/>
      <c r="M266" s="647">
        <f t="shared" si="30"/>
        <v>0</v>
      </c>
      <c r="N266" s="123"/>
      <c r="O266" s="1323">
        <f t="shared" si="31"/>
        <v>0</v>
      </c>
      <c r="P266" s="124">
        <f t="shared" si="32"/>
        <v>20000</v>
      </c>
      <c r="Q266" s="1323"/>
      <c r="R266" s="125"/>
    </row>
    <row r="267" spans="2:18" s="40" customFormat="1" ht="15.95" hidden="1" customHeight="1">
      <c r="B267" s="3070"/>
      <c r="C267" s="526">
        <v>41813</v>
      </c>
      <c r="D267" s="1227" t="s">
        <v>553</v>
      </c>
      <c r="E267" s="1316" t="s">
        <v>39</v>
      </c>
      <c r="F267" s="1316">
        <v>2</v>
      </c>
      <c r="G267" s="1316"/>
      <c r="H267" s="764">
        <f t="shared" si="34"/>
        <v>0</v>
      </c>
      <c r="I267" s="1323">
        <f t="shared" si="33"/>
        <v>0</v>
      </c>
      <c r="J267" s="1325" t="s">
        <v>258</v>
      </c>
      <c r="K267" s="1323">
        <v>10000</v>
      </c>
      <c r="L267" s="123"/>
      <c r="M267" s="647">
        <f t="shared" si="30"/>
        <v>0</v>
      </c>
      <c r="N267" s="123"/>
      <c r="O267" s="1323">
        <f t="shared" si="31"/>
        <v>0</v>
      </c>
      <c r="P267" s="124">
        <f t="shared" si="32"/>
        <v>10000</v>
      </c>
      <c r="Q267" s="1323"/>
      <c r="R267" s="125"/>
    </row>
    <row r="268" spans="2:18" s="40" customFormat="1" ht="15.95" hidden="1" customHeight="1">
      <c r="B268" s="1306">
        <v>30</v>
      </c>
      <c r="C268" s="526">
        <v>41814</v>
      </c>
      <c r="D268" s="1227" t="s">
        <v>726</v>
      </c>
      <c r="E268" s="1316" t="s">
        <v>556</v>
      </c>
      <c r="F268" s="1316">
        <v>1</v>
      </c>
      <c r="G268" s="1316">
        <v>56</v>
      </c>
      <c r="H268" s="764">
        <f t="shared" si="34"/>
        <v>56</v>
      </c>
      <c r="I268" s="1323">
        <f t="shared" si="33"/>
        <v>28000</v>
      </c>
      <c r="J268" s="1325"/>
      <c r="K268" s="1323"/>
      <c r="L268" s="123">
        <v>4</v>
      </c>
      <c r="M268" s="647">
        <f t="shared" si="30"/>
        <v>40000</v>
      </c>
      <c r="N268" s="123"/>
      <c r="O268" s="1323">
        <f t="shared" si="31"/>
        <v>0</v>
      </c>
      <c r="P268" s="124">
        <f t="shared" si="32"/>
        <v>68000</v>
      </c>
      <c r="Q268" s="1323"/>
      <c r="R268" s="125"/>
    </row>
    <row r="269" spans="2:18" s="40" customFormat="1" ht="15.95" hidden="1" customHeight="1">
      <c r="B269" s="3068">
        <v>31</v>
      </c>
      <c r="C269" s="526">
        <v>41815</v>
      </c>
      <c r="D269" s="1227" t="s">
        <v>553</v>
      </c>
      <c r="E269" s="1316" t="s">
        <v>39</v>
      </c>
      <c r="F269" s="1316">
        <v>3</v>
      </c>
      <c r="G269" s="1316"/>
      <c r="H269" s="764">
        <f t="shared" si="34"/>
        <v>0</v>
      </c>
      <c r="I269" s="1323">
        <f t="shared" si="33"/>
        <v>0</v>
      </c>
      <c r="J269" s="1325" t="s">
        <v>258</v>
      </c>
      <c r="K269" s="1323">
        <v>15000</v>
      </c>
      <c r="L269" s="123"/>
      <c r="M269" s="647">
        <f t="shared" si="30"/>
        <v>0</v>
      </c>
      <c r="N269" s="123"/>
      <c r="O269" s="1323">
        <f t="shared" si="31"/>
        <v>0</v>
      </c>
      <c r="P269" s="124">
        <f t="shared" si="32"/>
        <v>15000</v>
      </c>
      <c r="Q269" s="1323"/>
      <c r="R269" s="125"/>
    </row>
    <row r="270" spans="2:18" s="40" customFormat="1" ht="15.95" hidden="1" customHeight="1">
      <c r="B270" s="3069"/>
      <c r="C270" s="526">
        <v>41815</v>
      </c>
      <c r="D270" s="1227" t="s">
        <v>546</v>
      </c>
      <c r="E270" s="1316" t="s">
        <v>426</v>
      </c>
      <c r="F270" s="1316">
        <v>1</v>
      </c>
      <c r="G270" s="1316"/>
      <c r="H270" s="764">
        <f t="shared" si="34"/>
        <v>0</v>
      </c>
      <c r="I270" s="1323">
        <f t="shared" si="33"/>
        <v>0</v>
      </c>
      <c r="J270" s="3220" t="s">
        <v>127</v>
      </c>
      <c r="K270" s="3222">
        <v>20000</v>
      </c>
      <c r="L270" s="123"/>
      <c r="M270" s="647">
        <f t="shared" si="30"/>
        <v>0</v>
      </c>
      <c r="N270" s="123"/>
      <c r="O270" s="1323">
        <f t="shared" si="31"/>
        <v>0</v>
      </c>
      <c r="P270" s="124">
        <f t="shared" si="32"/>
        <v>20000</v>
      </c>
      <c r="Q270" s="1323"/>
      <c r="R270" s="125"/>
    </row>
    <row r="271" spans="2:18" s="40" customFormat="1" ht="15.95" hidden="1" customHeight="1" thickBot="1">
      <c r="B271" s="3360"/>
      <c r="C271" s="791">
        <v>41815</v>
      </c>
      <c r="D271" s="1271" t="s">
        <v>549</v>
      </c>
      <c r="E271" s="44" t="s">
        <v>426</v>
      </c>
      <c r="F271" s="44">
        <v>3</v>
      </c>
      <c r="G271" s="44"/>
      <c r="H271" s="765">
        <f t="shared" si="34"/>
        <v>0</v>
      </c>
      <c r="I271" s="1324">
        <f t="shared" si="33"/>
        <v>0</v>
      </c>
      <c r="J271" s="3357"/>
      <c r="K271" s="3223"/>
      <c r="L271" s="1013">
        <v>2</v>
      </c>
      <c r="M271" s="1238">
        <f>L271*10000</f>
        <v>20000</v>
      </c>
      <c r="N271" s="1013"/>
      <c r="O271" s="1324">
        <f>N271*15000</f>
        <v>0</v>
      </c>
      <c r="P271" s="1014">
        <f>I271+K271+M271+O271</f>
        <v>20000</v>
      </c>
      <c r="Q271" s="1324"/>
      <c r="R271" s="792"/>
    </row>
    <row r="272" spans="2:18" s="40" customFormat="1" ht="15.95" hidden="1" customHeight="1">
      <c r="B272" s="1696">
        <v>1</v>
      </c>
      <c r="C272" s="1697">
        <v>41816</v>
      </c>
      <c r="D272" s="1698" t="s">
        <v>726</v>
      </c>
      <c r="E272" s="1699" t="s">
        <v>556</v>
      </c>
      <c r="F272" s="1699">
        <v>1</v>
      </c>
      <c r="G272" s="1699">
        <v>56</v>
      </c>
      <c r="H272" s="1700">
        <v>56</v>
      </c>
      <c r="I272" s="1701">
        <v>28000</v>
      </c>
      <c r="J272" s="1702"/>
      <c r="K272" s="1701"/>
      <c r="L272" s="1703">
        <v>3</v>
      </c>
      <c r="M272" s="1704">
        <v>30000</v>
      </c>
      <c r="N272" s="1703"/>
      <c r="O272" s="1701">
        <v>0</v>
      </c>
      <c r="P272" s="1705">
        <v>58000</v>
      </c>
      <c r="Q272" s="1701"/>
      <c r="R272" s="1706"/>
    </row>
    <row r="273" spans="2:18" s="40" customFormat="1" ht="15.95" hidden="1" customHeight="1">
      <c r="B273" s="1707">
        <v>2</v>
      </c>
      <c r="C273" s="1708">
        <v>41817</v>
      </c>
      <c r="D273" s="1709" t="s">
        <v>563</v>
      </c>
      <c r="E273" s="1710" t="s">
        <v>263</v>
      </c>
      <c r="F273" s="1710">
        <v>4</v>
      </c>
      <c r="G273" s="1710"/>
      <c r="H273" s="1711">
        <v>0</v>
      </c>
      <c r="I273" s="1712">
        <v>0</v>
      </c>
      <c r="J273" s="1713" t="s">
        <v>258</v>
      </c>
      <c r="K273" s="1712">
        <v>20000</v>
      </c>
      <c r="L273" s="1714">
        <v>1</v>
      </c>
      <c r="M273" s="1715">
        <v>10000</v>
      </c>
      <c r="N273" s="1714"/>
      <c r="O273" s="1712">
        <v>0</v>
      </c>
      <c r="P273" s="1716">
        <v>30000</v>
      </c>
      <c r="Q273" s="1712"/>
      <c r="R273" s="1717"/>
    </row>
    <row r="274" spans="2:18" s="40" customFormat="1" ht="15.95" hidden="1" customHeight="1">
      <c r="B274" s="3353">
        <v>3</v>
      </c>
      <c r="C274" s="1708">
        <v>41818</v>
      </c>
      <c r="D274" s="1709" t="s">
        <v>726</v>
      </c>
      <c r="E274" s="1710" t="s">
        <v>556</v>
      </c>
      <c r="F274" s="1710">
        <v>1</v>
      </c>
      <c r="G274" s="1710">
        <v>56</v>
      </c>
      <c r="H274" s="1711">
        <v>56</v>
      </c>
      <c r="I274" s="1712">
        <v>28000</v>
      </c>
      <c r="J274" s="1713"/>
      <c r="K274" s="1712"/>
      <c r="L274" s="1714">
        <v>3</v>
      </c>
      <c r="M274" s="1715">
        <v>30000</v>
      </c>
      <c r="N274" s="1714"/>
      <c r="O274" s="1712">
        <v>0</v>
      </c>
      <c r="P274" s="1716">
        <v>58000</v>
      </c>
      <c r="Q274" s="1712"/>
      <c r="R274" s="1717"/>
    </row>
    <row r="275" spans="2:18" s="40" customFormat="1" ht="15.95" hidden="1" customHeight="1">
      <c r="B275" s="3353"/>
      <c r="C275" s="1708">
        <v>41818</v>
      </c>
      <c r="D275" s="1709" t="s">
        <v>563</v>
      </c>
      <c r="E275" s="1710" t="s">
        <v>263</v>
      </c>
      <c r="F275" s="1710">
        <v>1</v>
      </c>
      <c r="G275" s="1710"/>
      <c r="H275" s="1711">
        <v>0</v>
      </c>
      <c r="I275" s="1712">
        <v>0</v>
      </c>
      <c r="J275" s="1713" t="s">
        <v>127</v>
      </c>
      <c r="K275" s="1712">
        <v>5000</v>
      </c>
      <c r="L275" s="1714"/>
      <c r="M275" s="1715">
        <v>0</v>
      </c>
      <c r="N275" s="1714"/>
      <c r="O275" s="1712">
        <v>0</v>
      </c>
      <c r="P275" s="1716">
        <v>5000</v>
      </c>
      <c r="Q275" s="1712"/>
      <c r="R275" s="1717"/>
    </row>
    <row r="276" spans="2:18" s="40" customFormat="1" ht="15.95" hidden="1" customHeight="1">
      <c r="B276" s="1707">
        <v>4</v>
      </c>
      <c r="C276" s="1718">
        <v>41819</v>
      </c>
      <c r="D276" s="1719" t="s">
        <v>908</v>
      </c>
      <c r="E276" s="1720" t="s">
        <v>263</v>
      </c>
      <c r="F276" s="1721"/>
      <c r="G276" s="1721"/>
      <c r="H276" s="1711">
        <v>0</v>
      </c>
      <c r="I276" s="1712">
        <v>0</v>
      </c>
      <c r="J276" s="1710"/>
      <c r="K276" s="1722"/>
      <c r="L276" s="1710"/>
      <c r="M276" s="1715">
        <v>0</v>
      </c>
      <c r="N276" s="1723"/>
      <c r="O276" s="1712">
        <v>0</v>
      </c>
      <c r="P276" s="1716">
        <v>0</v>
      </c>
      <c r="Q276" s="1722"/>
      <c r="R276" s="1724"/>
    </row>
    <row r="277" spans="2:18" s="40" customFormat="1" ht="15.95" hidden="1" customHeight="1">
      <c r="B277" s="1707">
        <v>5</v>
      </c>
      <c r="C277" s="1708">
        <v>41820</v>
      </c>
      <c r="D277" s="1709" t="s">
        <v>726</v>
      </c>
      <c r="E277" s="1710" t="s">
        <v>556</v>
      </c>
      <c r="F277" s="1710">
        <v>1</v>
      </c>
      <c r="G277" s="1710">
        <v>56</v>
      </c>
      <c r="H277" s="1711">
        <v>56</v>
      </c>
      <c r="I277" s="1712">
        <v>28000</v>
      </c>
      <c r="J277" s="1710"/>
      <c r="K277" s="1722"/>
      <c r="L277" s="1710">
        <v>4</v>
      </c>
      <c r="M277" s="1715">
        <v>40000</v>
      </c>
      <c r="N277" s="1723"/>
      <c r="O277" s="1712">
        <v>0</v>
      </c>
      <c r="P277" s="1716">
        <v>68000</v>
      </c>
      <c r="Q277" s="1722"/>
      <c r="R277" s="1724"/>
    </row>
    <row r="278" spans="2:18" s="40" customFormat="1" ht="15.95" hidden="1" customHeight="1">
      <c r="B278" s="3353">
        <v>6</v>
      </c>
      <c r="C278" s="1708">
        <v>41821</v>
      </c>
      <c r="D278" s="1709" t="s">
        <v>726</v>
      </c>
      <c r="E278" s="1710" t="s">
        <v>556</v>
      </c>
      <c r="F278" s="1710">
        <v>1</v>
      </c>
      <c r="G278" s="1710">
        <v>55</v>
      </c>
      <c r="H278" s="1711">
        <v>55</v>
      </c>
      <c r="I278" s="1712">
        <v>27500</v>
      </c>
      <c r="J278" s="1710"/>
      <c r="K278" s="1722"/>
      <c r="L278" s="1710"/>
      <c r="M278" s="1715">
        <v>0</v>
      </c>
      <c r="N278" s="1723"/>
      <c r="O278" s="1712">
        <v>0</v>
      </c>
      <c r="P278" s="1716">
        <v>27500</v>
      </c>
      <c r="Q278" s="1722"/>
      <c r="R278" s="1724"/>
    </row>
    <row r="279" spans="2:18" s="40" customFormat="1" ht="15.95" hidden="1" customHeight="1">
      <c r="B279" s="3353"/>
      <c r="C279" s="1708">
        <v>41821</v>
      </c>
      <c r="D279" s="1709" t="s">
        <v>563</v>
      </c>
      <c r="E279" s="1710" t="s">
        <v>263</v>
      </c>
      <c r="F279" s="1710">
        <v>1</v>
      </c>
      <c r="G279" s="1710"/>
      <c r="H279" s="1711">
        <v>0</v>
      </c>
      <c r="I279" s="1712">
        <v>0</v>
      </c>
      <c r="J279" s="1710" t="s">
        <v>258</v>
      </c>
      <c r="K279" s="1722">
        <v>5000</v>
      </c>
      <c r="L279" s="1710"/>
      <c r="M279" s="1715">
        <v>0</v>
      </c>
      <c r="N279" s="1723"/>
      <c r="O279" s="1712">
        <v>0</v>
      </c>
      <c r="P279" s="1716">
        <v>5000</v>
      </c>
      <c r="Q279" s="1722"/>
      <c r="R279" s="1724"/>
    </row>
    <row r="280" spans="2:18" s="40" customFormat="1" ht="15.95" hidden="1" customHeight="1">
      <c r="B280" s="1707">
        <v>7</v>
      </c>
      <c r="C280" s="1708">
        <v>41822</v>
      </c>
      <c r="D280" s="1709" t="s">
        <v>880</v>
      </c>
      <c r="E280" s="1710" t="s">
        <v>263</v>
      </c>
      <c r="F280" s="1710">
        <v>1</v>
      </c>
      <c r="G280" s="1710"/>
      <c r="H280" s="1711">
        <v>0</v>
      </c>
      <c r="I280" s="1712">
        <v>0</v>
      </c>
      <c r="J280" s="1710" t="s">
        <v>258</v>
      </c>
      <c r="K280" s="1722">
        <v>5000</v>
      </c>
      <c r="L280" s="1710"/>
      <c r="M280" s="1715">
        <v>0</v>
      </c>
      <c r="N280" s="1723"/>
      <c r="O280" s="1712">
        <v>0</v>
      </c>
      <c r="P280" s="1716">
        <v>5000</v>
      </c>
      <c r="Q280" s="1722"/>
      <c r="R280" s="1724"/>
    </row>
    <row r="281" spans="2:18" s="40" customFormat="1" ht="15.95" hidden="1" customHeight="1">
      <c r="B281" s="3353">
        <v>8</v>
      </c>
      <c r="C281" s="1708">
        <v>41823</v>
      </c>
      <c r="D281" s="1709" t="s">
        <v>726</v>
      </c>
      <c r="E281" s="1710" t="s">
        <v>556</v>
      </c>
      <c r="F281" s="1710">
        <v>1</v>
      </c>
      <c r="G281" s="1710">
        <v>55</v>
      </c>
      <c r="H281" s="1711">
        <v>55</v>
      </c>
      <c r="I281" s="1712">
        <v>27500</v>
      </c>
      <c r="J281" s="1710"/>
      <c r="K281" s="1722"/>
      <c r="L281" s="1710">
        <v>3</v>
      </c>
      <c r="M281" s="1715">
        <v>30000</v>
      </c>
      <c r="N281" s="1723"/>
      <c r="O281" s="1712">
        <v>0</v>
      </c>
      <c r="P281" s="1716">
        <v>57500</v>
      </c>
      <c r="Q281" s="1722"/>
      <c r="R281" s="1724"/>
    </row>
    <row r="282" spans="2:18" s="40" customFormat="1" ht="15.95" hidden="1" customHeight="1">
      <c r="B282" s="3353"/>
      <c r="C282" s="1708">
        <v>41823</v>
      </c>
      <c r="D282" s="1725" t="s">
        <v>557</v>
      </c>
      <c r="E282" s="1710" t="s">
        <v>426</v>
      </c>
      <c r="F282" s="1710">
        <v>3</v>
      </c>
      <c r="G282" s="1710"/>
      <c r="H282" s="1711">
        <v>0</v>
      </c>
      <c r="I282" s="1712">
        <v>0</v>
      </c>
      <c r="J282" s="1710" t="s">
        <v>127</v>
      </c>
      <c r="K282" s="1722">
        <v>20000</v>
      </c>
      <c r="L282" s="1710"/>
      <c r="M282" s="1715">
        <v>0</v>
      </c>
      <c r="N282" s="1723"/>
      <c r="O282" s="1712">
        <v>0</v>
      </c>
      <c r="P282" s="1716">
        <v>20000</v>
      </c>
      <c r="Q282" s="1722"/>
      <c r="R282" s="1724"/>
    </row>
    <row r="283" spans="2:18" s="40" customFormat="1" ht="15.95" hidden="1" customHeight="1">
      <c r="B283" s="3353"/>
      <c r="C283" s="1708">
        <v>41823</v>
      </c>
      <c r="D283" s="1709" t="s">
        <v>563</v>
      </c>
      <c r="E283" s="1710" t="s">
        <v>263</v>
      </c>
      <c r="F283" s="1710">
        <v>1</v>
      </c>
      <c r="G283" s="1710"/>
      <c r="H283" s="1711">
        <v>0</v>
      </c>
      <c r="I283" s="1712">
        <v>0</v>
      </c>
      <c r="J283" s="1710" t="s">
        <v>258</v>
      </c>
      <c r="K283" s="1722">
        <v>5000</v>
      </c>
      <c r="L283" s="1710"/>
      <c r="M283" s="1715">
        <v>0</v>
      </c>
      <c r="N283" s="1723"/>
      <c r="O283" s="1712">
        <v>0</v>
      </c>
      <c r="P283" s="1716">
        <v>5000</v>
      </c>
      <c r="Q283" s="1722"/>
      <c r="R283" s="1724"/>
    </row>
    <row r="284" spans="2:18" s="40" customFormat="1" ht="15.95" hidden="1" customHeight="1">
      <c r="B284" s="1707">
        <v>9</v>
      </c>
      <c r="C284" s="1708">
        <v>41824</v>
      </c>
      <c r="D284" s="1709" t="s">
        <v>726</v>
      </c>
      <c r="E284" s="1710" t="s">
        <v>556</v>
      </c>
      <c r="F284" s="1710">
        <v>1</v>
      </c>
      <c r="G284" s="1710">
        <v>55</v>
      </c>
      <c r="H284" s="1711">
        <v>55</v>
      </c>
      <c r="I284" s="1712">
        <v>27500</v>
      </c>
      <c r="J284" s="1710"/>
      <c r="K284" s="1722"/>
      <c r="L284" s="1710">
        <v>4</v>
      </c>
      <c r="M284" s="1715">
        <v>40000</v>
      </c>
      <c r="N284" s="1723"/>
      <c r="O284" s="1712">
        <v>0</v>
      </c>
      <c r="P284" s="1716">
        <v>67500</v>
      </c>
      <c r="Q284" s="1722"/>
      <c r="R284" s="1724"/>
    </row>
    <row r="285" spans="2:18" s="40" customFormat="1" ht="15.95" hidden="1" customHeight="1">
      <c r="B285" s="3353">
        <v>10</v>
      </c>
      <c r="C285" s="1708">
        <v>41825</v>
      </c>
      <c r="D285" s="1709" t="s">
        <v>726</v>
      </c>
      <c r="E285" s="1710" t="s">
        <v>556</v>
      </c>
      <c r="F285" s="1710">
        <v>1</v>
      </c>
      <c r="G285" s="1710">
        <v>55</v>
      </c>
      <c r="H285" s="1711">
        <v>55</v>
      </c>
      <c r="I285" s="1712">
        <v>27500</v>
      </c>
      <c r="J285" s="1710"/>
      <c r="K285" s="1722"/>
      <c r="L285" s="1710">
        <v>3</v>
      </c>
      <c r="M285" s="1715">
        <v>30000</v>
      </c>
      <c r="N285" s="1723"/>
      <c r="O285" s="1712">
        <v>0</v>
      </c>
      <c r="P285" s="1716">
        <v>57500</v>
      </c>
      <c r="Q285" s="1722"/>
      <c r="R285" s="1724"/>
    </row>
    <row r="286" spans="2:18" s="40" customFormat="1" ht="15.95" hidden="1" customHeight="1">
      <c r="B286" s="3353"/>
      <c r="C286" s="1708">
        <v>41825</v>
      </c>
      <c r="D286" s="1725" t="s">
        <v>557</v>
      </c>
      <c r="E286" s="1710" t="s">
        <v>426</v>
      </c>
      <c r="F286" s="1710">
        <v>2</v>
      </c>
      <c r="G286" s="1710"/>
      <c r="H286" s="1711">
        <v>0</v>
      </c>
      <c r="I286" s="1712">
        <v>0</v>
      </c>
      <c r="J286" s="1710" t="s">
        <v>127</v>
      </c>
      <c r="K286" s="1722">
        <v>20000</v>
      </c>
      <c r="L286" s="1710"/>
      <c r="M286" s="1715">
        <v>0</v>
      </c>
      <c r="N286" s="1723"/>
      <c r="O286" s="1712">
        <v>0</v>
      </c>
      <c r="P286" s="1716">
        <v>20000</v>
      </c>
      <c r="Q286" s="1722"/>
      <c r="R286" s="1724"/>
    </row>
    <row r="287" spans="2:18" s="40" customFormat="1" ht="15.95" hidden="1" customHeight="1">
      <c r="B287" s="3353"/>
      <c r="C287" s="1708">
        <v>41825</v>
      </c>
      <c r="D287" s="1709" t="s">
        <v>563</v>
      </c>
      <c r="E287" s="1710" t="s">
        <v>263</v>
      </c>
      <c r="F287" s="1710">
        <v>1</v>
      </c>
      <c r="G287" s="1710"/>
      <c r="H287" s="1711">
        <v>0</v>
      </c>
      <c r="I287" s="1712">
        <v>0</v>
      </c>
      <c r="J287" s="1710" t="s">
        <v>258</v>
      </c>
      <c r="K287" s="1722">
        <v>5000</v>
      </c>
      <c r="L287" s="1710"/>
      <c r="M287" s="1715">
        <v>0</v>
      </c>
      <c r="N287" s="1723"/>
      <c r="O287" s="1712">
        <v>0</v>
      </c>
      <c r="P287" s="1716">
        <v>5000</v>
      </c>
      <c r="Q287" s="1722"/>
      <c r="R287" s="1724"/>
    </row>
    <row r="288" spans="2:18" s="40" customFormat="1" ht="15.95" hidden="1" customHeight="1">
      <c r="B288" s="3353">
        <v>11</v>
      </c>
      <c r="C288" s="1718">
        <v>41826</v>
      </c>
      <c r="D288" s="1709" t="s">
        <v>563</v>
      </c>
      <c r="E288" s="1710" t="s">
        <v>263</v>
      </c>
      <c r="F288" s="1710">
        <v>1</v>
      </c>
      <c r="G288" s="1710"/>
      <c r="H288" s="1711">
        <v>0</v>
      </c>
      <c r="I288" s="1712">
        <v>0</v>
      </c>
      <c r="J288" s="1710" t="s">
        <v>258</v>
      </c>
      <c r="K288" s="1722">
        <v>5000</v>
      </c>
      <c r="L288" s="1710"/>
      <c r="M288" s="1715">
        <v>0</v>
      </c>
      <c r="N288" s="1723"/>
      <c r="O288" s="1712">
        <v>0</v>
      </c>
      <c r="P288" s="1716">
        <v>5000</v>
      </c>
      <c r="Q288" s="1722"/>
      <c r="R288" s="1724"/>
    </row>
    <row r="289" spans="2:18" s="40" customFormat="1" ht="15.95" hidden="1" customHeight="1">
      <c r="B289" s="3353"/>
      <c r="C289" s="1718">
        <v>41826</v>
      </c>
      <c r="D289" s="1725" t="s">
        <v>557</v>
      </c>
      <c r="E289" s="1710" t="s">
        <v>426</v>
      </c>
      <c r="F289" s="1710">
        <v>3</v>
      </c>
      <c r="G289" s="1710"/>
      <c r="H289" s="1711">
        <v>0</v>
      </c>
      <c r="I289" s="1712">
        <v>0</v>
      </c>
      <c r="J289" s="1710" t="s">
        <v>127</v>
      </c>
      <c r="K289" s="1722">
        <v>20000</v>
      </c>
      <c r="L289" s="1710">
        <v>2</v>
      </c>
      <c r="M289" s="1715">
        <v>20000</v>
      </c>
      <c r="N289" s="1723"/>
      <c r="O289" s="1712">
        <v>0</v>
      </c>
      <c r="P289" s="1716">
        <v>40000</v>
      </c>
      <c r="Q289" s="1722"/>
      <c r="R289" s="1724"/>
    </row>
    <row r="290" spans="2:18" s="40" customFormat="1" ht="15.95" hidden="1" customHeight="1">
      <c r="B290" s="3353"/>
      <c r="C290" s="1718">
        <v>41826</v>
      </c>
      <c r="D290" s="1721" t="s">
        <v>729</v>
      </c>
      <c r="E290" s="1710" t="s">
        <v>263</v>
      </c>
      <c r="F290" s="1710">
        <v>1</v>
      </c>
      <c r="G290" s="1710"/>
      <c r="H290" s="1711">
        <v>0</v>
      </c>
      <c r="I290" s="1712">
        <v>0</v>
      </c>
      <c r="J290" s="1710"/>
      <c r="K290" s="1722"/>
      <c r="L290" s="1710">
        <v>6</v>
      </c>
      <c r="M290" s="1715">
        <v>60000</v>
      </c>
      <c r="N290" s="1723"/>
      <c r="O290" s="1712">
        <v>0</v>
      </c>
      <c r="P290" s="1716">
        <v>60000</v>
      </c>
      <c r="Q290" s="1722"/>
      <c r="R290" s="1724"/>
    </row>
    <row r="291" spans="2:18" s="40" customFormat="1" ht="15.95" hidden="1" customHeight="1">
      <c r="B291" s="3353"/>
      <c r="C291" s="1718">
        <v>41826</v>
      </c>
      <c r="D291" s="1725" t="s">
        <v>881</v>
      </c>
      <c r="E291" s="1710" t="s">
        <v>263</v>
      </c>
      <c r="F291" s="1710">
        <v>1</v>
      </c>
      <c r="G291" s="1710">
        <v>150</v>
      </c>
      <c r="H291" s="1711">
        <v>150</v>
      </c>
      <c r="I291" s="1712">
        <v>75000</v>
      </c>
      <c r="J291" s="1710"/>
      <c r="K291" s="1722"/>
      <c r="L291" s="1710">
        <v>3</v>
      </c>
      <c r="M291" s="1715">
        <v>30000</v>
      </c>
      <c r="N291" s="1723">
        <v>4</v>
      </c>
      <c r="O291" s="1712">
        <v>60000</v>
      </c>
      <c r="P291" s="1716">
        <v>165000</v>
      </c>
      <c r="Q291" s="1722"/>
      <c r="R291" s="1724"/>
    </row>
    <row r="292" spans="2:18" s="40" customFormat="1" ht="15.95" hidden="1" customHeight="1">
      <c r="B292" s="3353">
        <v>12</v>
      </c>
      <c r="C292" s="1708">
        <v>41827</v>
      </c>
      <c r="D292" s="1709" t="s">
        <v>726</v>
      </c>
      <c r="E292" s="1710" t="s">
        <v>556</v>
      </c>
      <c r="F292" s="1710">
        <v>1</v>
      </c>
      <c r="G292" s="1710">
        <v>54</v>
      </c>
      <c r="H292" s="1711">
        <v>54</v>
      </c>
      <c r="I292" s="1712">
        <v>27000</v>
      </c>
      <c r="J292" s="1710"/>
      <c r="K292" s="1722"/>
      <c r="L292" s="1710"/>
      <c r="M292" s="1715">
        <v>0</v>
      </c>
      <c r="N292" s="1723"/>
      <c r="O292" s="1712">
        <v>0</v>
      </c>
      <c r="P292" s="1716">
        <v>27000</v>
      </c>
      <c r="Q292" s="1722"/>
      <c r="R292" s="1724"/>
    </row>
    <row r="293" spans="2:18" s="40" customFormat="1" ht="15.95" hidden="1" customHeight="1">
      <c r="B293" s="3353"/>
      <c r="C293" s="1708">
        <v>41827</v>
      </c>
      <c r="D293" s="1709" t="s">
        <v>563</v>
      </c>
      <c r="E293" s="1710" t="s">
        <v>263</v>
      </c>
      <c r="F293" s="1710">
        <v>1</v>
      </c>
      <c r="G293" s="1710"/>
      <c r="H293" s="1711">
        <v>0</v>
      </c>
      <c r="I293" s="1712">
        <v>0</v>
      </c>
      <c r="J293" s="1710" t="s">
        <v>258</v>
      </c>
      <c r="K293" s="1722">
        <v>5000</v>
      </c>
      <c r="L293" s="1710">
        <v>2</v>
      </c>
      <c r="M293" s="1715">
        <v>20000</v>
      </c>
      <c r="N293" s="1723"/>
      <c r="O293" s="1712">
        <v>0</v>
      </c>
      <c r="P293" s="1716">
        <v>25000</v>
      </c>
      <c r="Q293" s="1722"/>
      <c r="R293" s="1724"/>
    </row>
    <row r="294" spans="2:18" s="40" customFormat="1" ht="15.95" hidden="1" customHeight="1">
      <c r="B294" s="3353">
        <v>13</v>
      </c>
      <c r="C294" s="1708">
        <v>41828</v>
      </c>
      <c r="D294" s="1709" t="s">
        <v>726</v>
      </c>
      <c r="E294" s="1710" t="s">
        <v>556</v>
      </c>
      <c r="F294" s="1710">
        <v>1</v>
      </c>
      <c r="G294" s="1710">
        <v>54</v>
      </c>
      <c r="H294" s="1711">
        <v>54</v>
      </c>
      <c r="I294" s="1712">
        <v>27000</v>
      </c>
      <c r="J294" s="1710"/>
      <c r="K294" s="1722"/>
      <c r="L294" s="1710">
        <v>3</v>
      </c>
      <c r="M294" s="1715">
        <v>30000</v>
      </c>
      <c r="N294" s="1723"/>
      <c r="O294" s="1712">
        <v>0</v>
      </c>
      <c r="P294" s="1716">
        <v>57000</v>
      </c>
      <c r="Q294" s="1722"/>
      <c r="R294" s="1724"/>
    </row>
    <row r="295" spans="2:18" s="40" customFormat="1" ht="15.95" hidden="1" customHeight="1">
      <c r="B295" s="3353"/>
      <c r="C295" s="1708">
        <v>41828</v>
      </c>
      <c r="D295" s="1721" t="s">
        <v>575</v>
      </c>
      <c r="E295" s="1710" t="s">
        <v>263</v>
      </c>
      <c r="F295" s="1710">
        <v>1</v>
      </c>
      <c r="G295" s="1710"/>
      <c r="H295" s="1711">
        <v>0</v>
      </c>
      <c r="I295" s="1712">
        <v>0</v>
      </c>
      <c r="J295" s="1710"/>
      <c r="K295" s="1722"/>
      <c r="L295" s="1710"/>
      <c r="M295" s="1715">
        <v>0</v>
      </c>
      <c r="N295" s="1723"/>
      <c r="O295" s="1712">
        <v>0</v>
      </c>
      <c r="P295" s="1716">
        <v>0</v>
      </c>
      <c r="Q295" s="1722"/>
      <c r="R295" s="1724"/>
    </row>
    <row r="296" spans="2:18" s="40" customFormat="1" ht="15.95" hidden="1" customHeight="1">
      <c r="B296" s="3353"/>
      <c r="C296" s="1708">
        <v>41828</v>
      </c>
      <c r="D296" s="1725" t="s">
        <v>882</v>
      </c>
      <c r="E296" s="1710" t="s">
        <v>263</v>
      </c>
      <c r="F296" s="1710">
        <v>1</v>
      </c>
      <c r="G296" s="1710">
        <v>150</v>
      </c>
      <c r="H296" s="1711">
        <v>150</v>
      </c>
      <c r="I296" s="1712">
        <v>75000</v>
      </c>
      <c r="J296" s="1710"/>
      <c r="K296" s="1722"/>
      <c r="L296" s="1710">
        <v>7</v>
      </c>
      <c r="M296" s="1715">
        <v>70000</v>
      </c>
      <c r="N296" s="1723"/>
      <c r="O296" s="1712">
        <v>0</v>
      </c>
      <c r="P296" s="1716">
        <v>145000</v>
      </c>
      <c r="Q296" s="1722"/>
      <c r="R296" s="1724"/>
    </row>
    <row r="297" spans="2:18" s="40" customFormat="1" ht="15.95" hidden="1" customHeight="1">
      <c r="B297" s="1707">
        <v>14</v>
      </c>
      <c r="C297" s="1708">
        <v>41829</v>
      </c>
      <c r="D297" s="1725" t="s">
        <v>875</v>
      </c>
      <c r="E297" s="1710" t="s">
        <v>263</v>
      </c>
      <c r="F297" s="1710"/>
      <c r="G297" s="1710"/>
      <c r="H297" s="1711">
        <v>0</v>
      </c>
      <c r="I297" s="1712">
        <v>0</v>
      </c>
      <c r="J297" s="1710"/>
      <c r="K297" s="1722"/>
      <c r="L297" s="1710"/>
      <c r="M297" s="1715">
        <v>0</v>
      </c>
      <c r="N297" s="1723"/>
      <c r="O297" s="1712">
        <v>0</v>
      </c>
      <c r="P297" s="1716">
        <v>0</v>
      </c>
      <c r="Q297" s="1722"/>
      <c r="R297" s="1724"/>
    </row>
    <row r="298" spans="2:18" s="40" customFormat="1" ht="15.95" hidden="1" customHeight="1">
      <c r="B298" s="1707">
        <v>15</v>
      </c>
      <c r="C298" s="1708">
        <v>41830</v>
      </c>
      <c r="D298" s="1709" t="s">
        <v>726</v>
      </c>
      <c r="E298" s="1710" t="s">
        <v>556</v>
      </c>
      <c r="F298" s="1710">
        <v>2</v>
      </c>
      <c r="G298" s="1710">
        <v>54</v>
      </c>
      <c r="H298" s="1711">
        <v>108</v>
      </c>
      <c r="I298" s="1712">
        <v>54000</v>
      </c>
      <c r="J298" s="1710"/>
      <c r="K298" s="1722"/>
      <c r="L298" s="1710">
        <v>5</v>
      </c>
      <c r="M298" s="1715">
        <v>50000</v>
      </c>
      <c r="N298" s="1723"/>
      <c r="O298" s="1712">
        <v>0</v>
      </c>
      <c r="P298" s="1716">
        <v>104000</v>
      </c>
      <c r="Q298" s="1722"/>
      <c r="R298" s="1724"/>
    </row>
    <row r="299" spans="2:18" s="40" customFormat="1" ht="15.95" hidden="1" customHeight="1">
      <c r="B299" s="3353">
        <v>16</v>
      </c>
      <c r="C299" s="1708">
        <v>41831</v>
      </c>
      <c r="D299" s="1721" t="s">
        <v>729</v>
      </c>
      <c r="E299" s="1710" t="s">
        <v>263</v>
      </c>
      <c r="F299" s="1710">
        <v>1</v>
      </c>
      <c r="G299" s="1710"/>
      <c r="H299" s="1711">
        <v>0</v>
      </c>
      <c r="I299" s="1712">
        <v>0</v>
      </c>
      <c r="J299" s="1710"/>
      <c r="K299" s="1722"/>
      <c r="L299" s="1710">
        <v>3</v>
      </c>
      <c r="M299" s="1715">
        <v>30000</v>
      </c>
      <c r="N299" s="1723"/>
      <c r="O299" s="1712">
        <v>0</v>
      </c>
      <c r="P299" s="1716">
        <v>30000</v>
      </c>
      <c r="Q299" s="1722"/>
      <c r="R299" s="1724"/>
    </row>
    <row r="300" spans="2:18" s="40" customFormat="1" ht="15.95" hidden="1" customHeight="1">
      <c r="B300" s="3353"/>
      <c r="C300" s="1708">
        <v>41831</v>
      </c>
      <c r="D300" s="1726" t="s">
        <v>727</v>
      </c>
      <c r="E300" s="1710" t="s">
        <v>263</v>
      </c>
      <c r="F300" s="1710">
        <v>1</v>
      </c>
      <c r="G300" s="1710">
        <v>150</v>
      </c>
      <c r="H300" s="1711">
        <v>150</v>
      </c>
      <c r="I300" s="1712">
        <v>75000</v>
      </c>
      <c r="J300" s="1710"/>
      <c r="K300" s="1722"/>
      <c r="L300" s="1710">
        <v>3</v>
      </c>
      <c r="M300" s="1715">
        <v>30000</v>
      </c>
      <c r="N300" s="1723">
        <v>4</v>
      </c>
      <c r="O300" s="1712">
        <v>60000</v>
      </c>
      <c r="P300" s="1716">
        <v>165000</v>
      </c>
      <c r="Q300" s="1722"/>
      <c r="R300" s="1724"/>
    </row>
    <row r="301" spans="2:18" s="40" customFormat="1" ht="15.95" hidden="1" customHeight="1">
      <c r="B301" s="3353">
        <v>17</v>
      </c>
      <c r="C301" s="1708">
        <v>41832</v>
      </c>
      <c r="D301" s="1727" t="s">
        <v>563</v>
      </c>
      <c r="E301" s="1710" t="s">
        <v>263</v>
      </c>
      <c r="F301" s="1710">
        <v>2</v>
      </c>
      <c r="G301" s="1710"/>
      <c r="H301" s="1711">
        <v>0</v>
      </c>
      <c r="I301" s="1712">
        <v>0</v>
      </c>
      <c r="J301" s="1710" t="s">
        <v>258</v>
      </c>
      <c r="K301" s="1722">
        <v>10000</v>
      </c>
      <c r="L301" s="1710"/>
      <c r="M301" s="1715">
        <v>0</v>
      </c>
      <c r="N301" s="1723"/>
      <c r="O301" s="1712">
        <v>0</v>
      </c>
      <c r="P301" s="1716">
        <v>10000</v>
      </c>
      <c r="Q301" s="1722"/>
      <c r="R301" s="1724"/>
    </row>
    <row r="302" spans="2:18" s="40" customFormat="1" ht="15.95" hidden="1" customHeight="1">
      <c r="B302" s="3353"/>
      <c r="C302" s="1708">
        <v>41832</v>
      </c>
      <c r="D302" s="1726" t="s">
        <v>549</v>
      </c>
      <c r="E302" s="1710" t="s">
        <v>426</v>
      </c>
      <c r="F302" s="1710">
        <v>3</v>
      </c>
      <c r="G302" s="1710"/>
      <c r="H302" s="1711">
        <v>0</v>
      </c>
      <c r="I302" s="1712">
        <v>0</v>
      </c>
      <c r="J302" s="3350" t="s">
        <v>127</v>
      </c>
      <c r="K302" s="3354">
        <v>25000</v>
      </c>
      <c r="L302" s="1710"/>
      <c r="M302" s="1715">
        <v>0</v>
      </c>
      <c r="N302" s="1723"/>
      <c r="O302" s="1712">
        <v>0</v>
      </c>
      <c r="P302" s="1716">
        <v>25000</v>
      </c>
      <c r="Q302" s="1722"/>
      <c r="R302" s="1724"/>
    </row>
    <row r="303" spans="2:18" s="40" customFormat="1" ht="15.95" hidden="1" customHeight="1">
      <c r="B303" s="3353"/>
      <c r="C303" s="1708">
        <v>41832</v>
      </c>
      <c r="D303" s="1726" t="s">
        <v>557</v>
      </c>
      <c r="E303" s="1710" t="s">
        <v>426</v>
      </c>
      <c r="F303" s="1710">
        <v>1</v>
      </c>
      <c r="G303" s="1710"/>
      <c r="H303" s="1711">
        <v>0</v>
      </c>
      <c r="I303" s="1712">
        <v>0</v>
      </c>
      <c r="J303" s="3350"/>
      <c r="K303" s="3354"/>
      <c r="L303" s="1710"/>
      <c r="M303" s="1715">
        <v>0</v>
      </c>
      <c r="N303" s="1723"/>
      <c r="O303" s="1712">
        <v>0</v>
      </c>
      <c r="P303" s="1716">
        <v>0</v>
      </c>
      <c r="Q303" s="1722"/>
      <c r="R303" s="1724"/>
    </row>
    <row r="304" spans="2:18" s="40" customFormat="1" ht="15.95" hidden="1" customHeight="1">
      <c r="B304" s="3353"/>
      <c r="C304" s="1708">
        <v>41832</v>
      </c>
      <c r="D304" s="1726" t="s">
        <v>546</v>
      </c>
      <c r="E304" s="1710" t="s">
        <v>426</v>
      </c>
      <c r="F304" s="1710">
        <v>4</v>
      </c>
      <c r="G304" s="1710"/>
      <c r="H304" s="1711">
        <v>0</v>
      </c>
      <c r="I304" s="1712">
        <v>0</v>
      </c>
      <c r="J304" s="3350"/>
      <c r="K304" s="3354"/>
      <c r="L304" s="1710"/>
      <c r="M304" s="1715">
        <v>0</v>
      </c>
      <c r="N304" s="1723"/>
      <c r="O304" s="1712">
        <v>0</v>
      </c>
      <c r="P304" s="1716">
        <v>0</v>
      </c>
      <c r="Q304" s="1722"/>
      <c r="R304" s="1724"/>
    </row>
    <row r="305" spans="2:18" s="40" customFormat="1" ht="15.95" hidden="1" customHeight="1">
      <c r="B305" s="3353">
        <v>18</v>
      </c>
      <c r="C305" s="1718">
        <v>41833</v>
      </c>
      <c r="D305" s="1727" t="s">
        <v>563</v>
      </c>
      <c r="E305" s="1710" t="s">
        <v>263</v>
      </c>
      <c r="F305" s="1710">
        <v>1</v>
      </c>
      <c r="G305" s="1710"/>
      <c r="H305" s="1711">
        <v>0</v>
      </c>
      <c r="I305" s="1712">
        <v>0</v>
      </c>
      <c r="J305" s="1710" t="s">
        <v>258</v>
      </c>
      <c r="K305" s="1722">
        <v>5000</v>
      </c>
      <c r="L305" s="1710"/>
      <c r="M305" s="1715">
        <v>0</v>
      </c>
      <c r="N305" s="1723"/>
      <c r="O305" s="1712">
        <v>0</v>
      </c>
      <c r="P305" s="1716">
        <v>5000</v>
      </c>
      <c r="Q305" s="1722"/>
      <c r="R305" s="1724"/>
    </row>
    <row r="306" spans="2:18" s="40" customFormat="1" ht="15.95" hidden="1" customHeight="1">
      <c r="B306" s="3353"/>
      <c r="C306" s="1718">
        <v>41833</v>
      </c>
      <c r="D306" s="1721" t="s">
        <v>729</v>
      </c>
      <c r="E306" s="1710" t="s">
        <v>263</v>
      </c>
      <c r="F306" s="1710">
        <v>1</v>
      </c>
      <c r="G306" s="1710"/>
      <c r="H306" s="1711">
        <v>0</v>
      </c>
      <c r="I306" s="1712">
        <v>0</v>
      </c>
      <c r="J306" s="1710"/>
      <c r="K306" s="1722"/>
      <c r="L306" s="1710">
        <v>6</v>
      </c>
      <c r="M306" s="1715">
        <v>60000</v>
      </c>
      <c r="N306" s="1723"/>
      <c r="O306" s="1712">
        <v>0</v>
      </c>
      <c r="P306" s="1716">
        <v>60000</v>
      </c>
      <c r="Q306" s="1722"/>
      <c r="R306" s="1724"/>
    </row>
    <row r="307" spans="2:18" s="40" customFormat="1" ht="15.95" hidden="1" customHeight="1">
      <c r="B307" s="3353"/>
      <c r="C307" s="1718">
        <v>41833</v>
      </c>
      <c r="D307" s="1726" t="s">
        <v>727</v>
      </c>
      <c r="E307" s="1710" t="s">
        <v>263</v>
      </c>
      <c r="F307" s="1710">
        <v>1</v>
      </c>
      <c r="G307" s="1710">
        <v>150</v>
      </c>
      <c r="H307" s="1711">
        <v>150</v>
      </c>
      <c r="I307" s="1712">
        <v>75000</v>
      </c>
      <c r="J307" s="1710"/>
      <c r="K307" s="1722"/>
      <c r="L307" s="1710">
        <v>2</v>
      </c>
      <c r="M307" s="1715">
        <v>20000</v>
      </c>
      <c r="N307" s="1723">
        <v>5</v>
      </c>
      <c r="O307" s="1712">
        <v>75000</v>
      </c>
      <c r="P307" s="1716">
        <v>170000</v>
      </c>
      <c r="Q307" s="1722"/>
      <c r="R307" s="1724"/>
    </row>
    <row r="308" spans="2:18" s="40" customFormat="1" ht="15.95" hidden="1" customHeight="1">
      <c r="B308" s="3353">
        <v>19</v>
      </c>
      <c r="C308" s="1708">
        <v>41834</v>
      </c>
      <c r="D308" s="1727" t="s">
        <v>563</v>
      </c>
      <c r="E308" s="1710" t="s">
        <v>263</v>
      </c>
      <c r="F308" s="1710">
        <v>1</v>
      </c>
      <c r="G308" s="1710"/>
      <c r="H308" s="1711">
        <v>0</v>
      </c>
      <c r="I308" s="1712">
        <v>0</v>
      </c>
      <c r="J308" s="1710" t="s">
        <v>258</v>
      </c>
      <c r="K308" s="1722">
        <v>5000</v>
      </c>
      <c r="L308" s="1710"/>
      <c r="M308" s="1715">
        <v>0</v>
      </c>
      <c r="N308" s="1723"/>
      <c r="O308" s="1712">
        <v>0</v>
      </c>
      <c r="P308" s="1716">
        <v>5000</v>
      </c>
      <c r="Q308" s="1722"/>
      <c r="R308" s="1724"/>
    </row>
    <row r="309" spans="2:18" s="40" customFormat="1" ht="15.95" hidden="1" customHeight="1">
      <c r="B309" s="3353"/>
      <c r="C309" s="1708">
        <v>41834</v>
      </c>
      <c r="D309" s="1721" t="s">
        <v>729</v>
      </c>
      <c r="E309" s="1710" t="s">
        <v>263</v>
      </c>
      <c r="F309" s="1710">
        <v>1</v>
      </c>
      <c r="G309" s="1710"/>
      <c r="H309" s="1711">
        <v>0</v>
      </c>
      <c r="I309" s="1712">
        <v>0</v>
      </c>
      <c r="J309" s="1710"/>
      <c r="K309" s="1722"/>
      <c r="L309" s="1710">
        <v>4</v>
      </c>
      <c r="M309" s="1715">
        <v>40000</v>
      </c>
      <c r="N309" s="1723"/>
      <c r="O309" s="1712">
        <v>0</v>
      </c>
      <c r="P309" s="1716">
        <v>40000</v>
      </c>
      <c r="Q309" s="1722"/>
      <c r="R309" s="1724"/>
    </row>
    <row r="310" spans="2:18" s="40" customFormat="1" ht="15.95" hidden="1" customHeight="1">
      <c r="B310" s="3353"/>
      <c r="C310" s="1708">
        <v>41834</v>
      </c>
      <c r="D310" s="1726" t="s">
        <v>721</v>
      </c>
      <c r="E310" s="1710" t="s">
        <v>263</v>
      </c>
      <c r="F310" s="1710">
        <v>1</v>
      </c>
      <c r="G310" s="1710">
        <v>150</v>
      </c>
      <c r="H310" s="1711">
        <v>150</v>
      </c>
      <c r="I310" s="1712">
        <v>75000</v>
      </c>
      <c r="J310" s="1710"/>
      <c r="K310" s="1722"/>
      <c r="L310" s="1710">
        <v>5</v>
      </c>
      <c r="M310" s="1715">
        <v>50000</v>
      </c>
      <c r="N310" s="1723">
        <v>2</v>
      </c>
      <c r="O310" s="1712">
        <v>30000</v>
      </c>
      <c r="P310" s="1716">
        <v>155000</v>
      </c>
      <c r="Q310" s="1722"/>
      <c r="R310" s="1724"/>
    </row>
    <row r="311" spans="2:18" s="40" customFormat="1" ht="15.95" hidden="1" customHeight="1">
      <c r="B311" s="1707">
        <v>20</v>
      </c>
      <c r="C311" s="1708">
        <v>41835</v>
      </c>
      <c r="D311" s="1727" t="s">
        <v>563</v>
      </c>
      <c r="E311" s="1710" t="s">
        <v>263</v>
      </c>
      <c r="F311" s="1710">
        <v>1</v>
      </c>
      <c r="G311" s="1710"/>
      <c r="H311" s="1711">
        <v>0</v>
      </c>
      <c r="I311" s="1712">
        <v>0</v>
      </c>
      <c r="J311" s="1710" t="s">
        <v>258</v>
      </c>
      <c r="K311" s="1722">
        <v>5000</v>
      </c>
      <c r="L311" s="1710"/>
      <c r="M311" s="1715">
        <v>0</v>
      </c>
      <c r="N311" s="1723"/>
      <c r="O311" s="1712">
        <v>0</v>
      </c>
      <c r="P311" s="1716">
        <v>5000</v>
      </c>
      <c r="Q311" s="1722"/>
      <c r="R311" s="1724"/>
    </row>
    <row r="312" spans="2:18" s="40" customFormat="1" ht="15.95" hidden="1" customHeight="1">
      <c r="B312" s="1707">
        <v>21</v>
      </c>
      <c r="C312" s="1708">
        <v>41836</v>
      </c>
      <c r="D312" s="1726" t="s">
        <v>557</v>
      </c>
      <c r="E312" s="1710" t="s">
        <v>426</v>
      </c>
      <c r="F312" s="1710">
        <v>2</v>
      </c>
      <c r="G312" s="1710"/>
      <c r="H312" s="1711">
        <v>0</v>
      </c>
      <c r="I312" s="1712">
        <v>0</v>
      </c>
      <c r="J312" s="1710" t="s">
        <v>127</v>
      </c>
      <c r="K312" s="1722">
        <v>20000</v>
      </c>
      <c r="L312" s="1710"/>
      <c r="M312" s="1715">
        <v>0</v>
      </c>
      <c r="N312" s="1723"/>
      <c r="O312" s="1712">
        <v>0</v>
      </c>
      <c r="P312" s="1716">
        <v>20000</v>
      </c>
      <c r="Q312" s="1722"/>
      <c r="R312" s="1724"/>
    </row>
    <row r="313" spans="2:18" s="40" customFormat="1" ht="15.95" hidden="1" customHeight="1">
      <c r="B313" s="1707">
        <v>22</v>
      </c>
      <c r="C313" s="1708">
        <v>41837</v>
      </c>
      <c r="D313" s="1719" t="s">
        <v>497</v>
      </c>
      <c r="E313" s="1720" t="s">
        <v>263</v>
      </c>
      <c r="F313" s="1710"/>
      <c r="G313" s="1710"/>
      <c r="H313" s="1711">
        <v>0</v>
      </c>
      <c r="I313" s="1712">
        <v>0</v>
      </c>
      <c r="J313" s="1710"/>
      <c r="K313" s="1722"/>
      <c r="L313" s="1710"/>
      <c r="M313" s="1715">
        <v>0</v>
      </c>
      <c r="N313" s="1723"/>
      <c r="O313" s="1712">
        <v>0</v>
      </c>
      <c r="P313" s="1716">
        <v>0</v>
      </c>
      <c r="Q313" s="1722"/>
      <c r="R313" s="1724"/>
    </row>
    <row r="314" spans="2:18" s="40" customFormat="1" ht="15.95" hidden="1" customHeight="1">
      <c r="B314" s="1707">
        <v>23</v>
      </c>
      <c r="C314" s="1708">
        <v>41838</v>
      </c>
      <c r="D314" s="1719" t="s">
        <v>497</v>
      </c>
      <c r="E314" s="1720" t="s">
        <v>263</v>
      </c>
      <c r="F314" s="1721"/>
      <c r="G314" s="1721"/>
      <c r="H314" s="1711">
        <v>0</v>
      </c>
      <c r="I314" s="1712">
        <v>0</v>
      </c>
      <c r="J314" s="1710"/>
      <c r="K314" s="1722"/>
      <c r="L314" s="1710"/>
      <c r="M314" s="1715">
        <v>0</v>
      </c>
      <c r="N314" s="1723"/>
      <c r="O314" s="1712">
        <v>0</v>
      </c>
      <c r="P314" s="1716">
        <v>0</v>
      </c>
      <c r="Q314" s="1722"/>
      <c r="R314" s="1724"/>
    </row>
    <row r="315" spans="2:18" s="40" customFormat="1" ht="15.95" hidden="1" customHeight="1">
      <c r="B315" s="1707">
        <v>24</v>
      </c>
      <c r="C315" s="1708">
        <v>41839</v>
      </c>
      <c r="D315" s="1719" t="s">
        <v>497</v>
      </c>
      <c r="E315" s="1720" t="s">
        <v>263</v>
      </c>
      <c r="F315" s="1721"/>
      <c r="G315" s="1721"/>
      <c r="H315" s="1711">
        <v>0</v>
      </c>
      <c r="I315" s="1712">
        <v>0</v>
      </c>
      <c r="J315" s="1710"/>
      <c r="K315" s="1722"/>
      <c r="L315" s="1710"/>
      <c r="M315" s="1715">
        <v>0</v>
      </c>
      <c r="N315" s="1723"/>
      <c r="O315" s="1712">
        <v>0</v>
      </c>
      <c r="P315" s="1716">
        <v>0</v>
      </c>
      <c r="Q315" s="1722"/>
      <c r="R315" s="1724"/>
    </row>
    <row r="316" spans="2:18" s="40" customFormat="1" ht="15.95" hidden="1" customHeight="1">
      <c r="B316" s="1707">
        <v>25</v>
      </c>
      <c r="C316" s="1718">
        <v>41840</v>
      </c>
      <c r="D316" s="1719" t="s">
        <v>497</v>
      </c>
      <c r="E316" s="1720" t="s">
        <v>263</v>
      </c>
      <c r="F316" s="1721"/>
      <c r="G316" s="1721"/>
      <c r="H316" s="1711">
        <v>0</v>
      </c>
      <c r="I316" s="1712">
        <v>0</v>
      </c>
      <c r="J316" s="1710"/>
      <c r="K316" s="1722"/>
      <c r="L316" s="1710"/>
      <c r="M316" s="1715">
        <v>0</v>
      </c>
      <c r="N316" s="1723"/>
      <c r="O316" s="1712">
        <v>0</v>
      </c>
      <c r="P316" s="1716">
        <v>0</v>
      </c>
      <c r="Q316" s="1722"/>
      <c r="R316" s="1724"/>
    </row>
    <row r="317" spans="2:18" s="40" customFormat="1" ht="15.95" hidden="1" customHeight="1">
      <c r="B317" s="1707">
        <v>26</v>
      </c>
      <c r="C317" s="1708">
        <v>41841</v>
      </c>
      <c r="D317" s="1719" t="s">
        <v>497</v>
      </c>
      <c r="E317" s="1720" t="s">
        <v>263</v>
      </c>
      <c r="F317" s="1721"/>
      <c r="G317" s="1721"/>
      <c r="H317" s="1711">
        <v>0</v>
      </c>
      <c r="I317" s="1712">
        <v>0</v>
      </c>
      <c r="J317" s="1710"/>
      <c r="K317" s="1722"/>
      <c r="L317" s="1710"/>
      <c r="M317" s="1715">
        <v>0</v>
      </c>
      <c r="N317" s="1723"/>
      <c r="O317" s="1712">
        <v>0</v>
      </c>
      <c r="P317" s="1716">
        <v>0</v>
      </c>
      <c r="Q317" s="1722"/>
      <c r="R317" s="1724"/>
    </row>
    <row r="318" spans="2:18" s="40" customFormat="1" ht="15.95" hidden="1" customHeight="1">
      <c r="B318" s="1707">
        <v>27</v>
      </c>
      <c r="C318" s="1708">
        <v>41842</v>
      </c>
      <c r="D318" s="1719" t="s">
        <v>497</v>
      </c>
      <c r="E318" s="1720" t="s">
        <v>263</v>
      </c>
      <c r="F318" s="1721"/>
      <c r="G318" s="1721"/>
      <c r="H318" s="1711">
        <v>0</v>
      </c>
      <c r="I318" s="1712">
        <v>0</v>
      </c>
      <c r="J318" s="1710"/>
      <c r="K318" s="1722"/>
      <c r="L318" s="1710"/>
      <c r="M318" s="1715">
        <v>0</v>
      </c>
      <c r="N318" s="1723"/>
      <c r="O318" s="1712">
        <v>0</v>
      </c>
      <c r="P318" s="1716">
        <v>0</v>
      </c>
      <c r="Q318" s="1722"/>
      <c r="R318" s="1724"/>
    </row>
    <row r="319" spans="2:18" s="40" customFormat="1" ht="15.95" hidden="1" customHeight="1">
      <c r="B319" s="3353">
        <v>28</v>
      </c>
      <c r="C319" s="1708">
        <v>41843</v>
      </c>
      <c r="D319" s="1726" t="s">
        <v>549</v>
      </c>
      <c r="E319" s="1710" t="s">
        <v>426</v>
      </c>
      <c r="F319" s="1710">
        <v>1</v>
      </c>
      <c r="G319" s="1721"/>
      <c r="H319" s="1711">
        <v>0</v>
      </c>
      <c r="I319" s="1712">
        <v>0</v>
      </c>
      <c r="J319" s="1710" t="s">
        <v>127</v>
      </c>
      <c r="K319" s="1722">
        <v>20000</v>
      </c>
      <c r="L319" s="1710"/>
      <c r="M319" s="1715">
        <v>0</v>
      </c>
      <c r="N319" s="1723"/>
      <c r="O319" s="1712">
        <v>0</v>
      </c>
      <c r="P319" s="1716">
        <v>20000</v>
      </c>
      <c r="Q319" s="1722"/>
      <c r="R319" s="1724"/>
    </row>
    <row r="320" spans="2:18" s="40" customFormat="1" ht="15.95" hidden="1" customHeight="1">
      <c r="B320" s="3353"/>
      <c r="C320" s="1708">
        <v>41843</v>
      </c>
      <c r="D320" s="1727" t="s">
        <v>563</v>
      </c>
      <c r="E320" s="1710" t="s">
        <v>263</v>
      </c>
      <c r="F320" s="1710">
        <v>1</v>
      </c>
      <c r="G320" s="1721"/>
      <c r="H320" s="1711">
        <v>0</v>
      </c>
      <c r="I320" s="1712">
        <v>0</v>
      </c>
      <c r="J320" s="1710" t="s">
        <v>258</v>
      </c>
      <c r="K320" s="1722">
        <v>5000</v>
      </c>
      <c r="L320" s="1710"/>
      <c r="M320" s="1715">
        <v>0</v>
      </c>
      <c r="N320" s="1723"/>
      <c r="O320" s="1712">
        <v>0</v>
      </c>
      <c r="P320" s="1716">
        <v>5000</v>
      </c>
      <c r="Q320" s="1722"/>
      <c r="R320" s="1724"/>
    </row>
    <row r="321" spans="2:18" s="40" customFormat="1" ht="15.95" hidden="1" customHeight="1">
      <c r="B321" s="1707">
        <v>29</v>
      </c>
      <c r="C321" s="1708">
        <v>41844</v>
      </c>
      <c r="D321" s="1727" t="s">
        <v>563</v>
      </c>
      <c r="E321" s="1710" t="s">
        <v>263</v>
      </c>
      <c r="F321" s="1710">
        <v>2</v>
      </c>
      <c r="G321" s="1721"/>
      <c r="H321" s="1711">
        <v>0</v>
      </c>
      <c r="I321" s="1712">
        <v>0</v>
      </c>
      <c r="J321" s="1710" t="s">
        <v>258</v>
      </c>
      <c r="K321" s="1722">
        <v>10000</v>
      </c>
      <c r="L321" s="1710"/>
      <c r="M321" s="1715">
        <v>0</v>
      </c>
      <c r="N321" s="1723"/>
      <c r="O321" s="1712">
        <v>0</v>
      </c>
      <c r="P321" s="1716">
        <v>10000</v>
      </c>
      <c r="Q321" s="1722"/>
      <c r="R321" s="1724"/>
    </row>
    <row r="322" spans="2:18" s="40" customFormat="1" ht="15.95" hidden="1" customHeight="1" thickBot="1">
      <c r="B322" s="1728">
        <v>30</v>
      </c>
      <c r="C322" s="1729">
        <v>41845</v>
      </c>
      <c r="D322" s="1730" t="s">
        <v>497</v>
      </c>
      <c r="E322" s="1731" t="s">
        <v>263</v>
      </c>
      <c r="F322" s="1732"/>
      <c r="G322" s="1732"/>
      <c r="H322" s="1733">
        <v>0</v>
      </c>
      <c r="I322" s="1734">
        <v>0</v>
      </c>
      <c r="J322" s="1735"/>
      <c r="K322" s="1736"/>
      <c r="L322" s="1735"/>
      <c r="M322" s="1737">
        <v>0</v>
      </c>
      <c r="N322" s="1738"/>
      <c r="O322" s="1734">
        <v>0</v>
      </c>
      <c r="P322" s="1739">
        <v>0</v>
      </c>
      <c r="Q322" s="1736"/>
      <c r="R322" s="1740"/>
    </row>
    <row r="323" spans="2:18" s="40" customFormat="1" ht="15.95" hidden="1" customHeight="1">
      <c r="B323" s="1930">
        <v>1</v>
      </c>
      <c r="C323" s="1931">
        <v>41846</v>
      </c>
      <c r="D323" s="1698" t="s">
        <v>959</v>
      </c>
      <c r="E323" s="1699" t="s">
        <v>263</v>
      </c>
      <c r="F323" s="1699"/>
      <c r="G323" s="1699"/>
      <c r="H323" s="1700">
        <f>F323*G323</f>
        <v>0</v>
      </c>
      <c r="I323" s="1701">
        <f>H323*500</f>
        <v>0</v>
      </c>
      <c r="J323" s="1702"/>
      <c r="K323" s="1701"/>
      <c r="L323" s="1703"/>
      <c r="M323" s="1704">
        <f>L323*10000</f>
        <v>0</v>
      </c>
      <c r="N323" s="1703"/>
      <c r="O323" s="1701">
        <f>N323*15000</f>
        <v>0</v>
      </c>
      <c r="P323" s="1705">
        <f>I323+K323+M323+O323</f>
        <v>0</v>
      </c>
      <c r="Q323" s="1701"/>
      <c r="R323" s="1706"/>
    </row>
    <row r="324" spans="2:18" s="40" customFormat="1" ht="15.95" hidden="1" customHeight="1">
      <c r="B324" s="1935">
        <v>2</v>
      </c>
      <c r="C324" s="1936">
        <v>41847</v>
      </c>
      <c r="D324" s="1709" t="s">
        <v>959</v>
      </c>
      <c r="E324" s="1923" t="s">
        <v>263</v>
      </c>
      <c r="F324" s="1874"/>
      <c r="G324" s="1874"/>
      <c r="H324" s="1711">
        <f>F324*G324</f>
        <v>0</v>
      </c>
      <c r="I324" s="1712">
        <f>H324*500</f>
        <v>0</v>
      </c>
      <c r="J324" s="1713"/>
      <c r="K324" s="1712"/>
      <c r="L324" s="1714"/>
      <c r="M324" s="1715">
        <f>L324*10000</f>
        <v>0</v>
      </c>
      <c r="N324" s="1714"/>
      <c r="O324" s="1712">
        <f>N324*15000</f>
        <v>0</v>
      </c>
      <c r="P324" s="1716">
        <f>I324+K324+M324+O324</f>
        <v>0</v>
      </c>
      <c r="Q324" s="1712"/>
      <c r="R324" s="1717"/>
    </row>
    <row r="325" spans="2:18" s="40" customFormat="1" ht="15.95" hidden="1" customHeight="1">
      <c r="B325" s="1935">
        <v>3</v>
      </c>
      <c r="C325" s="1938">
        <v>41848</v>
      </c>
      <c r="D325" s="1709" t="s">
        <v>959</v>
      </c>
      <c r="E325" s="1923" t="s">
        <v>263</v>
      </c>
      <c r="F325" s="1941"/>
      <c r="G325" s="1941"/>
      <c r="H325" s="1711">
        <f t="shared" ref="H325:H365" si="35">F325*G325</f>
        <v>0</v>
      </c>
      <c r="I325" s="1712">
        <f t="shared" ref="I325:I364" si="36">H325*500</f>
        <v>0</v>
      </c>
      <c r="J325" s="2047"/>
      <c r="K325" s="1941"/>
      <c r="L325" s="1941"/>
      <c r="M325" s="1715">
        <f t="shared" ref="M325:M365" si="37">L325*10000</f>
        <v>0</v>
      </c>
      <c r="N325" s="1941"/>
      <c r="O325" s="1712">
        <f t="shared" ref="O325:O365" si="38">N325*15000</f>
        <v>0</v>
      </c>
      <c r="P325" s="1716">
        <f t="shared" ref="P325:P365" si="39">I325+K325+M325+O325</f>
        <v>0</v>
      </c>
      <c r="Q325" s="1941"/>
      <c r="R325" s="1943"/>
    </row>
    <row r="326" spans="2:18" s="40" customFormat="1" ht="15.95" hidden="1" customHeight="1">
      <c r="B326" s="1935">
        <v>4</v>
      </c>
      <c r="C326" s="1938">
        <v>41849</v>
      </c>
      <c r="D326" s="1709" t="s">
        <v>959</v>
      </c>
      <c r="E326" s="1923" t="s">
        <v>263</v>
      </c>
      <c r="F326" s="1941"/>
      <c r="G326" s="1941"/>
      <c r="H326" s="1711">
        <f t="shared" si="35"/>
        <v>0</v>
      </c>
      <c r="I326" s="1712">
        <f t="shared" si="36"/>
        <v>0</v>
      </c>
      <c r="J326" s="2047"/>
      <c r="K326" s="1941"/>
      <c r="L326" s="1941"/>
      <c r="M326" s="1715">
        <f t="shared" si="37"/>
        <v>0</v>
      </c>
      <c r="N326" s="1941"/>
      <c r="O326" s="1712">
        <f t="shared" si="38"/>
        <v>0</v>
      </c>
      <c r="P326" s="1716">
        <f t="shared" si="39"/>
        <v>0</v>
      </c>
      <c r="Q326" s="1941"/>
      <c r="R326" s="1943"/>
    </row>
    <row r="327" spans="2:18" s="40" customFormat="1" ht="15.95" hidden="1" customHeight="1">
      <c r="B327" s="1935">
        <v>5</v>
      </c>
      <c r="C327" s="1939">
        <v>41850</v>
      </c>
      <c r="D327" s="1709" t="s">
        <v>959</v>
      </c>
      <c r="E327" s="1923" t="s">
        <v>263</v>
      </c>
      <c r="F327" s="1941"/>
      <c r="G327" s="1941"/>
      <c r="H327" s="1711">
        <f t="shared" si="35"/>
        <v>0</v>
      </c>
      <c r="I327" s="1712">
        <f t="shared" si="36"/>
        <v>0</v>
      </c>
      <c r="J327" s="2047"/>
      <c r="K327" s="1941"/>
      <c r="L327" s="1941"/>
      <c r="M327" s="1715">
        <f t="shared" si="37"/>
        <v>0</v>
      </c>
      <c r="N327" s="1941"/>
      <c r="O327" s="1712">
        <f t="shared" si="38"/>
        <v>0</v>
      </c>
      <c r="P327" s="1716">
        <f t="shared" si="39"/>
        <v>0</v>
      </c>
      <c r="Q327" s="1941"/>
      <c r="R327" s="1943"/>
    </row>
    <row r="328" spans="2:18" s="40" customFormat="1" ht="15.95" hidden="1" customHeight="1">
      <c r="B328" s="1935">
        <v>6</v>
      </c>
      <c r="C328" s="1940">
        <v>41851</v>
      </c>
      <c r="D328" s="1709" t="s">
        <v>959</v>
      </c>
      <c r="E328" s="1923" t="s">
        <v>263</v>
      </c>
      <c r="F328" s="1941"/>
      <c r="G328" s="1941"/>
      <c r="H328" s="1711">
        <f t="shared" si="35"/>
        <v>0</v>
      </c>
      <c r="I328" s="1712">
        <f t="shared" si="36"/>
        <v>0</v>
      </c>
      <c r="J328" s="2047"/>
      <c r="K328" s="1941"/>
      <c r="L328" s="1941"/>
      <c r="M328" s="1715">
        <f t="shared" si="37"/>
        <v>0</v>
      </c>
      <c r="N328" s="1941"/>
      <c r="O328" s="1712">
        <f t="shared" si="38"/>
        <v>0</v>
      </c>
      <c r="P328" s="1716">
        <f t="shared" si="39"/>
        <v>0</v>
      </c>
      <c r="Q328" s="1941"/>
      <c r="R328" s="1943"/>
    </row>
    <row r="329" spans="2:18" s="40" customFormat="1" ht="15.95" hidden="1" customHeight="1">
      <c r="B329" s="1935">
        <v>7</v>
      </c>
      <c r="C329" s="1939">
        <v>41852</v>
      </c>
      <c r="D329" s="1709" t="s">
        <v>959</v>
      </c>
      <c r="E329" s="1923" t="s">
        <v>263</v>
      </c>
      <c r="F329" s="1941"/>
      <c r="G329" s="1941"/>
      <c r="H329" s="1711">
        <f t="shared" si="35"/>
        <v>0</v>
      </c>
      <c r="I329" s="1712">
        <f t="shared" si="36"/>
        <v>0</v>
      </c>
      <c r="J329" s="2047"/>
      <c r="K329" s="1941"/>
      <c r="L329" s="1941"/>
      <c r="M329" s="1715">
        <f t="shared" si="37"/>
        <v>0</v>
      </c>
      <c r="N329" s="1941"/>
      <c r="O329" s="1712">
        <f t="shared" si="38"/>
        <v>0</v>
      </c>
      <c r="P329" s="1716">
        <f t="shared" si="39"/>
        <v>0</v>
      </c>
      <c r="Q329" s="1941"/>
      <c r="R329" s="1943"/>
    </row>
    <row r="330" spans="2:18" s="40" customFormat="1" ht="15.95" hidden="1" customHeight="1">
      <c r="B330" s="1935">
        <v>8</v>
      </c>
      <c r="C330" s="1940">
        <v>41853</v>
      </c>
      <c r="D330" s="1709" t="s">
        <v>959</v>
      </c>
      <c r="E330" s="1923" t="s">
        <v>263</v>
      </c>
      <c r="F330" s="1951"/>
      <c r="G330" s="1941"/>
      <c r="H330" s="1711">
        <f t="shared" si="35"/>
        <v>0</v>
      </c>
      <c r="I330" s="1712">
        <f t="shared" si="36"/>
        <v>0</v>
      </c>
      <c r="J330" s="2047"/>
      <c r="K330" s="1942"/>
      <c r="L330" s="1941"/>
      <c r="M330" s="1715">
        <f t="shared" si="37"/>
        <v>0</v>
      </c>
      <c r="N330" s="1941"/>
      <c r="O330" s="1712">
        <f t="shared" si="38"/>
        <v>0</v>
      </c>
      <c r="P330" s="1716">
        <f t="shared" si="39"/>
        <v>0</v>
      </c>
      <c r="Q330" s="1941"/>
      <c r="R330" s="1943"/>
    </row>
    <row r="331" spans="2:18" s="40" customFormat="1" ht="15.95" hidden="1" customHeight="1">
      <c r="B331" s="1935">
        <v>9</v>
      </c>
      <c r="C331" s="1936">
        <v>41854</v>
      </c>
      <c r="D331" s="1709" t="s">
        <v>959</v>
      </c>
      <c r="E331" s="1923" t="s">
        <v>263</v>
      </c>
      <c r="F331" s="1951"/>
      <c r="G331" s="1951"/>
      <c r="H331" s="1711">
        <f t="shared" si="35"/>
        <v>0</v>
      </c>
      <c r="I331" s="1712">
        <f t="shared" si="36"/>
        <v>0</v>
      </c>
      <c r="J331" s="2047"/>
      <c r="K331" s="1942"/>
      <c r="L331" s="1951"/>
      <c r="M331" s="1715">
        <f t="shared" si="37"/>
        <v>0</v>
      </c>
      <c r="N331" s="1941"/>
      <c r="O331" s="1712">
        <f t="shared" si="38"/>
        <v>0</v>
      </c>
      <c r="P331" s="1716">
        <f t="shared" si="39"/>
        <v>0</v>
      </c>
      <c r="Q331" s="1941"/>
      <c r="R331" s="1943"/>
    </row>
    <row r="332" spans="2:18" s="40" customFormat="1" ht="15.95" hidden="1" customHeight="1">
      <c r="B332" s="1935">
        <v>10</v>
      </c>
      <c r="C332" s="1940">
        <v>41855</v>
      </c>
      <c r="D332" s="1941" t="s">
        <v>563</v>
      </c>
      <c r="E332" s="1951" t="s">
        <v>263</v>
      </c>
      <c r="F332" s="1951">
        <v>1</v>
      </c>
      <c r="G332" s="1951"/>
      <c r="H332" s="1711">
        <f t="shared" si="35"/>
        <v>0</v>
      </c>
      <c r="I332" s="1712">
        <f t="shared" si="36"/>
        <v>0</v>
      </c>
      <c r="J332" s="2047" t="s">
        <v>258</v>
      </c>
      <c r="K332" s="1942">
        <f>F332*5000</f>
        <v>5000</v>
      </c>
      <c r="L332" s="1951"/>
      <c r="M332" s="1715">
        <f t="shared" si="37"/>
        <v>0</v>
      </c>
      <c r="N332" s="1941"/>
      <c r="O332" s="1712">
        <f t="shared" si="38"/>
        <v>0</v>
      </c>
      <c r="P332" s="1716">
        <f t="shared" si="39"/>
        <v>5000</v>
      </c>
      <c r="Q332" s="1941"/>
      <c r="R332" s="1943"/>
    </row>
    <row r="333" spans="2:18" s="40" customFormat="1" ht="15.95" hidden="1" customHeight="1">
      <c r="B333" s="1935">
        <v>11</v>
      </c>
      <c r="C333" s="1939">
        <v>41856</v>
      </c>
      <c r="D333" s="1941" t="s">
        <v>563</v>
      </c>
      <c r="E333" s="1951" t="s">
        <v>263</v>
      </c>
      <c r="F333" s="1951">
        <v>1</v>
      </c>
      <c r="G333" s="1951"/>
      <c r="H333" s="1711">
        <f t="shared" si="35"/>
        <v>0</v>
      </c>
      <c r="I333" s="1712">
        <f t="shared" si="36"/>
        <v>0</v>
      </c>
      <c r="J333" s="2047" t="s">
        <v>258</v>
      </c>
      <c r="K333" s="1942">
        <f>F333*5000</f>
        <v>5000</v>
      </c>
      <c r="L333" s="1951"/>
      <c r="M333" s="1715">
        <f t="shared" si="37"/>
        <v>0</v>
      </c>
      <c r="N333" s="1941"/>
      <c r="O333" s="1712">
        <f t="shared" si="38"/>
        <v>0</v>
      </c>
      <c r="P333" s="1716">
        <f t="shared" si="39"/>
        <v>5000</v>
      </c>
      <c r="Q333" s="1941"/>
      <c r="R333" s="1943"/>
    </row>
    <row r="334" spans="2:18" s="40" customFormat="1" ht="15.95" hidden="1" customHeight="1">
      <c r="B334" s="1935">
        <v>12</v>
      </c>
      <c r="C334" s="1940">
        <v>41857</v>
      </c>
      <c r="D334" s="1941" t="s">
        <v>563</v>
      </c>
      <c r="E334" s="1951" t="s">
        <v>263</v>
      </c>
      <c r="F334" s="1951">
        <v>4</v>
      </c>
      <c r="G334" s="1951"/>
      <c r="H334" s="1711">
        <f t="shared" si="35"/>
        <v>0</v>
      </c>
      <c r="I334" s="1712">
        <f t="shared" si="36"/>
        <v>0</v>
      </c>
      <c r="J334" s="2047" t="s">
        <v>258</v>
      </c>
      <c r="K334" s="1942">
        <f>F334*5000</f>
        <v>20000</v>
      </c>
      <c r="L334" s="1951"/>
      <c r="M334" s="1715">
        <f t="shared" si="37"/>
        <v>0</v>
      </c>
      <c r="N334" s="1941"/>
      <c r="O334" s="1712">
        <f t="shared" si="38"/>
        <v>0</v>
      </c>
      <c r="P334" s="1716">
        <f t="shared" si="39"/>
        <v>20000</v>
      </c>
      <c r="Q334" s="1941"/>
      <c r="R334" s="1943"/>
    </row>
    <row r="335" spans="2:18" s="40" customFormat="1" ht="15.95" hidden="1" customHeight="1">
      <c r="B335" s="3094">
        <v>13</v>
      </c>
      <c r="C335" s="1939">
        <v>41858</v>
      </c>
      <c r="D335" s="1941" t="s">
        <v>563</v>
      </c>
      <c r="E335" s="1951" t="s">
        <v>263</v>
      </c>
      <c r="F335" s="1951">
        <v>1</v>
      </c>
      <c r="G335" s="1951"/>
      <c r="H335" s="1711">
        <f t="shared" si="35"/>
        <v>0</v>
      </c>
      <c r="I335" s="1712">
        <f t="shared" si="36"/>
        <v>0</v>
      </c>
      <c r="J335" s="2047" t="s">
        <v>258</v>
      </c>
      <c r="K335" s="1942">
        <f>F335*5000</f>
        <v>5000</v>
      </c>
      <c r="L335" s="1951"/>
      <c r="M335" s="1715">
        <f t="shared" si="37"/>
        <v>0</v>
      </c>
      <c r="N335" s="1941"/>
      <c r="O335" s="1712">
        <f t="shared" si="38"/>
        <v>0</v>
      </c>
      <c r="P335" s="1716">
        <f t="shared" si="39"/>
        <v>5000</v>
      </c>
      <c r="Q335" s="1941"/>
      <c r="R335" s="1943"/>
    </row>
    <row r="336" spans="2:18" s="40" customFormat="1" ht="15.95" hidden="1" customHeight="1">
      <c r="B336" s="3096"/>
      <c r="C336" s="1939">
        <v>41858</v>
      </c>
      <c r="D336" s="1941" t="s">
        <v>549</v>
      </c>
      <c r="E336" s="1951" t="s">
        <v>426</v>
      </c>
      <c r="F336" s="1951">
        <v>3</v>
      </c>
      <c r="G336" s="1951"/>
      <c r="H336" s="1711">
        <f t="shared" si="35"/>
        <v>0</v>
      </c>
      <c r="I336" s="1712">
        <f t="shared" si="36"/>
        <v>0</v>
      </c>
      <c r="J336" s="2047" t="s">
        <v>127</v>
      </c>
      <c r="K336" s="1942">
        <v>20000</v>
      </c>
      <c r="L336" s="1951"/>
      <c r="M336" s="1715">
        <f t="shared" si="37"/>
        <v>0</v>
      </c>
      <c r="N336" s="1941"/>
      <c r="O336" s="1712">
        <f t="shared" si="38"/>
        <v>0</v>
      </c>
      <c r="P336" s="1716">
        <f t="shared" si="39"/>
        <v>20000</v>
      </c>
      <c r="Q336" s="1941"/>
      <c r="R336" s="1943"/>
    </row>
    <row r="337" spans="2:18" s="40" customFormat="1" ht="15.95" hidden="1" customHeight="1">
      <c r="B337" s="3094">
        <v>14</v>
      </c>
      <c r="C337" s="1940">
        <v>41859</v>
      </c>
      <c r="D337" s="1941" t="s">
        <v>557</v>
      </c>
      <c r="E337" s="1951" t="s">
        <v>426</v>
      </c>
      <c r="F337" s="1951">
        <v>7</v>
      </c>
      <c r="G337" s="1951"/>
      <c r="H337" s="1711">
        <f t="shared" si="35"/>
        <v>0</v>
      </c>
      <c r="I337" s="1712">
        <f t="shared" si="36"/>
        <v>0</v>
      </c>
      <c r="J337" s="2047" t="s">
        <v>127</v>
      </c>
      <c r="K337" s="1942">
        <v>25000</v>
      </c>
      <c r="L337" s="1951"/>
      <c r="M337" s="1715">
        <f t="shared" si="37"/>
        <v>0</v>
      </c>
      <c r="N337" s="1941"/>
      <c r="O337" s="1712">
        <f t="shared" si="38"/>
        <v>0</v>
      </c>
      <c r="P337" s="1716">
        <f t="shared" si="39"/>
        <v>25000</v>
      </c>
      <c r="Q337" s="1941"/>
      <c r="R337" s="1943"/>
    </row>
    <row r="338" spans="2:18" s="40" customFormat="1" ht="15.95" hidden="1" customHeight="1">
      <c r="B338" s="3096"/>
      <c r="C338" s="1940">
        <v>41859</v>
      </c>
      <c r="D338" s="1941" t="s">
        <v>563</v>
      </c>
      <c r="E338" s="1951" t="s">
        <v>263</v>
      </c>
      <c r="F338" s="1951">
        <v>1</v>
      </c>
      <c r="G338" s="1951"/>
      <c r="H338" s="1711">
        <f t="shared" si="35"/>
        <v>0</v>
      </c>
      <c r="I338" s="1712">
        <f t="shared" si="36"/>
        <v>0</v>
      </c>
      <c r="J338" s="2047" t="s">
        <v>258</v>
      </c>
      <c r="K338" s="1942">
        <f>F338*5000</f>
        <v>5000</v>
      </c>
      <c r="L338" s="1951"/>
      <c r="M338" s="1715">
        <f t="shared" si="37"/>
        <v>0</v>
      </c>
      <c r="N338" s="1941"/>
      <c r="O338" s="1712">
        <f t="shared" si="38"/>
        <v>0</v>
      </c>
      <c r="P338" s="1716">
        <f t="shared" si="39"/>
        <v>5000</v>
      </c>
      <c r="Q338" s="1941"/>
      <c r="R338" s="1943"/>
    </row>
    <row r="339" spans="2:18" s="40" customFormat="1" ht="15.95" hidden="1" customHeight="1">
      <c r="B339" s="3094">
        <v>15</v>
      </c>
      <c r="C339" s="1939">
        <v>41860</v>
      </c>
      <c r="D339" s="1941" t="s">
        <v>563</v>
      </c>
      <c r="E339" s="1951" t="s">
        <v>263</v>
      </c>
      <c r="F339" s="1951">
        <v>2</v>
      </c>
      <c r="G339" s="1951"/>
      <c r="H339" s="1711">
        <f t="shared" si="35"/>
        <v>0</v>
      </c>
      <c r="I339" s="1712">
        <f t="shared" si="36"/>
        <v>0</v>
      </c>
      <c r="J339" s="2047" t="s">
        <v>258</v>
      </c>
      <c r="K339" s="1942">
        <f>F339*5000</f>
        <v>10000</v>
      </c>
      <c r="L339" s="1951"/>
      <c r="M339" s="1715">
        <f t="shared" si="37"/>
        <v>0</v>
      </c>
      <c r="N339" s="1941"/>
      <c r="O339" s="1712">
        <f t="shared" si="38"/>
        <v>0</v>
      </c>
      <c r="P339" s="1716">
        <f t="shared" si="39"/>
        <v>10000</v>
      </c>
      <c r="Q339" s="1941"/>
      <c r="R339" s="1943"/>
    </row>
    <row r="340" spans="2:18" s="40" customFormat="1" ht="15.95" hidden="1" customHeight="1">
      <c r="B340" s="3096"/>
      <c r="C340" s="1939">
        <v>41860</v>
      </c>
      <c r="D340" s="1941" t="s">
        <v>549</v>
      </c>
      <c r="E340" s="1951" t="s">
        <v>426</v>
      </c>
      <c r="F340" s="1951">
        <v>5</v>
      </c>
      <c r="G340" s="1951"/>
      <c r="H340" s="1711">
        <f t="shared" si="35"/>
        <v>0</v>
      </c>
      <c r="I340" s="1712">
        <f t="shared" si="36"/>
        <v>0</v>
      </c>
      <c r="J340" s="2047" t="s">
        <v>127</v>
      </c>
      <c r="K340" s="1942">
        <v>20000</v>
      </c>
      <c r="L340" s="1951"/>
      <c r="M340" s="1715">
        <f t="shared" si="37"/>
        <v>0</v>
      </c>
      <c r="N340" s="1941"/>
      <c r="O340" s="1712">
        <f t="shared" si="38"/>
        <v>0</v>
      </c>
      <c r="P340" s="1716">
        <f t="shared" si="39"/>
        <v>20000</v>
      </c>
      <c r="Q340" s="1941"/>
      <c r="R340" s="1943"/>
    </row>
    <row r="341" spans="2:18" s="40" customFormat="1" ht="15.95" hidden="1" customHeight="1">
      <c r="B341" s="3094">
        <v>16</v>
      </c>
      <c r="C341" s="1936">
        <v>41861</v>
      </c>
      <c r="D341" s="1941" t="s">
        <v>726</v>
      </c>
      <c r="E341" s="1951" t="s">
        <v>556</v>
      </c>
      <c r="F341" s="1951">
        <v>1</v>
      </c>
      <c r="G341" s="1951">
        <v>50</v>
      </c>
      <c r="H341" s="1711">
        <f t="shared" si="35"/>
        <v>50</v>
      </c>
      <c r="I341" s="1712">
        <f t="shared" si="36"/>
        <v>25000</v>
      </c>
      <c r="J341" s="2047"/>
      <c r="K341" s="1942"/>
      <c r="L341" s="1951">
        <v>3</v>
      </c>
      <c r="M341" s="1715">
        <f t="shared" si="37"/>
        <v>30000</v>
      </c>
      <c r="N341" s="1941"/>
      <c r="O341" s="1712">
        <f t="shared" si="38"/>
        <v>0</v>
      </c>
      <c r="P341" s="1716">
        <f t="shared" si="39"/>
        <v>55000</v>
      </c>
      <c r="Q341" s="1941"/>
      <c r="R341" s="1943"/>
    </row>
    <row r="342" spans="2:18" s="40" customFormat="1" ht="15.95" hidden="1" customHeight="1">
      <c r="B342" s="3096"/>
      <c r="C342" s="1936">
        <v>41861</v>
      </c>
      <c r="D342" s="1941" t="s">
        <v>557</v>
      </c>
      <c r="E342" s="1951" t="s">
        <v>426</v>
      </c>
      <c r="F342" s="1951">
        <v>7</v>
      </c>
      <c r="G342" s="1951"/>
      <c r="H342" s="1711">
        <f t="shared" si="35"/>
        <v>0</v>
      </c>
      <c r="I342" s="1712">
        <f t="shared" si="36"/>
        <v>0</v>
      </c>
      <c r="J342" s="2047" t="s">
        <v>127</v>
      </c>
      <c r="K342" s="1942">
        <v>25000</v>
      </c>
      <c r="L342" s="1951"/>
      <c r="M342" s="1715">
        <f t="shared" si="37"/>
        <v>0</v>
      </c>
      <c r="N342" s="1941"/>
      <c r="O342" s="1712">
        <f t="shared" si="38"/>
        <v>0</v>
      </c>
      <c r="P342" s="1716">
        <f t="shared" si="39"/>
        <v>25000</v>
      </c>
      <c r="Q342" s="1941"/>
      <c r="R342" s="1943"/>
    </row>
    <row r="343" spans="2:18" s="40" customFormat="1" ht="15.95" hidden="1" customHeight="1">
      <c r="B343" s="3094">
        <v>17</v>
      </c>
      <c r="C343" s="1939">
        <v>41862</v>
      </c>
      <c r="D343" s="1941" t="s">
        <v>563</v>
      </c>
      <c r="E343" s="1951" t="s">
        <v>263</v>
      </c>
      <c r="F343" s="1951">
        <v>1</v>
      </c>
      <c r="G343" s="1951"/>
      <c r="H343" s="1711">
        <f t="shared" si="35"/>
        <v>0</v>
      </c>
      <c r="I343" s="1712">
        <f t="shared" si="36"/>
        <v>0</v>
      </c>
      <c r="J343" s="2047" t="s">
        <v>258</v>
      </c>
      <c r="K343" s="1942">
        <f>F343*5000</f>
        <v>5000</v>
      </c>
      <c r="L343" s="1951"/>
      <c r="M343" s="1715">
        <f t="shared" si="37"/>
        <v>0</v>
      </c>
      <c r="N343" s="1941"/>
      <c r="O343" s="1712">
        <f t="shared" si="38"/>
        <v>0</v>
      </c>
      <c r="P343" s="1716">
        <f t="shared" si="39"/>
        <v>5000</v>
      </c>
      <c r="Q343" s="1941"/>
      <c r="R343" s="1943"/>
    </row>
    <row r="344" spans="2:18" s="40" customFormat="1" ht="15.95" hidden="1" customHeight="1">
      <c r="B344" s="3096"/>
      <c r="C344" s="1939">
        <v>41862</v>
      </c>
      <c r="D344" s="1941" t="s">
        <v>726</v>
      </c>
      <c r="E344" s="1951" t="s">
        <v>556</v>
      </c>
      <c r="F344" s="1951">
        <v>1</v>
      </c>
      <c r="G344" s="1951">
        <v>50</v>
      </c>
      <c r="H344" s="1711">
        <f t="shared" si="35"/>
        <v>50</v>
      </c>
      <c r="I344" s="1712">
        <f t="shared" si="36"/>
        <v>25000</v>
      </c>
      <c r="J344" s="2047"/>
      <c r="K344" s="1942"/>
      <c r="L344" s="1951"/>
      <c r="M344" s="1715">
        <f t="shared" si="37"/>
        <v>0</v>
      </c>
      <c r="N344" s="1941"/>
      <c r="O344" s="1712">
        <f t="shared" si="38"/>
        <v>0</v>
      </c>
      <c r="P344" s="1716">
        <f t="shared" si="39"/>
        <v>25000</v>
      </c>
      <c r="Q344" s="1941"/>
      <c r="R344" s="1943"/>
    </row>
    <row r="345" spans="2:18" s="40" customFormat="1" ht="15.95" hidden="1" customHeight="1">
      <c r="B345" s="2125">
        <v>18</v>
      </c>
      <c r="C345" s="1940">
        <v>41863</v>
      </c>
      <c r="D345" s="1941" t="s">
        <v>563</v>
      </c>
      <c r="E345" s="1951" t="s">
        <v>263</v>
      </c>
      <c r="F345" s="1951">
        <v>1</v>
      </c>
      <c r="G345" s="1951"/>
      <c r="H345" s="1711">
        <f t="shared" si="35"/>
        <v>0</v>
      </c>
      <c r="I345" s="1712">
        <f t="shared" si="36"/>
        <v>0</v>
      </c>
      <c r="J345" s="2047" t="s">
        <v>258</v>
      </c>
      <c r="K345" s="1942">
        <f>F345*5000</f>
        <v>5000</v>
      </c>
      <c r="L345" s="1951"/>
      <c r="M345" s="1715">
        <f t="shared" si="37"/>
        <v>0</v>
      </c>
      <c r="N345" s="1941"/>
      <c r="O345" s="1712">
        <f t="shared" si="38"/>
        <v>0</v>
      </c>
      <c r="P345" s="1716">
        <f t="shared" si="39"/>
        <v>5000</v>
      </c>
      <c r="Q345" s="1941"/>
      <c r="R345" s="1943"/>
    </row>
    <row r="346" spans="2:18" s="40" customFormat="1" ht="15.95" hidden="1" customHeight="1">
      <c r="B346" s="2126"/>
      <c r="C346" s="1940">
        <v>41863</v>
      </c>
      <c r="D346" s="1941" t="s">
        <v>557</v>
      </c>
      <c r="E346" s="1951" t="s">
        <v>426</v>
      </c>
      <c r="F346" s="1951">
        <v>5</v>
      </c>
      <c r="G346" s="1951"/>
      <c r="H346" s="1711">
        <f t="shared" si="35"/>
        <v>0</v>
      </c>
      <c r="I346" s="1712">
        <f t="shared" si="36"/>
        <v>0</v>
      </c>
      <c r="J346" s="2047" t="s">
        <v>127</v>
      </c>
      <c r="K346" s="1942">
        <v>20000</v>
      </c>
      <c r="L346" s="1951"/>
      <c r="M346" s="1715">
        <f t="shared" si="37"/>
        <v>0</v>
      </c>
      <c r="N346" s="1941"/>
      <c r="O346" s="1712">
        <f t="shared" si="38"/>
        <v>0</v>
      </c>
      <c r="P346" s="1716">
        <f t="shared" si="39"/>
        <v>20000</v>
      </c>
      <c r="Q346" s="1941"/>
      <c r="R346" s="1943"/>
    </row>
    <row r="347" spans="2:18" s="40" customFormat="1" ht="15.95" hidden="1" customHeight="1">
      <c r="B347" s="3094">
        <v>19</v>
      </c>
      <c r="C347" s="1939">
        <v>41864</v>
      </c>
      <c r="D347" s="1941" t="s">
        <v>563</v>
      </c>
      <c r="E347" s="1951" t="s">
        <v>263</v>
      </c>
      <c r="F347" s="1951">
        <v>1</v>
      </c>
      <c r="G347" s="1951"/>
      <c r="H347" s="1711">
        <f t="shared" si="35"/>
        <v>0</v>
      </c>
      <c r="I347" s="1712">
        <f t="shared" si="36"/>
        <v>0</v>
      </c>
      <c r="J347" s="2047" t="s">
        <v>258</v>
      </c>
      <c r="K347" s="1942">
        <f>F347*5000</f>
        <v>5000</v>
      </c>
      <c r="L347" s="1951"/>
      <c r="M347" s="1715">
        <f t="shared" si="37"/>
        <v>0</v>
      </c>
      <c r="N347" s="1941"/>
      <c r="O347" s="1712">
        <f t="shared" si="38"/>
        <v>0</v>
      </c>
      <c r="P347" s="1716">
        <f t="shared" si="39"/>
        <v>5000</v>
      </c>
      <c r="Q347" s="1941"/>
      <c r="R347" s="1943"/>
    </row>
    <row r="348" spans="2:18" s="40" customFormat="1" ht="15.95" hidden="1" customHeight="1">
      <c r="B348" s="3096"/>
      <c r="C348" s="1939">
        <v>41864</v>
      </c>
      <c r="D348" s="1941" t="s">
        <v>549</v>
      </c>
      <c r="E348" s="1951" t="s">
        <v>426</v>
      </c>
      <c r="F348" s="1951">
        <v>9</v>
      </c>
      <c r="G348" s="1951"/>
      <c r="H348" s="1711">
        <f t="shared" si="35"/>
        <v>0</v>
      </c>
      <c r="I348" s="1712">
        <f t="shared" si="36"/>
        <v>0</v>
      </c>
      <c r="J348" s="2047" t="s">
        <v>127</v>
      </c>
      <c r="K348" s="1942">
        <v>25000</v>
      </c>
      <c r="L348" s="1951"/>
      <c r="M348" s="1715">
        <f t="shared" si="37"/>
        <v>0</v>
      </c>
      <c r="N348" s="1941"/>
      <c r="O348" s="1712">
        <f t="shared" si="38"/>
        <v>0</v>
      </c>
      <c r="P348" s="1716">
        <f t="shared" si="39"/>
        <v>25000</v>
      </c>
      <c r="Q348" s="1941"/>
      <c r="R348" s="1943"/>
    </row>
    <row r="349" spans="2:18" s="40" customFormat="1" ht="15.95" hidden="1" customHeight="1">
      <c r="B349" s="3094">
        <v>20</v>
      </c>
      <c r="C349" s="1940">
        <v>41865</v>
      </c>
      <c r="D349" s="1941" t="s">
        <v>563</v>
      </c>
      <c r="E349" s="1951" t="s">
        <v>263</v>
      </c>
      <c r="F349" s="1951">
        <v>2</v>
      </c>
      <c r="G349" s="1951"/>
      <c r="H349" s="1711">
        <f t="shared" si="35"/>
        <v>0</v>
      </c>
      <c r="I349" s="1712">
        <f t="shared" si="36"/>
        <v>0</v>
      </c>
      <c r="J349" s="2047" t="s">
        <v>258</v>
      </c>
      <c r="K349" s="1942">
        <f>F349*5000</f>
        <v>10000</v>
      </c>
      <c r="L349" s="1951"/>
      <c r="M349" s="1715">
        <f t="shared" si="37"/>
        <v>0</v>
      </c>
      <c r="N349" s="1941"/>
      <c r="O349" s="1712">
        <f t="shared" si="38"/>
        <v>0</v>
      </c>
      <c r="P349" s="1716">
        <f t="shared" si="39"/>
        <v>10000</v>
      </c>
      <c r="Q349" s="1941"/>
      <c r="R349" s="1943"/>
    </row>
    <row r="350" spans="2:18" s="40" customFormat="1" ht="15.95" hidden="1" customHeight="1">
      <c r="B350" s="3096"/>
      <c r="C350" s="1940">
        <v>41865</v>
      </c>
      <c r="D350" s="1941" t="s">
        <v>726</v>
      </c>
      <c r="E350" s="1951" t="s">
        <v>556</v>
      </c>
      <c r="F350" s="1951">
        <v>1</v>
      </c>
      <c r="G350" s="1951">
        <v>50</v>
      </c>
      <c r="H350" s="1711">
        <f t="shared" si="35"/>
        <v>50</v>
      </c>
      <c r="I350" s="1712">
        <f t="shared" si="36"/>
        <v>25000</v>
      </c>
      <c r="J350" s="2047"/>
      <c r="K350" s="1942"/>
      <c r="L350" s="1951"/>
      <c r="M350" s="1715">
        <f t="shared" si="37"/>
        <v>0</v>
      </c>
      <c r="N350" s="1941"/>
      <c r="O350" s="1712">
        <f t="shared" si="38"/>
        <v>0</v>
      </c>
      <c r="P350" s="1716">
        <f t="shared" si="39"/>
        <v>25000</v>
      </c>
      <c r="Q350" s="1941"/>
      <c r="R350" s="1943"/>
    </row>
    <row r="351" spans="2:18" s="40" customFormat="1" ht="15.95" hidden="1" customHeight="1">
      <c r="B351" s="1935">
        <v>21</v>
      </c>
      <c r="C351" s="1939">
        <v>41866</v>
      </c>
      <c r="D351" s="2094" t="s">
        <v>843</v>
      </c>
      <c r="E351" s="2094" t="s">
        <v>263</v>
      </c>
      <c r="F351" s="2095"/>
      <c r="G351" s="2095"/>
      <c r="H351" s="2096">
        <f t="shared" si="35"/>
        <v>0</v>
      </c>
      <c r="I351" s="1715">
        <f t="shared" si="36"/>
        <v>0</v>
      </c>
      <c r="J351" s="2095"/>
      <c r="K351" s="2098"/>
      <c r="L351" s="2095"/>
      <c r="M351" s="1715">
        <f t="shared" si="37"/>
        <v>0</v>
      </c>
      <c r="N351" s="2097"/>
      <c r="O351" s="1715">
        <f t="shared" si="38"/>
        <v>0</v>
      </c>
      <c r="P351" s="2099">
        <f t="shared" si="39"/>
        <v>0</v>
      </c>
      <c r="Q351" s="2097"/>
      <c r="R351" s="2100"/>
    </row>
    <row r="352" spans="2:18" s="40" customFormat="1" ht="15.95" hidden="1" customHeight="1">
      <c r="B352" s="1935">
        <v>22</v>
      </c>
      <c r="C352" s="1940">
        <v>41867</v>
      </c>
      <c r="D352" s="1941" t="s">
        <v>549</v>
      </c>
      <c r="E352" s="1951" t="s">
        <v>426</v>
      </c>
      <c r="F352" s="1951">
        <v>2</v>
      </c>
      <c r="G352" s="1951"/>
      <c r="H352" s="1711">
        <f t="shared" si="35"/>
        <v>0</v>
      </c>
      <c r="I352" s="1712">
        <f t="shared" si="36"/>
        <v>0</v>
      </c>
      <c r="J352" s="2047" t="s">
        <v>127</v>
      </c>
      <c r="K352" s="1942">
        <v>20000</v>
      </c>
      <c r="L352" s="1951"/>
      <c r="M352" s="1715">
        <f t="shared" si="37"/>
        <v>0</v>
      </c>
      <c r="N352" s="1941"/>
      <c r="O352" s="1712">
        <f t="shared" si="38"/>
        <v>0</v>
      </c>
      <c r="P352" s="1716">
        <f t="shared" si="39"/>
        <v>20000</v>
      </c>
      <c r="Q352" s="1941"/>
      <c r="R352" s="1943"/>
    </row>
    <row r="353" spans="2:18" s="40" customFormat="1" ht="15.95" hidden="1" customHeight="1">
      <c r="B353" s="1935">
        <v>23</v>
      </c>
      <c r="C353" s="1936">
        <v>41868</v>
      </c>
      <c r="D353" s="2002" t="s">
        <v>862</v>
      </c>
      <c r="E353" s="1951"/>
      <c r="F353" s="1951"/>
      <c r="G353" s="1951"/>
      <c r="H353" s="1711">
        <f t="shared" si="35"/>
        <v>0</v>
      </c>
      <c r="I353" s="1712">
        <f t="shared" si="36"/>
        <v>0</v>
      </c>
      <c r="J353" s="2047"/>
      <c r="K353" s="1942"/>
      <c r="L353" s="1951"/>
      <c r="M353" s="1715">
        <f t="shared" si="37"/>
        <v>0</v>
      </c>
      <c r="N353" s="1941"/>
      <c r="O353" s="1712">
        <f t="shared" si="38"/>
        <v>0</v>
      </c>
      <c r="P353" s="1716">
        <f t="shared" si="39"/>
        <v>0</v>
      </c>
      <c r="Q353" s="1941"/>
      <c r="R353" s="1943"/>
    </row>
    <row r="354" spans="2:18" s="40" customFormat="1" ht="15.95" hidden="1" customHeight="1">
      <c r="B354" s="3094">
        <v>24</v>
      </c>
      <c r="C354" s="1940">
        <v>41869</v>
      </c>
      <c r="D354" s="1941" t="s">
        <v>563</v>
      </c>
      <c r="E354" s="1951" t="s">
        <v>263</v>
      </c>
      <c r="F354" s="1951">
        <v>1</v>
      </c>
      <c r="G354" s="1951"/>
      <c r="H354" s="1711">
        <f t="shared" si="35"/>
        <v>0</v>
      </c>
      <c r="I354" s="1712">
        <f t="shared" si="36"/>
        <v>0</v>
      </c>
      <c r="J354" s="2047" t="s">
        <v>258</v>
      </c>
      <c r="K354" s="1942">
        <f>F354*5000</f>
        <v>5000</v>
      </c>
      <c r="L354" s="1951">
        <v>2</v>
      </c>
      <c r="M354" s="1715">
        <f t="shared" si="37"/>
        <v>20000</v>
      </c>
      <c r="N354" s="1941"/>
      <c r="O354" s="1712">
        <f t="shared" si="38"/>
        <v>0</v>
      </c>
      <c r="P354" s="1716">
        <f t="shared" si="39"/>
        <v>25000</v>
      </c>
      <c r="Q354" s="1941"/>
      <c r="R354" s="1943"/>
    </row>
    <row r="355" spans="2:18" s="40" customFormat="1" ht="15.95" hidden="1" customHeight="1">
      <c r="B355" s="3096"/>
      <c r="C355" s="1940">
        <v>41869</v>
      </c>
      <c r="D355" s="1941" t="s">
        <v>726</v>
      </c>
      <c r="E355" s="1951" t="s">
        <v>556</v>
      </c>
      <c r="F355" s="1951">
        <v>1</v>
      </c>
      <c r="G355" s="1951">
        <v>50</v>
      </c>
      <c r="H355" s="1711">
        <f t="shared" si="35"/>
        <v>50</v>
      </c>
      <c r="I355" s="1712">
        <f t="shared" si="36"/>
        <v>25000</v>
      </c>
      <c r="J355" s="2047"/>
      <c r="K355" s="1942"/>
      <c r="L355" s="1951">
        <v>1</v>
      </c>
      <c r="M355" s="1715">
        <f t="shared" si="37"/>
        <v>10000</v>
      </c>
      <c r="N355" s="1941"/>
      <c r="O355" s="1712">
        <f t="shared" si="38"/>
        <v>0</v>
      </c>
      <c r="P355" s="1716">
        <f t="shared" si="39"/>
        <v>35000</v>
      </c>
      <c r="Q355" s="1941"/>
      <c r="R355" s="1943"/>
    </row>
    <row r="356" spans="2:18" s="40" customFormat="1" ht="15.95" hidden="1" customHeight="1">
      <c r="B356" s="1935">
        <v>25</v>
      </c>
      <c r="C356" s="1939">
        <v>41870</v>
      </c>
      <c r="D356" s="2213" t="s">
        <v>843</v>
      </c>
      <c r="E356" s="2213" t="s">
        <v>263</v>
      </c>
      <c r="F356" s="1951"/>
      <c r="G356" s="1951"/>
      <c r="H356" s="1711">
        <f t="shared" si="35"/>
        <v>0</v>
      </c>
      <c r="I356" s="1712">
        <f t="shared" si="36"/>
        <v>0</v>
      </c>
      <c r="J356" s="2047"/>
      <c r="K356" s="1942"/>
      <c r="L356" s="1951"/>
      <c r="M356" s="1715">
        <f t="shared" si="37"/>
        <v>0</v>
      </c>
      <c r="N356" s="1941"/>
      <c r="O356" s="1712">
        <f t="shared" si="38"/>
        <v>0</v>
      </c>
      <c r="P356" s="1716">
        <f t="shared" si="39"/>
        <v>0</v>
      </c>
      <c r="Q356" s="1941"/>
      <c r="R356" s="1943"/>
    </row>
    <row r="357" spans="2:18" s="40" customFormat="1" ht="15.95" hidden="1" customHeight="1">
      <c r="B357" s="1935">
        <v>26</v>
      </c>
      <c r="C357" s="1940">
        <v>41871</v>
      </c>
      <c r="D357" s="1941" t="s">
        <v>559</v>
      </c>
      <c r="E357" s="1951" t="s">
        <v>426</v>
      </c>
      <c r="F357" s="1951">
        <v>2</v>
      </c>
      <c r="G357" s="1951"/>
      <c r="H357" s="1711">
        <f t="shared" si="35"/>
        <v>0</v>
      </c>
      <c r="I357" s="1712">
        <f t="shared" si="36"/>
        <v>0</v>
      </c>
      <c r="J357" s="2047" t="s">
        <v>70</v>
      </c>
      <c r="K357" s="1942">
        <v>35000</v>
      </c>
      <c r="L357" s="1951">
        <v>4</v>
      </c>
      <c r="M357" s="1715">
        <f t="shared" si="37"/>
        <v>40000</v>
      </c>
      <c r="N357" s="1941"/>
      <c r="O357" s="1712">
        <f t="shared" si="38"/>
        <v>0</v>
      </c>
      <c r="P357" s="1716">
        <f t="shared" si="39"/>
        <v>75000</v>
      </c>
      <c r="Q357" s="1941"/>
      <c r="R357" s="1943"/>
    </row>
    <row r="358" spans="2:18" s="40" customFormat="1" ht="15.95" hidden="1" customHeight="1">
      <c r="B358" s="1935">
        <v>27</v>
      </c>
      <c r="C358" s="1939">
        <v>41872</v>
      </c>
      <c r="D358" s="1941" t="s">
        <v>563</v>
      </c>
      <c r="E358" s="1951" t="s">
        <v>263</v>
      </c>
      <c r="F358" s="1951">
        <v>2</v>
      </c>
      <c r="G358" s="1941"/>
      <c r="H358" s="1711">
        <f t="shared" si="35"/>
        <v>0</v>
      </c>
      <c r="I358" s="1712">
        <f t="shared" si="36"/>
        <v>0</v>
      </c>
      <c r="J358" s="2047" t="s">
        <v>258</v>
      </c>
      <c r="K358" s="1942">
        <f>F358*5000</f>
        <v>10000</v>
      </c>
      <c r="L358" s="1951"/>
      <c r="M358" s="1715">
        <f t="shared" si="37"/>
        <v>0</v>
      </c>
      <c r="N358" s="1941"/>
      <c r="O358" s="1712">
        <f t="shared" si="38"/>
        <v>0</v>
      </c>
      <c r="P358" s="1716">
        <f t="shared" si="39"/>
        <v>10000</v>
      </c>
      <c r="Q358" s="1941"/>
      <c r="R358" s="1943"/>
    </row>
    <row r="359" spans="2:18" s="40" customFormat="1" ht="15.95" hidden="1" customHeight="1">
      <c r="B359" s="1935">
        <v>28</v>
      </c>
      <c r="C359" s="1940">
        <v>41873</v>
      </c>
      <c r="D359" s="1941" t="s">
        <v>552</v>
      </c>
      <c r="E359" s="1951" t="s">
        <v>263</v>
      </c>
      <c r="F359" s="1951">
        <v>1</v>
      </c>
      <c r="G359" s="1941"/>
      <c r="H359" s="1711">
        <f t="shared" si="35"/>
        <v>0</v>
      </c>
      <c r="I359" s="1712">
        <f t="shared" si="36"/>
        <v>0</v>
      </c>
      <c r="J359" s="2047" t="s">
        <v>258</v>
      </c>
      <c r="K359" s="1942">
        <f>F359*10000</f>
        <v>10000</v>
      </c>
      <c r="L359" s="1951"/>
      <c r="M359" s="1715">
        <f t="shared" si="37"/>
        <v>0</v>
      </c>
      <c r="N359" s="1941"/>
      <c r="O359" s="1712">
        <f t="shared" si="38"/>
        <v>0</v>
      </c>
      <c r="P359" s="1716">
        <f t="shared" si="39"/>
        <v>10000</v>
      </c>
      <c r="Q359" s="1941"/>
      <c r="R359" s="1943"/>
    </row>
    <row r="360" spans="2:18" s="40" customFormat="1" ht="15.95" hidden="1" customHeight="1">
      <c r="B360" s="3094">
        <v>29</v>
      </c>
      <c r="C360" s="1939">
        <v>41874</v>
      </c>
      <c r="D360" s="1941" t="s">
        <v>563</v>
      </c>
      <c r="E360" s="1951" t="s">
        <v>263</v>
      </c>
      <c r="F360" s="1951">
        <v>2</v>
      </c>
      <c r="G360" s="1941"/>
      <c r="H360" s="1711">
        <f t="shared" si="35"/>
        <v>0</v>
      </c>
      <c r="I360" s="1712">
        <f t="shared" si="36"/>
        <v>0</v>
      </c>
      <c r="J360" s="2047" t="s">
        <v>258</v>
      </c>
      <c r="K360" s="1942">
        <f>F360*5000</f>
        <v>10000</v>
      </c>
      <c r="L360" s="1951"/>
      <c r="M360" s="1715">
        <f t="shared" si="37"/>
        <v>0</v>
      </c>
      <c r="N360" s="1941"/>
      <c r="O360" s="1712">
        <f t="shared" si="38"/>
        <v>0</v>
      </c>
      <c r="P360" s="1716">
        <f t="shared" si="39"/>
        <v>10000</v>
      </c>
      <c r="Q360" s="1941"/>
      <c r="R360" s="1943"/>
    </row>
    <row r="361" spans="2:18" s="40" customFormat="1" ht="15.95" hidden="1" customHeight="1">
      <c r="B361" s="3095"/>
      <c r="C361" s="1939">
        <v>41874</v>
      </c>
      <c r="D361" s="1941" t="s">
        <v>559</v>
      </c>
      <c r="E361" s="1951" t="s">
        <v>426</v>
      </c>
      <c r="F361" s="1951">
        <v>1</v>
      </c>
      <c r="G361" s="1941"/>
      <c r="H361" s="1711">
        <f t="shared" si="35"/>
        <v>0</v>
      </c>
      <c r="I361" s="1712">
        <f t="shared" si="36"/>
        <v>0</v>
      </c>
      <c r="J361" s="2047" t="s">
        <v>70</v>
      </c>
      <c r="K361" s="1942">
        <v>35000</v>
      </c>
      <c r="L361" s="1951">
        <v>3</v>
      </c>
      <c r="M361" s="1715">
        <f t="shared" si="37"/>
        <v>30000</v>
      </c>
      <c r="N361" s="1941"/>
      <c r="O361" s="1712">
        <f t="shared" si="38"/>
        <v>0</v>
      </c>
      <c r="P361" s="1716">
        <f t="shared" si="39"/>
        <v>65000</v>
      </c>
      <c r="Q361" s="1941"/>
      <c r="R361" s="1943"/>
    </row>
    <row r="362" spans="2:18" s="40" customFormat="1" ht="15.95" hidden="1" customHeight="1">
      <c r="B362" s="3096"/>
      <c r="C362" s="1939">
        <v>41874</v>
      </c>
      <c r="D362" s="1941" t="s">
        <v>552</v>
      </c>
      <c r="E362" s="1951" t="s">
        <v>263</v>
      </c>
      <c r="F362" s="1951">
        <v>2</v>
      </c>
      <c r="G362" s="1941"/>
      <c r="H362" s="1711">
        <f t="shared" si="35"/>
        <v>0</v>
      </c>
      <c r="I362" s="1712">
        <f t="shared" si="36"/>
        <v>0</v>
      </c>
      <c r="J362" s="2047" t="s">
        <v>258</v>
      </c>
      <c r="K362" s="1942">
        <f>F362*10000</f>
        <v>20000</v>
      </c>
      <c r="L362" s="1951">
        <v>4</v>
      </c>
      <c r="M362" s="1715">
        <f t="shared" si="37"/>
        <v>40000</v>
      </c>
      <c r="N362" s="1941"/>
      <c r="O362" s="1712">
        <f t="shared" si="38"/>
        <v>0</v>
      </c>
      <c r="P362" s="1716">
        <f t="shared" si="39"/>
        <v>60000</v>
      </c>
      <c r="Q362" s="1941"/>
      <c r="R362" s="1943"/>
    </row>
    <row r="363" spans="2:18" s="40" customFormat="1" ht="15.95" hidden="1" customHeight="1">
      <c r="B363" s="3094">
        <v>30</v>
      </c>
      <c r="C363" s="1936">
        <v>41875</v>
      </c>
      <c r="D363" s="1941" t="s">
        <v>559</v>
      </c>
      <c r="E363" s="1951" t="s">
        <v>426</v>
      </c>
      <c r="F363" s="1951">
        <v>1</v>
      </c>
      <c r="G363" s="1941"/>
      <c r="H363" s="1711">
        <f t="shared" si="35"/>
        <v>0</v>
      </c>
      <c r="I363" s="1712">
        <f t="shared" si="36"/>
        <v>0</v>
      </c>
      <c r="J363" s="2047" t="s">
        <v>70</v>
      </c>
      <c r="K363" s="1942">
        <v>35000</v>
      </c>
      <c r="L363" s="1941"/>
      <c r="M363" s="1715">
        <f t="shared" si="37"/>
        <v>0</v>
      </c>
      <c r="N363" s="1941"/>
      <c r="O363" s="1712">
        <f t="shared" si="38"/>
        <v>0</v>
      </c>
      <c r="P363" s="1716">
        <f t="shared" si="39"/>
        <v>35000</v>
      </c>
      <c r="Q363" s="1941"/>
      <c r="R363" s="1943"/>
    </row>
    <row r="364" spans="2:18" s="40" customFormat="1" ht="15.95" hidden="1" customHeight="1">
      <c r="B364" s="3096"/>
      <c r="C364" s="1936">
        <v>41875</v>
      </c>
      <c r="D364" s="1941" t="s">
        <v>563</v>
      </c>
      <c r="E364" s="1951" t="s">
        <v>263</v>
      </c>
      <c r="F364" s="1951">
        <v>3</v>
      </c>
      <c r="G364" s="1941"/>
      <c r="H364" s="1711">
        <f t="shared" si="35"/>
        <v>0</v>
      </c>
      <c r="I364" s="1712">
        <f t="shared" si="36"/>
        <v>0</v>
      </c>
      <c r="J364" s="2047" t="s">
        <v>258</v>
      </c>
      <c r="K364" s="1942">
        <f>F364*5000</f>
        <v>15000</v>
      </c>
      <c r="L364" s="1951">
        <v>6</v>
      </c>
      <c r="M364" s="1715">
        <f t="shared" si="37"/>
        <v>60000</v>
      </c>
      <c r="N364" s="1941"/>
      <c r="O364" s="1712">
        <f t="shared" si="38"/>
        <v>0</v>
      </c>
      <c r="P364" s="1716">
        <f t="shared" si="39"/>
        <v>75000</v>
      </c>
      <c r="Q364" s="2004"/>
      <c r="R364" s="2005"/>
    </row>
    <row r="365" spans="2:18" s="40" customFormat="1" ht="15.95" hidden="1" customHeight="1" thickBot="1">
      <c r="B365" s="1945">
        <v>31</v>
      </c>
      <c r="C365" s="1946">
        <v>41876</v>
      </c>
      <c r="D365" s="1948" t="s">
        <v>559</v>
      </c>
      <c r="E365" s="2006" t="s">
        <v>426</v>
      </c>
      <c r="F365" s="2006">
        <v>2</v>
      </c>
      <c r="G365" s="1948"/>
      <c r="H365" s="1733">
        <f t="shared" si="35"/>
        <v>0</v>
      </c>
      <c r="I365" s="1734">
        <f>H365*500</f>
        <v>0</v>
      </c>
      <c r="J365" s="2051" t="s">
        <v>70</v>
      </c>
      <c r="K365" s="1949">
        <v>35000</v>
      </c>
      <c r="L365" s="1948"/>
      <c r="M365" s="1737">
        <f t="shared" si="37"/>
        <v>0</v>
      </c>
      <c r="N365" s="1948"/>
      <c r="O365" s="1734">
        <f t="shared" si="38"/>
        <v>0</v>
      </c>
      <c r="P365" s="1739">
        <f t="shared" si="39"/>
        <v>35000</v>
      </c>
      <c r="Q365" s="1948"/>
      <c r="R365" s="1950"/>
    </row>
    <row r="366" spans="2:18" s="40" customFormat="1" ht="15.95" hidden="1" customHeight="1">
      <c r="B366" s="2283">
        <v>1</v>
      </c>
      <c r="C366" s="1931">
        <v>41877</v>
      </c>
      <c r="D366" s="2353" t="s">
        <v>559</v>
      </c>
      <c r="E366" s="1699" t="s">
        <v>426</v>
      </c>
      <c r="F366" s="1699">
        <v>1</v>
      </c>
      <c r="G366" s="1699"/>
      <c r="H366" s="1700">
        <f>F366*G366</f>
        <v>0</v>
      </c>
      <c r="I366" s="1701">
        <f>H366*500</f>
        <v>0</v>
      </c>
      <c r="J366" s="1702" t="s">
        <v>127</v>
      </c>
      <c r="K366" s="1701">
        <v>25000</v>
      </c>
      <c r="L366" s="1703"/>
      <c r="M366" s="1704">
        <f>L366*10000</f>
        <v>0</v>
      </c>
      <c r="N366" s="1703"/>
      <c r="O366" s="1701">
        <f>N366*15000</f>
        <v>0</v>
      </c>
      <c r="P366" s="1705">
        <f>I366+K366+M366+O366</f>
        <v>25000</v>
      </c>
      <c r="Q366" s="1701"/>
      <c r="R366" s="1706"/>
    </row>
    <row r="367" spans="2:18" s="40" customFormat="1" ht="15.95" hidden="1" customHeight="1">
      <c r="B367" s="2287">
        <v>2</v>
      </c>
      <c r="C367" s="1940">
        <v>41878</v>
      </c>
      <c r="D367" s="2354" t="s">
        <v>559</v>
      </c>
      <c r="E367" s="2264" t="s">
        <v>426</v>
      </c>
      <c r="F367" s="2264">
        <v>1</v>
      </c>
      <c r="G367" s="2264"/>
      <c r="H367" s="1711">
        <f>F367*G367</f>
        <v>0</v>
      </c>
      <c r="I367" s="1712">
        <f>H367*500</f>
        <v>0</v>
      </c>
      <c r="J367" s="1713" t="s">
        <v>127</v>
      </c>
      <c r="K367" s="2355">
        <v>25000</v>
      </c>
      <c r="L367" s="1714">
        <v>3</v>
      </c>
      <c r="M367" s="1715">
        <f>L367*10000</f>
        <v>30000</v>
      </c>
      <c r="N367" s="1714"/>
      <c r="O367" s="1712">
        <f>N367*15000</f>
        <v>0</v>
      </c>
      <c r="P367" s="1716">
        <f>I367+K367+M367+O367</f>
        <v>55000</v>
      </c>
      <c r="Q367" s="1712"/>
      <c r="R367" s="1717"/>
    </row>
    <row r="368" spans="2:18" s="40" customFormat="1" ht="15.95" hidden="1" customHeight="1">
      <c r="B368" s="2287">
        <v>3</v>
      </c>
      <c r="C368" s="1940">
        <v>41879</v>
      </c>
      <c r="D368" s="2354" t="s">
        <v>559</v>
      </c>
      <c r="E368" s="2264" t="s">
        <v>426</v>
      </c>
      <c r="F368" s="2264">
        <v>2</v>
      </c>
      <c r="G368" s="2292"/>
      <c r="H368" s="1711">
        <f t="shared" ref="H368:H419" si="40">F368*G368</f>
        <v>0</v>
      </c>
      <c r="I368" s="1712">
        <f t="shared" ref="I368:I419" si="41">H368*500</f>
        <v>0</v>
      </c>
      <c r="J368" s="1713" t="s">
        <v>127</v>
      </c>
      <c r="K368" s="2355">
        <v>25000</v>
      </c>
      <c r="L368" s="2292"/>
      <c r="M368" s="1715">
        <f t="shared" ref="M368:M419" si="42">L368*10000</f>
        <v>0</v>
      </c>
      <c r="N368" s="2292"/>
      <c r="O368" s="1712">
        <f t="shared" ref="O368:O419" si="43">N368*15000</f>
        <v>0</v>
      </c>
      <c r="P368" s="1716">
        <f t="shared" ref="P368:P419" si="44">I368+K368+M368+O368</f>
        <v>25000</v>
      </c>
      <c r="Q368" s="2292"/>
      <c r="R368" s="2294"/>
    </row>
    <row r="369" spans="2:18" s="40" customFormat="1" ht="15.95" hidden="1" customHeight="1">
      <c r="B369" s="3049">
        <v>4</v>
      </c>
      <c r="C369" s="1940">
        <v>41880</v>
      </c>
      <c r="D369" s="2354" t="s">
        <v>559</v>
      </c>
      <c r="E369" s="2264" t="s">
        <v>426</v>
      </c>
      <c r="F369" s="2264">
        <v>2</v>
      </c>
      <c r="G369" s="2291"/>
      <c r="H369" s="1711">
        <f t="shared" si="40"/>
        <v>0</v>
      </c>
      <c r="I369" s="1712">
        <f t="shared" si="41"/>
        <v>0</v>
      </c>
      <c r="J369" s="1713" t="s">
        <v>127</v>
      </c>
      <c r="K369" s="2355">
        <v>25000</v>
      </c>
      <c r="L369" s="2291">
        <v>3</v>
      </c>
      <c r="M369" s="1715">
        <f t="shared" si="42"/>
        <v>30000</v>
      </c>
      <c r="N369" s="2292"/>
      <c r="O369" s="1712">
        <f t="shared" si="43"/>
        <v>0</v>
      </c>
      <c r="P369" s="1716">
        <f t="shared" si="44"/>
        <v>55000</v>
      </c>
      <c r="Q369" s="2292"/>
      <c r="R369" s="2294"/>
    </row>
    <row r="370" spans="2:18" s="40" customFormat="1" ht="15.95" hidden="1" customHeight="1">
      <c r="B370" s="3049"/>
      <c r="C370" s="1940">
        <v>41880</v>
      </c>
      <c r="D370" s="2354" t="s">
        <v>563</v>
      </c>
      <c r="E370" s="2264" t="s">
        <v>426</v>
      </c>
      <c r="F370" s="2264">
        <v>2</v>
      </c>
      <c r="G370" s="2291"/>
      <c r="H370" s="1711">
        <f t="shared" si="40"/>
        <v>0</v>
      </c>
      <c r="I370" s="1712">
        <f t="shared" si="41"/>
        <v>0</v>
      </c>
      <c r="J370" s="2292" t="s">
        <v>258</v>
      </c>
      <c r="K370" s="2352">
        <f>F370*5000</f>
        <v>10000</v>
      </c>
      <c r="L370" s="2291">
        <v>7</v>
      </c>
      <c r="M370" s="1715">
        <f t="shared" si="42"/>
        <v>70000</v>
      </c>
      <c r="N370" s="2292"/>
      <c r="O370" s="1712">
        <f t="shared" si="43"/>
        <v>0</v>
      </c>
      <c r="P370" s="1716">
        <f t="shared" si="44"/>
        <v>80000</v>
      </c>
      <c r="Q370" s="2292"/>
      <c r="R370" s="2294"/>
    </row>
    <row r="371" spans="2:18" s="40" customFormat="1" ht="15.95" hidden="1" customHeight="1">
      <c r="B371" s="3049">
        <v>5</v>
      </c>
      <c r="C371" s="1940">
        <v>41881</v>
      </c>
      <c r="D371" s="2354" t="s">
        <v>559</v>
      </c>
      <c r="E371" s="2264" t="s">
        <v>426</v>
      </c>
      <c r="F371" s="2264">
        <v>1</v>
      </c>
      <c r="G371" s="2291"/>
      <c r="H371" s="1711">
        <f t="shared" si="40"/>
        <v>0</v>
      </c>
      <c r="I371" s="1712">
        <f t="shared" si="41"/>
        <v>0</v>
      </c>
      <c r="J371" s="1713" t="s">
        <v>127</v>
      </c>
      <c r="K371" s="2355">
        <v>25000</v>
      </c>
      <c r="L371" s="2291">
        <v>3</v>
      </c>
      <c r="M371" s="1715">
        <f t="shared" si="42"/>
        <v>30000</v>
      </c>
      <c r="N371" s="2292"/>
      <c r="O371" s="1712">
        <f t="shared" si="43"/>
        <v>0</v>
      </c>
      <c r="P371" s="1716">
        <f t="shared" si="44"/>
        <v>55000</v>
      </c>
      <c r="Q371" s="2292"/>
      <c r="R371" s="2294"/>
    </row>
    <row r="372" spans="2:18" s="40" customFormat="1" ht="15.95" hidden="1" customHeight="1">
      <c r="B372" s="3049"/>
      <c r="C372" s="1940">
        <v>41881</v>
      </c>
      <c r="D372" s="2340" t="s">
        <v>1158</v>
      </c>
      <c r="E372" s="1599" t="s">
        <v>263</v>
      </c>
      <c r="F372" s="1599">
        <v>7</v>
      </c>
      <c r="G372" s="2291"/>
      <c r="H372" s="1711">
        <f t="shared" si="40"/>
        <v>0</v>
      </c>
      <c r="I372" s="1712">
        <f t="shared" si="41"/>
        <v>0</v>
      </c>
      <c r="J372" s="2291" t="s">
        <v>127</v>
      </c>
      <c r="K372" s="2352">
        <v>30000</v>
      </c>
      <c r="L372" s="2291">
        <v>7</v>
      </c>
      <c r="M372" s="1715">
        <f t="shared" si="42"/>
        <v>70000</v>
      </c>
      <c r="N372" s="2292"/>
      <c r="O372" s="1712">
        <f t="shared" si="43"/>
        <v>0</v>
      </c>
      <c r="P372" s="1716">
        <f t="shared" si="44"/>
        <v>100000</v>
      </c>
      <c r="Q372" s="2292"/>
      <c r="R372" s="2294"/>
    </row>
    <row r="373" spans="2:18" s="40" customFormat="1" ht="15.95" hidden="1" customHeight="1">
      <c r="B373" s="2287">
        <v>6</v>
      </c>
      <c r="C373" s="1936">
        <v>41882</v>
      </c>
      <c r="D373" s="2354" t="s">
        <v>559</v>
      </c>
      <c r="E373" s="2264" t="s">
        <v>426</v>
      </c>
      <c r="F373" s="2264">
        <v>2</v>
      </c>
      <c r="G373" s="2291"/>
      <c r="H373" s="1711">
        <f t="shared" si="40"/>
        <v>0</v>
      </c>
      <c r="I373" s="1712">
        <f t="shared" si="41"/>
        <v>0</v>
      </c>
      <c r="J373" s="1713" t="s">
        <v>127</v>
      </c>
      <c r="K373" s="2355">
        <v>25000</v>
      </c>
      <c r="L373" s="2291">
        <v>7</v>
      </c>
      <c r="M373" s="1715">
        <f t="shared" si="42"/>
        <v>70000</v>
      </c>
      <c r="N373" s="2291">
        <v>1</v>
      </c>
      <c r="O373" s="1712">
        <f t="shared" si="43"/>
        <v>15000</v>
      </c>
      <c r="P373" s="1716">
        <f t="shared" si="44"/>
        <v>110000</v>
      </c>
      <c r="Q373" s="2292"/>
      <c r="R373" s="2294"/>
    </row>
    <row r="374" spans="2:18" s="40" customFormat="1" ht="15.95" hidden="1" customHeight="1">
      <c r="B374" s="3049">
        <v>7</v>
      </c>
      <c r="C374" s="1940">
        <v>41883</v>
      </c>
      <c r="D374" s="2354" t="s">
        <v>559</v>
      </c>
      <c r="E374" s="2264" t="s">
        <v>426</v>
      </c>
      <c r="F374" s="2264">
        <v>2</v>
      </c>
      <c r="G374" s="2291"/>
      <c r="H374" s="1711">
        <f t="shared" si="40"/>
        <v>0</v>
      </c>
      <c r="I374" s="1712">
        <f t="shared" si="41"/>
        <v>0</v>
      </c>
      <c r="J374" s="3351" t="s">
        <v>127</v>
      </c>
      <c r="K374" s="3352">
        <v>25000</v>
      </c>
      <c r="L374" s="2291"/>
      <c r="M374" s="1715">
        <f t="shared" si="42"/>
        <v>0</v>
      </c>
      <c r="N374" s="2292"/>
      <c r="O374" s="1712">
        <f t="shared" si="43"/>
        <v>0</v>
      </c>
      <c r="P374" s="1716">
        <f t="shared" si="44"/>
        <v>25000</v>
      </c>
      <c r="Q374" s="2292"/>
      <c r="R374" s="2294"/>
    </row>
    <row r="375" spans="2:18" s="40" customFormat="1" ht="15.95" hidden="1" customHeight="1">
      <c r="B375" s="3049"/>
      <c r="C375" s="1940">
        <v>41883</v>
      </c>
      <c r="D375" s="2354" t="s">
        <v>1151</v>
      </c>
      <c r="E375" s="2264" t="s">
        <v>426</v>
      </c>
      <c r="F375" s="2291">
        <v>4</v>
      </c>
      <c r="G375" s="2291"/>
      <c r="H375" s="1711">
        <f t="shared" si="40"/>
        <v>0</v>
      </c>
      <c r="I375" s="1712">
        <f t="shared" si="41"/>
        <v>0</v>
      </c>
      <c r="J375" s="3351"/>
      <c r="K375" s="3352"/>
      <c r="L375" s="2291"/>
      <c r="M375" s="1715">
        <f t="shared" si="42"/>
        <v>0</v>
      </c>
      <c r="N375" s="2292"/>
      <c r="O375" s="1712">
        <f t="shared" si="43"/>
        <v>0</v>
      </c>
      <c r="P375" s="1716">
        <f t="shared" si="44"/>
        <v>0</v>
      </c>
      <c r="Q375" s="2292"/>
      <c r="R375" s="2294"/>
    </row>
    <row r="376" spans="2:18" s="40" customFormat="1" ht="15.95" hidden="1" customHeight="1">
      <c r="B376" s="3049">
        <v>8</v>
      </c>
      <c r="C376" s="1940">
        <v>41884</v>
      </c>
      <c r="D376" s="2354" t="s">
        <v>559</v>
      </c>
      <c r="E376" s="2264" t="s">
        <v>426</v>
      </c>
      <c r="F376" s="2264">
        <v>1</v>
      </c>
      <c r="G376" s="2291"/>
      <c r="H376" s="1711">
        <f t="shared" si="40"/>
        <v>0</v>
      </c>
      <c r="I376" s="1712">
        <f t="shared" si="41"/>
        <v>0</v>
      </c>
      <c r="J376" s="1713" t="s">
        <v>127</v>
      </c>
      <c r="K376" s="1712">
        <v>25000</v>
      </c>
      <c r="L376" s="2291"/>
      <c r="M376" s="1715">
        <f t="shared" si="42"/>
        <v>0</v>
      </c>
      <c r="N376" s="2292"/>
      <c r="O376" s="1712">
        <f t="shared" si="43"/>
        <v>0</v>
      </c>
      <c r="P376" s="1716">
        <f t="shared" si="44"/>
        <v>25000</v>
      </c>
      <c r="Q376" s="2292"/>
      <c r="R376" s="2294"/>
    </row>
    <row r="377" spans="2:18" s="40" customFormat="1" ht="15.95" hidden="1" customHeight="1">
      <c r="B377" s="3049"/>
      <c r="C377" s="1940">
        <v>41884</v>
      </c>
      <c r="D377" s="2354" t="s">
        <v>575</v>
      </c>
      <c r="E377" s="2264" t="s">
        <v>263</v>
      </c>
      <c r="F377" s="2291">
        <v>1</v>
      </c>
      <c r="G377" s="2291"/>
      <c r="H377" s="1711">
        <f t="shared" si="40"/>
        <v>0</v>
      </c>
      <c r="I377" s="1712">
        <f t="shared" si="41"/>
        <v>0</v>
      </c>
      <c r="J377" s="2292"/>
      <c r="K377" s="2352"/>
      <c r="L377" s="2291">
        <v>5</v>
      </c>
      <c r="M377" s="1715">
        <f t="shared" si="42"/>
        <v>50000</v>
      </c>
      <c r="N377" s="2292"/>
      <c r="O377" s="1712">
        <f t="shared" si="43"/>
        <v>0</v>
      </c>
      <c r="P377" s="1716">
        <f t="shared" si="44"/>
        <v>50000</v>
      </c>
      <c r="Q377" s="2292"/>
      <c r="R377" s="2294"/>
    </row>
    <row r="378" spans="2:18" s="40" customFormat="1" ht="15.95" hidden="1" customHeight="1">
      <c r="B378" s="3049"/>
      <c r="C378" s="1940">
        <v>41884</v>
      </c>
      <c r="D378" s="2354" t="s">
        <v>731</v>
      </c>
      <c r="E378" s="2264" t="s">
        <v>263</v>
      </c>
      <c r="F378" s="2291">
        <v>1</v>
      </c>
      <c r="G378" s="2291">
        <v>150</v>
      </c>
      <c r="H378" s="1711">
        <f t="shared" si="40"/>
        <v>150</v>
      </c>
      <c r="I378" s="1712">
        <f t="shared" si="41"/>
        <v>75000</v>
      </c>
      <c r="J378" s="2292"/>
      <c r="K378" s="2352"/>
      <c r="L378" s="2291">
        <v>2</v>
      </c>
      <c r="M378" s="1715">
        <f t="shared" si="42"/>
        <v>20000</v>
      </c>
      <c r="N378" s="2291">
        <v>5</v>
      </c>
      <c r="O378" s="1712">
        <f t="shared" si="43"/>
        <v>75000</v>
      </c>
      <c r="P378" s="1716">
        <f t="shared" si="44"/>
        <v>170000</v>
      </c>
      <c r="Q378" s="2292"/>
      <c r="R378" s="2294"/>
    </row>
    <row r="379" spans="2:18" s="40" customFormat="1" ht="15.95" hidden="1" customHeight="1">
      <c r="B379" s="2287">
        <v>9</v>
      </c>
      <c r="C379" s="1940">
        <v>41885</v>
      </c>
      <c r="D379" s="2354" t="s">
        <v>559</v>
      </c>
      <c r="E379" s="2264" t="s">
        <v>426</v>
      </c>
      <c r="F379" s="2264">
        <v>3</v>
      </c>
      <c r="G379" s="2291"/>
      <c r="H379" s="1711">
        <f t="shared" si="40"/>
        <v>0</v>
      </c>
      <c r="I379" s="1712">
        <f t="shared" si="41"/>
        <v>0</v>
      </c>
      <c r="J379" s="1713" t="s">
        <v>127</v>
      </c>
      <c r="K379" s="1712">
        <v>25000</v>
      </c>
      <c r="L379" s="2291">
        <v>3</v>
      </c>
      <c r="M379" s="1715">
        <f t="shared" si="42"/>
        <v>30000</v>
      </c>
      <c r="N379" s="2292"/>
      <c r="O379" s="1712">
        <f t="shared" si="43"/>
        <v>0</v>
      </c>
      <c r="P379" s="1716">
        <f t="shared" si="44"/>
        <v>55000</v>
      </c>
      <c r="Q379" s="2292"/>
      <c r="R379" s="2294"/>
    </row>
    <row r="380" spans="2:18" s="40" customFormat="1" ht="15.95" hidden="1" customHeight="1">
      <c r="B380" s="3049">
        <v>10</v>
      </c>
      <c r="C380" s="1940">
        <v>41886</v>
      </c>
      <c r="D380" s="2354" t="s">
        <v>575</v>
      </c>
      <c r="E380" s="2264" t="s">
        <v>263</v>
      </c>
      <c r="F380" s="2291">
        <v>1</v>
      </c>
      <c r="G380" s="2291"/>
      <c r="H380" s="1711">
        <f t="shared" si="40"/>
        <v>0</v>
      </c>
      <c r="I380" s="1712">
        <f t="shared" si="41"/>
        <v>0</v>
      </c>
      <c r="J380" s="2292"/>
      <c r="K380" s="2352"/>
      <c r="L380" s="2291"/>
      <c r="M380" s="1715">
        <f t="shared" si="42"/>
        <v>0</v>
      </c>
      <c r="N380" s="2292"/>
      <c r="O380" s="1712">
        <f t="shared" si="43"/>
        <v>0</v>
      </c>
      <c r="P380" s="1716">
        <f t="shared" si="44"/>
        <v>0</v>
      </c>
      <c r="Q380" s="2292"/>
      <c r="R380" s="2294"/>
    </row>
    <row r="381" spans="2:18" s="40" customFormat="1" ht="15.95" hidden="1" customHeight="1">
      <c r="B381" s="3049"/>
      <c r="C381" s="1940">
        <v>41886</v>
      </c>
      <c r="D381" s="2354" t="s">
        <v>731</v>
      </c>
      <c r="E381" s="2264" t="s">
        <v>263</v>
      </c>
      <c r="F381" s="2291">
        <v>1</v>
      </c>
      <c r="G381" s="2291">
        <v>150</v>
      </c>
      <c r="H381" s="1711">
        <f t="shared" si="40"/>
        <v>150</v>
      </c>
      <c r="I381" s="1712">
        <f t="shared" si="41"/>
        <v>75000</v>
      </c>
      <c r="J381" s="2292"/>
      <c r="K381" s="2352"/>
      <c r="L381" s="2291">
        <v>4</v>
      </c>
      <c r="M381" s="1715">
        <f t="shared" si="42"/>
        <v>40000</v>
      </c>
      <c r="N381" s="2292"/>
      <c r="O381" s="1712">
        <f t="shared" si="43"/>
        <v>0</v>
      </c>
      <c r="P381" s="1716">
        <f t="shared" si="44"/>
        <v>115000</v>
      </c>
      <c r="Q381" s="2292"/>
      <c r="R381" s="2294"/>
    </row>
    <row r="382" spans="2:18" s="40" customFormat="1" ht="15.95" hidden="1" customHeight="1">
      <c r="B382" s="2287">
        <v>11</v>
      </c>
      <c r="C382" s="1940">
        <v>41887</v>
      </c>
      <c r="D382" s="2354" t="s">
        <v>559</v>
      </c>
      <c r="E382" s="2264" t="s">
        <v>426</v>
      </c>
      <c r="F382" s="2291">
        <v>2</v>
      </c>
      <c r="G382" s="2291"/>
      <c r="H382" s="1711">
        <f t="shared" si="40"/>
        <v>0</v>
      </c>
      <c r="I382" s="1712">
        <f t="shared" si="41"/>
        <v>0</v>
      </c>
      <c r="J382" s="1713" t="s">
        <v>127</v>
      </c>
      <c r="K382" s="1712">
        <v>25000</v>
      </c>
      <c r="L382" s="2291"/>
      <c r="M382" s="1715">
        <f t="shared" si="42"/>
        <v>0</v>
      </c>
      <c r="N382" s="2292"/>
      <c r="O382" s="1712">
        <f t="shared" si="43"/>
        <v>0</v>
      </c>
      <c r="P382" s="1716">
        <f t="shared" si="44"/>
        <v>25000</v>
      </c>
      <c r="Q382" s="2292"/>
      <c r="R382" s="2294"/>
    </row>
    <row r="383" spans="2:18" s="40" customFormat="1" ht="15.95" hidden="1" customHeight="1">
      <c r="B383" s="2287">
        <v>12</v>
      </c>
      <c r="C383" s="1940">
        <v>41888</v>
      </c>
      <c r="D383" s="2354" t="s">
        <v>559</v>
      </c>
      <c r="E383" s="2264" t="s">
        <v>426</v>
      </c>
      <c r="F383" s="2291">
        <v>1</v>
      </c>
      <c r="G383" s="2291"/>
      <c r="H383" s="1711">
        <f t="shared" si="40"/>
        <v>0</v>
      </c>
      <c r="I383" s="1712">
        <f t="shared" si="41"/>
        <v>0</v>
      </c>
      <c r="J383" s="1713" t="s">
        <v>127</v>
      </c>
      <c r="K383" s="1712">
        <v>25000</v>
      </c>
      <c r="L383" s="2291">
        <v>3</v>
      </c>
      <c r="M383" s="1715">
        <f t="shared" si="42"/>
        <v>30000</v>
      </c>
      <c r="N383" s="2292"/>
      <c r="O383" s="1712">
        <f t="shared" si="43"/>
        <v>0</v>
      </c>
      <c r="P383" s="1716">
        <f t="shared" si="44"/>
        <v>55000</v>
      </c>
      <c r="Q383" s="2292"/>
      <c r="R383" s="2294"/>
    </row>
    <row r="384" spans="2:18" s="40" customFormat="1" ht="15.95" hidden="1" customHeight="1">
      <c r="B384" s="2287">
        <v>13</v>
      </c>
      <c r="C384" s="1936">
        <v>41889</v>
      </c>
      <c r="D384" s="2354" t="s">
        <v>559</v>
      </c>
      <c r="E384" s="2264" t="s">
        <v>426</v>
      </c>
      <c r="F384" s="2291">
        <v>3</v>
      </c>
      <c r="G384" s="2291"/>
      <c r="H384" s="1711">
        <f t="shared" si="40"/>
        <v>0</v>
      </c>
      <c r="I384" s="1712">
        <f t="shared" si="41"/>
        <v>0</v>
      </c>
      <c r="J384" s="1713" t="s">
        <v>127</v>
      </c>
      <c r="K384" s="1712">
        <v>25000</v>
      </c>
      <c r="L384" s="2291">
        <v>7</v>
      </c>
      <c r="M384" s="1715">
        <f t="shared" si="42"/>
        <v>70000</v>
      </c>
      <c r="N384" s="2292"/>
      <c r="O384" s="1712">
        <f t="shared" si="43"/>
        <v>0</v>
      </c>
      <c r="P384" s="1716">
        <f t="shared" si="44"/>
        <v>95000</v>
      </c>
      <c r="Q384" s="2292"/>
      <c r="R384" s="2294"/>
    </row>
    <row r="385" spans="2:18" s="40" customFormat="1" ht="15.95" hidden="1" customHeight="1">
      <c r="B385" s="3049">
        <v>14</v>
      </c>
      <c r="C385" s="1940">
        <v>41890</v>
      </c>
      <c r="D385" s="2354" t="s">
        <v>559</v>
      </c>
      <c r="E385" s="2264" t="s">
        <v>426</v>
      </c>
      <c r="F385" s="2291">
        <v>3</v>
      </c>
      <c r="G385" s="2291"/>
      <c r="H385" s="1711">
        <f t="shared" si="40"/>
        <v>0</v>
      </c>
      <c r="I385" s="1712">
        <f t="shared" si="41"/>
        <v>0</v>
      </c>
      <c r="J385" s="1713" t="s">
        <v>127</v>
      </c>
      <c r="K385" s="1712">
        <v>25000</v>
      </c>
      <c r="L385" s="2291">
        <v>2</v>
      </c>
      <c r="M385" s="1715">
        <f t="shared" si="42"/>
        <v>20000</v>
      </c>
      <c r="N385" s="2292"/>
      <c r="O385" s="1712">
        <f t="shared" si="43"/>
        <v>0</v>
      </c>
      <c r="P385" s="1716">
        <f t="shared" si="44"/>
        <v>45000</v>
      </c>
      <c r="Q385" s="2292"/>
      <c r="R385" s="2294"/>
    </row>
    <row r="386" spans="2:18" s="40" customFormat="1" ht="15.95" hidden="1" customHeight="1">
      <c r="B386" s="3049"/>
      <c r="C386" s="1940">
        <v>41890</v>
      </c>
      <c r="D386" s="2354" t="s">
        <v>575</v>
      </c>
      <c r="E386" s="2264" t="s">
        <v>263</v>
      </c>
      <c r="F386" s="2291">
        <v>1</v>
      </c>
      <c r="G386" s="2291"/>
      <c r="H386" s="1711">
        <f t="shared" si="40"/>
        <v>0</v>
      </c>
      <c r="I386" s="1712">
        <f t="shared" si="41"/>
        <v>0</v>
      </c>
      <c r="J386" s="2292"/>
      <c r="K386" s="2352"/>
      <c r="L386" s="2291"/>
      <c r="M386" s="1715">
        <f t="shared" si="42"/>
        <v>0</v>
      </c>
      <c r="N386" s="2292"/>
      <c r="O386" s="1712">
        <f t="shared" si="43"/>
        <v>0</v>
      </c>
      <c r="P386" s="1716">
        <f t="shared" si="44"/>
        <v>0</v>
      </c>
      <c r="Q386" s="2292"/>
      <c r="R386" s="2294"/>
    </row>
    <row r="387" spans="2:18" s="40" customFormat="1" ht="15.95" hidden="1" customHeight="1">
      <c r="B387" s="3049"/>
      <c r="C387" s="1940">
        <v>41890</v>
      </c>
      <c r="D387" s="2354" t="s">
        <v>868</v>
      </c>
      <c r="E387" s="2264" t="s">
        <v>263</v>
      </c>
      <c r="F387" s="2291">
        <v>1</v>
      </c>
      <c r="G387" s="2291">
        <v>150</v>
      </c>
      <c r="H387" s="1711">
        <f t="shared" si="40"/>
        <v>150</v>
      </c>
      <c r="I387" s="1712">
        <f t="shared" si="41"/>
        <v>75000</v>
      </c>
      <c r="J387" s="2292"/>
      <c r="K387" s="2352"/>
      <c r="L387" s="2291">
        <v>5</v>
      </c>
      <c r="M387" s="1715">
        <f t="shared" si="42"/>
        <v>50000</v>
      </c>
      <c r="N387" s="2291">
        <v>2</v>
      </c>
      <c r="O387" s="1712">
        <f t="shared" si="43"/>
        <v>30000</v>
      </c>
      <c r="P387" s="1716">
        <f t="shared" si="44"/>
        <v>155000</v>
      </c>
      <c r="Q387" s="2292"/>
      <c r="R387" s="2294"/>
    </row>
    <row r="388" spans="2:18" s="40" customFormat="1" ht="15.95" hidden="1" customHeight="1">
      <c r="B388" s="2287">
        <v>15</v>
      </c>
      <c r="C388" s="1940">
        <v>41891</v>
      </c>
      <c r="D388" s="2354" t="s">
        <v>559</v>
      </c>
      <c r="E388" s="2264" t="s">
        <v>426</v>
      </c>
      <c r="F388" s="2291">
        <v>3</v>
      </c>
      <c r="G388" s="2291"/>
      <c r="H388" s="1711">
        <f t="shared" si="40"/>
        <v>0</v>
      </c>
      <c r="I388" s="1712">
        <f t="shared" si="41"/>
        <v>0</v>
      </c>
      <c r="J388" s="1713" t="s">
        <v>127</v>
      </c>
      <c r="K388" s="1712">
        <v>25000</v>
      </c>
      <c r="L388" s="2291"/>
      <c r="M388" s="1715">
        <f t="shared" si="42"/>
        <v>0</v>
      </c>
      <c r="N388" s="2291"/>
      <c r="O388" s="1712">
        <f t="shared" si="43"/>
        <v>0</v>
      </c>
      <c r="P388" s="1716">
        <f t="shared" si="44"/>
        <v>25000</v>
      </c>
      <c r="Q388" s="2292"/>
      <c r="R388" s="2294"/>
    </row>
    <row r="389" spans="2:18" s="40" customFormat="1" ht="15.95" hidden="1" customHeight="1">
      <c r="B389" s="2287">
        <v>16</v>
      </c>
      <c r="C389" s="1940">
        <v>41892</v>
      </c>
      <c r="D389" s="1823" t="s">
        <v>1184</v>
      </c>
      <c r="E389" s="2264" t="s">
        <v>263</v>
      </c>
      <c r="F389" s="2291"/>
      <c r="G389" s="2291"/>
      <c r="H389" s="1711">
        <f t="shared" si="40"/>
        <v>0</v>
      </c>
      <c r="I389" s="1712">
        <f t="shared" si="41"/>
        <v>0</v>
      </c>
      <c r="J389" s="2292"/>
      <c r="K389" s="2352"/>
      <c r="L389" s="2291"/>
      <c r="M389" s="1715">
        <f t="shared" si="42"/>
        <v>0</v>
      </c>
      <c r="N389" s="2291"/>
      <c r="O389" s="1712">
        <f t="shared" si="43"/>
        <v>0</v>
      </c>
      <c r="P389" s="1716">
        <f t="shared" si="44"/>
        <v>0</v>
      </c>
      <c r="Q389" s="2292"/>
      <c r="R389" s="2294"/>
    </row>
    <row r="390" spans="2:18" s="40" customFormat="1" ht="15.95" hidden="1" customHeight="1">
      <c r="B390" s="3049">
        <v>17</v>
      </c>
      <c r="C390" s="1940">
        <v>41893</v>
      </c>
      <c r="D390" s="2354" t="s">
        <v>559</v>
      </c>
      <c r="E390" s="2264" t="s">
        <v>426</v>
      </c>
      <c r="F390" s="2291">
        <v>1</v>
      </c>
      <c r="G390" s="2291"/>
      <c r="H390" s="1711">
        <f t="shared" si="40"/>
        <v>0</v>
      </c>
      <c r="I390" s="1712">
        <f t="shared" si="41"/>
        <v>0</v>
      </c>
      <c r="J390" s="3309" t="s">
        <v>127</v>
      </c>
      <c r="K390" s="3304">
        <v>25000</v>
      </c>
      <c r="L390" s="2291"/>
      <c r="M390" s="1715">
        <f t="shared" si="42"/>
        <v>0</v>
      </c>
      <c r="N390" s="2291"/>
      <c r="O390" s="1712">
        <f t="shared" si="43"/>
        <v>0</v>
      </c>
      <c r="P390" s="1716">
        <f t="shared" si="44"/>
        <v>25000</v>
      </c>
      <c r="Q390" s="2292"/>
      <c r="R390" s="2294"/>
    </row>
    <row r="391" spans="2:18" s="40" customFormat="1" ht="15.95" hidden="1" customHeight="1">
      <c r="B391" s="3049"/>
      <c r="C391" s="1940">
        <v>41893</v>
      </c>
      <c r="D391" s="1823" t="s">
        <v>1185</v>
      </c>
      <c r="E391" s="2292" t="s">
        <v>1161</v>
      </c>
      <c r="F391" s="2291">
        <v>4</v>
      </c>
      <c r="G391" s="2291"/>
      <c r="H391" s="1711">
        <f t="shared" si="40"/>
        <v>0</v>
      </c>
      <c r="I391" s="1712">
        <f t="shared" si="41"/>
        <v>0</v>
      </c>
      <c r="J391" s="3309"/>
      <c r="K391" s="3304"/>
      <c r="L391" s="2291"/>
      <c r="M391" s="1715">
        <f t="shared" si="42"/>
        <v>0</v>
      </c>
      <c r="N391" s="2291"/>
      <c r="O391" s="1712">
        <f t="shared" si="43"/>
        <v>0</v>
      </c>
      <c r="P391" s="1716">
        <f t="shared" si="44"/>
        <v>0</v>
      </c>
      <c r="Q391" s="2292"/>
      <c r="R391" s="2294"/>
    </row>
    <row r="392" spans="2:18" s="40" customFormat="1" ht="15.95" hidden="1" customHeight="1">
      <c r="B392" s="3049">
        <v>18</v>
      </c>
      <c r="C392" s="1940">
        <v>41894</v>
      </c>
      <c r="D392" s="2354" t="s">
        <v>563</v>
      </c>
      <c r="E392" s="2264" t="s">
        <v>426</v>
      </c>
      <c r="F392" s="2264">
        <v>1</v>
      </c>
      <c r="G392" s="2291"/>
      <c r="H392" s="1711">
        <f t="shared" si="40"/>
        <v>0</v>
      </c>
      <c r="I392" s="1712">
        <f t="shared" si="41"/>
        <v>0</v>
      </c>
      <c r="J392" s="2292" t="s">
        <v>258</v>
      </c>
      <c r="K392" s="2352">
        <f>F392*5000</f>
        <v>5000</v>
      </c>
      <c r="L392" s="2291"/>
      <c r="M392" s="1715">
        <f t="shared" si="42"/>
        <v>0</v>
      </c>
      <c r="N392" s="2291"/>
      <c r="O392" s="1712">
        <f t="shared" si="43"/>
        <v>0</v>
      </c>
      <c r="P392" s="1716">
        <f t="shared" si="44"/>
        <v>5000</v>
      </c>
      <c r="Q392" s="2292"/>
      <c r="R392" s="2294"/>
    </row>
    <row r="393" spans="2:18" s="40" customFormat="1" ht="15.95" hidden="1" customHeight="1">
      <c r="B393" s="3049"/>
      <c r="C393" s="1940">
        <v>41894</v>
      </c>
      <c r="D393" s="2354" t="s">
        <v>559</v>
      </c>
      <c r="E393" s="2264" t="s">
        <v>426</v>
      </c>
      <c r="F393" s="2291">
        <v>1</v>
      </c>
      <c r="G393" s="2291"/>
      <c r="H393" s="1711">
        <f t="shared" si="40"/>
        <v>0</v>
      </c>
      <c r="I393" s="1712">
        <f t="shared" si="41"/>
        <v>0</v>
      </c>
      <c r="J393" s="2342" t="s">
        <v>127</v>
      </c>
      <c r="K393" s="2363">
        <v>25000</v>
      </c>
      <c r="L393" s="2291"/>
      <c r="M393" s="1715">
        <f t="shared" si="42"/>
        <v>0</v>
      </c>
      <c r="N393" s="2291"/>
      <c r="O393" s="1712">
        <f t="shared" si="43"/>
        <v>0</v>
      </c>
      <c r="P393" s="1716">
        <f t="shared" si="44"/>
        <v>25000</v>
      </c>
      <c r="Q393" s="2292"/>
      <c r="R393" s="2294"/>
    </row>
    <row r="394" spans="2:18" s="40" customFormat="1" ht="15.95" hidden="1" customHeight="1">
      <c r="B394" s="3049"/>
      <c r="C394" s="1940">
        <v>41894</v>
      </c>
      <c r="D394" s="1823" t="s">
        <v>1177</v>
      </c>
      <c r="E394" s="2292" t="s">
        <v>879</v>
      </c>
      <c r="F394" s="2291">
        <v>1</v>
      </c>
      <c r="G394" s="2291">
        <v>30</v>
      </c>
      <c r="H394" s="1711">
        <f t="shared" si="40"/>
        <v>30</v>
      </c>
      <c r="I394" s="1712">
        <f t="shared" si="41"/>
        <v>15000</v>
      </c>
      <c r="J394" s="2342"/>
      <c r="K394" s="2363"/>
      <c r="L394" s="2291">
        <v>1.5</v>
      </c>
      <c r="M394" s="1715">
        <f t="shared" si="42"/>
        <v>15000</v>
      </c>
      <c r="N394" s="2291"/>
      <c r="O394" s="1712">
        <f t="shared" si="43"/>
        <v>0</v>
      </c>
      <c r="P394" s="1716">
        <f t="shared" si="44"/>
        <v>30000</v>
      </c>
      <c r="Q394" s="2292"/>
      <c r="R394" s="2294"/>
    </row>
    <row r="395" spans="2:18" s="40" customFormat="1" ht="15.95" hidden="1" customHeight="1">
      <c r="B395" s="3049"/>
      <c r="C395" s="1940">
        <v>41894</v>
      </c>
      <c r="D395" s="1823" t="s">
        <v>1186</v>
      </c>
      <c r="E395" s="2292" t="s">
        <v>879</v>
      </c>
      <c r="F395" s="2291">
        <v>4</v>
      </c>
      <c r="G395" s="2291">
        <v>3</v>
      </c>
      <c r="H395" s="1711">
        <f t="shared" si="40"/>
        <v>12</v>
      </c>
      <c r="I395" s="1712">
        <f t="shared" si="41"/>
        <v>6000</v>
      </c>
      <c r="J395" s="2292"/>
      <c r="K395" s="2352"/>
      <c r="L395" s="2291">
        <v>4</v>
      </c>
      <c r="M395" s="1715">
        <f t="shared" si="42"/>
        <v>40000</v>
      </c>
      <c r="N395" s="2291">
        <v>3</v>
      </c>
      <c r="O395" s="1712">
        <f t="shared" si="43"/>
        <v>45000</v>
      </c>
      <c r="P395" s="1716">
        <f t="shared" si="44"/>
        <v>91000</v>
      </c>
      <c r="Q395" s="2292"/>
      <c r="R395" s="2294"/>
    </row>
    <row r="396" spans="2:18" s="40" customFormat="1" ht="15.95" hidden="1" customHeight="1">
      <c r="B396" s="3049">
        <v>19</v>
      </c>
      <c r="C396" s="1940">
        <v>41895</v>
      </c>
      <c r="D396" s="1823" t="s">
        <v>1186</v>
      </c>
      <c r="E396" s="2292" t="s">
        <v>879</v>
      </c>
      <c r="F396" s="2291">
        <v>6</v>
      </c>
      <c r="G396" s="2291">
        <v>3</v>
      </c>
      <c r="H396" s="1711">
        <f t="shared" si="40"/>
        <v>18</v>
      </c>
      <c r="I396" s="1712">
        <f t="shared" si="41"/>
        <v>9000</v>
      </c>
      <c r="J396" s="2292"/>
      <c r="K396" s="2352"/>
      <c r="L396" s="2291">
        <v>3</v>
      </c>
      <c r="M396" s="1715">
        <f t="shared" si="42"/>
        <v>30000</v>
      </c>
      <c r="N396" s="2291"/>
      <c r="O396" s="1712">
        <f t="shared" si="43"/>
        <v>0</v>
      </c>
      <c r="P396" s="1716">
        <f t="shared" si="44"/>
        <v>39000</v>
      </c>
      <c r="Q396" s="2292"/>
      <c r="R396" s="2294"/>
    </row>
    <row r="397" spans="2:18" s="40" customFormat="1" ht="15.95" hidden="1" customHeight="1">
      <c r="B397" s="3049"/>
      <c r="C397" s="1940">
        <v>41895</v>
      </c>
      <c r="D397" s="1823" t="s">
        <v>1187</v>
      </c>
      <c r="E397" s="2292" t="s">
        <v>879</v>
      </c>
      <c r="F397" s="2291">
        <v>1</v>
      </c>
      <c r="G397" s="2291"/>
      <c r="H397" s="1711">
        <f t="shared" si="40"/>
        <v>0</v>
      </c>
      <c r="I397" s="1712">
        <f t="shared" si="41"/>
        <v>0</v>
      </c>
      <c r="J397" s="2292"/>
      <c r="K397" s="2352"/>
      <c r="L397" s="2291">
        <v>3</v>
      </c>
      <c r="M397" s="1715">
        <f t="shared" si="42"/>
        <v>30000</v>
      </c>
      <c r="N397" s="2291"/>
      <c r="O397" s="1712">
        <f t="shared" si="43"/>
        <v>0</v>
      </c>
      <c r="P397" s="1716">
        <f t="shared" si="44"/>
        <v>30000</v>
      </c>
      <c r="Q397" s="2292"/>
      <c r="R397" s="2294"/>
    </row>
    <row r="398" spans="2:18" s="40" customFormat="1" ht="15.95" hidden="1" customHeight="1">
      <c r="B398" s="3049">
        <v>20</v>
      </c>
      <c r="C398" s="1936">
        <v>41896</v>
      </c>
      <c r="D398" s="1823" t="s">
        <v>1188</v>
      </c>
      <c r="E398" s="2292" t="s">
        <v>879</v>
      </c>
      <c r="F398" s="2291">
        <v>2</v>
      </c>
      <c r="G398" s="2291"/>
      <c r="H398" s="1711">
        <f t="shared" si="40"/>
        <v>0</v>
      </c>
      <c r="I398" s="1712">
        <f t="shared" si="41"/>
        <v>0</v>
      </c>
      <c r="J398" s="3309" t="s">
        <v>70</v>
      </c>
      <c r="K398" s="3304">
        <v>35000</v>
      </c>
      <c r="L398" s="2291">
        <v>4</v>
      </c>
      <c r="M398" s="1715">
        <f t="shared" si="42"/>
        <v>40000</v>
      </c>
      <c r="N398" s="2291"/>
      <c r="O398" s="1712">
        <f t="shared" si="43"/>
        <v>0</v>
      </c>
      <c r="P398" s="1716">
        <f t="shared" si="44"/>
        <v>75000</v>
      </c>
      <c r="Q398" s="2292"/>
      <c r="R398" s="2294"/>
    </row>
    <row r="399" spans="2:18" s="40" customFormat="1" ht="15.95" hidden="1" customHeight="1">
      <c r="B399" s="3049"/>
      <c r="C399" s="1936">
        <v>41896</v>
      </c>
      <c r="D399" s="1823" t="s">
        <v>1164</v>
      </c>
      <c r="E399" s="2292" t="s">
        <v>879</v>
      </c>
      <c r="F399" s="2291">
        <v>2</v>
      </c>
      <c r="G399" s="2291"/>
      <c r="H399" s="1711">
        <f t="shared" si="40"/>
        <v>0</v>
      </c>
      <c r="I399" s="1712">
        <f t="shared" si="41"/>
        <v>0</v>
      </c>
      <c r="J399" s="3309"/>
      <c r="K399" s="3304"/>
      <c r="L399" s="2291">
        <v>4</v>
      </c>
      <c r="M399" s="1715">
        <f t="shared" si="42"/>
        <v>40000</v>
      </c>
      <c r="N399" s="2291"/>
      <c r="O399" s="1712">
        <f t="shared" si="43"/>
        <v>0</v>
      </c>
      <c r="P399" s="1716">
        <f t="shared" si="44"/>
        <v>40000</v>
      </c>
      <c r="Q399" s="2292"/>
      <c r="R399" s="2294"/>
    </row>
    <row r="400" spans="2:18" s="40" customFormat="1" ht="15.95" hidden="1" customHeight="1">
      <c r="B400" s="3049">
        <v>21</v>
      </c>
      <c r="C400" s="1940">
        <v>41897</v>
      </c>
      <c r="D400" s="1823" t="s">
        <v>1185</v>
      </c>
      <c r="E400" s="2292" t="s">
        <v>1161</v>
      </c>
      <c r="F400" s="2291">
        <v>6</v>
      </c>
      <c r="G400" s="2291"/>
      <c r="H400" s="1711">
        <f t="shared" si="40"/>
        <v>0</v>
      </c>
      <c r="I400" s="1712">
        <f t="shared" si="41"/>
        <v>0</v>
      </c>
      <c r="J400" s="2292" t="s">
        <v>127</v>
      </c>
      <c r="K400" s="2352">
        <v>15000</v>
      </c>
      <c r="L400" s="2291"/>
      <c r="M400" s="1715">
        <f t="shared" si="42"/>
        <v>0</v>
      </c>
      <c r="N400" s="2291"/>
      <c r="O400" s="1712">
        <f t="shared" si="43"/>
        <v>0</v>
      </c>
      <c r="P400" s="1716">
        <f t="shared" si="44"/>
        <v>15000</v>
      </c>
      <c r="Q400" s="2292"/>
      <c r="R400" s="2294"/>
    </row>
    <row r="401" spans="2:18" s="40" customFormat="1" ht="15.95" hidden="1" customHeight="1">
      <c r="B401" s="3049"/>
      <c r="C401" s="1940">
        <v>41897</v>
      </c>
      <c r="D401" s="1823" t="s">
        <v>1189</v>
      </c>
      <c r="E401" s="2292" t="s">
        <v>879</v>
      </c>
      <c r="F401" s="2291">
        <v>1</v>
      </c>
      <c r="G401" s="2291">
        <v>30</v>
      </c>
      <c r="H401" s="1711">
        <f t="shared" si="40"/>
        <v>30</v>
      </c>
      <c r="I401" s="1712">
        <f t="shared" si="41"/>
        <v>15000</v>
      </c>
      <c r="J401" s="2292"/>
      <c r="K401" s="2352"/>
      <c r="L401" s="2291"/>
      <c r="M401" s="1715">
        <f t="shared" si="42"/>
        <v>0</v>
      </c>
      <c r="N401" s="2291"/>
      <c r="O401" s="1712">
        <f t="shared" si="43"/>
        <v>0</v>
      </c>
      <c r="P401" s="1716">
        <f t="shared" si="44"/>
        <v>15000</v>
      </c>
      <c r="Q401" s="2292"/>
      <c r="R401" s="2294"/>
    </row>
    <row r="402" spans="2:18" s="40" customFormat="1" ht="15.95" hidden="1" customHeight="1">
      <c r="B402" s="3049"/>
      <c r="C402" s="1940">
        <v>41897</v>
      </c>
      <c r="D402" s="1823" t="s">
        <v>1164</v>
      </c>
      <c r="E402" s="2292" t="s">
        <v>879</v>
      </c>
      <c r="F402" s="2291">
        <v>1</v>
      </c>
      <c r="G402" s="2291">
        <v>30</v>
      </c>
      <c r="H402" s="1711">
        <f t="shared" si="40"/>
        <v>30</v>
      </c>
      <c r="I402" s="1712">
        <f t="shared" si="41"/>
        <v>15000</v>
      </c>
      <c r="J402" s="2292"/>
      <c r="K402" s="2352"/>
      <c r="L402" s="2291">
        <v>2</v>
      </c>
      <c r="M402" s="1715">
        <f t="shared" si="42"/>
        <v>20000</v>
      </c>
      <c r="N402" s="2291"/>
      <c r="O402" s="1712">
        <f t="shared" si="43"/>
        <v>0</v>
      </c>
      <c r="P402" s="1716">
        <f t="shared" si="44"/>
        <v>35000</v>
      </c>
      <c r="Q402" s="2292"/>
      <c r="R402" s="2294"/>
    </row>
    <row r="403" spans="2:18" s="40" customFormat="1" ht="15.95" hidden="1" customHeight="1">
      <c r="B403" s="2287">
        <v>22</v>
      </c>
      <c r="C403" s="1940">
        <v>41898</v>
      </c>
      <c r="D403" s="1823" t="s">
        <v>1185</v>
      </c>
      <c r="E403" s="2292" t="s">
        <v>1161</v>
      </c>
      <c r="F403" s="2291">
        <v>5</v>
      </c>
      <c r="G403" s="2291"/>
      <c r="H403" s="1711">
        <f t="shared" si="40"/>
        <v>0</v>
      </c>
      <c r="I403" s="1712">
        <f t="shared" si="41"/>
        <v>0</v>
      </c>
      <c r="J403" s="2292" t="s">
        <v>127</v>
      </c>
      <c r="K403" s="2352">
        <v>15000</v>
      </c>
      <c r="L403" s="2291"/>
      <c r="M403" s="1715">
        <f t="shared" si="42"/>
        <v>0</v>
      </c>
      <c r="N403" s="2291"/>
      <c r="O403" s="1712">
        <f t="shared" si="43"/>
        <v>0</v>
      </c>
      <c r="P403" s="1716">
        <f t="shared" si="44"/>
        <v>15000</v>
      </c>
      <c r="Q403" s="2292"/>
      <c r="R403" s="2294"/>
    </row>
    <row r="404" spans="2:18" s="40" customFormat="1" ht="15.95" hidden="1" customHeight="1">
      <c r="B404" s="2287">
        <v>23</v>
      </c>
      <c r="C404" s="1940">
        <v>41899</v>
      </c>
      <c r="D404" s="1823" t="s">
        <v>1185</v>
      </c>
      <c r="E404" s="2292" t="s">
        <v>1161</v>
      </c>
      <c r="F404" s="2291">
        <v>3</v>
      </c>
      <c r="G404" s="2291"/>
      <c r="H404" s="1711">
        <f t="shared" si="40"/>
        <v>0</v>
      </c>
      <c r="I404" s="1712">
        <f t="shared" si="41"/>
        <v>0</v>
      </c>
      <c r="J404" s="2292" t="s">
        <v>127</v>
      </c>
      <c r="K404" s="2352">
        <v>10000</v>
      </c>
      <c r="L404" s="2291"/>
      <c r="M404" s="1715">
        <f t="shared" si="42"/>
        <v>0</v>
      </c>
      <c r="N404" s="2291"/>
      <c r="O404" s="1712">
        <f t="shared" si="43"/>
        <v>0</v>
      </c>
      <c r="P404" s="1716">
        <f t="shared" si="44"/>
        <v>10000</v>
      </c>
      <c r="Q404" s="2292"/>
      <c r="R404" s="2294"/>
    </row>
    <row r="405" spans="2:18" s="40" customFormat="1" ht="15.95" hidden="1" customHeight="1">
      <c r="B405" s="3049">
        <v>24</v>
      </c>
      <c r="C405" s="1940">
        <v>41900</v>
      </c>
      <c r="D405" s="1823" t="s">
        <v>1185</v>
      </c>
      <c r="E405" s="2292" t="s">
        <v>1161</v>
      </c>
      <c r="F405" s="2291">
        <v>1</v>
      </c>
      <c r="G405" s="2291"/>
      <c r="H405" s="1711">
        <f t="shared" si="40"/>
        <v>0</v>
      </c>
      <c r="I405" s="1712">
        <f t="shared" si="41"/>
        <v>0</v>
      </c>
      <c r="J405" s="3309" t="s">
        <v>127</v>
      </c>
      <c r="K405" s="3304">
        <v>10000</v>
      </c>
      <c r="L405" s="2291"/>
      <c r="M405" s="1715">
        <f t="shared" si="42"/>
        <v>0</v>
      </c>
      <c r="N405" s="2291"/>
      <c r="O405" s="1712">
        <f t="shared" si="43"/>
        <v>0</v>
      </c>
      <c r="P405" s="1716">
        <f t="shared" si="44"/>
        <v>10000</v>
      </c>
      <c r="Q405" s="2292"/>
      <c r="R405" s="2294"/>
    </row>
    <row r="406" spans="2:18" s="40" customFormat="1" ht="15.95" hidden="1" customHeight="1">
      <c r="B406" s="3049"/>
      <c r="C406" s="1940">
        <v>41900</v>
      </c>
      <c r="D406" s="1823" t="s">
        <v>549</v>
      </c>
      <c r="E406" s="2292" t="s">
        <v>426</v>
      </c>
      <c r="F406" s="2291">
        <v>1</v>
      </c>
      <c r="G406" s="2291"/>
      <c r="H406" s="1711">
        <f t="shared" si="40"/>
        <v>0</v>
      </c>
      <c r="I406" s="1712">
        <f t="shared" si="41"/>
        <v>0</v>
      </c>
      <c r="J406" s="3309"/>
      <c r="K406" s="3304"/>
      <c r="L406" s="2291"/>
      <c r="M406" s="1715">
        <f t="shared" si="42"/>
        <v>0</v>
      </c>
      <c r="N406" s="2291"/>
      <c r="O406" s="1712">
        <f t="shared" si="43"/>
        <v>0</v>
      </c>
      <c r="P406" s="1716">
        <f t="shared" si="44"/>
        <v>0</v>
      </c>
      <c r="Q406" s="2292"/>
      <c r="R406" s="2294"/>
    </row>
    <row r="407" spans="2:18" s="40" customFormat="1" ht="15.95" hidden="1" customHeight="1">
      <c r="B407" s="3049"/>
      <c r="C407" s="1940">
        <v>41900</v>
      </c>
      <c r="D407" s="1823" t="s">
        <v>1166</v>
      </c>
      <c r="E407" s="2292" t="s">
        <v>1167</v>
      </c>
      <c r="F407" s="2291">
        <v>1</v>
      </c>
      <c r="G407" s="2291">
        <v>14</v>
      </c>
      <c r="H407" s="1711">
        <f t="shared" si="40"/>
        <v>14</v>
      </c>
      <c r="I407" s="1712">
        <f t="shared" si="41"/>
        <v>7000</v>
      </c>
      <c r="J407" s="2292"/>
      <c r="K407" s="2352"/>
      <c r="L407" s="2291"/>
      <c r="M407" s="1715">
        <f t="shared" si="42"/>
        <v>0</v>
      </c>
      <c r="N407" s="2291"/>
      <c r="O407" s="1712">
        <f t="shared" si="43"/>
        <v>0</v>
      </c>
      <c r="P407" s="1716">
        <f t="shared" si="44"/>
        <v>7000</v>
      </c>
      <c r="Q407" s="2292"/>
      <c r="R407" s="2294"/>
    </row>
    <row r="408" spans="2:18" s="40" customFormat="1" ht="15.95" hidden="1" customHeight="1">
      <c r="B408" s="3049">
        <v>25</v>
      </c>
      <c r="C408" s="1940">
        <v>41901</v>
      </c>
      <c r="D408" s="1823" t="s">
        <v>1166</v>
      </c>
      <c r="E408" s="2292" t="s">
        <v>1167</v>
      </c>
      <c r="F408" s="2291">
        <v>1</v>
      </c>
      <c r="G408" s="2291">
        <v>14</v>
      </c>
      <c r="H408" s="1711">
        <f t="shared" si="40"/>
        <v>14</v>
      </c>
      <c r="I408" s="1712">
        <f t="shared" si="41"/>
        <v>7000</v>
      </c>
      <c r="J408" s="2292"/>
      <c r="K408" s="2352"/>
      <c r="L408" s="2291"/>
      <c r="M408" s="1715">
        <f t="shared" si="42"/>
        <v>0</v>
      </c>
      <c r="N408" s="2291"/>
      <c r="O408" s="1712">
        <f t="shared" si="43"/>
        <v>0</v>
      </c>
      <c r="P408" s="1716">
        <f t="shared" si="44"/>
        <v>7000</v>
      </c>
      <c r="Q408" s="2292"/>
      <c r="R408" s="2294"/>
    </row>
    <row r="409" spans="2:18" s="40" customFormat="1" ht="15.95" hidden="1" customHeight="1">
      <c r="B409" s="3049"/>
      <c r="C409" s="1940">
        <v>41901</v>
      </c>
      <c r="D409" s="1823" t="s">
        <v>1168</v>
      </c>
      <c r="E409" s="2292" t="s">
        <v>879</v>
      </c>
      <c r="F409" s="2291">
        <v>1</v>
      </c>
      <c r="G409" s="2291">
        <v>15</v>
      </c>
      <c r="H409" s="1711">
        <f t="shared" si="40"/>
        <v>15</v>
      </c>
      <c r="I409" s="1712">
        <f t="shared" si="41"/>
        <v>7500</v>
      </c>
      <c r="J409" s="2292"/>
      <c r="K409" s="2352"/>
      <c r="L409" s="2291"/>
      <c r="M409" s="1715">
        <f t="shared" si="42"/>
        <v>0</v>
      </c>
      <c r="N409" s="2291"/>
      <c r="O409" s="1712">
        <f t="shared" si="43"/>
        <v>0</v>
      </c>
      <c r="P409" s="1716">
        <f t="shared" si="44"/>
        <v>7500</v>
      </c>
      <c r="Q409" s="2292"/>
      <c r="R409" s="2294"/>
    </row>
    <row r="410" spans="2:18" s="40" customFormat="1" ht="15.95" hidden="1" customHeight="1">
      <c r="B410" s="3049"/>
      <c r="C410" s="1940">
        <v>41901</v>
      </c>
      <c r="D410" s="1823" t="s">
        <v>549</v>
      </c>
      <c r="E410" s="2292" t="s">
        <v>426</v>
      </c>
      <c r="F410" s="2291">
        <v>1</v>
      </c>
      <c r="G410" s="2291"/>
      <c r="H410" s="1711">
        <f t="shared" si="40"/>
        <v>0</v>
      </c>
      <c r="I410" s="1712">
        <f t="shared" si="41"/>
        <v>0</v>
      </c>
      <c r="J410" s="2292" t="s">
        <v>127</v>
      </c>
      <c r="K410" s="2352">
        <v>10000</v>
      </c>
      <c r="L410" s="2291"/>
      <c r="M410" s="1715">
        <f t="shared" si="42"/>
        <v>0</v>
      </c>
      <c r="N410" s="2291"/>
      <c r="O410" s="1712">
        <f t="shared" si="43"/>
        <v>0</v>
      </c>
      <c r="P410" s="1716">
        <f t="shared" si="44"/>
        <v>10000</v>
      </c>
      <c r="Q410" s="2292"/>
      <c r="R410" s="2294"/>
    </row>
    <row r="411" spans="2:18" s="40" customFormat="1" ht="15.95" hidden="1" customHeight="1">
      <c r="B411" s="3049">
        <v>26</v>
      </c>
      <c r="C411" s="1940">
        <v>41902</v>
      </c>
      <c r="D411" s="1823" t="s">
        <v>549</v>
      </c>
      <c r="E411" s="2292" t="s">
        <v>426</v>
      </c>
      <c r="F411" s="2291">
        <v>2</v>
      </c>
      <c r="G411" s="2291"/>
      <c r="H411" s="1711">
        <f t="shared" si="40"/>
        <v>0</v>
      </c>
      <c r="I411" s="1712">
        <f t="shared" si="41"/>
        <v>0</v>
      </c>
      <c r="J411" s="3309" t="s">
        <v>127</v>
      </c>
      <c r="K411" s="3304">
        <v>30000</v>
      </c>
      <c r="L411" s="2291"/>
      <c r="M411" s="1715">
        <f t="shared" si="42"/>
        <v>0</v>
      </c>
      <c r="N411" s="2291"/>
      <c r="O411" s="1712">
        <f t="shared" si="43"/>
        <v>0</v>
      </c>
      <c r="P411" s="1716">
        <f t="shared" si="44"/>
        <v>30000</v>
      </c>
      <c r="Q411" s="2292"/>
      <c r="R411" s="2294"/>
    </row>
    <row r="412" spans="2:18" s="40" customFormat="1" ht="15.95" hidden="1" customHeight="1">
      <c r="B412" s="3049"/>
      <c r="C412" s="1940">
        <v>41902</v>
      </c>
      <c r="D412" s="1823" t="s">
        <v>1158</v>
      </c>
      <c r="E412" s="2292" t="s">
        <v>263</v>
      </c>
      <c r="F412" s="2291">
        <v>6</v>
      </c>
      <c r="G412" s="2291"/>
      <c r="H412" s="1711">
        <f t="shared" si="40"/>
        <v>0</v>
      </c>
      <c r="I412" s="1712">
        <f t="shared" si="41"/>
        <v>0</v>
      </c>
      <c r="J412" s="3309"/>
      <c r="K412" s="3304"/>
      <c r="L412" s="2291">
        <v>4</v>
      </c>
      <c r="M412" s="1715">
        <f t="shared" si="42"/>
        <v>40000</v>
      </c>
      <c r="N412" s="2291"/>
      <c r="O412" s="1712">
        <f t="shared" si="43"/>
        <v>0</v>
      </c>
      <c r="P412" s="1716">
        <f t="shared" si="44"/>
        <v>40000</v>
      </c>
      <c r="Q412" s="2292"/>
      <c r="R412" s="2294"/>
    </row>
    <row r="413" spans="2:18" s="40" customFormat="1" ht="15.95" hidden="1" customHeight="1">
      <c r="B413" s="3049">
        <v>27</v>
      </c>
      <c r="C413" s="1936">
        <v>41903</v>
      </c>
      <c r="D413" s="1823" t="s">
        <v>1158</v>
      </c>
      <c r="E413" s="2292" t="s">
        <v>263</v>
      </c>
      <c r="F413" s="2291">
        <v>5</v>
      </c>
      <c r="G413" s="2291"/>
      <c r="H413" s="1711">
        <f t="shared" si="40"/>
        <v>0</v>
      </c>
      <c r="I413" s="1712">
        <f t="shared" si="41"/>
        <v>0</v>
      </c>
      <c r="J413" s="2291" t="s">
        <v>127</v>
      </c>
      <c r="K413" s="2352">
        <v>30000</v>
      </c>
      <c r="L413" s="2291">
        <v>4</v>
      </c>
      <c r="M413" s="1715">
        <f t="shared" si="42"/>
        <v>40000</v>
      </c>
      <c r="N413" s="2291"/>
      <c r="O413" s="1712">
        <f t="shared" si="43"/>
        <v>0</v>
      </c>
      <c r="P413" s="1716">
        <f t="shared" si="44"/>
        <v>70000</v>
      </c>
      <c r="Q413" s="2292"/>
      <c r="R413" s="2294"/>
    </row>
    <row r="414" spans="2:18" s="40" customFormat="1" ht="15.95" hidden="1" customHeight="1">
      <c r="B414" s="3049"/>
      <c r="C414" s="1936">
        <v>41903</v>
      </c>
      <c r="D414" s="1823" t="s">
        <v>1166</v>
      </c>
      <c r="E414" s="2292" t="s">
        <v>1167</v>
      </c>
      <c r="F414" s="2291">
        <v>4</v>
      </c>
      <c r="G414" s="2291">
        <v>14</v>
      </c>
      <c r="H414" s="1711">
        <f t="shared" si="40"/>
        <v>56</v>
      </c>
      <c r="I414" s="1712">
        <f t="shared" si="41"/>
        <v>28000</v>
      </c>
      <c r="J414" s="2292"/>
      <c r="K414" s="2352"/>
      <c r="L414" s="2291">
        <v>7</v>
      </c>
      <c r="M414" s="1715">
        <f t="shared" si="42"/>
        <v>70000</v>
      </c>
      <c r="N414" s="2291"/>
      <c r="O414" s="1712">
        <f t="shared" si="43"/>
        <v>0</v>
      </c>
      <c r="P414" s="1716">
        <f t="shared" si="44"/>
        <v>98000</v>
      </c>
      <c r="Q414" s="2292"/>
      <c r="R414" s="2294"/>
    </row>
    <row r="415" spans="2:18" s="40" customFormat="1" ht="15.95" hidden="1" customHeight="1">
      <c r="B415" s="2287">
        <v>28</v>
      </c>
      <c r="C415" s="1940">
        <v>41904</v>
      </c>
      <c r="D415" s="1823" t="s">
        <v>1185</v>
      </c>
      <c r="E415" s="2292" t="s">
        <v>1161</v>
      </c>
      <c r="F415" s="2291">
        <v>7</v>
      </c>
      <c r="G415" s="2291"/>
      <c r="H415" s="1711">
        <f t="shared" si="40"/>
        <v>0</v>
      </c>
      <c r="I415" s="1712">
        <f t="shared" si="41"/>
        <v>0</v>
      </c>
      <c r="J415" s="2292" t="s">
        <v>127</v>
      </c>
      <c r="K415" s="2352">
        <v>15000</v>
      </c>
      <c r="L415" s="2292"/>
      <c r="M415" s="1715">
        <f t="shared" si="42"/>
        <v>0</v>
      </c>
      <c r="N415" s="2291"/>
      <c r="O415" s="1712">
        <f t="shared" si="43"/>
        <v>0</v>
      </c>
      <c r="P415" s="1716">
        <f t="shared" si="44"/>
        <v>15000</v>
      </c>
      <c r="Q415" s="2292"/>
      <c r="R415" s="2294"/>
    </row>
    <row r="416" spans="2:18" s="40" customFormat="1" ht="15.95" hidden="1" customHeight="1">
      <c r="B416" s="3049">
        <v>29</v>
      </c>
      <c r="C416" s="1940">
        <v>41905</v>
      </c>
      <c r="D416" s="2354" t="s">
        <v>575</v>
      </c>
      <c r="E416" s="2264" t="s">
        <v>263</v>
      </c>
      <c r="F416" s="2291">
        <v>1</v>
      </c>
      <c r="G416" s="2291"/>
      <c r="H416" s="1711">
        <f t="shared" si="40"/>
        <v>0</v>
      </c>
      <c r="I416" s="1712">
        <f t="shared" si="41"/>
        <v>0</v>
      </c>
      <c r="J416" s="2292"/>
      <c r="K416" s="2352"/>
      <c r="L416" s="2291">
        <v>4.5</v>
      </c>
      <c r="M416" s="1715">
        <f t="shared" si="42"/>
        <v>45000</v>
      </c>
      <c r="N416" s="2291"/>
      <c r="O416" s="1712">
        <f t="shared" si="43"/>
        <v>0</v>
      </c>
      <c r="P416" s="1716">
        <f t="shared" si="44"/>
        <v>45000</v>
      </c>
      <c r="Q416" s="2292"/>
      <c r="R416" s="2294"/>
    </row>
    <row r="417" spans="2:18" s="40" customFormat="1" ht="15.95" hidden="1" customHeight="1">
      <c r="B417" s="3049"/>
      <c r="C417" s="1940">
        <v>41905</v>
      </c>
      <c r="D417" s="2354" t="s">
        <v>868</v>
      </c>
      <c r="E417" s="2264" t="s">
        <v>263</v>
      </c>
      <c r="F417" s="2291">
        <v>1</v>
      </c>
      <c r="G417" s="2291">
        <v>150</v>
      </c>
      <c r="H417" s="1711">
        <f t="shared" si="40"/>
        <v>150</v>
      </c>
      <c r="I417" s="1712">
        <f t="shared" si="41"/>
        <v>75000</v>
      </c>
      <c r="J417" s="2292"/>
      <c r="K417" s="2352"/>
      <c r="L417" s="2291">
        <v>3</v>
      </c>
      <c r="M417" s="1715">
        <f t="shared" si="42"/>
        <v>30000</v>
      </c>
      <c r="N417" s="2291">
        <v>4</v>
      </c>
      <c r="O417" s="1712">
        <f t="shared" si="43"/>
        <v>60000</v>
      </c>
      <c r="P417" s="1716">
        <f t="shared" si="44"/>
        <v>165000</v>
      </c>
      <c r="Q417" s="2292"/>
      <c r="R417" s="2294"/>
    </row>
    <row r="418" spans="2:18" s="40" customFormat="1" ht="15.95" hidden="1" customHeight="1">
      <c r="B418" s="2287">
        <v>30</v>
      </c>
      <c r="C418" s="1940">
        <v>41906</v>
      </c>
      <c r="D418" s="2354" t="s">
        <v>559</v>
      </c>
      <c r="E418" s="2264" t="s">
        <v>426</v>
      </c>
      <c r="F418" s="2291">
        <v>1</v>
      </c>
      <c r="G418" s="2291"/>
      <c r="H418" s="1711">
        <f t="shared" si="40"/>
        <v>0</v>
      </c>
      <c r="I418" s="1712">
        <f t="shared" si="41"/>
        <v>0</v>
      </c>
      <c r="J418" s="1713" t="s">
        <v>127</v>
      </c>
      <c r="K418" s="1712">
        <v>25000</v>
      </c>
      <c r="L418" s="2291"/>
      <c r="M418" s="1715">
        <f t="shared" si="42"/>
        <v>0</v>
      </c>
      <c r="N418" s="2291"/>
      <c r="O418" s="1712">
        <f t="shared" si="43"/>
        <v>0</v>
      </c>
      <c r="P418" s="1716">
        <f t="shared" si="44"/>
        <v>25000</v>
      </c>
      <c r="Q418" s="2292"/>
      <c r="R418" s="2294"/>
    </row>
    <row r="419" spans="2:18" s="40" customFormat="1" ht="15.95" hidden="1" customHeight="1" thickBot="1">
      <c r="B419" s="2295">
        <v>31</v>
      </c>
      <c r="C419" s="2296">
        <v>41907</v>
      </c>
      <c r="D419" s="2356" t="s">
        <v>843</v>
      </c>
      <c r="E419" s="2297" t="s">
        <v>263</v>
      </c>
      <c r="F419" s="2338"/>
      <c r="G419" s="2297"/>
      <c r="H419" s="1733">
        <f t="shared" si="40"/>
        <v>0</v>
      </c>
      <c r="I419" s="1734">
        <f t="shared" si="41"/>
        <v>0</v>
      </c>
      <c r="J419" s="2297"/>
      <c r="K419" s="2297"/>
      <c r="L419" s="2338"/>
      <c r="M419" s="1737">
        <f t="shared" si="42"/>
        <v>0</v>
      </c>
      <c r="N419" s="2338"/>
      <c r="O419" s="1734">
        <f t="shared" si="43"/>
        <v>0</v>
      </c>
      <c r="P419" s="1739">
        <f t="shared" si="44"/>
        <v>0</v>
      </c>
      <c r="Q419" s="2297"/>
      <c r="R419" s="2299"/>
    </row>
    <row r="420" spans="2:18" ht="15.95" hidden="1" customHeight="1">
      <c r="B420" s="2584">
        <v>1</v>
      </c>
      <c r="C420" s="1953">
        <v>41908</v>
      </c>
      <c r="D420" s="2656" t="s">
        <v>843</v>
      </c>
      <c r="E420" s="2657" t="s">
        <v>263</v>
      </c>
      <c r="F420" s="1699"/>
      <c r="G420" s="1699"/>
      <c r="H420" s="1700">
        <f>F420*G420</f>
        <v>0</v>
      </c>
      <c r="I420" s="1701">
        <f>H420*500</f>
        <v>0</v>
      </c>
      <c r="J420" s="1702"/>
      <c r="K420" s="1701"/>
      <c r="L420" s="1703"/>
      <c r="M420" s="1704">
        <f>L420*10000</f>
        <v>0</v>
      </c>
      <c r="N420" s="1703"/>
      <c r="O420" s="1701">
        <f>N420*15000</f>
        <v>0</v>
      </c>
      <c r="P420" s="1705">
        <f>I420+K420+M420+O420</f>
        <v>0</v>
      </c>
      <c r="Q420" s="1701"/>
      <c r="R420" s="1706"/>
    </row>
    <row r="421" spans="2:18" ht="15.95" hidden="1" customHeight="1">
      <c r="B421" s="2550">
        <v>2</v>
      </c>
      <c r="C421" s="1958">
        <v>41909</v>
      </c>
      <c r="D421" s="2658" t="s">
        <v>843</v>
      </c>
      <c r="E421" s="2659" t="s">
        <v>263</v>
      </c>
      <c r="F421" s="2579"/>
      <c r="G421" s="2579"/>
      <c r="H421" s="1711">
        <f>F421*G421</f>
        <v>0</v>
      </c>
      <c r="I421" s="2581">
        <f>H421*500</f>
        <v>0</v>
      </c>
      <c r="J421" s="2580"/>
      <c r="K421" s="2581"/>
      <c r="L421" s="1714"/>
      <c r="M421" s="1715">
        <f>L421*10000</f>
        <v>0</v>
      </c>
      <c r="N421" s="1714"/>
      <c r="O421" s="2581">
        <f>N421*15000</f>
        <v>0</v>
      </c>
      <c r="P421" s="1716">
        <f>I421+K421+M421+O421</f>
        <v>0</v>
      </c>
      <c r="Q421" s="2581"/>
      <c r="R421" s="1717"/>
    </row>
    <row r="422" spans="2:18" ht="15.95" hidden="1" customHeight="1">
      <c r="B422" s="2550">
        <v>3</v>
      </c>
      <c r="C422" s="2688">
        <v>41910</v>
      </c>
      <c r="D422" s="2658" t="s">
        <v>843</v>
      </c>
      <c r="E422" s="2659" t="s">
        <v>263</v>
      </c>
      <c r="F422" s="2579"/>
      <c r="G422" s="2635"/>
      <c r="H422" s="1711">
        <f t="shared" ref="H422:H463" si="45">F422*G422</f>
        <v>0</v>
      </c>
      <c r="I422" s="2581">
        <f t="shared" ref="I422:I463" si="46">H422*500</f>
        <v>0</v>
      </c>
      <c r="J422" s="2580"/>
      <c r="K422" s="2581"/>
      <c r="L422" s="2635"/>
      <c r="M422" s="1715">
        <f t="shared" ref="M422:M463" si="47">L422*10000</f>
        <v>0</v>
      </c>
      <c r="N422" s="2635"/>
      <c r="O422" s="2581">
        <f t="shared" ref="O422:O463" si="48">N422*15000</f>
        <v>0</v>
      </c>
      <c r="P422" s="1716">
        <f t="shared" ref="P422:P463" si="49">I422+K422+M422+O422</f>
        <v>0</v>
      </c>
      <c r="Q422" s="2581"/>
      <c r="R422" s="2702"/>
    </row>
    <row r="423" spans="2:18" ht="15.95" hidden="1" customHeight="1">
      <c r="B423" s="2550">
        <v>4</v>
      </c>
      <c r="C423" s="1958">
        <v>41911</v>
      </c>
      <c r="D423" s="2658" t="s">
        <v>843</v>
      </c>
      <c r="E423" s="2659" t="s">
        <v>263</v>
      </c>
      <c r="F423" s="2579"/>
      <c r="G423" s="2654"/>
      <c r="H423" s="1711">
        <f t="shared" si="45"/>
        <v>0</v>
      </c>
      <c r="I423" s="2581">
        <f t="shared" si="46"/>
        <v>0</v>
      </c>
      <c r="J423" s="2580"/>
      <c r="K423" s="2581"/>
      <c r="L423" s="2654"/>
      <c r="M423" s="1715">
        <f t="shared" si="47"/>
        <v>0</v>
      </c>
      <c r="N423" s="2635"/>
      <c r="O423" s="2581">
        <f t="shared" si="48"/>
        <v>0</v>
      </c>
      <c r="P423" s="1716">
        <f t="shared" si="49"/>
        <v>0</v>
      </c>
      <c r="Q423" s="2581"/>
      <c r="R423" s="2702"/>
    </row>
    <row r="424" spans="2:18" ht="15.95" hidden="1" customHeight="1">
      <c r="B424" s="2550">
        <v>5</v>
      </c>
      <c r="C424" s="1958">
        <v>41912</v>
      </c>
      <c r="D424" s="2658" t="s">
        <v>843</v>
      </c>
      <c r="E424" s="2659" t="s">
        <v>263</v>
      </c>
      <c r="F424" s="2654"/>
      <c r="G424" s="2654"/>
      <c r="H424" s="1711">
        <f t="shared" si="45"/>
        <v>0</v>
      </c>
      <c r="I424" s="2581">
        <f t="shared" si="46"/>
        <v>0</v>
      </c>
      <c r="J424" s="2580"/>
      <c r="K424" s="2581"/>
      <c r="L424" s="2654"/>
      <c r="M424" s="1715">
        <f t="shared" si="47"/>
        <v>0</v>
      </c>
      <c r="N424" s="2635"/>
      <c r="O424" s="2581">
        <f t="shared" si="48"/>
        <v>0</v>
      </c>
      <c r="P424" s="1716">
        <f t="shared" si="49"/>
        <v>0</v>
      </c>
      <c r="Q424" s="2581"/>
      <c r="R424" s="2702"/>
    </row>
    <row r="425" spans="2:18" ht="15.95" hidden="1" customHeight="1">
      <c r="B425" s="2550">
        <v>6</v>
      </c>
      <c r="C425" s="1958">
        <v>41913</v>
      </c>
      <c r="D425" s="2658" t="s">
        <v>843</v>
      </c>
      <c r="E425" s="2659" t="s">
        <v>263</v>
      </c>
      <c r="F425" s="2654"/>
      <c r="G425" s="2654"/>
      <c r="H425" s="1711">
        <f t="shared" si="45"/>
        <v>0</v>
      </c>
      <c r="I425" s="2581">
        <f t="shared" si="46"/>
        <v>0</v>
      </c>
      <c r="J425" s="2580"/>
      <c r="K425" s="2581"/>
      <c r="L425" s="2654"/>
      <c r="M425" s="1715">
        <f t="shared" si="47"/>
        <v>0</v>
      </c>
      <c r="N425" s="2635"/>
      <c r="O425" s="2581">
        <f t="shared" si="48"/>
        <v>0</v>
      </c>
      <c r="P425" s="1716">
        <f t="shared" si="49"/>
        <v>0</v>
      </c>
      <c r="Q425" s="2581"/>
      <c r="R425" s="2702"/>
    </row>
    <row r="426" spans="2:18" ht="15.95" hidden="1" customHeight="1">
      <c r="B426" s="2550">
        <v>7</v>
      </c>
      <c r="C426" s="1958">
        <v>41914</v>
      </c>
      <c r="D426" s="2354" t="s">
        <v>1387</v>
      </c>
      <c r="E426" s="2579" t="s">
        <v>426</v>
      </c>
      <c r="F426" s="2654">
        <v>1</v>
      </c>
      <c r="G426" s="2654"/>
      <c r="H426" s="1711">
        <f t="shared" si="45"/>
        <v>0</v>
      </c>
      <c r="I426" s="2581">
        <f t="shared" si="46"/>
        <v>0</v>
      </c>
      <c r="J426" s="2580" t="s">
        <v>127</v>
      </c>
      <c r="K426" s="2581">
        <v>20000</v>
      </c>
      <c r="L426" s="2654"/>
      <c r="M426" s="1715">
        <f t="shared" si="47"/>
        <v>0</v>
      </c>
      <c r="N426" s="2635"/>
      <c r="O426" s="2581">
        <f t="shared" si="48"/>
        <v>0</v>
      </c>
      <c r="P426" s="1716">
        <f t="shared" si="49"/>
        <v>20000</v>
      </c>
      <c r="Q426" s="2581"/>
      <c r="R426" s="2702"/>
    </row>
    <row r="427" spans="2:18" ht="15.95" hidden="1" customHeight="1">
      <c r="B427" s="3050">
        <v>8</v>
      </c>
      <c r="C427" s="1958">
        <v>41915</v>
      </c>
      <c r="D427" s="2354" t="s">
        <v>575</v>
      </c>
      <c r="E427" s="2579" t="s">
        <v>263</v>
      </c>
      <c r="F427" s="2654"/>
      <c r="G427" s="2654"/>
      <c r="H427" s="1711">
        <f t="shared" si="45"/>
        <v>0</v>
      </c>
      <c r="I427" s="2581">
        <f t="shared" si="46"/>
        <v>0</v>
      </c>
      <c r="J427" s="2580"/>
      <c r="K427" s="2581"/>
      <c r="L427" s="2654"/>
      <c r="M427" s="1715">
        <f t="shared" si="47"/>
        <v>0</v>
      </c>
      <c r="N427" s="2654"/>
      <c r="O427" s="2581">
        <f t="shared" si="48"/>
        <v>0</v>
      </c>
      <c r="P427" s="1716">
        <f t="shared" si="49"/>
        <v>0</v>
      </c>
      <c r="Q427" s="2581"/>
      <c r="R427" s="2702"/>
    </row>
    <row r="428" spans="2:18" ht="15.95" hidden="1" customHeight="1">
      <c r="B428" s="3052"/>
      <c r="C428" s="1958">
        <v>41915</v>
      </c>
      <c r="D428" s="2354" t="s">
        <v>731</v>
      </c>
      <c r="E428" s="2579" t="s">
        <v>263</v>
      </c>
      <c r="F428" s="2654">
        <v>1</v>
      </c>
      <c r="G428" s="2654">
        <v>150</v>
      </c>
      <c r="H428" s="1711">
        <f t="shared" si="45"/>
        <v>150</v>
      </c>
      <c r="I428" s="2581">
        <f t="shared" si="46"/>
        <v>75000</v>
      </c>
      <c r="J428" s="2580"/>
      <c r="K428" s="2581"/>
      <c r="L428" s="2654">
        <v>5</v>
      </c>
      <c r="M428" s="1715">
        <f t="shared" si="47"/>
        <v>50000</v>
      </c>
      <c r="N428" s="2654">
        <v>2</v>
      </c>
      <c r="O428" s="2581">
        <f t="shared" si="48"/>
        <v>30000</v>
      </c>
      <c r="P428" s="1716">
        <f t="shared" si="49"/>
        <v>155000</v>
      </c>
      <c r="Q428" s="2581"/>
      <c r="R428" s="2702"/>
    </row>
    <row r="429" spans="2:18" ht="15.95" hidden="1" customHeight="1">
      <c r="B429" s="2550">
        <v>9</v>
      </c>
      <c r="C429" s="1958">
        <v>41916</v>
      </c>
      <c r="D429" s="2692" t="s">
        <v>843</v>
      </c>
      <c r="E429" s="2659" t="s">
        <v>263</v>
      </c>
      <c r="F429" s="2654"/>
      <c r="G429" s="2654"/>
      <c r="H429" s="1711">
        <f t="shared" si="45"/>
        <v>0</v>
      </c>
      <c r="I429" s="2581">
        <f t="shared" si="46"/>
        <v>0</v>
      </c>
      <c r="J429" s="2635"/>
      <c r="K429" s="2694"/>
      <c r="L429" s="2654"/>
      <c r="M429" s="1715">
        <f t="shared" si="47"/>
        <v>0</v>
      </c>
      <c r="N429" s="2654"/>
      <c r="O429" s="2581">
        <f t="shared" si="48"/>
        <v>0</v>
      </c>
      <c r="P429" s="1716">
        <f t="shared" si="49"/>
        <v>0</v>
      </c>
      <c r="Q429" s="2581"/>
      <c r="R429" s="2702"/>
    </row>
    <row r="430" spans="2:18" ht="15.95" hidden="1" customHeight="1">
      <c r="B430" s="2550">
        <v>10</v>
      </c>
      <c r="C430" s="2688">
        <v>41917</v>
      </c>
      <c r="D430" s="2691" t="s">
        <v>862</v>
      </c>
      <c r="E430" s="2654"/>
      <c r="F430" s="2654"/>
      <c r="G430" s="2654"/>
      <c r="H430" s="1711">
        <f t="shared" si="45"/>
        <v>0</v>
      </c>
      <c r="I430" s="2581">
        <f t="shared" si="46"/>
        <v>0</v>
      </c>
      <c r="J430" s="2635"/>
      <c r="K430" s="2694"/>
      <c r="L430" s="2654"/>
      <c r="M430" s="1715">
        <f t="shared" si="47"/>
        <v>0</v>
      </c>
      <c r="N430" s="2654"/>
      <c r="O430" s="2581">
        <f t="shared" si="48"/>
        <v>0</v>
      </c>
      <c r="P430" s="1716">
        <f t="shared" si="49"/>
        <v>0</v>
      </c>
      <c r="Q430" s="2581"/>
      <c r="R430" s="2702"/>
    </row>
    <row r="431" spans="2:18" ht="15.95" hidden="1" customHeight="1">
      <c r="B431" s="3050">
        <v>11</v>
      </c>
      <c r="C431" s="1958">
        <v>41918</v>
      </c>
      <c r="D431" s="895" t="s">
        <v>1409</v>
      </c>
      <c r="E431" s="42" t="s">
        <v>810</v>
      </c>
      <c r="F431" s="2622">
        <v>1</v>
      </c>
      <c r="G431" s="2382">
        <v>120</v>
      </c>
      <c r="H431" s="1711">
        <f t="shared" si="45"/>
        <v>120</v>
      </c>
      <c r="I431" s="2581">
        <f t="shared" si="46"/>
        <v>60000</v>
      </c>
      <c r="J431" s="2635"/>
      <c r="K431" s="2694"/>
      <c r="L431" s="2654">
        <v>3</v>
      </c>
      <c r="M431" s="1715">
        <f t="shared" si="47"/>
        <v>30000</v>
      </c>
      <c r="N431" s="2654"/>
      <c r="O431" s="2581">
        <f t="shared" si="48"/>
        <v>0</v>
      </c>
      <c r="P431" s="1716">
        <f t="shared" si="49"/>
        <v>90000</v>
      </c>
      <c r="Q431" s="2581"/>
      <c r="R431" s="2702"/>
    </row>
    <row r="432" spans="2:18" ht="15.95" hidden="1" customHeight="1">
      <c r="B432" s="3052"/>
      <c r="C432" s="1958">
        <v>41918</v>
      </c>
      <c r="D432" s="1121" t="s">
        <v>884</v>
      </c>
      <c r="E432" s="2654" t="s">
        <v>263</v>
      </c>
      <c r="F432" s="2654">
        <v>1</v>
      </c>
      <c r="G432" s="2654">
        <v>150</v>
      </c>
      <c r="H432" s="1711">
        <f t="shared" si="45"/>
        <v>150</v>
      </c>
      <c r="I432" s="2581">
        <f t="shared" si="46"/>
        <v>75000</v>
      </c>
      <c r="J432" s="2635"/>
      <c r="K432" s="2694"/>
      <c r="L432" s="2654">
        <v>6</v>
      </c>
      <c r="M432" s="1715">
        <f t="shared" si="47"/>
        <v>60000</v>
      </c>
      <c r="N432" s="2654">
        <v>1</v>
      </c>
      <c r="O432" s="2581">
        <f t="shared" si="48"/>
        <v>15000</v>
      </c>
      <c r="P432" s="1716">
        <f t="shared" si="49"/>
        <v>150000</v>
      </c>
      <c r="Q432" s="2581"/>
      <c r="R432" s="2702"/>
    </row>
    <row r="433" spans="2:18" ht="15.95" hidden="1" customHeight="1">
      <c r="B433" s="3050">
        <v>12</v>
      </c>
      <c r="C433" s="1958">
        <v>41919</v>
      </c>
      <c r="D433" s="2354" t="s">
        <v>575</v>
      </c>
      <c r="E433" s="2579" t="s">
        <v>263</v>
      </c>
      <c r="F433" s="2654">
        <v>1</v>
      </c>
      <c r="G433" s="2654"/>
      <c r="H433" s="1711">
        <f t="shared" si="45"/>
        <v>0</v>
      </c>
      <c r="I433" s="2581">
        <f t="shared" si="46"/>
        <v>0</v>
      </c>
      <c r="J433" s="2580"/>
      <c r="K433" s="2581"/>
      <c r="L433" s="2654">
        <v>1</v>
      </c>
      <c r="M433" s="1715">
        <f t="shared" si="47"/>
        <v>10000</v>
      </c>
      <c r="N433" s="2654"/>
      <c r="O433" s="2581">
        <f t="shared" si="48"/>
        <v>0</v>
      </c>
      <c r="P433" s="1716">
        <f t="shared" si="49"/>
        <v>10000</v>
      </c>
      <c r="Q433" s="2581"/>
      <c r="R433" s="2702"/>
    </row>
    <row r="434" spans="2:18" ht="15.95" hidden="1" customHeight="1">
      <c r="B434" s="3052"/>
      <c r="C434" s="1958">
        <v>41919</v>
      </c>
      <c r="D434" s="2354" t="s">
        <v>731</v>
      </c>
      <c r="E434" s="2579" t="s">
        <v>263</v>
      </c>
      <c r="F434" s="2654">
        <v>1</v>
      </c>
      <c r="G434" s="2654">
        <v>150</v>
      </c>
      <c r="H434" s="1711">
        <f t="shared" si="45"/>
        <v>150</v>
      </c>
      <c r="I434" s="2581">
        <f t="shared" si="46"/>
        <v>75000</v>
      </c>
      <c r="J434" s="2580"/>
      <c r="K434" s="2581"/>
      <c r="L434" s="2654">
        <v>5</v>
      </c>
      <c r="M434" s="1715">
        <f t="shared" si="47"/>
        <v>50000</v>
      </c>
      <c r="N434" s="2654">
        <v>2</v>
      </c>
      <c r="O434" s="2581">
        <f t="shared" si="48"/>
        <v>30000</v>
      </c>
      <c r="P434" s="1716">
        <f t="shared" si="49"/>
        <v>155000</v>
      </c>
      <c r="Q434" s="2581"/>
      <c r="R434" s="2702"/>
    </row>
    <row r="435" spans="2:18" ht="15.95" hidden="1" customHeight="1">
      <c r="B435" s="2550">
        <v>13</v>
      </c>
      <c r="C435" s="1958">
        <v>41920</v>
      </c>
      <c r="D435" s="1121" t="s">
        <v>843</v>
      </c>
      <c r="E435" s="2654" t="s">
        <v>263</v>
      </c>
      <c r="F435" s="2654"/>
      <c r="G435" s="2635"/>
      <c r="H435" s="1711">
        <f t="shared" si="45"/>
        <v>0</v>
      </c>
      <c r="I435" s="2581">
        <f t="shared" si="46"/>
        <v>0</v>
      </c>
      <c r="J435" s="2635"/>
      <c r="K435" s="2635"/>
      <c r="L435" s="2654"/>
      <c r="M435" s="1715">
        <f t="shared" si="47"/>
        <v>0</v>
      </c>
      <c r="N435" s="2654"/>
      <c r="O435" s="2581">
        <f t="shared" si="48"/>
        <v>0</v>
      </c>
      <c r="P435" s="1716">
        <f t="shared" si="49"/>
        <v>0</v>
      </c>
      <c r="Q435" s="2581"/>
      <c r="R435" s="2702"/>
    </row>
    <row r="436" spans="2:18" ht="15.95" hidden="1" customHeight="1">
      <c r="B436" s="3050">
        <v>14</v>
      </c>
      <c r="C436" s="1958">
        <v>41921</v>
      </c>
      <c r="D436" s="2635" t="s">
        <v>1177</v>
      </c>
      <c r="E436" s="2654" t="s">
        <v>263</v>
      </c>
      <c r="F436" s="2654">
        <v>1</v>
      </c>
      <c r="G436" s="2654">
        <v>30</v>
      </c>
      <c r="H436" s="1711">
        <f t="shared" si="45"/>
        <v>30</v>
      </c>
      <c r="I436" s="2581">
        <f t="shared" si="46"/>
        <v>15000</v>
      </c>
      <c r="J436" s="2635"/>
      <c r="K436" s="2635"/>
      <c r="L436" s="2635"/>
      <c r="M436" s="1715">
        <f t="shared" si="47"/>
        <v>0</v>
      </c>
      <c r="N436" s="2635"/>
      <c r="O436" s="2581">
        <f t="shared" si="48"/>
        <v>0</v>
      </c>
      <c r="P436" s="1716">
        <f t="shared" si="49"/>
        <v>15000</v>
      </c>
      <c r="Q436" s="2635"/>
      <c r="R436" s="2702"/>
    </row>
    <row r="437" spans="2:18" ht="15.95" hidden="1" customHeight="1">
      <c r="B437" s="3052"/>
      <c r="C437" s="1958">
        <v>41921</v>
      </c>
      <c r="D437" s="2635" t="s">
        <v>1164</v>
      </c>
      <c r="E437" s="2654" t="s">
        <v>263</v>
      </c>
      <c r="F437" s="2654">
        <v>1</v>
      </c>
      <c r="G437" s="2654">
        <v>30</v>
      </c>
      <c r="H437" s="1711">
        <f t="shared" si="45"/>
        <v>30</v>
      </c>
      <c r="I437" s="2581">
        <f t="shared" si="46"/>
        <v>15000</v>
      </c>
      <c r="J437" s="2635"/>
      <c r="K437" s="2635"/>
      <c r="L437" s="2635"/>
      <c r="M437" s="1715">
        <f t="shared" si="47"/>
        <v>0</v>
      </c>
      <c r="N437" s="2635"/>
      <c r="O437" s="2581">
        <f t="shared" si="48"/>
        <v>0</v>
      </c>
      <c r="P437" s="1716">
        <f t="shared" si="49"/>
        <v>15000</v>
      </c>
      <c r="Q437" s="2635"/>
      <c r="R437" s="2702"/>
    </row>
    <row r="438" spans="2:18" ht="15.95" hidden="1" customHeight="1">
      <c r="B438" s="3050">
        <v>15</v>
      </c>
      <c r="C438" s="1958">
        <v>41922</v>
      </c>
      <c r="D438" s="2354" t="s">
        <v>575</v>
      </c>
      <c r="E438" s="2579" t="s">
        <v>263</v>
      </c>
      <c r="F438" s="2654">
        <v>1</v>
      </c>
      <c r="G438" s="2654"/>
      <c r="H438" s="1711">
        <f t="shared" si="45"/>
        <v>0</v>
      </c>
      <c r="I438" s="2581">
        <f t="shared" si="46"/>
        <v>0</v>
      </c>
      <c r="J438" s="2635"/>
      <c r="K438" s="2635"/>
      <c r="L438" s="2635"/>
      <c r="M438" s="1715">
        <f t="shared" si="47"/>
        <v>0</v>
      </c>
      <c r="N438" s="2635"/>
      <c r="O438" s="2581">
        <f t="shared" si="48"/>
        <v>0</v>
      </c>
      <c r="P438" s="1716">
        <f t="shared" si="49"/>
        <v>0</v>
      </c>
      <c r="Q438" s="2635"/>
      <c r="R438" s="2702"/>
    </row>
    <row r="439" spans="2:18" ht="15.95" hidden="1" customHeight="1">
      <c r="B439" s="3051"/>
      <c r="C439" s="1958">
        <v>41922</v>
      </c>
      <c r="D439" s="2635" t="s">
        <v>1370</v>
      </c>
      <c r="E439" s="2654" t="s">
        <v>277</v>
      </c>
      <c r="F439" s="2654">
        <v>1</v>
      </c>
      <c r="G439" s="2654">
        <v>45</v>
      </c>
      <c r="H439" s="1711">
        <f t="shared" si="45"/>
        <v>45</v>
      </c>
      <c r="I439" s="2581">
        <f t="shared" si="46"/>
        <v>22500</v>
      </c>
      <c r="J439" s="2635"/>
      <c r="K439" s="2635"/>
      <c r="L439" s="2654">
        <v>3</v>
      </c>
      <c r="M439" s="1715">
        <f t="shared" si="47"/>
        <v>30000</v>
      </c>
      <c r="N439" s="2654"/>
      <c r="O439" s="2581">
        <f t="shared" si="48"/>
        <v>0</v>
      </c>
      <c r="P439" s="1716">
        <f t="shared" si="49"/>
        <v>52500</v>
      </c>
      <c r="Q439" s="2635"/>
      <c r="R439" s="2702"/>
    </row>
    <row r="440" spans="2:18" ht="15.95" hidden="1" customHeight="1">
      <c r="B440" s="3052"/>
      <c r="C440" s="1958">
        <v>41922</v>
      </c>
      <c r="D440" s="2635" t="s">
        <v>731</v>
      </c>
      <c r="E440" s="2654" t="s">
        <v>263</v>
      </c>
      <c r="F440" s="2654">
        <v>1</v>
      </c>
      <c r="G440" s="2654">
        <v>150</v>
      </c>
      <c r="H440" s="1711">
        <f t="shared" si="45"/>
        <v>150</v>
      </c>
      <c r="I440" s="2581">
        <f t="shared" si="46"/>
        <v>75000</v>
      </c>
      <c r="J440" s="2635"/>
      <c r="K440" s="2635"/>
      <c r="L440" s="2654">
        <v>2</v>
      </c>
      <c r="M440" s="1715">
        <f t="shared" si="47"/>
        <v>20000</v>
      </c>
      <c r="N440" s="2654">
        <v>5</v>
      </c>
      <c r="O440" s="2581">
        <f t="shared" si="48"/>
        <v>75000</v>
      </c>
      <c r="P440" s="1716">
        <f t="shared" si="49"/>
        <v>170000</v>
      </c>
      <c r="Q440" s="2635"/>
      <c r="R440" s="2702"/>
    </row>
    <row r="441" spans="2:18" ht="15.95" hidden="1" customHeight="1">
      <c r="B441" s="2550">
        <v>16</v>
      </c>
      <c r="C441" s="1958">
        <v>41923</v>
      </c>
      <c r="D441" s="2635" t="s">
        <v>759</v>
      </c>
      <c r="E441" s="2654" t="s">
        <v>879</v>
      </c>
      <c r="F441" s="2654">
        <v>1</v>
      </c>
      <c r="G441" s="2654">
        <v>30</v>
      </c>
      <c r="H441" s="1711">
        <f t="shared" si="45"/>
        <v>30</v>
      </c>
      <c r="I441" s="2581">
        <f t="shared" si="46"/>
        <v>15000</v>
      </c>
      <c r="J441" s="2635"/>
      <c r="K441" s="2635"/>
      <c r="L441" s="2654"/>
      <c r="M441" s="1715">
        <f t="shared" si="47"/>
        <v>0</v>
      </c>
      <c r="N441" s="2654"/>
      <c r="O441" s="2581">
        <f t="shared" si="48"/>
        <v>0</v>
      </c>
      <c r="P441" s="1716">
        <f t="shared" si="49"/>
        <v>15000</v>
      </c>
      <c r="Q441" s="2635"/>
      <c r="R441" s="2702"/>
    </row>
    <row r="442" spans="2:18" ht="15.95" hidden="1" customHeight="1">
      <c r="B442" s="2550">
        <v>17</v>
      </c>
      <c r="C442" s="2688">
        <v>41924</v>
      </c>
      <c r="D442" s="2692" t="s">
        <v>843</v>
      </c>
      <c r="E442" s="2693" t="s">
        <v>263</v>
      </c>
      <c r="F442" s="2654"/>
      <c r="G442" s="2654"/>
      <c r="H442" s="1711">
        <f t="shared" si="45"/>
        <v>0</v>
      </c>
      <c r="I442" s="2581">
        <f t="shared" si="46"/>
        <v>0</v>
      </c>
      <c r="J442" s="2635"/>
      <c r="K442" s="2635"/>
      <c r="L442" s="2654"/>
      <c r="M442" s="1715">
        <f t="shared" si="47"/>
        <v>0</v>
      </c>
      <c r="N442" s="2654"/>
      <c r="O442" s="2581">
        <f t="shared" si="48"/>
        <v>0</v>
      </c>
      <c r="P442" s="1716">
        <f t="shared" si="49"/>
        <v>0</v>
      </c>
      <c r="Q442" s="2635"/>
      <c r="R442" s="2702"/>
    </row>
    <row r="443" spans="2:18" ht="15.95" hidden="1" customHeight="1">
      <c r="B443" s="2550">
        <v>18</v>
      </c>
      <c r="C443" s="1958">
        <v>41925</v>
      </c>
      <c r="D443" s="2692" t="s">
        <v>843</v>
      </c>
      <c r="E443" s="2693" t="s">
        <v>263</v>
      </c>
      <c r="F443" s="2654"/>
      <c r="G443" s="2654"/>
      <c r="H443" s="1711">
        <f t="shared" si="45"/>
        <v>0</v>
      </c>
      <c r="I443" s="2581">
        <f t="shared" si="46"/>
        <v>0</v>
      </c>
      <c r="J443" s="2635"/>
      <c r="K443" s="2635"/>
      <c r="L443" s="2654"/>
      <c r="M443" s="1715">
        <f t="shared" si="47"/>
        <v>0</v>
      </c>
      <c r="N443" s="2654"/>
      <c r="O443" s="2581">
        <f t="shared" si="48"/>
        <v>0</v>
      </c>
      <c r="P443" s="1716">
        <f t="shared" si="49"/>
        <v>0</v>
      </c>
      <c r="Q443" s="2635"/>
      <c r="R443" s="2702"/>
    </row>
    <row r="444" spans="2:18" ht="15.95" hidden="1" customHeight="1">
      <c r="B444" s="2550">
        <v>19</v>
      </c>
      <c r="C444" s="1958">
        <v>41926</v>
      </c>
      <c r="D444" s="2692" t="s">
        <v>843</v>
      </c>
      <c r="E444" s="2693" t="s">
        <v>263</v>
      </c>
      <c r="F444" s="2654"/>
      <c r="G444" s="2654"/>
      <c r="H444" s="1711">
        <f t="shared" si="45"/>
        <v>0</v>
      </c>
      <c r="I444" s="2581">
        <f t="shared" si="46"/>
        <v>0</v>
      </c>
      <c r="J444" s="2635"/>
      <c r="K444" s="2635"/>
      <c r="L444" s="2654"/>
      <c r="M444" s="1715">
        <f t="shared" si="47"/>
        <v>0</v>
      </c>
      <c r="N444" s="2654"/>
      <c r="O444" s="2581">
        <f t="shared" si="48"/>
        <v>0</v>
      </c>
      <c r="P444" s="1716">
        <f t="shared" si="49"/>
        <v>0</v>
      </c>
      <c r="Q444" s="2635"/>
      <c r="R444" s="2702"/>
    </row>
    <row r="445" spans="2:18" ht="15.95" hidden="1" customHeight="1">
      <c r="B445" s="3050">
        <v>20</v>
      </c>
      <c r="C445" s="1958">
        <v>41927</v>
      </c>
      <c r="D445" s="2635" t="s">
        <v>575</v>
      </c>
      <c r="E445" s="2654" t="s">
        <v>263</v>
      </c>
      <c r="F445" s="2654">
        <v>1</v>
      </c>
      <c r="G445" s="2654"/>
      <c r="H445" s="1711">
        <f t="shared" si="45"/>
        <v>0</v>
      </c>
      <c r="I445" s="2581">
        <f t="shared" si="46"/>
        <v>0</v>
      </c>
      <c r="J445" s="2635"/>
      <c r="K445" s="2635"/>
      <c r="L445" s="2654"/>
      <c r="M445" s="1715">
        <f t="shared" si="47"/>
        <v>0</v>
      </c>
      <c r="N445" s="2654"/>
      <c r="O445" s="2581">
        <f t="shared" si="48"/>
        <v>0</v>
      </c>
      <c r="P445" s="1716">
        <f t="shared" si="49"/>
        <v>0</v>
      </c>
      <c r="Q445" s="2635"/>
      <c r="R445" s="2702"/>
    </row>
    <row r="446" spans="2:18" ht="15.95" hidden="1" customHeight="1">
      <c r="B446" s="3052"/>
      <c r="C446" s="1958">
        <v>41927</v>
      </c>
      <c r="D446" s="2635" t="s">
        <v>868</v>
      </c>
      <c r="E446" s="2654" t="s">
        <v>263</v>
      </c>
      <c r="F446" s="2654">
        <v>1</v>
      </c>
      <c r="G446" s="2654">
        <v>150</v>
      </c>
      <c r="H446" s="1711">
        <f t="shared" si="45"/>
        <v>150</v>
      </c>
      <c r="I446" s="2581">
        <f t="shared" si="46"/>
        <v>75000</v>
      </c>
      <c r="J446" s="2635"/>
      <c r="K446" s="2635"/>
      <c r="L446" s="2654">
        <v>6</v>
      </c>
      <c r="M446" s="1715">
        <f t="shared" si="47"/>
        <v>60000</v>
      </c>
      <c r="N446" s="2654">
        <v>1</v>
      </c>
      <c r="O446" s="2581">
        <f t="shared" si="48"/>
        <v>15000</v>
      </c>
      <c r="P446" s="1716">
        <f t="shared" si="49"/>
        <v>150000</v>
      </c>
      <c r="Q446" s="2635"/>
      <c r="R446" s="2702"/>
    </row>
    <row r="447" spans="2:18" ht="15.95" hidden="1" customHeight="1">
      <c r="B447" s="3050">
        <v>21</v>
      </c>
      <c r="C447" s="1958">
        <v>41928</v>
      </c>
      <c r="D447" s="2635" t="s">
        <v>1388</v>
      </c>
      <c r="E447" s="2654" t="s">
        <v>263</v>
      </c>
      <c r="F447" s="2654">
        <v>15</v>
      </c>
      <c r="G447" s="2654"/>
      <c r="H447" s="1711">
        <f t="shared" si="45"/>
        <v>0</v>
      </c>
      <c r="I447" s="2581">
        <f t="shared" si="46"/>
        <v>0</v>
      </c>
      <c r="J447" s="2580" t="s">
        <v>127</v>
      </c>
      <c r="K447" s="2581">
        <v>15000</v>
      </c>
      <c r="L447" s="2654"/>
      <c r="M447" s="1715">
        <f t="shared" si="47"/>
        <v>0</v>
      </c>
      <c r="N447" s="2654"/>
      <c r="O447" s="2581">
        <f t="shared" si="48"/>
        <v>0</v>
      </c>
      <c r="P447" s="1716">
        <f t="shared" si="49"/>
        <v>15000</v>
      </c>
      <c r="Q447" s="2635"/>
      <c r="R447" s="2702"/>
    </row>
    <row r="448" spans="2:18" ht="15.95" hidden="1" customHeight="1">
      <c r="B448" s="3052"/>
      <c r="C448" s="1958">
        <v>41928</v>
      </c>
      <c r="D448" s="2635" t="s">
        <v>1389</v>
      </c>
      <c r="E448" s="2654" t="s">
        <v>263</v>
      </c>
      <c r="F448" s="2654">
        <v>1</v>
      </c>
      <c r="G448" s="2654">
        <v>30</v>
      </c>
      <c r="H448" s="1711">
        <f t="shared" si="45"/>
        <v>30</v>
      </c>
      <c r="I448" s="2581">
        <f t="shared" si="46"/>
        <v>15000</v>
      </c>
      <c r="J448" s="2635"/>
      <c r="K448" s="2635"/>
      <c r="L448" s="2654">
        <v>4</v>
      </c>
      <c r="M448" s="1715">
        <f t="shared" si="47"/>
        <v>40000</v>
      </c>
      <c r="N448" s="2654"/>
      <c r="O448" s="2581">
        <f t="shared" si="48"/>
        <v>0</v>
      </c>
      <c r="P448" s="1716">
        <f t="shared" si="49"/>
        <v>55000</v>
      </c>
      <c r="Q448" s="2635"/>
      <c r="R448" s="2702"/>
    </row>
    <row r="449" spans="2:18" ht="15.95" hidden="1" customHeight="1">
      <c r="B449" s="3050">
        <v>22</v>
      </c>
      <c r="C449" s="1958">
        <v>41929</v>
      </c>
      <c r="D449" s="2635" t="s">
        <v>1388</v>
      </c>
      <c r="E449" s="2654" t="s">
        <v>263</v>
      </c>
      <c r="F449" s="2654">
        <v>12</v>
      </c>
      <c r="G449" s="2654"/>
      <c r="H449" s="1711">
        <f t="shared" si="45"/>
        <v>0</v>
      </c>
      <c r="I449" s="2581">
        <f t="shared" si="46"/>
        <v>0</v>
      </c>
      <c r="J449" s="2580" t="s">
        <v>127</v>
      </c>
      <c r="K449" s="2581">
        <v>15000</v>
      </c>
      <c r="L449" s="2654"/>
      <c r="M449" s="1715">
        <f t="shared" si="47"/>
        <v>0</v>
      </c>
      <c r="N449" s="2654"/>
      <c r="O449" s="2581">
        <f t="shared" si="48"/>
        <v>0</v>
      </c>
      <c r="P449" s="1716">
        <f t="shared" si="49"/>
        <v>15000</v>
      </c>
      <c r="Q449" s="2635"/>
      <c r="R449" s="2702"/>
    </row>
    <row r="450" spans="2:18" ht="15.95" hidden="1" customHeight="1">
      <c r="B450" s="3052"/>
      <c r="C450" s="1958">
        <v>41929</v>
      </c>
      <c r="D450" s="2635" t="s">
        <v>1389</v>
      </c>
      <c r="E450" s="2654" t="s">
        <v>263</v>
      </c>
      <c r="F450" s="2654">
        <v>1</v>
      </c>
      <c r="G450" s="2654">
        <v>30</v>
      </c>
      <c r="H450" s="1711">
        <f t="shared" si="45"/>
        <v>30</v>
      </c>
      <c r="I450" s="2581">
        <f t="shared" si="46"/>
        <v>15000</v>
      </c>
      <c r="J450" s="2635"/>
      <c r="K450" s="2635"/>
      <c r="L450" s="2654">
        <v>3</v>
      </c>
      <c r="M450" s="1715">
        <f t="shared" si="47"/>
        <v>30000</v>
      </c>
      <c r="N450" s="2654"/>
      <c r="O450" s="2581">
        <f t="shared" si="48"/>
        <v>0</v>
      </c>
      <c r="P450" s="1716">
        <f t="shared" si="49"/>
        <v>45000</v>
      </c>
      <c r="Q450" s="2635"/>
      <c r="R450" s="2702"/>
    </row>
    <row r="451" spans="2:18" ht="15.95" hidden="1" customHeight="1">
      <c r="B451" s="3050">
        <v>23</v>
      </c>
      <c r="C451" s="1958">
        <v>41930</v>
      </c>
      <c r="D451" s="2635" t="s">
        <v>1388</v>
      </c>
      <c r="E451" s="2654" t="s">
        <v>263</v>
      </c>
      <c r="F451" s="2654">
        <v>7</v>
      </c>
      <c r="G451" s="2654"/>
      <c r="H451" s="1711">
        <f t="shared" si="45"/>
        <v>0</v>
      </c>
      <c r="I451" s="2581">
        <f t="shared" si="46"/>
        <v>0</v>
      </c>
      <c r="J451" s="2580" t="s">
        <v>127</v>
      </c>
      <c r="K451" s="2581">
        <v>10000</v>
      </c>
      <c r="L451" s="2654"/>
      <c r="M451" s="1715">
        <f t="shared" si="47"/>
        <v>0</v>
      </c>
      <c r="N451" s="2654"/>
      <c r="O451" s="2581">
        <f t="shared" si="48"/>
        <v>0</v>
      </c>
      <c r="P451" s="1716">
        <f t="shared" si="49"/>
        <v>10000</v>
      </c>
      <c r="Q451" s="2635"/>
      <c r="R451" s="2702"/>
    </row>
    <row r="452" spans="2:18" ht="15.95" hidden="1" customHeight="1">
      <c r="B452" s="3052"/>
      <c r="C452" s="1958">
        <v>41930</v>
      </c>
      <c r="D452" s="2635" t="s">
        <v>1389</v>
      </c>
      <c r="E452" s="2654" t="s">
        <v>263</v>
      </c>
      <c r="F452" s="2654">
        <v>1</v>
      </c>
      <c r="G452" s="2654">
        <v>30</v>
      </c>
      <c r="H452" s="1711">
        <f t="shared" si="45"/>
        <v>30</v>
      </c>
      <c r="I452" s="2581">
        <f t="shared" si="46"/>
        <v>15000</v>
      </c>
      <c r="J452" s="2635"/>
      <c r="K452" s="2635"/>
      <c r="L452" s="2654">
        <v>3</v>
      </c>
      <c r="M452" s="1715">
        <f t="shared" si="47"/>
        <v>30000</v>
      </c>
      <c r="N452" s="2654"/>
      <c r="O452" s="2581">
        <f t="shared" si="48"/>
        <v>0</v>
      </c>
      <c r="P452" s="1716">
        <f t="shared" si="49"/>
        <v>45000</v>
      </c>
      <c r="Q452" s="2635"/>
      <c r="R452" s="2702"/>
    </row>
    <row r="453" spans="2:18" ht="15.95" hidden="1" customHeight="1">
      <c r="B453" s="3050">
        <v>24</v>
      </c>
      <c r="C453" s="2688">
        <v>41931</v>
      </c>
      <c r="D453" s="2635" t="s">
        <v>1388</v>
      </c>
      <c r="E453" s="2654" t="s">
        <v>263</v>
      </c>
      <c r="F453" s="2654">
        <v>10</v>
      </c>
      <c r="G453" s="2654"/>
      <c r="H453" s="1711">
        <f t="shared" si="45"/>
        <v>0</v>
      </c>
      <c r="I453" s="2581">
        <f t="shared" si="46"/>
        <v>0</v>
      </c>
      <c r="J453" s="2580" t="s">
        <v>127</v>
      </c>
      <c r="K453" s="2581">
        <v>10000</v>
      </c>
      <c r="L453" s="2654"/>
      <c r="M453" s="1715">
        <f t="shared" si="47"/>
        <v>0</v>
      </c>
      <c r="N453" s="2654"/>
      <c r="O453" s="2581">
        <f t="shared" si="48"/>
        <v>0</v>
      </c>
      <c r="P453" s="1716">
        <f t="shared" si="49"/>
        <v>10000</v>
      </c>
      <c r="Q453" s="2635"/>
      <c r="R453" s="2702"/>
    </row>
    <row r="454" spans="2:18" ht="15.95" hidden="1" customHeight="1">
      <c r="B454" s="3052"/>
      <c r="C454" s="2688">
        <v>41931</v>
      </c>
      <c r="D454" s="2635" t="s">
        <v>1389</v>
      </c>
      <c r="E454" s="2654" t="s">
        <v>263</v>
      </c>
      <c r="F454" s="2654">
        <v>1</v>
      </c>
      <c r="G454" s="2654">
        <v>30</v>
      </c>
      <c r="H454" s="1711">
        <f t="shared" si="45"/>
        <v>30</v>
      </c>
      <c r="I454" s="2581">
        <f t="shared" si="46"/>
        <v>15000</v>
      </c>
      <c r="J454" s="2635"/>
      <c r="K454" s="2635"/>
      <c r="L454" s="2654">
        <v>4</v>
      </c>
      <c r="M454" s="1715">
        <f t="shared" si="47"/>
        <v>40000</v>
      </c>
      <c r="N454" s="2654"/>
      <c r="O454" s="2581">
        <f t="shared" si="48"/>
        <v>0</v>
      </c>
      <c r="P454" s="1716">
        <f t="shared" si="49"/>
        <v>55000</v>
      </c>
      <c r="Q454" s="2635"/>
      <c r="R454" s="2702"/>
    </row>
    <row r="455" spans="2:18" ht="15.95" hidden="1" customHeight="1">
      <c r="B455" s="3050">
        <v>25</v>
      </c>
      <c r="C455" s="1958">
        <v>41932</v>
      </c>
      <c r="D455" s="2635" t="s">
        <v>1390</v>
      </c>
      <c r="E455" s="2654" t="s">
        <v>426</v>
      </c>
      <c r="F455" s="2654">
        <v>5</v>
      </c>
      <c r="G455" s="2654"/>
      <c r="H455" s="1711">
        <f t="shared" si="45"/>
        <v>0</v>
      </c>
      <c r="I455" s="2581">
        <f t="shared" si="46"/>
        <v>0</v>
      </c>
      <c r="J455" s="2580" t="s">
        <v>127</v>
      </c>
      <c r="K455" s="2581">
        <v>15000</v>
      </c>
      <c r="L455" s="2654">
        <v>3</v>
      </c>
      <c r="M455" s="1715">
        <f t="shared" si="47"/>
        <v>30000</v>
      </c>
      <c r="N455" s="2654"/>
      <c r="O455" s="2581">
        <f t="shared" si="48"/>
        <v>0</v>
      </c>
      <c r="P455" s="1716">
        <f t="shared" si="49"/>
        <v>45000</v>
      </c>
      <c r="Q455" s="2635"/>
      <c r="R455" s="2702"/>
    </row>
    <row r="456" spans="2:18" ht="15.95" hidden="1" customHeight="1">
      <c r="B456" s="3052"/>
      <c r="C456" s="1958">
        <v>41932</v>
      </c>
      <c r="D456" s="2635" t="s">
        <v>1164</v>
      </c>
      <c r="E456" s="2654" t="s">
        <v>263</v>
      </c>
      <c r="F456" s="2654">
        <v>2</v>
      </c>
      <c r="G456" s="2654">
        <v>30</v>
      </c>
      <c r="H456" s="1711">
        <f t="shared" si="45"/>
        <v>60</v>
      </c>
      <c r="I456" s="2581">
        <f t="shared" si="46"/>
        <v>30000</v>
      </c>
      <c r="J456" s="2635"/>
      <c r="K456" s="2635"/>
      <c r="L456" s="2654"/>
      <c r="M456" s="1715">
        <f t="shared" si="47"/>
        <v>0</v>
      </c>
      <c r="N456" s="2654"/>
      <c r="O456" s="2581">
        <f t="shared" si="48"/>
        <v>0</v>
      </c>
      <c r="P456" s="1716">
        <f t="shared" si="49"/>
        <v>30000</v>
      </c>
      <c r="Q456" s="2635"/>
      <c r="R456" s="2702"/>
    </row>
    <row r="457" spans="2:18" ht="15.95" hidden="1" customHeight="1">
      <c r="B457" s="2550">
        <v>26</v>
      </c>
      <c r="C457" s="1958">
        <v>41933</v>
      </c>
      <c r="D457" s="2635" t="s">
        <v>559</v>
      </c>
      <c r="E457" s="2654" t="s">
        <v>426</v>
      </c>
      <c r="F457" s="2654">
        <v>3</v>
      </c>
      <c r="G457" s="2635"/>
      <c r="H457" s="1711">
        <f t="shared" si="45"/>
        <v>0</v>
      </c>
      <c r="I457" s="2581">
        <f t="shared" si="46"/>
        <v>0</v>
      </c>
      <c r="J457" s="2580" t="s">
        <v>127</v>
      </c>
      <c r="K457" s="2581">
        <v>35000</v>
      </c>
      <c r="L457" s="2654">
        <v>2</v>
      </c>
      <c r="M457" s="1715">
        <f t="shared" si="47"/>
        <v>20000</v>
      </c>
      <c r="N457" s="2654"/>
      <c r="O457" s="2581">
        <f t="shared" si="48"/>
        <v>0</v>
      </c>
      <c r="P457" s="1716">
        <f t="shared" si="49"/>
        <v>55000</v>
      </c>
      <c r="Q457" s="2635"/>
      <c r="R457" s="2702"/>
    </row>
    <row r="458" spans="2:18" ht="15.95" hidden="1" customHeight="1">
      <c r="B458" s="3049">
        <v>27</v>
      </c>
      <c r="C458" s="1958">
        <v>41934</v>
      </c>
      <c r="D458" s="2635" t="s">
        <v>559</v>
      </c>
      <c r="E458" s="2654" t="s">
        <v>426</v>
      </c>
      <c r="F458" s="2654">
        <v>2</v>
      </c>
      <c r="G458" s="2635"/>
      <c r="H458" s="1711">
        <f t="shared" si="45"/>
        <v>0</v>
      </c>
      <c r="I458" s="2581">
        <f t="shared" si="46"/>
        <v>0</v>
      </c>
      <c r="J458" s="2580" t="s">
        <v>127</v>
      </c>
      <c r="K458" s="2581">
        <v>25000</v>
      </c>
      <c r="L458" s="2654"/>
      <c r="M458" s="1715">
        <f t="shared" si="47"/>
        <v>0</v>
      </c>
      <c r="N458" s="2654"/>
      <c r="O458" s="2581">
        <f t="shared" si="48"/>
        <v>0</v>
      </c>
      <c r="P458" s="1716">
        <f t="shared" si="49"/>
        <v>25000</v>
      </c>
      <c r="Q458" s="2635"/>
      <c r="R458" s="2702"/>
    </row>
    <row r="459" spans="2:18" ht="15.95" hidden="1" customHeight="1">
      <c r="B459" s="3049"/>
      <c r="C459" s="1958">
        <v>41934</v>
      </c>
      <c r="D459" s="2635" t="s">
        <v>1388</v>
      </c>
      <c r="E459" s="2654" t="s">
        <v>263</v>
      </c>
      <c r="F459" s="2654">
        <v>11</v>
      </c>
      <c r="G459" s="2635"/>
      <c r="H459" s="1711">
        <f t="shared" si="45"/>
        <v>0</v>
      </c>
      <c r="I459" s="2581">
        <f t="shared" si="46"/>
        <v>0</v>
      </c>
      <c r="J459" s="2580" t="s">
        <v>127</v>
      </c>
      <c r="K459" s="2581">
        <v>10000</v>
      </c>
      <c r="L459" s="2654"/>
      <c r="M459" s="1715">
        <f t="shared" si="47"/>
        <v>0</v>
      </c>
      <c r="N459" s="2654"/>
      <c r="O459" s="2581">
        <f t="shared" si="48"/>
        <v>0</v>
      </c>
      <c r="P459" s="1716">
        <f t="shared" si="49"/>
        <v>10000</v>
      </c>
      <c r="Q459" s="2635"/>
      <c r="R459" s="2702"/>
    </row>
    <row r="460" spans="2:18" ht="15.95" hidden="1" customHeight="1">
      <c r="B460" s="3049"/>
      <c r="C460" s="1958">
        <v>41934</v>
      </c>
      <c r="D460" s="2635" t="s">
        <v>1164</v>
      </c>
      <c r="E460" s="2654" t="s">
        <v>263</v>
      </c>
      <c r="F460" s="2654">
        <v>1</v>
      </c>
      <c r="G460" s="2654">
        <v>30</v>
      </c>
      <c r="H460" s="1711">
        <f t="shared" si="45"/>
        <v>30</v>
      </c>
      <c r="I460" s="2581">
        <f t="shared" si="46"/>
        <v>15000</v>
      </c>
      <c r="J460" s="2635"/>
      <c r="K460" s="2635"/>
      <c r="L460" s="2654">
        <v>4</v>
      </c>
      <c r="M460" s="1715">
        <f t="shared" si="47"/>
        <v>40000</v>
      </c>
      <c r="N460" s="2654"/>
      <c r="O460" s="2581">
        <f t="shared" si="48"/>
        <v>0</v>
      </c>
      <c r="P460" s="1716">
        <f t="shared" si="49"/>
        <v>55000</v>
      </c>
      <c r="Q460" s="2635"/>
      <c r="R460" s="2702"/>
    </row>
    <row r="461" spans="2:18" ht="15.95" hidden="1" customHeight="1">
      <c r="B461" s="2550">
        <v>28</v>
      </c>
      <c r="C461" s="1958">
        <v>41935</v>
      </c>
      <c r="D461" s="2635" t="s">
        <v>1391</v>
      </c>
      <c r="E461" s="2654" t="s">
        <v>263</v>
      </c>
      <c r="F461" s="2654">
        <v>1</v>
      </c>
      <c r="G461" s="2654">
        <v>150</v>
      </c>
      <c r="H461" s="1711">
        <f t="shared" si="45"/>
        <v>150</v>
      </c>
      <c r="I461" s="2581">
        <f t="shared" si="46"/>
        <v>75000</v>
      </c>
      <c r="J461" s="2635"/>
      <c r="K461" s="2635"/>
      <c r="L461" s="2654">
        <v>3</v>
      </c>
      <c r="M461" s="1715">
        <f t="shared" si="47"/>
        <v>30000</v>
      </c>
      <c r="N461" s="2654"/>
      <c r="O461" s="2581">
        <f t="shared" si="48"/>
        <v>0</v>
      </c>
      <c r="P461" s="1716">
        <f t="shared" si="49"/>
        <v>105000</v>
      </c>
      <c r="Q461" s="2635"/>
      <c r="R461" s="2702"/>
    </row>
    <row r="462" spans="2:18" ht="15.95" hidden="1" customHeight="1">
      <c r="B462" s="2550">
        <v>29</v>
      </c>
      <c r="C462" s="1958">
        <v>41936</v>
      </c>
      <c r="D462" s="2635" t="s">
        <v>1366</v>
      </c>
      <c r="E462" s="2654" t="s">
        <v>277</v>
      </c>
      <c r="F462" s="2654">
        <v>1</v>
      </c>
      <c r="G462" s="2654"/>
      <c r="H462" s="1711">
        <f t="shared" si="45"/>
        <v>0</v>
      </c>
      <c r="I462" s="2581">
        <f t="shared" si="46"/>
        <v>0</v>
      </c>
      <c r="J462" s="3" t="s">
        <v>127</v>
      </c>
      <c r="K462" s="2703">
        <v>15000</v>
      </c>
      <c r="L462" s="2654"/>
      <c r="M462" s="1715">
        <f t="shared" si="47"/>
        <v>0</v>
      </c>
      <c r="N462" s="2635"/>
      <c r="O462" s="2581">
        <f t="shared" si="48"/>
        <v>0</v>
      </c>
      <c r="P462" s="1716">
        <f t="shared" si="49"/>
        <v>15000</v>
      </c>
      <c r="Q462" s="2581">
        <v>35000</v>
      </c>
      <c r="R462" s="3226"/>
    </row>
    <row r="463" spans="2:18" ht="15.95" hidden="1" customHeight="1" thickBot="1">
      <c r="B463" s="2552">
        <v>30</v>
      </c>
      <c r="C463" s="2695">
        <v>41937</v>
      </c>
      <c r="D463" s="2696" t="s">
        <v>1180</v>
      </c>
      <c r="E463" s="2697" t="s">
        <v>277</v>
      </c>
      <c r="F463" s="2697">
        <v>2</v>
      </c>
      <c r="G463" s="2697"/>
      <c r="H463" s="1733">
        <f t="shared" si="45"/>
        <v>0</v>
      </c>
      <c r="I463" s="1734">
        <f t="shared" si="46"/>
        <v>0</v>
      </c>
      <c r="J463" s="2660" t="s">
        <v>258</v>
      </c>
      <c r="K463" s="1734">
        <f>F463*10000</f>
        <v>20000</v>
      </c>
      <c r="L463" s="2697"/>
      <c r="M463" s="1737">
        <f t="shared" si="47"/>
        <v>0</v>
      </c>
      <c r="N463" s="2696"/>
      <c r="O463" s="1734">
        <f t="shared" si="48"/>
        <v>0</v>
      </c>
      <c r="P463" s="1739">
        <f t="shared" si="49"/>
        <v>20000</v>
      </c>
      <c r="Q463" s="1734">
        <v>35000</v>
      </c>
      <c r="R463" s="3349"/>
    </row>
    <row r="464" spans="2:18" ht="15.95" hidden="1" customHeight="1">
      <c r="B464" s="2283">
        <v>1</v>
      </c>
      <c r="C464" s="2753">
        <v>41938</v>
      </c>
      <c r="D464" s="2353" t="s">
        <v>1362</v>
      </c>
      <c r="E464" s="2818" t="s">
        <v>277</v>
      </c>
      <c r="F464" s="1699">
        <v>1</v>
      </c>
      <c r="G464" s="1699"/>
      <c r="H464" s="1700">
        <f>F464*G464</f>
        <v>0</v>
      </c>
      <c r="I464" s="1701">
        <f>H464*500</f>
        <v>0</v>
      </c>
      <c r="J464" s="2749" t="s">
        <v>258</v>
      </c>
      <c r="K464" s="2750">
        <f>F464*10000</f>
        <v>10000</v>
      </c>
      <c r="L464" s="1703">
        <v>4</v>
      </c>
      <c r="M464" s="1704">
        <f>L464*10000</f>
        <v>40000</v>
      </c>
      <c r="N464" s="1703"/>
      <c r="O464" s="1701">
        <f>N464*15000</f>
        <v>0</v>
      </c>
      <c r="P464" s="1705">
        <f>I464+K464+M464+O464</f>
        <v>50000</v>
      </c>
      <c r="Q464" s="1701">
        <v>35000</v>
      </c>
      <c r="R464" s="1706"/>
    </row>
    <row r="465" spans="2:18" ht="15.95" hidden="1" customHeight="1">
      <c r="B465" s="2715">
        <v>2</v>
      </c>
      <c r="C465" s="1940">
        <v>41939</v>
      </c>
      <c r="D465" s="2354" t="s">
        <v>1366</v>
      </c>
      <c r="E465" s="2819" t="s">
        <v>277</v>
      </c>
      <c r="F465" s="2748">
        <v>1</v>
      </c>
      <c r="G465" s="2748">
        <v>35</v>
      </c>
      <c r="H465" s="1711">
        <f>F465*G465</f>
        <v>35</v>
      </c>
      <c r="I465" s="2750">
        <f>H465*500</f>
        <v>17500</v>
      </c>
      <c r="J465" s="2749" t="s">
        <v>127</v>
      </c>
      <c r="K465" s="2750">
        <f>H465*200</f>
        <v>7000</v>
      </c>
      <c r="L465" s="1714"/>
      <c r="M465" s="1715">
        <f>L465*10000</f>
        <v>0</v>
      </c>
      <c r="N465" s="1714"/>
      <c r="O465" s="2750">
        <f>N465*15000</f>
        <v>0</v>
      </c>
      <c r="P465" s="1716">
        <f>I465+K465+M465+O465</f>
        <v>24500</v>
      </c>
      <c r="Q465" s="2750">
        <v>35000</v>
      </c>
      <c r="R465" s="1717"/>
    </row>
    <row r="466" spans="2:18" ht="15.95" hidden="1" customHeight="1">
      <c r="B466" s="2715">
        <v>3</v>
      </c>
      <c r="C466" s="1940">
        <v>41940</v>
      </c>
      <c r="D466" s="2354" t="s">
        <v>1175</v>
      </c>
      <c r="E466" s="2819" t="s">
        <v>277</v>
      </c>
      <c r="F466" s="2748">
        <v>1</v>
      </c>
      <c r="G466" s="2769"/>
      <c r="H466" s="1711">
        <f t="shared" ref="H466:H496" si="50">F466*G466</f>
        <v>0</v>
      </c>
      <c r="I466" s="2750">
        <f t="shared" ref="I466:I496" si="51">H466*500</f>
        <v>0</v>
      </c>
      <c r="J466" s="2749" t="s">
        <v>127</v>
      </c>
      <c r="K466" s="2750">
        <f>F466*12500</f>
        <v>12500</v>
      </c>
      <c r="L466" s="2794">
        <v>3</v>
      </c>
      <c r="M466" s="1715">
        <f t="shared" ref="M466:M529" si="52">L466*10000</f>
        <v>30000</v>
      </c>
      <c r="N466" s="2794"/>
      <c r="O466" s="2750">
        <f t="shared" ref="O466:O529" si="53">N466*15000</f>
        <v>0</v>
      </c>
      <c r="P466" s="1716">
        <f t="shared" ref="P466:P529" si="54">I466+K466+M466+O466</f>
        <v>42500</v>
      </c>
      <c r="Q466" s="2750">
        <v>35000</v>
      </c>
      <c r="R466" s="2772"/>
    </row>
    <row r="467" spans="2:18" ht="15.95" hidden="1" customHeight="1">
      <c r="B467" s="2715">
        <v>4</v>
      </c>
      <c r="C467" s="1940">
        <v>41941</v>
      </c>
      <c r="D467" s="2820" t="s">
        <v>832</v>
      </c>
      <c r="E467" s="2821" t="s">
        <v>277</v>
      </c>
      <c r="F467" s="2748"/>
      <c r="G467" s="2794"/>
      <c r="H467" s="1711">
        <f t="shared" si="50"/>
        <v>0</v>
      </c>
      <c r="I467" s="2750">
        <f t="shared" si="51"/>
        <v>0</v>
      </c>
      <c r="J467" s="2749"/>
      <c r="K467" s="2750"/>
      <c r="L467" s="2794"/>
      <c r="M467" s="1715">
        <f t="shared" si="52"/>
        <v>0</v>
      </c>
      <c r="N467" s="2794"/>
      <c r="O467" s="2750">
        <f t="shared" si="53"/>
        <v>0</v>
      </c>
      <c r="P467" s="1716">
        <f t="shared" si="54"/>
        <v>0</v>
      </c>
      <c r="Q467" s="2750">
        <v>35000</v>
      </c>
      <c r="R467" s="2772"/>
    </row>
    <row r="468" spans="2:18" ht="15.95" hidden="1" customHeight="1">
      <c r="B468" s="2715">
        <v>5</v>
      </c>
      <c r="C468" s="1940">
        <v>41942</v>
      </c>
      <c r="D468" s="2820" t="s">
        <v>832</v>
      </c>
      <c r="E468" s="2821" t="s">
        <v>277</v>
      </c>
      <c r="F468" s="2794"/>
      <c r="G468" s="2794"/>
      <c r="H468" s="1711">
        <f t="shared" si="50"/>
        <v>0</v>
      </c>
      <c r="I468" s="2750">
        <f t="shared" si="51"/>
        <v>0</v>
      </c>
      <c r="J468" s="2749"/>
      <c r="K468" s="2750"/>
      <c r="L468" s="2794"/>
      <c r="M468" s="1715">
        <f t="shared" si="52"/>
        <v>0</v>
      </c>
      <c r="N468" s="2794"/>
      <c r="O468" s="2750">
        <f t="shared" si="53"/>
        <v>0</v>
      </c>
      <c r="P468" s="1716">
        <f t="shared" si="54"/>
        <v>0</v>
      </c>
      <c r="Q468" s="2750">
        <v>35000</v>
      </c>
      <c r="R468" s="2772"/>
    </row>
    <row r="469" spans="2:18" ht="15.95" hidden="1" customHeight="1">
      <c r="B469" s="2715">
        <v>6</v>
      </c>
      <c r="C469" s="1940">
        <v>41943</v>
      </c>
      <c r="D469" s="2354" t="s">
        <v>1362</v>
      </c>
      <c r="E469" s="2819" t="s">
        <v>277</v>
      </c>
      <c r="F469" s="2794">
        <v>2</v>
      </c>
      <c r="G469" s="2794"/>
      <c r="H469" s="1711">
        <f t="shared" si="50"/>
        <v>0</v>
      </c>
      <c r="I469" s="2750">
        <f t="shared" si="51"/>
        <v>0</v>
      </c>
      <c r="J469" s="2749" t="s">
        <v>258</v>
      </c>
      <c r="K469" s="2750">
        <f>F469*10000</f>
        <v>20000</v>
      </c>
      <c r="L469" s="2794"/>
      <c r="M469" s="1715">
        <f t="shared" si="52"/>
        <v>0</v>
      </c>
      <c r="N469" s="2794"/>
      <c r="O469" s="2750">
        <f t="shared" si="53"/>
        <v>0</v>
      </c>
      <c r="P469" s="1716">
        <f t="shared" si="54"/>
        <v>20000</v>
      </c>
      <c r="Q469" s="2750">
        <v>35000</v>
      </c>
      <c r="R469" s="2772"/>
    </row>
    <row r="470" spans="2:18" ht="15.95" hidden="1" customHeight="1">
      <c r="B470" s="2715">
        <v>7</v>
      </c>
      <c r="C470" s="1940">
        <v>41944</v>
      </c>
      <c r="D470" s="2822" t="s">
        <v>832</v>
      </c>
      <c r="E470" s="2823" t="s">
        <v>277</v>
      </c>
      <c r="F470" s="2794"/>
      <c r="G470" s="2794"/>
      <c r="H470" s="1711">
        <f t="shared" si="50"/>
        <v>0</v>
      </c>
      <c r="I470" s="2750">
        <f t="shared" si="51"/>
        <v>0</v>
      </c>
      <c r="J470" s="2749"/>
      <c r="K470" s="2750"/>
      <c r="L470" s="2794"/>
      <c r="M470" s="1715">
        <f t="shared" si="52"/>
        <v>0</v>
      </c>
      <c r="N470" s="2794"/>
      <c r="O470" s="2750">
        <f t="shared" si="53"/>
        <v>0</v>
      </c>
      <c r="P470" s="1716">
        <f t="shared" si="54"/>
        <v>0</v>
      </c>
      <c r="Q470" s="2750">
        <v>35000</v>
      </c>
      <c r="R470" s="2772"/>
    </row>
    <row r="471" spans="2:18" ht="15.95" hidden="1" customHeight="1">
      <c r="B471" s="2715">
        <v>8</v>
      </c>
      <c r="C471" s="2594">
        <v>41945</v>
      </c>
      <c r="D471" s="2002" t="s">
        <v>863</v>
      </c>
      <c r="E471" s="1824"/>
      <c r="F471" s="2794"/>
      <c r="G471" s="2794"/>
      <c r="H471" s="1711">
        <f t="shared" si="50"/>
        <v>0</v>
      </c>
      <c r="I471" s="2750">
        <f t="shared" si="51"/>
        <v>0</v>
      </c>
      <c r="J471" s="2769"/>
      <c r="K471" s="2769"/>
      <c r="L471" s="2794"/>
      <c r="M471" s="1715">
        <f t="shared" si="52"/>
        <v>0</v>
      </c>
      <c r="N471" s="2794"/>
      <c r="O471" s="2750">
        <f t="shared" si="53"/>
        <v>0</v>
      </c>
      <c r="P471" s="1716">
        <f t="shared" si="54"/>
        <v>0</v>
      </c>
      <c r="Q471" s="2769"/>
      <c r="R471" s="2772"/>
    </row>
    <row r="472" spans="2:18" ht="15.95" hidden="1" customHeight="1">
      <c r="B472" s="2715">
        <v>9</v>
      </c>
      <c r="C472" s="1940">
        <v>41946</v>
      </c>
      <c r="D472" s="2002" t="s">
        <v>863</v>
      </c>
      <c r="E472" s="1824"/>
      <c r="F472" s="2794"/>
      <c r="G472" s="2794"/>
      <c r="H472" s="1711">
        <f t="shared" si="50"/>
        <v>0</v>
      </c>
      <c r="I472" s="2750">
        <f t="shared" si="51"/>
        <v>0</v>
      </c>
      <c r="J472" s="2769"/>
      <c r="K472" s="2769"/>
      <c r="L472" s="2794"/>
      <c r="M472" s="1715">
        <f t="shared" si="52"/>
        <v>0</v>
      </c>
      <c r="N472" s="2794"/>
      <c r="O472" s="2750">
        <f t="shared" si="53"/>
        <v>0</v>
      </c>
      <c r="P472" s="1716">
        <f t="shared" si="54"/>
        <v>0</v>
      </c>
      <c r="Q472" s="2769"/>
      <c r="R472" s="2772"/>
    </row>
    <row r="473" spans="2:18" ht="15.95" hidden="1" customHeight="1">
      <c r="B473" s="2715">
        <v>10</v>
      </c>
      <c r="C473" s="1940">
        <v>41947</v>
      </c>
      <c r="D473" s="2002" t="s">
        <v>863</v>
      </c>
      <c r="E473" s="1824"/>
      <c r="F473" s="2794"/>
      <c r="G473" s="2794"/>
      <c r="H473" s="1711">
        <f t="shared" si="50"/>
        <v>0</v>
      </c>
      <c r="I473" s="2750">
        <f t="shared" si="51"/>
        <v>0</v>
      </c>
      <c r="J473" s="2769"/>
      <c r="K473" s="2769"/>
      <c r="L473" s="2794"/>
      <c r="M473" s="1715">
        <f t="shared" si="52"/>
        <v>0</v>
      </c>
      <c r="N473" s="2794"/>
      <c r="O473" s="2750">
        <f t="shared" si="53"/>
        <v>0</v>
      </c>
      <c r="P473" s="1716">
        <f t="shared" si="54"/>
        <v>0</v>
      </c>
      <c r="Q473" s="2769"/>
      <c r="R473" s="2772"/>
    </row>
    <row r="474" spans="2:18" ht="15.95" hidden="1" customHeight="1">
      <c r="B474" s="2715">
        <v>11</v>
      </c>
      <c r="C474" s="1940">
        <v>41948</v>
      </c>
      <c r="D474" s="2002" t="s">
        <v>863</v>
      </c>
      <c r="E474" s="1824"/>
      <c r="F474" s="2794"/>
      <c r="G474" s="2794"/>
      <c r="H474" s="1711">
        <f t="shared" si="50"/>
        <v>0</v>
      </c>
      <c r="I474" s="2750">
        <f t="shared" si="51"/>
        <v>0</v>
      </c>
      <c r="J474" s="2769"/>
      <c r="K474" s="2769"/>
      <c r="L474" s="2794"/>
      <c r="M474" s="1715">
        <f t="shared" si="52"/>
        <v>0</v>
      </c>
      <c r="N474" s="2794"/>
      <c r="O474" s="2750">
        <f t="shared" si="53"/>
        <v>0</v>
      </c>
      <c r="P474" s="1716">
        <f t="shared" si="54"/>
        <v>0</v>
      </c>
      <c r="Q474" s="2769"/>
      <c r="R474" s="2772"/>
    </row>
    <row r="475" spans="2:18" ht="15.95" hidden="1" customHeight="1">
      <c r="B475" s="2715">
        <v>12</v>
      </c>
      <c r="C475" s="1940">
        <v>41949</v>
      </c>
      <c r="D475" s="2002" t="s">
        <v>863</v>
      </c>
      <c r="E475" s="1824"/>
      <c r="F475" s="2794"/>
      <c r="G475" s="2794"/>
      <c r="H475" s="1711">
        <f t="shared" si="50"/>
        <v>0</v>
      </c>
      <c r="I475" s="2750">
        <f t="shared" si="51"/>
        <v>0</v>
      </c>
      <c r="J475" s="2769"/>
      <c r="K475" s="2769"/>
      <c r="L475" s="2794"/>
      <c r="M475" s="1715">
        <f t="shared" si="52"/>
        <v>0</v>
      </c>
      <c r="N475" s="2794"/>
      <c r="O475" s="2750">
        <f t="shared" si="53"/>
        <v>0</v>
      </c>
      <c r="P475" s="1716">
        <f t="shared" si="54"/>
        <v>0</v>
      </c>
      <c r="Q475" s="2769"/>
      <c r="R475" s="2772"/>
    </row>
    <row r="476" spans="2:18" ht="15.95" hidden="1" customHeight="1">
      <c r="B476" s="2715">
        <v>13</v>
      </c>
      <c r="C476" s="1940">
        <v>41950</v>
      </c>
      <c r="D476" s="2354" t="s">
        <v>1175</v>
      </c>
      <c r="E476" s="2819" t="s">
        <v>277</v>
      </c>
      <c r="F476" s="2748">
        <v>1</v>
      </c>
      <c r="G476" s="2794"/>
      <c r="H476" s="1711">
        <f t="shared" si="50"/>
        <v>0</v>
      </c>
      <c r="I476" s="2750">
        <f t="shared" si="51"/>
        <v>0</v>
      </c>
      <c r="J476" s="2749" t="s">
        <v>127</v>
      </c>
      <c r="K476" s="2750">
        <f>F476*12500</f>
        <v>12500</v>
      </c>
      <c r="L476" s="2794">
        <v>4</v>
      </c>
      <c r="M476" s="1715">
        <f t="shared" si="52"/>
        <v>40000</v>
      </c>
      <c r="N476" s="2794">
        <v>1</v>
      </c>
      <c r="O476" s="2750">
        <f t="shared" si="53"/>
        <v>15000</v>
      </c>
      <c r="P476" s="1716">
        <f t="shared" si="54"/>
        <v>67500</v>
      </c>
      <c r="Q476" s="2750">
        <v>35000</v>
      </c>
      <c r="R476" s="2772"/>
    </row>
    <row r="477" spans="2:18" ht="15.95" hidden="1" customHeight="1">
      <c r="B477" s="2715">
        <v>14</v>
      </c>
      <c r="C477" s="1940">
        <v>41951</v>
      </c>
      <c r="D477" s="2354" t="s">
        <v>1175</v>
      </c>
      <c r="E477" s="2819" t="s">
        <v>277</v>
      </c>
      <c r="F477" s="2748">
        <v>1</v>
      </c>
      <c r="G477" s="2794"/>
      <c r="H477" s="1711">
        <f t="shared" si="50"/>
        <v>0</v>
      </c>
      <c r="I477" s="2750">
        <f t="shared" si="51"/>
        <v>0</v>
      </c>
      <c r="J477" s="2749" t="s">
        <v>127</v>
      </c>
      <c r="K477" s="2750">
        <f>F477*12500</f>
        <v>12500</v>
      </c>
      <c r="L477" s="2794"/>
      <c r="M477" s="1715">
        <f t="shared" si="52"/>
        <v>0</v>
      </c>
      <c r="N477" s="2794"/>
      <c r="O477" s="2750">
        <f t="shared" si="53"/>
        <v>0</v>
      </c>
      <c r="P477" s="1716">
        <f t="shared" si="54"/>
        <v>12500</v>
      </c>
      <c r="Q477" s="2750">
        <v>35000</v>
      </c>
      <c r="R477" s="2772"/>
    </row>
    <row r="478" spans="2:18" ht="15.95" hidden="1" customHeight="1">
      <c r="B478" s="3050">
        <v>15</v>
      </c>
      <c r="C478" s="2594">
        <v>41952</v>
      </c>
      <c r="D478" s="1823" t="s">
        <v>1504</v>
      </c>
      <c r="E478" s="1824" t="s">
        <v>277</v>
      </c>
      <c r="F478" s="2794">
        <v>1</v>
      </c>
      <c r="G478" s="2794">
        <v>55</v>
      </c>
      <c r="H478" s="1711">
        <f t="shared" si="50"/>
        <v>55</v>
      </c>
      <c r="I478" s="2750">
        <f t="shared" si="51"/>
        <v>27500</v>
      </c>
      <c r="J478" s="2749" t="s">
        <v>127</v>
      </c>
      <c r="K478" s="2750">
        <f>H478*200</f>
        <v>11000</v>
      </c>
      <c r="L478" s="2794">
        <v>4</v>
      </c>
      <c r="M478" s="1715">
        <f t="shared" si="52"/>
        <v>40000</v>
      </c>
      <c r="N478" s="2794"/>
      <c r="O478" s="2750">
        <f t="shared" si="53"/>
        <v>0</v>
      </c>
      <c r="P478" s="1716">
        <f t="shared" si="54"/>
        <v>78500</v>
      </c>
      <c r="Q478" s="3361">
        <v>35000</v>
      </c>
      <c r="R478" s="2772"/>
    </row>
    <row r="479" spans="2:18" ht="15.95" hidden="1" customHeight="1">
      <c r="B479" s="3052"/>
      <c r="C479" s="2594">
        <v>41952</v>
      </c>
      <c r="D479" s="2354" t="s">
        <v>1175</v>
      </c>
      <c r="E479" s="2819" t="s">
        <v>277</v>
      </c>
      <c r="F479" s="2748">
        <v>1</v>
      </c>
      <c r="G479" s="2794"/>
      <c r="H479" s="1711">
        <f t="shared" si="50"/>
        <v>0</v>
      </c>
      <c r="I479" s="2750">
        <f t="shared" si="51"/>
        <v>0</v>
      </c>
      <c r="J479" s="2749" t="s">
        <v>127</v>
      </c>
      <c r="K479" s="2750">
        <f>F479*12500</f>
        <v>12500</v>
      </c>
      <c r="L479" s="2794">
        <v>3</v>
      </c>
      <c r="M479" s="1715">
        <f t="shared" si="52"/>
        <v>30000</v>
      </c>
      <c r="N479" s="2794"/>
      <c r="O479" s="2750">
        <f t="shared" si="53"/>
        <v>0</v>
      </c>
      <c r="P479" s="1716">
        <f t="shared" si="54"/>
        <v>42500</v>
      </c>
      <c r="Q479" s="3362"/>
      <c r="R479" s="2772"/>
    </row>
    <row r="480" spans="2:18" ht="15.95" hidden="1" customHeight="1">
      <c r="B480" s="2715">
        <v>16</v>
      </c>
      <c r="C480" s="1940">
        <v>41953</v>
      </c>
      <c r="D480" s="1823" t="s">
        <v>1504</v>
      </c>
      <c r="E480" s="1824" t="s">
        <v>277</v>
      </c>
      <c r="F480" s="2794">
        <v>2</v>
      </c>
      <c r="G480" s="2794">
        <v>55</v>
      </c>
      <c r="H480" s="1711">
        <f t="shared" si="50"/>
        <v>110</v>
      </c>
      <c r="I480" s="2750">
        <f t="shared" si="51"/>
        <v>55000</v>
      </c>
      <c r="J480" s="2749" t="s">
        <v>127</v>
      </c>
      <c r="K480" s="2750">
        <f>H480*200</f>
        <v>22000</v>
      </c>
      <c r="L480" s="2794">
        <v>2</v>
      </c>
      <c r="M480" s="1715">
        <f t="shared" si="52"/>
        <v>20000</v>
      </c>
      <c r="N480" s="2794"/>
      <c r="O480" s="2750">
        <f t="shared" si="53"/>
        <v>0</v>
      </c>
      <c r="P480" s="1716">
        <f t="shared" si="54"/>
        <v>97000</v>
      </c>
      <c r="Q480" s="2750">
        <v>35000</v>
      </c>
      <c r="R480" s="2772"/>
    </row>
    <row r="481" spans="2:18" ht="15.95" hidden="1" customHeight="1">
      <c r="B481" s="2715">
        <v>17</v>
      </c>
      <c r="C481" s="1940">
        <v>41954</v>
      </c>
      <c r="D481" s="2354" t="s">
        <v>1175</v>
      </c>
      <c r="E481" s="2819" t="s">
        <v>277</v>
      </c>
      <c r="F481" s="2748">
        <v>3</v>
      </c>
      <c r="G481" s="2794"/>
      <c r="H481" s="1711">
        <f t="shared" si="50"/>
        <v>0</v>
      </c>
      <c r="I481" s="2750">
        <f t="shared" si="51"/>
        <v>0</v>
      </c>
      <c r="J481" s="2749" t="s">
        <v>127</v>
      </c>
      <c r="K481" s="2750">
        <f>F481*12500</f>
        <v>37500</v>
      </c>
      <c r="L481" s="2794"/>
      <c r="M481" s="1715">
        <f t="shared" si="52"/>
        <v>0</v>
      </c>
      <c r="N481" s="2794"/>
      <c r="O481" s="2750">
        <f t="shared" si="53"/>
        <v>0</v>
      </c>
      <c r="P481" s="1716">
        <f t="shared" si="54"/>
        <v>37500</v>
      </c>
      <c r="Q481" s="2750">
        <v>35000</v>
      </c>
      <c r="R481" s="2772"/>
    </row>
    <row r="482" spans="2:18" ht="15.95" hidden="1" customHeight="1">
      <c r="B482" s="3050">
        <v>18</v>
      </c>
      <c r="C482" s="1940">
        <v>41955</v>
      </c>
      <c r="D482" s="1823" t="s">
        <v>1504</v>
      </c>
      <c r="E482" s="1824" t="s">
        <v>277</v>
      </c>
      <c r="F482" s="2794">
        <v>1</v>
      </c>
      <c r="G482" s="2794">
        <v>55</v>
      </c>
      <c r="H482" s="1711">
        <f t="shared" si="50"/>
        <v>55</v>
      </c>
      <c r="I482" s="2750">
        <f t="shared" si="51"/>
        <v>27500</v>
      </c>
      <c r="J482" s="2749" t="s">
        <v>127</v>
      </c>
      <c r="K482" s="2750">
        <f>H482*200</f>
        <v>11000</v>
      </c>
      <c r="L482" s="2794">
        <v>2</v>
      </c>
      <c r="M482" s="1715">
        <f t="shared" si="52"/>
        <v>20000</v>
      </c>
      <c r="N482" s="2794"/>
      <c r="O482" s="2750">
        <f t="shared" si="53"/>
        <v>0</v>
      </c>
      <c r="P482" s="1716">
        <f t="shared" si="54"/>
        <v>58500</v>
      </c>
      <c r="Q482" s="3361">
        <v>35000</v>
      </c>
      <c r="R482" s="2772"/>
    </row>
    <row r="483" spans="2:18" ht="15.95" hidden="1" customHeight="1">
      <c r="B483" s="3052"/>
      <c r="C483" s="1940">
        <v>41955</v>
      </c>
      <c r="D483" s="2354" t="s">
        <v>1175</v>
      </c>
      <c r="E483" s="2819" t="s">
        <v>277</v>
      </c>
      <c r="F483" s="2748">
        <v>1</v>
      </c>
      <c r="G483" s="2794"/>
      <c r="H483" s="1711">
        <f t="shared" si="50"/>
        <v>0</v>
      </c>
      <c r="I483" s="2750">
        <f t="shared" si="51"/>
        <v>0</v>
      </c>
      <c r="J483" s="2749" t="s">
        <v>127</v>
      </c>
      <c r="K483" s="2750">
        <f>F483*12500</f>
        <v>12500</v>
      </c>
      <c r="L483" s="2794"/>
      <c r="M483" s="1715">
        <f t="shared" si="52"/>
        <v>0</v>
      </c>
      <c r="N483" s="2794"/>
      <c r="O483" s="2750">
        <f t="shared" si="53"/>
        <v>0</v>
      </c>
      <c r="P483" s="1716">
        <f t="shared" si="54"/>
        <v>12500</v>
      </c>
      <c r="Q483" s="3362"/>
      <c r="R483" s="2772"/>
    </row>
    <row r="484" spans="2:18" ht="15.95" hidden="1" customHeight="1">
      <c r="B484" s="3050">
        <v>19</v>
      </c>
      <c r="C484" s="1940">
        <v>41956</v>
      </c>
      <c r="D484" s="1823" t="s">
        <v>1504</v>
      </c>
      <c r="E484" s="1824" t="s">
        <v>277</v>
      </c>
      <c r="F484" s="2794">
        <v>1</v>
      </c>
      <c r="G484" s="2794">
        <v>55</v>
      </c>
      <c r="H484" s="1711">
        <f t="shared" si="50"/>
        <v>55</v>
      </c>
      <c r="I484" s="2750">
        <f t="shared" si="51"/>
        <v>27500</v>
      </c>
      <c r="J484" s="2749" t="s">
        <v>127</v>
      </c>
      <c r="K484" s="2750">
        <f>H484*200</f>
        <v>11000</v>
      </c>
      <c r="L484" s="2794"/>
      <c r="M484" s="1715">
        <f t="shared" si="52"/>
        <v>0</v>
      </c>
      <c r="N484" s="2794"/>
      <c r="O484" s="2750">
        <f t="shared" si="53"/>
        <v>0</v>
      </c>
      <c r="P484" s="1716">
        <f t="shared" si="54"/>
        <v>38500</v>
      </c>
      <c r="Q484" s="3361">
        <v>35000</v>
      </c>
      <c r="R484" s="2772"/>
    </row>
    <row r="485" spans="2:18" ht="15.95" hidden="1" customHeight="1">
      <c r="B485" s="3052"/>
      <c r="C485" s="1940">
        <v>41956</v>
      </c>
      <c r="D485" s="1823" t="s">
        <v>1529</v>
      </c>
      <c r="E485" s="1824" t="s">
        <v>277</v>
      </c>
      <c r="F485" s="2794">
        <v>1</v>
      </c>
      <c r="G485" s="2794"/>
      <c r="H485" s="1711">
        <f t="shared" si="50"/>
        <v>0</v>
      </c>
      <c r="I485" s="2750">
        <f t="shared" si="51"/>
        <v>0</v>
      </c>
      <c r="J485" s="2749" t="s">
        <v>258</v>
      </c>
      <c r="K485" s="2750">
        <f>F485*10000</f>
        <v>10000</v>
      </c>
      <c r="L485" s="2794"/>
      <c r="M485" s="1715">
        <f t="shared" si="52"/>
        <v>0</v>
      </c>
      <c r="N485" s="2794"/>
      <c r="O485" s="2750">
        <f t="shared" si="53"/>
        <v>0</v>
      </c>
      <c r="P485" s="1716">
        <f t="shared" si="54"/>
        <v>10000</v>
      </c>
      <c r="Q485" s="3362"/>
      <c r="R485" s="2772"/>
    </row>
    <row r="486" spans="2:18" ht="15.95" hidden="1" customHeight="1">
      <c r="B486" s="3050">
        <v>20</v>
      </c>
      <c r="C486" s="1940">
        <v>41957</v>
      </c>
      <c r="D486" s="2824" t="s">
        <v>1175</v>
      </c>
      <c r="E486" s="2825" t="s">
        <v>277</v>
      </c>
      <c r="F486" s="2826">
        <v>1</v>
      </c>
      <c r="G486" s="2794"/>
      <c r="H486" s="1711">
        <f t="shared" si="50"/>
        <v>0</v>
      </c>
      <c r="I486" s="2750">
        <f t="shared" si="51"/>
        <v>0</v>
      </c>
      <c r="J486" s="2749" t="s">
        <v>127</v>
      </c>
      <c r="K486" s="2750">
        <f>F486*12500</f>
        <v>12500</v>
      </c>
      <c r="L486" s="2794"/>
      <c r="M486" s="1715">
        <f t="shared" si="52"/>
        <v>0</v>
      </c>
      <c r="N486" s="2794"/>
      <c r="O486" s="2750">
        <f t="shared" si="53"/>
        <v>0</v>
      </c>
      <c r="P486" s="1716">
        <f t="shared" si="54"/>
        <v>12500</v>
      </c>
      <c r="Q486" s="3361">
        <v>35000</v>
      </c>
      <c r="R486" s="2772"/>
    </row>
    <row r="487" spans="2:18" ht="15.95" hidden="1" customHeight="1">
      <c r="B487" s="3052"/>
      <c r="C487" s="1940">
        <v>41957</v>
      </c>
      <c r="D487" s="2354" t="s">
        <v>1362</v>
      </c>
      <c r="E487" s="2819" t="s">
        <v>277</v>
      </c>
      <c r="F487" s="2748">
        <v>1</v>
      </c>
      <c r="G487" s="2794"/>
      <c r="H487" s="1711">
        <f t="shared" si="50"/>
        <v>0</v>
      </c>
      <c r="I487" s="2750">
        <f t="shared" si="51"/>
        <v>0</v>
      </c>
      <c r="J487" s="2749" t="s">
        <v>258</v>
      </c>
      <c r="K487" s="2750">
        <f>F487*10000</f>
        <v>10000</v>
      </c>
      <c r="L487" s="2794"/>
      <c r="M487" s="1715">
        <f t="shared" si="52"/>
        <v>0</v>
      </c>
      <c r="N487" s="2794"/>
      <c r="O487" s="2750">
        <f t="shared" si="53"/>
        <v>0</v>
      </c>
      <c r="P487" s="1716">
        <f t="shared" si="54"/>
        <v>10000</v>
      </c>
      <c r="Q487" s="3362"/>
      <c r="R487" s="2772"/>
    </row>
    <row r="488" spans="2:18" ht="15.95" hidden="1" customHeight="1">
      <c r="B488" s="2715">
        <v>21</v>
      </c>
      <c r="C488" s="1940">
        <v>41958</v>
      </c>
      <c r="D488" s="1823" t="s">
        <v>1504</v>
      </c>
      <c r="E488" s="1824" t="s">
        <v>277</v>
      </c>
      <c r="F488" s="2794">
        <v>2</v>
      </c>
      <c r="G488" s="2794">
        <v>55</v>
      </c>
      <c r="H488" s="1711">
        <f t="shared" si="50"/>
        <v>110</v>
      </c>
      <c r="I488" s="2750">
        <f t="shared" si="51"/>
        <v>55000</v>
      </c>
      <c r="J488" s="2749" t="s">
        <v>127</v>
      </c>
      <c r="K488" s="2750">
        <f>H488*200</f>
        <v>22000</v>
      </c>
      <c r="L488" s="2794">
        <v>5</v>
      </c>
      <c r="M488" s="1715">
        <f t="shared" si="52"/>
        <v>50000</v>
      </c>
      <c r="N488" s="2794"/>
      <c r="O488" s="2750">
        <f t="shared" si="53"/>
        <v>0</v>
      </c>
      <c r="P488" s="1716">
        <f t="shared" si="54"/>
        <v>127000</v>
      </c>
      <c r="Q488" s="2827">
        <v>35000</v>
      </c>
      <c r="R488" s="2772"/>
    </row>
    <row r="489" spans="2:18" ht="15.95" hidden="1" customHeight="1">
      <c r="B489" s="2715">
        <v>22</v>
      </c>
      <c r="C489" s="2594">
        <v>41959</v>
      </c>
      <c r="D489" s="1823" t="s">
        <v>1504</v>
      </c>
      <c r="E489" s="1824" t="s">
        <v>277</v>
      </c>
      <c r="F489" s="2794">
        <v>1</v>
      </c>
      <c r="G489" s="2794">
        <v>55</v>
      </c>
      <c r="H489" s="1711">
        <f t="shared" si="50"/>
        <v>55</v>
      </c>
      <c r="I489" s="2750">
        <f t="shared" si="51"/>
        <v>27500</v>
      </c>
      <c r="J489" s="2749" t="s">
        <v>127</v>
      </c>
      <c r="K489" s="2750">
        <f>H489*200</f>
        <v>11000</v>
      </c>
      <c r="L489" s="2794">
        <v>6</v>
      </c>
      <c r="M489" s="1715">
        <f t="shared" si="52"/>
        <v>60000</v>
      </c>
      <c r="N489" s="2794"/>
      <c r="O489" s="2750">
        <f t="shared" si="53"/>
        <v>0</v>
      </c>
      <c r="P489" s="1716">
        <f t="shared" si="54"/>
        <v>98500</v>
      </c>
      <c r="Q489" s="2827">
        <v>35000</v>
      </c>
      <c r="R489" s="2772"/>
    </row>
    <row r="490" spans="2:18" ht="15.95" hidden="1" customHeight="1">
      <c r="B490" s="3050">
        <v>23</v>
      </c>
      <c r="C490" s="1940">
        <v>41960</v>
      </c>
      <c r="D490" s="2824" t="s">
        <v>1175</v>
      </c>
      <c r="E490" s="2825" t="s">
        <v>277</v>
      </c>
      <c r="F490" s="2826">
        <v>2</v>
      </c>
      <c r="G490" s="2794"/>
      <c r="H490" s="1711">
        <f t="shared" si="50"/>
        <v>0</v>
      </c>
      <c r="I490" s="2750">
        <f t="shared" si="51"/>
        <v>0</v>
      </c>
      <c r="J490" s="2749" t="s">
        <v>127</v>
      </c>
      <c r="K490" s="2750">
        <f>F490*12500</f>
        <v>25000</v>
      </c>
      <c r="L490" s="2794"/>
      <c r="M490" s="1715">
        <f t="shared" si="52"/>
        <v>0</v>
      </c>
      <c r="N490" s="2794"/>
      <c r="O490" s="2750">
        <f t="shared" si="53"/>
        <v>0</v>
      </c>
      <c r="P490" s="1716">
        <f t="shared" si="54"/>
        <v>25000</v>
      </c>
      <c r="Q490" s="3361">
        <v>35000</v>
      </c>
      <c r="R490" s="2772"/>
    </row>
    <row r="491" spans="2:18" ht="15.95" hidden="1" customHeight="1">
      <c r="B491" s="3052"/>
      <c r="C491" s="1940">
        <v>41960</v>
      </c>
      <c r="D491" s="2354" t="s">
        <v>1530</v>
      </c>
      <c r="E491" s="2819" t="s">
        <v>277</v>
      </c>
      <c r="F491" s="2748">
        <v>1</v>
      </c>
      <c r="G491" s="2748">
        <v>35</v>
      </c>
      <c r="H491" s="1711">
        <f t="shared" si="50"/>
        <v>35</v>
      </c>
      <c r="I491" s="2750">
        <f t="shared" si="51"/>
        <v>17500</v>
      </c>
      <c r="J491" s="2769"/>
      <c r="K491" s="2769"/>
      <c r="L491" s="2794"/>
      <c r="M491" s="1715">
        <f t="shared" si="52"/>
        <v>0</v>
      </c>
      <c r="N491" s="2794"/>
      <c r="O491" s="2750">
        <f t="shared" si="53"/>
        <v>0</v>
      </c>
      <c r="P491" s="1716">
        <f t="shared" si="54"/>
        <v>17500</v>
      </c>
      <c r="Q491" s="3362"/>
      <c r="R491" s="2772"/>
    </row>
    <row r="492" spans="2:18" ht="15.95" hidden="1" customHeight="1">
      <c r="B492" s="3050">
        <v>24</v>
      </c>
      <c r="C492" s="1940">
        <v>41961</v>
      </c>
      <c r="D492" s="2354" t="s">
        <v>1362</v>
      </c>
      <c r="E492" s="2819" t="s">
        <v>277</v>
      </c>
      <c r="F492" s="2748">
        <v>1</v>
      </c>
      <c r="G492" s="2794"/>
      <c r="H492" s="1711">
        <f t="shared" si="50"/>
        <v>0</v>
      </c>
      <c r="I492" s="2750">
        <f t="shared" si="51"/>
        <v>0</v>
      </c>
      <c r="J492" s="2749" t="s">
        <v>258</v>
      </c>
      <c r="K492" s="2750">
        <f>F492*10000</f>
        <v>10000</v>
      </c>
      <c r="L492" s="2794"/>
      <c r="M492" s="1715">
        <f t="shared" si="52"/>
        <v>0</v>
      </c>
      <c r="N492" s="2794"/>
      <c r="O492" s="2750">
        <f t="shared" si="53"/>
        <v>0</v>
      </c>
      <c r="P492" s="1716">
        <f t="shared" si="54"/>
        <v>10000</v>
      </c>
      <c r="Q492" s="3361">
        <v>35000</v>
      </c>
      <c r="R492" s="2772"/>
    </row>
    <row r="493" spans="2:18" ht="15.95" hidden="1" customHeight="1">
      <c r="B493" s="3052"/>
      <c r="C493" s="1940">
        <v>41961</v>
      </c>
      <c r="D493" s="2824" t="s">
        <v>1175</v>
      </c>
      <c r="E493" s="2825" t="s">
        <v>277</v>
      </c>
      <c r="F493" s="2826">
        <v>2</v>
      </c>
      <c r="G493" s="2794"/>
      <c r="H493" s="1711">
        <f t="shared" si="50"/>
        <v>0</v>
      </c>
      <c r="I493" s="2750">
        <f t="shared" si="51"/>
        <v>0</v>
      </c>
      <c r="J493" s="2749" t="s">
        <v>127</v>
      </c>
      <c r="K493" s="2750">
        <f>F493*12500</f>
        <v>25000</v>
      </c>
      <c r="L493" s="2794"/>
      <c r="M493" s="1715">
        <f t="shared" si="52"/>
        <v>0</v>
      </c>
      <c r="N493" s="2794"/>
      <c r="O493" s="2750">
        <f t="shared" si="53"/>
        <v>0</v>
      </c>
      <c r="P493" s="1716">
        <f t="shared" si="54"/>
        <v>25000</v>
      </c>
      <c r="Q493" s="3362"/>
      <c r="R493" s="2772"/>
    </row>
    <row r="494" spans="2:18" ht="15.95" hidden="1" customHeight="1">
      <c r="B494" s="3050">
        <v>25</v>
      </c>
      <c r="C494" s="1940">
        <v>41962</v>
      </c>
      <c r="D494" s="2354" t="s">
        <v>1530</v>
      </c>
      <c r="E494" s="2819" t="s">
        <v>277</v>
      </c>
      <c r="F494" s="2748">
        <v>1</v>
      </c>
      <c r="G494" s="2748">
        <v>35</v>
      </c>
      <c r="H494" s="1711">
        <f t="shared" si="50"/>
        <v>35</v>
      </c>
      <c r="I494" s="2750">
        <f t="shared" si="51"/>
        <v>17500</v>
      </c>
      <c r="J494" s="2769"/>
      <c r="K494" s="2769"/>
      <c r="L494" s="2794">
        <v>2.5</v>
      </c>
      <c r="M494" s="1715">
        <f t="shared" si="52"/>
        <v>25000</v>
      </c>
      <c r="N494" s="2794"/>
      <c r="O494" s="2750">
        <f t="shared" si="53"/>
        <v>0</v>
      </c>
      <c r="P494" s="1716">
        <f t="shared" si="54"/>
        <v>42500</v>
      </c>
      <c r="Q494" s="2769"/>
      <c r="R494" s="2772"/>
    </row>
    <row r="495" spans="2:18" ht="15.95" hidden="1" customHeight="1">
      <c r="B495" s="3051"/>
      <c r="C495" s="1940">
        <v>41962</v>
      </c>
      <c r="D495" s="2824" t="s">
        <v>1175</v>
      </c>
      <c r="E495" s="2825" t="s">
        <v>277</v>
      </c>
      <c r="F495" s="2826">
        <v>1</v>
      </c>
      <c r="G495" s="2794"/>
      <c r="H495" s="1711">
        <f t="shared" si="50"/>
        <v>0</v>
      </c>
      <c r="I495" s="2750">
        <f t="shared" si="51"/>
        <v>0</v>
      </c>
      <c r="J495" s="2749" t="s">
        <v>127</v>
      </c>
      <c r="K495" s="2750">
        <f>F495*12500</f>
        <v>12500</v>
      </c>
      <c r="L495" s="2794">
        <v>2</v>
      </c>
      <c r="M495" s="1715">
        <f t="shared" si="52"/>
        <v>20000</v>
      </c>
      <c r="N495" s="2794">
        <v>5</v>
      </c>
      <c r="O495" s="2750">
        <f t="shared" si="53"/>
        <v>75000</v>
      </c>
      <c r="P495" s="1716">
        <f t="shared" si="54"/>
        <v>107500</v>
      </c>
      <c r="Q495" s="2769"/>
      <c r="R495" s="2772"/>
    </row>
    <row r="496" spans="2:18" ht="15.95" hidden="1" customHeight="1">
      <c r="B496" s="3052"/>
      <c r="C496" s="1940">
        <v>41962</v>
      </c>
      <c r="D496" s="2824" t="s">
        <v>731</v>
      </c>
      <c r="E496" s="2825" t="s">
        <v>263</v>
      </c>
      <c r="F496" s="2826">
        <v>1</v>
      </c>
      <c r="G496" s="2794"/>
      <c r="H496" s="1711">
        <f t="shared" si="50"/>
        <v>0</v>
      </c>
      <c r="I496" s="2750">
        <f t="shared" si="51"/>
        <v>0</v>
      </c>
      <c r="J496" s="2749"/>
      <c r="K496" s="2750"/>
      <c r="L496" s="2794"/>
      <c r="M496" s="1715">
        <f t="shared" si="52"/>
        <v>0</v>
      </c>
      <c r="N496" s="2794"/>
      <c r="O496" s="2750">
        <f t="shared" si="53"/>
        <v>0</v>
      </c>
      <c r="P496" s="1716">
        <f t="shared" si="54"/>
        <v>0</v>
      </c>
      <c r="Q496" s="2769"/>
      <c r="R496" s="2772"/>
    </row>
    <row r="497" spans="2:18" s="40" customFormat="1" ht="15.95" hidden="1" customHeight="1">
      <c r="B497" s="2727">
        <v>26</v>
      </c>
      <c r="C497" s="2480">
        <v>41963</v>
      </c>
      <c r="D497" s="2740" t="s">
        <v>1552</v>
      </c>
      <c r="E497" s="2622" t="s">
        <v>263</v>
      </c>
      <c r="F497" s="2743">
        <v>2</v>
      </c>
      <c r="G497" s="2622"/>
      <c r="H497" s="1640"/>
      <c r="I497" s="1641"/>
      <c r="J497" s="2740"/>
      <c r="K497" s="2740"/>
      <c r="L497" s="2622"/>
      <c r="M497" s="2739">
        <f t="shared" si="52"/>
        <v>0</v>
      </c>
      <c r="N497" s="2740"/>
      <c r="O497" s="2739">
        <f t="shared" si="53"/>
        <v>0</v>
      </c>
      <c r="P497" s="1645">
        <f t="shared" si="54"/>
        <v>0</v>
      </c>
      <c r="Q497" s="2598"/>
      <c r="R497" s="2597"/>
    </row>
    <row r="498" spans="2:18" s="40" customFormat="1" ht="15.95" hidden="1" customHeight="1">
      <c r="B498" s="2727">
        <v>27</v>
      </c>
      <c r="C498" s="2480">
        <v>41964</v>
      </c>
      <c r="D498" s="2740" t="s">
        <v>1551</v>
      </c>
      <c r="E498" s="2622" t="s">
        <v>263</v>
      </c>
      <c r="F498" s="2622">
        <v>1</v>
      </c>
      <c r="G498" s="2622">
        <v>150</v>
      </c>
      <c r="H498" s="1673">
        <f>F498*G498</f>
        <v>150</v>
      </c>
      <c r="I498" s="2745">
        <f t="shared" ref="I498:I503" si="55">H498*500</f>
        <v>75000</v>
      </c>
      <c r="J498" s="2622"/>
      <c r="K498" s="2623"/>
      <c r="L498" s="2622">
        <v>1</v>
      </c>
      <c r="M498" s="2745">
        <f t="shared" si="52"/>
        <v>10000</v>
      </c>
      <c r="N498" s="2622"/>
      <c r="O498" s="2745">
        <f t="shared" si="53"/>
        <v>0</v>
      </c>
      <c r="P498" s="2742">
        <f t="shared" si="54"/>
        <v>85000</v>
      </c>
      <c r="Q498" s="2598"/>
      <c r="R498" s="2597"/>
    </row>
    <row r="499" spans="2:18" s="40" customFormat="1" ht="15.95" hidden="1" customHeight="1">
      <c r="B499" s="2727">
        <v>28</v>
      </c>
      <c r="C499" s="2480">
        <v>41965</v>
      </c>
      <c r="D499" s="1401" t="s">
        <v>788</v>
      </c>
      <c r="E499" s="2731" t="s">
        <v>10</v>
      </c>
      <c r="F499" s="367">
        <v>2</v>
      </c>
      <c r="G499" s="46"/>
      <c r="H499" s="764"/>
      <c r="I499" s="2729">
        <f t="shared" si="55"/>
        <v>0</v>
      </c>
      <c r="J499" s="2731" t="s">
        <v>127</v>
      </c>
      <c r="K499" s="2729">
        <f>F499*12500</f>
        <v>25000</v>
      </c>
      <c r="L499" s="764"/>
      <c r="M499" s="2730">
        <f t="shared" si="52"/>
        <v>0</v>
      </c>
      <c r="N499" s="2731"/>
      <c r="O499" s="2730">
        <f t="shared" si="53"/>
        <v>0</v>
      </c>
      <c r="P499" s="2730">
        <f t="shared" si="54"/>
        <v>25000</v>
      </c>
      <c r="Q499" s="2598"/>
      <c r="R499" s="2597"/>
    </row>
    <row r="500" spans="2:18" s="40" customFormat="1" ht="15.95" hidden="1" customHeight="1">
      <c r="B500" s="2726">
        <v>29</v>
      </c>
      <c r="C500" s="2479">
        <v>41966</v>
      </c>
      <c r="D500" s="1401" t="s">
        <v>788</v>
      </c>
      <c r="E500" s="2731" t="s">
        <v>10</v>
      </c>
      <c r="F500" s="367">
        <v>2</v>
      </c>
      <c r="G500" s="46"/>
      <c r="H500" s="764"/>
      <c r="I500" s="2729">
        <f t="shared" si="55"/>
        <v>0</v>
      </c>
      <c r="J500" s="2731" t="s">
        <v>127</v>
      </c>
      <c r="K500" s="2729">
        <f>F500*12500</f>
        <v>25000</v>
      </c>
      <c r="L500" s="764">
        <v>4</v>
      </c>
      <c r="M500" s="2730">
        <f t="shared" si="52"/>
        <v>40000</v>
      </c>
      <c r="N500" s="2731"/>
      <c r="O500" s="2730">
        <f t="shared" si="53"/>
        <v>0</v>
      </c>
      <c r="P500" s="2730">
        <f t="shared" si="54"/>
        <v>65000</v>
      </c>
      <c r="Q500" s="2598"/>
      <c r="R500" s="2597"/>
    </row>
    <row r="501" spans="2:18" s="40" customFormat="1" ht="15.95" hidden="1" customHeight="1">
      <c r="B501" s="2727">
        <v>30</v>
      </c>
      <c r="C501" s="2480">
        <v>41967</v>
      </c>
      <c r="D501" s="1401" t="s">
        <v>788</v>
      </c>
      <c r="E501" s="2731" t="s">
        <v>10</v>
      </c>
      <c r="F501" s="367">
        <v>2</v>
      </c>
      <c r="G501" s="46"/>
      <c r="H501" s="764"/>
      <c r="I501" s="2729">
        <f t="shared" si="55"/>
        <v>0</v>
      </c>
      <c r="J501" s="2731" t="s">
        <v>127</v>
      </c>
      <c r="K501" s="2729">
        <f>F501*12500</f>
        <v>25000</v>
      </c>
      <c r="L501" s="764"/>
      <c r="M501" s="2730">
        <f t="shared" si="52"/>
        <v>0</v>
      </c>
      <c r="N501" s="2731"/>
      <c r="O501" s="2730">
        <f t="shared" si="53"/>
        <v>0</v>
      </c>
      <c r="P501" s="2730">
        <f t="shared" si="54"/>
        <v>25000</v>
      </c>
      <c r="Q501" s="2842"/>
      <c r="R501" s="2005"/>
    </row>
    <row r="502" spans="2:18" s="40" customFormat="1" ht="15.95" hidden="1" customHeight="1">
      <c r="B502" s="3186">
        <v>31</v>
      </c>
      <c r="C502" s="2480">
        <v>41968</v>
      </c>
      <c r="D502" s="27" t="s">
        <v>965</v>
      </c>
      <c r="E502" s="1470" t="s">
        <v>10</v>
      </c>
      <c r="F502" s="367">
        <v>1</v>
      </c>
      <c r="G502" s="46"/>
      <c r="H502" s="764"/>
      <c r="I502" s="2729">
        <f t="shared" si="55"/>
        <v>0</v>
      </c>
      <c r="J502" s="2731"/>
      <c r="K502" s="2730">
        <f>F502*10000</f>
        <v>10000</v>
      </c>
      <c r="L502" s="764"/>
      <c r="M502" s="2730">
        <f t="shared" si="52"/>
        <v>0</v>
      </c>
      <c r="N502" s="2731"/>
      <c r="O502" s="2730">
        <f t="shared" si="53"/>
        <v>0</v>
      </c>
      <c r="P502" s="2730">
        <f t="shared" si="54"/>
        <v>10000</v>
      </c>
      <c r="Q502" s="2842"/>
      <c r="R502" s="2005"/>
    </row>
    <row r="503" spans="2:18" s="40" customFormat="1" ht="15.95" hidden="1" customHeight="1" thickBot="1">
      <c r="B503" s="3208"/>
      <c r="C503" s="2481">
        <v>41968</v>
      </c>
      <c r="D503" s="2226" t="s">
        <v>788</v>
      </c>
      <c r="E503" s="2746" t="s">
        <v>10</v>
      </c>
      <c r="F503" s="368">
        <v>1</v>
      </c>
      <c r="G503" s="56"/>
      <c r="H503" s="765"/>
      <c r="I503" s="2734">
        <f t="shared" si="55"/>
        <v>0</v>
      </c>
      <c r="J503" s="2746" t="s">
        <v>127</v>
      </c>
      <c r="K503" s="2734">
        <f>F503*12500</f>
        <v>12500</v>
      </c>
      <c r="L503" s="765"/>
      <c r="M503" s="767">
        <f t="shared" si="52"/>
        <v>0</v>
      </c>
      <c r="N503" s="2746"/>
      <c r="O503" s="767">
        <f t="shared" si="53"/>
        <v>0</v>
      </c>
      <c r="P503" s="767">
        <f t="shared" si="54"/>
        <v>12500</v>
      </c>
      <c r="Q503" s="2298"/>
      <c r="R503" s="2608"/>
    </row>
    <row r="504" spans="2:18" ht="15.95" customHeight="1">
      <c r="B504" s="1930">
        <v>1</v>
      </c>
      <c r="C504" s="1931">
        <v>41969</v>
      </c>
      <c r="D504" s="2973" t="s">
        <v>1362</v>
      </c>
      <c r="E504" s="2982" t="s">
        <v>277</v>
      </c>
      <c r="F504" s="2982">
        <v>1</v>
      </c>
      <c r="G504" s="2996"/>
      <c r="H504" s="1700">
        <f t="shared" ref="H504:H552" si="56">F504*G504</f>
        <v>0</v>
      </c>
      <c r="I504" s="1701">
        <f>H504*500</f>
        <v>0</v>
      </c>
      <c r="J504" s="2973" t="s">
        <v>127</v>
      </c>
      <c r="K504" s="2976">
        <f>F504*10000</f>
        <v>10000</v>
      </c>
      <c r="L504" s="2996">
        <v>1</v>
      </c>
      <c r="M504" s="1704">
        <f t="shared" si="52"/>
        <v>10000</v>
      </c>
      <c r="N504" s="2996"/>
      <c r="O504" s="1701">
        <f t="shared" si="53"/>
        <v>0</v>
      </c>
      <c r="P504" s="1705">
        <f t="shared" si="54"/>
        <v>20000</v>
      </c>
      <c r="Q504" s="1705">
        <v>35000</v>
      </c>
      <c r="R504" s="2998"/>
    </row>
    <row r="505" spans="2:18" ht="15.95" customHeight="1">
      <c r="B505" s="3094">
        <v>2</v>
      </c>
      <c r="C505" s="1940">
        <v>41970</v>
      </c>
      <c r="D505" s="2973" t="s">
        <v>1362</v>
      </c>
      <c r="E505" s="2982" t="s">
        <v>277</v>
      </c>
      <c r="F505" s="2982">
        <v>1</v>
      </c>
      <c r="G505" s="2982"/>
      <c r="H505" s="1711">
        <f t="shared" si="56"/>
        <v>0</v>
      </c>
      <c r="I505" s="2945">
        <f>H505*500</f>
        <v>0</v>
      </c>
      <c r="J505" s="2973" t="s">
        <v>127</v>
      </c>
      <c r="K505" s="2976">
        <f>F505*10000</f>
        <v>10000</v>
      </c>
      <c r="L505" s="2982">
        <v>1</v>
      </c>
      <c r="M505" s="1715">
        <f t="shared" si="52"/>
        <v>10000</v>
      </c>
      <c r="N505" s="2982"/>
      <c r="O505" s="2945">
        <f t="shared" si="53"/>
        <v>0</v>
      </c>
      <c r="P505" s="1716">
        <f t="shared" si="54"/>
        <v>20000</v>
      </c>
      <c r="Q505" s="3363">
        <v>35000</v>
      </c>
      <c r="R505" s="2977"/>
    </row>
    <row r="506" spans="2:18" ht="15.95" customHeight="1">
      <c r="B506" s="3096"/>
      <c r="C506" s="1940">
        <v>41970</v>
      </c>
      <c r="D506" s="2973" t="s">
        <v>1511</v>
      </c>
      <c r="E506" s="2982" t="s">
        <v>810</v>
      </c>
      <c r="F506" s="2982">
        <v>1</v>
      </c>
      <c r="G506" s="2982">
        <v>25</v>
      </c>
      <c r="H506" s="1711">
        <f t="shared" si="56"/>
        <v>25</v>
      </c>
      <c r="I506" s="2945">
        <f t="shared" ref="I506:I551" si="57">H506*500</f>
        <v>12500</v>
      </c>
      <c r="J506" s="2973"/>
      <c r="K506" s="2976"/>
      <c r="L506" s="2982"/>
      <c r="M506" s="1715">
        <f t="shared" si="52"/>
        <v>0</v>
      </c>
      <c r="N506" s="2982"/>
      <c r="O506" s="2945">
        <f t="shared" si="53"/>
        <v>0</v>
      </c>
      <c r="P506" s="1716">
        <f t="shared" si="54"/>
        <v>12500</v>
      </c>
      <c r="Q506" s="3364"/>
      <c r="R506" s="2977"/>
    </row>
    <row r="507" spans="2:18" ht="15.95" customHeight="1">
      <c r="B507" s="3094">
        <v>3</v>
      </c>
      <c r="C507" s="1940">
        <v>41971</v>
      </c>
      <c r="D507" s="2973" t="s">
        <v>1713</v>
      </c>
      <c r="E507" s="2982" t="s">
        <v>810</v>
      </c>
      <c r="F507" s="2982">
        <v>1</v>
      </c>
      <c r="G507" s="2982">
        <v>25</v>
      </c>
      <c r="H507" s="1711">
        <f t="shared" si="56"/>
        <v>25</v>
      </c>
      <c r="I507" s="2945">
        <f t="shared" si="57"/>
        <v>12500</v>
      </c>
      <c r="J507" s="2973"/>
      <c r="K507" s="2976"/>
      <c r="L507" s="2982"/>
      <c r="M507" s="1715">
        <f t="shared" si="52"/>
        <v>0</v>
      </c>
      <c r="N507" s="2982"/>
      <c r="O507" s="2945">
        <f t="shared" si="53"/>
        <v>0</v>
      </c>
      <c r="P507" s="1716">
        <f t="shared" si="54"/>
        <v>12500</v>
      </c>
      <c r="Q507" s="3363">
        <v>35000</v>
      </c>
      <c r="R507" s="2977"/>
    </row>
    <row r="508" spans="2:18" ht="15.95" customHeight="1">
      <c r="B508" s="3096"/>
      <c r="C508" s="1940">
        <v>41971</v>
      </c>
      <c r="D508" s="2973" t="s">
        <v>1362</v>
      </c>
      <c r="E508" s="2982" t="s">
        <v>277</v>
      </c>
      <c r="F508" s="2982">
        <v>1</v>
      </c>
      <c r="G508" s="2982"/>
      <c r="H508" s="1711">
        <f t="shared" si="56"/>
        <v>0</v>
      </c>
      <c r="I508" s="2945">
        <f t="shared" si="57"/>
        <v>0</v>
      </c>
      <c r="J508" s="2973" t="s">
        <v>127</v>
      </c>
      <c r="K508" s="2976">
        <f>F508*10000</f>
        <v>10000</v>
      </c>
      <c r="L508" s="2982">
        <v>2</v>
      </c>
      <c r="M508" s="1715">
        <f t="shared" si="52"/>
        <v>20000</v>
      </c>
      <c r="N508" s="2982"/>
      <c r="O508" s="2945">
        <f t="shared" si="53"/>
        <v>0</v>
      </c>
      <c r="P508" s="1716">
        <f t="shared" si="54"/>
        <v>30000</v>
      </c>
      <c r="Q508" s="3364"/>
      <c r="R508" s="2977"/>
    </row>
    <row r="509" spans="2:18" ht="15.95" customHeight="1">
      <c r="B509" s="3094">
        <v>4</v>
      </c>
      <c r="C509" s="1940">
        <v>41972</v>
      </c>
      <c r="D509" s="2973" t="s">
        <v>1362</v>
      </c>
      <c r="E509" s="2982" t="s">
        <v>277</v>
      </c>
      <c r="F509" s="2982">
        <v>1</v>
      </c>
      <c r="G509" s="2982"/>
      <c r="H509" s="1711">
        <f t="shared" si="56"/>
        <v>0</v>
      </c>
      <c r="I509" s="2945">
        <f t="shared" si="57"/>
        <v>0</v>
      </c>
      <c r="J509" s="2973" t="s">
        <v>127</v>
      </c>
      <c r="K509" s="2976">
        <f>F509*10000</f>
        <v>10000</v>
      </c>
      <c r="L509" s="2982">
        <v>2</v>
      </c>
      <c r="M509" s="1715">
        <f t="shared" si="52"/>
        <v>20000</v>
      </c>
      <c r="N509" s="2982"/>
      <c r="O509" s="2945">
        <f t="shared" si="53"/>
        <v>0</v>
      </c>
      <c r="P509" s="1716">
        <f t="shared" si="54"/>
        <v>30000</v>
      </c>
      <c r="Q509" s="3363">
        <v>35000</v>
      </c>
      <c r="R509" s="2977"/>
    </row>
    <row r="510" spans="2:18" ht="15.95" customHeight="1">
      <c r="B510" s="3096"/>
      <c r="C510" s="1940">
        <v>41972</v>
      </c>
      <c r="D510" s="2973" t="s">
        <v>1175</v>
      </c>
      <c r="E510" s="2982" t="s">
        <v>810</v>
      </c>
      <c r="F510" s="2982">
        <v>1</v>
      </c>
      <c r="G510" s="2982"/>
      <c r="H510" s="1711"/>
      <c r="I510" s="2945">
        <f t="shared" si="57"/>
        <v>0</v>
      </c>
      <c r="J510" s="895" t="s">
        <v>127</v>
      </c>
      <c r="K510" s="2976">
        <f>F510*12500</f>
        <v>12500</v>
      </c>
      <c r="L510" s="2982"/>
      <c r="M510" s="1715">
        <f t="shared" si="52"/>
        <v>0</v>
      </c>
      <c r="N510" s="2982"/>
      <c r="O510" s="2945">
        <f t="shared" si="53"/>
        <v>0</v>
      </c>
      <c r="P510" s="1716">
        <f t="shared" si="54"/>
        <v>12500</v>
      </c>
      <c r="Q510" s="3364"/>
      <c r="R510" s="2977"/>
    </row>
    <row r="511" spans="2:18" ht="15.95" customHeight="1">
      <c r="B511" s="3094">
        <v>5</v>
      </c>
      <c r="C511" s="2594">
        <v>41973</v>
      </c>
      <c r="D511" s="2973" t="s">
        <v>1362</v>
      </c>
      <c r="E511" s="2982" t="s">
        <v>277</v>
      </c>
      <c r="F511" s="2982">
        <v>1</v>
      </c>
      <c r="G511" s="2982"/>
      <c r="H511" s="1711">
        <f t="shared" si="56"/>
        <v>0</v>
      </c>
      <c r="I511" s="2945">
        <f t="shared" si="57"/>
        <v>0</v>
      </c>
      <c r="J511" s="2973" t="s">
        <v>127</v>
      </c>
      <c r="K511" s="2976">
        <f>F511*10000</f>
        <v>10000</v>
      </c>
      <c r="L511" s="2982">
        <v>1</v>
      </c>
      <c r="M511" s="1715">
        <f t="shared" si="52"/>
        <v>10000</v>
      </c>
      <c r="N511" s="2982"/>
      <c r="O511" s="2945">
        <f t="shared" si="53"/>
        <v>0</v>
      </c>
      <c r="P511" s="1716">
        <f t="shared" si="54"/>
        <v>20000</v>
      </c>
      <c r="Q511" s="3363">
        <v>35000</v>
      </c>
      <c r="R511" s="2977"/>
    </row>
    <row r="512" spans="2:18" ht="15.95" customHeight="1">
      <c r="B512" s="3096"/>
      <c r="C512" s="2594">
        <v>41973</v>
      </c>
      <c r="D512" s="2973" t="s">
        <v>1181</v>
      </c>
      <c r="E512" s="2982" t="s">
        <v>810</v>
      </c>
      <c r="F512" s="2982">
        <v>1</v>
      </c>
      <c r="G512" s="2982">
        <v>55</v>
      </c>
      <c r="H512" s="1711">
        <f t="shared" si="56"/>
        <v>55</v>
      </c>
      <c r="I512" s="2945">
        <f t="shared" si="57"/>
        <v>27500</v>
      </c>
      <c r="J512" s="2982">
        <v>200</v>
      </c>
      <c r="K512" s="2976">
        <f>H512*200</f>
        <v>11000</v>
      </c>
      <c r="L512" s="2982">
        <v>4</v>
      </c>
      <c r="M512" s="1715">
        <f t="shared" si="52"/>
        <v>40000</v>
      </c>
      <c r="N512" s="2982">
        <v>1</v>
      </c>
      <c r="O512" s="2945">
        <f t="shared" si="53"/>
        <v>15000</v>
      </c>
      <c r="P512" s="1716">
        <f t="shared" si="54"/>
        <v>93500</v>
      </c>
      <c r="Q512" s="3364"/>
      <c r="R512" s="2977"/>
    </row>
    <row r="513" spans="2:18" ht="15.95" customHeight="1">
      <c r="B513" s="3094">
        <v>6</v>
      </c>
      <c r="C513" s="1940">
        <v>41974</v>
      </c>
      <c r="D513" s="2973" t="s">
        <v>1362</v>
      </c>
      <c r="E513" s="2982" t="s">
        <v>277</v>
      </c>
      <c r="F513" s="2982">
        <v>1</v>
      </c>
      <c r="G513" s="2982"/>
      <c r="H513" s="1711">
        <f t="shared" si="56"/>
        <v>0</v>
      </c>
      <c r="I513" s="2945">
        <f t="shared" si="57"/>
        <v>0</v>
      </c>
      <c r="J513" s="2973" t="s">
        <v>127</v>
      </c>
      <c r="K513" s="2976">
        <f>F513*10000</f>
        <v>10000</v>
      </c>
      <c r="L513" s="2982">
        <v>2</v>
      </c>
      <c r="M513" s="1715">
        <f t="shared" si="52"/>
        <v>20000</v>
      </c>
      <c r="N513" s="2982"/>
      <c r="O513" s="2945">
        <f t="shared" si="53"/>
        <v>0</v>
      </c>
      <c r="P513" s="1716">
        <f t="shared" si="54"/>
        <v>30000</v>
      </c>
      <c r="Q513" s="3363">
        <v>35000</v>
      </c>
      <c r="R513" s="2977"/>
    </row>
    <row r="514" spans="2:18" ht="15.95" customHeight="1">
      <c r="B514" s="3096"/>
      <c r="C514" s="1940">
        <v>41974</v>
      </c>
      <c r="D514" s="2973" t="s">
        <v>1181</v>
      </c>
      <c r="E514" s="2982" t="s">
        <v>810</v>
      </c>
      <c r="F514" s="2982">
        <v>1</v>
      </c>
      <c r="G514" s="2982">
        <v>55</v>
      </c>
      <c r="H514" s="1711">
        <f t="shared" si="56"/>
        <v>55</v>
      </c>
      <c r="I514" s="2945">
        <f t="shared" si="57"/>
        <v>27500</v>
      </c>
      <c r="J514" s="2982">
        <v>200</v>
      </c>
      <c r="K514" s="2976">
        <f>H514*200</f>
        <v>11000</v>
      </c>
      <c r="L514" s="2982">
        <v>3</v>
      </c>
      <c r="M514" s="1715">
        <f t="shared" si="52"/>
        <v>30000</v>
      </c>
      <c r="N514" s="2982">
        <v>5</v>
      </c>
      <c r="O514" s="2945">
        <f t="shared" si="53"/>
        <v>75000</v>
      </c>
      <c r="P514" s="1716">
        <f t="shared" si="54"/>
        <v>143500</v>
      </c>
      <c r="Q514" s="3364"/>
      <c r="R514" s="2977"/>
    </row>
    <row r="515" spans="2:18" ht="15.95" customHeight="1">
      <c r="B515" s="3094">
        <v>7</v>
      </c>
      <c r="C515" s="1940">
        <v>41975</v>
      </c>
      <c r="D515" s="2973" t="s">
        <v>1511</v>
      </c>
      <c r="E515" s="2982" t="s">
        <v>810</v>
      </c>
      <c r="F515" s="2982">
        <v>1</v>
      </c>
      <c r="G515" s="2982">
        <v>25</v>
      </c>
      <c r="H515" s="1711">
        <f t="shared" si="56"/>
        <v>25</v>
      </c>
      <c r="I515" s="2945">
        <f t="shared" si="57"/>
        <v>12500</v>
      </c>
      <c r="J515" s="2973"/>
      <c r="K515" s="2976"/>
      <c r="L515" s="2982">
        <v>1</v>
      </c>
      <c r="M515" s="1715">
        <f t="shared" si="52"/>
        <v>10000</v>
      </c>
      <c r="N515" s="2982"/>
      <c r="O515" s="2945">
        <f t="shared" si="53"/>
        <v>0</v>
      </c>
      <c r="P515" s="1716">
        <f t="shared" si="54"/>
        <v>22500</v>
      </c>
      <c r="Q515" s="3363">
        <v>35000</v>
      </c>
      <c r="R515" s="2977"/>
    </row>
    <row r="516" spans="2:18" ht="15.95" customHeight="1">
      <c r="B516" s="3095"/>
      <c r="C516" s="1940">
        <v>41975</v>
      </c>
      <c r="D516" s="2973" t="s">
        <v>1175</v>
      </c>
      <c r="E516" s="2982" t="s">
        <v>810</v>
      </c>
      <c r="F516" s="2982">
        <v>1</v>
      </c>
      <c r="G516" s="2982"/>
      <c r="H516" s="1711"/>
      <c r="I516" s="2945">
        <f t="shared" si="57"/>
        <v>0</v>
      </c>
      <c r="J516" s="895" t="s">
        <v>127</v>
      </c>
      <c r="K516" s="2976">
        <f>F516*12500</f>
        <v>12500</v>
      </c>
      <c r="L516" s="2982"/>
      <c r="M516" s="1715">
        <f t="shared" si="52"/>
        <v>0</v>
      </c>
      <c r="N516" s="2982"/>
      <c r="O516" s="2945">
        <f t="shared" si="53"/>
        <v>0</v>
      </c>
      <c r="P516" s="1716">
        <f t="shared" si="54"/>
        <v>12500</v>
      </c>
      <c r="Q516" s="3365"/>
      <c r="R516" s="2977"/>
    </row>
    <row r="517" spans="2:18" ht="15.95" customHeight="1">
      <c r="B517" s="3096"/>
      <c r="C517" s="1940">
        <v>41975</v>
      </c>
      <c r="D517" s="2973" t="s">
        <v>731</v>
      </c>
      <c r="E517" s="2982" t="s">
        <v>263</v>
      </c>
      <c r="F517" s="2982">
        <v>1</v>
      </c>
      <c r="G517" s="2982">
        <v>150</v>
      </c>
      <c r="H517" s="1711">
        <f t="shared" si="56"/>
        <v>150</v>
      </c>
      <c r="I517" s="2945">
        <f t="shared" si="57"/>
        <v>75000</v>
      </c>
      <c r="J517" s="2973"/>
      <c r="K517" s="2976"/>
      <c r="L517" s="2982">
        <v>6</v>
      </c>
      <c r="M517" s="1715">
        <f t="shared" si="52"/>
        <v>60000</v>
      </c>
      <c r="N517" s="2982">
        <v>1</v>
      </c>
      <c r="O517" s="2945">
        <f t="shared" si="53"/>
        <v>15000</v>
      </c>
      <c r="P517" s="1716">
        <f t="shared" si="54"/>
        <v>150000</v>
      </c>
      <c r="Q517" s="3364"/>
      <c r="R517" s="2977"/>
    </row>
    <row r="518" spans="2:18" ht="15.95" customHeight="1">
      <c r="B518" s="1935">
        <v>8</v>
      </c>
      <c r="C518" s="1940">
        <v>41976</v>
      </c>
      <c r="D518" s="2973" t="s">
        <v>1744</v>
      </c>
      <c r="E518" s="2982" t="s">
        <v>879</v>
      </c>
      <c r="F518" s="2982">
        <v>1</v>
      </c>
      <c r="G518" s="2982">
        <v>50</v>
      </c>
      <c r="H518" s="1711">
        <f t="shared" si="56"/>
        <v>50</v>
      </c>
      <c r="I518" s="2945">
        <f t="shared" si="57"/>
        <v>25000</v>
      </c>
      <c r="J518" s="2973"/>
      <c r="K518" s="2976"/>
      <c r="L518" s="2982"/>
      <c r="M518" s="1715">
        <f t="shared" si="52"/>
        <v>0</v>
      </c>
      <c r="N518" s="2982"/>
      <c r="O518" s="2945">
        <f t="shared" si="53"/>
        <v>0</v>
      </c>
      <c r="P518" s="1716">
        <f t="shared" si="54"/>
        <v>25000</v>
      </c>
      <c r="Q518" s="1716"/>
      <c r="R518" s="2977"/>
    </row>
    <row r="519" spans="2:18" ht="15.95" customHeight="1">
      <c r="B519" s="3094">
        <v>9</v>
      </c>
      <c r="C519" s="1940">
        <v>41977</v>
      </c>
      <c r="D519" s="2973" t="s">
        <v>519</v>
      </c>
      <c r="E519" s="2982" t="s">
        <v>263</v>
      </c>
      <c r="F519" s="2982"/>
      <c r="G519" s="2982"/>
      <c r="H519" s="1711">
        <f t="shared" si="56"/>
        <v>0</v>
      </c>
      <c r="I519" s="2945">
        <f t="shared" si="57"/>
        <v>0</v>
      </c>
      <c r="J519" s="2973"/>
      <c r="K519" s="2976"/>
      <c r="L519" s="2982">
        <v>1</v>
      </c>
      <c r="M519" s="1715">
        <f t="shared" si="52"/>
        <v>10000</v>
      </c>
      <c r="N519" s="2982"/>
      <c r="O519" s="2945">
        <f t="shared" si="53"/>
        <v>0</v>
      </c>
      <c r="P519" s="1716">
        <f t="shared" si="54"/>
        <v>10000</v>
      </c>
      <c r="Q519" s="1716"/>
      <c r="R519" s="2977"/>
    </row>
    <row r="520" spans="2:18" ht="15.95" customHeight="1">
      <c r="B520" s="3096"/>
      <c r="C520" s="1940">
        <v>41977</v>
      </c>
      <c r="D520" s="2973" t="s">
        <v>1725</v>
      </c>
      <c r="E520" s="2982" t="s">
        <v>263</v>
      </c>
      <c r="F520" s="2982">
        <v>1</v>
      </c>
      <c r="G520" s="2982">
        <v>165</v>
      </c>
      <c r="H520" s="1711">
        <f t="shared" si="56"/>
        <v>165</v>
      </c>
      <c r="I520" s="2945">
        <f t="shared" si="57"/>
        <v>82500</v>
      </c>
      <c r="J520" s="2973"/>
      <c r="K520" s="2976"/>
      <c r="L520" s="2982">
        <v>6</v>
      </c>
      <c r="M520" s="1715">
        <f t="shared" si="52"/>
        <v>60000</v>
      </c>
      <c r="N520" s="2982">
        <v>2</v>
      </c>
      <c r="O520" s="2945">
        <f t="shared" si="53"/>
        <v>30000</v>
      </c>
      <c r="P520" s="1716">
        <f t="shared" si="54"/>
        <v>172500</v>
      </c>
      <c r="Q520" s="1716"/>
      <c r="R520" s="2977"/>
    </row>
    <row r="521" spans="2:18" ht="15.95" customHeight="1">
      <c r="B521" s="3094">
        <v>10</v>
      </c>
      <c r="C521" s="1940">
        <v>41978</v>
      </c>
      <c r="D521" s="2973" t="s">
        <v>519</v>
      </c>
      <c r="E521" s="2982" t="s">
        <v>263</v>
      </c>
      <c r="F521" s="2982"/>
      <c r="G521" s="2982"/>
      <c r="H521" s="1711">
        <f t="shared" si="56"/>
        <v>0</v>
      </c>
      <c r="I521" s="2945">
        <f t="shared" si="57"/>
        <v>0</v>
      </c>
      <c r="J521" s="2973"/>
      <c r="K521" s="2976"/>
      <c r="L521" s="2982">
        <v>1</v>
      </c>
      <c r="M521" s="1715">
        <f t="shared" si="52"/>
        <v>10000</v>
      </c>
      <c r="N521" s="2982"/>
      <c r="O521" s="2945">
        <f t="shared" si="53"/>
        <v>0</v>
      </c>
      <c r="P521" s="1716">
        <f t="shared" si="54"/>
        <v>10000</v>
      </c>
      <c r="Q521" s="1716"/>
      <c r="R521" s="2977"/>
    </row>
    <row r="522" spans="2:18" ht="15.95" customHeight="1">
      <c r="B522" s="3096"/>
      <c r="C522" s="1940">
        <v>41978</v>
      </c>
      <c r="D522" s="2973" t="s">
        <v>1725</v>
      </c>
      <c r="E522" s="2982" t="s">
        <v>263</v>
      </c>
      <c r="F522" s="2982">
        <v>1</v>
      </c>
      <c r="G522" s="2982">
        <v>165</v>
      </c>
      <c r="H522" s="1711">
        <f t="shared" si="56"/>
        <v>165</v>
      </c>
      <c r="I522" s="2945">
        <f t="shared" si="57"/>
        <v>82500</v>
      </c>
      <c r="J522" s="2973"/>
      <c r="K522" s="2976"/>
      <c r="L522" s="2982">
        <v>5</v>
      </c>
      <c r="M522" s="1715">
        <f t="shared" si="52"/>
        <v>50000</v>
      </c>
      <c r="N522" s="2982">
        <v>3</v>
      </c>
      <c r="O522" s="2945">
        <f t="shared" si="53"/>
        <v>45000</v>
      </c>
      <c r="P522" s="1716">
        <f t="shared" si="54"/>
        <v>177500</v>
      </c>
      <c r="Q522" s="1716"/>
      <c r="R522" s="2977"/>
    </row>
    <row r="523" spans="2:18" ht="15.95" customHeight="1">
      <c r="B523" s="3094">
        <v>11</v>
      </c>
      <c r="C523" s="1940">
        <v>41979</v>
      </c>
      <c r="D523" s="2973" t="s">
        <v>519</v>
      </c>
      <c r="E523" s="2982" t="s">
        <v>263</v>
      </c>
      <c r="F523" s="2982"/>
      <c r="G523" s="2982"/>
      <c r="H523" s="1711">
        <f t="shared" si="56"/>
        <v>0</v>
      </c>
      <c r="I523" s="2945">
        <f t="shared" si="57"/>
        <v>0</v>
      </c>
      <c r="J523" s="2973"/>
      <c r="K523" s="2976"/>
      <c r="L523" s="2982">
        <v>1</v>
      </c>
      <c r="M523" s="1715">
        <f t="shared" si="52"/>
        <v>10000</v>
      </c>
      <c r="N523" s="2982"/>
      <c r="O523" s="2945">
        <f t="shared" si="53"/>
        <v>0</v>
      </c>
      <c r="P523" s="1716">
        <f t="shared" si="54"/>
        <v>10000</v>
      </c>
      <c r="Q523" s="1716"/>
      <c r="R523" s="2977"/>
    </row>
    <row r="524" spans="2:18" ht="15.95" customHeight="1">
      <c r="B524" s="3096"/>
      <c r="C524" s="1940">
        <v>41979</v>
      </c>
      <c r="D524" s="2973" t="s">
        <v>1725</v>
      </c>
      <c r="E524" s="2982" t="s">
        <v>263</v>
      </c>
      <c r="F524" s="2982">
        <v>1</v>
      </c>
      <c r="G524" s="2982">
        <v>165</v>
      </c>
      <c r="H524" s="1711">
        <f t="shared" si="56"/>
        <v>165</v>
      </c>
      <c r="I524" s="2945">
        <f t="shared" si="57"/>
        <v>82500</v>
      </c>
      <c r="J524" s="2973"/>
      <c r="K524" s="2976"/>
      <c r="L524" s="2982">
        <v>6</v>
      </c>
      <c r="M524" s="1715">
        <f t="shared" si="52"/>
        <v>60000</v>
      </c>
      <c r="N524" s="2982">
        <v>2</v>
      </c>
      <c r="O524" s="2945">
        <f t="shared" si="53"/>
        <v>30000</v>
      </c>
      <c r="P524" s="1716">
        <f t="shared" si="54"/>
        <v>172500</v>
      </c>
      <c r="Q524" s="1716"/>
      <c r="R524" s="2977"/>
    </row>
    <row r="525" spans="2:18" ht="15.95" customHeight="1">
      <c r="B525" s="1935">
        <v>12</v>
      </c>
      <c r="C525" s="2594">
        <v>41980</v>
      </c>
      <c r="D525" s="2973" t="s">
        <v>575</v>
      </c>
      <c r="E525" s="2982" t="s">
        <v>277</v>
      </c>
      <c r="F525" s="2982">
        <v>1</v>
      </c>
      <c r="G525" s="2982"/>
      <c r="H525" s="1711">
        <f t="shared" si="56"/>
        <v>0</v>
      </c>
      <c r="I525" s="2945">
        <f t="shared" si="57"/>
        <v>0</v>
      </c>
      <c r="J525" s="2973"/>
      <c r="K525" s="2976"/>
      <c r="L525" s="2982">
        <v>4</v>
      </c>
      <c r="M525" s="1715">
        <f t="shared" si="52"/>
        <v>40000</v>
      </c>
      <c r="N525" s="2982"/>
      <c r="O525" s="2945">
        <f t="shared" si="53"/>
        <v>0</v>
      </c>
      <c r="P525" s="1716">
        <f t="shared" si="54"/>
        <v>40000</v>
      </c>
      <c r="Q525" s="1716">
        <v>35000</v>
      </c>
      <c r="R525" s="2977"/>
    </row>
    <row r="526" spans="2:18" ht="15.95" customHeight="1">
      <c r="B526" s="3094">
        <v>13</v>
      </c>
      <c r="C526" s="1940">
        <v>41981</v>
      </c>
      <c r="D526" s="2973" t="s">
        <v>1736</v>
      </c>
      <c r="E526" s="2982" t="s">
        <v>810</v>
      </c>
      <c r="F526" s="2982">
        <v>1</v>
      </c>
      <c r="G526" s="2982">
        <v>55</v>
      </c>
      <c r="H526" s="1711">
        <f t="shared" si="56"/>
        <v>55</v>
      </c>
      <c r="I526" s="2945">
        <f t="shared" si="57"/>
        <v>27500</v>
      </c>
      <c r="J526" s="2973"/>
      <c r="K526" s="2976"/>
      <c r="L526" s="2982"/>
      <c r="M526" s="1715">
        <f t="shared" si="52"/>
        <v>0</v>
      </c>
      <c r="N526" s="2982"/>
      <c r="O526" s="2945">
        <f t="shared" si="53"/>
        <v>0</v>
      </c>
      <c r="P526" s="1716">
        <f t="shared" si="54"/>
        <v>27500</v>
      </c>
      <c r="Q526" s="1716"/>
      <c r="R526" s="2977"/>
    </row>
    <row r="527" spans="2:18" ht="15.95" customHeight="1">
      <c r="B527" s="3096"/>
      <c r="C527" s="1940">
        <v>41981</v>
      </c>
      <c r="D527" s="2973" t="s">
        <v>731</v>
      </c>
      <c r="E527" s="2982" t="s">
        <v>263</v>
      </c>
      <c r="F527" s="2982">
        <v>1</v>
      </c>
      <c r="G527" s="2982">
        <v>150</v>
      </c>
      <c r="H527" s="1711">
        <f t="shared" si="56"/>
        <v>150</v>
      </c>
      <c r="I527" s="2945">
        <f t="shared" si="57"/>
        <v>75000</v>
      </c>
      <c r="J527" s="2973"/>
      <c r="K527" s="2976"/>
      <c r="L527" s="2982">
        <v>6</v>
      </c>
      <c r="M527" s="1715">
        <f t="shared" si="52"/>
        <v>60000</v>
      </c>
      <c r="N527" s="2982">
        <v>1</v>
      </c>
      <c r="O527" s="2945">
        <f t="shared" si="53"/>
        <v>15000</v>
      </c>
      <c r="P527" s="1716">
        <f t="shared" si="54"/>
        <v>150000</v>
      </c>
      <c r="Q527" s="1716"/>
      <c r="R527" s="2977"/>
    </row>
    <row r="528" spans="2:18" ht="15.95" customHeight="1">
      <c r="B528" s="3094">
        <v>14</v>
      </c>
      <c r="C528" s="1940">
        <v>41982</v>
      </c>
      <c r="D528" s="2973" t="s">
        <v>519</v>
      </c>
      <c r="E528" s="2982" t="s">
        <v>263</v>
      </c>
      <c r="F528" s="2982"/>
      <c r="G528" s="2982"/>
      <c r="H528" s="1711">
        <f t="shared" si="56"/>
        <v>0</v>
      </c>
      <c r="I528" s="2945">
        <f t="shared" si="57"/>
        <v>0</v>
      </c>
      <c r="J528" s="2973"/>
      <c r="K528" s="2976"/>
      <c r="L528" s="2982">
        <v>1</v>
      </c>
      <c r="M528" s="1715">
        <f t="shared" si="52"/>
        <v>10000</v>
      </c>
      <c r="N528" s="2982"/>
      <c r="O528" s="2945">
        <f t="shared" si="53"/>
        <v>0</v>
      </c>
      <c r="P528" s="1716">
        <f t="shared" si="54"/>
        <v>10000</v>
      </c>
      <c r="Q528" s="3363">
        <v>35000</v>
      </c>
      <c r="R528" s="2977"/>
    </row>
    <row r="529" spans="2:18" ht="15.95" customHeight="1">
      <c r="B529" s="3096"/>
      <c r="C529" s="1940">
        <v>41982</v>
      </c>
      <c r="D529" s="2973" t="s">
        <v>1725</v>
      </c>
      <c r="E529" s="2982" t="s">
        <v>263</v>
      </c>
      <c r="F529" s="2982">
        <v>1</v>
      </c>
      <c r="G529" s="2982">
        <v>165</v>
      </c>
      <c r="H529" s="1711">
        <f t="shared" si="56"/>
        <v>165</v>
      </c>
      <c r="I529" s="2945">
        <f t="shared" si="57"/>
        <v>82500</v>
      </c>
      <c r="J529" s="2973"/>
      <c r="K529" s="2976"/>
      <c r="L529" s="2982">
        <v>5</v>
      </c>
      <c r="M529" s="1715">
        <f t="shared" si="52"/>
        <v>50000</v>
      </c>
      <c r="N529" s="2982">
        <v>2</v>
      </c>
      <c r="O529" s="2945">
        <f t="shared" si="53"/>
        <v>30000</v>
      </c>
      <c r="P529" s="1716">
        <f t="shared" si="54"/>
        <v>162500</v>
      </c>
      <c r="Q529" s="3364"/>
      <c r="R529" s="2977"/>
    </row>
    <row r="530" spans="2:18" ht="15.95" customHeight="1">
      <c r="B530" s="1935">
        <v>15</v>
      </c>
      <c r="C530" s="1940">
        <v>41983</v>
      </c>
      <c r="D530" s="2973" t="s">
        <v>575</v>
      </c>
      <c r="E530" s="2982" t="s">
        <v>277</v>
      </c>
      <c r="F530" s="2982">
        <v>1</v>
      </c>
      <c r="G530" s="2982"/>
      <c r="H530" s="1711">
        <f t="shared" si="56"/>
        <v>0</v>
      </c>
      <c r="I530" s="2945">
        <f t="shared" si="57"/>
        <v>0</v>
      </c>
      <c r="J530" s="2973"/>
      <c r="K530" s="2976"/>
      <c r="L530" s="2982">
        <v>5</v>
      </c>
      <c r="M530" s="1715">
        <f t="shared" ref="M530:M552" si="58">L530*10000</f>
        <v>50000</v>
      </c>
      <c r="N530" s="2982"/>
      <c r="O530" s="2945">
        <f t="shared" ref="O530:O552" si="59">N530*15000</f>
        <v>0</v>
      </c>
      <c r="P530" s="1716">
        <f t="shared" ref="P530:P552" si="60">I530+K530+M530+O530</f>
        <v>50000</v>
      </c>
      <c r="Q530" s="3033">
        <v>35000</v>
      </c>
      <c r="R530" s="2977"/>
    </row>
    <row r="531" spans="2:18" ht="15.95" customHeight="1">
      <c r="B531" s="3094">
        <v>16</v>
      </c>
      <c r="C531" s="1940">
        <v>41984</v>
      </c>
      <c r="D531" s="2973" t="s">
        <v>1736</v>
      </c>
      <c r="E531" s="2982" t="s">
        <v>810</v>
      </c>
      <c r="F531" s="2982">
        <v>1</v>
      </c>
      <c r="G531" s="2982">
        <v>55</v>
      </c>
      <c r="H531" s="1711">
        <f t="shared" si="56"/>
        <v>55</v>
      </c>
      <c r="I531" s="2945">
        <f t="shared" si="57"/>
        <v>27500</v>
      </c>
      <c r="J531" s="2973"/>
      <c r="K531" s="2976"/>
      <c r="L531" s="2982"/>
      <c r="M531" s="1715">
        <f t="shared" si="58"/>
        <v>0</v>
      </c>
      <c r="N531" s="2982"/>
      <c r="O531" s="2945">
        <f t="shared" si="59"/>
        <v>0</v>
      </c>
      <c r="P531" s="1716">
        <f t="shared" si="60"/>
        <v>27500</v>
      </c>
      <c r="Q531" s="3363">
        <v>35000</v>
      </c>
      <c r="R531" s="2977"/>
    </row>
    <row r="532" spans="2:18" ht="15.95" customHeight="1">
      <c r="B532" s="3096"/>
      <c r="C532" s="1940">
        <v>41984</v>
      </c>
      <c r="D532" s="2973" t="s">
        <v>1366</v>
      </c>
      <c r="E532" s="2982" t="s">
        <v>810</v>
      </c>
      <c r="F532" s="2982">
        <v>1</v>
      </c>
      <c r="G532" s="2982">
        <v>25</v>
      </c>
      <c r="H532" s="1711">
        <f t="shared" si="56"/>
        <v>25</v>
      </c>
      <c r="I532" s="2945">
        <f t="shared" si="57"/>
        <v>12500</v>
      </c>
      <c r="J532" s="2982">
        <v>200</v>
      </c>
      <c r="K532" s="2976">
        <f>H532*200</f>
        <v>5000</v>
      </c>
      <c r="L532" s="2982">
        <v>5</v>
      </c>
      <c r="M532" s="1715">
        <f t="shared" si="58"/>
        <v>50000</v>
      </c>
      <c r="N532" s="2982"/>
      <c r="O532" s="2945">
        <f t="shared" si="59"/>
        <v>0</v>
      </c>
      <c r="P532" s="1716">
        <f t="shared" si="60"/>
        <v>67500</v>
      </c>
      <c r="Q532" s="3364"/>
      <c r="R532" s="2977"/>
    </row>
    <row r="533" spans="2:18" ht="15.95" customHeight="1">
      <c r="B533" s="1935">
        <v>17</v>
      </c>
      <c r="C533" s="1940">
        <v>41985</v>
      </c>
      <c r="D533" s="2973" t="s">
        <v>1736</v>
      </c>
      <c r="E533" s="2982" t="s">
        <v>810</v>
      </c>
      <c r="F533" s="2982">
        <v>1</v>
      </c>
      <c r="G533" s="2982">
        <v>55</v>
      </c>
      <c r="H533" s="1711">
        <f t="shared" si="56"/>
        <v>55</v>
      </c>
      <c r="I533" s="2945">
        <f t="shared" si="57"/>
        <v>27500</v>
      </c>
      <c r="J533" s="2973"/>
      <c r="K533" s="2976"/>
      <c r="L533" s="2982"/>
      <c r="M533" s="1715">
        <f t="shared" si="58"/>
        <v>0</v>
      </c>
      <c r="N533" s="2982"/>
      <c r="O533" s="2945">
        <f t="shared" si="59"/>
        <v>0</v>
      </c>
      <c r="P533" s="1716">
        <f t="shared" si="60"/>
        <v>27500</v>
      </c>
      <c r="Q533" s="3034">
        <v>35000</v>
      </c>
      <c r="R533" s="2977"/>
    </row>
    <row r="534" spans="2:18" ht="15.95" customHeight="1">
      <c r="B534" s="3094">
        <v>18</v>
      </c>
      <c r="C534" s="1940">
        <v>41986</v>
      </c>
      <c r="D534" s="2973" t="s">
        <v>1362</v>
      </c>
      <c r="E534" s="2982" t="s">
        <v>277</v>
      </c>
      <c r="F534" s="2982"/>
      <c r="G534" s="2982"/>
      <c r="H534" s="1711">
        <f t="shared" si="56"/>
        <v>0</v>
      </c>
      <c r="I534" s="2945">
        <f t="shared" si="57"/>
        <v>0</v>
      </c>
      <c r="J534" s="2973"/>
      <c r="K534" s="2976"/>
      <c r="L534" s="2982">
        <v>1</v>
      </c>
      <c r="M534" s="1715">
        <f t="shared" si="58"/>
        <v>10000</v>
      </c>
      <c r="N534" s="2982"/>
      <c r="O534" s="2945">
        <f t="shared" si="59"/>
        <v>0</v>
      </c>
      <c r="P534" s="1716">
        <f t="shared" si="60"/>
        <v>10000</v>
      </c>
      <c r="Q534" s="1716"/>
      <c r="R534" s="2977"/>
    </row>
    <row r="535" spans="2:18" ht="15.95" customHeight="1">
      <c r="B535" s="3096"/>
      <c r="C535" s="1940">
        <v>41986</v>
      </c>
      <c r="D535" s="2973" t="s">
        <v>1346</v>
      </c>
      <c r="E535" s="2982" t="s">
        <v>263</v>
      </c>
      <c r="F535" s="2982">
        <v>1</v>
      </c>
      <c r="G535" s="2982">
        <v>150</v>
      </c>
      <c r="H535" s="1711">
        <f t="shared" si="56"/>
        <v>150</v>
      </c>
      <c r="I535" s="2945">
        <f t="shared" si="57"/>
        <v>75000</v>
      </c>
      <c r="J535" s="2973"/>
      <c r="K535" s="2976"/>
      <c r="L535" s="2982">
        <v>5</v>
      </c>
      <c r="M535" s="1715">
        <f t="shared" si="58"/>
        <v>50000</v>
      </c>
      <c r="N535" s="2982"/>
      <c r="O535" s="2945">
        <f t="shared" si="59"/>
        <v>0</v>
      </c>
      <c r="P535" s="1716">
        <f t="shared" si="60"/>
        <v>125000</v>
      </c>
      <c r="Q535" s="1716"/>
      <c r="R535" s="2977"/>
    </row>
    <row r="536" spans="2:18" ht="15.95" customHeight="1">
      <c r="B536" s="1935">
        <v>19</v>
      </c>
      <c r="C536" s="2594">
        <v>41987</v>
      </c>
      <c r="D536" s="2973" t="s">
        <v>843</v>
      </c>
      <c r="E536" s="2982" t="s">
        <v>263</v>
      </c>
      <c r="F536" s="2982"/>
      <c r="G536" s="2982"/>
      <c r="H536" s="1711">
        <f t="shared" si="56"/>
        <v>0</v>
      </c>
      <c r="I536" s="2945">
        <f t="shared" si="57"/>
        <v>0</v>
      </c>
      <c r="J536" s="2973"/>
      <c r="K536" s="2976"/>
      <c r="L536" s="2982"/>
      <c r="M536" s="1715">
        <f t="shared" si="58"/>
        <v>0</v>
      </c>
      <c r="N536" s="2982"/>
      <c r="O536" s="2945">
        <f t="shared" si="59"/>
        <v>0</v>
      </c>
      <c r="P536" s="1716">
        <f t="shared" si="60"/>
        <v>0</v>
      </c>
      <c r="Q536" s="1716"/>
      <c r="R536" s="2977"/>
    </row>
    <row r="537" spans="2:18" ht="15.95" customHeight="1">
      <c r="B537" s="1935">
        <v>20</v>
      </c>
      <c r="C537" s="1940">
        <v>41988</v>
      </c>
      <c r="D537" s="2973" t="s">
        <v>843</v>
      </c>
      <c r="E537" s="2982" t="s">
        <v>263</v>
      </c>
      <c r="F537" s="2982"/>
      <c r="G537" s="2982"/>
      <c r="H537" s="1711">
        <f t="shared" si="56"/>
        <v>0</v>
      </c>
      <c r="I537" s="2945">
        <f t="shared" si="57"/>
        <v>0</v>
      </c>
      <c r="J537" s="2973"/>
      <c r="K537" s="2976"/>
      <c r="L537" s="2982"/>
      <c r="M537" s="1715">
        <f t="shared" si="58"/>
        <v>0</v>
      </c>
      <c r="N537" s="2982"/>
      <c r="O537" s="2945">
        <f t="shared" si="59"/>
        <v>0</v>
      </c>
      <c r="P537" s="1716">
        <f t="shared" si="60"/>
        <v>0</v>
      </c>
      <c r="Q537" s="1716"/>
      <c r="R537" s="2977"/>
    </row>
    <row r="538" spans="2:18" ht="15.95" customHeight="1">
      <c r="B538" s="1935">
        <v>21</v>
      </c>
      <c r="C538" s="1940">
        <v>41989</v>
      </c>
      <c r="D538" s="2973" t="s">
        <v>843</v>
      </c>
      <c r="E538" s="2982" t="s">
        <v>263</v>
      </c>
      <c r="F538" s="2982"/>
      <c r="G538" s="2982"/>
      <c r="H538" s="1711">
        <f t="shared" si="56"/>
        <v>0</v>
      </c>
      <c r="I538" s="2945">
        <f t="shared" si="57"/>
        <v>0</v>
      </c>
      <c r="J538" s="2973"/>
      <c r="K538" s="2976"/>
      <c r="L538" s="2982"/>
      <c r="M538" s="1715">
        <f t="shared" si="58"/>
        <v>0</v>
      </c>
      <c r="N538" s="2982"/>
      <c r="O538" s="2945">
        <f t="shared" si="59"/>
        <v>0</v>
      </c>
      <c r="P538" s="1716">
        <f t="shared" si="60"/>
        <v>0</v>
      </c>
      <c r="Q538" s="1716"/>
      <c r="R538" s="2977"/>
    </row>
    <row r="539" spans="2:18" ht="15.95" customHeight="1">
      <c r="B539" s="3094">
        <v>22</v>
      </c>
      <c r="C539" s="1940">
        <v>41990</v>
      </c>
      <c r="D539" s="2973" t="s">
        <v>519</v>
      </c>
      <c r="E539" s="2982" t="s">
        <v>263</v>
      </c>
      <c r="F539" s="2982"/>
      <c r="G539" s="2982"/>
      <c r="H539" s="1711">
        <f t="shared" si="56"/>
        <v>0</v>
      </c>
      <c r="I539" s="2945">
        <f t="shared" si="57"/>
        <v>0</v>
      </c>
      <c r="J539" s="2973"/>
      <c r="K539" s="2976"/>
      <c r="L539" s="2982">
        <v>1</v>
      </c>
      <c r="M539" s="1715">
        <f t="shared" si="58"/>
        <v>10000</v>
      </c>
      <c r="N539" s="2982"/>
      <c r="O539" s="2945">
        <f t="shared" si="59"/>
        <v>0</v>
      </c>
      <c r="P539" s="1716">
        <f t="shared" si="60"/>
        <v>10000</v>
      </c>
      <c r="Q539" s="1716"/>
      <c r="R539" s="2977"/>
    </row>
    <row r="540" spans="2:18" ht="15.95" customHeight="1">
      <c r="B540" s="3096"/>
      <c r="C540" s="1940">
        <v>41990</v>
      </c>
      <c r="D540" s="2973" t="s">
        <v>1725</v>
      </c>
      <c r="E540" s="2982" t="s">
        <v>263</v>
      </c>
      <c r="F540" s="2982">
        <v>1</v>
      </c>
      <c r="G540" s="2982">
        <v>165</v>
      </c>
      <c r="H540" s="1711">
        <f t="shared" si="56"/>
        <v>165</v>
      </c>
      <c r="I540" s="2945">
        <f t="shared" si="57"/>
        <v>82500</v>
      </c>
      <c r="J540" s="2973"/>
      <c r="K540" s="2976"/>
      <c r="L540" s="2982">
        <v>6</v>
      </c>
      <c r="M540" s="1715">
        <f t="shared" si="58"/>
        <v>60000</v>
      </c>
      <c r="N540" s="2982">
        <v>2</v>
      </c>
      <c r="O540" s="2945">
        <f t="shared" si="59"/>
        <v>30000</v>
      </c>
      <c r="P540" s="1716">
        <f t="shared" si="60"/>
        <v>172500</v>
      </c>
      <c r="Q540" s="1716"/>
      <c r="R540" s="2977"/>
    </row>
    <row r="541" spans="2:18" ht="15.95" customHeight="1">
      <c r="B541" s="3094">
        <v>23</v>
      </c>
      <c r="C541" s="1940">
        <v>41991</v>
      </c>
      <c r="D541" s="2973" t="s">
        <v>519</v>
      </c>
      <c r="E541" s="2982" t="s">
        <v>263</v>
      </c>
      <c r="F541" s="2982"/>
      <c r="G541" s="2982"/>
      <c r="H541" s="1711">
        <f t="shared" si="56"/>
        <v>0</v>
      </c>
      <c r="I541" s="2945">
        <f t="shared" si="57"/>
        <v>0</v>
      </c>
      <c r="J541" s="2973"/>
      <c r="K541" s="2976"/>
      <c r="L541" s="2982">
        <v>1</v>
      </c>
      <c r="M541" s="1715">
        <f t="shared" si="58"/>
        <v>10000</v>
      </c>
      <c r="N541" s="2982"/>
      <c r="O541" s="2945">
        <f t="shared" si="59"/>
        <v>0</v>
      </c>
      <c r="P541" s="1716">
        <f t="shared" si="60"/>
        <v>10000</v>
      </c>
      <c r="Q541" s="1716"/>
      <c r="R541" s="2977"/>
    </row>
    <row r="542" spans="2:18" ht="15.95" customHeight="1">
      <c r="B542" s="3096"/>
      <c r="C542" s="1940">
        <v>41991</v>
      </c>
      <c r="D542" s="2973" t="s">
        <v>1725</v>
      </c>
      <c r="E542" s="2982" t="s">
        <v>263</v>
      </c>
      <c r="F542" s="2982">
        <v>1</v>
      </c>
      <c r="G542" s="2982">
        <v>165</v>
      </c>
      <c r="H542" s="1711">
        <f t="shared" si="56"/>
        <v>165</v>
      </c>
      <c r="I542" s="2945">
        <f t="shared" si="57"/>
        <v>82500</v>
      </c>
      <c r="J542" s="2973"/>
      <c r="K542" s="2976"/>
      <c r="L542" s="2982">
        <v>6</v>
      </c>
      <c r="M542" s="1715">
        <f t="shared" si="58"/>
        <v>60000</v>
      </c>
      <c r="N542" s="2982">
        <v>2</v>
      </c>
      <c r="O542" s="2945">
        <f t="shared" si="59"/>
        <v>30000</v>
      </c>
      <c r="P542" s="1716">
        <f t="shared" si="60"/>
        <v>172500</v>
      </c>
      <c r="Q542" s="1716"/>
      <c r="R542" s="2977"/>
    </row>
    <row r="543" spans="2:18" ht="15.95" customHeight="1">
      <c r="B543" s="3094">
        <v>24</v>
      </c>
      <c r="C543" s="1940">
        <v>41992</v>
      </c>
      <c r="D543" s="2973" t="s">
        <v>519</v>
      </c>
      <c r="E543" s="2982" t="s">
        <v>263</v>
      </c>
      <c r="F543" s="2982"/>
      <c r="G543" s="2982"/>
      <c r="H543" s="1711">
        <f t="shared" si="56"/>
        <v>0</v>
      </c>
      <c r="I543" s="2945">
        <f t="shared" si="57"/>
        <v>0</v>
      </c>
      <c r="J543" s="2973"/>
      <c r="K543" s="2976"/>
      <c r="L543" s="2982">
        <v>1</v>
      </c>
      <c r="M543" s="1715">
        <f t="shared" si="58"/>
        <v>10000</v>
      </c>
      <c r="N543" s="2982"/>
      <c r="O543" s="2945">
        <f t="shared" si="59"/>
        <v>0</v>
      </c>
      <c r="P543" s="1716">
        <f t="shared" si="60"/>
        <v>10000</v>
      </c>
      <c r="Q543" s="1716"/>
      <c r="R543" s="2977"/>
    </row>
    <row r="544" spans="2:18" ht="15.95" customHeight="1">
      <c r="B544" s="3096"/>
      <c r="C544" s="1940">
        <v>41992</v>
      </c>
      <c r="D544" s="2973" t="s">
        <v>1725</v>
      </c>
      <c r="E544" s="2982" t="s">
        <v>263</v>
      </c>
      <c r="F544" s="2982">
        <v>1</v>
      </c>
      <c r="G544" s="2982">
        <v>165</v>
      </c>
      <c r="H544" s="1711">
        <f t="shared" si="56"/>
        <v>165</v>
      </c>
      <c r="I544" s="2945">
        <f t="shared" si="57"/>
        <v>82500</v>
      </c>
      <c r="J544" s="2973"/>
      <c r="K544" s="2976"/>
      <c r="L544" s="2982">
        <v>5</v>
      </c>
      <c r="M544" s="1715">
        <f t="shared" si="58"/>
        <v>50000</v>
      </c>
      <c r="N544" s="2982">
        <v>3</v>
      </c>
      <c r="O544" s="2945">
        <f t="shared" si="59"/>
        <v>45000</v>
      </c>
      <c r="P544" s="1716">
        <f t="shared" si="60"/>
        <v>177500</v>
      </c>
      <c r="Q544" s="1716"/>
      <c r="R544" s="2977"/>
    </row>
    <row r="545" spans="2:18" ht="15.95" customHeight="1">
      <c r="B545" s="1935">
        <v>25</v>
      </c>
      <c r="C545" s="1940">
        <v>41993</v>
      </c>
      <c r="D545" s="2973" t="s">
        <v>1335</v>
      </c>
      <c r="E545" s="2982" t="s">
        <v>263</v>
      </c>
      <c r="F545" s="2982"/>
      <c r="G545" s="2982"/>
      <c r="H545" s="1711">
        <f t="shared" si="56"/>
        <v>0</v>
      </c>
      <c r="I545" s="2945">
        <f t="shared" si="57"/>
        <v>0</v>
      </c>
      <c r="J545" s="2973"/>
      <c r="K545" s="2976"/>
      <c r="L545" s="2982"/>
      <c r="M545" s="1715">
        <f t="shared" si="58"/>
        <v>0</v>
      </c>
      <c r="N545" s="2982"/>
      <c r="O545" s="2945">
        <f t="shared" si="59"/>
        <v>0</v>
      </c>
      <c r="P545" s="1716">
        <f t="shared" si="60"/>
        <v>0</v>
      </c>
      <c r="Q545" s="1716"/>
      <c r="R545" s="2977"/>
    </row>
    <row r="546" spans="2:18" ht="15.95" customHeight="1">
      <c r="B546" s="3094">
        <v>26</v>
      </c>
      <c r="C546" s="2594">
        <v>41994</v>
      </c>
      <c r="D546" s="2973" t="s">
        <v>519</v>
      </c>
      <c r="E546" s="2982" t="s">
        <v>263</v>
      </c>
      <c r="F546" s="2982"/>
      <c r="G546" s="2982"/>
      <c r="H546" s="1711">
        <f t="shared" si="56"/>
        <v>0</v>
      </c>
      <c r="I546" s="2945">
        <f t="shared" si="57"/>
        <v>0</v>
      </c>
      <c r="J546" s="2973"/>
      <c r="K546" s="2976"/>
      <c r="L546" s="2982">
        <v>4</v>
      </c>
      <c r="M546" s="1715">
        <f t="shared" si="58"/>
        <v>40000</v>
      </c>
      <c r="N546" s="2982"/>
      <c r="O546" s="2945">
        <f t="shared" si="59"/>
        <v>0</v>
      </c>
      <c r="P546" s="1716">
        <f t="shared" si="60"/>
        <v>40000</v>
      </c>
      <c r="Q546" s="1716"/>
      <c r="R546" s="2977"/>
    </row>
    <row r="547" spans="2:18" ht="15.95" customHeight="1">
      <c r="B547" s="3096"/>
      <c r="C547" s="2594">
        <v>41994</v>
      </c>
      <c r="D547" s="2973" t="s">
        <v>1725</v>
      </c>
      <c r="E547" s="2982" t="s">
        <v>263</v>
      </c>
      <c r="F547" s="2982">
        <v>1</v>
      </c>
      <c r="G547" s="2982">
        <v>165</v>
      </c>
      <c r="H547" s="1711">
        <f t="shared" si="56"/>
        <v>165</v>
      </c>
      <c r="I547" s="2945">
        <f t="shared" si="57"/>
        <v>82500</v>
      </c>
      <c r="J547" s="2973"/>
      <c r="K547" s="2976"/>
      <c r="L547" s="2982">
        <v>6</v>
      </c>
      <c r="M547" s="1715">
        <f t="shared" si="58"/>
        <v>60000</v>
      </c>
      <c r="N547" s="2982">
        <v>2</v>
      </c>
      <c r="O547" s="2945">
        <f t="shared" si="59"/>
        <v>30000</v>
      </c>
      <c r="P547" s="1716">
        <f t="shared" si="60"/>
        <v>172500</v>
      </c>
      <c r="Q547" s="1716"/>
      <c r="R547" s="2977" t="s">
        <v>1745</v>
      </c>
    </row>
    <row r="548" spans="2:18" ht="15.95" customHeight="1">
      <c r="B548" s="1935">
        <v>27</v>
      </c>
      <c r="C548" s="1940">
        <v>41995</v>
      </c>
      <c r="D548" s="2973" t="s">
        <v>1746</v>
      </c>
      <c r="E548" s="2982" t="s">
        <v>879</v>
      </c>
      <c r="F548" s="2982">
        <v>1</v>
      </c>
      <c r="G548" s="2982">
        <v>50</v>
      </c>
      <c r="H548" s="1711">
        <f t="shared" si="56"/>
        <v>50</v>
      </c>
      <c r="I548" s="2945">
        <f t="shared" si="57"/>
        <v>25000</v>
      </c>
      <c r="J548" s="2973"/>
      <c r="K548" s="2976"/>
      <c r="L548" s="2982"/>
      <c r="M548" s="1715">
        <f t="shared" si="58"/>
        <v>0</v>
      </c>
      <c r="N548" s="2982"/>
      <c r="O548" s="2945">
        <f t="shared" si="59"/>
        <v>0</v>
      </c>
      <c r="P548" s="1716">
        <f t="shared" si="60"/>
        <v>25000</v>
      </c>
      <c r="Q548" s="1716"/>
      <c r="R548" s="2977"/>
    </row>
    <row r="549" spans="2:18" ht="15.95" customHeight="1">
      <c r="B549" s="1935">
        <v>28</v>
      </c>
      <c r="C549" s="1940">
        <v>41996</v>
      </c>
      <c r="D549" s="2973" t="s">
        <v>843</v>
      </c>
      <c r="E549" s="2982" t="s">
        <v>263</v>
      </c>
      <c r="F549" s="2982"/>
      <c r="G549" s="2982"/>
      <c r="H549" s="1711">
        <f t="shared" si="56"/>
        <v>0</v>
      </c>
      <c r="I549" s="2945">
        <f t="shared" si="57"/>
        <v>0</v>
      </c>
      <c r="J549" s="2973"/>
      <c r="K549" s="2976"/>
      <c r="L549" s="2982"/>
      <c r="M549" s="1715">
        <f t="shared" si="58"/>
        <v>0</v>
      </c>
      <c r="N549" s="2982"/>
      <c r="O549" s="2945">
        <f t="shared" si="59"/>
        <v>0</v>
      </c>
      <c r="P549" s="1716">
        <f t="shared" si="60"/>
        <v>0</v>
      </c>
      <c r="Q549" s="1716"/>
      <c r="R549" s="2977"/>
    </row>
    <row r="550" spans="2:18" ht="15.95" customHeight="1">
      <c r="B550" s="1935">
        <v>29</v>
      </c>
      <c r="C550" s="1940">
        <v>41997</v>
      </c>
      <c r="D550" s="2973" t="s">
        <v>1737</v>
      </c>
      <c r="E550" s="2982" t="s">
        <v>810</v>
      </c>
      <c r="F550" s="2982">
        <v>1</v>
      </c>
      <c r="G550" s="2982">
        <v>120</v>
      </c>
      <c r="H550" s="1711">
        <f t="shared" si="56"/>
        <v>120</v>
      </c>
      <c r="I550" s="2945">
        <f t="shared" si="57"/>
        <v>60000</v>
      </c>
      <c r="J550" s="2982">
        <v>200</v>
      </c>
      <c r="K550" s="2976">
        <f>H550*200</f>
        <v>24000</v>
      </c>
      <c r="L550" s="2982">
        <v>6</v>
      </c>
      <c r="M550" s="1715">
        <f t="shared" si="58"/>
        <v>60000</v>
      </c>
      <c r="N550" s="2982"/>
      <c r="O550" s="2945">
        <f t="shared" si="59"/>
        <v>0</v>
      </c>
      <c r="P550" s="1716">
        <f t="shared" si="60"/>
        <v>144000</v>
      </c>
      <c r="Q550" s="1716">
        <v>35000</v>
      </c>
      <c r="R550" s="2977"/>
    </row>
    <row r="551" spans="2:18" ht="15.95" customHeight="1">
      <c r="B551" s="3094">
        <v>30</v>
      </c>
      <c r="C551" s="1940">
        <v>41998</v>
      </c>
      <c r="D551" s="2973" t="s">
        <v>1719</v>
      </c>
      <c r="E551" s="2982" t="s">
        <v>810</v>
      </c>
      <c r="F551" s="2982">
        <v>1</v>
      </c>
      <c r="G551" s="2982">
        <v>25</v>
      </c>
      <c r="H551" s="1711">
        <f t="shared" si="56"/>
        <v>25</v>
      </c>
      <c r="I551" s="2945">
        <f t="shared" si="57"/>
        <v>12500</v>
      </c>
      <c r="J551" s="2982">
        <v>200</v>
      </c>
      <c r="K551" s="2976">
        <f>H551*200</f>
        <v>5000</v>
      </c>
      <c r="L551" s="2982">
        <v>1</v>
      </c>
      <c r="M551" s="1715">
        <f t="shared" si="58"/>
        <v>10000</v>
      </c>
      <c r="N551" s="2982"/>
      <c r="O551" s="2945">
        <f t="shared" si="59"/>
        <v>0</v>
      </c>
      <c r="P551" s="1716">
        <f t="shared" si="60"/>
        <v>27500</v>
      </c>
      <c r="Q551" s="1716">
        <v>35000</v>
      </c>
      <c r="R551" s="2977"/>
    </row>
    <row r="552" spans="2:18" ht="15.95" customHeight="1" thickBot="1">
      <c r="B552" s="3336"/>
      <c r="C552" s="2296">
        <v>41998</v>
      </c>
      <c r="D552" s="2983" t="s">
        <v>868</v>
      </c>
      <c r="E552" s="2984" t="s">
        <v>263</v>
      </c>
      <c r="F552" s="2984">
        <v>1</v>
      </c>
      <c r="G552" s="2984">
        <v>150</v>
      </c>
      <c r="H552" s="1733">
        <f t="shared" si="56"/>
        <v>150</v>
      </c>
      <c r="I552" s="1734">
        <f>H552*500</f>
        <v>75000</v>
      </c>
      <c r="J552" s="2983"/>
      <c r="K552" s="3000"/>
      <c r="L552" s="2984">
        <v>5</v>
      </c>
      <c r="M552" s="1737">
        <f t="shared" si="58"/>
        <v>50000</v>
      </c>
      <c r="N552" s="2984">
        <v>3</v>
      </c>
      <c r="O552" s="1734">
        <f t="shared" si="59"/>
        <v>45000</v>
      </c>
      <c r="P552" s="1739">
        <f t="shared" si="60"/>
        <v>170000</v>
      </c>
      <c r="Q552" s="1739"/>
      <c r="R552" s="2987"/>
    </row>
    <row r="553" spans="2:18" ht="15.95" customHeight="1">
      <c r="B553" s="161"/>
      <c r="C553" s="162"/>
      <c r="D553" s="35"/>
      <c r="E553" s="2546"/>
      <c r="F553" s="2546"/>
      <c r="G553" s="2546"/>
      <c r="H553" s="163"/>
      <c r="I553" s="164"/>
      <c r="J553" s="163"/>
      <c r="K553" s="165"/>
      <c r="L553" s="166"/>
      <c r="M553" s="128"/>
      <c r="N553" s="166"/>
      <c r="O553" s="128"/>
      <c r="P553" s="129"/>
      <c r="Q553" s="128"/>
      <c r="R553" s="163"/>
    </row>
    <row r="554" spans="2:18" ht="15.95" customHeight="1">
      <c r="B554" s="2546"/>
      <c r="C554" s="2546"/>
      <c r="D554" s="2548" t="s">
        <v>49</v>
      </c>
      <c r="E554" s="2546"/>
      <c r="H554" s="21"/>
      <c r="I554" s="209"/>
      <c r="N554" s="83"/>
      <c r="O554" s="2547" t="s">
        <v>50</v>
      </c>
      <c r="P554" s="2547"/>
      <c r="Q554" s="102"/>
      <c r="R554" s="2546"/>
    </row>
    <row r="555" spans="2:18" ht="15.95" customHeight="1" thickBot="1">
      <c r="B555" s="2546"/>
      <c r="C555" s="2546"/>
      <c r="D555" s="2546"/>
      <c r="E555" s="2546"/>
      <c r="H555" s="21"/>
      <c r="I555" s="209"/>
      <c r="N555" s="83"/>
      <c r="O555" s="2547"/>
      <c r="P555" s="35"/>
      <c r="Q555" s="102"/>
      <c r="R555" s="2546"/>
    </row>
    <row r="556" spans="2:18" ht="15.95" customHeight="1">
      <c r="B556" s="2546"/>
      <c r="C556" s="2546"/>
      <c r="D556" s="2546"/>
      <c r="E556" s="2546"/>
      <c r="F556" s="3135" t="s">
        <v>140</v>
      </c>
      <c r="G556" s="3136"/>
      <c r="H556" s="3136"/>
      <c r="I556" s="3136"/>
      <c r="J556" s="3136"/>
      <c r="K556" s="3136"/>
      <c r="L556" s="3136"/>
      <c r="M556" s="3137"/>
      <c r="N556" s="83"/>
      <c r="O556" s="2547"/>
      <c r="P556" s="35"/>
      <c r="Q556" s="102"/>
      <c r="R556" s="2546"/>
    </row>
    <row r="557" spans="2:18" ht="15.95" customHeight="1" thickBot="1">
      <c r="B557" s="2546"/>
      <c r="C557" s="2546"/>
      <c r="D557" s="2546"/>
      <c r="E557" s="2546"/>
      <c r="F557" s="3138"/>
      <c r="G557" s="3139"/>
      <c r="H557" s="3139"/>
      <c r="I557" s="3139"/>
      <c r="J557" s="3139"/>
      <c r="K557" s="3139"/>
      <c r="L557" s="3139"/>
      <c r="M557" s="3140"/>
      <c r="N557" s="83"/>
      <c r="O557" s="2547"/>
      <c r="P557" s="35"/>
      <c r="Q557" s="102"/>
      <c r="R557" s="2546"/>
    </row>
    <row r="558" spans="2:18" ht="15.95" customHeight="1">
      <c r="B558" s="2546"/>
      <c r="C558" s="2546"/>
      <c r="D558" s="2547" t="s">
        <v>46</v>
      </c>
      <c r="E558" s="2546"/>
      <c r="F558" s="2546"/>
      <c r="H558" s="35"/>
      <c r="I558" s="35"/>
      <c r="J558" s="2546"/>
      <c r="K558" s="89"/>
      <c r="L558" s="35"/>
      <c r="M558" s="35"/>
      <c r="N558" s="83"/>
      <c r="O558" s="2547" t="s">
        <v>48</v>
      </c>
      <c r="P558" s="2547"/>
      <c r="Q558" s="102"/>
      <c r="R558" s="2546"/>
    </row>
    <row r="559" spans="2:18" ht="15.95" customHeight="1">
      <c r="B559" s="2546"/>
      <c r="C559" s="2546"/>
      <c r="D559" s="2546" t="s">
        <v>47</v>
      </c>
      <c r="E559" s="2546"/>
      <c r="F559" s="2546"/>
      <c r="G559" s="2546"/>
      <c r="H559" s="35"/>
      <c r="I559" s="54"/>
      <c r="J559" s="2546"/>
      <c r="K559" s="89"/>
      <c r="L559" s="35"/>
      <c r="M559" s="35"/>
      <c r="N559" s="83"/>
      <c r="O559" s="35"/>
      <c r="P559" s="35"/>
      <c r="Q559" s="102"/>
      <c r="R559" s="2546"/>
    </row>
    <row r="560" spans="2:18" ht="15.95" customHeight="1">
      <c r="B560" s="2546"/>
      <c r="C560" s="51"/>
      <c r="D560" s="35"/>
      <c r="E560" s="2546"/>
      <c r="F560" s="2546"/>
      <c r="G560" s="2546"/>
      <c r="H560" s="2546"/>
      <c r="I560" s="2546"/>
      <c r="J560" s="2546"/>
      <c r="K560" s="102"/>
      <c r="L560" s="2546"/>
      <c r="M560" s="102"/>
      <c r="N560" s="83"/>
      <c r="O560" s="102"/>
      <c r="P560" s="102"/>
      <c r="Q560" s="102"/>
      <c r="R560" s="2546"/>
    </row>
    <row r="561" spans="2:18" ht="15.95" customHeight="1">
      <c r="B561" s="2546"/>
      <c r="C561" s="2546"/>
      <c r="D561" s="35"/>
      <c r="E561" s="2546"/>
      <c r="F561" s="35"/>
      <c r="G561" s="35"/>
      <c r="H561" s="84"/>
      <c r="I561" s="102"/>
      <c r="J561" s="2546"/>
      <c r="K561" s="89"/>
      <c r="L561" s="2546"/>
      <c r="M561" s="89"/>
      <c r="N561" s="83"/>
      <c r="O561" s="35"/>
      <c r="P561" s="89"/>
      <c r="Q561" s="89"/>
      <c r="R561" s="2546"/>
    </row>
    <row r="562" spans="2:18" ht="15.95" customHeight="1">
      <c r="B562" s="2546"/>
      <c r="C562" s="2546"/>
      <c r="D562" s="35"/>
      <c r="E562" s="2546"/>
      <c r="F562" s="35"/>
      <c r="G562" s="35"/>
      <c r="H562" s="84"/>
      <c r="I562" s="102"/>
      <c r="J562" s="2546"/>
      <c r="K562" s="89"/>
      <c r="L562" s="2546"/>
      <c r="M562" s="89"/>
      <c r="N562" s="83"/>
      <c r="O562" s="35"/>
      <c r="P562" s="89"/>
      <c r="Q562" s="89"/>
      <c r="R562" s="2546"/>
    </row>
    <row r="563" spans="2:18" ht="15.95" customHeight="1">
      <c r="B563" s="2546"/>
      <c r="C563" s="2546"/>
      <c r="D563" s="35"/>
      <c r="E563" s="2546"/>
      <c r="F563" s="35"/>
      <c r="G563" s="35"/>
      <c r="H563" s="84"/>
      <c r="I563" s="102"/>
      <c r="J563" s="2546"/>
      <c r="K563" s="89"/>
      <c r="L563" s="2546"/>
      <c r="M563" s="89"/>
      <c r="N563" s="83"/>
      <c r="O563" s="35"/>
      <c r="P563" s="89"/>
      <c r="Q563" s="89"/>
      <c r="R563" s="2546"/>
    </row>
    <row r="564" spans="2:18" ht="15.95" customHeight="1">
      <c r="B564" s="2546"/>
      <c r="C564" s="2546"/>
      <c r="D564" s="35"/>
      <c r="E564" s="2546"/>
      <c r="F564" s="35"/>
      <c r="G564" s="35"/>
      <c r="H564" s="84"/>
      <c r="I564" s="102"/>
      <c r="J564" s="2546"/>
      <c r="K564" s="89"/>
      <c r="L564" s="2546"/>
      <c r="M564" s="89"/>
      <c r="N564" s="83"/>
      <c r="O564" s="35"/>
      <c r="P564" s="89"/>
      <c r="Q564" s="89"/>
      <c r="R564" s="2546"/>
    </row>
    <row r="565" spans="2:18" ht="15.95" customHeight="1">
      <c r="B565" s="2546"/>
      <c r="C565" s="2546"/>
      <c r="D565" s="35"/>
      <c r="E565" s="2546"/>
      <c r="F565" s="35"/>
      <c r="G565" s="35"/>
      <c r="H565" s="84"/>
      <c r="I565" s="102"/>
      <c r="J565" s="2546"/>
      <c r="K565" s="89"/>
      <c r="L565" s="2546"/>
      <c r="M565" s="89"/>
      <c r="N565" s="83"/>
      <c r="O565" s="35"/>
      <c r="P565" s="89"/>
      <c r="Q565" s="89"/>
      <c r="R565" s="2546"/>
    </row>
    <row r="566" spans="2:18" ht="15.95" customHeight="1">
      <c r="B566" s="2546"/>
      <c r="C566" s="2546"/>
      <c r="D566" s="35"/>
      <c r="E566" s="2546"/>
      <c r="F566" s="35"/>
      <c r="G566" s="35"/>
      <c r="H566" s="84"/>
      <c r="I566" s="102"/>
      <c r="J566" s="2546"/>
      <c r="K566" s="89"/>
      <c r="L566" s="2546"/>
      <c r="M566" s="89"/>
      <c r="N566" s="83"/>
      <c r="O566" s="35"/>
      <c r="P566" s="89"/>
      <c r="Q566" s="89"/>
      <c r="R566" s="2546"/>
    </row>
    <row r="567" spans="2:18" ht="15.95" customHeight="1">
      <c r="B567" s="2546"/>
      <c r="C567" s="2546"/>
      <c r="D567" s="35"/>
      <c r="E567" s="2546"/>
      <c r="F567" s="35"/>
      <c r="G567" s="35"/>
      <c r="H567" s="84"/>
      <c r="I567" s="102"/>
      <c r="J567" s="2546"/>
      <c r="K567" s="89"/>
      <c r="L567" s="2546"/>
      <c r="M567" s="89"/>
      <c r="N567" s="83"/>
      <c r="O567" s="35"/>
      <c r="P567" s="89"/>
      <c r="Q567" s="89"/>
      <c r="R567" s="2546"/>
    </row>
    <row r="568" spans="2:18" ht="15.95" customHeight="1">
      <c r="B568" s="2546"/>
      <c r="C568" s="2546"/>
      <c r="D568" s="35"/>
      <c r="E568" s="2546"/>
      <c r="F568" s="35"/>
      <c r="G568" s="35"/>
      <c r="H568" s="84"/>
      <c r="I568" s="102"/>
      <c r="J568" s="2546"/>
      <c r="K568" s="89"/>
      <c r="L568" s="2546"/>
      <c r="M568" s="89"/>
      <c r="N568" s="83"/>
      <c r="O568" s="35"/>
      <c r="P568" s="89"/>
      <c r="Q568" s="89"/>
      <c r="R568" s="2546"/>
    </row>
    <row r="569" spans="2:18">
      <c r="B569" s="2546"/>
      <c r="C569" s="2546"/>
      <c r="D569" s="35"/>
      <c r="E569" s="2546"/>
      <c r="F569" s="35"/>
      <c r="G569" s="35"/>
      <c r="H569" s="84"/>
      <c r="I569" s="102"/>
      <c r="J569" s="2546"/>
      <c r="K569" s="89"/>
      <c r="L569" s="2546"/>
      <c r="M569" s="89"/>
      <c r="N569" s="83"/>
      <c r="O569" s="35"/>
      <c r="P569" s="89"/>
      <c r="Q569" s="89"/>
      <c r="R569" s="2546"/>
    </row>
    <row r="570" spans="2:18">
      <c r="B570" s="2546"/>
      <c r="C570" s="2546"/>
      <c r="D570" s="35"/>
      <c r="E570" s="2546"/>
      <c r="F570" s="35"/>
      <c r="G570" s="35"/>
      <c r="H570" s="84"/>
      <c r="I570" s="102"/>
      <c r="J570" s="2546"/>
      <c r="K570" s="89"/>
      <c r="L570" s="2546"/>
      <c r="M570" s="89"/>
      <c r="N570" s="83"/>
      <c r="O570" s="35"/>
      <c r="P570" s="89"/>
      <c r="Q570" s="89"/>
      <c r="R570" s="2546"/>
    </row>
    <row r="571" spans="2:18">
      <c r="B571" s="2546"/>
      <c r="C571" s="2546"/>
      <c r="D571" s="35"/>
      <c r="E571" s="2546"/>
      <c r="F571" s="35"/>
      <c r="G571" s="35"/>
      <c r="H571" s="84"/>
      <c r="I571" s="102"/>
      <c r="J571" s="2546"/>
      <c r="K571" s="89"/>
      <c r="L571" s="2546"/>
      <c r="M571" s="89"/>
      <c r="N571" s="83"/>
      <c r="O571" s="35"/>
      <c r="P571" s="89"/>
      <c r="Q571" s="89"/>
      <c r="R571" s="2546"/>
    </row>
    <row r="572" spans="2:18">
      <c r="B572" s="2546"/>
      <c r="C572" s="2546"/>
      <c r="D572" s="35"/>
      <c r="E572" s="2546"/>
      <c r="F572" s="35"/>
      <c r="G572" s="35"/>
      <c r="H572" s="84"/>
      <c r="I572" s="102"/>
      <c r="J572" s="2546"/>
      <c r="K572" s="89"/>
      <c r="L572" s="2546"/>
      <c r="M572" s="89"/>
      <c r="N572" s="83"/>
      <c r="O572" s="35"/>
      <c r="P572" s="89"/>
      <c r="Q572" s="89"/>
      <c r="R572" s="2546"/>
    </row>
    <row r="573" spans="2:18">
      <c r="B573" s="2546"/>
      <c r="C573" s="2546"/>
      <c r="D573" s="35"/>
      <c r="E573" s="2546"/>
      <c r="F573" s="35"/>
      <c r="G573" s="35"/>
      <c r="H573" s="84"/>
      <c r="I573" s="102"/>
      <c r="J573" s="2546"/>
      <c r="K573" s="89"/>
      <c r="L573" s="2546"/>
      <c r="M573" s="89"/>
      <c r="N573" s="83"/>
      <c r="O573" s="35"/>
      <c r="P573" s="89"/>
      <c r="Q573" s="89"/>
      <c r="R573" s="2546"/>
    </row>
    <row r="574" spans="2:18">
      <c r="B574" s="2546"/>
      <c r="C574" s="2546"/>
      <c r="D574" s="35"/>
      <c r="E574" s="2546"/>
      <c r="F574" s="35"/>
      <c r="G574" s="35"/>
      <c r="H574" s="84"/>
      <c r="I574" s="102"/>
      <c r="J574" s="2546"/>
      <c r="K574" s="89"/>
      <c r="L574" s="2546"/>
      <c r="M574" s="89"/>
      <c r="N574" s="83"/>
      <c r="O574" s="35"/>
      <c r="P574" s="89"/>
      <c r="Q574" s="89"/>
      <c r="R574" s="2546"/>
    </row>
    <row r="575" spans="2:18">
      <c r="B575" s="2546"/>
      <c r="C575" s="2546"/>
      <c r="D575" s="35"/>
      <c r="E575" s="2546"/>
      <c r="F575" s="35"/>
      <c r="G575" s="35"/>
      <c r="H575" s="84"/>
      <c r="I575" s="102"/>
      <c r="J575" s="2546"/>
      <c r="K575" s="89"/>
      <c r="L575" s="2546"/>
      <c r="M575" s="89"/>
      <c r="N575" s="83"/>
      <c r="O575" s="35"/>
      <c r="P575" s="89"/>
      <c r="Q575" s="89"/>
      <c r="R575" s="2546"/>
    </row>
    <row r="576" spans="2:18">
      <c r="B576" s="2546"/>
      <c r="C576" s="2546"/>
      <c r="D576" s="35"/>
      <c r="E576" s="2546"/>
      <c r="F576" s="35"/>
      <c r="G576" s="35"/>
      <c r="H576" s="84"/>
      <c r="I576" s="102"/>
      <c r="J576" s="2546"/>
      <c r="K576" s="89"/>
      <c r="L576" s="2546"/>
      <c r="M576" s="89"/>
      <c r="N576" s="83"/>
      <c r="O576" s="35"/>
      <c r="P576" s="89"/>
      <c r="Q576" s="89"/>
      <c r="R576" s="2546"/>
    </row>
    <row r="577" spans="2:18">
      <c r="B577" s="2546"/>
      <c r="C577" s="2546"/>
      <c r="D577" s="35"/>
      <c r="E577" s="2546"/>
      <c r="F577" s="35"/>
      <c r="G577" s="35"/>
      <c r="H577" s="84"/>
      <c r="I577" s="102"/>
      <c r="J577" s="2546"/>
      <c r="K577" s="89"/>
      <c r="L577" s="2546"/>
      <c r="M577" s="89"/>
      <c r="N577" s="83"/>
      <c r="O577" s="35"/>
      <c r="P577" s="89"/>
      <c r="Q577" s="89"/>
      <c r="R577" s="2546"/>
    </row>
    <row r="578" spans="2:18">
      <c r="B578" s="2546"/>
      <c r="C578" s="2546"/>
      <c r="D578" s="35"/>
      <c r="E578" s="2546"/>
      <c r="F578" s="35"/>
      <c r="G578" s="35"/>
      <c r="H578" s="84"/>
      <c r="I578" s="102"/>
      <c r="J578" s="2546"/>
      <c r="K578" s="89"/>
      <c r="L578" s="2546"/>
      <c r="M578" s="89"/>
      <c r="N578" s="83"/>
      <c r="O578" s="35"/>
      <c r="P578" s="89"/>
      <c r="Q578" s="89"/>
      <c r="R578" s="2546"/>
    </row>
    <row r="579" spans="2:18">
      <c r="B579" s="2546"/>
      <c r="C579" s="2546"/>
      <c r="D579" s="35"/>
      <c r="E579" s="2546"/>
      <c r="F579" s="35"/>
      <c r="G579" s="35"/>
      <c r="H579" s="84"/>
      <c r="I579" s="102"/>
      <c r="J579" s="2546"/>
      <c r="K579" s="89"/>
      <c r="L579" s="2546"/>
      <c r="M579" s="89"/>
      <c r="N579" s="83"/>
      <c r="O579" s="35"/>
      <c r="P579" s="89"/>
      <c r="Q579" s="89"/>
      <c r="R579" s="2546"/>
    </row>
    <row r="580" spans="2:18">
      <c r="B580" s="2546"/>
      <c r="C580" s="2546"/>
      <c r="D580" s="35"/>
      <c r="E580" s="2546"/>
      <c r="F580" s="35"/>
      <c r="G580" s="35"/>
      <c r="H580" s="84"/>
      <c r="I580" s="102"/>
      <c r="J580" s="2546"/>
      <c r="K580" s="89"/>
      <c r="L580" s="2546"/>
      <c r="M580" s="89"/>
      <c r="N580" s="83"/>
      <c r="O580" s="35"/>
      <c r="P580" s="89"/>
      <c r="Q580" s="89"/>
      <c r="R580" s="2546"/>
    </row>
    <row r="581" spans="2:18">
      <c r="B581" s="2546"/>
      <c r="C581" s="2546"/>
      <c r="D581" s="35"/>
      <c r="E581" s="2546"/>
      <c r="F581" s="35"/>
      <c r="G581" s="35"/>
      <c r="H581" s="84"/>
      <c r="I581" s="102"/>
      <c r="J581" s="2546"/>
      <c r="K581" s="89"/>
      <c r="L581" s="2546"/>
      <c r="M581" s="89"/>
      <c r="N581" s="83"/>
      <c r="O581" s="35"/>
      <c r="P581" s="89"/>
      <c r="Q581" s="89"/>
      <c r="R581" s="2546"/>
    </row>
    <row r="582" spans="2:18">
      <c r="B582" s="2546"/>
      <c r="C582" s="2546"/>
      <c r="D582" s="35"/>
      <c r="E582" s="2546"/>
      <c r="F582" s="35"/>
      <c r="G582" s="35"/>
      <c r="H582" s="84"/>
      <c r="I582" s="102"/>
      <c r="J582" s="2546"/>
      <c r="K582" s="89"/>
      <c r="L582" s="2546"/>
      <c r="M582" s="89"/>
      <c r="N582" s="83"/>
      <c r="O582" s="35"/>
      <c r="P582" s="89"/>
      <c r="Q582" s="89"/>
      <c r="R582" s="2546"/>
    </row>
    <row r="583" spans="2:18">
      <c r="B583" s="2546"/>
      <c r="C583" s="2546"/>
      <c r="D583" s="35"/>
      <c r="E583" s="2546"/>
      <c r="F583" s="35"/>
      <c r="G583" s="35"/>
      <c r="H583" s="84"/>
      <c r="I583" s="102"/>
      <c r="J583" s="2546"/>
      <c r="K583" s="89"/>
      <c r="L583" s="2546"/>
      <c r="M583" s="89"/>
      <c r="N583" s="83"/>
      <c r="O583" s="35"/>
      <c r="P583" s="89"/>
      <c r="Q583" s="89"/>
      <c r="R583" s="2546"/>
    </row>
    <row r="584" spans="2:18">
      <c r="B584" s="2546"/>
      <c r="C584" s="2546"/>
      <c r="D584" s="35"/>
      <c r="E584" s="2546"/>
      <c r="F584" s="35"/>
      <c r="G584" s="35"/>
      <c r="H584" s="84"/>
      <c r="I584" s="102"/>
      <c r="J584" s="2546"/>
      <c r="K584" s="89"/>
      <c r="L584" s="2546"/>
      <c r="M584" s="89"/>
      <c r="N584" s="83"/>
      <c r="O584" s="35"/>
      <c r="P584" s="89"/>
      <c r="Q584" s="89"/>
      <c r="R584" s="2546"/>
    </row>
    <row r="585" spans="2:18">
      <c r="B585" s="2546"/>
      <c r="C585" s="2546"/>
      <c r="D585" s="35"/>
      <c r="E585" s="2546"/>
      <c r="F585" s="35"/>
      <c r="G585" s="35"/>
      <c r="H585" s="84"/>
      <c r="I585" s="102"/>
      <c r="J585" s="2546"/>
      <c r="K585" s="89"/>
      <c r="L585" s="2546"/>
      <c r="M585" s="89"/>
      <c r="N585" s="83"/>
      <c r="O585" s="35"/>
      <c r="P585" s="89"/>
      <c r="Q585" s="89"/>
      <c r="R585" s="2546"/>
    </row>
    <row r="586" spans="2:18">
      <c r="B586" s="2546"/>
      <c r="C586" s="2546"/>
      <c r="D586" s="35"/>
      <c r="E586" s="2546"/>
      <c r="F586" s="35"/>
      <c r="G586" s="35"/>
      <c r="H586" s="84"/>
      <c r="I586" s="102"/>
      <c r="J586" s="2546"/>
      <c r="K586" s="89"/>
      <c r="L586" s="2546"/>
      <c r="M586" s="89"/>
      <c r="N586" s="83"/>
      <c r="O586" s="35"/>
      <c r="P586" s="89"/>
      <c r="Q586" s="89"/>
      <c r="R586" s="2546"/>
    </row>
    <row r="587" spans="2:18">
      <c r="B587" s="2546"/>
      <c r="C587" s="2546"/>
      <c r="D587" s="35"/>
      <c r="E587" s="2546"/>
      <c r="F587" s="35"/>
      <c r="G587" s="35"/>
      <c r="H587" s="84"/>
      <c r="I587" s="102"/>
      <c r="J587" s="2546"/>
      <c r="K587" s="89"/>
      <c r="L587" s="2546"/>
      <c r="M587" s="89"/>
      <c r="N587" s="83"/>
      <c r="O587" s="35"/>
      <c r="P587" s="89"/>
      <c r="Q587" s="89"/>
      <c r="R587" s="2546"/>
    </row>
    <row r="588" spans="2:18">
      <c r="B588" s="2546"/>
      <c r="C588" s="2546"/>
      <c r="D588" s="35"/>
      <c r="E588" s="2546"/>
      <c r="F588" s="35"/>
      <c r="G588" s="35"/>
      <c r="H588" s="84"/>
      <c r="I588" s="102"/>
      <c r="J588" s="2546"/>
      <c r="K588" s="89"/>
      <c r="L588" s="2546"/>
      <c r="M588" s="89"/>
      <c r="N588" s="83"/>
      <c r="O588" s="35"/>
      <c r="P588" s="89"/>
      <c r="Q588" s="89"/>
      <c r="R588" s="2546"/>
    </row>
    <row r="589" spans="2:18">
      <c r="B589" s="2546"/>
      <c r="C589" s="2546"/>
      <c r="D589" s="35"/>
      <c r="E589" s="2546"/>
      <c r="F589" s="35"/>
      <c r="G589" s="35"/>
      <c r="H589" s="84"/>
      <c r="I589" s="102"/>
      <c r="J589" s="2546"/>
      <c r="K589" s="89"/>
      <c r="L589" s="2546"/>
      <c r="M589" s="89"/>
      <c r="N589" s="83"/>
      <c r="O589" s="35"/>
      <c r="P589" s="89"/>
      <c r="Q589" s="89"/>
      <c r="R589" s="2546"/>
    </row>
    <row r="590" spans="2:18">
      <c r="B590" s="2546"/>
      <c r="C590" s="2546"/>
      <c r="D590" s="35"/>
      <c r="E590" s="2546"/>
      <c r="F590" s="35"/>
      <c r="G590" s="35"/>
      <c r="H590" s="84"/>
      <c r="I590" s="102"/>
      <c r="J590" s="2546"/>
      <c r="K590" s="89"/>
      <c r="L590" s="2546"/>
      <c r="M590" s="89"/>
      <c r="N590" s="83"/>
      <c r="O590" s="35"/>
      <c r="P590" s="89"/>
      <c r="Q590" s="89"/>
      <c r="R590" s="2546"/>
    </row>
    <row r="591" spans="2:18">
      <c r="B591" s="2546"/>
      <c r="C591" s="2546"/>
      <c r="D591" s="35"/>
      <c r="E591" s="2546"/>
      <c r="F591" s="35"/>
      <c r="G591" s="35"/>
      <c r="H591" s="84"/>
      <c r="I591" s="102"/>
      <c r="J591" s="2546"/>
      <c r="K591" s="89"/>
      <c r="L591" s="2546"/>
      <c r="M591" s="89"/>
      <c r="N591" s="83"/>
      <c r="O591" s="35"/>
      <c r="P591" s="89"/>
      <c r="Q591" s="89"/>
      <c r="R591" s="2546"/>
    </row>
    <row r="592" spans="2:18">
      <c r="B592" s="2546"/>
      <c r="C592" s="2546"/>
      <c r="D592" s="35"/>
      <c r="E592" s="2546"/>
      <c r="F592" s="35"/>
      <c r="G592" s="35"/>
      <c r="H592" s="84"/>
      <c r="I592" s="102"/>
      <c r="J592" s="2546"/>
      <c r="K592" s="89"/>
      <c r="L592" s="2546"/>
      <c r="M592" s="89"/>
      <c r="N592" s="83"/>
      <c r="O592" s="35"/>
      <c r="P592" s="89"/>
      <c r="Q592" s="89"/>
      <c r="R592" s="2546"/>
    </row>
    <row r="593" spans="2:18">
      <c r="B593" s="2546"/>
      <c r="C593" s="2546"/>
      <c r="D593" s="35"/>
      <c r="E593" s="2546"/>
      <c r="F593" s="35"/>
      <c r="G593" s="35"/>
      <c r="H593" s="84"/>
      <c r="I593" s="102"/>
      <c r="J593" s="2546"/>
      <c r="K593" s="89"/>
      <c r="L593" s="2546"/>
      <c r="M593" s="89"/>
      <c r="N593" s="83"/>
      <c r="O593" s="35"/>
      <c r="P593" s="89"/>
      <c r="Q593" s="89"/>
      <c r="R593" s="2546"/>
    </row>
    <row r="594" spans="2:18">
      <c r="B594" s="2546"/>
      <c r="C594" s="2546"/>
      <c r="D594" s="35"/>
      <c r="E594" s="2546"/>
      <c r="F594" s="35"/>
      <c r="G594" s="35"/>
      <c r="H594" s="84"/>
      <c r="I594" s="102"/>
      <c r="J594" s="2546"/>
      <c r="K594" s="89"/>
      <c r="L594" s="2546"/>
      <c r="M594" s="89"/>
      <c r="N594" s="83"/>
      <c r="O594" s="35"/>
      <c r="P594" s="89"/>
      <c r="Q594" s="89"/>
      <c r="R594" s="2546"/>
    </row>
    <row r="595" spans="2:18">
      <c r="B595" s="2546"/>
      <c r="C595" s="2546"/>
      <c r="D595" s="35"/>
      <c r="E595" s="2546"/>
      <c r="F595" s="35"/>
      <c r="G595" s="35"/>
      <c r="H595" s="84"/>
      <c r="I595" s="102"/>
      <c r="J595" s="2546"/>
      <c r="K595" s="89"/>
      <c r="L595" s="2546"/>
      <c r="M595" s="89"/>
      <c r="N595" s="83"/>
      <c r="O595" s="35"/>
      <c r="P595" s="89"/>
      <c r="Q595" s="89"/>
      <c r="R595" s="2546"/>
    </row>
    <row r="596" spans="2:18">
      <c r="B596" s="2546"/>
      <c r="C596" s="2546"/>
      <c r="D596" s="35"/>
      <c r="E596" s="2546"/>
      <c r="F596" s="35"/>
      <c r="G596" s="35"/>
      <c r="H596" s="84"/>
      <c r="I596" s="102"/>
      <c r="J596" s="2546"/>
      <c r="K596" s="89"/>
      <c r="L596" s="2546"/>
      <c r="M596" s="89"/>
      <c r="N596" s="83"/>
      <c r="O596" s="35"/>
      <c r="P596" s="89"/>
      <c r="Q596" s="89"/>
      <c r="R596" s="2546"/>
    </row>
    <row r="597" spans="2:18">
      <c r="B597" s="2546"/>
      <c r="C597" s="2546"/>
      <c r="D597" s="35"/>
      <c r="E597" s="2546"/>
      <c r="F597" s="35"/>
      <c r="G597" s="35"/>
      <c r="H597" s="84"/>
      <c r="I597" s="102"/>
      <c r="J597" s="2546"/>
      <c r="K597" s="89"/>
      <c r="L597" s="2546"/>
      <c r="M597" s="89"/>
      <c r="N597" s="83"/>
      <c r="O597" s="35"/>
      <c r="P597" s="89"/>
      <c r="Q597" s="89"/>
      <c r="R597" s="2546"/>
    </row>
    <row r="598" spans="2:18">
      <c r="B598" s="2546"/>
      <c r="C598" s="2546"/>
      <c r="D598" s="35"/>
      <c r="E598" s="2546"/>
      <c r="F598" s="35"/>
      <c r="G598" s="35"/>
      <c r="H598" s="84"/>
      <c r="I598" s="102"/>
      <c r="J598" s="2546"/>
      <c r="K598" s="89"/>
      <c r="L598" s="2546"/>
      <c r="M598" s="89"/>
      <c r="N598" s="83"/>
      <c r="O598" s="35"/>
      <c r="P598" s="89"/>
      <c r="Q598" s="89"/>
      <c r="R598" s="2546"/>
    </row>
    <row r="599" spans="2:18">
      <c r="B599" s="2546"/>
      <c r="C599" s="2546"/>
      <c r="D599" s="35"/>
      <c r="E599" s="2546"/>
      <c r="F599" s="35"/>
      <c r="G599" s="35"/>
      <c r="H599" s="84"/>
      <c r="I599" s="102"/>
      <c r="J599" s="2546"/>
      <c r="K599" s="89"/>
      <c r="L599" s="2546"/>
      <c r="M599" s="89"/>
      <c r="N599" s="83"/>
      <c r="O599" s="35"/>
      <c r="P599" s="89"/>
      <c r="Q599" s="89"/>
      <c r="R599" s="2546"/>
    </row>
    <row r="600" spans="2:18">
      <c r="B600" s="2546"/>
      <c r="C600" s="2546"/>
      <c r="D600" s="35"/>
      <c r="E600" s="2546"/>
      <c r="F600" s="35"/>
      <c r="G600" s="35"/>
      <c r="H600" s="84"/>
      <c r="I600" s="102"/>
      <c r="J600" s="2546"/>
      <c r="K600" s="89"/>
      <c r="L600" s="2546"/>
      <c r="M600" s="89"/>
      <c r="N600" s="83"/>
      <c r="O600" s="35"/>
      <c r="P600" s="89"/>
      <c r="Q600" s="89"/>
      <c r="R600" s="2546"/>
    </row>
    <row r="601" spans="2:18">
      <c r="B601" s="2546"/>
      <c r="C601" s="2546"/>
      <c r="D601" s="35"/>
      <c r="E601" s="2546"/>
      <c r="F601" s="35"/>
      <c r="G601" s="35"/>
      <c r="H601" s="84"/>
      <c r="I601" s="102"/>
      <c r="J601" s="2546"/>
      <c r="K601" s="89"/>
      <c r="L601" s="2546"/>
      <c r="M601" s="89"/>
      <c r="N601" s="83"/>
      <c r="O601" s="35"/>
      <c r="P601" s="89"/>
      <c r="Q601" s="89"/>
      <c r="R601" s="2546"/>
    </row>
    <row r="602" spans="2:18">
      <c r="B602" s="2546"/>
      <c r="C602" s="2546"/>
      <c r="D602" s="35"/>
      <c r="E602" s="2546"/>
      <c r="F602" s="35"/>
      <c r="G602" s="35"/>
      <c r="H602" s="84"/>
      <c r="I602" s="102"/>
      <c r="J602" s="2546"/>
      <c r="K602" s="89"/>
      <c r="L602" s="2546"/>
      <c r="M602" s="89"/>
      <c r="N602" s="83"/>
      <c r="O602" s="35"/>
      <c r="P602" s="89"/>
      <c r="Q602" s="89"/>
      <c r="R602" s="2546"/>
    </row>
    <row r="603" spans="2:18">
      <c r="B603" s="2546"/>
      <c r="C603" s="2546"/>
      <c r="D603" s="35"/>
      <c r="E603" s="2546"/>
      <c r="F603" s="35"/>
      <c r="G603" s="35"/>
      <c r="H603" s="84"/>
      <c r="I603" s="102"/>
      <c r="J603" s="2546"/>
      <c r="K603" s="89"/>
      <c r="L603" s="2546"/>
      <c r="M603" s="89"/>
      <c r="N603" s="83"/>
      <c r="O603" s="35"/>
      <c r="P603" s="89"/>
      <c r="Q603" s="89"/>
      <c r="R603" s="2546"/>
    </row>
    <row r="604" spans="2:18">
      <c r="B604" s="2546"/>
      <c r="C604" s="2546"/>
      <c r="D604" s="35"/>
      <c r="E604" s="2546"/>
      <c r="F604" s="35"/>
      <c r="G604" s="35"/>
      <c r="H604" s="84"/>
      <c r="I604" s="102"/>
      <c r="J604" s="2546"/>
      <c r="K604" s="89"/>
      <c r="L604" s="2546"/>
      <c r="M604" s="89"/>
      <c r="N604" s="83"/>
      <c r="O604" s="35"/>
      <c r="P604" s="89"/>
      <c r="Q604" s="89"/>
      <c r="R604" s="2546"/>
    </row>
    <row r="605" spans="2:18">
      <c r="B605" s="2546"/>
      <c r="C605" s="2546"/>
      <c r="D605" s="35"/>
      <c r="E605" s="2546"/>
      <c r="F605" s="35"/>
      <c r="G605" s="35"/>
      <c r="H605" s="84"/>
      <c r="I605" s="102"/>
      <c r="J605" s="2546"/>
      <c r="K605" s="89"/>
      <c r="L605" s="2546"/>
      <c r="M605" s="89"/>
      <c r="N605" s="83"/>
      <c r="O605" s="35"/>
      <c r="P605" s="89"/>
      <c r="Q605" s="89"/>
      <c r="R605" s="2546"/>
    </row>
    <row r="606" spans="2:18">
      <c r="B606" s="2546"/>
      <c r="C606" s="2546"/>
      <c r="D606" s="35"/>
      <c r="E606" s="2546"/>
      <c r="F606" s="35"/>
      <c r="G606" s="35"/>
      <c r="H606" s="84"/>
      <c r="I606" s="102"/>
      <c r="J606" s="2546"/>
      <c r="K606" s="89"/>
      <c r="L606" s="2546"/>
      <c r="M606" s="89"/>
      <c r="N606" s="83"/>
      <c r="O606" s="35"/>
      <c r="P606" s="89"/>
      <c r="Q606" s="89"/>
      <c r="R606" s="2546"/>
    </row>
    <row r="607" spans="2:18">
      <c r="B607" s="2546"/>
      <c r="C607" s="2546"/>
      <c r="D607" s="35"/>
      <c r="E607" s="2546"/>
      <c r="F607" s="35"/>
      <c r="G607" s="35"/>
      <c r="H607" s="84"/>
      <c r="I607" s="102"/>
      <c r="J607" s="2546"/>
      <c r="K607" s="89"/>
      <c r="L607" s="2546"/>
      <c r="M607" s="89"/>
      <c r="N607" s="83"/>
      <c r="O607" s="35"/>
      <c r="P607" s="89"/>
      <c r="Q607" s="89"/>
      <c r="R607" s="2546"/>
    </row>
    <row r="608" spans="2:18">
      <c r="B608" s="2546"/>
      <c r="C608" s="2546"/>
      <c r="D608" s="35"/>
      <c r="E608" s="2546"/>
      <c r="F608" s="35"/>
      <c r="G608" s="35"/>
      <c r="H608" s="84"/>
      <c r="I608" s="102"/>
      <c r="J608" s="2546"/>
      <c r="K608" s="89"/>
      <c r="L608" s="2546"/>
      <c r="M608" s="89"/>
      <c r="N608" s="83"/>
      <c r="O608" s="35"/>
      <c r="P608" s="89"/>
      <c r="Q608" s="89"/>
      <c r="R608" s="2546"/>
    </row>
    <row r="609" spans="2:18">
      <c r="B609" s="2546"/>
      <c r="C609" s="2546"/>
      <c r="D609" s="35"/>
      <c r="E609" s="2546"/>
      <c r="F609" s="35"/>
      <c r="G609" s="35"/>
      <c r="H609" s="84"/>
      <c r="I609" s="102"/>
      <c r="J609" s="2546"/>
      <c r="K609" s="89"/>
      <c r="L609" s="2546"/>
      <c r="M609" s="89"/>
      <c r="N609" s="83"/>
      <c r="O609" s="35"/>
      <c r="P609" s="89"/>
      <c r="Q609" s="89"/>
      <c r="R609" s="2546"/>
    </row>
    <row r="610" spans="2:18">
      <c r="B610" s="2546"/>
      <c r="C610" s="2546"/>
      <c r="D610" s="35"/>
      <c r="E610" s="2546"/>
      <c r="F610" s="35"/>
      <c r="G610" s="35"/>
      <c r="H610" s="84"/>
      <c r="I610" s="102"/>
      <c r="J610" s="2546"/>
      <c r="K610" s="89"/>
      <c r="L610" s="2546"/>
      <c r="M610" s="89"/>
      <c r="N610" s="83"/>
      <c r="O610" s="35"/>
      <c r="P610" s="89"/>
      <c r="Q610" s="89"/>
      <c r="R610" s="2546"/>
    </row>
    <row r="611" spans="2:18">
      <c r="B611" s="2546"/>
      <c r="C611" s="2546"/>
      <c r="D611" s="35"/>
      <c r="E611" s="2546"/>
      <c r="F611" s="35"/>
      <c r="G611" s="35"/>
      <c r="H611" s="84"/>
      <c r="I611" s="102"/>
      <c r="J611" s="2546"/>
      <c r="K611" s="89"/>
      <c r="L611" s="2546"/>
      <c r="M611" s="89"/>
      <c r="N611" s="83"/>
      <c r="O611" s="35"/>
      <c r="P611" s="89"/>
      <c r="Q611" s="89"/>
      <c r="R611" s="2546"/>
    </row>
    <row r="612" spans="2:18">
      <c r="B612" s="2546"/>
      <c r="C612" s="2546"/>
      <c r="D612" s="35"/>
      <c r="E612" s="2546"/>
      <c r="F612" s="35"/>
      <c r="G612" s="35"/>
      <c r="H612" s="84"/>
      <c r="I612" s="102"/>
      <c r="J612" s="2546"/>
      <c r="K612" s="89"/>
      <c r="L612" s="2546"/>
      <c r="M612" s="89"/>
      <c r="N612" s="83"/>
      <c r="O612" s="35"/>
      <c r="P612" s="89"/>
      <c r="Q612" s="89"/>
      <c r="R612" s="2546"/>
    </row>
    <row r="613" spans="2:18">
      <c r="B613" s="2546"/>
      <c r="C613" s="2546"/>
      <c r="D613" s="35"/>
      <c r="E613" s="2546"/>
      <c r="F613" s="35"/>
      <c r="G613" s="35"/>
      <c r="H613" s="84"/>
      <c r="I613" s="102"/>
      <c r="J613" s="2546"/>
      <c r="K613" s="89"/>
      <c r="L613" s="2546"/>
      <c r="M613" s="89"/>
      <c r="N613" s="83"/>
      <c r="O613" s="35"/>
      <c r="P613" s="89"/>
      <c r="Q613" s="89"/>
      <c r="R613" s="2546"/>
    </row>
    <row r="614" spans="2:18">
      <c r="B614" s="2546"/>
      <c r="C614" s="2546"/>
      <c r="D614" s="35"/>
      <c r="E614" s="2546"/>
      <c r="F614" s="35"/>
      <c r="G614" s="35"/>
      <c r="H614" s="84"/>
      <c r="I614" s="102"/>
      <c r="J614" s="2546"/>
      <c r="K614" s="89"/>
      <c r="L614" s="2546"/>
      <c r="M614" s="89"/>
      <c r="N614" s="83"/>
      <c r="O614" s="35"/>
      <c r="P614" s="89"/>
      <c r="Q614" s="89"/>
      <c r="R614" s="2546"/>
    </row>
    <row r="615" spans="2:18">
      <c r="B615" s="2546"/>
      <c r="C615" s="2546"/>
      <c r="D615" s="35"/>
      <c r="E615" s="2546"/>
      <c r="F615" s="35"/>
      <c r="G615" s="35"/>
      <c r="H615" s="84"/>
      <c r="I615" s="102"/>
      <c r="J615" s="2546"/>
      <c r="K615" s="89"/>
      <c r="L615" s="2546"/>
      <c r="M615" s="89"/>
      <c r="N615" s="83"/>
      <c r="O615" s="35"/>
      <c r="P615" s="89"/>
      <c r="Q615" s="89"/>
      <c r="R615" s="2546"/>
    </row>
    <row r="616" spans="2:18">
      <c r="B616" s="2546"/>
      <c r="C616" s="2546"/>
      <c r="D616" s="35"/>
      <c r="E616" s="2546"/>
      <c r="F616" s="35"/>
      <c r="G616" s="35"/>
      <c r="H616" s="84"/>
      <c r="I616" s="102"/>
      <c r="J616" s="2546"/>
      <c r="K616" s="89"/>
      <c r="L616" s="2546"/>
      <c r="M616" s="89"/>
      <c r="N616" s="83"/>
      <c r="O616" s="35"/>
      <c r="P616" s="89"/>
      <c r="Q616" s="89"/>
      <c r="R616" s="2546"/>
    </row>
    <row r="617" spans="2:18">
      <c r="B617" s="2546"/>
      <c r="C617" s="2546"/>
      <c r="D617" s="35"/>
      <c r="E617" s="2546"/>
      <c r="F617" s="35"/>
      <c r="G617" s="35"/>
      <c r="H617" s="84"/>
      <c r="I617" s="102"/>
      <c r="J617" s="2546"/>
      <c r="K617" s="89"/>
      <c r="L617" s="2546"/>
      <c r="M617" s="89"/>
      <c r="N617" s="83"/>
      <c r="O617" s="35"/>
      <c r="P617" s="89"/>
      <c r="Q617" s="89"/>
      <c r="R617" s="2546"/>
    </row>
    <row r="618" spans="2:18">
      <c r="B618" s="2546"/>
      <c r="C618" s="2546"/>
      <c r="D618" s="35"/>
      <c r="E618" s="2546"/>
      <c r="F618" s="35"/>
      <c r="G618" s="35"/>
      <c r="H618" s="84"/>
      <c r="I618" s="102"/>
      <c r="J618" s="2546"/>
      <c r="K618" s="89"/>
      <c r="L618" s="2546"/>
      <c r="M618" s="89"/>
      <c r="N618" s="83"/>
      <c r="O618" s="35"/>
      <c r="P618" s="89"/>
      <c r="Q618" s="89"/>
      <c r="R618" s="2546"/>
    </row>
    <row r="619" spans="2:18">
      <c r="B619" s="2546"/>
      <c r="C619" s="2546"/>
      <c r="D619" s="35"/>
      <c r="E619" s="2546"/>
      <c r="F619" s="35"/>
      <c r="G619" s="35"/>
      <c r="H619" s="84"/>
      <c r="I619" s="102"/>
      <c r="J619" s="2546"/>
      <c r="K619" s="89"/>
      <c r="L619" s="2546"/>
      <c r="M619" s="89"/>
      <c r="N619" s="83"/>
      <c r="O619" s="35"/>
      <c r="P619" s="89"/>
      <c r="Q619" s="89"/>
      <c r="R619" s="2546"/>
    </row>
    <row r="620" spans="2:18">
      <c r="B620" s="2546"/>
      <c r="C620" s="2546"/>
      <c r="D620" s="35"/>
      <c r="E620" s="2546"/>
      <c r="F620" s="35"/>
      <c r="G620" s="35"/>
      <c r="H620" s="84"/>
      <c r="I620" s="102"/>
      <c r="J620" s="2546"/>
      <c r="K620" s="89"/>
      <c r="L620" s="2546"/>
      <c r="M620" s="89"/>
      <c r="N620" s="83"/>
      <c r="O620" s="35"/>
      <c r="P620" s="89"/>
      <c r="Q620" s="89"/>
      <c r="R620" s="2546"/>
    </row>
    <row r="621" spans="2:18">
      <c r="B621" s="2546"/>
      <c r="C621" s="2546"/>
      <c r="D621" s="35"/>
      <c r="E621" s="2546"/>
      <c r="F621" s="35"/>
      <c r="G621" s="35"/>
      <c r="H621" s="84"/>
      <c r="I621" s="102"/>
      <c r="J621" s="2546"/>
      <c r="K621" s="89"/>
      <c r="L621" s="2546"/>
      <c r="M621" s="89"/>
      <c r="N621" s="83"/>
      <c r="O621" s="35"/>
      <c r="P621" s="89"/>
      <c r="Q621" s="89"/>
      <c r="R621" s="2546"/>
    </row>
    <row r="622" spans="2:18">
      <c r="B622" s="2546"/>
      <c r="C622" s="2546"/>
      <c r="D622" s="35"/>
      <c r="E622" s="2546"/>
      <c r="F622" s="35"/>
      <c r="G622" s="35"/>
      <c r="H622" s="84"/>
      <c r="I622" s="102"/>
      <c r="J622" s="2546"/>
      <c r="K622" s="89"/>
      <c r="L622" s="2546"/>
      <c r="M622" s="89"/>
      <c r="N622" s="83"/>
      <c r="O622" s="35"/>
      <c r="P622" s="89"/>
      <c r="Q622" s="89"/>
      <c r="R622" s="2546"/>
    </row>
    <row r="623" spans="2:18">
      <c r="B623" s="2546"/>
      <c r="C623" s="2546"/>
      <c r="D623" s="35"/>
      <c r="E623" s="2546"/>
      <c r="F623" s="35"/>
      <c r="G623" s="35"/>
      <c r="H623" s="84"/>
      <c r="I623" s="102"/>
      <c r="J623" s="2546"/>
      <c r="K623" s="89"/>
      <c r="L623" s="2546"/>
      <c r="M623" s="89"/>
      <c r="N623" s="83"/>
      <c r="O623" s="35"/>
      <c r="P623" s="89"/>
      <c r="Q623" s="89"/>
      <c r="R623" s="2546"/>
    </row>
    <row r="624" spans="2:18">
      <c r="B624" s="2546"/>
      <c r="C624" s="2546"/>
      <c r="D624" s="35"/>
      <c r="E624" s="2546"/>
      <c r="F624" s="35"/>
      <c r="G624" s="35"/>
      <c r="H624" s="84"/>
      <c r="I624" s="102"/>
      <c r="J624" s="2546"/>
      <c r="K624" s="89"/>
      <c r="L624" s="2546"/>
      <c r="M624" s="89"/>
      <c r="N624" s="83"/>
      <c r="O624" s="35"/>
      <c r="P624" s="89"/>
      <c r="Q624" s="89"/>
      <c r="R624" s="2546"/>
    </row>
    <row r="625" spans="2:18">
      <c r="B625" s="2546"/>
      <c r="C625" s="2546"/>
      <c r="D625" s="35"/>
      <c r="E625" s="2546"/>
      <c r="F625" s="35"/>
      <c r="G625" s="35"/>
      <c r="H625" s="84"/>
      <c r="I625" s="102"/>
      <c r="J625" s="2546"/>
      <c r="K625" s="89"/>
      <c r="L625" s="2546"/>
      <c r="M625" s="89"/>
      <c r="N625" s="83"/>
      <c r="O625" s="35"/>
      <c r="P625" s="89"/>
      <c r="Q625" s="89"/>
      <c r="R625" s="2546"/>
    </row>
    <row r="626" spans="2:18">
      <c r="B626" s="2546"/>
      <c r="C626" s="2546"/>
      <c r="D626" s="35"/>
      <c r="E626" s="2546"/>
      <c r="F626" s="35"/>
      <c r="G626" s="35"/>
      <c r="H626" s="84"/>
      <c r="I626" s="102"/>
      <c r="J626" s="2546"/>
      <c r="K626" s="89"/>
      <c r="L626" s="2546"/>
      <c r="M626" s="89"/>
      <c r="N626" s="83"/>
      <c r="O626" s="35"/>
      <c r="P626" s="89"/>
      <c r="Q626" s="89"/>
      <c r="R626" s="2546"/>
    </row>
    <row r="627" spans="2:18">
      <c r="B627" s="2546"/>
      <c r="C627" s="2546"/>
      <c r="D627" s="35"/>
      <c r="E627" s="2546"/>
      <c r="F627" s="35"/>
      <c r="G627" s="35"/>
      <c r="H627" s="84"/>
      <c r="I627" s="102"/>
      <c r="J627" s="2546"/>
      <c r="K627" s="89"/>
      <c r="L627" s="2546"/>
      <c r="M627" s="89"/>
      <c r="N627" s="83"/>
      <c r="O627" s="35"/>
      <c r="P627" s="89"/>
      <c r="Q627" s="89"/>
      <c r="R627" s="2546"/>
    </row>
    <row r="628" spans="2:18">
      <c r="B628" s="2546"/>
      <c r="C628" s="2546"/>
      <c r="D628" s="35"/>
      <c r="E628" s="2546"/>
      <c r="F628" s="35"/>
      <c r="G628" s="35"/>
      <c r="H628" s="84"/>
      <c r="I628" s="102"/>
      <c r="J628" s="2546"/>
      <c r="K628" s="89"/>
      <c r="L628" s="2546"/>
      <c r="M628" s="89"/>
      <c r="N628" s="83"/>
      <c r="O628" s="35"/>
      <c r="P628" s="89"/>
      <c r="Q628" s="89"/>
      <c r="R628" s="2546"/>
    </row>
    <row r="629" spans="2:18">
      <c r="B629" s="2546"/>
      <c r="C629" s="2546"/>
      <c r="D629" s="35"/>
      <c r="E629" s="2546"/>
      <c r="F629" s="35"/>
      <c r="G629" s="35"/>
      <c r="H629" s="84"/>
      <c r="I629" s="102"/>
      <c r="J629" s="2546"/>
      <c r="K629" s="89"/>
      <c r="L629" s="2546"/>
      <c r="M629" s="89"/>
      <c r="N629" s="83"/>
      <c r="O629" s="35"/>
      <c r="P629" s="89"/>
      <c r="Q629" s="89"/>
      <c r="R629" s="2546"/>
    </row>
    <row r="630" spans="2:18">
      <c r="B630" s="2546"/>
      <c r="C630" s="2546"/>
      <c r="D630" s="35"/>
      <c r="E630" s="2546"/>
      <c r="F630" s="35"/>
      <c r="G630" s="35"/>
      <c r="H630" s="84"/>
      <c r="I630" s="102"/>
      <c r="J630" s="2546"/>
      <c r="K630" s="89"/>
      <c r="L630" s="2546"/>
      <c r="M630" s="89"/>
      <c r="N630" s="83"/>
      <c r="O630" s="35"/>
      <c r="P630" s="89"/>
      <c r="Q630" s="89"/>
      <c r="R630" s="2546"/>
    </row>
    <row r="631" spans="2:18">
      <c r="B631" s="2546"/>
      <c r="C631" s="2546"/>
      <c r="D631" s="35"/>
      <c r="E631" s="2546"/>
      <c r="F631" s="35"/>
      <c r="G631" s="35"/>
      <c r="H631" s="84"/>
      <c r="I631" s="102"/>
      <c r="J631" s="2546"/>
      <c r="K631" s="89"/>
      <c r="L631" s="2546"/>
      <c r="M631" s="89"/>
      <c r="N631" s="83"/>
      <c r="O631" s="35"/>
      <c r="P631" s="89"/>
      <c r="Q631" s="89"/>
      <c r="R631" s="2546"/>
    </row>
    <row r="632" spans="2:18">
      <c r="B632" s="2546"/>
      <c r="C632" s="2546"/>
      <c r="D632" s="35"/>
      <c r="E632" s="2546"/>
      <c r="F632" s="35"/>
      <c r="G632" s="35"/>
      <c r="H632" s="84"/>
      <c r="I632" s="102"/>
      <c r="J632" s="2546"/>
      <c r="K632" s="89"/>
      <c r="L632" s="2546"/>
      <c r="M632" s="89"/>
      <c r="N632" s="83"/>
      <c r="O632" s="35"/>
      <c r="P632" s="89"/>
      <c r="Q632" s="89"/>
      <c r="R632" s="2546"/>
    </row>
    <row r="633" spans="2:18">
      <c r="B633" s="2546"/>
      <c r="C633" s="2546"/>
      <c r="D633" s="35"/>
      <c r="E633" s="2546"/>
      <c r="F633" s="35"/>
      <c r="G633" s="35"/>
      <c r="H633" s="84"/>
      <c r="I633" s="102"/>
      <c r="J633" s="2546"/>
      <c r="K633" s="89"/>
      <c r="L633" s="2546"/>
      <c r="M633" s="89"/>
      <c r="N633" s="83"/>
      <c r="O633" s="35"/>
      <c r="P633" s="89"/>
      <c r="Q633" s="89"/>
      <c r="R633" s="2546"/>
    </row>
    <row r="634" spans="2:18">
      <c r="B634" s="2546"/>
      <c r="C634" s="2546"/>
      <c r="D634" s="35"/>
      <c r="E634" s="2546"/>
      <c r="F634" s="35"/>
      <c r="G634" s="35"/>
      <c r="H634" s="84"/>
      <c r="I634" s="102"/>
      <c r="J634" s="2546"/>
      <c r="K634" s="89"/>
      <c r="L634" s="2546"/>
      <c r="M634" s="89"/>
      <c r="N634" s="83"/>
      <c r="O634" s="35"/>
      <c r="P634" s="89"/>
      <c r="Q634" s="89"/>
      <c r="R634" s="2546"/>
    </row>
    <row r="635" spans="2:18">
      <c r="B635" s="2546"/>
      <c r="C635" s="2546"/>
      <c r="D635" s="35"/>
      <c r="E635" s="2546"/>
      <c r="F635" s="35"/>
      <c r="G635" s="35"/>
      <c r="H635" s="84"/>
      <c r="I635" s="102"/>
      <c r="J635" s="2546"/>
      <c r="K635" s="89"/>
      <c r="L635" s="2546"/>
      <c r="M635" s="89"/>
      <c r="N635" s="83"/>
      <c r="O635" s="35"/>
      <c r="P635" s="89"/>
      <c r="Q635" s="89"/>
      <c r="R635" s="2546"/>
    </row>
    <row r="636" spans="2:18">
      <c r="B636" s="2546"/>
      <c r="C636" s="2546"/>
      <c r="D636" s="35"/>
      <c r="E636" s="2546"/>
      <c r="F636" s="35"/>
      <c r="G636" s="35"/>
      <c r="H636" s="84"/>
      <c r="I636" s="102"/>
      <c r="J636" s="2546"/>
      <c r="K636" s="89"/>
      <c r="L636" s="2546"/>
      <c r="M636" s="89"/>
      <c r="N636" s="83"/>
      <c r="O636" s="35"/>
      <c r="P636" s="89"/>
      <c r="Q636" s="89"/>
      <c r="R636" s="2546"/>
    </row>
    <row r="637" spans="2:18">
      <c r="B637" s="2546"/>
      <c r="C637" s="2546"/>
      <c r="D637" s="35"/>
      <c r="E637" s="2546"/>
      <c r="F637" s="35"/>
      <c r="G637" s="35"/>
      <c r="H637" s="84"/>
      <c r="I637" s="102"/>
      <c r="J637" s="2546"/>
      <c r="K637" s="89"/>
      <c r="L637" s="2546"/>
      <c r="M637" s="89"/>
      <c r="N637" s="83"/>
      <c r="O637" s="35"/>
      <c r="P637" s="89"/>
      <c r="Q637" s="89"/>
      <c r="R637" s="2546"/>
    </row>
    <row r="638" spans="2:18">
      <c r="B638" s="2546"/>
      <c r="C638" s="2546"/>
      <c r="D638" s="35"/>
      <c r="E638" s="2546"/>
      <c r="F638" s="35"/>
      <c r="G638" s="35"/>
      <c r="H638" s="84"/>
      <c r="I638" s="102"/>
      <c r="J638" s="2546"/>
      <c r="K638" s="89"/>
      <c r="L638" s="2546"/>
      <c r="M638" s="89"/>
      <c r="N638" s="83"/>
      <c r="O638" s="35"/>
      <c r="P638" s="89"/>
      <c r="Q638" s="89"/>
      <c r="R638" s="2546"/>
    </row>
    <row r="639" spans="2:18">
      <c r="B639" s="2546"/>
      <c r="C639" s="2546"/>
      <c r="D639" s="35"/>
      <c r="E639" s="2546"/>
      <c r="F639" s="35"/>
      <c r="G639" s="35"/>
      <c r="H639" s="84"/>
      <c r="I639" s="102"/>
      <c r="J639" s="2546"/>
      <c r="K639" s="89"/>
      <c r="L639" s="2546"/>
      <c r="M639" s="89"/>
      <c r="N639" s="83"/>
      <c r="O639" s="35"/>
      <c r="P639" s="89"/>
      <c r="Q639" s="89"/>
      <c r="R639" s="2546"/>
    </row>
    <row r="640" spans="2:18">
      <c r="B640" s="2546"/>
      <c r="C640" s="2546"/>
      <c r="D640" s="35"/>
      <c r="E640" s="2546"/>
      <c r="F640" s="35"/>
      <c r="G640" s="35"/>
      <c r="H640" s="84"/>
      <c r="I640" s="102"/>
      <c r="J640" s="2546"/>
      <c r="K640" s="89"/>
      <c r="L640" s="2546"/>
      <c r="M640" s="89"/>
      <c r="N640" s="83"/>
      <c r="O640" s="35"/>
      <c r="P640" s="89"/>
      <c r="Q640" s="89"/>
      <c r="R640" s="2546"/>
    </row>
    <row r="641" spans="2:18">
      <c r="B641" s="2546"/>
      <c r="C641" s="2546"/>
      <c r="D641" s="35"/>
      <c r="E641" s="2546"/>
      <c r="F641" s="35"/>
      <c r="G641" s="35"/>
      <c r="H641" s="84"/>
      <c r="I641" s="102"/>
      <c r="J641" s="2546"/>
      <c r="K641" s="89"/>
      <c r="L641" s="2546"/>
      <c r="M641" s="89"/>
      <c r="N641" s="83"/>
      <c r="O641" s="35"/>
      <c r="P641" s="89"/>
      <c r="Q641" s="89"/>
      <c r="R641" s="2546"/>
    </row>
    <row r="642" spans="2:18">
      <c r="B642" s="2546"/>
      <c r="C642" s="2546"/>
      <c r="D642" s="35"/>
      <c r="E642" s="2546"/>
      <c r="F642" s="35"/>
      <c r="G642" s="35"/>
      <c r="H642" s="84"/>
      <c r="I642" s="102"/>
      <c r="J642" s="2546"/>
      <c r="K642" s="89"/>
      <c r="L642" s="2546"/>
      <c r="M642" s="89"/>
      <c r="N642" s="83"/>
      <c r="O642" s="35"/>
      <c r="P642" s="89"/>
      <c r="Q642" s="89"/>
      <c r="R642" s="2546"/>
    </row>
    <row r="643" spans="2:18">
      <c r="B643" s="2546"/>
      <c r="C643" s="2546"/>
      <c r="D643" s="35"/>
      <c r="E643" s="2546"/>
      <c r="F643" s="35"/>
      <c r="G643" s="35"/>
      <c r="H643" s="84"/>
      <c r="I643" s="102"/>
      <c r="J643" s="2546"/>
      <c r="K643" s="89"/>
      <c r="L643" s="2546"/>
      <c r="M643" s="89"/>
      <c r="N643" s="83"/>
      <c r="O643" s="35"/>
      <c r="P643" s="89"/>
      <c r="Q643" s="89"/>
      <c r="R643" s="2546"/>
    </row>
    <row r="644" spans="2:18">
      <c r="B644" s="2546"/>
      <c r="C644" s="2546"/>
      <c r="D644" s="35"/>
      <c r="E644" s="2546"/>
      <c r="F644" s="35"/>
      <c r="G644" s="35"/>
      <c r="H644" s="84"/>
      <c r="I644" s="102"/>
      <c r="J644" s="2546"/>
      <c r="K644" s="89"/>
      <c r="L644" s="2546"/>
      <c r="M644" s="89"/>
      <c r="N644" s="83"/>
      <c r="O644" s="35"/>
      <c r="P644" s="89"/>
      <c r="Q644" s="89"/>
      <c r="R644" s="2546"/>
    </row>
    <row r="645" spans="2:18">
      <c r="B645" s="2546"/>
      <c r="C645" s="2546"/>
      <c r="D645" s="35"/>
      <c r="E645" s="2546"/>
      <c r="F645" s="35"/>
      <c r="G645" s="35"/>
      <c r="H645" s="84"/>
      <c r="I645" s="102"/>
      <c r="J645" s="2546"/>
      <c r="K645" s="89"/>
      <c r="L645" s="2546"/>
      <c r="M645" s="89"/>
      <c r="N645" s="83"/>
      <c r="O645" s="35"/>
      <c r="P645" s="89"/>
      <c r="Q645" s="89"/>
      <c r="R645" s="2546"/>
    </row>
    <row r="646" spans="2:18">
      <c r="B646" s="2546"/>
      <c r="C646" s="2546"/>
      <c r="D646" s="35"/>
      <c r="E646" s="2546"/>
      <c r="F646" s="35"/>
      <c r="G646" s="35"/>
      <c r="H646" s="84"/>
      <c r="I646" s="102"/>
      <c r="J646" s="2546"/>
      <c r="K646" s="89"/>
      <c r="L646" s="2546"/>
      <c r="M646" s="89"/>
      <c r="N646" s="83"/>
      <c r="O646" s="35"/>
      <c r="P646" s="89"/>
      <c r="Q646" s="89"/>
      <c r="R646" s="2546"/>
    </row>
    <row r="647" spans="2:18">
      <c r="B647" s="2546"/>
      <c r="C647" s="2546"/>
      <c r="D647" s="35"/>
      <c r="E647" s="2546"/>
      <c r="F647" s="35"/>
      <c r="G647" s="35"/>
      <c r="H647" s="84"/>
      <c r="I647" s="102"/>
      <c r="J647" s="2546"/>
      <c r="K647" s="89"/>
      <c r="L647" s="2546"/>
      <c r="M647" s="89"/>
      <c r="N647" s="83"/>
      <c r="O647" s="35"/>
      <c r="P647" s="89"/>
      <c r="Q647" s="89"/>
      <c r="R647" s="2546"/>
    </row>
    <row r="648" spans="2:18">
      <c r="B648" s="2546"/>
      <c r="C648" s="2546"/>
      <c r="D648" s="35"/>
      <c r="E648" s="2546"/>
      <c r="F648" s="35"/>
      <c r="G648" s="35"/>
      <c r="H648" s="84"/>
      <c r="I648" s="102"/>
      <c r="J648" s="2546"/>
      <c r="K648" s="89"/>
      <c r="L648" s="2546"/>
      <c r="M648" s="89"/>
      <c r="N648" s="83"/>
      <c r="O648" s="35"/>
      <c r="P648" s="89"/>
      <c r="Q648" s="89"/>
      <c r="R648" s="2546"/>
    </row>
    <row r="649" spans="2:18">
      <c r="B649" s="2546"/>
      <c r="C649" s="2546"/>
      <c r="D649" s="35"/>
      <c r="E649" s="2546"/>
      <c r="F649" s="35"/>
      <c r="G649" s="35"/>
      <c r="H649" s="84"/>
      <c r="I649" s="102"/>
      <c r="J649" s="2546"/>
      <c r="K649" s="89"/>
      <c r="L649" s="2546"/>
      <c r="M649" s="89"/>
      <c r="N649" s="83"/>
      <c r="O649" s="35"/>
      <c r="P649" s="89"/>
      <c r="Q649" s="89"/>
      <c r="R649" s="2546"/>
    </row>
    <row r="650" spans="2:18">
      <c r="B650" s="2546"/>
      <c r="C650" s="2546"/>
      <c r="D650" s="35"/>
      <c r="E650" s="2546"/>
      <c r="F650" s="35"/>
      <c r="G650" s="35"/>
      <c r="H650" s="84"/>
      <c r="I650" s="102"/>
      <c r="J650" s="2546"/>
      <c r="K650" s="89"/>
      <c r="L650" s="2546"/>
      <c r="M650" s="89"/>
      <c r="N650" s="83"/>
      <c r="O650" s="35"/>
      <c r="P650" s="89"/>
      <c r="Q650" s="89"/>
      <c r="R650" s="2546"/>
    </row>
    <row r="651" spans="2:18">
      <c r="B651" s="2546"/>
      <c r="C651" s="2546"/>
      <c r="D651" s="35"/>
      <c r="E651" s="2546"/>
      <c r="F651" s="35"/>
      <c r="G651" s="35"/>
      <c r="H651" s="84"/>
      <c r="I651" s="102"/>
      <c r="J651" s="2546"/>
      <c r="K651" s="89"/>
      <c r="L651" s="2546"/>
      <c r="M651" s="89"/>
      <c r="N651" s="83"/>
      <c r="O651" s="35"/>
      <c r="P651" s="89"/>
      <c r="Q651" s="89"/>
      <c r="R651" s="2546"/>
    </row>
    <row r="652" spans="2:18">
      <c r="B652" s="2546"/>
      <c r="C652" s="2546"/>
      <c r="D652" s="35"/>
      <c r="E652" s="2546"/>
      <c r="F652" s="35"/>
      <c r="G652" s="35"/>
      <c r="H652" s="84"/>
      <c r="I652" s="102"/>
      <c r="J652" s="2546"/>
      <c r="K652" s="89"/>
      <c r="L652" s="2546"/>
      <c r="M652" s="89"/>
      <c r="N652" s="83"/>
      <c r="O652" s="35"/>
      <c r="P652" s="89"/>
      <c r="Q652" s="89"/>
      <c r="R652" s="2546"/>
    </row>
    <row r="653" spans="2:18">
      <c r="B653" s="2546"/>
      <c r="C653" s="2546"/>
      <c r="D653" s="35"/>
      <c r="E653" s="2546"/>
      <c r="F653" s="35"/>
      <c r="G653" s="35"/>
      <c r="H653" s="84"/>
      <c r="I653" s="102"/>
      <c r="J653" s="2546"/>
      <c r="K653" s="89"/>
      <c r="L653" s="2546"/>
      <c r="M653" s="89"/>
      <c r="N653" s="83"/>
      <c r="O653" s="35"/>
      <c r="P653" s="89"/>
      <c r="Q653" s="89"/>
      <c r="R653" s="2546"/>
    </row>
    <row r="654" spans="2:18">
      <c r="B654" s="2546"/>
      <c r="C654" s="2546"/>
      <c r="D654" s="35"/>
      <c r="E654" s="2546"/>
      <c r="F654" s="35"/>
      <c r="G654" s="35"/>
      <c r="H654" s="84"/>
      <c r="I654" s="102"/>
      <c r="J654" s="2546"/>
      <c r="K654" s="89"/>
      <c r="L654" s="2546"/>
      <c r="M654" s="89"/>
      <c r="N654" s="83"/>
      <c r="O654" s="35"/>
      <c r="P654" s="89"/>
      <c r="Q654" s="89"/>
      <c r="R654" s="2546"/>
    </row>
    <row r="655" spans="2:18">
      <c r="B655" s="2546"/>
      <c r="C655" s="2546"/>
      <c r="D655" s="35"/>
      <c r="E655" s="2546"/>
      <c r="F655" s="35"/>
      <c r="G655" s="35"/>
      <c r="H655" s="84"/>
      <c r="I655" s="102"/>
      <c r="J655" s="2546"/>
      <c r="K655" s="89"/>
      <c r="L655" s="2546"/>
      <c r="M655" s="89"/>
      <c r="N655" s="83"/>
      <c r="O655" s="35"/>
      <c r="P655" s="89"/>
      <c r="Q655" s="89"/>
      <c r="R655" s="2546"/>
    </row>
    <row r="656" spans="2:18">
      <c r="B656" s="2546"/>
      <c r="C656" s="2546"/>
      <c r="D656" s="35"/>
      <c r="E656" s="2546"/>
      <c r="F656" s="35"/>
      <c r="G656" s="35"/>
      <c r="H656" s="84"/>
      <c r="I656" s="102"/>
      <c r="J656" s="2546"/>
      <c r="K656" s="89"/>
      <c r="L656" s="2546"/>
      <c r="M656" s="89"/>
      <c r="N656" s="83"/>
      <c r="O656" s="35"/>
      <c r="P656" s="89"/>
      <c r="Q656" s="89"/>
      <c r="R656" s="2546"/>
    </row>
    <row r="657" spans="2:18">
      <c r="B657" s="2546"/>
      <c r="C657" s="2546"/>
      <c r="D657" s="35"/>
      <c r="E657" s="2546"/>
      <c r="F657" s="35"/>
      <c r="G657" s="35"/>
      <c r="H657" s="84"/>
      <c r="I657" s="102"/>
      <c r="J657" s="2546"/>
      <c r="K657" s="89"/>
      <c r="L657" s="2546"/>
      <c r="M657" s="89"/>
      <c r="N657" s="83"/>
      <c r="O657" s="35"/>
      <c r="P657" s="89"/>
      <c r="Q657" s="89"/>
      <c r="R657" s="2546"/>
    </row>
    <row r="658" spans="2:18">
      <c r="B658" s="2546"/>
      <c r="C658" s="2546"/>
      <c r="D658" s="35"/>
      <c r="E658" s="2546"/>
      <c r="F658" s="35"/>
      <c r="G658" s="35"/>
      <c r="H658" s="84"/>
      <c r="I658" s="102"/>
      <c r="J658" s="2546"/>
      <c r="K658" s="89"/>
      <c r="L658" s="2546"/>
      <c r="M658" s="89"/>
      <c r="N658" s="83"/>
      <c r="O658" s="35"/>
      <c r="P658" s="89"/>
      <c r="Q658" s="89"/>
      <c r="R658" s="2546"/>
    </row>
    <row r="659" spans="2:18">
      <c r="B659" s="2546"/>
      <c r="C659" s="2546"/>
      <c r="D659" s="35"/>
      <c r="E659" s="2546"/>
      <c r="F659" s="35"/>
      <c r="G659" s="35"/>
      <c r="H659" s="84"/>
      <c r="I659" s="102"/>
      <c r="J659" s="2546"/>
      <c r="K659" s="89"/>
      <c r="L659" s="2546"/>
      <c r="M659" s="89"/>
      <c r="N659" s="83"/>
      <c r="O659" s="35"/>
      <c r="P659" s="89"/>
      <c r="Q659" s="89"/>
      <c r="R659" s="2546"/>
    </row>
    <row r="660" spans="2:18">
      <c r="B660" s="2546"/>
      <c r="C660" s="2546"/>
      <c r="D660" s="35"/>
      <c r="E660" s="2546"/>
      <c r="F660" s="35"/>
      <c r="G660" s="35"/>
      <c r="H660" s="84"/>
      <c r="I660" s="102"/>
      <c r="J660" s="2546"/>
      <c r="K660" s="89"/>
      <c r="L660" s="2546"/>
      <c r="M660" s="89"/>
      <c r="N660" s="83"/>
      <c r="O660" s="35"/>
      <c r="P660" s="89"/>
      <c r="Q660" s="89"/>
      <c r="R660" s="2546"/>
    </row>
    <row r="661" spans="2:18">
      <c r="B661" s="2546"/>
      <c r="C661" s="2546"/>
      <c r="D661" s="35"/>
      <c r="E661" s="2546"/>
      <c r="F661" s="35"/>
      <c r="G661" s="35"/>
      <c r="H661" s="84"/>
      <c r="I661" s="102"/>
      <c r="J661" s="2546"/>
      <c r="K661" s="89"/>
      <c r="L661" s="2546"/>
      <c r="M661" s="89"/>
      <c r="N661" s="83"/>
      <c r="O661" s="35"/>
      <c r="P661" s="89"/>
      <c r="Q661" s="89"/>
      <c r="R661" s="2546"/>
    </row>
    <row r="662" spans="2:18">
      <c r="B662" s="2546"/>
      <c r="C662" s="2546"/>
      <c r="D662" s="35"/>
      <c r="E662" s="2546"/>
      <c r="F662" s="35"/>
      <c r="G662" s="35"/>
      <c r="H662" s="84"/>
      <c r="I662" s="102"/>
      <c r="J662" s="2546"/>
      <c r="K662" s="89"/>
      <c r="L662" s="2546"/>
      <c r="M662" s="89"/>
      <c r="N662" s="83"/>
      <c r="O662" s="35"/>
      <c r="P662" s="89"/>
      <c r="Q662" s="89"/>
      <c r="R662" s="2546"/>
    </row>
    <row r="663" spans="2:18">
      <c r="B663" s="2546"/>
      <c r="C663" s="2546"/>
      <c r="D663" s="35"/>
      <c r="E663" s="2546"/>
      <c r="F663" s="35"/>
      <c r="G663" s="35"/>
      <c r="H663" s="84"/>
      <c r="I663" s="102"/>
      <c r="J663" s="2546"/>
      <c r="K663" s="89"/>
      <c r="L663" s="2546"/>
      <c r="M663" s="89"/>
      <c r="N663" s="83"/>
      <c r="O663" s="35"/>
      <c r="P663" s="89"/>
      <c r="Q663" s="89"/>
      <c r="R663" s="2546"/>
    </row>
    <row r="664" spans="2:18">
      <c r="B664" s="2546"/>
      <c r="C664" s="2546"/>
      <c r="D664" s="35"/>
      <c r="E664" s="2546"/>
      <c r="F664" s="35"/>
      <c r="G664" s="35"/>
      <c r="H664" s="84"/>
      <c r="I664" s="102"/>
      <c r="J664" s="2546"/>
      <c r="K664" s="89"/>
      <c r="L664" s="2546"/>
      <c r="M664" s="89"/>
      <c r="N664" s="83"/>
      <c r="O664" s="35"/>
      <c r="P664" s="89"/>
      <c r="Q664" s="89"/>
      <c r="R664" s="2546"/>
    </row>
    <row r="665" spans="2:18">
      <c r="B665" s="2546"/>
      <c r="C665" s="2546"/>
      <c r="D665" s="35"/>
      <c r="E665" s="2546"/>
      <c r="F665" s="35"/>
      <c r="G665" s="35"/>
      <c r="H665" s="84"/>
      <c r="I665" s="102"/>
      <c r="J665" s="2546"/>
      <c r="K665" s="89"/>
      <c r="L665" s="2546"/>
      <c r="M665" s="89"/>
      <c r="N665" s="83"/>
      <c r="O665" s="35"/>
      <c r="P665" s="89"/>
      <c r="Q665" s="89"/>
      <c r="R665" s="2546"/>
    </row>
    <row r="666" spans="2:18">
      <c r="B666" s="2546"/>
      <c r="C666" s="2546"/>
      <c r="D666" s="35"/>
      <c r="E666" s="2546"/>
      <c r="F666" s="35"/>
      <c r="G666" s="35"/>
      <c r="H666" s="84"/>
      <c r="I666" s="102"/>
      <c r="J666" s="2546"/>
      <c r="K666" s="89"/>
      <c r="L666" s="2546"/>
      <c r="M666" s="89"/>
      <c r="N666" s="83"/>
      <c r="O666" s="35"/>
      <c r="P666" s="89"/>
      <c r="Q666" s="89"/>
      <c r="R666" s="2546"/>
    </row>
    <row r="667" spans="2:18">
      <c r="B667" s="2546"/>
      <c r="C667" s="2546"/>
      <c r="D667" s="35"/>
      <c r="E667" s="2546"/>
      <c r="F667" s="35"/>
      <c r="G667" s="35"/>
      <c r="H667" s="84"/>
      <c r="I667" s="102"/>
      <c r="J667" s="2546"/>
      <c r="K667" s="89"/>
      <c r="L667" s="2546"/>
      <c r="M667" s="89"/>
      <c r="N667" s="83"/>
      <c r="O667" s="35"/>
      <c r="P667" s="89"/>
      <c r="Q667" s="89"/>
      <c r="R667" s="2546"/>
    </row>
    <row r="668" spans="2:18">
      <c r="B668" s="2546"/>
      <c r="C668" s="2546"/>
      <c r="D668" s="35"/>
      <c r="E668" s="2546"/>
      <c r="F668" s="35"/>
      <c r="G668" s="35"/>
      <c r="H668" s="84"/>
      <c r="I668" s="102"/>
      <c r="J668" s="2546"/>
      <c r="K668" s="89"/>
      <c r="L668" s="2546"/>
      <c r="M668" s="89"/>
      <c r="N668" s="83"/>
      <c r="O668" s="35"/>
      <c r="P668" s="89"/>
      <c r="Q668" s="89"/>
      <c r="R668" s="2546"/>
    </row>
    <row r="669" spans="2:18">
      <c r="B669" s="2546"/>
      <c r="C669" s="2546"/>
      <c r="D669" s="35"/>
      <c r="E669" s="2546"/>
      <c r="F669" s="35"/>
      <c r="G669" s="35"/>
      <c r="H669" s="84"/>
      <c r="I669" s="102"/>
      <c r="J669" s="2546"/>
      <c r="K669" s="89"/>
      <c r="L669" s="2546"/>
      <c r="M669" s="89"/>
      <c r="N669" s="83"/>
      <c r="O669" s="35"/>
      <c r="P669" s="89"/>
      <c r="Q669" s="89"/>
      <c r="R669" s="2546"/>
    </row>
    <row r="670" spans="2:18">
      <c r="B670" s="2546"/>
      <c r="C670" s="2546"/>
      <c r="D670" s="35"/>
      <c r="E670" s="2546"/>
      <c r="F670" s="35"/>
      <c r="G670" s="35"/>
      <c r="H670" s="84"/>
      <c r="I670" s="102"/>
      <c r="J670" s="2546"/>
      <c r="K670" s="89"/>
      <c r="L670" s="2546"/>
      <c r="M670" s="89"/>
      <c r="N670" s="83"/>
      <c r="O670" s="35"/>
      <c r="P670" s="89"/>
      <c r="Q670" s="89"/>
      <c r="R670" s="2546"/>
    </row>
    <row r="671" spans="2:18">
      <c r="B671" s="2546"/>
      <c r="C671" s="2546"/>
      <c r="D671" s="35"/>
      <c r="E671" s="2546"/>
      <c r="F671" s="35"/>
      <c r="G671" s="35"/>
      <c r="H671" s="84"/>
      <c r="I671" s="102"/>
      <c r="J671" s="2546"/>
      <c r="K671" s="89"/>
      <c r="L671" s="2546"/>
      <c r="M671" s="89"/>
      <c r="N671" s="83"/>
      <c r="O671" s="35"/>
      <c r="P671" s="89"/>
      <c r="Q671" s="89"/>
      <c r="R671" s="2546"/>
    </row>
    <row r="672" spans="2:18">
      <c r="B672" s="2546"/>
      <c r="C672" s="2546"/>
      <c r="D672" s="35"/>
      <c r="E672" s="2546"/>
      <c r="F672" s="35"/>
      <c r="G672" s="35"/>
      <c r="H672" s="84"/>
      <c r="I672" s="102"/>
      <c r="J672" s="2546"/>
      <c r="K672" s="89"/>
      <c r="L672" s="2546"/>
      <c r="M672" s="89"/>
      <c r="N672" s="83"/>
      <c r="O672" s="35"/>
      <c r="P672" s="89"/>
      <c r="Q672" s="89"/>
      <c r="R672" s="2546"/>
    </row>
    <row r="673" spans="2:18">
      <c r="B673" s="2546"/>
      <c r="C673" s="2546"/>
      <c r="D673" s="35"/>
      <c r="E673" s="2546"/>
      <c r="F673" s="35"/>
      <c r="G673" s="35"/>
      <c r="H673" s="84"/>
      <c r="I673" s="102"/>
      <c r="J673" s="2546"/>
      <c r="K673" s="89"/>
      <c r="L673" s="2546"/>
      <c r="M673" s="89"/>
      <c r="N673" s="83"/>
      <c r="O673" s="35"/>
      <c r="P673" s="89"/>
      <c r="Q673" s="89"/>
      <c r="R673" s="2546"/>
    </row>
    <row r="674" spans="2:18">
      <c r="B674" s="2546"/>
      <c r="C674" s="2546"/>
      <c r="D674" s="35"/>
      <c r="E674" s="2546"/>
      <c r="F674" s="35"/>
      <c r="G674" s="35"/>
      <c r="H674" s="84"/>
      <c r="I674" s="102"/>
      <c r="J674" s="2546"/>
      <c r="K674" s="89"/>
      <c r="L674" s="2546"/>
      <c r="M674" s="89"/>
      <c r="N674" s="83"/>
      <c r="O674" s="35"/>
      <c r="P674" s="89"/>
      <c r="Q674" s="89"/>
      <c r="R674" s="2546"/>
    </row>
    <row r="675" spans="2:18">
      <c r="B675" s="2546"/>
      <c r="C675" s="2546"/>
      <c r="D675" s="35"/>
      <c r="E675" s="2546"/>
      <c r="F675" s="35"/>
      <c r="G675" s="35"/>
      <c r="H675" s="84"/>
      <c r="I675" s="102"/>
      <c r="J675" s="2546"/>
      <c r="K675" s="89"/>
      <c r="L675" s="2546"/>
      <c r="M675" s="89"/>
      <c r="N675" s="83"/>
      <c r="O675" s="35"/>
      <c r="P675" s="89"/>
      <c r="Q675" s="89"/>
      <c r="R675" s="2546"/>
    </row>
    <row r="676" spans="2:18">
      <c r="B676" s="2546"/>
      <c r="C676" s="2546"/>
      <c r="D676" s="35"/>
      <c r="E676" s="2546"/>
      <c r="F676" s="35"/>
      <c r="G676" s="35"/>
      <c r="H676" s="84"/>
      <c r="I676" s="102"/>
      <c r="J676" s="2546"/>
      <c r="K676" s="89"/>
      <c r="L676" s="2546"/>
      <c r="M676" s="89"/>
      <c r="N676" s="83"/>
      <c r="O676" s="35"/>
      <c r="P676" s="89"/>
      <c r="Q676" s="89"/>
      <c r="R676" s="2546"/>
    </row>
    <row r="677" spans="2:18">
      <c r="B677" s="2546"/>
      <c r="C677" s="2546"/>
      <c r="D677" s="35"/>
      <c r="E677" s="2546"/>
      <c r="F677" s="35"/>
      <c r="G677" s="35"/>
      <c r="H677" s="84"/>
      <c r="I677" s="102"/>
      <c r="J677" s="2546"/>
      <c r="K677" s="89"/>
      <c r="L677" s="2546"/>
      <c r="M677" s="89"/>
      <c r="N677" s="83"/>
      <c r="O677" s="35"/>
      <c r="P677" s="89"/>
      <c r="Q677" s="89"/>
      <c r="R677" s="2546"/>
    </row>
    <row r="678" spans="2:18">
      <c r="B678" s="2546"/>
      <c r="C678" s="2546"/>
      <c r="D678" s="35"/>
      <c r="E678" s="2546"/>
      <c r="F678" s="35"/>
      <c r="G678" s="35"/>
      <c r="H678" s="84"/>
      <c r="I678" s="102"/>
      <c r="J678" s="2546"/>
      <c r="K678" s="89"/>
      <c r="L678" s="2546"/>
      <c r="M678" s="89"/>
      <c r="N678" s="83"/>
      <c r="O678" s="35"/>
      <c r="P678" s="89"/>
      <c r="Q678" s="89"/>
      <c r="R678" s="2546"/>
    </row>
    <row r="679" spans="2:18">
      <c r="B679" s="2546"/>
      <c r="C679" s="2546"/>
      <c r="D679" s="35"/>
      <c r="E679" s="2546"/>
      <c r="F679" s="35"/>
      <c r="G679" s="35"/>
      <c r="H679" s="84"/>
      <c r="I679" s="102"/>
      <c r="J679" s="2546"/>
      <c r="K679" s="89"/>
      <c r="L679" s="2546"/>
      <c r="M679" s="89"/>
      <c r="N679" s="83"/>
      <c r="O679" s="35"/>
      <c r="P679" s="89"/>
      <c r="Q679" s="89"/>
      <c r="R679" s="2546"/>
    </row>
    <row r="680" spans="2:18">
      <c r="B680" s="2546"/>
      <c r="C680" s="2546"/>
      <c r="D680" s="35"/>
      <c r="E680" s="2546"/>
      <c r="F680" s="35"/>
      <c r="G680" s="35"/>
      <c r="H680" s="84"/>
      <c r="I680" s="102"/>
      <c r="J680" s="2546"/>
      <c r="K680" s="89"/>
      <c r="L680" s="2546"/>
      <c r="M680" s="89"/>
      <c r="N680" s="83"/>
      <c r="O680" s="35"/>
      <c r="P680" s="89"/>
      <c r="Q680" s="89"/>
      <c r="R680" s="2546"/>
    </row>
    <row r="681" spans="2:18">
      <c r="B681" s="2546"/>
      <c r="C681" s="2546"/>
      <c r="D681" s="35"/>
      <c r="E681" s="2546"/>
      <c r="F681" s="35"/>
      <c r="G681" s="35"/>
      <c r="H681" s="84"/>
      <c r="I681" s="102"/>
      <c r="J681" s="2546"/>
      <c r="K681" s="89"/>
      <c r="L681" s="2546"/>
      <c r="M681" s="89"/>
      <c r="N681" s="83"/>
      <c r="O681" s="35"/>
      <c r="P681" s="89"/>
      <c r="Q681" s="89"/>
      <c r="R681" s="2546"/>
    </row>
    <row r="682" spans="2:18">
      <c r="B682" s="2546"/>
      <c r="C682" s="2546"/>
      <c r="D682" s="35"/>
      <c r="E682" s="2546"/>
      <c r="F682" s="35"/>
      <c r="G682" s="35"/>
      <c r="H682" s="84"/>
      <c r="I682" s="102"/>
      <c r="J682" s="2546"/>
      <c r="K682" s="89"/>
      <c r="L682" s="2546"/>
      <c r="M682" s="89"/>
      <c r="N682" s="83"/>
      <c r="O682" s="35"/>
      <c r="P682" s="89"/>
      <c r="Q682" s="89"/>
      <c r="R682" s="2546"/>
    </row>
    <row r="683" spans="2:18">
      <c r="B683" s="2546"/>
      <c r="C683" s="2546"/>
      <c r="D683" s="35"/>
      <c r="E683" s="2546"/>
      <c r="F683" s="35"/>
      <c r="G683" s="35"/>
      <c r="H683" s="84"/>
      <c r="I683" s="102"/>
      <c r="J683" s="2546"/>
      <c r="K683" s="89"/>
      <c r="L683" s="2546"/>
      <c r="M683" s="89"/>
      <c r="N683" s="83"/>
      <c r="O683" s="35"/>
      <c r="P683" s="89"/>
      <c r="Q683" s="89"/>
      <c r="R683" s="2546"/>
    </row>
    <row r="684" spans="2:18">
      <c r="B684" s="2546"/>
      <c r="C684" s="2546"/>
      <c r="D684" s="35"/>
      <c r="E684" s="2546"/>
      <c r="F684" s="35"/>
      <c r="G684" s="35"/>
      <c r="H684" s="84"/>
      <c r="I684" s="102"/>
      <c r="J684" s="2546"/>
      <c r="K684" s="89"/>
      <c r="L684" s="2546"/>
      <c r="M684" s="89"/>
      <c r="N684" s="83"/>
      <c r="O684" s="35"/>
      <c r="P684" s="89"/>
      <c r="Q684" s="89"/>
      <c r="R684" s="2546"/>
    </row>
    <row r="685" spans="2:18">
      <c r="B685" s="2546"/>
      <c r="C685" s="2546"/>
      <c r="D685" s="35"/>
      <c r="E685" s="2546"/>
      <c r="F685" s="35"/>
      <c r="G685" s="35"/>
      <c r="H685" s="84"/>
      <c r="I685" s="102"/>
      <c r="J685" s="2546"/>
      <c r="K685" s="89"/>
      <c r="L685" s="2546"/>
      <c r="M685" s="89"/>
      <c r="N685" s="83"/>
      <c r="O685" s="35"/>
      <c r="P685" s="89"/>
      <c r="Q685" s="89"/>
      <c r="R685" s="2546"/>
    </row>
    <row r="686" spans="2:18">
      <c r="B686" s="2546"/>
      <c r="C686" s="2546"/>
      <c r="D686" s="35"/>
      <c r="E686" s="2546"/>
      <c r="F686" s="35"/>
      <c r="G686" s="35"/>
      <c r="H686" s="84"/>
      <c r="I686" s="102"/>
      <c r="J686" s="2546"/>
      <c r="K686" s="89"/>
      <c r="L686" s="2546"/>
      <c r="M686" s="89"/>
      <c r="N686" s="83"/>
      <c r="O686" s="35"/>
      <c r="P686" s="89"/>
      <c r="Q686" s="89"/>
      <c r="R686" s="2546"/>
    </row>
    <row r="687" spans="2:18">
      <c r="B687" s="2546"/>
      <c r="C687" s="2546"/>
      <c r="D687" s="35"/>
      <c r="E687" s="2546"/>
      <c r="F687" s="35"/>
      <c r="G687" s="35"/>
      <c r="H687" s="84"/>
      <c r="I687" s="102"/>
      <c r="J687" s="2546"/>
      <c r="K687" s="89"/>
      <c r="L687" s="2546"/>
      <c r="M687" s="89"/>
      <c r="N687" s="83"/>
      <c r="O687" s="35"/>
      <c r="P687" s="89"/>
      <c r="Q687" s="89"/>
      <c r="R687" s="2546"/>
    </row>
    <row r="688" spans="2:18">
      <c r="B688" s="2546"/>
      <c r="C688" s="2546"/>
      <c r="D688" s="35"/>
      <c r="E688" s="2546"/>
      <c r="F688" s="35"/>
      <c r="G688" s="35"/>
      <c r="H688" s="84"/>
      <c r="I688" s="102"/>
      <c r="J688" s="2546"/>
      <c r="K688" s="89"/>
      <c r="L688" s="2546"/>
      <c r="M688" s="89"/>
      <c r="N688" s="83"/>
      <c r="O688" s="35"/>
      <c r="P688" s="89"/>
      <c r="Q688" s="89"/>
      <c r="R688" s="2546"/>
    </row>
    <row r="689" spans="2:18">
      <c r="B689" s="2546"/>
      <c r="C689" s="2546"/>
      <c r="D689" s="35"/>
      <c r="E689" s="2546"/>
      <c r="F689" s="35"/>
      <c r="G689" s="35"/>
      <c r="H689" s="84"/>
      <c r="I689" s="102"/>
      <c r="J689" s="2546"/>
      <c r="K689" s="89"/>
      <c r="L689" s="2546"/>
      <c r="M689" s="89"/>
      <c r="N689" s="83"/>
      <c r="O689" s="35"/>
      <c r="P689" s="89"/>
      <c r="Q689" s="89"/>
      <c r="R689" s="2546"/>
    </row>
    <row r="690" spans="2:18">
      <c r="B690" s="2546"/>
      <c r="C690" s="2546"/>
      <c r="D690" s="35"/>
      <c r="E690" s="2546"/>
      <c r="F690" s="35"/>
      <c r="G690" s="35"/>
      <c r="H690" s="84"/>
      <c r="I690" s="102"/>
      <c r="J690" s="2546"/>
      <c r="K690" s="89"/>
      <c r="L690" s="2546"/>
      <c r="M690" s="89"/>
      <c r="N690" s="83"/>
      <c r="O690" s="35"/>
      <c r="P690" s="89"/>
      <c r="Q690" s="89"/>
      <c r="R690" s="2546"/>
    </row>
    <row r="691" spans="2:18">
      <c r="B691" s="2546"/>
      <c r="C691" s="2546"/>
      <c r="D691" s="35"/>
      <c r="E691" s="2546"/>
      <c r="F691" s="35"/>
      <c r="G691" s="35"/>
      <c r="H691" s="84"/>
      <c r="I691" s="102"/>
      <c r="J691" s="2546"/>
      <c r="K691" s="89"/>
      <c r="L691" s="2546"/>
      <c r="M691" s="89"/>
      <c r="N691" s="83"/>
      <c r="O691" s="35"/>
      <c r="P691" s="89"/>
      <c r="Q691" s="89"/>
      <c r="R691" s="2546"/>
    </row>
    <row r="692" spans="2:18">
      <c r="B692" s="2546"/>
      <c r="C692" s="2546"/>
      <c r="D692" s="35"/>
      <c r="E692" s="2546"/>
      <c r="F692" s="35"/>
      <c r="G692" s="35"/>
      <c r="H692" s="84"/>
      <c r="I692" s="102"/>
      <c r="J692" s="2546"/>
      <c r="K692" s="89"/>
      <c r="L692" s="2546"/>
      <c r="M692" s="89"/>
      <c r="N692" s="83"/>
      <c r="O692" s="35"/>
      <c r="P692" s="89"/>
      <c r="Q692" s="89"/>
      <c r="R692" s="2546"/>
    </row>
    <row r="693" spans="2:18">
      <c r="B693" s="2546"/>
      <c r="C693" s="2546"/>
      <c r="D693" s="35"/>
      <c r="E693" s="2546"/>
      <c r="F693" s="35"/>
      <c r="G693" s="35"/>
      <c r="H693" s="84"/>
      <c r="I693" s="102"/>
      <c r="J693" s="2546"/>
      <c r="K693" s="89"/>
      <c r="L693" s="2546"/>
      <c r="M693" s="89"/>
      <c r="N693" s="83"/>
      <c r="O693" s="35"/>
      <c r="P693" s="89"/>
      <c r="Q693" s="89"/>
      <c r="R693" s="2546"/>
    </row>
    <row r="694" spans="2:18">
      <c r="B694" s="2546"/>
      <c r="C694" s="2546"/>
      <c r="D694" s="35"/>
      <c r="E694" s="2546"/>
      <c r="F694" s="35"/>
      <c r="G694" s="35"/>
      <c r="H694" s="84"/>
      <c r="I694" s="102"/>
      <c r="J694" s="2546"/>
      <c r="K694" s="89"/>
      <c r="L694" s="2546"/>
      <c r="M694" s="89"/>
      <c r="N694" s="83"/>
      <c r="O694" s="35"/>
      <c r="P694" s="89"/>
      <c r="Q694" s="89"/>
      <c r="R694" s="2546"/>
    </row>
    <row r="695" spans="2:18">
      <c r="B695" s="2546"/>
      <c r="C695" s="2546"/>
      <c r="D695" s="35"/>
      <c r="E695" s="2546"/>
      <c r="F695" s="35"/>
      <c r="G695" s="35"/>
      <c r="H695" s="84"/>
      <c r="I695" s="102"/>
      <c r="J695" s="2546"/>
      <c r="K695" s="89"/>
      <c r="L695" s="2546"/>
      <c r="M695" s="89"/>
      <c r="N695" s="83"/>
      <c r="O695" s="35"/>
      <c r="P695" s="89"/>
      <c r="Q695" s="89"/>
      <c r="R695" s="2546"/>
    </row>
    <row r="696" spans="2:18">
      <c r="B696" s="2546"/>
      <c r="C696" s="2546"/>
      <c r="D696" s="35"/>
      <c r="E696" s="2546"/>
      <c r="F696" s="35"/>
      <c r="G696" s="35"/>
      <c r="H696" s="84"/>
      <c r="I696" s="102"/>
      <c r="J696" s="2546"/>
      <c r="K696" s="89"/>
      <c r="L696" s="2546"/>
      <c r="M696" s="89"/>
      <c r="N696" s="83"/>
      <c r="O696" s="35"/>
      <c r="P696" s="89"/>
      <c r="Q696" s="89"/>
      <c r="R696" s="2546"/>
    </row>
    <row r="697" spans="2:18">
      <c r="B697" s="2546"/>
      <c r="C697" s="2546"/>
      <c r="D697" s="35"/>
      <c r="E697" s="2546"/>
      <c r="F697" s="35"/>
      <c r="G697" s="35"/>
      <c r="H697" s="84"/>
      <c r="I697" s="102"/>
      <c r="J697" s="2546"/>
      <c r="K697" s="89"/>
      <c r="L697" s="2546"/>
      <c r="M697" s="89"/>
      <c r="N697" s="83"/>
      <c r="O697" s="35"/>
      <c r="P697" s="89"/>
      <c r="Q697" s="89"/>
      <c r="R697" s="2546"/>
    </row>
    <row r="698" spans="2:18">
      <c r="B698" s="2546"/>
      <c r="C698" s="2546"/>
      <c r="D698" s="35"/>
      <c r="E698" s="2546"/>
      <c r="F698" s="35"/>
      <c r="G698" s="35"/>
      <c r="H698" s="84"/>
      <c r="I698" s="102"/>
      <c r="J698" s="2546"/>
      <c r="K698" s="89"/>
      <c r="L698" s="2546"/>
      <c r="M698" s="89"/>
      <c r="N698" s="83"/>
      <c r="O698" s="35"/>
      <c r="P698" s="89"/>
      <c r="Q698" s="89"/>
      <c r="R698" s="2546"/>
    </row>
    <row r="699" spans="2:18">
      <c r="B699" s="2546"/>
      <c r="C699" s="2546"/>
      <c r="D699" s="35"/>
      <c r="E699" s="2546"/>
      <c r="F699" s="35"/>
      <c r="G699" s="35"/>
      <c r="H699" s="84"/>
      <c r="I699" s="102"/>
      <c r="J699" s="2546"/>
      <c r="K699" s="89"/>
      <c r="L699" s="2546"/>
      <c r="M699" s="89"/>
      <c r="N699" s="83"/>
      <c r="O699" s="35"/>
      <c r="P699" s="89"/>
      <c r="Q699" s="89"/>
      <c r="R699" s="2546"/>
    </row>
    <row r="700" spans="2:18">
      <c r="B700" s="2546"/>
      <c r="C700" s="2546"/>
      <c r="D700" s="35"/>
      <c r="E700" s="2546"/>
      <c r="F700" s="35"/>
      <c r="G700" s="35"/>
      <c r="H700" s="84"/>
      <c r="I700" s="102"/>
      <c r="J700" s="2546"/>
      <c r="K700" s="89"/>
      <c r="L700" s="2546"/>
      <c r="M700" s="89"/>
      <c r="N700" s="83"/>
      <c r="O700" s="35"/>
      <c r="P700" s="89"/>
      <c r="Q700" s="89"/>
      <c r="R700" s="2546"/>
    </row>
    <row r="701" spans="2:18">
      <c r="B701" s="2546"/>
      <c r="C701" s="2546"/>
      <c r="D701" s="35"/>
      <c r="E701" s="2546"/>
      <c r="F701" s="35"/>
      <c r="G701" s="35"/>
      <c r="H701" s="84"/>
      <c r="I701" s="102"/>
      <c r="J701" s="2546"/>
      <c r="K701" s="89"/>
      <c r="L701" s="2546"/>
      <c r="M701" s="89"/>
      <c r="N701" s="83"/>
      <c r="O701" s="35"/>
      <c r="P701" s="89"/>
      <c r="Q701" s="89"/>
      <c r="R701" s="2546"/>
    </row>
    <row r="702" spans="2:18">
      <c r="B702" s="2546"/>
      <c r="C702" s="2546"/>
      <c r="D702" s="35"/>
      <c r="E702" s="2546"/>
      <c r="F702" s="35"/>
      <c r="G702" s="35"/>
      <c r="H702" s="84"/>
      <c r="I702" s="102"/>
      <c r="J702" s="2546"/>
      <c r="K702" s="89"/>
      <c r="L702" s="2546"/>
      <c r="M702" s="89"/>
      <c r="N702" s="83"/>
      <c r="O702" s="35"/>
      <c r="P702" s="89"/>
      <c r="Q702" s="89"/>
      <c r="R702" s="2546"/>
    </row>
    <row r="703" spans="2:18">
      <c r="B703" s="2546"/>
      <c r="C703" s="2546"/>
      <c r="D703" s="35"/>
      <c r="E703" s="2546"/>
      <c r="F703" s="35"/>
      <c r="G703" s="35"/>
      <c r="H703" s="84"/>
      <c r="I703" s="102"/>
      <c r="J703" s="2546"/>
      <c r="K703" s="89"/>
      <c r="L703" s="2546"/>
      <c r="M703" s="89"/>
      <c r="N703" s="83"/>
      <c r="O703" s="35"/>
      <c r="P703" s="89"/>
      <c r="Q703" s="89"/>
      <c r="R703" s="2546"/>
    </row>
    <row r="704" spans="2:18">
      <c r="B704" s="2546"/>
      <c r="C704" s="2546"/>
      <c r="D704" s="35"/>
      <c r="E704" s="2546"/>
      <c r="F704" s="35"/>
      <c r="G704" s="35"/>
      <c r="H704" s="84"/>
      <c r="I704" s="102"/>
      <c r="J704" s="2546"/>
      <c r="K704" s="89"/>
      <c r="L704" s="2546"/>
      <c r="M704" s="89"/>
      <c r="N704" s="83"/>
      <c r="O704" s="35"/>
      <c r="P704" s="89"/>
      <c r="Q704" s="89"/>
      <c r="R704" s="2546"/>
    </row>
    <row r="705" spans="2:18">
      <c r="B705" s="2546"/>
      <c r="C705" s="2546"/>
      <c r="D705" s="35"/>
      <c r="E705" s="2546"/>
      <c r="F705" s="35"/>
      <c r="G705" s="35"/>
      <c r="H705" s="84"/>
      <c r="I705" s="102"/>
      <c r="J705" s="2546"/>
      <c r="K705" s="89"/>
      <c r="L705" s="2546"/>
      <c r="M705" s="89"/>
      <c r="N705" s="83"/>
      <c r="O705" s="35"/>
      <c r="P705" s="89"/>
      <c r="Q705" s="89"/>
      <c r="R705" s="2546"/>
    </row>
    <row r="706" spans="2:18">
      <c r="B706" s="2546"/>
      <c r="C706" s="2546"/>
      <c r="D706" s="35"/>
      <c r="E706" s="2546"/>
      <c r="F706" s="35"/>
      <c r="G706" s="35"/>
      <c r="H706" s="84"/>
      <c r="I706" s="102"/>
      <c r="J706" s="2546"/>
      <c r="K706" s="89"/>
      <c r="L706" s="2546"/>
      <c r="M706" s="89"/>
      <c r="N706" s="83"/>
      <c r="O706" s="35"/>
      <c r="P706" s="89"/>
      <c r="Q706" s="89"/>
      <c r="R706" s="2546"/>
    </row>
    <row r="707" spans="2:18">
      <c r="B707" s="2546"/>
      <c r="C707" s="2546"/>
      <c r="D707" s="35"/>
      <c r="E707" s="2546"/>
      <c r="F707" s="35"/>
      <c r="G707" s="35"/>
      <c r="H707" s="84"/>
      <c r="I707" s="102"/>
      <c r="J707" s="2546"/>
      <c r="K707" s="89"/>
      <c r="L707" s="2546"/>
      <c r="M707" s="89"/>
      <c r="N707" s="83"/>
      <c r="O707" s="35"/>
      <c r="P707" s="89"/>
      <c r="Q707" s="89"/>
      <c r="R707" s="2546"/>
    </row>
    <row r="708" spans="2:18">
      <c r="B708" s="2546"/>
      <c r="C708" s="2546"/>
      <c r="D708" s="35"/>
      <c r="E708" s="2546"/>
      <c r="F708" s="35"/>
      <c r="G708" s="35"/>
      <c r="H708" s="84"/>
      <c r="I708" s="102"/>
      <c r="J708" s="2546"/>
      <c r="K708" s="89"/>
      <c r="L708" s="2546"/>
      <c r="M708" s="89"/>
      <c r="N708" s="83"/>
      <c r="O708" s="35"/>
      <c r="P708" s="89"/>
      <c r="Q708" s="89"/>
      <c r="R708" s="2546"/>
    </row>
    <row r="709" spans="2:18">
      <c r="B709" s="2546"/>
      <c r="C709" s="2546"/>
      <c r="D709" s="35"/>
      <c r="E709" s="2546"/>
      <c r="F709" s="35"/>
      <c r="G709" s="35"/>
      <c r="H709" s="84"/>
      <c r="I709" s="102"/>
      <c r="J709" s="2546"/>
      <c r="K709" s="89"/>
      <c r="L709" s="2546"/>
      <c r="M709" s="89"/>
      <c r="N709" s="83"/>
      <c r="O709" s="35"/>
      <c r="P709" s="89"/>
      <c r="Q709" s="89"/>
      <c r="R709" s="2546"/>
    </row>
    <row r="710" spans="2:18">
      <c r="B710" s="2546"/>
      <c r="C710" s="2546"/>
      <c r="D710" s="35"/>
      <c r="E710" s="2546"/>
      <c r="F710" s="35"/>
      <c r="G710" s="35"/>
      <c r="H710" s="84"/>
      <c r="I710" s="102"/>
      <c r="J710" s="2546"/>
      <c r="K710" s="89"/>
      <c r="L710" s="2546"/>
      <c r="M710" s="89"/>
      <c r="N710" s="83"/>
      <c r="O710" s="35"/>
      <c r="P710" s="89"/>
      <c r="Q710" s="89"/>
      <c r="R710" s="2546"/>
    </row>
    <row r="711" spans="2:18">
      <c r="B711" s="2546"/>
      <c r="C711" s="2546"/>
      <c r="D711" s="35"/>
      <c r="E711" s="2546"/>
      <c r="F711" s="35"/>
      <c r="G711" s="35"/>
      <c r="H711" s="84"/>
      <c r="I711" s="102"/>
      <c r="J711" s="2546"/>
      <c r="K711" s="89"/>
      <c r="L711" s="2546"/>
      <c r="M711" s="89"/>
      <c r="N711" s="83"/>
      <c r="O711" s="35"/>
      <c r="P711" s="89"/>
      <c r="Q711" s="89"/>
      <c r="R711" s="2546"/>
    </row>
    <row r="712" spans="2:18">
      <c r="B712" s="2546"/>
      <c r="C712" s="2546"/>
      <c r="D712" s="35"/>
      <c r="E712" s="2546"/>
      <c r="F712" s="35"/>
      <c r="G712" s="35"/>
      <c r="H712" s="84"/>
      <c r="I712" s="102"/>
      <c r="J712" s="2546"/>
      <c r="K712" s="89"/>
      <c r="L712" s="2546"/>
      <c r="M712" s="89"/>
      <c r="N712" s="83"/>
      <c r="O712" s="35"/>
      <c r="P712" s="89"/>
      <c r="Q712" s="89"/>
      <c r="R712" s="2546"/>
    </row>
    <row r="713" spans="2:18">
      <c r="B713" s="2546"/>
      <c r="C713" s="2546"/>
      <c r="D713" s="35"/>
      <c r="E713" s="2546"/>
      <c r="F713" s="35"/>
      <c r="G713" s="35"/>
      <c r="H713" s="84"/>
      <c r="I713" s="102"/>
      <c r="J713" s="2546"/>
      <c r="K713" s="89"/>
      <c r="L713" s="2546"/>
      <c r="M713" s="89"/>
      <c r="N713" s="83"/>
      <c r="O713" s="35"/>
      <c r="P713" s="89"/>
      <c r="Q713" s="89"/>
      <c r="R713" s="2546"/>
    </row>
    <row r="714" spans="2:18">
      <c r="B714" s="2546"/>
      <c r="C714" s="2546"/>
      <c r="D714" s="35"/>
      <c r="E714" s="2546"/>
      <c r="F714" s="35"/>
      <c r="G714" s="35"/>
      <c r="H714" s="84"/>
      <c r="I714" s="102"/>
      <c r="J714" s="2546"/>
      <c r="K714" s="89"/>
      <c r="L714" s="2546"/>
      <c r="M714" s="89"/>
      <c r="N714" s="83"/>
      <c r="O714" s="35"/>
      <c r="P714" s="89"/>
      <c r="Q714" s="89"/>
      <c r="R714" s="2546"/>
    </row>
    <row r="715" spans="2:18">
      <c r="B715" s="2546"/>
      <c r="C715" s="2546"/>
      <c r="D715" s="35"/>
      <c r="E715" s="2546"/>
      <c r="F715" s="35"/>
      <c r="G715" s="35"/>
      <c r="H715" s="84"/>
      <c r="I715" s="102"/>
      <c r="J715" s="2546"/>
      <c r="K715" s="89"/>
      <c r="L715" s="2546"/>
      <c r="M715" s="89"/>
      <c r="N715" s="83"/>
      <c r="O715" s="35"/>
      <c r="P715" s="89"/>
      <c r="Q715" s="89"/>
      <c r="R715" s="2546"/>
    </row>
    <row r="716" spans="2:18">
      <c r="B716" s="2546"/>
      <c r="C716" s="2546"/>
      <c r="D716" s="35"/>
      <c r="E716" s="2546"/>
      <c r="F716" s="35"/>
      <c r="G716" s="35"/>
      <c r="H716" s="84"/>
      <c r="I716" s="102"/>
      <c r="J716" s="2546"/>
      <c r="K716" s="89"/>
      <c r="L716" s="2546"/>
      <c r="M716" s="89"/>
      <c r="N716" s="83"/>
      <c r="O716" s="35"/>
      <c r="P716" s="89"/>
      <c r="Q716" s="89"/>
      <c r="R716" s="2546"/>
    </row>
    <row r="717" spans="2:18">
      <c r="B717" s="2546"/>
      <c r="C717" s="2546"/>
      <c r="D717" s="35"/>
      <c r="E717" s="2546"/>
      <c r="F717" s="35"/>
      <c r="G717" s="35"/>
      <c r="H717" s="84"/>
      <c r="I717" s="102"/>
      <c r="J717" s="2546"/>
      <c r="K717" s="89"/>
      <c r="L717" s="2546"/>
      <c r="M717" s="89"/>
      <c r="N717" s="83"/>
      <c r="O717" s="35"/>
      <c r="P717" s="89"/>
      <c r="Q717" s="89"/>
      <c r="R717" s="2546"/>
    </row>
    <row r="718" spans="2:18">
      <c r="B718" s="2546"/>
      <c r="C718" s="2546"/>
      <c r="D718" s="35"/>
      <c r="E718" s="2546"/>
      <c r="F718" s="35"/>
      <c r="G718" s="35"/>
      <c r="H718" s="84"/>
      <c r="I718" s="102"/>
      <c r="J718" s="2546"/>
      <c r="K718" s="89"/>
      <c r="L718" s="2546"/>
      <c r="M718" s="89"/>
      <c r="N718" s="83"/>
      <c r="O718" s="35"/>
      <c r="P718" s="89"/>
      <c r="Q718" s="89"/>
      <c r="R718" s="2546"/>
    </row>
    <row r="719" spans="2:18">
      <c r="B719" s="2546"/>
      <c r="C719" s="2546"/>
      <c r="D719" s="35"/>
      <c r="E719" s="2546"/>
      <c r="F719" s="35"/>
      <c r="G719" s="35"/>
      <c r="H719" s="84"/>
      <c r="I719" s="102"/>
      <c r="J719" s="2546"/>
      <c r="K719" s="89"/>
      <c r="L719" s="2546"/>
      <c r="M719" s="89"/>
      <c r="N719" s="83"/>
      <c r="O719" s="35"/>
      <c r="P719" s="89"/>
      <c r="Q719" s="89"/>
      <c r="R719" s="2546"/>
    </row>
    <row r="720" spans="2:18">
      <c r="B720" s="2546"/>
      <c r="C720" s="2546"/>
      <c r="D720" s="35"/>
      <c r="E720" s="2546"/>
      <c r="F720" s="35"/>
      <c r="G720" s="35"/>
      <c r="H720" s="84"/>
      <c r="I720" s="102"/>
      <c r="J720" s="2546"/>
      <c r="K720" s="89"/>
      <c r="L720" s="2546"/>
      <c r="M720" s="89"/>
      <c r="N720" s="83"/>
      <c r="O720" s="35"/>
      <c r="P720" s="89"/>
      <c r="Q720" s="89"/>
      <c r="R720" s="2546"/>
    </row>
    <row r="721" spans="2:18">
      <c r="B721" s="2546"/>
      <c r="C721" s="2546"/>
      <c r="D721" s="35"/>
      <c r="E721" s="2546"/>
      <c r="F721" s="35"/>
      <c r="G721" s="35"/>
      <c r="H721" s="84"/>
      <c r="I721" s="102"/>
      <c r="J721" s="2546"/>
      <c r="K721" s="89"/>
      <c r="L721" s="2546"/>
      <c r="M721" s="89"/>
      <c r="N721" s="83"/>
      <c r="O721" s="35"/>
      <c r="P721" s="89"/>
      <c r="Q721" s="89"/>
      <c r="R721" s="2546"/>
    </row>
    <row r="722" spans="2:18">
      <c r="B722" s="2546"/>
      <c r="C722" s="2546"/>
      <c r="D722" s="35"/>
      <c r="E722" s="2546"/>
      <c r="F722" s="35"/>
      <c r="G722" s="35"/>
      <c r="H722" s="84"/>
      <c r="I722" s="102"/>
      <c r="J722" s="2546"/>
      <c r="K722" s="89"/>
      <c r="L722" s="2546"/>
      <c r="M722" s="89"/>
      <c r="N722" s="83"/>
      <c r="O722" s="35"/>
      <c r="P722" s="89"/>
      <c r="Q722" s="89"/>
      <c r="R722" s="2546"/>
    </row>
    <row r="723" spans="2:18">
      <c r="B723" s="2546"/>
      <c r="C723" s="2546"/>
      <c r="D723" s="35"/>
      <c r="E723" s="2546"/>
      <c r="F723" s="35"/>
      <c r="G723" s="35"/>
      <c r="H723" s="84"/>
      <c r="I723" s="102"/>
      <c r="J723" s="2546"/>
      <c r="K723" s="89"/>
      <c r="L723" s="2546"/>
      <c r="M723" s="89"/>
      <c r="N723" s="83"/>
      <c r="O723" s="35"/>
      <c r="P723" s="89"/>
      <c r="Q723" s="89"/>
      <c r="R723" s="2546"/>
    </row>
    <row r="724" spans="2:18">
      <c r="B724" s="2546"/>
      <c r="C724" s="2546"/>
      <c r="D724" s="35"/>
      <c r="E724" s="2546"/>
      <c r="F724" s="35"/>
      <c r="G724" s="35"/>
      <c r="H724" s="84"/>
      <c r="I724" s="102"/>
      <c r="J724" s="2546"/>
      <c r="K724" s="89"/>
      <c r="L724" s="2546"/>
      <c r="M724" s="89"/>
      <c r="N724" s="83"/>
      <c r="O724" s="35"/>
      <c r="P724" s="89"/>
      <c r="Q724" s="89"/>
      <c r="R724" s="2546"/>
    </row>
    <row r="725" spans="2:18">
      <c r="B725" s="2546"/>
      <c r="C725" s="2546"/>
      <c r="D725" s="35"/>
      <c r="E725" s="2546"/>
      <c r="F725" s="35"/>
      <c r="G725" s="35"/>
      <c r="H725" s="84"/>
      <c r="I725" s="102"/>
      <c r="J725" s="2546"/>
      <c r="K725" s="89"/>
      <c r="L725" s="2546"/>
      <c r="M725" s="89"/>
      <c r="N725" s="83"/>
      <c r="O725" s="35"/>
      <c r="P725" s="89"/>
      <c r="Q725" s="89"/>
      <c r="R725" s="2546"/>
    </row>
    <row r="726" spans="2:18">
      <c r="B726" s="2546"/>
      <c r="C726" s="2546"/>
      <c r="D726" s="35"/>
      <c r="E726" s="2546"/>
      <c r="F726" s="35"/>
      <c r="G726" s="35"/>
      <c r="H726" s="84"/>
      <c r="I726" s="102"/>
      <c r="J726" s="2546"/>
      <c r="K726" s="89"/>
      <c r="L726" s="2546"/>
      <c r="M726" s="89"/>
      <c r="N726" s="83"/>
      <c r="O726" s="35"/>
      <c r="P726" s="89"/>
      <c r="Q726" s="89"/>
      <c r="R726" s="2546"/>
    </row>
    <row r="727" spans="2:18">
      <c r="B727" s="2546"/>
      <c r="C727" s="2546"/>
      <c r="D727" s="35"/>
      <c r="E727" s="2546"/>
      <c r="F727" s="35"/>
      <c r="G727" s="35"/>
      <c r="H727" s="84"/>
      <c r="I727" s="102"/>
      <c r="J727" s="2546"/>
      <c r="K727" s="89"/>
      <c r="L727" s="2546"/>
      <c r="M727" s="89"/>
      <c r="N727" s="83"/>
      <c r="O727" s="35"/>
      <c r="P727" s="89"/>
      <c r="Q727" s="89"/>
      <c r="R727" s="2546"/>
    </row>
    <row r="728" spans="2:18">
      <c r="B728" s="2546"/>
      <c r="C728" s="2546"/>
      <c r="D728" s="35"/>
      <c r="E728" s="2546"/>
      <c r="F728" s="35"/>
      <c r="G728" s="35"/>
      <c r="H728" s="84"/>
      <c r="I728" s="102"/>
      <c r="J728" s="2546"/>
      <c r="K728" s="89"/>
      <c r="L728" s="2546"/>
      <c r="M728" s="89"/>
      <c r="N728" s="83"/>
      <c r="O728" s="35"/>
      <c r="P728" s="89"/>
      <c r="Q728" s="89"/>
      <c r="R728" s="2546"/>
    </row>
    <row r="729" spans="2:18">
      <c r="B729" s="2546"/>
      <c r="C729" s="2546"/>
      <c r="D729" s="35"/>
      <c r="E729" s="2546"/>
      <c r="F729" s="35"/>
      <c r="G729" s="35"/>
      <c r="H729" s="84"/>
      <c r="I729" s="102"/>
      <c r="J729" s="2546"/>
      <c r="K729" s="89"/>
      <c r="L729" s="2546"/>
      <c r="M729" s="89"/>
      <c r="N729" s="83"/>
      <c r="O729" s="35"/>
      <c r="P729" s="89"/>
      <c r="Q729" s="89"/>
      <c r="R729" s="2546"/>
    </row>
    <row r="730" spans="2:18">
      <c r="B730" s="2546"/>
      <c r="C730" s="2546"/>
      <c r="D730" s="35"/>
      <c r="E730" s="2546"/>
      <c r="F730" s="35"/>
      <c r="G730" s="35"/>
      <c r="H730" s="84"/>
      <c r="I730" s="102"/>
      <c r="J730" s="2546"/>
      <c r="K730" s="89"/>
      <c r="L730" s="2546"/>
      <c r="M730" s="89"/>
      <c r="N730" s="83"/>
      <c r="O730" s="35"/>
      <c r="P730" s="89"/>
      <c r="Q730" s="89"/>
      <c r="R730" s="2546"/>
    </row>
    <row r="731" spans="2:18">
      <c r="B731" s="2546"/>
      <c r="C731" s="2546"/>
      <c r="D731" s="35"/>
      <c r="E731" s="2546"/>
      <c r="F731" s="35"/>
      <c r="G731" s="35"/>
      <c r="H731" s="84"/>
      <c r="I731" s="102"/>
      <c r="J731" s="2546"/>
      <c r="K731" s="89"/>
      <c r="L731" s="2546"/>
      <c r="M731" s="89"/>
      <c r="N731" s="83"/>
      <c r="O731" s="35"/>
      <c r="P731" s="89"/>
      <c r="Q731" s="89"/>
      <c r="R731" s="2546"/>
    </row>
    <row r="732" spans="2:18">
      <c r="B732" s="2546"/>
      <c r="C732" s="2546"/>
      <c r="D732" s="35"/>
      <c r="E732" s="2546"/>
      <c r="F732" s="35"/>
      <c r="G732" s="35"/>
      <c r="H732" s="84"/>
      <c r="I732" s="102"/>
      <c r="J732" s="2546"/>
      <c r="K732" s="89"/>
      <c r="L732" s="2546"/>
      <c r="M732" s="89"/>
      <c r="N732" s="83"/>
      <c r="O732" s="35"/>
      <c r="P732" s="89"/>
      <c r="Q732" s="89"/>
      <c r="R732" s="2546"/>
    </row>
    <row r="733" spans="2:18">
      <c r="B733" s="2546"/>
      <c r="C733" s="2546"/>
      <c r="D733" s="35"/>
      <c r="E733" s="2546"/>
      <c r="F733" s="35"/>
      <c r="G733" s="35"/>
      <c r="H733" s="84"/>
      <c r="I733" s="102"/>
      <c r="J733" s="2546"/>
      <c r="K733" s="89"/>
      <c r="L733" s="2546"/>
      <c r="M733" s="89"/>
      <c r="N733" s="83"/>
      <c r="O733" s="35"/>
      <c r="P733" s="89"/>
      <c r="Q733" s="89"/>
      <c r="R733" s="2546"/>
    </row>
    <row r="734" spans="2:18">
      <c r="B734" s="2546"/>
      <c r="C734" s="2546"/>
      <c r="D734" s="35"/>
      <c r="E734" s="2546"/>
      <c r="F734" s="35"/>
      <c r="G734" s="35"/>
      <c r="H734" s="84"/>
      <c r="I734" s="102"/>
      <c r="J734" s="2546"/>
      <c r="K734" s="89"/>
      <c r="L734" s="2546"/>
      <c r="M734" s="89"/>
      <c r="N734" s="83"/>
      <c r="O734" s="35"/>
      <c r="P734" s="89"/>
      <c r="Q734" s="89"/>
      <c r="R734" s="2546"/>
    </row>
    <row r="735" spans="2:18">
      <c r="B735" s="2546"/>
      <c r="C735" s="2546"/>
      <c r="D735" s="35"/>
      <c r="E735" s="2546"/>
      <c r="F735" s="35"/>
      <c r="G735" s="35"/>
      <c r="H735" s="84"/>
      <c r="I735" s="102"/>
      <c r="J735" s="2546"/>
      <c r="K735" s="89"/>
      <c r="L735" s="2546"/>
      <c r="M735" s="89"/>
      <c r="N735" s="83"/>
      <c r="O735" s="35"/>
      <c r="P735" s="89"/>
      <c r="Q735" s="89"/>
      <c r="R735" s="2546"/>
    </row>
    <row r="736" spans="2:18">
      <c r="B736" s="2546"/>
      <c r="C736" s="2546"/>
      <c r="D736" s="35"/>
      <c r="E736" s="2546"/>
      <c r="F736" s="35"/>
      <c r="G736" s="35"/>
      <c r="H736" s="84"/>
      <c r="I736" s="102"/>
      <c r="J736" s="2546"/>
      <c r="K736" s="89"/>
      <c r="L736" s="2546"/>
      <c r="M736" s="89"/>
      <c r="N736" s="83"/>
      <c r="O736" s="35"/>
      <c r="P736" s="89"/>
      <c r="Q736" s="89"/>
      <c r="R736" s="2546"/>
    </row>
    <row r="737" spans="2:18">
      <c r="B737" s="2546"/>
      <c r="C737" s="2546"/>
      <c r="D737" s="35"/>
      <c r="E737" s="2546"/>
      <c r="F737" s="35"/>
      <c r="G737" s="35"/>
      <c r="H737" s="84"/>
      <c r="I737" s="102"/>
      <c r="J737" s="2546"/>
      <c r="K737" s="89"/>
      <c r="L737" s="2546"/>
      <c r="M737" s="89"/>
      <c r="N737" s="83"/>
      <c r="O737" s="35"/>
      <c r="P737" s="89"/>
      <c r="Q737" s="89"/>
      <c r="R737" s="2546"/>
    </row>
    <row r="738" spans="2:18">
      <c r="B738" s="2546"/>
      <c r="C738" s="2546"/>
      <c r="D738" s="35"/>
      <c r="E738" s="2546"/>
      <c r="F738" s="35"/>
      <c r="G738" s="35"/>
      <c r="H738" s="84"/>
      <c r="I738" s="102"/>
      <c r="J738" s="2546"/>
      <c r="K738" s="89"/>
      <c r="L738" s="2546"/>
      <c r="M738" s="89"/>
      <c r="N738" s="83"/>
      <c r="O738" s="35"/>
      <c r="P738" s="89"/>
      <c r="Q738" s="89"/>
      <c r="R738" s="2546"/>
    </row>
    <row r="739" spans="2:18">
      <c r="B739" s="2546"/>
      <c r="C739" s="2546"/>
      <c r="D739" s="35"/>
      <c r="E739" s="2546"/>
      <c r="F739" s="35"/>
      <c r="G739" s="35"/>
      <c r="H739" s="84"/>
      <c r="I739" s="102"/>
      <c r="J739" s="2546"/>
      <c r="K739" s="89"/>
      <c r="L739" s="2546"/>
      <c r="M739" s="89"/>
      <c r="N739" s="83"/>
      <c r="O739" s="35"/>
      <c r="P739" s="89"/>
      <c r="Q739" s="89"/>
      <c r="R739" s="2546"/>
    </row>
    <row r="740" spans="2:18">
      <c r="B740" s="2546"/>
      <c r="C740" s="2546"/>
      <c r="D740" s="35"/>
      <c r="E740" s="2546"/>
      <c r="F740" s="35"/>
      <c r="G740" s="35"/>
      <c r="H740" s="84"/>
      <c r="I740" s="102"/>
      <c r="J740" s="2546"/>
      <c r="K740" s="89"/>
      <c r="L740" s="2546"/>
      <c r="M740" s="89"/>
      <c r="N740" s="83"/>
      <c r="O740" s="35"/>
      <c r="P740" s="89"/>
      <c r="Q740" s="89"/>
      <c r="R740" s="2546"/>
    </row>
    <row r="741" spans="2:18">
      <c r="B741" s="2546"/>
      <c r="C741" s="2546"/>
      <c r="D741" s="35"/>
      <c r="E741" s="2546"/>
      <c r="F741" s="35"/>
      <c r="G741" s="35"/>
      <c r="H741" s="84"/>
      <c r="I741" s="102"/>
      <c r="J741" s="2546"/>
      <c r="K741" s="89"/>
      <c r="L741" s="2546"/>
      <c r="M741" s="89"/>
      <c r="N741" s="83"/>
      <c r="O741" s="35"/>
      <c r="P741" s="89"/>
      <c r="Q741" s="89"/>
      <c r="R741" s="2546"/>
    </row>
    <row r="742" spans="2:18">
      <c r="B742" s="2546"/>
      <c r="C742" s="2546"/>
      <c r="D742" s="35"/>
      <c r="E742" s="2546"/>
      <c r="F742" s="35"/>
      <c r="G742" s="35"/>
      <c r="H742" s="84"/>
      <c r="I742" s="102"/>
      <c r="J742" s="2546"/>
      <c r="K742" s="89"/>
      <c r="L742" s="2546"/>
      <c r="M742" s="89"/>
      <c r="N742" s="83"/>
      <c r="O742" s="35"/>
      <c r="P742" s="89"/>
      <c r="Q742" s="89"/>
      <c r="R742" s="2546"/>
    </row>
    <row r="743" spans="2:18">
      <c r="B743" s="2546"/>
      <c r="C743" s="2546"/>
      <c r="D743" s="35"/>
      <c r="E743" s="2546"/>
      <c r="F743" s="35"/>
      <c r="G743" s="35"/>
      <c r="H743" s="84"/>
      <c r="I743" s="102"/>
      <c r="J743" s="2546"/>
      <c r="K743" s="89"/>
      <c r="L743" s="2546"/>
      <c r="M743" s="89"/>
      <c r="N743" s="83"/>
      <c r="O743" s="35"/>
      <c r="P743" s="89"/>
      <c r="Q743" s="89"/>
      <c r="R743" s="2546"/>
    </row>
    <row r="744" spans="2:18">
      <c r="B744" s="2546"/>
      <c r="C744" s="2546"/>
      <c r="D744" s="35"/>
      <c r="E744" s="2546"/>
      <c r="F744" s="35"/>
      <c r="G744" s="35"/>
      <c r="H744" s="84"/>
      <c r="I744" s="102"/>
      <c r="J744" s="2546"/>
      <c r="K744" s="89"/>
      <c r="L744" s="2546"/>
      <c r="M744" s="89"/>
      <c r="N744" s="83"/>
      <c r="O744" s="35"/>
      <c r="P744" s="89"/>
      <c r="Q744" s="89"/>
      <c r="R744" s="2546"/>
    </row>
    <row r="745" spans="2:18">
      <c r="B745" s="2546"/>
      <c r="C745" s="2546"/>
      <c r="D745" s="35"/>
      <c r="E745" s="2546"/>
      <c r="F745" s="35"/>
      <c r="G745" s="35"/>
      <c r="H745" s="84"/>
      <c r="I745" s="102"/>
      <c r="J745" s="2546"/>
      <c r="K745" s="89"/>
      <c r="L745" s="2546"/>
      <c r="M745" s="89"/>
      <c r="N745" s="83"/>
      <c r="O745" s="35"/>
      <c r="P745" s="89"/>
      <c r="Q745" s="89"/>
      <c r="R745" s="2546"/>
    </row>
    <row r="746" spans="2:18">
      <c r="B746" s="2546"/>
      <c r="C746" s="2546"/>
      <c r="D746" s="35"/>
      <c r="E746" s="2546"/>
      <c r="F746" s="35"/>
      <c r="G746" s="35"/>
      <c r="H746" s="84"/>
      <c r="I746" s="102"/>
      <c r="J746" s="2546"/>
      <c r="K746" s="89"/>
      <c r="L746" s="2546"/>
      <c r="M746" s="89"/>
      <c r="N746" s="83"/>
      <c r="O746" s="35"/>
      <c r="P746" s="89"/>
      <c r="Q746" s="89"/>
      <c r="R746" s="2546"/>
    </row>
    <row r="747" spans="2:18">
      <c r="B747" s="2546"/>
      <c r="C747" s="2546"/>
      <c r="D747" s="35"/>
      <c r="E747" s="2546"/>
      <c r="F747" s="35"/>
      <c r="G747" s="35"/>
      <c r="H747" s="84"/>
      <c r="I747" s="102"/>
      <c r="J747" s="2546"/>
      <c r="K747" s="89"/>
      <c r="L747" s="2546"/>
      <c r="M747" s="89"/>
      <c r="N747" s="83"/>
      <c r="O747" s="35"/>
      <c r="P747" s="89"/>
      <c r="Q747" s="89"/>
      <c r="R747" s="2546"/>
    </row>
    <row r="748" spans="2:18">
      <c r="B748" s="2546"/>
      <c r="C748" s="2546"/>
      <c r="D748" s="35"/>
      <c r="E748" s="2546"/>
      <c r="F748" s="35"/>
      <c r="G748" s="35"/>
      <c r="H748" s="84"/>
      <c r="I748" s="102"/>
      <c r="J748" s="2546"/>
      <c r="K748" s="89"/>
      <c r="L748" s="2546"/>
      <c r="M748" s="89"/>
      <c r="N748" s="83"/>
      <c r="O748" s="35"/>
      <c r="P748" s="89"/>
      <c r="Q748" s="89"/>
      <c r="R748" s="2546"/>
    </row>
    <row r="749" spans="2:18">
      <c r="B749" s="2546"/>
      <c r="C749" s="2546"/>
      <c r="D749" s="35"/>
      <c r="E749" s="2546"/>
      <c r="F749" s="35"/>
      <c r="G749" s="35"/>
      <c r="H749" s="84"/>
      <c r="I749" s="102"/>
      <c r="J749" s="2546"/>
      <c r="K749" s="89"/>
      <c r="L749" s="2546"/>
      <c r="M749" s="89"/>
      <c r="N749" s="83"/>
      <c r="O749" s="35"/>
      <c r="P749" s="89"/>
      <c r="Q749" s="89"/>
      <c r="R749" s="2546"/>
    </row>
    <row r="750" spans="2:18">
      <c r="B750" s="2546"/>
      <c r="C750" s="2546"/>
      <c r="D750" s="35"/>
      <c r="E750" s="2546"/>
      <c r="F750" s="35"/>
      <c r="G750" s="35"/>
      <c r="H750" s="84"/>
      <c r="I750" s="102"/>
      <c r="J750" s="2546"/>
      <c r="K750" s="89"/>
      <c r="L750" s="2546"/>
      <c r="M750" s="89"/>
      <c r="N750" s="83"/>
      <c r="O750" s="35"/>
      <c r="P750" s="89"/>
      <c r="Q750" s="89"/>
      <c r="R750" s="2546"/>
    </row>
    <row r="751" spans="2:18">
      <c r="B751" s="2546"/>
      <c r="C751" s="2546"/>
      <c r="D751" s="35"/>
      <c r="E751" s="2546"/>
      <c r="F751" s="35"/>
      <c r="G751" s="35"/>
      <c r="H751" s="84"/>
      <c r="I751" s="102"/>
      <c r="J751" s="2546"/>
      <c r="K751" s="89"/>
      <c r="L751" s="2546"/>
      <c r="M751" s="89"/>
      <c r="N751" s="83"/>
      <c r="O751" s="35"/>
      <c r="P751" s="89"/>
      <c r="Q751" s="89"/>
      <c r="R751" s="2546"/>
    </row>
    <row r="752" spans="2:18">
      <c r="B752" s="2546"/>
      <c r="C752" s="2546"/>
      <c r="D752" s="35"/>
      <c r="E752" s="2546"/>
      <c r="F752" s="35"/>
      <c r="G752" s="35"/>
      <c r="H752" s="84"/>
      <c r="I752" s="102"/>
      <c r="J752" s="2546"/>
      <c r="K752" s="89"/>
      <c r="L752" s="2546"/>
      <c r="M752" s="89"/>
      <c r="N752" s="83"/>
      <c r="O752" s="35"/>
      <c r="P752" s="89"/>
      <c r="Q752" s="89"/>
      <c r="R752" s="2546"/>
    </row>
    <row r="753" spans="2:18">
      <c r="B753" s="2546"/>
      <c r="C753" s="2546"/>
      <c r="D753" s="35"/>
      <c r="E753" s="2546"/>
      <c r="F753" s="35"/>
      <c r="G753" s="35"/>
      <c r="H753" s="84"/>
      <c r="I753" s="102"/>
      <c r="J753" s="2546"/>
      <c r="K753" s="89"/>
      <c r="L753" s="2546"/>
      <c r="M753" s="89"/>
      <c r="N753" s="83"/>
      <c r="O753" s="35"/>
      <c r="P753" s="89"/>
      <c r="Q753" s="89"/>
      <c r="R753" s="2546"/>
    </row>
    <row r="754" spans="2:18">
      <c r="B754" s="2546"/>
      <c r="C754" s="2546"/>
      <c r="D754" s="35"/>
      <c r="E754" s="2546"/>
      <c r="F754" s="35"/>
      <c r="G754" s="35"/>
      <c r="H754" s="84"/>
      <c r="I754" s="102"/>
      <c r="J754" s="2546"/>
      <c r="K754" s="89"/>
      <c r="L754" s="2546"/>
      <c r="M754" s="89"/>
      <c r="N754" s="83"/>
      <c r="O754" s="35"/>
      <c r="P754" s="89"/>
      <c r="Q754" s="89"/>
      <c r="R754" s="2546"/>
    </row>
    <row r="755" spans="2:18">
      <c r="B755" s="2546"/>
      <c r="C755" s="2546"/>
      <c r="D755" s="35"/>
      <c r="E755" s="2546"/>
      <c r="F755" s="35"/>
      <c r="G755" s="35"/>
      <c r="H755" s="84"/>
      <c r="I755" s="102"/>
      <c r="J755" s="2546"/>
      <c r="K755" s="89"/>
      <c r="L755" s="2546"/>
      <c r="M755" s="89"/>
      <c r="N755" s="83"/>
      <c r="O755" s="35"/>
      <c r="P755" s="89"/>
      <c r="Q755" s="89"/>
      <c r="R755" s="2546"/>
    </row>
    <row r="756" spans="2:18">
      <c r="B756" s="2546"/>
      <c r="C756" s="2546"/>
      <c r="D756" s="35"/>
      <c r="E756" s="2546"/>
      <c r="F756" s="35"/>
      <c r="G756" s="35"/>
      <c r="H756" s="84"/>
      <c r="I756" s="102"/>
      <c r="J756" s="2546"/>
      <c r="K756" s="89"/>
      <c r="L756" s="2546"/>
      <c r="M756" s="89"/>
      <c r="N756" s="83"/>
      <c r="O756" s="35"/>
      <c r="P756" s="89"/>
      <c r="Q756" s="89"/>
      <c r="R756" s="2546"/>
    </row>
    <row r="757" spans="2:18">
      <c r="B757" s="2546"/>
      <c r="C757" s="2546"/>
      <c r="D757" s="35"/>
      <c r="E757" s="2546"/>
      <c r="F757" s="35"/>
      <c r="G757" s="35"/>
      <c r="H757" s="84"/>
      <c r="I757" s="102"/>
      <c r="J757" s="2546"/>
      <c r="K757" s="89"/>
      <c r="L757" s="2546"/>
      <c r="M757" s="89"/>
      <c r="N757" s="83"/>
      <c r="O757" s="35"/>
      <c r="P757" s="89"/>
      <c r="Q757" s="89"/>
      <c r="R757" s="2546"/>
    </row>
    <row r="758" spans="2:18">
      <c r="B758" s="2546"/>
      <c r="C758" s="2546"/>
      <c r="D758" s="35"/>
      <c r="E758" s="2546"/>
      <c r="F758" s="35"/>
      <c r="G758" s="35"/>
      <c r="H758" s="84"/>
      <c r="I758" s="102"/>
      <c r="J758" s="2546"/>
      <c r="K758" s="89"/>
      <c r="L758" s="2546"/>
      <c r="M758" s="89"/>
      <c r="N758" s="83"/>
      <c r="O758" s="35"/>
      <c r="P758" s="89"/>
      <c r="Q758" s="89"/>
      <c r="R758" s="2546"/>
    </row>
    <row r="759" spans="2:18">
      <c r="B759" s="2546"/>
      <c r="C759" s="2546"/>
      <c r="D759" s="35"/>
      <c r="E759" s="2546"/>
      <c r="F759" s="35"/>
      <c r="G759" s="35"/>
      <c r="H759" s="84"/>
      <c r="I759" s="102"/>
      <c r="J759" s="2546"/>
      <c r="K759" s="89"/>
      <c r="L759" s="2546"/>
      <c r="M759" s="89"/>
      <c r="N759" s="83"/>
      <c r="O759" s="35"/>
      <c r="P759" s="89"/>
      <c r="R759" s="2546"/>
    </row>
    <row r="760" spans="2:18">
      <c r="B760" s="2546"/>
      <c r="C760" s="2546"/>
      <c r="D760" s="35"/>
      <c r="E760" s="2546"/>
      <c r="F760" s="35"/>
      <c r="G760" s="35"/>
      <c r="H760" s="84"/>
      <c r="I760" s="102"/>
      <c r="J760" s="2546"/>
      <c r="K760" s="89"/>
      <c r="L760" s="2546"/>
      <c r="M760" s="89"/>
      <c r="N760" s="83"/>
      <c r="O760" s="35"/>
      <c r="P760" s="89"/>
      <c r="R760" s="2546"/>
    </row>
    <row r="761" spans="2:18">
      <c r="B761" s="2546"/>
      <c r="C761" s="2546"/>
      <c r="D761" s="35"/>
      <c r="E761" s="2546"/>
      <c r="F761" s="35"/>
      <c r="G761" s="35"/>
      <c r="H761" s="84"/>
      <c r="I761" s="102"/>
      <c r="J761" s="2546"/>
      <c r="K761" s="89"/>
      <c r="L761" s="2546"/>
      <c r="M761" s="89"/>
      <c r="N761" s="83"/>
      <c r="O761" s="35"/>
      <c r="P761" s="89"/>
      <c r="R761" s="2546"/>
    </row>
    <row r="762" spans="2:18">
      <c r="B762" s="2546"/>
      <c r="C762" s="2546"/>
      <c r="D762" s="35"/>
      <c r="E762" s="2546"/>
      <c r="F762" s="35"/>
      <c r="G762" s="35"/>
      <c r="H762" s="84"/>
      <c r="I762" s="102"/>
      <c r="J762" s="2546"/>
      <c r="K762" s="89"/>
      <c r="L762" s="2546"/>
      <c r="M762" s="89"/>
      <c r="N762" s="83"/>
      <c r="O762" s="35"/>
      <c r="P762" s="89"/>
      <c r="R762" s="2546"/>
    </row>
    <row r="763" spans="2:18">
      <c r="B763" s="2546"/>
      <c r="C763" s="2546"/>
      <c r="D763" s="35"/>
      <c r="E763" s="2546"/>
      <c r="F763" s="35"/>
      <c r="G763" s="35"/>
      <c r="H763" s="84"/>
      <c r="I763" s="102"/>
      <c r="J763" s="2546"/>
      <c r="K763" s="89"/>
      <c r="L763" s="2546"/>
      <c r="M763" s="89"/>
      <c r="N763" s="83"/>
      <c r="O763" s="35"/>
      <c r="P763" s="89"/>
      <c r="R763" s="2546"/>
    </row>
    <row r="764" spans="2:18">
      <c r="B764" s="2546"/>
      <c r="C764" s="2546"/>
      <c r="D764" s="35"/>
      <c r="E764" s="2546"/>
      <c r="F764" s="35"/>
      <c r="G764" s="35"/>
      <c r="H764" s="84"/>
      <c r="I764" s="102"/>
      <c r="J764" s="2546"/>
      <c r="K764" s="89"/>
      <c r="L764" s="2546"/>
      <c r="M764" s="89"/>
      <c r="N764" s="83"/>
      <c r="O764" s="35"/>
      <c r="P764" s="89"/>
      <c r="R764" s="2546"/>
    </row>
    <row r="765" spans="2:18">
      <c r="B765" s="2546"/>
      <c r="C765" s="2546"/>
      <c r="D765" s="35"/>
      <c r="E765" s="2546"/>
      <c r="F765" s="35"/>
      <c r="G765" s="35"/>
      <c r="H765" s="84"/>
      <c r="I765" s="102"/>
      <c r="J765" s="2546"/>
      <c r="K765" s="89"/>
      <c r="L765" s="2546"/>
      <c r="M765" s="89"/>
      <c r="N765" s="83"/>
      <c r="O765" s="35"/>
      <c r="P765" s="89"/>
      <c r="R765" s="2546"/>
    </row>
    <row r="766" spans="2:18">
      <c r="B766" s="2546"/>
      <c r="C766" s="2546"/>
      <c r="D766" s="35"/>
      <c r="E766" s="2546"/>
      <c r="F766" s="35"/>
      <c r="G766" s="35"/>
      <c r="H766" s="84"/>
      <c r="I766" s="102"/>
      <c r="J766" s="2546"/>
      <c r="K766" s="89"/>
      <c r="L766" s="2546"/>
      <c r="M766" s="89"/>
      <c r="N766" s="83"/>
      <c r="O766" s="35"/>
      <c r="P766" s="89"/>
      <c r="R766" s="2546"/>
    </row>
    <row r="767" spans="2:18">
      <c r="B767" s="2546"/>
      <c r="C767" s="2546"/>
      <c r="D767" s="35"/>
      <c r="E767" s="2546"/>
      <c r="F767" s="35"/>
      <c r="G767" s="35"/>
      <c r="H767" s="84"/>
      <c r="I767" s="102"/>
      <c r="J767" s="2546"/>
      <c r="K767" s="89"/>
      <c r="L767" s="2546"/>
      <c r="M767" s="89"/>
      <c r="N767" s="83"/>
      <c r="O767" s="35"/>
      <c r="P767" s="89"/>
      <c r="R767" s="2546"/>
    </row>
    <row r="768" spans="2:18">
      <c r="B768" s="2546"/>
      <c r="C768" s="2546"/>
      <c r="D768" s="35"/>
      <c r="E768" s="2546"/>
      <c r="F768" s="35"/>
      <c r="G768" s="35"/>
      <c r="H768" s="84"/>
      <c r="I768" s="102"/>
      <c r="J768" s="2546"/>
      <c r="K768" s="89"/>
      <c r="L768" s="2546"/>
      <c r="M768" s="89"/>
      <c r="N768" s="83"/>
      <c r="O768" s="35"/>
      <c r="P768" s="89"/>
      <c r="R768" s="2546"/>
    </row>
    <row r="769" spans="2:18">
      <c r="B769" s="2546"/>
      <c r="C769" s="2546"/>
      <c r="D769" s="35"/>
      <c r="E769" s="2546"/>
      <c r="F769" s="35"/>
      <c r="G769" s="35"/>
      <c r="H769" s="84"/>
      <c r="I769" s="102"/>
      <c r="J769" s="2546"/>
      <c r="K769" s="89"/>
      <c r="L769" s="2546"/>
      <c r="M769" s="89"/>
      <c r="N769" s="83"/>
      <c r="O769" s="35"/>
      <c r="P769" s="89"/>
      <c r="R769" s="2546"/>
    </row>
    <row r="770" spans="2:18">
      <c r="B770" s="2546"/>
      <c r="C770" s="2546"/>
      <c r="D770" s="35"/>
      <c r="E770" s="2546"/>
      <c r="F770" s="35"/>
      <c r="G770" s="35"/>
      <c r="H770" s="84"/>
      <c r="I770" s="102"/>
      <c r="J770" s="2546"/>
      <c r="K770" s="89"/>
      <c r="L770" s="2546"/>
      <c r="M770" s="89"/>
      <c r="N770" s="83"/>
      <c r="O770" s="35"/>
      <c r="P770" s="89"/>
      <c r="R770" s="2546"/>
    </row>
    <row r="771" spans="2:18">
      <c r="B771" s="2546"/>
      <c r="C771" s="2546"/>
      <c r="D771" s="35"/>
      <c r="E771" s="2546"/>
      <c r="F771" s="35"/>
      <c r="G771" s="35"/>
      <c r="H771" s="84"/>
      <c r="I771" s="102"/>
      <c r="J771" s="2546"/>
      <c r="K771" s="89"/>
      <c r="L771" s="2546"/>
      <c r="M771" s="89"/>
      <c r="N771" s="83"/>
      <c r="O771" s="35"/>
      <c r="P771" s="89"/>
      <c r="R771" s="2546"/>
    </row>
    <row r="772" spans="2:18">
      <c r="B772" s="2546"/>
      <c r="C772" s="2546"/>
      <c r="D772" s="35"/>
      <c r="E772" s="2546"/>
      <c r="F772" s="35"/>
      <c r="G772" s="35"/>
      <c r="H772" s="84"/>
      <c r="I772" s="102"/>
      <c r="J772" s="2546"/>
      <c r="K772" s="89"/>
      <c r="L772" s="2546"/>
      <c r="M772" s="89"/>
      <c r="N772" s="83"/>
      <c r="O772" s="35"/>
      <c r="P772" s="89"/>
      <c r="R772" s="2546"/>
    </row>
    <row r="773" spans="2:18">
      <c r="B773" s="2546"/>
      <c r="C773" s="2546"/>
      <c r="D773" s="35"/>
      <c r="E773" s="2546"/>
      <c r="F773" s="35"/>
      <c r="G773" s="35"/>
      <c r="H773" s="84"/>
      <c r="I773" s="102"/>
      <c r="J773" s="2546"/>
      <c r="K773" s="89"/>
      <c r="L773" s="2546"/>
      <c r="M773" s="89"/>
      <c r="N773" s="83"/>
      <c r="O773" s="35"/>
      <c r="P773" s="89"/>
      <c r="R773" s="2546"/>
    </row>
    <row r="774" spans="2:18">
      <c r="B774" s="2546"/>
      <c r="C774" s="2546"/>
      <c r="D774" s="35"/>
      <c r="E774" s="2546"/>
      <c r="F774" s="35"/>
      <c r="G774" s="35"/>
      <c r="H774" s="84"/>
      <c r="I774" s="102"/>
      <c r="J774" s="2546"/>
      <c r="K774" s="89"/>
      <c r="L774" s="2546"/>
      <c r="M774" s="89"/>
      <c r="N774" s="83"/>
      <c r="O774" s="35"/>
      <c r="P774" s="89"/>
      <c r="R774" s="2546"/>
    </row>
    <row r="775" spans="2:18">
      <c r="B775" s="2546"/>
      <c r="C775" s="2546"/>
      <c r="D775" s="35"/>
      <c r="E775" s="2546"/>
      <c r="F775" s="35"/>
      <c r="G775" s="35"/>
      <c r="H775" s="84"/>
      <c r="I775" s="102"/>
      <c r="J775" s="2546"/>
      <c r="K775" s="89"/>
      <c r="L775" s="2546"/>
      <c r="M775" s="89"/>
      <c r="N775" s="83"/>
      <c r="O775" s="35"/>
      <c r="P775" s="89"/>
      <c r="R775" s="2546"/>
    </row>
    <row r="776" spans="2:18">
      <c r="B776" s="2546"/>
      <c r="C776" s="2546"/>
      <c r="D776" s="35"/>
      <c r="E776" s="2546"/>
      <c r="F776" s="35"/>
      <c r="G776" s="35"/>
      <c r="H776" s="84"/>
      <c r="I776" s="102"/>
      <c r="J776" s="2546"/>
      <c r="K776" s="89"/>
      <c r="L776" s="2546"/>
      <c r="M776" s="89"/>
      <c r="N776" s="83"/>
      <c r="O776" s="35"/>
      <c r="P776" s="89"/>
      <c r="R776" s="2546"/>
    </row>
    <row r="777" spans="2:18">
      <c r="B777" s="2546"/>
      <c r="C777" s="2546"/>
      <c r="D777" s="35"/>
      <c r="E777" s="2546"/>
      <c r="F777" s="35"/>
      <c r="G777" s="35"/>
      <c r="H777" s="84"/>
      <c r="I777" s="102"/>
      <c r="J777" s="2546"/>
      <c r="K777" s="89"/>
      <c r="L777" s="2546"/>
      <c r="M777" s="89"/>
      <c r="N777" s="83"/>
      <c r="O777" s="35"/>
      <c r="P777" s="89"/>
      <c r="R777" s="2546"/>
    </row>
    <row r="778" spans="2:18">
      <c r="B778" s="2546"/>
      <c r="C778" s="2546"/>
      <c r="D778" s="35"/>
      <c r="E778" s="2546"/>
      <c r="F778" s="35"/>
      <c r="G778" s="35"/>
      <c r="H778" s="84"/>
      <c r="I778" s="102"/>
      <c r="J778" s="2546"/>
      <c r="K778" s="89"/>
      <c r="L778" s="2546"/>
      <c r="M778" s="89"/>
      <c r="N778" s="83"/>
      <c r="O778" s="35"/>
      <c r="P778" s="89"/>
      <c r="R778" s="2546"/>
    </row>
    <row r="779" spans="2:18">
      <c r="B779" s="2546"/>
      <c r="C779" s="2546"/>
      <c r="D779" s="35"/>
      <c r="E779" s="2546"/>
      <c r="F779" s="35"/>
      <c r="G779" s="35"/>
      <c r="H779" s="84"/>
      <c r="I779" s="102"/>
      <c r="J779" s="2546"/>
      <c r="K779" s="89"/>
      <c r="L779" s="2546"/>
      <c r="M779" s="89"/>
      <c r="N779" s="83"/>
      <c r="O779" s="35"/>
      <c r="P779" s="89"/>
      <c r="R779" s="2546"/>
    </row>
    <row r="780" spans="2:18">
      <c r="B780" s="2546"/>
      <c r="C780" s="2546"/>
      <c r="D780" s="35"/>
      <c r="E780" s="2546"/>
      <c r="F780" s="35"/>
      <c r="G780" s="35"/>
      <c r="H780" s="84"/>
      <c r="I780" s="102"/>
      <c r="J780" s="2546"/>
      <c r="K780" s="89"/>
      <c r="L780" s="2546"/>
      <c r="M780" s="89"/>
      <c r="N780" s="83"/>
      <c r="O780" s="35"/>
      <c r="P780" s="89"/>
      <c r="R780" s="2546"/>
    </row>
    <row r="781" spans="2:18">
      <c r="B781" s="2546"/>
      <c r="C781" s="2546"/>
      <c r="D781" s="35"/>
      <c r="E781" s="2546"/>
      <c r="F781" s="35"/>
      <c r="G781" s="35"/>
      <c r="H781" s="84"/>
      <c r="I781" s="102"/>
      <c r="J781" s="2546"/>
      <c r="K781" s="89"/>
      <c r="L781" s="2546"/>
      <c r="M781" s="89"/>
      <c r="N781" s="83"/>
      <c r="O781" s="35"/>
      <c r="P781" s="89"/>
      <c r="R781" s="2546"/>
    </row>
    <row r="782" spans="2:18">
      <c r="B782" s="2546"/>
      <c r="C782" s="2546"/>
      <c r="D782" s="35"/>
      <c r="E782" s="2546"/>
      <c r="F782" s="35"/>
      <c r="G782" s="35"/>
      <c r="H782" s="84"/>
      <c r="I782" s="102"/>
      <c r="J782" s="2546"/>
      <c r="K782" s="89"/>
      <c r="L782" s="2546"/>
      <c r="M782" s="89"/>
      <c r="N782" s="83"/>
      <c r="O782" s="35"/>
      <c r="P782" s="89"/>
      <c r="R782" s="2546"/>
    </row>
    <row r="783" spans="2:18">
      <c r="B783" s="2546"/>
      <c r="C783" s="2546"/>
      <c r="D783" s="35"/>
      <c r="E783" s="2546"/>
      <c r="F783" s="35"/>
      <c r="G783" s="35"/>
      <c r="H783" s="84"/>
      <c r="I783" s="102"/>
      <c r="J783" s="2546"/>
      <c r="K783" s="89"/>
      <c r="L783" s="2546"/>
      <c r="M783" s="89"/>
      <c r="N783" s="83"/>
      <c r="O783" s="35"/>
      <c r="P783" s="89"/>
      <c r="R783" s="2546"/>
    </row>
    <row r="784" spans="2:18">
      <c r="B784" s="2546"/>
      <c r="C784" s="2546"/>
      <c r="D784" s="35"/>
      <c r="E784" s="2546"/>
      <c r="F784" s="35"/>
      <c r="G784" s="35"/>
      <c r="H784" s="84"/>
      <c r="I784" s="102"/>
      <c r="J784" s="2546"/>
      <c r="K784" s="89"/>
      <c r="L784" s="2546"/>
      <c r="M784" s="89"/>
      <c r="N784" s="83"/>
      <c r="O784" s="35"/>
      <c r="P784" s="89"/>
      <c r="R784" s="2546"/>
    </row>
    <row r="785" spans="2:18">
      <c r="B785" s="2546"/>
      <c r="C785" s="2546"/>
      <c r="D785" s="35"/>
      <c r="E785" s="2546"/>
      <c r="F785" s="35"/>
      <c r="G785" s="35"/>
      <c r="H785" s="84"/>
      <c r="I785" s="102"/>
      <c r="J785" s="2546"/>
      <c r="K785" s="89"/>
      <c r="L785" s="2546"/>
      <c r="M785" s="89"/>
      <c r="N785" s="83"/>
      <c r="O785" s="35"/>
      <c r="P785" s="89"/>
      <c r="R785" s="2546"/>
    </row>
    <row r="786" spans="2:18">
      <c r="B786" s="2546"/>
      <c r="C786" s="2546"/>
      <c r="D786" s="35"/>
      <c r="E786" s="2546"/>
      <c r="F786" s="35"/>
      <c r="G786" s="35"/>
      <c r="H786" s="84"/>
      <c r="I786" s="102"/>
      <c r="J786" s="2546"/>
      <c r="K786" s="89"/>
      <c r="L786" s="2546"/>
      <c r="M786" s="89"/>
      <c r="N786" s="83"/>
      <c r="O786" s="35"/>
      <c r="P786" s="89"/>
      <c r="R786" s="2546"/>
    </row>
    <row r="787" spans="2:18">
      <c r="B787" s="2546"/>
      <c r="C787" s="2546"/>
      <c r="D787" s="35"/>
      <c r="E787" s="2546"/>
      <c r="F787" s="35"/>
      <c r="G787" s="35"/>
      <c r="H787" s="84"/>
      <c r="I787" s="102"/>
      <c r="J787" s="2546"/>
      <c r="K787" s="89"/>
      <c r="L787" s="2546"/>
      <c r="M787" s="89"/>
      <c r="N787" s="83"/>
      <c r="O787" s="35"/>
      <c r="P787" s="89"/>
      <c r="R787" s="2546"/>
    </row>
    <row r="788" spans="2:18">
      <c r="B788" s="2546"/>
      <c r="C788" s="2546"/>
      <c r="D788" s="35"/>
      <c r="E788" s="2546"/>
      <c r="F788" s="35"/>
      <c r="G788" s="35"/>
      <c r="H788" s="84"/>
      <c r="I788" s="102"/>
      <c r="J788" s="2546"/>
      <c r="K788" s="89"/>
      <c r="L788" s="2546"/>
      <c r="M788" s="89"/>
      <c r="N788" s="83"/>
      <c r="O788" s="35"/>
      <c r="P788" s="89"/>
      <c r="R788" s="2546"/>
    </row>
    <row r="789" spans="2:18">
      <c r="B789" s="2546"/>
      <c r="C789" s="2546"/>
      <c r="D789" s="35"/>
      <c r="E789" s="2546"/>
      <c r="F789" s="35"/>
      <c r="G789" s="35"/>
      <c r="H789" s="84"/>
      <c r="I789" s="102"/>
      <c r="J789" s="2546"/>
      <c r="K789" s="89"/>
      <c r="L789" s="2546"/>
      <c r="M789" s="89"/>
      <c r="N789" s="83"/>
      <c r="O789" s="35"/>
      <c r="P789" s="89"/>
      <c r="R789" s="2546"/>
    </row>
    <row r="790" spans="2:18">
      <c r="B790" s="2546"/>
      <c r="C790" s="2546"/>
      <c r="D790" s="35"/>
      <c r="E790" s="2546"/>
      <c r="F790" s="35"/>
      <c r="G790" s="35"/>
      <c r="H790" s="84"/>
      <c r="I790" s="102"/>
      <c r="J790" s="2546"/>
      <c r="K790" s="89"/>
      <c r="L790" s="2546"/>
      <c r="M790" s="89"/>
      <c r="N790" s="83"/>
      <c r="O790" s="35"/>
      <c r="P790" s="89"/>
    </row>
    <row r="791" spans="2:18">
      <c r="B791" s="2546"/>
      <c r="C791" s="2546"/>
      <c r="D791" s="35"/>
      <c r="E791" s="2546"/>
      <c r="F791" s="35"/>
      <c r="G791" s="35"/>
      <c r="H791" s="84"/>
      <c r="I791" s="102"/>
      <c r="J791" s="2546"/>
      <c r="K791" s="89"/>
      <c r="L791" s="2546"/>
      <c r="M791" s="89"/>
      <c r="N791" s="83"/>
      <c r="O791" s="35"/>
      <c r="P791" s="89"/>
    </row>
    <row r="801" spans="3:18">
      <c r="C801" s="21"/>
      <c r="K801" s="21"/>
      <c r="L801" s="21"/>
      <c r="M801" s="21"/>
      <c r="P801" s="21"/>
      <c r="R801" s="21"/>
    </row>
    <row r="802" spans="3:18">
      <c r="C802" s="21"/>
      <c r="K802" s="21"/>
      <c r="L802" s="21"/>
      <c r="M802" s="21"/>
      <c r="P802" s="21"/>
      <c r="R802" s="21"/>
    </row>
    <row r="803" spans="3:18">
      <c r="C803" s="21"/>
      <c r="K803" s="21"/>
      <c r="L803" s="21"/>
      <c r="M803" s="21"/>
      <c r="P803" s="21"/>
      <c r="R803" s="21"/>
    </row>
    <row r="804" spans="3:18">
      <c r="C804" s="21"/>
      <c r="K804" s="21"/>
      <c r="L804" s="21"/>
      <c r="M804" s="21"/>
      <c r="P804" s="21"/>
      <c r="R804" s="21"/>
    </row>
    <row r="805" spans="3:18">
      <c r="C805" s="21"/>
      <c r="K805" s="21"/>
      <c r="L805" s="21"/>
      <c r="M805" s="21"/>
      <c r="P805" s="21"/>
      <c r="R805" s="21"/>
    </row>
    <row r="806" spans="3:18">
      <c r="C806" s="21"/>
      <c r="K806" s="21"/>
      <c r="L806" s="21"/>
      <c r="M806" s="21"/>
      <c r="P806" s="21"/>
      <c r="R806" s="21"/>
    </row>
    <row r="807" spans="3:18">
      <c r="C807" s="21"/>
      <c r="K807" s="21"/>
      <c r="L807" s="21"/>
      <c r="M807" s="21"/>
      <c r="P807" s="21"/>
      <c r="R807" s="21"/>
    </row>
    <row r="808" spans="3:18">
      <c r="C808" s="21"/>
      <c r="K808" s="21"/>
      <c r="L808" s="21"/>
      <c r="M808" s="21"/>
      <c r="P808" s="21"/>
      <c r="R808" s="21"/>
    </row>
    <row r="809" spans="3:18">
      <c r="C809" s="21"/>
      <c r="K809" s="21"/>
      <c r="L809" s="21"/>
      <c r="M809" s="21"/>
      <c r="P809" s="21"/>
      <c r="R809" s="21"/>
    </row>
    <row r="810" spans="3:18">
      <c r="C810" s="21"/>
      <c r="K810" s="21"/>
      <c r="L810" s="21"/>
      <c r="M810" s="21"/>
      <c r="P810" s="21"/>
      <c r="R810" s="21"/>
    </row>
    <row r="811" spans="3:18">
      <c r="C811" s="21"/>
      <c r="K811" s="21"/>
      <c r="L811" s="21"/>
      <c r="M811" s="21"/>
      <c r="P811" s="21"/>
      <c r="R811" s="21"/>
    </row>
    <row r="812" spans="3:18">
      <c r="C812" s="21"/>
      <c r="K812" s="21"/>
      <c r="L812" s="21"/>
      <c r="M812" s="21"/>
      <c r="P812" s="21"/>
      <c r="R812" s="21"/>
    </row>
    <row r="813" spans="3:18">
      <c r="C813" s="21"/>
      <c r="K813" s="21"/>
      <c r="L813" s="21"/>
      <c r="M813" s="21"/>
      <c r="P813" s="21"/>
      <c r="R813" s="21"/>
    </row>
    <row r="814" spans="3:18">
      <c r="C814" s="21"/>
      <c r="K814" s="21"/>
      <c r="L814" s="21"/>
      <c r="M814" s="21"/>
      <c r="P814" s="21"/>
      <c r="R814" s="21"/>
    </row>
    <row r="815" spans="3:18">
      <c r="C815" s="21"/>
      <c r="K815" s="21"/>
      <c r="L815" s="21"/>
      <c r="M815" s="21"/>
      <c r="P815" s="21"/>
      <c r="R815" s="21"/>
    </row>
    <row r="816" spans="3:18">
      <c r="C816" s="21"/>
      <c r="K816" s="21"/>
      <c r="L816" s="21"/>
      <c r="M816" s="21"/>
      <c r="P816" s="21"/>
      <c r="R816" s="21"/>
    </row>
    <row r="817" spans="3:18">
      <c r="C817" s="21"/>
      <c r="K817" s="21"/>
      <c r="L817" s="21"/>
      <c r="M817" s="21"/>
      <c r="P817" s="21"/>
      <c r="R817" s="21"/>
    </row>
    <row r="818" spans="3:18">
      <c r="C818" s="21"/>
      <c r="K818" s="21"/>
      <c r="L818" s="21"/>
      <c r="M818" s="21"/>
      <c r="P818" s="21"/>
      <c r="R818" s="21"/>
    </row>
    <row r="819" spans="3:18">
      <c r="C819" s="21"/>
      <c r="K819" s="21"/>
      <c r="L819" s="21"/>
      <c r="M819" s="21"/>
      <c r="P819" s="21"/>
      <c r="R819" s="21"/>
    </row>
    <row r="820" spans="3:18">
      <c r="C820" s="21"/>
      <c r="K820" s="21"/>
      <c r="L820" s="21"/>
      <c r="M820" s="21"/>
      <c r="P820" s="21"/>
      <c r="R820" s="21"/>
    </row>
    <row r="821" spans="3:18">
      <c r="C821" s="21"/>
      <c r="K821" s="21"/>
      <c r="L821" s="21"/>
      <c r="M821" s="21"/>
      <c r="P821" s="21"/>
      <c r="R821" s="21"/>
    </row>
    <row r="822" spans="3:18">
      <c r="C822" s="21"/>
      <c r="K822" s="21"/>
      <c r="L822" s="21"/>
      <c r="M822" s="21"/>
      <c r="P822" s="21"/>
      <c r="R822" s="21"/>
    </row>
    <row r="823" spans="3:18">
      <c r="C823" s="21"/>
      <c r="K823" s="21"/>
      <c r="L823" s="21"/>
      <c r="M823" s="21"/>
      <c r="P823" s="21"/>
      <c r="R823" s="21"/>
    </row>
    <row r="824" spans="3:18">
      <c r="C824" s="21"/>
      <c r="K824" s="21"/>
      <c r="L824" s="21"/>
      <c r="M824" s="21"/>
      <c r="P824" s="21"/>
      <c r="R824" s="21"/>
    </row>
    <row r="825" spans="3:18">
      <c r="C825" s="21"/>
      <c r="K825" s="21"/>
      <c r="L825" s="21"/>
      <c r="M825" s="21"/>
      <c r="P825" s="21"/>
      <c r="R825" s="21"/>
    </row>
    <row r="826" spans="3:18">
      <c r="C826" s="21"/>
      <c r="K826" s="21"/>
      <c r="L826" s="21"/>
      <c r="M826" s="21"/>
      <c r="P826" s="21"/>
      <c r="R826" s="21"/>
    </row>
    <row r="827" spans="3:18">
      <c r="C827" s="21"/>
      <c r="K827" s="21"/>
      <c r="L827" s="21"/>
      <c r="M827" s="21"/>
      <c r="P827" s="21"/>
      <c r="R827" s="21"/>
    </row>
    <row r="828" spans="3:18">
      <c r="C828" s="21"/>
      <c r="K828" s="21"/>
      <c r="L828" s="21"/>
      <c r="M828" s="21"/>
      <c r="P828" s="21"/>
      <c r="R828" s="21"/>
    </row>
    <row r="829" spans="3:18">
      <c r="C829" s="21"/>
      <c r="K829" s="21"/>
      <c r="L829" s="21"/>
      <c r="M829" s="21"/>
      <c r="P829" s="21"/>
      <c r="R829" s="21"/>
    </row>
    <row r="830" spans="3:18">
      <c r="C830" s="21"/>
      <c r="K830" s="21"/>
      <c r="L830" s="21"/>
      <c r="M830" s="21"/>
      <c r="P830" s="21"/>
      <c r="R830" s="21"/>
    </row>
    <row r="831" spans="3:18">
      <c r="C831" s="21"/>
      <c r="K831" s="21"/>
      <c r="L831" s="21"/>
      <c r="M831" s="21"/>
      <c r="P831" s="21"/>
      <c r="R831" s="21"/>
    </row>
    <row r="832" spans="3:18">
      <c r="C832" s="21"/>
      <c r="K832" s="21"/>
      <c r="L832" s="21"/>
      <c r="M832" s="21"/>
      <c r="P832" s="21"/>
      <c r="R832" s="21"/>
    </row>
    <row r="833" spans="3:18">
      <c r="C833" s="21"/>
      <c r="K833" s="21"/>
      <c r="L833" s="21"/>
      <c r="M833" s="21"/>
      <c r="P833" s="21"/>
      <c r="R833" s="21"/>
    </row>
    <row r="834" spans="3:18">
      <c r="C834" s="21"/>
      <c r="K834" s="21"/>
      <c r="L834" s="21"/>
      <c r="M834" s="21"/>
      <c r="P834" s="21"/>
      <c r="R834" s="21"/>
    </row>
    <row r="835" spans="3:18">
      <c r="C835" s="21"/>
      <c r="K835" s="21"/>
      <c r="L835" s="21"/>
      <c r="M835" s="21"/>
      <c r="P835" s="21"/>
      <c r="R835" s="21"/>
    </row>
    <row r="836" spans="3:18">
      <c r="C836" s="21"/>
      <c r="K836" s="21"/>
      <c r="L836" s="21"/>
      <c r="M836" s="21"/>
      <c r="P836" s="21"/>
      <c r="R836" s="21"/>
    </row>
    <row r="837" spans="3:18">
      <c r="C837" s="21"/>
      <c r="K837" s="21"/>
      <c r="L837" s="21"/>
      <c r="M837" s="21"/>
      <c r="P837" s="21"/>
      <c r="R837" s="21"/>
    </row>
    <row r="838" spans="3:18">
      <c r="C838" s="21"/>
      <c r="K838" s="21"/>
      <c r="L838" s="21"/>
      <c r="M838" s="21"/>
      <c r="P838" s="21"/>
      <c r="R838" s="21"/>
    </row>
    <row r="839" spans="3:18">
      <c r="C839" s="21"/>
      <c r="K839" s="21"/>
      <c r="L839" s="21"/>
      <c r="M839" s="21"/>
      <c r="P839" s="21"/>
      <c r="R839" s="21"/>
    </row>
    <row r="840" spans="3:18">
      <c r="C840" s="21"/>
      <c r="K840" s="21"/>
      <c r="L840" s="21"/>
      <c r="M840" s="21"/>
      <c r="P840" s="21"/>
      <c r="R840" s="21"/>
    </row>
    <row r="841" spans="3:18">
      <c r="C841" s="21"/>
      <c r="K841" s="21"/>
      <c r="L841" s="21"/>
      <c r="M841" s="21"/>
      <c r="P841" s="21"/>
      <c r="R841" s="21"/>
    </row>
    <row r="842" spans="3:18">
      <c r="C842" s="21"/>
      <c r="K842" s="21"/>
      <c r="L842" s="21"/>
      <c r="M842" s="21"/>
      <c r="P842" s="21"/>
      <c r="R842" s="21"/>
    </row>
    <row r="843" spans="3:18">
      <c r="C843" s="21"/>
      <c r="K843" s="21"/>
      <c r="L843" s="21"/>
      <c r="M843" s="21"/>
      <c r="P843" s="21"/>
      <c r="R843" s="21"/>
    </row>
    <row r="844" spans="3:18">
      <c r="C844" s="21"/>
      <c r="K844" s="21"/>
      <c r="L844" s="21"/>
      <c r="M844" s="21"/>
      <c r="P844" s="21"/>
      <c r="R844" s="21"/>
    </row>
    <row r="845" spans="3:18">
      <c r="C845" s="21"/>
      <c r="K845" s="21"/>
      <c r="L845" s="21"/>
      <c r="M845" s="21"/>
      <c r="P845" s="21"/>
      <c r="R845" s="21"/>
    </row>
    <row r="846" spans="3:18">
      <c r="C846" s="21"/>
      <c r="K846" s="21"/>
      <c r="L846" s="21"/>
      <c r="M846" s="21"/>
      <c r="P846" s="21"/>
      <c r="R846" s="21"/>
    </row>
    <row r="847" spans="3:18">
      <c r="C847" s="21"/>
      <c r="K847" s="21"/>
      <c r="L847" s="21"/>
      <c r="M847" s="21"/>
      <c r="P847" s="21"/>
      <c r="R847" s="21"/>
    </row>
    <row r="848" spans="3:18">
      <c r="C848" s="21"/>
      <c r="K848" s="21"/>
      <c r="L848" s="21"/>
      <c r="M848" s="21"/>
      <c r="P848" s="21"/>
      <c r="R848" s="21"/>
    </row>
  </sheetData>
  <autoFilter ref="B8:R552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202">
    <mergeCell ref="B546:B547"/>
    <mergeCell ref="B551:B552"/>
    <mergeCell ref="B531:B532"/>
    <mergeCell ref="Q531:Q532"/>
    <mergeCell ref="B534:B535"/>
    <mergeCell ref="B539:B540"/>
    <mergeCell ref="B541:B542"/>
    <mergeCell ref="B543:B544"/>
    <mergeCell ref="B519:B520"/>
    <mergeCell ref="B521:B522"/>
    <mergeCell ref="B523:B524"/>
    <mergeCell ref="B526:B527"/>
    <mergeCell ref="B528:B529"/>
    <mergeCell ref="Q528:Q529"/>
    <mergeCell ref="B511:B512"/>
    <mergeCell ref="Q511:Q512"/>
    <mergeCell ref="B513:B514"/>
    <mergeCell ref="Q513:Q514"/>
    <mergeCell ref="B515:B517"/>
    <mergeCell ref="Q515:Q517"/>
    <mergeCell ref="B505:B506"/>
    <mergeCell ref="Q505:Q506"/>
    <mergeCell ref="B507:B508"/>
    <mergeCell ref="Q507:Q508"/>
    <mergeCell ref="B509:B510"/>
    <mergeCell ref="Q509:Q510"/>
    <mergeCell ref="B494:B496"/>
    <mergeCell ref="B502:B503"/>
    <mergeCell ref="B486:B487"/>
    <mergeCell ref="Q486:Q487"/>
    <mergeCell ref="B490:B491"/>
    <mergeCell ref="Q490:Q491"/>
    <mergeCell ref="B492:B493"/>
    <mergeCell ref="Q492:Q493"/>
    <mergeCell ref="B478:B479"/>
    <mergeCell ref="Q478:Q479"/>
    <mergeCell ref="B482:B483"/>
    <mergeCell ref="Q482:Q483"/>
    <mergeCell ref="B484:B485"/>
    <mergeCell ref="Q484:Q485"/>
    <mergeCell ref="B335:B336"/>
    <mergeCell ref="B337:B338"/>
    <mergeCell ref="B339:B340"/>
    <mergeCell ref="B341:B342"/>
    <mergeCell ref="B343:B344"/>
    <mergeCell ref="B347:B348"/>
    <mergeCell ref="K270:K271"/>
    <mergeCell ref="B255:B256"/>
    <mergeCell ref="B257:B258"/>
    <mergeCell ref="B263:B264"/>
    <mergeCell ref="B265:B267"/>
    <mergeCell ref="B269:B271"/>
    <mergeCell ref="J270:J271"/>
    <mergeCell ref="B226:B227"/>
    <mergeCell ref="B229:B231"/>
    <mergeCell ref="B233:B235"/>
    <mergeCell ref="B237:B239"/>
    <mergeCell ref="B240:B241"/>
    <mergeCell ref="B251:B252"/>
    <mergeCell ref="L220:L221"/>
    <mergeCell ref="M220:M221"/>
    <mergeCell ref="P220:P221"/>
    <mergeCell ref="B220:B221"/>
    <mergeCell ref="J220:J221"/>
    <mergeCell ref="K220:K221"/>
    <mergeCell ref="B197:B198"/>
    <mergeCell ref="B223:B224"/>
    <mergeCell ref="J223:J224"/>
    <mergeCell ref="K223:K224"/>
    <mergeCell ref="B200:B202"/>
    <mergeCell ref="B203:B205"/>
    <mergeCell ref="B207:B208"/>
    <mergeCell ref="B210:B211"/>
    <mergeCell ref="B212:B215"/>
    <mergeCell ref="B218:B219"/>
    <mergeCell ref="B184:B185"/>
    <mergeCell ref="B187:B188"/>
    <mergeCell ref="B189:B190"/>
    <mergeCell ref="B191:B192"/>
    <mergeCell ref="B193:B194"/>
    <mergeCell ref="B195:B196"/>
    <mergeCell ref="Q59:Q61"/>
    <mergeCell ref="B168:B169"/>
    <mergeCell ref="B171:B173"/>
    <mergeCell ref="B174:B176"/>
    <mergeCell ref="B177:B178"/>
    <mergeCell ref="B181:B183"/>
    <mergeCell ref="B59:B61"/>
    <mergeCell ref="B150:B151"/>
    <mergeCell ref="B154:B155"/>
    <mergeCell ref="B158:B160"/>
    <mergeCell ref="Q55:Q56"/>
    <mergeCell ref="R55:R56"/>
    <mergeCell ref="Q57:Q58"/>
    <mergeCell ref="R57:R58"/>
    <mergeCell ref="D99:D126"/>
    <mergeCell ref="B92:B93"/>
    <mergeCell ref="B67:B69"/>
    <mergeCell ref="B71:B72"/>
    <mergeCell ref="B77:B78"/>
    <mergeCell ref="R59:R61"/>
    <mergeCell ref="Q38:Q39"/>
    <mergeCell ref="R38:R39"/>
    <mergeCell ref="Q40:Q41"/>
    <mergeCell ref="R40:R41"/>
    <mergeCell ref="Q49:Q50"/>
    <mergeCell ref="R49:R50"/>
    <mergeCell ref="Q9:Q10"/>
    <mergeCell ref="R9:R10"/>
    <mergeCell ref="Q12:Q13"/>
    <mergeCell ref="R12:R13"/>
    <mergeCell ref="Q30:Q31"/>
    <mergeCell ref="R30:R31"/>
    <mergeCell ref="B42:B43"/>
    <mergeCell ref="B47:B48"/>
    <mergeCell ref="B49:B50"/>
    <mergeCell ref="B53:B54"/>
    <mergeCell ref="B55:B56"/>
    <mergeCell ref="B57:B58"/>
    <mergeCell ref="B24:B26"/>
    <mergeCell ref="B30:B31"/>
    <mergeCell ref="B32:B33"/>
    <mergeCell ref="B34:B35"/>
    <mergeCell ref="B38:B39"/>
    <mergeCell ref="B40:B41"/>
    <mergeCell ref="B9:B10"/>
    <mergeCell ref="B12:B13"/>
    <mergeCell ref="B14:B15"/>
    <mergeCell ref="B16:B17"/>
    <mergeCell ref="B18:B20"/>
    <mergeCell ref="B21:B23"/>
    <mergeCell ref="B161:B163"/>
    <mergeCell ref="B164:B165"/>
    <mergeCell ref="B1:R1"/>
    <mergeCell ref="B2:D2"/>
    <mergeCell ref="B3:D3"/>
    <mergeCell ref="B4:D4"/>
    <mergeCell ref="B5:D5"/>
    <mergeCell ref="K140:K141"/>
    <mergeCell ref="B138:B139"/>
    <mergeCell ref="B140:B141"/>
    <mergeCell ref="P140:P141"/>
    <mergeCell ref="J140:J141"/>
    <mergeCell ref="B148:B149"/>
    <mergeCell ref="K302:K304"/>
    <mergeCell ref="B305:B307"/>
    <mergeCell ref="B274:B275"/>
    <mergeCell ref="B278:B279"/>
    <mergeCell ref="B281:B283"/>
    <mergeCell ref="B285:B287"/>
    <mergeCell ref="B288:B291"/>
    <mergeCell ref="B292:B293"/>
    <mergeCell ref="B308:B310"/>
    <mergeCell ref="B319:B320"/>
    <mergeCell ref="B294:B296"/>
    <mergeCell ref="B299:B300"/>
    <mergeCell ref="B301:B304"/>
    <mergeCell ref="J302:J304"/>
    <mergeCell ref="B369:B370"/>
    <mergeCell ref="B371:B372"/>
    <mergeCell ref="B374:B375"/>
    <mergeCell ref="J374:J375"/>
    <mergeCell ref="K374:K375"/>
    <mergeCell ref="B349:B350"/>
    <mergeCell ref="B354:B355"/>
    <mergeCell ref="B360:B362"/>
    <mergeCell ref="B363:B364"/>
    <mergeCell ref="B376:B378"/>
    <mergeCell ref="B380:B381"/>
    <mergeCell ref="B385:B387"/>
    <mergeCell ref="B390:B391"/>
    <mergeCell ref="J390:J391"/>
    <mergeCell ref="K390:K391"/>
    <mergeCell ref="B392:B395"/>
    <mergeCell ref="B396:B397"/>
    <mergeCell ref="B398:B399"/>
    <mergeCell ref="J398:J399"/>
    <mergeCell ref="K398:K399"/>
    <mergeCell ref="B400:B402"/>
    <mergeCell ref="B405:B407"/>
    <mergeCell ref="J405:J406"/>
    <mergeCell ref="K405:K406"/>
    <mergeCell ref="F556:M557"/>
    <mergeCell ref="B408:B410"/>
    <mergeCell ref="B411:B412"/>
    <mergeCell ref="J411:J412"/>
    <mergeCell ref="K411:K412"/>
    <mergeCell ref="B413:B414"/>
    <mergeCell ref="B416:B417"/>
    <mergeCell ref="B427:B428"/>
    <mergeCell ref="B431:B432"/>
    <mergeCell ref="B433:B434"/>
    <mergeCell ref="B436:B437"/>
    <mergeCell ref="B438:B440"/>
    <mergeCell ref="B445:B446"/>
    <mergeCell ref="R462:R463"/>
    <mergeCell ref="B447:B448"/>
    <mergeCell ref="B449:B450"/>
    <mergeCell ref="B451:B452"/>
    <mergeCell ref="B453:B454"/>
    <mergeCell ref="B455:B456"/>
    <mergeCell ref="B458:B460"/>
  </mergeCells>
  <phoneticPr fontId="1" type="noConversion"/>
  <pageMargins left="1.58" right="1.21" top="0.12" bottom="0.12" header="0.12" footer="0.12"/>
  <pageSetup paperSize="9" scale="48" orientation="landscape" horizontalDpi="4294967292" verticalDpi="429496729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1">
    <tabColor theme="0"/>
    <pageSetUpPr fitToPage="1"/>
  </sheetPr>
  <dimension ref="A1:V768"/>
  <sheetViews>
    <sheetView zoomScale="75" zoomScaleNormal="75" workbookViewId="0">
      <pane ySplit="8" topLeftCell="A9" activePane="bottomLeft" state="frozen"/>
      <selection pane="bottomLeft" activeCell="P561" sqref="P561"/>
    </sheetView>
  </sheetViews>
  <sheetFormatPr defaultColWidth="10.875" defaultRowHeight="15.75"/>
  <cols>
    <col min="1" max="1" width="1.625" style="21" customWidth="1"/>
    <col min="2" max="2" width="4.625" style="944" customWidth="1"/>
    <col min="3" max="3" width="9.625" style="944" customWidth="1"/>
    <col min="4" max="4" width="37.375" style="21" customWidth="1"/>
    <col min="5" max="7" width="8.625" style="944" customWidth="1"/>
    <col min="8" max="8" width="8.625" style="59" customWidth="1"/>
    <col min="9" max="9" width="14.625" style="21" customWidth="1"/>
    <col min="10" max="10" width="14.625" style="944" customWidth="1"/>
    <col min="11" max="11" width="12.625" style="209" customWidth="1"/>
    <col min="12" max="12" width="8.625" style="137" customWidth="1"/>
    <col min="13" max="13" width="12.625" style="21" customWidth="1"/>
    <col min="14" max="14" width="8.625" style="137" customWidth="1"/>
    <col min="15" max="15" width="12.625" style="21" customWidth="1"/>
    <col min="16" max="16" width="14.625" style="21" customWidth="1"/>
    <col min="17" max="17" width="14.625" style="36" customWidth="1"/>
    <col min="18" max="18" width="14.625" style="944" customWidth="1"/>
    <col min="19" max="16384" width="10.875" style="21"/>
  </cols>
  <sheetData>
    <row r="1" spans="2:19" s="66" customFormat="1" ht="18" customHeight="1">
      <c r="B1" s="3083" t="s">
        <v>0</v>
      </c>
      <c r="C1" s="3083"/>
      <c r="D1" s="3083"/>
      <c r="E1" s="3083"/>
      <c r="F1" s="3083"/>
      <c r="G1" s="3083"/>
      <c r="H1" s="3083"/>
      <c r="I1" s="3083"/>
      <c r="J1" s="3083"/>
      <c r="K1" s="3162"/>
      <c r="L1" s="3083"/>
      <c r="M1" s="3083"/>
      <c r="N1" s="3083"/>
      <c r="O1" s="3083"/>
      <c r="P1" s="3083"/>
      <c r="Q1" s="3162"/>
      <c r="R1" s="3083"/>
    </row>
    <row r="2" spans="2:19" s="58" customFormat="1" ht="15.95" customHeight="1">
      <c r="B2" s="3086" t="s">
        <v>83</v>
      </c>
      <c r="C2" s="3086"/>
      <c r="D2" s="3086"/>
      <c r="E2" s="2747"/>
      <c r="F2" s="2747"/>
      <c r="G2" s="2747"/>
      <c r="H2" s="65"/>
      <c r="I2" s="64"/>
      <c r="J2" s="2747"/>
      <c r="K2" s="64"/>
      <c r="L2" s="65"/>
      <c r="M2" s="64"/>
      <c r="N2" s="65"/>
      <c r="O2" s="64"/>
      <c r="P2" s="64"/>
      <c r="Q2" s="60"/>
      <c r="R2" s="2747"/>
    </row>
    <row r="3" spans="2:19" s="58" customFormat="1" ht="15.95" customHeight="1">
      <c r="B3" s="3086" t="s">
        <v>25</v>
      </c>
      <c r="C3" s="3086"/>
      <c r="D3" s="3086"/>
      <c r="E3" s="2747"/>
      <c r="F3" s="2747"/>
      <c r="G3" s="69"/>
      <c r="H3" s="65"/>
      <c r="I3" s="64"/>
      <c r="J3" s="2747"/>
      <c r="K3" s="64"/>
      <c r="L3" s="65"/>
      <c r="M3" s="64"/>
      <c r="N3" s="65"/>
      <c r="O3" s="64"/>
      <c r="P3" s="64"/>
      <c r="Q3" s="60"/>
      <c r="R3" s="2747"/>
    </row>
    <row r="4" spans="2:19" s="58" customFormat="1" ht="15.95" customHeight="1">
      <c r="B4" s="3086" t="s">
        <v>29</v>
      </c>
      <c r="C4" s="3086"/>
      <c r="D4" s="3086"/>
      <c r="E4" s="70"/>
      <c r="F4" s="71"/>
      <c r="G4" s="71"/>
      <c r="H4" s="1035"/>
      <c r="I4" s="98"/>
      <c r="J4" s="111"/>
      <c r="K4" s="556"/>
      <c r="L4" s="142"/>
      <c r="M4" s="72"/>
      <c r="N4" s="72"/>
      <c r="O4" s="72"/>
      <c r="P4" s="98"/>
      <c r="Q4" s="60"/>
      <c r="R4" s="107"/>
      <c r="S4" s="824"/>
    </row>
    <row r="5" spans="2:19" s="58" customFormat="1" ht="15.95" customHeight="1" thickBot="1">
      <c r="B5" s="3086" t="s">
        <v>141</v>
      </c>
      <c r="C5" s="3086"/>
      <c r="D5" s="3086"/>
      <c r="E5" s="3039">
        <v>19</v>
      </c>
      <c r="F5" s="2747"/>
      <c r="G5" s="2747"/>
      <c r="H5" s="65"/>
      <c r="I5" s="64"/>
      <c r="J5" s="2747"/>
      <c r="K5" s="64"/>
      <c r="L5" s="65"/>
      <c r="M5" s="64"/>
      <c r="N5" s="65"/>
      <c r="O5" s="64"/>
      <c r="P5" s="311"/>
      <c r="Q5" s="148"/>
      <c r="R5" s="2747"/>
    </row>
    <row r="6" spans="2:19" s="2" customFormat="1" ht="50.1" customHeight="1" thickBot="1">
      <c r="B6" s="394" t="s">
        <v>1</v>
      </c>
      <c r="C6" s="394" t="s">
        <v>2</v>
      </c>
      <c r="D6" s="395" t="s">
        <v>8</v>
      </c>
      <c r="E6" s="394" t="s">
        <v>7</v>
      </c>
      <c r="F6" s="394" t="s">
        <v>28</v>
      </c>
      <c r="G6" s="396" t="s">
        <v>26</v>
      </c>
      <c r="H6" s="396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9" ht="18" customHeight="1" thickBot="1">
      <c r="B7" s="398">
        <v>1</v>
      </c>
      <c r="C7" s="398">
        <v>2</v>
      </c>
      <c r="D7" s="398">
        <v>3</v>
      </c>
      <c r="E7" s="398">
        <v>4</v>
      </c>
      <c r="F7" s="398">
        <v>5</v>
      </c>
      <c r="G7" s="399">
        <v>6</v>
      </c>
      <c r="H7" s="399" t="s">
        <v>33</v>
      </c>
      <c r="I7" s="400" t="s">
        <v>62</v>
      </c>
      <c r="J7" s="398">
        <v>9</v>
      </c>
      <c r="K7" s="400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9" s="969" customFormat="1" ht="18" customHeight="1" thickBot="1">
      <c r="B8" s="85"/>
      <c r="C8" s="85"/>
      <c r="D8" s="85"/>
      <c r="E8" s="85"/>
      <c r="F8" s="87">
        <f>SUBTOTAL(9,F9:F1478)</f>
        <v>28</v>
      </c>
      <c r="G8" s="87"/>
      <c r="H8" s="87">
        <f>SUBTOTAL(9,H9:H1478)</f>
        <v>295</v>
      </c>
      <c r="I8" s="86">
        <f>SUBTOTAL(9,I9:I1496)</f>
        <v>147500</v>
      </c>
      <c r="J8" s="85"/>
      <c r="K8" s="86">
        <f>SUBTOTAL(9,K9:K1496)</f>
        <v>320000</v>
      </c>
      <c r="L8" s="87">
        <f>SUBTOTAL(9,L9:L1478)</f>
        <v>14</v>
      </c>
      <c r="M8" s="15">
        <f>SUBTOTAL(9,M9:M1496)</f>
        <v>140000</v>
      </c>
      <c r="N8" s="87">
        <f>SUBTOTAL(9,N9:N1478)</f>
        <v>0</v>
      </c>
      <c r="O8" s="86">
        <f>SUBTOTAL(9,O9:O1496)</f>
        <v>0</v>
      </c>
      <c r="P8" s="86">
        <f>SUBTOTAL(9,P9:P1496)</f>
        <v>607500</v>
      </c>
      <c r="Q8" s="86">
        <f>SUBTOTAL(9,Q9:Q1594)</f>
        <v>0</v>
      </c>
      <c r="R8" s="623"/>
    </row>
    <row r="9" spans="2:19" s="40" customFormat="1" ht="15.95" hidden="1" customHeight="1">
      <c r="B9" s="3170">
        <v>1</v>
      </c>
      <c r="C9" s="114">
        <v>41634</v>
      </c>
      <c r="D9" s="3" t="s">
        <v>151</v>
      </c>
      <c r="E9" s="42" t="s">
        <v>132</v>
      </c>
      <c r="F9" s="169">
        <v>1</v>
      </c>
      <c r="G9" s="169">
        <v>120</v>
      </c>
      <c r="H9" s="366">
        <f>F9*G9</f>
        <v>120</v>
      </c>
      <c r="I9" s="146">
        <f>H9*500</f>
        <v>60000</v>
      </c>
      <c r="J9" s="167"/>
      <c r="K9" s="146"/>
      <c r="L9" s="117">
        <v>3</v>
      </c>
      <c r="M9" s="116">
        <f t="shared" ref="M9:M60" si="0">L9*10000</f>
        <v>30000</v>
      </c>
      <c r="N9" s="117">
        <v>1</v>
      </c>
      <c r="O9" s="116">
        <f t="shared" ref="O9:O60" si="1">N9*15000</f>
        <v>15000</v>
      </c>
      <c r="P9" s="118">
        <f t="shared" ref="P9:P60" si="2">M9+K9+I9+O9</f>
        <v>105000</v>
      </c>
      <c r="Q9" s="3164">
        <v>35000</v>
      </c>
      <c r="R9" s="3166" t="s">
        <v>251</v>
      </c>
    </row>
    <row r="10" spans="2:19" s="40" customFormat="1" ht="15.95" hidden="1" customHeight="1">
      <c r="B10" s="3154"/>
      <c r="C10" s="114">
        <v>41634</v>
      </c>
      <c r="D10" s="27" t="s">
        <v>129</v>
      </c>
      <c r="E10" s="43" t="s">
        <v>39</v>
      </c>
      <c r="F10" s="46">
        <v>1</v>
      </c>
      <c r="G10" s="46">
        <v>150</v>
      </c>
      <c r="H10" s="366">
        <f>F10*G10</f>
        <v>150</v>
      </c>
      <c r="I10" s="146">
        <f>H10*500</f>
        <v>75000</v>
      </c>
      <c r="J10" s="167"/>
      <c r="K10" s="146"/>
      <c r="L10" s="117">
        <v>7</v>
      </c>
      <c r="M10" s="116">
        <f>L10*10000</f>
        <v>70000</v>
      </c>
      <c r="N10" s="117"/>
      <c r="O10" s="116">
        <f>N10*15000</f>
        <v>0</v>
      </c>
      <c r="P10" s="118">
        <f>M10+K10+I10+O10</f>
        <v>145000</v>
      </c>
      <c r="Q10" s="3165"/>
      <c r="R10" s="3167"/>
    </row>
    <row r="11" spans="2:19" s="40" customFormat="1" ht="15.95" hidden="1" customHeight="1">
      <c r="B11" s="3153">
        <v>2</v>
      </c>
      <c r="C11" s="108">
        <v>41635</v>
      </c>
      <c r="D11" s="3" t="s">
        <v>151</v>
      </c>
      <c r="E11" s="42" t="s">
        <v>132</v>
      </c>
      <c r="F11" s="169">
        <v>1</v>
      </c>
      <c r="G11" s="169">
        <v>120</v>
      </c>
      <c r="H11" s="366">
        <f>F11*G11</f>
        <v>120</v>
      </c>
      <c r="I11" s="146">
        <f>H11*500</f>
        <v>60000</v>
      </c>
      <c r="J11" s="169"/>
      <c r="K11" s="47"/>
      <c r="L11" s="168">
        <v>6</v>
      </c>
      <c r="M11" s="146">
        <f t="shared" si="0"/>
        <v>60000</v>
      </c>
      <c r="N11" s="168"/>
      <c r="O11" s="146">
        <f t="shared" si="1"/>
        <v>0</v>
      </c>
      <c r="P11" s="6">
        <f t="shared" si="2"/>
        <v>120000</v>
      </c>
      <c r="Q11" s="176"/>
      <c r="R11" s="180"/>
    </row>
    <row r="12" spans="2:19" s="40" customFormat="1" ht="15.95" hidden="1" customHeight="1">
      <c r="B12" s="3154"/>
      <c r="C12" s="108">
        <v>41635</v>
      </c>
      <c r="D12" s="3" t="s">
        <v>65</v>
      </c>
      <c r="E12" s="42"/>
      <c r="F12" s="169"/>
      <c r="G12" s="169"/>
      <c r="H12" s="366">
        <f>F12*G12</f>
        <v>0</v>
      </c>
      <c r="I12" s="146">
        <f>H12*500</f>
        <v>0</v>
      </c>
      <c r="J12" s="169"/>
      <c r="K12" s="47"/>
      <c r="L12" s="201"/>
      <c r="M12" s="146">
        <f>L12*10000</f>
        <v>0</v>
      </c>
      <c r="N12" s="201">
        <v>4</v>
      </c>
      <c r="O12" s="146">
        <f>N12*15000</f>
        <v>60000</v>
      </c>
      <c r="P12" s="6">
        <f>M12+K12+I12+O12</f>
        <v>60000</v>
      </c>
      <c r="Q12" s="191"/>
      <c r="R12" s="195"/>
    </row>
    <row r="13" spans="2:19" s="40" customFormat="1" ht="15.95" hidden="1" customHeight="1">
      <c r="B13" s="190">
        <v>3</v>
      </c>
      <c r="C13" s="108">
        <v>41636</v>
      </c>
      <c r="D13" s="3" t="s">
        <v>151</v>
      </c>
      <c r="E13" s="42" t="s">
        <v>132</v>
      </c>
      <c r="F13" s="169">
        <v>1</v>
      </c>
      <c r="G13" s="169">
        <v>120</v>
      </c>
      <c r="H13" s="366">
        <f>F13*G13</f>
        <v>120</v>
      </c>
      <c r="I13" s="146">
        <f>H13*500</f>
        <v>60000</v>
      </c>
      <c r="J13" s="169"/>
      <c r="K13" s="47"/>
      <c r="L13" s="168">
        <v>3</v>
      </c>
      <c r="M13" s="146">
        <f t="shared" si="0"/>
        <v>30000</v>
      </c>
      <c r="N13" s="168"/>
      <c r="O13" s="146">
        <f t="shared" si="1"/>
        <v>0</v>
      </c>
      <c r="P13" s="6">
        <f t="shared" si="2"/>
        <v>90000</v>
      </c>
      <c r="Q13" s="176"/>
      <c r="R13" s="180"/>
    </row>
    <row r="14" spans="2:19" s="40" customFormat="1" ht="15.95" hidden="1" customHeight="1">
      <c r="B14" s="140">
        <v>4</v>
      </c>
      <c r="C14" s="104">
        <v>41637</v>
      </c>
      <c r="D14" s="27" t="s">
        <v>130</v>
      </c>
      <c r="E14" s="43" t="s">
        <v>39</v>
      </c>
      <c r="F14" s="46">
        <v>1</v>
      </c>
      <c r="G14" s="46">
        <v>150</v>
      </c>
      <c r="H14" s="374">
        <f t="shared" ref="H14:H62" si="3">F14*G14</f>
        <v>150</v>
      </c>
      <c r="I14" s="146">
        <f t="shared" ref="I14:I62" si="4">H14*500</f>
        <v>75000</v>
      </c>
      <c r="J14" s="167"/>
      <c r="K14" s="146"/>
      <c r="L14" s="168">
        <v>7</v>
      </c>
      <c r="M14" s="146">
        <f t="shared" si="0"/>
        <v>70000</v>
      </c>
      <c r="N14" s="168"/>
      <c r="O14" s="146">
        <f t="shared" si="1"/>
        <v>0</v>
      </c>
      <c r="P14" s="6">
        <f t="shared" si="2"/>
        <v>145000</v>
      </c>
      <c r="Q14" s="3168">
        <v>35000</v>
      </c>
      <c r="R14" s="3169" t="s">
        <v>251</v>
      </c>
    </row>
    <row r="15" spans="2:19" s="40" customFormat="1" ht="15.95" hidden="1" customHeight="1">
      <c r="B15" s="3153">
        <v>5</v>
      </c>
      <c r="C15" s="108">
        <v>41638</v>
      </c>
      <c r="D15" s="3" t="s">
        <v>144</v>
      </c>
      <c r="E15" s="43" t="s">
        <v>61</v>
      </c>
      <c r="F15" s="46">
        <v>1</v>
      </c>
      <c r="G15" s="46">
        <v>50</v>
      </c>
      <c r="H15" s="374">
        <f t="shared" si="3"/>
        <v>50</v>
      </c>
      <c r="I15" s="146">
        <f t="shared" si="4"/>
        <v>25000</v>
      </c>
      <c r="J15" s="167"/>
      <c r="K15" s="146"/>
      <c r="L15" s="201">
        <v>3</v>
      </c>
      <c r="M15" s="146">
        <f t="shared" si="0"/>
        <v>30000</v>
      </c>
      <c r="N15" s="201">
        <v>2</v>
      </c>
      <c r="O15" s="146">
        <f t="shared" si="1"/>
        <v>30000</v>
      </c>
      <c r="P15" s="6">
        <f t="shared" si="2"/>
        <v>85000</v>
      </c>
      <c r="Q15" s="3165"/>
      <c r="R15" s="3167"/>
    </row>
    <row r="16" spans="2:19" s="40" customFormat="1" ht="15.95" hidden="1" customHeight="1">
      <c r="B16" s="3155"/>
      <c r="C16" s="108">
        <v>41638</v>
      </c>
      <c r="D16" s="3" t="s">
        <v>162</v>
      </c>
      <c r="E16" s="42" t="s">
        <v>39</v>
      </c>
      <c r="F16" s="169">
        <v>2</v>
      </c>
      <c r="G16" s="169"/>
      <c r="H16" s="366">
        <f>F16*G16</f>
        <v>0</v>
      </c>
      <c r="I16" s="191">
        <f>H16*500</f>
        <v>0</v>
      </c>
      <c r="J16" s="167"/>
      <c r="K16" s="146">
        <f>F16*10000</f>
        <v>20000</v>
      </c>
      <c r="L16" s="168"/>
      <c r="M16" s="146">
        <f t="shared" si="0"/>
        <v>0</v>
      </c>
      <c r="N16" s="168"/>
      <c r="O16" s="146">
        <f t="shared" si="1"/>
        <v>0</v>
      </c>
      <c r="P16" s="6">
        <f t="shared" si="2"/>
        <v>20000</v>
      </c>
      <c r="Q16" s="176"/>
      <c r="R16" s="180"/>
    </row>
    <row r="17" spans="2:19" s="40" customFormat="1" ht="15.95" hidden="1" customHeight="1">
      <c r="B17" s="3154"/>
      <c r="C17" s="108">
        <v>41638</v>
      </c>
      <c r="D17" s="27" t="s">
        <v>128</v>
      </c>
      <c r="E17" s="43" t="s">
        <v>36</v>
      </c>
      <c r="F17" s="46">
        <v>1</v>
      </c>
      <c r="G17" s="46">
        <v>115</v>
      </c>
      <c r="H17" s="374">
        <f>F17*G17</f>
        <v>115</v>
      </c>
      <c r="I17" s="146">
        <f>H17*500</f>
        <v>57500</v>
      </c>
      <c r="J17" s="167"/>
      <c r="K17" s="146"/>
      <c r="L17" s="201">
        <v>5</v>
      </c>
      <c r="M17" s="146">
        <f>L17*10000</f>
        <v>50000</v>
      </c>
      <c r="N17" s="201"/>
      <c r="O17" s="146">
        <f>N17*15000</f>
        <v>0</v>
      </c>
      <c r="P17" s="6">
        <f>M17+K17+I17+O17</f>
        <v>107500</v>
      </c>
      <c r="Q17" s="191"/>
      <c r="R17" s="195"/>
    </row>
    <row r="18" spans="2:19" s="40" customFormat="1" ht="15.95" hidden="1" customHeight="1">
      <c r="B18" s="178">
        <v>6</v>
      </c>
      <c r="C18" s="108">
        <v>41639</v>
      </c>
      <c r="D18" s="3" t="s">
        <v>51</v>
      </c>
      <c r="E18" s="42" t="s">
        <v>11</v>
      </c>
      <c r="F18" s="46">
        <v>3</v>
      </c>
      <c r="G18" s="169"/>
      <c r="H18" s="366">
        <f>F18*G18</f>
        <v>0</v>
      </c>
      <c r="I18" s="146">
        <f>H18*500</f>
        <v>0</v>
      </c>
      <c r="J18" s="169" t="s">
        <v>70</v>
      </c>
      <c r="K18" s="47">
        <v>25000</v>
      </c>
      <c r="L18" s="168">
        <v>4</v>
      </c>
      <c r="M18" s="146">
        <f t="shared" si="0"/>
        <v>40000</v>
      </c>
      <c r="N18" s="168">
        <v>3</v>
      </c>
      <c r="O18" s="146">
        <f t="shared" si="1"/>
        <v>45000</v>
      </c>
      <c r="P18" s="6">
        <f t="shared" si="2"/>
        <v>110000</v>
      </c>
      <c r="Q18" s="176"/>
      <c r="R18" s="180"/>
    </row>
    <row r="19" spans="2:19" s="91" customFormat="1" ht="15.95" hidden="1" customHeight="1">
      <c r="B19" s="178">
        <v>7</v>
      </c>
      <c r="C19" s="108">
        <v>41640</v>
      </c>
      <c r="D19" s="3" t="s">
        <v>51</v>
      </c>
      <c r="E19" s="42" t="s">
        <v>11</v>
      </c>
      <c r="F19" s="46">
        <v>3</v>
      </c>
      <c r="G19" s="169"/>
      <c r="H19" s="366">
        <f>F19*G19</f>
        <v>0</v>
      </c>
      <c r="I19" s="146">
        <f>H19*500</f>
        <v>0</v>
      </c>
      <c r="J19" s="169" t="s">
        <v>70</v>
      </c>
      <c r="K19" s="47">
        <v>25000</v>
      </c>
      <c r="L19" s="130">
        <v>1</v>
      </c>
      <c r="M19" s="28">
        <f t="shared" si="0"/>
        <v>10000</v>
      </c>
      <c r="N19" s="130">
        <v>2</v>
      </c>
      <c r="O19" s="28">
        <f t="shared" si="1"/>
        <v>30000</v>
      </c>
      <c r="P19" s="6">
        <f t="shared" si="2"/>
        <v>65000</v>
      </c>
      <c r="Q19" s="176"/>
      <c r="R19" s="39"/>
      <c r="S19" s="90"/>
    </row>
    <row r="20" spans="2:19" s="40" customFormat="1" ht="15.95" hidden="1" customHeight="1">
      <c r="B20" s="178">
        <v>8</v>
      </c>
      <c r="C20" s="108">
        <v>41641</v>
      </c>
      <c r="D20" s="27" t="s">
        <v>52</v>
      </c>
      <c r="E20" s="43"/>
      <c r="F20" s="46"/>
      <c r="G20" s="46"/>
      <c r="H20" s="374">
        <f t="shared" si="3"/>
        <v>0</v>
      </c>
      <c r="I20" s="146">
        <f t="shared" si="4"/>
        <v>0</v>
      </c>
      <c r="J20" s="167"/>
      <c r="K20" s="146"/>
      <c r="L20" s="168"/>
      <c r="M20" s="146">
        <f t="shared" si="0"/>
        <v>0</v>
      </c>
      <c r="N20" s="168"/>
      <c r="O20" s="146">
        <f t="shared" si="1"/>
        <v>0</v>
      </c>
      <c r="P20" s="6">
        <f t="shared" si="2"/>
        <v>0</v>
      </c>
      <c r="Q20" s="173"/>
      <c r="R20" s="180"/>
    </row>
    <row r="21" spans="2:19" s="40" customFormat="1" ht="15.95" hidden="1" customHeight="1">
      <c r="B21" s="178">
        <v>9</v>
      </c>
      <c r="C21" s="108">
        <v>41642</v>
      </c>
      <c r="D21" s="27" t="s">
        <v>52</v>
      </c>
      <c r="E21" s="43"/>
      <c r="F21" s="46"/>
      <c r="G21" s="46"/>
      <c r="H21" s="374">
        <f t="shared" si="3"/>
        <v>0</v>
      </c>
      <c r="I21" s="146">
        <f t="shared" si="4"/>
        <v>0</v>
      </c>
      <c r="J21" s="167"/>
      <c r="K21" s="146"/>
      <c r="L21" s="168"/>
      <c r="M21" s="146">
        <f t="shared" si="0"/>
        <v>0</v>
      </c>
      <c r="N21" s="168"/>
      <c r="O21" s="146">
        <f t="shared" si="1"/>
        <v>0</v>
      </c>
      <c r="P21" s="6">
        <f t="shared" si="2"/>
        <v>0</v>
      </c>
      <c r="Q21" s="173"/>
      <c r="R21" s="180"/>
    </row>
    <row r="22" spans="2:19" s="40" customFormat="1" ht="15.95" hidden="1" customHeight="1">
      <c r="B22" s="178">
        <v>10</v>
      </c>
      <c r="C22" s="108">
        <v>41643</v>
      </c>
      <c r="D22" s="27" t="s">
        <v>138</v>
      </c>
      <c r="E22" s="43"/>
      <c r="F22" s="46"/>
      <c r="G22" s="46"/>
      <c r="H22" s="374">
        <f t="shared" si="3"/>
        <v>0</v>
      </c>
      <c r="I22" s="146">
        <f t="shared" si="4"/>
        <v>0</v>
      </c>
      <c r="J22" s="169"/>
      <c r="K22" s="177"/>
      <c r="L22" s="168"/>
      <c r="M22" s="146">
        <f t="shared" si="0"/>
        <v>0</v>
      </c>
      <c r="N22" s="168"/>
      <c r="O22" s="146">
        <f t="shared" si="1"/>
        <v>0</v>
      </c>
      <c r="P22" s="6">
        <f t="shared" si="2"/>
        <v>0</v>
      </c>
      <c r="Q22" s="173"/>
      <c r="R22" s="156"/>
    </row>
    <row r="23" spans="2:19" s="40" customFormat="1" ht="15.95" hidden="1" customHeight="1">
      <c r="B23" s="140">
        <v>11</v>
      </c>
      <c r="C23" s="104">
        <v>41644</v>
      </c>
      <c r="D23" s="27" t="s">
        <v>138</v>
      </c>
      <c r="E23" s="43"/>
      <c r="F23" s="46"/>
      <c r="G23" s="46"/>
      <c r="H23" s="366">
        <f t="shared" si="3"/>
        <v>0</v>
      </c>
      <c r="I23" s="146">
        <f t="shared" si="4"/>
        <v>0</v>
      </c>
      <c r="J23" s="167"/>
      <c r="K23" s="146"/>
      <c r="L23" s="130"/>
      <c r="M23" s="28">
        <f t="shared" si="0"/>
        <v>0</v>
      </c>
      <c r="N23" s="130"/>
      <c r="O23" s="28">
        <f t="shared" si="1"/>
        <v>0</v>
      </c>
      <c r="P23" s="6">
        <f t="shared" si="2"/>
        <v>0</v>
      </c>
      <c r="Q23" s="176"/>
      <c r="R23" s="156"/>
    </row>
    <row r="24" spans="2:19" s="40" customFormat="1" ht="15.95" hidden="1" customHeight="1">
      <c r="B24" s="3153">
        <v>12</v>
      </c>
      <c r="C24" s="108">
        <v>41645</v>
      </c>
      <c r="D24" s="3" t="s">
        <v>43</v>
      </c>
      <c r="E24" s="42" t="s">
        <v>9</v>
      </c>
      <c r="F24" s="169">
        <v>1</v>
      </c>
      <c r="G24" s="169">
        <v>120</v>
      </c>
      <c r="H24" s="374">
        <f t="shared" si="3"/>
        <v>120</v>
      </c>
      <c r="I24" s="146">
        <f t="shared" si="4"/>
        <v>60000</v>
      </c>
      <c r="J24" s="167"/>
      <c r="K24" s="146"/>
      <c r="L24" s="168">
        <v>1</v>
      </c>
      <c r="M24" s="146">
        <f t="shared" si="0"/>
        <v>10000</v>
      </c>
      <c r="N24" s="168"/>
      <c r="O24" s="146">
        <f t="shared" si="1"/>
        <v>0</v>
      </c>
      <c r="P24" s="6">
        <f t="shared" si="2"/>
        <v>70000</v>
      </c>
      <c r="Q24" s="173"/>
      <c r="R24" s="180"/>
    </row>
    <row r="25" spans="2:19" s="40" customFormat="1" ht="15.95" hidden="1" customHeight="1">
      <c r="B25" s="3155"/>
      <c r="C25" s="108">
        <v>41645</v>
      </c>
      <c r="D25" s="3" t="s">
        <v>162</v>
      </c>
      <c r="E25" s="42" t="s">
        <v>39</v>
      </c>
      <c r="F25" s="169">
        <v>1</v>
      </c>
      <c r="G25" s="169"/>
      <c r="H25" s="366">
        <f>F25*G25</f>
        <v>0</v>
      </c>
      <c r="I25" s="191">
        <f>H25*500</f>
        <v>0</v>
      </c>
      <c r="J25" s="167"/>
      <c r="K25" s="146">
        <f>F25*10000</f>
        <v>10000</v>
      </c>
      <c r="L25" s="201"/>
      <c r="M25" s="146">
        <f t="shared" si="0"/>
        <v>0</v>
      </c>
      <c r="N25" s="201"/>
      <c r="O25" s="146">
        <f t="shared" si="1"/>
        <v>0</v>
      </c>
      <c r="P25" s="6">
        <f t="shared" si="2"/>
        <v>10000</v>
      </c>
      <c r="Q25" s="188"/>
      <c r="R25" s="195"/>
    </row>
    <row r="26" spans="2:19" s="40" customFormat="1" ht="15.95" hidden="1" customHeight="1">
      <c r="B26" s="3154"/>
      <c r="C26" s="108">
        <v>41645</v>
      </c>
      <c r="D26" s="27" t="s">
        <v>65</v>
      </c>
      <c r="E26" s="43"/>
      <c r="F26" s="46"/>
      <c r="G26" s="46"/>
      <c r="H26" s="374">
        <f>F26*G26</f>
        <v>0</v>
      </c>
      <c r="I26" s="146">
        <f>H26*500</f>
        <v>0</v>
      </c>
      <c r="J26" s="167"/>
      <c r="K26" s="146"/>
      <c r="L26" s="201">
        <v>3</v>
      </c>
      <c r="M26" s="146">
        <f>L26*10000</f>
        <v>30000</v>
      </c>
      <c r="N26" s="201"/>
      <c r="O26" s="146">
        <f>N26*15000</f>
        <v>0</v>
      </c>
      <c r="P26" s="6">
        <f>M26+K26+I26+O26</f>
        <v>30000</v>
      </c>
      <c r="Q26" s="188"/>
      <c r="R26" s="195"/>
    </row>
    <row r="27" spans="2:19" s="40" customFormat="1" ht="15.95" hidden="1" customHeight="1">
      <c r="B27" s="3153">
        <v>13</v>
      </c>
      <c r="C27" s="108">
        <v>41646</v>
      </c>
      <c r="D27" s="3" t="s">
        <v>43</v>
      </c>
      <c r="E27" s="42" t="s">
        <v>9</v>
      </c>
      <c r="F27" s="169">
        <v>1</v>
      </c>
      <c r="G27" s="169">
        <v>120</v>
      </c>
      <c r="H27" s="374">
        <f t="shared" si="3"/>
        <v>120</v>
      </c>
      <c r="I27" s="146">
        <f t="shared" si="4"/>
        <v>60000</v>
      </c>
      <c r="J27" s="167"/>
      <c r="K27" s="146"/>
      <c r="L27" s="168">
        <v>0.5</v>
      </c>
      <c r="M27" s="176">
        <f t="shared" si="0"/>
        <v>5000</v>
      </c>
      <c r="N27" s="168"/>
      <c r="O27" s="176">
        <f t="shared" si="1"/>
        <v>0</v>
      </c>
      <c r="P27" s="6">
        <f t="shared" si="2"/>
        <v>65000</v>
      </c>
      <c r="Q27" s="173"/>
      <c r="R27" s="131"/>
    </row>
    <row r="28" spans="2:19" s="40" customFormat="1" ht="15.95" hidden="1" customHeight="1">
      <c r="B28" s="3154"/>
      <c r="C28" s="108">
        <v>41646</v>
      </c>
      <c r="D28" s="27" t="s">
        <v>65</v>
      </c>
      <c r="E28" s="43"/>
      <c r="F28" s="46"/>
      <c r="G28" s="46"/>
      <c r="H28" s="374">
        <f>F28*G28</f>
        <v>0</v>
      </c>
      <c r="I28" s="146">
        <f>H28*500</f>
        <v>0</v>
      </c>
      <c r="J28" s="167"/>
      <c r="K28" s="146"/>
      <c r="L28" s="201">
        <v>4</v>
      </c>
      <c r="M28" s="191">
        <f>L28*10000</f>
        <v>40000</v>
      </c>
      <c r="N28" s="201"/>
      <c r="O28" s="191">
        <f>N28*15000</f>
        <v>0</v>
      </c>
      <c r="P28" s="6">
        <f>M28+K28+I28+O28</f>
        <v>40000</v>
      </c>
      <c r="Q28" s="188"/>
      <c r="R28" s="131"/>
    </row>
    <row r="29" spans="2:19" s="31" customFormat="1" ht="15.95" hidden="1" customHeight="1">
      <c r="B29" s="3153">
        <v>14</v>
      </c>
      <c r="C29" s="108">
        <v>41647</v>
      </c>
      <c r="D29" s="3" t="s">
        <v>43</v>
      </c>
      <c r="E29" s="42" t="s">
        <v>9</v>
      </c>
      <c r="F29" s="169">
        <v>1</v>
      </c>
      <c r="G29" s="169">
        <v>120</v>
      </c>
      <c r="H29" s="374">
        <f t="shared" si="3"/>
        <v>120</v>
      </c>
      <c r="I29" s="146">
        <f t="shared" si="4"/>
        <v>60000</v>
      </c>
      <c r="J29" s="167"/>
      <c r="K29" s="146"/>
      <c r="L29" s="130">
        <v>3</v>
      </c>
      <c r="M29" s="177">
        <f t="shared" si="0"/>
        <v>30000</v>
      </c>
      <c r="N29" s="130">
        <v>3</v>
      </c>
      <c r="O29" s="177">
        <f t="shared" si="1"/>
        <v>45000</v>
      </c>
      <c r="P29" s="29">
        <f t="shared" si="2"/>
        <v>135000</v>
      </c>
      <c r="Q29" s="3168">
        <v>35000</v>
      </c>
      <c r="R29" s="3169" t="s">
        <v>251</v>
      </c>
    </row>
    <row r="30" spans="2:19" s="31" customFormat="1" ht="15.95" hidden="1" customHeight="1">
      <c r="B30" s="3154"/>
      <c r="C30" s="108">
        <v>41647</v>
      </c>
      <c r="D30" s="27" t="s">
        <v>129</v>
      </c>
      <c r="E30" s="43" t="s">
        <v>39</v>
      </c>
      <c r="F30" s="46">
        <v>1</v>
      </c>
      <c r="G30" s="46">
        <v>150</v>
      </c>
      <c r="H30" s="374">
        <f>F30*G30</f>
        <v>150</v>
      </c>
      <c r="I30" s="146">
        <f>H30*500</f>
        <v>75000</v>
      </c>
      <c r="J30" s="167"/>
      <c r="K30" s="146"/>
      <c r="L30" s="130">
        <v>7</v>
      </c>
      <c r="M30" s="192">
        <f>L30*10000</f>
        <v>70000</v>
      </c>
      <c r="N30" s="130"/>
      <c r="O30" s="192">
        <f>N30*15000</f>
        <v>0</v>
      </c>
      <c r="P30" s="29">
        <f>M30+K30+I30+O30</f>
        <v>145000</v>
      </c>
      <c r="Q30" s="3165"/>
      <c r="R30" s="3167"/>
    </row>
    <row r="31" spans="2:19" s="40" customFormat="1" ht="15.95" hidden="1" customHeight="1">
      <c r="B31" s="178">
        <v>15</v>
      </c>
      <c r="C31" s="108">
        <v>41648</v>
      </c>
      <c r="D31" s="3" t="s">
        <v>162</v>
      </c>
      <c r="E31" s="42" t="s">
        <v>39</v>
      </c>
      <c r="F31" s="169">
        <v>5</v>
      </c>
      <c r="G31" s="169"/>
      <c r="H31" s="366">
        <f>F31*G31</f>
        <v>0</v>
      </c>
      <c r="I31" s="191">
        <f>H31*500</f>
        <v>0</v>
      </c>
      <c r="J31" s="167"/>
      <c r="K31" s="146">
        <f>F31*10000</f>
        <v>50000</v>
      </c>
      <c r="L31" s="130">
        <v>2</v>
      </c>
      <c r="M31" s="28">
        <f t="shared" si="0"/>
        <v>20000</v>
      </c>
      <c r="N31" s="130">
        <v>3</v>
      </c>
      <c r="O31" s="28">
        <f t="shared" si="1"/>
        <v>45000</v>
      </c>
      <c r="P31" s="6">
        <f t="shared" si="2"/>
        <v>115000</v>
      </c>
      <c r="Q31" s="173"/>
      <c r="R31" s="94"/>
    </row>
    <row r="32" spans="2:19" s="40" customFormat="1" ht="15.95" hidden="1" customHeight="1">
      <c r="B32" s="3153">
        <v>16</v>
      </c>
      <c r="C32" s="108">
        <v>41649</v>
      </c>
      <c r="D32" s="3" t="s">
        <v>43</v>
      </c>
      <c r="E32" s="42" t="s">
        <v>9</v>
      </c>
      <c r="F32" s="169">
        <v>1</v>
      </c>
      <c r="G32" s="169">
        <v>120</v>
      </c>
      <c r="H32" s="366">
        <f t="shared" si="3"/>
        <v>120</v>
      </c>
      <c r="I32" s="146">
        <f t="shared" si="4"/>
        <v>60000</v>
      </c>
      <c r="J32" s="167"/>
      <c r="K32" s="146"/>
      <c r="L32" s="130">
        <v>2.5</v>
      </c>
      <c r="M32" s="28">
        <f t="shared" si="0"/>
        <v>25000</v>
      </c>
      <c r="N32" s="130"/>
      <c r="O32" s="28">
        <f t="shared" si="1"/>
        <v>0</v>
      </c>
      <c r="P32" s="6">
        <f t="shared" si="2"/>
        <v>85000</v>
      </c>
      <c r="Q32" s="3168">
        <v>35000</v>
      </c>
      <c r="R32" s="3169" t="s">
        <v>251</v>
      </c>
    </row>
    <row r="33" spans="2:18" s="40" customFormat="1" ht="15.95" hidden="1" customHeight="1">
      <c r="B33" s="3154"/>
      <c r="C33" s="108">
        <v>41649</v>
      </c>
      <c r="D33" s="27" t="s">
        <v>130</v>
      </c>
      <c r="E33" s="43" t="s">
        <v>39</v>
      </c>
      <c r="F33" s="46">
        <v>1</v>
      </c>
      <c r="G33" s="46">
        <v>150</v>
      </c>
      <c r="H33" s="366">
        <f>F33*G33</f>
        <v>150</v>
      </c>
      <c r="I33" s="146">
        <f>H33*500</f>
        <v>75000</v>
      </c>
      <c r="J33" s="167"/>
      <c r="K33" s="146"/>
      <c r="L33" s="130">
        <v>5</v>
      </c>
      <c r="M33" s="28">
        <f>L33*10000</f>
        <v>50000</v>
      </c>
      <c r="N33" s="130"/>
      <c r="O33" s="28">
        <f>N33*15000</f>
        <v>0</v>
      </c>
      <c r="P33" s="6">
        <f>M33+K33+I33+O33</f>
        <v>125000</v>
      </c>
      <c r="Q33" s="3165"/>
      <c r="R33" s="3167"/>
    </row>
    <row r="34" spans="2:18" s="40" customFormat="1" ht="15.95" hidden="1" customHeight="1">
      <c r="B34" s="178">
        <v>17</v>
      </c>
      <c r="C34" s="108">
        <v>41650</v>
      </c>
      <c r="D34" s="27" t="s">
        <v>175</v>
      </c>
      <c r="E34" s="43"/>
      <c r="F34" s="46"/>
      <c r="G34" s="46"/>
      <c r="H34" s="367">
        <f t="shared" si="3"/>
        <v>0</v>
      </c>
      <c r="I34" s="146">
        <f t="shared" si="4"/>
        <v>0</v>
      </c>
      <c r="J34" s="169" t="s">
        <v>127</v>
      </c>
      <c r="K34" s="146">
        <v>50000</v>
      </c>
      <c r="L34" s="130"/>
      <c r="M34" s="28">
        <f t="shared" si="0"/>
        <v>0</v>
      </c>
      <c r="N34" s="130"/>
      <c r="O34" s="28">
        <f t="shared" si="1"/>
        <v>0</v>
      </c>
      <c r="P34" s="6">
        <f t="shared" si="2"/>
        <v>50000</v>
      </c>
      <c r="Q34" s="177"/>
      <c r="R34" s="156"/>
    </row>
    <row r="35" spans="2:18" s="40" customFormat="1" ht="15.95" hidden="1" customHeight="1">
      <c r="B35" s="3158">
        <v>18</v>
      </c>
      <c r="C35" s="104">
        <v>41651</v>
      </c>
      <c r="D35" s="3" t="s">
        <v>162</v>
      </c>
      <c r="E35" s="42" t="s">
        <v>39</v>
      </c>
      <c r="F35" s="169">
        <v>1</v>
      </c>
      <c r="G35" s="169"/>
      <c r="H35" s="366">
        <f>F35*G35</f>
        <v>0</v>
      </c>
      <c r="I35" s="191">
        <f>H35*500</f>
        <v>0</v>
      </c>
      <c r="J35" s="167"/>
      <c r="K35" s="146">
        <f>F35*10000</f>
        <v>10000</v>
      </c>
      <c r="L35" s="130"/>
      <c r="M35" s="28">
        <f t="shared" si="0"/>
        <v>0</v>
      </c>
      <c r="N35" s="130"/>
      <c r="O35" s="28">
        <f t="shared" si="1"/>
        <v>0</v>
      </c>
      <c r="P35" s="6">
        <f t="shared" si="2"/>
        <v>10000</v>
      </c>
      <c r="Q35" s="188"/>
      <c r="R35" s="94"/>
    </row>
    <row r="36" spans="2:18" s="40" customFormat="1" ht="15.95" hidden="1" customHeight="1">
      <c r="B36" s="3159"/>
      <c r="C36" s="104">
        <v>41651</v>
      </c>
      <c r="D36" s="3" t="s">
        <v>43</v>
      </c>
      <c r="E36" s="42" t="s">
        <v>9</v>
      </c>
      <c r="F36" s="169">
        <v>1</v>
      </c>
      <c r="G36" s="169">
        <v>120</v>
      </c>
      <c r="H36" s="366">
        <f>F36*G36</f>
        <v>120</v>
      </c>
      <c r="I36" s="146">
        <f>H36*500</f>
        <v>60000</v>
      </c>
      <c r="J36" s="169"/>
      <c r="K36" s="47"/>
      <c r="L36" s="130">
        <v>7</v>
      </c>
      <c r="M36" s="28">
        <f>L36*10000</f>
        <v>70000</v>
      </c>
      <c r="N36" s="130"/>
      <c r="O36" s="28">
        <f>N36*15000</f>
        <v>0</v>
      </c>
      <c r="P36" s="6">
        <f>M36+K36+I36+O36</f>
        <v>130000</v>
      </c>
      <c r="Q36" s="188"/>
      <c r="R36" s="94"/>
    </row>
    <row r="37" spans="2:18" s="40" customFormat="1" ht="15.95" hidden="1" customHeight="1">
      <c r="B37" s="3160"/>
      <c r="C37" s="104">
        <v>41651</v>
      </c>
      <c r="D37" s="3" t="s">
        <v>65</v>
      </c>
      <c r="E37" s="42"/>
      <c r="F37" s="169"/>
      <c r="G37" s="169"/>
      <c r="H37" s="366">
        <f t="shared" si="3"/>
        <v>0</v>
      </c>
      <c r="I37" s="146">
        <f t="shared" si="4"/>
        <v>0</v>
      </c>
      <c r="J37" s="169"/>
      <c r="K37" s="47"/>
      <c r="L37" s="130">
        <v>1</v>
      </c>
      <c r="M37" s="28">
        <f t="shared" si="0"/>
        <v>10000</v>
      </c>
      <c r="N37" s="130">
        <v>3</v>
      </c>
      <c r="O37" s="28">
        <f t="shared" si="1"/>
        <v>45000</v>
      </c>
      <c r="P37" s="6">
        <f t="shared" si="2"/>
        <v>55000</v>
      </c>
      <c r="Q37" s="173"/>
      <c r="R37" s="94"/>
    </row>
    <row r="38" spans="2:18" s="40" customFormat="1" ht="15.95" hidden="1" customHeight="1">
      <c r="B38" s="178">
        <v>19</v>
      </c>
      <c r="C38" s="108">
        <v>41652</v>
      </c>
      <c r="D38" s="3" t="s">
        <v>52</v>
      </c>
      <c r="E38" s="42"/>
      <c r="F38" s="169"/>
      <c r="G38" s="169"/>
      <c r="H38" s="366">
        <f t="shared" si="3"/>
        <v>0</v>
      </c>
      <c r="I38" s="146">
        <f t="shared" si="4"/>
        <v>0</v>
      </c>
      <c r="J38" s="169"/>
      <c r="K38" s="47"/>
      <c r="L38" s="130"/>
      <c r="M38" s="28">
        <f t="shared" si="0"/>
        <v>0</v>
      </c>
      <c r="N38" s="130"/>
      <c r="O38" s="146">
        <f t="shared" si="1"/>
        <v>0</v>
      </c>
      <c r="P38" s="6">
        <f t="shared" si="2"/>
        <v>0</v>
      </c>
      <c r="Q38" s="176"/>
      <c r="R38" s="156"/>
    </row>
    <row r="39" spans="2:18" s="40" customFormat="1" ht="15.95" hidden="1" customHeight="1">
      <c r="B39" s="3153">
        <v>20</v>
      </c>
      <c r="C39" s="108">
        <v>41653</v>
      </c>
      <c r="D39" s="3" t="s">
        <v>43</v>
      </c>
      <c r="E39" s="42" t="s">
        <v>9</v>
      </c>
      <c r="F39" s="169">
        <v>1</v>
      </c>
      <c r="G39" s="169">
        <v>120</v>
      </c>
      <c r="H39" s="366">
        <f t="shared" si="3"/>
        <v>120</v>
      </c>
      <c r="I39" s="146">
        <f t="shared" si="4"/>
        <v>60000</v>
      </c>
      <c r="J39" s="169"/>
      <c r="K39" s="146"/>
      <c r="L39" s="130">
        <v>1</v>
      </c>
      <c r="M39" s="28">
        <f t="shared" si="0"/>
        <v>10000</v>
      </c>
      <c r="N39" s="130"/>
      <c r="O39" s="28">
        <f t="shared" si="1"/>
        <v>0</v>
      </c>
      <c r="P39" s="6">
        <f t="shared" si="2"/>
        <v>70000</v>
      </c>
      <c r="Q39" s="3168">
        <v>35000</v>
      </c>
      <c r="R39" s="3169" t="s">
        <v>251</v>
      </c>
    </row>
    <row r="40" spans="2:18" s="40" customFormat="1" ht="15.95" hidden="1" customHeight="1">
      <c r="B40" s="3154"/>
      <c r="C40" s="108">
        <v>41653</v>
      </c>
      <c r="D40" s="27" t="s">
        <v>130</v>
      </c>
      <c r="E40" s="43" t="s">
        <v>39</v>
      </c>
      <c r="F40" s="46">
        <v>1</v>
      </c>
      <c r="G40" s="46">
        <v>150</v>
      </c>
      <c r="H40" s="366">
        <f>F40*G40</f>
        <v>150</v>
      </c>
      <c r="I40" s="146">
        <f>H40*500</f>
        <v>75000</v>
      </c>
      <c r="J40" s="169"/>
      <c r="K40" s="146"/>
      <c r="L40" s="130">
        <v>7</v>
      </c>
      <c r="M40" s="28">
        <f>L40*10000</f>
        <v>70000</v>
      </c>
      <c r="N40" s="130"/>
      <c r="O40" s="28">
        <f>N40*15000</f>
        <v>0</v>
      </c>
      <c r="P40" s="6">
        <f>M40+K40+I40+O40</f>
        <v>145000</v>
      </c>
      <c r="Q40" s="3165"/>
      <c r="R40" s="3167"/>
    </row>
    <row r="41" spans="2:18" s="40" customFormat="1" ht="15.95" hidden="1" customHeight="1">
      <c r="B41" s="3153">
        <v>21</v>
      </c>
      <c r="C41" s="108">
        <v>41654</v>
      </c>
      <c r="D41" s="3" t="s">
        <v>133</v>
      </c>
      <c r="E41" s="42"/>
      <c r="F41" s="169"/>
      <c r="G41" s="169"/>
      <c r="H41" s="366">
        <f t="shared" si="3"/>
        <v>0</v>
      </c>
      <c r="I41" s="146">
        <f t="shared" si="4"/>
        <v>0</v>
      </c>
      <c r="J41" s="169"/>
      <c r="K41" s="47"/>
      <c r="L41" s="130"/>
      <c r="M41" s="28">
        <f t="shared" si="0"/>
        <v>0</v>
      </c>
      <c r="N41" s="130"/>
      <c r="O41" s="28">
        <f t="shared" si="1"/>
        <v>0</v>
      </c>
      <c r="P41" s="6">
        <f t="shared" si="2"/>
        <v>0</v>
      </c>
      <c r="Q41" s="177"/>
      <c r="R41" s="156"/>
    </row>
    <row r="42" spans="2:18" s="40" customFormat="1" ht="15.95" hidden="1" customHeight="1">
      <c r="B42" s="3155"/>
      <c r="C42" s="108">
        <v>41654</v>
      </c>
      <c r="D42" s="3" t="s">
        <v>136</v>
      </c>
      <c r="E42" s="42" t="s">
        <v>10</v>
      </c>
      <c r="F42" s="169">
        <v>1</v>
      </c>
      <c r="G42" s="169">
        <v>30</v>
      </c>
      <c r="H42" s="366">
        <f t="shared" si="3"/>
        <v>30</v>
      </c>
      <c r="I42" s="146">
        <f t="shared" si="4"/>
        <v>15000</v>
      </c>
      <c r="J42" s="169"/>
      <c r="K42" s="47"/>
      <c r="L42" s="130"/>
      <c r="M42" s="28">
        <f t="shared" si="0"/>
        <v>0</v>
      </c>
      <c r="N42" s="130"/>
      <c r="O42" s="28">
        <f t="shared" si="1"/>
        <v>0</v>
      </c>
      <c r="P42" s="6">
        <f t="shared" si="2"/>
        <v>15000</v>
      </c>
      <c r="Q42" s="192"/>
      <c r="R42" s="156"/>
    </row>
    <row r="43" spans="2:18" s="40" customFormat="1" ht="15.95" hidden="1" customHeight="1">
      <c r="B43" s="3154"/>
      <c r="C43" s="108">
        <v>41654</v>
      </c>
      <c r="D43" s="27" t="s">
        <v>130</v>
      </c>
      <c r="E43" s="43" t="s">
        <v>39</v>
      </c>
      <c r="F43" s="46">
        <v>1</v>
      </c>
      <c r="G43" s="46">
        <v>150</v>
      </c>
      <c r="H43" s="366">
        <f>F43*G43</f>
        <v>150</v>
      </c>
      <c r="I43" s="146">
        <f>H43*500</f>
        <v>75000</v>
      </c>
      <c r="J43" s="169"/>
      <c r="K43" s="47"/>
      <c r="L43" s="130">
        <v>7</v>
      </c>
      <c r="M43" s="28">
        <f>L43*10000</f>
        <v>70000</v>
      </c>
      <c r="N43" s="130"/>
      <c r="O43" s="28">
        <f>N43*15000</f>
        <v>0</v>
      </c>
      <c r="P43" s="6">
        <f>M43+K43+I43+O43</f>
        <v>145000</v>
      </c>
      <c r="Q43" s="192"/>
      <c r="R43" s="156"/>
    </row>
    <row r="44" spans="2:18" s="40" customFormat="1" ht="15.95" hidden="1" customHeight="1">
      <c r="B44" s="3153">
        <v>22</v>
      </c>
      <c r="C44" s="108">
        <v>41655</v>
      </c>
      <c r="D44" s="3" t="s">
        <v>43</v>
      </c>
      <c r="E44" s="42" t="s">
        <v>9</v>
      </c>
      <c r="F44" s="169">
        <v>1</v>
      </c>
      <c r="G44" s="169">
        <v>120</v>
      </c>
      <c r="H44" s="366">
        <f t="shared" si="3"/>
        <v>120</v>
      </c>
      <c r="I44" s="146">
        <f t="shared" si="4"/>
        <v>60000</v>
      </c>
      <c r="J44" s="169"/>
      <c r="K44" s="47"/>
      <c r="L44" s="130">
        <v>3</v>
      </c>
      <c r="M44" s="28">
        <f t="shared" si="0"/>
        <v>30000</v>
      </c>
      <c r="N44" s="130">
        <v>1</v>
      </c>
      <c r="O44" s="28">
        <f t="shared" si="1"/>
        <v>15000</v>
      </c>
      <c r="P44" s="6">
        <f t="shared" si="2"/>
        <v>105000</v>
      </c>
      <c r="Q44" s="3168">
        <v>35000</v>
      </c>
      <c r="R44" s="3169" t="s">
        <v>251</v>
      </c>
    </row>
    <row r="45" spans="2:18" s="40" customFormat="1" ht="15.95" hidden="1" customHeight="1">
      <c r="B45" s="3154"/>
      <c r="C45" s="108">
        <v>41655</v>
      </c>
      <c r="D45" s="27" t="s">
        <v>130</v>
      </c>
      <c r="E45" s="43" t="s">
        <v>39</v>
      </c>
      <c r="F45" s="46">
        <v>1</v>
      </c>
      <c r="G45" s="46">
        <v>150</v>
      </c>
      <c r="H45" s="366">
        <f>F45*G45</f>
        <v>150</v>
      </c>
      <c r="I45" s="146">
        <f>H45*500</f>
        <v>75000</v>
      </c>
      <c r="J45" s="169"/>
      <c r="K45" s="47"/>
      <c r="L45" s="130">
        <v>3</v>
      </c>
      <c r="M45" s="28">
        <f>L45*10000</f>
        <v>30000</v>
      </c>
      <c r="N45" s="130"/>
      <c r="O45" s="28">
        <f>N45*15000</f>
        <v>0</v>
      </c>
      <c r="P45" s="6">
        <f>M45+K45+I45+O45</f>
        <v>105000</v>
      </c>
      <c r="Q45" s="3165"/>
      <c r="R45" s="3167"/>
    </row>
    <row r="46" spans="2:18" s="40" customFormat="1" ht="15.95" hidden="1" customHeight="1">
      <c r="B46" s="3153">
        <v>23</v>
      </c>
      <c r="C46" s="108">
        <v>41656</v>
      </c>
      <c r="D46" s="3" t="s">
        <v>133</v>
      </c>
      <c r="E46" s="42"/>
      <c r="F46" s="169"/>
      <c r="G46" s="169"/>
      <c r="H46" s="366">
        <f t="shared" si="3"/>
        <v>0</v>
      </c>
      <c r="I46" s="146">
        <f t="shared" si="4"/>
        <v>0</v>
      </c>
      <c r="J46" s="169"/>
      <c r="K46" s="47"/>
      <c r="L46" s="168"/>
      <c r="M46" s="176">
        <f t="shared" si="0"/>
        <v>0</v>
      </c>
      <c r="N46" s="168"/>
      <c r="O46" s="176">
        <f t="shared" si="1"/>
        <v>0</v>
      </c>
      <c r="P46" s="6">
        <f t="shared" si="2"/>
        <v>0</v>
      </c>
      <c r="Q46" s="176"/>
      <c r="R46" s="180"/>
    </row>
    <row r="47" spans="2:18" s="40" customFormat="1" ht="15.95" hidden="1" customHeight="1">
      <c r="B47" s="3154"/>
      <c r="C47" s="108">
        <v>41656</v>
      </c>
      <c r="D47" s="27" t="s">
        <v>130</v>
      </c>
      <c r="E47" s="43" t="s">
        <v>39</v>
      </c>
      <c r="F47" s="46">
        <v>1</v>
      </c>
      <c r="G47" s="46">
        <v>150</v>
      </c>
      <c r="H47" s="366">
        <f>F47*G47</f>
        <v>150</v>
      </c>
      <c r="I47" s="146">
        <f>H47*500</f>
        <v>75000</v>
      </c>
      <c r="J47" s="169"/>
      <c r="K47" s="47"/>
      <c r="L47" s="201">
        <v>7</v>
      </c>
      <c r="M47" s="191">
        <f>L47*10000</f>
        <v>70000</v>
      </c>
      <c r="N47" s="201"/>
      <c r="O47" s="191">
        <f>N47*15000</f>
        <v>0</v>
      </c>
      <c r="P47" s="6">
        <f>M47+K47+I47+O47</f>
        <v>145000</v>
      </c>
      <c r="Q47" s="191"/>
      <c r="R47" s="195"/>
    </row>
    <row r="48" spans="2:18" s="40" customFormat="1" ht="15.95" hidden="1" customHeight="1">
      <c r="B48" s="178">
        <v>24</v>
      </c>
      <c r="C48" s="108">
        <v>41657</v>
      </c>
      <c r="D48" s="3" t="s">
        <v>52</v>
      </c>
      <c r="E48" s="42"/>
      <c r="F48" s="169"/>
      <c r="G48" s="169"/>
      <c r="H48" s="366">
        <f t="shared" si="3"/>
        <v>0</v>
      </c>
      <c r="I48" s="146">
        <f t="shared" si="4"/>
        <v>0</v>
      </c>
      <c r="J48" s="169"/>
      <c r="K48" s="47"/>
      <c r="L48" s="168"/>
      <c r="M48" s="176">
        <f t="shared" si="0"/>
        <v>0</v>
      </c>
      <c r="N48" s="168"/>
      <c r="O48" s="176">
        <f t="shared" si="1"/>
        <v>0</v>
      </c>
      <c r="P48" s="6">
        <f t="shared" si="2"/>
        <v>0</v>
      </c>
      <c r="Q48" s="176"/>
      <c r="R48" s="180"/>
    </row>
    <row r="49" spans="2:18" s="40" customFormat="1" ht="15.95" hidden="1" customHeight="1">
      <c r="B49" s="3158">
        <v>25</v>
      </c>
      <c r="C49" s="104">
        <v>41658</v>
      </c>
      <c r="D49" s="3" t="s">
        <v>133</v>
      </c>
      <c r="E49" s="42"/>
      <c r="F49" s="169"/>
      <c r="G49" s="169"/>
      <c r="H49" s="366">
        <f t="shared" si="3"/>
        <v>0</v>
      </c>
      <c r="I49" s="146">
        <f t="shared" si="4"/>
        <v>0</v>
      </c>
      <c r="J49" s="169"/>
      <c r="K49" s="47"/>
      <c r="L49" s="168">
        <v>4</v>
      </c>
      <c r="M49" s="176">
        <f t="shared" si="0"/>
        <v>40000</v>
      </c>
      <c r="N49" s="168"/>
      <c r="O49" s="176">
        <f t="shared" si="1"/>
        <v>0</v>
      </c>
      <c r="P49" s="6">
        <f t="shared" si="2"/>
        <v>40000</v>
      </c>
      <c r="Q49" s="173"/>
      <c r="R49" s="156"/>
    </row>
    <row r="50" spans="2:18" s="40" customFormat="1" ht="15.95" hidden="1" customHeight="1">
      <c r="B50" s="3160"/>
      <c r="C50" s="104">
        <v>41658</v>
      </c>
      <c r="D50" s="27" t="s">
        <v>129</v>
      </c>
      <c r="E50" s="43" t="s">
        <v>39</v>
      </c>
      <c r="F50" s="46">
        <v>1</v>
      </c>
      <c r="G50" s="46">
        <v>150</v>
      </c>
      <c r="H50" s="366">
        <f>F50*G50</f>
        <v>150</v>
      </c>
      <c r="I50" s="146">
        <f>H50*500</f>
        <v>75000</v>
      </c>
      <c r="J50" s="169"/>
      <c r="K50" s="47"/>
      <c r="L50" s="201">
        <v>5</v>
      </c>
      <c r="M50" s="191">
        <f>L50*10000</f>
        <v>50000</v>
      </c>
      <c r="N50" s="201">
        <v>2</v>
      </c>
      <c r="O50" s="191">
        <f>N50*15000</f>
        <v>30000</v>
      </c>
      <c r="P50" s="6">
        <f>M50+K50+I50+O50</f>
        <v>155000</v>
      </c>
      <c r="Q50" s="188"/>
      <c r="R50" s="156"/>
    </row>
    <row r="51" spans="2:18" s="40" customFormat="1" ht="15.95" hidden="1" customHeight="1">
      <c r="B51" s="178">
        <v>26</v>
      </c>
      <c r="C51" s="108">
        <v>41659</v>
      </c>
      <c r="D51" s="3" t="s">
        <v>162</v>
      </c>
      <c r="E51" s="42" t="s">
        <v>39</v>
      </c>
      <c r="F51" s="169">
        <v>2</v>
      </c>
      <c r="G51" s="169"/>
      <c r="H51" s="366">
        <f>F51*G51</f>
        <v>0</v>
      </c>
      <c r="I51" s="191">
        <f>H51*500</f>
        <v>0</v>
      </c>
      <c r="J51" s="167"/>
      <c r="K51" s="146">
        <f>F51*10000</f>
        <v>20000</v>
      </c>
      <c r="L51" s="168"/>
      <c r="M51" s="176">
        <f t="shared" si="0"/>
        <v>0</v>
      </c>
      <c r="N51" s="168"/>
      <c r="O51" s="176">
        <f t="shared" si="1"/>
        <v>0</v>
      </c>
      <c r="P51" s="6">
        <f t="shared" si="2"/>
        <v>20000</v>
      </c>
      <c r="Q51" s="176"/>
      <c r="R51" s="156"/>
    </row>
    <row r="52" spans="2:18" s="40" customFormat="1" ht="15.95" hidden="1" customHeight="1">
      <c r="B52" s="3153">
        <v>27</v>
      </c>
      <c r="C52" s="108">
        <v>41660</v>
      </c>
      <c r="D52" s="3" t="s">
        <v>133</v>
      </c>
      <c r="E52" s="42"/>
      <c r="F52" s="169"/>
      <c r="G52" s="169"/>
      <c r="H52" s="366">
        <f t="shared" si="3"/>
        <v>0</v>
      </c>
      <c r="I52" s="146">
        <f t="shared" si="4"/>
        <v>0</v>
      </c>
      <c r="J52" s="169"/>
      <c r="K52" s="47"/>
      <c r="L52" s="109"/>
      <c r="M52" s="173">
        <f t="shared" si="0"/>
        <v>0</v>
      </c>
      <c r="N52" s="109"/>
      <c r="O52" s="173">
        <f t="shared" si="1"/>
        <v>0</v>
      </c>
      <c r="P52" s="110">
        <f t="shared" si="2"/>
        <v>0</v>
      </c>
      <c r="Q52" s="173"/>
      <c r="R52" s="132"/>
    </row>
    <row r="53" spans="2:18" s="40" customFormat="1" ht="15.95" hidden="1" customHeight="1">
      <c r="B53" s="3154"/>
      <c r="C53" s="108">
        <v>41660</v>
      </c>
      <c r="D53" s="27" t="s">
        <v>129</v>
      </c>
      <c r="E53" s="43" t="s">
        <v>39</v>
      </c>
      <c r="F53" s="46">
        <v>1</v>
      </c>
      <c r="G53" s="46">
        <v>150</v>
      </c>
      <c r="H53" s="366">
        <f>F53*G53</f>
        <v>150</v>
      </c>
      <c r="I53" s="146">
        <f>H53*500</f>
        <v>75000</v>
      </c>
      <c r="J53" s="169"/>
      <c r="K53" s="47"/>
      <c r="L53" s="109">
        <v>5</v>
      </c>
      <c r="M53" s="188">
        <f>L53*10000</f>
        <v>50000</v>
      </c>
      <c r="N53" s="109"/>
      <c r="O53" s="188">
        <f>N53*15000</f>
        <v>0</v>
      </c>
      <c r="P53" s="110">
        <f>M53+K53+I53+O53</f>
        <v>125000</v>
      </c>
      <c r="Q53" s="188"/>
      <c r="R53" s="132"/>
    </row>
    <row r="54" spans="2:18" s="40" customFormat="1" ht="15.95" hidden="1" customHeight="1">
      <c r="B54" s="178">
        <v>28</v>
      </c>
      <c r="C54" s="108">
        <v>41661</v>
      </c>
      <c r="D54" s="3" t="s">
        <v>162</v>
      </c>
      <c r="E54" s="42" t="s">
        <v>39</v>
      </c>
      <c r="F54" s="169">
        <v>3</v>
      </c>
      <c r="G54" s="169"/>
      <c r="H54" s="366">
        <f>F54*G54</f>
        <v>0</v>
      </c>
      <c r="I54" s="191">
        <f>H54*500</f>
        <v>0</v>
      </c>
      <c r="J54" s="167"/>
      <c r="K54" s="146">
        <f>F54*10000</f>
        <v>30000</v>
      </c>
      <c r="L54" s="158"/>
      <c r="M54" s="175">
        <f t="shared" si="0"/>
        <v>0</v>
      </c>
      <c r="N54" s="158"/>
      <c r="O54" s="175">
        <f t="shared" si="1"/>
        <v>0</v>
      </c>
      <c r="P54" s="159">
        <f t="shared" si="2"/>
        <v>30000</v>
      </c>
      <c r="Q54" s="175"/>
      <c r="R54" s="160"/>
    </row>
    <row r="55" spans="2:18" s="40" customFormat="1" ht="15.95" hidden="1" customHeight="1">
      <c r="B55" s="3153">
        <v>29</v>
      </c>
      <c r="C55" s="108">
        <v>41662</v>
      </c>
      <c r="D55" s="3" t="s">
        <v>150</v>
      </c>
      <c r="E55" s="42" t="s">
        <v>9</v>
      </c>
      <c r="F55" s="169">
        <v>1</v>
      </c>
      <c r="G55" s="169">
        <v>120</v>
      </c>
      <c r="H55" s="367">
        <f t="shared" si="3"/>
        <v>120</v>
      </c>
      <c r="I55" s="28">
        <f t="shared" si="4"/>
        <v>60000</v>
      </c>
      <c r="J55" s="46"/>
      <c r="K55" s="157"/>
      <c r="L55" s="123"/>
      <c r="M55" s="103">
        <f t="shared" si="0"/>
        <v>0</v>
      </c>
      <c r="N55" s="123"/>
      <c r="O55" s="103">
        <f t="shared" si="1"/>
        <v>0</v>
      </c>
      <c r="P55" s="124">
        <f t="shared" si="2"/>
        <v>60000</v>
      </c>
      <c r="Q55" s="3168">
        <v>35000</v>
      </c>
      <c r="R55" s="3169" t="s">
        <v>251</v>
      </c>
    </row>
    <row r="56" spans="2:18" s="40" customFormat="1" ht="15.95" hidden="1" customHeight="1">
      <c r="B56" s="3154"/>
      <c r="C56" s="108">
        <v>41662</v>
      </c>
      <c r="D56" s="27" t="s">
        <v>130</v>
      </c>
      <c r="E56" s="43" t="s">
        <v>39</v>
      </c>
      <c r="F56" s="46">
        <v>1</v>
      </c>
      <c r="G56" s="46">
        <v>150</v>
      </c>
      <c r="H56" s="367">
        <f>F56*G56</f>
        <v>150</v>
      </c>
      <c r="I56" s="28">
        <f>H56*500</f>
        <v>75000</v>
      </c>
      <c r="J56" s="46"/>
      <c r="K56" s="157"/>
      <c r="L56" s="123">
        <v>6.5</v>
      </c>
      <c r="M56" s="103">
        <f>L56*10000</f>
        <v>65000</v>
      </c>
      <c r="N56" s="123">
        <v>0.5</v>
      </c>
      <c r="O56" s="103">
        <f>N56*15000</f>
        <v>7500</v>
      </c>
      <c r="P56" s="124">
        <f>M56+K56+I56+O56</f>
        <v>147500</v>
      </c>
      <c r="Q56" s="3165"/>
      <c r="R56" s="3167"/>
    </row>
    <row r="57" spans="2:18" s="40" customFormat="1" ht="15.95" hidden="1" customHeight="1">
      <c r="B57" s="3153">
        <v>30</v>
      </c>
      <c r="C57" s="108">
        <v>41663</v>
      </c>
      <c r="D57" s="3" t="s">
        <v>43</v>
      </c>
      <c r="E57" s="42" t="s">
        <v>9</v>
      </c>
      <c r="F57" s="169">
        <v>1</v>
      </c>
      <c r="G57" s="169">
        <v>120</v>
      </c>
      <c r="H57" s="367">
        <f t="shared" si="3"/>
        <v>120</v>
      </c>
      <c r="I57" s="177">
        <f t="shared" si="4"/>
        <v>60000</v>
      </c>
      <c r="J57" s="46"/>
      <c r="K57" s="28"/>
      <c r="L57" s="123">
        <v>0.5</v>
      </c>
      <c r="M57" s="103">
        <f t="shared" si="0"/>
        <v>5000</v>
      </c>
      <c r="N57" s="123"/>
      <c r="O57" s="103">
        <f t="shared" si="1"/>
        <v>0</v>
      </c>
      <c r="P57" s="124">
        <f t="shared" si="2"/>
        <v>65000</v>
      </c>
      <c r="Q57" s="3168">
        <v>35000</v>
      </c>
      <c r="R57" s="3169" t="s">
        <v>251</v>
      </c>
    </row>
    <row r="58" spans="2:18" s="40" customFormat="1" ht="15.95" hidden="1" customHeight="1">
      <c r="B58" s="3154"/>
      <c r="C58" s="108">
        <v>41663</v>
      </c>
      <c r="D58" s="27" t="s">
        <v>130</v>
      </c>
      <c r="E58" s="43" t="s">
        <v>39</v>
      </c>
      <c r="F58" s="46">
        <v>1</v>
      </c>
      <c r="G58" s="46">
        <v>150</v>
      </c>
      <c r="H58" s="367">
        <f>F58*G58</f>
        <v>150</v>
      </c>
      <c r="I58" s="192">
        <f>H58*500</f>
        <v>75000</v>
      </c>
      <c r="J58" s="46"/>
      <c r="K58" s="28"/>
      <c r="L58" s="123">
        <v>6</v>
      </c>
      <c r="M58" s="103">
        <f>L58*10000</f>
        <v>60000</v>
      </c>
      <c r="N58" s="123">
        <v>1</v>
      </c>
      <c r="O58" s="103">
        <f>N58*15000</f>
        <v>15000</v>
      </c>
      <c r="P58" s="124">
        <f>M58+K58+I58+O58</f>
        <v>150000</v>
      </c>
      <c r="Q58" s="3165"/>
      <c r="R58" s="3167"/>
    </row>
    <row r="59" spans="2:18" s="112" customFormat="1" ht="15.95" hidden="1" customHeight="1">
      <c r="B59" s="3153">
        <v>31</v>
      </c>
      <c r="C59" s="108">
        <v>41664</v>
      </c>
      <c r="D59" s="3" t="s">
        <v>150</v>
      </c>
      <c r="E59" s="42" t="s">
        <v>9</v>
      </c>
      <c r="F59" s="169">
        <v>1</v>
      </c>
      <c r="G59" s="169">
        <v>120</v>
      </c>
      <c r="H59" s="366">
        <f>F59*G59</f>
        <v>120</v>
      </c>
      <c r="I59" s="146">
        <f>H59*500</f>
        <v>60000</v>
      </c>
      <c r="J59" s="169"/>
      <c r="K59" s="47"/>
      <c r="L59" s="130"/>
      <c r="M59" s="28">
        <f>L59*10000</f>
        <v>0</v>
      </c>
      <c r="N59" s="130"/>
      <c r="O59" s="28">
        <f>N59*15000</f>
        <v>0</v>
      </c>
      <c r="P59" s="6">
        <f>M59+K59+I59+O59</f>
        <v>60000</v>
      </c>
      <c r="Q59" s="192"/>
      <c r="R59" s="156"/>
    </row>
    <row r="60" spans="2:18" s="112" customFormat="1" ht="15.95" hidden="1" customHeight="1" thickBot="1">
      <c r="B60" s="3278"/>
      <c r="C60" s="152">
        <v>41664</v>
      </c>
      <c r="D60" s="16" t="s">
        <v>65</v>
      </c>
      <c r="E60" s="14"/>
      <c r="F60" s="44"/>
      <c r="G60" s="44"/>
      <c r="H60" s="373">
        <f t="shared" si="3"/>
        <v>0</v>
      </c>
      <c r="I60" s="147">
        <f t="shared" si="4"/>
        <v>0</v>
      </c>
      <c r="J60" s="44"/>
      <c r="K60" s="48"/>
      <c r="L60" s="33">
        <v>4</v>
      </c>
      <c r="M60" s="45">
        <f t="shared" si="0"/>
        <v>40000</v>
      </c>
      <c r="N60" s="33"/>
      <c r="O60" s="45">
        <f t="shared" si="1"/>
        <v>0</v>
      </c>
      <c r="P60" s="17">
        <f t="shared" si="2"/>
        <v>40000</v>
      </c>
      <c r="Q60" s="196"/>
      <c r="R60" s="185"/>
    </row>
    <row r="61" spans="2:18" s="344" customFormat="1" ht="15.95" hidden="1" customHeight="1">
      <c r="B61" s="3371">
        <v>1</v>
      </c>
      <c r="C61" s="571">
        <v>41665</v>
      </c>
      <c r="D61" s="569" t="s">
        <v>43</v>
      </c>
      <c r="E61" s="557" t="s">
        <v>9</v>
      </c>
      <c r="F61" s="557">
        <v>1</v>
      </c>
      <c r="G61" s="557">
        <v>120</v>
      </c>
      <c r="H61" s="643">
        <f t="shared" si="3"/>
        <v>120</v>
      </c>
      <c r="I61" s="570">
        <f t="shared" si="4"/>
        <v>60000</v>
      </c>
      <c r="J61" s="557"/>
      <c r="K61" s="573"/>
      <c r="L61" s="557">
        <v>3</v>
      </c>
      <c r="M61" s="570">
        <f>L61*10000</f>
        <v>30000</v>
      </c>
      <c r="N61" s="672"/>
      <c r="O61" s="570">
        <f>N61*15000</f>
        <v>0</v>
      </c>
      <c r="P61" s="573">
        <f>M61+K61+I61+O61</f>
        <v>90000</v>
      </c>
      <c r="Q61" s="3323">
        <v>35000</v>
      </c>
      <c r="R61" s="3338"/>
    </row>
    <row r="62" spans="2:18" s="344" customFormat="1" ht="15.95" hidden="1" customHeight="1">
      <c r="B62" s="3327"/>
      <c r="C62" s="524">
        <v>41665</v>
      </c>
      <c r="D62" s="359" t="s">
        <v>129</v>
      </c>
      <c r="E62" s="354" t="s">
        <v>39</v>
      </c>
      <c r="F62" s="354">
        <v>1</v>
      </c>
      <c r="G62" s="354">
        <v>150</v>
      </c>
      <c r="H62" s="371">
        <f t="shared" si="3"/>
        <v>150</v>
      </c>
      <c r="I62" s="508">
        <f t="shared" si="4"/>
        <v>75000</v>
      </c>
      <c r="J62" s="354"/>
      <c r="K62" s="509"/>
      <c r="L62" s="354">
        <v>6</v>
      </c>
      <c r="M62" s="508">
        <f t="shared" ref="M62:M94" si="5">L62*10000</f>
        <v>60000</v>
      </c>
      <c r="N62" s="465">
        <v>1</v>
      </c>
      <c r="O62" s="508">
        <f t="shared" ref="O62:O96" si="6">N62*15000</f>
        <v>15000</v>
      </c>
      <c r="P62" s="509">
        <f t="shared" ref="P62:P94" si="7">M62+K62+I62+O62</f>
        <v>150000</v>
      </c>
      <c r="Q62" s="3268"/>
      <c r="R62" s="3303"/>
    </row>
    <row r="63" spans="2:18" s="40" customFormat="1" ht="15.95" hidden="1" customHeight="1">
      <c r="B63" s="520">
        <v>2</v>
      </c>
      <c r="C63" s="314">
        <v>41666</v>
      </c>
      <c r="D63" s="3" t="s">
        <v>133</v>
      </c>
      <c r="E63" s="413"/>
      <c r="F63" s="413"/>
      <c r="G63" s="413"/>
      <c r="H63" s="366">
        <f t="shared" ref="H63:H94" si="8">F63*G63</f>
        <v>0</v>
      </c>
      <c r="I63" s="247">
        <f t="shared" ref="I63:I94" si="9">H63*500</f>
        <v>0</v>
      </c>
      <c r="J63" s="413"/>
      <c r="K63" s="6"/>
      <c r="L63" s="413">
        <v>3</v>
      </c>
      <c r="M63" s="28">
        <f t="shared" si="5"/>
        <v>30000</v>
      </c>
      <c r="N63" s="130"/>
      <c r="O63" s="28">
        <f t="shared" si="6"/>
        <v>0</v>
      </c>
      <c r="P63" s="6">
        <f t="shared" si="7"/>
        <v>30000</v>
      </c>
      <c r="Q63" s="6"/>
      <c r="R63" s="310"/>
    </row>
    <row r="64" spans="2:18" s="40" customFormat="1" ht="15.95" hidden="1" customHeight="1">
      <c r="B64" s="3327">
        <v>3</v>
      </c>
      <c r="C64" s="314">
        <v>41667</v>
      </c>
      <c r="D64" s="3" t="s">
        <v>156</v>
      </c>
      <c r="E64" s="413" t="s">
        <v>10</v>
      </c>
      <c r="F64" s="413">
        <v>1</v>
      </c>
      <c r="G64" s="413">
        <v>30</v>
      </c>
      <c r="H64" s="366">
        <f t="shared" si="8"/>
        <v>30</v>
      </c>
      <c r="I64" s="247">
        <f t="shared" si="9"/>
        <v>15000</v>
      </c>
      <c r="J64" s="413"/>
      <c r="K64" s="6"/>
      <c r="L64" s="413"/>
      <c r="M64" s="28">
        <f t="shared" si="5"/>
        <v>0</v>
      </c>
      <c r="N64" s="130"/>
      <c r="O64" s="28">
        <f t="shared" si="6"/>
        <v>0</v>
      </c>
      <c r="P64" s="6">
        <f t="shared" si="7"/>
        <v>15000</v>
      </c>
      <c r="Q64" s="3151">
        <v>35000</v>
      </c>
      <c r="R64" s="310"/>
    </row>
    <row r="65" spans="2:18" s="40" customFormat="1" ht="15.95" hidden="1" customHeight="1">
      <c r="B65" s="3327"/>
      <c r="C65" s="314">
        <v>41667</v>
      </c>
      <c r="D65" s="27" t="s">
        <v>130</v>
      </c>
      <c r="E65" s="46" t="s">
        <v>39</v>
      </c>
      <c r="F65" s="413">
        <v>1</v>
      </c>
      <c r="G65" s="413">
        <v>150</v>
      </c>
      <c r="H65" s="366">
        <f t="shared" si="8"/>
        <v>150</v>
      </c>
      <c r="I65" s="247">
        <f t="shared" si="9"/>
        <v>75000</v>
      </c>
      <c r="J65" s="413"/>
      <c r="K65" s="6"/>
      <c r="L65" s="413">
        <v>6</v>
      </c>
      <c r="M65" s="28">
        <f t="shared" si="5"/>
        <v>60000</v>
      </c>
      <c r="N65" s="130"/>
      <c r="O65" s="28">
        <f t="shared" si="6"/>
        <v>0</v>
      </c>
      <c r="P65" s="6">
        <f t="shared" si="7"/>
        <v>135000</v>
      </c>
      <c r="Q65" s="3151"/>
      <c r="R65" s="310"/>
    </row>
    <row r="66" spans="2:18" s="40" customFormat="1" ht="15.95" hidden="1" customHeight="1">
      <c r="B66" s="525">
        <v>4</v>
      </c>
      <c r="C66" s="378">
        <v>41668</v>
      </c>
      <c r="D66" s="351" t="s">
        <v>300</v>
      </c>
      <c r="E66" s="352"/>
      <c r="F66" s="352"/>
      <c r="G66" s="352"/>
      <c r="H66" s="370">
        <f t="shared" si="8"/>
        <v>0</v>
      </c>
      <c r="I66" s="503">
        <f t="shared" si="9"/>
        <v>0</v>
      </c>
      <c r="J66" s="352"/>
      <c r="K66" s="415"/>
      <c r="L66" s="352"/>
      <c r="M66" s="503">
        <f t="shared" si="5"/>
        <v>0</v>
      </c>
      <c r="N66" s="342"/>
      <c r="O66" s="503">
        <f t="shared" si="6"/>
        <v>0</v>
      </c>
      <c r="P66" s="415">
        <f t="shared" si="7"/>
        <v>0</v>
      </c>
      <c r="Q66" s="415"/>
      <c r="R66" s="358"/>
    </row>
    <row r="67" spans="2:18" s="40" customFormat="1" ht="15.95" hidden="1" customHeight="1">
      <c r="B67" s="555">
        <v>5</v>
      </c>
      <c r="C67" s="316">
        <v>41669</v>
      </c>
      <c r="D67" s="359" t="s">
        <v>321</v>
      </c>
      <c r="E67" s="46" t="s">
        <v>39</v>
      </c>
      <c r="F67" s="413"/>
      <c r="G67" s="413"/>
      <c r="H67" s="366">
        <f>F67*G67</f>
        <v>0</v>
      </c>
      <c r="I67" s="247">
        <f>H67*500</f>
        <v>0</v>
      </c>
      <c r="J67" s="413"/>
      <c r="K67" s="6">
        <v>10000</v>
      </c>
      <c r="L67" s="413">
        <v>2</v>
      </c>
      <c r="M67" s="28">
        <f t="shared" si="5"/>
        <v>20000</v>
      </c>
      <c r="N67" s="130"/>
      <c r="O67" s="28">
        <f t="shared" si="6"/>
        <v>0</v>
      </c>
      <c r="P67" s="6">
        <f>M67+K67+I67+O67</f>
        <v>30000</v>
      </c>
      <c r="Q67" s="6"/>
      <c r="R67" s="310"/>
    </row>
    <row r="68" spans="2:18" s="40" customFormat="1" ht="15.95" hidden="1" customHeight="1">
      <c r="B68" s="525">
        <v>6</v>
      </c>
      <c r="C68" s="378">
        <v>41670</v>
      </c>
      <c r="D68" s="351" t="s">
        <v>300</v>
      </c>
      <c r="E68" s="352"/>
      <c r="F68" s="352"/>
      <c r="G68" s="352"/>
      <c r="H68" s="370">
        <f t="shared" si="8"/>
        <v>0</v>
      </c>
      <c r="I68" s="503">
        <f t="shared" si="9"/>
        <v>0</v>
      </c>
      <c r="J68" s="352"/>
      <c r="K68" s="415"/>
      <c r="L68" s="352"/>
      <c r="M68" s="503">
        <f t="shared" si="5"/>
        <v>0</v>
      </c>
      <c r="N68" s="342"/>
      <c r="O68" s="503">
        <f t="shared" si="6"/>
        <v>0</v>
      </c>
      <c r="P68" s="415">
        <f t="shared" si="7"/>
        <v>0</v>
      </c>
      <c r="Q68" s="415"/>
      <c r="R68" s="358"/>
    </row>
    <row r="69" spans="2:18" s="40" customFormat="1" ht="15.95" hidden="1" customHeight="1">
      <c r="B69" s="525">
        <v>7</v>
      </c>
      <c r="C69" s="378">
        <v>41671</v>
      </c>
      <c r="D69" s="351" t="s">
        <v>300</v>
      </c>
      <c r="E69" s="352"/>
      <c r="F69" s="352"/>
      <c r="G69" s="352"/>
      <c r="H69" s="370">
        <f t="shared" si="8"/>
        <v>0</v>
      </c>
      <c r="I69" s="503">
        <f t="shared" si="9"/>
        <v>0</v>
      </c>
      <c r="J69" s="352"/>
      <c r="K69" s="415"/>
      <c r="L69" s="352"/>
      <c r="M69" s="503">
        <f t="shared" si="5"/>
        <v>0</v>
      </c>
      <c r="N69" s="342"/>
      <c r="O69" s="503">
        <f t="shared" si="6"/>
        <v>0</v>
      </c>
      <c r="P69" s="415">
        <f t="shared" si="7"/>
        <v>0</v>
      </c>
      <c r="Q69" s="415"/>
      <c r="R69" s="358"/>
    </row>
    <row r="70" spans="2:18" s="40" customFormat="1" ht="15.95" hidden="1" customHeight="1">
      <c r="B70" s="525">
        <v>8</v>
      </c>
      <c r="C70" s="389">
        <v>41672</v>
      </c>
      <c r="D70" s="351" t="s">
        <v>300</v>
      </c>
      <c r="E70" s="352"/>
      <c r="F70" s="352"/>
      <c r="G70" s="352"/>
      <c r="H70" s="370">
        <f t="shared" si="8"/>
        <v>0</v>
      </c>
      <c r="I70" s="503">
        <f t="shared" si="9"/>
        <v>0</v>
      </c>
      <c r="J70" s="352"/>
      <c r="K70" s="415"/>
      <c r="L70" s="352"/>
      <c r="M70" s="503">
        <f t="shared" si="5"/>
        <v>0</v>
      </c>
      <c r="N70" s="342"/>
      <c r="O70" s="503">
        <f t="shared" si="6"/>
        <v>0</v>
      </c>
      <c r="P70" s="415">
        <f t="shared" si="7"/>
        <v>0</v>
      </c>
      <c r="Q70" s="415"/>
      <c r="R70" s="358"/>
    </row>
    <row r="71" spans="2:18" s="40" customFormat="1" ht="15.95" hidden="1" customHeight="1">
      <c r="B71" s="525">
        <v>9</v>
      </c>
      <c r="C71" s="378">
        <v>41673</v>
      </c>
      <c r="D71" s="351" t="s">
        <v>300</v>
      </c>
      <c r="E71" s="352"/>
      <c r="F71" s="352"/>
      <c r="G71" s="352"/>
      <c r="H71" s="370">
        <f t="shared" si="8"/>
        <v>0</v>
      </c>
      <c r="I71" s="503">
        <f t="shared" si="9"/>
        <v>0</v>
      </c>
      <c r="J71" s="352"/>
      <c r="K71" s="415"/>
      <c r="L71" s="352"/>
      <c r="M71" s="503">
        <f t="shared" si="5"/>
        <v>0</v>
      </c>
      <c r="N71" s="342"/>
      <c r="O71" s="503">
        <f t="shared" si="6"/>
        <v>0</v>
      </c>
      <c r="P71" s="415">
        <f t="shared" si="7"/>
        <v>0</v>
      </c>
      <c r="Q71" s="415"/>
      <c r="R71" s="358"/>
    </row>
    <row r="72" spans="2:18" s="40" customFormat="1" ht="15.95" hidden="1" customHeight="1">
      <c r="B72" s="525">
        <v>10</v>
      </c>
      <c r="C72" s="378">
        <v>41674</v>
      </c>
      <c r="D72" s="351" t="s">
        <v>300</v>
      </c>
      <c r="E72" s="352"/>
      <c r="F72" s="352"/>
      <c r="G72" s="352"/>
      <c r="H72" s="370">
        <f t="shared" si="8"/>
        <v>0</v>
      </c>
      <c r="I72" s="503">
        <f t="shared" si="9"/>
        <v>0</v>
      </c>
      <c r="J72" s="352"/>
      <c r="K72" s="415"/>
      <c r="L72" s="352"/>
      <c r="M72" s="503">
        <f t="shared" si="5"/>
        <v>0</v>
      </c>
      <c r="N72" s="342"/>
      <c r="O72" s="503">
        <f t="shared" si="6"/>
        <v>0</v>
      </c>
      <c r="P72" s="415">
        <f t="shared" si="7"/>
        <v>0</v>
      </c>
      <c r="Q72" s="415"/>
      <c r="R72" s="358"/>
    </row>
    <row r="73" spans="2:18" s="40" customFormat="1" ht="15.95" hidden="1" customHeight="1">
      <c r="B73" s="525">
        <v>11</v>
      </c>
      <c r="C73" s="378">
        <v>41675</v>
      </c>
      <c r="D73" s="351" t="s">
        <v>300</v>
      </c>
      <c r="E73" s="352"/>
      <c r="F73" s="352"/>
      <c r="G73" s="352"/>
      <c r="H73" s="370">
        <f t="shared" si="8"/>
        <v>0</v>
      </c>
      <c r="I73" s="503">
        <f t="shared" si="9"/>
        <v>0</v>
      </c>
      <c r="J73" s="352"/>
      <c r="K73" s="415"/>
      <c r="L73" s="352"/>
      <c r="M73" s="503">
        <f t="shared" si="5"/>
        <v>0</v>
      </c>
      <c r="N73" s="342"/>
      <c r="O73" s="503">
        <f t="shared" si="6"/>
        <v>0</v>
      </c>
      <c r="P73" s="415">
        <f t="shared" si="7"/>
        <v>0</v>
      </c>
      <c r="Q73" s="415"/>
      <c r="R73" s="358"/>
    </row>
    <row r="74" spans="2:18" s="40" customFormat="1" ht="15.95" hidden="1" customHeight="1">
      <c r="B74" s="3286">
        <v>12</v>
      </c>
      <c r="C74" s="314">
        <v>41676</v>
      </c>
      <c r="D74" s="3" t="s">
        <v>43</v>
      </c>
      <c r="E74" s="413" t="s">
        <v>9</v>
      </c>
      <c r="F74" s="413">
        <v>1</v>
      </c>
      <c r="G74" s="413">
        <v>120</v>
      </c>
      <c r="H74" s="366">
        <f t="shared" si="8"/>
        <v>120</v>
      </c>
      <c r="I74" s="247">
        <f t="shared" si="9"/>
        <v>60000</v>
      </c>
      <c r="J74" s="413"/>
      <c r="K74" s="6"/>
      <c r="L74" s="413"/>
      <c r="M74" s="28">
        <f t="shared" si="5"/>
        <v>0</v>
      </c>
      <c r="N74" s="130"/>
      <c r="O74" s="28">
        <f t="shared" si="6"/>
        <v>0</v>
      </c>
      <c r="P74" s="6">
        <f t="shared" si="7"/>
        <v>60000</v>
      </c>
      <c r="Q74" s="6"/>
      <c r="R74" s="310"/>
    </row>
    <row r="75" spans="2:18" s="40" customFormat="1" ht="15.95" hidden="1" customHeight="1">
      <c r="B75" s="3287"/>
      <c r="C75" s="314">
        <v>41676</v>
      </c>
      <c r="D75" s="3" t="s">
        <v>65</v>
      </c>
      <c r="E75" s="667"/>
      <c r="F75" s="667"/>
      <c r="G75" s="667"/>
      <c r="H75" s="366"/>
      <c r="I75" s="247"/>
      <c r="J75" s="667"/>
      <c r="K75" s="6"/>
      <c r="L75" s="667">
        <v>2</v>
      </c>
      <c r="M75" s="28">
        <f>L75*10000</f>
        <v>20000</v>
      </c>
      <c r="N75" s="130"/>
      <c r="O75" s="28">
        <f>N75*15000</f>
        <v>0</v>
      </c>
      <c r="P75" s="6">
        <f>M75+K75+I75+O75</f>
        <v>20000</v>
      </c>
      <c r="Q75" s="6"/>
      <c r="R75" s="310"/>
    </row>
    <row r="76" spans="2:18" s="344" customFormat="1" ht="15.95" hidden="1" customHeight="1">
      <c r="B76" s="671">
        <v>13</v>
      </c>
      <c r="C76" s="506">
        <v>41677</v>
      </c>
      <c r="D76" s="359" t="s">
        <v>300</v>
      </c>
      <c r="E76" s="354"/>
      <c r="F76" s="354"/>
      <c r="G76" s="354"/>
      <c r="H76" s="371">
        <f t="shared" si="8"/>
        <v>0</v>
      </c>
      <c r="I76" s="508">
        <f t="shared" si="9"/>
        <v>0</v>
      </c>
      <c r="J76" s="354"/>
      <c r="K76" s="509"/>
      <c r="L76" s="354"/>
      <c r="M76" s="508">
        <f t="shared" si="5"/>
        <v>0</v>
      </c>
      <c r="N76" s="465"/>
      <c r="O76" s="508">
        <f t="shared" si="6"/>
        <v>0</v>
      </c>
      <c r="P76" s="509">
        <f t="shared" si="7"/>
        <v>0</v>
      </c>
      <c r="Q76" s="509"/>
      <c r="R76" s="510" t="s">
        <v>322</v>
      </c>
    </row>
    <row r="77" spans="2:18" s="40" customFormat="1" ht="15.95" hidden="1" customHeight="1">
      <c r="B77" s="377">
        <v>14</v>
      </c>
      <c r="C77" s="378">
        <v>41678</v>
      </c>
      <c r="D77" s="351" t="s">
        <v>358</v>
      </c>
      <c r="E77" s="352"/>
      <c r="F77" s="352"/>
      <c r="G77" s="352"/>
      <c r="H77" s="370">
        <f t="shared" si="8"/>
        <v>0</v>
      </c>
      <c r="I77" s="503">
        <f t="shared" si="9"/>
        <v>0</v>
      </c>
      <c r="J77" s="352"/>
      <c r="K77" s="415"/>
      <c r="L77" s="352"/>
      <c r="M77" s="503">
        <f t="shared" si="5"/>
        <v>0</v>
      </c>
      <c r="N77" s="342"/>
      <c r="O77" s="503">
        <f t="shared" si="6"/>
        <v>0</v>
      </c>
      <c r="P77" s="415">
        <f t="shared" si="7"/>
        <v>0</v>
      </c>
      <c r="Q77" s="415"/>
      <c r="R77" s="358"/>
    </row>
    <row r="78" spans="2:18" s="40" customFormat="1" ht="15.95" hidden="1" customHeight="1">
      <c r="B78" s="377">
        <v>15</v>
      </c>
      <c r="C78" s="389">
        <v>41679</v>
      </c>
      <c r="D78" s="351" t="s">
        <v>358</v>
      </c>
      <c r="E78" s="352"/>
      <c r="F78" s="352"/>
      <c r="G78" s="352"/>
      <c r="H78" s="370">
        <f t="shared" si="8"/>
        <v>0</v>
      </c>
      <c r="I78" s="503">
        <f t="shared" si="9"/>
        <v>0</v>
      </c>
      <c r="J78" s="352"/>
      <c r="K78" s="415"/>
      <c r="L78" s="352"/>
      <c r="M78" s="503">
        <f t="shared" si="5"/>
        <v>0</v>
      </c>
      <c r="N78" s="342"/>
      <c r="O78" s="503">
        <f t="shared" si="6"/>
        <v>0</v>
      </c>
      <c r="P78" s="415">
        <f t="shared" si="7"/>
        <v>0</v>
      </c>
      <c r="Q78" s="415"/>
      <c r="R78" s="358"/>
    </row>
    <row r="79" spans="2:18" s="40" customFormat="1" ht="15.95" hidden="1" customHeight="1">
      <c r="B79" s="223">
        <v>16</v>
      </c>
      <c r="C79" s="314">
        <v>41680</v>
      </c>
      <c r="D79" s="20" t="s">
        <v>326</v>
      </c>
      <c r="E79" s="43" t="s">
        <v>39</v>
      </c>
      <c r="F79" s="413">
        <v>1</v>
      </c>
      <c r="G79" s="413">
        <v>10</v>
      </c>
      <c r="H79" s="366">
        <f t="shared" si="8"/>
        <v>10</v>
      </c>
      <c r="I79" s="247">
        <f t="shared" si="9"/>
        <v>5000</v>
      </c>
      <c r="J79" s="413"/>
      <c r="K79" s="6"/>
      <c r="L79" s="413"/>
      <c r="M79" s="28">
        <f t="shared" si="5"/>
        <v>0</v>
      </c>
      <c r="N79" s="130"/>
      <c r="O79" s="28">
        <f t="shared" si="6"/>
        <v>0</v>
      </c>
      <c r="P79" s="6">
        <f t="shared" si="7"/>
        <v>5000</v>
      </c>
      <c r="Q79" s="6"/>
      <c r="R79" s="310"/>
    </row>
    <row r="80" spans="2:18" s="40" customFormat="1" ht="15.95" hidden="1" customHeight="1">
      <c r="B80" s="223">
        <v>17</v>
      </c>
      <c r="C80" s="314">
        <v>41681</v>
      </c>
      <c r="D80" s="20" t="s">
        <v>326</v>
      </c>
      <c r="E80" s="43" t="s">
        <v>39</v>
      </c>
      <c r="F80" s="413">
        <v>3</v>
      </c>
      <c r="G80" s="413">
        <v>10</v>
      </c>
      <c r="H80" s="366">
        <f t="shared" si="8"/>
        <v>30</v>
      </c>
      <c r="I80" s="247">
        <f t="shared" si="9"/>
        <v>15000</v>
      </c>
      <c r="J80" s="413"/>
      <c r="K80" s="6"/>
      <c r="L80" s="413"/>
      <c r="M80" s="28">
        <f t="shared" si="5"/>
        <v>0</v>
      </c>
      <c r="N80" s="130"/>
      <c r="O80" s="28">
        <f t="shared" si="6"/>
        <v>0</v>
      </c>
      <c r="P80" s="6">
        <f t="shared" si="7"/>
        <v>15000</v>
      </c>
      <c r="Q80" s="6"/>
      <c r="R80" s="310"/>
    </row>
    <row r="81" spans="1:18" s="40" customFormat="1" ht="15.95" hidden="1" customHeight="1">
      <c r="B81" s="223">
        <v>18</v>
      </c>
      <c r="C81" s="314">
        <v>41682</v>
      </c>
      <c r="D81" s="20" t="s">
        <v>326</v>
      </c>
      <c r="E81" s="43" t="s">
        <v>39</v>
      </c>
      <c r="F81" s="413">
        <v>3</v>
      </c>
      <c r="G81" s="413">
        <v>10</v>
      </c>
      <c r="H81" s="366">
        <f t="shared" si="8"/>
        <v>30</v>
      </c>
      <c r="I81" s="247">
        <f t="shared" si="9"/>
        <v>15000</v>
      </c>
      <c r="J81" s="413"/>
      <c r="K81" s="6"/>
      <c r="L81" s="413">
        <v>1</v>
      </c>
      <c r="M81" s="28">
        <f t="shared" si="5"/>
        <v>10000</v>
      </c>
      <c r="N81" s="130"/>
      <c r="O81" s="28">
        <f t="shared" si="6"/>
        <v>0</v>
      </c>
      <c r="P81" s="6">
        <f t="shared" si="7"/>
        <v>25000</v>
      </c>
      <c r="Q81" s="6"/>
      <c r="R81" s="310"/>
    </row>
    <row r="82" spans="1:18" s="40" customFormat="1" ht="15.95" hidden="1" customHeight="1">
      <c r="B82" s="377">
        <v>19</v>
      </c>
      <c r="C82" s="378">
        <v>41683</v>
      </c>
      <c r="D82" s="351" t="s">
        <v>300</v>
      </c>
      <c r="E82" s="352"/>
      <c r="F82" s="352"/>
      <c r="G82" s="352"/>
      <c r="H82" s="370">
        <f t="shared" si="8"/>
        <v>0</v>
      </c>
      <c r="I82" s="503">
        <f t="shared" si="9"/>
        <v>0</v>
      </c>
      <c r="J82" s="352"/>
      <c r="K82" s="415"/>
      <c r="L82" s="352"/>
      <c r="M82" s="503">
        <f t="shared" si="5"/>
        <v>0</v>
      </c>
      <c r="N82" s="342"/>
      <c r="O82" s="503">
        <f t="shared" si="6"/>
        <v>0</v>
      </c>
      <c r="P82" s="415">
        <f t="shared" si="7"/>
        <v>0</v>
      </c>
      <c r="Q82" s="415"/>
      <c r="R82" s="358"/>
    </row>
    <row r="83" spans="1:18" s="40" customFormat="1" ht="15.95" hidden="1" customHeight="1">
      <c r="B83" s="223">
        <v>20</v>
      </c>
      <c r="C83" s="314">
        <v>41684</v>
      </c>
      <c r="D83" s="20" t="s">
        <v>326</v>
      </c>
      <c r="E83" s="43" t="s">
        <v>39</v>
      </c>
      <c r="F83" s="413">
        <v>3</v>
      </c>
      <c r="G83" s="413">
        <v>10</v>
      </c>
      <c r="H83" s="366">
        <f t="shared" si="8"/>
        <v>30</v>
      </c>
      <c r="I83" s="247">
        <f t="shared" si="9"/>
        <v>15000</v>
      </c>
      <c r="J83" s="413"/>
      <c r="K83" s="6"/>
      <c r="L83" s="413"/>
      <c r="M83" s="28">
        <f t="shared" si="5"/>
        <v>0</v>
      </c>
      <c r="N83" s="130"/>
      <c r="O83" s="28">
        <f t="shared" si="6"/>
        <v>0</v>
      </c>
      <c r="P83" s="6">
        <f t="shared" si="7"/>
        <v>15000</v>
      </c>
      <c r="Q83" s="6"/>
      <c r="R83" s="310"/>
    </row>
    <row r="84" spans="1:18" s="40" customFormat="1" ht="15.95" hidden="1" customHeight="1">
      <c r="B84" s="223">
        <v>21</v>
      </c>
      <c r="C84" s="314">
        <v>41685</v>
      </c>
      <c r="D84" s="20" t="s">
        <v>326</v>
      </c>
      <c r="E84" s="43" t="s">
        <v>39</v>
      </c>
      <c r="F84" s="413">
        <v>3</v>
      </c>
      <c r="G84" s="413">
        <v>10</v>
      </c>
      <c r="H84" s="366">
        <f t="shared" si="8"/>
        <v>30</v>
      </c>
      <c r="I84" s="247">
        <f t="shared" si="9"/>
        <v>15000</v>
      </c>
      <c r="J84" s="413"/>
      <c r="K84" s="6"/>
      <c r="L84" s="413"/>
      <c r="M84" s="28">
        <f t="shared" si="5"/>
        <v>0</v>
      </c>
      <c r="N84" s="130"/>
      <c r="O84" s="28">
        <f t="shared" si="6"/>
        <v>0</v>
      </c>
      <c r="P84" s="6">
        <f t="shared" si="7"/>
        <v>15000</v>
      </c>
      <c r="Q84" s="6"/>
      <c r="R84" s="310"/>
    </row>
    <row r="85" spans="1:18" s="40" customFormat="1" ht="15.95" hidden="1" customHeight="1">
      <c r="B85" s="377">
        <v>22</v>
      </c>
      <c r="C85" s="389">
        <v>41686</v>
      </c>
      <c r="D85" s="351" t="s">
        <v>300</v>
      </c>
      <c r="E85" s="352"/>
      <c r="F85" s="352"/>
      <c r="G85" s="352"/>
      <c r="H85" s="370">
        <f t="shared" si="8"/>
        <v>0</v>
      </c>
      <c r="I85" s="503">
        <f t="shared" si="9"/>
        <v>0</v>
      </c>
      <c r="J85" s="352"/>
      <c r="K85" s="415"/>
      <c r="L85" s="352"/>
      <c r="M85" s="503">
        <f t="shared" si="5"/>
        <v>0</v>
      </c>
      <c r="N85" s="342"/>
      <c r="O85" s="503">
        <f t="shared" si="6"/>
        <v>0</v>
      </c>
      <c r="P85" s="415">
        <f t="shared" si="7"/>
        <v>0</v>
      </c>
      <c r="Q85" s="415"/>
      <c r="R85" s="358"/>
    </row>
    <row r="86" spans="1:18" s="40" customFormat="1" ht="15.95" hidden="1" customHeight="1">
      <c r="B86" s="414">
        <v>23</v>
      </c>
      <c r="C86" s="314">
        <v>41687</v>
      </c>
      <c r="D86" s="3" t="s">
        <v>162</v>
      </c>
      <c r="E86" s="43" t="s">
        <v>39</v>
      </c>
      <c r="F86" s="413">
        <v>1</v>
      </c>
      <c r="G86" s="413"/>
      <c r="H86" s="130">
        <f t="shared" si="8"/>
        <v>0</v>
      </c>
      <c r="I86" s="204">
        <f t="shared" si="9"/>
        <v>0</v>
      </c>
      <c r="J86" s="167"/>
      <c r="K86" s="247">
        <f>F86*10000</f>
        <v>10000</v>
      </c>
      <c r="L86" s="413"/>
      <c r="M86" s="28">
        <f t="shared" si="5"/>
        <v>0</v>
      </c>
      <c r="N86" s="130"/>
      <c r="O86" s="28">
        <f t="shared" si="6"/>
        <v>0</v>
      </c>
      <c r="P86" s="6">
        <f t="shared" si="7"/>
        <v>10000</v>
      </c>
      <c r="Q86" s="6"/>
      <c r="R86" s="310"/>
    </row>
    <row r="87" spans="1:18" s="40" customFormat="1" ht="15.95" hidden="1" customHeight="1">
      <c r="B87" s="414">
        <v>24</v>
      </c>
      <c r="C87" s="314">
        <v>41688</v>
      </c>
      <c r="D87" s="20" t="s">
        <v>326</v>
      </c>
      <c r="E87" s="43" t="s">
        <v>39</v>
      </c>
      <c r="F87" s="413">
        <v>2</v>
      </c>
      <c r="G87" s="413">
        <v>10</v>
      </c>
      <c r="H87" s="366">
        <f t="shared" si="8"/>
        <v>20</v>
      </c>
      <c r="I87" s="247">
        <f t="shared" si="9"/>
        <v>10000</v>
      </c>
      <c r="J87" s="413"/>
      <c r="K87" s="6"/>
      <c r="L87" s="413"/>
      <c r="M87" s="28">
        <f t="shared" si="5"/>
        <v>0</v>
      </c>
      <c r="N87" s="130"/>
      <c r="O87" s="28">
        <f t="shared" si="6"/>
        <v>0</v>
      </c>
      <c r="P87" s="6">
        <f t="shared" si="7"/>
        <v>10000</v>
      </c>
      <c r="Q87" s="6"/>
      <c r="R87" s="310"/>
    </row>
    <row r="88" spans="1:18" s="40" customFormat="1" ht="15.95" hidden="1" customHeight="1">
      <c r="B88" s="414">
        <v>25</v>
      </c>
      <c r="C88" s="314">
        <v>41689</v>
      </c>
      <c r="D88" s="20" t="s">
        <v>326</v>
      </c>
      <c r="E88" s="43" t="s">
        <v>39</v>
      </c>
      <c r="F88" s="413">
        <v>6</v>
      </c>
      <c r="G88" s="413">
        <v>10</v>
      </c>
      <c r="H88" s="366">
        <f t="shared" si="8"/>
        <v>60</v>
      </c>
      <c r="I88" s="247">
        <f t="shared" si="9"/>
        <v>30000</v>
      </c>
      <c r="J88" s="413"/>
      <c r="K88" s="6"/>
      <c r="L88" s="413"/>
      <c r="M88" s="28">
        <f t="shared" si="5"/>
        <v>0</v>
      </c>
      <c r="N88" s="130"/>
      <c r="O88" s="28">
        <f t="shared" si="6"/>
        <v>0</v>
      </c>
      <c r="P88" s="6">
        <f t="shared" si="7"/>
        <v>30000</v>
      </c>
      <c r="Q88" s="6"/>
      <c r="R88" s="310"/>
    </row>
    <row r="89" spans="1:18" s="40" customFormat="1" ht="15.95" hidden="1" customHeight="1">
      <c r="B89" s="414">
        <v>26</v>
      </c>
      <c r="C89" s="314">
        <v>41690</v>
      </c>
      <c r="D89" s="3" t="s">
        <v>162</v>
      </c>
      <c r="E89" s="43" t="s">
        <v>39</v>
      </c>
      <c r="F89" s="413">
        <v>1</v>
      </c>
      <c r="G89" s="413"/>
      <c r="H89" s="130">
        <f t="shared" si="8"/>
        <v>0</v>
      </c>
      <c r="I89" s="204">
        <f t="shared" si="9"/>
        <v>0</v>
      </c>
      <c r="J89" s="167"/>
      <c r="K89" s="247">
        <f>F89*10000</f>
        <v>10000</v>
      </c>
      <c r="L89" s="413"/>
      <c r="M89" s="28">
        <f t="shared" si="5"/>
        <v>0</v>
      </c>
      <c r="N89" s="130"/>
      <c r="O89" s="28">
        <f t="shared" si="6"/>
        <v>0</v>
      </c>
      <c r="P89" s="6">
        <f t="shared" si="7"/>
        <v>10000</v>
      </c>
      <c r="Q89" s="6"/>
      <c r="R89" s="310"/>
    </row>
    <row r="90" spans="1:18" s="40" customFormat="1" ht="15.95" hidden="1" customHeight="1">
      <c r="B90" s="414">
        <v>27</v>
      </c>
      <c r="C90" s="314">
        <v>41691</v>
      </c>
      <c r="D90" s="20" t="s">
        <v>326</v>
      </c>
      <c r="E90" s="413" t="s">
        <v>263</v>
      </c>
      <c r="F90" s="413">
        <v>1</v>
      </c>
      <c r="G90" s="413">
        <v>10</v>
      </c>
      <c r="H90" s="366">
        <f t="shared" si="8"/>
        <v>10</v>
      </c>
      <c r="I90" s="247">
        <f t="shared" si="9"/>
        <v>5000</v>
      </c>
      <c r="J90" s="413"/>
      <c r="K90" s="6"/>
      <c r="L90" s="413"/>
      <c r="M90" s="28">
        <f t="shared" si="5"/>
        <v>0</v>
      </c>
      <c r="N90" s="130"/>
      <c r="O90" s="28">
        <f t="shared" si="6"/>
        <v>0</v>
      </c>
      <c r="P90" s="6">
        <f t="shared" si="7"/>
        <v>5000</v>
      </c>
      <c r="Q90" s="6"/>
      <c r="R90" s="310"/>
    </row>
    <row r="91" spans="1:18" s="40" customFormat="1" ht="15.95" hidden="1" customHeight="1">
      <c r="B91" s="414">
        <v>28</v>
      </c>
      <c r="C91" s="314">
        <v>41692</v>
      </c>
      <c r="D91" s="20" t="s">
        <v>326</v>
      </c>
      <c r="E91" s="43" t="s">
        <v>39</v>
      </c>
      <c r="F91" s="413">
        <v>2</v>
      </c>
      <c r="G91" s="413">
        <v>10</v>
      </c>
      <c r="H91" s="366">
        <f t="shared" si="8"/>
        <v>20</v>
      </c>
      <c r="I91" s="247">
        <f t="shared" si="9"/>
        <v>10000</v>
      </c>
      <c r="J91" s="413"/>
      <c r="K91" s="6"/>
      <c r="L91" s="413"/>
      <c r="M91" s="28">
        <f t="shared" si="5"/>
        <v>0</v>
      </c>
      <c r="N91" s="130"/>
      <c r="O91" s="28">
        <f t="shared" si="6"/>
        <v>0</v>
      </c>
      <c r="P91" s="6">
        <f t="shared" si="7"/>
        <v>10000</v>
      </c>
      <c r="Q91" s="6"/>
      <c r="R91" s="310"/>
    </row>
    <row r="92" spans="1:18" s="40" customFormat="1" ht="15.95" hidden="1" customHeight="1">
      <c r="B92" s="377">
        <v>29</v>
      </c>
      <c r="C92" s="389">
        <v>41693</v>
      </c>
      <c r="D92" s="351" t="s">
        <v>300</v>
      </c>
      <c r="E92" s="352"/>
      <c r="F92" s="352"/>
      <c r="G92" s="352"/>
      <c r="H92" s="370">
        <f t="shared" si="8"/>
        <v>0</v>
      </c>
      <c r="I92" s="503">
        <f t="shared" si="9"/>
        <v>0</v>
      </c>
      <c r="J92" s="352"/>
      <c r="K92" s="415"/>
      <c r="L92" s="352"/>
      <c r="M92" s="503">
        <f t="shared" si="5"/>
        <v>0</v>
      </c>
      <c r="N92" s="342"/>
      <c r="O92" s="503">
        <f t="shared" si="6"/>
        <v>0</v>
      </c>
      <c r="P92" s="415">
        <f t="shared" si="7"/>
        <v>0</v>
      </c>
      <c r="Q92" s="415"/>
      <c r="R92" s="358"/>
    </row>
    <row r="93" spans="1:18" s="40" customFormat="1" ht="15.95" hidden="1" customHeight="1">
      <c r="B93" s="414">
        <v>30</v>
      </c>
      <c r="C93" s="314">
        <v>41694</v>
      </c>
      <c r="D93" s="20" t="s">
        <v>326</v>
      </c>
      <c r="E93" s="43" t="s">
        <v>39</v>
      </c>
      <c r="F93" s="413">
        <v>6</v>
      </c>
      <c r="G93" s="413">
        <v>10</v>
      </c>
      <c r="H93" s="366">
        <f t="shared" si="8"/>
        <v>60</v>
      </c>
      <c r="I93" s="247">
        <f t="shared" si="9"/>
        <v>30000</v>
      </c>
      <c r="J93" s="413"/>
      <c r="K93" s="6"/>
      <c r="L93" s="413"/>
      <c r="M93" s="28">
        <f t="shared" si="5"/>
        <v>0</v>
      </c>
      <c r="N93" s="130"/>
      <c r="O93" s="28">
        <f t="shared" si="6"/>
        <v>0</v>
      </c>
      <c r="P93" s="6">
        <f t="shared" si="7"/>
        <v>30000</v>
      </c>
      <c r="Q93" s="6"/>
      <c r="R93" s="310"/>
    </row>
    <row r="94" spans="1:18" s="40" customFormat="1" ht="15.95" hidden="1" customHeight="1" thickBot="1">
      <c r="B94" s="440">
        <v>31</v>
      </c>
      <c r="C94" s="441">
        <v>41695</v>
      </c>
      <c r="D94" s="418" t="s">
        <v>300</v>
      </c>
      <c r="E94" s="417"/>
      <c r="F94" s="417"/>
      <c r="G94" s="417"/>
      <c r="H94" s="519">
        <f t="shared" si="8"/>
        <v>0</v>
      </c>
      <c r="I94" s="514">
        <f t="shared" si="9"/>
        <v>0</v>
      </c>
      <c r="J94" s="417"/>
      <c r="K94" s="419"/>
      <c r="L94" s="417"/>
      <c r="M94" s="514">
        <f t="shared" si="5"/>
        <v>0</v>
      </c>
      <c r="N94" s="445"/>
      <c r="O94" s="514">
        <f t="shared" si="6"/>
        <v>0</v>
      </c>
      <c r="P94" s="419">
        <f t="shared" si="7"/>
        <v>0</v>
      </c>
      <c r="Q94" s="419"/>
      <c r="R94" s="469"/>
    </row>
    <row r="95" spans="1:18" s="40" customFormat="1" ht="15.95" hidden="1" customHeight="1">
      <c r="A95" s="18"/>
      <c r="B95" s="768">
        <v>1</v>
      </c>
      <c r="C95" s="769">
        <v>41696</v>
      </c>
      <c r="D95" s="3091" t="s">
        <v>361</v>
      </c>
      <c r="E95" s="770"/>
      <c r="F95" s="770"/>
      <c r="G95" s="771"/>
      <c r="H95" s="771">
        <f>F95*G95</f>
        <v>0</v>
      </c>
      <c r="I95" s="772">
        <f>H95*500</f>
        <v>0</v>
      </c>
      <c r="J95" s="773"/>
      <c r="K95" s="772"/>
      <c r="L95" s="123"/>
      <c r="M95" s="305">
        <f>L95*10000</f>
        <v>0</v>
      </c>
      <c r="N95" s="121"/>
      <c r="O95" s="305">
        <f t="shared" si="6"/>
        <v>0</v>
      </c>
      <c r="P95" s="774">
        <f>I95+K95+M95+O95</f>
        <v>0</v>
      </c>
      <c r="Q95" s="774"/>
      <c r="R95" s="775"/>
    </row>
    <row r="96" spans="1:18" s="340" customFormat="1" ht="15.95" hidden="1" customHeight="1">
      <c r="A96" s="339"/>
      <c r="B96" s="776">
        <v>2</v>
      </c>
      <c r="C96" s="526">
        <v>41697</v>
      </c>
      <c r="D96" s="3092"/>
      <c r="E96" s="121"/>
      <c r="F96" s="121"/>
      <c r="G96" s="123"/>
      <c r="H96" s="764">
        <f t="shared" ref="H96:H125" si="10">F96*G96</f>
        <v>0</v>
      </c>
      <c r="I96" s="103">
        <f>H96*500</f>
        <v>0</v>
      </c>
      <c r="J96" s="777"/>
      <c r="K96" s="103"/>
      <c r="L96" s="123"/>
      <c r="M96" s="305">
        <f>L96*10000</f>
        <v>0</v>
      </c>
      <c r="N96" s="121"/>
      <c r="O96" s="305">
        <f t="shared" si="6"/>
        <v>0</v>
      </c>
      <c r="P96" s="305">
        <f>I96+K96+M96+O96</f>
        <v>0</v>
      </c>
      <c r="Q96" s="305"/>
      <c r="R96" s="125"/>
    </row>
    <row r="97" spans="1:19" s="40" customFormat="1" ht="15.95" hidden="1" customHeight="1">
      <c r="A97" s="19"/>
      <c r="B97" s="778">
        <v>3</v>
      </c>
      <c r="C97" s="526">
        <v>41698</v>
      </c>
      <c r="D97" s="3092"/>
      <c r="E97" s="121"/>
      <c r="F97" s="121"/>
      <c r="G97" s="121"/>
      <c r="H97" s="764">
        <f t="shared" si="10"/>
        <v>0</v>
      </c>
      <c r="I97" s="122">
        <f>H97*500</f>
        <v>0</v>
      </c>
      <c r="J97" s="121"/>
      <c r="K97" s="779"/>
      <c r="L97" s="123"/>
      <c r="M97" s="305">
        <f t="shared" ref="M97:M109" si="11">L97*10000</f>
        <v>0</v>
      </c>
      <c r="N97" s="121"/>
      <c r="O97" s="305">
        <f>N97*15000</f>
        <v>0</v>
      </c>
      <c r="P97" s="305">
        <f t="shared" ref="P97:P109" si="12">I97+K97+M97+O97</f>
        <v>0</v>
      </c>
      <c r="Q97" s="780"/>
      <c r="R97" s="781"/>
    </row>
    <row r="98" spans="1:19" s="40" customFormat="1" ht="15.95" hidden="1" customHeight="1">
      <c r="A98" s="19"/>
      <c r="B98" s="776">
        <v>4</v>
      </c>
      <c r="C98" s="526">
        <v>41699</v>
      </c>
      <c r="D98" s="3092"/>
      <c r="E98" s="121"/>
      <c r="F98" s="121"/>
      <c r="G98" s="764"/>
      <c r="H98" s="764">
        <f t="shared" si="10"/>
        <v>0</v>
      </c>
      <c r="I98" s="103">
        <f>H98*500</f>
        <v>0</v>
      </c>
      <c r="J98" s="121"/>
      <c r="K98" s="103"/>
      <c r="L98" s="123"/>
      <c r="M98" s="305">
        <f t="shared" si="11"/>
        <v>0</v>
      </c>
      <c r="N98" s="121"/>
      <c r="O98" s="305">
        <f>N98*15000</f>
        <v>0</v>
      </c>
      <c r="P98" s="305">
        <f t="shared" si="12"/>
        <v>0</v>
      </c>
      <c r="Q98" s="782"/>
      <c r="R98" s="783"/>
    </row>
    <row r="99" spans="1:19" s="40" customFormat="1" ht="15.95" hidden="1" customHeight="1">
      <c r="A99" s="19"/>
      <c r="B99" s="800">
        <v>5</v>
      </c>
      <c r="C99" s="387">
        <v>41700</v>
      </c>
      <c r="D99" s="3092"/>
      <c r="E99" s="121"/>
      <c r="F99" s="784"/>
      <c r="G99" s="785"/>
      <c r="H99" s="764">
        <f t="shared" si="10"/>
        <v>0</v>
      </c>
      <c r="I99" s="103">
        <f t="shared" ref="I99:I111" si="13">H99*500</f>
        <v>0</v>
      </c>
      <c r="J99" s="786"/>
      <c r="K99" s="787"/>
      <c r="L99" s="123"/>
      <c r="M99" s="305">
        <f t="shared" si="11"/>
        <v>0</v>
      </c>
      <c r="N99" s="121"/>
      <c r="O99" s="305">
        <f>N99*15000</f>
        <v>0</v>
      </c>
      <c r="P99" s="305">
        <f t="shared" si="12"/>
        <v>0</v>
      </c>
      <c r="Q99" s="788"/>
      <c r="R99" s="789"/>
    </row>
    <row r="100" spans="1:19" s="40" customFormat="1" ht="15.95" hidden="1" customHeight="1">
      <c r="A100" s="19"/>
      <c r="B100" s="776">
        <v>6</v>
      </c>
      <c r="C100" s="526">
        <v>41701</v>
      </c>
      <c r="D100" s="3092"/>
      <c r="E100" s="120"/>
      <c r="F100" s="121"/>
      <c r="G100" s="764"/>
      <c r="H100" s="764">
        <f t="shared" si="10"/>
        <v>0</v>
      </c>
      <c r="I100" s="103">
        <f t="shared" si="13"/>
        <v>0</v>
      </c>
      <c r="J100" s="777"/>
      <c r="K100" s="103"/>
      <c r="L100" s="123"/>
      <c r="M100" s="305">
        <f t="shared" si="11"/>
        <v>0</v>
      </c>
      <c r="N100" s="121"/>
      <c r="O100" s="305">
        <f>N100*15000</f>
        <v>0</v>
      </c>
      <c r="P100" s="305">
        <f t="shared" si="12"/>
        <v>0</v>
      </c>
      <c r="Q100" s="305"/>
      <c r="R100" s="125"/>
    </row>
    <row r="101" spans="1:19" s="40" customFormat="1" ht="15.95" hidden="1" customHeight="1">
      <c r="A101" s="19"/>
      <c r="B101" s="778">
        <v>7</v>
      </c>
      <c r="C101" s="526">
        <v>41702</v>
      </c>
      <c r="D101" s="3092"/>
      <c r="E101" s="121"/>
      <c r="F101" s="121"/>
      <c r="G101" s="764"/>
      <c r="H101" s="764">
        <f t="shared" si="10"/>
        <v>0</v>
      </c>
      <c r="I101" s="103">
        <f t="shared" si="13"/>
        <v>0</v>
      </c>
      <c r="J101" s="121"/>
      <c r="K101" s="305"/>
      <c r="L101" s="123"/>
      <c r="M101" s="305">
        <f t="shared" si="11"/>
        <v>0</v>
      </c>
      <c r="N101" s="121"/>
      <c r="O101" s="305">
        <f t="shared" ref="O101:O109" si="14">N101*15000</f>
        <v>0</v>
      </c>
      <c r="P101" s="305">
        <f t="shared" si="12"/>
        <v>0</v>
      </c>
      <c r="Q101" s="305"/>
      <c r="R101" s="125"/>
    </row>
    <row r="102" spans="1:19" s="40" customFormat="1" ht="15.95" hidden="1" customHeight="1">
      <c r="A102" s="19"/>
      <c r="B102" s="776">
        <v>8</v>
      </c>
      <c r="C102" s="526">
        <v>41703</v>
      </c>
      <c r="D102" s="3092"/>
      <c r="E102" s="121"/>
      <c r="F102" s="121"/>
      <c r="G102" s="764"/>
      <c r="H102" s="764">
        <f t="shared" si="10"/>
        <v>0</v>
      </c>
      <c r="I102" s="103">
        <f t="shared" si="13"/>
        <v>0</v>
      </c>
      <c r="J102" s="121"/>
      <c r="K102" s="305"/>
      <c r="L102" s="123"/>
      <c r="M102" s="305">
        <f t="shared" si="11"/>
        <v>0</v>
      </c>
      <c r="N102" s="121"/>
      <c r="O102" s="305">
        <f t="shared" si="14"/>
        <v>0</v>
      </c>
      <c r="P102" s="305">
        <f t="shared" si="12"/>
        <v>0</v>
      </c>
      <c r="Q102" s="305"/>
      <c r="R102" s="125"/>
    </row>
    <row r="103" spans="1:19" s="40" customFormat="1" ht="15.95" hidden="1" customHeight="1">
      <c r="A103" s="19"/>
      <c r="B103" s="778">
        <v>9</v>
      </c>
      <c r="C103" s="526">
        <v>41704</v>
      </c>
      <c r="D103" s="3092"/>
      <c r="E103" s="120"/>
      <c r="F103" s="121"/>
      <c r="G103" s="764"/>
      <c r="H103" s="764">
        <f t="shared" si="10"/>
        <v>0</v>
      </c>
      <c r="I103" s="103">
        <f t="shared" si="13"/>
        <v>0</v>
      </c>
      <c r="J103" s="121"/>
      <c r="K103" s="305"/>
      <c r="L103" s="123"/>
      <c r="M103" s="305">
        <f t="shared" si="11"/>
        <v>0</v>
      </c>
      <c r="N103" s="121"/>
      <c r="O103" s="305">
        <f t="shared" si="14"/>
        <v>0</v>
      </c>
      <c r="P103" s="305">
        <f t="shared" si="12"/>
        <v>0</v>
      </c>
      <c r="Q103" s="780"/>
      <c r="R103" s="781"/>
    </row>
    <row r="104" spans="1:19" s="40" customFormat="1" ht="15.95" hidden="1" customHeight="1">
      <c r="A104" s="19"/>
      <c r="B104" s="776">
        <v>10</v>
      </c>
      <c r="C104" s="526">
        <v>41705</v>
      </c>
      <c r="D104" s="3092"/>
      <c r="E104" s="121"/>
      <c r="F104" s="121"/>
      <c r="G104" s="764"/>
      <c r="H104" s="764">
        <f t="shared" si="10"/>
        <v>0</v>
      </c>
      <c r="I104" s="103">
        <f t="shared" si="13"/>
        <v>0</v>
      </c>
      <c r="J104" s="121"/>
      <c r="K104" s="305"/>
      <c r="L104" s="123"/>
      <c r="M104" s="305">
        <f t="shared" si="11"/>
        <v>0</v>
      </c>
      <c r="N104" s="121"/>
      <c r="O104" s="305">
        <f t="shared" si="14"/>
        <v>0</v>
      </c>
      <c r="P104" s="305">
        <f t="shared" si="12"/>
        <v>0</v>
      </c>
      <c r="Q104" s="782"/>
      <c r="R104" s="783"/>
    </row>
    <row r="105" spans="1:19" s="40" customFormat="1" ht="15.95" hidden="1" customHeight="1">
      <c r="A105" s="19"/>
      <c r="B105" s="778">
        <v>11</v>
      </c>
      <c r="C105" s="526">
        <v>41706</v>
      </c>
      <c r="D105" s="3092"/>
      <c r="E105" s="121"/>
      <c r="F105" s="121"/>
      <c r="G105" s="764"/>
      <c r="H105" s="764">
        <f t="shared" si="10"/>
        <v>0</v>
      </c>
      <c r="I105" s="103">
        <f t="shared" si="13"/>
        <v>0</v>
      </c>
      <c r="J105" s="121"/>
      <c r="K105" s="305"/>
      <c r="L105" s="121"/>
      <c r="M105" s="305">
        <f t="shared" si="11"/>
        <v>0</v>
      </c>
      <c r="N105" s="121"/>
      <c r="O105" s="305">
        <f t="shared" si="14"/>
        <v>0</v>
      </c>
      <c r="P105" s="305">
        <f t="shared" si="12"/>
        <v>0</v>
      </c>
      <c r="Q105" s="305"/>
      <c r="R105" s="125"/>
    </row>
    <row r="106" spans="1:19" s="40" customFormat="1" ht="15.95" hidden="1" customHeight="1">
      <c r="A106" s="19"/>
      <c r="B106" s="386">
        <v>12</v>
      </c>
      <c r="C106" s="387">
        <v>41707</v>
      </c>
      <c r="D106" s="3092"/>
      <c r="E106" s="121"/>
      <c r="F106" s="121"/>
      <c r="G106" s="764"/>
      <c r="H106" s="764">
        <f t="shared" si="10"/>
        <v>0</v>
      </c>
      <c r="I106" s="103">
        <f t="shared" si="13"/>
        <v>0</v>
      </c>
      <c r="J106" s="121"/>
      <c r="K106" s="305"/>
      <c r="L106" s="121"/>
      <c r="M106" s="305">
        <f t="shared" si="11"/>
        <v>0</v>
      </c>
      <c r="N106" s="121"/>
      <c r="O106" s="305">
        <f t="shared" si="14"/>
        <v>0</v>
      </c>
      <c r="P106" s="305">
        <f t="shared" si="12"/>
        <v>0</v>
      </c>
      <c r="Q106" s="305"/>
      <c r="R106" s="125"/>
    </row>
    <row r="107" spans="1:19" s="40" customFormat="1" ht="15.95" hidden="1" customHeight="1">
      <c r="A107" s="19"/>
      <c r="B107" s="778">
        <v>13</v>
      </c>
      <c r="C107" s="526">
        <v>41708</v>
      </c>
      <c r="D107" s="3092"/>
      <c r="E107" s="121"/>
      <c r="F107" s="121"/>
      <c r="G107" s="764"/>
      <c r="H107" s="764">
        <f t="shared" si="10"/>
        <v>0</v>
      </c>
      <c r="I107" s="103">
        <f t="shared" si="13"/>
        <v>0</v>
      </c>
      <c r="J107" s="121"/>
      <c r="K107" s="305"/>
      <c r="L107" s="121"/>
      <c r="M107" s="305">
        <f t="shared" si="11"/>
        <v>0</v>
      </c>
      <c r="N107" s="121"/>
      <c r="O107" s="305">
        <f t="shared" si="14"/>
        <v>0</v>
      </c>
      <c r="P107" s="305">
        <f t="shared" si="12"/>
        <v>0</v>
      </c>
      <c r="Q107" s="305"/>
      <c r="R107" s="125"/>
    </row>
    <row r="108" spans="1:19" s="40" customFormat="1" ht="15.95" hidden="1" customHeight="1">
      <c r="B108" s="776">
        <v>14</v>
      </c>
      <c r="C108" s="526">
        <v>41709</v>
      </c>
      <c r="D108" s="3092"/>
      <c r="E108" s="121"/>
      <c r="F108" s="121"/>
      <c r="G108" s="764"/>
      <c r="H108" s="764">
        <f t="shared" si="10"/>
        <v>0</v>
      </c>
      <c r="I108" s="103">
        <f t="shared" si="13"/>
        <v>0</v>
      </c>
      <c r="J108" s="121"/>
      <c r="K108" s="305"/>
      <c r="L108" s="121"/>
      <c r="M108" s="305">
        <f t="shared" si="11"/>
        <v>0</v>
      </c>
      <c r="N108" s="121"/>
      <c r="O108" s="305">
        <f t="shared" si="14"/>
        <v>0</v>
      </c>
      <c r="P108" s="305">
        <f t="shared" si="12"/>
        <v>0</v>
      </c>
      <c r="Q108" s="305"/>
      <c r="R108" s="125"/>
    </row>
    <row r="109" spans="1:19" s="40" customFormat="1" ht="15.95" hidden="1" customHeight="1">
      <c r="B109" s="778">
        <v>15</v>
      </c>
      <c r="C109" s="526">
        <v>41710</v>
      </c>
      <c r="D109" s="3092"/>
      <c r="E109" s="120"/>
      <c r="F109" s="121"/>
      <c r="G109" s="764"/>
      <c r="H109" s="764">
        <f t="shared" si="10"/>
        <v>0</v>
      </c>
      <c r="I109" s="103">
        <f t="shared" si="13"/>
        <v>0</v>
      </c>
      <c r="J109" s="121"/>
      <c r="K109" s="305"/>
      <c r="L109" s="121"/>
      <c r="M109" s="305">
        <f t="shared" si="11"/>
        <v>0</v>
      </c>
      <c r="N109" s="121"/>
      <c r="O109" s="305">
        <f t="shared" si="14"/>
        <v>0</v>
      </c>
      <c r="P109" s="305">
        <f t="shared" si="12"/>
        <v>0</v>
      </c>
      <c r="Q109" s="305"/>
      <c r="R109" s="125"/>
    </row>
    <row r="110" spans="1:19" s="40" customFormat="1" ht="15.95" hidden="1" customHeight="1">
      <c r="B110" s="776">
        <v>16</v>
      </c>
      <c r="C110" s="526">
        <v>41711</v>
      </c>
      <c r="D110" s="3092"/>
      <c r="E110" s="121"/>
      <c r="F110" s="121"/>
      <c r="G110" s="764"/>
      <c r="H110" s="764">
        <f t="shared" si="10"/>
        <v>0</v>
      </c>
      <c r="I110" s="103">
        <f t="shared" si="13"/>
        <v>0</v>
      </c>
      <c r="J110" s="121"/>
      <c r="K110" s="305"/>
      <c r="L110" s="121"/>
      <c r="M110" s="305">
        <f>L110*10000</f>
        <v>0</v>
      </c>
      <c r="N110" s="121"/>
      <c r="O110" s="305">
        <f>N110*15000</f>
        <v>0</v>
      </c>
      <c r="P110" s="305">
        <f t="shared" ref="P110:P116" si="15">I110+K110+M110+O110</f>
        <v>0</v>
      </c>
      <c r="Q110" s="305"/>
      <c r="R110" s="125"/>
    </row>
    <row r="111" spans="1:19" s="40" customFormat="1" ht="15.95" hidden="1" customHeight="1">
      <c r="B111" s="778">
        <v>17</v>
      </c>
      <c r="C111" s="526">
        <v>41712</v>
      </c>
      <c r="D111" s="3092"/>
      <c r="E111" s="121"/>
      <c r="F111" s="121"/>
      <c r="G111" s="764"/>
      <c r="H111" s="764">
        <f t="shared" si="10"/>
        <v>0</v>
      </c>
      <c r="I111" s="103">
        <f t="shared" si="13"/>
        <v>0</v>
      </c>
      <c r="J111" s="121"/>
      <c r="K111" s="305"/>
      <c r="L111" s="121"/>
      <c r="M111" s="305">
        <f t="shared" ref="M111:M124" si="16">L111*10000</f>
        <v>0</v>
      </c>
      <c r="N111" s="121"/>
      <c r="O111" s="305">
        <f t="shared" ref="O111:O124" si="17">N111*15000</f>
        <v>0</v>
      </c>
      <c r="P111" s="305">
        <f t="shared" si="15"/>
        <v>0</v>
      </c>
      <c r="Q111" s="305"/>
      <c r="R111" s="125"/>
    </row>
    <row r="112" spans="1:19" s="40" customFormat="1" ht="15.95" hidden="1" customHeight="1">
      <c r="B112" s="776">
        <v>18</v>
      </c>
      <c r="C112" s="526">
        <v>41713</v>
      </c>
      <c r="D112" s="3092"/>
      <c r="E112" s="121"/>
      <c r="F112" s="121"/>
      <c r="G112" s="764"/>
      <c r="H112" s="764">
        <f t="shared" si="10"/>
        <v>0</v>
      </c>
      <c r="I112" s="103">
        <f t="shared" ref="I112:I125" si="18">H112*500</f>
        <v>0</v>
      </c>
      <c r="J112" s="121"/>
      <c r="K112" s="305"/>
      <c r="L112" s="121"/>
      <c r="M112" s="305">
        <f t="shared" si="16"/>
        <v>0</v>
      </c>
      <c r="N112" s="121"/>
      <c r="O112" s="305">
        <f t="shared" si="17"/>
        <v>0</v>
      </c>
      <c r="P112" s="305">
        <f t="shared" si="15"/>
        <v>0</v>
      </c>
      <c r="Q112" s="305"/>
      <c r="R112" s="125"/>
      <c r="S112" s="344"/>
    </row>
    <row r="113" spans="2:19" s="40" customFormat="1" ht="15.95" hidden="1" customHeight="1">
      <c r="B113" s="800">
        <v>19</v>
      </c>
      <c r="C113" s="387">
        <v>41714</v>
      </c>
      <c r="D113" s="3092"/>
      <c r="E113" s="121"/>
      <c r="F113" s="121"/>
      <c r="G113" s="764"/>
      <c r="H113" s="764">
        <f t="shared" si="10"/>
        <v>0</v>
      </c>
      <c r="I113" s="103">
        <f t="shared" si="18"/>
        <v>0</v>
      </c>
      <c r="J113" s="121"/>
      <c r="K113" s="305"/>
      <c r="L113" s="121"/>
      <c r="M113" s="305">
        <f t="shared" si="16"/>
        <v>0</v>
      </c>
      <c r="N113" s="121"/>
      <c r="O113" s="305">
        <f t="shared" si="17"/>
        <v>0</v>
      </c>
      <c r="P113" s="305">
        <f t="shared" si="15"/>
        <v>0</v>
      </c>
      <c r="Q113" s="305"/>
      <c r="R113" s="125"/>
      <c r="S113" s="344"/>
    </row>
    <row r="114" spans="2:19" s="40" customFormat="1" ht="15.95" hidden="1" customHeight="1">
      <c r="B114" s="776">
        <v>20</v>
      </c>
      <c r="C114" s="526">
        <v>41715</v>
      </c>
      <c r="D114" s="3092"/>
      <c r="E114" s="121"/>
      <c r="F114" s="121"/>
      <c r="G114" s="764"/>
      <c r="H114" s="764">
        <f t="shared" si="10"/>
        <v>0</v>
      </c>
      <c r="I114" s="103">
        <f t="shared" si="18"/>
        <v>0</v>
      </c>
      <c r="J114" s="121"/>
      <c r="K114" s="305"/>
      <c r="L114" s="121"/>
      <c r="M114" s="305">
        <f t="shared" si="16"/>
        <v>0</v>
      </c>
      <c r="N114" s="121"/>
      <c r="O114" s="305">
        <f t="shared" si="17"/>
        <v>0</v>
      </c>
      <c r="P114" s="305">
        <f t="shared" si="15"/>
        <v>0</v>
      </c>
      <c r="Q114" s="305"/>
      <c r="R114" s="125"/>
      <c r="S114" s="344"/>
    </row>
    <row r="115" spans="2:19" s="40" customFormat="1" ht="15.95" hidden="1" customHeight="1">
      <c r="B115" s="778">
        <v>21</v>
      </c>
      <c r="C115" s="526">
        <v>41716</v>
      </c>
      <c r="D115" s="3092"/>
      <c r="E115" s="121"/>
      <c r="F115" s="121"/>
      <c r="G115" s="764"/>
      <c r="H115" s="764">
        <f t="shared" si="10"/>
        <v>0</v>
      </c>
      <c r="I115" s="103">
        <f t="shared" si="18"/>
        <v>0</v>
      </c>
      <c r="J115" s="121"/>
      <c r="K115" s="305"/>
      <c r="L115" s="121"/>
      <c r="M115" s="305">
        <f t="shared" si="16"/>
        <v>0</v>
      </c>
      <c r="N115" s="121"/>
      <c r="O115" s="305">
        <f t="shared" si="17"/>
        <v>0</v>
      </c>
      <c r="P115" s="305">
        <f t="shared" si="15"/>
        <v>0</v>
      </c>
      <c r="Q115" s="305"/>
      <c r="R115" s="125"/>
      <c r="S115" s="344"/>
    </row>
    <row r="116" spans="2:19" s="40" customFormat="1" ht="15.95" hidden="1" customHeight="1">
      <c r="B116" s="776">
        <v>22</v>
      </c>
      <c r="C116" s="526">
        <v>41717</v>
      </c>
      <c r="D116" s="3092"/>
      <c r="E116" s="121"/>
      <c r="F116" s="121"/>
      <c r="G116" s="764"/>
      <c r="H116" s="764">
        <f t="shared" si="10"/>
        <v>0</v>
      </c>
      <c r="I116" s="103">
        <f t="shared" si="18"/>
        <v>0</v>
      </c>
      <c r="J116" s="121"/>
      <c r="K116" s="305"/>
      <c r="L116" s="121"/>
      <c r="M116" s="305">
        <f t="shared" si="16"/>
        <v>0</v>
      </c>
      <c r="N116" s="121"/>
      <c r="O116" s="305">
        <f t="shared" si="17"/>
        <v>0</v>
      </c>
      <c r="P116" s="305">
        <f t="shared" si="15"/>
        <v>0</v>
      </c>
      <c r="Q116" s="305"/>
      <c r="R116" s="125"/>
      <c r="S116" s="344"/>
    </row>
    <row r="117" spans="2:19" s="40" customFormat="1" ht="15.95" hidden="1" customHeight="1">
      <c r="B117" s="778">
        <v>23</v>
      </c>
      <c r="C117" s="526">
        <v>41718</v>
      </c>
      <c r="D117" s="3092"/>
      <c r="E117" s="121"/>
      <c r="F117" s="121"/>
      <c r="G117" s="764"/>
      <c r="H117" s="764">
        <f t="shared" si="10"/>
        <v>0</v>
      </c>
      <c r="I117" s="103">
        <f t="shared" si="18"/>
        <v>0</v>
      </c>
      <c r="J117" s="121"/>
      <c r="K117" s="305"/>
      <c r="L117" s="121"/>
      <c r="M117" s="305">
        <f t="shared" si="16"/>
        <v>0</v>
      </c>
      <c r="N117" s="121"/>
      <c r="O117" s="305">
        <f t="shared" si="17"/>
        <v>0</v>
      </c>
      <c r="P117" s="305">
        <f t="shared" ref="P117:P124" si="19">I117+K117+M117+O117</f>
        <v>0</v>
      </c>
      <c r="Q117" s="305"/>
      <c r="R117" s="125"/>
      <c r="S117" s="344"/>
    </row>
    <row r="118" spans="2:19" s="40" customFormat="1" ht="15.95" hidden="1" customHeight="1">
      <c r="B118" s="776">
        <v>24</v>
      </c>
      <c r="C118" s="526">
        <v>41719</v>
      </c>
      <c r="D118" s="3092"/>
      <c r="E118" s="121"/>
      <c r="F118" s="121"/>
      <c r="G118" s="764"/>
      <c r="H118" s="764">
        <f t="shared" si="10"/>
        <v>0</v>
      </c>
      <c r="I118" s="103">
        <f t="shared" si="18"/>
        <v>0</v>
      </c>
      <c r="J118" s="121"/>
      <c r="K118" s="305"/>
      <c r="L118" s="121"/>
      <c r="M118" s="305">
        <f t="shared" si="16"/>
        <v>0</v>
      </c>
      <c r="N118" s="121"/>
      <c r="O118" s="305">
        <f t="shared" si="17"/>
        <v>0</v>
      </c>
      <c r="P118" s="305">
        <f t="shared" si="19"/>
        <v>0</v>
      </c>
      <c r="Q118" s="305"/>
      <c r="R118" s="125"/>
      <c r="S118" s="344"/>
    </row>
    <row r="119" spans="2:19" s="40" customFormat="1" ht="15.95" hidden="1" customHeight="1">
      <c r="B119" s="778">
        <v>25</v>
      </c>
      <c r="C119" s="526">
        <v>41720</v>
      </c>
      <c r="D119" s="3092"/>
      <c r="E119" s="121"/>
      <c r="F119" s="121"/>
      <c r="G119" s="764"/>
      <c r="H119" s="764">
        <f t="shared" si="10"/>
        <v>0</v>
      </c>
      <c r="I119" s="103">
        <f t="shared" si="18"/>
        <v>0</v>
      </c>
      <c r="J119" s="121"/>
      <c r="K119" s="305"/>
      <c r="L119" s="121"/>
      <c r="M119" s="305">
        <f t="shared" si="16"/>
        <v>0</v>
      </c>
      <c r="N119" s="121"/>
      <c r="O119" s="305">
        <f t="shared" si="17"/>
        <v>0</v>
      </c>
      <c r="P119" s="305">
        <f t="shared" si="19"/>
        <v>0</v>
      </c>
      <c r="Q119" s="305"/>
      <c r="R119" s="125"/>
      <c r="S119" s="344"/>
    </row>
    <row r="120" spans="2:19" s="40" customFormat="1" ht="15.95" hidden="1" customHeight="1">
      <c r="B120" s="386">
        <v>26</v>
      </c>
      <c r="C120" s="387">
        <v>41721</v>
      </c>
      <c r="D120" s="3092"/>
      <c r="E120" s="121"/>
      <c r="F120" s="121"/>
      <c r="G120" s="764"/>
      <c r="H120" s="764">
        <f t="shared" si="10"/>
        <v>0</v>
      </c>
      <c r="I120" s="103">
        <f t="shared" si="18"/>
        <v>0</v>
      </c>
      <c r="J120" s="121"/>
      <c r="K120" s="305"/>
      <c r="L120" s="121"/>
      <c r="M120" s="305">
        <f t="shared" si="16"/>
        <v>0</v>
      </c>
      <c r="N120" s="121"/>
      <c r="O120" s="305">
        <f t="shared" si="17"/>
        <v>0</v>
      </c>
      <c r="P120" s="305">
        <f t="shared" si="19"/>
        <v>0</v>
      </c>
      <c r="Q120" s="305"/>
      <c r="R120" s="125"/>
      <c r="S120" s="344"/>
    </row>
    <row r="121" spans="2:19" s="40" customFormat="1" ht="15.95" hidden="1" customHeight="1">
      <c r="B121" s="778">
        <v>27</v>
      </c>
      <c r="C121" s="526">
        <v>41722</v>
      </c>
      <c r="D121" s="3092"/>
      <c r="E121" s="121"/>
      <c r="F121" s="121"/>
      <c r="G121" s="764"/>
      <c r="H121" s="764">
        <f t="shared" si="10"/>
        <v>0</v>
      </c>
      <c r="I121" s="103">
        <f t="shared" si="18"/>
        <v>0</v>
      </c>
      <c r="J121" s="121"/>
      <c r="K121" s="305"/>
      <c r="L121" s="121"/>
      <c r="M121" s="305">
        <f t="shared" si="16"/>
        <v>0</v>
      </c>
      <c r="N121" s="121"/>
      <c r="O121" s="305">
        <f t="shared" si="17"/>
        <v>0</v>
      </c>
      <c r="P121" s="305">
        <f t="shared" si="19"/>
        <v>0</v>
      </c>
      <c r="Q121" s="305"/>
      <c r="R121" s="125"/>
      <c r="S121" s="344"/>
    </row>
    <row r="122" spans="2:19" s="40" customFormat="1" ht="15.95" hidden="1" customHeight="1" thickBot="1">
      <c r="B122" s="790">
        <v>28</v>
      </c>
      <c r="C122" s="791">
        <v>41723</v>
      </c>
      <c r="D122" s="3093"/>
      <c r="E122" s="127"/>
      <c r="F122" s="127"/>
      <c r="G122" s="765"/>
      <c r="H122" s="765">
        <f t="shared" si="10"/>
        <v>0</v>
      </c>
      <c r="I122" s="766">
        <f t="shared" si="18"/>
        <v>0</v>
      </c>
      <c r="J122" s="127"/>
      <c r="K122" s="767"/>
      <c r="L122" s="127"/>
      <c r="M122" s="767">
        <f t="shared" si="16"/>
        <v>0</v>
      </c>
      <c r="N122" s="127"/>
      <c r="O122" s="767">
        <f t="shared" si="17"/>
        <v>0</v>
      </c>
      <c r="P122" s="767">
        <f t="shared" si="19"/>
        <v>0</v>
      </c>
      <c r="Q122" s="767"/>
      <c r="R122" s="792"/>
      <c r="S122" s="344"/>
    </row>
    <row r="123" spans="2:19" s="40" customFormat="1" ht="15.95" hidden="1" customHeight="1">
      <c r="B123" s="768">
        <v>1</v>
      </c>
      <c r="C123" s="769">
        <v>41724</v>
      </c>
      <c r="D123" s="999" t="s">
        <v>358</v>
      </c>
      <c r="E123" s="346"/>
      <c r="F123" s="346"/>
      <c r="G123" s="346"/>
      <c r="H123" s="764">
        <f t="shared" si="10"/>
        <v>0</v>
      </c>
      <c r="I123" s="122">
        <f t="shared" si="18"/>
        <v>0</v>
      </c>
      <c r="J123" s="770"/>
      <c r="K123" s="1028"/>
      <c r="L123" s="1029"/>
      <c r="M123" s="103">
        <f t="shared" si="16"/>
        <v>0</v>
      </c>
      <c r="N123" s="1029"/>
      <c r="O123" s="103">
        <f t="shared" si="17"/>
        <v>0</v>
      </c>
      <c r="P123" s="124">
        <f t="shared" si="19"/>
        <v>0</v>
      </c>
      <c r="Q123" s="772"/>
      <c r="R123" s="775"/>
    </row>
    <row r="124" spans="2:19" s="40" customFormat="1" ht="15.95" hidden="1" customHeight="1">
      <c r="B124" s="995">
        <v>2</v>
      </c>
      <c r="C124" s="526">
        <v>41725</v>
      </c>
      <c r="D124" s="999" t="s">
        <v>358</v>
      </c>
      <c r="E124" s="925"/>
      <c r="F124" s="925"/>
      <c r="G124" s="925"/>
      <c r="H124" s="764">
        <f t="shared" si="10"/>
        <v>0</v>
      </c>
      <c r="I124" s="122">
        <f t="shared" si="18"/>
        <v>0</v>
      </c>
      <c r="J124" s="121"/>
      <c r="K124" s="779"/>
      <c r="L124" s="123"/>
      <c r="M124" s="103">
        <f t="shared" si="16"/>
        <v>0</v>
      </c>
      <c r="N124" s="123"/>
      <c r="O124" s="103">
        <f t="shared" si="17"/>
        <v>0</v>
      </c>
      <c r="P124" s="124">
        <f t="shared" si="19"/>
        <v>0</v>
      </c>
      <c r="Q124" s="103"/>
      <c r="R124" s="125"/>
    </row>
    <row r="125" spans="2:19" s="40" customFormat="1" ht="15.95" hidden="1" customHeight="1">
      <c r="B125" s="995">
        <v>3</v>
      </c>
      <c r="C125" s="526">
        <v>41726</v>
      </c>
      <c r="D125" s="3" t="s">
        <v>451</v>
      </c>
      <c r="E125" s="925"/>
      <c r="F125" s="925"/>
      <c r="G125" s="925"/>
      <c r="H125" s="764">
        <f t="shared" si="10"/>
        <v>0</v>
      </c>
      <c r="I125" s="122">
        <f t="shared" si="18"/>
        <v>0</v>
      </c>
      <c r="J125" s="121"/>
      <c r="K125" s="779"/>
      <c r="L125" s="123">
        <v>3</v>
      </c>
      <c r="M125" s="103">
        <f>L125*10000</f>
        <v>30000</v>
      </c>
      <c r="N125" s="123"/>
      <c r="O125" s="103">
        <f>N125*15000</f>
        <v>0</v>
      </c>
      <c r="P125" s="124">
        <f>I125+K125+M125+O125</f>
        <v>30000</v>
      </c>
      <c r="Q125" s="103"/>
      <c r="R125" s="125"/>
    </row>
    <row r="126" spans="2:19" s="40" customFormat="1" ht="15.95" hidden="1" customHeight="1">
      <c r="B126" s="995">
        <v>4</v>
      </c>
      <c r="C126" s="526">
        <v>41727</v>
      </c>
      <c r="D126" s="999" t="s">
        <v>358</v>
      </c>
      <c r="E126" s="925"/>
      <c r="F126" s="925"/>
      <c r="G126" s="925"/>
      <c r="H126" s="764">
        <f t="shared" ref="H126:H148" si="20">F126*G126</f>
        <v>0</v>
      </c>
      <c r="I126" s="122">
        <f t="shared" ref="I126:I189" si="21">H126*500</f>
        <v>0</v>
      </c>
      <c r="J126" s="121"/>
      <c r="K126" s="779"/>
      <c r="L126" s="123"/>
      <c r="M126" s="103">
        <f t="shared" ref="M126:M189" si="22">L126*10000</f>
        <v>0</v>
      </c>
      <c r="N126" s="123"/>
      <c r="O126" s="103">
        <f t="shared" ref="O126:O189" si="23">N126*15000</f>
        <v>0</v>
      </c>
      <c r="P126" s="124">
        <f t="shared" ref="P126:P189" si="24">I126+K126+M126+O126</f>
        <v>0</v>
      </c>
      <c r="Q126" s="103"/>
      <c r="R126" s="125"/>
    </row>
    <row r="127" spans="2:19" s="40" customFormat="1" ht="15.95" hidden="1" customHeight="1">
      <c r="B127" s="995">
        <v>5</v>
      </c>
      <c r="C127" s="387">
        <v>41728</v>
      </c>
      <c r="D127" s="999" t="s">
        <v>358</v>
      </c>
      <c r="E127" s="925"/>
      <c r="F127" s="925"/>
      <c r="G127" s="925"/>
      <c r="H127" s="764">
        <f t="shared" si="20"/>
        <v>0</v>
      </c>
      <c r="I127" s="122">
        <f t="shared" si="21"/>
        <v>0</v>
      </c>
      <c r="J127" s="121"/>
      <c r="K127" s="779"/>
      <c r="L127" s="123"/>
      <c r="M127" s="103">
        <f t="shared" si="22"/>
        <v>0</v>
      </c>
      <c r="N127" s="123"/>
      <c r="O127" s="103">
        <f t="shared" si="23"/>
        <v>0</v>
      </c>
      <c r="P127" s="124">
        <f t="shared" si="24"/>
        <v>0</v>
      </c>
      <c r="Q127" s="103"/>
      <c r="R127" s="125"/>
    </row>
    <row r="128" spans="2:19" s="40" customFormat="1" ht="15.95" hidden="1" customHeight="1">
      <c r="B128" s="995">
        <v>6</v>
      </c>
      <c r="C128" s="526">
        <v>41729</v>
      </c>
      <c r="D128" s="999" t="s">
        <v>358</v>
      </c>
      <c r="E128" s="925"/>
      <c r="F128" s="925"/>
      <c r="G128" s="925"/>
      <c r="H128" s="764">
        <f t="shared" si="20"/>
        <v>0</v>
      </c>
      <c r="I128" s="122">
        <f t="shared" si="21"/>
        <v>0</v>
      </c>
      <c r="J128" s="121"/>
      <c r="K128" s="779"/>
      <c r="L128" s="123"/>
      <c r="M128" s="103">
        <f t="shared" si="22"/>
        <v>0</v>
      </c>
      <c r="N128" s="123"/>
      <c r="O128" s="103">
        <f t="shared" si="23"/>
        <v>0</v>
      </c>
      <c r="P128" s="124">
        <f t="shared" si="24"/>
        <v>0</v>
      </c>
      <c r="Q128" s="103"/>
      <c r="R128" s="125"/>
    </row>
    <row r="129" spans="2:18" s="40" customFormat="1" ht="15.95" hidden="1" customHeight="1">
      <c r="B129" s="995">
        <v>7</v>
      </c>
      <c r="C129" s="526">
        <v>41730</v>
      </c>
      <c r="D129" s="999" t="s">
        <v>358</v>
      </c>
      <c r="E129" s="925"/>
      <c r="F129" s="925"/>
      <c r="G129" s="925"/>
      <c r="H129" s="764">
        <f t="shared" si="20"/>
        <v>0</v>
      </c>
      <c r="I129" s="122">
        <f t="shared" si="21"/>
        <v>0</v>
      </c>
      <c r="J129" s="121"/>
      <c r="K129" s="779"/>
      <c r="L129" s="123"/>
      <c r="M129" s="103">
        <f t="shared" si="22"/>
        <v>0</v>
      </c>
      <c r="N129" s="123"/>
      <c r="O129" s="103">
        <f t="shared" si="23"/>
        <v>0</v>
      </c>
      <c r="P129" s="124">
        <f t="shared" si="24"/>
        <v>0</v>
      </c>
      <c r="Q129" s="103"/>
      <c r="R129" s="125"/>
    </row>
    <row r="130" spans="2:18" s="40" customFormat="1" ht="15.95" hidden="1" customHeight="1">
      <c r="B130" s="995">
        <v>8</v>
      </c>
      <c r="C130" s="526">
        <v>41731</v>
      </c>
      <c r="D130" s="999" t="s">
        <v>358</v>
      </c>
      <c r="E130" s="925"/>
      <c r="F130" s="925"/>
      <c r="G130" s="925"/>
      <c r="H130" s="764">
        <f t="shared" si="20"/>
        <v>0</v>
      </c>
      <c r="I130" s="122">
        <f t="shared" si="21"/>
        <v>0</v>
      </c>
      <c r="J130" s="121"/>
      <c r="K130" s="779"/>
      <c r="L130" s="123"/>
      <c r="M130" s="103">
        <f t="shared" si="22"/>
        <v>0</v>
      </c>
      <c r="N130" s="123"/>
      <c r="O130" s="103">
        <f t="shared" si="23"/>
        <v>0</v>
      </c>
      <c r="P130" s="124">
        <f t="shared" si="24"/>
        <v>0</v>
      </c>
      <c r="Q130" s="103"/>
      <c r="R130" s="125"/>
    </row>
    <row r="131" spans="2:18" s="40" customFormat="1" ht="15.95" hidden="1" customHeight="1">
      <c r="B131" s="995">
        <v>9</v>
      </c>
      <c r="C131" s="526">
        <v>41732</v>
      </c>
      <c r="D131" s="999" t="s">
        <v>358</v>
      </c>
      <c r="E131" s="925"/>
      <c r="F131" s="925"/>
      <c r="G131" s="925"/>
      <c r="H131" s="764">
        <f t="shared" si="20"/>
        <v>0</v>
      </c>
      <c r="I131" s="122">
        <f t="shared" si="21"/>
        <v>0</v>
      </c>
      <c r="J131" s="121"/>
      <c r="K131" s="779"/>
      <c r="L131" s="123"/>
      <c r="M131" s="103">
        <f t="shared" si="22"/>
        <v>0</v>
      </c>
      <c r="N131" s="123"/>
      <c r="O131" s="103">
        <f t="shared" si="23"/>
        <v>0</v>
      </c>
      <c r="P131" s="124">
        <f t="shared" si="24"/>
        <v>0</v>
      </c>
      <c r="Q131" s="103"/>
      <c r="R131" s="125"/>
    </row>
    <row r="132" spans="2:18" s="40" customFormat="1" ht="15.95" hidden="1" customHeight="1">
      <c r="B132" s="995">
        <v>10</v>
      </c>
      <c r="C132" s="526">
        <v>41733</v>
      </c>
      <c r="D132" s="591" t="s">
        <v>432</v>
      </c>
      <c r="E132" s="46" t="s">
        <v>39</v>
      </c>
      <c r="F132" s="925">
        <v>1</v>
      </c>
      <c r="G132" s="925"/>
      <c r="H132" s="764">
        <f t="shared" si="20"/>
        <v>0</v>
      </c>
      <c r="I132" s="122">
        <f t="shared" si="21"/>
        <v>0</v>
      </c>
      <c r="J132" s="121" t="s">
        <v>416</v>
      </c>
      <c r="K132" s="779">
        <v>10000</v>
      </c>
      <c r="L132" s="123"/>
      <c r="M132" s="103">
        <f t="shared" si="22"/>
        <v>0</v>
      </c>
      <c r="N132" s="123"/>
      <c r="O132" s="103">
        <f t="shared" si="23"/>
        <v>0</v>
      </c>
      <c r="P132" s="124">
        <f t="shared" si="24"/>
        <v>10000</v>
      </c>
      <c r="Q132" s="103"/>
      <c r="R132" s="125"/>
    </row>
    <row r="133" spans="2:18" s="40" customFormat="1" ht="15.95" hidden="1" customHeight="1">
      <c r="B133" s="995">
        <v>11</v>
      </c>
      <c r="C133" s="526">
        <v>41734</v>
      </c>
      <c r="D133" s="591" t="s">
        <v>432</v>
      </c>
      <c r="E133" s="46" t="s">
        <v>39</v>
      </c>
      <c r="F133" s="925">
        <v>2</v>
      </c>
      <c r="G133" s="925"/>
      <c r="H133" s="764">
        <f t="shared" si="20"/>
        <v>0</v>
      </c>
      <c r="I133" s="122">
        <f t="shared" si="21"/>
        <v>0</v>
      </c>
      <c r="J133" s="121" t="s">
        <v>416</v>
      </c>
      <c r="K133" s="779">
        <v>20000</v>
      </c>
      <c r="L133" s="123"/>
      <c r="M133" s="103">
        <f t="shared" si="22"/>
        <v>0</v>
      </c>
      <c r="N133" s="123"/>
      <c r="O133" s="103">
        <f t="shared" si="23"/>
        <v>0</v>
      </c>
      <c r="P133" s="124">
        <f t="shared" si="24"/>
        <v>20000</v>
      </c>
      <c r="Q133" s="103"/>
      <c r="R133" s="125"/>
    </row>
    <row r="134" spans="2:18" s="40" customFormat="1" ht="15.95" hidden="1" customHeight="1">
      <c r="B134" s="3080">
        <v>12</v>
      </c>
      <c r="C134" s="387">
        <v>41735</v>
      </c>
      <c r="D134" s="591" t="s">
        <v>432</v>
      </c>
      <c r="E134" s="46" t="s">
        <v>39</v>
      </c>
      <c r="F134" s="925">
        <v>2</v>
      </c>
      <c r="G134" s="925"/>
      <c r="H134" s="764">
        <f t="shared" si="20"/>
        <v>0</v>
      </c>
      <c r="I134" s="122">
        <f t="shared" si="21"/>
        <v>0</v>
      </c>
      <c r="J134" s="121" t="s">
        <v>416</v>
      </c>
      <c r="K134" s="779">
        <v>20000</v>
      </c>
      <c r="L134" s="123">
        <v>4</v>
      </c>
      <c r="M134" s="103">
        <f t="shared" si="22"/>
        <v>40000</v>
      </c>
      <c r="N134" s="123"/>
      <c r="O134" s="103">
        <f t="shared" si="23"/>
        <v>0</v>
      </c>
      <c r="P134" s="124">
        <f t="shared" si="24"/>
        <v>60000</v>
      </c>
      <c r="Q134" s="103"/>
      <c r="R134" s="125"/>
    </row>
    <row r="135" spans="2:18" s="40" customFormat="1" ht="15.95" hidden="1" customHeight="1">
      <c r="B135" s="3081"/>
      <c r="C135" s="387">
        <v>41735</v>
      </c>
      <c r="D135" s="3" t="s">
        <v>425</v>
      </c>
      <c r="E135" s="121" t="s">
        <v>39</v>
      </c>
      <c r="F135" s="925">
        <v>5</v>
      </c>
      <c r="G135" s="925"/>
      <c r="H135" s="764">
        <f t="shared" si="20"/>
        <v>0</v>
      </c>
      <c r="I135" s="122">
        <f t="shared" si="21"/>
        <v>0</v>
      </c>
      <c r="J135" s="121" t="s">
        <v>127</v>
      </c>
      <c r="K135" s="779">
        <v>20000</v>
      </c>
      <c r="L135" s="123"/>
      <c r="M135" s="103">
        <f t="shared" si="22"/>
        <v>0</v>
      </c>
      <c r="N135" s="123"/>
      <c r="O135" s="103">
        <f t="shared" si="23"/>
        <v>0</v>
      </c>
      <c r="P135" s="124">
        <f t="shared" si="24"/>
        <v>20000</v>
      </c>
      <c r="Q135" s="103"/>
      <c r="R135" s="125"/>
    </row>
    <row r="136" spans="2:18" s="40" customFormat="1" ht="15.95" hidden="1" customHeight="1">
      <c r="B136" s="3080">
        <v>13</v>
      </c>
      <c r="C136" s="526">
        <v>41736</v>
      </c>
      <c r="D136" s="3" t="s">
        <v>425</v>
      </c>
      <c r="E136" s="121" t="s">
        <v>39</v>
      </c>
      <c r="F136" s="925">
        <v>3</v>
      </c>
      <c r="G136" s="925"/>
      <c r="H136" s="764">
        <f t="shared" si="20"/>
        <v>0</v>
      </c>
      <c r="I136" s="122">
        <f t="shared" si="21"/>
        <v>0</v>
      </c>
      <c r="J136" s="121" t="s">
        <v>127</v>
      </c>
      <c r="K136" s="779">
        <v>20000</v>
      </c>
      <c r="L136" s="123"/>
      <c r="M136" s="103">
        <f t="shared" si="22"/>
        <v>0</v>
      </c>
      <c r="N136" s="123"/>
      <c r="O136" s="103">
        <f t="shared" si="23"/>
        <v>0</v>
      </c>
      <c r="P136" s="124">
        <f t="shared" si="24"/>
        <v>20000</v>
      </c>
      <c r="Q136" s="103"/>
      <c r="R136" s="125"/>
    </row>
    <row r="137" spans="2:18" s="40" customFormat="1" ht="15.95" hidden="1" customHeight="1">
      <c r="B137" s="3081"/>
      <c r="C137" s="526">
        <v>41736</v>
      </c>
      <c r="D137" s="591" t="s">
        <v>432</v>
      </c>
      <c r="E137" s="46" t="s">
        <v>39</v>
      </c>
      <c r="F137" s="925">
        <v>1</v>
      </c>
      <c r="G137" s="925"/>
      <c r="H137" s="764">
        <f t="shared" si="20"/>
        <v>0</v>
      </c>
      <c r="I137" s="122">
        <f t="shared" si="21"/>
        <v>0</v>
      </c>
      <c r="J137" s="121" t="s">
        <v>416</v>
      </c>
      <c r="K137" s="779">
        <v>10000</v>
      </c>
      <c r="L137" s="123"/>
      <c r="M137" s="103">
        <f t="shared" si="22"/>
        <v>0</v>
      </c>
      <c r="N137" s="123"/>
      <c r="O137" s="103">
        <f t="shared" si="23"/>
        <v>0</v>
      </c>
      <c r="P137" s="124">
        <f t="shared" si="24"/>
        <v>10000</v>
      </c>
      <c r="Q137" s="103"/>
      <c r="R137" s="125"/>
    </row>
    <row r="138" spans="2:18" s="40" customFormat="1" ht="15.95" hidden="1" customHeight="1">
      <c r="B138" s="995">
        <v>14</v>
      </c>
      <c r="C138" s="526">
        <v>41737</v>
      </c>
      <c r="D138" s="3" t="s">
        <v>452</v>
      </c>
      <c r="E138" s="925"/>
      <c r="F138" s="925"/>
      <c r="G138" s="925"/>
      <c r="H138" s="764">
        <f t="shared" si="20"/>
        <v>0</v>
      </c>
      <c r="I138" s="122">
        <f t="shared" si="21"/>
        <v>0</v>
      </c>
      <c r="J138" s="121"/>
      <c r="K138" s="779"/>
      <c r="L138" s="123">
        <v>5</v>
      </c>
      <c r="M138" s="103">
        <f t="shared" si="22"/>
        <v>50000</v>
      </c>
      <c r="N138" s="123"/>
      <c r="O138" s="103">
        <f t="shared" si="23"/>
        <v>0</v>
      </c>
      <c r="P138" s="124">
        <f t="shared" si="24"/>
        <v>50000</v>
      </c>
      <c r="Q138" s="103"/>
      <c r="R138" s="125"/>
    </row>
    <row r="139" spans="2:18" s="40" customFormat="1" ht="15.95" hidden="1" customHeight="1">
      <c r="B139" s="995">
        <v>15</v>
      </c>
      <c r="C139" s="526">
        <v>41738</v>
      </c>
      <c r="D139" s="1017" t="s">
        <v>366</v>
      </c>
      <c r="E139" s="925"/>
      <c r="F139" s="925"/>
      <c r="G139" s="925"/>
      <c r="H139" s="764">
        <f t="shared" si="20"/>
        <v>0</v>
      </c>
      <c r="I139" s="122">
        <f t="shared" si="21"/>
        <v>0</v>
      </c>
      <c r="J139" s="121"/>
      <c r="K139" s="779"/>
      <c r="L139" s="123"/>
      <c r="M139" s="103">
        <f t="shared" si="22"/>
        <v>0</v>
      </c>
      <c r="N139" s="123"/>
      <c r="O139" s="103">
        <f t="shared" si="23"/>
        <v>0</v>
      </c>
      <c r="P139" s="124">
        <f t="shared" si="24"/>
        <v>0</v>
      </c>
      <c r="Q139" s="103"/>
      <c r="R139" s="125"/>
    </row>
    <row r="140" spans="2:18" s="40" customFormat="1" ht="15.95" hidden="1" customHeight="1">
      <c r="B140" s="3080">
        <v>16</v>
      </c>
      <c r="C140" s="526">
        <v>41739</v>
      </c>
      <c r="D140" s="591" t="s">
        <v>432</v>
      </c>
      <c r="E140" s="46" t="s">
        <v>39</v>
      </c>
      <c r="F140" s="925">
        <v>1</v>
      </c>
      <c r="G140" s="925"/>
      <c r="H140" s="764">
        <f t="shared" si="20"/>
        <v>0</v>
      </c>
      <c r="I140" s="122">
        <f t="shared" si="21"/>
        <v>0</v>
      </c>
      <c r="J140" s="121" t="s">
        <v>416</v>
      </c>
      <c r="K140" s="779">
        <v>10000</v>
      </c>
      <c r="L140" s="123"/>
      <c r="M140" s="103">
        <f t="shared" si="22"/>
        <v>0</v>
      </c>
      <c r="N140" s="123"/>
      <c r="O140" s="103">
        <f t="shared" si="23"/>
        <v>0</v>
      </c>
      <c r="P140" s="124">
        <f t="shared" si="24"/>
        <v>10000</v>
      </c>
      <c r="Q140" s="103"/>
      <c r="R140" s="125"/>
    </row>
    <row r="141" spans="2:18" s="40" customFormat="1" ht="15.95" hidden="1" customHeight="1">
      <c r="B141" s="3081"/>
      <c r="C141" s="526">
        <v>41739</v>
      </c>
      <c r="D141" s="3" t="s">
        <v>425</v>
      </c>
      <c r="E141" s="121" t="s">
        <v>39</v>
      </c>
      <c r="F141" s="925">
        <v>7</v>
      </c>
      <c r="G141" s="925"/>
      <c r="H141" s="764">
        <f t="shared" si="20"/>
        <v>0</v>
      </c>
      <c r="I141" s="122">
        <f t="shared" si="21"/>
        <v>0</v>
      </c>
      <c r="J141" s="121"/>
      <c r="K141" s="779">
        <v>25000</v>
      </c>
      <c r="L141" s="123"/>
      <c r="M141" s="103">
        <f t="shared" si="22"/>
        <v>0</v>
      </c>
      <c r="N141" s="123"/>
      <c r="O141" s="103">
        <f t="shared" si="23"/>
        <v>0</v>
      </c>
      <c r="P141" s="124">
        <f t="shared" si="24"/>
        <v>25000</v>
      </c>
      <c r="Q141" s="103"/>
      <c r="R141" s="125"/>
    </row>
    <row r="142" spans="2:18" s="40" customFormat="1" ht="15.95" hidden="1" customHeight="1">
      <c r="B142" s="3080">
        <v>17</v>
      </c>
      <c r="C142" s="526">
        <v>41740</v>
      </c>
      <c r="D142" s="591" t="s">
        <v>432</v>
      </c>
      <c r="E142" s="46" t="s">
        <v>39</v>
      </c>
      <c r="F142" s="925">
        <v>2</v>
      </c>
      <c r="G142" s="925"/>
      <c r="H142" s="764">
        <f t="shared" si="20"/>
        <v>0</v>
      </c>
      <c r="I142" s="122">
        <f t="shared" si="21"/>
        <v>0</v>
      </c>
      <c r="J142" s="121" t="s">
        <v>416</v>
      </c>
      <c r="K142" s="779">
        <v>20000</v>
      </c>
      <c r="L142" s="123"/>
      <c r="M142" s="103">
        <f t="shared" si="22"/>
        <v>0</v>
      </c>
      <c r="N142" s="123"/>
      <c r="O142" s="103">
        <f t="shared" si="23"/>
        <v>0</v>
      </c>
      <c r="P142" s="124">
        <f t="shared" si="24"/>
        <v>20000</v>
      </c>
      <c r="Q142" s="103"/>
      <c r="R142" s="125"/>
    </row>
    <row r="143" spans="2:18" s="40" customFormat="1" ht="15.95" hidden="1" customHeight="1">
      <c r="B143" s="3082"/>
      <c r="C143" s="526">
        <v>41740</v>
      </c>
      <c r="D143" s="3" t="s">
        <v>425</v>
      </c>
      <c r="E143" s="121" t="s">
        <v>39</v>
      </c>
      <c r="F143" s="925">
        <v>9</v>
      </c>
      <c r="G143" s="925"/>
      <c r="H143" s="764">
        <f t="shared" si="20"/>
        <v>0</v>
      </c>
      <c r="I143" s="122">
        <f t="shared" si="21"/>
        <v>0</v>
      </c>
      <c r="J143" s="3241" t="s">
        <v>127</v>
      </c>
      <c r="K143" s="3215">
        <v>35000</v>
      </c>
      <c r="L143" s="123"/>
      <c r="M143" s="103">
        <f t="shared" si="22"/>
        <v>0</v>
      </c>
      <c r="N143" s="123"/>
      <c r="O143" s="103">
        <f t="shared" si="23"/>
        <v>0</v>
      </c>
      <c r="P143" s="3244">
        <f t="shared" si="24"/>
        <v>35000</v>
      </c>
      <c r="Q143" s="103"/>
      <c r="R143" s="125"/>
    </row>
    <row r="144" spans="2:18" s="40" customFormat="1" ht="15.95" hidden="1" customHeight="1">
      <c r="B144" s="3081"/>
      <c r="C144" s="526">
        <v>41740</v>
      </c>
      <c r="D144" s="591" t="s">
        <v>423</v>
      </c>
      <c r="E144" s="42" t="s">
        <v>444</v>
      </c>
      <c r="F144" s="925">
        <v>1</v>
      </c>
      <c r="G144" s="925"/>
      <c r="H144" s="764">
        <f t="shared" si="20"/>
        <v>0</v>
      </c>
      <c r="I144" s="122">
        <f t="shared" si="21"/>
        <v>0</v>
      </c>
      <c r="J144" s="3242"/>
      <c r="K144" s="3217"/>
      <c r="L144" s="123"/>
      <c r="M144" s="103">
        <f t="shared" si="22"/>
        <v>0</v>
      </c>
      <c r="N144" s="123"/>
      <c r="O144" s="103">
        <f t="shared" si="23"/>
        <v>0</v>
      </c>
      <c r="P144" s="3245"/>
      <c r="Q144" s="103"/>
      <c r="R144" s="125"/>
    </row>
    <row r="145" spans="2:18" s="40" customFormat="1" ht="15.95" hidden="1" customHeight="1">
      <c r="B145" s="995">
        <v>18</v>
      </c>
      <c r="C145" s="526">
        <v>41741</v>
      </c>
      <c r="D145" s="3" t="s">
        <v>425</v>
      </c>
      <c r="E145" s="121" t="s">
        <v>39</v>
      </c>
      <c r="F145" s="925">
        <v>12</v>
      </c>
      <c r="G145" s="925"/>
      <c r="H145" s="764">
        <f t="shared" si="20"/>
        <v>0</v>
      </c>
      <c r="I145" s="122">
        <f t="shared" si="21"/>
        <v>0</v>
      </c>
      <c r="J145" s="121" t="s">
        <v>127</v>
      </c>
      <c r="K145" s="779">
        <v>35000</v>
      </c>
      <c r="L145" s="123"/>
      <c r="M145" s="103">
        <f t="shared" si="22"/>
        <v>0</v>
      </c>
      <c r="N145" s="123"/>
      <c r="O145" s="103">
        <f t="shared" si="23"/>
        <v>0</v>
      </c>
      <c r="P145" s="124">
        <f t="shared" si="24"/>
        <v>35000</v>
      </c>
      <c r="Q145" s="103"/>
      <c r="R145" s="125"/>
    </row>
    <row r="146" spans="2:18" s="40" customFormat="1" ht="15.95" hidden="1" customHeight="1">
      <c r="B146" s="995">
        <v>19</v>
      </c>
      <c r="C146" s="387">
        <v>41742</v>
      </c>
      <c r="D146" s="591" t="s">
        <v>432</v>
      </c>
      <c r="E146" s="46" t="s">
        <v>39</v>
      </c>
      <c r="F146" s="925">
        <v>1</v>
      </c>
      <c r="G146" s="925"/>
      <c r="H146" s="764">
        <f t="shared" si="20"/>
        <v>0</v>
      </c>
      <c r="I146" s="122">
        <f t="shared" si="21"/>
        <v>0</v>
      </c>
      <c r="J146" s="121" t="s">
        <v>416</v>
      </c>
      <c r="K146" s="779">
        <v>10000</v>
      </c>
      <c r="L146" s="123">
        <v>5</v>
      </c>
      <c r="M146" s="103">
        <f t="shared" si="22"/>
        <v>50000</v>
      </c>
      <c r="N146" s="123"/>
      <c r="O146" s="103">
        <f t="shared" si="23"/>
        <v>0</v>
      </c>
      <c r="P146" s="124">
        <f t="shared" si="24"/>
        <v>60000</v>
      </c>
      <c r="Q146" s="103"/>
      <c r="R146" s="125"/>
    </row>
    <row r="147" spans="2:18" s="40" customFormat="1" ht="15.95" hidden="1" customHeight="1">
      <c r="B147" s="3080">
        <v>20</v>
      </c>
      <c r="C147" s="526">
        <v>41743</v>
      </c>
      <c r="D147" s="591" t="s">
        <v>432</v>
      </c>
      <c r="E147" s="46" t="s">
        <v>39</v>
      </c>
      <c r="F147" s="925">
        <v>1</v>
      </c>
      <c r="G147" s="925"/>
      <c r="H147" s="764">
        <f t="shared" si="20"/>
        <v>0</v>
      </c>
      <c r="I147" s="122">
        <f t="shared" si="21"/>
        <v>0</v>
      </c>
      <c r="J147" s="121" t="s">
        <v>416</v>
      </c>
      <c r="K147" s="779">
        <v>10000</v>
      </c>
      <c r="L147" s="123"/>
      <c r="M147" s="103">
        <f t="shared" si="22"/>
        <v>0</v>
      </c>
      <c r="N147" s="123"/>
      <c r="O147" s="103">
        <f t="shared" si="23"/>
        <v>0</v>
      </c>
      <c r="P147" s="124">
        <f t="shared" si="24"/>
        <v>10000</v>
      </c>
      <c r="Q147" s="103"/>
      <c r="R147" s="125"/>
    </row>
    <row r="148" spans="2:18" s="40" customFormat="1" ht="15.95" hidden="1" customHeight="1">
      <c r="B148" s="3081"/>
      <c r="C148" s="526">
        <v>41743</v>
      </c>
      <c r="D148" s="591" t="s">
        <v>423</v>
      </c>
      <c r="E148" s="42" t="s">
        <v>444</v>
      </c>
      <c r="F148" s="925">
        <v>3</v>
      </c>
      <c r="G148" s="925"/>
      <c r="H148" s="764">
        <f t="shared" si="20"/>
        <v>0</v>
      </c>
      <c r="I148" s="122">
        <f t="shared" si="21"/>
        <v>0</v>
      </c>
      <c r="J148" s="121" t="s">
        <v>127</v>
      </c>
      <c r="K148" s="779">
        <v>20000</v>
      </c>
      <c r="L148" s="123"/>
      <c r="M148" s="103">
        <f t="shared" si="22"/>
        <v>0</v>
      </c>
      <c r="N148" s="123"/>
      <c r="O148" s="103">
        <f t="shared" si="23"/>
        <v>0</v>
      </c>
      <c r="P148" s="124">
        <f t="shared" si="24"/>
        <v>20000</v>
      </c>
      <c r="Q148" s="103"/>
      <c r="R148" s="125"/>
    </row>
    <row r="149" spans="2:18" s="40" customFormat="1" ht="15.95" hidden="1" customHeight="1">
      <c r="B149" s="995">
        <v>21</v>
      </c>
      <c r="C149" s="526">
        <v>41744</v>
      </c>
      <c r="D149" s="591" t="s">
        <v>443</v>
      </c>
      <c r="E149" s="46" t="s">
        <v>415</v>
      </c>
      <c r="F149" s="925">
        <v>1</v>
      </c>
      <c r="G149" s="925">
        <v>30</v>
      </c>
      <c r="H149" s="764">
        <f>F149*G149</f>
        <v>30</v>
      </c>
      <c r="I149" s="122">
        <f t="shared" si="21"/>
        <v>15000</v>
      </c>
      <c r="J149" s="121"/>
      <c r="K149" s="779"/>
      <c r="L149" s="123">
        <v>3</v>
      </c>
      <c r="M149" s="103">
        <f t="shared" si="22"/>
        <v>30000</v>
      </c>
      <c r="N149" s="123"/>
      <c r="O149" s="103">
        <f t="shared" si="23"/>
        <v>0</v>
      </c>
      <c r="P149" s="124">
        <f t="shared" si="24"/>
        <v>45000</v>
      </c>
      <c r="Q149" s="103"/>
      <c r="R149" s="125"/>
    </row>
    <row r="150" spans="2:18" s="40" customFormat="1" ht="15.95" hidden="1" customHeight="1">
      <c r="B150" s="3080">
        <v>22</v>
      </c>
      <c r="C150" s="526">
        <v>41745</v>
      </c>
      <c r="D150" s="591" t="s">
        <v>432</v>
      </c>
      <c r="E150" s="46" t="s">
        <v>39</v>
      </c>
      <c r="F150" s="925">
        <v>1</v>
      </c>
      <c r="G150" s="925"/>
      <c r="H150" s="764">
        <f t="shared" ref="H150:H173" si="25">F150*G150</f>
        <v>0</v>
      </c>
      <c r="I150" s="122">
        <f t="shared" si="21"/>
        <v>0</v>
      </c>
      <c r="J150" s="121" t="s">
        <v>416</v>
      </c>
      <c r="K150" s="779">
        <v>10000</v>
      </c>
      <c r="L150" s="123"/>
      <c r="M150" s="103">
        <f t="shared" si="22"/>
        <v>0</v>
      </c>
      <c r="N150" s="123"/>
      <c r="O150" s="103">
        <f t="shared" si="23"/>
        <v>0</v>
      </c>
      <c r="P150" s="124">
        <f t="shared" si="24"/>
        <v>10000</v>
      </c>
      <c r="Q150" s="103"/>
      <c r="R150" s="125"/>
    </row>
    <row r="151" spans="2:18" s="40" customFormat="1" ht="15.95" hidden="1" customHeight="1">
      <c r="B151" s="3081"/>
      <c r="C151" s="526">
        <v>41745</v>
      </c>
      <c r="D151" s="591" t="s">
        <v>423</v>
      </c>
      <c r="E151" s="42" t="s">
        <v>444</v>
      </c>
      <c r="F151" s="925">
        <v>2</v>
      </c>
      <c r="G151" s="925"/>
      <c r="H151" s="764">
        <f t="shared" si="25"/>
        <v>0</v>
      </c>
      <c r="I151" s="122">
        <f t="shared" si="21"/>
        <v>0</v>
      </c>
      <c r="J151" s="121" t="s">
        <v>127</v>
      </c>
      <c r="K151" s="779">
        <v>20000</v>
      </c>
      <c r="L151" s="123"/>
      <c r="M151" s="103">
        <f t="shared" si="22"/>
        <v>0</v>
      </c>
      <c r="N151" s="123"/>
      <c r="O151" s="103">
        <f t="shared" si="23"/>
        <v>0</v>
      </c>
      <c r="P151" s="124">
        <f t="shared" si="24"/>
        <v>20000</v>
      </c>
      <c r="Q151" s="103"/>
      <c r="R151" s="125"/>
    </row>
    <row r="152" spans="2:18" s="40" customFormat="1" ht="15.95" hidden="1" customHeight="1">
      <c r="B152" s="995">
        <v>23</v>
      </c>
      <c r="C152" s="526">
        <v>41746</v>
      </c>
      <c r="D152" s="591" t="s">
        <v>431</v>
      </c>
      <c r="E152" s="42" t="s">
        <v>444</v>
      </c>
      <c r="F152" s="925">
        <v>2</v>
      </c>
      <c r="G152" s="925"/>
      <c r="H152" s="764">
        <f t="shared" si="25"/>
        <v>0</v>
      </c>
      <c r="I152" s="122">
        <f t="shared" si="21"/>
        <v>0</v>
      </c>
      <c r="J152" s="121" t="s">
        <v>70</v>
      </c>
      <c r="K152" s="779">
        <v>20000</v>
      </c>
      <c r="L152" s="123"/>
      <c r="M152" s="103">
        <f t="shared" si="22"/>
        <v>0</v>
      </c>
      <c r="N152" s="123"/>
      <c r="O152" s="103">
        <f t="shared" si="23"/>
        <v>0</v>
      </c>
      <c r="P152" s="124">
        <f t="shared" si="24"/>
        <v>20000</v>
      </c>
      <c r="Q152" s="103"/>
      <c r="R152" s="125"/>
    </row>
    <row r="153" spans="2:18" s="40" customFormat="1" ht="15.95" hidden="1" customHeight="1">
      <c r="B153" s="3080">
        <v>24</v>
      </c>
      <c r="C153" s="526">
        <v>41747</v>
      </c>
      <c r="D153" s="591" t="s">
        <v>431</v>
      </c>
      <c r="E153" s="42" t="s">
        <v>444</v>
      </c>
      <c r="F153" s="925">
        <v>1</v>
      </c>
      <c r="G153" s="925"/>
      <c r="H153" s="764">
        <f t="shared" si="25"/>
        <v>0</v>
      </c>
      <c r="I153" s="122">
        <f t="shared" si="21"/>
        <v>0</v>
      </c>
      <c r="J153" s="121" t="s">
        <v>127</v>
      </c>
      <c r="K153" s="779">
        <v>20000</v>
      </c>
      <c r="L153" s="123"/>
      <c r="M153" s="103">
        <f t="shared" si="22"/>
        <v>0</v>
      </c>
      <c r="N153" s="123"/>
      <c r="O153" s="103">
        <f t="shared" si="23"/>
        <v>0</v>
      </c>
      <c r="P153" s="124">
        <f t="shared" si="24"/>
        <v>20000</v>
      </c>
      <c r="Q153" s="103"/>
      <c r="R153" s="125"/>
    </row>
    <row r="154" spans="2:18" s="40" customFormat="1" ht="15.95" hidden="1" customHeight="1">
      <c r="B154" s="3081"/>
      <c r="C154" s="526">
        <v>41747</v>
      </c>
      <c r="D154" s="591" t="s">
        <v>432</v>
      </c>
      <c r="E154" s="46" t="s">
        <v>39</v>
      </c>
      <c r="F154" s="925"/>
      <c r="G154" s="925"/>
      <c r="H154" s="764"/>
      <c r="I154" s="122">
        <f t="shared" si="21"/>
        <v>0</v>
      </c>
      <c r="J154" s="121" t="s">
        <v>416</v>
      </c>
      <c r="K154" s="779">
        <v>10000</v>
      </c>
      <c r="L154" s="123"/>
      <c r="M154" s="103">
        <f t="shared" si="22"/>
        <v>0</v>
      </c>
      <c r="N154" s="123"/>
      <c r="O154" s="103">
        <f t="shared" si="23"/>
        <v>0</v>
      </c>
      <c r="P154" s="124">
        <f t="shared" si="24"/>
        <v>10000</v>
      </c>
      <c r="Q154" s="103"/>
      <c r="R154" s="125"/>
    </row>
    <row r="155" spans="2:18" s="40" customFormat="1" ht="15.95" hidden="1" customHeight="1">
      <c r="B155" s="995">
        <v>25</v>
      </c>
      <c r="C155" s="526">
        <v>41748</v>
      </c>
      <c r="D155" s="591" t="s">
        <v>432</v>
      </c>
      <c r="E155" s="46" t="s">
        <v>39</v>
      </c>
      <c r="F155" s="925">
        <v>2</v>
      </c>
      <c r="G155" s="925"/>
      <c r="H155" s="764">
        <f t="shared" si="25"/>
        <v>0</v>
      </c>
      <c r="I155" s="122">
        <f t="shared" si="21"/>
        <v>0</v>
      </c>
      <c r="J155" s="121" t="s">
        <v>416</v>
      </c>
      <c r="K155" s="779">
        <v>20000</v>
      </c>
      <c r="L155" s="123"/>
      <c r="M155" s="103">
        <f t="shared" si="22"/>
        <v>0</v>
      </c>
      <c r="N155" s="123"/>
      <c r="O155" s="103">
        <f t="shared" si="23"/>
        <v>0</v>
      </c>
      <c r="P155" s="124">
        <f t="shared" si="24"/>
        <v>20000</v>
      </c>
      <c r="Q155" s="103"/>
      <c r="R155" s="125"/>
    </row>
    <row r="156" spans="2:18" s="40" customFormat="1" ht="15.95" hidden="1" customHeight="1">
      <c r="B156" s="3080">
        <v>26</v>
      </c>
      <c r="C156" s="387">
        <v>41749</v>
      </c>
      <c r="D156" s="591" t="s">
        <v>423</v>
      </c>
      <c r="E156" s="42" t="s">
        <v>444</v>
      </c>
      <c r="F156" s="925">
        <v>4</v>
      </c>
      <c r="G156" s="925"/>
      <c r="H156" s="764">
        <f t="shared" si="25"/>
        <v>0</v>
      </c>
      <c r="I156" s="122">
        <f t="shared" si="21"/>
        <v>0</v>
      </c>
      <c r="J156" s="3241" t="s">
        <v>70</v>
      </c>
      <c r="K156" s="3215">
        <v>25000</v>
      </c>
      <c r="L156" s="3249">
        <v>1</v>
      </c>
      <c r="M156" s="3215">
        <f t="shared" si="22"/>
        <v>10000</v>
      </c>
      <c r="N156" s="123"/>
      <c r="O156" s="103">
        <f t="shared" si="23"/>
        <v>0</v>
      </c>
      <c r="P156" s="3244">
        <f t="shared" si="24"/>
        <v>35000</v>
      </c>
      <c r="Q156" s="103"/>
      <c r="R156" s="125"/>
    </row>
    <row r="157" spans="2:18" s="40" customFormat="1" ht="15.95" hidden="1" customHeight="1">
      <c r="B157" s="3082"/>
      <c r="C157" s="387">
        <v>41749</v>
      </c>
      <c r="D157" s="591" t="s">
        <v>431</v>
      </c>
      <c r="E157" s="42" t="s">
        <v>444</v>
      </c>
      <c r="F157" s="925">
        <v>2</v>
      </c>
      <c r="G157" s="925"/>
      <c r="H157" s="764">
        <f t="shared" si="25"/>
        <v>0</v>
      </c>
      <c r="I157" s="122">
        <f t="shared" si="21"/>
        <v>0</v>
      </c>
      <c r="J157" s="3243"/>
      <c r="K157" s="3216"/>
      <c r="L157" s="3250"/>
      <c r="M157" s="3216"/>
      <c r="N157" s="123"/>
      <c r="O157" s="103">
        <f t="shared" si="23"/>
        <v>0</v>
      </c>
      <c r="P157" s="3248"/>
      <c r="Q157" s="103"/>
      <c r="R157" s="125"/>
    </row>
    <row r="158" spans="2:18" s="40" customFormat="1" ht="15.95" hidden="1" customHeight="1">
      <c r="B158" s="3081"/>
      <c r="C158" s="387">
        <v>41749</v>
      </c>
      <c r="D158" s="3" t="s">
        <v>425</v>
      </c>
      <c r="E158" s="121" t="s">
        <v>39</v>
      </c>
      <c r="F158" s="925">
        <v>2</v>
      </c>
      <c r="G158" s="925"/>
      <c r="H158" s="764">
        <f t="shared" si="25"/>
        <v>0</v>
      </c>
      <c r="I158" s="122">
        <f t="shared" si="21"/>
        <v>0</v>
      </c>
      <c r="J158" s="3242"/>
      <c r="K158" s="3217"/>
      <c r="L158" s="3251"/>
      <c r="M158" s="3217"/>
      <c r="N158" s="123"/>
      <c r="O158" s="103">
        <f t="shared" si="23"/>
        <v>0</v>
      </c>
      <c r="P158" s="3245"/>
      <c r="Q158" s="103"/>
      <c r="R158" s="125"/>
    </row>
    <row r="159" spans="2:18" s="40" customFormat="1" ht="15.95" hidden="1" customHeight="1">
      <c r="B159" s="3080">
        <v>27</v>
      </c>
      <c r="C159" s="526">
        <v>41750</v>
      </c>
      <c r="D159" s="591" t="s">
        <v>432</v>
      </c>
      <c r="E159" s="46" t="s">
        <v>39</v>
      </c>
      <c r="F159" s="925">
        <v>1</v>
      </c>
      <c r="G159" s="925"/>
      <c r="H159" s="764">
        <f t="shared" si="25"/>
        <v>0</v>
      </c>
      <c r="I159" s="122">
        <f t="shared" si="21"/>
        <v>0</v>
      </c>
      <c r="J159" s="121" t="s">
        <v>416</v>
      </c>
      <c r="K159" s="779">
        <v>10000</v>
      </c>
      <c r="L159" s="123"/>
      <c r="M159" s="103">
        <f>L159*10000</f>
        <v>0</v>
      </c>
      <c r="N159" s="123"/>
      <c r="O159" s="103">
        <f t="shared" si="23"/>
        <v>0</v>
      </c>
      <c r="P159" s="124">
        <f t="shared" si="24"/>
        <v>10000</v>
      </c>
      <c r="Q159" s="103"/>
      <c r="R159" s="125"/>
    </row>
    <row r="160" spans="2:18" s="40" customFormat="1" ht="15.95" hidden="1" customHeight="1">
      <c r="B160" s="3082"/>
      <c r="C160" s="526">
        <v>41750</v>
      </c>
      <c r="D160" s="3" t="s">
        <v>425</v>
      </c>
      <c r="E160" s="121" t="s">
        <v>39</v>
      </c>
      <c r="F160" s="925">
        <v>3</v>
      </c>
      <c r="G160" s="925"/>
      <c r="H160" s="764">
        <f t="shared" si="25"/>
        <v>0</v>
      </c>
      <c r="I160" s="122">
        <f t="shared" si="21"/>
        <v>0</v>
      </c>
      <c r="J160" s="3241" t="s">
        <v>127</v>
      </c>
      <c r="K160" s="3215">
        <v>25000</v>
      </c>
      <c r="L160" s="3249">
        <v>1</v>
      </c>
      <c r="M160" s="3215">
        <f>L160*10000</f>
        <v>10000</v>
      </c>
      <c r="N160" s="123"/>
      <c r="O160" s="103">
        <f t="shared" si="23"/>
        <v>0</v>
      </c>
      <c r="P160" s="3244">
        <f t="shared" si="24"/>
        <v>35000</v>
      </c>
      <c r="Q160" s="103"/>
      <c r="R160" s="125"/>
    </row>
    <row r="161" spans="2:18" s="40" customFormat="1" ht="15.95" hidden="1" customHeight="1">
      <c r="B161" s="3081"/>
      <c r="C161" s="526">
        <v>41750</v>
      </c>
      <c r="D161" s="591" t="s">
        <v>423</v>
      </c>
      <c r="E161" s="42" t="s">
        <v>444</v>
      </c>
      <c r="F161" s="925">
        <v>3</v>
      </c>
      <c r="G161" s="925"/>
      <c r="H161" s="764">
        <f t="shared" si="25"/>
        <v>0</v>
      </c>
      <c r="I161" s="122">
        <f t="shared" si="21"/>
        <v>0</v>
      </c>
      <c r="J161" s="3242"/>
      <c r="K161" s="3217"/>
      <c r="L161" s="3251"/>
      <c r="M161" s="3217"/>
      <c r="N161" s="123"/>
      <c r="O161" s="103">
        <f t="shared" si="23"/>
        <v>0</v>
      </c>
      <c r="P161" s="3245"/>
      <c r="Q161" s="103"/>
      <c r="R161" s="125"/>
    </row>
    <row r="162" spans="2:18" s="40" customFormat="1" ht="15.95" hidden="1" customHeight="1">
      <c r="B162" s="3080">
        <v>28</v>
      </c>
      <c r="C162" s="526">
        <v>41751</v>
      </c>
      <c r="D162" s="591" t="s">
        <v>423</v>
      </c>
      <c r="E162" s="42" t="s">
        <v>444</v>
      </c>
      <c r="F162" s="925">
        <v>5</v>
      </c>
      <c r="G162" s="925"/>
      <c r="H162" s="764">
        <f t="shared" si="25"/>
        <v>0</v>
      </c>
      <c r="I162" s="122">
        <f t="shared" si="21"/>
        <v>0</v>
      </c>
      <c r="J162" s="3241" t="s">
        <v>70</v>
      </c>
      <c r="K162" s="3215">
        <v>25000</v>
      </c>
      <c r="L162" s="123"/>
      <c r="M162" s="103">
        <f t="shared" si="22"/>
        <v>0</v>
      </c>
      <c r="N162" s="123"/>
      <c r="O162" s="103">
        <f t="shared" si="23"/>
        <v>0</v>
      </c>
      <c r="P162" s="3244">
        <f t="shared" si="24"/>
        <v>25000</v>
      </c>
      <c r="Q162" s="103"/>
      <c r="R162" s="125"/>
    </row>
    <row r="163" spans="2:18" s="40" customFormat="1" ht="15.95" hidden="1" customHeight="1">
      <c r="B163" s="3081"/>
      <c r="C163" s="526">
        <v>41751</v>
      </c>
      <c r="D163" s="591" t="s">
        <v>431</v>
      </c>
      <c r="E163" s="42" t="s">
        <v>444</v>
      </c>
      <c r="F163" s="925">
        <v>2</v>
      </c>
      <c r="G163" s="925"/>
      <c r="H163" s="764">
        <f t="shared" si="25"/>
        <v>0</v>
      </c>
      <c r="I163" s="122">
        <f t="shared" si="21"/>
        <v>0</v>
      </c>
      <c r="J163" s="3242"/>
      <c r="K163" s="3217"/>
      <c r="L163" s="123"/>
      <c r="M163" s="103">
        <f t="shared" si="22"/>
        <v>0</v>
      </c>
      <c r="N163" s="123"/>
      <c r="O163" s="103">
        <f t="shared" si="23"/>
        <v>0</v>
      </c>
      <c r="P163" s="3245"/>
      <c r="Q163" s="103"/>
      <c r="R163" s="125"/>
    </row>
    <row r="164" spans="2:18" s="40" customFormat="1" ht="15.95" hidden="1" customHeight="1">
      <c r="B164" s="3080">
        <v>29</v>
      </c>
      <c r="C164" s="526">
        <v>41752</v>
      </c>
      <c r="D164" s="591" t="s">
        <v>431</v>
      </c>
      <c r="E164" s="42" t="s">
        <v>444</v>
      </c>
      <c r="F164" s="925">
        <v>5</v>
      </c>
      <c r="G164" s="925"/>
      <c r="H164" s="764">
        <f t="shared" si="25"/>
        <v>0</v>
      </c>
      <c r="I164" s="122">
        <f t="shared" si="21"/>
        <v>0</v>
      </c>
      <c r="J164" s="121" t="s">
        <v>127</v>
      </c>
      <c r="K164" s="779">
        <v>20000</v>
      </c>
      <c r="L164" s="123"/>
      <c r="M164" s="103">
        <f t="shared" si="22"/>
        <v>0</v>
      </c>
      <c r="N164" s="123"/>
      <c r="O164" s="103">
        <f t="shared" si="23"/>
        <v>0</v>
      </c>
      <c r="P164" s="124">
        <f t="shared" si="24"/>
        <v>20000</v>
      </c>
      <c r="Q164" s="103"/>
      <c r="R164" s="125"/>
    </row>
    <row r="165" spans="2:18" s="40" customFormat="1" ht="15.95" hidden="1" customHeight="1">
      <c r="B165" s="3081"/>
      <c r="C165" s="526">
        <v>41752</v>
      </c>
      <c r="D165" s="591" t="s">
        <v>432</v>
      </c>
      <c r="E165" s="46" t="s">
        <v>39</v>
      </c>
      <c r="F165" s="925">
        <v>1</v>
      </c>
      <c r="G165" s="925"/>
      <c r="H165" s="764">
        <f t="shared" si="25"/>
        <v>0</v>
      </c>
      <c r="I165" s="122">
        <f t="shared" si="21"/>
        <v>0</v>
      </c>
      <c r="J165" s="121" t="s">
        <v>416</v>
      </c>
      <c r="K165" s="779">
        <v>10000</v>
      </c>
      <c r="L165" s="123">
        <v>1</v>
      </c>
      <c r="M165" s="103">
        <f t="shared" si="22"/>
        <v>10000</v>
      </c>
      <c r="N165" s="123"/>
      <c r="O165" s="103">
        <f t="shared" si="23"/>
        <v>0</v>
      </c>
      <c r="P165" s="124">
        <f t="shared" si="24"/>
        <v>20000</v>
      </c>
      <c r="Q165" s="103"/>
      <c r="R165" s="125"/>
    </row>
    <row r="166" spans="2:18" s="40" customFormat="1" ht="15.95" hidden="1" customHeight="1">
      <c r="B166" s="3080">
        <v>30</v>
      </c>
      <c r="C166" s="526">
        <v>41753</v>
      </c>
      <c r="D166" s="591" t="s">
        <v>433</v>
      </c>
      <c r="E166" s="42" t="s">
        <v>39</v>
      </c>
      <c r="F166" s="925">
        <v>6</v>
      </c>
      <c r="G166" s="925"/>
      <c r="H166" s="764">
        <f t="shared" si="25"/>
        <v>0</v>
      </c>
      <c r="I166" s="122">
        <f t="shared" si="21"/>
        <v>0</v>
      </c>
      <c r="J166" s="3241"/>
      <c r="K166" s="3215">
        <v>25000</v>
      </c>
      <c r="L166" s="123"/>
      <c r="M166" s="103">
        <f t="shared" si="22"/>
        <v>0</v>
      </c>
      <c r="N166" s="123"/>
      <c r="O166" s="103">
        <f t="shared" si="23"/>
        <v>0</v>
      </c>
      <c r="P166" s="3244">
        <f t="shared" si="24"/>
        <v>25000</v>
      </c>
      <c r="Q166" s="103"/>
      <c r="R166" s="125"/>
    </row>
    <row r="167" spans="2:18" s="40" customFormat="1" ht="15.95" hidden="1" customHeight="1">
      <c r="B167" s="3082"/>
      <c r="C167" s="526">
        <v>41753</v>
      </c>
      <c r="D167" s="591" t="s">
        <v>431</v>
      </c>
      <c r="E167" s="42" t="s">
        <v>444</v>
      </c>
      <c r="F167" s="1003">
        <v>2</v>
      </c>
      <c r="G167" s="1003"/>
      <c r="H167" s="764">
        <f t="shared" si="25"/>
        <v>0</v>
      </c>
      <c r="I167" s="122">
        <f t="shared" si="21"/>
        <v>0</v>
      </c>
      <c r="J167" s="3242"/>
      <c r="K167" s="3217"/>
      <c r="L167" s="1009"/>
      <c r="M167" s="103">
        <f t="shared" si="22"/>
        <v>0</v>
      </c>
      <c r="N167" s="1009"/>
      <c r="O167" s="103">
        <f t="shared" si="23"/>
        <v>0</v>
      </c>
      <c r="P167" s="3245"/>
      <c r="Q167" s="933"/>
      <c r="R167" s="939"/>
    </row>
    <row r="168" spans="2:18" s="40" customFormat="1" ht="15.95" hidden="1" customHeight="1">
      <c r="B168" s="3081"/>
      <c r="C168" s="526">
        <v>41753</v>
      </c>
      <c r="D168" s="591" t="s">
        <v>432</v>
      </c>
      <c r="E168" s="46" t="s">
        <v>39</v>
      </c>
      <c r="F168" s="1003">
        <v>1</v>
      </c>
      <c r="G168" s="1003"/>
      <c r="H168" s="764">
        <f t="shared" si="25"/>
        <v>0</v>
      </c>
      <c r="I168" s="122">
        <f t="shared" si="21"/>
        <v>0</v>
      </c>
      <c r="J168" s="121" t="s">
        <v>416</v>
      </c>
      <c r="K168" s="779">
        <v>10000</v>
      </c>
      <c r="L168" s="1009"/>
      <c r="M168" s="103">
        <f t="shared" si="22"/>
        <v>0</v>
      </c>
      <c r="N168" s="1009"/>
      <c r="O168" s="103">
        <f t="shared" si="23"/>
        <v>0</v>
      </c>
      <c r="P168" s="124">
        <f t="shared" si="24"/>
        <v>10000</v>
      </c>
      <c r="Q168" s="933"/>
      <c r="R168" s="939"/>
    </row>
    <row r="169" spans="2:18" s="40" customFormat="1" ht="15.95" hidden="1" customHeight="1">
      <c r="B169" s="3080">
        <v>31</v>
      </c>
      <c r="C169" s="1002">
        <v>41754</v>
      </c>
      <c r="D169" s="591" t="s">
        <v>432</v>
      </c>
      <c r="E169" s="46" t="s">
        <v>39</v>
      </c>
      <c r="F169" s="1003">
        <v>1</v>
      </c>
      <c r="G169" s="1003"/>
      <c r="H169" s="1021">
        <f t="shared" si="25"/>
        <v>0</v>
      </c>
      <c r="I169" s="1010">
        <f t="shared" si="21"/>
        <v>0</v>
      </c>
      <c r="J169" s="1007" t="s">
        <v>416</v>
      </c>
      <c r="K169" s="1008">
        <v>10000</v>
      </c>
      <c r="L169" s="1009"/>
      <c r="M169" s="933">
        <f t="shared" si="22"/>
        <v>0</v>
      </c>
      <c r="N169" s="1009"/>
      <c r="O169" s="933">
        <f t="shared" si="23"/>
        <v>0</v>
      </c>
      <c r="P169" s="780">
        <f t="shared" si="24"/>
        <v>10000</v>
      </c>
      <c r="Q169" s="933"/>
      <c r="R169" s="939"/>
    </row>
    <row r="170" spans="2:18" s="40" customFormat="1" ht="15.95" hidden="1" customHeight="1" thickBot="1">
      <c r="B170" s="3205"/>
      <c r="C170" s="791">
        <v>41754</v>
      </c>
      <c r="D170" s="604" t="s">
        <v>443</v>
      </c>
      <c r="E170" s="56" t="s">
        <v>415</v>
      </c>
      <c r="F170" s="44">
        <v>1</v>
      </c>
      <c r="G170" s="44">
        <v>30</v>
      </c>
      <c r="H170" s="765">
        <f t="shared" si="25"/>
        <v>30</v>
      </c>
      <c r="I170" s="1011">
        <f t="shared" si="21"/>
        <v>15000</v>
      </c>
      <c r="J170" s="127"/>
      <c r="K170" s="1012"/>
      <c r="L170" s="1013"/>
      <c r="M170" s="766">
        <f t="shared" si="22"/>
        <v>0</v>
      </c>
      <c r="N170" s="1013"/>
      <c r="O170" s="766">
        <f t="shared" si="23"/>
        <v>0</v>
      </c>
      <c r="P170" s="1014">
        <f t="shared" si="24"/>
        <v>15000</v>
      </c>
      <c r="Q170" s="766"/>
      <c r="R170" s="792"/>
    </row>
    <row r="171" spans="2:18" s="40" customFormat="1" ht="15.95" hidden="1" customHeight="1">
      <c r="B171" s="3123">
        <v>1</v>
      </c>
      <c r="C171" s="769">
        <v>41755</v>
      </c>
      <c r="D171" s="1206" t="s">
        <v>563</v>
      </c>
      <c r="E171" s="97" t="s">
        <v>263</v>
      </c>
      <c r="F171" s="346">
        <v>1</v>
      </c>
      <c r="G171" s="346"/>
      <c r="H171" s="764">
        <f t="shared" si="25"/>
        <v>0</v>
      </c>
      <c r="I171" s="1027">
        <f t="shared" si="21"/>
        <v>0</v>
      </c>
      <c r="J171" s="770" t="s">
        <v>258</v>
      </c>
      <c r="K171" s="1028">
        <v>5000</v>
      </c>
      <c r="L171" s="1029"/>
      <c r="M171" s="772">
        <f t="shared" si="22"/>
        <v>0</v>
      </c>
      <c r="N171" s="1029"/>
      <c r="O171" s="772">
        <f t="shared" si="23"/>
        <v>0</v>
      </c>
      <c r="P171" s="1036">
        <f t="shared" si="24"/>
        <v>5000</v>
      </c>
      <c r="Q171" s="772"/>
      <c r="R171" s="775"/>
    </row>
    <row r="172" spans="2:18" s="40" customFormat="1" ht="15.95" hidden="1" customHeight="1">
      <c r="B172" s="3081"/>
      <c r="C172" s="811">
        <v>41755</v>
      </c>
      <c r="D172" s="1207" t="s">
        <v>605</v>
      </c>
      <c r="E172" s="1198" t="s">
        <v>426</v>
      </c>
      <c r="F172" s="154">
        <v>8</v>
      </c>
      <c r="G172" s="154"/>
      <c r="H172" s="764">
        <f t="shared" si="25"/>
        <v>0</v>
      </c>
      <c r="I172" s="122">
        <f t="shared" si="21"/>
        <v>0</v>
      </c>
      <c r="J172" s="1162" t="s">
        <v>127</v>
      </c>
      <c r="K172" s="1268">
        <v>25000</v>
      </c>
      <c r="L172" s="123"/>
      <c r="M172" s="1146">
        <f t="shared" si="22"/>
        <v>0</v>
      </c>
      <c r="N172" s="1167"/>
      <c r="O172" s="1146">
        <f t="shared" si="23"/>
        <v>0</v>
      </c>
      <c r="P172" s="124">
        <f t="shared" si="24"/>
        <v>25000</v>
      </c>
      <c r="Q172" s="1159"/>
      <c r="R172" s="1157"/>
    </row>
    <row r="173" spans="2:18" s="40" customFormat="1" ht="15.95" hidden="1" customHeight="1">
      <c r="B173" s="1129">
        <v>2</v>
      </c>
      <c r="C173" s="387">
        <v>41756</v>
      </c>
      <c r="D173" s="1207" t="s">
        <v>605</v>
      </c>
      <c r="E173" s="1198" t="s">
        <v>426</v>
      </c>
      <c r="F173" s="1144">
        <v>10</v>
      </c>
      <c r="G173" s="1144"/>
      <c r="H173" s="764">
        <f t="shared" si="25"/>
        <v>0</v>
      </c>
      <c r="I173" s="122">
        <f t="shared" si="21"/>
        <v>0</v>
      </c>
      <c r="J173" s="1162" t="s">
        <v>127</v>
      </c>
      <c r="K173" s="779">
        <v>25000</v>
      </c>
      <c r="L173" s="123">
        <v>4</v>
      </c>
      <c r="M173" s="1146">
        <f t="shared" si="22"/>
        <v>40000</v>
      </c>
      <c r="N173" s="123"/>
      <c r="O173" s="1146">
        <f t="shared" si="23"/>
        <v>0</v>
      </c>
      <c r="P173" s="124">
        <f t="shared" si="24"/>
        <v>65000</v>
      </c>
      <c r="Q173" s="1146"/>
      <c r="R173" s="125"/>
    </row>
    <row r="174" spans="2:18" s="40" customFormat="1" ht="15.95" hidden="1" customHeight="1">
      <c r="B174" s="1129">
        <v>3</v>
      </c>
      <c r="C174" s="526">
        <v>41757</v>
      </c>
      <c r="D174" s="1208" t="s">
        <v>611</v>
      </c>
      <c r="E174" s="46" t="s">
        <v>556</v>
      </c>
      <c r="F174" s="1144">
        <v>1</v>
      </c>
      <c r="G174" s="1144">
        <v>30</v>
      </c>
      <c r="H174" s="764">
        <f>F174*G174</f>
        <v>30</v>
      </c>
      <c r="I174" s="122">
        <f t="shared" si="21"/>
        <v>15000</v>
      </c>
      <c r="J174" s="1152"/>
      <c r="K174" s="779"/>
      <c r="L174" s="123"/>
      <c r="M174" s="1146">
        <f t="shared" si="22"/>
        <v>0</v>
      </c>
      <c r="N174" s="123"/>
      <c r="O174" s="1146">
        <f t="shared" si="23"/>
        <v>0</v>
      </c>
      <c r="P174" s="124">
        <f t="shared" si="24"/>
        <v>15000</v>
      </c>
      <c r="Q174" s="1146"/>
      <c r="R174" s="125"/>
    </row>
    <row r="175" spans="2:18" s="40" customFormat="1" ht="15.95" hidden="1" customHeight="1">
      <c r="B175" s="3080">
        <v>4</v>
      </c>
      <c r="C175" s="526">
        <v>41758</v>
      </c>
      <c r="D175" s="1208" t="s">
        <v>563</v>
      </c>
      <c r="E175" s="46" t="s">
        <v>263</v>
      </c>
      <c r="F175" s="1144">
        <v>1</v>
      </c>
      <c r="G175" s="1144"/>
      <c r="H175" s="764">
        <f t="shared" ref="H175:H238" si="26">F175*G175</f>
        <v>0</v>
      </c>
      <c r="I175" s="122">
        <f t="shared" si="21"/>
        <v>0</v>
      </c>
      <c r="J175" s="1152" t="s">
        <v>258</v>
      </c>
      <c r="K175" s="779">
        <v>5000</v>
      </c>
      <c r="L175" s="123"/>
      <c r="M175" s="1146">
        <f t="shared" si="22"/>
        <v>0</v>
      </c>
      <c r="N175" s="123"/>
      <c r="O175" s="1146">
        <f t="shared" si="23"/>
        <v>0</v>
      </c>
      <c r="P175" s="124">
        <f t="shared" si="24"/>
        <v>5000</v>
      </c>
      <c r="Q175" s="1146"/>
      <c r="R175" s="125"/>
    </row>
    <row r="176" spans="2:18" s="40" customFormat="1" ht="15.95" hidden="1" customHeight="1">
      <c r="B176" s="3082"/>
      <c r="C176" s="526">
        <v>41758</v>
      </c>
      <c r="D176" s="1208" t="s">
        <v>611</v>
      </c>
      <c r="E176" s="46" t="s">
        <v>556</v>
      </c>
      <c r="F176" s="1144">
        <v>1</v>
      </c>
      <c r="G176" s="1144">
        <v>30</v>
      </c>
      <c r="H176" s="764">
        <f t="shared" si="26"/>
        <v>30</v>
      </c>
      <c r="I176" s="122">
        <f t="shared" si="21"/>
        <v>15000</v>
      </c>
      <c r="J176" s="1152"/>
      <c r="K176" s="779"/>
      <c r="L176" s="123"/>
      <c r="M176" s="1146">
        <f t="shared" si="22"/>
        <v>0</v>
      </c>
      <c r="N176" s="123"/>
      <c r="O176" s="1146">
        <f t="shared" si="23"/>
        <v>0</v>
      </c>
      <c r="P176" s="124">
        <f t="shared" si="24"/>
        <v>15000</v>
      </c>
      <c r="Q176" s="1146"/>
      <c r="R176" s="125"/>
    </row>
    <row r="177" spans="2:22" s="40" customFormat="1" ht="15.95" hidden="1" customHeight="1">
      <c r="B177" s="3081"/>
      <c r="C177" s="526">
        <v>41758</v>
      </c>
      <c r="D177" s="1208" t="s">
        <v>597</v>
      </c>
      <c r="E177" s="46" t="s">
        <v>426</v>
      </c>
      <c r="F177" s="1144">
        <v>2</v>
      </c>
      <c r="G177" s="1144"/>
      <c r="H177" s="764">
        <f t="shared" si="26"/>
        <v>0</v>
      </c>
      <c r="I177" s="122">
        <f t="shared" si="21"/>
        <v>0</v>
      </c>
      <c r="J177" s="1152" t="s">
        <v>127</v>
      </c>
      <c r="K177" s="779">
        <v>20000</v>
      </c>
      <c r="L177" s="123"/>
      <c r="M177" s="1146">
        <f t="shared" si="22"/>
        <v>0</v>
      </c>
      <c r="N177" s="123"/>
      <c r="O177" s="1146">
        <f t="shared" si="23"/>
        <v>0</v>
      </c>
      <c r="P177" s="124">
        <f t="shared" si="24"/>
        <v>20000</v>
      </c>
      <c r="Q177" s="1146"/>
      <c r="R177" s="125"/>
      <c r="V177" s="4"/>
    </row>
    <row r="178" spans="2:22" s="40" customFormat="1" ht="15.95" hidden="1" customHeight="1">
      <c r="B178" s="3080">
        <v>5</v>
      </c>
      <c r="C178" s="526">
        <v>41759</v>
      </c>
      <c r="D178" s="1208" t="s">
        <v>563</v>
      </c>
      <c r="E178" s="46" t="s">
        <v>263</v>
      </c>
      <c r="F178" s="1144">
        <v>1</v>
      </c>
      <c r="G178" s="1144"/>
      <c r="H178" s="764">
        <f t="shared" si="26"/>
        <v>0</v>
      </c>
      <c r="I178" s="122">
        <f t="shared" si="21"/>
        <v>0</v>
      </c>
      <c r="J178" s="1152" t="s">
        <v>258</v>
      </c>
      <c r="K178" s="779">
        <v>5000</v>
      </c>
      <c r="L178" s="123"/>
      <c r="M178" s="1146">
        <f t="shared" si="22"/>
        <v>0</v>
      </c>
      <c r="N178" s="123"/>
      <c r="O178" s="1146">
        <f t="shared" si="23"/>
        <v>0</v>
      </c>
      <c r="P178" s="124">
        <f t="shared" si="24"/>
        <v>5000</v>
      </c>
      <c r="Q178" s="1146"/>
      <c r="R178" s="125"/>
    </row>
    <row r="179" spans="2:22" s="40" customFormat="1" ht="15.95" hidden="1" customHeight="1">
      <c r="B179" s="3081"/>
      <c r="C179" s="526">
        <v>41759</v>
      </c>
      <c r="D179" s="1208" t="s">
        <v>561</v>
      </c>
      <c r="E179" s="46" t="s">
        <v>426</v>
      </c>
      <c r="F179" s="1144">
        <v>1</v>
      </c>
      <c r="G179" s="1144"/>
      <c r="H179" s="764">
        <f t="shared" si="26"/>
        <v>0</v>
      </c>
      <c r="I179" s="122">
        <f t="shared" si="21"/>
        <v>0</v>
      </c>
      <c r="J179" s="1152" t="s">
        <v>127</v>
      </c>
      <c r="K179" s="779">
        <v>20000</v>
      </c>
      <c r="L179" s="123"/>
      <c r="M179" s="1146">
        <f t="shared" si="22"/>
        <v>0</v>
      </c>
      <c r="N179" s="123"/>
      <c r="O179" s="1146">
        <f t="shared" si="23"/>
        <v>0</v>
      </c>
      <c r="P179" s="124">
        <f t="shared" si="24"/>
        <v>20000</v>
      </c>
      <c r="Q179" s="1146"/>
      <c r="R179" s="125"/>
    </row>
    <row r="180" spans="2:22" s="40" customFormat="1" ht="15.95" hidden="1" customHeight="1">
      <c r="B180" s="1129">
        <v>6</v>
      </c>
      <c r="C180" s="526">
        <v>41760</v>
      </c>
      <c r="D180" s="1208" t="s">
        <v>597</v>
      </c>
      <c r="E180" s="46" t="s">
        <v>426</v>
      </c>
      <c r="F180" s="1144">
        <v>1</v>
      </c>
      <c r="G180" s="1144"/>
      <c r="H180" s="764">
        <f t="shared" si="26"/>
        <v>0</v>
      </c>
      <c r="I180" s="122">
        <f t="shared" si="21"/>
        <v>0</v>
      </c>
      <c r="J180" s="1152" t="s">
        <v>127</v>
      </c>
      <c r="K180" s="779">
        <v>20000</v>
      </c>
      <c r="L180" s="123"/>
      <c r="M180" s="1146">
        <f t="shared" si="22"/>
        <v>0</v>
      </c>
      <c r="N180" s="123"/>
      <c r="O180" s="1146">
        <f t="shared" si="23"/>
        <v>0</v>
      </c>
      <c r="P180" s="124">
        <f t="shared" si="24"/>
        <v>20000</v>
      </c>
      <c r="Q180" s="1146"/>
      <c r="R180" s="125"/>
    </row>
    <row r="181" spans="2:22" s="40" customFormat="1" ht="15.95" hidden="1" customHeight="1">
      <c r="B181" s="3080">
        <v>7</v>
      </c>
      <c r="C181" s="526">
        <v>41761</v>
      </c>
      <c r="D181" s="1208" t="s">
        <v>561</v>
      </c>
      <c r="E181" s="46" t="s">
        <v>426</v>
      </c>
      <c r="F181" s="1144">
        <v>1</v>
      </c>
      <c r="G181" s="1144"/>
      <c r="H181" s="764">
        <f t="shared" si="26"/>
        <v>0</v>
      </c>
      <c r="I181" s="122">
        <f t="shared" si="21"/>
        <v>0</v>
      </c>
      <c r="J181" s="3241" t="s">
        <v>127</v>
      </c>
      <c r="K181" s="3215">
        <v>20000</v>
      </c>
      <c r="L181" s="123"/>
      <c r="M181" s="1146">
        <f t="shared" si="22"/>
        <v>0</v>
      </c>
      <c r="N181" s="123"/>
      <c r="O181" s="1146">
        <f t="shared" si="23"/>
        <v>0</v>
      </c>
      <c r="P181" s="3244">
        <f t="shared" si="24"/>
        <v>20000</v>
      </c>
      <c r="Q181" s="1146"/>
      <c r="R181" s="125"/>
    </row>
    <row r="182" spans="2:22" s="40" customFormat="1" ht="15.95" hidden="1" customHeight="1">
      <c r="B182" s="3081"/>
      <c r="C182" s="526">
        <v>41761</v>
      </c>
      <c r="D182" s="1208" t="s">
        <v>597</v>
      </c>
      <c r="E182" s="46" t="s">
        <v>426</v>
      </c>
      <c r="F182" s="1144">
        <v>1</v>
      </c>
      <c r="G182" s="1144"/>
      <c r="H182" s="764">
        <f t="shared" si="26"/>
        <v>0</v>
      </c>
      <c r="I182" s="122">
        <f t="shared" si="21"/>
        <v>0</v>
      </c>
      <c r="J182" s="3242"/>
      <c r="K182" s="3217"/>
      <c r="L182" s="123"/>
      <c r="M182" s="1146">
        <f t="shared" si="22"/>
        <v>0</v>
      </c>
      <c r="N182" s="123"/>
      <c r="O182" s="1146">
        <f t="shared" si="23"/>
        <v>0</v>
      </c>
      <c r="P182" s="3245"/>
      <c r="Q182" s="1146"/>
      <c r="R182" s="125"/>
    </row>
    <row r="183" spans="2:22" s="40" customFormat="1" ht="15.95" hidden="1" customHeight="1">
      <c r="B183" s="3080">
        <v>8</v>
      </c>
      <c r="C183" s="526">
        <v>41762</v>
      </c>
      <c r="D183" s="1208" t="s">
        <v>611</v>
      </c>
      <c r="E183" s="46" t="s">
        <v>556</v>
      </c>
      <c r="F183" s="1144">
        <v>2</v>
      </c>
      <c r="G183" s="1144">
        <v>30</v>
      </c>
      <c r="H183" s="764">
        <f t="shared" si="26"/>
        <v>60</v>
      </c>
      <c r="I183" s="122">
        <f t="shared" si="21"/>
        <v>30000</v>
      </c>
      <c r="J183" s="1152"/>
      <c r="K183" s="779"/>
      <c r="L183" s="123"/>
      <c r="M183" s="1146">
        <f t="shared" si="22"/>
        <v>0</v>
      </c>
      <c r="N183" s="123"/>
      <c r="O183" s="1146">
        <f t="shared" si="23"/>
        <v>0</v>
      </c>
      <c r="P183" s="124">
        <f t="shared" si="24"/>
        <v>30000</v>
      </c>
      <c r="Q183" s="1146"/>
      <c r="R183" s="125"/>
    </row>
    <row r="184" spans="2:22" s="40" customFormat="1" ht="15.95" hidden="1" customHeight="1">
      <c r="B184" s="3081"/>
      <c r="C184" s="526">
        <v>41762</v>
      </c>
      <c r="D184" s="1208" t="s">
        <v>598</v>
      </c>
      <c r="E184" s="46" t="s">
        <v>426</v>
      </c>
      <c r="F184" s="1144">
        <v>2</v>
      </c>
      <c r="G184" s="1144"/>
      <c r="H184" s="764">
        <f t="shared" si="26"/>
        <v>0</v>
      </c>
      <c r="I184" s="122">
        <f t="shared" si="21"/>
        <v>0</v>
      </c>
      <c r="J184" s="1152" t="s">
        <v>127</v>
      </c>
      <c r="K184" s="779">
        <v>20000</v>
      </c>
      <c r="L184" s="123">
        <v>2</v>
      </c>
      <c r="M184" s="1146">
        <f t="shared" si="22"/>
        <v>20000</v>
      </c>
      <c r="N184" s="123"/>
      <c r="O184" s="1146">
        <f t="shared" si="23"/>
        <v>0</v>
      </c>
      <c r="P184" s="124">
        <f t="shared" si="24"/>
        <v>40000</v>
      </c>
      <c r="Q184" s="1146"/>
      <c r="R184" s="125"/>
    </row>
    <row r="185" spans="2:22" s="40" customFormat="1" ht="15.95" hidden="1" customHeight="1">
      <c r="B185" s="3080">
        <v>9</v>
      </c>
      <c r="C185" s="387">
        <v>41763</v>
      </c>
      <c r="D185" s="1208" t="s">
        <v>563</v>
      </c>
      <c r="E185" s="46" t="s">
        <v>263</v>
      </c>
      <c r="F185" s="1144">
        <v>2</v>
      </c>
      <c r="G185" s="1144"/>
      <c r="H185" s="764">
        <f t="shared" si="26"/>
        <v>0</v>
      </c>
      <c r="I185" s="122">
        <f t="shared" si="21"/>
        <v>0</v>
      </c>
      <c r="J185" s="1152" t="s">
        <v>258</v>
      </c>
      <c r="K185" s="779">
        <v>10000</v>
      </c>
      <c r="L185" s="123"/>
      <c r="M185" s="1146">
        <f t="shared" si="22"/>
        <v>0</v>
      </c>
      <c r="N185" s="123"/>
      <c r="O185" s="1146">
        <f t="shared" si="23"/>
        <v>0</v>
      </c>
      <c r="P185" s="124">
        <f t="shared" si="24"/>
        <v>10000</v>
      </c>
      <c r="Q185" s="1146"/>
      <c r="R185" s="125"/>
    </row>
    <row r="186" spans="2:22" s="40" customFormat="1" ht="15.95" hidden="1" customHeight="1">
      <c r="B186" s="3081"/>
      <c r="C186" s="387">
        <v>41763</v>
      </c>
      <c r="D186" s="1208" t="s">
        <v>597</v>
      </c>
      <c r="E186" s="46" t="s">
        <v>426</v>
      </c>
      <c r="F186" s="1144">
        <v>5</v>
      </c>
      <c r="G186" s="1144"/>
      <c r="H186" s="764">
        <f t="shared" si="26"/>
        <v>0</v>
      </c>
      <c r="I186" s="122">
        <f t="shared" si="21"/>
        <v>0</v>
      </c>
      <c r="J186" s="1152" t="s">
        <v>127</v>
      </c>
      <c r="K186" s="779">
        <v>20000</v>
      </c>
      <c r="L186" s="123">
        <v>4</v>
      </c>
      <c r="M186" s="1146">
        <f t="shared" si="22"/>
        <v>40000</v>
      </c>
      <c r="N186" s="123"/>
      <c r="O186" s="1146">
        <f t="shared" si="23"/>
        <v>0</v>
      </c>
      <c r="P186" s="124">
        <f t="shared" si="24"/>
        <v>60000</v>
      </c>
      <c r="Q186" s="1146"/>
      <c r="R186" s="125"/>
    </row>
    <row r="187" spans="2:22" s="40" customFormat="1" ht="15.95" hidden="1" customHeight="1">
      <c r="B187" s="3080">
        <v>10</v>
      </c>
      <c r="C187" s="526">
        <v>41764</v>
      </c>
      <c r="D187" s="1208" t="s">
        <v>561</v>
      </c>
      <c r="E187" s="46" t="s">
        <v>426</v>
      </c>
      <c r="F187" s="1144">
        <v>1</v>
      </c>
      <c r="G187" s="1144"/>
      <c r="H187" s="764">
        <f t="shared" si="26"/>
        <v>0</v>
      </c>
      <c r="I187" s="122">
        <f t="shared" si="21"/>
        <v>0</v>
      </c>
      <c r="J187" s="3241" t="s">
        <v>127</v>
      </c>
      <c r="K187" s="3215">
        <v>20000</v>
      </c>
      <c r="L187" s="123"/>
      <c r="M187" s="1146">
        <f t="shared" si="22"/>
        <v>0</v>
      </c>
      <c r="N187" s="123"/>
      <c r="O187" s="1146">
        <f t="shared" si="23"/>
        <v>0</v>
      </c>
      <c r="P187" s="3244">
        <f t="shared" si="24"/>
        <v>20000</v>
      </c>
      <c r="Q187" s="1146"/>
      <c r="R187" s="125"/>
    </row>
    <row r="188" spans="2:22" s="40" customFormat="1" ht="15.95" hidden="1" customHeight="1">
      <c r="B188" s="3081"/>
      <c r="C188" s="526">
        <v>41764</v>
      </c>
      <c r="D188" s="1208" t="s">
        <v>598</v>
      </c>
      <c r="E188" s="46" t="s">
        <v>426</v>
      </c>
      <c r="F188" s="1144">
        <v>1</v>
      </c>
      <c r="G188" s="1144"/>
      <c r="H188" s="764">
        <f t="shared" si="26"/>
        <v>0</v>
      </c>
      <c r="I188" s="122">
        <f t="shared" si="21"/>
        <v>0</v>
      </c>
      <c r="J188" s="3242"/>
      <c r="K188" s="3217"/>
      <c r="L188" s="123"/>
      <c r="M188" s="1146">
        <f t="shared" si="22"/>
        <v>0</v>
      </c>
      <c r="N188" s="123"/>
      <c r="O188" s="1146">
        <f t="shared" si="23"/>
        <v>0</v>
      </c>
      <c r="P188" s="3245"/>
      <c r="Q188" s="1146"/>
      <c r="R188" s="125"/>
    </row>
    <row r="189" spans="2:22" s="40" customFormat="1" ht="15.95" hidden="1" customHeight="1">
      <c r="B189" s="3080">
        <v>11</v>
      </c>
      <c r="C189" s="526">
        <v>41765</v>
      </c>
      <c r="D189" s="1208" t="s">
        <v>563</v>
      </c>
      <c r="E189" s="46" t="s">
        <v>263</v>
      </c>
      <c r="F189" s="1144">
        <v>1</v>
      </c>
      <c r="G189" s="1144"/>
      <c r="H189" s="764">
        <f t="shared" si="26"/>
        <v>0</v>
      </c>
      <c r="I189" s="122">
        <f t="shared" si="21"/>
        <v>0</v>
      </c>
      <c r="J189" s="1152" t="s">
        <v>258</v>
      </c>
      <c r="K189" s="779">
        <v>5000</v>
      </c>
      <c r="L189" s="123"/>
      <c r="M189" s="1146">
        <f t="shared" si="22"/>
        <v>0</v>
      </c>
      <c r="N189" s="123"/>
      <c r="O189" s="1146">
        <f t="shared" si="23"/>
        <v>0</v>
      </c>
      <c r="P189" s="124">
        <f t="shared" si="24"/>
        <v>5000</v>
      </c>
      <c r="Q189" s="1146"/>
      <c r="R189" s="125"/>
    </row>
    <row r="190" spans="2:22" s="40" customFormat="1" ht="15.95" hidden="1" customHeight="1">
      <c r="B190" s="3082"/>
      <c r="C190" s="526">
        <v>41765</v>
      </c>
      <c r="D190" s="1208" t="s">
        <v>598</v>
      </c>
      <c r="E190" s="46" t="s">
        <v>426</v>
      </c>
      <c r="F190" s="1144">
        <v>4</v>
      </c>
      <c r="G190" s="1144"/>
      <c r="H190" s="764">
        <f t="shared" si="26"/>
        <v>0</v>
      </c>
      <c r="I190" s="122">
        <f t="shared" ref="I190:I253" si="27">H190*500</f>
        <v>0</v>
      </c>
      <c r="J190" s="3241" t="s">
        <v>127</v>
      </c>
      <c r="K190" s="3215">
        <v>20000</v>
      </c>
      <c r="L190" s="123"/>
      <c r="M190" s="1146">
        <f t="shared" ref="M190:M233" si="28">L190*10000</f>
        <v>0</v>
      </c>
      <c r="N190" s="123"/>
      <c r="O190" s="1146">
        <f t="shared" ref="O190:O233" si="29">N190*15000</f>
        <v>0</v>
      </c>
      <c r="P190" s="3244">
        <f t="shared" ref="P190:P233" si="30">I190+K190+M190+O190</f>
        <v>20000</v>
      </c>
      <c r="Q190" s="1146"/>
      <c r="R190" s="125"/>
    </row>
    <row r="191" spans="2:22" s="40" customFormat="1" ht="15.95" hidden="1" customHeight="1">
      <c r="B191" s="3081"/>
      <c r="C191" s="526">
        <v>41765</v>
      </c>
      <c r="D191" s="1208" t="s">
        <v>561</v>
      </c>
      <c r="E191" s="46" t="s">
        <v>426</v>
      </c>
      <c r="F191" s="1144">
        <v>1</v>
      </c>
      <c r="G191" s="1144"/>
      <c r="H191" s="764">
        <f t="shared" si="26"/>
        <v>0</v>
      </c>
      <c r="I191" s="122">
        <f t="shared" si="27"/>
        <v>0</v>
      </c>
      <c r="J191" s="3242"/>
      <c r="K191" s="3217"/>
      <c r="L191" s="123"/>
      <c r="M191" s="1146">
        <f t="shared" si="28"/>
        <v>0</v>
      </c>
      <c r="N191" s="123"/>
      <c r="O191" s="1146">
        <f t="shared" si="29"/>
        <v>0</v>
      </c>
      <c r="P191" s="3245"/>
      <c r="Q191" s="1146"/>
      <c r="R191" s="125"/>
    </row>
    <row r="192" spans="2:22" s="40" customFormat="1" ht="15.95" hidden="1" customHeight="1">
      <c r="B192" s="3080">
        <v>12</v>
      </c>
      <c r="C192" s="526">
        <v>41766</v>
      </c>
      <c r="D192" s="1208" t="s">
        <v>561</v>
      </c>
      <c r="E192" s="46" t="s">
        <v>426</v>
      </c>
      <c r="F192" s="1144">
        <v>2</v>
      </c>
      <c r="G192" s="1144"/>
      <c r="H192" s="764">
        <f t="shared" si="26"/>
        <v>0</v>
      </c>
      <c r="I192" s="122">
        <f t="shared" si="27"/>
        <v>0</v>
      </c>
      <c r="J192" s="3241" t="s">
        <v>127</v>
      </c>
      <c r="K192" s="3215">
        <v>20000</v>
      </c>
      <c r="L192" s="3249">
        <v>1</v>
      </c>
      <c r="M192" s="3215">
        <f t="shared" si="28"/>
        <v>10000</v>
      </c>
      <c r="N192" s="123"/>
      <c r="O192" s="1146">
        <f t="shared" si="29"/>
        <v>0</v>
      </c>
      <c r="P192" s="3244">
        <f t="shared" si="30"/>
        <v>30000</v>
      </c>
      <c r="Q192" s="1146"/>
      <c r="R192" s="125"/>
    </row>
    <row r="193" spans="2:18" s="40" customFormat="1" ht="15.95" hidden="1" customHeight="1">
      <c r="B193" s="3081"/>
      <c r="C193" s="526">
        <v>41766</v>
      </c>
      <c r="D193" s="1208" t="s">
        <v>598</v>
      </c>
      <c r="E193" s="46" t="s">
        <v>426</v>
      </c>
      <c r="F193" s="1144">
        <v>2</v>
      </c>
      <c r="G193" s="1144"/>
      <c r="H193" s="764">
        <f t="shared" si="26"/>
        <v>0</v>
      </c>
      <c r="I193" s="122">
        <f t="shared" si="27"/>
        <v>0</v>
      </c>
      <c r="J193" s="3242"/>
      <c r="K193" s="3217"/>
      <c r="L193" s="3251"/>
      <c r="M193" s="3217"/>
      <c r="N193" s="123"/>
      <c r="O193" s="1146">
        <f t="shared" si="29"/>
        <v>0</v>
      </c>
      <c r="P193" s="3245"/>
      <c r="Q193" s="1146"/>
      <c r="R193" s="125"/>
    </row>
    <row r="194" spans="2:18" s="40" customFormat="1" ht="15.95" hidden="1" customHeight="1">
      <c r="B194" s="3080">
        <v>13</v>
      </c>
      <c r="C194" s="526">
        <v>41767</v>
      </c>
      <c r="D194" s="1208" t="s">
        <v>563</v>
      </c>
      <c r="E194" s="46" t="s">
        <v>263</v>
      </c>
      <c r="F194" s="1144">
        <v>2</v>
      </c>
      <c r="G194" s="1144"/>
      <c r="H194" s="764">
        <f t="shared" si="26"/>
        <v>0</v>
      </c>
      <c r="I194" s="122">
        <f t="shared" si="27"/>
        <v>0</v>
      </c>
      <c r="J194" s="1152" t="s">
        <v>258</v>
      </c>
      <c r="K194" s="779">
        <v>10000</v>
      </c>
      <c r="L194" s="123"/>
      <c r="M194" s="1146">
        <f t="shared" si="28"/>
        <v>0</v>
      </c>
      <c r="N194" s="123"/>
      <c r="O194" s="1146">
        <f t="shared" si="29"/>
        <v>0</v>
      </c>
      <c r="P194" s="124">
        <f t="shared" si="30"/>
        <v>10000</v>
      </c>
      <c r="Q194" s="1146"/>
      <c r="R194" s="125"/>
    </row>
    <row r="195" spans="2:18" s="40" customFormat="1" ht="15.95" hidden="1" customHeight="1">
      <c r="B195" s="3081"/>
      <c r="C195" s="526">
        <v>41767</v>
      </c>
      <c r="D195" s="1208" t="s">
        <v>555</v>
      </c>
      <c r="E195" s="46" t="s">
        <v>556</v>
      </c>
      <c r="F195" s="1144">
        <v>1</v>
      </c>
      <c r="G195" s="1144">
        <v>30</v>
      </c>
      <c r="H195" s="764">
        <f t="shared" si="26"/>
        <v>30</v>
      </c>
      <c r="I195" s="122">
        <f t="shared" si="27"/>
        <v>15000</v>
      </c>
      <c r="J195" s="1152"/>
      <c r="K195" s="779"/>
      <c r="L195" s="123">
        <v>1</v>
      </c>
      <c r="M195" s="1146">
        <f t="shared" si="28"/>
        <v>10000</v>
      </c>
      <c r="N195" s="123"/>
      <c r="O195" s="1146">
        <f t="shared" si="29"/>
        <v>0</v>
      </c>
      <c r="P195" s="124">
        <f t="shared" si="30"/>
        <v>25000</v>
      </c>
      <c r="Q195" s="1146"/>
      <c r="R195" s="125"/>
    </row>
    <row r="196" spans="2:18" s="40" customFormat="1" ht="15.95" hidden="1" customHeight="1">
      <c r="B196" s="3080">
        <v>14</v>
      </c>
      <c r="C196" s="526">
        <v>41768</v>
      </c>
      <c r="D196" s="1208" t="s">
        <v>598</v>
      </c>
      <c r="E196" s="46" t="s">
        <v>426</v>
      </c>
      <c r="F196" s="1144">
        <v>1</v>
      </c>
      <c r="G196" s="1144"/>
      <c r="H196" s="764">
        <f t="shared" si="26"/>
        <v>0</v>
      </c>
      <c r="I196" s="122">
        <f t="shared" si="27"/>
        <v>0</v>
      </c>
      <c r="J196" s="3241" t="s">
        <v>127</v>
      </c>
      <c r="K196" s="3215">
        <v>20000</v>
      </c>
      <c r="L196" s="123"/>
      <c r="M196" s="1146">
        <f t="shared" si="28"/>
        <v>0</v>
      </c>
      <c r="N196" s="123"/>
      <c r="O196" s="1146">
        <f t="shared" si="29"/>
        <v>0</v>
      </c>
      <c r="P196" s="3244">
        <f t="shared" si="30"/>
        <v>20000</v>
      </c>
      <c r="Q196" s="1146"/>
      <c r="R196" s="125"/>
    </row>
    <row r="197" spans="2:18" s="40" customFormat="1" ht="15.95" hidden="1" customHeight="1">
      <c r="B197" s="3081"/>
      <c r="C197" s="526">
        <v>41768</v>
      </c>
      <c r="D197" s="1208" t="s">
        <v>597</v>
      </c>
      <c r="E197" s="46" t="s">
        <v>426</v>
      </c>
      <c r="F197" s="1144">
        <v>4</v>
      </c>
      <c r="G197" s="1144"/>
      <c r="H197" s="764">
        <f t="shared" si="26"/>
        <v>0</v>
      </c>
      <c r="I197" s="122">
        <f t="shared" si="27"/>
        <v>0</v>
      </c>
      <c r="J197" s="3242"/>
      <c r="K197" s="3217"/>
      <c r="L197" s="123"/>
      <c r="M197" s="1146">
        <f t="shared" si="28"/>
        <v>0</v>
      </c>
      <c r="N197" s="123"/>
      <c r="O197" s="1146">
        <f t="shared" si="29"/>
        <v>0</v>
      </c>
      <c r="P197" s="3245"/>
      <c r="Q197" s="1146"/>
      <c r="R197" s="125"/>
    </row>
    <row r="198" spans="2:18" s="40" customFormat="1" ht="15.95" hidden="1" customHeight="1">
      <c r="B198" s="3080">
        <v>15</v>
      </c>
      <c r="C198" s="526">
        <v>41769</v>
      </c>
      <c r="D198" s="1208" t="s">
        <v>563</v>
      </c>
      <c r="E198" s="46" t="s">
        <v>263</v>
      </c>
      <c r="F198" s="1144">
        <v>1</v>
      </c>
      <c r="G198" s="1144"/>
      <c r="H198" s="764">
        <f t="shared" si="26"/>
        <v>0</v>
      </c>
      <c r="I198" s="122">
        <f t="shared" si="27"/>
        <v>0</v>
      </c>
      <c r="J198" s="1152" t="s">
        <v>258</v>
      </c>
      <c r="K198" s="779">
        <v>5000</v>
      </c>
      <c r="L198" s="123"/>
      <c r="M198" s="1146">
        <f t="shared" si="28"/>
        <v>0</v>
      </c>
      <c r="N198" s="123"/>
      <c r="O198" s="1146">
        <f t="shared" si="29"/>
        <v>0</v>
      </c>
      <c r="P198" s="124">
        <f t="shared" si="30"/>
        <v>5000</v>
      </c>
      <c r="Q198" s="1146"/>
      <c r="R198" s="125"/>
    </row>
    <row r="199" spans="2:18" s="40" customFormat="1" ht="15.95" hidden="1" customHeight="1">
      <c r="B199" s="3081"/>
      <c r="C199" s="526">
        <v>41769</v>
      </c>
      <c r="D199" s="1208" t="s">
        <v>561</v>
      </c>
      <c r="E199" s="46" t="s">
        <v>426</v>
      </c>
      <c r="F199" s="1144">
        <v>1</v>
      </c>
      <c r="G199" s="1144"/>
      <c r="H199" s="764">
        <f t="shared" si="26"/>
        <v>0</v>
      </c>
      <c r="I199" s="122">
        <f t="shared" si="27"/>
        <v>0</v>
      </c>
      <c r="J199" s="1152" t="s">
        <v>127</v>
      </c>
      <c r="K199" s="779">
        <v>20000</v>
      </c>
      <c r="L199" s="123"/>
      <c r="M199" s="1146">
        <f t="shared" si="28"/>
        <v>0</v>
      </c>
      <c r="N199" s="123"/>
      <c r="O199" s="1146">
        <f t="shared" si="29"/>
        <v>0</v>
      </c>
      <c r="P199" s="124">
        <f t="shared" si="30"/>
        <v>20000</v>
      </c>
      <c r="Q199" s="1146"/>
      <c r="R199" s="125"/>
    </row>
    <row r="200" spans="2:18" s="40" customFormat="1" ht="15.95" hidden="1" customHeight="1">
      <c r="B200" s="3080">
        <v>16</v>
      </c>
      <c r="C200" s="387">
        <v>41770</v>
      </c>
      <c r="D200" s="1208" t="s">
        <v>553</v>
      </c>
      <c r="E200" s="46" t="s">
        <v>263</v>
      </c>
      <c r="F200" s="1144">
        <v>1</v>
      </c>
      <c r="G200" s="1144"/>
      <c r="H200" s="764">
        <f t="shared" si="26"/>
        <v>0</v>
      </c>
      <c r="I200" s="122">
        <f t="shared" si="27"/>
        <v>0</v>
      </c>
      <c r="J200" s="1152" t="s">
        <v>258</v>
      </c>
      <c r="K200" s="779">
        <v>5000</v>
      </c>
      <c r="L200" s="123">
        <v>4</v>
      </c>
      <c r="M200" s="1146">
        <f t="shared" si="28"/>
        <v>40000</v>
      </c>
      <c r="N200" s="123"/>
      <c r="O200" s="1146">
        <f t="shared" si="29"/>
        <v>0</v>
      </c>
      <c r="P200" s="124">
        <f t="shared" si="30"/>
        <v>45000</v>
      </c>
      <c r="Q200" s="1146"/>
      <c r="R200" s="125"/>
    </row>
    <row r="201" spans="2:18" s="40" customFormat="1" ht="15.95" hidden="1" customHeight="1">
      <c r="B201" s="3082"/>
      <c r="C201" s="387">
        <v>41770</v>
      </c>
      <c r="D201" s="1208" t="s">
        <v>561</v>
      </c>
      <c r="E201" s="46" t="s">
        <v>426</v>
      </c>
      <c r="F201" s="1144">
        <v>4</v>
      </c>
      <c r="G201" s="1144"/>
      <c r="H201" s="764">
        <f t="shared" si="26"/>
        <v>0</v>
      </c>
      <c r="I201" s="122">
        <f t="shared" si="27"/>
        <v>0</v>
      </c>
      <c r="J201" s="3241" t="s">
        <v>127</v>
      </c>
      <c r="K201" s="3215">
        <v>25000</v>
      </c>
      <c r="L201" s="123"/>
      <c r="M201" s="1146">
        <f t="shared" si="28"/>
        <v>0</v>
      </c>
      <c r="N201" s="123"/>
      <c r="O201" s="1146">
        <f t="shared" si="29"/>
        <v>0</v>
      </c>
      <c r="P201" s="3244">
        <f t="shared" si="30"/>
        <v>25000</v>
      </c>
      <c r="Q201" s="1146"/>
      <c r="R201" s="125"/>
    </row>
    <row r="202" spans="2:18" s="40" customFormat="1" ht="15.95" hidden="1" customHeight="1">
      <c r="B202" s="3081"/>
      <c r="C202" s="387">
        <v>41770</v>
      </c>
      <c r="D202" s="1208" t="s">
        <v>605</v>
      </c>
      <c r="E202" s="46" t="s">
        <v>426</v>
      </c>
      <c r="F202" s="1144">
        <v>6</v>
      </c>
      <c r="G202" s="1144"/>
      <c r="H202" s="764">
        <f t="shared" si="26"/>
        <v>0</v>
      </c>
      <c r="I202" s="122">
        <f t="shared" si="27"/>
        <v>0</v>
      </c>
      <c r="J202" s="3242"/>
      <c r="K202" s="3217"/>
      <c r="L202" s="123"/>
      <c r="M202" s="1146">
        <f t="shared" si="28"/>
        <v>0</v>
      </c>
      <c r="N202" s="123"/>
      <c r="O202" s="1146">
        <f t="shared" si="29"/>
        <v>0</v>
      </c>
      <c r="P202" s="3245"/>
      <c r="Q202" s="1146"/>
      <c r="R202" s="125"/>
    </row>
    <row r="203" spans="2:18" s="40" customFormat="1" ht="15.95" hidden="1" customHeight="1">
      <c r="B203" s="3080">
        <v>17</v>
      </c>
      <c r="C203" s="526">
        <v>41771</v>
      </c>
      <c r="D203" s="1208" t="s">
        <v>605</v>
      </c>
      <c r="E203" s="46" t="s">
        <v>426</v>
      </c>
      <c r="F203" s="1144">
        <v>7</v>
      </c>
      <c r="G203" s="1144"/>
      <c r="H203" s="764">
        <f t="shared" si="26"/>
        <v>0</v>
      </c>
      <c r="I203" s="122">
        <f t="shared" si="27"/>
        <v>0</v>
      </c>
      <c r="J203" s="3241" t="s">
        <v>127</v>
      </c>
      <c r="K203" s="3215">
        <v>25000</v>
      </c>
      <c r="L203" s="123"/>
      <c r="M203" s="1146">
        <f t="shared" si="28"/>
        <v>0</v>
      </c>
      <c r="N203" s="123"/>
      <c r="O203" s="1146">
        <f t="shared" si="29"/>
        <v>0</v>
      </c>
      <c r="P203" s="3244">
        <f t="shared" si="30"/>
        <v>25000</v>
      </c>
      <c r="Q203" s="1146"/>
      <c r="R203" s="125"/>
    </row>
    <row r="204" spans="2:18" s="40" customFormat="1" ht="15.95" hidden="1" customHeight="1">
      <c r="B204" s="3081"/>
      <c r="C204" s="526">
        <v>41771</v>
      </c>
      <c r="D204" s="1208" t="s">
        <v>561</v>
      </c>
      <c r="E204" s="46" t="s">
        <v>426</v>
      </c>
      <c r="F204" s="1144">
        <v>1</v>
      </c>
      <c r="G204" s="1144"/>
      <c r="H204" s="764">
        <f t="shared" si="26"/>
        <v>0</v>
      </c>
      <c r="I204" s="122">
        <f t="shared" si="27"/>
        <v>0</v>
      </c>
      <c r="J204" s="3242"/>
      <c r="K204" s="3217"/>
      <c r="L204" s="123"/>
      <c r="M204" s="1146">
        <f t="shared" si="28"/>
        <v>0</v>
      </c>
      <c r="N204" s="123"/>
      <c r="O204" s="1146">
        <f t="shared" si="29"/>
        <v>0</v>
      </c>
      <c r="P204" s="3245"/>
      <c r="Q204" s="1146"/>
      <c r="R204" s="125"/>
    </row>
    <row r="205" spans="2:18" s="40" customFormat="1" ht="15.95" hidden="1" customHeight="1">
      <c r="B205" s="1129">
        <v>18</v>
      </c>
      <c r="C205" s="526">
        <v>41772</v>
      </c>
      <c r="D205" s="1208" t="s">
        <v>605</v>
      </c>
      <c r="E205" s="46" t="s">
        <v>426</v>
      </c>
      <c r="F205" s="1144">
        <v>7</v>
      </c>
      <c r="G205" s="1144"/>
      <c r="H205" s="764">
        <f t="shared" si="26"/>
        <v>0</v>
      </c>
      <c r="I205" s="122">
        <f t="shared" si="27"/>
        <v>0</v>
      </c>
      <c r="J205" s="1152" t="s">
        <v>127</v>
      </c>
      <c r="K205" s="779">
        <v>25000</v>
      </c>
      <c r="L205" s="123"/>
      <c r="M205" s="1146">
        <f t="shared" si="28"/>
        <v>0</v>
      </c>
      <c r="N205" s="123"/>
      <c r="O205" s="1146">
        <f t="shared" si="29"/>
        <v>0</v>
      </c>
      <c r="P205" s="124">
        <f t="shared" si="30"/>
        <v>25000</v>
      </c>
      <c r="Q205" s="1146"/>
      <c r="R205" s="125"/>
    </row>
    <row r="206" spans="2:18" s="40" customFormat="1" ht="15.95" hidden="1" customHeight="1">
      <c r="B206" s="1129">
        <v>19</v>
      </c>
      <c r="C206" s="526">
        <v>41773</v>
      </c>
      <c r="D206" s="1208" t="s">
        <v>563</v>
      </c>
      <c r="E206" s="46" t="s">
        <v>263</v>
      </c>
      <c r="F206" s="1144">
        <v>1</v>
      </c>
      <c r="G206" s="1144"/>
      <c r="H206" s="764">
        <f t="shared" si="26"/>
        <v>0</v>
      </c>
      <c r="I206" s="122">
        <f t="shared" si="27"/>
        <v>0</v>
      </c>
      <c r="J206" s="1152" t="s">
        <v>258</v>
      </c>
      <c r="K206" s="779">
        <v>5000</v>
      </c>
      <c r="L206" s="123">
        <v>2</v>
      </c>
      <c r="M206" s="1146">
        <f t="shared" si="28"/>
        <v>20000</v>
      </c>
      <c r="N206" s="123"/>
      <c r="O206" s="1146">
        <f t="shared" si="29"/>
        <v>0</v>
      </c>
      <c r="P206" s="124">
        <f t="shared" si="30"/>
        <v>25000</v>
      </c>
      <c r="Q206" s="1146"/>
      <c r="R206" s="125"/>
    </row>
    <row r="207" spans="2:18" s="40" customFormat="1" ht="15.95" hidden="1" customHeight="1">
      <c r="B207" s="3080">
        <v>20</v>
      </c>
      <c r="C207" s="526">
        <v>41774</v>
      </c>
      <c r="D207" s="1208" t="s">
        <v>560</v>
      </c>
      <c r="E207" s="46" t="s">
        <v>426</v>
      </c>
      <c r="F207" s="1144">
        <v>2</v>
      </c>
      <c r="G207" s="1144"/>
      <c r="H207" s="764">
        <f t="shared" si="26"/>
        <v>0</v>
      </c>
      <c r="I207" s="122">
        <f t="shared" si="27"/>
        <v>0</v>
      </c>
      <c r="J207" s="1152"/>
      <c r="K207" s="779"/>
      <c r="L207" s="123">
        <v>2</v>
      </c>
      <c r="M207" s="1146">
        <f t="shared" si="28"/>
        <v>20000</v>
      </c>
      <c r="N207" s="123"/>
      <c r="O207" s="1146">
        <f t="shared" si="29"/>
        <v>0</v>
      </c>
      <c r="P207" s="124">
        <f t="shared" si="30"/>
        <v>20000</v>
      </c>
      <c r="Q207" s="1146"/>
      <c r="R207" s="125"/>
    </row>
    <row r="208" spans="2:18" s="40" customFormat="1" ht="15.95" hidden="1" customHeight="1">
      <c r="B208" s="3082"/>
      <c r="C208" s="526">
        <v>41774</v>
      </c>
      <c r="D208" s="1208" t="s">
        <v>598</v>
      </c>
      <c r="E208" s="46" t="s">
        <v>426</v>
      </c>
      <c r="F208" s="1144">
        <v>2</v>
      </c>
      <c r="G208" s="1144"/>
      <c r="H208" s="764">
        <f t="shared" si="26"/>
        <v>0</v>
      </c>
      <c r="I208" s="122">
        <f t="shared" si="27"/>
        <v>0</v>
      </c>
      <c r="J208" s="1152"/>
      <c r="K208" s="779"/>
      <c r="L208" s="123"/>
      <c r="M208" s="1146">
        <f t="shared" si="28"/>
        <v>0</v>
      </c>
      <c r="N208" s="123"/>
      <c r="O208" s="1146">
        <f t="shared" si="29"/>
        <v>0</v>
      </c>
      <c r="P208" s="124">
        <f t="shared" si="30"/>
        <v>0</v>
      </c>
      <c r="Q208" s="1146"/>
      <c r="R208" s="125"/>
    </row>
    <row r="209" spans="2:18" s="40" customFormat="1" ht="15.95" hidden="1" customHeight="1">
      <c r="B209" s="3082"/>
      <c r="C209" s="526">
        <v>41774</v>
      </c>
      <c r="D209" s="1208" t="s">
        <v>561</v>
      </c>
      <c r="E209" s="46" t="s">
        <v>426</v>
      </c>
      <c r="F209" s="1144">
        <v>3</v>
      </c>
      <c r="G209" s="1144"/>
      <c r="H209" s="764">
        <f t="shared" si="26"/>
        <v>0</v>
      </c>
      <c r="I209" s="122">
        <f t="shared" si="27"/>
        <v>0</v>
      </c>
      <c r="J209" s="1152"/>
      <c r="K209" s="779"/>
      <c r="L209" s="123"/>
      <c r="M209" s="1146">
        <f t="shared" si="28"/>
        <v>0</v>
      </c>
      <c r="N209" s="123"/>
      <c r="O209" s="1146">
        <f t="shared" si="29"/>
        <v>0</v>
      </c>
      <c r="P209" s="124">
        <f t="shared" si="30"/>
        <v>0</v>
      </c>
      <c r="Q209" s="1146"/>
      <c r="R209" s="125"/>
    </row>
    <row r="210" spans="2:18" s="40" customFormat="1" ht="15.95" hidden="1" customHeight="1">
      <c r="B210" s="3081"/>
      <c r="C210" s="526">
        <v>41774</v>
      </c>
      <c r="D210" s="1208" t="s">
        <v>552</v>
      </c>
      <c r="E210" s="46" t="s">
        <v>263</v>
      </c>
      <c r="F210" s="1144">
        <v>1</v>
      </c>
      <c r="G210" s="1144"/>
      <c r="H210" s="764">
        <f t="shared" si="26"/>
        <v>0</v>
      </c>
      <c r="I210" s="122">
        <f t="shared" si="27"/>
        <v>0</v>
      </c>
      <c r="J210" s="1152" t="s">
        <v>258</v>
      </c>
      <c r="K210" s="779">
        <v>10000</v>
      </c>
      <c r="L210" s="123"/>
      <c r="M210" s="1146">
        <f t="shared" si="28"/>
        <v>0</v>
      </c>
      <c r="N210" s="123"/>
      <c r="O210" s="1146">
        <f t="shared" si="29"/>
        <v>0</v>
      </c>
      <c r="P210" s="124">
        <f t="shared" si="30"/>
        <v>10000</v>
      </c>
      <c r="Q210" s="1146"/>
      <c r="R210" s="125"/>
    </row>
    <row r="211" spans="2:18" s="40" customFormat="1" ht="15.95" hidden="1" customHeight="1">
      <c r="B211" s="3080">
        <v>21</v>
      </c>
      <c r="C211" s="526">
        <v>41775</v>
      </c>
      <c r="D211" s="1208" t="s">
        <v>605</v>
      </c>
      <c r="E211" s="46" t="s">
        <v>426</v>
      </c>
      <c r="F211" s="1144">
        <v>5</v>
      </c>
      <c r="G211" s="1144"/>
      <c r="H211" s="764">
        <f t="shared" si="26"/>
        <v>0</v>
      </c>
      <c r="I211" s="122">
        <f t="shared" si="27"/>
        <v>0</v>
      </c>
      <c r="J211" s="3241" t="s">
        <v>127</v>
      </c>
      <c r="K211" s="3215">
        <v>35000</v>
      </c>
      <c r="L211" s="3249">
        <v>3</v>
      </c>
      <c r="M211" s="3215">
        <f t="shared" si="28"/>
        <v>30000</v>
      </c>
      <c r="N211" s="123"/>
      <c r="O211" s="1146">
        <f t="shared" si="29"/>
        <v>0</v>
      </c>
      <c r="P211" s="3244">
        <f t="shared" si="30"/>
        <v>65000</v>
      </c>
      <c r="Q211" s="1146"/>
      <c r="R211" s="125"/>
    </row>
    <row r="212" spans="2:18" s="40" customFormat="1" ht="15.95" hidden="1" customHeight="1">
      <c r="B212" s="3082"/>
      <c r="C212" s="526">
        <v>41775</v>
      </c>
      <c r="D212" s="1208" t="s">
        <v>559</v>
      </c>
      <c r="E212" s="46" t="s">
        <v>426</v>
      </c>
      <c r="F212" s="1144">
        <v>1</v>
      </c>
      <c r="G212" s="1144"/>
      <c r="H212" s="764">
        <f t="shared" si="26"/>
        <v>0</v>
      </c>
      <c r="I212" s="122">
        <f t="shared" si="27"/>
        <v>0</v>
      </c>
      <c r="J212" s="3243"/>
      <c r="K212" s="3216"/>
      <c r="L212" s="3250"/>
      <c r="M212" s="3216"/>
      <c r="N212" s="123"/>
      <c r="O212" s="1146">
        <f t="shared" si="29"/>
        <v>0</v>
      </c>
      <c r="P212" s="3248"/>
      <c r="Q212" s="1146"/>
      <c r="R212" s="125"/>
    </row>
    <row r="213" spans="2:18" s="40" customFormat="1" ht="15.95" hidden="1" customHeight="1">
      <c r="B213" s="3082"/>
      <c r="C213" s="526">
        <v>41775</v>
      </c>
      <c r="D213" s="1208" t="s">
        <v>597</v>
      </c>
      <c r="E213" s="46" t="s">
        <v>426</v>
      </c>
      <c r="F213" s="1144">
        <v>1</v>
      </c>
      <c r="G213" s="1144"/>
      <c r="H213" s="764">
        <f t="shared" si="26"/>
        <v>0</v>
      </c>
      <c r="I213" s="122">
        <f t="shared" si="27"/>
        <v>0</v>
      </c>
      <c r="J213" s="3242"/>
      <c r="K213" s="3217"/>
      <c r="L213" s="3251"/>
      <c r="M213" s="3217"/>
      <c r="N213" s="123"/>
      <c r="O213" s="1146">
        <f t="shared" si="29"/>
        <v>0</v>
      </c>
      <c r="P213" s="3245"/>
      <c r="Q213" s="1146"/>
      <c r="R213" s="125"/>
    </row>
    <row r="214" spans="2:18" s="40" customFormat="1" ht="15.95" hidden="1" customHeight="1">
      <c r="B214" s="3081"/>
      <c r="C214" s="526">
        <v>41775</v>
      </c>
      <c r="D214" s="1208" t="s">
        <v>552</v>
      </c>
      <c r="E214" s="46" t="s">
        <v>263</v>
      </c>
      <c r="F214" s="1144">
        <v>1</v>
      </c>
      <c r="G214" s="1144"/>
      <c r="H214" s="764">
        <f t="shared" si="26"/>
        <v>0</v>
      </c>
      <c r="I214" s="122">
        <f t="shared" si="27"/>
        <v>0</v>
      </c>
      <c r="J214" s="1152" t="s">
        <v>258</v>
      </c>
      <c r="K214" s="779">
        <v>10000</v>
      </c>
      <c r="L214" s="123"/>
      <c r="M214" s="1146">
        <f t="shared" si="28"/>
        <v>0</v>
      </c>
      <c r="N214" s="123"/>
      <c r="O214" s="1146">
        <f t="shared" si="29"/>
        <v>0</v>
      </c>
      <c r="P214" s="124">
        <f t="shared" si="30"/>
        <v>10000</v>
      </c>
      <c r="Q214" s="1146"/>
      <c r="R214" s="125"/>
    </row>
    <row r="215" spans="2:18" s="40" customFormat="1" ht="15.95" hidden="1" customHeight="1">
      <c r="B215" s="1129">
        <v>22</v>
      </c>
      <c r="C215" s="526">
        <v>41776</v>
      </c>
      <c r="D215" s="1208" t="s">
        <v>559</v>
      </c>
      <c r="E215" s="46" t="s">
        <v>426</v>
      </c>
      <c r="F215" s="1144">
        <v>2</v>
      </c>
      <c r="G215" s="1144"/>
      <c r="H215" s="764">
        <f t="shared" si="26"/>
        <v>0</v>
      </c>
      <c r="I215" s="122">
        <f t="shared" si="27"/>
        <v>0</v>
      </c>
      <c r="J215" s="1152" t="s">
        <v>127</v>
      </c>
      <c r="K215" s="779">
        <v>35000</v>
      </c>
      <c r="L215" s="123">
        <v>2</v>
      </c>
      <c r="M215" s="1146">
        <f t="shared" si="28"/>
        <v>20000</v>
      </c>
      <c r="N215" s="123"/>
      <c r="O215" s="1146">
        <f t="shared" si="29"/>
        <v>0</v>
      </c>
      <c r="P215" s="124">
        <f t="shared" si="30"/>
        <v>55000</v>
      </c>
      <c r="Q215" s="1146"/>
      <c r="R215" s="125"/>
    </row>
    <row r="216" spans="2:18" s="40" customFormat="1" ht="15.95" hidden="1" customHeight="1">
      <c r="B216" s="3080">
        <v>23</v>
      </c>
      <c r="C216" s="387">
        <v>41777</v>
      </c>
      <c r="D216" s="1208" t="s">
        <v>559</v>
      </c>
      <c r="E216" s="46" t="s">
        <v>426</v>
      </c>
      <c r="F216" s="1144">
        <v>1</v>
      </c>
      <c r="G216" s="1144"/>
      <c r="H216" s="764">
        <f t="shared" si="26"/>
        <v>0</v>
      </c>
      <c r="I216" s="122">
        <f t="shared" si="27"/>
        <v>0</v>
      </c>
      <c r="J216" s="1152" t="s">
        <v>127</v>
      </c>
      <c r="K216" s="779">
        <v>20000</v>
      </c>
      <c r="L216" s="123"/>
      <c r="M216" s="1146">
        <f t="shared" si="28"/>
        <v>0</v>
      </c>
      <c r="N216" s="123"/>
      <c r="O216" s="1146">
        <f t="shared" si="29"/>
        <v>0</v>
      </c>
      <c r="P216" s="124">
        <f t="shared" si="30"/>
        <v>20000</v>
      </c>
      <c r="Q216" s="1146"/>
      <c r="R216" s="125"/>
    </row>
    <row r="217" spans="2:18" s="40" customFormat="1" ht="15.95" hidden="1" customHeight="1">
      <c r="B217" s="3081"/>
      <c r="C217" s="387">
        <v>41777</v>
      </c>
      <c r="D217" s="1208" t="s">
        <v>553</v>
      </c>
      <c r="E217" s="46" t="s">
        <v>263</v>
      </c>
      <c r="F217" s="1144">
        <v>1</v>
      </c>
      <c r="G217" s="1144"/>
      <c r="H217" s="764">
        <f t="shared" si="26"/>
        <v>0</v>
      </c>
      <c r="I217" s="122">
        <f t="shared" si="27"/>
        <v>0</v>
      </c>
      <c r="J217" s="1152" t="s">
        <v>258</v>
      </c>
      <c r="K217" s="779">
        <v>5000</v>
      </c>
      <c r="L217" s="123"/>
      <c r="M217" s="1146">
        <f t="shared" si="28"/>
        <v>0</v>
      </c>
      <c r="N217" s="123"/>
      <c r="O217" s="1146">
        <f t="shared" si="29"/>
        <v>0</v>
      </c>
      <c r="P217" s="124">
        <f t="shared" si="30"/>
        <v>5000</v>
      </c>
      <c r="Q217" s="1146"/>
      <c r="R217" s="125"/>
    </row>
    <row r="218" spans="2:18" s="40" customFormat="1" ht="15.95" hidden="1" customHeight="1">
      <c r="B218" s="3080">
        <v>24</v>
      </c>
      <c r="C218" s="526">
        <v>41778</v>
      </c>
      <c r="D218" s="1208" t="s">
        <v>612</v>
      </c>
      <c r="E218" s="46" t="s">
        <v>556</v>
      </c>
      <c r="F218" s="1144">
        <v>6</v>
      </c>
      <c r="G218" s="1144"/>
      <c r="H218" s="764">
        <f t="shared" si="26"/>
        <v>0</v>
      </c>
      <c r="I218" s="122">
        <f t="shared" si="27"/>
        <v>0</v>
      </c>
      <c r="J218" s="3241" t="s">
        <v>127</v>
      </c>
      <c r="K218" s="3215">
        <v>25000</v>
      </c>
      <c r="L218" s="3249">
        <v>5</v>
      </c>
      <c r="M218" s="3215">
        <f t="shared" si="28"/>
        <v>50000</v>
      </c>
      <c r="N218" s="123"/>
      <c r="O218" s="1146">
        <f t="shared" si="29"/>
        <v>0</v>
      </c>
      <c r="P218" s="3244">
        <f t="shared" si="30"/>
        <v>75000</v>
      </c>
      <c r="Q218" s="1146"/>
      <c r="R218" s="125"/>
    </row>
    <row r="219" spans="2:18" s="40" customFormat="1" ht="15.95" hidden="1" customHeight="1">
      <c r="B219" s="3082"/>
      <c r="C219" s="526">
        <v>41778</v>
      </c>
      <c r="D219" s="1208" t="s">
        <v>605</v>
      </c>
      <c r="E219" s="46" t="s">
        <v>426</v>
      </c>
      <c r="F219" s="1144">
        <v>1</v>
      </c>
      <c r="G219" s="1144"/>
      <c r="H219" s="764">
        <f t="shared" si="26"/>
        <v>0</v>
      </c>
      <c r="I219" s="122">
        <f t="shared" si="27"/>
        <v>0</v>
      </c>
      <c r="J219" s="3242"/>
      <c r="K219" s="3217"/>
      <c r="L219" s="3251"/>
      <c r="M219" s="3217"/>
      <c r="N219" s="123"/>
      <c r="O219" s="1146">
        <f t="shared" si="29"/>
        <v>0</v>
      </c>
      <c r="P219" s="3245"/>
      <c r="Q219" s="1146"/>
      <c r="R219" s="125"/>
    </row>
    <row r="220" spans="2:18" s="40" customFormat="1" ht="15.95" hidden="1" customHeight="1">
      <c r="B220" s="3081"/>
      <c r="C220" s="526">
        <v>41778</v>
      </c>
      <c r="D220" s="1208" t="s">
        <v>613</v>
      </c>
      <c r="E220" s="46" t="s">
        <v>263</v>
      </c>
      <c r="F220" s="1144"/>
      <c r="G220" s="1144"/>
      <c r="H220" s="764">
        <f t="shared" si="26"/>
        <v>0</v>
      </c>
      <c r="I220" s="122">
        <f t="shared" si="27"/>
        <v>0</v>
      </c>
      <c r="J220" s="1152"/>
      <c r="K220" s="779"/>
      <c r="L220" s="123"/>
      <c r="M220" s="1146">
        <f t="shared" si="28"/>
        <v>0</v>
      </c>
      <c r="N220" s="123">
        <v>5</v>
      </c>
      <c r="O220" s="1146">
        <f t="shared" si="29"/>
        <v>75000</v>
      </c>
      <c r="P220" s="124">
        <f t="shared" si="30"/>
        <v>75000</v>
      </c>
      <c r="Q220" s="1146"/>
      <c r="R220" s="125"/>
    </row>
    <row r="221" spans="2:18" s="40" customFormat="1" ht="15.95" hidden="1" customHeight="1">
      <c r="B221" s="1129">
        <v>25</v>
      </c>
      <c r="C221" s="526">
        <v>41779</v>
      </c>
      <c r="D221" s="1208" t="s">
        <v>614</v>
      </c>
      <c r="E221" s="46" t="s">
        <v>263</v>
      </c>
      <c r="F221" s="1144"/>
      <c r="G221" s="1144"/>
      <c r="H221" s="764">
        <f t="shared" si="26"/>
        <v>0</v>
      </c>
      <c r="I221" s="122">
        <f t="shared" si="27"/>
        <v>0</v>
      </c>
      <c r="J221" s="1152"/>
      <c r="K221" s="779"/>
      <c r="L221" s="123">
        <v>3</v>
      </c>
      <c r="M221" s="1146">
        <f t="shared" si="28"/>
        <v>30000</v>
      </c>
      <c r="N221" s="123">
        <v>5</v>
      </c>
      <c r="O221" s="1146">
        <f t="shared" si="29"/>
        <v>75000</v>
      </c>
      <c r="P221" s="124">
        <f t="shared" si="30"/>
        <v>105000</v>
      </c>
      <c r="Q221" s="1146"/>
      <c r="R221" s="125"/>
    </row>
    <row r="222" spans="2:18" s="40" customFormat="1" ht="15.95" hidden="1" customHeight="1">
      <c r="B222" s="1129">
        <v>26</v>
      </c>
      <c r="C222" s="526">
        <v>41780</v>
      </c>
      <c r="D222" s="1208" t="s">
        <v>300</v>
      </c>
      <c r="E222" s="46" t="s">
        <v>263</v>
      </c>
      <c r="F222" s="1144"/>
      <c r="G222" s="1144"/>
      <c r="H222" s="764">
        <f t="shared" si="26"/>
        <v>0</v>
      </c>
      <c r="I222" s="122">
        <f t="shared" si="27"/>
        <v>0</v>
      </c>
      <c r="J222" s="1152"/>
      <c r="K222" s="779"/>
      <c r="L222" s="123"/>
      <c r="M222" s="1146">
        <f t="shared" si="28"/>
        <v>0</v>
      </c>
      <c r="N222" s="123"/>
      <c r="O222" s="1146">
        <f t="shared" si="29"/>
        <v>0</v>
      </c>
      <c r="P222" s="124">
        <f t="shared" si="30"/>
        <v>0</v>
      </c>
      <c r="Q222" s="1146"/>
      <c r="R222" s="125"/>
    </row>
    <row r="223" spans="2:18" s="40" customFormat="1" ht="15.95" hidden="1" customHeight="1">
      <c r="B223" s="3080">
        <v>27</v>
      </c>
      <c r="C223" s="526">
        <v>41781</v>
      </c>
      <c r="D223" s="1208" t="s">
        <v>554</v>
      </c>
      <c r="E223" s="46" t="s">
        <v>426</v>
      </c>
      <c r="F223" s="1144">
        <v>1</v>
      </c>
      <c r="G223" s="1144"/>
      <c r="H223" s="764">
        <f t="shared" si="26"/>
        <v>0</v>
      </c>
      <c r="I223" s="122">
        <f t="shared" si="27"/>
        <v>0</v>
      </c>
      <c r="J223" s="3241" t="s">
        <v>127</v>
      </c>
      <c r="K223" s="3215">
        <v>35000</v>
      </c>
      <c r="L223" s="123"/>
      <c r="M223" s="1146">
        <f t="shared" si="28"/>
        <v>0</v>
      </c>
      <c r="N223" s="123"/>
      <c r="O223" s="1146">
        <f t="shared" si="29"/>
        <v>0</v>
      </c>
      <c r="P223" s="3244">
        <f t="shared" si="30"/>
        <v>35000</v>
      </c>
      <c r="Q223" s="1146"/>
      <c r="R223" s="125"/>
    </row>
    <row r="224" spans="2:18" s="40" customFormat="1" ht="15.95" hidden="1" customHeight="1">
      <c r="B224" s="3081"/>
      <c r="C224" s="526">
        <v>41781</v>
      </c>
      <c r="D224" s="1208" t="s">
        <v>559</v>
      </c>
      <c r="E224" s="46" t="s">
        <v>426</v>
      </c>
      <c r="F224" s="1144">
        <v>1</v>
      </c>
      <c r="G224" s="1144"/>
      <c r="H224" s="764">
        <f t="shared" si="26"/>
        <v>0</v>
      </c>
      <c r="I224" s="122">
        <f t="shared" si="27"/>
        <v>0</v>
      </c>
      <c r="J224" s="3242"/>
      <c r="K224" s="3217"/>
      <c r="L224" s="123"/>
      <c r="M224" s="1146">
        <f t="shared" si="28"/>
        <v>0</v>
      </c>
      <c r="N224" s="123"/>
      <c r="O224" s="1146">
        <f t="shared" si="29"/>
        <v>0</v>
      </c>
      <c r="P224" s="3245"/>
      <c r="Q224" s="1146"/>
      <c r="R224" s="125"/>
    </row>
    <row r="225" spans="2:18" s="40" customFormat="1" ht="15.95" hidden="1" customHeight="1">
      <c r="B225" s="3080">
        <v>28</v>
      </c>
      <c r="C225" s="526">
        <v>41782</v>
      </c>
      <c r="D225" s="1208" t="s">
        <v>605</v>
      </c>
      <c r="E225" s="46" t="s">
        <v>426</v>
      </c>
      <c r="F225" s="1144">
        <v>5</v>
      </c>
      <c r="G225" s="1144"/>
      <c r="H225" s="764">
        <f t="shared" si="26"/>
        <v>0</v>
      </c>
      <c r="I225" s="122">
        <f t="shared" si="27"/>
        <v>0</v>
      </c>
      <c r="J225" s="3241" t="s">
        <v>127</v>
      </c>
      <c r="K225" s="3215">
        <v>25000</v>
      </c>
      <c r="L225" s="123"/>
      <c r="M225" s="1146">
        <f t="shared" si="28"/>
        <v>0</v>
      </c>
      <c r="N225" s="123"/>
      <c r="O225" s="1146">
        <f t="shared" si="29"/>
        <v>0</v>
      </c>
      <c r="P225" s="3244">
        <f t="shared" si="30"/>
        <v>25000</v>
      </c>
      <c r="Q225" s="1146"/>
      <c r="R225" s="125"/>
    </row>
    <row r="226" spans="2:18" s="40" customFormat="1" ht="15.95" hidden="1" customHeight="1">
      <c r="B226" s="3082"/>
      <c r="C226" s="526">
        <v>41782</v>
      </c>
      <c r="D226" s="1208" t="s">
        <v>598</v>
      </c>
      <c r="E226" s="46" t="s">
        <v>426</v>
      </c>
      <c r="F226" s="1144">
        <v>1</v>
      </c>
      <c r="G226" s="1144"/>
      <c r="H226" s="764">
        <f t="shared" si="26"/>
        <v>0</v>
      </c>
      <c r="I226" s="122">
        <f t="shared" si="27"/>
        <v>0</v>
      </c>
      <c r="J226" s="3243"/>
      <c r="K226" s="3216"/>
      <c r="L226" s="123"/>
      <c r="M226" s="1146">
        <f t="shared" si="28"/>
        <v>0</v>
      </c>
      <c r="N226" s="123"/>
      <c r="O226" s="1146">
        <f t="shared" si="29"/>
        <v>0</v>
      </c>
      <c r="P226" s="3248"/>
      <c r="Q226" s="1146"/>
      <c r="R226" s="125"/>
    </row>
    <row r="227" spans="2:18" s="40" customFormat="1" ht="15.95" hidden="1" customHeight="1">
      <c r="B227" s="3082"/>
      <c r="C227" s="526">
        <v>41782</v>
      </c>
      <c r="D227" s="1208" t="s">
        <v>554</v>
      </c>
      <c r="E227" s="46" t="s">
        <v>426</v>
      </c>
      <c r="F227" s="1144">
        <v>1</v>
      </c>
      <c r="G227" s="1144"/>
      <c r="H227" s="764">
        <f t="shared" si="26"/>
        <v>0</v>
      </c>
      <c r="I227" s="122">
        <f t="shared" si="27"/>
        <v>0</v>
      </c>
      <c r="J227" s="3242"/>
      <c r="K227" s="3217"/>
      <c r="L227" s="123"/>
      <c r="M227" s="1146">
        <f t="shared" si="28"/>
        <v>0</v>
      </c>
      <c r="N227" s="123"/>
      <c r="O227" s="1146">
        <f t="shared" si="29"/>
        <v>0</v>
      </c>
      <c r="P227" s="3245"/>
      <c r="Q227" s="1146"/>
      <c r="R227" s="125"/>
    </row>
    <row r="228" spans="2:18" s="40" customFormat="1" ht="15.95" hidden="1" customHeight="1">
      <c r="B228" s="3081"/>
      <c r="C228" s="526">
        <v>41782</v>
      </c>
      <c r="D228" s="1208" t="s">
        <v>553</v>
      </c>
      <c r="E228" s="46" t="s">
        <v>263</v>
      </c>
      <c r="F228" s="1144">
        <v>1</v>
      </c>
      <c r="G228" s="1144"/>
      <c r="H228" s="764">
        <f t="shared" si="26"/>
        <v>0</v>
      </c>
      <c r="I228" s="122">
        <f t="shared" si="27"/>
        <v>0</v>
      </c>
      <c r="J228" s="1152" t="s">
        <v>258</v>
      </c>
      <c r="K228" s="779">
        <v>5000</v>
      </c>
      <c r="L228" s="123"/>
      <c r="M228" s="1146">
        <f t="shared" si="28"/>
        <v>0</v>
      </c>
      <c r="N228" s="123"/>
      <c r="O228" s="1146">
        <f t="shared" si="29"/>
        <v>0</v>
      </c>
      <c r="P228" s="124">
        <f t="shared" si="30"/>
        <v>5000</v>
      </c>
      <c r="Q228" s="1146"/>
      <c r="R228" s="125"/>
    </row>
    <row r="229" spans="2:18" s="40" customFormat="1" ht="15.95" hidden="1" customHeight="1">
      <c r="B229" s="3080">
        <v>29</v>
      </c>
      <c r="C229" s="526">
        <v>41783</v>
      </c>
      <c r="D229" s="1208" t="s">
        <v>553</v>
      </c>
      <c r="E229" s="46" t="s">
        <v>263</v>
      </c>
      <c r="F229" s="1144">
        <v>1</v>
      </c>
      <c r="G229" s="1144"/>
      <c r="H229" s="764">
        <f t="shared" si="26"/>
        <v>0</v>
      </c>
      <c r="I229" s="122">
        <f t="shared" si="27"/>
        <v>0</v>
      </c>
      <c r="J229" s="1152" t="s">
        <v>258</v>
      </c>
      <c r="K229" s="779">
        <v>5000</v>
      </c>
      <c r="L229" s="123"/>
      <c r="M229" s="1146">
        <f t="shared" si="28"/>
        <v>0</v>
      </c>
      <c r="N229" s="123"/>
      <c r="O229" s="1146">
        <f t="shared" si="29"/>
        <v>0</v>
      </c>
      <c r="P229" s="124">
        <f t="shared" si="30"/>
        <v>5000</v>
      </c>
      <c r="Q229" s="1146"/>
      <c r="R229" s="125"/>
    </row>
    <row r="230" spans="2:18" s="40" customFormat="1" ht="15.95" hidden="1" customHeight="1">
      <c r="B230" s="3082"/>
      <c r="C230" s="526">
        <v>41783</v>
      </c>
      <c r="D230" s="1255" t="s">
        <v>605</v>
      </c>
      <c r="E230" s="46" t="s">
        <v>426</v>
      </c>
      <c r="F230" s="1003">
        <v>8</v>
      </c>
      <c r="G230" s="1003"/>
      <c r="H230" s="1021">
        <f t="shared" si="26"/>
        <v>0</v>
      </c>
      <c r="I230" s="1010">
        <f t="shared" si="27"/>
        <v>0</v>
      </c>
      <c r="J230" s="3241" t="s">
        <v>127</v>
      </c>
      <c r="K230" s="3215">
        <v>35000</v>
      </c>
      <c r="L230" s="3249">
        <v>1</v>
      </c>
      <c r="M230" s="3215">
        <f t="shared" si="28"/>
        <v>10000</v>
      </c>
      <c r="N230" s="1166"/>
      <c r="O230" s="1146">
        <f t="shared" si="29"/>
        <v>0</v>
      </c>
      <c r="P230" s="3244">
        <f t="shared" si="30"/>
        <v>45000</v>
      </c>
      <c r="Q230" s="1158"/>
      <c r="R230" s="1156"/>
    </row>
    <row r="231" spans="2:18" s="40" customFormat="1" ht="15.95" hidden="1" customHeight="1">
      <c r="B231" s="3082"/>
      <c r="C231" s="526">
        <v>41783</v>
      </c>
      <c r="D231" s="1255" t="s">
        <v>598</v>
      </c>
      <c r="E231" s="46" t="s">
        <v>426</v>
      </c>
      <c r="F231" s="1003">
        <v>1</v>
      </c>
      <c r="G231" s="1003"/>
      <c r="H231" s="1021">
        <f t="shared" si="26"/>
        <v>0</v>
      </c>
      <c r="I231" s="1010">
        <f t="shared" si="27"/>
        <v>0</v>
      </c>
      <c r="J231" s="3243"/>
      <c r="K231" s="3216"/>
      <c r="L231" s="3250"/>
      <c r="M231" s="3216"/>
      <c r="N231" s="1166"/>
      <c r="O231" s="1146">
        <f t="shared" si="29"/>
        <v>0</v>
      </c>
      <c r="P231" s="3248"/>
      <c r="Q231" s="1158"/>
      <c r="R231" s="1156"/>
    </row>
    <row r="232" spans="2:18" s="40" customFormat="1" ht="15.95" hidden="1" customHeight="1">
      <c r="B232" s="3081"/>
      <c r="C232" s="526">
        <v>41783</v>
      </c>
      <c r="D232" s="1255" t="s">
        <v>561</v>
      </c>
      <c r="E232" s="46" t="s">
        <v>426</v>
      </c>
      <c r="F232" s="1003">
        <v>4</v>
      </c>
      <c r="G232" s="1003"/>
      <c r="H232" s="1021">
        <f t="shared" si="26"/>
        <v>0</v>
      </c>
      <c r="I232" s="1010">
        <f t="shared" si="27"/>
        <v>0</v>
      </c>
      <c r="J232" s="3242"/>
      <c r="K232" s="3217"/>
      <c r="L232" s="3251"/>
      <c r="M232" s="3217"/>
      <c r="N232" s="1166"/>
      <c r="O232" s="1146">
        <f t="shared" si="29"/>
        <v>0</v>
      </c>
      <c r="P232" s="3245"/>
      <c r="Q232" s="1158"/>
      <c r="R232" s="1156"/>
    </row>
    <row r="233" spans="2:18" s="40" customFormat="1" ht="15.95" hidden="1" customHeight="1">
      <c r="B233" s="3080">
        <v>30</v>
      </c>
      <c r="C233" s="1216">
        <v>41784</v>
      </c>
      <c r="D233" s="1255" t="s">
        <v>605</v>
      </c>
      <c r="E233" s="1202" t="s">
        <v>426</v>
      </c>
      <c r="F233" s="1003">
        <v>8</v>
      </c>
      <c r="G233" s="1003"/>
      <c r="H233" s="1021">
        <f t="shared" si="26"/>
        <v>0</v>
      </c>
      <c r="I233" s="1010">
        <f t="shared" si="27"/>
        <v>0</v>
      </c>
      <c r="J233" s="1161" t="s">
        <v>127</v>
      </c>
      <c r="K233" s="1008">
        <v>25000</v>
      </c>
      <c r="L233" s="1166">
        <v>5</v>
      </c>
      <c r="M233" s="1158">
        <f t="shared" si="28"/>
        <v>50000</v>
      </c>
      <c r="N233" s="1166"/>
      <c r="O233" s="1158">
        <f t="shared" si="29"/>
        <v>0</v>
      </c>
      <c r="P233" s="780">
        <f t="shared" si="30"/>
        <v>75000</v>
      </c>
      <c r="Q233" s="1158"/>
      <c r="R233" s="1156"/>
    </row>
    <row r="234" spans="2:18" s="40" customFormat="1" ht="15.95" hidden="1" customHeight="1" thickBot="1">
      <c r="B234" s="3205"/>
      <c r="C234" s="1178">
        <v>41784</v>
      </c>
      <c r="D234" s="1209" t="s">
        <v>553</v>
      </c>
      <c r="E234" s="56" t="s">
        <v>263</v>
      </c>
      <c r="F234" s="44">
        <v>1</v>
      </c>
      <c r="G234" s="44"/>
      <c r="H234" s="765">
        <f t="shared" si="26"/>
        <v>0</v>
      </c>
      <c r="I234" s="1011">
        <f t="shared" si="27"/>
        <v>0</v>
      </c>
      <c r="J234" s="127" t="s">
        <v>258</v>
      </c>
      <c r="K234" s="1012">
        <v>5000</v>
      </c>
      <c r="L234" s="1013"/>
      <c r="M234" s="1151"/>
      <c r="N234" s="1013"/>
      <c r="O234" s="1151"/>
      <c r="P234" s="1014"/>
      <c r="Q234" s="1151"/>
      <c r="R234" s="792"/>
    </row>
    <row r="235" spans="2:18" s="40" customFormat="1" ht="15.95" hidden="1" customHeight="1">
      <c r="B235" s="1305">
        <v>1</v>
      </c>
      <c r="C235" s="769">
        <v>41785</v>
      </c>
      <c r="D235" s="1206" t="s">
        <v>753</v>
      </c>
      <c r="E235" s="97" t="s">
        <v>426</v>
      </c>
      <c r="F235" s="346">
        <v>1</v>
      </c>
      <c r="G235" s="346"/>
      <c r="H235" s="771">
        <f t="shared" si="26"/>
        <v>0</v>
      </c>
      <c r="I235" s="1027">
        <f t="shared" si="27"/>
        <v>0</v>
      </c>
      <c r="J235" s="770" t="s">
        <v>127</v>
      </c>
      <c r="K235" s="1028">
        <v>35000</v>
      </c>
      <c r="L235" s="1029"/>
      <c r="M235" s="772">
        <f t="shared" ref="M235:M296" si="31">L235*10000</f>
        <v>0</v>
      </c>
      <c r="N235" s="1029"/>
      <c r="O235" s="772">
        <f t="shared" ref="O235:O296" si="32">N235*15000</f>
        <v>0</v>
      </c>
      <c r="P235" s="1036">
        <f t="shared" ref="P235:P296" si="33">I235+K235+M235+O235</f>
        <v>35000</v>
      </c>
      <c r="Q235" s="772"/>
      <c r="R235" s="775"/>
    </row>
    <row r="236" spans="2:18" s="40" customFormat="1" ht="15.95" hidden="1" customHeight="1">
      <c r="B236" s="3068">
        <v>2</v>
      </c>
      <c r="C236" s="526">
        <v>41786</v>
      </c>
      <c r="D236" s="1208" t="s">
        <v>605</v>
      </c>
      <c r="E236" s="46" t="s">
        <v>426</v>
      </c>
      <c r="F236" s="1316">
        <v>6</v>
      </c>
      <c r="G236" s="1316"/>
      <c r="H236" s="764">
        <f t="shared" si="26"/>
        <v>0</v>
      </c>
      <c r="I236" s="122">
        <f t="shared" si="27"/>
        <v>0</v>
      </c>
      <c r="J236" s="3241" t="s">
        <v>127</v>
      </c>
      <c r="K236" s="3215">
        <v>25000</v>
      </c>
      <c r="L236" s="123"/>
      <c r="M236" s="1323">
        <f t="shared" si="31"/>
        <v>0</v>
      </c>
      <c r="N236" s="123"/>
      <c r="O236" s="1323">
        <f t="shared" si="32"/>
        <v>0</v>
      </c>
      <c r="P236" s="124">
        <f t="shared" si="33"/>
        <v>25000</v>
      </c>
      <c r="Q236" s="1323"/>
      <c r="R236" s="125"/>
    </row>
    <row r="237" spans="2:18" s="40" customFormat="1" ht="15.95" hidden="1" customHeight="1">
      <c r="B237" s="3070"/>
      <c r="C237" s="526">
        <v>41786</v>
      </c>
      <c r="D237" s="1208" t="s">
        <v>561</v>
      </c>
      <c r="E237" s="46" t="s">
        <v>426</v>
      </c>
      <c r="F237" s="1316">
        <v>1</v>
      </c>
      <c r="G237" s="1316"/>
      <c r="H237" s="764">
        <f t="shared" si="26"/>
        <v>0</v>
      </c>
      <c r="I237" s="122">
        <f t="shared" si="27"/>
        <v>0</v>
      </c>
      <c r="J237" s="3242"/>
      <c r="K237" s="3217"/>
      <c r="L237" s="123">
        <v>1</v>
      </c>
      <c r="M237" s="1323">
        <f t="shared" si="31"/>
        <v>10000</v>
      </c>
      <c r="N237" s="123"/>
      <c r="O237" s="1323">
        <f t="shared" si="32"/>
        <v>0</v>
      </c>
      <c r="P237" s="124">
        <f t="shared" si="33"/>
        <v>10000</v>
      </c>
      <c r="Q237" s="1323"/>
      <c r="R237" s="125"/>
    </row>
    <row r="238" spans="2:18" s="40" customFormat="1" ht="15.95" hidden="1" customHeight="1">
      <c r="B238" s="1306">
        <v>3</v>
      </c>
      <c r="C238" s="526">
        <v>41787</v>
      </c>
      <c r="D238" s="1208" t="s">
        <v>605</v>
      </c>
      <c r="E238" s="46" t="s">
        <v>426</v>
      </c>
      <c r="F238" s="1316">
        <v>7</v>
      </c>
      <c r="G238" s="1316"/>
      <c r="H238" s="764">
        <f t="shared" si="26"/>
        <v>0</v>
      </c>
      <c r="I238" s="122">
        <f t="shared" si="27"/>
        <v>0</v>
      </c>
      <c r="J238" s="1325" t="s">
        <v>127</v>
      </c>
      <c r="K238" s="779">
        <v>25000</v>
      </c>
      <c r="L238" s="123"/>
      <c r="M238" s="1323">
        <f t="shared" si="31"/>
        <v>0</v>
      </c>
      <c r="N238" s="123"/>
      <c r="O238" s="1323">
        <f t="shared" si="32"/>
        <v>0</v>
      </c>
      <c r="P238" s="124">
        <f t="shared" si="33"/>
        <v>25000</v>
      </c>
      <c r="Q238" s="1323"/>
      <c r="R238" s="125"/>
    </row>
    <row r="239" spans="2:18" s="40" customFormat="1" ht="15.95" hidden="1" customHeight="1">
      <c r="B239" s="3068">
        <v>4</v>
      </c>
      <c r="C239" s="526">
        <v>41788</v>
      </c>
      <c r="D239" s="1208" t="s">
        <v>605</v>
      </c>
      <c r="E239" s="46" t="s">
        <v>426</v>
      </c>
      <c r="F239" s="1316">
        <v>5</v>
      </c>
      <c r="G239" s="1316"/>
      <c r="H239" s="764">
        <f t="shared" ref="H239:H296" si="34">F239*G239</f>
        <v>0</v>
      </c>
      <c r="I239" s="122">
        <f t="shared" si="27"/>
        <v>0</v>
      </c>
      <c r="J239" s="3241" t="s">
        <v>127</v>
      </c>
      <c r="K239" s="3215">
        <v>25000</v>
      </c>
      <c r="L239" s="123"/>
      <c r="M239" s="1323">
        <f t="shared" si="31"/>
        <v>0</v>
      </c>
      <c r="N239" s="123"/>
      <c r="O239" s="1323">
        <f t="shared" si="32"/>
        <v>0</v>
      </c>
      <c r="P239" s="124">
        <f t="shared" si="33"/>
        <v>25000</v>
      </c>
      <c r="Q239" s="1323"/>
      <c r="R239" s="125"/>
    </row>
    <row r="240" spans="2:18" s="40" customFormat="1" ht="15.95" hidden="1" customHeight="1">
      <c r="B240" s="3069"/>
      <c r="C240" s="526">
        <v>41788</v>
      </c>
      <c r="D240" s="1208" t="s">
        <v>754</v>
      </c>
      <c r="E240" s="46" t="s">
        <v>426</v>
      </c>
      <c r="F240" s="1316">
        <v>1</v>
      </c>
      <c r="G240" s="1316"/>
      <c r="H240" s="764">
        <f t="shared" si="34"/>
        <v>0</v>
      </c>
      <c r="I240" s="122">
        <f t="shared" si="27"/>
        <v>0</v>
      </c>
      <c r="J240" s="3243"/>
      <c r="K240" s="3216"/>
      <c r="L240" s="123"/>
      <c r="M240" s="1323">
        <f t="shared" si="31"/>
        <v>0</v>
      </c>
      <c r="N240" s="123"/>
      <c r="O240" s="1323">
        <f t="shared" si="32"/>
        <v>0</v>
      </c>
      <c r="P240" s="124">
        <f t="shared" si="33"/>
        <v>0</v>
      </c>
      <c r="Q240" s="1323"/>
      <c r="R240" s="125"/>
    </row>
    <row r="241" spans="2:18" s="40" customFormat="1" ht="15.95" hidden="1" customHeight="1">
      <c r="B241" s="3070"/>
      <c r="C241" s="526">
        <v>41788</v>
      </c>
      <c r="D241" s="1208" t="s">
        <v>561</v>
      </c>
      <c r="E241" s="46" t="s">
        <v>426</v>
      </c>
      <c r="F241" s="1316">
        <v>1</v>
      </c>
      <c r="G241" s="1316"/>
      <c r="H241" s="764">
        <f t="shared" si="34"/>
        <v>0</v>
      </c>
      <c r="I241" s="122">
        <f t="shared" si="27"/>
        <v>0</v>
      </c>
      <c r="J241" s="3242"/>
      <c r="K241" s="3217"/>
      <c r="L241" s="123"/>
      <c r="M241" s="1323">
        <f t="shared" si="31"/>
        <v>0</v>
      </c>
      <c r="N241" s="123"/>
      <c r="O241" s="1323">
        <f t="shared" si="32"/>
        <v>0</v>
      </c>
      <c r="P241" s="124">
        <f t="shared" si="33"/>
        <v>0</v>
      </c>
      <c r="Q241" s="1323"/>
      <c r="R241" s="125"/>
    </row>
    <row r="242" spans="2:18" s="40" customFormat="1" ht="15.95" hidden="1" customHeight="1">
      <c r="B242" s="1306">
        <v>5</v>
      </c>
      <c r="C242" s="526">
        <v>41789</v>
      </c>
      <c r="D242" s="1208" t="s">
        <v>598</v>
      </c>
      <c r="E242" s="46" t="s">
        <v>426</v>
      </c>
      <c r="F242" s="1316">
        <v>3</v>
      </c>
      <c r="G242" s="1316"/>
      <c r="H242" s="764">
        <f t="shared" si="34"/>
        <v>0</v>
      </c>
      <c r="I242" s="122">
        <f t="shared" si="27"/>
        <v>0</v>
      </c>
      <c r="J242" s="1325" t="s">
        <v>127</v>
      </c>
      <c r="K242" s="779">
        <v>20000</v>
      </c>
      <c r="L242" s="123"/>
      <c r="M242" s="1323">
        <f t="shared" si="31"/>
        <v>0</v>
      </c>
      <c r="N242" s="123"/>
      <c r="O242" s="1323">
        <f t="shared" si="32"/>
        <v>0</v>
      </c>
      <c r="P242" s="124">
        <f t="shared" si="33"/>
        <v>20000</v>
      </c>
      <c r="Q242" s="1323"/>
      <c r="R242" s="125"/>
    </row>
    <row r="243" spans="2:18" s="40" customFormat="1" ht="15.95" hidden="1" customHeight="1">
      <c r="B243" s="3068">
        <v>6</v>
      </c>
      <c r="C243" s="526">
        <v>41790</v>
      </c>
      <c r="D243" s="1208" t="s">
        <v>597</v>
      </c>
      <c r="E243" s="46" t="s">
        <v>426</v>
      </c>
      <c r="F243" s="1316">
        <v>3</v>
      </c>
      <c r="G243" s="1316"/>
      <c r="H243" s="764">
        <f t="shared" si="34"/>
        <v>0</v>
      </c>
      <c r="I243" s="122">
        <f t="shared" si="27"/>
        <v>0</v>
      </c>
      <c r="J243" s="3241" t="s">
        <v>127</v>
      </c>
      <c r="K243" s="3215">
        <v>25000</v>
      </c>
      <c r="L243" s="123"/>
      <c r="M243" s="1323">
        <f t="shared" si="31"/>
        <v>0</v>
      </c>
      <c r="N243" s="123"/>
      <c r="O243" s="1323">
        <f t="shared" si="32"/>
        <v>0</v>
      </c>
      <c r="P243" s="124">
        <f t="shared" si="33"/>
        <v>25000</v>
      </c>
      <c r="Q243" s="1323"/>
      <c r="R243" s="125"/>
    </row>
    <row r="244" spans="2:18" s="40" customFormat="1" ht="15.95" hidden="1" customHeight="1">
      <c r="B244" s="3069"/>
      <c r="C244" s="526">
        <v>41790</v>
      </c>
      <c r="D244" s="1208" t="s">
        <v>605</v>
      </c>
      <c r="E244" s="46" t="s">
        <v>426</v>
      </c>
      <c r="F244" s="1316">
        <v>6</v>
      </c>
      <c r="G244" s="1316"/>
      <c r="H244" s="764">
        <f>F244*G244</f>
        <v>0</v>
      </c>
      <c r="I244" s="122">
        <f>H244*500</f>
        <v>0</v>
      </c>
      <c r="J244" s="3242"/>
      <c r="K244" s="3217"/>
      <c r="L244" s="123">
        <v>3</v>
      </c>
      <c r="M244" s="1323">
        <f t="shared" si="31"/>
        <v>30000</v>
      </c>
      <c r="N244" s="123"/>
      <c r="O244" s="1323">
        <f t="shared" si="32"/>
        <v>0</v>
      </c>
      <c r="P244" s="124">
        <f t="shared" si="33"/>
        <v>30000</v>
      </c>
      <c r="Q244" s="1323"/>
      <c r="R244" s="125"/>
    </row>
    <row r="245" spans="2:18" s="40" customFormat="1" ht="15.95" hidden="1" customHeight="1">
      <c r="B245" s="3070"/>
      <c r="C245" s="526">
        <v>41790</v>
      </c>
      <c r="D245" s="1208" t="s">
        <v>725</v>
      </c>
      <c r="E245" s="46" t="s">
        <v>426</v>
      </c>
      <c r="F245" s="1316">
        <v>1</v>
      </c>
      <c r="G245" s="1316"/>
      <c r="H245" s="764">
        <f>F245*G245</f>
        <v>0</v>
      </c>
      <c r="I245" s="122">
        <f>H245*500</f>
        <v>0</v>
      </c>
      <c r="J245" s="1322" t="s">
        <v>127</v>
      </c>
      <c r="K245" s="1412">
        <v>10000</v>
      </c>
      <c r="L245" s="123">
        <v>2</v>
      </c>
      <c r="M245" s="1323">
        <f t="shared" si="31"/>
        <v>20000</v>
      </c>
      <c r="N245" s="123"/>
      <c r="O245" s="1323">
        <f t="shared" si="32"/>
        <v>0</v>
      </c>
      <c r="P245" s="124">
        <f t="shared" si="33"/>
        <v>30000</v>
      </c>
      <c r="Q245" s="1323"/>
      <c r="R245" s="125"/>
    </row>
    <row r="246" spans="2:18" s="40" customFormat="1" ht="15.95" hidden="1" customHeight="1">
      <c r="B246" s="3068">
        <v>7</v>
      </c>
      <c r="C246" s="387">
        <v>41791</v>
      </c>
      <c r="D246" s="1208" t="s">
        <v>605</v>
      </c>
      <c r="E246" s="46" t="s">
        <v>426</v>
      </c>
      <c r="F246" s="1316">
        <v>11</v>
      </c>
      <c r="G246" s="1316"/>
      <c r="H246" s="764">
        <f t="shared" si="34"/>
        <v>0</v>
      </c>
      <c r="I246" s="122">
        <f t="shared" si="27"/>
        <v>0</v>
      </c>
      <c r="J246" s="3241" t="s">
        <v>127</v>
      </c>
      <c r="K246" s="3215">
        <v>35000</v>
      </c>
      <c r="L246" s="123"/>
      <c r="M246" s="1323">
        <f t="shared" si="31"/>
        <v>0</v>
      </c>
      <c r="N246" s="123"/>
      <c r="O246" s="1323">
        <f t="shared" si="32"/>
        <v>0</v>
      </c>
      <c r="P246" s="124">
        <f t="shared" si="33"/>
        <v>35000</v>
      </c>
      <c r="Q246" s="1323"/>
      <c r="R246" s="125"/>
    </row>
    <row r="247" spans="2:18" s="40" customFormat="1" ht="15.95" hidden="1" customHeight="1">
      <c r="B247" s="3069"/>
      <c r="C247" s="387">
        <v>41791</v>
      </c>
      <c r="D247" s="1208" t="s">
        <v>561</v>
      </c>
      <c r="E247" s="46" t="s">
        <v>426</v>
      </c>
      <c r="F247" s="1316">
        <v>4</v>
      </c>
      <c r="G247" s="1316"/>
      <c r="H247" s="764">
        <f t="shared" si="34"/>
        <v>0</v>
      </c>
      <c r="I247" s="122">
        <f t="shared" si="27"/>
        <v>0</v>
      </c>
      <c r="J247" s="3243"/>
      <c r="K247" s="3216"/>
      <c r="L247" s="123"/>
      <c r="M247" s="1323">
        <f t="shared" si="31"/>
        <v>0</v>
      </c>
      <c r="N247" s="123"/>
      <c r="O247" s="1323">
        <f t="shared" si="32"/>
        <v>0</v>
      </c>
      <c r="P247" s="124">
        <f t="shared" si="33"/>
        <v>0</v>
      </c>
      <c r="Q247" s="1323"/>
      <c r="R247" s="125"/>
    </row>
    <row r="248" spans="2:18" s="40" customFormat="1" ht="15.95" hidden="1" customHeight="1">
      <c r="B248" s="3069"/>
      <c r="C248" s="387">
        <v>41791</v>
      </c>
      <c r="D248" s="1208" t="s">
        <v>597</v>
      </c>
      <c r="E248" s="46" t="s">
        <v>426</v>
      </c>
      <c r="F248" s="1316">
        <v>1</v>
      </c>
      <c r="G248" s="1316"/>
      <c r="H248" s="764">
        <f t="shared" si="34"/>
        <v>0</v>
      </c>
      <c r="I248" s="122">
        <f t="shared" si="27"/>
        <v>0</v>
      </c>
      <c r="J248" s="3242"/>
      <c r="K248" s="3217"/>
      <c r="L248" s="123">
        <v>4</v>
      </c>
      <c r="M248" s="1323">
        <f t="shared" si="31"/>
        <v>40000</v>
      </c>
      <c r="N248" s="123"/>
      <c r="O248" s="1323">
        <f t="shared" si="32"/>
        <v>0</v>
      </c>
      <c r="P248" s="124">
        <f t="shared" si="33"/>
        <v>40000</v>
      </c>
      <c r="Q248" s="1323"/>
      <c r="R248" s="125"/>
    </row>
    <row r="249" spans="2:18" s="40" customFormat="1" ht="15.95" hidden="1" customHeight="1">
      <c r="B249" s="3070"/>
      <c r="C249" s="387">
        <v>41791</v>
      </c>
      <c r="D249" s="1208" t="s">
        <v>723</v>
      </c>
      <c r="E249" s="46" t="s">
        <v>39</v>
      </c>
      <c r="F249" s="1316">
        <v>1</v>
      </c>
      <c r="G249" s="1316"/>
      <c r="H249" s="764">
        <f t="shared" si="34"/>
        <v>0</v>
      </c>
      <c r="I249" s="122">
        <f t="shared" si="27"/>
        <v>0</v>
      </c>
      <c r="J249" s="1325" t="s">
        <v>258</v>
      </c>
      <c r="K249" s="779">
        <v>5000</v>
      </c>
      <c r="L249" s="123">
        <v>1</v>
      </c>
      <c r="M249" s="1323">
        <f t="shared" si="31"/>
        <v>10000</v>
      </c>
      <c r="N249" s="123"/>
      <c r="O249" s="1323">
        <f t="shared" si="32"/>
        <v>0</v>
      </c>
      <c r="P249" s="124">
        <f t="shared" si="33"/>
        <v>15000</v>
      </c>
      <c r="Q249" s="1323"/>
      <c r="R249" s="125"/>
    </row>
    <row r="250" spans="2:18" s="40" customFormat="1" ht="15.95" hidden="1" customHeight="1">
      <c r="B250" s="3068">
        <v>8</v>
      </c>
      <c r="C250" s="526">
        <v>41792</v>
      </c>
      <c r="D250" s="1208" t="s">
        <v>598</v>
      </c>
      <c r="E250" s="46" t="s">
        <v>426</v>
      </c>
      <c r="F250" s="1316">
        <v>14</v>
      </c>
      <c r="G250" s="1316"/>
      <c r="H250" s="764">
        <f t="shared" si="34"/>
        <v>0</v>
      </c>
      <c r="I250" s="122">
        <f t="shared" si="27"/>
        <v>0</v>
      </c>
      <c r="J250" s="1325" t="s">
        <v>127</v>
      </c>
      <c r="K250" s="779">
        <v>35000</v>
      </c>
      <c r="L250" s="123"/>
      <c r="M250" s="1323">
        <f t="shared" si="31"/>
        <v>0</v>
      </c>
      <c r="N250" s="123"/>
      <c r="O250" s="1323">
        <f t="shared" si="32"/>
        <v>0</v>
      </c>
      <c r="P250" s="124">
        <f t="shared" si="33"/>
        <v>35000</v>
      </c>
      <c r="Q250" s="1323"/>
      <c r="R250" s="125"/>
    </row>
    <row r="251" spans="2:18" s="40" customFormat="1" ht="15.95" hidden="1" customHeight="1">
      <c r="B251" s="3070"/>
      <c r="C251" s="526">
        <v>41792</v>
      </c>
      <c r="D251" s="1208" t="s">
        <v>723</v>
      </c>
      <c r="E251" s="46" t="s">
        <v>39</v>
      </c>
      <c r="F251" s="1316">
        <v>1</v>
      </c>
      <c r="G251" s="1316"/>
      <c r="H251" s="764">
        <f t="shared" si="34"/>
        <v>0</v>
      </c>
      <c r="I251" s="122">
        <f t="shared" si="27"/>
        <v>0</v>
      </c>
      <c r="J251" s="1325" t="s">
        <v>258</v>
      </c>
      <c r="K251" s="779">
        <v>5000</v>
      </c>
      <c r="L251" s="123">
        <v>2</v>
      </c>
      <c r="M251" s="1323">
        <f t="shared" si="31"/>
        <v>20000</v>
      </c>
      <c r="N251" s="123"/>
      <c r="O251" s="1323">
        <f t="shared" si="32"/>
        <v>0</v>
      </c>
      <c r="P251" s="124">
        <f t="shared" si="33"/>
        <v>25000</v>
      </c>
      <c r="Q251" s="1323"/>
      <c r="R251" s="125"/>
    </row>
    <row r="252" spans="2:18" s="40" customFormat="1" ht="15.95" hidden="1" customHeight="1">
      <c r="B252" s="3068">
        <v>9</v>
      </c>
      <c r="C252" s="526">
        <v>41793</v>
      </c>
      <c r="D252" s="1208" t="s">
        <v>598</v>
      </c>
      <c r="E252" s="46" t="s">
        <v>426</v>
      </c>
      <c r="F252" s="1316">
        <v>1</v>
      </c>
      <c r="G252" s="1316"/>
      <c r="H252" s="764">
        <f t="shared" si="34"/>
        <v>0</v>
      </c>
      <c r="I252" s="122">
        <f t="shared" si="27"/>
        <v>0</v>
      </c>
      <c r="J252" s="3241" t="s">
        <v>127</v>
      </c>
      <c r="K252" s="3215">
        <v>20000</v>
      </c>
      <c r="L252" s="123"/>
      <c r="M252" s="1323">
        <f t="shared" si="31"/>
        <v>0</v>
      </c>
      <c r="N252" s="123"/>
      <c r="O252" s="1323">
        <f t="shared" si="32"/>
        <v>0</v>
      </c>
      <c r="P252" s="124">
        <f t="shared" si="33"/>
        <v>20000</v>
      </c>
      <c r="Q252" s="1323"/>
      <c r="R252" s="125"/>
    </row>
    <row r="253" spans="2:18" s="40" customFormat="1" ht="15.95" hidden="1" customHeight="1">
      <c r="B253" s="3069"/>
      <c r="C253" s="526">
        <v>41793</v>
      </c>
      <c r="D253" s="1208" t="s">
        <v>597</v>
      </c>
      <c r="E253" s="46" t="s">
        <v>426</v>
      </c>
      <c r="F253" s="1316">
        <v>2</v>
      </c>
      <c r="G253" s="1316"/>
      <c r="H253" s="764">
        <f t="shared" si="34"/>
        <v>0</v>
      </c>
      <c r="I253" s="122">
        <f t="shared" si="27"/>
        <v>0</v>
      </c>
      <c r="J253" s="3243"/>
      <c r="K253" s="3216"/>
      <c r="L253" s="123"/>
      <c r="M253" s="1323">
        <f t="shared" si="31"/>
        <v>0</v>
      </c>
      <c r="N253" s="123"/>
      <c r="O253" s="1323">
        <f t="shared" si="32"/>
        <v>0</v>
      </c>
      <c r="P253" s="124">
        <f t="shared" si="33"/>
        <v>0</v>
      </c>
      <c r="Q253" s="1323"/>
      <c r="R253" s="125"/>
    </row>
    <row r="254" spans="2:18" s="40" customFormat="1" ht="15.95" hidden="1" customHeight="1">
      <c r="B254" s="3069"/>
      <c r="C254" s="526">
        <v>41793</v>
      </c>
      <c r="D254" s="1208" t="s">
        <v>725</v>
      </c>
      <c r="E254" s="46" t="s">
        <v>426</v>
      </c>
      <c r="F254" s="1316">
        <v>3</v>
      </c>
      <c r="G254" s="1316"/>
      <c r="H254" s="764">
        <f t="shared" si="34"/>
        <v>0</v>
      </c>
      <c r="I254" s="122">
        <f t="shared" ref="I254:I295" si="35">H254*500</f>
        <v>0</v>
      </c>
      <c r="J254" s="1321" t="s">
        <v>127</v>
      </c>
      <c r="K254" s="1408">
        <v>20000</v>
      </c>
      <c r="L254" s="123"/>
      <c r="M254" s="1323">
        <f t="shared" si="31"/>
        <v>0</v>
      </c>
      <c r="N254" s="123"/>
      <c r="O254" s="1323">
        <f t="shared" si="32"/>
        <v>0</v>
      </c>
      <c r="P254" s="124">
        <f t="shared" si="33"/>
        <v>20000</v>
      </c>
      <c r="Q254" s="1323"/>
      <c r="R254" s="125"/>
    </row>
    <row r="255" spans="2:18" s="40" customFormat="1" ht="15.95" hidden="1" customHeight="1">
      <c r="B255" s="3070"/>
      <c r="C255" s="526">
        <v>41793</v>
      </c>
      <c r="D255" s="1208" t="s">
        <v>723</v>
      </c>
      <c r="E255" s="46" t="s">
        <v>39</v>
      </c>
      <c r="F255" s="1316">
        <v>1</v>
      </c>
      <c r="G255" s="1316"/>
      <c r="H255" s="764">
        <f t="shared" si="34"/>
        <v>0</v>
      </c>
      <c r="I255" s="122">
        <f t="shared" si="35"/>
        <v>0</v>
      </c>
      <c r="J255" s="1325" t="s">
        <v>258</v>
      </c>
      <c r="K255" s="779">
        <v>5000</v>
      </c>
      <c r="L255" s="123">
        <v>1</v>
      </c>
      <c r="M255" s="1323">
        <f t="shared" si="31"/>
        <v>10000</v>
      </c>
      <c r="N255" s="123"/>
      <c r="O255" s="1323">
        <f t="shared" si="32"/>
        <v>0</v>
      </c>
      <c r="P255" s="124">
        <f t="shared" si="33"/>
        <v>15000</v>
      </c>
      <c r="Q255" s="1323"/>
      <c r="R255" s="125"/>
    </row>
    <row r="256" spans="2:18" s="40" customFormat="1" ht="15.95" hidden="1" customHeight="1">
      <c r="B256" s="3068">
        <v>10</v>
      </c>
      <c r="C256" s="526">
        <v>41794</v>
      </c>
      <c r="D256" s="1208" t="s">
        <v>725</v>
      </c>
      <c r="E256" s="46" t="s">
        <v>426</v>
      </c>
      <c r="F256" s="1316">
        <v>3</v>
      </c>
      <c r="G256" s="1316"/>
      <c r="H256" s="764">
        <f t="shared" si="34"/>
        <v>0</v>
      </c>
      <c r="I256" s="122">
        <f t="shared" si="35"/>
        <v>0</v>
      </c>
      <c r="J256" s="1320" t="s">
        <v>127</v>
      </c>
      <c r="K256" s="1010">
        <v>20000</v>
      </c>
      <c r="L256" s="123"/>
      <c r="M256" s="1323">
        <f t="shared" si="31"/>
        <v>0</v>
      </c>
      <c r="N256" s="123"/>
      <c r="O256" s="1323">
        <f t="shared" si="32"/>
        <v>0</v>
      </c>
      <c r="P256" s="124">
        <f t="shared" si="33"/>
        <v>20000</v>
      </c>
      <c r="Q256" s="1323"/>
      <c r="R256" s="125"/>
    </row>
    <row r="257" spans="2:18" s="40" customFormat="1" ht="15.95" hidden="1" customHeight="1">
      <c r="B257" s="3070"/>
      <c r="C257" s="526">
        <v>41794</v>
      </c>
      <c r="D257" s="1208" t="s">
        <v>559</v>
      </c>
      <c r="E257" s="46" t="s">
        <v>426</v>
      </c>
      <c r="F257" s="1316">
        <v>1</v>
      </c>
      <c r="G257" s="1316"/>
      <c r="H257" s="764">
        <f t="shared" si="34"/>
        <v>0</v>
      </c>
      <c r="I257" s="122">
        <f t="shared" si="35"/>
        <v>0</v>
      </c>
      <c r="J257" s="1321" t="s">
        <v>127</v>
      </c>
      <c r="K257" s="1408">
        <v>35000</v>
      </c>
      <c r="L257" s="123">
        <v>1</v>
      </c>
      <c r="M257" s="1323">
        <f t="shared" si="31"/>
        <v>10000</v>
      </c>
      <c r="N257" s="123"/>
      <c r="O257" s="1323">
        <f t="shared" si="32"/>
        <v>0</v>
      </c>
      <c r="P257" s="124">
        <f t="shared" si="33"/>
        <v>45000</v>
      </c>
      <c r="Q257" s="1323"/>
      <c r="R257" s="125"/>
    </row>
    <row r="258" spans="2:18" s="40" customFormat="1" ht="15.95" hidden="1" customHeight="1">
      <c r="B258" s="3068">
        <v>11</v>
      </c>
      <c r="C258" s="526">
        <v>41795</v>
      </c>
      <c r="D258" s="1208" t="s">
        <v>597</v>
      </c>
      <c r="E258" s="46" t="s">
        <v>426</v>
      </c>
      <c r="F258" s="1316">
        <v>1</v>
      </c>
      <c r="G258" s="1316"/>
      <c r="H258" s="764">
        <f t="shared" si="34"/>
        <v>0</v>
      </c>
      <c r="I258" s="122">
        <f t="shared" si="35"/>
        <v>0</v>
      </c>
      <c r="J258" s="1325" t="s">
        <v>127</v>
      </c>
      <c r="K258" s="779">
        <v>20000</v>
      </c>
      <c r="L258" s="123"/>
      <c r="M258" s="1323">
        <f t="shared" si="31"/>
        <v>0</v>
      </c>
      <c r="N258" s="123"/>
      <c r="O258" s="1323">
        <f t="shared" si="32"/>
        <v>0</v>
      </c>
      <c r="P258" s="124">
        <f t="shared" si="33"/>
        <v>20000</v>
      </c>
      <c r="Q258" s="1323"/>
      <c r="R258" s="125"/>
    </row>
    <row r="259" spans="2:18" s="40" customFormat="1" ht="15.95" hidden="1" customHeight="1">
      <c r="B259" s="3070"/>
      <c r="C259" s="526">
        <v>41795</v>
      </c>
      <c r="D259" s="1208" t="s">
        <v>576</v>
      </c>
      <c r="E259" s="46" t="s">
        <v>556</v>
      </c>
      <c r="F259" s="1316">
        <v>1</v>
      </c>
      <c r="G259" s="1316">
        <v>56</v>
      </c>
      <c r="H259" s="764">
        <f t="shared" si="34"/>
        <v>56</v>
      </c>
      <c r="I259" s="122">
        <f t="shared" si="35"/>
        <v>28000</v>
      </c>
      <c r="J259" s="1325"/>
      <c r="K259" s="779"/>
      <c r="L259" s="123">
        <v>6</v>
      </c>
      <c r="M259" s="1323">
        <f t="shared" si="31"/>
        <v>60000</v>
      </c>
      <c r="N259" s="123">
        <v>4</v>
      </c>
      <c r="O259" s="1323">
        <f t="shared" si="32"/>
        <v>60000</v>
      </c>
      <c r="P259" s="124">
        <f t="shared" si="33"/>
        <v>148000</v>
      </c>
      <c r="Q259" s="1323"/>
      <c r="R259" s="125"/>
    </row>
    <row r="260" spans="2:18" s="40" customFormat="1" ht="15.95" hidden="1" customHeight="1">
      <c r="B260" s="1306">
        <v>12</v>
      </c>
      <c r="C260" s="526">
        <v>41796</v>
      </c>
      <c r="D260" s="1208" t="s">
        <v>563</v>
      </c>
      <c r="E260" s="46" t="s">
        <v>39</v>
      </c>
      <c r="F260" s="1316">
        <v>1</v>
      </c>
      <c r="G260" s="1316"/>
      <c r="H260" s="764">
        <f t="shared" si="34"/>
        <v>0</v>
      </c>
      <c r="I260" s="122">
        <f t="shared" si="35"/>
        <v>0</v>
      </c>
      <c r="J260" s="1325" t="s">
        <v>258</v>
      </c>
      <c r="K260" s="779">
        <v>5000</v>
      </c>
      <c r="L260" s="123"/>
      <c r="M260" s="1323">
        <f t="shared" si="31"/>
        <v>0</v>
      </c>
      <c r="N260" s="123"/>
      <c r="O260" s="1323">
        <f t="shared" si="32"/>
        <v>0</v>
      </c>
      <c r="P260" s="124">
        <f t="shared" si="33"/>
        <v>5000</v>
      </c>
      <c r="Q260" s="1323"/>
      <c r="R260" s="125"/>
    </row>
    <row r="261" spans="2:18" s="40" customFormat="1" ht="15.95" hidden="1" customHeight="1">
      <c r="B261" s="3068">
        <v>13</v>
      </c>
      <c r="C261" s="526">
        <v>41797</v>
      </c>
      <c r="D261" s="1208" t="s">
        <v>755</v>
      </c>
      <c r="E261" s="46" t="s">
        <v>556</v>
      </c>
      <c r="F261" s="1316">
        <v>1</v>
      </c>
      <c r="G261" s="1316">
        <v>56</v>
      </c>
      <c r="H261" s="764">
        <f t="shared" si="34"/>
        <v>56</v>
      </c>
      <c r="I261" s="122">
        <f t="shared" si="35"/>
        <v>28000</v>
      </c>
      <c r="J261" s="1325"/>
      <c r="K261" s="779"/>
      <c r="L261" s="123"/>
      <c r="M261" s="1323">
        <f t="shared" si="31"/>
        <v>0</v>
      </c>
      <c r="N261" s="123"/>
      <c r="O261" s="1323">
        <f t="shared" si="32"/>
        <v>0</v>
      </c>
      <c r="P261" s="124">
        <f t="shared" si="33"/>
        <v>28000</v>
      </c>
      <c r="Q261" s="1323"/>
      <c r="R261" s="125"/>
    </row>
    <row r="262" spans="2:18" s="40" customFormat="1" ht="15.95" hidden="1" customHeight="1">
      <c r="B262" s="3070"/>
      <c r="C262" s="526">
        <v>41797</v>
      </c>
      <c r="D262" s="1208" t="s">
        <v>756</v>
      </c>
      <c r="E262" s="46"/>
      <c r="F262" s="1316"/>
      <c r="G262" s="1316"/>
      <c r="H262" s="764">
        <f t="shared" si="34"/>
        <v>0</v>
      </c>
      <c r="I262" s="122">
        <f t="shared" si="35"/>
        <v>0</v>
      </c>
      <c r="J262" s="1350" t="s">
        <v>779</v>
      </c>
      <c r="K262" s="779">
        <v>25000</v>
      </c>
      <c r="L262" s="123"/>
      <c r="M262" s="1323">
        <f t="shared" si="31"/>
        <v>0</v>
      </c>
      <c r="N262" s="123"/>
      <c r="O262" s="1323">
        <f t="shared" si="32"/>
        <v>0</v>
      </c>
      <c r="P262" s="124">
        <f t="shared" si="33"/>
        <v>25000</v>
      </c>
      <c r="Q262" s="1323"/>
      <c r="R262" s="125"/>
    </row>
    <row r="263" spans="2:18" s="40" customFormat="1" ht="15.95" hidden="1" customHeight="1">
      <c r="B263" s="1306">
        <v>14</v>
      </c>
      <c r="C263" s="387">
        <v>41798</v>
      </c>
      <c r="D263" s="1018" t="s">
        <v>761</v>
      </c>
      <c r="E263" s="1413"/>
      <c r="F263" s="1414"/>
      <c r="G263" s="1414"/>
      <c r="H263" s="764">
        <f t="shared" si="34"/>
        <v>0</v>
      </c>
      <c r="I263" s="122">
        <f t="shared" si="35"/>
        <v>0</v>
      </c>
      <c r="J263" s="1350" t="s">
        <v>779</v>
      </c>
      <c r="K263" s="779">
        <v>25000</v>
      </c>
      <c r="L263" s="123"/>
      <c r="M263" s="1323">
        <f t="shared" si="31"/>
        <v>0</v>
      </c>
      <c r="N263" s="123"/>
      <c r="O263" s="1323">
        <f t="shared" si="32"/>
        <v>0</v>
      </c>
      <c r="P263" s="124">
        <f t="shared" si="33"/>
        <v>25000</v>
      </c>
      <c r="Q263" s="1323">
        <v>35000</v>
      </c>
      <c r="R263" s="873" t="s">
        <v>757</v>
      </c>
    </row>
    <row r="264" spans="2:18" s="40" customFormat="1" ht="15.95" hidden="1" customHeight="1">
      <c r="B264" s="1306">
        <v>15</v>
      </c>
      <c r="C264" s="526">
        <v>41799</v>
      </c>
      <c r="D264" s="1018" t="s">
        <v>761</v>
      </c>
      <c r="E264" s="1413"/>
      <c r="F264" s="1414"/>
      <c r="G264" s="1414"/>
      <c r="H264" s="764">
        <f t="shared" si="34"/>
        <v>0</v>
      </c>
      <c r="I264" s="122">
        <f t="shared" si="35"/>
        <v>0</v>
      </c>
      <c r="J264" s="1350" t="s">
        <v>779</v>
      </c>
      <c r="K264" s="779">
        <v>25000</v>
      </c>
      <c r="L264" s="123"/>
      <c r="M264" s="1323">
        <f t="shared" si="31"/>
        <v>0</v>
      </c>
      <c r="N264" s="123"/>
      <c r="O264" s="1323">
        <f t="shared" si="32"/>
        <v>0</v>
      </c>
      <c r="P264" s="124">
        <f t="shared" si="33"/>
        <v>25000</v>
      </c>
      <c r="Q264" s="1323">
        <v>35000</v>
      </c>
      <c r="R264" s="873" t="s">
        <v>757</v>
      </c>
    </row>
    <row r="265" spans="2:18" s="40" customFormat="1" ht="15.95" hidden="1" customHeight="1">
      <c r="B265" s="1306">
        <v>16</v>
      </c>
      <c r="C265" s="526">
        <v>41800</v>
      </c>
      <c r="D265" s="1018" t="s">
        <v>761</v>
      </c>
      <c r="E265" s="1413"/>
      <c r="F265" s="1414"/>
      <c r="G265" s="1414"/>
      <c r="H265" s="764">
        <f t="shared" si="34"/>
        <v>0</v>
      </c>
      <c r="I265" s="122">
        <f t="shared" si="35"/>
        <v>0</v>
      </c>
      <c r="J265" s="1350" t="s">
        <v>779</v>
      </c>
      <c r="K265" s="779">
        <v>25000</v>
      </c>
      <c r="L265" s="123"/>
      <c r="M265" s="1323">
        <f t="shared" si="31"/>
        <v>0</v>
      </c>
      <c r="N265" s="123"/>
      <c r="O265" s="1323">
        <f t="shared" si="32"/>
        <v>0</v>
      </c>
      <c r="P265" s="124">
        <f t="shared" si="33"/>
        <v>25000</v>
      </c>
      <c r="Q265" s="1323">
        <v>35000</v>
      </c>
      <c r="R265" s="873" t="s">
        <v>757</v>
      </c>
    </row>
    <row r="266" spans="2:18" s="40" customFormat="1" ht="15.95" hidden="1" customHeight="1">
      <c r="B266" s="3068">
        <v>17</v>
      </c>
      <c r="C266" s="526">
        <v>41801</v>
      </c>
      <c r="D266" s="1208" t="s">
        <v>758</v>
      </c>
      <c r="E266" s="46"/>
      <c r="F266" s="1316"/>
      <c r="G266" s="1316"/>
      <c r="H266" s="764">
        <f t="shared" si="34"/>
        <v>0</v>
      </c>
      <c r="I266" s="122">
        <f t="shared" si="35"/>
        <v>0</v>
      </c>
      <c r="J266" s="1325"/>
      <c r="K266" s="779"/>
      <c r="L266" s="123"/>
      <c r="M266" s="1323">
        <f t="shared" si="31"/>
        <v>0</v>
      </c>
      <c r="N266" s="123"/>
      <c r="O266" s="1323">
        <f t="shared" si="32"/>
        <v>0</v>
      </c>
      <c r="P266" s="124">
        <f t="shared" si="33"/>
        <v>0</v>
      </c>
      <c r="Q266" s="1323"/>
      <c r="R266" s="125"/>
    </row>
    <row r="267" spans="2:18" s="40" customFormat="1" ht="15.95" hidden="1" customHeight="1">
      <c r="B267" s="3070"/>
      <c r="C267" s="526">
        <v>41801</v>
      </c>
      <c r="D267" s="1208" t="s">
        <v>759</v>
      </c>
      <c r="E267" s="46" t="s">
        <v>556</v>
      </c>
      <c r="F267" s="1316">
        <v>2</v>
      </c>
      <c r="G267" s="1316">
        <v>56</v>
      </c>
      <c r="H267" s="764">
        <f t="shared" si="34"/>
        <v>112</v>
      </c>
      <c r="I267" s="122">
        <f t="shared" si="35"/>
        <v>56000</v>
      </c>
      <c r="J267" s="1325"/>
      <c r="K267" s="779"/>
      <c r="L267" s="123">
        <v>4</v>
      </c>
      <c r="M267" s="1323">
        <f t="shared" si="31"/>
        <v>40000</v>
      </c>
      <c r="N267" s="123"/>
      <c r="O267" s="1323">
        <f t="shared" si="32"/>
        <v>0</v>
      </c>
      <c r="P267" s="124">
        <f t="shared" si="33"/>
        <v>96000</v>
      </c>
      <c r="Q267" s="1323"/>
      <c r="R267" s="125"/>
    </row>
    <row r="268" spans="2:18" s="40" customFormat="1" ht="15.95" hidden="1" customHeight="1">
      <c r="B268" s="3068">
        <v>18</v>
      </c>
      <c r="C268" s="526">
        <v>41802</v>
      </c>
      <c r="D268" s="1208" t="s">
        <v>563</v>
      </c>
      <c r="E268" s="46" t="s">
        <v>39</v>
      </c>
      <c r="F268" s="1316">
        <v>2</v>
      </c>
      <c r="G268" s="1316"/>
      <c r="H268" s="764">
        <f t="shared" si="34"/>
        <v>0</v>
      </c>
      <c r="I268" s="122">
        <f t="shared" si="35"/>
        <v>0</v>
      </c>
      <c r="J268" s="1325" t="s">
        <v>258</v>
      </c>
      <c r="K268" s="779">
        <v>10000</v>
      </c>
      <c r="L268" s="123"/>
      <c r="M268" s="1323">
        <f t="shared" si="31"/>
        <v>0</v>
      </c>
      <c r="N268" s="123"/>
      <c r="O268" s="1323">
        <f t="shared" si="32"/>
        <v>0</v>
      </c>
      <c r="P268" s="124">
        <f t="shared" si="33"/>
        <v>10000</v>
      </c>
      <c r="Q268" s="1323"/>
      <c r="R268" s="125"/>
    </row>
    <row r="269" spans="2:18" s="40" customFormat="1" ht="15.95" hidden="1" customHeight="1">
      <c r="B269" s="3070"/>
      <c r="C269" s="526">
        <v>41802</v>
      </c>
      <c r="D269" s="1208" t="s">
        <v>759</v>
      </c>
      <c r="E269" s="46" t="s">
        <v>556</v>
      </c>
      <c r="F269" s="1316">
        <v>1</v>
      </c>
      <c r="G269" s="1316">
        <v>56</v>
      </c>
      <c r="H269" s="764">
        <f t="shared" si="34"/>
        <v>56</v>
      </c>
      <c r="I269" s="122">
        <f t="shared" si="35"/>
        <v>28000</v>
      </c>
      <c r="J269" s="1325"/>
      <c r="K269" s="779"/>
      <c r="L269" s="123">
        <v>1</v>
      </c>
      <c r="M269" s="1323">
        <f t="shared" si="31"/>
        <v>10000</v>
      </c>
      <c r="N269" s="123"/>
      <c r="O269" s="1323">
        <f t="shared" si="32"/>
        <v>0</v>
      </c>
      <c r="P269" s="124">
        <f t="shared" si="33"/>
        <v>38000</v>
      </c>
      <c r="Q269" s="1323"/>
      <c r="R269" s="125"/>
    </row>
    <row r="270" spans="2:18" s="40" customFormat="1" ht="15.95" hidden="1" customHeight="1">
      <c r="B270" s="3068">
        <v>19</v>
      </c>
      <c r="C270" s="526">
        <v>41803</v>
      </c>
      <c r="D270" s="1208" t="s">
        <v>563</v>
      </c>
      <c r="E270" s="46" t="s">
        <v>39</v>
      </c>
      <c r="F270" s="1316">
        <v>1</v>
      </c>
      <c r="G270" s="1316"/>
      <c r="H270" s="764">
        <f t="shared" si="34"/>
        <v>0</v>
      </c>
      <c r="I270" s="122">
        <f t="shared" si="35"/>
        <v>0</v>
      </c>
      <c r="J270" s="1325" t="s">
        <v>258</v>
      </c>
      <c r="K270" s="779">
        <v>5000</v>
      </c>
      <c r="L270" s="123"/>
      <c r="M270" s="1323">
        <f t="shared" si="31"/>
        <v>0</v>
      </c>
      <c r="N270" s="123"/>
      <c r="O270" s="1323">
        <f t="shared" si="32"/>
        <v>0</v>
      </c>
      <c r="P270" s="124">
        <f t="shared" si="33"/>
        <v>5000</v>
      </c>
      <c r="Q270" s="1323"/>
      <c r="R270" s="125"/>
    </row>
    <row r="271" spans="2:18" s="40" customFormat="1" ht="15.95" hidden="1" customHeight="1">
      <c r="B271" s="3070"/>
      <c r="C271" s="526">
        <v>41803</v>
      </c>
      <c r="D271" s="1208" t="s">
        <v>759</v>
      </c>
      <c r="E271" s="46" t="s">
        <v>556</v>
      </c>
      <c r="F271" s="1316">
        <v>1</v>
      </c>
      <c r="G271" s="1316">
        <v>56</v>
      </c>
      <c r="H271" s="764">
        <f t="shared" si="34"/>
        <v>56</v>
      </c>
      <c r="I271" s="122">
        <f t="shared" si="35"/>
        <v>28000</v>
      </c>
      <c r="J271" s="1325"/>
      <c r="K271" s="779"/>
      <c r="L271" s="123"/>
      <c r="M271" s="1323">
        <f t="shared" si="31"/>
        <v>0</v>
      </c>
      <c r="N271" s="123"/>
      <c r="O271" s="1323">
        <f t="shared" si="32"/>
        <v>0</v>
      </c>
      <c r="P271" s="124">
        <f t="shared" si="33"/>
        <v>28000</v>
      </c>
      <c r="Q271" s="1323"/>
      <c r="R271" s="125"/>
    </row>
    <row r="272" spans="2:18" s="40" customFormat="1" ht="15.95" hidden="1" customHeight="1">
      <c r="B272" s="3068">
        <v>20</v>
      </c>
      <c r="C272" s="526">
        <v>41804</v>
      </c>
      <c r="D272" s="1208" t="s">
        <v>563</v>
      </c>
      <c r="E272" s="46" t="s">
        <v>39</v>
      </c>
      <c r="F272" s="1316">
        <v>1</v>
      </c>
      <c r="G272" s="1316"/>
      <c r="H272" s="764">
        <f t="shared" si="34"/>
        <v>0</v>
      </c>
      <c r="I272" s="122">
        <f t="shared" si="35"/>
        <v>0</v>
      </c>
      <c r="J272" s="1325" t="s">
        <v>258</v>
      </c>
      <c r="K272" s="779">
        <v>5000</v>
      </c>
      <c r="L272" s="123"/>
      <c r="M272" s="1323">
        <f t="shared" si="31"/>
        <v>0</v>
      </c>
      <c r="N272" s="123"/>
      <c r="O272" s="1323">
        <f t="shared" si="32"/>
        <v>0</v>
      </c>
      <c r="P272" s="124">
        <f t="shared" si="33"/>
        <v>5000</v>
      </c>
      <c r="Q272" s="1323"/>
      <c r="R272" s="125"/>
    </row>
    <row r="273" spans="2:18" s="40" customFormat="1" ht="15.95" hidden="1" customHeight="1">
      <c r="B273" s="3070"/>
      <c r="C273" s="526">
        <v>41804</v>
      </c>
      <c r="D273" s="1208" t="s">
        <v>759</v>
      </c>
      <c r="E273" s="46" t="s">
        <v>556</v>
      </c>
      <c r="F273" s="1316">
        <v>1</v>
      </c>
      <c r="G273" s="1316">
        <v>56</v>
      </c>
      <c r="H273" s="764">
        <f t="shared" si="34"/>
        <v>56</v>
      </c>
      <c r="I273" s="122">
        <f t="shared" si="35"/>
        <v>28000</v>
      </c>
      <c r="J273" s="1325"/>
      <c r="K273" s="779"/>
      <c r="L273" s="123">
        <v>1</v>
      </c>
      <c r="M273" s="1323">
        <f t="shared" si="31"/>
        <v>10000</v>
      </c>
      <c r="N273" s="123"/>
      <c r="O273" s="1323">
        <f t="shared" si="32"/>
        <v>0</v>
      </c>
      <c r="P273" s="124">
        <f t="shared" si="33"/>
        <v>38000</v>
      </c>
      <c r="Q273" s="1323"/>
      <c r="R273" s="125"/>
    </row>
    <row r="274" spans="2:18" s="40" customFormat="1" ht="15.95" hidden="1" customHeight="1">
      <c r="B274" s="1306">
        <v>21</v>
      </c>
      <c r="C274" s="387">
        <v>41805</v>
      </c>
      <c r="D274" s="1018" t="s">
        <v>300</v>
      </c>
      <c r="E274" s="46"/>
      <c r="F274" s="1316"/>
      <c r="G274" s="1316"/>
      <c r="H274" s="764">
        <f t="shared" si="34"/>
        <v>0</v>
      </c>
      <c r="I274" s="122">
        <f t="shared" si="35"/>
        <v>0</v>
      </c>
      <c r="J274" s="1325"/>
      <c r="K274" s="779"/>
      <c r="L274" s="123"/>
      <c r="M274" s="1323">
        <f t="shared" si="31"/>
        <v>0</v>
      </c>
      <c r="N274" s="123"/>
      <c r="O274" s="1323">
        <f t="shared" si="32"/>
        <v>0</v>
      </c>
      <c r="P274" s="124">
        <f t="shared" si="33"/>
        <v>0</v>
      </c>
      <c r="Q274" s="1323"/>
      <c r="R274" s="125"/>
    </row>
    <row r="275" spans="2:18" s="40" customFormat="1" ht="17.25" hidden="1" customHeight="1">
      <c r="B275" s="3068">
        <v>22</v>
      </c>
      <c r="C275" s="526">
        <v>41806</v>
      </c>
      <c r="D275" s="1208" t="s">
        <v>563</v>
      </c>
      <c r="E275" s="46" t="s">
        <v>39</v>
      </c>
      <c r="F275" s="1316">
        <v>1</v>
      </c>
      <c r="G275" s="1316"/>
      <c r="H275" s="764">
        <f t="shared" si="34"/>
        <v>0</v>
      </c>
      <c r="I275" s="122">
        <f t="shared" si="35"/>
        <v>0</v>
      </c>
      <c r="J275" s="1325" t="s">
        <v>258</v>
      </c>
      <c r="K275" s="779">
        <v>5000</v>
      </c>
      <c r="L275" s="123"/>
      <c r="M275" s="1323">
        <f t="shared" si="31"/>
        <v>0</v>
      </c>
      <c r="N275" s="123"/>
      <c r="O275" s="1323">
        <f t="shared" si="32"/>
        <v>0</v>
      </c>
      <c r="P275" s="124">
        <f t="shared" si="33"/>
        <v>5000</v>
      </c>
      <c r="Q275" s="1323"/>
      <c r="R275" s="125"/>
    </row>
    <row r="276" spans="2:18" s="40" customFormat="1" ht="17.25" hidden="1" customHeight="1">
      <c r="B276" s="3069"/>
      <c r="C276" s="526">
        <v>41806</v>
      </c>
      <c r="D276" s="1208" t="s">
        <v>133</v>
      </c>
      <c r="E276" s="46"/>
      <c r="F276" s="1316"/>
      <c r="G276" s="1316"/>
      <c r="H276" s="764">
        <f t="shared" si="34"/>
        <v>0</v>
      </c>
      <c r="I276" s="122">
        <f t="shared" si="35"/>
        <v>0</v>
      </c>
      <c r="J276" s="1325"/>
      <c r="K276" s="779"/>
      <c r="L276" s="123">
        <v>3</v>
      </c>
      <c r="M276" s="1323">
        <f t="shared" si="31"/>
        <v>30000</v>
      </c>
      <c r="N276" s="123"/>
      <c r="O276" s="1323">
        <f t="shared" si="32"/>
        <v>0</v>
      </c>
      <c r="P276" s="124">
        <f t="shared" si="33"/>
        <v>30000</v>
      </c>
      <c r="Q276" s="1323"/>
      <c r="R276" s="125"/>
    </row>
    <row r="277" spans="2:18" s="40" customFormat="1" ht="17.25" hidden="1" customHeight="1">
      <c r="B277" s="3070"/>
      <c r="C277" s="526">
        <v>41806</v>
      </c>
      <c r="D277" s="1208" t="s">
        <v>727</v>
      </c>
      <c r="E277" s="46" t="s">
        <v>39</v>
      </c>
      <c r="F277" s="1316">
        <v>1</v>
      </c>
      <c r="G277" s="1316">
        <v>150</v>
      </c>
      <c r="H277" s="764">
        <f t="shared" si="34"/>
        <v>150</v>
      </c>
      <c r="I277" s="122">
        <f t="shared" si="35"/>
        <v>75000</v>
      </c>
      <c r="J277" s="1325"/>
      <c r="K277" s="779"/>
      <c r="L277" s="123">
        <v>3</v>
      </c>
      <c r="M277" s="1323">
        <f t="shared" si="31"/>
        <v>30000</v>
      </c>
      <c r="N277" s="123">
        <v>3</v>
      </c>
      <c r="O277" s="1323">
        <f t="shared" si="32"/>
        <v>45000</v>
      </c>
      <c r="P277" s="124">
        <f t="shared" si="33"/>
        <v>150000</v>
      </c>
      <c r="Q277" s="1323"/>
      <c r="R277" s="125"/>
    </row>
    <row r="278" spans="2:18" s="40" customFormat="1" ht="18" hidden="1" customHeight="1">
      <c r="B278" s="3068">
        <v>23</v>
      </c>
      <c r="C278" s="526">
        <v>41807</v>
      </c>
      <c r="D278" s="1208" t="s">
        <v>563</v>
      </c>
      <c r="E278" s="46" t="s">
        <v>39</v>
      </c>
      <c r="F278" s="1316">
        <v>2</v>
      </c>
      <c r="G278" s="1316"/>
      <c r="H278" s="764">
        <f t="shared" si="34"/>
        <v>0</v>
      </c>
      <c r="I278" s="122">
        <f t="shared" si="35"/>
        <v>0</v>
      </c>
      <c r="J278" s="1325" t="s">
        <v>258</v>
      </c>
      <c r="K278" s="779">
        <v>10000</v>
      </c>
      <c r="L278" s="123"/>
      <c r="M278" s="1323">
        <f t="shared" si="31"/>
        <v>0</v>
      </c>
      <c r="N278" s="123"/>
      <c r="O278" s="1323">
        <f t="shared" si="32"/>
        <v>0</v>
      </c>
      <c r="P278" s="124">
        <f t="shared" si="33"/>
        <v>10000</v>
      </c>
      <c r="Q278" s="1323"/>
      <c r="R278" s="125"/>
    </row>
    <row r="279" spans="2:18" s="40" customFormat="1" ht="18" hidden="1" customHeight="1">
      <c r="B279" s="3069"/>
      <c r="C279" s="526">
        <v>41807</v>
      </c>
      <c r="D279" s="1208" t="s">
        <v>597</v>
      </c>
      <c r="E279" s="46" t="s">
        <v>426</v>
      </c>
      <c r="F279" s="1316">
        <v>1</v>
      </c>
      <c r="G279" s="1316"/>
      <c r="H279" s="764">
        <f t="shared" si="34"/>
        <v>0</v>
      </c>
      <c r="I279" s="122">
        <f t="shared" si="35"/>
        <v>0</v>
      </c>
      <c r="J279" s="3241" t="s">
        <v>127</v>
      </c>
      <c r="K279" s="3215">
        <v>35000</v>
      </c>
      <c r="L279" s="123"/>
      <c r="M279" s="1323">
        <f t="shared" si="31"/>
        <v>0</v>
      </c>
      <c r="N279" s="123"/>
      <c r="O279" s="1323">
        <f t="shared" si="32"/>
        <v>0</v>
      </c>
      <c r="P279" s="124">
        <f t="shared" si="33"/>
        <v>35000</v>
      </c>
      <c r="Q279" s="1323"/>
      <c r="R279" s="125"/>
    </row>
    <row r="280" spans="2:18" s="40" customFormat="1" ht="18" hidden="1" customHeight="1">
      <c r="B280" s="3069"/>
      <c r="C280" s="526">
        <v>41807</v>
      </c>
      <c r="D280" s="1208" t="s">
        <v>760</v>
      </c>
      <c r="E280" s="46" t="s">
        <v>426</v>
      </c>
      <c r="F280" s="1316">
        <v>1</v>
      </c>
      <c r="G280" s="1316"/>
      <c r="H280" s="764">
        <f t="shared" si="34"/>
        <v>0</v>
      </c>
      <c r="I280" s="122">
        <f t="shared" si="35"/>
        <v>0</v>
      </c>
      <c r="J280" s="3243"/>
      <c r="K280" s="3216"/>
      <c r="L280" s="123"/>
      <c r="M280" s="1323">
        <f t="shared" si="31"/>
        <v>0</v>
      </c>
      <c r="N280" s="123"/>
      <c r="O280" s="1323">
        <f t="shared" si="32"/>
        <v>0</v>
      </c>
      <c r="P280" s="124">
        <f t="shared" si="33"/>
        <v>0</v>
      </c>
      <c r="Q280" s="1323"/>
      <c r="R280" s="125"/>
    </row>
    <row r="281" spans="2:18" s="40" customFormat="1" ht="18" hidden="1" customHeight="1">
      <c r="B281" s="3070"/>
      <c r="C281" s="526">
        <v>41807</v>
      </c>
      <c r="D281" s="1208" t="s">
        <v>605</v>
      </c>
      <c r="E281" s="46" t="s">
        <v>426</v>
      </c>
      <c r="F281" s="1316">
        <v>9</v>
      </c>
      <c r="G281" s="1316"/>
      <c r="H281" s="764">
        <f t="shared" si="34"/>
        <v>0</v>
      </c>
      <c r="I281" s="122">
        <f t="shared" si="35"/>
        <v>0</v>
      </c>
      <c r="J281" s="3242"/>
      <c r="K281" s="3217"/>
      <c r="L281" s="123"/>
      <c r="M281" s="1323">
        <f t="shared" si="31"/>
        <v>0</v>
      </c>
      <c r="N281" s="123"/>
      <c r="O281" s="1323">
        <f t="shared" si="32"/>
        <v>0</v>
      </c>
      <c r="P281" s="124">
        <f t="shared" si="33"/>
        <v>0</v>
      </c>
      <c r="Q281" s="1323"/>
      <c r="R281" s="125"/>
    </row>
    <row r="282" spans="2:18" s="40" customFormat="1" ht="20.25" hidden="1" customHeight="1">
      <c r="B282" s="3068">
        <v>24</v>
      </c>
      <c r="C282" s="526">
        <v>41808</v>
      </c>
      <c r="D282" s="1208" t="s">
        <v>563</v>
      </c>
      <c r="E282" s="46" t="s">
        <v>39</v>
      </c>
      <c r="F282" s="1316">
        <v>2</v>
      </c>
      <c r="G282" s="1316"/>
      <c r="H282" s="764">
        <f t="shared" si="34"/>
        <v>0</v>
      </c>
      <c r="I282" s="122">
        <f t="shared" si="35"/>
        <v>0</v>
      </c>
      <c r="J282" s="1325" t="s">
        <v>258</v>
      </c>
      <c r="K282" s="779">
        <v>10000</v>
      </c>
      <c r="L282" s="123"/>
      <c r="M282" s="1323">
        <f t="shared" si="31"/>
        <v>0</v>
      </c>
      <c r="N282" s="123"/>
      <c r="O282" s="1323">
        <f t="shared" si="32"/>
        <v>0</v>
      </c>
      <c r="P282" s="124">
        <f t="shared" si="33"/>
        <v>10000</v>
      </c>
      <c r="Q282" s="1323"/>
      <c r="R282" s="125"/>
    </row>
    <row r="283" spans="2:18" s="40" customFormat="1" ht="20.25" hidden="1" customHeight="1">
      <c r="B283" s="3070"/>
      <c r="C283" s="526">
        <v>41808</v>
      </c>
      <c r="D283" s="1208" t="s">
        <v>605</v>
      </c>
      <c r="E283" s="46" t="s">
        <v>426</v>
      </c>
      <c r="F283" s="1316">
        <v>11</v>
      </c>
      <c r="G283" s="1316"/>
      <c r="H283" s="764">
        <f t="shared" si="34"/>
        <v>0</v>
      </c>
      <c r="I283" s="122">
        <f t="shared" si="35"/>
        <v>0</v>
      </c>
      <c r="J283" s="1325" t="s">
        <v>127</v>
      </c>
      <c r="K283" s="779">
        <v>35000</v>
      </c>
      <c r="L283" s="123">
        <v>3</v>
      </c>
      <c r="M283" s="1323">
        <f t="shared" si="31"/>
        <v>30000</v>
      </c>
      <c r="N283" s="123"/>
      <c r="O283" s="1323">
        <f t="shared" si="32"/>
        <v>0</v>
      </c>
      <c r="P283" s="124">
        <f t="shared" si="33"/>
        <v>65000</v>
      </c>
      <c r="Q283" s="1323"/>
      <c r="R283" s="125"/>
    </row>
    <row r="284" spans="2:18" s="40" customFormat="1" ht="18.75" hidden="1" customHeight="1">
      <c r="B284" s="3068">
        <v>25</v>
      </c>
      <c r="C284" s="526">
        <v>41809</v>
      </c>
      <c r="D284" s="1208" t="s">
        <v>563</v>
      </c>
      <c r="E284" s="46" t="s">
        <v>39</v>
      </c>
      <c r="F284" s="1316">
        <v>1</v>
      </c>
      <c r="G284" s="1316"/>
      <c r="H284" s="764">
        <f t="shared" si="34"/>
        <v>0</v>
      </c>
      <c r="I284" s="122">
        <f t="shared" si="35"/>
        <v>0</v>
      </c>
      <c r="J284" s="1325" t="s">
        <v>258</v>
      </c>
      <c r="K284" s="779">
        <v>5000</v>
      </c>
      <c r="L284" s="123"/>
      <c r="M284" s="1323">
        <f t="shared" si="31"/>
        <v>0</v>
      </c>
      <c r="N284" s="123"/>
      <c r="O284" s="1323">
        <f t="shared" si="32"/>
        <v>0</v>
      </c>
      <c r="P284" s="124">
        <f t="shared" si="33"/>
        <v>5000</v>
      </c>
      <c r="Q284" s="1323"/>
      <c r="R284" s="125"/>
    </row>
    <row r="285" spans="2:18" s="40" customFormat="1" ht="18.75" hidden="1" customHeight="1">
      <c r="B285" s="3069"/>
      <c r="C285" s="526">
        <v>41809</v>
      </c>
      <c r="D285" s="1208" t="s">
        <v>605</v>
      </c>
      <c r="E285" s="46" t="s">
        <v>426</v>
      </c>
      <c r="F285" s="1316">
        <v>6</v>
      </c>
      <c r="G285" s="1316"/>
      <c r="H285" s="764">
        <f t="shared" si="34"/>
        <v>0</v>
      </c>
      <c r="I285" s="122">
        <f t="shared" si="35"/>
        <v>0</v>
      </c>
      <c r="J285" s="3241" t="s">
        <v>127</v>
      </c>
      <c r="K285" s="3215">
        <v>35000</v>
      </c>
      <c r="L285" s="123"/>
      <c r="M285" s="1323">
        <f t="shared" si="31"/>
        <v>0</v>
      </c>
      <c r="N285" s="123"/>
      <c r="O285" s="1323">
        <f t="shared" si="32"/>
        <v>0</v>
      </c>
      <c r="P285" s="124">
        <f t="shared" si="33"/>
        <v>35000</v>
      </c>
      <c r="Q285" s="1323"/>
      <c r="R285" s="125"/>
    </row>
    <row r="286" spans="2:18" s="40" customFormat="1" ht="18.75" hidden="1" customHeight="1">
      <c r="B286" s="3070"/>
      <c r="C286" s="526">
        <v>41809</v>
      </c>
      <c r="D286" s="1208" t="s">
        <v>597</v>
      </c>
      <c r="E286" s="46" t="s">
        <v>426</v>
      </c>
      <c r="F286" s="1316">
        <v>8</v>
      </c>
      <c r="G286" s="1316"/>
      <c r="H286" s="764">
        <f t="shared" si="34"/>
        <v>0</v>
      </c>
      <c r="I286" s="122">
        <f t="shared" si="35"/>
        <v>0</v>
      </c>
      <c r="J286" s="3242"/>
      <c r="K286" s="3217"/>
      <c r="L286" s="123"/>
      <c r="M286" s="1323">
        <f t="shared" si="31"/>
        <v>0</v>
      </c>
      <c r="N286" s="123"/>
      <c r="O286" s="1323">
        <f t="shared" si="32"/>
        <v>0</v>
      </c>
      <c r="P286" s="124">
        <f t="shared" si="33"/>
        <v>0</v>
      </c>
      <c r="Q286" s="1323"/>
      <c r="R286" s="125"/>
    </row>
    <row r="287" spans="2:18" s="40" customFormat="1" ht="15.95" hidden="1" customHeight="1">
      <c r="B287" s="1306">
        <v>26</v>
      </c>
      <c r="C287" s="526">
        <v>41810</v>
      </c>
      <c r="D287" s="1208" t="s">
        <v>726</v>
      </c>
      <c r="E287" s="46" t="s">
        <v>426</v>
      </c>
      <c r="F287" s="1316">
        <v>1</v>
      </c>
      <c r="G287" s="1316">
        <v>56</v>
      </c>
      <c r="H287" s="764">
        <f t="shared" si="34"/>
        <v>56</v>
      </c>
      <c r="I287" s="122">
        <f t="shared" si="35"/>
        <v>28000</v>
      </c>
      <c r="J287" s="1325"/>
      <c r="K287" s="779"/>
      <c r="L287" s="123">
        <v>6</v>
      </c>
      <c r="M287" s="1323">
        <f t="shared" si="31"/>
        <v>60000</v>
      </c>
      <c r="N287" s="123"/>
      <c r="O287" s="1323">
        <f t="shared" si="32"/>
        <v>0</v>
      </c>
      <c r="P287" s="124">
        <f t="shared" si="33"/>
        <v>88000</v>
      </c>
      <c r="Q287" s="1323"/>
      <c r="R287" s="125"/>
    </row>
    <row r="288" spans="2:18" s="40" customFormat="1" ht="15.95" hidden="1" customHeight="1">
      <c r="B288" s="1306">
        <v>27</v>
      </c>
      <c r="C288" s="526">
        <v>41811</v>
      </c>
      <c r="D288" s="1208" t="s">
        <v>553</v>
      </c>
      <c r="E288" s="46" t="s">
        <v>39</v>
      </c>
      <c r="F288" s="1316">
        <v>1</v>
      </c>
      <c r="G288" s="1316"/>
      <c r="H288" s="764">
        <f t="shared" si="34"/>
        <v>0</v>
      </c>
      <c r="I288" s="122">
        <f t="shared" si="35"/>
        <v>0</v>
      </c>
      <c r="J288" s="1325" t="s">
        <v>258</v>
      </c>
      <c r="K288" s="779">
        <v>5000</v>
      </c>
      <c r="L288" s="123"/>
      <c r="M288" s="1323">
        <f t="shared" si="31"/>
        <v>0</v>
      </c>
      <c r="N288" s="123"/>
      <c r="O288" s="1323">
        <f t="shared" si="32"/>
        <v>0</v>
      </c>
      <c r="P288" s="124">
        <f t="shared" si="33"/>
        <v>5000</v>
      </c>
      <c r="Q288" s="1323"/>
      <c r="R288" s="125"/>
    </row>
    <row r="289" spans="2:18" s="40" customFormat="1" ht="15.95" hidden="1" customHeight="1">
      <c r="B289" s="3068">
        <v>28</v>
      </c>
      <c r="C289" s="387">
        <v>41812</v>
      </c>
      <c r="D289" s="1208" t="s">
        <v>726</v>
      </c>
      <c r="E289" s="46" t="s">
        <v>426</v>
      </c>
      <c r="F289" s="1316">
        <v>1</v>
      </c>
      <c r="G289" s="1316">
        <v>56</v>
      </c>
      <c r="H289" s="764">
        <f t="shared" si="34"/>
        <v>56</v>
      </c>
      <c r="I289" s="122">
        <f t="shared" si="35"/>
        <v>28000</v>
      </c>
      <c r="J289" s="1325"/>
      <c r="K289" s="779"/>
      <c r="L289" s="123">
        <v>3</v>
      </c>
      <c r="M289" s="1323">
        <f t="shared" si="31"/>
        <v>30000</v>
      </c>
      <c r="N289" s="123"/>
      <c r="O289" s="1323">
        <f t="shared" si="32"/>
        <v>0</v>
      </c>
      <c r="P289" s="124">
        <f t="shared" si="33"/>
        <v>58000</v>
      </c>
      <c r="Q289" s="1323"/>
      <c r="R289" s="125"/>
    </row>
    <row r="290" spans="2:18" s="40" customFormat="1" ht="15.95" hidden="1" customHeight="1">
      <c r="B290" s="3070"/>
      <c r="C290" s="387">
        <v>41812</v>
      </c>
      <c r="D290" s="1208" t="s">
        <v>553</v>
      </c>
      <c r="E290" s="46" t="s">
        <v>39</v>
      </c>
      <c r="F290" s="1316">
        <v>2</v>
      </c>
      <c r="G290" s="1316"/>
      <c r="H290" s="764">
        <f t="shared" si="34"/>
        <v>0</v>
      </c>
      <c r="I290" s="122">
        <f t="shared" si="35"/>
        <v>0</v>
      </c>
      <c r="J290" s="1325" t="s">
        <v>258</v>
      </c>
      <c r="K290" s="779">
        <v>10000</v>
      </c>
      <c r="L290" s="123">
        <v>1</v>
      </c>
      <c r="M290" s="1323">
        <f t="shared" si="31"/>
        <v>10000</v>
      </c>
      <c r="N290" s="123"/>
      <c r="O290" s="1323">
        <f t="shared" si="32"/>
        <v>0</v>
      </c>
      <c r="P290" s="124">
        <f t="shared" si="33"/>
        <v>20000</v>
      </c>
      <c r="Q290" s="1323"/>
      <c r="R290" s="125"/>
    </row>
    <row r="291" spans="2:18" s="40" customFormat="1" ht="15.95" hidden="1" customHeight="1">
      <c r="B291" s="3068">
        <v>29</v>
      </c>
      <c r="C291" s="526">
        <v>41813</v>
      </c>
      <c r="D291" s="1208" t="s">
        <v>553</v>
      </c>
      <c r="E291" s="46" t="s">
        <v>39</v>
      </c>
      <c r="F291" s="1316">
        <v>1</v>
      </c>
      <c r="G291" s="1316"/>
      <c r="H291" s="764">
        <f t="shared" si="34"/>
        <v>0</v>
      </c>
      <c r="I291" s="122">
        <f t="shared" si="35"/>
        <v>0</v>
      </c>
      <c r="J291" s="1325" t="s">
        <v>258</v>
      </c>
      <c r="K291" s="779">
        <v>5000</v>
      </c>
      <c r="L291" s="123"/>
      <c r="M291" s="1323">
        <f t="shared" si="31"/>
        <v>0</v>
      </c>
      <c r="N291" s="123"/>
      <c r="O291" s="1323">
        <f t="shared" si="32"/>
        <v>0</v>
      </c>
      <c r="P291" s="124">
        <f t="shared" si="33"/>
        <v>5000</v>
      </c>
      <c r="Q291" s="1323"/>
      <c r="R291" s="125"/>
    </row>
    <row r="292" spans="2:18" s="40" customFormat="1" ht="15.95" hidden="1" customHeight="1">
      <c r="B292" s="3070"/>
      <c r="C292" s="526">
        <v>41813</v>
      </c>
      <c r="D292" s="1208" t="s">
        <v>726</v>
      </c>
      <c r="E292" s="46" t="s">
        <v>556</v>
      </c>
      <c r="F292" s="1316">
        <v>1</v>
      </c>
      <c r="G292" s="1316">
        <v>56</v>
      </c>
      <c r="H292" s="764">
        <f t="shared" si="34"/>
        <v>56</v>
      </c>
      <c r="I292" s="122">
        <f t="shared" si="35"/>
        <v>28000</v>
      </c>
      <c r="J292" s="1325"/>
      <c r="K292" s="779"/>
      <c r="L292" s="123">
        <v>1</v>
      </c>
      <c r="M292" s="1323">
        <f t="shared" si="31"/>
        <v>10000</v>
      </c>
      <c r="N292" s="123"/>
      <c r="O292" s="1323">
        <f t="shared" si="32"/>
        <v>0</v>
      </c>
      <c r="P292" s="124">
        <f t="shared" si="33"/>
        <v>38000</v>
      </c>
      <c r="Q292" s="1323"/>
      <c r="R292" s="125"/>
    </row>
    <row r="293" spans="2:18" s="40" customFormat="1" ht="15.95" hidden="1" customHeight="1">
      <c r="B293" s="3068">
        <v>30</v>
      </c>
      <c r="C293" s="526">
        <v>41814</v>
      </c>
      <c r="D293" s="1208" t="s">
        <v>726</v>
      </c>
      <c r="E293" s="46" t="s">
        <v>556</v>
      </c>
      <c r="F293" s="1316">
        <v>1</v>
      </c>
      <c r="G293" s="1316">
        <v>56</v>
      </c>
      <c r="H293" s="764">
        <f t="shared" si="34"/>
        <v>56</v>
      </c>
      <c r="I293" s="122">
        <f t="shared" si="35"/>
        <v>28000</v>
      </c>
      <c r="J293" s="1325"/>
      <c r="K293" s="779"/>
      <c r="L293" s="123"/>
      <c r="M293" s="1323">
        <f t="shared" si="31"/>
        <v>0</v>
      </c>
      <c r="N293" s="123"/>
      <c r="O293" s="1323">
        <f t="shared" si="32"/>
        <v>0</v>
      </c>
      <c r="P293" s="124">
        <f t="shared" si="33"/>
        <v>28000</v>
      </c>
      <c r="Q293" s="1323"/>
      <c r="R293" s="125"/>
    </row>
    <row r="294" spans="2:18" s="40" customFormat="1" ht="15.95" hidden="1" customHeight="1">
      <c r="B294" s="3070"/>
      <c r="C294" s="526">
        <v>41814</v>
      </c>
      <c r="D294" s="1208" t="s">
        <v>553</v>
      </c>
      <c r="E294" s="46" t="s">
        <v>39</v>
      </c>
      <c r="F294" s="1316">
        <v>2</v>
      </c>
      <c r="G294" s="1316"/>
      <c r="H294" s="764">
        <f t="shared" si="34"/>
        <v>0</v>
      </c>
      <c r="I294" s="122">
        <f t="shared" si="35"/>
        <v>0</v>
      </c>
      <c r="J294" s="1325" t="s">
        <v>258</v>
      </c>
      <c r="K294" s="779">
        <v>10000</v>
      </c>
      <c r="L294" s="123">
        <v>1</v>
      </c>
      <c r="M294" s="1323">
        <f t="shared" si="31"/>
        <v>10000</v>
      </c>
      <c r="N294" s="123"/>
      <c r="O294" s="1323">
        <f t="shared" si="32"/>
        <v>0</v>
      </c>
      <c r="P294" s="124">
        <f t="shared" si="33"/>
        <v>20000</v>
      </c>
      <c r="Q294" s="1323"/>
      <c r="R294" s="125"/>
    </row>
    <row r="295" spans="2:18" s="40" customFormat="1" ht="15.95" hidden="1" customHeight="1">
      <c r="B295" s="3068">
        <v>31</v>
      </c>
      <c r="C295" s="526">
        <v>41815</v>
      </c>
      <c r="D295" s="1208" t="s">
        <v>726</v>
      </c>
      <c r="E295" s="46" t="s">
        <v>556</v>
      </c>
      <c r="F295" s="1316">
        <v>1</v>
      </c>
      <c r="G295" s="1316">
        <v>56</v>
      </c>
      <c r="H295" s="764">
        <f t="shared" si="34"/>
        <v>56</v>
      </c>
      <c r="I295" s="122">
        <f t="shared" si="35"/>
        <v>28000</v>
      </c>
      <c r="J295" s="1325"/>
      <c r="K295" s="779"/>
      <c r="L295" s="123"/>
      <c r="M295" s="1323">
        <f t="shared" si="31"/>
        <v>0</v>
      </c>
      <c r="N295" s="123"/>
      <c r="O295" s="1323">
        <f t="shared" si="32"/>
        <v>0</v>
      </c>
      <c r="P295" s="124">
        <f t="shared" si="33"/>
        <v>28000</v>
      </c>
      <c r="Q295" s="1323"/>
      <c r="R295" s="125"/>
    </row>
    <row r="296" spans="2:18" s="40" customFormat="1" ht="15.95" hidden="1" customHeight="1" thickBot="1">
      <c r="B296" s="3360"/>
      <c r="C296" s="791">
        <v>41815</v>
      </c>
      <c r="D296" s="1209" t="s">
        <v>553</v>
      </c>
      <c r="E296" s="56" t="s">
        <v>39</v>
      </c>
      <c r="F296" s="44">
        <v>1</v>
      </c>
      <c r="G296" s="44"/>
      <c r="H296" s="765">
        <f t="shared" si="34"/>
        <v>0</v>
      </c>
      <c r="I296" s="1011">
        <f>H296*500</f>
        <v>0</v>
      </c>
      <c r="J296" s="1331" t="s">
        <v>258</v>
      </c>
      <c r="K296" s="1012">
        <v>5000</v>
      </c>
      <c r="L296" s="1013">
        <v>1</v>
      </c>
      <c r="M296" s="1324">
        <f t="shared" si="31"/>
        <v>10000</v>
      </c>
      <c r="N296" s="1013"/>
      <c r="O296" s="1324">
        <f t="shared" si="32"/>
        <v>0</v>
      </c>
      <c r="P296" s="1014">
        <f t="shared" si="33"/>
        <v>15000</v>
      </c>
      <c r="Q296" s="1324"/>
      <c r="R296" s="792"/>
    </row>
    <row r="297" spans="2:18" s="40" customFormat="1" ht="15.95" hidden="1" customHeight="1">
      <c r="B297" s="1741">
        <v>1</v>
      </c>
      <c r="C297" s="1742">
        <v>41816</v>
      </c>
      <c r="D297" s="1743" t="s">
        <v>605</v>
      </c>
      <c r="E297" s="1744" t="s">
        <v>426</v>
      </c>
      <c r="F297" s="1745">
        <v>21</v>
      </c>
      <c r="G297" s="1745"/>
      <c r="H297" s="1746">
        <v>0</v>
      </c>
      <c r="I297" s="1747">
        <v>0</v>
      </c>
      <c r="J297" s="1748" t="s">
        <v>127</v>
      </c>
      <c r="K297" s="1749">
        <v>35000</v>
      </c>
      <c r="L297" s="1750"/>
      <c r="M297" s="1751">
        <v>0</v>
      </c>
      <c r="N297" s="1750"/>
      <c r="O297" s="1751">
        <v>0</v>
      </c>
      <c r="P297" s="1752">
        <v>35000</v>
      </c>
      <c r="Q297" s="1751"/>
      <c r="R297" s="1753"/>
    </row>
    <row r="298" spans="2:18" s="40" customFormat="1" ht="15.95" hidden="1" customHeight="1">
      <c r="B298" s="1754">
        <v>2</v>
      </c>
      <c r="C298" s="1755">
        <v>41817</v>
      </c>
      <c r="D298" s="1756" t="s">
        <v>862</v>
      </c>
      <c r="E298" s="1757"/>
      <c r="F298" s="1758"/>
      <c r="G298" s="1758"/>
      <c r="H298" s="1759">
        <v>0</v>
      </c>
      <c r="I298" s="1760">
        <v>0</v>
      </c>
      <c r="J298" s="1761"/>
      <c r="K298" s="1762"/>
      <c r="L298" s="1763"/>
      <c r="M298" s="1764">
        <v>0</v>
      </c>
      <c r="N298" s="1763"/>
      <c r="O298" s="1764">
        <v>0</v>
      </c>
      <c r="P298" s="1765">
        <v>0</v>
      </c>
      <c r="Q298" s="1764"/>
      <c r="R298" s="1766"/>
    </row>
    <row r="299" spans="2:18" s="40" customFormat="1" ht="15.95" hidden="1" customHeight="1">
      <c r="B299" s="1754">
        <v>3</v>
      </c>
      <c r="C299" s="1755">
        <v>41818</v>
      </c>
      <c r="D299" s="1767" t="s">
        <v>723</v>
      </c>
      <c r="E299" s="1758" t="s">
        <v>263</v>
      </c>
      <c r="F299" s="1758">
        <v>5</v>
      </c>
      <c r="G299" s="1758"/>
      <c r="H299" s="1759">
        <v>0</v>
      </c>
      <c r="I299" s="1760">
        <v>0</v>
      </c>
      <c r="J299" s="1758" t="s">
        <v>127</v>
      </c>
      <c r="K299" s="1768">
        <v>25000</v>
      </c>
      <c r="L299" s="1769"/>
      <c r="M299" s="1764">
        <v>0</v>
      </c>
      <c r="N299" s="1769"/>
      <c r="O299" s="1764">
        <v>0</v>
      </c>
      <c r="P299" s="1765">
        <v>25000</v>
      </c>
      <c r="Q299" s="1770"/>
      <c r="R299" s="1771"/>
    </row>
    <row r="300" spans="2:18" s="40" customFormat="1" ht="15.95" hidden="1" customHeight="1">
      <c r="B300" s="1754">
        <v>4</v>
      </c>
      <c r="C300" s="1772">
        <v>41819</v>
      </c>
      <c r="D300" s="1773" t="s">
        <v>863</v>
      </c>
      <c r="E300" s="1758"/>
      <c r="F300" s="1758"/>
      <c r="G300" s="1758"/>
      <c r="H300" s="1759">
        <v>0</v>
      </c>
      <c r="I300" s="1760">
        <v>0</v>
      </c>
      <c r="J300" s="1758"/>
      <c r="K300" s="1768"/>
      <c r="L300" s="1769"/>
      <c r="M300" s="1764">
        <v>0</v>
      </c>
      <c r="N300" s="1769"/>
      <c r="O300" s="1764">
        <v>0</v>
      </c>
      <c r="P300" s="1765">
        <v>0</v>
      </c>
      <c r="Q300" s="1770"/>
      <c r="R300" s="1771"/>
    </row>
    <row r="301" spans="2:18" s="40" customFormat="1" ht="15.95" hidden="1" customHeight="1">
      <c r="B301" s="3368">
        <v>5</v>
      </c>
      <c r="C301" s="1755">
        <v>41820</v>
      </c>
      <c r="D301" s="1767" t="s">
        <v>723</v>
      </c>
      <c r="E301" s="1758" t="s">
        <v>263</v>
      </c>
      <c r="F301" s="1758">
        <v>2</v>
      </c>
      <c r="G301" s="1758"/>
      <c r="H301" s="1759">
        <v>0</v>
      </c>
      <c r="I301" s="1760">
        <v>0</v>
      </c>
      <c r="J301" s="1758" t="s">
        <v>258</v>
      </c>
      <c r="K301" s="1768">
        <v>10000</v>
      </c>
      <c r="L301" s="1769"/>
      <c r="M301" s="1764">
        <v>0</v>
      </c>
      <c r="N301" s="1769"/>
      <c r="O301" s="1764">
        <v>0</v>
      </c>
      <c r="P301" s="1765">
        <v>10000</v>
      </c>
      <c r="Q301" s="1770"/>
      <c r="R301" s="1771"/>
    </row>
    <row r="302" spans="2:18" s="40" customFormat="1" ht="15.95" hidden="1" customHeight="1">
      <c r="B302" s="3368"/>
      <c r="C302" s="1755">
        <v>41820</v>
      </c>
      <c r="D302" s="1767" t="s">
        <v>726</v>
      </c>
      <c r="E302" s="1758" t="s">
        <v>556</v>
      </c>
      <c r="F302" s="1758">
        <v>1</v>
      </c>
      <c r="G302" s="1758">
        <v>56</v>
      </c>
      <c r="H302" s="1759">
        <v>56</v>
      </c>
      <c r="I302" s="1760">
        <v>28000</v>
      </c>
      <c r="J302" s="1758"/>
      <c r="K302" s="1768"/>
      <c r="L302" s="1769"/>
      <c r="M302" s="1764">
        <v>0</v>
      </c>
      <c r="N302" s="1769"/>
      <c r="O302" s="1764">
        <v>0</v>
      </c>
      <c r="P302" s="1765">
        <v>28000</v>
      </c>
      <c r="Q302" s="1770"/>
      <c r="R302" s="1771"/>
    </row>
    <row r="303" spans="2:18" s="40" customFormat="1" ht="15.95" hidden="1" customHeight="1">
      <c r="B303" s="1754">
        <v>6</v>
      </c>
      <c r="C303" s="1755">
        <v>41821</v>
      </c>
      <c r="D303" s="1767" t="s">
        <v>726</v>
      </c>
      <c r="E303" s="1758" t="s">
        <v>556</v>
      </c>
      <c r="F303" s="1758">
        <v>1</v>
      </c>
      <c r="G303" s="1758">
        <v>55</v>
      </c>
      <c r="H303" s="1759">
        <v>55</v>
      </c>
      <c r="I303" s="1760">
        <v>27500</v>
      </c>
      <c r="J303" s="1758"/>
      <c r="K303" s="1768"/>
      <c r="L303" s="1769">
        <v>2</v>
      </c>
      <c r="M303" s="1764">
        <v>20000</v>
      </c>
      <c r="N303" s="1769"/>
      <c r="O303" s="1764">
        <v>0</v>
      </c>
      <c r="P303" s="1765">
        <v>47500</v>
      </c>
      <c r="Q303" s="1770"/>
      <c r="R303" s="1771"/>
    </row>
    <row r="304" spans="2:18" s="40" customFormat="1" ht="15.95" hidden="1" customHeight="1">
      <c r="B304" s="3368">
        <v>7</v>
      </c>
      <c r="C304" s="1755">
        <v>41822</v>
      </c>
      <c r="D304" s="1767" t="s">
        <v>561</v>
      </c>
      <c r="E304" s="1758" t="s">
        <v>426</v>
      </c>
      <c r="F304" s="1758">
        <v>2</v>
      </c>
      <c r="G304" s="1758"/>
      <c r="H304" s="1759">
        <v>0</v>
      </c>
      <c r="I304" s="1760">
        <v>0</v>
      </c>
      <c r="J304" s="1758" t="s">
        <v>127</v>
      </c>
      <c r="K304" s="1768">
        <v>20000</v>
      </c>
      <c r="L304" s="1769"/>
      <c r="M304" s="1764">
        <v>0</v>
      </c>
      <c r="N304" s="1769"/>
      <c r="O304" s="1764">
        <v>0</v>
      </c>
      <c r="P304" s="1765">
        <v>20000</v>
      </c>
      <c r="Q304" s="1770"/>
      <c r="R304" s="1771"/>
    </row>
    <row r="305" spans="2:18" s="40" customFormat="1" ht="15.95" hidden="1" customHeight="1">
      <c r="B305" s="3368"/>
      <c r="C305" s="1755">
        <v>41822</v>
      </c>
      <c r="D305" s="1767" t="s">
        <v>883</v>
      </c>
      <c r="E305" s="1758" t="s">
        <v>263</v>
      </c>
      <c r="F305" s="1758">
        <v>3</v>
      </c>
      <c r="G305" s="1758"/>
      <c r="H305" s="1759">
        <v>0</v>
      </c>
      <c r="I305" s="1760">
        <v>0</v>
      </c>
      <c r="J305" s="1758" t="s">
        <v>258</v>
      </c>
      <c r="K305" s="1768">
        <v>15000</v>
      </c>
      <c r="L305" s="1769"/>
      <c r="M305" s="1764">
        <v>0</v>
      </c>
      <c r="N305" s="1769"/>
      <c r="O305" s="1764">
        <v>0</v>
      </c>
      <c r="P305" s="1765">
        <v>15000</v>
      </c>
      <c r="Q305" s="1770"/>
      <c r="R305" s="1771"/>
    </row>
    <row r="306" spans="2:18" s="40" customFormat="1" ht="15.95" hidden="1" customHeight="1">
      <c r="B306" s="1754">
        <v>8</v>
      </c>
      <c r="C306" s="1755">
        <v>41823</v>
      </c>
      <c r="D306" s="1767" t="s">
        <v>605</v>
      </c>
      <c r="E306" s="1758" t="s">
        <v>426</v>
      </c>
      <c r="F306" s="1758">
        <v>12</v>
      </c>
      <c r="G306" s="1758"/>
      <c r="H306" s="1759">
        <v>0</v>
      </c>
      <c r="I306" s="1760">
        <v>0</v>
      </c>
      <c r="J306" s="1758" t="s">
        <v>127</v>
      </c>
      <c r="K306" s="1768">
        <v>35000</v>
      </c>
      <c r="L306" s="1769"/>
      <c r="M306" s="1764">
        <v>0</v>
      </c>
      <c r="N306" s="1769"/>
      <c r="O306" s="1764">
        <v>0</v>
      </c>
      <c r="P306" s="1765">
        <v>35000</v>
      </c>
      <c r="Q306" s="1770"/>
      <c r="R306" s="1771"/>
    </row>
    <row r="307" spans="2:18" s="40" customFormat="1" ht="15.95" hidden="1" customHeight="1">
      <c r="B307" s="3368">
        <v>9</v>
      </c>
      <c r="C307" s="1755">
        <v>41824</v>
      </c>
      <c r="D307" s="1767" t="s">
        <v>723</v>
      </c>
      <c r="E307" s="1758" t="s">
        <v>263</v>
      </c>
      <c r="F307" s="1758">
        <v>3</v>
      </c>
      <c r="G307" s="1758"/>
      <c r="H307" s="1759">
        <v>0</v>
      </c>
      <c r="I307" s="1760">
        <v>0</v>
      </c>
      <c r="J307" s="1758" t="s">
        <v>258</v>
      </c>
      <c r="K307" s="1768">
        <v>15000</v>
      </c>
      <c r="L307" s="1769"/>
      <c r="M307" s="1764">
        <v>0</v>
      </c>
      <c r="N307" s="1769"/>
      <c r="O307" s="1764">
        <v>0</v>
      </c>
      <c r="P307" s="1765">
        <v>15000</v>
      </c>
      <c r="Q307" s="1770"/>
      <c r="R307" s="1771"/>
    </row>
    <row r="308" spans="2:18" s="40" customFormat="1" ht="15.95" hidden="1" customHeight="1">
      <c r="B308" s="3368"/>
      <c r="C308" s="1755">
        <v>41824</v>
      </c>
      <c r="D308" s="1767" t="s">
        <v>597</v>
      </c>
      <c r="E308" s="1758" t="s">
        <v>426</v>
      </c>
      <c r="F308" s="1758">
        <v>5</v>
      </c>
      <c r="G308" s="1758"/>
      <c r="H308" s="1759">
        <v>0</v>
      </c>
      <c r="I308" s="1760">
        <v>0</v>
      </c>
      <c r="J308" s="1758" t="s">
        <v>127</v>
      </c>
      <c r="K308" s="1768">
        <v>20000</v>
      </c>
      <c r="L308" s="1769">
        <v>1</v>
      </c>
      <c r="M308" s="1764">
        <v>10000</v>
      </c>
      <c r="N308" s="1769"/>
      <c r="O308" s="1764">
        <v>0</v>
      </c>
      <c r="P308" s="1765">
        <v>30000</v>
      </c>
      <c r="Q308" s="1770"/>
      <c r="R308" s="1771"/>
    </row>
    <row r="309" spans="2:18" s="40" customFormat="1" ht="15.95" hidden="1" customHeight="1">
      <c r="B309" s="3368">
        <v>10</v>
      </c>
      <c r="C309" s="1755">
        <v>41825</v>
      </c>
      <c r="D309" s="1767" t="s">
        <v>723</v>
      </c>
      <c r="E309" s="1758" t="s">
        <v>263</v>
      </c>
      <c r="F309" s="1758">
        <v>2</v>
      </c>
      <c r="G309" s="1758"/>
      <c r="H309" s="1759">
        <v>0</v>
      </c>
      <c r="I309" s="1760">
        <v>0</v>
      </c>
      <c r="J309" s="1758" t="s">
        <v>258</v>
      </c>
      <c r="K309" s="1768">
        <v>10000</v>
      </c>
      <c r="L309" s="1769"/>
      <c r="M309" s="1764">
        <v>0</v>
      </c>
      <c r="N309" s="1769"/>
      <c r="O309" s="1764">
        <v>0</v>
      </c>
      <c r="P309" s="1765">
        <v>10000</v>
      </c>
      <c r="Q309" s="1770"/>
      <c r="R309" s="1771"/>
    </row>
    <row r="310" spans="2:18" s="40" customFormat="1" ht="15.95" hidden="1" customHeight="1">
      <c r="B310" s="3368"/>
      <c r="C310" s="1755">
        <v>41825</v>
      </c>
      <c r="D310" s="1767" t="s">
        <v>726</v>
      </c>
      <c r="E310" s="1758" t="s">
        <v>556</v>
      </c>
      <c r="F310" s="1758">
        <v>1</v>
      </c>
      <c r="G310" s="1758">
        <v>55</v>
      </c>
      <c r="H310" s="1759">
        <v>55</v>
      </c>
      <c r="I310" s="1760">
        <v>27500</v>
      </c>
      <c r="J310" s="1758"/>
      <c r="K310" s="1768"/>
      <c r="L310" s="1769">
        <v>1</v>
      </c>
      <c r="M310" s="1764">
        <v>10000</v>
      </c>
      <c r="N310" s="1769"/>
      <c r="O310" s="1764">
        <v>0</v>
      </c>
      <c r="P310" s="1765">
        <v>37500</v>
      </c>
      <c r="Q310" s="1770"/>
      <c r="R310" s="1771"/>
    </row>
    <row r="311" spans="2:18" s="40" customFormat="1" ht="15.95" hidden="1" customHeight="1">
      <c r="B311" s="3368">
        <v>11</v>
      </c>
      <c r="C311" s="1772">
        <v>41826</v>
      </c>
      <c r="D311" s="1767" t="s">
        <v>597</v>
      </c>
      <c r="E311" s="1758" t="s">
        <v>426</v>
      </c>
      <c r="F311" s="1758">
        <v>5</v>
      </c>
      <c r="G311" s="1758"/>
      <c r="H311" s="1759">
        <v>0</v>
      </c>
      <c r="I311" s="1760">
        <v>0</v>
      </c>
      <c r="J311" s="1758" t="s">
        <v>127</v>
      </c>
      <c r="K311" s="1768">
        <v>20000</v>
      </c>
      <c r="L311" s="1769"/>
      <c r="M311" s="1764">
        <v>0</v>
      </c>
      <c r="N311" s="1769"/>
      <c r="O311" s="1764">
        <v>0</v>
      </c>
      <c r="P311" s="1765">
        <v>20000</v>
      </c>
      <c r="Q311" s="1770"/>
      <c r="R311" s="1771"/>
    </row>
    <row r="312" spans="2:18" s="40" customFormat="1" ht="15.95" hidden="1" customHeight="1">
      <c r="B312" s="3368"/>
      <c r="C312" s="1772">
        <v>41826</v>
      </c>
      <c r="D312" s="1767" t="s">
        <v>575</v>
      </c>
      <c r="E312" s="1758" t="s">
        <v>263</v>
      </c>
      <c r="F312" s="1758">
        <v>1</v>
      </c>
      <c r="G312" s="1758"/>
      <c r="H312" s="1759">
        <v>0</v>
      </c>
      <c r="I312" s="1760">
        <v>0</v>
      </c>
      <c r="J312" s="1758"/>
      <c r="K312" s="1768"/>
      <c r="L312" s="1769">
        <v>3</v>
      </c>
      <c r="M312" s="1764">
        <v>30000</v>
      </c>
      <c r="N312" s="1769"/>
      <c r="O312" s="1764">
        <v>0</v>
      </c>
      <c r="P312" s="1765">
        <v>30000</v>
      </c>
      <c r="Q312" s="1770"/>
      <c r="R312" s="1771"/>
    </row>
    <row r="313" spans="2:18" s="40" customFormat="1" ht="15.95" hidden="1" customHeight="1">
      <c r="B313" s="3368"/>
      <c r="C313" s="1772">
        <v>41826</v>
      </c>
      <c r="D313" s="1767" t="s">
        <v>884</v>
      </c>
      <c r="E313" s="1758" t="s">
        <v>263</v>
      </c>
      <c r="F313" s="1758">
        <v>1</v>
      </c>
      <c r="G313" s="1758">
        <v>150</v>
      </c>
      <c r="H313" s="1759">
        <v>150</v>
      </c>
      <c r="I313" s="1760">
        <v>75000</v>
      </c>
      <c r="J313" s="1758"/>
      <c r="K313" s="1768"/>
      <c r="L313" s="1769">
        <v>3.5</v>
      </c>
      <c r="M313" s="1764">
        <v>35000</v>
      </c>
      <c r="N313" s="1769">
        <v>3</v>
      </c>
      <c r="O313" s="1764">
        <v>45000</v>
      </c>
      <c r="P313" s="1765">
        <v>155000</v>
      </c>
      <c r="Q313" s="1770"/>
      <c r="R313" s="1771"/>
    </row>
    <row r="314" spans="2:18" s="40" customFormat="1" ht="15.95" hidden="1" customHeight="1">
      <c r="B314" s="1754">
        <v>12</v>
      </c>
      <c r="C314" s="1755">
        <v>41827</v>
      </c>
      <c r="D314" s="1767" t="s">
        <v>726</v>
      </c>
      <c r="E314" s="1758" t="s">
        <v>556</v>
      </c>
      <c r="F314" s="1758">
        <v>1</v>
      </c>
      <c r="G314" s="1758">
        <v>54</v>
      </c>
      <c r="H314" s="1759">
        <v>54</v>
      </c>
      <c r="I314" s="1760">
        <v>27000</v>
      </c>
      <c r="J314" s="1758"/>
      <c r="K314" s="1768"/>
      <c r="L314" s="1769"/>
      <c r="M314" s="1764">
        <v>0</v>
      </c>
      <c r="N314" s="1769"/>
      <c r="O314" s="1764">
        <v>0</v>
      </c>
      <c r="P314" s="1765">
        <v>27000</v>
      </c>
      <c r="Q314" s="1770"/>
      <c r="R314" s="1771"/>
    </row>
    <row r="315" spans="2:18" s="40" customFormat="1" ht="15.95" hidden="1" customHeight="1">
      <c r="B315" s="3368">
        <v>13</v>
      </c>
      <c r="C315" s="1755">
        <v>41828</v>
      </c>
      <c r="D315" s="1767" t="s">
        <v>726</v>
      </c>
      <c r="E315" s="1758" t="s">
        <v>556</v>
      </c>
      <c r="F315" s="1758">
        <v>1</v>
      </c>
      <c r="G315" s="1758">
        <v>54</v>
      </c>
      <c r="H315" s="1759">
        <v>54</v>
      </c>
      <c r="I315" s="1760">
        <v>27000</v>
      </c>
      <c r="J315" s="1758"/>
      <c r="K315" s="1768"/>
      <c r="L315" s="1769">
        <v>3</v>
      </c>
      <c r="M315" s="1764">
        <v>30000</v>
      </c>
      <c r="N315" s="1769"/>
      <c r="O315" s="1764">
        <v>0</v>
      </c>
      <c r="P315" s="1765">
        <v>57000</v>
      </c>
      <c r="Q315" s="1770"/>
      <c r="R315" s="1771"/>
    </row>
    <row r="316" spans="2:18" s="40" customFormat="1" ht="15.95" hidden="1" customHeight="1">
      <c r="B316" s="3368"/>
      <c r="C316" s="1755">
        <v>41828</v>
      </c>
      <c r="D316" s="1767" t="s">
        <v>575</v>
      </c>
      <c r="E316" s="1758" t="s">
        <v>263</v>
      </c>
      <c r="F316" s="1758">
        <v>1</v>
      </c>
      <c r="G316" s="1758"/>
      <c r="H316" s="1759">
        <v>0</v>
      </c>
      <c r="I316" s="1760">
        <v>0</v>
      </c>
      <c r="J316" s="1758"/>
      <c r="K316" s="1768"/>
      <c r="L316" s="1769">
        <v>1</v>
      </c>
      <c r="M316" s="1764">
        <v>10000</v>
      </c>
      <c r="N316" s="1769"/>
      <c r="O316" s="1764">
        <v>0</v>
      </c>
      <c r="P316" s="1765">
        <v>10000</v>
      </c>
      <c r="Q316" s="1770"/>
      <c r="R316" s="1771"/>
    </row>
    <row r="317" spans="2:18" s="40" customFormat="1" ht="15.95" hidden="1" customHeight="1">
      <c r="B317" s="3368"/>
      <c r="C317" s="1755">
        <v>41828</v>
      </c>
      <c r="D317" s="1767" t="s">
        <v>884</v>
      </c>
      <c r="E317" s="1758" t="s">
        <v>263</v>
      </c>
      <c r="F317" s="1758">
        <v>1</v>
      </c>
      <c r="G317" s="1758">
        <v>150</v>
      </c>
      <c r="H317" s="1759">
        <v>150</v>
      </c>
      <c r="I317" s="1760">
        <v>75000</v>
      </c>
      <c r="J317" s="1758"/>
      <c r="K317" s="1768"/>
      <c r="L317" s="1769">
        <v>5</v>
      </c>
      <c r="M317" s="1764">
        <v>50000</v>
      </c>
      <c r="N317" s="1769">
        <v>1</v>
      </c>
      <c r="O317" s="1764">
        <v>15000</v>
      </c>
      <c r="P317" s="1765">
        <v>140000</v>
      </c>
      <c r="Q317" s="1770"/>
      <c r="R317" s="1771"/>
    </row>
    <row r="318" spans="2:18" s="40" customFormat="1" ht="15.95" hidden="1" customHeight="1">
      <c r="B318" s="1754">
        <v>14</v>
      </c>
      <c r="C318" s="1755">
        <v>41829</v>
      </c>
      <c r="D318" s="1774" t="s">
        <v>864</v>
      </c>
      <c r="E318" s="1758"/>
      <c r="F318" s="1758"/>
      <c r="G318" s="1758"/>
      <c r="H318" s="1759">
        <v>0</v>
      </c>
      <c r="I318" s="1760">
        <v>0</v>
      </c>
      <c r="J318" s="1758"/>
      <c r="K318" s="1768"/>
      <c r="L318" s="1769"/>
      <c r="M318" s="1764">
        <v>0</v>
      </c>
      <c r="N318" s="1769"/>
      <c r="O318" s="1764">
        <v>0</v>
      </c>
      <c r="P318" s="1765">
        <v>0</v>
      </c>
      <c r="Q318" s="1770"/>
      <c r="R318" s="1771"/>
    </row>
    <row r="319" spans="2:18" s="40" customFormat="1" ht="15.95" hidden="1" customHeight="1">
      <c r="B319" s="3368">
        <v>15</v>
      </c>
      <c r="C319" s="1755">
        <v>41830</v>
      </c>
      <c r="D319" s="1767" t="s">
        <v>726</v>
      </c>
      <c r="E319" s="1758" t="s">
        <v>556</v>
      </c>
      <c r="F319" s="1758">
        <v>1</v>
      </c>
      <c r="G319" s="1758">
        <v>54</v>
      </c>
      <c r="H319" s="1759">
        <v>54</v>
      </c>
      <c r="I319" s="1760">
        <v>27000</v>
      </c>
      <c r="J319" s="1758"/>
      <c r="K319" s="1768"/>
      <c r="L319" s="1769"/>
      <c r="M319" s="1764">
        <v>0</v>
      </c>
      <c r="N319" s="1769"/>
      <c r="O319" s="1764">
        <v>0</v>
      </c>
      <c r="P319" s="1765">
        <v>27000</v>
      </c>
      <c r="Q319" s="1770"/>
      <c r="R319" s="1771"/>
    </row>
    <row r="320" spans="2:18" s="40" customFormat="1" ht="15.95" hidden="1" customHeight="1">
      <c r="B320" s="3368"/>
      <c r="C320" s="1755">
        <v>41830</v>
      </c>
      <c r="D320" s="1767" t="s">
        <v>598</v>
      </c>
      <c r="E320" s="1758" t="s">
        <v>426</v>
      </c>
      <c r="F320" s="1758">
        <v>4</v>
      </c>
      <c r="G320" s="1758"/>
      <c r="H320" s="1759">
        <v>0</v>
      </c>
      <c r="I320" s="1760">
        <v>0</v>
      </c>
      <c r="J320" s="3369" t="s">
        <v>127</v>
      </c>
      <c r="K320" s="3370">
        <v>25000</v>
      </c>
      <c r="L320" s="1769"/>
      <c r="M320" s="1764">
        <v>0</v>
      </c>
      <c r="N320" s="1769"/>
      <c r="O320" s="1764">
        <v>0</v>
      </c>
      <c r="P320" s="1765">
        <v>25000</v>
      </c>
      <c r="Q320" s="1770"/>
      <c r="R320" s="1771"/>
    </row>
    <row r="321" spans="2:18" s="40" customFormat="1" ht="15.95" hidden="1" customHeight="1">
      <c r="B321" s="3368"/>
      <c r="C321" s="1755">
        <v>41830</v>
      </c>
      <c r="D321" s="1767" t="s">
        <v>546</v>
      </c>
      <c r="E321" s="1758" t="s">
        <v>426</v>
      </c>
      <c r="F321" s="1758">
        <v>4</v>
      </c>
      <c r="G321" s="1758"/>
      <c r="H321" s="1759">
        <v>0</v>
      </c>
      <c r="I321" s="1760">
        <v>0</v>
      </c>
      <c r="J321" s="3369"/>
      <c r="K321" s="3370"/>
      <c r="L321" s="1769"/>
      <c r="M321" s="1764">
        <v>0</v>
      </c>
      <c r="N321" s="1769"/>
      <c r="O321" s="1764">
        <v>0</v>
      </c>
      <c r="P321" s="1765">
        <v>0</v>
      </c>
      <c r="Q321" s="1770"/>
      <c r="R321" s="1771"/>
    </row>
    <row r="322" spans="2:18" s="40" customFormat="1" ht="15.95" hidden="1" customHeight="1">
      <c r="B322" s="3368"/>
      <c r="C322" s="1755">
        <v>41830</v>
      </c>
      <c r="D322" s="1767" t="s">
        <v>723</v>
      </c>
      <c r="E322" s="1758" t="s">
        <v>263</v>
      </c>
      <c r="F322" s="1758">
        <v>1</v>
      </c>
      <c r="G322" s="1758"/>
      <c r="H322" s="1759">
        <v>0</v>
      </c>
      <c r="I322" s="1760">
        <v>0</v>
      </c>
      <c r="J322" s="1758" t="s">
        <v>258</v>
      </c>
      <c r="K322" s="1768">
        <v>5000</v>
      </c>
      <c r="L322" s="1769"/>
      <c r="M322" s="1764">
        <v>0</v>
      </c>
      <c r="N322" s="1769"/>
      <c r="O322" s="1764">
        <v>0</v>
      </c>
      <c r="P322" s="1765">
        <v>5000</v>
      </c>
      <c r="Q322" s="1770"/>
      <c r="R322" s="1771"/>
    </row>
    <row r="323" spans="2:18" s="40" customFormat="1" ht="15.95" hidden="1" customHeight="1">
      <c r="B323" s="3368">
        <v>16</v>
      </c>
      <c r="C323" s="1755">
        <v>41831</v>
      </c>
      <c r="D323" s="1767" t="s">
        <v>723</v>
      </c>
      <c r="E323" s="1758" t="s">
        <v>263</v>
      </c>
      <c r="F323" s="1758">
        <v>1</v>
      </c>
      <c r="G323" s="1758"/>
      <c r="H323" s="1759">
        <v>0</v>
      </c>
      <c r="I323" s="1760">
        <v>0</v>
      </c>
      <c r="J323" s="1758" t="s">
        <v>258</v>
      </c>
      <c r="K323" s="1768">
        <v>5000</v>
      </c>
      <c r="L323" s="1769"/>
      <c r="M323" s="1764">
        <v>0</v>
      </c>
      <c r="N323" s="1769"/>
      <c r="O323" s="1764">
        <v>0</v>
      </c>
      <c r="P323" s="1765">
        <v>5000</v>
      </c>
      <c r="Q323" s="1770"/>
      <c r="R323" s="1771"/>
    </row>
    <row r="324" spans="2:18" s="40" customFormat="1" ht="15.95" hidden="1" customHeight="1">
      <c r="B324" s="3368"/>
      <c r="C324" s="1755">
        <v>41831</v>
      </c>
      <c r="D324" s="1767" t="s">
        <v>597</v>
      </c>
      <c r="E324" s="1758" t="s">
        <v>426</v>
      </c>
      <c r="F324" s="1758">
        <v>4</v>
      </c>
      <c r="G324" s="1758"/>
      <c r="H324" s="1759">
        <v>0</v>
      </c>
      <c r="I324" s="1760">
        <v>0</v>
      </c>
      <c r="J324" s="1758" t="s">
        <v>127</v>
      </c>
      <c r="K324" s="1768">
        <v>20000</v>
      </c>
      <c r="L324" s="1769"/>
      <c r="M324" s="1764">
        <v>0</v>
      </c>
      <c r="N324" s="1769"/>
      <c r="O324" s="1764">
        <v>0</v>
      </c>
      <c r="P324" s="1765">
        <v>20000</v>
      </c>
      <c r="Q324" s="1770"/>
      <c r="R324" s="1771"/>
    </row>
    <row r="325" spans="2:18" s="40" customFormat="1" ht="15.95" hidden="1" customHeight="1">
      <c r="B325" s="3368"/>
      <c r="C325" s="1755">
        <v>41831</v>
      </c>
      <c r="D325" s="1767" t="s">
        <v>575</v>
      </c>
      <c r="E325" s="1758" t="s">
        <v>263</v>
      </c>
      <c r="F325" s="1758">
        <v>1</v>
      </c>
      <c r="G325" s="1758"/>
      <c r="H325" s="1759">
        <v>0</v>
      </c>
      <c r="I325" s="1760">
        <v>0</v>
      </c>
      <c r="J325" s="1758"/>
      <c r="K325" s="1768"/>
      <c r="L325" s="1769"/>
      <c r="M325" s="1764">
        <v>0</v>
      </c>
      <c r="N325" s="1769"/>
      <c r="O325" s="1764">
        <v>0</v>
      </c>
      <c r="P325" s="1765">
        <v>0</v>
      </c>
      <c r="Q325" s="1770"/>
      <c r="R325" s="1771"/>
    </row>
    <row r="326" spans="2:18" s="40" customFormat="1" ht="15.95" hidden="1" customHeight="1">
      <c r="B326" s="3368"/>
      <c r="C326" s="1755">
        <v>41831</v>
      </c>
      <c r="D326" s="1767" t="s">
        <v>129</v>
      </c>
      <c r="E326" s="1758" t="s">
        <v>263</v>
      </c>
      <c r="F326" s="1758">
        <v>1</v>
      </c>
      <c r="G326" s="1758">
        <v>150</v>
      </c>
      <c r="H326" s="1759">
        <v>150</v>
      </c>
      <c r="I326" s="1760">
        <v>75000</v>
      </c>
      <c r="J326" s="1758"/>
      <c r="K326" s="1768"/>
      <c r="L326" s="1769">
        <v>7</v>
      </c>
      <c r="M326" s="1764">
        <v>70000</v>
      </c>
      <c r="N326" s="1769"/>
      <c r="O326" s="1764">
        <v>0</v>
      </c>
      <c r="P326" s="1765">
        <v>145000</v>
      </c>
      <c r="Q326" s="1770"/>
      <c r="R326" s="1771"/>
    </row>
    <row r="327" spans="2:18" s="40" customFormat="1" ht="15.95" hidden="1" customHeight="1">
      <c r="B327" s="3368">
        <v>17</v>
      </c>
      <c r="C327" s="1755">
        <v>41832</v>
      </c>
      <c r="D327" s="1767" t="s">
        <v>726</v>
      </c>
      <c r="E327" s="1758" t="s">
        <v>556</v>
      </c>
      <c r="F327" s="1758">
        <v>1</v>
      </c>
      <c r="G327" s="1758">
        <v>53</v>
      </c>
      <c r="H327" s="1759">
        <v>53</v>
      </c>
      <c r="I327" s="1760">
        <v>26500</v>
      </c>
      <c r="J327" s="1758"/>
      <c r="K327" s="1768"/>
      <c r="L327" s="1769">
        <v>2</v>
      </c>
      <c r="M327" s="1764">
        <v>20000</v>
      </c>
      <c r="N327" s="1769"/>
      <c r="O327" s="1764">
        <v>0</v>
      </c>
      <c r="P327" s="1765">
        <v>46500</v>
      </c>
      <c r="Q327" s="1770"/>
      <c r="R327" s="1771"/>
    </row>
    <row r="328" spans="2:18" s="40" customFormat="1" ht="15.95" hidden="1" customHeight="1">
      <c r="B328" s="3368"/>
      <c r="C328" s="1755">
        <v>41832</v>
      </c>
      <c r="D328" s="1767" t="s">
        <v>723</v>
      </c>
      <c r="E328" s="1758" t="s">
        <v>263</v>
      </c>
      <c r="F328" s="1758">
        <v>1</v>
      </c>
      <c r="G328" s="1758"/>
      <c r="H328" s="1759">
        <v>0</v>
      </c>
      <c r="I328" s="1760">
        <v>0</v>
      </c>
      <c r="J328" s="1758" t="s">
        <v>258</v>
      </c>
      <c r="K328" s="1768">
        <v>5000</v>
      </c>
      <c r="L328" s="1769"/>
      <c r="M328" s="1764">
        <v>0</v>
      </c>
      <c r="N328" s="1769"/>
      <c r="O328" s="1764">
        <v>0</v>
      </c>
      <c r="P328" s="1765">
        <v>5000</v>
      </c>
      <c r="Q328" s="1770"/>
      <c r="R328" s="1771"/>
    </row>
    <row r="329" spans="2:18" s="40" customFormat="1" ht="15.95" hidden="1" customHeight="1">
      <c r="B329" s="1754">
        <v>18</v>
      </c>
      <c r="C329" s="1772">
        <v>41833</v>
      </c>
      <c r="D329" s="1775" t="s">
        <v>885</v>
      </c>
      <c r="E329" s="1758" t="s">
        <v>263</v>
      </c>
      <c r="F329" s="1758"/>
      <c r="G329" s="1758"/>
      <c r="H329" s="1759">
        <v>0</v>
      </c>
      <c r="I329" s="1760">
        <v>0</v>
      </c>
      <c r="J329" s="1758"/>
      <c r="K329" s="1768"/>
      <c r="L329" s="1769"/>
      <c r="M329" s="1764">
        <v>0</v>
      </c>
      <c r="N329" s="1769"/>
      <c r="O329" s="1764">
        <v>0</v>
      </c>
      <c r="P329" s="1765">
        <v>0</v>
      </c>
      <c r="Q329" s="1770"/>
      <c r="R329" s="1771"/>
    </row>
    <row r="330" spans="2:18" s="40" customFormat="1" ht="15.95" hidden="1" customHeight="1">
      <c r="B330" s="1754">
        <v>19</v>
      </c>
      <c r="C330" s="1755">
        <v>41834</v>
      </c>
      <c r="D330" s="1774" t="s">
        <v>863</v>
      </c>
      <c r="E330" s="1758"/>
      <c r="F330" s="1758"/>
      <c r="G330" s="1758"/>
      <c r="H330" s="1759">
        <v>0</v>
      </c>
      <c r="I330" s="1760">
        <v>0</v>
      </c>
      <c r="J330" s="1758"/>
      <c r="K330" s="1768"/>
      <c r="L330" s="1769"/>
      <c r="M330" s="1764">
        <v>0</v>
      </c>
      <c r="N330" s="1769"/>
      <c r="O330" s="1764">
        <v>0</v>
      </c>
      <c r="P330" s="1765">
        <v>0</v>
      </c>
      <c r="Q330" s="1770"/>
      <c r="R330" s="1771"/>
    </row>
    <row r="331" spans="2:18" s="40" customFormat="1" ht="15.95" hidden="1" customHeight="1">
      <c r="B331" s="1754">
        <v>20</v>
      </c>
      <c r="C331" s="1755">
        <v>41835</v>
      </c>
      <c r="D331" s="1775" t="s">
        <v>885</v>
      </c>
      <c r="E331" s="1758" t="s">
        <v>263</v>
      </c>
      <c r="F331" s="1758"/>
      <c r="G331" s="1758"/>
      <c r="H331" s="1759">
        <v>0</v>
      </c>
      <c r="I331" s="1760">
        <v>0</v>
      </c>
      <c r="J331" s="1758"/>
      <c r="K331" s="1768"/>
      <c r="L331" s="1769"/>
      <c r="M331" s="1764">
        <v>0</v>
      </c>
      <c r="N331" s="1769"/>
      <c r="O331" s="1764">
        <v>0</v>
      </c>
      <c r="P331" s="1765">
        <v>0</v>
      </c>
      <c r="Q331" s="1770"/>
      <c r="R331" s="1771"/>
    </row>
    <row r="332" spans="2:18" s="40" customFormat="1" ht="15.95" hidden="1" customHeight="1">
      <c r="B332" s="1754">
        <v>21</v>
      </c>
      <c r="C332" s="1755">
        <v>41836</v>
      </c>
      <c r="D332" s="1767" t="s">
        <v>597</v>
      </c>
      <c r="E332" s="1758" t="s">
        <v>426</v>
      </c>
      <c r="F332" s="1758">
        <v>2</v>
      </c>
      <c r="G332" s="1758"/>
      <c r="H332" s="1759">
        <v>0</v>
      </c>
      <c r="I332" s="1760">
        <v>0</v>
      </c>
      <c r="J332" s="1758" t="s">
        <v>127</v>
      </c>
      <c r="K332" s="1768">
        <v>20000</v>
      </c>
      <c r="L332" s="1769"/>
      <c r="M332" s="1764">
        <v>0</v>
      </c>
      <c r="N332" s="1769"/>
      <c r="O332" s="1764">
        <v>0</v>
      </c>
      <c r="P332" s="1765">
        <v>20000</v>
      </c>
      <c r="Q332" s="1770"/>
      <c r="R332" s="1771"/>
    </row>
    <row r="333" spans="2:18" s="40" customFormat="1" ht="15.95" hidden="1" customHeight="1">
      <c r="B333" s="1754">
        <v>22</v>
      </c>
      <c r="C333" s="1755">
        <v>41837</v>
      </c>
      <c r="D333" s="1775" t="s">
        <v>300</v>
      </c>
      <c r="E333" s="1758" t="s">
        <v>263</v>
      </c>
      <c r="F333" s="1758"/>
      <c r="G333" s="1758"/>
      <c r="H333" s="1759">
        <v>0</v>
      </c>
      <c r="I333" s="1760">
        <v>0</v>
      </c>
      <c r="J333" s="1758"/>
      <c r="K333" s="1768"/>
      <c r="L333" s="1769"/>
      <c r="M333" s="1764">
        <v>0</v>
      </c>
      <c r="N333" s="1769"/>
      <c r="O333" s="1764">
        <v>0</v>
      </c>
      <c r="P333" s="1765">
        <v>0</v>
      </c>
      <c r="Q333" s="1770"/>
      <c r="R333" s="1771"/>
    </row>
    <row r="334" spans="2:18" s="40" customFormat="1" ht="15.95" hidden="1" customHeight="1">
      <c r="B334" s="1754">
        <v>23</v>
      </c>
      <c r="C334" s="1755">
        <v>41838</v>
      </c>
      <c r="D334" s="1775" t="s">
        <v>300</v>
      </c>
      <c r="E334" s="1758" t="s">
        <v>263</v>
      </c>
      <c r="F334" s="1758"/>
      <c r="G334" s="1758"/>
      <c r="H334" s="1759">
        <v>0</v>
      </c>
      <c r="I334" s="1760">
        <v>0</v>
      </c>
      <c r="J334" s="1758"/>
      <c r="K334" s="1768"/>
      <c r="L334" s="1769"/>
      <c r="M334" s="1764">
        <v>0</v>
      </c>
      <c r="N334" s="1769"/>
      <c r="O334" s="1764">
        <v>0</v>
      </c>
      <c r="P334" s="1765">
        <v>0</v>
      </c>
      <c r="Q334" s="1770"/>
      <c r="R334" s="1771"/>
    </row>
    <row r="335" spans="2:18" s="40" customFormat="1" ht="15.95" hidden="1" customHeight="1">
      <c r="B335" s="1754">
        <v>24</v>
      </c>
      <c r="C335" s="1755">
        <v>41839</v>
      </c>
      <c r="D335" s="1767" t="s">
        <v>723</v>
      </c>
      <c r="E335" s="1758" t="s">
        <v>263</v>
      </c>
      <c r="F335" s="1758">
        <v>1</v>
      </c>
      <c r="G335" s="1758"/>
      <c r="H335" s="1759">
        <v>0</v>
      </c>
      <c r="I335" s="1760">
        <v>0</v>
      </c>
      <c r="J335" s="1758" t="s">
        <v>258</v>
      </c>
      <c r="K335" s="1768">
        <v>5000</v>
      </c>
      <c r="L335" s="1769"/>
      <c r="M335" s="1764">
        <v>0</v>
      </c>
      <c r="N335" s="1769"/>
      <c r="O335" s="1764">
        <v>0</v>
      </c>
      <c r="P335" s="1765">
        <v>5000</v>
      </c>
      <c r="Q335" s="1770"/>
      <c r="R335" s="1771"/>
    </row>
    <row r="336" spans="2:18" s="40" customFormat="1" ht="15.95" hidden="1" customHeight="1">
      <c r="B336" s="3368">
        <v>25</v>
      </c>
      <c r="C336" s="1772">
        <v>41840</v>
      </c>
      <c r="D336" s="1767" t="s">
        <v>723</v>
      </c>
      <c r="E336" s="1758" t="s">
        <v>263</v>
      </c>
      <c r="F336" s="1758">
        <v>2</v>
      </c>
      <c r="G336" s="1758"/>
      <c r="H336" s="1759">
        <v>0</v>
      </c>
      <c r="I336" s="1760">
        <v>0</v>
      </c>
      <c r="J336" s="1758" t="s">
        <v>258</v>
      </c>
      <c r="K336" s="1768">
        <v>10000</v>
      </c>
      <c r="L336" s="1769"/>
      <c r="M336" s="1764">
        <v>0</v>
      </c>
      <c r="N336" s="1769"/>
      <c r="O336" s="1764">
        <v>0</v>
      </c>
      <c r="P336" s="1765">
        <v>10000</v>
      </c>
      <c r="Q336" s="1770"/>
      <c r="R336" s="1771"/>
    </row>
    <row r="337" spans="2:18" s="40" customFormat="1" ht="15.95" hidden="1" customHeight="1">
      <c r="B337" s="3368"/>
      <c r="C337" s="1772">
        <v>41840</v>
      </c>
      <c r="D337" s="1767" t="s">
        <v>597</v>
      </c>
      <c r="E337" s="1758" t="s">
        <v>426</v>
      </c>
      <c r="F337" s="1758">
        <v>2</v>
      </c>
      <c r="G337" s="1758"/>
      <c r="H337" s="1759">
        <v>0</v>
      </c>
      <c r="I337" s="1760">
        <v>0</v>
      </c>
      <c r="J337" s="3369" t="s">
        <v>127</v>
      </c>
      <c r="K337" s="3370">
        <v>20000</v>
      </c>
      <c r="L337" s="1769"/>
      <c r="M337" s="1764">
        <v>0</v>
      </c>
      <c r="N337" s="1769"/>
      <c r="O337" s="1764">
        <v>0</v>
      </c>
      <c r="P337" s="1765">
        <v>20000</v>
      </c>
      <c r="Q337" s="1770"/>
      <c r="R337" s="1771"/>
    </row>
    <row r="338" spans="2:18" s="40" customFormat="1" ht="15.95" hidden="1" customHeight="1">
      <c r="B338" s="3368"/>
      <c r="C338" s="1772">
        <v>41840</v>
      </c>
      <c r="D338" s="1767" t="s">
        <v>598</v>
      </c>
      <c r="E338" s="1758" t="s">
        <v>426</v>
      </c>
      <c r="F338" s="1758">
        <v>2</v>
      </c>
      <c r="G338" s="1758"/>
      <c r="H338" s="1759">
        <v>0</v>
      </c>
      <c r="I338" s="1760">
        <v>0</v>
      </c>
      <c r="J338" s="3369"/>
      <c r="K338" s="3370"/>
      <c r="L338" s="1769">
        <v>4</v>
      </c>
      <c r="M338" s="1764">
        <v>40000</v>
      </c>
      <c r="N338" s="1769"/>
      <c r="O338" s="1764">
        <v>0</v>
      </c>
      <c r="P338" s="1765">
        <v>40000</v>
      </c>
      <c r="Q338" s="1770"/>
      <c r="R338" s="1771"/>
    </row>
    <row r="339" spans="2:18" s="40" customFormat="1" ht="15.95" hidden="1" customHeight="1">
      <c r="B339" s="3368">
        <v>26</v>
      </c>
      <c r="C339" s="1755">
        <v>41841</v>
      </c>
      <c r="D339" s="1767" t="s">
        <v>723</v>
      </c>
      <c r="E339" s="1758" t="s">
        <v>263</v>
      </c>
      <c r="F339" s="1758">
        <v>2</v>
      </c>
      <c r="G339" s="1758"/>
      <c r="H339" s="1759">
        <v>0</v>
      </c>
      <c r="I339" s="1760">
        <v>0</v>
      </c>
      <c r="J339" s="1758" t="s">
        <v>258</v>
      </c>
      <c r="K339" s="1768">
        <v>10000</v>
      </c>
      <c r="L339" s="1769"/>
      <c r="M339" s="1764">
        <v>0</v>
      </c>
      <c r="N339" s="1769"/>
      <c r="O339" s="1764">
        <v>0</v>
      </c>
      <c r="P339" s="1765">
        <v>10000</v>
      </c>
      <c r="Q339" s="1770"/>
      <c r="R339" s="1771"/>
    </row>
    <row r="340" spans="2:18" s="40" customFormat="1" ht="15.95" hidden="1" customHeight="1">
      <c r="B340" s="3368"/>
      <c r="C340" s="1755">
        <v>41841</v>
      </c>
      <c r="D340" s="1767" t="s">
        <v>561</v>
      </c>
      <c r="E340" s="1758" t="s">
        <v>426</v>
      </c>
      <c r="F340" s="1758">
        <v>1</v>
      </c>
      <c r="G340" s="1758"/>
      <c r="H340" s="1759">
        <v>0</v>
      </c>
      <c r="I340" s="1760">
        <v>0</v>
      </c>
      <c r="J340" s="3369" t="s">
        <v>127</v>
      </c>
      <c r="K340" s="3370">
        <v>20000</v>
      </c>
      <c r="L340" s="1769"/>
      <c r="M340" s="1764">
        <v>0</v>
      </c>
      <c r="N340" s="1769"/>
      <c r="O340" s="1764">
        <v>0</v>
      </c>
      <c r="P340" s="1765">
        <v>20000</v>
      </c>
      <c r="Q340" s="1770"/>
      <c r="R340" s="1771"/>
    </row>
    <row r="341" spans="2:18" s="40" customFormat="1" ht="15.95" hidden="1" customHeight="1">
      <c r="B341" s="3368"/>
      <c r="C341" s="1755">
        <v>41841</v>
      </c>
      <c r="D341" s="1767" t="s">
        <v>598</v>
      </c>
      <c r="E341" s="1758" t="s">
        <v>426</v>
      </c>
      <c r="F341" s="1758">
        <v>4</v>
      </c>
      <c r="G341" s="1758"/>
      <c r="H341" s="1759">
        <v>0</v>
      </c>
      <c r="I341" s="1760">
        <v>0</v>
      </c>
      <c r="J341" s="3369"/>
      <c r="K341" s="3370"/>
      <c r="L341" s="1769"/>
      <c r="M341" s="1764">
        <v>0</v>
      </c>
      <c r="N341" s="1769"/>
      <c r="O341" s="1764">
        <v>0</v>
      </c>
      <c r="P341" s="1765">
        <v>0</v>
      </c>
      <c r="Q341" s="1770"/>
      <c r="R341" s="1771"/>
    </row>
    <row r="342" spans="2:18" s="40" customFormat="1" ht="15.95" hidden="1" customHeight="1">
      <c r="B342" s="3368"/>
      <c r="C342" s="1755">
        <v>41841</v>
      </c>
      <c r="D342" s="1767" t="s">
        <v>726</v>
      </c>
      <c r="E342" s="1758" t="s">
        <v>556</v>
      </c>
      <c r="F342" s="1758">
        <v>1</v>
      </c>
      <c r="G342" s="1758">
        <v>51</v>
      </c>
      <c r="H342" s="1759">
        <v>51</v>
      </c>
      <c r="I342" s="1760">
        <v>25500</v>
      </c>
      <c r="J342" s="1758"/>
      <c r="K342" s="1768"/>
      <c r="L342" s="1769">
        <v>2</v>
      </c>
      <c r="M342" s="1764">
        <v>20000</v>
      </c>
      <c r="N342" s="1769"/>
      <c r="O342" s="1764">
        <v>0</v>
      </c>
      <c r="P342" s="1765">
        <v>45500</v>
      </c>
      <c r="Q342" s="1770"/>
      <c r="R342" s="1771"/>
    </row>
    <row r="343" spans="2:18" s="40" customFormat="1" ht="15.95" hidden="1" customHeight="1">
      <c r="B343" s="3368">
        <v>27</v>
      </c>
      <c r="C343" s="1755">
        <v>41842</v>
      </c>
      <c r="D343" s="1767" t="s">
        <v>723</v>
      </c>
      <c r="E343" s="1758" t="s">
        <v>263</v>
      </c>
      <c r="F343" s="1758">
        <v>1</v>
      </c>
      <c r="G343" s="1758"/>
      <c r="H343" s="1759">
        <v>0</v>
      </c>
      <c r="I343" s="1760">
        <v>0</v>
      </c>
      <c r="J343" s="1758"/>
      <c r="K343" s="1768"/>
      <c r="L343" s="1769"/>
      <c r="M343" s="1764">
        <v>0</v>
      </c>
      <c r="N343" s="1769"/>
      <c r="O343" s="1764">
        <v>0</v>
      </c>
      <c r="P343" s="1765">
        <v>0</v>
      </c>
      <c r="Q343" s="1770"/>
      <c r="R343" s="1771"/>
    </row>
    <row r="344" spans="2:18" s="40" customFormat="1" ht="15.95" hidden="1" customHeight="1">
      <c r="B344" s="3368"/>
      <c r="C344" s="1755">
        <v>41842</v>
      </c>
      <c r="D344" s="1767" t="s">
        <v>575</v>
      </c>
      <c r="E344" s="1758" t="s">
        <v>263</v>
      </c>
      <c r="F344" s="1758">
        <v>1</v>
      </c>
      <c r="G344" s="1758"/>
      <c r="H344" s="1759">
        <v>0</v>
      </c>
      <c r="I344" s="1760">
        <v>0</v>
      </c>
      <c r="J344" s="1758"/>
      <c r="K344" s="1768"/>
      <c r="L344" s="1769">
        <v>1</v>
      </c>
      <c r="M344" s="1764">
        <v>10000</v>
      </c>
      <c r="N344" s="1769"/>
      <c r="O344" s="1764">
        <v>0</v>
      </c>
      <c r="P344" s="1765">
        <v>10000</v>
      </c>
      <c r="Q344" s="1770"/>
      <c r="R344" s="1771"/>
    </row>
    <row r="345" spans="2:18" s="40" customFormat="1" ht="15.95" hidden="1" customHeight="1">
      <c r="B345" s="3368"/>
      <c r="C345" s="1755">
        <v>41842</v>
      </c>
      <c r="D345" s="1767" t="s">
        <v>884</v>
      </c>
      <c r="E345" s="1758" t="s">
        <v>263</v>
      </c>
      <c r="F345" s="1758">
        <v>1</v>
      </c>
      <c r="G345" s="1758">
        <v>150</v>
      </c>
      <c r="H345" s="1759">
        <v>150</v>
      </c>
      <c r="I345" s="1760">
        <v>75000</v>
      </c>
      <c r="J345" s="1758"/>
      <c r="K345" s="1768"/>
      <c r="L345" s="1769">
        <v>6</v>
      </c>
      <c r="M345" s="1764">
        <v>60000</v>
      </c>
      <c r="N345" s="1769">
        <v>1</v>
      </c>
      <c r="O345" s="1764">
        <v>15000</v>
      </c>
      <c r="P345" s="1765">
        <v>150000</v>
      </c>
      <c r="Q345" s="1770"/>
      <c r="R345" s="1771"/>
    </row>
    <row r="346" spans="2:18" s="40" customFormat="1" ht="15.95" hidden="1" customHeight="1">
      <c r="B346" s="3368">
        <v>28</v>
      </c>
      <c r="C346" s="1755">
        <v>41843</v>
      </c>
      <c r="D346" s="1767" t="s">
        <v>575</v>
      </c>
      <c r="E346" s="1758" t="s">
        <v>263</v>
      </c>
      <c r="F346" s="1758">
        <v>1</v>
      </c>
      <c r="G346" s="1758"/>
      <c r="H346" s="1759">
        <v>0</v>
      </c>
      <c r="I346" s="1760">
        <v>0</v>
      </c>
      <c r="J346" s="1758"/>
      <c r="K346" s="1768"/>
      <c r="L346" s="1769"/>
      <c r="M346" s="1764">
        <v>0</v>
      </c>
      <c r="N346" s="1769"/>
      <c r="O346" s="1764">
        <v>0</v>
      </c>
      <c r="P346" s="1765">
        <v>0</v>
      </c>
      <c r="Q346" s="1770"/>
      <c r="R346" s="1771"/>
    </row>
    <row r="347" spans="2:18" s="40" customFormat="1" ht="15.95" hidden="1" customHeight="1">
      <c r="B347" s="3368"/>
      <c r="C347" s="1755">
        <v>41843</v>
      </c>
      <c r="D347" s="1767" t="s">
        <v>868</v>
      </c>
      <c r="E347" s="1758" t="s">
        <v>263</v>
      </c>
      <c r="F347" s="1758">
        <v>1</v>
      </c>
      <c r="G347" s="1758">
        <v>150</v>
      </c>
      <c r="H347" s="1759">
        <v>150</v>
      </c>
      <c r="I347" s="1760">
        <v>75000</v>
      </c>
      <c r="J347" s="1758"/>
      <c r="K347" s="1768"/>
      <c r="L347" s="1769">
        <v>6</v>
      </c>
      <c r="M347" s="1764">
        <v>60000</v>
      </c>
      <c r="N347" s="1769"/>
      <c r="O347" s="1764">
        <v>0</v>
      </c>
      <c r="P347" s="1765">
        <v>135000</v>
      </c>
      <c r="Q347" s="1770"/>
      <c r="R347" s="1771"/>
    </row>
    <row r="348" spans="2:18" s="40" customFormat="1" ht="15.95" hidden="1" customHeight="1">
      <c r="B348" s="1754">
        <v>29</v>
      </c>
      <c r="C348" s="1755">
        <v>41844</v>
      </c>
      <c r="D348" s="1775" t="s">
        <v>843</v>
      </c>
      <c r="E348" s="1776" t="s">
        <v>263</v>
      </c>
      <c r="F348" s="1758"/>
      <c r="G348" s="1758"/>
      <c r="H348" s="1759">
        <v>0</v>
      </c>
      <c r="I348" s="1760">
        <v>0</v>
      </c>
      <c r="J348" s="1758"/>
      <c r="K348" s="1768"/>
      <c r="L348" s="1769"/>
      <c r="M348" s="1764">
        <v>0</v>
      </c>
      <c r="N348" s="1769"/>
      <c r="O348" s="1764">
        <v>0</v>
      </c>
      <c r="P348" s="1765">
        <v>0</v>
      </c>
      <c r="Q348" s="1770"/>
      <c r="R348" s="1771"/>
    </row>
    <row r="349" spans="2:18" s="40" customFormat="1" ht="15.95" hidden="1" customHeight="1" thickBot="1">
      <c r="B349" s="1777">
        <v>30</v>
      </c>
      <c r="C349" s="1778">
        <v>41845</v>
      </c>
      <c r="D349" s="1779" t="s">
        <v>843</v>
      </c>
      <c r="E349" s="1780" t="s">
        <v>263</v>
      </c>
      <c r="F349" s="1781"/>
      <c r="G349" s="1781"/>
      <c r="H349" s="1782">
        <v>0</v>
      </c>
      <c r="I349" s="1783">
        <v>0</v>
      </c>
      <c r="J349" s="1781"/>
      <c r="K349" s="1784"/>
      <c r="L349" s="1785"/>
      <c r="M349" s="1786">
        <v>0</v>
      </c>
      <c r="N349" s="1785"/>
      <c r="O349" s="1786">
        <v>0</v>
      </c>
      <c r="P349" s="1787">
        <v>0</v>
      </c>
      <c r="Q349" s="1788"/>
      <c r="R349" s="1789"/>
    </row>
    <row r="350" spans="2:18" s="40" customFormat="1" ht="15.95" hidden="1" customHeight="1">
      <c r="B350" s="1930">
        <v>1</v>
      </c>
      <c r="C350" s="1931">
        <v>41846</v>
      </c>
      <c r="D350" s="1756" t="s">
        <v>862</v>
      </c>
      <c r="E350" s="1744"/>
      <c r="F350" s="1745"/>
      <c r="G350" s="1745"/>
      <c r="H350" s="1746">
        <f>F350*G350</f>
        <v>0</v>
      </c>
      <c r="I350" s="1747">
        <f>H350*500</f>
        <v>0</v>
      </c>
      <c r="J350" s="1748"/>
      <c r="K350" s="1749"/>
      <c r="L350" s="1750"/>
      <c r="M350" s="1751">
        <f>L350*10000</f>
        <v>0</v>
      </c>
      <c r="N350" s="1750"/>
      <c r="O350" s="1751">
        <f>N350*15000</f>
        <v>0</v>
      </c>
      <c r="P350" s="1752">
        <f>I350+K350+M350+O350</f>
        <v>0</v>
      </c>
      <c r="Q350" s="1751"/>
      <c r="R350" s="1753"/>
    </row>
    <row r="351" spans="2:18" s="40" customFormat="1" ht="15.95" hidden="1" customHeight="1">
      <c r="B351" s="1935">
        <v>2</v>
      </c>
      <c r="C351" s="1936">
        <v>41847</v>
      </c>
      <c r="D351" s="1756" t="s">
        <v>862</v>
      </c>
      <c r="E351" s="1757"/>
      <c r="F351" s="1875"/>
      <c r="G351" s="1875"/>
      <c r="H351" s="1759">
        <f>F351*G351</f>
        <v>0</v>
      </c>
      <c r="I351" s="1760">
        <f>H351*500</f>
        <v>0</v>
      </c>
      <c r="J351" s="1761"/>
      <c r="K351" s="2023"/>
      <c r="L351" s="1763"/>
      <c r="M351" s="1764">
        <f>L351*10000</f>
        <v>0</v>
      </c>
      <c r="N351" s="1763"/>
      <c r="O351" s="1764">
        <f>N351*15000</f>
        <v>0</v>
      </c>
      <c r="P351" s="1765">
        <f>I351+K351+M351+O351</f>
        <v>0</v>
      </c>
      <c r="Q351" s="1764"/>
      <c r="R351" s="1766"/>
    </row>
    <row r="352" spans="2:18" s="40" customFormat="1" ht="15.95" hidden="1" customHeight="1">
      <c r="B352" s="1935">
        <v>3</v>
      </c>
      <c r="C352" s="1938">
        <v>41848</v>
      </c>
      <c r="D352" s="1756" t="s">
        <v>862</v>
      </c>
      <c r="E352" s="1875"/>
      <c r="F352" s="1875"/>
      <c r="G352" s="1875"/>
      <c r="H352" s="1759">
        <f t="shared" ref="H352:H397" si="36">F352*G352</f>
        <v>0</v>
      </c>
      <c r="I352" s="1760">
        <f t="shared" ref="I352:I397" si="37">H352*500</f>
        <v>0</v>
      </c>
      <c r="J352" s="1875"/>
      <c r="K352" s="2024"/>
      <c r="L352" s="1769"/>
      <c r="M352" s="1764">
        <f>L352*10000</f>
        <v>0</v>
      </c>
      <c r="N352" s="1769"/>
      <c r="O352" s="1764">
        <f t="shared" ref="O352:O397" si="38">N352*15000</f>
        <v>0</v>
      </c>
      <c r="P352" s="1765">
        <f t="shared" ref="P352:P397" si="39">I352+K352+M352+O352</f>
        <v>0</v>
      </c>
      <c r="Q352" s="1876"/>
      <c r="R352" s="1771"/>
    </row>
    <row r="353" spans="2:18" s="40" customFormat="1" ht="15.95" hidden="1" customHeight="1">
      <c r="B353" s="1935">
        <v>4</v>
      </c>
      <c r="C353" s="1938">
        <v>41849</v>
      </c>
      <c r="D353" s="1756" t="s">
        <v>862</v>
      </c>
      <c r="E353" s="1875"/>
      <c r="F353" s="1875"/>
      <c r="G353" s="1875"/>
      <c r="H353" s="1759">
        <f t="shared" si="36"/>
        <v>0</v>
      </c>
      <c r="I353" s="1760">
        <f t="shared" si="37"/>
        <v>0</v>
      </c>
      <c r="J353" s="1875"/>
      <c r="K353" s="2024"/>
      <c r="L353" s="1769"/>
      <c r="M353" s="1764">
        <f>L353*10000</f>
        <v>0</v>
      </c>
      <c r="N353" s="1769"/>
      <c r="O353" s="1764">
        <f t="shared" si="38"/>
        <v>0</v>
      </c>
      <c r="P353" s="1765">
        <f t="shared" si="39"/>
        <v>0</v>
      </c>
      <c r="Q353" s="1876"/>
      <c r="R353" s="1771"/>
    </row>
    <row r="354" spans="2:18" s="40" customFormat="1" ht="15.95" hidden="1" customHeight="1">
      <c r="B354" s="1935">
        <v>5</v>
      </c>
      <c r="C354" s="1939">
        <v>41850</v>
      </c>
      <c r="D354" s="1756" t="s">
        <v>862</v>
      </c>
      <c r="E354" s="1941"/>
      <c r="F354" s="1941"/>
      <c r="G354" s="1941"/>
      <c r="H354" s="1759">
        <f t="shared" si="36"/>
        <v>0</v>
      </c>
      <c r="I354" s="1760">
        <f t="shared" si="37"/>
        <v>0</v>
      </c>
      <c r="J354" s="1941"/>
      <c r="K354" s="1942"/>
      <c r="L354" s="1941"/>
      <c r="M354" s="1764">
        <f t="shared" ref="M354:M397" si="40">L354*10000</f>
        <v>0</v>
      </c>
      <c r="N354" s="1941"/>
      <c r="O354" s="1764">
        <f t="shared" si="38"/>
        <v>0</v>
      </c>
      <c r="P354" s="1765">
        <f t="shared" si="39"/>
        <v>0</v>
      </c>
      <c r="Q354" s="1941"/>
      <c r="R354" s="1943"/>
    </row>
    <row r="355" spans="2:18" s="40" customFormat="1" ht="15.95" hidden="1" customHeight="1">
      <c r="B355" s="1935">
        <v>6</v>
      </c>
      <c r="C355" s="1940">
        <v>41851</v>
      </c>
      <c r="D355" s="1756" t="s">
        <v>862</v>
      </c>
      <c r="E355" s="1941"/>
      <c r="F355" s="1941"/>
      <c r="G355" s="1941"/>
      <c r="H355" s="1759">
        <f t="shared" si="36"/>
        <v>0</v>
      </c>
      <c r="I355" s="1760">
        <f t="shared" si="37"/>
        <v>0</v>
      </c>
      <c r="J355" s="1941"/>
      <c r="K355" s="1942"/>
      <c r="L355" s="1941"/>
      <c r="M355" s="1764">
        <f t="shared" si="40"/>
        <v>0</v>
      </c>
      <c r="N355" s="1941"/>
      <c r="O355" s="1764">
        <f t="shared" si="38"/>
        <v>0</v>
      </c>
      <c r="P355" s="1765">
        <f t="shared" si="39"/>
        <v>0</v>
      </c>
      <c r="Q355" s="1941"/>
      <c r="R355" s="1943"/>
    </row>
    <row r="356" spans="2:18" s="40" customFormat="1" ht="15.95" hidden="1" customHeight="1">
      <c r="B356" s="1935">
        <v>7</v>
      </c>
      <c r="C356" s="1939">
        <v>41852</v>
      </c>
      <c r="D356" s="1756" t="s">
        <v>862</v>
      </c>
      <c r="E356" s="1941"/>
      <c r="F356" s="1941"/>
      <c r="G356" s="1941"/>
      <c r="H356" s="1759">
        <f t="shared" si="36"/>
        <v>0</v>
      </c>
      <c r="I356" s="1760">
        <f t="shared" si="37"/>
        <v>0</v>
      </c>
      <c r="J356" s="1951"/>
      <c r="K356" s="1942"/>
      <c r="L356" s="1941"/>
      <c r="M356" s="1764">
        <f t="shared" si="40"/>
        <v>0</v>
      </c>
      <c r="N356" s="1941"/>
      <c r="O356" s="1764">
        <f t="shared" si="38"/>
        <v>0</v>
      </c>
      <c r="P356" s="1765">
        <f t="shared" si="39"/>
        <v>0</v>
      </c>
      <c r="Q356" s="1941"/>
      <c r="R356" s="1943"/>
    </row>
    <row r="357" spans="2:18" s="40" customFormat="1" ht="15.95" hidden="1" customHeight="1">
      <c r="B357" s="1935">
        <v>8</v>
      </c>
      <c r="C357" s="1940">
        <v>41853</v>
      </c>
      <c r="D357" s="1756" t="s">
        <v>862</v>
      </c>
      <c r="E357" s="1941"/>
      <c r="F357" s="1941"/>
      <c r="G357" s="1951"/>
      <c r="H357" s="1759">
        <f t="shared" si="36"/>
        <v>0</v>
      </c>
      <c r="I357" s="1760">
        <f t="shared" si="37"/>
        <v>0</v>
      </c>
      <c r="J357" s="1951"/>
      <c r="K357" s="1942"/>
      <c r="L357" s="1951"/>
      <c r="M357" s="1764">
        <f t="shared" si="40"/>
        <v>0</v>
      </c>
      <c r="N357" s="1951"/>
      <c r="O357" s="1764">
        <f t="shared" si="38"/>
        <v>0</v>
      </c>
      <c r="P357" s="1765">
        <f t="shared" si="39"/>
        <v>0</v>
      </c>
      <c r="Q357" s="1941"/>
      <c r="R357" s="1943"/>
    </row>
    <row r="358" spans="2:18" s="40" customFormat="1" ht="15.95" hidden="1" customHeight="1">
      <c r="B358" s="1935">
        <v>9</v>
      </c>
      <c r="C358" s="1936">
        <v>41854</v>
      </c>
      <c r="D358" s="1756" t="s">
        <v>862</v>
      </c>
      <c r="E358" s="1941"/>
      <c r="F358" s="1951"/>
      <c r="G358" s="1951"/>
      <c r="H358" s="1759">
        <f t="shared" si="36"/>
        <v>0</v>
      </c>
      <c r="I358" s="1760">
        <f t="shared" si="37"/>
        <v>0</v>
      </c>
      <c r="J358" s="1951"/>
      <c r="K358" s="1942"/>
      <c r="L358" s="1951"/>
      <c r="M358" s="1764">
        <f t="shared" si="40"/>
        <v>0</v>
      </c>
      <c r="N358" s="1951"/>
      <c r="O358" s="1764">
        <f t="shared" si="38"/>
        <v>0</v>
      </c>
      <c r="P358" s="1765">
        <f t="shared" si="39"/>
        <v>0</v>
      </c>
      <c r="Q358" s="1941"/>
      <c r="R358" s="1943"/>
    </row>
    <row r="359" spans="2:18" s="40" customFormat="1" ht="15.95" hidden="1" customHeight="1">
      <c r="B359" s="1935">
        <v>10</v>
      </c>
      <c r="C359" s="1940">
        <v>41855</v>
      </c>
      <c r="D359" s="1941" t="s">
        <v>960</v>
      </c>
      <c r="E359" s="1951" t="s">
        <v>263</v>
      </c>
      <c r="F359" s="1951"/>
      <c r="G359" s="1951"/>
      <c r="H359" s="1759">
        <f t="shared" si="36"/>
        <v>0</v>
      </c>
      <c r="I359" s="1760">
        <f t="shared" si="37"/>
        <v>0</v>
      </c>
      <c r="J359" s="1951"/>
      <c r="K359" s="1942"/>
      <c r="L359" s="1951">
        <v>3.5</v>
      </c>
      <c r="M359" s="1764">
        <f t="shared" si="40"/>
        <v>35000</v>
      </c>
      <c r="N359" s="1951">
        <v>1</v>
      </c>
      <c r="O359" s="1764">
        <f t="shared" si="38"/>
        <v>15000</v>
      </c>
      <c r="P359" s="1765">
        <f t="shared" si="39"/>
        <v>50000</v>
      </c>
      <c r="Q359" s="1941"/>
      <c r="R359" s="1943"/>
    </row>
    <row r="360" spans="2:18" s="40" customFormat="1" ht="15.95" hidden="1" customHeight="1">
      <c r="B360" s="1935">
        <v>11</v>
      </c>
      <c r="C360" s="1939">
        <v>41856</v>
      </c>
      <c r="D360" s="1941" t="s">
        <v>961</v>
      </c>
      <c r="E360" s="1951" t="s">
        <v>263</v>
      </c>
      <c r="F360" s="1951"/>
      <c r="G360" s="1951"/>
      <c r="H360" s="1759">
        <f t="shared" si="36"/>
        <v>0</v>
      </c>
      <c r="I360" s="1760">
        <f t="shared" si="37"/>
        <v>0</v>
      </c>
      <c r="J360" s="1951"/>
      <c r="K360" s="1942"/>
      <c r="L360" s="1951">
        <v>4</v>
      </c>
      <c r="M360" s="1764">
        <f t="shared" si="40"/>
        <v>40000</v>
      </c>
      <c r="N360" s="1951">
        <v>1.5</v>
      </c>
      <c r="O360" s="1764">
        <f t="shared" si="38"/>
        <v>22500</v>
      </c>
      <c r="P360" s="1765">
        <f t="shared" si="39"/>
        <v>62500</v>
      </c>
      <c r="Q360" s="1941"/>
      <c r="R360" s="1943"/>
    </row>
    <row r="361" spans="2:18" s="40" customFormat="1" ht="15.95" hidden="1" customHeight="1">
      <c r="B361" s="3094">
        <v>12</v>
      </c>
      <c r="C361" s="1940">
        <v>41857</v>
      </c>
      <c r="D361" s="1941" t="s">
        <v>729</v>
      </c>
      <c r="E361" s="1951" t="s">
        <v>263</v>
      </c>
      <c r="F361" s="1951">
        <v>1</v>
      </c>
      <c r="G361" s="1951"/>
      <c r="H361" s="1759">
        <f t="shared" si="36"/>
        <v>0</v>
      </c>
      <c r="I361" s="1760">
        <f t="shared" si="37"/>
        <v>0</v>
      </c>
      <c r="J361" s="1951"/>
      <c r="K361" s="1942"/>
      <c r="L361" s="1951">
        <v>3</v>
      </c>
      <c r="M361" s="1764">
        <f t="shared" si="40"/>
        <v>30000</v>
      </c>
      <c r="N361" s="1951"/>
      <c r="O361" s="1764">
        <f t="shared" si="38"/>
        <v>0</v>
      </c>
      <c r="P361" s="1765">
        <f t="shared" si="39"/>
        <v>30000</v>
      </c>
      <c r="Q361" s="1941"/>
      <c r="R361" s="1943"/>
    </row>
    <row r="362" spans="2:18" s="40" customFormat="1" ht="15.95" hidden="1" customHeight="1">
      <c r="B362" s="3096"/>
      <c r="C362" s="1940">
        <v>41857</v>
      </c>
      <c r="D362" s="1941" t="s">
        <v>868</v>
      </c>
      <c r="E362" s="1951" t="s">
        <v>263</v>
      </c>
      <c r="F362" s="1951">
        <v>1</v>
      </c>
      <c r="G362" s="1951">
        <v>150</v>
      </c>
      <c r="H362" s="1759">
        <f t="shared" si="36"/>
        <v>150</v>
      </c>
      <c r="I362" s="1760">
        <f t="shared" si="37"/>
        <v>75000</v>
      </c>
      <c r="J362" s="1951"/>
      <c r="K362" s="1942"/>
      <c r="L362" s="1951">
        <v>3.5</v>
      </c>
      <c r="M362" s="1764">
        <f t="shared" si="40"/>
        <v>35000</v>
      </c>
      <c r="N362" s="1951">
        <v>2.5</v>
      </c>
      <c r="O362" s="1764">
        <f t="shared" si="38"/>
        <v>37500</v>
      </c>
      <c r="P362" s="1765">
        <f t="shared" si="39"/>
        <v>147500</v>
      </c>
      <c r="Q362" s="1941"/>
      <c r="R362" s="1943"/>
    </row>
    <row r="363" spans="2:18" s="40" customFormat="1" ht="15.95" hidden="1" customHeight="1">
      <c r="B363" s="3094">
        <v>13</v>
      </c>
      <c r="C363" s="1939">
        <v>41858</v>
      </c>
      <c r="D363" s="1941" t="s">
        <v>723</v>
      </c>
      <c r="E363" s="1951" t="s">
        <v>263</v>
      </c>
      <c r="F363" s="1951">
        <v>1</v>
      </c>
      <c r="G363" s="1951"/>
      <c r="H363" s="1759">
        <f t="shared" si="36"/>
        <v>0</v>
      </c>
      <c r="I363" s="1760">
        <f t="shared" si="37"/>
        <v>0</v>
      </c>
      <c r="J363" s="1951" t="s">
        <v>258</v>
      </c>
      <c r="K363" s="1942">
        <f>F363*5000</f>
        <v>5000</v>
      </c>
      <c r="L363" s="1951"/>
      <c r="M363" s="1764">
        <f t="shared" si="40"/>
        <v>0</v>
      </c>
      <c r="N363" s="1951"/>
      <c r="O363" s="1764">
        <f t="shared" si="38"/>
        <v>0</v>
      </c>
      <c r="P363" s="1765">
        <f t="shared" si="39"/>
        <v>5000</v>
      </c>
      <c r="Q363" s="1941"/>
      <c r="R363" s="1943"/>
    </row>
    <row r="364" spans="2:18" s="40" customFormat="1" ht="15.95" hidden="1" customHeight="1">
      <c r="B364" s="3096"/>
      <c r="C364" s="1939">
        <v>41858</v>
      </c>
      <c r="D364" s="1941" t="s">
        <v>962</v>
      </c>
      <c r="E364" s="1951" t="s">
        <v>426</v>
      </c>
      <c r="F364" s="1951">
        <v>1</v>
      </c>
      <c r="G364" s="1951"/>
      <c r="H364" s="1759">
        <f t="shared" si="36"/>
        <v>0</v>
      </c>
      <c r="I364" s="1760">
        <f t="shared" si="37"/>
        <v>0</v>
      </c>
      <c r="J364" s="1951" t="s">
        <v>127</v>
      </c>
      <c r="K364" s="1942">
        <v>20000</v>
      </c>
      <c r="L364" s="1951"/>
      <c r="M364" s="1764">
        <f t="shared" si="40"/>
        <v>0</v>
      </c>
      <c r="N364" s="1951"/>
      <c r="O364" s="1764">
        <f t="shared" si="38"/>
        <v>0</v>
      </c>
      <c r="P364" s="1765">
        <f t="shared" si="39"/>
        <v>20000</v>
      </c>
      <c r="Q364" s="1941"/>
      <c r="R364" s="1943"/>
    </row>
    <row r="365" spans="2:18" s="40" customFormat="1" ht="15.95" hidden="1" customHeight="1">
      <c r="B365" s="3094">
        <v>14</v>
      </c>
      <c r="C365" s="1940">
        <v>41859</v>
      </c>
      <c r="D365" s="1941" t="s">
        <v>723</v>
      </c>
      <c r="E365" s="1951" t="s">
        <v>263</v>
      </c>
      <c r="F365" s="1951">
        <v>1</v>
      </c>
      <c r="G365" s="1951"/>
      <c r="H365" s="1759">
        <f t="shared" si="36"/>
        <v>0</v>
      </c>
      <c r="I365" s="1760">
        <f t="shared" si="37"/>
        <v>0</v>
      </c>
      <c r="J365" s="1951" t="s">
        <v>258</v>
      </c>
      <c r="K365" s="1942">
        <f>F365*5000</f>
        <v>5000</v>
      </c>
      <c r="L365" s="1951"/>
      <c r="M365" s="1764">
        <f t="shared" si="40"/>
        <v>0</v>
      </c>
      <c r="N365" s="1951"/>
      <c r="O365" s="1764">
        <f t="shared" si="38"/>
        <v>0</v>
      </c>
      <c r="P365" s="1765">
        <f t="shared" si="39"/>
        <v>5000</v>
      </c>
      <c r="Q365" s="1941"/>
      <c r="R365" s="1943"/>
    </row>
    <row r="366" spans="2:18" s="40" customFormat="1" ht="15.95" hidden="1" customHeight="1">
      <c r="B366" s="3095"/>
      <c r="C366" s="1940">
        <v>41859</v>
      </c>
      <c r="D366" s="1941" t="s">
        <v>962</v>
      </c>
      <c r="E366" s="1951" t="s">
        <v>426</v>
      </c>
      <c r="F366" s="1951">
        <v>5</v>
      </c>
      <c r="G366" s="1951"/>
      <c r="H366" s="1759">
        <f t="shared" si="36"/>
        <v>0</v>
      </c>
      <c r="I366" s="1760">
        <f t="shared" si="37"/>
        <v>0</v>
      </c>
      <c r="J366" s="1951" t="s">
        <v>127</v>
      </c>
      <c r="K366" s="1942">
        <v>20000</v>
      </c>
      <c r="L366" s="1951"/>
      <c r="M366" s="1764">
        <f t="shared" si="40"/>
        <v>0</v>
      </c>
      <c r="N366" s="1951"/>
      <c r="O366" s="1764">
        <f t="shared" si="38"/>
        <v>0</v>
      </c>
      <c r="P366" s="1765">
        <f t="shared" si="39"/>
        <v>20000</v>
      </c>
      <c r="Q366" s="1941"/>
      <c r="R366" s="1943"/>
    </row>
    <row r="367" spans="2:18" s="40" customFormat="1" ht="15.95" hidden="1" customHeight="1">
      <c r="B367" s="3095"/>
      <c r="C367" s="1940">
        <v>41859</v>
      </c>
      <c r="D367" s="1941" t="s">
        <v>729</v>
      </c>
      <c r="E367" s="1951" t="s">
        <v>263</v>
      </c>
      <c r="F367" s="1951">
        <v>1</v>
      </c>
      <c r="G367" s="1951"/>
      <c r="H367" s="1759">
        <f t="shared" si="36"/>
        <v>0</v>
      </c>
      <c r="I367" s="1760">
        <f t="shared" si="37"/>
        <v>0</v>
      </c>
      <c r="J367" s="1951"/>
      <c r="K367" s="1942"/>
      <c r="L367" s="1951">
        <v>1</v>
      </c>
      <c r="M367" s="1764">
        <f t="shared" si="40"/>
        <v>10000</v>
      </c>
      <c r="N367" s="1951"/>
      <c r="O367" s="1764">
        <f t="shared" si="38"/>
        <v>0</v>
      </c>
      <c r="P367" s="1765">
        <f t="shared" si="39"/>
        <v>10000</v>
      </c>
      <c r="Q367" s="1941"/>
      <c r="R367" s="1943"/>
    </row>
    <row r="368" spans="2:18" s="40" customFormat="1" ht="15.95" hidden="1" customHeight="1">
      <c r="B368" s="3096"/>
      <c r="C368" s="1940">
        <v>41859</v>
      </c>
      <c r="D368" s="1941" t="s">
        <v>868</v>
      </c>
      <c r="E368" s="1951" t="s">
        <v>263</v>
      </c>
      <c r="F368" s="1951">
        <v>1</v>
      </c>
      <c r="G368" s="1951">
        <v>150</v>
      </c>
      <c r="H368" s="1759">
        <f t="shared" si="36"/>
        <v>150</v>
      </c>
      <c r="I368" s="1760">
        <f t="shared" si="37"/>
        <v>75000</v>
      </c>
      <c r="J368" s="1951"/>
      <c r="K368" s="1942"/>
      <c r="L368" s="1951">
        <v>5</v>
      </c>
      <c r="M368" s="1764">
        <f t="shared" si="40"/>
        <v>50000</v>
      </c>
      <c r="N368" s="1951">
        <v>1.5</v>
      </c>
      <c r="O368" s="1764">
        <f t="shared" si="38"/>
        <v>22500</v>
      </c>
      <c r="P368" s="1765">
        <f t="shared" si="39"/>
        <v>147500</v>
      </c>
      <c r="Q368" s="1941"/>
      <c r="R368" s="1943"/>
    </row>
    <row r="369" spans="2:18" s="40" customFormat="1" ht="15.95" hidden="1" customHeight="1">
      <c r="B369" s="1935">
        <v>15</v>
      </c>
      <c r="C369" s="1939">
        <v>41860</v>
      </c>
      <c r="D369" s="1941" t="s">
        <v>963</v>
      </c>
      <c r="E369" s="1951" t="s">
        <v>426</v>
      </c>
      <c r="F369" s="1951">
        <v>5</v>
      </c>
      <c r="G369" s="1951"/>
      <c r="H369" s="1759">
        <f t="shared" si="36"/>
        <v>0</v>
      </c>
      <c r="I369" s="1760">
        <f t="shared" si="37"/>
        <v>0</v>
      </c>
      <c r="J369" s="1951" t="s">
        <v>127</v>
      </c>
      <c r="K369" s="1942">
        <v>20000</v>
      </c>
      <c r="L369" s="1951"/>
      <c r="M369" s="1764">
        <f t="shared" si="40"/>
        <v>0</v>
      </c>
      <c r="N369" s="1951"/>
      <c r="O369" s="1764">
        <f t="shared" si="38"/>
        <v>0</v>
      </c>
      <c r="P369" s="1765">
        <f t="shared" si="39"/>
        <v>20000</v>
      </c>
      <c r="Q369" s="1941"/>
      <c r="R369" s="1943"/>
    </row>
    <row r="370" spans="2:18" s="40" customFormat="1" ht="15.95" hidden="1" customHeight="1">
      <c r="B370" s="3094">
        <v>16</v>
      </c>
      <c r="C370" s="1936">
        <v>41861</v>
      </c>
      <c r="D370" s="1941" t="s">
        <v>726</v>
      </c>
      <c r="E370" s="1951" t="s">
        <v>556</v>
      </c>
      <c r="F370" s="1951">
        <v>1</v>
      </c>
      <c r="G370" s="1951">
        <v>50</v>
      </c>
      <c r="H370" s="1759">
        <f t="shared" si="36"/>
        <v>50</v>
      </c>
      <c r="I370" s="1760">
        <f t="shared" si="37"/>
        <v>25000</v>
      </c>
      <c r="J370" s="1951"/>
      <c r="K370" s="1942"/>
      <c r="L370" s="1951">
        <v>4</v>
      </c>
      <c r="M370" s="1764">
        <f t="shared" si="40"/>
        <v>40000</v>
      </c>
      <c r="N370" s="1951"/>
      <c r="O370" s="1764">
        <f t="shared" si="38"/>
        <v>0</v>
      </c>
      <c r="P370" s="1765">
        <f t="shared" si="39"/>
        <v>65000</v>
      </c>
      <c r="Q370" s="1941"/>
      <c r="R370" s="1943"/>
    </row>
    <row r="371" spans="2:18" s="40" customFormat="1" ht="15.95" hidden="1" customHeight="1">
      <c r="B371" s="3096"/>
      <c r="C371" s="1936">
        <v>41861</v>
      </c>
      <c r="D371" s="1941" t="s">
        <v>723</v>
      </c>
      <c r="E371" s="1951" t="s">
        <v>263</v>
      </c>
      <c r="F371" s="1951">
        <v>1</v>
      </c>
      <c r="G371" s="1951"/>
      <c r="H371" s="1759">
        <f t="shared" si="36"/>
        <v>0</v>
      </c>
      <c r="I371" s="1760">
        <f t="shared" si="37"/>
        <v>0</v>
      </c>
      <c r="J371" s="1951" t="s">
        <v>258</v>
      </c>
      <c r="K371" s="1942">
        <f>F371*5000</f>
        <v>5000</v>
      </c>
      <c r="L371" s="1951">
        <v>1.5</v>
      </c>
      <c r="M371" s="1764">
        <f t="shared" si="40"/>
        <v>15000</v>
      </c>
      <c r="N371" s="1951"/>
      <c r="O371" s="1764">
        <f t="shared" si="38"/>
        <v>0</v>
      </c>
      <c r="P371" s="1765">
        <f t="shared" si="39"/>
        <v>20000</v>
      </c>
      <c r="Q371" s="1941"/>
      <c r="R371" s="1943"/>
    </row>
    <row r="372" spans="2:18" s="40" customFormat="1" ht="15.95" hidden="1" customHeight="1">
      <c r="B372" s="3094">
        <v>17</v>
      </c>
      <c r="C372" s="1939">
        <v>41862</v>
      </c>
      <c r="D372" s="1941" t="s">
        <v>723</v>
      </c>
      <c r="E372" s="1951" t="s">
        <v>263</v>
      </c>
      <c r="F372" s="1951">
        <v>1</v>
      </c>
      <c r="G372" s="1951"/>
      <c r="H372" s="1759">
        <f t="shared" si="36"/>
        <v>0</v>
      </c>
      <c r="I372" s="1760">
        <f t="shared" si="37"/>
        <v>0</v>
      </c>
      <c r="J372" s="1951" t="s">
        <v>258</v>
      </c>
      <c r="K372" s="1942">
        <f>F372*5000</f>
        <v>5000</v>
      </c>
      <c r="L372" s="1951"/>
      <c r="M372" s="1764">
        <f t="shared" si="40"/>
        <v>0</v>
      </c>
      <c r="N372" s="1951"/>
      <c r="O372" s="1764">
        <f t="shared" si="38"/>
        <v>0</v>
      </c>
      <c r="P372" s="1765">
        <f t="shared" si="39"/>
        <v>5000</v>
      </c>
      <c r="Q372" s="1941"/>
      <c r="R372" s="1943"/>
    </row>
    <row r="373" spans="2:18" s="40" customFormat="1" ht="15.95" hidden="1" customHeight="1">
      <c r="B373" s="3095"/>
      <c r="C373" s="1939">
        <v>41862</v>
      </c>
      <c r="D373" s="1941" t="s">
        <v>726</v>
      </c>
      <c r="E373" s="1951" t="s">
        <v>556</v>
      </c>
      <c r="F373" s="1951">
        <v>1</v>
      </c>
      <c r="G373" s="1951">
        <v>50</v>
      </c>
      <c r="H373" s="1759">
        <f t="shared" si="36"/>
        <v>50</v>
      </c>
      <c r="I373" s="1760">
        <f t="shared" si="37"/>
        <v>25000</v>
      </c>
      <c r="J373" s="1951"/>
      <c r="K373" s="1942"/>
      <c r="L373" s="1951"/>
      <c r="M373" s="1764">
        <f t="shared" si="40"/>
        <v>0</v>
      </c>
      <c r="N373" s="1951"/>
      <c r="O373" s="1764">
        <f t="shared" si="38"/>
        <v>0</v>
      </c>
      <c r="P373" s="1765">
        <f t="shared" si="39"/>
        <v>25000</v>
      </c>
      <c r="Q373" s="1941"/>
      <c r="R373" s="1943"/>
    </row>
    <row r="374" spans="2:18" s="40" customFormat="1" ht="15.95" hidden="1" customHeight="1">
      <c r="B374" s="3096"/>
      <c r="C374" s="1939">
        <v>41862</v>
      </c>
      <c r="D374" s="1941" t="s">
        <v>729</v>
      </c>
      <c r="E374" s="1951" t="s">
        <v>263</v>
      </c>
      <c r="F374" s="1951">
        <v>1</v>
      </c>
      <c r="G374" s="1951"/>
      <c r="H374" s="1759">
        <f t="shared" si="36"/>
        <v>0</v>
      </c>
      <c r="I374" s="1760">
        <f t="shared" si="37"/>
        <v>0</v>
      </c>
      <c r="J374" s="1951"/>
      <c r="K374" s="1942"/>
      <c r="L374" s="1951">
        <v>4</v>
      </c>
      <c r="M374" s="1764">
        <f t="shared" si="40"/>
        <v>40000</v>
      </c>
      <c r="N374" s="1951"/>
      <c r="O374" s="1764">
        <f t="shared" si="38"/>
        <v>0</v>
      </c>
      <c r="P374" s="1765">
        <f t="shared" si="39"/>
        <v>40000</v>
      </c>
      <c r="Q374" s="1941"/>
      <c r="R374" s="1943"/>
    </row>
    <row r="375" spans="2:18" s="40" customFormat="1" ht="15.95" hidden="1" customHeight="1">
      <c r="B375" s="1935">
        <v>18</v>
      </c>
      <c r="C375" s="1940">
        <v>41863</v>
      </c>
      <c r="D375" s="1941" t="s">
        <v>964</v>
      </c>
      <c r="E375" s="1951" t="s">
        <v>263</v>
      </c>
      <c r="F375" s="1951">
        <v>1</v>
      </c>
      <c r="G375" s="1951">
        <v>150</v>
      </c>
      <c r="H375" s="1759">
        <f t="shared" si="36"/>
        <v>150</v>
      </c>
      <c r="I375" s="1760">
        <f t="shared" si="37"/>
        <v>75000</v>
      </c>
      <c r="J375" s="1951"/>
      <c r="K375" s="1942"/>
      <c r="L375" s="1951"/>
      <c r="M375" s="1764">
        <f t="shared" si="40"/>
        <v>0</v>
      </c>
      <c r="N375" s="1951"/>
      <c r="O375" s="1764">
        <f t="shared" si="38"/>
        <v>0</v>
      </c>
      <c r="P375" s="1765">
        <f t="shared" si="39"/>
        <v>75000</v>
      </c>
      <c r="Q375" s="1941"/>
      <c r="R375" s="1943"/>
    </row>
    <row r="376" spans="2:18" s="40" customFormat="1" ht="15.95" hidden="1" customHeight="1">
      <c r="B376" s="3094">
        <v>19</v>
      </c>
      <c r="C376" s="1939">
        <v>41864</v>
      </c>
      <c r="D376" s="1941" t="s">
        <v>729</v>
      </c>
      <c r="E376" s="1951" t="s">
        <v>263</v>
      </c>
      <c r="F376" s="1951">
        <v>1</v>
      </c>
      <c r="G376" s="1951"/>
      <c r="H376" s="1759">
        <f t="shared" si="36"/>
        <v>0</v>
      </c>
      <c r="I376" s="1760">
        <f t="shared" si="37"/>
        <v>0</v>
      </c>
      <c r="J376" s="1951"/>
      <c r="K376" s="1942"/>
      <c r="L376" s="1951">
        <v>3</v>
      </c>
      <c r="M376" s="1764">
        <f t="shared" si="40"/>
        <v>30000</v>
      </c>
      <c r="N376" s="1951"/>
      <c r="O376" s="1764">
        <f t="shared" si="38"/>
        <v>0</v>
      </c>
      <c r="P376" s="1765">
        <f t="shared" si="39"/>
        <v>30000</v>
      </c>
      <c r="Q376" s="1941"/>
      <c r="R376" s="1943"/>
    </row>
    <row r="377" spans="2:18" s="40" customFormat="1" ht="15.95" hidden="1" customHeight="1">
      <c r="B377" s="3096"/>
      <c r="C377" s="1939">
        <v>41864</v>
      </c>
      <c r="D377" s="1941" t="s">
        <v>964</v>
      </c>
      <c r="E377" s="1951" t="s">
        <v>263</v>
      </c>
      <c r="F377" s="1951">
        <v>1</v>
      </c>
      <c r="G377" s="1951">
        <v>150</v>
      </c>
      <c r="H377" s="1759">
        <f t="shared" si="36"/>
        <v>150</v>
      </c>
      <c r="I377" s="1760">
        <f t="shared" si="37"/>
        <v>75000</v>
      </c>
      <c r="J377" s="1951"/>
      <c r="K377" s="1942"/>
      <c r="L377" s="1951">
        <v>4</v>
      </c>
      <c r="M377" s="1764">
        <f t="shared" si="40"/>
        <v>40000</v>
      </c>
      <c r="N377" s="1951">
        <v>2</v>
      </c>
      <c r="O377" s="1764">
        <f t="shared" si="38"/>
        <v>30000</v>
      </c>
      <c r="P377" s="1765">
        <f t="shared" si="39"/>
        <v>145000</v>
      </c>
      <c r="Q377" s="1941"/>
      <c r="R377" s="1943"/>
    </row>
    <row r="378" spans="2:18" s="40" customFormat="1" ht="15.95" hidden="1" customHeight="1">
      <c r="B378" s="3094">
        <v>20</v>
      </c>
      <c r="C378" s="1940">
        <v>41865</v>
      </c>
      <c r="D378" s="1941" t="s">
        <v>726</v>
      </c>
      <c r="E378" s="1951" t="s">
        <v>556</v>
      </c>
      <c r="F378" s="1951">
        <v>1</v>
      </c>
      <c r="G378" s="1951">
        <v>50</v>
      </c>
      <c r="H378" s="1759">
        <f t="shared" si="36"/>
        <v>50</v>
      </c>
      <c r="I378" s="1760">
        <f t="shared" si="37"/>
        <v>25000</v>
      </c>
      <c r="J378" s="1951"/>
      <c r="K378" s="1942"/>
      <c r="L378" s="1951">
        <v>2</v>
      </c>
      <c r="M378" s="1764">
        <f t="shared" si="40"/>
        <v>20000</v>
      </c>
      <c r="N378" s="1951"/>
      <c r="O378" s="1764">
        <f t="shared" si="38"/>
        <v>0</v>
      </c>
      <c r="P378" s="1765">
        <f t="shared" si="39"/>
        <v>45000</v>
      </c>
      <c r="Q378" s="1941"/>
      <c r="R378" s="1943"/>
    </row>
    <row r="379" spans="2:18" s="40" customFormat="1" ht="15.95" hidden="1" customHeight="1">
      <c r="B379" s="3096"/>
      <c r="C379" s="1940">
        <v>41865</v>
      </c>
      <c r="D379" s="1941" t="s">
        <v>729</v>
      </c>
      <c r="E379" s="1951" t="s">
        <v>263</v>
      </c>
      <c r="F379" s="1951">
        <v>1</v>
      </c>
      <c r="G379" s="1951"/>
      <c r="H379" s="1759">
        <f t="shared" si="36"/>
        <v>0</v>
      </c>
      <c r="I379" s="1760">
        <f t="shared" si="37"/>
        <v>0</v>
      </c>
      <c r="J379" s="1951"/>
      <c r="K379" s="1942"/>
      <c r="L379" s="1951">
        <v>4.5</v>
      </c>
      <c r="M379" s="1764">
        <f t="shared" si="40"/>
        <v>45000</v>
      </c>
      <c r="N379" s="1951"/>
      <c r="O379" s="1764">
        <f t="shared" si="38"/>
        <v>0</v>
      </c>
      <c r="P379" s="1765">
        <f t="shared" si="39"/>
        <v>45000</v>
      </c>
      <c r="Q379" s="1941"/>
      <c r="R379" s="1943"/>
    </row>
    <row r="380" spans="2:18" s="40" customFormat="1" ht="15.95" hidden="1" customHeight="1">
      <c r="B380" s="1935">
        <v>21</v>
      </c>
      <c r="C380" s="1939">
        <v>41866</v>
      </c>
      <c r="D380" s="1941" t="s">
        <v>953</v>
      </c>
      <c r="E380" s="1951" t="s">
        <v>263</v>
      </c>
      <c r="F380" s="1951">
        <v>1</v>
      </c>
      <c r="G380" s="1951">
        <v>150</v>
      </c>
      <c r="H380" s="1759">
        <f t="shared" si="36"/>
        <v>150</v>
      </c>
      <c r="I380" s="1760">
        <f t="shared" si="37"/>
        <v>75000</v>
      </c>
      <c r="J380" s="1951"/>
      <c r="K380" s="1942"/>
      <c r="L380" s="1951">
        <v>1</v>
      </c>
      <c r="M380" s="1764">
        <f t="shared" si="40"/>
        <v>10000</v>
      </c>
      <c r="N380" s="1951"/>
      <c r="O380" s="1764">
        <f t="shared" si="38"/>
        <v>0</v>
      </c>
      <c r="P380" s="1765">
        <f t="shared" si="39"/>
        <v>85000</v>
      </c>
      <c r="Q380" s="1941"/>
      <c r="R380" s="1943"/>
    </row>
    <row r="381" spans="2:18" s="40" customFormat="1" ht="15.95" hidden="1" customHeight="1">
      <c r="B381" s="3094">
        <v>22</v>
      </c>
      <c r="C381" s="1940">
        <v>41867</v>
      </c>
      <c r="D381" s="1941" t="s">
        <v>723</v>
      </c>
      <c r="E381" s="1951" t="s">
        <v>263</v>
      </c>
      <c r="F381" s="1951">
        <v>1</v>
      </c>
      <c r="G381" s="1951"/>
      <c r="H381" s="1759">
        <f t="shared" si="36"/>
        <v>0</v>
      </c>
      <c r="I381" s="1760">
        <f t="shared" si="37"/>
        <v>0</v>
      </c>
      <c r="J381" s="1951" t="s">
        <v>258</v>
      </c>
      <c r="K381" s="1942">
        <f>F381*5000</f>
        <v>5000</v>
      </c>
      <c r="L381" s="1951"/>
      <c r="M381" s="1764">
        <f t="shared" si="40"/>
        <v>0</v>
      </c>
      <c r="N381" s="1951"/>
      <c r="O381" s="1764">
        <f t="shared" si="38"/>
        <v>0</v>
      </c>
      <c r="P381" s="1765">
        <f t="shared" si="39"/>
        <v>5000</v>
      </c>
      <c r="Q381" s="1941"/>
      <c r="R381" s="1943"/>
    </row>
    <row r="382" spans="2:18" s="40" customFormat="1" ht="15.95" hidden="1" customHeight="1">
      <c r="B382" s="3095"/>
      <c r="C382" s="1940">
        <v>41867</v>
      </c>
      <c r="D382" s="1941" t="s">
        <v>729</v>
      </c>
      <c r="E382" s="1951" t="s">
        <v>263</v>
      </c>
      <c r="F382" s="1951">
        <v>1</v>
      </c>
      <c r="G382" s="1951"/>
      <c r="H382" s="1759">
        <f t="shared" si="36"/>
        <v>0</v>
      </c>
      <c r="I382" s="1760">
        <f t="shared" si="37"/>
        <v>0</v>
      </c>
      <c r="J382" s="1951"/>
      <c r="K382" s="1942"/>
      <c r="L382" s="1951">
        <v>2</v>
      </c>
      <c r="M382" s="1764">
        <f t="shared" si="40"/>
        <v>20000</v>
      </c>
      <c r="N382" s="1951"/>
      <c r="O382" s="1764">
        <f t="shared" si="38"/>
        <v>0</v>
      </c>
      <c r="P382" s="1765">
        <f t="shared" si="39"/>
        <v>20000</v>
      </c>
      <c r="Q382" s="1941"/>
      <c r="R382" s="1943"/>
    </row>
    <row r="383" spans="2:18" s="40" customFormat="1" ht="15.95" hidden="1" customHeight="1">
      <c r="B383" s="3096"/>
      <c r="C383" s="1940">
        <v>41867</v>
      </c>
      <c r="D383" s="1941" t="s">
        <v>953</v>
      </c>
      <c r="E383" s="1951" t="s">
        <v>263</v>
      </c>
      <c r="F383" s="1951">
        <v>1</v>
      </c>
      <c r="G383" s="1951">
        <v>150</v>
      </c>
      <c r="H383" s="1759">
        <f t="shared" si="36"/>
        <v>150</v>
      </c>
      <c r="I383" s="1760">
        <f t="shared" si="37"/>
        <v>75000</v>
      </c>
      <c r="J383" s="1951"/>
      <c r="K383" s="1942"/>
      <c r="L383" s="1951">
        <v>4</v>
      </c>
      <c r="M383" s="1764">
        <f t="shared" si="40"/>
        <v>40000</v>
      </c>
      <c r="N383" s="1951">
        <v>2</v>
      </c>
      <c r="O383" s="1764">
        <f t="shared" si="38"/>
        <v>30000</v>
      </c>
      <c r="P383" s="1765">
        <f t="shared" si="39"/>
        <v>145000</v>
      </c>
      <c r="Q383" s="1941"/>
      <c r="R383" s="1943"/>
    </row>
    <row r="384" spans="2:18" s="40" customFormat="1" ht="15.95" hidden="1" customHeight="1">
      <c r="B384" s="1935">
        <v>23</v>
      </c>
      <c r="C384" s="1936">
        <v>41868</v>
      </c>
      <c r="D384" s="1941" t="s">
        <v>723</v>
      </c>
      <c r="E384" s="1951" t="s">
        <v>263</v>
      </c>
      <c r="F384" s="1951">
        <v>1</v>
      </c>
      <c r="G384" s="1951"/>
      <c r="H384" s="1759">
        <f t="shared" si="36"/>
        <v>0</v>
      </c>
      <c r="I384" s="1760">
        <f t="shared" si="37"/>
        <v>0</v>
      </c>
      <c r="J384" s="1951" t="s">
        <v>258</v>
      </c>
      <c r="K384" s="1942">
        <f>F384*5000</f>
        <v>5000</v>
      </c>
      <c r="L384" s="1951"/>
      <c r="M384" s="1764">
        <f t="shared" si="40"/>
        <v>0</v>
      </c>
      <c r="N384" s="1951"/>
      <c r="O384" s="1764">
        <f t="shared" si="38"/>
        <v>0</v>
      </c>
      <c r="P384" s="1765">
        <f t="shared" si="39"/>
        <v>5000</v>
      </c>
      <c r="Q384" s="1941"/>
      <c r="R384" s="1943"/>
    </row>
    <row r="385" spans="2:18" s="40" customFormat="1" ht="15.95" hidden="1" customHeight="1">
      <c r="B385" s="3094">
        <v>24</v>
      </c>
      <c r="C385" s="1940">
        <v>41869</v>
      </c>
      <c r="D385" s="1941" t="s">
        <v>723</v>
      </c>
      <c r="E385" s="1951" t="s">
        <v>263</v>
      </c>
      <c r="F385" s="1951">
        <v>1</v>
      </c>
      <c r="G385" s="1951"/>
      <c r="H385" s="1759">
        <f t="shared" si="36"/>
        <v>0</v>
      </c>
      <c r="I385" s="1760">
        <f t="shared" si="37"/>
        <v>0</v>
      </c>
      <c r="J385" s="1951" t="s">
        <v>258</v>
      </c>
      <c r="K385" s="1942">
        <f>F385*5000</f>
        <v>5000</v>
      </c>
      <c r="L385" s="1951"/>
      <c r="M385" s="1764">
        <f t="shared" si="40"/>
        <v>0</v>
      </c>
      <c r="N385" s="1951"/>
      <c r="O385" s="1764">
        <f t="shared" si="38"/>
        <v>0</v>
      </c>
      <c r="P385" s="1765">
        <f t="shared" si="39"/>
        <v>5000</v>
      </c>
      <c r="Q385" s="1941"/>
      <c r="R385" s="1943"/>
    </row>
    <row r="386" spans="2:18" s="40" customFormat="1" ht="15.95" hidden="1" customHeight="1">
      <c r="B386" s="3095"/>
      <c r="C386" s="1940">
        <v>41869</v>
      </c>
      <c r="D386" s="1941" t="s">
        <v>726</v>
      </c>
      <c r="E386" s="1951" t="s">
        <v>556</v>
      </c>
      <c r="F386" s="1951">
        <v>1</v>
      </c>
      <c r="G386" s="1951">
        <v>50</v>
      </c>
      <c r="H386" s="1759">
        <f t="shared" si="36"/>
        <v>50</v>
      </c>
      <c r="I386" s="1760">
        <f t="shared" si="37"/>
        <v>25000</v>
      </c>
      <c r="J386" s="1951"/>
      <c r="K386" s="1942"/>
      <c r="L386" s="1951">
        <v>0.5</v>
      </c>
      <c r="M386" s="1764">
        <f t="shared" si="40"/>
        <v>5000</v>
      </c>
      <c r="N386" s="1951"/>
      <c r="O386" s="1764">
        <f t="shared" si="38"/>
        <v>0</v>
      </c>
      <c r="P386" s="1765">
        <f t="shared" si="39"/>
        <v>30000</v>
      </c>
      <c r="Q386" s="1941"/>
      <c r="R386" s="1943"/>
    </row>
    <row r="387" spans="2:18" s="40" customFormat="1" ht="15.95" hidden="1" customHeight="1">
      <c r="B387" s="3096"/>
      <c r="C387" s="1940">
        <v>41869</v>
      </c>
      <c r="D387" s="1941" t="s">
        <v>729</v>
      </c>
      <c r="E387" s="1951" t="s">
        <v>263</v>
      </c>
      <c r="F387" s="1951">
        <v>1</v>
      </c>
      <c r="G387" s="1951"/>
      <c r="H387" s="1759">
        <f t="shared" si="36"/>
        <v>0</v>
      </c>
      <c r="I387" s="1760">
        <f t="shared" si="37"/>
        <v>0</v>
      </c>
      <c r="J387" s="1951"/>
      <c r="K387" s="1942"/>
      <c r="L387" s="1951">
        <v>4.5</v>
      </c>
      <c r="M387" s="1764">
        <f t="shared" si="40"/>
        <v>45000</v>
      </c>
      <c r="N387" s="1951"/>
      <c r="O387" s="1764">
        <f t="shared" si="38"/>
        <v>0</v>
      </c>
      <c r="P387" s="1765">
        <f t="shared" si="39"/>
        <v>45000</v>
      </c>
      <c r="Q387" s="1941"/>
      <c r="R387" s="1943"/>
    </row>
    <row r="388" spans="2:18" s="40" customFormat="1" ht="15.95" hidden="1" customHeight="1">
      <c r="B388" s="1935">
        <v>25</v>
      </c>
      <c r="C388" s="1939">
        <v>41870</v>
      </c>
      <c r="D388" s="1941" t="s">
        <v>868</v>
      </c>
      <c r="E388" s="1951" t="s">
        <v>263</v>
      </c>
      <c r="F388" s="1951">
        <v>1</v>
      </c>
      <c r="G388" s="1951">
        <v>150</v>
      </c>
      <c r="H388" s="1759">
        <f t="shared" si="36"/>
        <v>150</v>
      </c>
      <c r="I388" s="1760">
        <f t="shared" si="37"/>
        <v>75000</v>
      </c>
      <c r="J388" s="1951"/>
      <c r="K388" s="1942"/>
      <c r="L388" s="1951"/>
      <c r="M388" s="1764">
        <f t="shared" si="40"/>
        <v>0</v>
      </c>
      <c r="N388" s="1951"/>
      <c r="O388" s="1764">
        <f t="shared" si="38"/>
        <v>0</v>
      </c>
      <c r="P388" s="1765">
        <f t="shared" si="39"/>
        <v>75000</v>
      </c>
      <c r="Q388" s="1941"/>
      <c r="R388" s="1943"/>
    </row>
    <row r="389" spans="2:18" s="40" customFormat="1" ht="15.95" hidden="1" customHeight="1">
      <c r="B389" s="3094">
        <v>26</v>
      </c>
      <c r="C389" s="1940">
        <v>41871</v>
      </c>
      <c r="D389" s="1941" t="s">
        <v>729</v>
      </c>
      <c r="E389" s="1951" t="s">
        <v>263</v>
      </c>
      <c r="F389" s="1951">
        <v>1</v>
      </c>
      <c r="G389" s="1951"/>
      <c r="H389" s="1759">
        <f t="shared" si="36"/>
        <v>0</v>
      </c>
      <c r="I389" s="1760">
        <f t="shared" si="37"/>
        <v>0</v>
      </c>
      <c r="J389" s="1951"/>
      <c r="K389" s="1942"/>
      <c r="L389" s="1951"/>
      <c r="M389" s="1764">
        <f t="shared" si="40"/>
        <v>0</v>
      </c>
      <c r="N389" s="1951"/>
      <c r="O389" s="1764">
        <f t="shared" si="38"/>
        <v>0</v>
      </c>
      <c r="P389" s="1765">
        <f t="shared" si="39"/>
        <v>0</v>
      </c>
      <c r="Q389" s="1941"/>
      <c r="R389" s="1943"/>
    </row>
    <row r="390" spans="2:18" s="40" customFormat="1" ht="15.95" hidden="1" customHeight="1">
      <c r="B390" s="3096"/>
      <c r="C390" s="1940">
        <v>41871</v>
      </c>
      <c r="D390" s="1941" t="s">
        <v>868</v>
      </c>
      <c r="E390" s="1951" t="s">
        <v>263</v>
      </c>
      <c r="F390" s="1951">
        <v>1</v>
      </c>
      <c r="G390" s="1951">
        <v>150</v>
      </c>
      <c r="H390" s="1759">
        <f t="shared" si="36"/>
        <v>150</v>
      </c>
      <c r="I390" s="1760">
        <f t="shared" si="37"/>
        <v>75000</v>
      </c>
      <c r="J390" s="1951"/>
      <c r="K390" s="1942"/>
      <c r="L390" s="1951">
        <v>4</v>
      </c>
      <c r="M390" s="1764">
        <f t="shared" si="40"/>
        <v>40000</v>
      </c>
      <c r="N390" s="1951">
        <v>2.5</v>
      </c>
      <c r="O390" s="1764">
        <f t="shared" si="38"/>
        <v>37500</v>
      </c>
      <c r="P390" s="1765">
        <f t="shared" si="39"/>
        <v>152500</v>
      </c>
      <c r="Q390" s="1941"/>
      <c r="R390" s="1943"/>
    </row>
    <row r="391" spans="2:18" s="40" customFormat="1" ht="15.95" hidden="1" customHeight="1">
      <c r="B391" s="3094">
        <v>27</v>
      </c>
      <c r="C391" s="1939">
        <v>41872</v>
      </c>
      <c r="D391" s="1941" t="s">
        <v>729</v>
      </c>
      <c r="E391" s="1951" t="s">
        <v>263</v>
      </c>
      <c r="F391" s="1951">
        <v>1</v>
      </c>
      <c r="G391" s="1951"/>
      <c r="H391" s="1759">
        <f t="shared" si="36"/>
        <v>0</v>
      </c>
      <c r="I391" s="1760">
        <f t="shared" si="37"/>
        <v>0</v>
      </c>
      <c r="J391" s="1951"/>
      <c r="K391" s="1942"/>
      <c r="L391" s="1951"/>
      <c r="M391" s="1764">
        <f t="shared" si="40"/>
        <v>0</v>
      </c>
      <c r="N391" s="1951"/>
      <c r="O391" s="1764">
        <f t="shared" si="38"/>
        <v>0</v>
      </c>
      <c r="P391" s="1765">
        <f t="shared" si="39"/>
        <v>0</v>
      </c>
      <c r="Q391" s="1941"/>
      <c r="R391" s="1943"/>
    </row>
    <row r="392" spans="2:18" s="40" customFormat="1" ht="15.95" hidden="1" customHeight="1">
      <c r="B392" s="3096"/>
      <c r="C392" s="1939">
        <v>41872</v>
      </c>
      <c r="D392" s="1941" t="s">
        <v>868</v>
      </c>
      <c r="E392" s="1951" t="s">
        <v>263</v>
      </c>
      <c r="F392" s="1951">
        <v>1</v>
      </c>
      <c r="G392" s="1951">
        <v>150</v>
      </c>
      <c r="H392" s="1759">
        <f t="shared" si="36"/>
        <v>150</v>
      </c>
      <c r="I392" s="1760">
        <f t="shared" si="37"/>
        <v>75000</v>
      </c>
      <c r="J392" s="1951"/>
      <c r="K392" s="1942"/>
      <c r="L392" s="1951">
        <v>5</v>
      </c>
      <c r="M392" s="1764">
        <f t="shared" si="40"/>
        <v>50000</v>
      </c>
      <c r="N392" s="1951">
        <v>1.5</v>
      </c>
      <c r="O392" s="1764">
        <f t="shared" si="38"/>
        <v>22500</v>
      </c>
      <c r="P392" s="1765">
        <f t="shared" si="39"/>
        <v>147500</v>
      </c>
      <c r="Q392" s="1941"/>
      <c r="R392" s="1943"/>
    </row>
    <row r="393" spans="2:18" s="40" customFormat="1" ht="15.95" hidden="1" customHeight="1">
      <c r="B393" s="1935">
        <v>28</v>
      </c>
      <c r="C393" s="1940">
        <v>41873</v>
      </c>
      <c r="D393" s="1941" t="s">
        <v>559</v>
      </c>
      <c r="E393" s="1951" t="s">
        <v>263</v>
      </c>
      <c r="F393" s="1951">
        <v>1</v>
      </c>
      <c r="G393" s="1951"/>
      <c r="H393" s="1759">
        <f t="shared" si="36"/>
        <v>0</v>
      </c>
      <c r="I393" s="1760">
        <f t="shared" si="37"/>
        <v>0</v>
      </c>
      <c r="J393" s="1951" t="s">
        <v>127</v>
      </c>
      <c r="K393" s="1942">
        <v>35000</v>
      </c>
      <c r="L393" s="1951"/>
      <c r="M393" s="1764">
        <f t="shared" si="40"/>
        <v>0</v>
      </c>
      <c r="N393" s="1951"/>
      <c r="O393" s="1764">
        <f t="shared" si="38"/>
        <v>0</v>
      </c>
      <c r="P393" s="1765">
        <f t="shared" si="39"/>
        <v>35000</v>
      </c>
      <c r="Q393" s="1941"/>
      <c r="R393" s="1943"/>
    </row>
    <row r="394" spans="2:18" s="40" customFormat="1" ht="15.95" hidden="1" customHeight="1">
      <c r="B394" s="3094">
        <v>29</v>
      </c>
      <c r="C394" s="1939">
        <v>41874</v>
      </c>
      <c r="D394" s="1941" t="s">
        <v>723</v>
      </c>
      <c r="E394" s="1951" t="s">
        <v>263</v>
      </c>
      <c r="F394" s="1951">
        <v>1</v>
      </c>
      <c r="G394" s="1941"/>
      <c r="H394" s="1759">
        <f t="shared" si="36"/>
        <v>0</v>
      </c>
      <c r="I394" s="1760">
        <f t="shared" si="37"/>
        <v>0</v>
      </c>
      <c r="J394" s="1951" t="s">
        <v>258</v>
      </c>
      <c r="K394" s="1942">
        <f>F394*5000</f>
        <v>5000</v>
      </c>
      <c r="L394" s="1941"/>
      <c r="M394" s="1764">
        <f t="shared" si="40"/>
        <v>0</v>
      </c>
      <c r="N394" s="1951"/>
      <c r="O394" s="1764">
        <f t="shared" si="38"/>
        <v>0</v>
      </c>
      <c r="P394" s="1765">
        <f t="shared" si="39"/>
        <v>5000</v>
      </c>
      <c r="Q394" s="1941"/>
      <c r="R394" s="1943"/>
    </row>
    <row r="395" spans="2:18" s="40" customFormat="1" ht="15.95" hidden="1" customHeight="1">
      <c r="B395" s="3096"/>
      <c r="C395" s="1939">
        <v>41874</v>
      </c>
      <c r="D395" s="1941" t="s">
        <v>552</v>
      </c>
      <c r="E395" s="1951" t="s">
        <v>263</v>
      </c>
      <c r="F395" s="1951">
        <v>2</v>
      </c>
      <c r="G395" s="1941"/>
      <c r="H395" s="1759">
        <f t="shared" si="36"/>
        <v>0</v>
      </c>
      <c r="I395" s="1760">
        <f t="shared" si="37"/>
        <v>0</v>
      </c>
      <c r="J395" s="1951" t="s">
        <v>258</v>
      </c>
      <c r="K395" s="1942">
        <f>F395*10000</f>
        <v>20000</v>
      </c>
      <c r="L395" s="1941">
        <v>4</v>
      </c>
      <c r="M395" s="1764">
        <f t="shared" si="40"/>
        <v>40000</v>
      </c>
      <c r="N395" s="1951"/>
      <c r="O395" s="1764">
        <f t="shared" si="38"/>
        <v>0</v>
      </c>
      <c r="P395" s="1765">
        <f t="shared" si="39"/>
        <v>60000</v>
      </c>
      <c r="Q395" s="1941"/>
      <c r="R395" s="1943"/>
    </row>
    <row r="396" spans="2:18" s="40" customFormat="1" ht="15.95" hidden="1" customHeight="1">
      <c r="B396" s="1935">
        <v>30</v>
      </c>
      <c r="C396" s="1936">
        <v>41875</v>
      </c>
      <c r="D396" s="1941" t="s">
        <v>843</v>
      </c>
      <c r="E396" s="1951" t="s">
        <v>263</v>
      </c>
      <c r="F396" s="1951"/>
      <c r="G396" s="1941"/>
      <c r="H396" s="1759">
        <f t="shared" si="36"/>
        <v>0</v>
      </c>
      <c r="I396" s="1760">
        <f t="shared" si="37"/>
        <v>0</v>
      </c>
      <c r="J396" s="1951"/>
      <c r="K396" s="1942"/>
      <c r="L396" s="1941"/>
      <c r="M396" s="1764">
        <f t="shared" si="40"/>
        <v>0</v>
      </c>
      <c r="N396" s="1941"/>
      <c r="O396" s="1764">
        <f t="shared" si="38"/>
        <v>0</v>
      </c>
      <c r="P396" s="1765">
        <f t="shared" si="39"/>
        <v>0</v>
      </c>
      <c r="Q396" s="1941"/>
      <c r="R396" s="1943"/>
    </row>
    <row r="397" spans="2:18" s="40" customFormat="1" ht="15.95" hidden="1" customHeight="1" thickBot="1">
      <c r="B397" s="1945">
        <v>31</v>
      </c>
      <c r="C397" s="1946">
        <v>41876</v>
      </c>
      <c r="D397" s="1948" t="s">
        <v>843</v>
      </c>
      <c r="E397" s="2006" t="s">
        <v>263</v>
      </c>
      <c r="F397" s="2006"/>
      <c r="G397" s="1948"/>
      <c r="H397" s="1782">
        <f t="shared" si="36"/>
        <v>0</v>
      </c>
      <c r="I397" s="1783">
        <f t="shared" si="37"/>
        <v>0</v>
      </c>
      <c r="J397" s="2006"/>
      <c r="K397" s="1949"/>
      <c r="L397" s="1948"/>
      <c r="M397" s="1786">
        <f t="shared" si="40"/>
        <v>0</v>
      </c>
      <c r="N397" s="1948"/>
      <c r="O397" s="1786">
        <f t="shared" si="38"/>
        <v>0</v>
      </c>
      <c r="P397" s="1787">
        <f t="shared" si="39"/>
        <v>0</v>
      </c>
      <c r="Q397" s="1948"/>
      <c r="R397" s="1950"/>
    </row>
    <row r="398" spans="2:18" s="40" customFormat="1" ht="15.95" hidden="1" customHeight="1">
      <c r="B398" s="3048">
        <v>1</v>
      </c>
      <c r="C398" s="1931">
        <v>41877</v>
      </c>
      <c r="D398" s="2360" t="s">
        <v>563</v>
      </c>
      <c r="E398" s="2361" t="s">
        <v>263</v>
      </c>
      <c r="F398" s="2361">
        <v>1</v>
      </c>
      <c r="G398" s="1745"/>
      <c r="H398" s="1746">
        <f>F398*G398</f>
        <v>0</v>
      </c>
      <c r="I398" s="1747">
        <f>H398*500</f>
        <v>0</v>
      </c>
      <c r="J398" s="2360" t="s">
        <v>258</v>
      </c>
      <c r="K398" s="2362">
        <f>F398*5000</f>
        <v>5000</v>
      </c>
      <c r="L398" s="1750"/>
      <c r="M398" s="1751">
        <f>L398*10000</f>
        <v>0</v>
      </c>
      <c r="N398" s="1750"/>
      <c r="O398" s="1751">
        <f>N398*15000</f>
        <v>0</v>
      </c>
      <c r="P398" s="1752">
        <f>I398+K398+M398+O398</f>
        <v>5000</v>
      </c>
      <c r="Q398" s="1751"/>
      <c r="R398" s="1753"/>
    </row>
    <row r="399" spans="2:18" s="40" customFormat="1" ht="15.95" hidden="1" customHeight="1">
      <c r="B399" s="3049"/>
      <c r="C399" s="1940">
        <v>41877</v>
      </c>
      <c r="D399" s="2292" t="s">
        <v>559</v>
      </c>
      <c r="E399" s="2291" t="s">
        <v>426</v>
      </c>
      <c r="F399" s="2291">
        <v>1</v>
      </c>
      <c r="G399" s="2265"/>
      <c r="H399" s="1759">
        <f>F399*G399</f>
        <v>0</v>
      </c>
      <c r="I399" s="1760">
        <f>H399*500</f>
        <v>0</v>
      </c>
      <c r="J399" s="2291" t="s">
        <v>127</v>
      </c>
      <c r="K399" s="2352">
        <v>25000</v>
      </c>
      <c r="L399" s="1763"/>
      <c r="M399" s="1764">
        <f>L399*10000</f>
        <v>0</v>
      </c>
      <c r="N399" s="1763"/>
      <c r="O399" s="1764">
        <f>N399*15000</f>
        <v>0</v>
      </c>
      <c r="P399" s="1765">
        <f>I399+K399+M399+O399</f>
        <v>25000</v>
      </c>
      <c r="Q399" s="1764"/>
      <c r="R399" s="1766"/>
    </row>
    <row r="400" spans="2:18" s="40" customFormat="1" ht="15.95" hidden="1" customHeight="1">
      <c r="B400" s="2287">
        <v>2</v>
      </c>
      <c r="C400" s="1940">
        <v>41878</v>
      </c>
      <c r="D400" s="2292" t="s">
        <v>559</v>
      </c>
      <c r="E400" s="2291" t="s">
        <v>426</v>
      </c>
      <c r="F400" s="2291">
        <v>1</v>
      </c>
      <c r="G400" s="2265"/>
      <c r="H400" s="1759">
        <f>F400*G400</f>
        <v>0</v>
      </c>
      <c r="I400" s="1760">
        <f>H400*500</f>
        <v>0</v>
      </c>
      <c r="J400" s="2291" t="s">
        <v>127</v>
      </c>
      <c r="K400" s="2352">
        <v>25000</v>
      </c>
      <c r="L400" s="1763"/>
      <c r="M400" s="1764">
        <f t="shared" ref="M400:M463" si="41">L400*10000</f>
        <v>0</v>
      </c>
      <c r="N400" s="1763"/>
      <c r="O400" s="1764">
        <f t="shared" ref="O400:O463" si="42">N400*15000</f>
        <v>0</v>
      </c>
      <c r="P400" s="1765">
        <f t="shared" ref="P400:P450" si="43">I400+K400+M400+O400</f>
        <v>25000</v>
      </c>
      <c r="Q400" s="1764"/>
      <c r="R400" s="1766"/>
    </row>
    <row r="401" spans="2:18" s="40" customFormat="1" ht="15.95" hidden="1" customHeight="1">
      <c r="B401" s="2287">
        <v>3</v>
      </c>
      <c r="C401" s="1940">
        <v>41879</v>
      </c>
      <c r="D401" s="2292" t="s">
        <v>559</v>
      </c>
      <c r="E401" s="2291" t="s">
        <v>426</v>
      </c>
      <c r="F401" s="2291">
        <v>1</v>
      </c>
      <c r="G401" s="2265"/>
      <c r="H401" s="1759">
        <f t="shared" ref="H401:H450" si="44">F401*G401</f>
        <v>0</v>
      </c>
      <c r="I401" s="1760">
        <f t="shared" ref="I401:I450" si="45">H401*500</f>
        <v>0</v>
      </c>
      <c r="J401" s="2291" t="s">
        <v>127</v>
      </c>
      <c r="K401" s="2352">
        <v>25000</v>
      </c>
      <c r="L401" s="1769"/>
      <c r="M401" s="1764">
        <f t="shared" si="41"/>
        <v>0</v>
      </c>
      <c r="N401" s="1769"/>
      <c r="O401" s="1764">
        <f t="shared" si="42"/>
        <v>0</v>
      </c>
      <c r="P401" s="1765">
        <f t="shared" si="43"/>
        <v>25000</v>
      </c>
      <c r="Q401" s="2266"/>
      <c r="R401" s="1771"/>
    </row>
    <row r="402" spans="2:18" s="40" customFormat="1" ht="15.95" hidden="1" customHeight="1">
      <c r="B402" s="3049">
        <v>4</v>
      </c>
      <c r="C402" s="1940">
        <v>41880</v>
      </c>
      <c r="D402" s="2292" t="s">
        <v>559</v>
      </c>
      <c r="E402" s="2291" t="s">
        <v>426</v>
      </c>
      <c r="F402" s="2291">
        <v>2</v>
      </c>
      <c r="G402" s="2265"/>
      <c r="H402" s="1759">
        <f t="shared" si="44"/>
        <v>0</v>
      </c>
      <c r="I402" s="1760">
        <f t="shared" si="45"/>
        <v>0</v>
      </c>
      <c r="J402" s="2291" t="s">
        <v>127</v>
      </c>
      <c r="K402" s="2352">
        <v>25000</v>
      </c>
      <c r="L402" s="1769">
        <v>2</v>
      </c>
      <c r="M402" s="1764">
        <f t="shared" si="41"/>
        <v>20000</v>
      </c>
      <c r="N402" s="1769"/>
      <c r="O402" s="1764">
        <f t="shared" si="42"/>
        <v>0</v>
      </c>
      <c r="P402" s="1765">
        <f t="shared" si="43"/>
        <v>45000</v>
      </c>
      <c r="Q402" s="2266"/>
      <c r="R402" s="1771"/>
    </row>
    <row r="403" spans="2:18" s="40" customFormat="1" ht="15.95" hidden="1" customHeight="1">
      <c r="B403" s="3049"/>
      <c r="C403" s="1940">
        <v>41880</v>
      </c>
      <c r="D403" s="2292" t="s">
        <v>563</v>
      </c>
      <c r="E403" s="2291" t="s">
        <v>263</v>
      </c>
      <c r="F403" s="2291">
        <v>2</v>
      </c>
      <c r="G403" s="2265"/>
      <c r="H403" s="1759">
        <f t="shared" si="44"/>
        <v>0</v>
      </c>
      <c r="I403" s="1760">
        <f t="shared" si="45"/>
        <v>0</v>
      </c>
      <c r="J403" s="2292" t="s">
        <v>258</v>
      </c>
      <c r="K403" s="2352">
        <f>F403*5000</f>
        <v>10000</v>
      </c>
      <c r="L403" s="1769">
        <v>5</v>
      </c>
      <c r="M403" s="1764">
        <f t="shared" si="41"/>
        <v>50000</v>
      </c>
      <c r="N403" s="1769"/>
      <c r="O403" s="1764">
        <f t="shared" si="42"/>
        <v>0</v>
      </c>
      <c r="P403" s="1765">
        <f t="shared" si="43"/>
        <v>60000</v>
      </c>
      <c r="Q403" s="2266"/>
      <c r="R403" s="1771"/>
    </row>
    <row r="404" spans="2:18" s="40" customFormat="1" ht="15.95" hidden="1" customHeight="1">
      <c r="B404" s="3049">
        <v>5</v>
      </c>
      <c r="C404" s="1940">
        <v>41881</v>
      </c>
      <c r="D404" s="2292" t="s">
        <v>575</v>
      </c>
      <c r="E404" s="2291" t="s">
        <v>263</v>
      </c>
      <c r="F404" s="2291">
        <v>1</v>
      </c>
      <c r="G404" s="2291"/>
      <c r="H404" s="1759">
        <f t="shared" si="44"/>
        <v>0</v>
      </c>
      <c r="I404" s="1760">
        <f t="shared" si="45"/>
        <v>0</v>
      </c>
      <c r="J404" s="2292"/>
      <c r="K404" s="2352"/>
      <c r="L404" s="2291"/>
      <c r="M404" s="1764">
        <f t="shared" si="41"/>
        <v>0</v>
      </c>
      <c r="N404" s="2291"/>
      <c r="O404" s="1764">
        <f t="shared" si="42"/>
        <v>0</v>
      </c>
      <c r="P404" s="1765">
        <f t="shared" si="43"/>
        <v>0</v>
      </c>
      <c r="Q404" s="2292"/>
      <c r="R404" s="2294"/>
    </row>
    <row r="405" spans="2:18" s="40" customFormat="1" ht="15.95" hidden="1" customHeight="1">
      <c r="B405" s="3049"/>
      <c r="C405" s="1940">
        <v>41881</v>
      </c>
      <c r="D405" s="2292" t="s">
        <v>953</v>
      </c>
      <c r="E405" s="2291" t="s">
        <v>263</v>
      </c>
      <c r="F405" s="2291">
        <v>1</v>
      </c>
      <c r="G405" s="2291">
        <v>150</v>
      </c>
      <c r="H405" s="1759">
        <f t="shared" si="44"/>
        <v>150</v>
      </c>
      <c r="I405" s="1760">
        <f t="shared" si="45"/>
        <v>75000</v>
      </c>
      <c r="J405" s="2292"/>
      <c r="K405" s="2352"/>
      <c r="L405" s="2291">
        <v>3.5</v>
      </c>
      <c r="M405" s="1764">
        <f t="shared" si="41"/>
        <v>35000</v>
      </c>
      <c r="N405" s="2291"/>
      <c r="O405" s="1764">
        <f t="shared" si="42"/>
        <v>0</v>
      </c>
      <c r="P405" s="1765">
        <f t="shared" si="43"/>
        <v>110000</v>
      </c>
      <c r="Q405" s="2292"/>
      <c r="R405" s="2294"/>
    </row>
    <row r="406" spans="2:18" s="40" customFormat="1" ht="15.95" hidden="1" customHeight="1">
      <c r="B406" s="3049">
        <v>6</v>
      </c>
      <c r="C406" s="1936">
        <v>41882</v>
      </c>
      <c r="D406" s="2292" t="s">
        <v>559</v>
      </c>
      <c r="E406" s="2291" t="s">
        <v>426</v>
      </c>
      <c r="F406" s="2291">
        <v>1</v>
      </c>
      <c r="G406" s="2291"/>
      <c r="H406" s="1759">
        <f t="shared" si="44"/>
        <v>0</v>
      </c>
      <c r="I406" s="1760">
        <f t="shared" si="45"/>
        <v>0</v>
      </c>
      <c r="J406" s="2291" t="s">
        <v>127</v>
      </c>
      <c r="K406" s="2352">
        <v>25000</v>
      </c>
      <c r="L406" s="2291">
        <v>2</v>
      </c>
      <c r="M406" s="1764">
        <f t="shared" si="41"/>
        <v>20000</v>
      </c>
      <c r="N406" s="2291"/>
      <c r="O406" s="1764">
        <f t="shared" si="42"/>
        <v>0</v>
      </c>
      <c r="P406" s="1765">
        <f t="shared" si="43"/>
        <v>45000</v>
      </c>
      <c r="Q406" s="2292"/>
      <c r="R406" s="2294"/>
    </row>
    <row r="407" spans="2:18" s="40" customFormat="1" ht="15.95" hidden="1" customHeight="1">
      <c r="B407" s="3049"/>
      <c r="C407" s="1936">
        <v>41882</v>
      </c>
      <c r="D407" s="2292" t="s">
        <v>575</v>
      </c>
      <c r="E407" s="2291" t="s">
        <v>263</v>
      </c>
      <c r="F407" s="2291">
        <v>1</v>
      </c>
      <c r="G407" s="2291"/>
      <c r="H407" s="1759">
        <f t="shared" si="44"/>
        <v>0</v>
      </c>
      <c r="I407" s="1760">
        <f t="shared" si="45"/>
        <v>0</v>
      </c>
      <c r="J407" s="2292"/>
      <c r="K407" s="2352"/>
      <c r="L407" s="2291">
        <v>4</v>
      </c>
      <c r="M407" s="1764">
        <f t="shared" si="41"/>
        <v>40000</v>
      </c>
      <c r="N407" s="2291"/>
      <c r="O407" s="1764">
        <f t="shared" si="42"/>
        <v>0</v>
      </c>
      <c r="P407" s="1765">
        <f t="shared" si="43"/>
        <v>40000</v>
      </c>
      <c r="Q407" s="2292"/>
      <c r="R407" s="2294"/>
    </row>
    <row r="408" spans="2:18" s="40" customFormat="1" ht="15.95" hidden="1" customHeight="1">
      <c r="B408" s="3049"/>
      <c r="C408" s="1936">
        <v>41882</v>
      </c>
      <c r="D408" s="2292" t="s">
        <v>868</v>
      </c>
      <c r="E408" s="2291" t="s">
        <v>263</v>
      </c>
      <c r="F408" s="2291">
        <v>1</v>
      </c>
      <c r="G408" s="2291">
        <v>150</v>
      </c>
      <c r="H408" s="1759">
        <f t="shared" si="44"/>
        <v>150</v>
      </c>
      <c r="I408" s="1760">
        <f t="shared" si="45"/>
        <v>75000</v>
      </c>
      <c r="J408" s="2292"/>
      <c r="K408" s="2352"/>
      <c r="L408" s="2291">
        <v>6</v>
      </c>
      <c r="M408" s="1764">
        <f t="shared" si="41"/>
        <v>60000</v>
      </c>
      <c r="N408" s="2291"/>
      <c r="O408" s="1764">
        <f t="shared" si="42"/>
        <v>0</v>
      </c>
      <c r="P408" s="1765">
        <f t="shared" si="43"/>
        <v>135000</v>
      </c>
      <c r="Q408" s="2292"/>
      <c r="R408" s="2294"/>
    </row>
    <row r="409" spans="2:18" s="40" customFormat="1" ht="15.95" hidden="1" customHeight="1">
      <c r="B409" s="3049">
        <v>7</v>
      </c>
      <c r="C409" s="1940">
        <v>41883</v>
      </c>
      <c r="D409" s="2292" t="s">
        <v>563</v>
      </c>
      <c r="E409" s="2291" t="s">
        <v>263</v>
      </c>
      <c r="F409" s="2291">
        <v>1</v>
      </c>
      <c r="G409" s="2291"/>
      <c r="H409" s="1759">
        <f t="shared" si="44"/>
        <v>0</v>
      </c>
      <c r="I409" s="1760">
        <f t="shared" si="45"/>
        <v>0</v>
      </c>
      <c r="J409" s="2292" t="s">
        <v>258</v>
      </c>
      <c r="K409" s="2352">
        <f>F409*5000</f>
        <v>5000</v>
      </c>
      <c r="L409" s="2291"/>
      <c r="M409" s="1764">
        <f t="shared" si="41"/>
        <v>0</v>
      </c>
      <c r="N409" s="2291"/>
      <c r="O409" s="1764">
        <f t="shared" si="42"/>
        <v>0</v>
      </c>
      <c r="P409" s="1765">
        <f t="shared" si="43"/>
        <v>5000</v>
      </c>
      <c r="Q409" s="2292"/>
      <c r="R409" s="2294"/>
    </row>
    <row r="410" spans="2:18" s="40" customFormat="1" ht="15.95" hidden="1" customHeight="1">
      <c r="B410" s="3049"/>
      <c r="C410" s="1940">
        <v>41883</v>
      </c>
      <c r="D410" s="2292" t="s">
        <v>575</v>
      </c>
      <c r="E410" s="2291" t="s">
        <v>263</v>
      </c>
      <c r="F410" s="2291">
        <v>1</v>
      </c>
      <c r="G410" s="2291"/>
      <c r="H410" s="1759">
        <f t="shared" si="44"/>
        <v>0</v>
      </c>
      <c r="I410" s="1760">
        <f t="shared" si="45"/>
        <v>0</v>
      </c>
      <c r="J410" s="2291"/>
      <c r="K410" s="2352"/>
      <c r="L410" s="2291"/>
      <c r="M410" s="1764">
        <f t="shared" si="41"/>
        <v>0</v>
      </c>
      <c r="N410" s="2291"/>
      <c r="O410" s="1764">
        <f t="shared" si="42"/>
        <v>0</v>
      </c>
      <c r="P410" s="1765">
        <f t="shared" si="43"/>
        <v>0</v>
      </c>
      <c r="Q410" s="2292"/>
      <c r="R410" s="2294"/>
    </row>
    <row r="411" spans="2:18" s="40" customFormat="1" ht="15.95" hidden="1" customHeight="1">
      <c r="B411" s="3049"/>
      <c r="C411" s="1940">
        <v>41883</v>
      </c>
      <c r="D411" s="2292" t="s">
        <v>868</v>
      </c>
      <c r="E411" s="2291" t="s">
        <v>263</v>
      </c>
      <c r="F411" s="2291">
        <v>1</v>
      </c>
      <c r="G411" s="2291">
        <v>150</v>
      </c>
      <c r="H411" s="1759">
        <f t="shared" si="44"/>
        <v>150</v>
      </c>
      <c r="I411" s="1760">
        <f t="shared" si="45"/>
        <v>75000</v>
      </c>
      <c r="J411" s="2291"/>
      <c r="K411" s="2352"/>
      <c r="L411" s="2291">
        <v>5</v>
      </c>
      <c r="M411" s="1764">
        <f t="shared" si="41"/>
        <v>50000</v>
      </c>
      <c r="N411" s="2291"/>
      <c r="O411" s="1764">
        <f t="shared" si="42"/>
        <v>0</v>
      </c>
      <c r="P411" s="1765">
        <f t="shared" si="43"/>
        <v>125000</v>
      </c>
      <c r="Q411" s="2292"/>
      <c r="R411" s="2294"/>
    </row>
    <row r="412" spans="2:18" s="40" customFormat="1" ht="15.95" hidden="1" customHeight="1">
      <c r="B412" s="3049">
        <v>8</v>
      </c>
      <c r="C412" s="1940">
        <v>41884</v>
      </c>
      <c r="D412" s="2292" t="s">
        <v>575</v>
      </c>
      <c r="E412" s="2291" t="s">
        <v>263</v>
      </c>
      <c r="F412" s="2291">
        <v>1</v>
      </c>
      <c r="G412" s="2291"/>
      <c r="H412" s="1759">
        <f t="shared" si="44"/>
        <v>0</v>
      </c>
      <c r="I412" s="1760">
        <f t="shared" si="45"/>
        <v>0</v>
      </c>
      <c r="J412" s="2291"/>
      <c r="K412" s="2352"/>
      <c r="L412" s="2291">
        <v>6</v>
      </c>
      <c r="M412" s="1764">
        <f t="shared" si="41"/>
        <v>60000</v>
      </c>
      <c r="N412" s="2291"/>
      <c r="O412" s="1764">
        <f t="shared" si="42"/>
        <v>0</v>
      </c>
      <c r="P412" s="1765">
        <f t="shared" si="43"/>
        <v>60000</v>
      </c>
      <c r="Q412" s="2292"/>
      <c r="R412" s="2294"/>
    </row>
    <row r="413" spans="2:18" s="40" customFormat="1" ht="15.95" hidden="1" customHeight="1">
      <c r="B413" s="3049"/>
      <c r="C413" s="1940">
        <v>41884</v>
      </c>
      <c r="D413" s="2292" t="s">
        <v>953</v>
      </c>
      <c r="E413" s="2291" t="s">
        <v>263</v>
      </c>
      <c r="F413" s="2291">
        <v>1</v>
      </c>
      <c r="G413" s="2291">
        <v>150</v>
      </c>
      <c r="H413" s="1759">
        <f t="shared" si="44"/>
        <v>150</v>
      </c>
      <c r="I413" s="1760">
        <f t="shared" si="45"/>
        <v>75000</v>
      </c>
      <c r="J413" s="2291"/>
      <c r="K413" s="2352"/>
      <c r="L413" s="2291">
        <v>1</v>
      </c>
      <c r="M413" s="1764">
        <f t="shared" si="41"/>
        <v>10000</v>
      </c>
      <c r="N413" s="2291">
        <v>5</v>
      </c>
      <c r="O413" s="1764">
        <f t="shared" si="42"/>
        <v>75000</v>
      </c>
      <c r="P413" s="1765">
        <f t="shared" si="43"/>
        <v>160000</v>
      </c>
      <c r="Q413" s="2292"/>
      <c r="R413" s="2294"/>
    </row>
    <row r="414" spans="2:18" s="40" customFormat="1" ht="15.95" hidden="1" customHeight="1">
      <c r="B414" s="2287">
        <v>9</v>
      </c>
      <c r="C414" s="1940">
        <v>41885</v>
      </c>
      <c r="D414" s="2292" t="s">
        <v>559</v>
      </c>
      <c r="E414" s="2291" t="s">
        <v>426</v>
      </c>
      <c r="F414" s="2291">
        <v>2</v>
      </c>
      <c r="G414" s="2291"/>
      <c r="H414" s="1759">
        <f t="shared" si="44"/>
        <v>0</v>
      </c>
      <c r="I414" s="1760">
        <f t="shared" si="45"/>
        <v>0</v>
      </c>
      <c r="J414" s="2291" t="s">
        <v>127</v>
      </c>
      <c r="K414" s="2352">
        <v>25000</v>
      </c>
      <c r="L414" s="2291">
        <v>3</v>
      </c>
      <c r="M414" s="1764">
        <f t="shared" si="41"/>
        <v>30000</v>
      </c>
      <c r="N414" s="2291"/>
      <c r="O414" s="1764">
        <f t="shared" si="42"/>
        <v>0</v>
      </c>
      <c r="P414" s="1765">
        <f t="shared" si="43"/>
        <v>55000</v>
      </c>
      <c r="Q414" s="2292"/>
      <c r="R414" s="2294"/>
    </row>
    <row r="415" spans="2:18" s="40" customFormat="1" ht="15.95" hidden="1" customHeight="1">
      <c r="B415" s="3049">
        <v>10</v>
      </c>
      <c r="C415" s="1940">
        <v>41886</v>
      </c>
      <c r="D415" s="2292" t="s">
        <v>575</v>
      </c>
      <c r="E415" s="2291" t="s">
        <v>263</v>
      </c>
      <c r="F415" s="2291">
        <v>1</v>
      </c>
      <c r="G415" s="2291"/>
      <c r="H415" s="1759">
        <f t="shared" si="44"/>
        <v>0</v>
      </c>
      <c r="I415" s="1760">
        <f t="shared" si="45"/>
        <v>0</v>
      </c>
      <c r="J415" s="2291"/>
      <c r="K415" s="2352"/>
      <c r="L415" s="2291"/>
      <c r="M415" s="1764">
        <f t="shared" si="41"/>
        <v>0</v>
      </c>
      <c r="N415" s="2291"/>
      <c r="O415" s="1764">
        <f t="shared" si="42"/>
        <v>0</v>
      </c>
      <c r="P415" s="1765">
        <f t="shared" si="43"/>
        <v>0</v>
      </c>
      <c r="Q415" s="2292"/>
      <c r="R415" s="2294"/>
    </row>
    <row r="416" spans="2:18" s="40" customFormat="1" ht="15.95" hidden="1" customHeight="1">
      <c r="B416" s="3049"/>
      <c r="C416" s="1940">
        <v>41886</v>
      </c>
      <c r="D416" s="2292" t="s">
        <v>953</v>
      </c>
      <c r="E416" s="2291" t="s">
        <v>263</v>
      </c>
      <c r="F416" s="2291">
        <v>1</v>
      </c>
      <c r="G416" s="2291">
        <v>150</v>
      </c>
      <c r="H416" s="1759">
        <f t="shared" si="44"/>
        <v>150</v>
      </c>
      <c r="I416" s="1760">
        <f t="shared" si="45"/>
        <v>75000</v>
      </c>
      <c r="J416" s="2291"/>
      <c r="K416" s="2352"/>
      <c r="L416" s="2291">
        <v>6</v>
      </c>
      <c r="M416" s="1764">
        <f t="shared" si="41"/>
        <v>60000</v>
      </c>
      <c r="N416" s="2291"/>
      <c r="O416" s="1764">
        <f t="shared" si="42"/>
        <v>0</v>
      </c>
      <c r="P416" s="1765">
        <f t="shared" si="43"/>
        <v>135000</v>
      </c>
      <c r="Q416" s="2292"/>
      <c r="R416" s="2294"/>
    </row>
    <row r="417" spans="2:18" s="40" customFormat="1" ht="15.95" hidden="1" customHeight="1">
      <c r="B417" s="2287">
        <v>11</v>
      </c>
      <c r="C417" s="1940">
        <v>41887</v>
      </c>
      <c r="D417" s="2292" t="s">
        <v>559</v>
      </c>
      <c r="E417" s="2291" t="s">
        <v>426</v>
      </c>
      <c r="F417" s="2291">
        <v>1</v>
      </c>
      <c r="G417" s="2291"/>
      <c r="H417" s="1759">
        <f t="shared" si="44"/>
        <v>0</v>
      </c>
      <c r="I417" s="1760">
        <f t="shared" si="45"/>
        <v>0</v>
      </c>
      <c r="J417" s="2291" t="s">
        <v>127</v>
      </c>
      <c r="K417" s="2352">
        <v>25000</v>
      </c>
      <c r="L417" s="2291"/>
      <c r="M417" s="1764">
        <f t="shared" si="41"/>
        <v>0</v>
      </c>
      <c r="N417" s="2291"/>
      <c r="O417" s="1764">
        <f t="shared" si="42"/>
        <v>0</v>
      </c>
      <c r="P417" s="1765">
        <f t="shared" si="43"/>
        <v>25000</v>
      </c>
      <c r="Q417" s="2292"/>
      <c r="R417" s="2294"/>
    </row>
    <row r="418" spans="2:18" s="40" customFormat="1" ht="15.95" hidden="1" customHeight="1">
      <c r="B418" s="2287">
        <v>12</v>
      </c>
      <c r="C418" s="1940">
        <v>41888</v>
      </c>
      <c r="D418" s="2292" t="s">
        <v>559</v>
      </c>
      <c r="E418" s="2291" t="s">
        <v>426</v>
      </c>
      <c r="F418" s="2291">
        <v>1</v>
      </c>
      <c r="G418" s="2291"/>
      <c r="H418" s="1759">
        <f t="shared" si="44"/>
        <v>0</v>
      </c>
      <c r="I418" s="1760">
        <f t="shared" si="45"/>
        <v>0</v>
      </c>
      <c r="J418" s="2291" t="s">
        <v>127</v>
      </c>
      <c r="K418" s="2352">
        <v>25000</v>
      </c>
      <c r="L418" s="2291">
        <v>2</v>
      </c>
      <c r="M418" s="1764">
        <f t="shared" si="41"/>
        <v>20000</v>
      </c>
      <c r="N418" s="2291"/>
      <c r="O418" s="1764">
        <f t="shared" si="42"/>
        <v>0</v>
      </c>
      <c r="P418" s="1765">
        <f t="shared" si="43"/>
        <v>45000</v>
      </c>
      <c r="Q418" s="2292"/>
      <c r="R418" s="2294"/>
    </row>
    <row r="419" spans="2:18" s="40" customFormat="1" ht="15.95" hidden="1" customHeight="1">
      <c r="B419" s="3049">
        <v>13</v>
      </c>
      <c r="C419" s="1936">
        <v>41889</v>
      </c>
      <c r="D419" s="2292" t="s">
        <v>559</v>
      </c>
      <c r="E419" s="2291" t="s">
        <v>426</v>
      </c>
      <c r="F419" s="2291">
        <v>3</v>
      </c>
      <c r="G419" s="2291"/>
      <c r="H419" s="1759">
        <f t="shared" si="44"/>
        <v>0</v>
      </c>
      <c r="I419" s="1760">
        <f t="shared" si="45"/>
        <v>0</v>
      </c>
      <c r="J419" s="2291" t="s">
        <v>127</v>
      </c>
      <c r="K419" s="2352">
        <v>25000</v>
      </c>
      <c r="L419" s="2291">
        <v>7</v>
      </c>
      <c r="M419" s="1764">
        <f t="shared" si="41"/>
        <v>70000</v>
      </c>
      <c r="N419" s="2291"/>
      <c r="O419" s="1764">
        <f t="shared" si="42"/>
        <v>0</v>
      </c>
      <c r="P419" s="1765">
        <f t="shared" si="43"/>
        <v>95000</v>
      </c>
      <c r="Q419" s="2292"/>
      <c r="R419" s="2294"/>
    </row>
    <row r="420" spans="2:18" s="40" customFormat="1" ht="15.95" hidden="1" customHeight="1">
      <c r="B420" s="3049"/>
      <c r="C420" s="1936">
        <v>41889</v>
      </c>
      <c r="D420" s="2292" t="s">
        <v>575</v>
      </c>
      <c r="E420" s="2291" t="s">
        <v>263</v>
      </c>
      <c r="F420" s="2291">
        <v>1</v>
      </c>
      <c r="G420" s="2291"/>
      <c r="H420" s="1759">
        <f t="shared" si="44"/>
        <v>0</v>
      </c>
      <c r="I420" s="1760">
        <f t="shared" si="45"/>
        <v>0</v>
      </c>
      <c r="J420" s="2291"/>
      <c r="K420" s="2352"/>
      <c r="L420" s="2291">
        <v>5</v>
      </c>
      <c r="M420" s="1764">
        <f t="shared" si="41"/>
        <v>50000</v>
      </c>
      <c r="N420" s="2291"/>
      <c r="O420" s="1764">
        <f t="shared" si="42"/>
        <v>0</v>
      </c>
      <c r="P420" s="1765">
        <f t="shared" si="43"/>
        <v>50000</v>
      </c>
      <c r="Q420" s="2292"/>
      <c r="R420" s="2294"/>
    </row>
    <row r="421" spans="2:18" s="40" customFormat="1" ht="15.95" hidden="1" customHeight="1">
      <c r="B421" s="3049"/>
      <c r="C421" s="1936">
        <v>41889</v>
      </c>
      <c r="D421" s="2292" t="s">
        <v>868</v>
      </c>
      <c r="E421" s="2291" t="s">
        <v>263</v>
      </c>
      <c r="F421" s="2291">
        <v>1</v>
      </c>
      <c r="G421" s="2291">
        <v>150</v>
      </c>
      <c r="H421" s="1759">
        <f t="shared" si="44"/>
        <v>150</v>
      </c>
      <c r="I421" s="1760">
        <f t="shared" si="45"/>
        <v>75000</v>
      </c>
      <c r="J421" s="2291"/>
      <c r="K421" s="2352"/>
      <c r="L421" s="2291">
        <v>1</v>
      </c>
      <c r="M421" s="1764">
        <f t="shared" si="41"/>
        <v>10000</v>
      </c>
      <c r="N421" s="2291">
        <v>5</v>
      </c>
      <c r="O421" s="1764">
        <f t="shared" si="42"/>
        <v>75000</v>
      </c>
      <c r="P421" s="1765">
        <f t="shared" si="43"/>
        <v>160000</v>
      </c>
      <c r="Q421" s="2292"/>
      <c r="R421" s="2294"/>
    </row>
    <row r="422" spans="2:18" s="40" customFormat="1" ht="15.95" hidden="1" customHeight="1">
      <c r="B422" s="3049">
        <v>14</v>
      </c>
      <c r="C422" s="1940">
        <v>41890</v>
      </c>
      <c r="D422" s="2292" t="s">
        <v>559</v>
      </c>
      <c r="E422" s="2291" t="s">
        <v>426</v>
      </c>
      <c r="F422" s="2291">
        <v>2</v>
      </c>
      <c r="G422" s="2291"/>
      <c r="H422" s="1759">
        <f t="shared" si="44"/>
        <v>0</v>
      </c>
      <c r="I422" s="1760">
        <f t="shared" si="45"/>
        <v>0</v>
      </c>
      <c r="J422" s="3309" t="s">
        <v>127</v>
      </c>
      <c r="K422" s="3304">
        <v>25000</v>
      </c>
      <c r="L422" s="2291">
        <v>2</v>
      </c>
      <c r="M422" s="1764">
        <f t="shared" si="41"/>
        <v>20000</v>
      </c>
      <c r="N422" s="2291"/>
      <c r="O422" s="1764">
        <f t="shared" si="42"/>
        <v>0</v>
      </c>
      <c r="P422" s="1765">
        <f t="shared" si="43"/>
        <v>45000</v>
      </c>
      <c r="Q422" s="2292"/>
      <c r="R422" s="2294"/>
    </row>
    <row r="423" spans="2:18" s="40" customFormat="1" ht="15.95" hidden="1" customHeight="1">
      <c r="B423" s="3049"/>
      <c r="C423" s="1940">
        <v>41890</v>
      </c>
      <c r="D423" s="2292" t="s">
        <v>1160</v>
      </c>
      <c r="E423" s="2291" t="s">
        <v>1161</v>
      </c>
      <c r="F423" s="2291">
        <v>2</v>
      </c>
      <c r="G423" s="2291"/>
      <c r="H423" s="1759">
        <f t="shared" si="44"/>
        <v>0</v>
      </c>
      <c r="I423" s="1760">
        <f t="shared" si="45"/>
        <v>0</v>
      </c>
      <c r="J423" s="3309"/>
      <c r="K423" s="3304"/>
      <c r="L423" s="2291"/>
      <c r="M423" s="1764">
        <f t="shared" si="41"/>
        <v>0</v>
      </c>
      <c r="N423" s="2291"/>
      <c r="O423" s="1764">
        <f t="shared" si="42"/>
        <v>0</v>
      </c>
      <c r="P423" s="1765">
        <f t="shared" si="43"/>
        <v>0</v>
      </c>
      <c r="Q423" s="2292"/>
      <c r="R423" s="2294"/>
    </row>
    <row r="424" spans="2:18" s="40" customFormat="1" ht="15.95" hidden="1" customHeight="1">
      <c r="B424" s="3049">
        <v>15</v>
      </c>
      <c r="C424" s="1940">
        <v>41891</v>
      </c>
      <c r="D424" s="2292" t="s">
        <v>563</v>
      </c>
      <c r="E424" s="2291" t="s">
        <v>263</v>
      </c>
      <c r="F424" s="2291">
        <v>1</v>
      </c>
      <c r="G424" s="2291"/>
      <c r="H424" s="1759">
        <f t="shared" si="44"/>
        <v>0</v>
      </c>
      <c r="I424" s="1760">
        <f t="shared" si="45"/>
        <v>0</v>
      </c>
      <c r="J424" s="2292" t="s">
        <v>258</v>
      </c>
      <c r="K424" s="2352">
        <f>F424*5000</f>
        <v>5000</v>
      </c>
      <c r="L424" s="2291"/>
      <c r="M424" s="1764">
        <f t="shared" si="41"/>
        <v>0</v>
      </c>
      <c r="N424" s="2291"/>
      <c r="O424" s="1764">
        <f t="shared" si="42"/>
        <v>0</v>
      </c>
      <c r="P424" s="1765">
        <f t="shared" si="43"/>
        <v>5000</v>
      </c>
      <c r="Q424" s="2292"/>
      <c r="R424" s="2294"/>
    </row>
    <row r="425" spans="2:18" s="40" customFormat="1" ht="15.95" hidden="1" customHeight="1">
      <c r="B425" s="3049"/>
      <c r="C425" s="1940">
        <v>41891</v>
      </c>
      <c r="D425" s="2292" t="s">
        <v>559</v>
      </c>
      <c r="E425" s="2291" t="s">
        <v>426</v>
      </c>
      <c r="F425" s="2291">
        <v>2</v>
      </c>
      <c r="G425" s="2291"/>
      <c r="H425" s="1759">
        <f t="shared" si="44"/>
        <v>0</v>
      </c>
      <c r="I425" s="1760">
        <f t="shared" si="45"/>
        <v>0</v>
      </c>
      <c r="J425" s="2291" t="s">
        <v>127</v>
      </c>
      <c r="K425" s="2352">
        <v>25000</v>
      </c>
      <c r="L425" s="2291"/>
      <c r="M425" s="1764">
        <f t="shared" si="41"/>
        <v>0</v>
      </c>
      <c r="N425" s="2291"/>
      <c r="O425" s="1764">
        <f t="shared" si="42"/>
        <v>0</v>
      </c>
      <c r="P425" s="1765">
        <f t="shared" si="43"/>
        <v>25000</v>
      </c>
      <c r="Q425" s="2292"/>
      <c r="R425" s="2294"/>
    </row>
    <row r="426" spans="2:18" s="40" customFormat="1" ht="15.95" hidden="1" customHeight="1">
      <c r="B426" s="2287">
        <v>16</v>
      </c>
      <c r="C426" s="1940">
        <v>41892</v>
      </c>
      <c r="D426" s="2292" t="s">
        <v>559</v>
      </c>
      <c r="E426" s="2291" t="s">
        <v>426</v>
      </c>
      <c r="F426" s="2291">
        <v>1</v>
      </c>
      <c r="G426" s="2291"/>
      <c r="H426" s="1759">
        <f t="shared" si="44"/>
        <v>0</v>
      </c>
      <c r="I426" s="1760">
        <f t="shared" si="45"/>
        <v>0</v>
      </c>
      <c r="J426" s="2291" t="s">
        <v>127</v>
      </c>
      <c r="K426" s="2352">
        <v>25000</v>
      </c>
      <c r="L426" s="2291"/>
      <c r="M426" s="1764">
        <f t="shared" si="41"/>
        <v>0</v>
      </c>
      <c r="N426" s="2291"/>
      <c r="O426" s="1764">
        <f t="shared" si="42"/>
        <v>0</v>
      </c>
      <c r="P426" s="1765">
        <f t="shared" si="43"/>
        <v>25000</v>
      </c>
      <c r="Q426" s="2292"/>
      <c r="R426" s="2294"/>
    </row>
    <row r="427" spans="2:18" s="40" customFormat="1" ht="15.95" hidden="1" customHeight="1">
      <c r="B427" s="3049">
        <v>17</v>
      </c>
      <c r="C427" s="1940">
        <v>41893</v>
      </c>
      <c r="D427" s="2292" t="s">
        <v>559</v>
      </c>
      <c r="E427" s="2291" t="s">
        <v>426</v>
      </c>
      <c r="F427" s="2291">
        <v>1</v>
      </c>
      <c r="G427" s="2291"/>
      <c r="H427" s="1759">
        <f t="shared" si="44"/>
        <v>0</v>
      </c>
      <c r="I427" s="1760">
        <f t="shared" si="45"/>
        <v>0</v>
      </c>
      <c r="J427" s="3309" t="s">
        <v>70</v>
      </c>
      <c r="K427" s="3304">
        <v>35000</v>
      </c>
      <c r="L427" s="2291"/>
      <c r="M427" s="1764">
        <f t="shared" si="41"/>
        <v>0</v>
      </c>
      <c r="N427" s="2291"/>
      <c r="O427" s="1764">
        <f t="shared" si="42"/>
        <v>0</v>
      </c>
      <c r="P427" s="1765">
        <f t="shared" si="43"/>
        <v>35000</v>
      </c>
      <c r="Q427" s="2292"/>
      <c r="R427" s="2294"/>
    </row>
    <row r="428" spans="2:18" s="40" customFormat="1" ht="15.95" hidden="1" customHeight="1">
      <c r="B428" s="3049"/>
      <c r="C428" s="1940">
        <v>41893</v>
      </c>
      <c r="D428" s="2292" t="s">
        <v>1164</v>
      </c>
      <c r="E428" s="2291" t="s">
        <v>879</v>
      </c>
      <c r="F428" s="2291">
        <v>1</v>
      </c>
      <c r="G428" s="2291"/>
      <c r="H428" s="1759">
        <f t="shared" si="44"/>
        <v>0</v>
      </c>
      <c r="I428" s="1760">
        <f t="shared" si="45"/>
        <v>0</v>
      </c>
      <c r="J428" s="3309"/>
      <c r="K428" s="3304"/>
      <c r="L428" s="2291"/>
      <c r="M428" s="1764">
        <f t="shared" si="41"/>
        <v>0</v>
      </c>
      <c r="N428" s="2291"/>
      <c r="O428" s="1764">
        <f t="shared" si="42"/>
        <v>0</v>
      </c>
      <c r="P428" s="1765">
        <f t="shared" si="43"/>
        <v>0</v>
      </c>
      <c r="Q428" s="2292"/>
      <c r="R428" s="2294"/>
    </row>
    <row r="429" spans="2:18" s="40" customFormat="1" ht="15.95" hidden="1" customHeight="1">
      <c r="B429" s="3049"/>
      <c r="C429" s="1940">
        <v>41893</v>
      </c>
      <c r="D429" s="2292" t="s">
        <v>1177</v>
      </c>
      <c r="E429" s="2291" t="s">
        <v>879</v>
      </c>
      <c r="F429" s="2291">
        <v>1</v>
      </c>
      <c r="G429" s="2291"/>
      <c r="H429" s="1759">
        <f t="shared" si="44"/>
        <v>0</v>
      </c>
      <c r="I429" s="1760">
        <f t="shared" si="45"/>
        <v>0</v>
      </c>
      <c r="J429" s="3309"/>
      <c r="K429" s="3304"/>
      <c r="L429" s="2291">
        <v>1</v>
      </c>
      <c r="M429" s="1764">
        <f t="shared" si="41"/>
        <v>10000</v>
      </c>
      <c r="N429" s="2291"/>
      <c r="O429" s="1764">
        <f t="shared" si="42"/>
        <v>0</v>
      </c>
      <c r="P429" s="1765">
        <f t="shared" si="43"/>
        <v>10000</v>
      </c>
      <c r="Q429" s="2292"/>
      <c r="R429" s="2294"/>
    </row>
    <row r="430" spans="2:18" s="40" customFormat="1" ht="15.95" hidden="1" customHeight="1">
      <c r="B430" s="3049">
        <v>18</v>
      </c>
      <c r="C430" s="1940">
        <v>41894</v>
      </c>
      <c r="D430" s="2292" t="s">
        <v>563</v>
      </c>
      <c r="E430" s="2291" t="s">
        <v>263</v>
      </c>
      <c r="F430" s="2291">
        <v>1</v>
      </c>
      <c r="G430" s="2291"/>
      <c r="H430" s="1759">
        <f t="shared" si="44"/>
        <v>0</v>
      </c>
      <c r="I430" s="1760">
        <f t="shared" si="45"/>
        <v>0</v>
      </c>
      <c r="J430" s="2292" t="s">
        <v>258</v>
      </c>
      <c r="K430" s="2352">
        <f>F430*5000</f>
        <v>5000</v>
      </c>
      <c r="L430" s="2291"/>
      <c r="M430" s="1764">
        <f t="shared" si="41"/>
        <v>0</v>
      </c>
      <c r="N430" s="2291"/>
      <c r="O430" s="1764">
        <f t="shared" si="42"/>
        <v>0</v>
      </c>
      <c r="P430" s="1765">
        <f t="shared" si="43"/>
        <v>5000</v>
      </c>
      <c r="Q430" s="2292"/>
      <c r="R430" s="2294"/>
    </row>
    <row r="431" spans="2:18" s="40" customFormat="1" ht="15.95" hidden="1" customHeight="1">
      <c r="B431" s="3049"/>
      <c r="C431" s="1940">
        <v>41894</v>
      </c>
      <c r="D431" s="2292" t="s">
        <v>559</v>
      </c>
      <c r="E431" s="2291" t="s">
        <v>426</v>
      </c>
      <c r="F431" s="2291">
        <v>1</v>
      </c>
      <c r="G431" s="2291"/>
      <c r="H431" s="1759">
        <f t="shared" si="44"/>
        <v>0</v>
      </c>
      <c r="I431" s="1760">
        <f t="shared" si="45"/>
        <v>0</v>
      </c>
      <c r="J431" s="2291" t="s">
        <v>127</v>
      </c>
      <c r="K431" s="2352">
        <v>25000</v>
      </c>
      <c r="L431" s="2291"/>
      <c r="M431" s="1764">
        <f t="shared" si="41"/>
        <v>0</v>
      </c>
      <c r="N431" s="2291"/>
      <c r="O431" s="1764">
        <f t="shared" si="42"/>
        <v>0</v>
      </c>
      <c r="P431" s="1765">
        <f t="shared" si="43"/>
        <v>25000</v>
      </c>
      <c r="Q431" s="2292"/>
      <c r="R431" s="2294"/>
    </row>
    <row r="432" spans="2:18" s="40" customFormat="1" ht="15.95" hidden="1" customHeight="1">
      <c r="B432" s="3049">
        <v>19</v>
      </c>
      <c r="C432" s="1940">
        <v>41895</v>
      </c>
      <c r="D432" s="2292" t="s">
        <v>559</v>
      </c>
      <c r="E432" s="2291" t="s">
        <v>426</v>
      </c>
      <c r="F432" s="2291">
        <v>1</v>
      </c>
      <c r="G432" s="2291"/>
      <c r="H432" s="1759">
        <f t="shared" si="44"/>
        <v>0</v>
      </c>
      <c r="I432" s="1760">
        <f t="shared" si="45"/>
        <v>0</v>
      </c>
      <c r="J432" s="3309" t="s">
        <v>70</v>
      </c>
      <c r="K432" s="3304">
        <v>35000</v>
      </c>
      <c r="L432" s="2291"/>
      <c r="M432" s="1764">
        <f t="shared" si="41"/>
        <v>0</v>
      </c>
      <c r="N432" s="2291"/>
      <c r="O432" s="1764">
        <f t="shared" si="42"/>
        <v>0</v>
      </c>
      <c r="P432" s="1765">
        <f t="shared" si="43"/>
        <v>35000</v>
      </c>
      <c r="Q432" s="2292"/>
      <c r="R432" s="2294"/>
    </row>
    <row r="433" spans="2:18" s="40" customFormat="1" ht="15.95" hidden="1" customHeight="1">
      <c r="B433" s="3049"/>
      <c r="C433" s="1940">
        <v>41895</v>
      </c>
      <c r="D433" s="2292" t="s">
        <v>1142</v>
      </c>
      <c r="E433" s="2291" t="s">
        <v>879</v>
      </c>
      <c r="F433" s="2291">
        <v>1</v>
      </c>
      <c r="G433" s="2291"/>
      <c r="H433" s="1759">
        <f t="shared" si="44"/>
        <v>0</v>
      </c>
      <c r="I433" s="1760">
        <f t="shared" si="45"/>
        <v>0</v>
      </c>
      <c r="J433" s="3309"/>
      <c r="K433" s="3304"/>
      <c r="L433" s="2291">
        <v>2</v>
      </c>
      <c r="M433" s="1764">
        <f t="shared" si="41"/>
        <v>20000</v>
      </c>
      <c r="N433" s="2291"/>
      <c r="O433" s="1764">
        <f t="shared" si="42"/>
        <v>0</v>
      </c>
      <c r="P433" s="1765">
        <f t="shared" si="43"/>
        <v>20000</v>
      </c>
      <c r="Q433" s="2292"/>
      <c r="R433" s="2294"/>
    </row>
    <row r="434" spans="2:18" s="40" customFormat="1" ht="15.95" hidden="1" customHeight="1">
      <c r="B434" s="2287">
        <v>20</v>
      </c>
      <c r="C434" s="1936">
        <v>41896</v>
      </c>
      <c r="D434" s="2357" t="s">
        <v>863</v>
      </c>
      <c r="E434" s="2291"/>
      <c r="F434" s="2291"/>
      <c r="G434" s="2291"/>
      <c r="H434" s="1759">
        <f t="shared" si="44"/>
        <v>0</v>
      </c>
      <c r="I434" s="1760">
        <f t="shared" si="45"/>
        <v>0</v>
      </c>
      <c r="J434" s="2292"/>
      <c r="K434" s="2352"/>
      <c r="L434" s="2291"/>
      <c r="M434" s="1764">
        <f t="shared" si="41"/>
        <v>0</v>
      </c>
      <c r="N434" s="2291"/>
      <c r="O434" s="1764">
        <f t="shared" si="42"/>
        <v>0</v>
      </c>
      <c r="P434" s="1765">
        <f t="shared" si="43"/>
        <v>0</v>
      </c>
      <c r="Q434" s="2292"/>
      <c r="R434" s="2294"/>
    </row>
    <row r="435" spans="2:18" s="40" customFormat="1" ht="15.95" hidden="1" customHeight="1">
      <c r="B435" s="2287">
        <v>21</v>
      </c>
      <c r="C435" s="1940">
        <v>41897</v>
      </c>
      <c r="D435" s="2292" t="s">
        <v>1190</v>
      </c>
      <c r="E435" s="2291" t="s">
        <v>263</v>
      </c>
      <c r="F435" s="2291"/>
      <c r="G435" s="2291"/>
      <c r="H435" s="1759">
        <f t="shared" si="44"/>
        <v>0</v>
      </c>
      <c r="I435" s="1760">
        <f t="shared" si="45"/>
        <v>0</v>
      </c>
      <c r="J435" s="2292"/>
      <c r="K435" s="2352"/>
      <c r="L435" s="2291"/>
      <c r="M435" s="1764">
        <f t="shared" si="41"/>
        <v>0</v>
      </c>
      <c r="N435" s="2291"/>
      <c r="O435" s="1764">
        <f t="shared" si="42"/>
        <v>0</v>
      </c>
      <c r="P435" s="1765">
        <f t="shared" si="43"/>
        <v>0</v>
      </c>
      <c r="Q435" s="2292"/>
      <c r="R435" s="2294"/>
    </row>
    <row r="436" spans="2:18" s="40" customFormat="1" ht="15.95" hidden="1" customHeight="1">
      <c r="B436" s="3049">
        <v>22</v>
      </c>
      <c r="C436" s="1940">
        <v>41898</v>
      </c>
      <c r="D436" s="2292" t="s">
        <v>1191</v>
      </c>
      <c r="E436" s="2291" t="s">
        <v>263</v>
      </c>
      <c r="F436" s="2291">
        <v>1</v>
      </c>
      <c r="G436" s="2291"/>
      <c r="H436" s="1759">
        <f t="shared" si="44"/>
        <v>0</v>
      </c>
      <c r="I436" s="1760">
        <f t="shared" si="45"/>
        <v>0</v>
      </c>
      <c r="J436" s="2292"/>
      <c r="K436" s="2352"/>
      <c r="L436" s="2291"/>
      <c r="M436" s="1764">
        <f t="shared" si="41"/>
        <v>0</v>
      </c>
      <c r="N436" s="2291"/>
      <c r="O436" s="1764">
        <f t="shared" si="42"/>
        <v>0</v>
      </c>
      <c r="P436" s="1765">
        <f t="shared" si="43"/>
        <v>0</v>
      </c>
      <c r="Q436" s="2292"/>
      <c r="R436" s="2294"/>
    </row>
    <row r="437" spans="2:18" s="40" customFormat="1" ht="15.95" hidden="1" customHeight="1">
      <c r="B437" s="3049"/>
      <c r="C437" s="1940">
        <v>41898</v>
      </c>
      <c r="D437" s="2292" t="s">
        <v>1192</v>
      </c>
      <c r="E437" s="2291" t="s">
        <v>263</v>
      </c>
      <c r="F437" s="2291">
        <v>1</v>
      </c>
      <c r="G437" s="2291"/>
      <c r="H437" s="1759">
        <f t="shared" si="44"/>
        <v>0</v>
      </c>
      <c r="I437" s="1760">
        <f t="shared" si="45"/>
        <v>0</v>
      </c>
      <c r="J437" s="2292"/>
      <c r="K437" s="2352"/>
      <c r="L437" s="2291">
        <v>4.5</v>
      </c>
      <c r="M437" s="1764">
        <f t="shared" si="41"/>
        <v>45000</v>
      </c>
      <c r="N437" s="2291"/>
      <c r="O437" s="1764">
        <f t="shared" si="42"/>
        <v>0</v>
      </c>
      <c r="P437" s="1765">
        <f t="shared" si="43"/>
        <v>45000</v>
      </c>
      <c r="Q437" s="2292"/>
      <c r="R437" s="2294"/>
    </row>
    <row r="438" spans="2:18" s="40" customFormat="1" ht="15.95" hidden="1" customHeight="1">
      <c r="B438" s="3049">
        <v>23</v>
      </c>
      <c r="C438" s="1940">
        <v>41899</v>
      </c>
      <c r="D438" s="2292" t="s">
        <v>1160</v>
      </c>
      <c r="E438" s="2291" t="s">
        <v>1161</v>
      </c>
      <c r="F438" s="2291">
        <v>2</v>
      </c>
      <c r="G438" s="2291"/>
      <c r="H438" s="1759">
        <f t="shared" si="44"/>
        <v>0</v>
      </c>
      <c r="I438" s="1760">
        <f t="shared" si="45"/>
        <v>0</v>
      </c>
      <c r="J438" s="3309" t="s">
        <v>70</v>
      </c>
      <c r="K438" s="3304">
        <v>35000</v>
      </c>
      <c r="L438" s="2291"/>
      <c r="M438" s="1764">
        <f t="shared" si="41"/>
        <v>0</v>
      </c>
      <c r="N438" s="2291"/>
      <c r="O438" s="1764">
        <f t="shared" si="42"/>
        <v>0</v>
      </c>
      <c r="P438" s="1765">
        <f t="shared" si="43"/>
        <v>35000</v>
      </c>
      <c r="Q438" s="2292"/>
      <c r="R438" s="2294"/>
    </row>
    <row r="439" spans="2:18" s="40" customFormat="1" ht="15.95" hidden="1" customHeight="1">
      <c r="B439" s="3049"/>
      <c r="C439" s="1940">
        <v>41899</v>
      </c>
      <c r="D439" s="2292" t="s">
        <v>1193</v>
      </c>
      <c r="E439" s="2291" t="s">
        <v>879</v>
      </c>
      <c r="F439" s="2291">
        <v>1</v>
      </c>
      <c r="G439" s="2291"/>
      <c r="H439" s="1759">
        <f t="shared" si="44"/>
        <v>0</v>
      </c>
      <c r="I439" s="1760">
        <f t="shared" si="45"/>
        <v>0</v>
      </c>
      <c r="J439" s="3309"/>
      <c r="K439" s="3304"/>
      <c r="L439" s="2291"/>
      <c r="M439" s="1764">
        <f t="shared" si="41"/>
        <v>0</v>
      </c>
      <c r="N439" s="2291"/>
      <c r="O439" s="1764">
        <f t="shared" si="42"/>
        <v>0</v>
      </c>
      <c r="P439" s="1765">
        <f t="shared" si="43"/>
        <v>0</v>
      </c>
      <c r="Q439" s="2292"/>
      <c r="R439" s="2294"/>
    </row>
    <row r="440" spans="2:18" s="40" customFormat="1" ht="15.95" hidden="1" customHeight="1">
      <c r="B440" s="3049"/>
      <c r="C440" s="1940">
        <v>41899</v>
      </c>
      <c r="D440" s="2292" t="s">
        <v>1164</v>
      </c>
      <c r="E440" s="2291" t="s">
        <v>879</v>
      </c>
      <c r="F440" s="2291">
        <v>1</v>
      </c>
      <c r="G440" s="2291"/>
      <c r="H440" s="1759">
        <f t="shared" si="44"/>
        <v>0</v>
      </c>
      <c r="I440" s="1760">
        <f t="shared" si="45"/>
        <v>0</v>
      </c>
      <c r="J440" s="3309"/>
      <c r="K440" s="3304"/>
      <c r="L440" s="2291">
        <v>1</v>
      </c>
      <c r="M440" s="1764">
        <f t="shared" si="41"/>
        <v>10000</v>
      </c>
      <c r="N440" s="2291"/>
      <c r="O440" s="1764">
        <f t="shared" si="42"/>
        <v>0</v>
      </c>
      <c r="P440" s="1765">
        <f t="shared" si="43"/>
        <v>10000</v>
      </c>
      <c r="Q440" s="2292"/>
      <c r="R440" s="2294"/>
    </row>
    <row r="441" spans="2:18" s="40" customFormat="1" ht="15.95" hidden="1" customHeight="1">
      <c r="B441" s="3049">
        <v>24</v>
      </c>
      <c r="C441" s="1940">
        <v>41900</v>
      </c>
      <c r="D441" s="2292" t="s">
        <v>575</v>
      </c>
      <c r="E441" s="2291" t="s">
        <v>263</v>
      </c>
      <c r="F441" s="2291">
        <v>1</v>
      </c>
      <c r="G441" s="2291"/>
      <c r="H441" s="1759">
        <f t="shared" si="44"/>
        <v>0</v>
      </c>
      <c r="I441" s="1760">
        <f t="shared" si="45"/>
        <v>0</v>
      </c>
      <c r="J441" s="2292"/>
      <c r="K441" s="2352"/>
      <c r="L441" s="2291"/>
      <c r="M441" s="1764">
        <f t="shared" si="41"/>
        <v>0</v>
      </c>
      <c r="N441" s="2291"/>
      <c r="O441" s="1764">
        <f t="shared" si="42"/>
        <v>0</v>
      </c>
      <c r="P441" s="1765">
        <f t="shared" si="43"/>
        <v>0</v>
      </c>
      <c r="Q441" s="2292"/>
      <c r="R441" s="2294"/>
    </row>
    <row r="442" spans="2:18" s="40" customFormat="1" ht="15.95" hidden="1" customHeight="1">
      <c r="B442" s="3049"/>
      <c r="C442" s="1940">
        <v>41900</v>
      </c>
      <c r="D442" s="2292" t="s">
        <v>867</v>
      </c>
      <c r="E442" s="2291" t="s">
        <v>263</v>
      </c>
      <c r="F442" s="2291">
        <v>1</v>
      </c>
      <c r="G442" s="2291">
        <v>150</v>
      </c>
      <c r="H442" s="1759">
        <f t="shared" si="44"/>
        <v>150</v>
      </c>
      <c r="I442" s="1760">
        <f t="shared" si="45"/>
        <v>75000</v>
      </c>
      <c r="J442" s="2292"/>
      <c r="K442" s="2352"/>
      <c r="L442" s="2291">
        <v>7</v>
      </c>
      <c r="M442" s="1764">
        <f t="shared" si="41"/>
        <v>70000</v>
      </c>
      <c r="N442" s="2291"/>
      <c r="O442" s="1764">
        <f t="shared" si="42"/>
        <v>0</v>
      </c>
      <c r="P442" s="1765">
        <f t="shared" si="43"/>
        <v>145000</v>
      </c>
      <c r="Q442" s="2292"/>
      <c r="R442" s="2294"/>
    </row>
    <row r="443" spans="2:18" s="40" customFormat="1" ht="15.95" hidden="1" customHeight="1">
      <c r="B443" s="3049">
        <v>25</v>
      </c>
      <c r="C443" s="1940">
        <v>41901</v>
      </c>
      <c r="D443" s="2292" t="s">
        <v>1168</v>
      </c>
      <c r="E443" s="2291" t="s">
        <v>879</v>
      </c>
      <c r="F443" s="2291">
        <v>1</v>
      </c>
      <c r="G443" s="2291">
        <v>15</v>
      </c>
      <c r="H443" s="1759">
        <f t="shared" si="44"/>
        <v>15</v>
      </c>
      <c r="I443" s="1760">
        <f t="shared" si="45"/>
        <v>7500</v>
      </c>
      <c r="J443" s="2292"/>
      <c r="K443" s="2352"/>
      <c r="L443" s="2291"/>
      <c r="M443" s="1764">
        <f t="shared" si="41"/>
        <v>0</v>
      </c>
      <c r="N443" s="2291"/>
      <c r="O443" s="1764">
        <f t="shared" si="42"/>
        <v>0</v>
      </c>
      <c r="P443" s="1765">
        <f t="shared" si="43"/>
        <v>7500</v>
      </c>
      <c r="Q443" s="3304">
        <v>35000</v>
      </c>
      <c r="R443" s="2294"/>
    </row>
    <row r="444" spans="2:18" s="40" customFormat="1" ht="15.95" hidden="1" customHeight="1">
      <c r="B444" s="3049"/>
      <c r="C444" s="1940">
        <v>41901</v>
      </c>
      <c r="D444" s="2292" t="s">
        <v>575</v>
      </c>
      <c r="E444" s="2291" t="s">
        <v>263</v>
      </c>
      <c r="F444" s="2291">
        <v>1</v>
      </c>
      <c r="G444" s="2291"/>
      <c r="H444" s="1759">
        <f t="shared" si="44"/>
        <v>0</v>
      </c>
      <c r="I444" s="1760">
        <f t="shared" si="45"/>
        <v>0</v>
      </c>
      <c r="J444" s="2292"/>
      <c r="K444" s="2352"/>
      <c r="L444" s="2291">
        <v>1</v>
      </c>
      <c r="M444" s="1764">
        <f t="shared" si="41"/>
        <v>10000</v>
      </c>
      <c r="N444" s="2291">
        <v>5</v>
      </c>
      <c r="O444" s="1764">
        <f t="shared" si="42"/>
        <v>75000</v>
      </c>
      <c r="P444" s="1765">
        <f t="shared" si="43"/>
        <v>85000</v>
      </c>
      <c r="Q444" s="3304"/>
      <c r="R444" s="2294"/>
    </row>
    <row r="445" spans="2:18" s="40" customFormat="1" ht="15.95" hidden="1" customHeight="1">
      <c r="B445" s="2287">
        <v>26</v>
      </c>
      <c r="C445" s="1940">
        <v>41902</v>
      </c>
      <c r="D445" s="2292" t="s">
        <v>1194</v>
      </c>
      <c r="E445" s="2291" t="s">
        <v>277</v>
      </c>
      <c r="F445" s="2291">
        <v>1</v>
      </c>
      <c r="G445" s="2291"/>
      <c r="H445" s="1759">
        <f t="shared" si="44"/>
        <v>0</v>
      </c>
      <c r="I445" s="1760">
        <f t="shared" si="45"/>
        <v>0</v>
      </c>
      <c r="J445" s="2291" t="s">
        <v>70</v>
      </c>
      <c r="K445" s="2352">
        <v>35000</v>
      </c>
      <c r="L445" s="2291"/>
      <c r="M445" s="1764">
        <f t="shared" si="41"/>
        <v>0</v>
      </c>
      <c r="N445" s="2291"/>
      <c r="O445" s="1764">
        <f t="shared" si="42"/>
        <v>0</v>
      </c>
      <c r="P445" s="1765">
        <f t="shared" si="43"/>
        <v>35000</v>
      </c>
      <c r="Q445" s="2352">
        <v>35000</v>
      </c>
      <c r="R445" s="2294"/>
    </row>
    <row r="446" spans="2:18" s="40" customFormat="1" ht="15.95" hidden="1" customHeight="1">
      <c r="B446" s="2287">
        <v>27</v>
      </c>
      <c r="C446" s="1936">
        <v>41903</v>
      </c>
      <c r="D446" s="2292" t="s">
        <v>1195</v>
      </c>
      <c r="E446" s="2291" t="s">
        <v>277</v>
      </c>
      <c r="F446" s="2291">
        <v>1</v>
      </c>
      <c r="G446" s="2291"/>
      <c r="H446" s="1759">
        <f t="shared" si="44"/>
        <v>0</v>
      </c>
      <c r="I446" s="1760">
        <f t="shared" si="45"/>
        <v>0</v>
      </c>
      <c r="J446" s="2292" t="s">
        <v>258</v>
      </c>
      <c r="K446" s="2352">
        <f>F446*10000</f>
        <v>10000</v>
      </c>
      <c r="L446" s="2291">
        <v>4</v>
      </c>
      <c r="M446" s="1764">
        <f t="shared" si="41"/>
        <v>40000</v>
      </c>
      <c r="N446" s="2291"/>
      <c r="O446" s="1764">
        <f t="shared" si="42"/>
        <v>0</v>
      </c>
      <c r="P446" s="1765">
        <f t="shared" si="43"/>
        <v>50000</v>
      </c>
      <c r="Q446" s="2352">
        <v>35000</v>
      </c>
      <c r="R446" s="2294"/>
    </row>
    <row r="447" spans="2:18" s="40" customFormat="1" ht="15.95" hidden="1" customHeight="1">
      <c r="B447" s="2287">
        <v>28</v>
      </c>
      <c r="C447" s="1940">
        <v>41904</v>
      </c>
      <c r="D447" s="2292" t="s">
        <v>1195</v>
      </c>
      <c r="E447" s="2291" t="s">
        <v>277</v>
      </c>
      <c r="F447" s="2291">
        <v>3</v>
      </c>
      <c r="G447" s="2291"/>
      <c r="H447" s="1759">
        <f t="shared" si="44"/>
        <v>0</v>
      </c>
      <c r="I447" s="1760">
        <f t="shared" si="45"/>
        <v>0</v>
      </c>
      <c r="J447" s="2292" t="s">
        <v>258</v>
      </c>
      <c r="K447" s="2352">
        <f>F447*10000</f>
        <v>30000</v>
      </c>
      <c r="L447" s="2291"/>
      <c r="M447" s="1764">
        <f t="shared" si="41"/>
        <v>0</v>
      </c>
      <c r="N447" s="2291"/>
      <c r="O447" s="1764">
        <f t="shared" si="42"/>
        <v>0</v>
      </c>
      <c r="P447" s="1765">
        <f t="shared" si="43"/>
        <v>30000</v>
      </c>
      <c r="Q447" s="2352">
        <v>35000</v>
      </c>
      <c r="R447" s="2294"/>
    </row>
    <row r="448" spans="2:18" s="40" customFormat="1" ht="15.95" hidden="1" customHeight="1">
      <c r="B448" s="2287">
        <v>29</v>
      </c>
      <c r="C448" s="1940">
        <v>41905</v>
      </c>
      <c r="D448" s="2292" t="s">
        <v>1195</v>
      </c>
      <c r="E448" s="2291" t="s">
        <v>277</v>
      </c>
      <c r="F448" s="2291">
        <v>3</v>
      </c>
      <c r="G448" s="2291"/>
      <c r="H448" s="1759">
        <f t="shared" si="44"/>
        <v>0</v>
      </c>
      <c r="I448" s="1760">
        <f t="shared" si="45"/>
        <v>0</v>
      </c>
      <c r="J448" s="2292" t="s">
        <v>258</v>
      </c>
      <c r="K448" s="2352">
        <f>F448*10000</f>
        <v>30000</v>
      </c>
      <c r="L448" s="2291"/>
      <c r="M448" s="1764">
        <f t="shared" si="41"/>
        <v>0</v>
      </c>
      <c r="N448" s="2291"/>
      <c r="O448" s="1764">
        <f t="shared" si="42"/>
        <v>0</v>
      </c>
      <c r="P448" s="1765">
        <f t="shared" si="43"/>
        <v>30000</v>
      </c>
      <c r="Q448" s="2352">
        <v>35000</v>
      </c>
      <c r="R448" s="2294"/>
    </row>
    <row r="449" spans="2:18" s="40" customFormat="1" ht="15.95" hidden="1" customHeight="1">
      <c r="B449" s="2287">
        <v>30</v>
      </c>
      <c r="C449" s="1940">
        <v>41906</v>
      </c>
      <c r="D449" s="2101" t="s">
        <v>832</v>
      </c>
      <c r="E449" s="2358" t="s">
        <v>277</v>
      </c>
      <c r="F449" s="2291"/>
      <c r="G449" s="2291"/>
      <c r="H449" s="1759">
        <f t="shared" si="44"/>
        <v>0</v>
      </c>
      <c r="I449" s="1760">
        <f t="shared" si="45"/>
        <v>0</v>
      </c>
      <c r="J449" s="2292"/>
      <c r="K449" s="2352"/>
      <c r="L449" s="2291"/>
      <c r="M449" s="1764">
        <f t="shared" si="41"/>
        <v>0</v>
      </c>
      <c r="N449" s="2291"/>
      <c r="O449" s="1764">
        <f t="shared" si="42"/>
        <v>0</v>
      </c>
      <c r="P449" s="1765">
        <f t="shared" si="43"/>
        <v>0</v>
      </c>
      <c r="Q449" s="2352">
        <v>35000</v>
      </c>
      <c r="R449" s="2294"/>
    </row>
    <row r="450" spans="2:18" s="40" customFormat="1" ht="15.95" hidden="1" customHeight="1" thickBot="1">
      <c r="B450" s="2295">
        <v>31</v>
      </c>
      <c r="C450" s="2296">
        <v>41907</v>
      </c>
      <c r="D450" s="2297" t="s">
        <v>1195</v>
      </c>
      <c r="E450" s="2338" t="s">
        <v>277</v>
      </c>
      <c r="F450" s="2338">
        <v>2</v>
      </c>
      <c r="G450" s="2338"/>
      <c r="H450" s="1782">
        <f t="shared" si="44"/>
        <v>0</v>
      </c>
      <c r="I450" s="1783">
        <f t="shared" si="45"/>
        <v>0</v>
      </c>
      <c r="J450" s="2297" t="s">
        <v>258</v>
      </c>
      <c r="K450" s="2359">
        <f>F450*10000</f>
        <v>20000</v>
      </c>
      <c r="L450" s="2338"/>
      <c r="M450" s="1786">
        <f t="shared" si="41"/>
        <v>0</v>
      </c>
      <c r="N450" s="2338"/>
      <c r="O450" s="1786">
        <f t="shared" si="42"/>
        <v>0</v>
      </c>
      <c r="P450" s="1787">
        <f t="shared" si="43"/>
        <v>20000</v>
      </c>
      <c r="Q450" s="2359">
        <v>35000</v>
      </c>
      <c r="R450" s="2299"/>
    </row>
    <row r="451" spans="2:18" s="40" customFormat="1" ht="15.95" hidden="1" customHeight="1">
      <c r="B451" s="2283">
        <v>1</v>
      </c>
      <c r="C451" s="1931">
        <v>41908</v>
      </c>
      <c r="D451" s="2661" t="s">
        <v>863</v>
      </c>
      <c r="E451" s="2653"/>
      <c r="F451" s="2653"/>
      <c r="G451" s="1745"/>
      <c r="H451" s="1746">
        <f>F451*G451</f>
        <v>0</v>
      </c>
      <c r="I451" s="1747">
        <f>H451*500</f>
        <v>0</v>
      </c>
      <c r="J451" s="2653"/>
      <c r="K451" s="2662"/>
      <c r="L451" s="1750"/>
      <c r="M451" s="1751">
        <f t="shared" si="41"/>
        <v>0</v>
      </c>
      <c r="N451" s="1750"/>
      <c r="O451" s="1751">
        <f t="shared" si="42"/>
        <v>0</v>
      </c>
      <c r="P451" s="1752">
        <f>I451+K451+M451+O451</f>
        <v>0</v>
      </c>
      <c r="Q451" s="1751"/>
      <c r="R451" s="1753"/>
    </row>
    <row r="452" spans="2:18" s="40" customFormat="1" ht="15.95" hidden="1" customHeight="1">
      <c r="B452" s="2549">
        <v>2</v>
      </c>
      <c r="C452" s="1940">
        <v>41909</v>
      </c>
      <c r="D452" s="2596" t="s">
        <v>863</v>
      </c>
      <c r="E452" s="2622"/>
      <c r="F452" s="2622"/>
      <c r="G452" s="2585"/>
      <c r="H452" s="1759">
        <f t="shared" ref="H452:H482" si="46">F452*G452</f>
        <v>0</v>
      </c>
      <c r="I452" s="1760">
        <f t="shared" ref="I452:I482" si="47">H452*500</f>
        <v>0</v>
      </c>
      <c r="J452" s="2622"/>
      <c r="K452" s="2623"/>
      <c r="L452" s="1769"/>
      <c r="M452" s="1764">
        <f t="shared" si="41"/>
        <v>0</v>
      </c>
      <c r="N452" s="1769"/>
      <c r="O452" s="1764">
        <f t="shared" si="42"/>
        <v>0</v>
      </c>
      <c r="P452" s="1765">
        <f>I452+K452+M452+O452</f>
        <v>0</v>
      </c>
      <c r="Q452" s="1764"/>
      <c r="R452" s="2681"/>
    </row>
    <row r="453" spans="2:18" s="40" customFormat="1" ht="15.95" hidden="1" customHeight="1">
      <c r="B453" s="2549">
        <v>3</v>
      </c>
      <c r="C453" s="2594">
        <v>41910</v>
      </c>
      <c r="D453" s="2596" t="s">
        <v>863</v>
      </c>
      <c r="E453" s="2622"/>
      <c r="F453" s="2622"/>
      <c r="G453" s="2622"/>
      <c r="H453" s="1759">
        <f t="shared" si="46"/>
        <v>0</v>
      </c>
      <c r="I453" s="1760">
        <f t="shared" si="47"/>
        <v>0</v>
      </c>
      <c r="J453" s="2622"/>
      <c r="K453" s="2623"/>
      <c r="L453" s="2622"/>
      <c r="M453" s="1764">
        <f t="shared" si="41"/>
        <v>0</v>
      </c>
      <c r="N453" s="2622"/>
      <c r="O453" s="1764">
        <f t="shared" si="42"/>
        <v>0</v>
      </c>
      <c r="P453" s="1765">
        <f t="shared" ref="P453:P492" si="48">I453+K453+M453+O453</f>
        <v>0</v>
      </c>
      <c r="Q453" s="1764"/>
      <c r="R453" s="2679"/>
    </row>
    <row r="454" spans="2:18" s="40" customFormat="1" ht="15.95" hidden="1" customHeight="1">
      <c r="B454" s="2549">
        <v>4</v>
      </c>
      <c r="C454" s="1940">
        <v>41911</v>
      </c>
      <c r="D454" s="2596" t="s">
        <v>1180</v>
      </c>
      <c r="E454" s="2622" t="s">
        <v>277</v>
      </c>
      <c r="F454" s="2622">
        <v>2</v>
      </c>
      <c r="G454" s="2622"/>
      <c r="H454" s="1759">
        <f t="shared" si="46"/>
        <v>0</v>
      </c>
      <c r="I454" s="1760">
        <f t="shared" si="47"/>
        <v>0</v>
      </c>
      <c r="J454" s="2622" t="s">
        <v>258</v>
      </c>
      <c r="K454" s="2663">
        <f>F454*10000</f>
        <v>20000</v>
      </c>
      <c r="L454" s="2622"/>
      <c r="M454" s="1764">
        <f t="shared" si="41"/>
        <v>0</v>
      </c>
      <c r="N454" s="2622"/>
      <c r="O454" s="1764">
        <f t="shared" si="42"/>
        <v>0</v>
      </c>
      <c r="P454" s="1765">
        <f t="shared" si="48"/>
        <v>20000</v>
      </c>
      <c r="Q454" s="1764">
        <v>35000</v>
      </c>
      <c r="R454" s="2679"/>
    </row>
    <row r="455" spans="2:18" s="40" customFormat="1" ht="15.95" hidden="1" customHeight="1">
      <c r="B455" s="2549">
        <v>5</v>
      </c>
      <c r="C455" s="1940">
        <v>41912</v>
      </c>
      <c r="D455" s="2596" t="s">
        <v>832</v>
      </c>
      <c r="E455" s="2622" t="s">
        <v>277</v>
      </c>
      <c r="F455" s="2622"/>
      <c r="G455" s="2622"/>
      <c r="H455" s="1759">
        <f t="shared" si="46"/>
        <v>0</v>
      </c>
      <c r="I455" s="1760">
        <f t="shared" si="47"/>
        <v>0</v>
      </c>
      <c r="J455" s="2622"/>
      <c r="K455" s="2623"/>
      <c r="L455" s="2622"/>
      <c r="M455" s="1764">
        <f t="shared" si="41"/>
        <v>0</v>
      </c>
      <c r="N455" s="2622"/>
      <c r="O455" s="1764">
        <f t="shared" si="42"/>
        <v>0</v>
      </c>
      <c r="P455" s="1765">
        <f t="shared" si="48"/>
        <v>0</v>
      </c>
      <c r="Q455" s="1764">
        <v>35000</v>
      </c>
      <c r="R455" s="2679"/>
    </row>
    <row r="456" spans="2:18" s="40" customFormat="1" ht="15.95" hidden="1" customHeight="1">
      <c r="B456" s="2549">
        <v>6</v>
      </c>
      <c r="C456" s="1940">
        <v>41913</v>
      </c>
      <c r="D456" s="2596" t="s">
        <v>1392</v>
      </c>
      <c r="E456" s="2622" t="s">
        <v>277</v>
      </c>
      <c r="F456" s="2622">
        <v>2</v>
      </c>
      <c r="G456" s="2622">
        <v>55</v>
      </c>
      <c r="H456" s="1759">
        <f t="shared" si="46"/>
        <v>110</v>
      </c>
      <c r="I456" s="1760">
        <f t="shared" si="47"/>
        <v>55000</v>
      </c>
      <c r="J456" s="2622"/>
      <c r="K456" s="2623"/>
      <c r="L456" s="2622">
        <v>4</v>
      </c>
      <c r="M456" s="1764">
        <f t="shared" si="41"/>
        <v>40000</v>
      </c>
      <c r="N456" s="2622"/>
      <c r="O456" s="1764">
        <f t="shared" si="42"/>
        <v>0</v>
      </c>
      <c r="P456" s="1765">
        <f t="shared" si="48"/>
        <v>95000</v>
      </c>
      <c r="Q456" s="1764">
        <v>35000</v>
      </c>
      <c r="R456" s="2679"/>
    </row>
    <row r="457" spans="2:18" s="40" customFormat="1" ht="15.95" hidden="1" customHeight="1">
      <c r="B457" s="3049">
        <v>7</v>
      </c>
      <c r="C457" s="1940">
        <v>41914</v>
      </c>
      <c r="D457" s="2596" t="s">
        <v>1180</v>
      </c>
      <c r="E457" s="2622" t="s">
        <v>277</v>
      </c>
      <c r="F457" s="2622">
        <v>1</v>
      </c>
      <c r="G457" s="2622"/>
      <c r="H457" s="1759">
        <f t="shared" si="46"/>
        <v>0</v>
      </c>
      <c r="I457" s="1760">
        <f t="shared" si="47"/>
        <v>0</v>
      </c>
      <c r="J457" s="2622" t="s">
        <v>258</v>
      </c>
      <c r="K457" s="2663">
        <f>F457*10000</f>
        <v>10000</v>
      </c>
      <c r="L457" s="2622"/>
      <c r="M457" s="1764">
        <f t="shared" si="41"/>
        <v>0</v>
      </c>
      <c r="N457" s="2622"/>
      <c r="O457" s="1764">
        <f t="shared" si="42"/>
        <v>0</v>
      </c>
      <c r="P457" s="1765">
        <f t="shared" si="48"/>
        <v>10000</v>
      </c>
      <c r="Q457" s="3366">
        <v>35000</v>
      </c>
      <c r="R457" s="2679"/>
    </row>
    <row r="458" spans="2:18" s="40" customFormat="1" ht="15.95" hidden="1" customHeight="1">
      <c r="B458" s="3049"/>
      <c r="C458" s="1940">
        <v>41914</v>
      </c>
      <c r="D458" s="2596" t="s">
        <v>1392</v>
      </c>
      <c r="E458" s="2622" t="s">
        <v>277</v>
      </c>
      <c r="F458" s="2622">
        <v>1</v>
      </c>
      <c r="G458" s="2622">
        <v>55</v>
      </c>
      <c r="H458" s="1759">
        <f t="shared" si="46"/>
        <v>55</v>
      </c>
      <c r="I458" s="1760">
        <f t="shared" si="47"/>
        <v>27500</v>
      </c>
      <c r="J458" s="2596"/>
      <c r="K458" s="2623"/>
      <c r="L458" s="2622"/>
      <c r="M458" s="1764">
        <f t="shared" si="41"/>
        <v>0</v>
      </c>
      <c r="N458" s="2622"/>
      <c r="O458" s="1764">
        <f t="shared" si="42"/>
        <v>0</v>
      </c>
      <c r="P458" s="1765">
        <f t="shared" si="48"/>
        <v>27500</v>
      </c>
      <c r="Q458" s="3366"/>
      <c r="R458" s="2679"/>
    </row>
    <row r="459" spans="2:18" s="40" customFormat="1" ht="15.95" hidden="1" customHeight="1">
      <c r="B459" s="2549">
        <v>8</v>
      </c>
      <c r="C459" s="1940">
        <v>41915</v>
      </c>
      <c r="D459" s="2596" t="s">
        <v>1180</v>
      </c>
      <c r="E459" s="2622" t="s">
        <v>277</v>
      </c>
      <c r="F459" s="2622">
        <v>2</v>
      </c>
      <c r="G459" s="2622"/>
      <c r="H459" s="1759">
        <f t="shared" si="46"/>
        <v>0</v>
      </c>
      <c r="I459" s="1760">
        <f t="shared" si="47"/>
        <v>0</v>
      </c>
      <c r="J459" s="2622" t="s">
        <v>258</v>
      </c>
      <c r="K459" s="2663">
        <f>F459*10000</f>
        <v>20000</v>
      </c>
      <c r="L459" s="2622"/>
      <c r="M459" s="1764">
        <f t="shared" si="41"/>
        <v>0</v>
      </c>
      <c r="N459" s="2622"/>
      <c r="O459" s="1764">
        <f t="shared" si="42"/>
        <v>0</v>
      </c>
      <c r="P459" s="1765">
        <f t="shared" si="48"/>
        <v>20000</v>
      </c>
      <c r="Q459" s="1764">
        <v>35000</v>
      </c>
      <c r="R459" s="2679"/>
    </row>
    <row r="460" spans="2:18" s="40" customFormat="1" ht="15.95" hidden="1" customHeight="1">
      <c r="B460" s="2549">
        <v>9</v>
      </c>
      <c r="C460" s="1940">
        <v>41916</v>
      </c>
      <c r="D460" s="2596" t="s">
        <v>868</v>
      </c>
      <c r="E460" s="2622" t="s">
        <v>263</v>
      </c>
      <c r="F460" s="2622">
        <v>1</v>
      </c>
      <c r="G460" s="2622">
        <v>150</v>
      </c>
      <c r="H460" s="1759">
        <f t="shared" si="46"/>
        <v>150</v>
      </c>
      <c r="I460" s="1760">
        <f t="shared" si="47"/>
        <v>75000</v>
      </c>
      <c r="J460" s="2622"/>
      <c r="K460" s="2623"/>
      <c r="L460" s="2622">
        <v>3</v>
      </c>
      <c r="M460" s="1764">
        <f t="shared" si="41"/>
        <v>30000</v>
      </c>
      <c r="N460" s="2622"/>
      <c r="O460" s="1764">
        <f t="shared" si="42"/>
        <v>0</v>
      </c>
      <c r="P460" s="1765">
        <f t="shared" si="48"/>
        <v>105000</v>
      </c>
      <c r="Q460" s="1764"/>
      <c r="R460" s="2679"/>
    </row>
    <row r="461" spans="2:18" s="40" customFormat="1" ht="15.95" hidden="1" customHeight="1">
      <c r="B461" s="2549">
        <v>10</v>
      </c>
      <c r="C461" s="2594">
        <v>41917</v>
      </c>
      <c r="D461" s="2002" t="s">
        <v>862</v>
      </c>
      <c r="E461" s="2622"/>
      <c r="F461" s="2622"/>
      <c r="G461" s="2622"/>
      <c r="H461" s="1759">
        <f t="shared" si="46"/>
        <v>0</v>
      </c>
      <c r="I461" s="1760">
        <f t="shared" si="47"/>
        <v>0</v>
      </c>
      <c r="J461" s="2596"/>
      <c r="K461" s="2623"/>
      <c r="L461" s="2622"/>
      <c r="M461" s="1764">
        <f t="shared" si="41"/>
        <v>0</v>
      </c>
      <c r="N461" s="2622"/>
      <c r="O461" s="1764">
        <f t="shared" si="42"/>
        <v>0</v>
      </c>
      <c r="P461" s="1765">
        <f t="shared" si="48"/>
        <v>0</v>
      </c>
      <c r="Q461" s="1764"/>
      <c r="R461" s="2679"/>
    </row>
    <row r="462" spans="2:18" s="40" customFormat="1" ht="15.95" hidden="1" customHeight="1">
      <c r="B462" s="3049">
        <v>11</v>
      </c>
      <c r="C462" s="1940">
        <v>41918</v>
      </c>
      <c r="D462" s="895" t="s">
        <v>1409</v>
      </c>
      <c r="E462" s="42" t="s">
        <v>810</v>
      </c>
      <c r="F462" s="2622">
        <v>1</v>
      </c>
      <c r="G462" s="2382">
        <v>120</v>
      </c>
      <c r="H462" s="1759">
        <f t="shared" si="46"/>
        <v>120</v>
      </c>
      <c r="I462" s="1760">
        <f t="shared" si="47"/>
        <v>60000</v>
      </c>
      <c r="J462" s="2596"/>
      <c r="K462" s="2640"/>
      <c r="L462" s="2622">
        <v>3</v>
      </c>
      <c r="M462" s="1764">
        <f t="shared" si="41"/>
        <v>30000</v>
      </c>
      <c r="N462" s="2622"/>
      <c r="O462" s="1764">
        <f t="shared" si="42"/>
        <v>0</v>
      </c>
      <c r="P462" s="1765">
        <f t="shared" si="48"/>
        <v>90000</v>
      </c>
      <c r="Q462" s="1764"/>
      <c r="R462" s="2679"/>
    </row>
    <row r="463" spans="2:18" s="40" customFormat="1" ht="15.95" hidden="1" customHeight="1">
      <c r="B463" s="3049"/>
      <c r="C463" s="1940">
        <v>41918</v>
      </c>
      <c r="D463" s="2596" t="s">
        <v>731</v>
      </c>
      <c r="E463" s="2622" t="s">
        <v>263</v>
      </c>
      <c r="F463" s="2622">
        <v>1</v>
      </c>
      <c r="G463" s="2622">
        <v>150</v>
      </c>
      <c r="H463" s="1759">
        <f t="shared" si="46"/>
        <v>150</v>
      </c>
      <c r="I463" s="1760">
        <f t="shared" si="47"/>
        <v>75000</v>
      </c>
      <c r="J463" s="2596"/>
      <c r="K463" s="2623"/>
      <c r="L463" s="2622">
        <v>5</v>
      </c>
      <c r="M463" s="1764">
        <f t="shared" si="41"/>
        <v>50000</v>
      </c>
      <c r="N463" s="2622">
        <v>2</v>
      </c>
      <c r="O463" s="1764">
        <f t="shared" si="42"/>
        <v>30000</v>
      </c>
      <c r="P463" s="1765">
        <f t="shared" si="48"/>
        <v>155000</v>
      </c>
      <c r="Q463" s="1764"/>
      <c r="R463" s="2679"/>
    </row>
    <row r="464" spans="2:18" s="40" customFormat="1" ht="15.95" hidden="1" customHeight="1">
      <c r="B464" s="2549">
        <v>12</v>
      </c>
      <c r="C464" s="1940">
        <v>41919</v>
      </c>
      <c r="D464" s="2596" t="s">
        <v>575</v>
      </c>
      <c r="E464" s="2622" t="s">
        <v>277</v>
      </c>
      <c r="F464" s="2622">
        <v>1</v>
      </c>
      <c r="G464" s="2622"/>
      <c r="H464" s="1759">
        <f t="shared" si="46"/>
        <v>0</v>
      </c>
      <c r="I464" s="1760">
        <f t="shared" si="47"/>
        <v>0</v>
      </c>
      <c r="J464" s="2596"/>
      <c r="K464" s="2623"/>
      <c r="L464" s="2622">
        <v>5</v>
      </c>
      <c r="M464" s="1764">
        <f t="shared" ref="M464:M492" si="49">L464*10000</f>
        <v>50000</v>
      </c>
      <c r="N464" s="2622"/>
      <c r="O464" s="1764">
        <f t="shared" ref="O464:O492" si="50">N464*15000</f>
        <v>0</v>
      </c>
      <c r="P464" s="1765">
        <f t="shared" si="48"/>
        <v>50000</v>
      </c>
      <c r="Q464" s="1764"/>
      <c r="R464" s="2679"/>
    </row>
    <row r="465" spans="2:18" s="40" customFormat="1" ht="15.95" hidden="1" customHeight="1">
      <c r="B465" s="2549">
        <v>13</v>
      </c>
      <c r="C465" s="1940">
        <v>41920</v>
      </c>
      <c r="D465" s="2596" t="s">
        <v>1392</v>
      </c>
      <c r="E465" s="2622" t="s">
        <v>277</v>
      </c>
      <c r="F465" s="2622">
        <v>2</v>
      </c>
      <c r="G465" s="2622">
        <v>55</v>
      </c>
      <c r="H465" s="1759">
        <f t="shared" si="46"/>
        <v>110</v>
      </c>
      <c r="I465" s="1760">
        <f t="shared" si="47"/>
        <v>55000</v>
      </c>
      <c r="J465" s="2596"/>
      <c r="K465" s="2623"/>
      <c r="L465" s="2622">
        <v>2</v>
      </c>
      <c r="M465" s="1764">
        <f t="shared" si="49"/>
        <v>20000</v>
      </c>
      <c r="N465" s="2622"/>
      <c r="O465" s="1764">
        <f t="shared" si="50"/>
        <v>0</v>
      </c>
      <c r="P465" s="1765">
        <f t="shared" si="48"/>
        <v>75000</v>
      </c>
      <c r="Q465" s="1764">
        <v>35000</v>
      </c>
      <c r="R465" s="2679"/>
    </row>
    <row r="466" spans="2:18" s="40" customFormat="1" ht="15.95" hidden="1" customHeight="1">
      <c r="B466" s="2549">
        <v>14</v>
      </c>
      <c r="C466" s="1940">
        <v>41921</v>
      </c>
      <c r="D466" s="2596" t="s">
        <v>1392</v>
      </c>
      <c r="E466" s="2622" t="s">
        <v>277</v>
      </c>
      <c r="F466" s="2622">
        <v>2</v>
      </c>
      <c r="G466" s="2622">
        <v>55</v>
      </c>
      <c r="H466" s="1759">
        <f t="shared" si="46"/>
        <v>110</v>
      </c>
      <c r="I466" s="1760">
        <f t="shared" si="47"/>
        <v>55000</v>
      </c>
      <c r="J466" s="2596"/>
      <c r="K466" s="2623"/>
      <c r="L466" s="2622">
        <v>1</v>
      </c>
      <c r="M466" s="1764">
        <f t="shared" si="49"/>
        <v>10000</v>
      </c>
      <c r="N466" s="2622"/>
      <c r="O466" s="1764">
        <f t="shared" si="50"/>
        <v>0</v>
      </c>
      <c r="P466" s="1765">
        <f t="shared" si="48"/>
        <v>65000</v>
      </c>
      <c r="Q466" s="1764">
        <v>35000</v>
      </c>
      <c r="R466" s="2679"/>
    </row>
    <row r="467" spans="2:18" s="40" customFormat="1" ht="15.95" hidden="1" customHeight="1">
      <c r="B467" s="2549">
        <v>15</v>
      </c>
      <c r="C467" s="1940">
        <v>41922</v>
      </c>
      <c r="D467" s="2596" t="s">
        <v>1392</v>
      </c>
      <c r="E467" s="2622" t="s">
        <v>277</v>
      </c>
      <c r="F467" s="2622">
        <v>1</v>
      </c>
      <c r="G467" s="2622">
        <v>55</v>
      </c>
      <c r="H467" s="1759">
        <f t="shared" si="46"/>
        <v>55</v>
      </c>
      <c r="I467" s="1760">
        <f t="shared" si="47"/>
        <v>27500</v>
      </c>
      <c r="J467" s="2596"/>
      <c r="K467" s="2596"/>
      <c r="L467" s="2622">
        <v>2</v>
      </c>
      <c r="M467" s="1764">
        <f t="shared" si="49"/>
        <v>20000</v>
      </c>
      <c r="N467" s="2596"/>
      <c r="O467" s="1764">
        <f t="shared" si="50"/>
        <v>0</v>
      </c>
      <c r="P467" s="1765">
        <f t="shared" si="48"/>
        <v>47500</v>
      </c>
      <c r="Q467" s="1764">
        <v>35000</v>
      </c>
      <c r="R467" s="2679"/>
    </row>
    <row r="468" spans="2:18" s="40" customFormat="1" ht="15.95" hidden="1" customHeight="1">
      <c r="B468" s="2549">
        <v>16</v>
      </c>
      <c r="C468" s="1940">
        <v>41923</v>
      </c>
      <c r="D468" s="2596" t="s">
        <v>1392</v>
      </c>
      <c r="E468" s="2622" t="s">
        <v>277</v>
      </c>
      <c r="F468" s="2622">
        <v>2</v>
      </c>
      <c r="G468" s="2622">
        <v>55</v>
      </c>
      <c r="H468" s="1759">
        <f t="shared" si="46"/>
        <v>110</v>
      </c>
      <c r="I468" s="1760">
        <f t="shared" si="47"/>
        <v>55000</v>
      </c>
      <c r="J468" s="2596"/>
      <c r="K468" s="2596"/>
      <c r="L468" s="2622">
        <v>1</v>
      </c>
      <c r="M468" s="1764">
        <f t="shared" si="49"/>
        <v>10000</v>
      </c>
      <c r="N468" s="2596"/>
      <c r="O468" s="1764">
        <f t="shared" si="50"/>
        <v>0</v>
      </c>
      <c r="P468" s="1765">
        <f t="shared" si="48"/>
        <v>65000</v>
      </c>
      <c r="Q468" s="1764">
        <v>35000</v>
      </c>
      <c r="R468" s="2679"/>
    </row>
    <row r="469" spans="2:18" s="40" customFormat="1" ht="15.95" hidden="1" customHeight="1">
      <c r="B469" s="3049">
        <v>17</v>
      </c>
      <c r="C469" s="2594">
        <v>41924</v>
      </c>
      <c r="D469" s="2596" t="s">
        <v>1392</v>
      </c>
      <c r="E469" s="2622" t="s">
        <v>277</v>
      </c>
      <c r="F469" s="2622">
        <v>1</v>
      </c>
      <c r="G469" s="2622">
        <v>55</v>
      </c>
      <c r="H469" s="1759">
        <f t="shared" si="46"/>
        <v>55</v>
      </c>
      <c r="I469" s="1760">
        <f t="shared" si="47"/>
        <v>27500</v>
      </c>
      <c r="J469" s="2596"/>
      <c r="K469" s="2596"/>
      <c r="L469" s="2622"/>
      <c r="M469" s="1764">
        <f t="shared" si="49"/>
        <v>0</v>
      </c>
      <c r="N469" s="2596"/>
      <c r="O469" s="1764">
        <f t="shared" si="50"/>
        <v>0</v>
      </c>
      <c r="P469" s="1765">
        <f t="shared" si="48"/>
        <v>27500</v>
      </c>
      <c r="Q469" s="3366">
        <v>35000</v>
      </c>
      <c r="R469" s="2679"/>
    </row>
    <row r="470" spans="2:18" s="40" customFormat="1" ht="15.95" hidden="1" customHeight="1">
      <c r="B470" s="3049"/>
      <c r="C470" s="2594">
        <v>41924</v>
      </c>
      <c r="D470" s="2596" t="s">
        <v>1393</v>
      </c>
      <c r="E470" s="2622" t="s">
        <v>277</v>
      </c>
      <c r="F470" s="2622">
        <v>1</v>
      </c>
      <c r="G470" s="2622"/>
      <c r="H470" s="1759">
        <f t="shared" si="46"/>
        <v>0</v>
      </c>
      <c r="I470" s="1760">
        <f t="shared" si="47"/>
        <v>0</v>
      </c>
      <c r="J470" s="895" t="s">
        <v>127</v>
      </c>
      <c r="K470" s="2640">
        <v>15000</v>
      </c>
      <c r="L470" s="2622">
        <v>9</v>
      </c>
      <c r="M470" s="1764">
        <f t="shared" si="49"/>
        <v>90000</v>
      </c>
      <c r="N470" s="2596"/>
      <c r="O470" s="1764">
        <f t="shared" si="50"/>
        <v>0</v>
      </c>
      <c r="P470" s="1765">
        <f t="shared" si="48"/>
        <v>105000</v>
      </c>
      <c r="Q470" s="3366"/>
      <c r="R470" s="2679"/>
    </row>
    <row r="471" spans="2:18" s="40" customFormat="1" ht="15.95" hidden="1" customHeight="1">
      <c r="B471" s="3049">
        <v>18</v>
      </c>
      <c r="C471" s="1940">
        <v>41925</v>
      </c>
      <c r="D471" s="2596" t="s">
        <v>1180</v>
      </c>
      <c r="E471" s="2622" t="s">
        <v>277</v>
      </c>
      <c r="F471" s="2622">
        <v>1</v>
      </c>
      <c r="G471" s="2622"/>
      <c r="H471" s="1759">
        <f t="shared" si="46"/>
        <v>0</v>
      </c>
      <c r="I471" s="1760">
        <f t="shared" si="47"/>
        <v>0</v>
      </c>
      <c r="J471" s="2622" t="s">
        <v>258</v>
      </c>
      <c r="K471" s="2663">
        <f>F471*10000</f>
        <v>10000</v>
      </c>
      <c r="L471" s="2622">
        <v>2</v>
      </c>
      <c r="M471" s="1764">
        <f t="shared" si="49"/>
        <v>20000</v>
      </c>
      <c r="N471" s="2596"/>
      <c r="O471" s="1764">
        <f t="shared" si="50"/>
        <v>0</v>
      </c>
      <c r="P471" s="1765">
        <f t="shared" si="48"/>
        <v>30000</v>
      </c>
      <c r="Q471" s="3366">
        <v>35000</v>
      </c>
      <c r="R471" s="156" t="s">
        <v>1406</v>
      </c>
    </row>
    <row r="472" spans="2:18" s="40" customFormat="1" ht="15.95" hidden="1" customHeight="1">
      <c r="B472" s="3049"/>
      <c r="C472" s="1940">
        <v>41925</v>
      </c>
      <c r="D472" s="2596" t="s">
        <v>1392</v>
      </c>
      <c r="E472" s="2622" t="s">
        <v>277</v>
      </c>
      <c r="F472" s="2622">
        <v>1</v>
      </c>
      <c r="G472" s="2622">
        <v>55</v>
      </c>
      <c r="H472" s="1759">
        <f t="shared" si="46"/>
        <v>55</v>
      </c>
      <c r="I472" s="1760">
        <f t="shared" si="47"/>
        <v>27500</v>
      </c>
      <c r="J472" s="2596"/>
      <c r="K472" s="2596"/>
      <c r="L472" s="2622"/>
      <c r="M472" s="1764">
        <f t="shared" si="49"/>
        <v>0</v>
      </c>
      <c r="N472" s="2596"/>
      <c r="O472" s="1764">
        <f t="shared" si="50"/>
        <v>0</v>
      </c>
      <c r="P472" s="1765">
        <f t="shared" si="48"/>
        <v>27500</v>
      </c>
      <c r="Q472" s="3366"/>
      <c r="R472" s="2679"/>
    </row>
    <row r="473" spans="2:18" s="40" customFormat="1" ht="15.95" hidden="1" customHeight="1">
      <c r="B473" s="3049"/>
      <c r="C473" s="1940">
        <v>41925</v>
      </c>
      <c r="D473" s="2596" t="s">
        <v>1393</v>
      </c>
      <c r="E473" s="2622" t="s">
        <v>277</v>
      </c>
      <c r="F473" s="2622">
        <v>2</v>
      </c>
      <c r="G473" s="2622"/>
      <c r="H473" s="1759">
        <f t="shared" si="46"/>
        <v>0</v>
      </c>
      <c r="I473" s="1760">
        <f t="shared" si="47"/>
        <v>0</v>
      </c>
      <c r="J473" s="895" t="s">
        <v>127</v>
      </c>
      <c r="K473" s="2640">
        <v>25000</v>
      </c>
      <c r="L473" s="2622">
        <v>7</v>
      </c>
      <c r="M473" s="1764">
        <f t="shared" si="49"/>
        <v>70000</v>
      </c>
      <c r="N473" s="2622">
        <v>5</v>
      </c>
      <c r="O473" s="1764">
        <f t="shared" si="50"/>
        <v>75000</v>
      </c>
      <c r="P473" s="1765">
        <f t="shared" si="48"/>
        <v>170000</v>
      </c>
      <c r="Q473" s="3366"/>
      <c r="R473" s="2679"/>
    </row>
    <row r="474" spans="2:18" s="40" customFormat="1" ht="15.95" hidden="1" customHeight="1">
      <c r="B474" s="2549">
        <v>19</v>
      </c>
      <c r="C474" s="1940">
        <v>41926</v>
      </c>
      <c r="D474" s="2596" t="s">
        <v>1180</v>
      </c>
      <c r="E474" s="2622" t="s">
        <v>277</v>
      </c>
      <c r="F474" s="2622">
        <v>1</v>
      </c>
      <c r="G474" s="2622"/>
      <c r="H474" s="1759">
        <f t="shared" si="46"/>
        <v>0</v>
      </c>
      <c r="I474" s="1760">
        <f t="shared" si="47"/>
        <v>0</v>
      </c>
      <c r="J474" s="2622" t="s">
        <v>258</v>
      </c>
      <c r="K474" s="2663">
        <f>F474*10000</f>
        <v>10000</v>
      </c>
      <c r="L474" s="2622"/>
      <c r="M474" s="1764">
        <f t="shared" si="49"/>
        <v>0</v>
      </c>
      <c r="N474" s="2596"/>
      <c r="O474" s="1764">
        <f t="shared" si="50"/>
        <v>0</v>
      </c>
      <c r="P474" s="1765">
        <f t="shared" si="48"/>
        <v>10000</v>
      </c>
      <c r="Q474" s="1764">
        <v>35000</v>
      </c>
      <c r="R474" s="2679"/>
    </row>
    <row r="475" spans="2:18" s="40" customFormat="1" ht="15.95" hidden="1" customHeight="1">
      <c r="B475" s="2549">
        <v>20</v>
      </c>
      <c r="C475" s="1940">
        <v>41927</v>
      </c>
      <c r="D475" s="2596" t="s">
        <v>1392</v>
      </c>
      <c r="E475" s="2622" t="s">
        <v>277</v>
      </c>
      <c r="F475" s="2622">
        <v>2</v>
      </c>
      <c r="G475" s="2622">
        <v>55</v>
      </c>
      <c r="H475" s="1759">
        <f t="shared" si="46"/>
        <v>110</v>
      </c>
      <c r="I475" s="1760">
        <f t="shared" si="47"/>
        <v>55000</v>
      </c>
      <c r="J475" s="2622"/>
      <c r="K475" s="2663"/>
      <c r="L475" s="2622">
        <v>3</v>
      </c>
      <c r="M475" s="1764">
        <f t="shared" si="49"/>
        <v>30000</v>
      </c>
      <c r="N475" s="2596"/>
      <c r="O475" s="1764">
        <f t="shared" si="50"/>
        <v>0</v>
      </c>
      <c r="P475" s="1765">
        <f t="shared" si="48"/>
        <v>85000</v>
      </c>
      <c r="Q475" s="1764">
        <v>35000</v>
      </c>
      <c r="R475" s="2679"/>
    </row>
    <row r="476" spans="2:18" s="40" customFormat="1" ht="15.95" hidden="1" customHeight="1">
      <c r="B476" s="2549">
        <v>21</v>
      </c>
      <c r="C476" s="1940">
        <v>41928</v>
      </c>
      <c r="D476" s="2596" t="s">
        <v>1392</v>
      </c>
      <c r="E476" s="2622" t="s">
        <v>277</v>
      </c>
      <c r="F476" s="2622">
        <v>1</v>
      </c>
      <c r="G476" s="2622">
        <v>55</v>
      </c>
      <c r="H476" s="1759">
        <f t="shared" si="46"/>
        <v>55</v>
      </c>
      <c r="I476" s="1760">
        <f t="shared" si="47"/>
        <v>27500</v>
      </c>
      <c r="J476" s="2622"/>
      <c r="K476" s="2663"/>
      <c r="L476" s="2622">
        <v>1</v>
      </c>
      <c r="M476" s="1764">
        <f t="shared" si="49"/>
        <v>10000</v>
      </c>
      <c r="N476" s="2596"/>
      <c r="O476" s="1764">
        <f t="shared" si="50"/>
        <v>0</v>
      </c>
      <c r="P476" s="1765">
        <f t="shared" si="48"/>
        <v>37500</v>
      </c>
      <c r="Q476" s="1764">
        <v>35000</v>
      </c>
      <c r="R476" s="2679"/>
    </row>
    <row r="477" spans="2:18" s="40" customFormat="1" ht="15.95" hidden="1" customHeight="1">
      <c r="B477" s="2549">
        <v>22</v>
      </c>
      <c r="C477" s="1940">
        <v>41929</v>
      </c>
      <c r="D477" s="2596" t="s">
        <v>1394</v>
      </c>
      <c r="E477" s="2622" t="s">
        <v>277</v>
      </c>
      <c r="F477" s="2622">
        <v>1</v>
      </c>
      <c r="G477" s="2622"/>
      <c r="H477" s="1759">
        <f t="shared" si="46"/>
        <v>0</v>
      </c>
      <c r="I477" s="1760">
        <f t="shared" si="47"/>
        <v>0</v>
      </c>
      <c r="J477" s="895" t="s">
        <v>127</v>
      </c>
      <c r="K477" s="2655">
        <v>15000</v>
      </c>
      <c r="L477" s="2622"/>
      <c r="M477" s="1764">
        <f t="shared" si="49"/>
        <v>0</v>
      </c>
      <c r="N477" s="2596"/>
      <c r="O477" s="1764">
        <f t="shared" si="50"/>
        <v>0</v>
      </c>
      <c r="P477" s="1765">
        <f t="shared" si="48"/>
        <v>15000</v>
      </c>
      <c r="Q477" s="1764">
        <v>35000</v>
      </c>
      <c r="R477" s="2679"/>
    </row>
    <row r="478" spans="2:18" s="40" customFormat="1" ht="15.95" hidden="1" customHeight="1">
      <c r="B478" s="2549">
        <v>23</v>
      </c>
      <c r="C478" s="1940">
        <v>41930</v>
      </c>
      <c r="D478" s="2002" t="s">
        <v>863</v>
      </c>
      <c r="E478" s="2622"/>
      <c r="F478" s="2622"/>
      <c r="G478" s="2622"/>
      <c r="H478" s="1759">
        <f t="shared" si="46"/>
        <v>0</v>
      </c>
      <c r="I478" s="1760">
        <f t="shared" si="47"/>
        <v>0</v>
      </c>
      <c r="J478" s="2622"/>
      <c r="K478" s="2663"/>
      <c r="L478" s="2622"/>
      <c r="M478" s="1764">
        <f t="shared" si="49"/>
        <v>0</v>
      </c>
      <c r="N478" s="2596"/>
      <c r="O478" s="1764">
        <f t="shared" si="50"/>
        <v>0</v>
      </c>
      <c r="P478" s="1765">
        <f t="shared" si="48"/>
        <v>0</v>
      </c>
      <c r="Q478" s="1764"/>
      <c r="R478" s="2679"/>
    </row>
    <row r="479" spans="2:18" s="40" customFormat="1" ht="15.95" hidden="1" customHeight="1">
      <c r="B479" s="2549">
        <v>24</v>
      </c>
      <c r="C479" s="2594">
        <v>41931</v>
      </c>
      <c r="D479" s="2002" t="s">
        <v>863</v>
      </c>
      <c r="E479" s="2622"/>
      <c r="F479" s="2622"/>
      <c r="G479" s="2622"/>
      <c r="H479" s="1759">
        <f t="shared" si="46"/>
        <v>0</v>
      </c>
      <c r="I479" s="1760">
        <f t="shared" si="47"/>
        <v>0</v>
      </c>
      <c r="J479" s="2622"/>
      <c r="K479" s="2663"/>
      <c r="L479" s="2622"/>
      <c r="M479" s="1764">
        <f t="shared" si="49"/>
        <v>0</v>
      </c>
      <c r="N479" s="2596"/>
      <c r="O479" s="1764">
        <f t="shared" si="50"/>
        <v>0</v>
      </c>
      <c r="P479" s="1765">
        <f t="shared" si="48"/>
        <v>0</v>
      </c>
      <c r="Q479" s="1764"/>
      <c r="R479" s="2679"/>
    </row>
    <row r="480" spans="2:18" s="40" customFormat="1" ht="15.95" hidden="1" customHeight="1">
      <c r="B480" s="2549">
        <v>25</v>
      </c>
      <c r="C480" s="1940">
        <v>41932</v>
      </c>
      <c r="D480" s="2002" t="s">
        <v>863</v>
      </c>
      <c r="E480" s="2622"/>
      <c r="F480" s="2622"/>
      <c r="G480" s="2622"/>
      <c r="H480" s="1759">
        <f t="shared" si="46"/>
        <v>0</v>
      </c>
      <c r="I480" s="1760">
        <f t="shared" si="47"/>
        <v>0</v>
      </c>
      <c r="J480" s="2622"/>
      <c r="K480" s="2663"/>
      <c r="L480" s="2622"/>
      <c r="M480" s="1764">
        <f t="shared" si="49"/>
        <v>0</v>
      </c>
      <c r="N480" s="2596"/>
      <c r="O480" s="1764">
        <f t="shared" si="50"/>
        <v>0</v>
      </c>
      <c r="P480" s="1765">
        <f t="shared" si="48"/>
        <v>0</v>
      </c>
      <c r="Q480" s="1764"/>
      <c r="R480" s="2679"/>
    </row>
    <row r="481" spans="2:18" s="40" customFormat="1" ht="15.95" hidden="1" customHeight="1">
      <c r="B481" s="2549">
        <v>26</v>
      </c>
      <c r="C481" s="1940">
        <v>41933</v>
      </c>
      <c r="D481" s="2002" t="s">
        <v>863</v>
      </c>
      <c r="E481" s="2622"/>
      <c r="F481" s="2622"/>
      <c r="G481" s="2622"/>
      <c r="H481" s="1759">
        <f t="shared" si="46"/>
        <v>0</v>
      </c>
      <c r="I481" s="1760">
        <f t="shared" si="47"/>
        <v>0</v>
      </c>
      <c r="J481" s="2622"/>
      <c r="K481" s="2663"/>
      <c r="L481" s="2622"/>
      <c r="M481" s="1764">
        <f t="shared" si="49"/>
        <v>0</v>
      </c>
      <c r="N481" s="2596"/>
      <c r="O481" s="1764">
        <f t="shared" si="50"/>
        <v>0</v>
      </c>
      <c r="P481" s="1765">
        <f t="shared" si="48"/>
        <v>0</v>
      </c>
      <c r="Q481" s="1764"/>
      <c r="R481" s="2679"/>
    </row>
    <row r="482" spans="2:18" s="40" customFormat="1" ht="15.95" hidden="1" customHeight="1">
      <c r="B482" s="2549">
        <v>27</v>
      </c>
      <c r="C482" s="1940">
        <v>41934</v>
      </c>
      <c r="D482" s="2002" t="s">
        <v>863</v>
      </c>
      <c r="E482" s="2622"/>
      <c r="F482" s="2622"/>
      <c r="G482" s="2622"/>
      <c r="H482" s="1759">
        <f t="shared" si="46"/>
        <v>0</v>
      </c>
      <c r="I482" s="1760">
        <f t="shared" si="47"/>
        <v>0</v>
      </c>
      <c r="J482" s="2622"/>
      <c r="K482" s="2663"/>
      <c r="L482" s="2622"/>
      <c r="M482" s="1764">
        <f t="shared" si="49"/>
        <v>0</v>
      </c>
      <c r="N482" s="2596"/>
      <c r="O482" s="1764">
        <f t="shared" si="50"/>
        <v>0</v>
      </c>
      <c r="P482" s="1765">
        <f t="shared" si="48"/>
        <v>0</v>
      </c>
      <c r="Q482" s="1764"/>
      <c r="R482" s="2679"/>
    </row>
    <row r="483" spans="2:18" s="40" customFormat="1" ht="15.95" hidden="1" customHeight="1">
      <c r="B483" s="3049">
        <v>28</v>
      </c>
      <c r="C483" s="1940">
        <v>41935</v>
      </c>
      <c r="D483" s="2596" t="s">
        <v>1395</v>
      </c>
      <c r="E483" s="2622" t="s">
        <v>277</v>
      </c>
      <c r="F483" s="2622"/>
      <c r="G483" s="2622"/>
      <c r="H483" s="1759">
        <v>20</v>
      </c>
      <c r="I483" s="1760">
        <f>H483*1000</f>
        <v>20000</v>
      </c>
      <c r="J483" s="2622"/>
      <c r="K483" s="2663"/>
      <c r="L483" s="2622"/>
      <c r="M483" s="1764">
        <f t="shared" si="49"/>
        <v>0</v>
      </c>
      <c r="N483" s="2596"/>
      <c r="O483" s="1764">
        <f t="shared" si="50"/>
        <v>0</v>
      </c>
      <c r="P483" s="1765">
        <f t="shared" si="48"/>
        <v>20000</v>
      </c>
      <c r="Q483" s="3366">
        <v>35000</v>
      </c>
      <c r="R483" s="2679"/>
    </row>
    <row r="484" spans="2:18" s="40" customFormat="1" ht="15.95" hidden="1" customHeight="1">
      <c r="B484" s="3049"/>
      <c r="C484" s="1940">
        <v>41935</v>
      </c>
      <c r="D484" s="2596" t="s">
        <v>1396</v>
      </c>
      <c r="E484" s="2622" t="s">
        <v>277</v>
      </c>
      <c r="F484" s="2622"/>
      <c r="G484" s="2622"/>
      <c r="H484" s="1759">
        <v>10</v>
      </c>
      <c r="I484" s="1760">
        <f t="shared" ref="I484:I492" si="51">H484*1000</f>
        <v>10000</v>
      </c>
      <c r="J484" s="2622"/>
      <c r="K484" s="2663"/>
      <c r="L484" s="2622"/>
      <c r="M484" s="1764">
        <f t="shared" si="49"/>
        <v>0</v>
      </c>
      <c r="N484" s="2596"/>
      <c r="O484" s="1764">
        <f t="shared" si="50"/>
        <v>0</v>
      </c>
      <c r="P484" s="1765">
        <f t="shared" si="48"/>
        <v>10000</v>
      </c>
      <c r="Q484" s="3366"/>
      <c r="R484" s="2679"/>
    </row>
    <row r="485" spans="2:18" s="40" customFormat="1" ht="15.95" hidden="1" customHeight="1">
      <c r="B485" s="3049"/>
      <c r="C485" s="1940">
        <v>41935</v>
      </c>
      <c r="D485" s="2596" t="s">
        <v>1397</v>
      </c>
      <c r="E485" s="2622" t="s">
        <v>277</v>
      </c>
      <c r="F485" s="2622"/>
      <c r="G485" s="2622"/>
      <c r="H485" s="1759">
        <v>10</v>
      </c>
      <c r="I485" s="1760">
        <f t="shared" si="51"/>
        <v>10000</v>
      </c>
      <c r="J485" s="2622"/>
      <c r="K485" s="2663"/>
      <c r="L485" s="2622"/>
      <c r="M485" s="1764">
        <f t="shared" si="49"/>
        <v>0</v>
      </c>
      <c r="N485" s="2596"/>
      <c r="O485" s="1764">
        <f t="shared" si="50"/>
        <v>0</v>
      </c>
      <c r="P485" s="1765">
        <f t="shared" si="48"/>
        <v>10000</v>
      </c>
      <c r="Q485" s="3366"/>
      <c r="R485" s="2679"/>
    </row>
    <row r="486" spans="2:18" s="40" customFormat="1" ht="15.95" hidden="1" customHeight="1">
      <c r="B486" s="3049"/>
      <c r="C486" s="1940">
        <v>41935</v>
      </c>
      <c r="D486" s="2596" t="s">
        <v>1398</v>
      </c>
      <c r="E486" s="2622" t="s">
        <v>277</v>
      </c>
      <c r="F486" s="2622"/>
      <c r="G486" s="2622"/>
      <c r="H486" s="1759">
        <v>10</v>
      </c>
      <c r="I486" s="1760">
        <f t="shared" si="51"/>
        <v>10000</v>
      </c>
      <c r="J486" s="2622"/>
      <c r="K486" s="2663"/>
      <c r="L486" s="2622"/>
      <c r="M486" s="1764">
        <f t="shared" si="49"/>
        <v>0</v>
      </c>
      <c r="N486" s="2596"/>
      <c r="O486" s="1764">
        <f t="shared" si="50"/>
        <v>0</v>
      </c>
      <c r="P486" s="1765">
        <f t="shared" si="48"/>
        <v>10000</v>
      </c>
      <c r="Q486" s="3366"/>
      <c r="R486" s="2679"/>
    </row>
    <row r="487" spans="2:18" s="40" customFormat="1" ht="15.95" hidden="1" customHeight="1">
      <c r="B487" s="3049"/>
      <c r="C487" s="1940">
        <v>41935</v>
      </c>
      <c r="D487" s="2596" t="s">
        <v>1399</v>
      </c>
      <c r="E487" s="2622" t="s">
        <v>277</v>
      </c>
      <c r="F487" s="2622"/>
      <c r="G487" s="2622"/>
      <c r="H487" s="1759">
        <v>75</v>
      </c>
      <c r="I487" s="1760">
        <f t="shared" si="51"/>
        <v>75000</v>
      </c>
      <c r="J487" s="2622"/>
      <c r="K487" s="2663"/>
      <c r="L487" s="2622"/>
      <c r="M487" s="1764">
        <f t="shared" si="49"/>
        <v>0</v>
      </c>
      <c r="N487" s="2596"/>
      <c r="O487" s="1764">
        <f t="shared" si="50"/>
        <v>0</v>
      </c>
      <c r="P487" s="1765">
        <f t="shared" si="48"/>
        <v>75000</v>
      </c>
      <c r="Q487" s="3366"/>
      <c r="R487" s="2679"/>
    </row>
    <row r="488" spans="2:18" s="40" customFormat="1" ht="15.95" hidden="1" customHeight="1">
      <c r="B488" s="3049">
        <v>29</v>
      </c>
      <c r="C488" s="1940">
        <v>41936</v>
      </c>
      <c r="D488" s="2596" t="s">
        <v>1400</v>
      </c>
      <c r="E488" s="2622" t="s">
        <v>277</v>
      </c>
      <c r="F488" s="2622"/>
      <c r="G488" s="2622"/>
      <c r="H488" s="1759">
        <v>20</v>
      </c>
      <c r="I488" s="1760">
        <f t="shared" si="51"/>
        <v>20000</v>
      </c>
      <c r="J488" s="2622"/>
      <c r="K488" s="2663"/>
      <c r="L488" s="2622"/>
      <c r="M488" s="1764">
        <f t="shared" si="49"/>
        <v>0</v>
      </c>
      <c r="N488" s="2596"/>
      <c r="O488" s="1764">
        <f t="shared" si="50"/>
        <v>0</v>
      </c>
      <c r="P488" s="1765">
        <f t="shared" si="48"/>
        <v>20000</v>
      </c>
      <c r="Q488" s="3366">
        <v>35000</v>
      </c>
      <c r="R488" s="2679"/>
    </row>
    <row r="489" spans="2:18" s="40" customFormat="1" ht="15.95" hidden="1" customHeight="1">
      <c r="B489" s="3049"/>
      <c r="C489" s="1940">
        <v>41936</v>
      </c>
      <c r="D489" s="2596" t="s">
        <v>1401</v>
      </c>
      <c r="E489" s="2622" t="s">
        <v>277</v>
      </c>
      <c r="F489" s="2622"/>
      <c r="G489" s="2622"/>
      <c r="H489" s="1759">
        <v>20</v>
      </c>
      <c r="I489" s="1760">
        <f t="shared" si="51"/>
        <v>20000</v>
      </c>
      <c r="J489" s="2622"/>
      <c r="K489" s="2663"/>
      <c r="L489" s="2622"/>
      <c r="M489" s="1764">
        <f t="shared" si="49"/>
        <v>0</v>
      </c>
      <c r="N489" s="2596"/>
      <c r="O489" s="1764">
        <f t="shared" si="50"/>
        <v>0</v>
      </c>
      <c r="P489" s="1765">
        <f t="shared" si="48"/>
        <v>20000</v>
      </c>
      <c r="Q489" s="3366"/>
      <c r="R489" s="2679"/>
    </row>
    <row r="490" spans="2:18" s="40" customFormat="1" ht="15.95" hidden="1" customHeight="1">
      <c r="B490" s="3049"/>
      <c r="C490" s="1940">
        <v>41936</v>
      </c>
      <c r="D490" s="2596" t="s">
        <v>1402</v>
      </c>
      <c r="E490" s="2622" t="s">
        <v>277</v>
      </c>
      <c r="F490" s="2622"/>
      <c r="G490" s="2622"/>
      <c r="H490" s="1759">
        <v>20</v>
      </c>
      <c r="I490" s="1760">
        <f t="shared" si="51"/>
        <v>20000</v>
      </c>
      <c r="J490" s="2622"/>
      <c r="K490" s="2663"/>
      <c r="L490" s="2622"/>
      <c r="M490" s="1764">
        <f t="shared" si="49"/>
        <v>0</v>
      </c>
      <c r="N490" s="2596"/>
      <c r="O490" s="1764">
        <f t="shared" si="50"/>
        <v>0</v>
      </c>
      <c r="P490" s="1765">
        <f t="shared" si="48"/>
        <v>20000</v>
      </c>
      <c r="Q490" s="3366"/>
      <c r="R490" s="2679"/>
    </row>
    <row r="491" spans="2:18" s="40" customFormat="1" ht="15.95" hidden="1" customHeight="1">
      <c r="B491" s="3049">
        <v>30</v>
      </c>
      <c r="C491" s="1940">
        <v>41937</v>
      </c>
      <c r="D491" s="895" t="s">
        <v>1407</v>
      </c>
      <c r="E491" s="2622" t="s">
        <v>277</v>
      </c>
      <c r="F491" s="2622"/>
      <c r="G491" s="2622"/>
      <c r="H491" s="1759">
        <v>18</v>
      </c>
      <c r="I491" s="1760">
        <f t="shared" si="51"/>
        <v>18000</v>
      </c>
      <c r="J491" s="2622"/>
      <c r="K491" s="2663"/>
      <c r="L491" s="2622"/>
      <c r="M491" s="1764">
        <f t="shared" si="49"/>
        <v>0</v>
      </c>
      <c r="N491" s="2596"/>
      <c r="O491" s="1764">
        <f t="shared" si="50"/>
        <v>0</v>
      </c>
      <c r="P491" s="1765">
        <f t="shared" si="48"/>
        <v>18000</v>
      </c>
      <c r="Q491" s="3366">
        <v>35000</v>
      </c>
      <c r="R491" s="2679"/>
    </row>
    <row r="492" spans="2:18" s="40" customFormat="1" ht="15.95" hidden="1" customHeight="1" thickBot="1">
      <c r="B492" s="3141"/>
      <c r="C492" s="2296">
        <v>41937</v>
      </c>
      <c r="D492" s="2591" t="s">
        <v>1408</v>
      </c>
      <c r="E492" s="2631" t="s">
        <v>277</v>
      </c>
      <c r="F492" s="2631"/>
      <c r="G492" s="2631"/>
      <c r="H492" s="1782">
        <v>18</v>
      </c>
      <c r="I492" s="1783">
        <f t="shared" si="51"/>
        <v>18000</v>
      </c>
      <c r="J492" s="2631"/>
      <c r="K492" s="2631"/>
      <c r="L492" s="2631"/>
      <c r="M492" s="1786">
        <f t="shared" si="49"/>
        <v>0</v>
      </c>
      <c r="N492" s="2607"/>
      <c r="O492" s="1786">
        <f t="shared" si="50"/>
        <v>0</v>
      </c>
      <c r="P492" s="1787">
        <f t="shared" si="48"/>
        <v>18000</v>
      </c>
      <c r="Q492" s="3367"/>
      <c r="R492" s="2680"/>
    </row>
    <row r="493" spans="2:18" ht="15.95" hidden="1" customHeight="1">
      <c r="B493" s="2724">
        <v>1</v>
      </c>
      <c r="C493" s="2853">
        <v>41938</v>
      </c>
      <c r="D493" s="27" t="s">
        <v>965</v>
      </c>
      <c r="E493" s="2731" t="s">
        <v>10</v>
      </c>
      <c r="F493" s="367">
        <v>1</v>
      </c>
      <c r="G493" s="46"/>
      <c r="H493" s="764"/>
      <c r="I493" s="2729">
        <f>H493*500</f>
        <v>0</v>
      </c>
      <c r="J493" s="2731"/>
      <c r="K493" s="2730">
        <f>F493*10000</f>
        <v>10000</v>
      </c>
      <c r="L493" s="764"/>
      <c r="M493" s="2730">
        <f t="shared" ref="M493:M503" si="52">L493*10000</f>
        <v>0</v>
      </c>
      <c r="N493" s="2731"/>
      <c r="O493" s="2730">
        <f>N493*15000</f>
        <v>0</v>
      </c>
      <c r="P493" s="2730">
        <f>I493+K493+M493+O493</f>
        <v>10000</v>
      </c>
      <c r="Q493" s="2703">
        <v>35000</v>
      </c>
      <c r="R493" s="2702"/>
    </row>
    <row r="494" spans="2:18" ht="15.95" hidden="1" customHeight="1">
      <c r="B494" s="2727">
        <v>2</v>
      </c>
      <c r="C494" s="2854">
        <v>41939</v>
      </c>
      <c r="D494" s="2487" t="s">
        <v>973</v>
      </c>
      <c r="E494" s="2743"/>
      <c r="F494" s="2635"/>
      <c r="G494" s="2635"/>
      <c r="H494" s="2378"/>
      <c r="I494" s="2729">
        <f t="shared" ref="I494:I508" si="53">H494*500</f>
        <v>0</v>
      </c>
      <c r="J494" s="2635"/>
      <c r="K494" s="2635"/>
      <c r="L494" s="2743"/>
      <c r="M494" s="2730">
        <f t="shared" si="52"/>
        <v>0</v>
      </c>
      <c r="N494" s="2743"/>
      <c r="O494" s="2730">
        <f t="shared" ref="O494:O499" si="54">N494*15000</f>
        <v>0</v>
      </c>
      <c r="P494" s="2730">
        <f t="shared" ref="P494:P503" si="55">I494+K494+M494+O494</f>
        <v>0</v>
      </c>
      <c r="Q494" s="2703">
        <v>35000</v>
      </c>
      <c r="R494" s="2702"/>
    </row>
    <row r="495" spans="2:18" ht="15.95" hidden="1" customHeight="1">
      <c r="B495" s="2727">
        <v>3</v>
      </c>
      <c r="C495" s="2854">
        <v>41940</v>
      </c>
      <c r="D495" s="1401" t="s">
        <v>788</v>
      </c>
      <c r="E495" s="2731" t="s">
        <v>10</v>
      </c>
      <c r="F495" s="367">
        <v>1</v>
      </c>
      <c r="G495" s="46"/>
      <c r="H495" s="764"/>
      <c r="I495" s="2729">
        <f>H495*500</f>
        <v>0</v>
      </c>
      <c r="J495" s="2731" t="s">
        <v>127</v>
      </c>
      <c r="K495" s="2729">
        <f>F495*12500</f>
        <v>12500</v>
      </c>
      <c r="L495" s="764"/>
      <c r="M495" s="2730">
        <f t="shared" si="52"/>
        <v>0</v>
      </c>
      <c r="N495" s="2731"/>
      <c r="O495" s="2730">
        <f t="shared" si="54"/>
        <v>0</v>
      </c>
      <c r="P495" s="2730">
        <f t="shared" si="55"/>
        <v>12500</v>
      </c>
      <c r="Q495" s="2703">
        <v>35000</v>
      </c>
      <c r="R495" s="2702"/>
    </row>
    <row r="496" spans="2:18" ht="15.95" hidden="1" customHeight="1">
      <c r="B496" s="2727">
        <v>4</v>
      </c>
      <c r="C496" s="2854">
        <v>41941</v>
      </c>
      <c r="D496" s="2487" t="s">
        <v>973</v>
      </c>
      <c r="E496" s="2743"/>
      <c r="F496" s="2635"/>
      <c r="G496" s="2635"/>
      <c r="H496" s="2378"/>
      <c r="I496" s="2729">
        <f t="shared" si="53"/>
        <v>0</v>
      </c>
      <c r="J496" s="2635"/>
      <c r="K496" s="2635"/>
      <c r="L496" s="2743"/>
      <c r="M496" s="2730">
        <f t="shared" si="52"/>
        <v>0</v>
      </c>
      <c r="N496" s="2743"/>
      <c r="O496" s="2730">
        <f t="shared" si="54"/>
        <v>0</v>
      </c>
      <c r="P496" s="2730">
        <f t="shared" si="55"/>
        <v>0</v>
      </c>
      <c r="Q496" s="2703">
        <v>35000</v>
      </c>
      <c r="R496" s="2702"/>
    </row>
    <row r="497" spans="2:18" ht="15.95" hidden="1" customHeight="1">
      <c r="B497" s="2727">
        <v>5</v>
      </c>
      <c r="C497" s="2854">
        <v>41942</v>
      </c>
      <c r="D497" s="1401" t="s">
        <v>1539</v>
      </c>
      <c r="E497" s="2731" t="s">
        <v>10</v>
      </c>
      <c r="F497" s="367">
        <v>1</v>
      </c>
      <c r="G497" s="46"/>
      <c r="H497" s="764"/>
      <c r="I497" s="2729">
        <f t="shared" si="53"/>
        <v>0</v>
      </c>
      <c r="J497" s="2731" t="s">
        <v>127</v>
      </c>
      <c r="K497" s="2729">
        <f>F497*10000</f>
        <v>10000</v>
      </c>
      <c r="L497" s="764"/>
      <c r="M497" s="2730">
        <f t="shared" si="52"/>
        <v>0</v>
      </c>
      <c r="N497" s="2731"/>
      <c r="O497" s="2730">
        <f t="shared" si="54"/>
        <v>0</v>
      </c>
      <c r="P497" s="2730">
        <f t="shared" si="55"/>
        <v>10000</v>
      </c>
      <c r="Q497" s="2703">
        <v>35000</v>
      </c>
      <c r="R497" s="2702"/>
    </row>
    <row r="498" spans="2:18" ht="15.95" hidden="1" customHeight="1">
      <c r="B498" s="2727">
        <v>6</v>
      </c>
      <c r="C498" s="2854">
        <v>41943</v>
      </c>
      <c r="D498" s="2635" t="s">
        <v>1555</v>
      </c>
      <c r="E498" s="2743"/>
      <c r="F498" s="2635"/>
      <c r="G498" s="2635"/>
      <c r="H498" s="2378"/>
      <c r="I498" s="2729">
        <f t="shared" si="53"/>
        <v>0</v>
      </c>
      <c r="J498" s="2635"/>
      <c r="K498" s="2635"/>
      <c r="L498" s="764"/>
      <c r="M498" s="2730">
        <f t="shared" si="52"/>
        <v>0</v>
      </c>
      <c r="N498" s="2731"/>
      <c r="O498" s="2730">
        <f t="shared" si="54"/>
        <v>0</v>
      </c>
      <c r="P498" s="2730">
        <f t="shared" si="55"/>
        <v>0</v>
      </c>
      <c r="Q498" s="2703">
        <v>35000</v>
      </c>
      <c r="R498" s="2851" t="s">
        <v>1556</v>
      </c>
    </row>
    <row r="499" spans="2:18" ht="15.95" hidden="1" customHeight="1">
      <c r="B499" s="2727">
        <v>7</v>
      </c>
      <c r="C499" s="2854">
        <v>41944</v>
      </c>
      <c r="D499" s="2487" t="s">
        <v>1033</v>
      </c>
      <c r="E499" s="2743"/>
      <c r="F499" s="2635"/>
      <c r="G499" s="2635"/>
      <c r="H499" s="2378"/>
      <c r="I499" s="2729">
        <f t="shared" si="53"/>
        <v>0</v>
      </c>
      <c r="J499" s="2635"/>
      <c r="K499" s="2635"/>
      <c r="L499" s="764"/>
      <c r="M499" s="2730">
        <f t="shared" si="52"/>
        <v>0</v>
      </c>
      <c r="N499" s="2731"/>
      <c r="O499" s="2730">
        <f t="shared" si="54"/>
        <v>0</v>
      </c>
      <c r="P499" s="2730">
        <f t="shared" si="55"/>
        <v>0</v>
      </c>
      <c r="Q499" s="2636"/>
      <c r="R499" s="2702"/>
    </row>
    <row r="500" spans="2:18" ht="15.95" hidden="1" customHeight="1">
      <c r="B500" s="2726">
        <v>8</v>
      </c>
      <c r="C500" s="2855">
        <v>41945</v>
      </c>
      <c r="D500" s="2901" t="s">
        <v>1608</v>
      </c>
      <c r="E500" s="2743"/>
      <c r="F500" s="2635"/>
      <c r="G500" s="2635"/>
      <c r="H500" s="2378"/>
      <c r="I500" s="2729">
        <f t="shared" si="53"/>
        <v>0</v>
      </c>
      <c r="J500" s="2635"/>
      <c r="K500" s="2635"/>
      <c r="L500" s="764"/>
      <c r="M500" s="2730">
        <f t="shared" si="52"/>
        <v>0</v>
      </c>
      <c r="N500" s="2731"/>
      <c r="O500" s="2730">
        <f>N500*15000</f>
        <v>0</v>
      </c>
      <c r="P500" s="2730">
        <f t="shared" si="55"/>
        <v>0</v>
      </c>
      <c r="Q500" s="2636"/>
      <c r="R500" s="2702"/>
    </row>
    <row r="501" spans="2:18" ht="15.95" hidden="1" customHeight="1">
      <c r="B501" s="2727">
        <v>9</v>
      </c>
      <c r="C501" s="2854">
        <v>41946</v>
      </c>
      <c r="D501" s="2901" t="s">
        <v>1608</v>
      </c>
      <c r="E501" s="2743"/>
      <c r="F501" s="2635"/>
      <c r="G501" s="2635"/>
      <c r="H501" s="2378"/>
      <c r="I501" s="2729">
        <f t="shared" si="53"/>
        <v>0</v>
      </c>
      <c r="J501" s="2635"/>
      <c r="K501" s="2635"/>
      <c r="L501" s="764"/>
      <c r="M501" s="2730">
        <f t="shared" si="52"/>
        <v>0</v>
      </c>
      <c r="N501" s="2731"/>
      <c r="O501" s="2730">
        <f>N501*15000</f>
        <v>0</v>
      </c>
      <c r="P501" s="2730">
        <f t="shared" si="55"/>
        <v>0</v>
      </c>
      <c r="Q501" s="2636"/>
      <c r="R501" s="2702"/>
    </row>
    <row r="502" spans="2:18" ht="15.95" hidden="1" customHeight="1">
      <c r="B502" s="2727">
        <v>10</v>
      </c>
      <c r="C502" s="2854">
        <v>41947</v>
      </c>
      <c r="D502" s="2901" t="s">
        <v>1608</v>
      </c>
      <c r="E502" s="2743"/>
      <c r="F502" s="2635"/>
      <c r="G502" s="2635"/>
      <c r="H502" s="2378"/>
      <c r="I502" s="2729">
        <f t="shared" si="53"/>
        <v>0</v>
      </c>
      <c r="J502" s="2635"/>
      <c r="K502" s="2635"/>
      <c r="L502" s="764"/>
      <c r="M502" s="2730">
        <f t="shared" si="52"/>
        <v>0</v>
      </c>
      <c r="N502" s="2731"/>
      <c r="O502" s="2730">
        <f>N502*15000</f>
        <v>0</v>
      </c>
      <c r="P502" s="2730">
        <f t="shared" si="55"/>
        <v>0</v>
      </c>
      <c r="Q502" s="2636"/>
      <c r="R502" s="2702"/>
    </row>
    <row r="503" spans="2:18" ht="15.95" hidden="1" customHeight="1">
      <c r="B503" s="2727">
        <v>11</v>
      </c>
      <c r="C503" s="2854">
        <v>41948</v>
      </c>
      <c r="D503" s="2487" t="s">
        <v>1033</v>
      </c>
      <c r="E503" s="2743"/>
      <c r="F503" s="2635"/>
      <c r="G503" s="2635"/>
      <c r="H503" s="2378"/>
      <c r="I503" s="2729">
        <f t="shared" si="53"/>
        <v>0</v>
      </c>
      <c r="J503" s="2635"/>
      <c r="K503" s="2635"/>
      <c r="L503" s="764"/>
      <c r="M503" s="2730">
        <f t="shared" si="52"/>
        <v>0</v>
      </c>
      <c r="N503" s="2731"/>
      <c r="O503" s="2730">
        <f>N503*15000</f>
        <v>0</v>
      </c>
      <c r="P503" s="2730">
        <f t="shared" si="55"/>
        <v>0</v>
      </c>
      <c r="Q503" s="2636"/>
      <c r="R503" s="2702"/>
    </row>
    <row r="504" spans="2:18" ht="15.95" hidden="1" customHeight="1">
      <c r="B504" s="2727">
        <v>12</v>
      </c>
      <c r="C504" s="2854">
        <v>41949</v>
      </c>
      <c r="D504" s="2635" t="s">
        <v>1557</v>
      </c>
      <c r="E504" s="2743" t="s">
        <v>263</v>
      </c>
      <c r="F504" s="2743"/>
      <c r="G504" s="2743"/>
      <c r="H504" s="1640">
        <f>F504*G504</f>
        <v>0</v>
      </c>
      <c r="I504" s="2729">
        <f t="shared" si="53"/>
        <v>0</v>
      </c>
      <c r="J504" s="2635"/>
      <c r="K504" s="2635"/>
      <c r="L504" s="2743">
        <v>2</v>
      </c>
      <c r="M504" s="2739">
        <f t="shared" ref="M504:M511" si="56">L504*10000</f>
        <v>20000</v>
      </c>
      <c r="N504" s="2635"/>
      <c r="O504" s="2739">
        <f t="shared" ref="O504:O511" si="57">N504*15000</f>
        <v>0</v>
      </c>
      <c r="P504" s="1645">
        <f t="shared" ref="P504:P511" si="58">I504+K504+M504+O504</f>
        <v>20000</v>
      </c>
      <c r="Q504" s="2636"/>
      <c r="R504" s="2702"/>
    </row>
    <row r="505" spans="2:18" ht="15.95" hidden="1" customHeight="1">
      <c r="B505" s="2727">
        <v>13</v>
      </c>
      <c r="C505" s="2854">
        <v>41951</v>
      </c>
      <c r="D505" s="2487" t="s">
        <v>1558</v>
      </c>
      <c r="E505" s="2743"/>
      <c r="F505" s="2743"/>
      <c r="G505" s="2743"/>
      <c r="H505" s="1640"/>
      <c r="I505" s="2729">
        <f t="shared" si="53"/>
        <v>0</v>
      </c>
      <c r="J505" s="2635"/>
      <c r="K505" s="2635"/>
      <c r="L505" s="2743"/>
      <c r="M505" s="2739">
        <f t="shared" si="56"/>
        <v>0</v>
      </c>
      <c r="N505" s="2635"/>
      <c r="O505" s="2739">
        <f t="shared" si="57"/>
        <v>0</v>
      </c>
      <c r="P505" s="1645">
        <f t="shared" si="58"/>
        <v>0</v>
      </c>
      <c r="Q505" s="2636"/>
      <c r="R505" s="2702"/>
    </row>
    <row r="506" spans="2:18" ht="15.95" hidden="1" customHeight="1">
      <c r="B506" s="2726">
        <v>14</v>
      </c>
      <c r="C506" s="2855">
        <v>41952</v>
      </c>
      <c r="D506" s="2635" t="s">
        <v>1559</v>
      </c>
      <c r="E506" s="2743"/>
      <c r="F506" s="2635"/>
      <c r="G506" s="2635"/>
      <c r="H506" s="2378"/>
      <c r="I506" s="2729">
        <f t="shared" si="53"/>
        <v>0</v>
      </c>
      <c r="J506" s="2635"/>
      <c r="K506" s="2635"/>
      <c r="L506" s="764">
        <v>9</v>
      </c>
      <c r="M506" s="2730">
        <f t="shared" si="56"/>
        <v>90000</v>
      </c>
      <c r="N506" s="2731"/>
      <c r="O506" s="2730">
        <f t="shared" si="57"/>
        <v>0</v>
      </c>
      <c r="P506" s="2730">
        <f t="shared" si="58"/>
        <v>90000</v>
      </c>
      <c r="Q506" s="2636"/>
      <c r="R506" s="2851" t="s">
        <v>1560</v>
      </c>
    </row>
    <row r="507" spans="2:18" ht="15.95" hidden="1" customHeight="1">
      <c r="B507" s="2727">
        <v>15</v>
      </c>
      <c r="C507" s="2854">
        <v>41953</v>
      </c>
      <c r="D507" s="27" t="s">
        <v>1542</v>
      </c>
      <c r="E507" s="2731" t="s">
        <v>984</v>
      </c>
      <c r="F507" s="2731">
        <v>1</v>
      </c>
      <c r="G507" s="46">
        <v>55</v>
      </c>
      <c r="H507" s="764">
        <f>F507*G507</f>
        <v>55</v>
      </c>
      <c r="I507" s="2729">
        <f t="shared" si="53"/>
        <v>27500</v>
      </c>
      <c r="J507" s="2731" t="s">
        <v>127</v>
      </c>
      <c r="K507" s="2730">
        <f>H507*200</f>
        <v>11000</v>
      </c>
      <c r="L507" s="764">
        <v>3</v>
      </c>
      <c r="M507" s="2730">
        <f t="shared" si="56"/>
        <v>30000</v>
      </c>
      <c r="N507" s="2731"/>
      <c r="O507" s="2730">
        <f t="shared" si="57"/>
        <v>0</v>
      </c>
      <c r="P507" s="2730">
        <f t="shared" si="58"/>
        <v>68500</v>
      </c>
      <c r="Q507" s="2703">
        <v>35000</v>
      </c>
      <c r="R507" s="2702"/>
    </row>
    <row r="508" spans="2:18" ht="15.95" hidden="1" customHeight="1">
      <c r="B508" s="2722">
        <v>16</v>
      </c>
      <c r="C508" s="2854">
        <v>41954</v>
      </c>
      <c r="D508" s="1401" t="s">
        <v>788</v>
      </c>
      <c r="E508" s="2731" t="s">
        <v>10</v>
      </c>
      <c r="F508" s="367">
        <v>3</v>
      </c>
      <c r="G508" s="46"/>
      <c r="H508" s="764"/>
      <c r="I508" s="2729">
        <f t="shared" si="53"/>
        <v>0</v>
      </c>
      <c r="J508" s="2731" t="s">
        <v>127</v>
      </c>
      <c r="K508" s="2729">
        <f>F508*12500</f>
        <v>37500</v>
      </c>
      <c r="L508" s="764"/>
      <c r="M508" s="2730">
        <f t="shared" si="56"/>
        <v>0</v>
      </c>
      <c r="N508" s="2731"/>
      <c r="O508" s="2730">
        <f t="shared" si="57"/>
        <v>0</v>
      </c>
      <c r="P508" s="2730">
        <f t="shared" si="58"/>
        <v>37500</v>
      </c>
      <c r="Q508" s="2703">
        <v>35000</v>
      </c>
      <c r="R508" s="2702"/>
    </row>
    <row r="509" spans="2:18" ht="15.95" hidden="1" customHeight="1">
      <c r="B509" s="3186">
        <v>17</v>
      </c>
      <c r="C509" s="2854">
        <v>41955</v>
      </c>
      <c r="D509" s="27" t="s">
        <v>1542</v>
      </c>
      <c r="E509" s="2731" t="s">
        <v>984</v>
      </c>
      <c r="F509" s="2731">
        <v>1</v>
      </c>
      <c r="G509" s="46">
        <v>55</v>
      </c>
      <c r="H509" s="764">
        <f>F509*G509</f>
        <v>55</v>
      </c>
      <c r="I509" s="2729">
        <f>H509*500</f>
        <v>27500</v>
      </c>
      <c r="J509" s="2731" t="s">
        <v>127</v>
      </c>
      <c r="K509" s="2730">
        <f>H509*200</f>
        <v>11000</v>
      </c>
      <c r="L509" s="764"/>
      <c r="M509" s="2730">
        <f t="shared" si="56"/>
        <v>0</v>
      </c>
      <c r="N509" s="2731"/>
      <c r="O509" s="2730">
        <f t="shared" si="57"/>
        <v>0</v>
      </c>
      <c r="P509" s="2730">
        <f t="shared" si="58"/>
        <v>38500</v>
      </c>
      <c r="Q509" s="3054">
        <v>35000</v>
      </c>
      <c r="R509" s="2702"/>
    </row>
    <row r="510" spans="2:18" ht="15.95" hidden="1" customHeight="1">
      <c r="B510" s="3187"/>
      <c r="C510" s="2854">
        <v>41955</v>
      </c>
      <c r="D510" s="1401" t="s">
        <v>788</v>
      </c>
      <c r="E510" s="2731" t="s">
        <v>10</v>
      </c>
      <c r="F510" s="367">
        <v>1</v>
      </c>
      <c r="G510" s="46"/>
      <c r="H510" s="764"/>
      <c r="I510" s="2729">
        <f>H510*500</f>
        <v>0</v>
      </c>
      <c r="J510" s="2731" t="s">
        <v>127</v>
      </c>
      <c r="K510" s="2729">
        <f>F510*12500</f>
        <v>12500</v>
      </c>
      <c r="L510" s="764"/>
      <c r="M510" s="2730">
        <f t="shared" si="56"/>
        <v>0</v>
      </c>
      <c r="N510" s="2731"/>
      <c r="O510" s="2730">
        <f t="shared" si="57"/>
        <v>0</v>
      </c>
      <c r="P510" s="2730">
        <f t="shared" si="58"/>
        <v>12500</v>
      </c>
      <c r="Q510" s="3055"/>
      <c r="R510" s="2702"/>
    </row>
    <row r="511" spans="2:18" ht="15.95" hidden="1" customHeight="1">
      <c r="B511" s="2727">
        <v>18</v>
      </c>
      <c r="C511" s="2854">
        <v>41956</v>
      </c>
      <c r="D511" s="27" t="s">
        <v>1542</v>
      </c>
      <c r="E511" s="2731" t="s">
        <v>984</v>
      </c>
      <c r="F511" s="2731">
        <v>1</v>
      </c>
      <c r="G511" s="46">
        <v>55</v>
      </c>
      <c r="H511" s="764">
        <f>F511*G511</f>
        <v>55</v>
      </c>
      <c r="I511" s="2729">
        <f>H511*500</f>
        <v>27500</v>
      </c>
      <c r="J511" s="2731" t="s">
        <v>127</v>
      </c>
      <c r="K511" s="2730">
        <f>H511*200</f>
        <v>11000</v>
      </c>
      <c r="L511" s="764"/>
      <c r="M511" s="2730">
        <f t="shared" si="56"/>
        <v>0</v>
      </c>
      <c r="N511" s="2731"/>
      <c r="O511" s="2730">
        <f t="shared" si="57"/>
        <v>0</v>
      </c>
      <c r="P511" s="2730">
        <f t="shared" si="58"/>
        <v>38500</v>
      </c>
      <c r="Q511" s="2703">
        <v>35000</v>
      </c>
      <c r="R511" s="2702"/>
    </row>
    <row r="512" spans="2:18" ht="15.95" hidden="1" customHeight="1">
      <c r="B512" s="2727">
        <v>19</v>
      </c>
      <c r="C512" s="2854">
        <v>41957</v>
      </c>
      <c r="D512" s="1018" t="s">
        <v>1032</v>
      </c>
      <c r="E512" s="2743"/>
      <c r="F512" s="2635"/>
      <c r="G512" s="2635"/>
      <c r="H512" s="2378"/>
      <c r="I512" s="2729">
        <f>H512*500</f>
        <v>0</v>
      </c>
      <c r="J512" s="2635"/>
      <c r="K512" s="2635"/>
      <c r="L512" s="764"/>
      <c r="M512" s="2730">
        <f>L512*10000</f>
        <v>0</v>
      </c>
      <c r="N512" s="2731"/>
      <c r="O512" s="2730">
        <f>N512*15000</f>
        <v>0</v>
      </c>
      <c r="P512" s="2730">
        <f>I512+K512+M512+O512</f>
        <v>0</v>
      </c>
      <c r="Q512" s="2703">
        <v>35000</v>
      </c>
      <c r="R512" s="2702"/>
    </row>
    <row r="513" spans="2:18" ht="15.95" hidden="1" customHeight="1">
      <c r="B513" s="2727">
        <v>20</v>
      </c>
      <c r="C513" s="2854">
        <v>41958</v>
      </c>
      <c r="D513" s="1018" t="s">
        <v>1032</v>
      </c>
      <c r="E513" s="2743"/>
      <c r="F513" s="2635"/>
      <c r="G513" s="2635"/>
      <c r="H513" s="2378"/>
      <c r="I513" s="2729">
        <f>H513*500</f>
        <v>0</v>
      </c>
      <c r="J513" s="2635"/>
      <c r="K513" s="2635"/>
      <c r="L513" s="764"/>
      <c r="M513" s="2730">
        <f>L513*10000</f>
        <v>0</v>
      </c>
      <c r="N513" s="2731"/>
      <c r="O513" s="2730">
        <f>N513*15000</f>
        <v>0</v>
      </c>
      <c r="P513" s="2730">
        <f>I513+K513+M513+O513</f>
        <v>0</v>
      </c>
      <c r="Q513" s="2703">
        <v>35000</v>
      </c>
      <c r="R513" s="2702"/>
    </row>
    <row r="514" spans="2:18" ht="15.95" hidden="1" customHeight="1">
      <c r="B514" s="2726">
        <v>21</v>
      </c>
      <c r="C514" s="2855">
        <v>41959</v>
      </c>
      <c r="D514" s="27" t="s">
        <v>1542</v>
      </c>
      <c r="E514" s="2731" t="s">
        <v>984</v>
      </c>
      <c r="F514" s="2731">
        <v>2</v>
      </c>
      <c r="G514" s="46">
        <v>55</v>
      </c>
      <c r="H514" s="764">
        <f>F514*G514</f>
        <v>110</v>
      </c>
      <c r="I514" s="2729">
        <f t="shared" ref="I514:I529" si="59">H514*500</f>
        <v>55000</v>
      </c>
      <c r="J514" s="2731" t="s">
        <v>127</v>
      </c>
      <c r="K514" s="2730">
        <f>H514*200</f>
        <v>22000</v>
      </c>
      <c r="L514" s="764">
        <v>11</v>
      </c>
      <c r="M514" s="2730">
        <f t="shared" ref="M514:M529" si="60">L514*10000</f>
        <v>110000</v>
      </c>
      <c r="N514" s="2731"/>
      <c r="O514" s="2730">
        <f t="shared" ref="O514:O529" si="61">N514*15000</f>
        <v>0</v>
      </c>
      <c r="P514" s="2730">
        <f t="shared" ref="P514:P528" si="62">I514+K514+M514+O514</f>
        <v>187000</v>
      </c>
      <c r="Q514" s="2703">
        <v>35000</v>
      </c>
      <c r="R514" s="2702"/>
    </row>
    <row r="515" spans="2:18" ht="15.95" hidden="1" customHeight="1">
      <c r="B515" s="2727">
        <v>22</v>
      </c>
      <c r="C515" s="2854">
        <v>41960</v>
      </c>
      <c r="D515" s="1401" t="s">
        <v>788</v>
      </c>
      <c r="E515" s="2731" t="s">
        <v>10</v>
      </c>
      <c r="F515" s="367">
        <v>2</v>
      </c>
      <c r="G515" s="46"/>
      <c r="H515" s="764"/>
      <c r="I515" s="2729">
        <f t="shared" si="59"/>
        <v>0</v>
      </c>
      <c r="J515" s="2731" t="s">
        <v>127</v>
      </c>
      <c r="K515" s="2729">
        <f>F515*12500</f>
        <v>25000</v>
      </c>
      <c r="L515" s="764"/>
      <c r="M515" s="2730">
        <f t="shared" si="60"/>
        <v>0</v>
      </c>
      <c r="N515" s="2731"/>
      <c r="O515" s="2730">
        <f t="shared" si="61"/>
        <v>0</v>
      </c>
      <c r="P515" s="2730">
        <f t="shared" si="62"/>
        <v>25000</v>
      </c>
      <c r="Q515" s="2703">
        <v>35000</v>
      </c>
      <c r="R515" s="2702"/>
    </row>
    <row r="516" spans="2:18" ht="15.95" hidden="1" customHeight="1">
      <c r="B516" s="2727">
        <v>23</v>
      </c>
      <c r="C516" s="2854">
        <v>41961</v>
      </c>
      <c r="D516" s="1401" t="s">
        <v>788</v>
      </c>
      <c r="E516" s="2731" t="s">
        <v>10</v>
      </c>
      <c r="F516" s="367">
        <v>1</v>
      </c>
      <c r="G516" s="46"/>
      <c r="H516" s="764"/>
      <c r="I516" s="2729">
        <f t="shared" si="59"/>
        <v>0</v>
      </c>
      <c r="J516" s="2731" t="s">
        <v>127</v>
      </c>
      <c r="K516" s="2729">
        <f>F516*12500</f>
        <v>12500</v>
      </c>
      <c r="L516" s="764"/>
      <c r="M516" s="2730">
        <f t="shared" si="60"/>
        <v>0</v>
      </c>
      <c r="N516" s="2731"/>
      <c r="O516" s="2730">
        <f t="shared" si="61"/>
        <v>0</v>
      </c>
      <c r="P516" s="2730">
        <f t="shared" si="62"/>
        <v>12500</v>
      </c>
      <c r="Q516" s="2703">
        <v>35000</v>
      </c>
      <c r="R516" s="2702"/>
    </row>
    <row r="517" spans="2:18" ht="15.95" hidden="1" customHeight="1">
      <c r="B517" s="3186">
        <v>24</v>
      </c>
      <c r="C517" s="2854">
        <v>41962</v>
      </c>
      <c r="D517" s="1401" t="s">
        <v>788</v>
      </c>
      <c r="E517" s="2731" t="s">
        <v>10</v>
      </c>
      <c r="F517" s="367">
        <v>3</v>
      </c>
      <c r="G517" s="46"/>
      <c r="H517" s="764"/>
      <c r="I517" s="2729">
        <f t="shared" si="59"/>
        <v>0</v>
      </c>
      <c r="J517" s="2731" t="s">
        <v>127</v>
      </c>
      <c r="K517" s="2729">
        <f>F517*12500</f>
        <v>37500</v>
      </c>
      <c r="L517" s="764"/>
      <c r="M517" s="2730">
        <f t="shared" si="60"/>
        <v>0</v>
      </c>
      <c r="N517" s="2731"/>
      <c r="O517" s="2730">
        <f t="shared" si="61"/>
        <v>0</v>
      </c>
      <c r="P517" s="2730">
        <f t="shared" si="62"/>
        <v>37500</v>
      </c>
      <c r="Q517" s="3054">
        <v>35000</v>
      </c>
      <c r="R517" s="2702"/>
    </row>
    <row r="518" spans="2:18" ht="15.95" hidden="1" customHeight="1">
      <c r="B518" s="3187"/>
      <c r="C518" s="2854">
        <v>41962</v>
      </c>
      <c r="D518" s="27" t="s">
        <v>1561</v>
      </c>
      <c r="E518" s="1470" t="s">
        <v>10</v>
      </c>
      <c r="F518" s="367">
        <v>1</v>
      </c>
      <c r="G518" s="46"/>
      <c r="H518" s="764"/>
      <c r="I518" s="2729">
        <f t="shared" si="59"/>
        <v>0</v>
      </c>
      <c r="J518" s="2731"/>
      <c r="K518" s="2730">
        <f>F518*10000</f>
        <v>10000</v>
      </c>
      <c r="L518" s="764">
        <v>3</v>
      </c>
      <c r="M518" s="2730">
        <f t="shared" si="60"/>
        <v>30000</v>
      </c>
      <c r="N518" s="2731"/>
      <c r="O518" s="2730">
        <f t="shared" si="61"/>
        <v>0</v>
      </c>
      <c r="P518" s="2730">
        <f t="shared" si="62"/>
        <v>40000</v>
      </c>
      <c r="Q518" s="3055"/>
      <c r="R518" s="2702"/>
    </row>
    <row r="519" spans="2:18" ht="15.95" hidden="1" customHeight="1">
      <c r="B519" s="3186">
        <v>25</v>
      </c>
      <c r="C519" s="2854">
        <v>41963</v>
      </c>
      <c r="D519" s="1401" t="s">
        <v>788</v>
      </c>
      <c r="E519" s="2731" t="s">
        <v>10</v>
      </c>
      <c r="F519" s="367">
        <v>3</v>
      </c>
      <c r="G519" s="46"/>
      <c r="H519" s="764"/>
      <c r="I519" s="2729">
        <f t="shared" si="59"/>
        <v>0</v>
      </c>
      <c r="J519" s="2731" t="s">
        <v>127</v>
      </c>
      <c r="K519" s="2729">
        <f>F519*12500</f>
        <v>37500</v>
      </c>
      <c r="L519" s="764"/>
      <c r="M519" s="2730">
        <f t="shared" si="60"/>
        <v>0</v>
      </c>
      <c r="N519" s="2731"/>
      <c r="O519" s="2730">
        <f t="shared" si="61"/>
        <v>0</v>
      </c>
      <c r="P519" s="2730">
        <f t="shared" si="62"/>
        <v>37500</v>
      </c>
      <c r="Q519" s="3054">
        <v>35000</v>
      </c>
      <c r="R519" s="2702"/>
    </row>
    <row r="520" spans="2:18" ht="15.95" hidden="1" customHeight="1">
      <c r="B520" s="3187"/>
      <c r="C520" s="2854">
        <v>41963</v>
      </c>
      <c r="D520" s="27" t="s">
        <v>965</v>
      </c>
      <c r="E520" s="1470" t="s">
        <v>10</v>
      </c>
      <c r="F520" s="367">
        <v>1</v>
      </c>
      <c r="G520" s="46"/>
      <c r="H520" s="764"/>
      <c r="I520" s="2729">
        <f t="shared" si="59"/>
        <v>0</v>
      </c>
      <c r="J520" s="2731"/>
      <c r="K520" s="2730">
        <f>F520*10000</f>
        <v>10000</v>
      </c>
      <c r="L520" s="764">
        <v>2</v>
      </c>
      <c r="M520" s="2730">
        <f t="shared" si="60"/>
        <v>20000</v>
      </c>
      <c r="N520" s="2731"/>
      <c r="O520" s="2730">
        <f t="shared" si="61"/>
        <v>0</v>
      </c>
      <c r="P520" s="2730">
        <f t="shared" si="62"/>
        <v>30000</v>
      </c>
      <c r="Q520" s="3055"/>
      <c r="R520" s="2702"/>
    </row>
    <row r="521" spans="2:18" ht="15.95" hidden="1" customHeight="1">
      <c r="B521" s="2727">
        <v>26</v>
      </c>
      <c r="C521" s="2854">
        <v>41964</v>
      </c>
      <c r="D521" s="1401" t="s">
        <v>788</v>
      </c>
      <c r="E521" s="2731" t="s">
        <v>10</v>
      </c>
      <c r="F521" s="367">
        <v>2</v>
      </c>
      <c r="G521" s="46"/>
      <c r="H521" s="764"/>
      <c r="I521" s="2729">
        <f t="shared" si="59"/>
        <v>0</v>
      </c>
      <c r="J521" s="2731" t="s">
        <v>127</v>
      </c>
      <c r="K521" s="2729">
        <f>F521*12500</f>
        <v>25000</v>
      </c>
      <c r="L521" s="764"/>
      <c r="M521" s="2730">
        <f t="shared" si="60"/>
        <v>0</v>
      </c>
      <c r="N521" s="2731"/>
      <c r="O521" s="2730">
        <f t="shared" si="61"/>
        <v>0</v>
      </c>
      <c r="P521" s="2730">
        <f t="shared" si="62"/>
        <v>25000</v>
      </c>
      <c r="Q521" s="2703">
        <v>35000</v>
      </c>
      <c r="R521" s="2702"/>
    </row>
    <row r="522" spans="2:18" ht="15.95" hidden="1" customHeight="1">
      <c r="B522" s="2727">
        <v>27</v>
      </c>
      <c r="C522" s="2854">
        <v>41965</v>
      </c>
      <c r="D522" s="1401" t="s">
        <v>788</v>
      </c>
      <c r="E522" s="2731" t="s">
        <v>10</v>
      </c>
      <c r="F522" s="367">
        <v>2</v>
      </c>
      <c r="G522" s="46"/>
      <c r="H522" s="764"/>
      <c r="I522" s="2729">
        <f t="shared" si="59"/>
        <v>0</v>
      </c>
      <c r="J522" s="2731" t="s">
        <v>127</v>
      </c>
      <c r="K522" s="2729">
        <f>F522*12500</f>
        <v>25000</v>
      </c>
      <c r="L522" s="764"/>
      <c r="M522" s="2730">
        <f t="shared" si="60"/>
        <v>0</v>
      </c>
      <c r="N522" s="2731"/>
      <c r="O522" s="2730">
        <f t="shared" si="61"/>
        <v>0</v>
      </c>
      <c r="P522" s="2730">
        <f t="shared" si="62"/>
        <v>25000</v>
      </c>
      <c r="Q522" s="2703">
        <v>35000</v>
      </c>
      <c r="R522" s="2702"/>
    </row>
    <row r="523" spans="2:18" ht="15.95" hidden="1" customHeight="1">
      <c r="B523" s="2726">
        <v>28</v>
      </c>
      <c r="C523" s="2855">
        <v>41966</v>
      </c>
      <c r="D523" s="1401" t="s">
        <v>788</v>
      </c>
      <c r="E523" s="2731" t="s">
        <v>10</v>
      </c>
      <c r="F523" s="367">
        <v>2</v>
      </c>
      <c r="G523" s="46"/>
      <c r="H523" s="764"/>
      <c r="I523" s="2729">
        <f t="shared" si="59"/>
        <v>0</v>
      </c>
      <c r="J523" s="2731" t="s">
        <v>127</v>
      </c>
      <c r="K523" s="2729">
        <f>F523*12500</f>
        <v>25000</v>
      </c>
      <c r="L523" s="764">
        <v>4</v>
      </c>
      <c r="M523" s="2730">
        <f t="shared" si="60"/>
        <v>40000</v>
      </c>
      <c r="N523" s="2731"/>
      <c r="O523" s="2730">
        <f t="shared" si="61"/>
        <v>0</v>
      </c>
      <c r="P523" s="2730">
        <f t="shared" si="62"/>
        <v>65000</v>
      </c>
      <c r="Q523" s="2703">
        <v>35000</v>
      </c>
      <c r="R523" s="2702"/>
    </row>
    <row r="524" spans="2:18" ht="15.95" hidden="1" customHeight="1">
      <c r="B524" s="3186">
        <v>29</v>
      </c>
      <c r="C524" s="2854">
        <v>41967</v>
      </c>
      <c r="D524" s="1401" t="s">
        <v>788</v>
      </c>
      <c r="E524" s="2731" t="s">
        <v>10</v>
      </c>
      <c r="F524" s="367">
        <v>2</v>
      </c>
      <c r="G524" s="46"/>
      <c r="H524" s="764"/>
      <c r="I524" s="2729">
        <f t="shared" si="59"/>
        <v>0</v>
      </c>
      <c r="J524" s="2731" t="s">
        <v>127</v>
      </c>
      <c r="K524" s="2729">
        <f>F524*12500</f>
        <v>25000</v>
      </c>
      <c r="L524" s="764"/>
      <c r="M524" s="2730">
        <f t="shared" si="60"/>
        <v>0</v>
      </c>
      <c r="N524" s="2731"/>
      <c r="O524" s="2730">
        <f t="shared" si="61"/>
        <v>0</v>
      </c>
      <c r="P524" s="2730">
        <f t="shared" si="62"/>
        <v>25000</v>
      </c>
      <c r="Q524" s="3054">
        <v>35000</v>
      </c>
      <c r="R524" s="2702"/>
    </row>
    <row r="525" spans="2:18" ht="15.95" hidden="1" customHeight="1">
      <c r="B525" s="3187"/>
      <c r="C525" s="2854">
        <v>41967</v>
      </c>
      <c r="D525" s="3" t="s">
        <v>1544</v>
      </c>
      <c r="E525" s="2731" t="s">
        <v>556</v>
      </c>
      <c r="F525" s="2731">
        <v>1</v>
      </c>
      <c r="G525" s="764">
        <v>25</v>
      </c>
      <c r="H525" s="764">
        <f>F525*G525</f>
        <v>25</v>
      </c>
      <c r="I525" s="2729">
        <f t="shared" si="59"/>
        <v>12500</v>
      </c>
      <c r="J525" s="2731"/>
      <c r="K525" s="2730"/>
      <c r="L525" s="123"/>
      <c r="M525" s="2730">
        <f t="shared" si="60"/>
        <v>0</v>
      </c>
      <c r="N525" s="2731"/>
      <c r="O525" s="2730">
        <f t="shared" si="61"/>
        <v>0</v>
      </c>
      <c r="P525" s="2730">
        <f t="shared" si="62"/>
        <v>12500</v>
      </c>
      <c r="Q525" s="3055"/>
      <c r="R525" s="2207"/>
    </row>
    <row r="526" spans="2:18" ht="15.95" hidden="1" customHeight="1">
      <c r="B526" s="3186">
        <v>30</v>
      </c>
      <c r="C526" s="2854">
        <v>41968</v>
      </c>
      <c r="D526" s="27" t="s">
        <v>965</v>
      </c>
      <c r="E526" s="1470" t="s">
        <v>10</v>
      </c>
      <c r="F526" s="367">
        <v>1</v>
      </c>
      <c r="G526" s="46"/>
      <c r="H526" s="764"/>
      <c r="I526" s="2729">
        <f t="shared" si="59"/>
        <v>0</v>
      </c>
      <c r="J526" s="2731"/>
      <c r="K526" s="2730">
        <f>F526*10000</f>
        <v>10000</v>
      </c>
      <c r="L526" s="764"/>
      <c r="M526" s="2730">
        <f t="shared" si="60"/>
        <v>0</v>
      </c>
      <c r="N526" s="2731"/>
      <c r="O526" s="2730">
        <f t="shared" si="61"/>
        <v>0</v>
      </c>
      <c r="P526" s="2730">
        <f t="shared" si="62"/>
        <v>10000</v>
      </c>
      <c r="Q526" s="3054">
        <v>35000</v>
      </c>
      <c r="R526" s="2207"/>
    </row>
    <row r="527" spans="2:18" ht="15.95" hidden="1" customHeight="1" thickBot="1">
      <c r="B527" s="3208"/>
      <c r="C527" s="2856">
        <v>41968</v>
      </c>
      <c r="D527" s="2226" t="s">
        <v>788</v>
      </c>
      <c r="E527" s="2746" t="s">
        <v>10</v>
      </c>
      <c r="F527" s="368">
        <v>1</v>
      </c>
      <c r="G527" s="56"/>
      <c r="H527" s="765"/>
      <c r="I527" s="2734">
        <f t="shared" si="59"/>
        <v>0</v>
      </c>
      <c r="J527" s="2746" t="s">
        <v>127</v>
      </c>
      <c r="K527" s="2734">
        <f>F527*12500</f>
        <v>12500</v>
      </c>
      <c r="L527" s="765"/>
      <c r="M527" s="767">
        <f t="shared" si="60"/>
        <v>0</v>
      </c>
      <c r="N527" s="2746"/>
      <c r="O527" s="767">
        <f t="shared" si="61"/>
        <v>0</v>
      </c>
      <c r="P527" s="767">
        <f t="shared" si="62"/>
        <v>12500</v>
      </c>
      <c r="Q527" s="3337"/>
      <c r="R527" s="1968"/>
    </row>
    <row r="528" spans="2:18" s="40" customFormat="1" ht="15.95" customHeight="1">
      <c r="B528" s="2946">
        <v>1</v>
      </c>
      <c r="C528" s="2955">
        <v>41969</v>
      </c>
      <c r="D528" s="27" t="s">
        <v>800</v>
      </c>
      <c r="E528" s="120" t="s">
        <v>799</v>
      </c>
      <c r="F528" s="2927">
        <v>8</v>
      </c>
      <c r="G528" s="764">
        <v>50</v>
      </c>
      <c r="H528" s="764"/>
      <c r="I528" s="2924">
        <f t="shared" si="59"/>
        <v>0</v>
      </c>
      <c r="J528" s="3046" t="s">
        <v>127</v>
      </c>
      <c r="K528" s="2924">
        <v>25000</v>
      </c>
      <c r="L528" s="123"/>
      <c r="M528" s="2926">
        <f t="shared" si="60"/>
        <v>0</v>
      </c>
      <c r="N528" s="2927"/>
      <c r="O528" s="2926">
        <f t="shared" si="61"/>
        <v>0</v>
      </c>
      <c r="P528" s="2926">
        <f t="shared" si="62"/>
        <v>25000</v>
      </c>
      <c r="Q528" s="2843"/>
      <c r="R528" s="2858"/>
    </row>
    <row r="529" spans="2:18" s="40" customFormat="1" ht="15.95" customHeight="1">
      <c r="B529" s="2923">
        <v>2</v>
      </c>
      <c r="C529" s="2480">
        <v>41970</v>
      </c>
      <c r="D529" s="1018" t="s">
        <v>1032</v>
      </c>
      <c r="E529" s="2794"/>
      <c r="F529" s="2939"/>
      <c r="G529" s="2939"/>
      <c r="H529" s="2378"/>
      <c r="I529" s="2924">
        <f t="shared" si="59"/>
        <v>0</v>
      </c>
      <c r="J529" s="2982"/>
      <c r="K529" s="2939"/>
      <c r="L529" s="2794"/>
      <c r="M529" s="2926">
        <f t="shared" si="60"/>
        <v>0</v>
      </c>
      <c r="N529" s="2794"/>
      <c r="O529" s="2926">
        <f t="shared" si="61"/>
        <v>0</v>
      </c>
      <c r="P529" s="1804"/>
      <c r="Q529" s="2795"/>
      <c r="R529" s="2772"/>
    </row>
    <row r="530" spans="2:18" s="40" customFormat="1" ht="15.95" customHeight="1">
      <c r="B530" s="2923">
        <v>3</v>
      </c>
      <c r="C530" s="2480">
        <v>41971</v>
      </c>
      <c r="D530" s="1018" t="s">
        <v>1032</v>
      </c>
      <c r="E530" s="2794"/>
      <c r="F530" s="2939"/>
      <c r="G530" s="2939"/>
      <c r="H530" s="2378"/>
      <c r="I530" s="2924">
        <f>H530*500</f>
        <v>0</v>
      </c>
      <c r="J530" s="2982"/>
      <c r="K530" s="2939"/>
      <c r="L530" s="2794"/>
      <c r="M530" s="2926">
        <f>L530*10000</f>
        <v>0</v>
      </c>
      <c r="N530" s="2794"/>
      <c r="O530" s="2926">
        <f>N530*15000</f>
        <v>0</v>
      </c>
      <c r="P530" s="1804"/>
      <c r="Q530" s="2795"/>
      <c r="R530" s="2772"/>
    </row>
    <row r="531" spans="2:18" s="40" customFormat="1" ht="15.95" customHeight="1">
      <c r="B531" s="2923">
        <v>4</v>
      </c>
      <c r="C531" s="2480">
        <v>41972</v>
      </c>
      <c r="D531" s="1018" t="s">
        <v>1032</v>
      </c>
      <c r="E531" s="2794"/>
      <c r="F531" s="2939"/>
      <c r="G531" s="2939"/>
      <c r="H531" s="2378"/>
      <c r="I531" s="2924">
        <f>H531*500</f>
        <v>0</v>
      </c>
      <c r="J531" s="2982"/>
      <c r="K531" s="2939"/>
      <c r="L531" s="2794"/>
      <c r="M531" s="2926">
        <f>L531*10000</f>
        <v>0</v>
      </c>
      <c r="N531" s="2794"/>
      <c r="O531" s="2926">
        <f>N531*15000</f>
        <v>0</v>
      </c>
      <c r="P531" s="1804"/>
      <c r="Q531" s="2795"/>
      <c r="R531" s="2772"/>
    </row>
    <row r="532" spans="2:18" s="40" customFormat="1" ht="15.95" customHeight="1">
      <c r="B532" s="2922">
        <v>5</v>
      </c>
      <c r="C532" s="2479">
        <v>41973</v>
      </c>
      <c r="D532" s="1018" t="s">
        <v>1032</v>
      </c>
      <c r="E532" s="2794"/>
      <c r="F532" s="2939"/>
      <c r="G532" s="2939"/>
      <c r="H532" s="2378"/>
      <c r="I532" s="2924">
        <f>H532*500</f>
        <v>0</v>
      </c>
      <c r="J532" s="2982"/>
      <c r="K532" s="2939"/>
      <c r="L532" s="2794"/>
      <c r="M532" s="2926">
        <f>L532*10000</f>
        <v>0</v>
      </c>
      <c r="N532" s="2794"/>
      <c r="O532" s="2926">
        <f>N532*15000</f>
        <v>0</v>
      </c>
      <c r="P532" s="1804"/>
      <c r="Q532" s="2795"/>
      <c r="R532" s="2772"/>
    </row>
    <row r="533" spans="2:18" s="40" customFormat="1" ht="15.95" customHeight="1">
      <c r="B533" s="2923">
        <v>6</v>
      </c>
      <c r="C533" s="2480">
        <v>41974</v>
      </c>
      <c r="D533" s="1390" t="s">
        <v>448</v>
      </c>
      <c r="E533" s="2794"/>
      <c r="F533" s="2939"/>
      <c r="G533" s="2939"/>
      <c r="H533" s="2378"/>
      <c r="I533" s="2924">
        <f>H533*500</f>
        <v>0</v>
      </c>
      <c r="J533" s="2982"/>
      <c r="K533" s="2939"/>
      <c r="L533" s="2794"/>
      <c r="M533" s="2926">
        <f>L533*10000</f>
        <v>0</v>
      </c>
      <c r="N533" s="2794"/>
      <c r="O533" s="2926">
        <f>N533*15000</f>
        <v>0</v>
      </c>
      <c r="P533" s="1804"/>
      <c r="Q533" s="2795"/>
      <c r="R533" s="2772"/>
    </row>
    <row r="534" spans="2:18" s="40" customFormat="1" ht="15.95" customHeight="1">
      <c r="B534" s="2923">
        <v>7</v>
      </c>
      <c r="C534" s="2480">
        <v>41975</v>
      </c>
      <c r="D534" s="1390" t="s">
        <v>448</v>
      </c>
      <c r="E534" s="2794"/>
      <c r="F534" s="2939"/>
      <c r="G534" s="2939"/>
      <c r="H534" s="2378"/>
      <c r="I534" s="2924">
        <f t="shared" ref="I534:I561" si="63">H534*500</f>
        <v>0</v>
      </c>
      <c r="J534" s="2982"/>
      <c r="K534" s="2939"/>
      <c r="L534" s="2794"/>
      <c r="M534" s="2926">
        <f t="shared" ref="M534:M561" si="64">L534*10000</f>
        <v>0</v>
      </c>
      <c r="N534" s="2794"/>
      <c r="O534" s="2926">
        <f t="shared" ref="O534:O561" si="65">N534*15000</f>
        <v>0</v>
      </c>
      <c r="P534" s="1804"/>
      <c r="Q534" s="2795"/>
      <c r="R534" s="2772"/>
    </row>
    <row r="535" spans="2:18" s="40" customFormat="1" ht="15.95" customHeight="1">
      <c r="B535" s="2923">
        <v>8</v>
      </c>
      <c r="C535" s="2480">
        <v>41976</v>
      </c>
      <c r="D535" s="1390" t="s">
        <v>448</v>
      </c>
      <c r="E535" s="2794"/>
      <c r="F535" s="2939"/>
      <c r="G535" s="2939"/>
      <c r="H535" s="2378"/>
      <c r="I535" s="2924">
        <f t="shared" si="63"/>
        <v>0</v>
      </c>
      <c r="J535" s="2982"/>
      <c r="K535" s="2939"/>
      <c r="L535" s="2794"/>
      <c r="M535" s="2926">
        <f t="shared" si="64"/>
        <v>0</v>
      </c>
      <c r="N535" s="2794"/>
      <c r="O535" s="2926">
        <f t="shared" si="65"/>
        <v>0</v>
      </c>
      <c r="P535" s="1804"/>
      <c r="Q535" s="2795"/>
      <c r="R535" s="2772"/>
    </row>
    <row r="536" spans="2:18" s="40" customFormat="1" ht="15.95" customHeight="1">
      <c r="B536" s="2923">
        <v>9</v>
      </c>
      <c r="C536" s="2480">
        <v>41977</v>
      </c>
      <c r="D536" s="1390" t="s">
        <v>448</v>
      </c>
      <c r="E536" s="2794"/>
      <c r="F536" s="2939"/>
      <c r="G536" s="2939"/>
      <c r="H536" s="2378"/>
      <c r="I536" s="2924">
        <f t="shared" si="63"/>
        <v>0</v>
      </c>
      <c r="J536" s="2982"/>
      <c r="K536" s="2939"/>
      <c r="L536" s="2794"/>
      <c r="M536" s="2926">
        <f t="shared" si="64"/>
        <v>0</v>
      </c>
      <c r="N536" s="2794"/>
      <c r="O536" s="2926">
        <f t="shared" si="65"/>
        <v>0</v>
      </c>
      <c r="P536" s="1804"/>
      <c r="Q536" s="2795"/>
      <c r="R536" s="2772"/>
    </row>
    <row r="537" spans="2:18" s="40" customFormat="1" ht="15.95" customHeight="1">
      <c r="B537" s="2923">
        <v>10</v>
      </c>
      <c r="C537" s="2480">
        <v>41978</v>
      </c>
      <c r="D537" s="1390" t="s">
        <v>448</v>
      </c>
      <c r="E537" s="2794"/>
      <c r="F537" s="2939"/>
      <c r="G537" s="2939"/>
      <c r="H537" s="2378"/>
      <c r="I537" s="2924">
        <f t="shared" si="63"/>
        <v>0</v>
      </c>
      <c r="J537" s="2982"/>
      <c r="K537" s="2939"/>
      <c r="L537" s="2794"/>
      <c r="M537" s="2926">
        <f t="shared" si="64"/>
        <v>0</v>
      </c>
      <c r="N537" s="2794"/>
      <c r="O537" s="2926">
        <f t="shared" si="65"/>
        <v>0</v>
      </c>
      <c r="P537" s="1804"/>
      <c r="Q537" s="2795"/>
      <c r="R537" s="2772"/>
    </row>
    <row r="538" spans="2:18" s="40" customFormat="1" ht="15.95" customHeight="1">
      <c r="B538" s="2923">
        <v>11</v>
      </c>
      <c r="C538" s="2480">
        <v>41979</v>
      </c>
      <c r="D538" s="1390" t="s">
        <v>448</v>
      </c>
      <c r="E538" s="2794"/>
      <c r="F538" s="2939"/>
      <c r="G538" s="2939"/>
      <c r="H538" s="2378"/>
      <c r="I538" s="2924">
        <f t="shared" si="63"/>
        <v>0</v>
      </c>
      <c r="J538" s="2982"/>
      <c r="K538" s="2939"/>
      <c r="L538" s="2794"/>
      <c r="M538" s="2926">
        <f t="shared" si="64"/>
        <v>0</v>
      </c>
      <c r="N538" s="2794"/>
      <c r="O538" s="2926">
        <f t="shared" si="65"/>
        <v>0</v>
      </c>
      <c r="P538" s="1804"/>
      <c r="Q538" s="2795"/>
      <c r="R538" s="2772"/>
    </row>
    <row r="539" spans="2:18" s="40" customFormat="1" ht="15.95" customHeight="1">
      <c r="B539" s="2922">
        <v>12</v>
      </c>
      <c r="C539" s="2479">
        <v>41980</v>
      </c>
      <c r="D539" s="1390" t="s">
        <v>448</v>
      </c>
      <c r="E539" s="2794"/>
      <c r="F539" s="2939"/>
      <c r="G539" s="2939"/>
      <c r="H539" s="2378"/>
      <c r="I539" s="2924">
        <f t="shared" si="63"/>
        <v>0</v>
      </c>
      <c r="J539" s="2982"/>
      <c r="K539" s="2939"/>
      <c r="L539" s="2794"/>
      <c r="M539" s="2926">
        <f t="shared" si="64"/>
        <v>0</v>
      </c>
      <c r="N539" s="2794"/>
      <c r="O539" s="2926">
        <f t="shared" si="65"/>
        <v>0</v>
      </c>
      <c r="P539" s="1804"/>
      <c r="Q539" s="2795"/>
      <c r="R539" s="2772"/>
    </row>
    <row r="540" spans="2:18" s="40" customFormat="1" ht="15.95" customHeight="1">
      <c r="B540" s="2923">
        <v>13</v>
      </c>
      <c r="C540" s="2480">
        <v>41981</v>
      </c>
      <c r="D540" s="1390" t="s">
        <v>448</v>
      </c>
      <c r="E540" s="2794"/>
      <c r="F540" s="2939"/>
      <c r="G540" s="2939"/>
      <c r="H540" s="2378"/>
      <c r="I540" s="2924">
        <f t="shared" si="63"/>
        <v>0</v>
      </c>
      <c r="J540" s="2982"/>
      <c r="K540" s="2939"/>
      <c r="L540" s="2794"/>
      <c r="M540" s="2926">
        <f t="shared" si="64"/>
        <v>0</v>
      </c>
      <c r="N540" s="2794"/>
      <c r="O540" s="2926">
        <f t="shared" si="65"/>
        <v>0</v>
      </c>
      <c r="P540" s="1804"/>
      <c r="Q540" s="2795"/>
      <c r="R540" s="2772"/>
    </row>
    <row r="541" spans="2:18" s="40" customFormat="1" ht="15.95" customHeight="1">
      <c r="B541" s="2923">
        <v>14</v>
      </c>
      <c r="C541" s="2480">
        <v>41982</v>
      </c>
      <c r="D541" s="1390" t="s">
        <v>448</v>
      </c>
      <c r="E541" s="2794"/>
      <c r="F541" s="2939"/>
      <c r="G541" s="2939"/>
      <c r="H541" s="2378"/>
      <c r="I541" s="2924">
        <f t="shared" si="63"/>
        <v>0</v>
      </c>
      <c r="J541" s="2982"/>
      <c r="K541" s="2939"/>
      <c r="L541" s="2794"/>
      <c r="M541" s="2926">
        <f t="shared" si="64"/>
        <v>0</v>
      </c>
      <c r="N541" s="2794"/>
      <c r="O541" s="2926">
        <f t="shared" si="65"/>
        <v>0</v>
      </c>
      <c r="P541" s="1804"/>
      <c r="Q541" s="2795"/>
      <c r="R541" s="2772"/>
    </row>
    <row r="542" spans="2:18" s="40" customFormat="1" ht="15.95" customHeight="1">
      <c r="B542" s="2923">
        <v>15</v>
      </c>
      <c r="C542" s="2480">
        <v>41983</v>
      </c>
      <c r="D542" s="27" t="s">
        <v>965</v>
      </c>
      <c r="E542" s="1470" t="s">
        <v>10</v>
      </c>
      <c r="F542" s="367">
        <v>1</v>
      </c>
      <c r="G542" s="46"/>
      <c r="H542" s="764"/>
      <c r="I542" s="2924">
        <f t="shared" si="63"/>
        <v>0</v>
      </c>
      <c r="J542" s="3046"/>
      <c r="K542" s="2926">
        <f>F542*10000</f>
        <v>10000</v>
      </c>
      <c r="L542" s="764"/>
      <c r="M542" s="2926">
        <f t="shared" si="64"/>
        <v>0</v>
      </c>
      <c r="N542" s="2927"/>
      <c r="O542" s="2926">
        <f t="shared" si="65"/>
        <v>0</v>
      </c>
      <c r="P542" s="2926">
        <f>I542+K542+M542+O542</f>
        <v>10000</v>
      </c>
      <c r="Q542" s="2795"/>
      <c r="R542" s="2772"/>
    </row>
    <row r="543" spans="2:18" s="40" customFormat="1" ht="15.95" customHeight="1">
      <c r="B543" s="3186">
        <v>16</v>
      </c>
      <c r="C543" s="2480">
        <v>41984</v>
      </c>
      <c r="D543" s="27" t="s">
        <v>1200</v>
      </c>
      <c r="E543" s="2927" t="s">
        <v>984</v>
      </c>
      <c r="F543" s="2927">
        <v>2</v>
      </c>
      <c r="G543" s="46">
        <v>55</v>
      </c>
      <c r="H543" s="764">
        <f>F543*G543</f>
        <v>110</v>
      </c>
      <c r="I543" s="2924">
        <f t="shared" si="63"/>
        <v>55000</v>
      </c>
      <c r="J543" s="3046"/>
      <c r="K543" s="2926"/>
      <c r="L543" s="764">
        <v>1</v>
      </c>
      <c r="M543" s="2926">
        <f t="shared" si="64"/>
        <v>10000</v>
      </c>
      <c r="N543" s="2927"/>
      <c r="O543" s="2926">
        <f t="shared" si="65"/>
        <v>0</v>
      </c>
      <c r="P543" s="2926">
        <f>I543+K543+M543+O543</f>
        <v>65000</v>
      </c>
      <c r="Q543" s="2795"/>
      <c r="R543" s="2772"/>
    </row>
    <row r="544" spans="2:18" s="40" customFormat="1" ht="15.95" customHeight="1">
      <c r="B544" s="3187"/>
      <c r="C544" s="2480">
        <v>41984</v>
      </c>
      <c r="D544" s="27" t="s">
        <v>965</v>
      </c>
      <c r="E544" s="1470" t="s">
        <v>10</v>
      </c>
      <c r="F544" s="367">
        <v>2</v>
      </c>
      <c r="G544" s="46"/>
      <c r="H544" s="764"/>
      <c r="I544" s="2924">
        <f t="shared" si="63"/>
        <v>0</v>
      </c>
      <c r="J544" s="3046"/>
      <c r="K544" s="2926">
        <f>F544*10000</f>
        <v>20000</v>
      </c>
      <c r="L544" s="764"/>
      <c r="M544" s="2926">
        <f t="shared" si="64"/>
        <v>0</v>
      </c>
      <c r="N544" s="2927"/>
      <c r="O544" s="2926">
        <f t="shared" si="65"/>
        <v>0</v>
      </c>
      <c r="P544" s="2926">
        <f>I544+K544+M544+O544</f>
        <v>20000</v>
      </c>
      <c r="Q544" s="2795"/>
      <c r="R544" s="2772"/>
    </row>
    <row r="545" spans="2:18" s="40" customFormat="1" ht="15.95" customHeight="1">
      <c r="B545" s="3186">
        <v>17</v>
      </c>
      <c r="C545" s="2480">
        <v>41985</v>
      </c>
      <c r="D545" s="27" t="s">
        <v>1200</v>
      </c>
      <c r="E545" s="2927" t="s">
        <v>984</v>
      </c>
      <c r="F545" s="2927">
        <v>2</v>
      </c>
      <c r="G545" s="46">
        <v>55</v>
      </c>
      <c r="H545" s="764">
        <f>F545*G545</f>
        <v>110</v>
      </c>
      <c r="I545" s="2924">
        <f t="shared" si="63"/>
        <v>55000</v>
      </c>
      <c r="J545" s="3046"/>
      <c r="K545" s="2926"/>
      <c r="L545" s="764">
        <v>1</v>
      </c>
      <c r="M545" s="2926">
        <f t="shared" si="64"/>
        <v>10000</v>
      </c>
      <c r="N545" s="2927"/>
      <c r="O545" s="2926">
        <f t="shared" si="65"/>
        <v>0</v>
      </c>
      <c r="P545" s="2926">
        <f>I545+K545+M545+O545</f>
        <v>65000</v>
      </c>
      <c r="Q545" s="2795"/>
      <c r="R545" s="2772"/>
    </row>
    <row r="546" spans="2:18" s="40" customFormat="1" ht="15.95" customHeight="1">
      <c r="B546" s="3187"/>
      <c r="C546" s="2480">
        <v>41985</v>
      </c>
      <c r="D546" s="27" t="s">
        <v>965</v>
      </c>
      <c r="E546" s="1470" t="s">
        <v>10</v>
      </c>
      <c r="F546" s="367">
        <v>1</v>
      </c>
      <c r="G546" s="46"/>
      <c r="H546" s="764"/>
      <c r="I546" s="2924">
        <f t="shared" si="63"/>
        <v>0</v>
      </c>
      <c r="J546" s="3046"/>
      <c r="K546" s="2926">
        <f>F546*10000</f>
        <v>10000</v>
      </c>
      <c r="L546" s="764"/>
      <c r="M546" s="2926">
        <f t="shared" si="64"/>
        <v>0</v>
      </c>
      <c r="N546" s="2927"/>
      <c r="O546" s="2926">
        <f t="shared" si="65"/>
        <v>0</v>
      </c>
      <c r="P546" s="2926">
        <f>I546+K546+M546+O546</f>
        <v>10000</v>
      </c>
      <c r="Q546" s="2795"/>
      <c r="R546" s="2772"/>
    </row>
    <row r="547" spans="2:18" s="40" customFormat="1" ht="15.95" customHeight="1">
      <c r="B547" s="2923">
        <v>18</v>
      </c>
      <c r="C547" s="2480">
        <v>41986</v>
      </c>
      <c r="D547" s="1018" t="s">
        <v>973</v>
      </c>
      <c r="E547" s="2794"/>
      <c r="F547" s="2939"/>
      <c r="G547" s="2939"/>
      <c r="H547" s="2378"/>
      <c r="I547" s="2924">
        <f t="shared" si="63"/>
        <v>0</v>
      </c>
      <c r="J547" s="2982"/>
      <c r="K547" s="2939"/>
      <c r="L547" s="2794"/>
      <c r="M547" s="2926">
        <f t="shared" si="64"/>
        <v>0</v>
      </c>
      <c r="N547" s="2794"/>
      <c r="O547" s="2926">
        <f t="shared" si="65"/>
        <v>0</v>
      </c>
      <c r="P547" s="1804"/>
      <c r="Q547" s="2795"/>
      <c r="R547" s="2772"/>
    </row>
    <row r="548" spans="2:18" s="40" customFormat="1" ht="15.95" customHeight="1">
      <c r="B548" s="2922">
        <v>19</v>
      </c>
      <c r="C548" s="2479">
        <v>41987</v>
      </c>
      <c r="D548" s="27" t="s">
        <v>965</v>
      </c>
      <c r="E548" s="1470" t="s">
        <v>10</v>
      </c>
      <c r="F548" s="367">
        <v>1</v>
      </c>
      <c r="G548" s="46"/>
      <c r="H548" s="764"/>
      <c r="I548" s="2924">
        <f t="shared" si="63"/>
        <v>0</v>
      </c>
      <c r="J548" s="3046"/>
      <c r="K548" s="2926">
        <f>F548*10000</f>
        <v>10000</v>
      </c>
      <c r="L548" s="764">
        <v>4</v>
      </c>
      <c r="M548" s="2926">
        <f t="shared" si="64"/>
        <v>40000</v>
      </c>
      <c r="N548" s="2927"/>
      <c r="O548" s="2926">
        <f t="shared" si="65"/>
        <v>0</v>
      </c>
      <c r="P548" s="2926">
        <f t="shared" ref="P548:P561" si="66">I548+K548+M548+O548</f>
        <v>50000</v>
      </c>
      <c r="Q548" s="2795"/>
      <c r="R548" s="2772"/>
    </row>
    <row r="549" spans="2:18" s="40" customFormat="1" ht="15.95" customHeight="1">
      <c r="B549" s="2923">
        <v>20</v>
      </c>
      <c r="C549" s="2480">
        <v>41988</v>
      </c>
      <c r="D549" s="1401" t="s">
        <v>788</v>
      </c>
      <c r="E549" s="2927" t="s">
        <v>10</v>
      </c>
      <c r="F549" s="367">
        <v>2</v>
      </c>
      <c r="G549" s="46"/>
      <c r="H549" s="764"/>
      <c r="I549" s="2924">
        <f t="shared" si="63"/>
        <v>0</v>
      </c>
      <c r="J549" s="3046" t="s">
        <v>127</v>
      </c>
      <c r="K549" s="2924">
        <f>F549*12500</f>
        <v>25000</v>
      </c>
      <c r="L549" s="764"/>
      <c r="M549" s="2926">
        <f t="shared" si="64"/>
        <v>0</v>
      </c>
      <c r="N549" s="2927"/>
      <c r="O549" s="2926">
        <f t="shared" si="65"/>
        <v>0</v>
      </c>
      <c r="P549" s="2926">
        <f t="shared" si="66"/>
        <v>25000</v>
      </c>
      <c r="Q549" s="2795"/>
      <c r="R549" s="2772"/>
    </row>
    <row r="550" spans="2:18" s="40" customFormat="1" ht="15.95" customHeight="1">
      <c r="B550" s="2923">
        <v>21</v>
      </c>
      <c r="C550" s="2480">
        <v>41989</v>
      </c>
      <c r="D550" s="1401" t="s">
        <v>788</v>
      </c>
      <c r="E550" s="2927" t="s">
        <v>10</v>
      </c>
      <c r="F550" s="367">
        <v>3</v>
      </c>
      <c r="G550" s="46"/>
      <c r="H550" s="764"/>
      <c r="I550" s="2924">
        <f t="shared" si="63"/>
        <v>0</v>
      </c>
      <c r="J550" s="3046" t="s">
        <v>127</v>
      </c>
      <c r="K550" s="2924">
        <f>F550*12500</f>
        <v>37500</v>
      </c>
      <c r="L550" s="764"/>
      <c r="M550" s="2926">
        <f t="shared" si="64"/>
        <v>0</v>
      </c>
      <c r="N550" s="2927"/>
      <c r="O550" s="2926">
        <f t="shared" si="65"/>
        <v>0</v>
      </c>
      <c r="P550" s="2926">
        <f t="shared" si="66"/>
        <v>37500</v>
      </c>
      <c r="Q550" s="2795"/>
      <c r="R550" s="2772"/>
    </row>
    <row r="551" spans="2:18" s="40" customFormat="1" ht="15.95" customHeight="1">
      <c r="B551" s="3186">
        <v>22</v>
      </c>
      <c r="C551" s="2480">
        <v>41990</v>
      </c>
      <c r="D551" s="1401" t="s">
        <v>788</v>
      </c>
      <c r="E551" s="2927" t="s">
        <v>10</v>
      </c>
      <c r="F551" s="367">
        <v>1</v>
      </c>
      <c r="G551" s="46"/>
      <c r="H551" s="764"/>
      <c r="I551" s="2924">
        <f t="shared" si="63"/>
        <v>0</v>
      </c>
      <c r="J551" s="3046" t="s">
        <v>127</v>
      </c>
      <c r="K551" s="2924">
        <f>F551*12500</f>
        <v>12500</v>
      </c>
      <c r="L551" s="764"/>
      <c r="M551" s="2926">
        <f t="shared" si="64"/>
        <v>0</v>
      </c>
      <c r="N551" s="2927"/>
      <c r="O551" s="2926">
        <f t="shared" si="65"/>
        <v>0</v>
      </c>
      <c r="P551" s="2926">
        <f t="shared" si="66"/>
        <v>12500</v>
      </c>
      <c r="Q551" s="2795"/>
      <c r="R551" s="2772"/>
    </row>
    <row r="552" spans="2:18" s="40" customFormat="1" ht="15.95" customHeight="1">
      <c r="B552" s="3187"/>
      <c r="C552" s="2480">
        <v>41990</v>
      </c>
      <c r="D552" s="3" t="s">
        <v>1613</v>
      </c>
      <c r="E552" s="2927"/>
      <c r="F552" s="2927">
        <v>1</v>
      </c>
      <c r="G552" s="764">
        <v>25</v>
      </c>
      <c r="H552" s="764">
        <f>F552*G552</f>
        <v>25</v>
      </c>
      <c r="I552" s="2924">
        <f t="shared" si="63"/>
        <v>12500</v>
      </c>
      <c r="J552" s="3046"/>
      <c r="K552" s="2926"/>
      <c r="L552" s="764">
        <v>1</v>
      </c>
      <c r="M552" s="2926">
        <f t="shared" si="64"/>
        <v>10000</v>
      </c>
      <c r="N552" s="2927"/>
      <c r="O552" s="2926">
        <f t="shared" si="65"/>
        <v>0</v>
      </c>
      <c r="P552" s="2926">
        <f t="shared" si="66"/>
        <v>22500</v>
      </c>
      <c r="Q552" s="2795"/>
      <c r="R552" s="2772"/>
    </row>
    <row r="553" spans="2:18" s="40" customFormat="1" ht="15.95" customHeight="1">
      <c r="B553" s="3186">
        <v>23</v>
      </c>
      <c r="C553" s="2480">
        <v>41991</v>
      </c>
      <c r="D553" s="3" t="s">
        <v>1619</v>
      </c>
      <c r="E553" s="2927"/>
      <c r="F553" s="2927">
        <v>2</v>
      </c>
      <c r="G553" s="764">
        <v>25</v>
      </c>
      <c r="H553" s="764">
        <f>F553*G553</f>
        <v>50</v>
      </c>
      <c r="I553" s="2924">
        <f t="shared" si="63"/>
        <v>25000</v>
      </c>
      <c r="J553" s="3046" t="s">
        <v>127</v>
      </c>
      <c r="K553" s="2926">
        <f>H553*200</f>
        <v>10000</v>
      </c>
      <c r="L553" s="764">
        <v>5</v>
      </c>
      <c r="M553" s="2926">
        <f t="shared" si="64"/>
        <v>50000</v>
      </c>
      <c r="N553" s="2927"/>
      <c r="O553" s="2926">
        <f t="shared" si="65"/>
        <v>0</v>
      </c>
      <c r="P553" s="2926">
        <f t="shared" si="66"/>
        <v>85000</v>
      </c>
      <c r="Q553" s="2795"/>
      <c r="R553" s="2772"/>
    </row>
    <row r="554" spans="2:18" s="40" customFormat="1" ht="15.95" customHeight="1">
      <c r="B554" s="3187"/>
      <c r="C554" s="2480">
        <v>41991</v>
      </c>
      <c r="D554" s="27" t="s">
        <v>965</v>
      </c>
      <c r="E554" s="1470" t="s">
        <v>10</v>
      </c>
      <c r="F554" s="367">
        <v>1</v>
      </c>
      <c r="G554" s="46"/>
      <c r="H554" s="764"/>
      <c r="I554" s="2924">
        <f t="shared" si="63"/>
        <v>0</v>
      </c>
      <c r="J554" s="3046"/>
      <c r="K554" s="2926">
        <f>F554*10000</f>
        <v>10000</v>
      </c>
      <c r="L554" s="764">
        <v>2</v>
      </c>
      <c r="M554" s="2926">
        <f t="shared" si="64"/>
        <v>20000</v>
      </c>
      <c r="N554" s="2927"/>
      <c r="O554" s="2926">
        <f t="shared" si="65"/>
        <v>0</v>
      </c>
      <c r="P554" s="2926">
        <f t="shared" si="66"/>
        <v>30000</v>
      </c>
      <c r="Q554" s="2795"/>
      <c r="R554" s="2772"/>
    </row>
    <row r="555" spans="2:18" s="40" customFormat="1" ht="15.95" customHeight="1">
      <c r="B555" s="2923">
        <v>24</v>
      </c>
      <c r="C555" s="2480">
        <v>41992</v>
      </c>
      <c r="D555" s="27" t="s">
        <v>965</v>
      </c>
      <c r="E555" s="1470" t="s">
        <v>10</v>
      </c>
      <c r="F555" s="367">
        <v>1</v>
      </c>
      <c r="G555" s="46"/>
      <c r="H555" s="764"/>
      <c r="I555" s="2924">
        <f t="shared" si="63"/>
        <v>0</v>
      </c>
      <c r="J555" s="3046"/>
      <c r="K555" s="2926">
        <f>F555*10000</f>
        <v>10000</v>
      </c>
      <c r="L555" s="764"/>
      <c r="M555" s="2926">
        <f t="shared" si="64"/>
        <v>0</v>
      </c>
      <c r="N555" s="2927"/>
      <c r="O555" s="2926">
        <f t="shared" si="65"/>
        <v>0</v>
      </c>
      <c r="P555" s="2926">
        <f t="shared" si="66"/>
        <v>10000</v>
      </c>
      <c r="Q555" s="2795"/>
      <c r="R555" s="2772"/>
    </row>
    <row r="556" spans="2:18" s="40" customFormat="1" ht="15.95" customHeight="1">
      <c r="B556" s="2923">
        <v>25</v>
      </c>
      <c r="C556" s="2480">
        <v>41993</v>
      </c>
      <c r="D556" s="1390" t="s">
        <v>448</v>
      </c>
      <c r="E556" s="2794"/>
      <c r="F556" s="2939"/>
      <c r="G556" s="2939"/>
      <c r="H556" s="2378"/>
      <c r="I556" s="2924">
        <f t="shared" si="63"/>
        <v>0</v>
      </c>
      <c r="J556" s="2982"/>
      <c r="K556" s="2939"/>
      <c r="L556" s="2794"/>
      <c r="M556" s="2926">
        <f t="shared" si="64"/>
        <v>0</v>
      </c>
      <c r="N556" s="2794"/>
      <c r="O556" s="2926">
        <f t="shared" si="65"/>
        <v>0</v>
      </c>
      <c r="P556" s="3047">
        <f t="shared" si="66"/>
        <v>0</v>
      </c>
      <c r="Q556" s="2795"/>
      <c r="R556" s="2772"/>
    </row>
    <row r="557" spans="2:18" s="40" customFormat="1" ht="15.95" customHeight="1">
      <c r="B557" s="2922">
        <v>26</v>
      </c>
      <c r="C557" s="2479">
        <v>41994</v>
      </c>
      <c r="D557" s="1390" t="s">
        <v>448</v>
      </c>
      <c r="E557" s="2794"/>
      <c r="F557" s="2939"/>
      <c r="G557" s="2939"/>
      <c r="H557" s="2378"/>
      <c r="I557" s="2924">
        <f t="shared" si="63"/>
        <v>0</v>
      </c>
      <c r="J557" s="2982"/>
      <c r="K557" s="2939"/>
      <c r="L557" s="2794"/>
      <c r="M557" s="2926">
        <f t="shared" si="64"/>
        <v>0</v>
      </c>
      <c r="N557" s="2794"/>
      <c r="O557" s="2926">
        <f t="shared" si="65"/>
        <v>0</v>
      </c>
      <c r="P557" s="3047">
        <f t="shared" si="66"/>
        <v>0</v>
      </c>
      <c r="Q557" s="2795"/>
      <c r="R557" s="2772"/>
    </row>
    <row r="558" spans="2:18" s="40" customFormat="1" ht="15.95" customHeight="1">
      <c r="B558" s="2923">
        <v>27</v>
      </c>
      <c r="C558" s="2480">
        <v>41995</v>
      </c>
      <c r="D558" s="1018" t="s">
        <v>973</v>
      </c>
      <c r="E558" s="2794"/>
      <c r="F558" s="2939"/>
      <c r="G558" s="2939"/>
      <c r="H558" s="2378"/>
      <c r="I558" s="2924">
        <f t="shared" si="63"/>
        <v>0</v>
      </c>
      <c r="J558" s="2982"/>
      <c r="K558" s="2939"/>
      <c r="L558" s="2794"/>
      <c r="M558" s="2926">
        <f t="shared" si="64"/>
        <v>0</v>
      </c>
      <c r="N558" s="2794"/>
      <c r="O558" s="2926">
        <f t="shared" si="65"/>
        <v>0</v>
      </c>
      <c r="P558" s="3047">
        <f t="shared" si="66"/>
        <v>0</v>
      </c>
      <c r="Q558" s="2795"/>
      <c r="R558" s="2772"/>
    </row>
    <row r="559" spans="2:18" s="40" customFormat="1" ht="15.95" customHeight="1">
      <c r="B559" s="2923">
        <v>28</v>
      </c>
      <c r="C559" s="2480">
        <v>41996</v>
      </c>
      <c r="D559" s="2484" t="s">
        <v>1621</v>
      </c>
      <c r="E559" s="2485"/>
      <c r="F559" s="2484"/>
      <c r="G559" s="2484"/>
      <c r="H559" s="1470"/>
      <c r="I559" s="2950">
        <f t="shared" si="63"/>
        <v>0</v>
      </c>
      <c r="J559" s="43" t="s">
        <v>127</v>
      </c>
      <c r="K559" s="2863">
        <f>20*1000</f>
        <v>20000</v>
      </c>
      <c r="L559" s="2485"/>
      <c r="M559" s="2949">
        <f t="shared" si="64"/>
        <v>0</v>
      </c>
      <c r="N559" s="2485"/>
      <c r="O559" s="2949">
        <f t="shared" si="65"/>
        <v>0</v>
      </c>
      <c r="P559" s="3047">
        <f t="shared" si="66"/>
        <v>20000</v>
      </c>
      <c r="Q559" s="2486"/>
      <c r="R559" s="3040" t="s">
        <v>1590</v>
      </c>
    </row>
    <row r="560" spans="2:18" s="40" customFormat="1" ht="15.95" customHeight="1">
      <c r="B560" s="2923">
        <v>29</v>
      </c>
      <c r="C560" s="2480">
        <v>41997</v>
      </c>
      <c r="D560" s="2484" t="s">
        <v>1622</v>
      </c>
      <c r="E560" s="2485"/>
      <c r="F560" s="2484"/>
      <c r="G560" s="2484"/>
      <c r="H560" s="1470"/>
      <c r="I560" s="2950">
        <f t="shared" si="63"/>
        <v>0</v>
      </c>
      <c r="J560" s="43" t="s">
        <v>127</v>
      </c>
      <c r="K560" s="2863">
        <f>90*1000</f>
        <v>90000</v>
      </c>
      <c r="L560" s="2485"/>
      <c r="M560" s="2949">
        <f t="shared" si="64"/>
        <v>0</v>
      </c>
      <c r="N560" s="2485"/>
      <c r="O560" s="2949">
        <f t="shared" si="65"/>
        <v>0</v>
      </c>
      <c r="P560" s="3047">
        <f t="shared" si="66"/>
        <v>90000</v>
      </c>
      <c r="Q560" s="2486"/>
      <c r="R560" s="3040" t="s">
        <v>1590</v>
      </c>
    </row>
    <row r="561" spans="2:18" s="40" customFormat="1" ht="15.95" customHeight="1" thickBot="1">
      <c r="B561" s="2933">
        <v>30</v>
      </c>
      <c r="C561" s="2481">
        <v>41998</v>
      </c>
      <c r="D561" s="2517" t="s">
        <v>1623</v>
      </c>
      <c r="E561" s="3041"/>
      <c r="F561" s="2517"/>
      <c r="G561" s="2517"/>
      <c r="H561" s="1817"/>
      <c r="I561" s="2951">
        <f t="shared" si="63"/>
        <v>0</v>
      </c>
      <c r="J561" s="3041" t="s">
        <v>127</v>
      </c>
      <c r="K561" s="3042">
        <f>30*1000</f>
        <v>30000</v>
      </c>
      <c r="L561" s="3041"/>
      <c r="M561" s="767">
        <f t="shared" si="64"/>
        <v>0</v>
      </c>
      <c r="N561" s="3041"/>
      <c r="O561" s="767">
        <f t="shared" si="65"/>
        <v>0</v>
      </c>
      <c r="P561" s="767">
        <f t="shared" si="66"/>
        <v>30000</v>
      </c>
      <c r="Q561" s="2895"/>
      <c r="R561" s="3043" t="s">
        <v>1590</v>
      </c>
    </row>
    <row r="562" spans="2:18" ht="15.95" customHeight="1">
      <c r="B562" s="161"/>
      <c r="C562" s="162"/>
      <c r="D562" s="35"/>
      <c r="E562" s="2708"/>
      <c r="F562" s="2708"/>
      <c r="G562" s="2708"/>
      <c r="H562" s="163"/>
      <c r="I562" s="164"/>
      <c r="J562" s="163"/>
      <c r="K562" s="165"/>
      <c r="L562" s="166"/>
      <c r="M562" s="128"/>
      <c r="N562" s="166"/>
      <c r="O562" s="128"/>
      <c r="P562" s="129"/>
      <c r="Q562" s="128"/>
      <c r="R562" s="163"/>
    </row>
    <row r="563" spans="2:18" ht="15.95" customHeight="1">
      <c r="B563" s="2708"/>
      <c r="C563" s="2708"/>
      <c r="D563" s="2710" t="s">
        <v>49</v>
      </c>
      <c r="E563" s="2708"/>
      <c r="F563" s="21"/>
      <c r="G563" s="21"/>
      <c r="H563" s="21"/>
      <c r="I563" s="209"/>
      <c r="L563" s="944"/>
      <c r="M563" s="209"/>
      <c r="N563" s="83"/>
      <c r="O563" s="2709" t="s">
        <v>50</v>
      </c>
      <c r="P563" s="2709"/>
      <c r="Q563" s="102"/>
      <c r="R563" s="2708"/>
    </row>
    <row r="564" spans="2:18" ht="15.95" customHeight="1" thickBot="1">
      <c r="B564" s="2708"/>
      <c r="C564" s="2708"/>
      <c r="D564" s="2708"/>
      <c r="E564" s="2708"/>
      <c r="F564" s="21"/>
      <c r="G564" s="21"/>
      <c r="H564" s="21"/>
      <c r="I564" s="209"/>
      <c r="L564" s="944"/>
      <c r="M564" s="209"/>
      <c r="N564" s="83"/>
      <c r="O564" s="2709"/>
      <c r="P564" s="35"/>
      <c r="Q564" s="102"/>
      <c r="R564" s="2708"/>
    </row>
    <row r="565" spans="2:18" ht="15.95" customHeight="1">
      <c r="B565" s="2708"/>
      <c r="C565" s="2708"/>
      <c r="D565" s="2708"/>
      <c r="E565" s="2708"/>
      <c r="F565" s="3135" t="s">
        <v>140</v>
      </c>
      <c r="G565" s="3136"/>
      <c r="H565" s="3136"/>
      <c r="I565" s="3136"/>
      <c r="J565" s="3136"/>
      <c r="K565" s="3191"/>
      <c r="L565" s="3136"/>
      <c r="M565" s="3137"/>
      <c r="N565" s="83"/>
      <c r="O565" s="2709"/>
      <c r="P565" s="35"/>
      <c r="Q565" s="102"/>
      <c r="R565" s="2708"/>
    </row>
    <row r="566" spans="2:18" ht="15.95" customHeight="1" thickBot="1">
      <c r="B566" s="2708"/>
      <c r="C566" s="2708"/>
      <c r="D566" s="2708"/>
      <c r="E566" s="2708"/>
      <c r="F566" s="3138"/>
      <c r="G566" s="3139"/>
      <c r="H566" s="3139"/>
      <c r="I566" s="3139"/>
      <c r="J566" s="3139"/>
      <c r="K566" s="3194"/>
      <c r="L566" s="3139"/>
      <c r="M566" s="3140"/>
      <c r="N566" s="83"/>
      <c r="O566" s="2709"/>
      <c r="P566" s="35"/>
      <c r="Q566" s="102"/>
      <c r="R566" s="2708"/>
    </row>
    <row r="567" spans="2:18" ht="15.95" customHeight="1">
      <c r="B567" s="2708"/>
      <c r="C567" s="2708"/>
      <c r="D567" s="2709" t="s">
        <v>46</v>
      </c>
      <c r="E567" s="2708"/>
      <c r="F567" s="2708"/>
      <c r="G567" s="21"/>
      <c r="H567" s="35"/>
      <c r="I567" s="35"/>
      <c r="J567" s="3045"/>
      <c r="K567" s="89"/>
      <c r="L567" s="2708"/>
      <c r="M567" s="35"/>
      <c r="N567" s="83"/>
      <c r="O567" s="2709" t="s">
        <v>48</v>
      </c>
      <c r="P567" s="2709"/>
      <c r="Q567" s="102"/>
      <c r="R567" s="2708"/>
    </row>
    <row r="568" spans="2:18" ht="15.95" customHeight="1">
      <c r="B568" s="2708"/>
      <c r="C568" s="2708"/>
      <c r="D568" s="2708" t="s">
        <v>47</v>
      </c>
      <c r="E568" s="2708"/>
      <c r="F568" s="2708"/>
      <c r="G568" s="2708"/>
      <c r="H568" s="35"/>
      <c r="I568" s="54"/>
      <c r="J568" s="3045"/>
      <c r="K568" s="89"/>
      <c r="L568" s="2708"/>
      <c r="M568" s="35"/>
      <c r="N568" s="83"/>
      <c r="O568" s="35"/>
      <c r="P568" s="35"/>
      <c r="Q568" s="102"/>
      <c r="R568" s="2708"/>
    </row>
    <row r="569" spans="2:18" ht="15.95" customHeight="1">
      <c r="B569" s="2708"/>
      <c r="C569" s="51"/>
      <c r="D569" s="35"/>
      <c r="E569" s="2708"/>
      <c r="F569" s="2708"/>
      <c r="G569" s="2708"/>
      <c r="H569" s="2708"/>
      <c r="I569" s="2708"/>
      <c r="J569" s="3045"/>
      <c r="K569" s="102"/>
      <c r="L569" s="2708"/>
      <c r="M569" s="102"/>
      <c r="N569" s="83"/>
      <c r="O569" s="102"/>
      <c r="P569" s="102"/>
      <c r="Q569" s="102"/>
      <c r="R569" s="2708"/>
    </row>
    <row r="570" spans="2:18" ht="15.95" customHeight="1">
      <c r="Q570" s="102"/>
    </row>
    <row r="571" spans="2:18" ht="15.95" customHeight="1">
      <c r="Q571" s="102"/>
    </row>
    <row r="572" spans="2:18" ht="15.95" customHeight="1">
      <c r="Q572" s="102"/>
    </row>
    <row r="573" spans="2:18" ht="15.95" customHeight="1">
      <c r="Q573" s="102"/>
    </row>
    <row r="574" spans="2:18" ht="15.95" customHeight="1">
      <c r="Q574" s="102"/>
    </row>
    <row r="575" spans="2:18" ht="15.95" customHeight="1">
      <c r="Q575" s="102"/>
    </row>
    <row r="576" spans="2:18" ht="15.95" customHeight="1">
      <c r="Q576" s="102"/>
    </row>
    <row r="577" spans="17:17" ht="15.95" customHeight="1">
      <c r="Q577" s="102"/>
    </row>
    <row r="578" spans="17:17" ht="15.95" customHeight="1">
      <c r="Q578" s="102"/>
    </row>
    <row r="579" spans="17:17" ht="15.95" customHeight="1">
      <c r="Q579" s="102"/>
    </row>
    <row r="580" spans="17:17" ht="15.95" customHeight="1">
      <c r="Q580" s="102"/>
    </row>
    <row r="581" spans="17:17" ht="15.95" customHeight="1">
      <c r="Q581" s="102"/>
    </row>
    <row r="582" spans="17:17" ht="15.95" customHeight="1">
      <c r="Q582" s="102"/>
    </row>
    <row r="583" spans="17:17" ht="15.95" customHeight="1">
      <c r="Q583" s="102"/>
    </row>
    <row r="584" spans="17:17" ht="15.95" customHeight="1">
      <c r="Q584" s="102"/>
    </row>
    <row r="585" spans="17:17" ht="15.95" customHeight="1">
      <c r="Q585" s="102"/>
    </row>
    <row r="586" spans="17:17" ht="15.95" customHeight="1">
      <c r="Q586" s="102"/>
    </row>
    <row r="587" spans="17:17" ht="15.95" customHeight="1">
      <c r="Q587" s="102"/>
    </row>
    <row r="588" spans="17:17" ht="15.95" customHeight="1">
      <c r="Q588" s="102"/>
    </row>
    <row r="589" spans="17:17" ht="15.95" customHeight="1">
      <c r="Q589" s="102"/>
    </row>
    <row r="590" spans="17:17" ht="15.95" customHeight="1">
      <c r="Q590" s="102"/>
    </row>
    <row r="591" spans="17:17" ht="15.95" customHeight="1">
      <c r="Q591" s="102"/>
    </row>
    <row r="592" spans="17:17" ht="15.95" customHeight="1">
      <c r="Q592" s="102"/>
    </row>
    <row r="593" spans="17:17" ht="15.95" customHeight="1">
      <c r="Q593" s="102"/>
    </row>
    <row r="594" spans="17:17" ht="15.95" customHeight="1">
      <c r="Q594" s="102"/>
    </row>
    <row r="595" spans="17:17" ht="15.95" customHeight="1">
      <c r="Q595" s="102"/>
    </row>
    <row r="596" spans="17:17" ht="15.95" customHeight="1">
      <c r="Q596" s="102"/>
    </row>
    <row r="597" spans="17:17" ht="15.95" customHeight="1">
      <c r="Q597" s="102"/>
    </row>
    <row r="598" spans="17:17" ht="15.95" customHeight="1">
      <c r="Q598" s="102"/>
    </row>
    <row r="599" spans="17:17" ht="15.95" customHeight="1">
      <c r="Q599" s="102"/>
    </row>
    <row r="600" spans="17:17" ht="15.95" customHeight="1">
      <c r="Q600" s="102"/>
    </row>
    <row r="601" spans="17:17" ht="15.95" customHeight="1">
      <c r="Q601" s="102"/>
    </row>
    <row r="602" spans="17:17" ht="15.95" customHeight="1">
      <c r="Q602" s="102"/>
    </row>
    <row r="603" spans="17:17" ht="15.95" customHeight="1">
      <c r="Q603" s="102"/>
    </row>
    <row r="604" spans="17:17" ht="15.95" customHeight="1">
      <c r="Q604" s="102"/>
    </row>
    <row r="605" spans="17:17" ht="15.95" customHeight="1">
      <c r="Q605" s="102"/>
    </row>
    <row r="606" spans="17:17" ht="15.95" customHeight="1">
      <c r="Q606" s="102"/>
    </row>
    <row r="607" spans="17:17" ht="15.95" customHeight="1">
      <c r="Q607" s="102"/>
    </row>
    <row r="608" spans="17:17" ht="15.95" customHeight="1">
      <c r="Q608" s="102"/>
    </row>
    <row r="609" spans="17:17" ht="15.95" customHeight="1">
      <c r="Q609" s="102"/>
    </row>
    <row r="610" spans="17:17" ht="15.95" customHeight="1">
      <c r="Q610" s="102"/>
    </row>
    <row r="611" spans="17:17" ht="15.95" customHeight="1">
      <c r="Q611" s="102"/>
    </row>
    <row r="612" spans="17:17" ht="15.95" customHeight="1">
      <c r="Q612" s="102"/>
    </row>
    <row r="613" spans="17:17" ht="15.95" customHeight="1">
      <c r="Q613" s="102"/>
    </row>
    <row r="614" spans="17:17" ht="15.95" customHeight="1">
      <c r="Q614" s="102"/>
    </row>
    <row r="615" spans="17:17" ht="15.95" customHeight="1">
      <c r="Q615" s="102"/>
    </row>
    <row r="616" spans="17:17" ht="15.95" customHeight="1">
      <c r="Q616" s="102"/>
    </row>
    <row r="617" spans="17:17" ht="15.95" customHeight="1">
      <c r="Q617" s="102"/>
    </row>
    <row r="618" spans="17:17" ht="15.95" customHeight="1">
      <c r="Q618" s="102"/>
    </row>
    <row r="619" spans="17:17" ht="15.95" customHeight="1">
      <c r="Q619" s="102"/>
    </row>
    <row r="620" spans="17:17" ht="15.95" customHeight="1">
      <c r="Q620" s="102"/>
    </row>
    <row r="621" spans="17:17" ht="15.95" customHeight="1">
      <c r="Q621" s="102"/>
    </row>
    <row r="622" spans="17:17" ht="15.95" customHeight="1">
      <c r="Q622" s="102"/>
    </row>
    <row r="623" spans="17:17" ht="15.95" customHeight="1">
      <c r="Q623" s="102"/>
    </row>
    <row r="624" spans="17:17" ht="15.95" customHeight="1">
      <c r="Q624" s="102"/>
    </row>
    <row r="625" spans="17:17" ht="15.95" customHeight="1">
      <c r="Q625" s="102"/>
    </row>
    <row r="626" spans="17:17" ht="15.95" customHeight="1">
      <c r="Q626" s="102"/>
    </row>
    <row r="627" spans="17:17" ht="15.95" customHeight="1">
      <c r="Q627" s="102"/>
    </row>
    <row r="628" spans="17:17" ht="15.95" customHeight="1">
      <c r="Q628" s="102"/>
    </row>
    <row r="629" spans="17:17" ht="15.95" customHeight="1">
      <c r="Q629" s="102"/>
    </row>
    <row r="630" spans="17:17" ht="15.95" customHeight="1">
      <c r="Q630" s="102"/>
    </row>
    <row r="631" spans="17:17" ht="15.95" customHeight="1">
      <c r="Q631" s="102"/>
    </row>
    <row r="632" spans="17:17" ht="15.95" customHeight="1">
      <c r="Q632" s="102"/>
    </row>
    <row r="633" spans="17:17" ht="15.95" customHeight="1">
      <c r="Q633" s="102"/>
    </row>
    <row r="634" spans="17:17" ht="15.95" customHeight="1">
      <c r="Q634" s="102"/>
    </row>
    <row r="635" spans="17:17" ht="15.95" customHeight="1">
      <c r="Q635" s="102"/>
    </row>
    <row r="636" spans="17:17" ht="15.95" customHeight="1">
      <c r="Q636" s="102"/>
    </row>
    <row r="637" spans="17:17" ht="15.95" customHeight="1">
      <c r="Q637" s="102"/>
    </row>
    <row r="638" spans="17:17" ht="15.95" customHeight="1">
      <c r="Q638" s="102"/>
    </row>
    <row r="639" spans="17:17" ht="15.95" customHeight="1">
      <c r="Q639" s="102"/>
    </row>
    <row r="640" spans="17:17" ht="15.95" customHeight="1">
      <c r="Q640" s="102"/>
    </row>
    <row r="641" spans="17:17" ht="15.95" customHeight="1">
      <c r="Q641" s="102"/>
    </row>
    <row r="642" spans="17:17" ht="15.95" customHeight="1">
      <c r="Q642" s="102"/>
    </row>
    <row r="643" spans="17:17" ht="15.95" customHeight="1">
      <c r="Q643" s="102"/>
    </row>
    <row r="644" spans="17:17" ht="15.95" customHeight="1">
      <c r="Q644" s="102"/>
    </row>
    <row r="645" spans="17:17" ht="15.95" customHeight="1">
      <c r="Q645" s="102"/>
    </row>
    <row r="646" spans="17:17" ht="15.95" customHeight="1">
      <c r="Q646" s="102"/>
    </row>
    <row r="647" spans="17:17" ht="15.95" customHeight="1">
      <c r="Q647" s="102"/>
    </row>
    <row r="648" spans="17:17" ht="15.95" customHeight="1">
      <c r="Q648" s="102"/>
    </row>
    <row r="649" spans="17:17" ht="15.95" customHeight="1">
      <c r="Q649" s="102"/>
    </row>
    <row r="650" spans="17:17" ht="15.95" customHeight="1">
      <c r="Q650" s="102"/>
    </row>
    <row r="651" spans="17:17" ht="15.95" customHeight="1">
      <c r="Q651" s="102"/>
    </row>
    <row r="652" spans="17:17" ht="15.95" customHeight="1">
      <c r="Q652" s="102"/>
    </row>
    <row r="653" spans="17:17" ht="15.95" customHeight="1">
      <c r="Q653" s="102"/>
    </row>
    <row r="654" spans="17:17" ht="15.95" customHeight="1">
      <c r="Q654" s="102"/>
    </row>
    <row r="655" spans="17:17" ht="15.95" customHeight="1">
      <c r="Q655" s="102"/>
    </row>
    <row r="656" spans="17:17" ht="15.95" customHeight="1">
      <c r="Q656" s="102"/>
    </row>
    <row r="657" spans="17:17" ht="15.95" customHeight="1">
      <c r="Q657" s="102"/>
    </row>
    <row r="658" spans="17:17" ht="15.95" customHeight="1">
      <c r="Q658" s="102"/>
    </row>
    <row r="659" spans="17:17" ht="15.95" customHeight="1">
      <c r="Q659" s="102"/>
    </row>
    <row r="660" spans="17:17" ht="15.95" customHeight="1">
      <c r="Q660" s="102"/>
    </row>
    <row r="661" spans="17:17" ht="15.95" customHeight="1">
      <c r="Q661" s="102"/>
    </row>
    <row r="662" spans="17:17" ht="15.95" customHeight="1">
      <c r="Q662" s="102"/>
    </row>
    <row r="663" spans="17:17" ht="15.95" customHeight="1">
      <c r="Q663" s="102"/>
    </row>
    <row r="664" spans="17:17" ht="15.95" customHeight="1">
      <c r="Q664" s="102"/>
    </row>
    <row r="665" spans="17:17" ht="15.95" customHeight="1">
      <c r="Q665" s="102"/>
    </row>
    <row r="666" spans="17:17" ht="15.95" customHeight="1">
      <c r="Q666" s="102"/>
    </row>
    <row r="667" spans="17:17" ht="15.95" customHeight="1">
      <c r="Q667" s="102"/>
    </row>
    <row r="668" spans="17:17" ht="15.95" customHeight="1">
      <c r="Q668" s="102"/>
    </row>
    <row r="669" spans="17:17" ht="15.95" customHeight="1">
      <c r="Q669" s="102"/>
    </row>
    <row r="670" spans="17:17" ht="15.95" customHeight="1">
      <c r="Q670" s="102"/>
    </row>
    <row r="671" spans="17:17" ht="15.95" customHeight="1">
      <c r="Q671" s="102"/>
    </row>
    <row r="672" spans="17:17" ht="15.95" customHeight="1">
      <c r="Q672" s="102"/>
    </row>
    <row r="673" spans="17:17" ht="15.95" customHeight="1">
      <c r="Q673" s="102"/>
    </row>
    <row r="674" spans="17:17" ht="15.95" customHeight="1">
      <c r="Q674" s="102"/>
    </row>
    <row r="675" spans="17:17" ht="15.95" customHeight="1">
      <c r="Q675" s="102"/>
    </row>
    <row r="676" spans="17:17" ht="15.95" customHeight="1">
      <c r="Q676" s="102"/>
    </row>
    <row r="677" spans="17:17" ht="15.95" customHeight="1">
      <c r="Q677" s="102"/>
    </row>
    <row r="678" spans="17:17" ht="15.95" customHeight="1">
      <c r="Q678" s="102"/>
    </row>
    <row r="679" spans="17:17" ht="15.95" customHeight="1">
      <c r="Q679" s="102"/>
    </row>
    <row r="680" spans="17:17" ht="15.95" customHeight="1">
      <c r="Q680" s="102"/>
    </row>
    <row r="681" spans="17:17" ht="15.95" customHeight="1">
      <c r="Q681" s="102"/>
    </row>
    <row r="682" spans="17:17" ht="15.95" customHeight="1">
      <c r="Q682" s="102"/>
    </row>
    <row r="683" spans="17:17" ht="15.95" customHeight="1">
      <c r="Q683" s="102"/>
    </row>
    <row r="684" spans="17:17" ht="15.95" customHeight="1">
      <c r="Q684" s="102"/>
    </row>
    <row r="685" spans="17:17" ht="15.95" customHeight="1">
      <c r="Q685" s="102"/>
    </row>
    <row r="686" spans="17:17" ht="15.95" customHeight="1">
      <c r="Q686" s="102"/>
    </row>
    <row r="687" spans="17:17" ht="15.95" customHeight="1">
      <c r="Q687" s="102"/>
    </row>
    <row r="688" spans="17:17" ht="15.95" customHeight="1">
      <c r="Q688" s="102"/>
    </row>
    <row r="689" spans="17:17" ht="15.95" customHeight="1">
      <c r="Q689" s="102"/>
    </row>
    <row r="690" spans="17:17" ht="15.95" customHeight="1">
      <c r="Q690" s="102"/>
    </row>
    <row r="691" spans="17:17" ht="15.95" customHeight="1">
      <c r="Q691" s="102"/>
    </row>
    <row r="692" spans="17:17" ht="15.95" customHeight="1">
      <c r="Q692" s="102"/>
    </row>
    <row r="693" spans="17:17" ht="15.95" customHeight="1">
      <c r="Q693" s="102"/>
    </row>
    <row r="694" spans="17:17" ht="15.95" customHeight="1">
      <c r="Q694" s="102"/>
    </row>
    <row r="695" spans="17:17" ht="15.95" customHeight="1">
      <c r="Q695" s="102"/>
    </row>
    <row r="696" spans="17:17" ht="15.95" customHeight="1">
      <c r="Q696" s="102"/>
    </row>
    <row r="697" spans="17:17" ht="15.95" customHeight="1">
      <c r="Q697" s="102"/>
    </row>
    <row r="698" spans="17:17" ht="15.95" customHeight="1">
      <c r="Q698" s="102"/>
    </row>
    <row r="699" spans="17:17" ht="15.95" customHeight="1">
      <c r="Q699" s="102"/>
    </row>
    <row r="700" spans="17:17" ht="15.95" customHeight="1">
      <c r="Q700" s="102"/>
    </row>
    <row r="701" spans="17:17" ht="15.95" customHeight="1">
      <c r="Q701" s="102"/>
    </row>
    <row r="702" spans="17:17" ht="15.95" customHeight="1">
      <c r="Q702" s="102"/>
    </row>
    <row r="703" spans="17:17" ht="15.95" customHeight="1">
      <c r="Q703" s="102"/>
    </row>
    <row r="704" spans="17:17" ht="15.95" customHeight="1">
      <c r="Q704" s="102"/>
    </row>
    <row r="705" spans="17:17" ht="15.95" customHeight="1">
      <c r="Q705" s="102"/>
    </row>
    <row r="706" spans="17:17" ht="15.95" customHeight="1">
      <c r="Q706" s="102"/>
    </row>
    <row r="707" spans="17:17" ht="15.95" customHeight="1">
      <c r="Q707" s="102"/>
    </row>
    <row r="708" spans="17:17" ht="15.95" customHeight="1">
      <c r="Q708" s="102"/>
    </row>
    <row r="709" spans="17:17" ht="15.95" customHeight="1">
      <c r="Q709" s="102"/>
    </row>
    <row r="710" spans="17:17" ht="15.95" customHeight="1">
      <c r="Q710" s="102"/>
    </row>
    <row r="711" spans="17:17" ht="15.95" customHeight="1">
      <c r="Q711" s="102"/>
    </row>
    <row r="712" spans="17:17" ht="15.95" customHeight="1">
      <c r="Q712" s="102"/>
    </row>
    <row r="713" spans="17:17" ht="15.95" customHeight="1">
      <c r="Q713" s="102"/>
    </row>
    <row r="714" spans="17:17" ht="15.95" customHeight="1">
      <c r="Q714" s="102"/>
    </row>
    <row r="715" spans="17:17" ht="15.95" customHeight="1">
      <c r="Q715" s="102"/>
    </row>
    <row r="716" spans="17:17" ht="15.95" customHeight="1">
      <c r="Q716" s="102"/>
    </row>
    <row r="717" spans="17:17" ht="15.95" customHeight="1">
      <c r="Q717" s="102"/>
    </row>
    <row r="718" spans="17:17" ht="15.95" customHeight="1">
      <c r="Q718" s="102"/>
    </row>
    <row r="719" spans="17:17" ht="15.95" customHeight="1">
      <c r="Q719" s="102"/>
    </row>
    <row r="720" spans="17:17" ht="15.95" customHeight="1">
      <c r="Q720" s="102"/>
    </row>
    <row r="721" spans="17:17" ht="15.95" customHeight="1">
      <c r="Q721" s="102"/>
    </row>
    <row r="722" spans="17:17" ht="15.95" customHeight="1">
      <c r="Q722" s="102"/>
    </row>
    <row r="723" spans="17:17" ht="15.95" customHeight="1">
      <c r="Q723" s="102"/>
    </row>
    <row r="724" spans="17:17" ht="15.95" customHeight="1">
      <c r="Q724" s="102"/>
    </row>
    <row r="725" spans="17:17" ht="15.95" customHeight="1">
      <c r="Q725" s="102"/>
    </row>
    <row r="726" spans="17:17" ht="15.95" customHeight="1">
      <c r="Q726" s="102"/>
    </row>
    <row r="727" spans="17:17" ht="15.95" customHeight="1">
      <c r="Q727" s="102"/>
    </row>
    <row r="728" spans="17:17" ht="15.95" customHeight="1">
      <c r="Q728" s="102"/>
    </row>
    <row r="729" spans="17:17" ht="15.95" customHeight="1">
      <c r="Q729" s="102"/>
    </row>
    <row r="730" spans="17:17" ht="15.95" customHeight="1">
      <c r="Q730" s="102"/>
    </row>
    <row r="731" spans="17:17" ht="15.95" customHeight="1">
      <c r="Q731" s="102"/>
    </row>
    <row r="732" spans="17:17" ht="15.95" customHeight="1">
      <c r="Q732" s="102"/>
    </row>
    <row r="733" spans="17:17" ht="15.95" customHeight="1">
      <c r="Q733" s="102"/>
    </row>
    <row r="734" spans="17:17" ht="15.95" customHeight="1">
      <c r="Q734" s="102"/>
    </row>
    <row r="735" spans="17:17" ht="15.95" customHeight="1">
      <c r="Q735" s="102"/>
    </row>
    <row r="736" spans="17:17" ht="15.95" customHeight="1">
      <c r="Q736" s="102"/>
    </row>
    <row r="737" spans="17:17" ht="15.95" customHeight="1">
      <c r="Q737" s="102"/>
    </row>
    <row r="738" spans="17:17" ht="15.95" customHeight="1">
      <c r="Q738" s="102"/>
    </row>
    <row r="739" spans="17:17" ht="15.95" customHeight="1">
      <c r="Q739" s="102"/>
    </row>
    <row r="740" spans="17:17" ht="15.95" customHeight="1">
      <c r="Q740" s="102"/>
    </row>
    <row r="741" spans="17:17">
      <c r="Q741" s="102"/>
    </row>
    <row r="742" spans="17:17">
      <c r="Q742" s="102"/>
    </row>
    <row r="743" spans="17:17">
      <c r="Q743" s="102"/>
    </row>
    <row r="744" spans="17:17">
      <c r="Q744" s="102"/>
    </row>
    <row r="745" spans="17:17">
      <c r="Q745" s="102"/>
    </row>
    <row r="746" spans="17:17">
      <c r="Q746" s="102"/>
    </row>
    <row r="747" spans="17:17">
      <c r="Q747" s="102"/>
    </row>
    <row r="748" spans="17:17">
      <c r="Q748" s="102"/>
    </row>
    <row r="749" spans="17:17">
      <c r="Q749" s="102"/>
    </row>
    <row r="750" spans="17:17">
      <c r="Q750" s="102"/>
    </row>
    <row r="751" spans="17:17">
      <c r="Q751" s="102"/>
    </row>
    <row r="752" spans="17:17">
      <c r="Q752" s="102"/>
    </row>
    <row r="753" spans="17:17">
      <c r="Q753" s="102"/>
    </row>
    <row r="754" spans="17:17">
      <c r="Q754" s="102"/>
    </row>
    <row r="755" spans="17:17">
      <c r="Q755" s="102"/>
    </row>
    <row r="756" spans="17:17">
      <c r="Q756" s="102"/>
    </row>
    <row r="757" spans="17:17">
      <c r="Q757" s="102"/>
    </row>
    <row r="758" spans="17:17">
      <c r="Q758" s="102"/>
    </row>
    <row r="759" spans="17:17">
      <c r="Q759" s="102"/>
    </row>
    <row r="760" spans="17:17">
      <c r="Q760" s="102"/>
    </row>
    <row r="761" spans="17:17">
      <c r="Q761" s="102"/>
    </row>
    <row r="762" spans="17:17">
      <c r="Q762" s="102"/>
    </row>
    <row r="763" spans="17:17">
      <c r="Q763" s="102"/>
    </row>
    <row r="764" spans="17:17">
      <c r="Q764" s="102"/>
    </row>
    <row r="765" spans="17:17">
      <c r="Q765" s="102"/>
    </row>
    <row r="766" spans="17:17">
      <c r="Q766" s="102"/>
    </row>
    <row r="767" spans="17:17">
      <c r="Q767" s="102"/>
    </row>
    <row r="768" spans="17:17">
      <c r="Q768" s="102"/>
    </row>
  </sheetData>
  <autoFilter ref="B8:R561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263">
    <mergeCell ref="B543:B544"/>
    <mergeCell ref="B545:B546"/>
    <mergeCell ref="B551:B552"/>
    <mergeCell ref="B553:B554"/>
    <mergeCell ref="B509:B510"/>
    <mergeCell ref="B517:B518"/>
    <mergeCell ref="B519:B520"/>
    <mergeCell ref="B524:B525"/>
    <mergeCell ref="B526:B527"/>
    <mergeCell ref="Q509:Q510"/>
    <mergeCell ref="Q517:Q518"/>
    <mergeCell ref="Q519:Q520"/>
    <mergeCell ref="Q524:Q525"/>
    <mergeCell ref="Q526:Q527"/>
    <mergeCell ref="B378:B379"/>
    <mergeCell ref="B381:B383"/>
    <mergeCell ref="B385:B387"/>
    <mergeCell ref="B389:B390"/>
    <mergeCell ref="B391:B392"/>
    <mergeCell ref="B394:B395"/>
    <mergeCell ref="B361:B362"/>
    <mergeCell ref="B363:B364"/>
    <mergeCell ref="B365:B368"/>
    <mergeCell ref="B370:B371"/>
    <mergeCell ref="B372:B374"/>
    <mergeCell ref="B376:B377"/>
    <mergeCell ref="B289:B290"/>
    <mergeCell ref="B291:B292"/>
    <mergeCell ref="B293:B294"/>
    <mergeCell ref="B295:B296"/>
    <mergeCell ref="B278:B281"/>
    <mergeCell ref="J279:J281"/>
    <mergeCell ref="K279:K281"/>
    <mergeCell ref="B282:B283"/>
    <mergeCell ref="B284:B286"/>
    <mergeCell ref="J285:J286"/>
    <mergeCell ref="K285:K286"/>
    <mergeCell ref="B261:B262"/>
    <mergeCell ref="B266:B267"/>
    <mergeCell ref="B268:B269"/>
    <mergeCell ref="B270:B271"/>
    <mergeCell ref="B272:B273"/>
    <mergeCell ref="B275:B277"/>
    <mergeCell ref="B250:B251"/>
    <mergeCell ref="B252:B255"/>
    <mergeCell ref="J252:J253"/>
    <mergeCell ref="K252:K253"/>
    <mergeCell ref="B256:B257"/>
    <mergeCell ref="B258:B259"/>
    <mergeCell ref="B243:B245"/>
    <mergeCell ref="J243:J244"/>
    <mergeCell ref="K243:K244"/>
    <mergeCell ref="B246:B249"/>
    <mergeCell ref="J246:J248"/>
    <mergeCell ref="K246:K248"/>
    <mergeCell ref="B236:B237"/>
    <mergeCell ref="J236:J237"/>
    <mergeCell ref="K236:K237"/>
    <mergeCell ref="B239:B241"/>
    <mergeCell ref="J239:J241"/>
    <mergeCell ref="K239:K241"/>
    <mergeCell ref="L218:L219"/>
    <mergeCell ref="M218:M219"/>
    <mergeCell ref="P218:P219"/>
    <mergeCell ref="P223:P224"/>
    <mergeCell ref="P225:P227"/>
    <mergeCell ref="L230:L232"/>
    <mergeCell ref="M230:M232"/>
    <mergeCell ref="P230:P232"/>
    <mergeCell ref="P196:P197"/>
    <mergeCell ref="P201:P202"/>
    <mergeCell ref="P203:P204"/>
    <mergeCell ref="L211:L213"/>
    <mergeCell ref="M211:M213"/>
    <mergeCell ref="P211:P213"/>
    <mergeCell ref="B229:B232"/>
    <mergeCell ref="J230:J232"/>
    <mergeCell ref="K230:K232"/>
    <mergeCell ref="B233:B234"/>
    <mergeCell ref="P181:P182"/>
    <mergeCell ref="P187:P188"/>
    <mergeCell ref="P190:P191"/>
    <mergeCell ref="L192:L193"/>
    <mergeCell ref="M192:M193"/>
    <mergeCell ref="P192:P193"/>
    <mergeCell ref="B223:B224"/>
    <mergeCell ref="J223:J224"/>
    <mergeCell ref="K223:K224"/>
    <mergeCell ref="B225:B228"/>
    <mergeCell ref="J225:J227"/>
    <mergeCell ref="K225:K227"/>
    <mergeCell ref="B207:B210"/>
    <mergeCell ref="B211:B214"/>
    <mergeCell ref="J211:J213"/>
    <mergeCell ref="K211:K213"/>
    <mergeCell ref="B216:B217"/>
    <mergeCell ref="B218:B220"/>
    <mergeCell ref="J218:J219"/>
    <mergeCell ref="K218:K219"/>
    <mergeCell ref="B198:B199"/>
    <mergeCell ref="B200:B202"/>
    <mergeCell ref="J201:J202"/>
    <mergeCell ref="K201:K202"/>
    <mergeCell ref="B203:B204"/>
    <mergeCell ref="J203:J204"/>
    <mergeCell ref="K203:K204"/>
    <mergeCell ref="B192:B193"/>
    <mergeCell ref="J192:J193"/>
    <mergeCell ref="K192:K193"/>
    <mergeCell ref="B194:B195"/>
    <mergeCell ref="B196:B197"/>
    <mergeCell ref="J196:J197"/>
    <mergeCell ref="K196:K197"/>
    <mergeCell ref="B183:B184"/>
    <mergeCell ref="B185:B186"/>
    <mergeCell ref="B187:B188"/>
    <mergeCell ref="J187:J188"/>
    <mergeCell ref="K187:K188"/>
    <mergeCell ref="B189:B191"/>
    <mergeCell ref="J190:J191"/>
    <mergeCell ref="K190:K191"/>
    <mergeCell ref="B171:B172"/>
    <mergeCell ref="B175:B177"/>
    <mergeCell ref="B178:B179"/>
    <mergeCell ref="B181:B182"/>
    <mergeCell ref="J181:J182"/>
    <mergeCell ref="K181:K182"/>
    <mergeCell ref="B61:B62"/>
    <mergeCell ref="B64:B65"/>
    <mergeCell ref="Q64:Q65"/>
    <mergeCell ref="R61:R62"/>
    <mergeCell ref="Q61:Q62"/>
    <mergeCell ref="Q57:Q58"/>
    <mergeCell ref="R57:R58"/>
    <mergeCell ref="B57:B58"/>
    <mergeCell ref="Q14:Q15"/>
    <mergeCell ref="Q32:Q33"/>
    <mergeCell ref="R32:R33"/>
    <mergeCell ref="Q39:Q40"/>
    <mergeCell ref="R39:R40"/>
    <mergeCell ref="R44:R45"/>
    <mergeCell ref="Q44:Q45"/>
    <mergeCell ref="B41:B43"/>
    <mergeCell ref="B44:B45"/>
    <mergeCell ref="B55:B56"/>
    <mergeCell ref="B59:B60"/>
    <mergeCell ref="D95:D122"/>
    <mergeCell ref="R9:R10"/>
    <mergeCell ref="R14:R15"/>
    <mergeCell ref="R29:R30"/>
    <mergeCell ref="Q55:Q56"/>
    <mergeCell ref="R55:R56"/>
    <mergeCell ref="B74:B75"/>
    <mergeCell ref="B24:B26"/>
    <mergeCell ref="B27:B28"/>
    <mergeCell ref="B49:B50"/>
    <mergeCell ref="B29:B30"/>
    <mergeCell ref="B32:B33"/>
    <mergeCell ref="B35:B37"/>
    <mergeCell ref="B39:B40"/>
    <mergeCell ref="B46:B47"/>
    <mergeCell ref="B52:B53"/>
    <mergeCell ref="B1:R1"/>
    <mergeCell ref="B2:D2"/>
    <mergeCell ref="B3:D3"/>
    <mergeCell ref="B4:D4"/>
    <mergeCell ref="B5:D5"/>
    <mergeCell ref="Q29:Q30"/>
    <mergeCell ref="B9:B10"/>
    <mergeCell ref="B11:B12"/>
    <mergeCell ref="B15:B17"/>
    <mergeCell ref="Q9:Q10"/>
    <mergeCell ref="K143:K144"/>
    <mergeCell ref="K156:K158"/>
    <mergeCell ref="K160:K161"/>
    <mergeCell ref="K162:K163"/>
    <mergeCell ref="K166:K167"/>
    <mergeCell ref="B134:B135"/>
    <mergeCell ref="B136:B137"/>
    <mergeCell ref="B140:B141"/>
    <mergeCell ref="B142:B144"/>
    <mergeCell ref="B147:B148"/>
    <mergeCell ref="B150:B151"/>
    <mergeCell ref="B153:B154"/>
    <mergeCell ref="B156:B158"/>
    <mergeCell ref="B159:B161"/>
    <mergeCell ref="B162:B163"/>
    <mergeCell ref="B164:B165"/>
    <mergeCell ref="B166:B168"/>
    <mergeCell ref="B169:B170"/>
    <mergeCell ref="P143:P144"/>
    <mergeCell ref="J143:J144"/>
    <mergeCell ref="J156:J158"/>
    <mergeCell ref="P156:P158"/>
    <mergeCell ref="L156:L158"/>
    <mergeCell ref="M156:M158"/>
    <mergeCell ref="J160:J161"/>
    <mergeCell ref="L160:L161"/>
    <mergeCell ref="M160:M161"/>
    <mergeCell ref="P160:P161"/>
    <mergeCell ref="J162:J163"/>
    <mergeCell ref="P162:P163"/>
    <mergeCell ref="J166:J167"/>
    <mergeCell ref="P166:P167"/>
    <mergeCell ref="B336:B338"/>
    <mergeCell ref="J337:J338"/>
    <mergeCell ref="K337:K338"/>
    <mergeCell ref="B301:B302"/>
    <mergeCell ref="B304:B305"/>
    <mergeCell ref="B307:B308"/>
    <mergeCell ref="B309:B310"/>
    <mergeCell ref="B311:B313"/>
    <mergeCell ref="B315:B317"/>
    <mergeCell ref="B339:B342"/>
    <mergeCell ref="J340:J341"/>
    <mergeCell ref="K340:K341"/>
    <mergeCell ref="B343:B345"/>
    <mergeCell ref="B346:B347"/>
    <mergeCell ref="B319:B322"/>
    <mergeCell ref="J320:J321"/>
    <mergeCell ref="K320:K321"/>
    <mergeCell ref="B323:B326"/>
    <mergeCell ref="B327:B328"/>
    <mergeCell ref="B398:B399"/>
    <mergeCell ref="B402:B403"/>
    <mergeCell ref="B404:B405"/>
    <mergeCell ref="B406:B408"/>
    <mergeCell ref="B409:B411"/>
    <mergeCell ref="B412:B413"/>
    <mergeCell ref="B415:B416"/>
    <mergeCell ref="B419:B421"/>
    <mergeCell ref="B422:B423"/>
    <mergeCell ref="J422:J423"/>
    <mergeCell ref="K422:K423"/>
    <mergeCell ref="B424:B425"/>
    <mergeCell ref="Q457:Q458"/>
    <mergeCell ref="B427:B429"/>
    <mergeCell ref="J427:J429"/>
    <mergeCell ref="K427:K429"/>
    <mergeCell ref="B430:B431"/>
    <mergeCell ref="B432:B433"/>
    <mergeCell ref="J432:J433"/>
    <mergeCell ref="K432:K433"/>
    <mergeCell ref="Q483:Q487"/>
    <mergeCell ref="F565:M566"/>
    <mergeCell ref="Q443:Q444"/>
    <mergeCell ref="B436:B437"/>
    <mergeCell ref="B438:B440"/>
    <mergeCell ref="J438:J440"/>
    <mergeCell ref="K438:K440"/>
    <mergeCell ref="B441:B442"/>
    <mergeCell ref="B443:B444"/>
    <mergeCell ref="B457:B458"/>
    <mergeCell ref="B488:B490"/>
    <mergeCell ref="Q488:Q490"/>
    <mergeCell ref="B491:B492"/>
    <mergeCell ref="Q491:Q492"/>
    <mergeCell ref="B462:B463"/>
    <mergeCell ref="B469:B470"/>
    <mergeCell ref="Q469:Q470"/>
    <mergeCell ref="B471:B473"/>
    <mergeCell ref="Q471:Q473"/>
    <mergeCell ref="B483:B487"/>
  </mergeCells>
  <pageMargins left="1.01" right="0.56000000000000005" top="0.12" bottom="0.11811023622047245" header="0.12" footer="0.11811023622047245"/>
  <pageSetup paperSize="9" scale="55" orientation="landscape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1">
    <tabColor theme="0"/>
    <pageSetUpPr fitToPage="1"/>
  </sheetPr>
  <dimension ref="A1:AC647"/>
  <sheetViews>
    <sheetView zoomScale="75" zoomScaleNormal="75" workbookViewId="0">
      <pane ySplit="8" topLeftCell="A9" activePane="bottomLeft" state="frozen"/>
      <selection pane="bottomLeft" activeCell="B1" sqref="B1:R1"/>
    </sheetView>
  </sheetViews>
  <sheetFormatPr defaultColWidth="10.875" defaultRowHeight="15.75"/>
  <cols>
    <col min="1" max="1" width="1.625" style="21" customWidth="1"/>
    <col min="2" max="2" width="4.625" style="944" customWidth="1"/>
    <col min="3" max="3" width="9.625" style="944" customWidth="1"/>
    <col min="4" max="4" width="37.375" style="59" customWidth="1"/>
    <col min="5" max="7" width="8.625" style="944" customWidth="1"/>
    <col min="8" max="8" width="8.625" style="21" customWidth="1"/>
    <col min="9" max="9" width="14.625" style="21" customWidth="1"/>
    <col min="10" max="10" width="14.625" style="944" customWidth="1"/>
    <col min="11" max="11" width="12.625" style="209" customWidth="1"/>
    <col min="12" max="12" width="8.625" style="21" customWidth="1"/>
    <col min="13" max="13" width="12.625" style="209" customWidth="1"/>
    <col min="14" max="14" width="8.625" style="137" customWidth="1"/>
    <col min="15" max="15" width="12.625" style="209" customWidth="1"/>
    <col min="16" max="16" width="14.625" style="209" customWidth="1"/>
    <col min="17" max="17" width="14.625" style="36" customWidth="1"/>
    <col min="18" max="18" width="14.625" style="944" customWidth="1"/>
    <col min="19" max="21" width="10.875" style="21"/>
    <col min="22" max="22" width="12.625" style="21" customWidth="1"/>
    <col min="23" max="16384" width="10.875" style="21"/>
  </cols>
  <sheetData>
    <row r="1" spans="2:18" s="66" customFormat="1" ht="18" customHeight="1">
      <c r="B1" s="3083" t="s">
        <v>0</v>
      </c>
      <c r="C1" s="3083"/>
      <c r="D1" s="3161"/>
      <c r="E1" s="3083"/>
      <c r="F1" s="3083"/>
      <c r="G1" s="3083"/>
      <c r="H1" s="3083"/>
      <c r="I1" s="3083"/>
      <c r="J1" s="3083"/>
      <c r="K1" s="3083"/>
      <c r="L1" s="3083"/>
      <c r="M1" s="3083"/>
      <c r="N1" s="3083"/>
      <c r="O1" s="3083"/>
      <c r="P1" s="3083"/>
      <c r="Q1" s="3162"/>
      <c r="R1" s="3083"/>
    </row>
    <row r="2" spans="2:18" s="58" customFormat="1" ht="15.95" customHeight="1">
      <c r="B2" s="3086" t="s">
        <v>642</v>
      </c>
      <c r="C2" s="3086"/>
      <c r="D2" s="3163"/>
      <c r="E2" s="2747"/>
      <c r="F2" s="2747"/>
      <c r="G2" s="2747"/>
      <c r="H2" s="2747"/>
      <c r="I2" s="64"/>
      <c r="J2" s="2747"/>
      <c r="K2" s="64"/>
      <c r="L2" s="65"/>
      <c r="M2" s="64"/>
      <c r="N2" s="65"/>
      <c r="O2" s="64"/>
      <c r="P2" s="64"/>
      <c r="Q2" s="60"/>
      <c r="R2" s="2747"/>
    </row>
    <row r="3" spans="2:18" s="58" customFormat="1" ht="15.95" customHeight="1">
      <c r="B3" s="3086" t="s">
        <v>85</v>
      </c>
      <c r="C3" s="3086"/>
      <c r="D3" s="3163"/>
      <c r="E3" s="2747"/>
      <c r="F3" s="2747"/>
      <c r="G3" s="2747"/>
      <c r="H3" s="2747"/>
      <c r="I3" s="64"/>
      <c r="J3" s="60"/>
      <c r="K3" s="64"/>
      <c r="L3" s="65"/>
      <c r="M3" s="64"/>
      <c r="N3" s="65"/>
      <c r="O3" s="64"/>
      <c r="P3" s="64"/>
      <c r="Q3" s="60"/>
      <c r="R3" s="2747"/>
    </row>
    <row r="4" spans="2:18" s="58" customFormat="1" ht="15.95" customHeight="1">
      <c r="B4" s="3086" t="s">
        <v>54</v>
      </c>
      <c r="C4" s="3086"/>
      <c r="D4" s="3163"/>
      <c r="E4" s="2747"/>
      <c r="F4" s="2747"/>
      <c r="G4" s="2747"/>
      <c r="H4" s="2747"/>
      <c r="I4" s="64"/>
      <c r="J4" s="2747"/>
      <c r="K4" s="64"/>
      <c r="L4" s="65"/>
      <c r="M4" s="64"/>
      <c r="N4" s="65"/>
      <c r="O4" s="64"/>
      <c r="P4" s="64"/>
      <c r="Q4" s="60"/>
      <c r="R4" s="2747"/>
    </row>
    <row r="5" spans="2:18" s="58" customFormat="1" ht="15.95" customHeight="1" thickBot="1">
      <c r="B5" s="3086" t="s">
        <v>141</v>
      </c>
      <c r="C5" s="3086"/>
      <c r="D5" s="3163"/>
      <c r="E5" s="3039">
        <v>30</v>
      </c>
      <c r="F5" s="2747"/>
      <c r="G5" s="2747"/>
      <c r="H5" s="2747"/>
      <c r="I5" s="64"/>
      <c r="J5" s="2747"/>
      <c r="K5" s="64"/>
      <c r="L5" s="65"/>
      <c r="M5" s="64"/>
      <c r="N5" s="65"/>
      <c r="O5" s="64"/>
      <c r="P5" s="311"/>
      <c r="Q5" s="148"/>
      <c r="R5" s="2747"/>
    </row>
    <row r="6" spans="2:18" s="2" customFormat="1" ht="48" thickBot="1">
      <c r="B6" s="394" t="s">
        <v>1</v>
      </c>
      <c r="C6" s="394" t="s">
        <v>2</v>
      </c>
      <c r="D6" s="585" t="s">
        <v>8</v>
      </c>
      <c r="E6" s="394" t="s">
        <v>7</v>
      </c>
      <c r="F6" s="394" t="s">
        <v>28</v>
      </c>
      <c r="G6" s="396" t="s">
        <v>26</v>
      </c>
      <c r="H6" s="394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5.95" customHeight="1" thickBot="1">
      <c r="B7" s="398">
        <v>1</v>
      </c>
      <c r="C7" s="398">
        <v>2</v>
      </c>
      <c r="D7" s="399">
        <v>3</v>
      </c>
      <c r="E7" s="398">
        <v>4</v>
      </c>
      <c r="F7" s="398">
        <v>5</v>
      </c>
      <c r="G7" s="399">
        <v>6</v>
      </c>
      <c r="H7" s="398" t="s">
        <v>33</v>
      </c>
      <c r="I7" s="400" t="s">
        <v>62</v>
      </c>
      <c r="J7" s="398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400">
        <v>16</v>
      </c>
      <c r="R7" s="398">
        <v>17</v>
      </c>
    </row>
    <row r="8" spans="2:18" s="969" customFormat="1" ht="18" customHeight="1" thickBot="1">
      <c r="B8" s="85"/>
      <c r="C8" s="85"/>
      <c r="D8" s="586"/>
      <c r="E8" s="85"/>
      <c r="F8" s="87">
        <f>SUBTOTAL(9,F9:F1358)</f>
        <v>65</v>
      </c>
      <c r="G8" s="87"/>
      <c r="H8" s="87">
        <f>SUBTOTAL(9,H9:H1358)</f>
        <v>920</v>
      </c>
      <c r="I8" s="86">
        <f>SUBTOTAL(9,I9:I1376)</f>
        <v>460000</v>
      </c>
      <c r="J8" s="85"/>
      <c r="K8" s="86">
        <f>SUBTOTAL(9,K9:K1376)</f>
        <v>337500</v>
      </c>
      <c r="L8" s="87">
        <f>SUBTOTAL(9,L9:L1358)</f>
        <v>29</v>
      </c>
      <c r="M8" s="86">
        <f>SUBTOTAL(9,M9:M1376)</f>
        <v>290000</v>
      </c>
      <c r="N8" s="87">
        <f>SUBTOTAL(9,N9:N1358)</f>
        <v>0</v>
      </c>
      <c r="O8" s="86">
        <f>SUBTOTAL(9,O9:O1376)</f>
        <v>0</v>
      </c>
      <c r="P8" s="86">
        <f>SUBTOTAL(9,P9:P1376)</f>
        <v>1087500</v>
      </c>
      <c r="Q8" s="86">
        <f>SUBTOTAL(9,Q9:Q1474)</f>
        <v>245000</v>
      </c>
      <c r="R8" s="85"/>
    </row>
    <row r="9" spans="2:18" s="40" customFormat="1" ht="15.95" hidden="1" customHeight="1">
      <c r="B9" s="184">
        <v>1</v>
      </c>
      <c r="C9" s="114">
        <v>41634</v>
      </c>
      <c r="D9" s="3" t="s">
        <v>136</v>
      </c>
      <c r="E9" s="42" t="s">
        <v>10</v>
      </c>
      <c r="F9" s="169">
        <v>1</v>
      </c>
      <c r="G9" s="169">
        <v>30</v>
      </c>
      <c r="H9" s="169">
        <f>F9*G9</f>
        <v>30</v>
      </c>
      <c r="I9" s="146">
        <f>H9*500</f>
        <v>15000</v>
      </c>
      <c r="J9" s="167"/>
      <c r="K9" s="247"/>
      <c r="L9" s="117"/>
      <c r="M9" s="116">
        <f t="shared" ref="M9:M58" si="0">L9*10000</f>
        <v>0</v>
      </c>
      <c r="N9" s="117"/>
      <c r="O9" s="116">
        <f t="shared" ref="O9:O58" si="1">N9*15000</f>
        <v>0</v>
      </c>
      <c r="P9" s="118">
        <f t="shared" ref="P9:P58" si="2">M9+K9+I9+O9</f>
        <v>15000</v>
      </c>
      <c r="Q9" s="227"/>
      <c r="R9" s="1288" t="s">
        <v>641</v>
      </c>
    </row>
    <row r="10" spans="2:18" s="40" customFormat="1" ht="15.95" hidden="1" customHeight="1">
      <c r="B10" s="3153">
        <v>2</v>
      </c>
      <c r="C10" s="108">
        <v>41635</v>
      </c>
      <c r="D10" s="27" t="s">
        <v>129</v>
      </c>
      <c r="E10" s="43" t="s">
        <v>39</v>
      </c>
      <c r="F10" s="46">
        <v>1</v>
      </c>
      <c r="G10" s="46">
        <v>150</v>
      </c>
      <c r="H10" s="169">
        <f>F10*G10</f>
        <v>150</v>
      </c>
      <c r="I10" s="146">
        <f>H10*500</f>
        <v>75000</v>
      </c>
      <c r="J10" s="169"/>
      <c r="K10" s="47"/>
      <c r="L10" s="168"/>
      <c r="M10" s="247">
        <f t="shared" si="0"/>
        <v>0</v>
      </c>
      <c r="N10" s="168"/>
      <c r="O10" s="247">
        <f t="shared" si="1"/>
        <v>0</v>
      </c>
      <c r="P10" s="6">
        <f t="shared" si="2"/>
        <v>75000</v>
      </c>
      <c r="Q10" s="3168">
        <v>35000</v>
      </c>
      <c r="R10" s="1287" t="s">
        <v>641</v>
      </c>
    </row>
    <row r="11" spans="2:18" s="40" customFormat="1" ht="15.95" hidden="1" customHeight="1">
      <c r="B11" s="3154"/>
      <c r="C11" s="108">
        <v>41635</v>
      </c>
      <c r="D11" s="27" t="s">
        <v>143</v>
      </c>
      <c r="E11" s="43" t="s">
        <v>139</v>
      </c>
      <c r="F11" s="46">
        <v>1</v>
      </c>
      <c r="G11" s="46"/>
      <c r="H11" s="169">
        <f>F11*G11</f>
        <v>0</v>
      </c>
      <c r="I11" s="146">
        <f>H11*500</f>
        <v>0</v>
      </c>
      <c r="J11" s="169"/>
      <c r="K11" s="47">
        <f>F11*7500</f>
        <v>7500</v>
      </c>
      <c r="L11" s="201"/>
      <c r="M11" s="247">
        <f>L11*10000</f>
        <v>0</v>
      </c>
      <c r="N11" s="201"/>
      <c r="O11" s="247">
        <f>N11*15000</f>
        <v>0</v>
      </c>
      <c r="P11" s="6">
        <f>M11+K11+I11+O11</f>
        <v>7500</v>
      </c>
      <c r="Q11" s="3165"/>
      <c r="R11" s="1287" t="s">
        <v>641</v>
      </c>
    </row>
    <row r="12" spans="2:18" s="40" customFormat="1" ht="15.95" hidden="1" customHeight="1">
      <c r="B12" s="3153">
        <v>3</v>
      </c>
      <c r="C12" s="108">
        <v>41636</v>
      </c>
      <c r="D12" s="27" t="s">
        <v>143</v>
      </c>
      <c r="E12" s="43" t="s">
        <v>139</v>
      </c>
      <c r="F12" s="46">
        <v>4</v>
      </c>
      <c r="G12" s="46"/>
      <c r="H12" s="169">
        <f>F12*G12</f>
        <v>0</v>
      </c>
      <c r="I12" s="146">
        <f>H12*500</f>
        <v>0</v>
      </c>
      <c r="J12" s="169"/>
      <c r="K12" s="47">
        <f>F12*7500</f>
        <v>30000</v>
      </c>
      <c r="L12" s="168"/>
      <c r="M12" s="247">
        <f t="shared" si="0"/>
        <v>0</v>
      </c>
      <c r="N12" s="168"/>
      <c r="O12" s="247">
        <f t="shared" si="1"/>
        <v>0</v>
      </c>
      <c r="P12" s="6">
        <f t="shared" si="2"/>
        <v>30000</v>
      </c>
      <c r="Q12" s="3168">
        <v>35000</v>
      </c>
      <c r="R12" s="1287" t="s">
        <v>641</v>
      </c>
    </row>
    <row r="13" spans="2:18" s="40" customFormat="1" ht="15.95" hidden="1" customHeight="1">
      <c r="B13" s="3154"/>
      <c r="C13" s="108">
        <v>41636</v>
      </c>
      <c r="D13" s="27" t="s">
        <v>133</v>
      </c>
      <c r="E13" s="43"/>
      <c r="F13" s="46"/>
      <c r="G13" s="46"/>
      <c r="H13" s="169">
        <f>F13*G13</f>
        <v>0</v>
      </c>
      <c r="I13" s="146">
        <f>H13*500</f>
        <v>0</v>
      </c>
      <c r="J13" s="169"/>
      <c r="K13" s="47"/>
      <c r="L13" s="201">
        <v>4</v>
      </c>
      <c r="M13" s="247">
        <f>L13*10000</f>
        <v>40000</v>
      </c>
      <c r="N13" s="201"/>
      <c r="O13" s="247">
        <f>N13*15000</f>
        <v>0</v>
      </c>
      <c r="P13" s="6">
        <f>M13+K13+I13+O13</f>
        <v>40000</v>
      </c>
      <c r="Q13" s="3165"/>
      <c r="R13" s="1287" t="s">
        <v>641</v>
      </c>
    </row>
    <row r="14" spans="2:18" s="40" customFormat="1" ht="15.95" hidden="1" customHeight="1">
      <c r="B14" s="140">
        <v>4</v>
      </c>
      <c r="C14" s="104">
        <v>41637</v>
      </c>
      <c r="D14" s="27" t="s">
        <v>95</v>
      </c>
      <c r="E14" s="43"/>
      <c r="F14" s="46"/>
      <c r="G14" s="46"/>
      <c r="H14" s="42">
        <f t="shared" ref="H14:H58" si="3">F14*G14</f>
        <v>0</v>
      </c>
      <c r="I14" s="146">
        <f t="shared" ref="I14:I58" si="4">H14*500</f>
        <v>0</v>
      </c>
      <c r="J14" s="167"/>
      <c r="K14" s="247"/>
      <c r="L14" s="168"/>
      <c r="M14" s="247">
        <f t="shared" si="0"/>
        <v>0</v>
      </c>
      <c r="N14" s="168"/>
      <c r="O14" s="247">
        <f t="shared" si="1"/>
        <v>0</v>
      </c>
      <c r="P14" s="6">
        <f t="shared" si="2"/>
        <v>0</v>
      </c>
      <c r="Q14" s="225"/>
      <c r="R14" s="1287" t="s">
        <v>641</v>
      </c>
    </row>
    <row r="15" spans="2:18" s="40" customFormat="1" ht="15.95" hidden="1" customHeight="1">
      <c r="B15" s="178">
        <v>5</v>
      </c>
      <c r="C15" s="108">
        <v>41638</v>
      </c>
      <c r="D15" s="27" t="s">
        <v>95</v>
      </c>
      <c r="E15" s="43"/>
      <c r="F15" s="46"/>
      <c r="G15" s="46"/>
      <c r="H15" s="42">
        <f t="shared" si="3"/>
        <v>0</v>
      </c>
      <c r="I15" s="146">
        <f t="shared" si="4"/>
        <v>0</v>
      </c>
      <c r="J15" s="167"/>
      <c r="K15" s="247"/>
      <c r="L15" s="168"/>
      <c r="M15" s="247">
        <f t="shared" si="0"/>
        <v>0</v>
      </c>
      <c r="N15" s="168"/>
      <c r="O15" s="247">
        <f t="shared" si="1"/>
        <v>0</v>
      </c>
      <c r="P15" s="6">
        <f t="shared" si="2"/>
        <v>0</v>
      </c>
      <c r="Q15" s="253"/>
      <c r="R15" s="1287" t="s">
        <v>641</v>
      </c>
    </row>
    <row r="16" spans="2:18" s="40" customFormat="1" ht="15.95" hidden="1" customHeight="1">
      <c r="B16" s="178">
        <v>6</v>
      </c>
      <c r="C16" s="108">
        <v>41639</v>
      </c>
      <c r="D16" s="27" t="s">
        <v>95</v>
      </c>
      <c r="E16" s="43"/>
      <c r="F16" s="46"/>
      <c r="G16" s="46"/>
      <c r="H16" s="42">
        <f t="shared" si="3"/>
        <v>0</v>
      </c>
      <c r="I16" s="146">
        <f t="shared" si="4"/>
        <v>0</v>
      </c>
      <c r="J16" s="167"/>
      <c r="K16" s="247"/>
      <c r="L16" s="168"/>
      <c r="M16" s="247">
        <f t="shared" si="0"/>
        <v>0</v>
      </c>
      <c r="N16" s="168"/>
      <c r="O16" s="247">
        <f t="shared" si="1"/>
        <v>0</v>
      </c>
      <c r="P16" s="6">
        <f t="shared" si="2"/>
        <v>0</v>
      </c>
      <c r="Q16" s="253"/>
      <c r="R16" s="1287" t="s">
        <v>641</v>
      </c>
    </row>
    <row r="17" spans="2:19" s="91" customFormat="1" ht="15.95" hidden="1" customHeight="1">
      <c r="B17" s="3153">
        <v>7</v>
      </c>
      <c r="C17" s="108">
        <v>41640</v>
      </c>
      <c r="D17" s="27" t="s">
        <v>130</v>
      </c>
      <c r="E17" s="43" t="s">
        <v>39</v>
      </c>
      <c r="F17" s="46">
        <v>1</v>
      </c>
      <c r="G17" s="46">
        <v>150</v>
      </c>
      <c r="H17" s="169">
        <f t="shared" si="3"/>
        <v>150</v>
      </c>
      <c r="I17" s="146">
        <f t="shared" si="4"/>
        <v>75000</v>
      </c>
      <c r="J17" s="20"/>
      <c r="K17" s="247"/>
      <c r="L17" s="130"/>
      <c r="M17" s="28">
        <f t="shared" si="0"/>
        <v>0</v>
      </c>
      <c r="N17" s="130"/>
      <c r="O17" s="28">
        <f t="shared" si="1"/>
        <v>0</v>
      </c>
      <c r="P17" s="6">
        <f t="shared" si="2"/>
        <v>75000</v>
      </c>
      <c r="Q17" s="253"/>
      <c r="R17" s="1287" t="s">
        <v>641</v>
      </c>
      <c r="S17" s="90"/>
    </row>
    <row r="18" spans="2:19" s="91" customFormat="1" ht="15.95" hidden="1" customHeight="1">
      <c r="B18" s="3154"/>
      <c r="C18" s="108">
        <v>41640</v>
      </c>
      <c r="D18" s="27" t="s">
        <v>133</v>
      </c>
      <c r="E18" s="43"/>
      <c r="F18" s="46"/>
      <c r="G18" s="46"/>
      <c r="H18" s="169">
        <f>F18*G18</f>
        <v>0</v>
      </c>
      <c r="I18" s="146">
        <f>H18*500</f>
        <v>0</v>
      </c>
      <c r="J18" s="20"/>
      <c r="K18" s="247"/>
      <c r="L18" s="130">
        <v>4</v>
      </c>
      <c r="M18" s="28">
        <f>L18*10000</f>
        <v>40000</v>
      </c>
      <c r="N18" s="130"/>
      <c r="O18" s="28">
        <f>N18*15000</f>
        <v>0</v>
      </c>
      <c r="P18" s="6">
        <f>M18+K18+I18+O18</f>
        <v>40000</v>
      </c>
      <c r="Q18" s="253"/>
      <c r="R18" s="1287" t="s">
        <v>641</v>
      </c>
      <c r="S18" s="90"/>
    </row>
    <row r="19" spans="2:19" s="40" customFormat="1" ht="15.95" hidden="1" customHeight="1">
      <c r="B19" s="178">
        <v>8</v>
      </c>
      <c r="C19" s="108">
        <v>41641</v>
      </c>
      <c r="D19" s="27" t="s">
        <v>130</v>
      </c>
      <c r="E19" s="43" t="s">
        <v>39</v>
      </c>
      <c r="F19" s="46">
        <v>1</v>
      </c>
      <c r="G19" s="46">
        <v>150</v>
      </c>
      <c r="H19" s="42">
        <f t="shared" si="3"/>
        <v>150</v>
      </c>
      <c r="I19" s="146">
        <f t="shared" si="4"/>
        <v>75000</v>
      </c>
      <c r="J19" s="167"/>
      <c r="K19" s="247"/>
      <c r="L19" s="168">
        <v>1</v>
      </c>
      <c r="M19" s="247">
        <f t="shared" si="0"/>
        <v>10000</v>
      </c>
      <c r="N19" s="168"/>
      <c r="O19" s="247">
        <f t="shared" si="1"/>
        <v>0</v>
      </c>
      <c r="P19" s="6">
        <f t="shared" si="2"/>
        <v>85000</v>
      </c>
      <c r="Q19" s="225">
        <v>35000</v>
      </c>
      <c r="R19" s="1287" t="s">
        <v>641</v>
      </c>
    </row>
    <row r="20" spans="2:19" s="40" customFormat="1" ht="15.95" hidden="1" customHeight="1">
      <c r="B20" s="178">
        <v>9</v>
      </c>
      <c r="C20" s="108">
        <v>41642</v>
      </c>
      <c r="D20" s="27" t="s">
        <v>65</v>
      </c>
      <c r="E20" s="43"/>
      <c r="F20" s="46"/>
      <c r="G20" s="46"/>
      <c r="H20" s="42">
        <f t="shared" si="3"/>
        <v>0</v>
      </c>
      <c r="I20" s="146">
        <f t="shared" si="4"/>
        <v>0</v>
      </c>
      <c r="J20" s="167"/>
      <c r="K20" s="247"/>
      <c r="L20" s="168">
        <v>4</v>
      </c>
      <c r="M20" s="247">
        <f t="shared" si="0"/>
        <v>40000</v>
      </c>
      <c r="N20" s="168"/>
      <c r="O20" s="247">
        <f t="shared" si="1"/>
        <v>0</v>
      </c>
      <c r="P20" s="6">
        <f t="shared" si="2"/>
        <v>40000</v>
      </c>
      <c r="Q20" s="225"/>
      <c r="R20" s="1287" t="s">
        <v>641</v>
      </c>
    </row>
    <row r="21" spans="2:19" s="40" customFormat="1" ht="15.95" hidden="1" customHeight="1">
      <c r="B21" s="3153">
        <v>10</v>
      </c>
      <c r="C21" s="108">
        <v>41643</v>
      </c>
      <c r="D21" s="27" t="s">
        <v>130</v>
      </c>
      <c r="E21" s="43" t="s">
        <v>39</v>
      </c>
      <c r="F21" s="46">
        <v>1</v>
      </c>
      <c r="G21" s="46">
        <v>150</v>
      </c>
      <c r="H21" s="42">
        <f t="shared" si="3"/>
        <v>150</v>
      </c>
      <c r="I21" s="146">
        <f t="shared" si="4"/>
        <v>75000</v>
      </c>
      <c r="J21" s="3"/>
      <c r="K21" s="204"/>
      <c r="L21" s="168">
        <v>4</v>
      </c>
      <c r="M21" s="247">
        <f t="shared" si="0"/>
        <v>40000</v>
      </c>
      <c r="N21" s="168"/>
      <c r="O21" s="247">
        <f t="shared" si="1"/>
        <v>0</v>
      </c>
      <c r="P21" s="6">
        <f t="shared" si="2"/>
        <v>115000</v>
      </c>
      <c r="Q21" s="225"/>
      <c r="R21" s="1287" t="s">
        <v>641</v>
      </c>
    </row>
    <row r="22" spans="2:19" s="40" customFormat="1" ht="15.95" hidden="1" customHeight="1">
      <c r="B22" s="3154"/>
      <c r="C22" s="108">
        <v>41643</v>
      </c>
      <c r="D22" s="27" t="s">
        <v>65</v>
      </c>
      <c r="E22" s="43"/>
      <c r="F22" s="46"/>
      <c r="G22" s="46"/>
      <c r="H22" s="42">
        <f>F22*G22</f>
        <v>0</v>
      </c>
      <c r="I22" s="146">
        <f>H22*500</f>
        <v>0</v>
      </c>
      <c r="J22" s="3"/>
      <c r="K22" s="204"/>
      <c r="L22" s="201">
        <v>2</v>
      </c>
      <c r="M22" s="247">
        <f>L22*10000</f>
        <v>20000</v>
      </c>
      <c r="N22" s="201">
        <v>2</v>
      </c>
      <c r="O22" s="247">
        <f>N22*15000</f>
        <v>30000</v>
      </c>
      <c r="P22" s="6">
        <f>M22+K22+I22+O22</f>
        <v>50000</v>
      </c>
      <c r="Q22" s="225"/>
      <c r="R22" s="1287" t="s">
        <v>641</v>
      </c>
    </row>
    <row r="23" spans="2:19" s="40" customFormat="1" ht="15.95" hidden="1" customHeight="1">
      <c r="B23" s="140">
        <v>11</v>
      </c>
      <c r="C23" s="104">
        <v>41644</v>
      </c>
      <c r="D23" s="27" t="s">
        <v>95</v>
      </c>
      <c r="E23" s="43"/>
      <c r="F23" s="46"/>
      <c r="G23" s="46"/>
      <c r="H23" s="169">
        <f t="shared" si="3"/>
        <v>0</v>
      </c>
      <c r="I23" s="146">
        <f t="shared" si="4"/>
        <v>0</v>
      </c>
      <c r="J23" s="167"/>
      <c r="K23" s="247"/>
      <c r="L23" s="130"/>
      <c r="M23" s="28">
        <f t="shared" si="0"/>
        <v>0</v>
      </c>
      <c r="N23" s="130"/>
      <c r="O23" s="28">
        <f t="shared" si="1"/>
        <v>0</v>
      </c>
      <c r="P23" s="6">
        <f t="shared" si="2"/>
        <v>0</v>
      </c>
      <c r="Q23" s="253"/>
      <c r="R23" s="1287" t="s">
        <v>641</v>
      </c>
    </row>
    <row r="24" spans="2:19" s="40" customFormat="1" ht="15.95" hidden="1" customHeight="1">
      <c r="B24" s="178">
        <v>12</v>
      </c>
      <c r="C24" s="108">
        <v>41645</v>
      </c>
      <c r="D24" s="20" t="s">
        <v>42</v>
      </c>
      <c r="E24" s="169" t="s">
        <v>9</v>
      </c>
      <c r="F24" s="169">
        <v>1</v>
      </c>
      <c r="G24" s="169">
        <v>30</v>
      </c>
      <c r="H24" s="42">
        <f t="shared" si="3"/>
        <v>30</v>
      </c>
      <c r="I24" s="146">
        <f t="shared" si="4"/>
        <v>15000</v>
      </c>
      <c r="J24" s="167"/>
      <c r="K24" s="247"/>
      <c r="L24" s="168"/>
      <c r="M24" s="247">
        <f t="shared" si="0"/>
        <v>0</v>
      </c>
      <c r="N24" s="168"/>
      <c r="O24" s="247">
        <f t="shared" si="1"/>
        <v>0</v>
      </c>
      <c r="P24" s="6">
        <f t="shared" si="2"/>
        <v>15000</v>
      </c>
      <c r="Q24" s="225"/>
      <c r="R24" s="1287" t="s">
        <v>641</v>
      </c>
    </row>
    <row r="25" spans="2:19" s="40" customFormat="1" ht="15.95" hidden="1" customHeight="1">
      <c r="B25" s="178">
        <v>13</v>
      </c>
      <c r="C25" s="108">
        <v>41646</v>
      </c>
      <c r="D25" s="27" t="s">
        <v>95</v>
      </c>
      <c r="E25" s="43"/>
      <c r="F25" s="46"/>
      <c r="G25" s="46"/>
      <c r="H25" s="42">
        <f t="shared" si="3"/>
        <v>0</v>
      </c>
      <c r="I25" s="146">
        <f t="shared" si="4"/>
        <v>0</v>
      </c>
      <c r="J25" s="167"/>
      <c r="K25" s="247"/>
      <c r="L25" s="168"/>
      <c r="M25" s="253">
        <f t="shared" si="0"/>
        <v>0</v>
      </c>
      <c r="N25" s="168"/>
      <c r="O25" s="253">
        <f t="shared" si="1"/>
        <v>0</v>
      </c>
      <c r="P25" s="6">
        <f t="shared" si="2"/>
        <v>0</v>
      </c>
      <c r="Q25" s="225"/>
      <c r="R25" s="1287" t="s">
        <v>641</v>
      </c>
    </row>
    <row r="26" spans="2:19" s="31" customFormat="1" ht="15.95" hidden="1" customHeight="1">
      <c r="B26" s="3153">
        <v>14</v>
      </c>
      <c r="C26" s="108">
        <v>41647</v>
      </c>
      <c r="D26" s="27" t="s">
        <v>130</v>
      </c>
      <c r="E26" s="43" t="s">
        <v>39</v>
      </c>
      <c r="F26" s="46">
        <v>1</v>
      </c>
      <c r="G26" s="46">
        <v>150</v>
      </c>
      <c r="H26" s="42">
        <f t="shared" si="3"/>
        <v>150</v>
      </c>
      <c r="I26" s="146">
        <f t="shared" si="4"/>
        <v>75000</v>
      </c>
      <c r="J26" s="167"/>
      <c r="K26" s="247"/>
      <c r="L26" s="130">
        <v>3</v>
      </c>
      <c r="M26" s="204">
        <f t="shared" si="0"/>
        <v>30000</v>
      </c>
      <c r="N26" s="130"/>
      <c r="O26" s="204">
        <f t="shared" si="1"/>
        <v>0</v>
      </c>
      <c r="P26" s="29">
        <f t="shared" si="2"/>
        <v>105000</v>
      </c>
      <c r="Q26" s="229"/>
      <c r="R26" s="1287" t="s">
        <v>641</v>
      </c>
    </row>
    <row r="27" spans="2:19" s="31" customFormat="1" ht="15.95" hidden="1" customHeight="1">
      <c r="B27" s="3154"/>
      <c r="C27" s="108">
        <v>41647</v>
      </c>
      <c r="D27" s="27" t="s">
        <v>133</v>
      </c>
      <c r="E27" s="43"/>
      <c r="F27" s="46"/>
      <c r="G27" s="46"/>
      <c r="H27" s="42">
        <f>F27*G27</f>
        <v>0</v>
      </c>
      <c r="I27" s="146">
        <f>H27*500</f>
        <v>0</v>
      </c>
      <c r="J27" s="167"/>
      <c r="K27" s="247"/>
      <c r="L27" s="130">
        <v>4</v>
      </c>
      <c r="M27" s="204">
        <f>L27*10000</f>
        <v>40000</v>
      </c>
      <c r="N27" s="130"/>
      <c r="O27" s="204">
        <f>N27*15000</f>
        <v>0</v>
      </c>
      <c r="P27" s="29">
        <f>M27+K27+I27+O27</f>
        <v>40000</v>
      </c>
      <c r="Q27" s="229"/>
      <c r="R27" s="1287" t="s">
        <v>641</v>
      </c>
    </row>
    <row r="28" spans="2:19" s="40" customFormat="1" ht="15.95" hidden="1" customHeight="1">
      <c r="B28" s="3153">
        <v>15</v>
      </c>
      <c r="C28" s="108">
        <v>41648</v>
      </c>
      <c r="D28" s="27" t="s">
        <v>130</v>
      </c>
      <c r="E28" s="43" t="s">
        <v>39</v>
      </c>
      <c r="F28" s="46">
        <v>1</v>
      </c>
      <c r="G28" s="46">
        <v>150</v>
      </c>
      <c r="H28" s="169">
        <f t="shared" si="3"/>
        <v>150</v>
      </c>
      <c r="I28" s="146">
        <f t="shared" si="4"/>
        <v>75000</v>
      </c>
      <c r="J28" s="167"/>
      <c r="K28" s="247"/>
      <c r="L28" s="130">
        <v>1</v>
      </c>
      <c r="M28" s="28">
        <f t="shared" si="0"/>
        <v>10000</v>
      </c>
      <c r="N28" s="130"/>
      <c r="O28" s="28">
        <f t="shared" si="1"/>
        <v>0</v>
      </c>
      <c r="P28" s="6">
        <f t="shared" si="2"/>
        <v>85000</v>
      </c>
      <c r="Q28" s="225"/>
      <c r="R28" s="1287" t="s">
        <v>641</v>
      </c>
    </row>
    <row r="29" spans="2:19" s="40" customFormat="1" ht="15.95" hidden="1" customHeight="1">
      <c r="B29" s="3154"/>
      <c r="C29" s="108">
        <v>41648</v>
      </c>
      <c r="D29" s="27" t="s">
        <v>133</v>
      </c>
      <c r="E29" s="43"/>
      <c r="F29" s="46"/>
      <c r="G29" s="46"/>
      <c r="H29" s="169">
        <f>F29*G29</f>
        <v>0</v>
      </c>
      <c r="I29" s="146">
        <f>H29*500</f>
        <v>0</v>
      </c>
      <c r="J29" s="167"/>
      <c r="K29" s="247"/>
      <c r="L29" s="130">
        <v>4</v>
      </c>
      <c r="M29" s="28">
        <f>L29*10000</f>
        <v>40000</v>
      </c>
      <c r="N29" s="130"/>
      <c r="O29" s="28">
        <f>N29*15000</f>
        <v>0</v>
      </c>
      <c r="P29" s="6">
        <f>M29+K29+I29+O29</f>
        <v>40000</v>
      </c>
      <c r="Q29" s="225"/>
      <c r="R29" s="1287" t="s">
        <v>641</v>
      </c>
    </row>
    <row r="30" spans="2:19" s="40" customFormat="1" ht="15.95" hidden="1" customHeight="1">
      <c r="B30" s="3153">
        <v>16</v>
      </c>
      <c r="C30" s="108">
        <v>41649</v>
      </c>
      <c r="D30" s="27" t="s">
        <v>130</v>
      </c>
      <c r="E30" s="43" t="s">
        <v>39</v>
      </c>
      <c r="F30" s="46">
        <v>1</v>
      </c>
      <c r="G30" s="46">
        <v>150</v>
      </c>
      <c r="H30" s="169">
        <f t="shared" si="3"/>
        <v>150</v>
      </c>
      <c r="I30" s="146">
        <f t="shared" si="4"/>
        <v>75000</v>
      </c>
      <c r="J30" s="167"/>
      <c r="K30" s="247"/>
      <c r="L30" s="130">
        <v>1</v>
      </c>
      <c r="M30" s="28">
        <f t="shared" si="0"/>
        <v>10000</v>
      </c>
      <c r="N30" s="130"/>
      <c r="O30" s="28">
        <f t="shared" si="1"/>
        <v>0</v>
      </c>
      <c r="P30" s="6">
        <f t="shared" si="2"/>
        <v>85000</v>
      </c>
      <c r="Q30" s="225"/>
      <c r="R30" s="1287" t="s">
        <v>641</v>
      </c>
    </row>
    <row r="31" spans="2:19" s="40" customFormat="1" ht="15.95" hidden="1" customHeight="1">
      <c r="B31" s="3154"/>
      <c r="C31" s="108">
        <v>41649</v>
      </c>
      <c r="D31" s="27" t="s">
        <v>133</v>
      </c>
      <c r="E31" s="43"/>
      <c r="F31" s="46"/>
      <c r="G31" s="46"/>
      <c r="H31" s="169">
        <f>F31*G31</f>
        <v>0</v>
      </c>
      <c r="I31" s="146">
        <f>H31*500</f>
        <v>0</v>
      </c>
      <c r="J31" s="167"/>
      <c r="K31" s="247"/>
      <c r="L31" s="130">
        <v>4</v>
      </c>
      <c r="M31" s="28">
        <f>L31*10000</f>
        <v>40000</v>
      </c>
      <c r="N31" s="130"/>
      <c r="O31" s="28">
        <f>N31*15000</f>
        <v>0</v>
      </c>
      <c r="P31" s="6">
        <f>M31+K31+I31+O31</f>
        <v>40000</v>
      </c>
      <c r="Q31" s="225"/>
      <c r="R31" s="1287" t="s">
        <v>641</v>
      </c>
    </row>
    <row r="32" spans="2:19" s="40" customFormat="1" ht="15.95" hidden="1" customHeight="1">
      <c r="B32" s="178">
        <v>17</v>
      </c>
      <c r="C32" s="108">
        <v>41650</v>
      </c>
      <c r="D32" s="27" t="s">
        <v>130</v>
      </c>
      <c r="E32" s="43" t="s">
        <v>39</v>
      </c>
      <c r="F32" s="46">
        <v>1</v>
      </c>
      <c r="G32" s="46">
        <v>150</v>
      </c>
      <c r="H32" s="46">
        <f t="shared" si="3"/>
        <v>150</v>
      </c>
      <c r="I32" s="146">
        <f t="shared" si="4"/>
        <v>75000</v>
      </c>
      <c r="J32" s="20"/>
      <c r="K32" s="247"/>
      <c r="L32" s="130">
        <v>5</v>
      </c>
      <c r="M32" s="28">
        <f t="shared" si="0"/>
        <v>50000</v>
      </c>
      <c r="N32" s="130">
        <v>2</v>
      </c>
      <c r="O32" s="28">
        <f t="shared" si="1"/>
        <v>30000</v>
      </c>
      <c r="P32" s="6">
        <f t="shared" si="2"/>
        <v>155000</v>
      </c>
      <c r="Q32" s="204">
        <v>35000</v>
      </c>
      <c r="R32" s="1287" t="s">
        <v>641</v>
      </c>
    </row>
    <row r="33" spans="2:18" s="40" customFormat="1" ht="15.95" hidden="1" customHeight="1">
      <c r="B33" s="3158">
        <v>18</v>
      </c>
      <c r="C33" s="104">
        <v>41651</v>
      </c>
      <c r="D33" s="3" t="s">
        <v>71</v>
      </c>
      <c r="E33" s="42"/>
      <c r="F33" s="169"/>
      <c r="G33" s="169"/>
      <c r="H33" s="169">
        <f t="shared" si="3"/>
        <v>0</v>
      </c>
      <c r="I33" s="146">
        <f t="shared" si="4"/>
        <v>0</v>
      </c>
      <c r="J33" s="169"/>
      <c r="K33" s="47"/>
      <c r="L33" s="130">
        <v>2</v>
      </c>
      <c r="M33" s="28">
        <f t="shared" si="0"/>
        <v>20000</v>
      </c>
      <c r="N33" s="130"/>
      <c r="O33" s="28">
        <f t="shared" si="1"/>
        <v>0</v>
      </c>
      <c r="P33" s="6">
        <f t="shared" si="2"/>
        <v>20000</v>
      </c>
      <c r="Q33" s="3168">
        <v>35000</v>
      </c>
      <c r="R33" s="1287" t="s">
        <v>641</v>
      </c>
    </row>
    <row r="34" spans="2:18" s="40" customFormat="1" ht="15.95" hidden="1" customHeight="1">
      <c r="B34" s="3160"/>
      <c r="C34" s="104">
        <v>41651</v>
      </c>
      <c r="D34" s="3" t="s">
        <v>133</v>
      </c>
      <c r="E34" s="42"/>
      <c r="F34" s="169"/>
      <c r="G34" s="169"/>
      <c r="H34" s="169">
        <f t="shared" ref="H34:H39" si="5">F34*G34</f>
        <v>0</v>
      </c>
      <c r="I34" s="146">
        <f t="shared" ref="I34:I39" si="6">H34*500</f>
        <v>0</v>
      </c>
      <c r="J34" s="169"/>
      <c r="K34" s="47"/>
      <c r="L34" s="130">
        <v>4</v>
      </c>
      <c r="M34" s="28">
        <f>L34*10000</f>
        <v>40000</v>
      </c>
      <c r="N34" s="130"/>
      <c r="O34" s="28">
        <f>N34*15000</f>
        <v>0</v>
      </c>
      <c r="P34" s="6">
        <f>M34+K34+I34+O34</f>
        <v>40000</v>
      </c>
      <c r="Q34" s="3165"/>
      <c r="R34" s="1287" t="s">
        <v>641</v>
      </c>
    </row>
    <row r="35" spans="2:18" s="40" customFormat="1" ht="15.95" hidden="1" customHeight="1">
      <c r="B35" s="3153">
        <v>19</v>
      </c>
      <c r="C35" s="108">
        <v>41652</v>
      </c>
      <c r="D35" s="3" t="s">
        <v>135</v>
      </c>
      <c r="E35" s="42" t="s">
        <v>9</v>
      </c>
      <c r="F35" s="169">
        <v>4</v>
      </c>
      <c r="G35" s="169"/>
      <c r="H35" s="121">
        <f t="shared" si="5"/>
        <v>0</v>
      </c>
      <c r="I35" s="122">
        <f t="shared" si="6"/>
        <v>0</v>
      </c>
      <c r="J35" s="126"/>
      <c r="K35" s="47">
        <f>F35*7500</f>
        <v>30000</v>
      </c>
      <c r="L35" s="130"/>
      <c r="M35" s="28">
        <f t="shared" si="0"/>
        <v>0</v>
      </c>
      <c r="N35" s="130"/>
      <c r="O35" s="247">
        <f t="shared" si="1"/>
        <v>0</v>
      </c>
      <c r="P35" s="6">
        <f t="shared" si="2"/>
        <v>30000</v>
      </c>
      <c r="Q35" s="3168">
        <v>35000</v>
      </c>
      <c r="R35" s="3375" t="s">
        <v>177</v>
      </c>
    </row>
    <row r="36" spans="2:18" s="40" customFormat="1" ht="15.95" hidden="1" customHeight="1">
      <c r="B36" s="3154"/>
      <c r="C36" s="108">
        <v>41652</v>
      </c>
      <c r="D36" s="3" t="s">
        <v>176</v>
      </c>
      <c r="E36" s="42" t="s">
        <v>74</v>
      </c>
      <c r="F36" s="169">
        <v>1</v>
      </c>
      <c r="G36" s="169"/>
      <c r="H36" s="121">
        <f t="shared" si="5"/>
        <v>0</v>
      </c>
      <c r="I36" s="122">
        <f t="shared" si="6"/>
        <v>0</v>
      </c>
      <c r="J36" s="126"/>
      <c r="K36" s="47">
        <f>F36*7500</f>
        <v>7500</v>
      </c>
      <c r="L36" s="130">
        <v>2</v>
      </c>
      <c r="M36" s="28">
        <f>L36*10000</f>
        <v>20000</v>
      </c>
      <c r="N36" s="130"/>
      <c r="O36" s="247">
        <f>N36*15000</f>
        <v>0</v>
      </c>
      <c r="P36" s="6">
        <f>M36+K36+I36+O36</f>
        <v>27500</v>
      </c>
      <c r="Q36" s="3165"/>
      <c r="R36" s="3376"/>
    </row>
    <row r="37" spans="2:18" s="40" customFormat="1" ht="15.95" hidden="1" customHeight="1">
      <c r="B37" s="178">
        <v>20</v>
      </c>
      <c r="C37" s="108">
        <v>41653</v>
      </c>
      <c r="D37" s="3" t="s">
        <v>135</v>
      </c>
      <c r="E37" s="42" t="s">
        <v>9</v>
      </c>
      <c r="F37" s="169">
        <v>6</v>
      </c>
      <c r="G37" s="169"/>
      <c r="H37" s="121">
        <f t="shared" si="5"/>
        <v>0</v>
      </c>
      <c r="I37" s="122">
        <f t="shared" si="6"/>
        <v>0</v>
      </c>
      <c r="J37" s="126"/>
      <c r="K37" s="47">
        <f>F37*7500</f>
        <v>45000</v>
      </c>
      <c r="L37" s="130">
        <v>2</v>
      </c>
      <c r="M37" s="28">
        <f t="shared" si="0"/>
        <v>20000</v>
      </c>
      <c r="N37" s="130"/>
      <c r="O37" s="28">
        <f t="shared" si="1"/>
        <v>0</v>
      </c>
      <c r="P37" s="6">
        <f t="shared" si="2"/>
        <v>65000</v>
      </c>
      <c r="Q37" s="204">
        <v>35000</v>
      </c>
      <c r="R37" s="95" t="s">
        <v>177</v>
      </c>
    </row>
    <row r="38" spans="2:18" s="40" customFormat="1" ht="15.95" hidden="1" customHeight="1">
      <c r="B38" s="3153">
        <v>21</v>
      </c>
      <c r="C38" s="108">
        <v>41654</v>
      </c>
      <c r="D38" s="3" t="s">
        <v>135</v>
      </c>
      <c r="E38" s="42" t="s">
        <v>9</v>
      </c>
      <c r="F38" s="169">
        <v>4</v>
      </c>
      <c r="G38" s="169"/>
      <c r="H38" s="121">
        <f t="shared" si="5"/>
        <v>0</v>
      </c>
      <c r="I38" s="122">
        <f t="shared" si="6"/>
        <v>0</v>
      </c>
      <c r="J38" s="126"/>
      <c r="K38" s="47">
        <f>F38*7500</f>
        <v>30000</v>
      </c>
      <c r="L38" s="130">
        <v>2</v>
      </c>
      <c r="M38" s="28">
        <f t="shared" si="0"/>
        <v>20000</v>
      </c>
      <c r="N38" s="130"/>
      <c r="O38" s="28">
        <f t="shared" si="1"/>
        <v>0</v>
      </c>
      <c r="P38" s="6">
        <f t="shared" si="2"/>
        <v>50000</v>
      </c>
      <c r="Q38" s="204"/>
      <c r="R38" s="1287" t="s">
        <v>641</v>
      </c>
    </row>
    <row r="39" spans="2:18" s="40" customFormat="1" ht="15.95" hidden="1" customHeight="1">
      <c r="B39" s="3154"/>
      <c r="C39" s="108">
        <v>41654</v>
      </c>
      <c r="D39" s="3" t="s">
        <v>136</v>
      </c>
      <c r="E39" s="42" t="s">
        <v>10</v>
      </c>
      <c r="F39" s="169">
        <v>1</v>
      </c>
      <c r="G39" s="169">
        <v>30</v>
      </c>
      <c r="H39" s="169">
        <f t="shared" si="5"/>
        <v>30</v>
      </c>
      <c r="I39" s="146">
        <f t="shared" si="6"/>
        <v>15000</v>
      </c>
      <c r="J39" s="169"/>
      <c r="K39" s="47"/>
      <c r="L39" s="130">
        <v>3</v>
      </c>
      <c r="M39" s="28">
        <f>L39*10000</f>
        <v>30000</v>
      </c>
      <c r="N39" s="130"/>
      <c r="O39" s="28">
        <f>N39*15000</f>
        <v>0</v>
      </c>
      <c r="P39" s="6">
        <f>M39+K39+I39+O39</f>
        <v>45000</v>
      </c>
      <c r="Q39" s="204"/>
      <c r="R39" s="1287" t="s">
        <v>641</v>
      </c>
    </row>
    <row r="40" spans="2:18" s="40" customFormat="1" ht="15.95" hidden="1" customHeight="1">
      <c r="B40" s="3153">
        <v>22</v>
      </c>
      <c r="C40" s="108">
        <v>41655</v>
      </c>
      <c r="D40" s="3" t="s">
        <v>136</v>
      </c>
      <c r="E40" s="42" t="s">
        <v>10</v>
      </c>
      <c r="F40" s="169">
        <v>2</v>
      </c>
      <c r="G40" s="169">
        <v>30</v>
      </c>
      <c r="H40" s="169">
        <f t="shared" si="3"/>
        <v>60</v>
      </c>
      <c r="I40" s="146">
        <f t="shared" si="4"/>
        <v>30000</v>
      </c>
      <c r="J40" s="169"/>
      <c r="K40" s="47"/>
      <c r="L40" s="130"/>
      <c r="M40" s="28">
        <f t="shared" si="0"/>
        <v>0</v>
      </c>
      <c r="N40" s="130"/>
      <c r="O40" s="28">
        <f t="shared" si="1"/>
        <v>0</v>
      </c>
      <c r="P40" s="6">
        <f t="shared" si="2"/>
        <v>30000</v>
      </c>
      <c r="Q40" s="229"/>
      <c r="R40" s="1287" t="s">
        <v>641</v>
      </c>
    </row>
    <row r="41" spans="2:18" s="40" customFormat="1" ht="15.95" hidden="1" customHeight="1">
      <c r="B41" s="3154"/>
      <c r="C41" s="108">
        <v>41655</v>
      </c>
      <c r="D41" s="3" t="s">
        <v>135</v>
      </c>
      <c r="E41" s="42" t="s">
        <v>9</v>
      </c>
      <c r="F41" s="169">
        <v>3</v>
      </c>
      <c r="G41" s="169"/>
      <c r="H41" s="121">
        <f>F41*G41</f>
        <v>0</v>
      </c>
      <c r="I41" s="122">
        <f>H41*500</f>
        <v>0</v>
      </c>
      <c r="J41" s="126"/>
      <c r="K41" s="47">
        <f>F41*7500</f>
        <v>22500</v>
      </c>
      <c r="L41" s="130">
        <v>3</v>
      </c>
      <c r="M41" s="28">
        <f>L41*10000</f>
        <v>30000</v>
      </c>
      <c r="N41" s="130"/>
      <c r="O41" s="28">
        <f>N41*15000</f>
        <v>0</v>
      </c>
      <c r="P41" s="6">
        <f>M41+K41+I41+O41</f>
        <v>52500</v>
      </c>
      <c r="Q41" s="229"/>
      <c r="R41" s="1287" t="s">
        <v>641</v>
      </c>
    </row>
    <row r="42" spans="2:18" s="40" customFormat="1" ht="15.95" hidden="1" customHeight="1">
      <c r="B42" s="3153">
        <v>23</v>
      </c>
      <c r="C42" s="108">
        <v>41656</v>
      </c>
      <c r="D42" s="3" t="s">
        <v>135</v>
      </c>
      <c r="E42" s="42" t="s">
        <v>9</v>
      </c>
      <c r="F42" s="169">
        <v>1</v>
      </c>
      <c r="G42" s="169"/>
      <c r="H42" s="121">
        <f>F42*G42</f>
        <v>0</v>
      </c>
      <c r="I42" s="122">
        <f>H42*500</f>
        <v>0</v>
      </c>
      <c r="J42" s="126"/>
      <c r="K42" s="47">
        <f>F42*7500</f>
        <v>7500</v>
      </c>
      <c r="L42" s="168"/>
      <c r="M42" s="253">
        <f t="shared" si="0"/>
        <v>0</v>
      </c>
      <c r="N42" s="168"/>
      <c r="O42" s="253">
        <f t="shared" si="1"/>
        <v>0</v>
      </c>
      <c r="P42" s="6">
        <f t="shared" si="2"/>
        <v>7500</v>
      </c>
      <c r="Q42" s="253"/>
      <c r="R42" s="1287" t="s">
        <v>641</v>
      </c>
    </row>
    <row r="43" spans="2:18" s="40" customFormat="1" ht="15.95" hidden="1" customHeight="1">
      <c r="B43" s="3154"/>
      <c r="C43" s="108">
        <v>41656</v>
      </c>
      <c r="D43" s="3" t="s">
        <v>136</v>
      </c>
      <c r="E43" s="42" t="s">
        <v>10</v>
      </c>
      <c r="F43" s="169">
        <v>2</v>
      </c>
      <c r="G43" s="169">
        <v>30</v>
      </c>
      <c r="H43" s="169">
        <f>F43*G43</f>
        <v>60</v>
      </c>
      <c r="I43" s="146">
        <f>H43*500</f>
        <v>30000</v>
      </c>
      <c r="J43" s="169"/>
      <c r="K43" s="47"/>
      <c r="L43" s="201">
        <v>1</v>
      </c>
      <c r="M43" s="253">
        <f>L43*10000</f>
        <v>10000</v>
      </c>
      <c r="N43" s="201"/>
      <c r="O43" s="253">
        <f>N43*15000</f>
        <v>0</v>
      </c>
      <c r="P43" s="6">
        <f>M43+K43+I43+O43</f>
        <v>40000</v>
      </c>
      <c r="Q43" s="253"/>
      <c r="R43" s="1287" t="s">
        <v>641</v>
      </c>
    </row>
    <row r="44" spans="2:18" s="40" customFormat="1" ht="15.95" hidden="1" customHeight="1">
      <c r="B44" s="3153">
        <v>24</v>
      </c>
      <c r="C44" s="108">
        <v>41657</v>
      </c>
      <c r="D44" s="20" t="s">
        <v>42</v>
      </c>
      <c r="E44" s="169" t="s">
        <v>9</v>
      </c>
      <c r="F44" s="169">
        <v>1</v>
      </c>
      <c r="G44" s="169">
        <v>30</v>
      </c>
      <c r="H44" s="169">
        <f t="shared" si="3"/>
        <v>30</v>
      </c>
      <c r="I44" s="146">
        <f t="shared" si="4"/>
        <v>15000</v>
      </c>
      <c r="J44" s="169"/>
      <c r="K44" s="47"/>
      <c r="L44" s="168"/>
      <c r="M44" s="253">
        <f t="shared" si="0"/>
        <v>0</v>
      </c>
      <c r="N44" s="168"/>
      <c r="O44" s="253">
        <f t="shared" si="1"/>
        <v>0</v>
      </c>
      <c r="P44" s="6">
        <f t="shared" si="2"/>
        <v>15000</v>
      </c>
      <c r="Q44" s="253"/>
      <c r="R44" s="1287" t="s">
        <v>641</v>
      </c>
    </row>
    <row r="45" spans="2:18" s="40" customFormat="1" ht="15.95" hidden="1" customHeight="1">
      <c r="B45" s="3155"/>
      <c r="C45" s="108">
        <v>41657</v>
      </c>
      <c r="D45" s="3" t="s">
        <v>136</v>
      </c>
      <c r="E45" s="42" t="s">
        <v>10</v>
      </c>
      <c r="F45" s="169">
        <v>3</v>
      </c>
      <c r="G45" s="169">
        <v>30</v>
      </c>
      <c r="H45" s="169">
        <f t="shared" si="3"/>
        <v>90</v>
      </c>
      <c r="I45" s="146">
        <f t="shared" si="4"/>
        <v>45000</v>
      </c>
      <c r="J45" s="169"/>
      <c r="K45" s="47"/>
      <c r="L45" s="201"/>
      <c r="M45" s="253">
        <f t="shared" si="0"/>
        <v>0</v>
      </c>
      <c r="N45" s="201"/>
      <c r="O45" s="253">
        <f t="shared" si="1"/>
        <v>0</v>
      </c>
      <c r="P45" s="6">
        <f t="shared" si="2"/>
        <v>45000</v>
      </c>
      <c r="Q45" s="253"/>
      <c r="R45" s="1287" t="s">
        <v>641</v>
      </c>
    </row>
    <row r="46" spans="2:18" s="40" customFormat="1" ht="15.95" hidden="1" customHeight="1">
      <c r="B46" s="3154"/>
      <c r="C46" s="108">
        <v>41657</v>
      </c>
      <c r="D46" s="3" t="s">
        <v>135</v>
      </c>
      <c r="E46" s="42" t="s">
        <v>9</v>
      </c>
      <c r="F46" s="169">
        <v>1</v>
      </c>
      <c r="G46" s="169"/>
      <c r="H46" s="121">
        <f>F46*G46</f>
        <v>0</v>
      </c>
      <c r="I46" s="122">
        <f>H46*500</f>
        <v>0</v>
      </c>
      <c r="J46" s="126"/>
      <c r="K46" s="47">
        <f>F46*7500</f>
        <v>7500</v>
      </c>
      <c r="L46" s="201">
        <v>3</v>
      </c>
      <c r="M46" s="253">
        <f>L46*10000</f>
        <v>30000</v>
      </c>
      <c r="N46" s="201"/>
      <c r="O46" s="253">
        <f>N46*15000</f>
        <v>0</v>
      </c>
      <c r="P46" s="6">
        <f>M46+K46+I46+O46</f>
        <v>37500</v>
      </c>
      <c r="Q46" s="253"/>
      <c r="R46" s="1287" t="s">
        <v>641</v>
      </c>
    </row>
    <row r="47" spans="2:18" s="40" customFormat="1" ht="15.95" hidden="1" customHeight="1">
      <c r="B47" s="3158">
        <v>25</v>
      </c>
      <c r="C47" s="104">
        <v>41658</v>
      </c>
      <c r="D47" s="20" t="s">
        <v>42</v>
      </c>
      <c r="E47" s="169" t="s">
        <v>9</v>
      </c>
      <c r="F47" s="169">
        <v>2</v>
      </c>
      <c r="G47" s="169">
        <v>30</v>
      </c>
      <c r="H47" s="169">
        <f t="shared" si="3"/>
        <v>60</v>
      </c>
      <c r="I47" s="146">
        <f t="shared" si="4"/>
        <v>30000</v>
      </c>
      <c r="J47" s="169"/>
      <c r="K47" s="47"/>
      <c r="L47" s="168"/>
      <c r="M47" s="253">
        <f t="shared" si="0"/>
        <v>0</v>
      </c>
      <c r="N47" s="168"/>
      <c r="O47" s="253">
        <f t="shared" si="1"/>
        <v>0</v>
      </c>
      <c r="P47" s="6">
        <f t="shared" si="2"/>
        <v>30000</v>
      </c>
      <c r="Q47" s="225"/>
      <c r="R47" s="1287" t="s">
        <v>641</v>
      </c>
    </row>
    <row r="48" spans="2:18" s="40" customFormat="1" ht="15.95" hidden="1" customHeight="1">
      <c r="B48" s="3159"/>
      <c r="C48" s="104">
        <v>41658</v>
      </c>
      <c r="D48" s="3" t="s">
        <v>135</v>
      </c>
      <c r="E48" s="42" t="s">
        <v>9</v>
      </c>
      <c r="F48" s="169">
        <v>1</v>
      </c>
      <c r="G48" s="169"/>
      <c r="H48" s="121">
        <f>F48*G48</f>
        <v>0</v>
      </c>
      <c r="I48" s="122">
        <f>H48*500</f>
        <v>0</v>
      </c>
      <c r="J48" s="126"/>
      <c r="K48" s="47">
        <f>F48*7500</f>
        <v>7500</v>
      </c>
      <c r="L48" s="201"/>
      <c r="M48" s="253">
        <f t="shared" si="0"/>
        <v>0</v>
      </c>
      <c r="N48" s="201"/>
      <c r="O48" s="253">
        <f t="shared" si="1"/>
        <v>0</v>
      </c>
      <c r="P48" s="6">
        <f t="shared" si="2"/>
        <v>7500</v>
      </c>
      <c r="Q48" s="225"/>
      <c r="R48" s="1287" t="s">
        <v>641</v>
      </c>
    </row>
    <row r="49" spans="1:18" s="40" customFormat="1" ht="15.95" hidden="1" customHeight="1">
      <c r="B49" s="3160"/>
      <c r="C49" s="104">
        <v>41658</v>
      </c>
      <c r="D49" s="3" t="s">
        <v>136</v>
      </c>
      <c r="E49" s="42" t="s">
        <v>10</v>
      </c>
      <c r="F49" s="169">
        <v>2</v>
      </c>
      <c r="G49" s="169">
        <v>30</v>
      </c>
      <c r="H49" s="169">
        <f>F49*G49</f>
        <v>60</v>
      </c>
      <c r="I49" s="146">
        <f>H49*500</f>
        <v>30000</v>
      </c>
      <c r="J49" s="169"/>
      <c r="K49" s="47"/>
      <c r="L49" s="201">
        <v>6</v>
      </c>
      <c r="M49" s="253">
        <f>L49*10000</f>
        <v>60000</v>
      </c>
      <c r="N49" s="201"/>
      <c r="O49" s="253">
        <f>N49*15000</f>
        <v>0</v>
      </c>
      <c r="P49" s="6">
        <f>M49+K49+I49+O49</f>
        <v>90000</v>
      </c>
      <c r="Q49" s="225"/>
      <c r="R49" s="1287" t="s">
        <v>641</v>
      </c>
    </row>
    <row r="50" spans="1:18" s="40" customFormat="1" ht="15.95" hidden="1" customHeight="1">
      <c r="B50" s="3153">
        <v>26</v>
      </c>
      <c r="C50" s="108">
        <v>41659</v>
      </c>
      <c r="D50" s="20" t="s">
        <v>42</v>
      </c>
      <c r="E50" s="169" t="s">
        <v>9</v>
      </c>
      <c r="F50" s="169">
        <v>5</v>
      </c>
      <c r="G50" s="169">
        <v>30</v>
      </c>
      <c r="H50" s="169">
        <f t="shared" si="3"/>
        <v>150</v>
      </c>
      <c r="I50" s="146">
        <f t="shared" si="4"/>
        <v>75000</v>
      </c>
      <c r="J50" s="169"/>
      <c r="K50" s="47"/>
      <c r="L50" s="168"/>
      <c r="M50" s="253">
        <f t="shared" si="0"/>
        <v>0</v>
      </c>
      <c r="N50" s="168"/>
      <c r="O50" s="253">
        <f t="shared" si="1"/>
        <v>0</v>
      </c>
      <c r="P50" s="6">
        <f t="shared" si="2"/>
        <v>75000</v>
      </c>
      <c r="Q50" s="3168">
        <v>35000</v>
      </c>
      <c r="R50" s="1287" t="s">
        <v>641</v>
      </c>
    </row>
    <row r="51" spans="1:18" s="40" customFormat="1" ht="15.95" hidden="1" customHeight="1">
      <c r="B51" s="3154"/>
      <c r="C51" s="108">
        <v>41659</v>
      </c>
      <c r="D51" s="3" t="s">
        <v>136</v>
      </c>
      <c r="E51" s="42" t="s">
        <v>10</v>
      </c>
      <c r="F51" s="169">
        <v>1</v>
      </c>
      <c r="G51" s="169">
        <v>30</v>
      </c>
      <c r="H51" s="169">
        <f>F51*G51</f>
        <v>30</v>
      </c>
      <c r="I51" s="146">
        <f>H51*500</f>
        <v>15000</v>
      </c>
      <c r="J51" s="169"/>
      <c r="K51" s="47"/>
      <c r="L51" s="201">
        <v>7</v>
      </c>
      <c r="M51" s="253">
        <f>L51*10000</f>
        <v>70000</v>
      </c>
      <c r="N51" s="201">
        <v>2.5</v>
      </c>
      <c r="O51" s="253">
        <f>N51*15000</f>
        <v>37500</v>
      </c>
      <c r="P51" s="6">
        <f>M51+K51+I51+O51</f>
        <v>122500</v>
      </c>
      <c r="Q51" s="3165"/>
      <c r="R51" s="1287" t="s">
        <v>641</v>
      </c>
    </row>
    <row r="52" spans="1:18" s="40" customFormat="1" ht="15.95" hidden="1" customHeight="1">
      <c r="B52" s="178">
        <v>27</v>
      </c>
      <c r="C52" s="108">
        <v>41660</v>
      </c>
      <c r="D52" s="20" t="s">
        <v>42</v>
      </c>
      <c r="E52" s="169" t="s">
        <v>9</v>
      </c>
      <c r="F52" s="169">
        <v>2</v>
      </c>
      <c r="G52" s="169">
        <v>30</v>
      </c>
      <c r="H52" s="169">
        <f t="shared" si="3"/>
        <v>60</v>
      </c>
      <c r="I52" s="146">
        <f t="shared" si="4"/>
        <v>30000</v>
      </c>
      <c r="J52" s="169"/>
      <c r="K52" s="47"/>
      <c r="L52" s="109">
        <v>2</v>
      </c>
      <c r="M52" s="225">
        <f t="shared" si="0"/>
        <v>20000</v>
      </c>
      <c r="N52" s="109"/>
      <c r="O52" s="225">
        <f t="shared" si="1"/>
        <v>0</v>
      </c>
      <c r="P52" s="110">
        <f t="shared" si="2"/>
        <v>50000</v>
      </c>
      <c r="Q52" s="225"/>
      <c r="R52" s="1287" t="s">
        <v>641</v>
      </c>
    </row>
    <row r="53" spans="1:18" s="40" customFormat="1" ht="15.95" hidden="1" customHeight="1">
      <c r="B53" s="178">
        <v>28</v>
      </c>
      <c r="C53" s="108">
        <v>41661</v>
      </c>
      <c r="D53" s="20" t="s">
        <v>42</v>
      </c>
      <c r="E53" s="169" t="s">
        <v>9</v>
      </c>
      <c r="F53" s="169">
        <v>3</v>
      </c>
      <c r="G53" s="169">
        <v>30</v>
      </c>
      <c r="H53" s="46">
        <f t="shared" si="3"/>
        <v>90</v>
      </c>
      <c r="I53" s="177">
        <f t="shared" si="4"/>
        <v>45000</v>
      </c>
      <c r="J53" s="46"/>
      <c r="K53" s="28"/>
      <c r="L53" s="158">
        <v>2</v>
      </c>
      <c r="M53" s="229">
        <f t="shared" si="0"/>
        <v>20000</v>
      </c>
      <c r="N53" s="158"/>
      <c r="O53" s="229">
        <f t="shared" si="1"/>
        <v>0</v>
      </c>
      <c r="P53" s="159">
        <f t="shared" si="2"/>
        <v>65000</v>
      </c>
      <c r="Q53" s="229"/>
      <c r="R53" s="1287" t="s">
        <v>641</v>
      </c>
    </row>
    <row r="54" spans="1:18" s="40" customFormat="1" ht="15.95" hidden="1" customHeight="1">
      <c r="B54" s="178">
        <v>29</v>
      </c>
      <c r="C54" s="108">
        <v>41662</v>
      </c>
      <c r="D54" s="20" t="s">
        <v>42</v>
      </c>
      <c r="E54" s="169" t="s">
        <v>9</v>
      </c>
      <c r="F54" s="169">
        <v>3</v>
      </c>
      <c r="G54" s="169">
        <v>30</v>
      </c>
      <c r="H54" s="46">
        <f t="shared" si="3"/>
        <v>90</v>
      </c>
      <c r="I54" s="28">
        <f t="shared" si="4"/>
        <v>45000</v>
      </c>
      <c r="J54" s="46"/>
      <c r="K54" s="157"/>
      <c r="L54" s="123">
        <v>2.5</v>
      </c>
      <c r="M54" s="103">
        <f t="shared" si="0"/>
        <v>25000</v>
      </c>
      <c r="N54" s="123"/>
      <c r="O54" s="103">
        <f t="shared" si="1"/>
        <v>0</v>
      </c>
      <c r="P54" s="124">
        <f t="shared" si="2"/>
        <v>70000</v>
      </c>
      <c r="Q54" s="103"/>
      <c r="R54" s="1287" t="s">
        <v>641</v>
      </c>
    </row>
    <row r="55" spans="1:18" s="40" customFormat="1" ht="15.95" hidden="1" customHeight="1">
      <c r="B55" s="3153">
        <v>30</v>
      </c>
      <c r="C55" s="108">
        <v>41663</v>
      </c>
      <c r="D55" s="20" t="s">
        <v>42</v>
      </c>
      <c r="E55" s="169" t="s">
        <v>9</v>
      </c>
      <c r="F55" s="169">
        <v>2</v>
      </c>
      <c r="G55" s="169">
        <v>30</v>
      </c>
      <c r="H55" s="46">
        <f t="shared" si="3"/>
        <v>60</v>
      </c>
      <c r="I55" s="177">
        <f t="shared" si="4"/>
        <v>30000</v>
      </c>
      <c r="J55" s="46"/>
      <c r="K55" s="28"/>
      <c r="L55" s="123"/>
      <c r="M55" s="103">
        <f t="shared" si="0"/>
        <v>0</v>
      </c>
      <c r="N55" s="123"/>
      <c r="O55" s="103">
        <f t="shared" si="1"/>
        <v>0</v>
      </c>
      <c r="P55" s="124">
        <f t="shared" si="2"/>
        <v>30000</v>
      </c>
      <c r="Q55" s="103"/>
      <c r="R55" s="1287" t="s">
        <v>641</v>
      </c>
    </row>
    <row r="56" spans="1:18" s="40" customFormat="1" ht="15.95" hidden="1" customHeight="1">
      <c r="B56" s="3154"/>
      <c r="C56" s="108">
        <v>41663</v>
      </c>
      <c r="D56" s="3" t="s">
        <v>136</v>
      </c>
      <c r="E56" s="42" t="s">
        <v>10</v>
      </c>
      <c r="F56" s="169">
        <v>1</v>
      </c>
      <c r="G56" s="169">
        <v>30</v>
      </c>
      <c r="H56" s="46">
        <f>F56*G56</f>
        <v>30</v>
      </c>
      <c r="I56" s="192">
        <f>H56*500</f>
        <v>15000</v>
      </c>
      <c r="J56" s="46"/>
      <c r="K56" s="28"/>
      <c r="L56" s="123">
        <v>1</v>
      </c>
      <c r="M56" s="103">
        <f>L56*10000</f>
        <v>10000</v>
      </c>
      <c r="N56" s="123"/>
      <c r="O56" s="103">
        <f>N56*15000</f>
        <v>0</v>
      </c>
      <c r="P56" s="124">
        <f>M56+K56+I56+O56</f>
        <v>25000</v>
      </c>
      <c r="Q56" s="103"/>
      <c r="R56" s="1287" t="s">
        <v>641</v>
      </c>
    </row>
    <row r="57" spans="1:18" s="112" customFormat="1" ht="15.95" hidden="1" customHeight="1">
      <c r="B57" s="3156">
        <v>31</v>
      </c>
      <c r="C57" s="108">
        <v>41664</v>
      </c>
      <c r="D57" s="20" t="s">
        <v>42</v>
      </c>
      <c r="E57" s="169" t="s">
        <v>9</v>
      </c>
      <c r="F57" s="169">
        <v>1</v>
      </c>
      <c r="G57" s="169">
        <v>30</v>
      </c>
      <c r="H57" s="169">
        <f>F57*G57</f>
        <v>30</v>
      </c>
      <c r="I57" s="146">
        <f>H57*500</f>
        <v>15000</v>
      </c>
      <c r="J57" s="169"/>
      <c r="K57" s="47"/>
      <c r="L57" s="130"/>
      <c r="M57" s="28">
        <f>L57*10000</f>
        <v>0</v>
      </c>
      <c r="N57" s="130"/>
      <c r="O57" s="28">
        <f>N57*15000</f>
        <v>0</v>
      </c>
      <c r="P57" s="6">
        <f>M57+K57+I57+O57</f>
        <v>15000</v>
      </c>
      <c r="Q57" s="204"/>
      <c r="R57" s="1287" t="s">
        <v>641</v>
      </c>
    </row>
    <row r="58" spans="1:18" s="112" customFormat="1" ht="15.95" hidden="1" customHeight="1" thickBot="1">
      <c r="B58" s="3157"/>
      <c r="C58" s="152">
        <v>41664</v>
      </c>
      <c r="D58" s="16" t="s">
        <v>178</v>
      </c>
      <c r="E58" s="14" t="s">
        <v>10</v>
      </c>
      <c r="F58" s="44">
        <v>1</v>
      </c>
      <c r="G58" s="44">
        <v>60</v>
      </c>
      <c r="H58" s="44">
        <f t="shared" si="3"/>
        <v>60</v>
      </c>
      <c r="I58" s="147">
        <f t="shared" si="4"/>
        <v>30000</v>
      </c>
      <c r="J58" s="44"/>
      <c r="K58" s="48"/>
      <c r="L58" s="33">
        <v>2</v>
      </c>
      <c r="M58" s="45">
        <f t="shared" si="0"/>
        <v>20000</v>
      </c>
      <c r="N58" s="33"/>
      <c r="O58" s="45">
        <f t="shared" si="1"/>
        <v>0</v>
      </c>
      <c r="P58" s="17">
        <f t="shared" si="2"/>
        <v>50000</v>
      </c>
      <c r="Q58" s="196"/>
      <c r="R58" s="1287" t="s">
        <v>641</v>
      </c>
    </row>
    <row r="59" spans="1:18" s="31" customFormat="1" ht="16.5" hidden="1" customHeight="1">
      <c r="A59" s="529"/>
      <c r="B59" s="567">
        <v>1</v>
      </c>
      <c r="C59" s="420">
        <v>41665</v>
      </c>
      <c r="D59" s="607" t="s">
        <v>156</v>
      </c>
      <c r="E59" s="97" t="s">
        <v>10</v>
      </c>
      <c r="F59" s="97">
        <v>3</v>
      </c>
      <c r="G59" s="97">
        <v>30</v>
      </c>
      <c r="H59" s="97">
        <f>F59*G59</f>
        <v>90</v>
      </c>
      <c r="I59" s="468">
        <f>H59*500</f>
        <v>45000</v>
      </c>
      <c r="J59" s="287"/>
      <c r="K59" s="421"/>
      <c r="L59" s="97">
        <v>5</v>
      </c>
      <c r="M59" s="421">
        <f>L59*10000</f>
        <v>50000</v>
      </c>
      <c r="N59" s="568"/>
      <c r="O59" s="487">
        <f>N59*15000</f>
        <v>0</v>
      </c>
      <c r="P59" s="421">
        <f>I59+K59+M59+O59</f>
        <v>95000</v>
      </c>
      <c r="Q59" s="421"/>
      <c r="R59" s="1287" t="s">
        <v>641</v>
      </c>
    </row>
    <row r="60" spans="1:18" s="31" customFormat="1" ht="16.5" hidden="1" customHeight="1">
      <c r="B60" s="3088">
        <v>2</v>
      </c>
      <c r="C60" s="316">
        <v>41666</v>
      </c>
      <c r="D60" s="592" t="s">
        <v>130</v>
      </c>
      <c r="E60" s="46" t="s">
        <v>39</v>
      </c>
      <c r="F60" s="46">
        <v>1</v>
      </c>
      <c r="G60" s="46">
        <v>150</v>
      </c>
      <c r="H60" s="46">
        <f>F60*G60</f>
        <v>150</v>
      </c>
      <c r="I60" s="28">
        <f>H60*500</f>
        <v>75000</v>
      </c>
      <c r="J60" s="27"/>
      <c r="K60" s="29"/>
      <c r="L60" s="46"/>
      <c r="M60" s="29">
        <f>L60*10000</f>
        <v>0</v>
      </c>
      <c r="N60" s="423"/>
      <c r="O60" s="38">
        <f>N60*15000</f>
        <v>0</v>
      </c>
      <c r="P60" s="29">
        <f>I60+K60+M60+O60</f>
        <v>75000</v>
      </c>
      <c r="Q60" s="29"/>
      <c r="R60" s="1287" t="s">
        <v>641</v>
      </c>
    </row>
    <row r="61" spans="1:18" s="31" customFormat="1" ht="16.5" hidden="1" customHeight="1">
      <c r="B61" s="3090"/>
      <c r="C61" s="316">
        <v>41666</v>
      </c>
      <c r="D61" s="592" t="s">
        <v>133</v>
      </c>
      <c r="E61" s="46"/>
      <c r="F61" s="46"/>
      <c r="G61" s="46"/>
      <c r="H61" s="46"/>
      <c r="I61" s="28"/>
      <c r="J61" s="27"/>
      <c r="K61" s="29"/>
      <c r="L61" s="46">
        <v>4</v>
      </c>
      <c r="M61" s="29"/>
      <c r="N61" s="423"/>
      <c r="O61" s="38"/>
      <c r="P61" s="29"/>
      <c r="Q61" s="29"/>
      <c r="R61" s="1287" t="s">
        <v>641</v>
      </c>
    </row>
    <row r="62" spans="1:18" s="344" customFormat="1" ht="16.5" hidden="1" customHeight="1">
      <c r="B62" s="665">
        <v>3</v>
      </c>
      <c r="C62" s="506">
        <v>41667</v>
      </c>
      <c r="D62" s="588" t="s">
        <v>156</v>
      </c>
      <c r="E62" s="354" t="s">
        <v>10</v>
      </c>
      <c r="F62" s="354">
        <v>3</v>
      </c>
      <c r="G62" s="354">
        <v>30</v>
      </c>
      <c r="H62" s="354">
        <f t="shared" ref="H62:H94" si="7">F62*G62</f>
        <v>90</v>
      </c>
      <c r="I62" s="508">
        <f t="shared" ref="I62:I94" si="8">H62*500</f>
        <v>45000</v>
      </c>
      <c r="J62" s="359"/>
      <c r="K62" s="509"/>
      <c r="L62" s="359"/>
      <c r="M62" s="509">
        <f t="shared" ref="M62:M94" si="9">L62*10000</f>
        <v>0</v>
      </c>
      <c r="N62" s="359"/>
      <c r="O62" s="669">
        <f t="shared" ref="O62:O96" si="10">N62*15000</f>
        <v>0</v>
      </c>
      <c r="P62" s="509">
        <f t="shared" ref="P62:P94" si="11">I62+K62+M62+O62</f>
        <v>45000</v>
      </c>
      <c r="Q62" s="509"/>
      <c r="R62" s="1287" t="s">
        <v>641</v>
      </c>
    </row>
    <row r="63" spans="1:18" s="31" customFormat="1" ht="16.5" hidden="1" customHeight="1">
      <c r="B63" s="3200">
        <v>4</v>
      </c>
      <c r="C63" s="316">
        <v>41668</v>
      </c>
      <c r="D63" s="592" t="s">
        <v>149</v>
      </c>
      <c r="E63" s="46" t="s">
        <v>9</v>
      </c>
      <c r="F63" s="46">
        <v>1</v>
      </c>
      <c r="G63" s="46">
        <v>30</v>
      </c>
      <c r="H63" s="46">
        <f t="shared" si="7"/>
        <v>30</v>
      </c>
      <c r="I63" s="28">
        <f t="shared" si="8"/>
        <v>15000</v>
      </c>
      <c r="J63" s="27"/>
      <c r="K63" s="29"/>
      <c r="L63" s="27"/>
      <c r="M63" s="29">
        <f t="shared" si="9"/>
        <v>0</v>
      </c>
      <c r="N63" s="27"/>
      <c r="O63" s="38">
        <f t="shared" si="10"/>
        <v>0</v>
      </c>
      <c r="P63" s="29">
        <f t="shared" si="11"/>
        <v>15000</v>
      </c>
      <c r="Q63" s="29"/>
      <c r="R63" s="1287" t="s">
        <v>641</v>
      </c>
    </row>
    <row r="64" spans="1:18" s="31" customFormat="1" ht="16.5" hidden="1" customHeight="1">
      <c r="B64" s="3200"/>
      <c r="C64" s="316">
        <v>41668</v>
      </c>
      <c r="D64" s="594" t="s">
        <v>345</v>
      </c>
      <c r="E64" s="46" t="s">
        <v>9</v>
      </c>
      <c r="F64" s="46">
        <v>1</v>
      </c>
      <c r="G64" s="46"/>
      <c r="H64" s="46">
        <f t="shared" si="7"/>
        <v>0</v>
      </c>
      <c r="I64" s="28">
        <f t="shared" si="8"/>
        <v>0</v>
      </c>
      <c r="J64" s="27"/>
      <c r="K64" s="29">
        <f>F64*7500</f>
        <v>7500</v>
      </c>
      <c r="L64" s="46">
        <v>1</v>
      </c>
      <c r="M64" s="29">
        <f t="shared" si="9"/>
        <v>10000</v>
      </c>
      <c r="N64" s="27"/>
      <c r="O64" s="38">
        <f t="shared" si="10"/>
        <v>0</v>
      </c>
      <c r="P64" s="29">
        <f t="shared" si="11"/>
        <v>17500</v>
      </c>
      <c r="Q64" s="29"/>
      <c r="R64" s="1287" t="s">
        <v>641</v>
      </c>
    </row>
    <row r="65" spans="1:18" s="344" customFormat="1" ht="16.5" hidden="1" customHeight="1">
      <c r="B65" s="3232">
        <v>5</v>
      </c>
      <c r="C65" s="506">
        <v>41669</v>
      </c>
      <c r="D65" s="588" t="s">
        <v>129</v>
      </c>
      <c r="E65" s="669" t="s">
        <v>39</v>
      </c>
      <c r="F65" s="354">
        <v>1</v>
      </c>
      <c r="G65" s="354">
        <v>150</v>
      </c>
      <c r="H65" s="354">
        <f t="shared" si="7"/>
        <v>150</v>
      </c>
      <c r="I65" s="508">
        <f t="shared" si="8"/>
        <v>75000</v>
      </c>
      <c r="J65" s="359"/>
      <c r="K65" s="509"/>
      <c r="L65" s="354">
        <v>1</v>
      </c>
      <c r="M65" s="509">
        <f t="shared" si="9"/>
        <v>10000</v>
      </c>
      <c r="N65" s="359"/>
      <c r="O65" s="669">
        <f t="shared" si="10"/>
        <v>0</v>
      </c>
      <c r="P65" s="509">
        <f t="shared" si="11"/>
        <v>85000</v>
      </c>
      <c r="Q65" s="509"/>
      <c r="R65" s="1287" t="s">
        <v>641</v>
      </c>
    </row>
    <row r="66" spans="1:18" s="344" customFormat="1" ht="16.5" hidden="1" customHeight="1">
      <c r="B66" s="3233"/>
      <c r="C66" s="506">
        <v>41669</v>
      </c>
      <c r="D66" s="588" t="s">
        <v>133</v>
      </c>
      <c r="E66" s="669"/>
      <c r="F66" s="354"/>
      <c r="G66" s="354"/>
      <c r="H66" s="354"/>
      <c r="I66" s="508"/>
      <c r="J66" s="359"/>
      <c r="K66" s="509"/>
      <c r="L66" s="354">
        <v>4</v>
      </c>
      <c r="M66" s="509"/>
      <c r="N66" s="359"/>
      <c r="O66" s="669"/>
      <c r="P66" s="509"/>
      <c r="Q66" s="509"/>
      <c r="R66" s="1287" t="s">
        <v>641</v>
      </c>
    </row>
    <row r="67" spans="1:18" s="344" customFormat="1" ht="16.5" hidden="1" customHeight="1">
      <c r="B67" s="377">
        <v>6</v>
      </c>
      <c r="C67" s="378">
        <v>41670</v>
      </c>
      <c r="D67" s="593" t="s">
        <v>310</v>
      </c>
      <c r="E67" s="352"/>
      <c r="F67" s="352"/>
      <c r="G67" s="351"/>
      <c r="H67" s="352">
        <f t="shared" si="7"/>
        <v>0</v>
      </c>
      <c r="I67" s="503">
        <f t="shared" si="8"/>
        <v>0</v>
      </c>
      <c r="J67" s="351"/>
      <c r="K67" s="415"/>
      <c r="L67" s="352"/>
      <c r="M67" s="415">
        <f t="shared" si="9"/>
        <v>0</v>
      </c>
      <c r="N67" s="351"/>
      <c r="O67" s="393">
        <f t="shared" si="10"/>
        <v>0</v>
      </c>
      <c r="P67" s="415">
        <f t="shared" si="11"/>
        <v>0</v>
      </c>
      <c r="Q67" s="415"/>
      <c r="R67" s="353" t="s">
        <v>641</v>
      </c>
    </row>
    <row r="68" spans="1:18" s="40" customFormat="1" ht="16.5" hidden="1" customHeight="1">
      <c r="A68" s="558"/>
      <c r="B68" s="377">
        <v>7</v>
      </c>
      <c r="C68" s="378">
        <v>41671</v>
      </c>
      <c r="D68" s="593" t="s">
        <v>310</v>
      </c>
      <c r="E68" s="352"/>
      <c r="F68" s="352"/>
      <c r="G68" s="351"/>
      <c r="H68" s="352">
        <f t="shared" si="7"/>
        <v>0</v>
      </c>
      <c r="I68" s="503">
        <f t="shared" si="8"/>
        <v>0</v>
      </c>
      <c r="J68" s="351"/>
      <c r="K68" s="415"/>
      <c r="L68" s="352"/>
      <c r="M68" s="415">
        <f t="shared" si="9"/>
        <v>0</v>
      </c>
      <c r="N68" s="351"/>
      <c r="O68" s="393">
        <f t="shared" si="10"/>
        <v>0</v>
      </c>
      <c r="P68" s="415">
        <f t="shared" si="11"/>
        <v>0</v>
      </c>
      <c r="Q68" s="415"/>
      <c r="R68" s="353" t="s">
        <v>641</v>
      </c>
    </row>
    <row r="69" spans="1:18" s="40" customFormat="1" ht="16.5" hidden="1" customHeight="1">
      <c r="A69" s="558"/>
      <c r="B69" s="377">
        <v>8</v>
      </c>
      <c r="C69" s="464">
        <v>41672</v>
      </c>
      <c r="D69" s="593" t="s">
        <v>310</v>
      </c>
      <c r="E69" s="352"/>
      <c r="F69" s="352"/>
      <c r="G69" s="351"/>
      <c r="H69" s="352">
        <f t="shared" si="7"/>
        <v>0</v>
      </c>
      <c r="I69" s="503">
        <f t="shared" si="8"/>
        <v>0</v>
      </c>
      <c r="J69" s="351"/>
      <c r="K69" s="415"/>
      <c r="L69" s="352"/>
      <c r="M69" s="415">
        <f t="shared" si="9"/>
        <v>0</v>
      </c>
      <c r="N69" s="351"/>
      <c r="O69" s="393">
        <f t="shared" si="10"/>
        <v>0</v>
      </c>
      <c r="P69" s="415">
        <f t="shared" si="11"/>
        <v>0</v>
      </c>
      <c r="Q69" s="415"/>
      <c r="R69" s="353" t="s">
        <v>641</v>
      </c>
    </row>
    <row r="70" spans="1:18" s="31" customFormat="1" ht="16.5" hidden="1" customHeight="1">
      <c r="B70" s="666">
        <v>9</v>
      </c>
      <c r="C70" s="316">
        <v>41673</v>
      </c>
      <c r="D70" s="592" t="s">
        <v>129</v>
      </c>
      <c r="E70" s="38" t="s">
        <v>39</v>
      </c>
      <c r="F70" s="46">
        <v>1</v>
      </c>
      <c r="G70" s="46">
        <v>150</v>
      </c>
      <c r="H70" s="46">
        <f t="shared" si="7"/>
        <v>150</v>
      </c>
      <c r="I70" s="28">
        <f t="shared" si="8"/>
        <v>75000</v>
      </c>
      <c r="J70" s="27"/>
      <c r="K70" s="29"/>
      <c r="L70" s="46">
        <v>4</v>
      </c>
      <c r="M70" s="29">
        <f t="shared" si="9"/>
        <v>40000</v>
      </c>
      <c r="N70" s="27"/>
      <c r="O70" s="38">
        <f t="shared" si="10"/>
        <v>0</v>
      </c>
      <c r="P70" s="29">
        <f t="shared" si="11"/>
        <v>115000</v>
      </c>
      <c r="Q70" s="29"/>
      <c r="R70" s="1300" t="s">
        <v>641</v>
      </c>
    </row>
    <row r="71" spans="1:18" s="344" customFormat="1" ht="16.5" hidden="1" customHeight="1">
      <c r="B71" s="3232">
        <v>10</v>
      </c>
      <c r="C71" s="506">
        <v>41674</v>
      </c>
      <c r="D71" s="588" t="s">
        <v>133</v>
      </c>
      <c r="E71" s="669"/>
      <c r="F71" s="354"/>
      <c r="G71" s="354"/>
      <c r="H71" s="354"/>
      <c r="I71" s="508"/>
      <c r="J71" s="359"/>
      <c r="K71" s="509"/>
      <c r="L71" s="354"/>
      <c r="M71" s="509"/>
      <c r="N71" s="359"/>
      <c r="O71" s="669"/>
      <c r="P71" s="509"/>
      <c r="Q71" s="509"/>
      <c r="R71" s="1299" t="s">
        <v>641</v>
      </c>
    </row>
    <row r="72" spans="1:18" s="344" customFormat="1" ht="16.5" hidden="1" customHeight="1">
      <c r="B72" s="3233"/>
      <c r="C72" s="506">
        <v>41674</v>
      </c>
      <c r="D72" s="588" t="s">
        <v>149</v>
      </c>
      <c r="E72" s="354" t="s">
        <v>9</v>
      </c>
      <c r="F72" s="354">
        <v>1</v>
      </c>
      <c r="G72" s="354">
        <v>30</v>
      </c>
      <c r="H72" s="354">
        <f t="shared" si="7"/>
        <v>30</v>
      </c>
      <c r="I72" s="508">
        <f t="shared" si="8"/>
        <v>15000</v>
      </c>
      <c r="J72" s="359"/>
      <c r="K72" s="509"/>
      <c r="L72" s="354">
        <v>1</v>
      </c>
      <c r="M72" s="509">
        <f t="shared" si="9"/>
        <v>10000</v>
      </c>
      <c r="N72" s="359"/>
      <c r="O72" s="669">
        <f t="shared" si="10"/>
        <v>0</v>
      </c>
      <c r="P72" s="509">
        <f t="shared" si="11"/>
        <v>25000</v>
      </c>
      <c r="Q72" s="509"/>
      <c r="R72" s="1299" t="s">
        <v>641</v>
      </c>
    </row>
    <row r="73" spans="1:18" s="344" customFormat="1" ht="16.5" hidden="1" customHeight="1">
      <c r="B73" s="3232">
        <v>11</v>
      </c>
      <c r="C73" s="506">
        <v>41675</v>
      </c>
      <c r="D73" s="588" t="s">
        <v>137</v>
      </c>
      <c r="E73" s="669" t="s">
        <v>39</v>
      </c>
      <c r="F73" s="354">
        <v>1</v>
      </c>
      <c r="G73" s="354">
        <v>150</v>
      </c>
      <c r="H73" s="354">
        <f t="shared" si="7"/>
        <v>150</v>
      </c>
      <c r="I73" s="508">
        <f t="shared" si="8"/>
        <v>75000</v>
      </c>
      <c r="J73" s="359"/>
      <c r="K73" s="509"/>
      <c r="L73" s="354">
        <v>6</v>
      </c>
      <c r="M73" s="509">
        <f t="shared" si="9"/>
        <v>60000</v>
      </c>
      <c r="N73" s="354"/>
      <c r="O73" s="669">
        <f t="shared" si="10"/>
        <v>0</v>
      </c>
      <c r="P73" s="509">
        <f t="shared" si="11"/>
        <v>135000</v>
      </c>
      <c r="Q73" s="509"/>
      <c r="R73" s="1299" t="s">
        <v>641</v>
      </c>
    </row>
    <row r="74" spans="1:18" s="344" customFormat="1" ht="16.5" hidden="1" customHeight="1">
      <c r="B74" s="3233"/>
      <c r="C74" s="506">
        <v>41675</v>
      </c>
      <c r="D74" s="588" t="s">
        <v>133</v>
      </c>
      <c r="E74" s="669"/>
      <c r="F74" s="354"/>
      <c r="G74" s="354"/>
      <c r="H74" s="354"/>
      <c r="I74" s="508"/>
      <c r="J74" s="359"/>
      <c r="K74" s="509"/>
      <c r="L74" s="354">
        <v>1</v>
      </c>
      <c r="M74" s="509"/>
      <c r="N74" s="354">
        <v>3</v>
      </c>
      <c r="O74" s="669"/>
      <c r="P74" s="509"/>
      <c r="Q74" s="509"/>
      <c r="R74" s="1299" t="s">
        <v>641</v>
      </c>
    </row>
    <row r="75" spans="1:18" s="344" customFormat="1" ht="16.5" hidden="1" customHeight="1">
      <c r="B75" s="377">
        <v>12</v>
      </c>
      <c r="C75" s="378">
        <v>41676</v>
      </c>
      <c r="D75" s="593" t="s">
        <v>310</v>
      </c>
      <c r="E75" s="352"/>
      <c r="F75" s="352"/>
      <c r="G75" s="352"/>
      <c r="H75" s="352">
        <f t="shared" si="7"/>
        <v>0</v>
      </c>
      <c r="I75" s="503">
        <f t="shared" si="8"/>
        <v>0</v>
      </c>
      <c r="J75" s="351"/>
      <c r="K75" s="415"/>
      <c r="L75" s="352"/>
      <c r="M75" s="415">
        <f t="shared" si="9"/>
        <v>0</v>
      </c>
      <c r="N75" s="351"/>
      <c r="O75" s="393">
        <f t="shared" si="10"/>
        <v>0</v>
      </c>
      <c r="P75" s="415">
        <f t="shared" si="11"/>
        <v>0</v>
      </c>
      <c r="Q75" s="415"/>
      <c r="R75" s="353" t="s">
        <v>641</v>
      </c>
    </row>
    <row r="76" spans="1:18" s="40" customFormat="1" ht="16.5" hidden="1" customHeight="1">
      <c r="B76" s="449">
        <v>13</v>
      </c>
      <c r="C76" s="450">
        <v>41677</v>
      </c>
      <c r="D76" s="716" t="s">
        <v>358</v>
      </c>
      <c r="E76" s="452"/>
      <c r="F76" s="452"/>
      <c r="G76" s="452"/>
      <c r="H76" s="452">
        <f t="shared" si="7"/>
        <v>0</v>
      </c>
      <c r="I76" s="720">
        <f t="shared" si="8"/>
        <v>0</v>
      </c>
      <c r="J76" s="453"/>
      <c r="K76" s="454"/>
      <c r="L76" s="452"/>
      <c r="M76" s="454">
        <f t="shared" si="9"/>
        <v>0</v>
      </c>
      <c r="N76" s="453"/>
      <c r="O76" s="654">
        <f t="shared" si="10"/>
        <v>0</v>
      </c>
      <c r="P76" s="454">
        <f t="shared" si="11"/>
        <v>0</v>
      </c>
      <c r="Q76" s="454"/>
      <c r="R76" s="726" t="s">
        <v>641</v>
      </c>
    </row>
    <row r="77" spans="1:18" s="40" customFormat="1" ht="16.5" hidden="1" customHeight="1">
      <c r="B77" s="449">
        <v>14</v>
      </c>
      <c r="C77" s="450">
        <v>41678</v>
      </c>
      <c r="D77" s="716" t="s">
        <v>358</v>
      </c>
      <c r="E77" s="452"/>
      <c r="F77" s="452"/>
      <c r="G77" s="452"/>
      <c r="H77" s="452">
        <f t="shared" si="7"/>
        <v>0</v>
      </c>
      <c r="I77" s="720">
        <f t="shared" si="8"/>
        <v>0</v>
      </c>
      <c r="J77" s="453"/>
      <c r="K77" s="454"/>
      <c r="L77" s="452"/>
      <c r="M77" s="454">
        <f t="shared" si="9"/>
        <v>0</v>
      </c>
      <c r="N77" s="453"/>
      <c r="O77" s="654">
        <f t="shared" si="10"/>
        <v>0</v>
      </c>
      <c r="P77" s="454">
        <f t="shared" si="11"/>
        <v>0</v>
      </c>
      <c r="Q77" s="454"/>
      <c r="R77" s="726" t="s">
        <v>641</v>
      </c>
    </row>
    <row r="78" spans="1:18" s="40" customFormat="1" ht="16.5" hidden="1" customHeight="1">
      <c r="B78" s="449">
        <v>15</v>
      </c>
      <c r="C78" s="717">
        <v>41679</v>
      </c>
      <c r="D78" s="716" t="s">
        <v>358</v>
      </c>
      <c r="E78" s="452"/>
      <c r="F78" s="452"/>
      <c r="G78" s="452"/>
      <c r="H78" s="452">
        <f t="shared" si="7"/>
        <v>0</v>
      </c>
      <c r="I78" s="720">
        <f t="shared" si="8"/>
        <v>0</v>
      </c>
      <c r="J78" s="453"/>
      <c r="K78" s="454"/>
      <c r="L78" s="452"/>
      <c r="M78" s="454">
        <f t="shared" si="9"/>
        <v>0</v>
      </c>
      <c r="N78" s="453"/>
      <c r="O78" s="654">
        <f t="shared" si="10"/>
        <v>0</v>
      </c>
      <c r="P78" s="454">
        <f t="shared" si="11"/>
        <v>0</v>
      </c>
      <c r="Q78" s="454"/>
      <c r="R78" s="726" t="s">
        <v>641</v>
      </c>
    </row>
    <row r="79" spans="1:18" s="40" customFormat="1" ht="16.5" hidden="1" customHeight="1">
      <c r="B79" s="449">
        <v>16</v>
      </c>
      <c r="C79" s="450">
        <v>41680</v>
      </c>
      <c r="D79" s="716" t="s">
        <v>358</v>
      </c>
      <c r="E79" s="452"/>
      <c r="F79" s="452"/>
      <c r="G79" s="452"/>
      <c r="H79" s="452">
        <f t="shared" si="7"/>
        <v>0</v>
      </c>
      <c r="I79" s="720">
        <f t="shared" si="8"/>
        <v>0</v>
      </c>
      <c r="J79" s="453"/>
      <c r="K79" s="454"/>
      <c r="L79" s="452"/>
      <c r="M79" s="454">
        <f t="shared" si="9"/>
        <v>0</v>
      </c>
      <c r="N79" s="453"/>
      <c r="O79" s="654">
        <f t="shared" si="10"/>
        <v>0</v>
      </c>
      <c r="P79" s="454">
        <f t="shared" si="11"/>
        <v>0</v>
      </c>
      <c r="Q79" s="454"/>
      <c r="R79" s="726" t="s">
        <v>641</v>
      </c>
    </row>
    <row r="80" spans="1:18" s="40" customFormat="1" ht="16.5" hidden="1" customHeight="1">
      <c r="B80" s="449">
        <v>17</v>
      </c>
      <c r="C80" s="450">
        <v>41681</v>
      </c>
      <c r="D80" s="716" t="s">
        <v>358</v>
      </c>
      <c r="E80" s="452"/>
      <c r="F80" s="452"/>
      <c r="G80" s="452"/>
      <c r="H80" s="452">
        <f t="shared" si="7"/>
        <v>0</v>
      </c>
      <c r="I80" s="720">
        <f t="shared" si="8"/>
        <v>0</v>
      </c>
      <c r="J80" s="453"/>
      <c r="K80" s="454"/>
      <c r="L80" s="452"/>
      <c r="M80" s="454">
        <f t="shared" si="9"/>
        <v>0</v>
      </c>
      <c r="N80" s="453"/>
      <c r="O80" s="654">
        <f t="shared" si="10"/>
        <v>0</v>
      </c>
      <c r="P80" s="454">
        <f t="shared" si="11"/>
        <v>0</v>
      </c>
      <c r="Q80" s="454"/>
      <c r="R80" s="726" t="s">
        <v>641</v>
      </c>
    </row>
    <row r="81" spans="1:18" s="40" customFormat="1" ht="16.5" hidden="1" customHeight="1">
      <c r="B81" s="449">
        <v>18</v>
      </c>
      <c r="C81" s="450">
        <v>41682</v>
      </c>
      <c r="D81" s="716" t="s">
        <v>358</v>
      </c>
      <c r="E81" s="452"/>
      <c r="F81" s="452"/>
      <c r="G81" s="452"/>
      <c r="H81" s="452">
        <f t="shared" si="7"/>
        <v>0</v>
      </c>
      <c r="I81" s="720">
        <f t="shared" si="8"/>
        <v>0</v>
      </c>
      <c r="J81" s="453"/>
      <c r="K81" s="454"/>
      <c r="L81" s="452"/>
      <c r="M81" s="454">
        <f t="shared" si="9"/>
        <v>0</v>
      </c>
      <c r="N81" s="453"/>
      <c r="O81" s="654">
        <f t="shared" si="10"/>
        <v>0</v>
      </c>
      <c r="P81" s="454">
        <f t="shared" si="11"/>
        <v>0</v>
      </c>
      <c r="Q81" s="454"/>
      <c r="R81" s="726" t="s">
        <v>641</v>
      </c>
    </row>
    <row r="82" spans="1:18" s="40" customFormat="1" ht="16.5" hidden="1" customHeight="1">
      <c r="B82" s="449">
        <v>19</v>
      </c>
      <c r="C82" s="450">
        <v>41683</v>
      </c>
      <c r="D82" s="716" t="s">
        <v>358</v>
      </c>
      <c r="E82" s="452"/>
      <c r="F82" s="452"/>
      <c r="G82" s="452"/>
      <c r="H82" s="452">
        <f t="shared" si="7"/>
        <v>0</v>
      </c>
      <c r="I82" s="720">
        <f t="shared" si="8"/>
        <v>0</v>
      </c>
      <c r="J82" s="453"/>
      <c r="K82" s="454"/>
      <c r="L82" s="453"/>
      <c r="M82" s="454">
        <f t="shared" si="9"/>
        <v>0</v>
      </c>
      <c r="N82" s="453"/>
      <c r="O82" s="654">
        <f t="shared" si="10"/>
        <v>0</v>
      </c>
      <c r="P82" s="454">
        <f t="shared" si="11"/>
        <v>0</v>
      </c>
      <c r="Q82" s="454"/>
      <c r="R82" s="726" t="s">
        <v>641</v>
      </c>
    </row>
    <row r="83" spans="1:18" s="40" customFormat="1" ht="16.5" hidden="1" customHeight="1">
      <c r="B83" s="449">
        <v>20</v>
      </c>
      <c r="C83" s="450">
        <v>41684</v>
      </c>
      <c r="D83" s="716" t="s">
        <v>358</v>
      </c>
      <c r="E83" s="452"/>
      <c r="F83" s="452"/>
      <c r="G83" s="452"/>
      <c r="H83" s="452">
        <f t="shared" si="7"/>
        <v>0</v>
      </c>
      <c r="I83" s="720">
        <f t="shared" si="8"/>
        <v>0</v>
      </c>
      <c r="J83" s="453"/>
      <c r="K83" s="454"/>
      <c r="L83" s="453"/>
      <c r="M83" s="454">
        <f t="shared" si="9"/>
        <v>0</v>
      </c>
      <c r="N83" s="453"/>
      <c r="O83" s="654">
        <f t="shared" si="10"/>
        <v>0</v>
      </c>
      <c r="P83" s="454">
        <f t="shared" si="11"/>
        <v>0</v>
      </c>
      <c r="Q83" s="454"/>
      <c r="R83" s="726" t="s">
        <v>641</v>
      </c>
    </row>
    <row r="84" spans="1:18" s="40" customFormat="1" ht="16.5" hidden="1" customHeight="1">
      <c r="B84" s="449">
        <v>21</v>
      </c>
      <c r="C84" s="450">
        <v>41685</v>
      </c>
      <c r="D84" s="716" t="s">
        <v>358</v>
      </c>
      <c r="E84" s="452"/>
      <c r="F84" s="452"/>
      <c r="G84" s="452"/>
      <c r="H84" s="452">
        <f t="shared" si="7"/>
        <v>0</v>
      </c>
      <c r="I84" s="720">
        <f t="shared" si="8"/>
        <v>0</v>
      </c>
      <c r="J84" s="453"/>
      <c r="K84" s="454"/>
      <c r="L84" s="453"/>
      <c r="M84" s="454">
        <f t="shared" si="9"/>
        <v>0</v>
      </c>
      <c r="N84" s="453"/>
      <c r="O84" s="654">
        <f t="shared" si="10"/>
        <v>0</v>
      </c>
      <c r="P84" s="454">
        <f t="shared" si="11"/>
        <v>0</v>
      </c>
      <c r="Q84" s="454"/>
      <c r="R84" s="726" t="s">
        <v>641</v>
      </c>
    </row>
    <row r="85" spans="1:18" s="40" customFormat="1" ht="16.5" hidden="1" customHeight="1">
      <c r="B85" s="449">
        <v>22</v>
      </c>
      <c r="C85" s="717">
        <v>41686</v>
      </c>
      <c r="D85" s="716" t="s">
        <v>358</v>
      </c>
      <c r="E85" s="452"/>
      <c r="F85" s="452"/>
      <c r="G85" s="452"/>
      <c r="H85" s="452">
        <f t="shared" si="7"/>
        <v>0</v>
      </c>
      <c r="I85" s="720">
        <f t="shared" si="8"/>
        <v>0</v>
      </c>
      <c r="J85" s="453"/>
      <c r="K85" s="454"/>
      <c r="L85" s="453"/>
      <c r="M85" s="454">
        <f t="shared" si="9"/>
        <v>0</v>
      </c>
      <c r="N85" s="453"/>
      <c r="O85" s="654">
        <f t="shared" si="10"/>
        <v>0</v>
      </c>
      <c r="P85" s="454">
        <f t="shared" si="11"/>
        <v>0</v>
      </c>
      <c r="Q85" s="454"/>
      <c r="R85" s="726" t="s">
        <v>641</v>
      </c>
    </row>
    <row r="86" spans="1:18" s="40" customFormat="1" ht="16.5" hidden="1" customHeight="1">
      <c r="B86" s="449">
        <v>23</v>
      </c>
      <c r="C86" s="450">
        <v>41687</v>
      </c>
      <c r="D86" s="716" t="s">
        <v>358</v>
      </c>
      <c r="E86" s="452"/>
      <c r="F86" s="452"/>
      <c r="G86" s="452"/>
      <c r="H86" s="452">
        <f t="shared" si="7"/>
        <v>0</v>
      </c>
      <c r="I86" s="720">
        <f t="shared" si="8"/>
        <v>0</v>
      </c>
      <c r="J86" s="453"/>
      <c r="K86" s="454"/>
      <c r="L86" s="453"/>
      <c r="M86" s="454">
        <f t="shared" si="9"/>
        <v>0</v>
      </c>
      <c r="N86" s="453"/>
      <c r="O86" s="654">
        <f t="shared" si="10"/>
        <v>0</v>
      </c>
      <c r="P86" s="454">
        <f t="shared" si="11"/>
        <v>0</v>
      </c>
      <c r="Q86" s="454"/>
      <c r="R86" s="726" t="s">
        <v>641</v>
      </c>
    </row>
    <row r="87" spans="1:18" s="40" customFormat="1" ht="16.5" hidden="1" customHeight="1">
      <c r="B87" s="449">
        <v>24</v>
      </c>
      <c r="C87" s="450">
        <v>41688</v>
      </c>
      <c r="D87" s="716" t="s">
        <v>358</v>
      </c>
      <c r="E87" s="452"/>
      <c r="F87" s="452"/>
      <c r="G87" s="452"/>
      <c r="H87" s="452">
        <f t="shared" si="7"/>
        <v>0</v>
      </c>
      <c r="I87" s="720">
        <f t="shared" si="8"/>
        <v>0</v>
      </c>
      <c r="J87" s="453"/>
      <c r="K87" s="454"/>
      <c r="L87" s="453"/>
      <c r="M87" s="454">
        <f t="shared" si="9"/>
        <v>0</v>
      </c>
      <c r="N87" s="453"/>
      <c r="O87" s="654">
        <f t="shared" si="10"/>
        <v>0</v>
      </c>
      <c r="P87" s="454">
        <f t="shared" si="11"/>
        <v>0</v>
      </c>
      <c r="Q87" s="454"/>
      <c r="R87" s="726" t="s">
        <v>641</v>
      </c>
    </row>
    <row r="88" spans="1:18" s="344" customFormat="1" ht="16.5" hidden="1" customHeight="1">
      <c r="B88" s="665">
        <v>25</v>
      </c>
      <c r="C88" s="506">
        <v>41689</v>
      </c>
      <c r="D88" s="611" t="s">
        <v>65</v>
      </c>
      <c r="E88" s="354"/>
      <c r="F88" s="354"/>
      <c r="G88" s="359"/>
      <c r="H88" s="354">
        <f t="shared" si="7"/>
        <v>0</v>
      </c>
      <c r="I88" s="508">
        <f t="shared" si="8"/>
        <v>0</v>
      </c>
      <c r="J88" s="359"/>
      <c r="K88" s="509"/>
      <c r="L88" s="359"/>
      <c r="M88" s="509">
        <f t="shared" si="9"/>
        <v>0</v>
      </c>
      <c r="N88" s="359"/>
      <c r="O88" s="669">
        <f t="shared" si="10"/>
        <v>0</v>
      </c>
      <c r="P88" s="509">
        <f t="shared" si="11"/>
        <v>0</v>
      </c>
      <c r="Q88" s="509"/>
      <c r="R88" s="1299" t="s">
        <v>641</v>
      </c>
    </row>
    <row r="89" spans="1:18" s="31" customFormat="1" ht="16.5" hidden="1" customHeight="1">
      <c r="B89" s="303">
        <v>26</v>
      </c>
      <c r="C89" s="316">
        <v>41690</v>
      </c>
      <c r="D89" s="592" t="s">
        <v>330</v>
      </c>
      <c r="E89" s="46" t="s">
        <v>39</v>
      </c>
      <c r="F89" s="46">
        <v>1</v>
      </c>
      <c r="G89" s="46">
        <v>10</v>
      </c>
      <c r="H89" s="46">
        <f t="shared" si="7"/>
        <v>10</v>
      </c>
      <c r="I89" s="28">
        <f t="shared" si="8"/>
        <v>5000</v>
      </c>
      <c r="J89" s="27"/>
      <c r="K89" s="29"/>
      <c r="L89" s="46">
        <v>3.5</v>
      </c>
      <c r="M89" s="29">
        <f t="shared" si="9"/>
        <v>35000</v>
      </c>
      <c r="N89" s="27"/>
      <c r="O89" s="38">
        <f t="shared" si="10"/>
        <v>0</v>
      </c>
      <c r="P89" s="29">
        <f t="shared" si="11"/>
        <v>40000</v>
      </c>
      <c r="Q89" s="29">
        <v>35000</v>
      </c>
      <c r="R89" s="1300" t="s">
        <v>641</v>
      </c>
    </row>
    <row r="90" spans="1:18" s="40" customFormat="1" ht="16.5" hidden="1" customHeight="1">
      <c r="B90" s="377">
        <v>27</v>
      </c>
      <c r="C90" s="378">
        <v>41691</v>
      </c>
      <c r="D90" s="593" t="s">
        <v>300</v>
      </c>
      <c r="E90" s="352" t="s">
        <v>39</v>
      </c>
      <c r="F90" s="352"/>
      <c r="G90" s="351"/>
      <c r="H90" s="352">
        <f t="shared" si="7"/>
        <v>0</v>
      </c>
      <c r="I90" s="503">
        <f t="shared" si="8"/>
        <v>0</v>
      </c>
      <c r="J90" s="351"/>
      <c r="K90" s="415"/>
      <c r="L90" s="352"/>
      <c r="M90" s="415">
        <f t="shared" si="9"/>
        <v>0</v>
      </c>
      <c r="N90" s="351"/>
      <c r="O90" s="393">
        <f t="shared" si="10"/>
        <v>0</v>
      </c>
      <c r="P90" s="415">
        <f t="shared" si="11"/>
        <v>0</v>
      </c>
      <c r="Q90" s="415">
        <v>35000</v>
      </c>
      <c r="R90" s="353" t="s">
        <v>641</v>
      </c>
    </row>
    <row r="91" spans="1:18" s="40" customFormat="1" ht="16.5" hidden="1" customHeight="1">
      <c r="B91" s="377">
        <v>28</v>
      </c>
      <c r="C91" s="378">
        <v>41692</v>
      </c>
      <c r="D91" s="593" t="s">
        <v>300</v>
      </c>
      <c r="E91" s="352" t="s">
        <v>39</v>
      </c>
      <c r="F91" s="352"/>
      <c r="G91" s="351"/>
      <c r="H91" s="352">
        <f t="shared" si="7"/>
        <v>0</v>
      </c>
      <c r="I91" s="503">
        <f t="shared" si="8"/>
        <v>0</v>
      </c>
      <c r="J91" s="351"/>
      <c r="K91" s="415"/>
      <c r="L91" s="352"/>
      <c r="M91" s="415">
        <f t="shared" si="9"/>
        <v>0</v>
      </c>
      <c r="N91" s="351"/>
      <c r="O91" s="393">
        <f t="shared" si="10"/>
        <v>0</v>
      </c>
      <c r="P91" s="415">
        <f t="shared" si="11"/>
        <v>0</v>
      </c>
      <c r="Q91" s="415">
        <v>35000</v>
      </c>
      <c r="R91" s="353" t="s">
        <v>641</v>
      </c>
    </row>
    <row r="92" spans="1:18" s="31" customFormat="1" ht="16.5" hidden="1" customHeight="1">
      <c r="B92" s="303">
        <v>29</v>
      </c>
      <c r="C92" s="458">
        <v>41693</v>
      </c>
      <c r="D92" s="592" t="s">
        <v>327</v>
      </c>
      <c r="E92" s="46" t="s">
        <v>61</v>
      </c>
      <c r="F92" s="46">
        <v>1</v>
      </c>
      <c r="G92" s="46">
        <v>110</v>
      </c>
      <c r="H92" s="46">
        <f t="shared" si="7"/>
        <v>110</v>
      </c>
      <c r="I92" s="28">
        <f t="shared" si="8"/>
        <v>55000</v>
      </c>
      <c r="J92" s="27"/>
      <c r="K92" s="29"/>
      <c r="L92" s="46">
        <v>8.5</v>
      </c>
      <c r="M92" s="29">
        <f t="shared" si="9"/>
        <v>85000</v>
      </c>
      <c r="N92" s="27"/>
      <c r="O92" s="38">
        <f t="shared" si="10"/>
        <v>0</v>
      </c>
      <c r="P92" s="29">
        <f t="shared" si="11"/>
        <v>140000</v>
      </c>
      <c r="Q92" s="29">
        <v>35000</v>
      </c>
      <c r="R92" s="1300" t="s">
        <v>641</v>
      </c>
    </row>
    <row r="93" spans="1:18" s="40" customFormat="1" ht="16.5" hidden="1" customHeight="1">
      <c r="B93" s="377">
        <v>30</v>
      </c>
      <c r="C93" s="378">
        <v>41694</v>
      </c>
      <c r="D93" s="593" t="s">
        <v>300</v>
      </c>
      <c r="E93" s="352" t="s">
        <v>39</v>
      </c>
      <c r="F93" s="352"/>
      <c r="G93" s="351"/>
      <c r="H93" s="352">
        <f t="shared" si="7"/>
        <v>0</v>
      </c>
      <c r="I93" s="503">
        <f t="shared" si="8"/>
        <v>0</v>
      </c>
      <c r="J93" s="351"/>
      <c r="K93" s="415"/>
      <c r="L93" s="351"/>
      <c r="M93" s="415">
        <f t="shared" si="9"/>
        <v>0</v>
      </c>
      <c r="N93" s="351"/>
      <c r="O93" s="393">
        <f t="shared" si="10"/>
        <v>0</v>
      </c>
      <c r="P93" s="415">
        <f t="shared" si="11"/>
        <v>0</v>
      </c>
      <c r="Q93" s="415">
        <v>35000</v>
      </c>
      <c r="R93" s="353" t="s">
        <v>641</v>
      </c>
    </row>
    <row r="94" spans="1:18" s="40" customFormat="1" ht="16.5" hidden="1" customHeight="1" thickBot="1">
      <c r="B94" s="559">
        <v>31</v>
      </c>
      <c r="C94" s="560">
        <v>41695</v>
      </c>
      <c r="D94" s="610" t="s">
        <v>138</v>
      </c>
      <c r="E94" s="564"/>
      <c r="F94" s="564"/>
      <c r="G94" s="561"/>
      <c r="H94" s="564">
        <f t="shared" si="7"/>
        <v>0</v>
      </c>
      <c r="I94" s="565">
        <f t="shared" si="8"/>
        <v>0</v>
      </c>
      <c r="J94" s="561"/>
      <c r="K94" s="562"/>
      <c r="L94" s="561"/>
      <c r="M94" s="562">
        <f t="shared" si="9"/>
        <v>0</v>
      </c>
      <c r="N94" s="561"/>
      <c r="O94" s="563">
        <f t="shared" si="10"/>
        <v>0</v>
      </c>
      <c r="P94" s="562">
        <f t="shared" si="11"/>
        <v>0</v>
      </c>
      <c r="Q94" s="562"/>
      <c r="R94" s="737" t="s">
        <v>641</v>
      </c>
    </row>
    <row r="95" spans="1:18" s="40" customFormat="1" ht="15.95" hidden="1" customHeight="1">
      <c r="A95" s="18"/>
      <c r="B95" s="768">
        <v>1</v>
      </c>
      <c r="C95" s="769">
        <v>41696</v>
      </c>
      <c r="D95" s="3377" t="s">
        <v>363</v>
      </c>
      <c r="E95" s="770"/>
      <c r="F95" s="770"/>
      <c r="G95" s="771"/>
      <c r="H95" s="770">
        <f>F95*G95</f>
        <v>0</v>
      </c>
      <c r="I95" s="772">
        <f>H95*500</f>
        <v>0</v>
      </c>
      <c r="J95" s="773"/>
      <c r="K95" s="772"/>
      <c r="L95" s="123"/>
      <c r="M95" s="305">
        <f>L95*10000</f>
        <v>0</v>
      </c>
      <c r="N95" s="121"/>
      <c r="O95" s="305">
        <f t="shared" si="10"/>
        <v>0</v>
      </c>
      <c r="P95" s="774">
        <f>I95+K95+M95+O95</f>
        <v>0</v>
      </c>
      <c r="Q95" s="774"/>
      <c r="R95" s="775"/>
    </row>
    <row r="96" spans="1:18" s="340" customFormat="1" ht="15.95" hidden="1" customHeight="1">
      <c r="A96" s="339"/>
      <c r="B96" s="776">
        <v>2</v>
      </c>
      <c r="C96" s="526">
        <v>41697</v>
      </c>
      <c r="D96" s="3378"/>
      <c r="E96" s="121"/>
      <c r="F96" s="121"/>
      <c r="G96" s="123"/>
      <c r="H96" s="121">
        <f t="shared" ref="H96:H144" si="12">F96*G96</f>
        <v>0</v>
      </c>
      <c r="I96" s="103">
        <f>H96*500</f>
        <v>0</v>
      </c>
      <c r="J96" s="777"/>
      <c r="K96" s="103"/>
      <c r="L96" s="123"/>
      <c r="M96" s="305">
        <f>L96*10000</f>
        <v>0</v>
      </c>
      <c r="N96" s="121"/>
      <c r="O96" s="305">
        <f t="shared" si="10"/>
        <v>0</v>
      </c>
      <c r="P96" s="305">
        <f>I96+K96+M96+O96</f>
        <v>0</v>
      </c>
      <c r="Q96" s="305"/>
      <c r="R96" s="125"/>
    </row>
    <row r="97" spans="1:19" s="40" customFormat="1" ht="15.95" hidden="1" customHeight="1">
      <c r="A97" s="19"/>
      <c r="B97" s="778">
        <v>3</v>
      </c>
      <c r="C97" s="526">
        <v>41698</v>
      </c>
      <c r="D97" s="3378"/>
      <c r="E97" s="121"/>
      <c r="F97" s="121"/>
      <c r="G97" s="121"/>
      <c r="H97" s="121">
        <f t="shared" si="12"/>
        <v>0</v>
      </c>
      <c r="I97" s="122">
        <f>H97*500</f>
        <v>0</v>
      </c>
      <c r="J97" s="121"/>
      <c r="K97" s="779"/>
      <c r="L97" s="123"/>
      <c r="M97" s="305">
        <f t="shared" ref="M97:M109" si="13">L97*10000</f>
        <v>0</v>
      </c>
      <c r="N97" s="121"/>
      <c r="O97" s="305">
        <f>N97*15000</f>
        <v>0</v>
      </c>
      <c r="P97" s="305">
        <f t="shared" ref="P97:P109" si="14">I97+K97+M97+O97</f>
        <v>0</v>
      </c>
      <c r="Q97" s="780"/>
      <c r="R97" s="1297"/>
    </row>
    <row r="98" spans="1:19" s="40" customFormat="1" ht="15.95" hidden="1" customHeight="1">
      <c r="A98" s="19"/>
      <c r="B98" s="776">
        <v>4</v>
      </c>
      <c r="C98" s="526">
        <v>41699</v>
      </c>
      <c r="D98" s="3378"/>
      <c r="E98" s="121"/>
      <c r="F98" s="121"/>
      <c r="G98" s="764"/>
      <c r="H98" s="121">
        <f t="shared" si="12"/>
        <v>0</v>
      </c>
      <c r="I98" s="103">
        <f>H98*500</f>
        <v>0</v>
      </c>
      <c r="J98" s="121"/>
      <c r="K98" s="103"/>
      <c r="L98" s="123"/>
      <c r="M98" s="305">
        <f t="shared" si="13"/>
        <v>0</v>
      </c>
      <c r="N98" s="121"/>
      <c r="O98" s="305">
        <f>N98*15000</f>
        <v>0</v>
      </c>
      <c r="P98" s="305">
        <f t="shared" si="14"/>
        <v>0</v>
      </c>
      <c r="Q98" s="782"/>
      <c r="R98" s="1298"/>
    </row>
    <row r="99" spans="1:19" s="40" customFormat="1" ht="15.95" hidden="1" customHeight="1">
      <c r="A99" s="19"/>
      <c r="B99" s="800">
        <v>5</v>
      </c>
      <c r="C99" s="387">
        <v>41700</v>
      </c>
      <c r="D99" s="3378"/>
      <c r="E99" s="121"/>
      <c r="F99" s="784"/>
      <c r="G99" s="785"/>
      <c r="H99" s="121">
        <f t="shared" si="12"/>
        <v>0</v>
      </c>
      <c r="I99" s="103">
        <f t="shared" ref="I99:I110" si="15">H99*500</f>
        <v>0</v>
      </c>
      <c r="J99" s="786"/>
      <c r="K99" s="787"/>
      <c r="L99" s="123"/>
      <c r="M99" s="305">
        <f t="shared" si="13"/>
        <v>0</v>
      </c>
      <c r="N99" s="121"/>
      <c r="O99" s="305">
        <f>N99*15000</f>
        <v>0</v>
      </c>
      <c r="P99" s="305">
        <f t="shared" si="14"/>
        <v>0</v>
      </c>
      <c r="Q99" s="788"/>
      <c r="R99" s="789"/>
    </row>
    <row r="100" spans="1:19" s="40" customFormat="1" ht="15.95" hidden="1" customHeight="1">
      <c r="A100" s="19"/>
      <c r="B100" s="776">
        <v>6</v>
      </c>
      <c r="C100" s="526">
        <v>41701</v>
      </c>
      <c r="D100" s="3378"/>
      <c r="E100" s="120"/>
      <c r="F100" s="121"/>
      <c r="G100" s="764"/>
      <c r="H100" s="121">
        <f t="shared" si="12"/>
        <v>0</v>
      </c>
      <c r="I100" s="103">
        <f t="shared" si="15"/>
        <v>0</v>
      </c>
      <c r="J100" s="777"/>
      <c r="K100" s="103"/>
      <c r="L100" s="123"/>
      <c r="M100" s="305">
        <f t="shared" si="13"/>
        <v>0</v>
      </c>
      <c r="N100" s="121"/>
      <c r="O100" s="305">
        <f>N100*15000</f>
        <v>0</v>
      </c>
      <c r="P100" s="305">
        <f t="shared" si="14"/>
        <v>0</v>
      </c>
      <c r="Q100" s="305"/>
      <c r="R100" s="125"/>
    </row>
    <row r="101" spans="1:19" s="40" customFormat="1" ht="15.95" hidden="1" customHeight="1">
      <c r="A101" s="19"/>
      <c r="B101" s="778">
        <v>7</v>
      </c>
      <c r="C101" s="526">
        <v>41702</v>
      </c>
      <c r="D101" s="3378"/>
      <c r="E101" s="121"/>
      <c r="F101" s="121"/>
      <c r="G101" s="764"/>
      <c r="H101" s="121">
        <f t="shared" si="12"/>
        <v>0</v>
      </c>
      <c r="I101" s="103">
        <f t="shared" si="15"/>
        <v>0</v>
      </c>
      <c r="J101" s="121"/>
      <c r="K101" s="305"/>
      <c r="L101" s="123"/>
      <c r="M101" s="305">
        <f t="shared" si="13"/>
        <v>0</v>
      </c>
      <c r="N101" s="121"/>
      <c r="O101" s="305">
        <f t="shared" ref="O101:O109" si="16">N101*15000</f>
        <v>0</v>
      </c>
      <c r="P101" s="305">
        <f t="shared" si="14"/>
        <v>0</v>
      </c>
      <c r="Q101" s="305"/>
      <c r="R101" s="125"/>
    </row>
    <row r="102" spans="1:19" s="40" customFormat="1" ht="15.95" hidden="1" customHeight="1">
      <c r="A102" s="19"/>
      <c r="B102" s="776">
        <v>8</v>
      </c>
      <c r="C102" s="526">
        <v>41703</v>
      </c>
      <c r="D102" s="3378"/>
      <c r="E102" s="121"/>
      <c r="F102" s="121"/>
      <c r="G102" s="764"/>
      <c r="H102" s="121">
        <f t="shared" si="12"/>
        <v>0</v>
      </c>
      <c r="I102" s="103">
        <f t="shared" si="15"/>
        <v>0</v>
      </c>
      <c r="J102" s="121"/>
      <c r="K102" s="305"/>
      <c r="L102" s="123"/>
      <c r="M102" s="305">
        <f t="shared" si="13"/>
        <v>0</v>
      </c>
      <c r="N102" s="121"/>
      <c r="O102" s="305">
        <f t="shared" si="16"/>
        <v>0</v>
      </c>
      <c r="P102" s="305">
        <f t="shared" si="14"/>
        <v>0</v>
      </c>
      <c r="Q102" s="305"/>
      <c r="R102" s="125"/>
    </row>
    <row r="103" spans="1:19" s="40" customFormat="1" ht="15.95" hidden="1" customHeight="1">
      <c r="A103" s="19"/>
      <c r="B103" s="778">
        <v>9</v>
      </c>
      <c r="C103" s="526">
        <v>41704</v>
      </c>
      <c r="D103" s="3378"/>
      <c r="E103" s="120"/>
      <c r="F103" s="121"/>
      <c r="G103" s="764"/>
      <c r="H103" s="121">
        <f t="shared" si="12"/>
        <v>0</v>
      </c>
      <c r="I103" s="103">
        <f t="shared" si="15"/>
        <v>0</v>
      </c>
      <c r="J103" s="121"/>
      <c r="K103" s="305"/>
      <c r="L103" s="123"/>
      <c r="M103" s="305">
        <f t="shared" si="13"/>
        <v>0</v>
      </c>
      <c r="N103" s="121"/>
      <c r="O103" s="305">
        <f t="shared" si="16"/>
        <v>0</v>
      </c>
      <c r="P103" s="305">
        <f t="shared" si="14"/>
        <v>0</v>
      </c>
      <c r="Q103" s="780"/>
      <c r="R103" s="1297"/>
    </row>
    <row r="104" spans="1:19" s="40" customFormat="1" ht="15.95" hidden="1" customHeight="1">
      <c r="A104" s="19"/>
      <c r="B104" s="776">
        <v>10</v>
      </c>
      <c r="C104" s="526">
        <v>41705</v>
      </c>
      <c r="D104" s="3378"/>
      <c r="E104" s="121"/>
      <c r="F104" s="121"/>
      <c r="G104" s="764"/>
      <c r="H104" s="121">
        <f t="shared" si="12"/>
        <v>0</v>
      </c>
      <c r="I104" s="103">
        <f t="shared" si="15"/>
        <v>0</v>
      </c>
      <c r="J104" s="121"/>
      <c r="K104" s="305"/>
      <c r="L104" s="123"/>
      <c r="M104" s="305">
        <f t="shared" si="13"/>
        <v>0</v>
      </c>
      <c r="N104" s="121"/>
      <c r="O104" s="305">
        <f t="shared" si="16"/>
        <v>0</v>
      </c>
      <c r="P104" s="305">
        <f t="shared" si="14"/>
        <v>0</v>
      </c>
      <c r="Q104" s="782"/>
      <c r="R104" s="1298"/>
    </row>
    <row r="105" spans="1:19" s="40" customFormat="1" ht="15.95" hidden="1" customHeight="1">
      <c r="A105" s="19"/>
      <c r="B105" s="778">
        <v>11</v>
      </c>
      <c r="C105" s="526">
        <v>41706</v>
      </c>
      <c r="D105" s="3378"/>
      <c r="E105" s="121"/>
      <c r="F105" s="121"/>
      <c r="G105" s="764"/>
      <c r="H105" s="121">
        <f t="shared" si="12"/>
        <v>0</v>
      </c>
      <c r="I105" s="103">
        <f t="shared" si="15"/>
        <v>0</v>
      </c>
      <c r="J105" s="121"/>
      <c r="K105" s="305"/>
      <c r="L105" s="121"/>
      <c r="M105" s="305">
        <f t="shared" si="13"/>
        <v>0</v>
      </c>
      <c r="N105" s="121"/>
      <c r="O105" s="305">
        <f t="shared" si="16"/>
        <v>0</v>
      </c>
      <c r="P105" s="305">
        <f t="shared" si="14"/>
        <v>0</v>
      </c>
      <c r="Q105" s="305"/>
      <c r="R105" s="125"/>
    </row>
    <row r="106" spans="1:19" s="40" customFormat="1" ht="15.95" hidden="1" customHeight="1">
      <c r="A106" s="19"/>
      <c r="B106" s="386">
        <v>12</v>
      </c>
      <c r="C106" s="387">
        <v>41707</v>
      </c>
      <c r="D106" s="3378"/>
      <c r="E106" s="121"/>
      <c r="F106" s="121"/>
      <c r="G106" s="764"/>
      <c r="H106" s="121">
        <f t="shared" si="12"/>
        <v>0</v>
      </c>
      <c r="I106" s="103">
        <f t="shared" si="15"/>
        <v>0</v>
      </c>
      <c r="J106" s="121"/>
      <c r="K106" s="305"/>
      <c r="L106" s="121"/>
      <c r="M106" s="305">
        <f t="shared" si="13"/>
        <v>0</v>
      </c>
      <c r="N106" s="121"/>
      <c r="O106" s="305">
        <f t="shared" si="16"/>
        <v>0</v>
      </c>
      <c r="P106" s="305">
        <f t="shared" si="14"/>
        <v>0</v>
      </c>
      <c r="Q106" s="305"/>
      <c r="R106" s="125"/>
    </row>
    <row r="107" spans="1:19" s="40" customFormat="1" ht="15.95" hidden="1" customHeight="1">
      <c r="A107" s="19"/>
      <c r="B107" s="778">
        <v>13</v>
      </c>
      <c r="C107" s="526">
        <v>41708</v>
      </c>
      <c r="D107" s="3378"/>
      <c r="E107" s="121"/>
      <c r="F107" s="121"/>
      <c r="G107" s="764"/>
      <c r="H107" s="121">
        <f t="shared" si="12"/>
        <v>0</v>
      </c>
      <c r="I107" s="103">
        <f t="shared" si="15"/>
        <v>0</v>
      </c>
      <c r="J107" s="121"/>
      <c r="K107" s="305"/>
      <c r="L107" s="121"/>
      <c r="M107" s="305">
        <f t="shared" si="13"/>
        <v>0</v>
      </c>
      <c r="N107" s="121"/>
      <c r="O107" s="305">
        <f t="shared" si="16"/>
        <v>0</v>
      </c>
      <c r="P107" s="305">
        <f t="shared" si="14"/>
        <v>0</v>
      </c>
      <c r="Q107" s="305"/>
      <c r="R107" s="125"/>
    </row>
    <row r="108" spans="1:19" s="40" customFormat="1" ht="15.95" hidden="1" customHeight="1">
      <c r="B108" s="776">
        <v>14</v>
      </c>
      <c r="C108" s="526">
        <v>41709</v>
      </c>
      <c r="D108" s="3378"/>
      <c r="E108" s="121"/>
      <c r="F108" s="121"/>
      <c r="G108" s="764"/>
      <c r="H108" s="121">
        <f t="shared" si="12"/>
        <v>0</v>
      </c>
      <c r="I108" s="103">
        <f t="shared" si="15"/>
        <v>0</v>
      </c>
      <c r="J108" s="121"/>
      <c r="K108" s="305"/>
      <c r="L108" s="121"/>
      <c r="M108" s="305">
        <f t="shared" si="13"/>
        <v>0</v>
      </c>
      <c r="N108" s="121"/>
      <c r="O108" s="305">
        <f t="shared" si="16"/>
        <v>0</v>
      </c>
      <c r="P108" s="305">
        <f t="shared" si="14"/>
        <v>0</v>
      </c>
      <c r="Q108" s="305"/>
      <c r="R108" s="125"/>
    </row>
    <row r="109" spans="1:19" s="40" customFormat="1" ht="15.95" hidden="1" customHeight="1">
      <c r="B109" s="778">
        <v>15</v>
      </c>
      <c r="C109" s="526">
        <v>41710</v>
      </c>
      <c r="D109" s="3378"/>
      <c r="E109" s="120"/>
      <c r="F109" s="121"/>
      <c r="G109" s="764"/>
      <c r="H109" s="121">
        <f t="shared" si="12"/>
        <v>0</v>
      </c>
      <c r="I109" s="103">
        <f t="shared" si="15"/>
        <v>0</v>
      </c>
      <c r="J109" s="121"/>
      <c r="K109" s="305"/>
      <c r="L109" s="121"/>
      <c r="M109" s="305">
        <f t="shared" si="13"/>
        <v>0</v>
      </c>
      <c r="N109" s="121"/>
      <c r="O109" s="305">
        <f t="shared" si="16"/>
        <v>0</v>
      </c>
      <c r="P109" s="305">
        <f t="shared" si="14"/>
        <v>0</v>
      </c>
      <c r="Q109" s="305"/>
      <c r="R109" s="125"/>
    </row>
    <row r="110" spans="1:19" s="40" customFormat="1" ht="15.95" hidden="1" customHeight="1">
      <c r="B110" s="776">
        <v>16</v>
      </c>
      <c r="C110" s="526">
        <v>41711</v>
      </c>
      <c r="D110" s="3378"/>
      <c r="E110" s="121"/>
      <c r="F110" s="121"/>
      <c r="G110" s="764"/>
      <c r="H110" s="121">
        <f t="shared" si="12"/>
        <v>0</v>
      </c>
      <c r="I110" s="103">
        <f t="shared" si="15"/>
        <v>0</v>
      </c>
      <c r="J110" s="121"/>
      <c r="K110" s="305"/>
      <c r="L110" s="121"/>
      <c r="M110" s="305">
        <f>L110*10000</f>
        <v>0</v>
      </c>
      <c r="N110" s="121"/>
      <c r="O110" s="305">
        <f>N110*15000</f>
        <v>0</v>
      </c>
      <c r="P110" s="305">
        <f t="shared" ref="P110:P116" si="17">I110+K110+M110+O110</f>
        <v>0</v>
      </c>
      <c r="Q110" s="305"/>
      <c r="R110" s="125"/>
    </row>
    <row r="111" spans="1:19" s="40" customFormat="1" ht="15.95" hidden="1" customHeight="1">
      <c r="B111" s="778">
        <v>17</v>
      </c>
      <c r="C111" s="526">
        <v>41712</v>
      </c>
      <c r="D111" s="3378"/>
      <c r="E111" s="121"/>
      <c r="F111" s="121"/>
      <c r="G111" s="764"/>
      <c r="H111" s="121">
        <f t="shared" si="12"/>
        <v>0</v>
      </c>
      <c r="I111" s="103">
        <f t="shared" ref="I111:I144" si="18">H111*500</f>
        <v>0</v>
      </c>
      <c r="J111" s="121"/>
      <c r="K111" s="305"/>
      <c r="L111" s="121"/>
      <c r="M111" s="305">
        <f t="shared" ref="M111:M144" si="19">L111*10000</f>
        <v>0</v>
      </c>
      <c r="N111" s="121"/>
      <c r="O111" s="305">
        <f t="shared" ref="O111:O122" si="20">N111*15000</f>
        <v>0</v>
      </c>
      <c r="P111" s="305">
        <f t="shared" si="17"/>
        <v>0</v>
      </c>
      <c r="Q111" s="305"/>
      <c r="R111" s="125"/>
    </row>
    <row r="112" spans="1:19" s="40" customFormat="1" ht="15.95" hidden="1" customHeight="1">
      <c r="B112" s="776">
        <v>18</v>
      </c>
      <c r="C112" s="526">
        <v>41713</v>
      </c>
      <c r="D112" s="3378"/>
      <c r="E112" s="121"/>
      <c r="F112" s="121"/>
      <c r="G112" s="764"/>
      <c r="H112" s="121">
        <f t="shared" si="12"/>
        <v>0</v>
      </c>
      <c r="I112" s="103">
        <f t="shared" si="18"/>
        <v>0</v>
      </c>
      <c r="J112" s="121"/>
      <c r="K112" s="305"/>
      <c r="L112" s="121"/>
      <c r="M112" s="305">
        <f t="shared" si="19"/>
        <v>0</v>
      </c>
      <c r="N112" s="121"/>
      <c r="O112" s="305">
        <f t="shared" si="20"/>
        <v>0</v>
      </c>
      <c r="P112" s="305">
        <f t="shared" si="17"/>
        <v>0</v>
      </c>
      <c r="Q112" s="305"/>
      <c r="R112" s="125"/>
      <c r="S112" s="344"/>
    </row>
    <row r="113" spans="1:19" s="40" customFormat="1" ht="15.95" hidden="1" customHeight="1">
      <c r="B113" s="800">
        <v>19</v>
      </c>
      <c r="C113" s="387">
        <v>41714</v>
      </c>
      <c r="D113" s="3378"/>
      <c r="E113" s="121"/>
      <c r="F113" s="121"/>
      <c r="G113" s="764"/>
      <c r="H113" s="121">
        <f t="shared" si="12"/>
        <v>0</v>
      </c>
      <c r="I113" s="103">
        <f t="shared" si="18"/>
        <v>0</v>
      </c>
      <c r="J113" s="121"/>
      <c r="K113" s="305"/>
      <c r="L113" s="121"/>
      <c r="M113" s="305">
        <f t="shared" si="19"/>
        <v>0</v>
      </c>
      <c r="N113" s="121"/>
      <c r="O113" s="305">
        <f t="shared" si="20"/>
        <v>0</v>
      </c>
      <c r="P113" s="305">
        <f t="shared" si="17"/>
        <v>0</v>
      </c>
      <c r="Q113" s="305"/>
      <c r="R113" s="125"/>
      <c r="S113" s="344"/>
    </row>
    <row r="114" spans="1:19" s="40" customFormat="1" ht="15.95" hidden="1" customHeight="1">
      <c r="B114" s="776">
        <v>20</v>
      </c>
      <c r="C114" s="526">
        <v>41715</v>
      </c>
      <c r="D114" s="3378"/>
      <c r="E114" s="121"/>
      <c r="F114" s="121"/>
      <c r="G114" s="764"/>
      <c r="H114" s="121">
        <f t="shared" si="12"/>
        <v>0</v>
      </c>
      <c r="I114" s="103">
        <f t="shared" si="18"/>
        <v>0</v>
      </c>
      <c r="J114" s="121"/>
      <c r="K114" s="305"/>
      <c r="L114" s="121"/>
      <c r="M114" s="305">
        <f t="shared" si="19"/>
        <v>0</v>
      </c>
      <c r="N114" s="121"/>
      <c r="O114" s="305">
        <f t="shared" si="20"/>
        <v>0</v>
      </c>
      <c r="P114" s="305">
        <f t="shared" si="17"/>
        <v>0</v>
      </c>
      <c r="Q114" s="305"/>
      <c r="R114" s="125"/>
      <c r="S114" s="344"/>
    </row>
    <row r="115" spans="1:19" s="40" customFormat="1" ht="15.95" hidden="1" customHeight="1">
      <c r="B115" s="778">
        <v>21</v>
      </c>
      <c r="C115" s="526">
        <v>41716</v>
      </c>
      <c r="D115" s="3378"/>
      <c r="E115" s="121"/>
      <c r="F115" s="121"/>
      <c r="G115" s="764"/>
      <c r="H115" s="121">
        <f t="shared" si="12"/>
        <v>0</v>
      </c>
      <c r="I115" s="103">
        <f t="shared" si="18"/>
        <v>0</v>
      </c>
      <c r="J115" s="121"/>
      <c r="K115" s="305"/>
      <c r="L115" s="121"/>
      <c r="M115" s="305">
        <f t="shared" si="19"/>
        <v>0</v>
      </c>
      <c r="N115" s="121"/>
      <c r="O115" s="305">
        <f t="shared" si="20"/>
        <v>0</v>
      </c>
      <c r="P115" s="305">
        <f t="shared" si="17"/>
        <v>0</v>
      </c>
      <c r="Q115" s="305"/>
      <c r="R115" s="125"/>
      <c r="S115" s="344"/>
    </row>
    <row r="116" spans="1:19" s="40" customFormat="1" ht="15.95" hidden="1" customHeight="1">
      <c r="B116" s="776">
        <v>22</v>
      </c>
      <c r="C116" s="526">
        <v>41717</v>
      </c>
      <c r="D116" s="3378"/>
      <c r="E116" s="121"/>
      <c r="F116" s="121"/>
      <c r="G116" s="764"/>
      <c r="H116" s="121">
        <f t="shared" si="12"/>
        <v>0</v>
      </c>
      <c r="I116" s="103">
        <f t="shared" si="18"/>
        <v>0</v>
      </c>
      <c r="J116" s="121"/>
      <c r="K116" s="305"/>
      <c r="L116" s="121"/>
      <c r="M116" s="305">
        <f t="shared" si="19"/>
        <v>0</v>
      </c>
      <c r="N116" s="121"/>
      <c r="O116" s="305">
        <f t="shared" si="20"/>
        <v>0</v>
      </c>
      <c r="P116" s="305">
        <f t="shared" si="17"/>
        <v>0</v>
      </c>
      <c r="Q116" s="305"/>
      <c r="R116" s="125"/>
      <c r="S116" s="344"/>
    </row>
    <row r="117" spans="1:19" s="40" customFormat="1" ht="15.95" hidden="1" customHeight="1">
      <c r="B117" s="778">
        <v>23</v>
      </c>
      <c r="C117" s="526">
        <v>41718</v>
      </c>
      <c r="D117" s="3378"/>
      <c r="E117" s="121"/>
      <c r="F117" s="121"/>
      <c r="G117" s="764"/>
      <c r="H117" s="121">
        <f t="shared" si="12"/>
        <v>0</v>
      </c>
      <c r="I117" s="103">
        <f t="shared" si="18"/>
        <v>0</v>
      </c>
      <c r="J117" s="121"/>
      <c r="K117" s="305"/>
      <c r="L117" s="121"/>
      <c r="M117" s="305">
        <f t="shared" si="19"/>
        <v>0</v>
      </c>
      <c r="N117" s="121"/>
      <c r="O117" s="305">
        <f t="shared" si="20"/>
        <v>0</v>
      </c>
      <c r="P117" s="305">
        <f t="shared" ref="P117:P199" si="21">I117+K117+M117+O117</f>
        <v>0</v>
      </c>
      <c r="Q117" s="305"/>
      <c r="R117" s="125"/>
      <c r="S117" s="344"/>
    </row>
    <row r="118" spans="1:19" s="40" customFormat="1" ht="15.95" hidden="1" customHeight="1">
      <c r="B118" s="776">
        <v>24</v>
      </c>
      <c r="C118" s="526">
        <v>41719</v>
      </c>
      <c r="D118" s="3378"/>
      <c r="E118" s="121"/>
      <c r="F118" s="121"/>
      <c r="G118" s="764"/>
      <c r="H118" s="121">
        <f t="shared" si="12"/>
        <v>0</v>
      </c>
      <c r="I118" s="103">
        <f t="shared" si="18"/>
        <v>0</v>
      </c>
      <c r="J118" s="121"/>
      <c r="K118" s="305"/>
      <c r="L118" s="121"/>
      <c r="M118" s="305">
        <f t="shared" si="19"/>
        <v>0</v>
      </c>
      <c r="N118" s="121"/>
      <c r="O118" s="305">
        <f t="shared" si="20"/>
        <v>0</v>
      </c>
      <c r="P118" s="305">
        <f t="shared" si="21"/>
        <v>0</v>
      </c>
      <c r="Q118" s="305"/>
      <c r="R118" s="125"/>
      <c r="S118" s="344"/>
    </row>
    <row r="119" spans="1:19" s="40" customFormat="1" ht="15.95" hidden="1" customHeight="1">
      <c r="B119" s="778">
        <v>25</v>
      </c>
      <c r="C119" s="526">
        <v>41720</v>
      </c>
      <c r="D119" s="3378"/>
      <c r="E119" s="121"/>
      <c r="F119" s="121"/>
      <c r="G119" s="764"/>
      <c r="H119" s="121">
        <f t="shared" si="12"/>
        <v>0</v>
      </c>
      <c r="I119" s="103">
        <f t="shared" si="18"/>
        <v>0</v>
      </c>
      <c r="J119" s="121"/>
      <c r="K119" s="305"/>
      <c r="L119" s="121"/>
      <c r="M119" s="305">
        <f t="shared" si="19"/>
        <v>0</v>
      </c>
      <c r="N119" s="121"/>
      <c r="O119" s="305">
        <f t="shared" si="20"/>
        <v>0</v>
      </c>
      <c r="P119" s="305">
        <f t="shared" si="21"/>
        <v>0</v>
      </c>
      <c r="Q119" s="305"/>
      <c r="R119" s="125"/>
      <c r="S119" s="344"/>
    </row>
    <row r="120" spans="1:19" s="40" customFormat="1" ht="15.95" hidden="1" customHeight="1">
      <c r="B120" s="386">
        <v>26</v>
      </c>
      <c r="C120" s="387">
        <v>41721</v>
      </c>
      <c r="D120" s="3378"/>
      <c r="E120" s="121"/>
      <c r="F120" s="121"/>
      <c r="G120" s="764"/>
      <c r="H120" s="121">
        <f t="shared" si="12"/>
        <v>0</v>
      </c>
      <c r="I120" s="103">
        <f t="shared" si="18"/>
        <v>0</v>
      </c>
      <c r="J120" s="121"/>
      <c r="K120" s="305"/>
      <c r="L120" s="121"/>
      <c r="M120" s="305">
        <f t="shared" si="19"/>
        <v>0</v>
      </c>
      <c r="N120" s="121"/>
      <c r="O120" s="305">
        <f t="shared" si="20"/>
        <v>0</v>
      </c>
      <c r="P120" s="305">
        <f t="shared" si="21"/>
        <v>0</v>
      </c>
      <c r="Q120" s="305"/>
      <c r="R120" s="125"/>
      <c r="S120" s="344"/>
    </row>
    <row r="121" spans="1:19" s="40" customFormat="1" ht="15.95" hidden="1" customHeight="1">
      <c r="B121" s="778">
        <v>27</v>
      </c>
      <c r="C121" s="526">
        <v>41722</v>
      </c>
      <c r="D121" s="3378"/>
      <c r="E121" s="121"/>
      <c r="F121" s="121"/>
      <c r="G121" s="764"/>
      <c r="H121" s="121">
        <f t="shared" si="12"/>
        <v>0</v>
      </c>
      <c r="I121" s="103">
        <f t="shared" si="18"/>
        <v>0</v>
      </c>
      <c r="J121" s="121"/>
      <c r="K121" s="305"/>
      <c r="L121" s="121"/>
      <c r="M121" s="305">
        <f t="shared" si="19"/>
        <v>0</v>
      </c>
      <c r="N121" s="121"/>
      <c r="O121" s="305">
        <f t="shared" si="20"/>
        <v>0</v>
      </c>
      <c r="P121" s="305">
        <f t="shared" si="21"/>
        <v>0</v>
      </c>
      <c r="Q121" s="305"/>
      <c r="R121" s="125"/>
      <c r="S121" s="344"/>
    </row>
    <row r="122" spans="1:19" s="40" customFormat="1" ht="15.95" hidden="1" customHeight="1" thickBot="1">
      <c r="B122" s="790">
        <v>28</v>
      </c>
      <c r="C122" s="791">
        <v>41723</v>
      </c>
      <c r="D122" s="3379"/>
      <c r="E122" s="127"/>
      <c r="F122" s="127"/>
      <c r="G122" s="765"/>
      <c r="H122" s="127">
        <f t="shared" si="12"/>
        <v>0</v>
      </c>
      <c r="I122" s="766">
        <f t="shared" si="18"/>
        <v>0</v>
      </c>
      <c r="J122" s="127"/>
      <c r="K122" s="767"/>
      <c r="L122" s="127"/>
      <c r="M122" s="767">
        <f t="shared" si="19"/>
        <v>0</v>
      </c>
      <c r="N122" s="127"/>
      <c r="O122" s="767">
        <f t="shared" si="20"/>
        <v>0</v>
      </c>
      <c r="P122" s="767">
        <f t="shared" si="21"/>
        <v>0</v>
      </c>
      <c r="Q122" s="767"/>
      <c r="R122" s="792"/>
      <c r="S122" s="344"/>
    </row>
    <row r="123" spans="1:19" s="40" customFormat="1" ht="15.95" hidden="1" customHeight="1">
      <c r="A123" s="18"/>
      <c r="B123" s="1109">
        <v>1</v>
      </c>
      <c r="C123" s="1112">
        <v>41763</v>
      </c>
      <c r="D123" s="1121" t="s">
        <v>456</v>
      </c>
      <c r="E123" s="120"/>
      <c r="F123" s="1104"/>
      <c r="G123" s="764"/>
      <c r="H123" s="764">
        <f t="shared" si="12"/>
        <v>0</v>
      </c>
      <c r="I123" s="1102">
        <f t="shared" si="18"/>
        <v>0</v>
      </c>
      <c r="J123" s="777"/>
      <c r="K123" s="1102"/>
      <c r="L123" s="123"/>
      <c r="M123" s="1105">
        <f t="shared" si="19"/>
        <v>0</v>
      </c>
      <c r="N123" s="1104"/>
      <c r="O123" s="1105">
        <f t="shared" ref="O123:O144" si="22">N123*15000</f>
        <v>0</v>
      </c>
      <c r="P123" s="1105">
        <f t="shared" si="21"/>
        <v>0</v>
      </c>
      <c r="Q123" s="780"/>
      <c r="R123" s="1297" t="s">
        <v>641</v>
      </c>
    </row>
    <row r="124" spans="1:19" s="340" customFormat="1" ht="15.95" hidden="1" customHeight="1">
      <c r="A124" s="339"/>
      <c r="B124" s="1111">
        <v>2</v>
      </c>
      <c r="C124" s="1110">
        <v>41764</v>
      </c>
      <c r="D124" s="1024" t="s">
        <v>52</v>
      </c>
      <c r="E124" s="42"/>
      <c r="F124" s="1101"/>
      <c r="G124" s="1005"/>
      <c r="H124" s="764">
        <f t="shared" si="12"/>
        <v>0</v>
      </c>
      <c r="I124" s="122">
        <f t="shared" si="18"/>
        <v>0</v>
      </c>
      <c r="J124" s="1104"/>
      <c r="K124" s="779"/>
      <c r="L124" s="123"/>
      <c r="M124" s="1102">
        <f t="shared" si="19"/>
        <v>0</v>
      </c>
      <c r="N124" s="123"/>
      <c r="O124" s="1102">
        <f t="shared" si="22"/>
        <v>0</v>
      </c>
      <c r="P124" s="124">
        <f t="shared" si="21"/>
        <v>0</v>
      </c>
      <c r="Q124" s="1102"/>
      <c r="R124" s="125" t="s">
        <v>641</v>
      </c>
    </row>
    <row r="125" spans="1:19" s="40" customFormat="1" ht="15.95" hidden="1" customHeight="1">
      <c r="A125" s="19"/>
      <c r="B125" s="1113">
        <v>3</v>
      </c>
      <c r="C125" s="1110">
        <v>41765</v>
      </c>
      <c r="D125" s="1024" t="s">
        <v>52</v>
      </c>
      <c r="E125" s="1104"/>
      <c r="F125" s="1104"/>
      <c r="G125" s="764"/>
      <c r="H125" s="764">
        <f t="shared" si="12"/>
        <v>0</v>
      </c>
      <c r="I125" s="1102">
        <f t="shared" si="18"/>
        <v>0</v>
      </c>
      <c r="J125" s="1107"/>
      <c r="K125" s="1106"/>
      <c r="L125" s="123"/>
      <c r="M125" s="1105">
        <f t="shared" si="19"/>
        <v>0</v>
      </c>
      <c r="N125" s="1104"/>
      <c r="O125" s="1105">
        <f t="shared" si="22"/>
        <v>0</v>
      </c>
      <c r="P125" s="1106">
        <f t="shared" si="21"/>
        <v>0</v>
      </c>
      <c r="Q125" s="1105"/>
      <c r="R125" s="125" t="s">
        <v>641</v>
      </c>
    </row>
    <row r="126" spans="1:19" s="40" customFormat="1" ht="15.95" hidden="1" customHeight="1">
      <c r="A126" s="19"/>
      <c r="B126" s="1113">
        <v>4</v>
      </c>
      <c r="C126" s="1110">
        <v>41766</v>
      </c>
      <c r="D126" s="1024" t="s">
        <v>478</v>
      </c>
      <c r="E126" s="1104"/>
      <c r="F126" s="1104"/>
      <c r="G126" s="764"/>
      <c r="H126" s="764">
        <f t="shared" si="12"/>
        <v>0</v>
      </c>
      <c r="I126" s="1102">
        <f t="shared" si="18"/>
        <v>0</v>
      </c>
      <c r="J126" s="1107"/>
      <c r="K126" s="1106"/>
      <c r="L126" s="123"/>
      <c r="M126" s="1105">
        <f t="shared" si="19"/>
        <v>0</v>
      </c>
      <c r="N126" s="1104"/>
      <c r="O126" s="1105">
        <f t="shared" si="22"/>
        <v>0</v>
      </c>
      <c r="P126" s="1105">
        <f t="shared" si="21"/>
        <v>0</v>
      </c>
      <c r="Q126" s="1105"/>
      <c r="R126" s="125" t="s">
        <v>641</v>
      </c>
    </row>
    <row r="127" spans="1:19" s="40" customFormat="1" ht="15.95" hidden="1" customHeight="1">
      <c r="A127" s="19"/>
      <c r="B127" s="1113">
        <v>5</v>
      </c>
      <c r="C127" s="1110">
        <v>41767</v>
      </c>
      <c r="D127" s="1024" t="s">
        <v>479</v>
      </c>
      <c r="E127" s="1104"/>
      <c r="F127" s="1104"/>
      <c r="G127" s="764"/>
      <c r="H127" s="764">
        <f t="shared" si="12"/>
        <v>0</v>
      </c>
      <c r="I127" s="1102">
        <f t="shared" si="18"/>
        <v>0</v>
      </c>
      <c r="J127" s="1107"/>
      <c r="K127" s="1106"/>
      <c r="L127" s="123"/>
      <c r="M127" s="1105">
        <f t="shared" si="19"/>
        <v>0</v>
      </c>
      <c r="N127" s="1104"/>
      <c r="O127" s="1105">
        <f t="shared" si="22"/>
        <v>0</v>
      </c>
      <c r="P127" s="1106">
        <f t="shared" si="21"/>
        <v>0</v>
      </c>
      <c r="Q127" s="1105"/>
      <c r="R127" s="125" t="s">
        <v>641</v>
      </c>
    </row>
    <row r="128" spans="1:19" s="40" customFormat="1" ht="15.95" hidden="1" customHeight="1">
      <c r="A128" s="19"/>
      <c r="B128" s="1113">
        <v>6</v>
      </c>
      <c r="C128" s="1110">
        <v>41768</v>
      </c>
      <c r="D128" s="1024" t="s">
        <v>479</v>
      </c>
      <c r="E128" s="1104"/>
      <c r="F128" s="1104"/>
      <c r="G128" s="764"/>
      <c r="H128" s="764">
        <f t="shared" si="12"/>
        <v>0</v>
      </c>
      <c r="I128" s="1102">
        <f t="shared" si="18"/>
        <v>0</v>
      </c>
      <c r="J128" s="1107"/>
      <c r="K128" s="1106"/>
      <c r="L128" s="764"/>
      <c r="M128" s="1105">
        <f t="shared" si="19"/>
        <v>0</v>
      </c>
      <c r="N128" s="1104"/>
      <c r="O128" s="1105">
        <f t="shared" si="22"/>
        <v>0</v>
      </c>
      <c r="P128" s="1106">
        <f t="shared" si="21"/>
        <v>0</v>
      </c>
      <c r="Q128" s="1105"/>
      <c r="R128" s="125" t="s">
        <v>641</v>
      </c>
    </row>
    <row r="129" spans="1:19" s="40" customFormat="1" ht="15.95" hidden="1" customHeight="1">
      <c r="A129" s="19"/>
      <c r="B129" s="1113">
        <v>7</v>
      </c>
      <c r="C129" s="1110">
        <v>41769</v>
      </c>
      <c r="D129" s="1024" t="s">
        <v>479</v>
      </c>
      <c r="E129" s="895"/>
      <c r="F129" s="895"/>
      <c r="G129" s="895"/>
      <c r="H129" s="764">
        <f t="shared" si="12"/>
        <v>0</v>
      </c>
      <c r="I129" s="1102">
        <f t="shared" si="18"/>
        <v>0</v>
      </c>
      <c r="J129" s="895"/>
      <c r="K129" s="895"/>
      <c r="L129" s="764"/>
      <c r="M129" s="1105">
        <f t="shared" si="19"/>
        <v>0</v>
      </c>
      <c r="N129" s="1104"/>
      <c r="O129" s="1105">
        <f t="shared" si="22"/>
        <v>0</v>
      </c>
      <c r="P129" s="1105">
        <f t="shared" si="21"/>
        <v>0</v>
      </c>
      <c r="Q129" s="1105"/>
      <c r="R129" s="125" t="s">
        <v>641</v>
      </c>
    </row>
    <row r="130" spans="1:19" s="40" customFormat="1" ht="15.95" hidden="1" customHeight="1">
      <c r="A130" s="19"/>
      <c r="B130" s="1113">
        <v>8</v>
      </c>
      <c r="C130" s="1112">
        <v>41770</v>
      </c>
      <c r="D130" s="1024" t="s">
        <v>480</v>
      </c>
      <c r="E130" s="1104"/>
      <c r="F130" s="1104"/>
      <c r="G130" s="764"/>
      <c r="H130" s="764">
        <f t="shared" si="12"/>
        <v>0</v>
      </c>
      <c r="I130" s="1102">
        <f t="shared" si="18"/>
        <v>0</v>
      </c>
      <c r="J130" s="1107"/>
      <c r="K130" s="1106"/>
      <c r="L130" s="764"/>
      <c r="M130" s="1105">
        <f t="shared" si="19"/>
        <v>0</v>
      </c>
      <c r="N130" s="1104"/>
      <c r="O130" s="1105">
        <f t="shared" si="22"/>
        <v>0</v>
      </c>
      <c r="P130" s="1105">
        <f t="shared" si="21"/>
        <v>0</v>
      </c>
      <c r="Q130" s="1105"/>
      <c r="R130" s="125" t="s">
        <v>641</v>
      </c>
    </row>
    <row r="131" spans="1:19" s="40" customFormat="1" ht="15.95" hidden="1" customHeight="1">
      <c r="A131" s="19"/>
      <c r="B131" s="1111">
        <v>9</v>
      </c>
      <c r="C131" s="1110">
        <v>41771</v>
      </c>
      <c r="D131" s="1024" t="s">
        <v>480</v>
      </c>
      <c r="E131" s="1104"/>
      <c r="F131" s="1104"/>
      <c r="G131" s="764"/>
      <c r="H131" s="764">
        <f t="shared" si="12"/>
        <v>0</v>
      </c>
      <c r="I131" s="1102">
        <f t="shared" si="18"/>
        <v>0</v>
      </c>
      <c r="J131" s="1107"/>
      <c r="K131" s="1106"/>
      <c r="L131" s="764"/>
      <c r="M131" s="1105">
        <f t="shared" si="19"/>
        <v>0</v>
      </c>
      <c r="N131" s="1104"/>
      <c r="O131" s="1105">
        <f t="shared" si="22"/>
        <v>0</v>
      </c>
      <c r="P131" s="1105">
        <f t="shared" si="21"/>
        <v>0</v>
      </c>
      <c r="Q131" s="1105"/>
      <c r="R131" s="125" t="s">
        <v>641</v>
      </c>
    </row>
    <row r="132" spans="1:19" s="40" customFormat="1" ht="15.95" hidden="1" customHeight="1">
      <c r="B132" s="1113">
        <v>10</v>
      </c>
      <c r="C132" s="1110">
        <v>41772</v>
      </c>
      <c r="D132" s="1024" t="s">
        <v>480</v>
      </c>
      <c r="E132" s="1104"/>
      <c r="F132" s="1104"/>
      <c r="G132" s="764"/>
      <c r="H132" s="764">
        <f t="shared" si="12"/>
        <v>0</v>
      </c>
      <c r="I132" s="1102">
        <f t="shared" si="18"/>
        <v>0</v>
      </c>
      <c r="J132" s="1107"/>
      <c r="K132" s="1106"/>
      <c r="L132" s="764"/>
      <c r="M132" s="1105">
        <f t="shared" si="19"/>
        <v>0</v>
      </c>
      <c r="N132" s="1104"/>
      <c r="O132" s="1105">
        <f t="shared" si="22"/>
        <v>0</v>
      </c>
      <c r="P132" s="1105">
        <f t="shared" si="21"/>
        <v>0</v>
      </c>
      <c r="Q132" s="1105"/>
      <c r="R132" s="125" t="s">
        <v>641</v>
      </c>
    </row>
    <row r="133" spans="1:19" s="40" customFormat="1" ht="15.95" hidden="1" customHeight="1">
      <c r="A133" s="19"/>
      <c r="B133" s="1113">
        <v>11</v>
      </c>
      <c r="C133" s="1110">
        <v>41773</v>
      </c>
      <c r="D133" s="3" t="s">
        <v>481</v>
      </c>
      <c r="E133" s="1104"/>
      <c r="F133" s="1104"/>
      <c r="G133" s="764"/>
      <c r="H133" s="764">
        <f t="shared" si="12"/>
        <v>0</v>
      </c>
      <c r="I133" s="1102">
        <f t="shared" si="18"/>
        <v>0</v>
      </c>
      <c r="J133" s="1104"/>
      <c r="K133" s="1105"/>
      <c r="L133" s="764"/>
      <c r="M133" s="1105">
        <f t="shared" si="19"/>
        <v>0</v>
      </c>
      <c r="N133" s="1104"/>
      <c r="O133" s="1105">
        <f t="shared" si="22"/>
        <v>0</v>
      </c>
      <c r="P133" s="1105">
        <f t="shared" si="21"/>
        <v>0</v>
      </c>
      <c r="Q133" s="1105"/>
      <c r="R133" s="125" t="s">
        <v>641</v>
      </c>
    </row>
    <row r="134" spans="1:19" s="40" customFormat="1" ht="15.95" hidden="1" customHeight="1">
      <c r="A134" s="19"/>
      <c r="B134" s="1113">
        <v>12</v>
      </c>
      <c r="C134" s="1110">
        <v>41774</v>
      </c>
      <c r="D134" s="3" t="s">
        <v>482</v>
      </c>
      <c r="E134" s="1104"/>
      <c r="F134" s="1104"/>
      <c r="G134" s="764"/>
      <c r="H134" s="764">
        <f t="shared" si="12"/>
        <v>0</v>
      </c>
      <c r="I134" s="1102">
        <f t="shared" si="18"/>
        <v>0</v>
      </c>
      <c r="J134" s="1104"/>
      <c r="K134" s="1105"/>
      <c r="L134" s="764"/>
      <c r="M134" s="1105">
        <f t="shared" si="19"/>
        <v>0</v>
      </c>
      <c r="N134" s="1104"/>
      <c r="O134" s="1105">
        <f t="shared" si="22"/>
        <v>0</v>
      </c>
      <c r="P134" s="1105">
        <f t="shared" si="21"/>
        <v>0</v>
      </c>
      <c r="Q134" s="1105"/>
      <c r="R134" s="125" t="s">
        <v>641</v>
      </c>
    </row>
    <row r="135" spans="1:19" s="40" customFormat="1" ht="15.95" hidden="1" customHeight="1">
      <c r="A135" s="19"/>
      <c r="B135" s="1282">
        <v>13</v>
      </c>
      <c r="C135" s="1283">
        <v>41775</v>
      </c>
      <c r="D135" s="351" t="s">
        <v>634</v>
      </c>
      <c r="E135" s="476" t="s">
        <v>10</v>
      </c>
      <c r="F135" s="476">
        <v>1</v>
      </c>
      <c r="G135" s="1279">
        <v>1271</v>
      </c>
      <c r="H135" s="1280">
        <f t="shared" si="12"/>
        <v>1271</v>
      </c>
      <c r="I135" s="429">
        <f>H135*1000</f>
        <v>1271000</v>
      </c>
      <c r="J135" s="1284"/>
      <c r="K135" s="1285"/>
      <c r="L135" s="1280"/>
      <c r="M135" s="431">
        <f t="shared" si="19"/>
        <v>0</v>
      </c>
      <c r="N135" s="476"/>
      <c r="O135" s="431">
        <f t="shared" si="22"/>
        <v>0</v>
      </c>
      <c r="P135" s="431">
        <f t="shared" si="21"/>
        <v>1271000</v>
      </c>
      <c r="Q135" s="1285"/>
      <c r="R135" s="1281" t="s">
        <v>641</v>
      </c>
    </row>
    <row r="136" spans="1:19" s="40" customFormat="1" ht="15.95" hidden="1" customHeight="1">
      <c r="B136" s="3264">
        <v>14</v>
      </c>
      <c r="C136" s="1110">
        <v>41776</v>
      </c>
      <c r="D136" s="3" t="s">
        <v>483</v>
      </c>
      <c r="E136" s="1104"/>
      <c r="F136" s="1104"/>
      <c r="G136" s="764"/>
      <c r="H136" s="764">
        <f t="shared" si="12"/>
        <v>0</v>
      </c>
      <c r="I136" s="1102">
        <f t="shared" si="18"/>
        <v>0</v>
      </c>
      <c r="J136" s="1107"/>
      <c r="K136" s="1106"/>
      <c r="L136" s="764"/>
      <c r="M136" s="1105">
        <f t="shared" si="19"/>
        <v>0</v>
      </c>
      <c r="N136" s="1104"/>
      <c r="O136" s="1105">
        <f t="shared" si="22"/>
        <v>0</v>
      </c>
      <c r="P136" s="1105">
        <f t="shared" si="21"/>
        <v>0</v>
      </c>
      <c r="Q136" s="1106"/>
      <c r="R136" s="125" t="s">
        <v>641</v>
      </c>
    </row>
    <row r="137" spans="1:19" s="40" customFormat="1" ht="15.95" hidden="1" customHeight="1">
      <c r="B137" s="3382"/>
      <c r="C137" s="1110">
        <v>41776</v>
      </c>
      <c r="D137" s="592" t="s">
        <v>491</v>
      </c>
      <c r="E137" s="46"/>
      <c r="F137" s="366"/>
      <c r="G137" s="354"/>
      <c r="H137" s="764">
        <f>F137*G137</f>
        <v>0</v>
      </c>
      <c r="I137" s="1102">
        <f>H137*500</f>
        <v>0</v>
      </c>
      <c r="J137" s="1107"/>
      <c r="K137" s="1106"/>
      <c r="L137" s="764"/>
      <c r="M137" s="1105">
        <f>L137*10000</f>
        <v>0</v>
      </c>
      <c r="N137" s="1104"/>
      <c r="O137" s="1105">
        <f>N137*15000</f>
        <v>0</v>
      </c>
      <c r="P137" s="1105">
        <f>I137+K137+M137+O137</f>
        <v>0</v>
      </c>
      <c r="Q137" s="1106"/>
      <c r="R137" s="125" t="s">
        <v>641</v>
      </c>
    </row>
    <row r="138" spans="1:19" s="40" customFormat="1" ht="15.95" hidden="1" customHeight="1">
      <c r="B138" s="3264">
        <v>15</v>
      </c>
      <c r="C138" s="1112">
        <v>41777</v>
      </c>
      <c r="D138" s="592" t="s">
        <v>129</v>
      </c>
      <c r="E138" s="46" t="s">
        <v>39</v>
      </c>
      <c r="F138" s="366">
        <v>1</v>
      </c>
      <c r="G138" s="354">
        <v>150</v>
      </c>
      <c r="H138" s="764">
        <f>F138*G138</f>
        <v>150</v>
      </c>
      <c r="I138" s="1102">
        <f>H138*500</f>
        <v>75000</v>
      </c>
      <c r="J138" s="1107"/>
      <c r="K138" s="1106"/>
      <c r="L138" s="764">
        <v>4</v>
      </c>
      <c r="M138" s="1105">
        <f>L138*10000</f>
        <v>40000</v>
      </c>
      <c r="N138" s="1104"/>
      <c r="O138" s="1105">
        <f t="shared" si="22"/>
        <v>0</v>
      </c>
      <c r="P138" s="1105">
        <f t="shared" si="21"/>
        <v>115000</v>
      </c>
      <c r="Q138" s="1105"/>
      <c r="R138" s="125" t="s">
        <v>641</v>
      </c>
    </row>
    <row r="139" spans="1:19" s="40" customFormat="1" ht="15.95" hidden="1" customHeight="1">
      <c r="B139" s="3265"/>
      <c r="C139" s="1112">
        <v>41777</v>
      </c>
      <c r="D139" s="592" t="s">
        <v>133</v>
      </c>
      <c r="E139" s="46"/>
      <c r="F139" s="366"/>
      <c r="G139" s="354"/>
      <c r="H139" s="764">
        <f>F139*G139</f>
        <v>0</v>
      </c>
      <c r="I139" s="1102">
        <f>H139*500</f>
        <v>0</v>
      </c>
      <c r="J139" s="1107"/>
      <c r="K139" s="1106"/>
      <c r="L139" s="764">
        <v>4</v>
      </c>
      <c r="M139" s="1105">
        <f>L139*10000</f>
        <v>40000</v>
      </c>
      <c r="N139" s="1104"/>
      <c r="O139" s="1105">
        <f>N139*15000</f>
        <v>0</v>
      </c>
      <c r="P139" s="1105">
        <f>I139+K139+M139+O139</f>
        <v>40000</v>
      </c>
      <c r="Q139" s="1105"/>
      <c r="R139" s="125" t="s">
        <v>641</v>
      </c>
    </row>
    <row r="140" spans="1:19" s="40" customFormat="1" ht="15.95" hidden="1" customHeight="1">
      <c r="B140" s="1111">
        <v>16</v>
      </c>
      <c r="C140" s="1110">
        <v>41778</v>
      </c>
      <c r="D140" s="1018" t="s">
        <v>484</v>
      </c>
      <c r="E140" s="42"/>
      <c r="F140" s="1104"/>
      <c r="G140" s="764"/>
      <c r="H140" s="764">
        <f t="shared" si="12"/>
        <v>0</v>
      </c>
      <c r="I140" s="1102">
        <f t="shared" si="18"/>
        <v>0</v>
      </c>
      <c r="J140" s="1104"/>
      <c r="K140" s="1105"/>
      <c r="L140" s="764"/>
      <c r="M140" s="1105">
        <f t="shared" si="19"/>
        <v>0</v>
      </c>
      <c r="N140" s="1104"/>
      <c r="O140" s="1105">
        <f t="shared" si="22"/>
        <v>0</v>
      </c>
      <c r="P140" s="1105">
        <f t="shared" si="21"/>
        <v>0</v>
      </c>
      <c r="Q140" s="1105"/>
      <c r="R140" s="125" t="s">
        <v>641</v>
      </c>
    </row>
    <row r="141" spans="1:19" s="40" customFormat="1" ht="15.95" hidden="1" customHeight="1">
      <c r="B141" s="1113">
        <v>17</v>
      </c>
      <c r="C141" s="1110">
        <v>41779</v>
      </c>
      <c r="D141" s="1018" t="s">
        <v>484</v>
      </c>
      <c r="E141" s="1104"/>
      <c r="F141" s="1104"/>
      <c r="G141" s="764"/>
      <c r="H141" s="764">
        <f t="shared" si="12"/>
        <v>0</v>
      </c>
      <c r="I141" s="1102">
        <f t="shared" si="18"/>
        <v>0</v>
      </c>
      <c r="J141" s="1104"/>
      <c r="K141" s="1105"/>
      <c r="L141" s="764"/>
      <c r="M141" s="1105">
        <f t="shared" si="19"/>
        <v>0</v>
      </c>
      <c r="N141" s="1104"/>
      <c r="O141" s="1105">
        <f t="shared" si="22"/>
        <v>0</v>
      </c>
      <c r="P141" s="1105">
        <f t="shared" si="21"/>
        <v>0</v>
      </c>
      <c r="Q141" s="1106"/>
      <c r="R141" s="125" t="s">
        <v>641</v>
      </c>
    </row>
    <row r="142" spans="1:19" s="40" customFormat="1" ht="15.95" hidden="1" customHeight="1">
      <c r="B142" s="1113">
        <v>18</v>
      </c>
      <c r="C142" s="108">
        <v>41780</v>
      </c>
      <c r="D142" s="1018" t="s">
        <v>484</v>
      </c>
      <c r="E142" s="1104"/>
      <c r="F142" s="1104"/>
      <c r="G142" s="764"/>
      <c r="H142" s="764">
        <f t="shared" si="12"/>
        <v>0</v>
      </c>
      <c r="I142" s="1102">
        <f t="shared" si="18"/>
        <v>0</v>
      </c>
      <c r="J142" s="1104"/>
      <c r="K142" s="1105"/>
      <c r="L142" s="764"/>
      <c r="M142" s="1105">
        <f t="shared" si="19"/>
        <v>0</v>
      </c>
      <c r="N142" s="1104"/>
      <c r="O142" s="1105">
        <f t="shared" si="22"/>
        <v>0</v>
      </c>
      <c r="P142" s="1105">
        <f t="shared" si="21"/>
        <v>0</v>
      </c>
      <c r="Q142" s="1105"/>
      <c r="R142" s="125" t="s">
        <v>641</v>
      </c>
      <c r="S142" s="344"/>
    </row>
    <row r="143" spans="1:19" s="40" customFormat="1" ht="15.95" hidden="1" customHeight="1">
      <c r="B143" s="3264">
        <v>19</v>
      </c>
      <c r="C143" s="108">
        <v>41781</v>
      </c>
      <c r="D143" s="3" t="s">
        <v>422</v>
      </c>
      <c r="E143" s="1104" t="s">
        <v>10</v>
      </c>
      <c r="F143" s="1104">
        <v>3</v>
      </c>
      <c r="G143" s="764"/>
      <c r="H143" s="764">
        <f t="shared" si="12"/>
        <v>0</v>
      </c>
      <c r="I143" s="1102">
        <f t="shared" si="18"/>
        <v>0</v>
      </c>
      <c r="J143" s="777" t="s">
        <v>127</v>
      </c>
      <c r="K143" s="777">
        <f>F143*12500</f>
        <v>37500</v>
      </c>
      <c r="L143" s="764"/>
      <c r="M143" s="1105">
        <f>L143*10000</f>
        <v>0</v>
      </c>
      <c r="N143" s="1104"/>
      <c r="O143" s="1105">
        <f>N143*15000</f>
        <v>0</v>
      </c>
      <c r="P143" s="1105">
        <f>I143+K143+M143+O143</f>
        <v>37500</v>
      </c>
      <c r="Q143" s="1105"/>
      <c r="R143" s="125" t="s">
        <v>641</v>
      </c>
      <c r="S143" s="344"/>
    </row>
    <row r="144" spans="1:19" s="40" customFormat="1" ht="15.95" hidden="1" customHeight="1">
      <c r="B144" s="3265"/>
      <c r="C144" s="108">
        <v>41781</v>
      </c>
      <c r="D144" s="3" t="s">
        <v>485</v>
      </c>
      <c r="E144" s="1104"/>
      <c r="F144" s="1104"/>
      <c r="G144" s="764"/>
      <c r="H144" s="764">
        <f t="shared" si="12"/>
        <v>0</v>
      </c>
      <c r="I144" s="1102">
        <f t="shared" si="18"/>
        <v>0</v>
      </c>
      <c r="J144" s="1104"/>
      <c r="K144" s="1105"/>
      <c r="L144" s="764">
        <v>4</v>
      </c>
      <c r="M144" s="1105">
        <f t="shared" si="19"/>
        <v>40000</v>
      </c>
      <c r="N144" s="1104"/>
      <c r="O144" s="1105">
        <f t="shared" si="22"/>
        <v>0</v>
      </c>
      <c r="P144" s="1105">
        <f t="shared" si="21"/>
        <v>40000</v>
      </c>
      <c r="Q144" s="1105"/>
      <c r="R144" s="125" t="s">
        <v>641</v>
      </c>
      <c r="S144" s="344"/>
    </row>
    <row r="145" spans="1:19" s="40" customFormat="1" ht="15.95" hidden="1" customHeight="1">
      <c r="B145" s="1113">
        <v>20</v>
      </c>
      <c r="C145" s="108">
        <v>41782</v>
      </c>
      <c r="D145" s="3" t="s">
        <v>422</v>
      </c>
      <c r="E145" s="1104" t="s">
        <v>10</v>
      </c>
      <c r="F145" s="1104">
        <v>4</v>
      </c>
      <c r="G145" s="764"/>
      <c r="H145" s="764">
        <f t="shared" ref="H145:H155" si="23">F145*G145</f>
        <v>0</v>
      </c>
      <c r="I145" s="1102">
        <f t="shared" ref="I145:I155" si="24">H145*500</f>
        <v>0</v>
      </c>
      <c r="J145" s="777" t="s">
        <v>127</v>
      </c>
      <c r="K145" s="777">
        <f>F145*12500</f>
        <v>50000</v>
      </c>
      <c r="L145" s="764">
        <v>1</v>
      </c>
      <c r="M145" s="1105">
        <f>L145*10000</f>
        <v>10000</v>
      </c>
      <c r="N145" s="1104"/>
      <c r="O145" s="1105">
        <f>N145*15000</f>
        <v>0</v>
      </c>
      <c r="P145" s="1105">
        <f t="shared" si="21"/>
        <v>60000</v>
      </c>
      <c r="Q145" s="1105"/>
      <c r="R145" s="125" t="s">
        <v>641</v>
      </c>
      <c r="S145" s="344"/>
    </row>
    <row r="146" spans="1:19" s="40" customFormat="1" ht="15.95" hidden="1" customHeight="1">
      <c r="B146" s="3264">
        <v>21</v>
      </c>
      <c r="C146" s="108">
        <v>41783</v>
      </c>
      <c r="D146" s="3" t="s">
        <v>422</v>
      </c>
      <c r="E146" s="1104" t="s">
        <v>10</v>
      </c>
      <c r="F146" s="1104">
        <v>4</v>
      </c>
      <c r="G146" s="764"/>
      <c r="H146" s="764">
        <f t="shared" si="23"/>
        <v>0</v>
      </c>
      <c r="I146" s="1102">
        <f t="shared" si="24"/>
        <v>0</v>
      </c>
      <c r="J146" s="777" t="s">
        <v>127</v>
      </c>
      <c r="K146" s="777">
        <f>F146*12500</f>
        <v>50000</v>
      </c>
      <c r="L146" s="764">
        <v>1</v>
      </c>
      <c r="M146" s="1105">
        <f>L146*10000</f>
        <v>10000</v>
      </c>
      <c r="N146" s="1104"/>
      <c r="O146" s="1105">
        <f>N146*15000</f>
        <v>0</v>
      </c>
      <c r="P146" s="1105">
        <f>I146+K146+M146+O146</f>
        <v>60000</v>
      </c>
      <c r="Q146" s="1105"/>
      <c r="R146" s="125" t="s">
        <v>641</v>
      </c>
      <c r="S146" s="344"/>
    </row>
    <row r="147" spans="1:19" s="40" customFormat="1" ht="15.95" hidden="1" customHeight="1">
      <c r="B147" s="3265"/>
      <c r="C147" s="108">
        <v>41783</v>
      </c>
      <c r="D147" s="3" t="s">
        <v>473</v>
      </c>
      <c r="E147" s="1104" t="s">
        <v>10</v>
      </c>
      <c r="F147" s="1101">
        <v>1</v>
      </c>
      <c r="G147" s="1101"/>
      <c r="H147" s="366">
        <f t="shared" si="23"/>
        <v>0</v>
      </c>
      <c r="I147" s="1098">
        <f t="shared" si="24"/>
        <v>0</v>
      </c>
      <c r="J147" s="167"/>
      <c r="K147" s="699">
        <f>F147*10000</f>
        <v>10000</v>
      </c>
      <c r="L147" s="764">
        <v>2</v>
      </c>
      <c r="M147" s="1105">
        <f>L147*10000</f>
        <v>20000</v>
      </c>
      <c r="N147" s="1104"/>
      <c r="O147" s="1105">
        <f>N147*15000</f>
        <v>0</v>
      </c>
      <c r="P147" s="1105">
        <f t="shared" si="21"/>
        <v>30000</v>
      </c>
      <c r="Q147" s="1105"/>
      <c r="R147" s="125" t="s">
        <v>641</v>
      </c>
      <c r="S147" s="344"/>
    </row>
    <row r="148" spans="1:19" s="40" customFormat="1" ht="15.95" hidden="1" customHeight="1">
      <c r="B148" s="3383">
        <v>22</v>
      </c>
      <c r="C148" s="104">
        <v>41784</v>
      </c>
      <c r="D148" s="3" t="s">
        <v>422</v>
      </c>
      <c r="E148" s="1104" t="s">
        <v>10</v>
      </c>
      <c r="F148" s="1104">
        <v>3</v>
      </c>
      <c r="G148" s="764"/>
      <c r="H148" s="764">
        <f t="shared" si="23"/>
        <v>0</v>
      </c>
      <c r="I148" s="1102">
        <f t="shared" si="24"/>
        <v>0</v>
      </c>
      <c r="J148" s="777" t="s">
        <v>127</v>
      </c>
      <c r="K148" s="777">
        <f>F148*12500</f>
        <v>37500</v>
      </c>
      <c r="L148" s="764">
        <v>4</v>
      </c>
      <c r="M148" s="1105">
        <f>L148*10000</f>
        <v>40000</v>
      </c>
      <c r="N148" s="1104"/>
      <c r="O148" s="1105">
        <f>N148*15000</f>
        <v>0</v>
      </c>
      <c r="P148" s="1105">
        <f>I148+K148+M148+O148</f>
        <v>77500</v>
      </c>
      <c r="Q148" s="1105"/>
      <c r="R148" s="125" t="s">
        <v>641</v>
      </c>
      <c r="S148" s="344"/>
    </row>
    <row r="149" spans="1:19" s="40" customFormat="1" ht="15.95" hidden="1" customHeight="1" thickBot="1">
      <c r="B149" s="3384"/>
      <c r="C149" s="1115">
        <v>41784</v>
      </c>
      <c r="D149" s="16" t="s">
        <v>473</v>
      </c>
      <c r="E149" s="127" t="s">
        <v>10</v>
      </c>
      <c r="F149" s="44">
        <v>1</v>
      </c>
      <c r="G149" s="44"/>
      <c r="H149" s="373">
        <f t="shared" si="23"/>
        <v>0</v>
      </c>
      <c r="I149" s="964">
        <f t="shared" si="24"/>
        <v>0</v>
      </c>
      <c r="J149" s="153"/>
      <c r="K149" s="702">
        <f>F149*10000</f>
        <v>10000</v>
      </c>
      <c r="L149" s="765">
        <v>2</v>
      </c>
      <c r="M149" s="767">
        <f>L149*10000</f>
        <v>20000</v>
      </c>
      <c r="N149" s="127"/>
      <c r="O149" s="767">
        <f>N149*15000</f>
        <v>0</v>
      </c>
      <c r="P149" s="767">
        <f t="shared" si="21"/>
        <v>30000</v>
      </c>
      <c r="Q149" s="767"/>
      <c r="R149" s="792" t="s">
        <v>641</v>
      </c>
      <c r="S149" s="344"/>
    </row>
    <row r="150" spans="1:19" s="40" customFormat="1" ht="15.95" hidden="1" customHeight="1">
      <c r="A150" s="18"/>
      <c r="B150" s="1333">
        <v>1</v>
      </c>
      <c r="C150" s="1334">
        <v>41785</v>
      </c>
      <c r="D150" s="3" t="s">
        <v>422</v>
      </c>
      <c r="E150" s="1291" t="s">
        <v>10</v>
      </c>
      <c r="F150" s="1291">
        <v>2</v>
      </c>
      <c r="G150" s="764"/>
      <c r="H150" s="764">
        <f t="shared" si="23"/>
        <v>0</v>
      </c>
      <c r="I150" s="1293">
        <f t="shared" si="24"/>
        <v>0</v>
      </c>
      <c r="J150" s="777" t="s">
        <v>127</v>
      </c>
      <c r="K150" s="777">
        <f>F150*12500</f>
        <v>25000</v>
      </c>
      <c r="L150" s="764"/>
      <c r="M150" s="1292">
        <f t="shared" ref="M150:M195" si="25">L150*10000</f>
        <v>0</v>
      </c>
      <c r="N150" s="1291"/>
      <c r="O150" s="1292">
        <f t="shared" ref="O150:O195" si="26">N150*15000</f>
        <v>0</v>
      </c>
      <c r="P150" s="1292">
        <f t="shared" si="21"/>
        <v>25000</v>
      </c>
      <c r="Q150" s="1292"/>
      <c r="R150" s="125"/>
    </row>
    <row r="151" spans="1:19" s="340" customFormat="1" ht="15.95" hidden="1" customHeight="1">
      <c r="A151" s="339"/>
      <c r="B151" s="1335">
        <v>2</v>
      </c>
      <c r="C151" s="1334">
        <v>41786</v>
      </c>
      <c r="D151" s="3" t="s">
        <v>422</v>
      </c>
      <c r="E151" s="1291" t="s">
        <v>10</v>
      </c>
      <c r="F151" s="1291">
        <v>4</v>
      </c>
      <c r="G151" s="764"/>
      <c r="H151" s="764">
        <f t="shared" si="23"/>
        <v>0</v>
      </c>
      <c r="I151" s="1293">
        <f t="shared" si="24"/>
        <v>0</v>
      </c>
      <c r="J151" s="777" t="s">
        <v>127</v>
      </c>
      <c r="K151" s="777">
        <f>F151*12500</f>
        <v>50000</v>
      </c>
      <c r="L151" s="123">
        <v>1</v>
      </c>
      <c r="M151" s="1292">
        <f t="shared" si="25"/>
        <v>10000</v>
      </c>
      <c r="N151" s="1291"/>
      <c r="O151" s="1292">
        <f t="shared" si="26"/>
        <v>0</v>
      </c>
      <c r="P151" s="1292">
        <f t="shared" si="21"/>
        <v>60000</v>
      </c>
      <c r="Q151" s="1292"/>
      <c r="R151" s="125"/>
    </row>
    <row r="152" spans="1:19" s="40" customFormat="1" ht="15.95" hidden="1" customHeight="1">
      <c r="A152" s="19"/>
      <c r="B152" s="1335">
        <v>3</v>
      </c>
      <c r="C152" s="1334">
        <v>41787</v>
      </c>
      <c r="D152" s="3" t="s">
        <v>422</v>
      </c>
      <c r="E152" s="1291" t="s">
        <v>10</v>
      </c>
      <c r="F152" s="1291">
        <v>4</v>
      </c>
      <c r="G152" s="764"/>
      <c r="H152" s="764">
        <f t="shared" si="23"/>
        <v>0</v>
      </c>
      <c r="I152" s="1293">
        <f t="shared" si="24"/>
        <v>0</v>
      </c>
      <c r="J152" s="777" t="s">
        <v>127</v>
      </c>
      <c r="K152" s="777">
        <f>F152*12500</f>
        <v>50000</v>
      </c>
      <c r="L152" s="123">
        <v>1</v>
      </c>
      <c r="M152" s="1292">
        <f t="shared" si="25"/>
        <v>10000</v>
      </c>
      <c r="N152" s="1291"/>
      <c r="O152" s="1292">
        <f t="shared" si="26"/>
        <v>0</v>
      </c>
      <c r="P152" s="1292">
        <f t="shared" si="21"/>
        <v>60000</v>
      </c>
      <c r="Q152" s="780"/>
      <c r="R152" s="1297"/>
    </row>
    <row r="153" spans="1:19" s="40" customFormat="1" ht="15.95" hidden="1" customHeight="1">
      <c r="A153" s="19"/>
      <c r="B153" s="3186">
        <v>4</v>
      </c>
      <c r="C153" s="1334">
        <v>41788</v>
      </c>
      <c r="D153" s="3" t="s">
        <v>422</v>
      </c>
      <c r="E153" s="1291" t="s">
        <v>10</v>
      </c>
      <c r="F153" s="1291">
        <v>2</v>
      </c>
      <c r="G153" s="764"/>
      <c r="H153" s="764">
        <f t="shared" si="23"/>
        <v>0</v>
      </c>
      <c r="I153" s="1293">
        <f t="shared" si="24"/>
        <v>0</v>
      </c>
      <c r="J153" s="777" t="s">
        <v>127</v>
      </c>
      <c r="K153" s="777">
        <f>F153*12500</f>
        <v>25000</v>
      </c>
      <c r="L153" s="123"/>
      <c r="M153" s="1292">
        <f t="shared" si="25"/>
        <v>0</v>
      </c>
      <c r="N153" s="1291"/>
      <c r="O153" s="1292">
        <f t="shared" si="26"/>
        <v>0</v>
      </c>
      <c r="P153" s="1292">
        <f t="shared" si="21"/>
        <v>25000</v>
      </c>
      <c r="Q153" s="782"/>
      <c r="R153" s="1298"/>
    </row>
    <row r="154" spans="1:19" s="40" customFormat="1" ht="15.95" hidden="1" customHeight="1">
      <c r="A154" s="19"/>
      <c r="B154" s="3187"/>
      <c r="C154" s="1334">
        <v>41788</v>
      </c>
      <c r="D154" s="3" t="s">
        <v>473</v>
      </c>
      <c r="E154" s="1291" t="s">
        <v>10</v>
      </c>
      <c r="F154" s="1290">
        <v>1</v>
      </c>
      <c r="G154" s="1290"/>
      <c r="H154" s="366">
        <f t="shared" si="23"/>
        <v>0</v>
      </c>
      <c r="I154" s="1289">
        <f t="shared" si="24"/>
        <v>0</v>
      </c>
      <c r="J154" s="167"/>
      <c r="K154" s="699">
        <f>F154*10000</f>
        <v>10000</v>
      </c>
      <c r="L154" s="123">
        <v>2</v>
      </c>
      <c r="M154" s="1292">
        <f>L154*10000</f>
        <v>20000</v>
      </c>
      <c r="N154" s="1291"/>
      <c r="O154" s="1292">
        <f>N154*15000</f>
        <v>0</v>
      </c>
      <c r="P154" s="1292">
        <f>I154+K154+M154+O154</f>
        <v>30000</v>
      </c>
      <c r="Q154" s="782"/>
      <c r="R154" s="1298"/>
    </row>
    <row r="155" spans="1:19" s="40" customFormat="1" ht="15.95" hidden="1" customHeight="1">
      <c r="A155" s="19"/>
      <c r="B155" s="3186">
        <v>5</v>
      </c>
      <c r="C155" s="1334">
        <v>41789</v>
      </c>
      <c r="D155" s="3" t="s">
        <v>422</v>
      </c>
      <c r="E155" s="1291" t="s">
        <v>10</v>
      </c>
      <c r="F155" s="1291">
        <v>3</v>
      </c>
      <c r="G155" s="764"/>
      <c r="H155" s="764">
        <f t="shared" si="23"/>
        <v>0</v>
      </c>
      <c r="I155" s="1293">
        <f t="shared" si="24"/>
        <v>0</v>
      </c>
      <c r="J155" s="777" t="s">
        <v>127</v>
      </c>
      <c r="K155" s="777">
        <f>F155*12500</f>
        <v>37500</v>
      </c>
      <c r="L155" s="123"/>
      <c r="M155" s="1292">
        <f t="shared" si="25"/>
        <v>0</v>
      </c>
      <c r="N155" s="1291"/>
      <c r="O155" s="1292">
        <f t="shared" si="26"/>
        <v>0</v>
      </c>
      <c r="P155" s="1292">
        <f t="shared" si="21"/>
        <v>37500</v>
      </c>
      <c r="Q155" s="788"/>
      <c r="R155" s="789"/>
    </row>
    <row r="156" spans="1:19" s="40" customFormat="1" ht="15.95" hidden="1" customHeight="1">
      <c r="A156" s="19"/>
      <c r="B156" s="3188"/>
      <c r="C156" s="1334">
        <v>41789</v>
      </c>
      <c r="D156" s="1121" t="s">
        <v>644</v>
      </c>
      <c r="E156" s="1291" t="s">
        <v>643</v>
      </c>
      <c r="F156" s="1291">
        <v>1</v>
      </c>
      <c r="G156" s="123">
        <v>25</v>
      </c>
      <c r="H156" s="764">
        <f>F156*G156</f>
        <v>25</v>
      </c>
      <c r="I156" s="1293">
        <f>H156*500</f>
        <v>12500</v>
      </c>
      <c r="J156" s="1006"/>
      <c r="K156" s="1293"/>
      <c r="L156" s="123">
        <v>3</v>
      </c>
      <c r="M156" s="1292">
        <f t="shared" si="25"/>
        <v>30000</v>
      </c>
      <c r="N156" s="1291"/>
      <c r="O156" s="1292">
        <f t="shared" si="26"/>
        <v>0</v>
      </c>
      <c r="P156" s="1292">
        <f t="shared" si="21"/>
        <v>42500</v>
      </c>
      <c r="Q156" s="788"/>
      <c r="R156" s="125"/>
    </row>
    <row r="157" spans="1:19" s="40" customFormat="1" ht="15.95" hidden="1" customHeight="1">
      <c r="A157" s="19"/>
      <c r="B157" s="3187"/>
      <c r="C157" s="1334">
        <v>41789</v>
      </c>
      <c r="D157" s="3" t="s">
        <v>473</v>
      </c>
      <c r="E157" s="1291" t="s">
        <v>10</v>
      </c>
      <c r="F157" s="1290">
        <v>1</v>
      </c>
      <c r="G157" s="1290"/>
      <c r="H157" s="366">
        <f t="shared" ref="H157:H190" si="27">F157*G157</f>
        <v>0</v>
      </c>
      <c r="I157" s="1289">
        <f t="shared" ref="I157:I190" si="28">H157*500</f>
        <v>0</v>
      </c>
      <c r="J157" s="167"/>
      <c r="K157" s="699">
        <f>F157*10000</f>
        <v>10000</v>
      </c>
      <c r="L157" s="123">
        <v>1</v>
      </c>
      <c r="M157" s="1292">
        <f>L157*10000</f>
        <v>10000</v>
      </c>
      <c r="N157" s="1291"/>
      <c r="O157" s="1292">
        <f>N157*15000</f>
        <v>0</v>
      </c>
      <c r="P157" s="1292">
        <f>I157+K157+M157+O157</f>
        <v>20000</v>
      </c>
      <c r="Q157" s="788"/>
      <c r="R157" s="789"/>
    </row>
    <row r="158" spans="1:19" s="40" customFormat="1" ht="15.95" hidden="1" customHeight="1">
      <c r="A158" s="19"/>
      <c r="B158" s="3186">
        <v>6</v>
      </c>
      <c r="C158" s="1334">
        <v>41790</v>
      </c>
      <c r="D158" s="3" t="s">
        <v>422</v>
      </c>
      <c r="E158" s="1291" t="s">
        <v>10</v>
      </c>
      <c r="F158" s="1291">
        <v>4</v>
      </c>
      <c r="G158" s="764"/>
      <c r="H158" s="764">
        <f t="shared" si="27"/>
        <v>0</v>
      </c>
      <c r="I158" s="1293">
        <f t="shared" si="28"/>
        <v>0</v>
      </c>
      <c r="J158" s="777" t="s">
        <v>127</v>
      </c>
      <c r="K158" s="777">
        <f>F158*12500</f>
        <v>50000</v>
      </c>
      <c r="L158" s="123">
        <v>1</v>
      </c>
      <c r="M158" s="1292">
        <f t="shared" si="25"/>
        <v>10000</v>
      </c>
      <c r="N158" s="1291"/>
      <c r="O158" s="1292">
        <f t="shared" si="26"/>
        <v>0</v>
      </c>
      <c r="P158" s="1292">
        <f t="shared" si="21"/>
        <v>60000</v>
      </c>
      <c r="Q158" s="1292"/>
      <c r="R158" s="125"/>
    </row>
    <row r="159" spans="1:19" s="40" customFormat="1" ht="15.95" hidden="1" customHeight="1">
      <c r="A159" s="19"/>
      <c r="B159" s="3187"/>
      <c r="C159" s="1334">
        <v>41790</v>
      </c>
      <c r="D159" s="3" t="s">
        <v>473</v>
      </c>
      <c r="E159" s="1291" t="s">
        <v>10</v>
      </c>
      <c r="F159" s="1290">
        <v>1</v>
      </c>
      <c r="G159" s="1290"/>
      <c r="H159" s="366">
        <f t="shared" si="27"/>
        <v>0</v>
      </c>
      <c r="I159" s="1289">
        <f t="shared" si="28"/>
        <v>0</v>
      </c>
      <c r="J159" s="167"/>
      <c r="K159" s="699">
        <f>F159*10000</f>
        <v>10000</v>
      </c>
      <c r="L159" s="123">
        <v>2</v>
      </c>
      <c r="M159" s="1292">
        <f>L159*10000</f>
        <v>20000</v>
      </c>
      <c r="N159" s="1291"/>
      <c r="O159" s="1292">
        <f>N159*15000</f>
        <v>0</v>
      </c>
      <c r="P159" s="1292">
        <f>I159+K159+M159+O159</f>
        <v>30000</v>
      </c>
      <c r="Q159" s="1292"/>
      <c r="R159" s="125"/>
    </row>
    <row r="160" spans="1:19" s="40" customFormat="1" ht="15.95" hidden="1" customHeight="1">
      <c r="A160" s="19"/>
      <c r="B160" s="3196">
        <v>7</v>
      </c>
      <c r="C160" s="1339">
        <v>41791</v>
      </c>
      <c r="D160" s="3" t="s">
        <v>422</v>
      </c>
      <c r="E160" s="1291" t="s">
        <v>10</v>
      </c>
      <c r="F160" s="1291">
        <v>4</v>
      </c>
      <c r="G160" s="764"/>
      <c r="H160" s="764">
        <f t="shared" si="27"/>
        <v>0</v>
      </c>
      <c r="I160" s="1293">
        <f t="shared" si="28"/>
        <v>0</v>
      </c>
      <c r="J160" s="777" t="s">
        <v>127</v>
      </c>
      <c r="K160" s="777">
        <f>F160*12500</f>
        <v>50000</v>
      </c>
      <c r="L160" s="123">
        <v>5</v>
      </c>
      <c r="M160" s="1292">
        <f t="shared" si="25"/>
        <v>50000</v>
      </c>
      <c r="N160" s="1291"/>
      <c r="O160" s="1292">
        <f t="shared" si="26"/>
        <v>0</v>
      </c>
      <c r="P160" s="1292">
        <f t="shared" si="21"/>
        <v>100000</v>
      </c>
      <c r="Q160" s="1292"/>
      <c r="R160" s="125"/>
    </row>
    <row r="161" spans="1:18" s="40" customFormat="1" ht="15.95" hidden="1" customHeight="1">
      <c r="A161" s="19"/>
      <c r="B161" s="3198"/>
      <c r="C161" s="1339">
        <v>41791</v>
      </c>
      <c r="D161" s="3" t="s">
        <v>473</v>
      </c>
      <c r="E161" s="1291" t="s">
        <v>10</v>
      </c>
      <c r="F161" s="1290">
        <v>1</v>
      </c>
      <c r="G161" s="1290"/>
      <c r="H161" s="366">
        <f t="shared" si="27"/>
        <v>0</v>
      </c>
      <c r="I161" s="1289">
        <f t="shared" si="28"/>
        <v>0</v>
      </c>
      <c r="J161" s="167"/>
      <c r="K161" s="699">
        <f>F161*10000</f>
        <v>10000</v>
      </c>
      <c r="L161" s="123">
        <v>2</v>
      </c>
      <c r="M161" s="1292">
        <f>L161*10000</f>
        <v>20000</v>
      </c>
      <c r="N161" s="1291"/>
      <c r="O161" s="1292">
        <f>N161*15000</f>
        <v>0</v>
      </c>
      <c r="P161" s="1292">
        <f>I161+K161+M161+O161</f>
        <v>30000</v>
      </c>
      <c r="Q161" s="1292"/>
      <c r="R161" s="125"/>
    </row>
    <row r="162" spans="1:18" s="40" customFormat="1" ht="15.95" hidden="1" customHeight="1">
      <c r="A162" s="19"/>
      <c r="B162" s="3186">
        <v>8</v>
      </c>
      <c r="C162" s="1334">
        <v>41792</v>
      </c>
      <c r="D162" s="3" t="s">
        <v>422</v>
      </c>
      <c r="E162" s="1291" t="s">
        <v>10</v>
      </c>
      <c r="F162" s="1291">
        <v>4</v>
      </c>
      <c r="G162" s="764"/>
      <c r="H162" s="764">
        <f t="shared" si="27"/>
        <v>0</v>
      </c>
      <c r="I162" s="1293">
        <f t="shared" si="28"/>
        <v>0</v>
      </c>
      <c r="J162" s="777" t="s">
        <v>127</v>
      </c>
      <c r="K162" s="777">
        <f>F162*12500</f>
        <v>50000</v>
      </c>
      <c r="L162" s="123">
        <v>5</v>
      </c>
      <c r="M162" s="1292">
        <f>L162*10000</f>
        <v>50000</v>
      </c>
      <c r="N162" s="1291"/>
      <c r="O162" s="1292">
        <f t="shared" si="26"/>
        <v>0</v>
      </c>
      <c r="P162" s="1292">
        <f t="shared" si="21"/>
        <v>100000</v>
      </c>
      <c r="Q162" s="1292"/>
      <c r="R162" s="125"/>
    </row>
    <row r="163" spans="1:18" s="40" customFormat="1" ht="15.95" hidden="1" customHeight="1">
      <c r="A163" s="19"/>
      <c r="B163" s="3187"/>
      <c r="C163" s="1334">
        <v>41792</v>
      </c>
      <c r="D163" s="3" t="s">
        <v>473</v>
      </c>
      <c r="E163" s="1291" t="s">
        <v>10</v>
      </c>
      <c r="F163" s="1290">
        <v>1</v>
      </c>
      <c r="G163" s="1290"/>
      <c r="H163" s="366">
        <f t="shared" si="27"/>
        <v>0</v>
      </c>
      <c r="I163" s="1289">
        <f t="shared" si="28"/>
        <v>0</v>
      </c>
      <c r="J163" s="167"/>
      <c r="K163" s="699">
        <f>F163*10000</f>
        <v>10000</v>
      </c>
      <c r="L163" s="123">
        <v>2</v>
      </c>
      <c r="M163" s="1292">
        <f>L163*10000</f>
        <v>20000</v>
      </c>
      <c r="N163" s="1291"/>
      <c r="O163" s="1292">
        <f>N163*15000</f>
        <v>0</v>
      </c>
      <c r="P163" s="1292">
        <f>I163+K163+M163+O163</f>
        <v>30000</v>
      </c>
      <c r="Q163" s="1292"/>
      <c r="R163" s="125"/>
    </row>
    <row r="164" spans="1:18" s="40" customFormat="1" ht="15.95" hidden="1" customHeight="1">
      <c r="A164" s="19"/>
      <c r="B164" s="3186">
        <v>9</v>
      </c>
      <c r="C164" s="1334">
        <v>41793</v>
      </c>
      <c r="D164" s="3" t="s">
        <v>422</v>
      </c>
      <c r="E164" s="1291" t="s">
        <v>10</v>
      </c>
      <c r="F164" s="1291">
        <v>4</v>
      </c>
      <c r="G164" s="764"/>
      <c r="H164" s="764">
        <f t="shared" si="27"/>
        <v>0</v>
      </c>
      <c r="I164" s="1293">
        <f t="shared" si="28"/>
        <v>0</v>
      </c>
      <c r="J164" s="777" t="s">
        <v>127</v>
      </c>
      <c r="K164" s="777">
        <f>F164*12500</f>
        <v>50000</v>
      </c>
      <c r="L164" s="123">
        <v>1</v>
      </c>
      <c r="M164" s="1292">
        <f t="shared" si="25"/>
        <v>10000</v>
      </c>
      <c r="N164" s="1291"/>
      <c r="O164" s="1292">
        <f t="shared" si="26"/>
        <v>0</v>
      </c>
      <c r="P164" s="1292">
        <f t="shared" si="21"/>
        <v>60000</v>
      </c>
      <c r="Q164" s="780"/>
      <c r="R164" s="1297"/>
    </row>
    <row r="165" spans="1:18" s="40" customFormat="1" ht="15.95" hidden="1" customHeight="1">
      <c r="A165" s="19"/>
      <c r="B165" s="3187"/>
      <c r="C165" s="1334">
        <v>41793</v>
      </c>
      <c r="D165" s="3" t="s">
        <v>473</v>
      </c>
      <c r="E165" s="1291" t="s">
        <v>10</v>
      </c>
      <c r="F165" s="1290">
        <v>1</v>
      </c>
      <c r="G165" s="1290"/>
      <c r="H165" s="366">
        <f t="shared" si="27"/>
        <v>0</v>
      </c>
      <c r="I165" s="1289">
        <f t="shared" si="28"/>
        <v>0</v>
      </c>
      <c r="J165" s="167"/>
      <c r="K165" s="699">
        <f>F165*10000</f>
        <v>10000</v>
      </c>
      <c r="L165" s="123">
        <v>2</v>
      </c>
      <c r="M165" s="1292">
        <f>L165*10000</f>
        <v>20000</v>
      </c>
      <c r="N165" s="1291"/>
      <c r="O165" s="1292">
        <f>N165*15000</f>
        <v>0</v>
      </c>
      <c r="P165" s="1292">
        <f>I165+K165+M165+O165</f>
        <v>30000</v>
      </c>
      <c r="Q165" s="780"/>
      <c r="R165" s="1297"/>
    </row>
    <row r="166" spans="1:18" s="40" customFormat="1" ht="15.95" hidden="1" customHeight="1">
      <c r="B166" s="3186">
        <v>10</v>
      </c>
      <c r="C166" s="1334">
        <v>41794</v>
      </c>
      <c r="D166" s="3" t="s">
        <v>422</v>
      </c>
      <c r="E166" s="1291" t="s">
        <v>10</v>
      </c>
      <c r="F166" s="1291">
        <v>2</v>
      </c>
      <c r="G166" s="764"/>
      <c r="H166" s="764">
        <f t="shared" si="27"/>
        <v>0</v>
      </c>
      <c r="I166" s="1293">
        <f t="shared" si="28"/>
        <v>0</v>
      </c>
      <c r="J166" s="777" t="s">
        <v>127</v>
      </c>
      <c r="K166" s="777">
        <f>F166*12500</f>
        <v>25000</v>
      </c>
      <c r="L166" s="123"/>
      <c r="M166" s="1293">
        <f t="shared" si="25"/>
        <v>0</v>
      </c>
      <c r="N166" s="123"/>
      <c r="O166" s="1293">
        <f t="shared" si="26"/>
        <v>0</v>
      </c>
      <c r="P166" s="124">
        <f t="shared" si="21"/>
        <v>25000</v>
      </c>
      <c r="Q166" s="1293"/>
      <c r="R166" s="125"/>
    </row>
    <row r="167" spans="1:18" s="40" customFormat="1" ht="15.95" hidden="1" customHeight="1">
      <c r="B167" s="3187"/>
      <c r="C167" s="1334">
        <v>41794</v>
      </c>
      <c r="D167" s="3" t="s">
        <v>473</v>
      </c>
      <c r="E167" s="1291" t="s">
        <v>10</v>
      </c>
      <c r="F167" s="1290">
        <v>1</v>
      </c>
      <c r="G167" s="1290"/>
      <c r="H167" s="366">
        <f t="shared" si="27"/>
        <v>0</v>
      </c>
      <c r="I167" s="1289">
        <f t="shared" si="28"/>
        <v>0</v>
      </c>
      <c r="J167" s="167"/>
      <c r="K167" s="699">
        <f>F167*10000</f>
        <v>10000</v>
      </c>
      <c r="L167" s="123">
        <v>2</v>
      </c>
      <c r="M167" s="1293">
        <f>L167*10000</f>
        <v>20000</v>
      </c>
      <c r="N167" s="123"/>
      <c r="O167" s="1293">
        <f>N167*15000</f>
        <v>0</v>
      </c>
      <c r="P167" s="124">
        <f>I167+K167+M167+O167</f>
        <v>30000</v>
      </c>
      <c r="Q167" s="1293"/>
      <c r="R167" s="125"/>
    </row>
    <row r="168" spans="1:18" s="40" customFormat="1" ht="15.95" hidden="1" customHeight="1">
      <c r="A168" s="19"/>
      <c r="B168" s="1335">
        <v>11</v>
      </c>
      <c r="C168" s="1334">
        <v>41795</v>
      </c>
      <c r="D168" s="3" t="s">
        <v>473</v>
      </c>
      <c r="E168" s="1291" t="s">
        <v>10</v>
      </c>
      <c r="F168" s="1290">
        <v>1</v>
      </c>
      <c r="G168" s="1290"/>
      <c r="H168" s="366">
        <f t="shared" si="27"/>
        <v>0</v>
      </c>
      <c r="I168" s="1289">
        <f t="shared" si="28"/>
        <v>0</v>
      </c>
      <c r="J168" s="167"/>
      <c r="K168" s="699">
        <f>F168*10000</f>
        <v>10000</v>
      </c>
      <c r="L168" s="123">
        <v>2</v>
      </c>
      <c r="M168" s="1292">
        <f t="shared" si="25"/>
        <v>20000</v>
      </c>
      <c r="N168" s="1291"/>
      <c r="O168" s="1292">
        <f t="shared" si="26"/>
        <v>0</v>
      </c>
      <c r="P168" s="1296">
        <f t="shared" si="21"/>
        <v>30000</v>
      </c>
      <c r="Q168" s="1292"/>
      <c r="R168" s="125"/>
    </row>
    <row r="169" spans="1:18" s="40" customFormat="1" ht="15.95" hidden="1" customHeight="1">
      <c r="A169" s="19"/>
      <c r="B169" s="3186">
        <v>12</v>
      </c>
      <c r="C169" s="1334">
        <v>41796</v>
      </c>
      <c r="D169" s="3" t="s">
        <v>422</v>
      </c>
      <c r="E169" s="1291" t="s">
        <v>10</v>
      </c>
      <c r="F169" s="1291">
        <v>2</v>
      </c>
      <c r="G169" s="764"/>
      <c r="H169" s="764">
        <f t="shared" si="27"/>
        <v>0</v>
      </c>
      <c r="I169" s="1293">
        <f t="shared" si="28"/>
        <v>0</v>
      </c>
      <c r="J169" s="777" t="s">
        <v>127</v>
      </c>
      <c r="K169" s="777">
        <f>F169*12500</f>
        <v>25000</v>
      </c>
      <c r="L169" s="123"/>
      <c r="M169" s="1292">
        <f t="shared" si="25"/>
        <v>0</v>
      </c>
      <c r="N169" s="1291"/>
      <c r="O169" s="1292">
        <f t="shared" si="26"/>
        <v>0</v>
      </c>
      <c r="P169" s="1292">
        <f t="shared" si="21"/>
        <v>25000</v>
      </c>
      <c r="Q169" s="1292"/>
      <c r="R169" s="125"/>
    </row>
    <row r="170" spans="1:18" s="40" customFormat="1" ht="15.95" hidden="1" customHeight="1">
      <c r="A170" s="19"/>
      <c r="B170" s="3187"/>
      <c r="C170" s="1334">
        <v>41796</v>
      </c>
      <c r="D170" s="3" t="s">
        <v>473</v>
      </c>
      <c r="E170" s="1291" t="s">
        <v>10</v>
      </c>
      <c r="F170" s="1290">
        <v>1</v>
      </c>
      <c r="G170" s="1290"/>
      <c r="H170" s="366">
        <f t="shared" si="27"/>
        <v>0</v>
      </c>
      <c r="I170" s="1289">
        <f t="shared" si="28"/>
        <v>0</v>
      </c>
      <c r="J170" s="167"/>
      <c r="K170" s="699">
        <f>F170*10000</f>
        <v>10000</v>
      </c>
      <c r="L170" s="123">
        <v>2</v>
      </c>
      <c r="M170" s="1292">
        <f>L170*10000</f>
        <v>20000</v>
      </c>
      <c r="N170" s="1291"/>
      <c r="O170" s="1292">
        <f>N170*15000</f>
        <v>0</v>
      </c>
      <c r="P170" s="1292">
        <f>I170+K170+M170+O170</f>
        <v>30000</v>
      </c>
      <c r="Q170" s="1292"/>
      <c r="R170" s="125"/>
    </row>
    <row r="171" spans="1:18" s="40" customFormat="1" ht="15.95" hidden="1" customHeight="1">
      <c r="A171" s="19"/>
      <c r="B171" s="3186">
        <v>13</v>
      </c>
      <c r="C171" s="1334">
        <v>41797</v>
      </c>
      <c r="D171" s="3" t="s">
        <v>420</v>
      </c>
      <c r="E171" s="1291" t="s">
        <v>421</v>
      </c>
      <c r="F171" s="1291">
        <v>1</v>
      </c>
      <c r="G171" s="1291"/>
      <c r="H171" s="764">
        <f t="shared" si="27"/>
        <v>0</v>
      </c>
      <c r="I171" s="122">
        <f t="shared" si="28"/>
        <v>0</v>
      </c>
      <c r="J171" s="1291" t="s">
        <v>127</v>
      </c>
      <c r="K171" s="779">
        <f>F171*2000</f>
        <v>2000</v>
      </c>
      <c r="L171" s="123"/>
      <c r="M171" s="1292">
        <f t="shared" si="25"/>
        <v>0</v>
      </c>
      <c r="N171" s="1291"/>
      <c r="O171" s="1292">
        <f t="shared" si="26"/>
        <v>0</v>
      </c>
      <c r="P171" s="1296">
        <f t="shared" si="21"/>
        <v>2000</v>
      </c>
      <c r="Q171" s="1292"/>
      <c r="R171" s="125"/>
    </row>
    <row r="172" spans="1:18" s="40" customFormat="1" ht="15.95" hidden="1" customHeight="1">
      <c r="A172" s="19"/>
      <c r="B172" s="3188"/>
      <c r="C172" s="1334">
        <v>41797</v>
      </c>
      <c r="D172" s="3" t="s">
        <v>422</v>
      </c>
      <c r="E172" s="1291" t="s">
        <v>10</v>
      </c>
      <c r="F172" s="1291">
        <v>4</v>
      </c>
      <c r="G172" s="764"/>
      <c r="H172" s="764">
        <f t="shared" si="27"/>
        <v>0</v>
      </c>
      <c r="I172" s="1293">
        <f t="shared" si="28"/>
        <v>0</v>
      </c>
      <c r="J172" s="777" t="s">
        <v>127</v>
      </c>
      <c r="K172" s="777">
        <f>F172*12500</f>
        <v>50000</v>
      </c>
      <c r="L172" s="123"/>
      <c r="M172" s="1292">
        <f t="shared" si="25"/>
        <v>0</v>
      </c>
      <c r="N172" s="1291"/>
      <c r="O172" s="1292">
        <f t="shared" si="26"/>
        <v>0</v>
      </c>
      <c r="P172" s="1296">
        <f t="shared" si="21"/>
        <v>50000</v>
      </c>
      <c r="Q172" s="1292"/>
      <c r="R172" s="125"/>
    </row>
    <row r="173" spans="1:18" s="40" customFormat="1" ht="15.95" hidden="1" customHeight="1">
      <c r="A173" s="19"/>
      <c r="B173" s="3187"/>
      <c r="C173" s="1334">
        <v>41797</v>
      </c>
      <c r="D173" s="3" t="s">
        <v>473</v>
      </c>
      <c r="E173" s="1291" t="s">
        <v>10</v>
      </c>
      <c r="F173" s="1290">
        <v>1</v>
      </c>
      <c r="G173" s="1290"/>
      <c r="H173" s="366">
        <f t="shared" si="27"/>
        <v>0</v>
      </c>
      <c r="I173" s="1289">
        <f t="shared" si="28"/>
        <v>0</v>
      </c>
      <c r="J173" s="167"/>
      <c r="K173" s="699">
        <f>F173*10000</f>
        <v>10000</v>
      </c>
      <c r="L173" s="123">
        <v>2</v>
      </c>
      <c r="M173" s="1292">
        <f>L173*10000</f>
        <v>20000</v>
      </c>
      <c r="N173" s="1291"/>
      <c r="O173" s="1292">
        <f>N173*15000</f>
        <v>0</v>
      </c>
      <c r="P173" s="1296">
        <f>I173+K173+M173+O173</f>
        <v>30000</v>
      </c>
      <c r="Q173" s="1292"/>
      <c r="R173" s="125"/>
    </row>
    <row r="174" spans="1:18" s="40" customFormat="1" ht="15.95" hidden="1" customHeight="1">
      <c r="B174" s="3196">
        <v>14</v>
      </c>
      <c r="C174" s="1339">
        <v>41798</v>
      </c>
      <c r="D174" s="3" t="s">
        <v>422</v>
      </c>
      <c r="E174" s="1291" t="s">
        <v>10</v>
      </c>
      <c r="F174" s="1291">
        <v>4</v>
      </c>
      <c r="G174" s="764"/>
      <c r="H174" s="764">
        <f t="shared" si="27"/>
        <v>0</v>
      </c>
      <c r="I174" s="1293">
        <f t="shared" si="28"/>
        <v>0</v>
      </c>
      <c r="J174" s="777" t="s">
        <v>127</v>
      </c>
      <c r="K174" s="777">
        <f>F174*12500</f>
        <v>50000</v>
      </c>
      <c r="L174" s="123">
        <v>4</v>
      </c>
      <c r="M174" s="1292">
        <f t="shared" si="25"/>
        <v>40000</v>
      </c>
      <c r="N174" s="1291"/>
      <c r="O174" s="1292">
        <f t="shared" si="26"/>
        <v>0</v>
      </c>
      <c r="P174" s="1296">
        <f t="shared" si="21"/>
        <v>90000</v>
      </c>
      <c r="Q174" s="1292"/>
      <c r="R174" s="125"/>
    </row>
    <row r="175" spans="1:18" s="40" customFormat="1" ht="15.95" hidden="1" customHeight="1">
      <c r="B175" s="3198"/>
      <c r="C175" s="1339">
        <v>41798</v>
      </c>
      <c r="D175" s="3" t="s">
        <v>473</v>
      </c>
      <c r="E175" s="1291" t="s">
        <v>10</v>
      </c>
      <c r="F175" s="1290">
        <v>1</v>
      </c>
      <c r="G175" s="1290"/>
      <c r="H175" s="366">
        <f t="shared" si="27"/>
        <v>0</v>
      </c>
      <c r="I175" s="1289">
        <f t="shared" si="28"/>
        <v>0</v>
      </c>
      <c r="J175" s="167"/>
      <c r="K175" s="699">
        <f>F175*10000</f>
        <v>10000</v>
      </c>
      <c r="L175" s="123">
        <v>2</v>
      </c>
      <c r="M175" s="1292">
        <f>L175*10000</f>
        <v>20000</v>
      </c>
      <c r="N175" s="1291"/>
      <c r="O175" s="1292">
        <f>N175*15000</f>
        <v>0</v>
      </c>
      <c r="P175" s="1296">
        <f>I175+K175+M175+O175</f>
        <v>30000</v>
      </c>
      <c r="Q175" s="1292"/>
      <c r="R175" s="125"/>
    </row>
    <row r="176" spans="1:18" s="40" customFormat="1" ht="15.95" hidden="1" customHeight="1">
      <c r="B176" s="3186">
        <v>15</v>
      </c>
      <c r="C176" s="1334">
        <v>41799</v>
      </c>
      <c r="D176" s="3" t="s">
        <v>422</v>
      </c>
      <c r="E176" s="1291" t="s">
        <v>10</v>
      </c>
      <c r="F176" s="1291">
        <v>4</v>
      </c>
      <c r="G176" s="764"/>
      <c r="H176" s="764">
        <f t="shared" si="27"/>
        <v>0</v>
      </c>
      <c r="I176" s="1293">
        <f t="shared" si="28"/>
        <v>0</v>
      </c>
      <c r="J176" s="777" t="s">
        <v>127</v>
      </c>
      <c r="K176" s="777">
        <f>F176*12500</f>
        <v>50000</v>
      </c>
      <c r="L176" s="764"/>
      <c r="M176" s="1292">
        <f t="shared" si="25"/>
        <v>0</v>
      </c>
      <c r="N176" s="1291"/>
      <c r="O176" s="1292">
        <f t="shared" si="26"/>
        <v>0</v>
      </c>
      <c r="P176" s="1292">
        <f t="shared" si="21"/>
        <v>50000</v>
      </c>
      <c r="Q176" s="1292"/>
      <c r="R176" s="125"/>
    </row>
    <row r="177" spans="2:19" s="40" customFormat="1" ht="15.95" hidden="1" customHeight="1">
      <c r="B177" s="3187"/>
      <c r="C177" s="1334">
        <v>41799</v>
      </c>
      <c r="D177" s="3" t="s">
        <v>473</v>
      </c>
      <c r="E177" s="1291" t="s">
        <v>10</v>
      </c>
      <c r="F177" s="1290">
        <v>1</v>
      </c>
      <c r="G177" s="1290"/>
      <c r="H177" s="366">
        <f t="shared" si="27"/>
        <v>0</v>
      </c>
      <c r="I177" s="1289">
        <f t="shared" si="28"/>
        <v>0</v>
      </c>
      <c r="J177" s="167"/>
      <c r="K177" s="699">
        <f>F177*10000</f>
        <v>10000</v>
      </c>
      <c r="L177" s="764">
        <v>2</v>
      </c>
      <c r="M177" s="1292">
        <f>L177*10000</f>
        <v>20000</v>
      </c>
      <c r="N177" s="1291"/>
      <c r="O177" s="1292">
        <f>N177*15000</f>
        <v>0</v>
      </c>
      <c r="P177" s="1292">
        <f>I177+K177+M177+O177</f>
        <v>30000</v>
      </c>
      <c r="Q177" s="1292"/>
      <c r="R177" s="125"/>
    </row>
    <row r="178" spans="2:19" s="40" customFormat="1" ht="15.95" hidden="1" customHeight="1">
      <c r="B178" s="3186">
        <v>16</v>
      </c>
      <c r="C178" s="1334">
        <v>41800</v>
      </c>
      <c r="D178" s="3" t="s">
        <v>422</v>
      </c>
      <c r="E178" s="1291" t="s">
        <v>10</v>
      </c>
      <c r="F178" s="1291">
        <v>3</v>
      </c>
      <c r="G178" s="764"/>
      <c r="H178" s="764">
        <f t="shared" si="27"/>
        <v>0</v>
      </c>
      <c r="I178" s="1293">
        <f t="shared" si="28"/>
        <v>0</v>
      </c>
      <c r="J178" s="777" t="s">
        <v>127</v>
      </c>
      <c r="K178" s="777">
        <f>F178*12500</f>
        <v>37500</v>
      </c>
      <c r="L178" s="764"/>
      <c r="M178" s="1292">
        <f t="shared" si="25"/>
        <v>0</v>
      </c>
      <c r="N178" s="1291"/>
      <c r="O178" s="1292">
        <f t="shared" si="26"/>
        <v>0</v>
      </c>
      <c r="P178" s="1292">
        <f t="shared" si="21"/>
        <v>37500</v>
      </c>
      <c r="Q178" s="1292"/>
      <c r="R178" s="125"/>
    </row>
    <row r="179" spans="2:19" s="40" customFormat="1" ht="15.95" hidden="1" customHeight="1">
      <c r="B179" s="3187"/>
      <c r="C179" s="1334">
        <v>41800</v>
      </c>
      <c r="D179" s="3" t="s">
        <v>473</v>
      </c>
      <c r="E179" s="1291" t="s">
        <v>10</v>
      </c>
      <c r="F179" s="1290">
        <v>1</v>
      </c>
      <c r="G179" s="1290"/>
      <c r="H179" s="366">
        <f t="shared" si="27"/>
        <v>0</v>
      </c>
      <c r="I179" s="1289">
        <f t="shared" si="28"/>
        <v>0</v>
      </c>
      <c r="J179" s="167"/>
      <c r="K179" s="699">
        <f>F179*10000</f>
        <v>10000</v>
      </c>
      <c r="L179" s="764">
        <v>2</v>
      </c>
      <c r="M179" s="1292">
        <f>L179*10000</f>
        <v>20000</v>
      </c>
      <c r="N179" s="1291"/>
      <c r="O179" s="1292">
        <f>N179*15000</f>
        <v>0</v>
      </c>
      <c r="P179" s="1292">
        <f>I179+K179+M179+O179</f>
        <v>30000</v>
      </c>
      <c r="Q179" s="1292"/>
      <c r="R179" s="125"/>
    </row>
    <row r="180" spans="2:19" s="40" customFormat="1" ht="15.95" hidden="1" customHeight="1">
      <c r="B180" s="3186">
        <v>17</v>
      </c>
      <c r="C180" s="1334">
        <v>41801</v>
      </c>
      <c r="D180" s="3" t="s">
        <v>422</v>
      </c>
      <c r="E180" s="1291" t="s">
        <v>10</v>
      </c>
      <c r="F180" s="1291">
        <v>2</v>
      </c>
      <c r="G180" s="764"/>
      <c r="H180" s="764">
        <f t="shared" si="27"/>
        <v>0</v>
      </c>
      <c r="I180" s="1293">
        <f t="shared" si="28"/>
        <v>0</v>
      </c>
      <c r="J180" s="777" t="s">
        <v>127</v>
      </c>
      <c r="K180" s="777">
        <f>F180*12500</f>
        <v>25000</v>
      </c>
      <c r="L180" s="764"/>
      <c r="M180" s="1292">
        <f t="shared" si="25"/>
        <v>0</v>
      </c>
      <c r="N180" s="1291"/>
      <c r="O180" s="1292">
        <f t="shared" si="26"/>
        <v>0</v>
      </c>
      <c r="P180" s="1292">
        <f t="shared" si="21"/>
        <v>25000</v>
      </c>
      <c r="Q180" s="1292"/>
      <c r="R180" s="125"/>
    </row>
    <row r="181" spans="2:19" s="40" customFormat="1" ht="15.95" hidden="1" customHeight="1">
      <c r="B181" s="3187"/>
      <c r="C181" s="1334">
        <v>41801</v>
      </c>
      <c r="D181" s="3" t="s">
        <v>473</v>
      </c>
      <c r="E181" s="1291" t="s">
        <v>10</v>
      </c>
      <c r="F181" s="1290">
        <v>1</v>
      </c>
      <c r="G181" s="1290"/>
      <c r="H181" s="366">
        <f t="shared" si="27"/>
        <v>0</v>
      </c>
      <c r="I181" s="1289">
        <f t="shared" si="28"/>
        <v>0</v>
      </c>
      <c r="J181" s="167"/>
      <c r="K181" s="699">
        <f>F181*10000</f>
        <v>10000</v>
      </c>
      <c r="L181" s="764">
        <v>2</v>
      </c>
      <c r="M181" s="1292">
        <f>L181*10000</f>
        <v>20000</v>
      </c>
      <c r="N181" s="1291"/>
      <c r="O181" s="1292">
        <f>N181*15000</f>
        <v>0</v>
      </c>
      <c r="P181" s="1292">
        <f>I181+K181+M181+O181</f>
        <v>30000</v>
      </c>
      <c r="Q181" s="1292"/>
      <c r="R181" s="125"/>
    </row>
    <row r="182" spans="2:19" s="40" customFormat="1" ht="15.75" hidden="1" customHeight="1">
      <c r="B182" s="3186">
        <v>18</v>
      </c>
      <c r="C182" s="1334">
        <v>41802</v>
      </c>
      <c r="D182" s="3" t="s">
        <v>422</v>
      </c>
      <c r="E182" s="1291" t="s">
        <v>10</v>
      </c>
      <c r="F182" s="1291">
        <v>4</v>
      </c>
      <c r="G182" s="764"/>
      <c r="H182" s="764">
        <f t="shared" si="27"/>
        <v>0</v>
      </c>
      <c r="I182" s="1293">
        <f t="shared" si="28"/>
        <v>0</v>
      </c>
      <c r="J182" s="777" t="s">
        <v>127</v>
      </c>
      <c r="K182" s="777">
        <f>F182*12500</f>
        <v>50000</v>
      </c>
      <c r="L182" s="764"/>
      <c r="M182" s="1292">
        <f t="shared" si="25"/>
        <v>0</v>
      </c>
      <c r="N182" s="1291"/>
      <c r="O182" s="1292">
        <f t="shared" si="26"/>
        <v>0</v>
      </c>
      <c r="P182" s="1292">
        <f t="shared" si="21"/>
        <v>50000</v>
      </c>
      <c r="Q182" s="1292"/>
      <c r="R182" s="125"/>
      <c r="S182" s="344"/>
    </row>
    <row r="183" spans="2:19" s="40" customFormat="1" ht="15.75" hidden="1" customHeight="1">
      <c r="B183" s="3187"/>
      <c r="C183" s="1334">
        <v>41802</v>
      </c>
      <c r="D183" s="3" t="s">
        <v>473</v>
      </c>
      <c r="E183" s="1291" t="s">
        <v>10</v>
      </c>
      <c r="F183" s="1290">
        <v>1</v>
      </c>
      <c r="G183" s="1290"/>
      <c r="H183" s="366">
        <f t="shared" si="27"/>
        <v>0</v>
      </c>
      <c r="I183" s="1289">
        <f t="shared" si="28"/>
        <v>0</v>
      </c>
      <c r="J183" s="167"/>
      <c r="K183" s="699">
        <f>F183*10000</f>
        <v>10000</v>
      </c>
      <c r="L183" s="764">
        <v>2</v>
      </c>
      <c r="M183" s="1292">
        <f>L183*10000</f>
        <v>20000</v>
      </c>
      <c r="N183" s="1291"/>
      <c r="O183" s="1292">
        <f>N183*15000</f>
        <v>0</v>
      </c>
      <c r="P183" s="1292">
        <f>I183+K183+M183+O183</f>
        <v>30000</v>
      </c>
      <c r="Q183" s="1292"/>
      <c r="R183" s="125"/>
      <c r="S183" s="344"/>
    </row>
    <row r="184" spans="2:19" s="40" customFormat="1" ht="15.95" hidden="1" customHeight="1">
      <c r="B184" s="3186">
        <v>19</v>
      </c>
      <c r="C184" s="1334">
        <v>41803</v>
      </c>
      <c r="D184" s="3" t="s">
        <v>422</v>
      </c>
      <c r="E184" s="1291" t="s">
        <v>10</v>
      </c>
      <c r="F184" s="1291">
        <v>3</v>
      </c>
      <c r="G184" s="764"/>
      <c r="H184" s="764">
        <f t="shared" si="27"/>
        <v>0</v>
      </c>
      <c r="I184" s="1293">
        <f t="shared" si="28"/>
        <v>0</v>
      </c>
      <c r="J184" s="777" t="s">
        <v>127</v>
      </c>
      <c r="K184" s="777">
        <f>F184*12500</f>
        <v>37500</v>
      </c>
      <c r="L184" s="764"/>
      <c r="M184" s="1292">
        <f t="shared" si="25"/>
        <v>0</v>
      </c>
      <c r="N184" s="1291"/>
      <c r="O184" s="1292">
        <f t="shared" si="26"/>
        <v>0</v>
      </c>
      <c r="P184" s="1292">
        <f t="shared" si="21"/>
        <v>37500</v>
      </c>
      <c r="Q184" s="1292"/>
      <c r="R184" s="125"/>
      <c r="S184" s="344"/>
    </row>
    <row r="185" spans="2:19" s="40" customFormat="1" ht="15.95" hidden="1" customHeight="1">
      <c r="B185" s="3187"/>
      <c r="C185" s="1334">
        <v>41803</v>
      </c>
      <c r="D185" s="3" t="s">
        <v>473</v>
      </c>
      <c r="E185" s="1291" t="s">
        <v>10</v>
      </c>
      <c r="F185" s="1290">
        <v>1</v>
      </c>
      <c r="G185" s="1290"/>
      <c r="H185" s="366">
        <f t="shared" si="27"/>
        <v>0</v>
      </c>
      <c r="I185" s="1289">
        <f t="shared" si="28"/>
        <v>0</v>
      </c>
      <c r="J185" s="167"/>
      <c r="K185" s="699">
        <f>F185*10000</f>
        <v>10000</v>
      </c>
      <c r="L185" s="764">
        <v>2</v>
      </c>
      <c r="M185" s="1292">
        <f>L185*10000</f>
        <v>20000</v>
      </c>
      <c r="N185" s="1291"/>
      <c r="O185" s="1292">
        <f>N185*15000</f>
        <v>0</v>
      </c>
      <c r="P185" s="1292">
        <f>I185+K185+M185+O185</f>
        <v>30000</v>
      </c>
      <c r="Q185" s="1292"/>
      <c r="R185" s="125"/>
      <c r="S185" s="344"/>
    </row>
    <row r="186" spans="2:19" s="40" customFormat="1" ht="15.95" hidden="1" customHeight="1">
      <c r="B186" s="3186">
        <v>20</v>
      </c>
      <c r="C186" s="1334">
        <v>41804</v>
      </c>
      <c r="D186" s="3" t="s">
        <v>422</v>
      </c>
      <c r="E186" s="1291" t="s">
        <v>10</v>
      </c>
      <c r="F186" s="1291">
        <v>3</v>
      </c>
      <c r="G186" s="764"/>
      <c r="H186" s="764">
        <f t="shared" si="27"/>
        <v>0</v>
      </c>
      <c r="I186" s="1293">
        <f t="shared" si="28"/>
        <v>0</v>
      </c>
      <c r="J186" s="777" t="s">
        <v>127</v>
      </c>
      <c r="K186" s="777">
        <f>F186*12500</f>
        <v>37500</v>
      </c>
      <c r="L186" s="764"/>
      <c r="M186" s="1292">
        <f t="shared" si="25"/>
        <v>0</v>
      </c>
      <c r="N186" s="1291"/>
      <c r="O186" s="1292">
        <f t="shared" si="26"/>
        <v>0</v>
      </c>
      <c r="P186" s="1292">
        <f t="shared" si="21"/>
        <v>37500</v>
      </c>
      <c r="Q186" s="1292"/>
      <c r="R186" s="125"/>
      <c r="S186" s="344"/>
    </row>
    <row r="187" spans="2:19" s="40" customFormat="1" ht="15.95" hidden="1" customHeight="1">
      <c r="B187" s="3187"/>
      <c r="C187" s="1334">
        <v>41804</v>
      </c>
      <c r="D187" s="3" t="s">
        <v>473</v>
      </c>
      <c r="E187" s="1291" t="s">
        <v>10</v>
      </c>
      <c r="F187" s="1290">
        <v>1</v>
      </c>
      <c r="G187" s="1290"/>
      <c r="H187" s="366">
        <f t="shared" si="27"/>
        <v>0</v>
      </c>
      <c r="I187" s="1289">
        <f t="shared" si="28"/>
        <v>0</v>
      </c>
      <c r="J187" s="167"/>
      <c r="K187" s="699">
        <f>F187*10000</f>
        <v>10000</v>
      </c>
      <c r="L187" s="764">
        <v>1</v>
      </c>
      <c r="M187" s="1292">
        <f>L187*10000</f>
        <v>10000</v>
      </c>
      <c r="N187" s="1291"/>
      <c r="O187" s="1292">
        <f>N187*15000</f>
        <v>0</v>
      </c>
      <c r="P187" s="1292">
        <f>I187+K187+M187+O187</f>
        <v>20000</v>
      </c>
      <c r="Q187" s="1292"/>
      <c r="R187" s="125"/>
      <c r="S187" s="344"/>
    </row>
    <row r="188" spans="2:19" s="40" customFormat="1" ht="15.95" hidden="1" customHeight="1">
      <c r="B188" s="1302">
        <v>21</v>
      </c>
      <c r="C188" s="1339">
        <v>41805</v>
      </c>
      <c r="D188" s="3" t="s">
        <v>422</v>
      </c>
      <c r="E188" s="1291" t="s">
        <v>10</v>
      </c>
      <c r="F188" s="1291">
        <v>3</v>
      </c>
      <c r="G188" s="764"/>
      <c r="H188" s="764">
        <f t="shared" si="27"/>
        <v>0</v>
      </c>
      <c r="I188" s="1293">
        <f t="shared" si="28"/>
        <v>0</v>
      </c>
      <c r="J188" s="777" t="s">
        <v>127</v>
      </c>
      <c r="K188" s="777">
        <f>F188*12500</f>
        <v>37500</v>
      </c>
      <c r="L188" s="764">
        <v>4</v>
      </c>
      <c r="M188" s="1292">
        <f t="shared" si="25"/>
        <v>40000</v>
      </c>
      <c r="N188" s="1291"/>
      <c r="O188" s="1292">
        <f t="shared" si="26"/>
        <v>0</v>
      </c>
      <c r="P188" s="1292">
        <f t="shared" si="21"/>
        <v>77500</v>
      </c>
      <c r="Q188" s="1296"/>
      <c r="R188" s="125"/>
      <c r="S188" s="344"/>
    </row>
    <row r="189" spans="2:19" s="40" customFormat="1" ht="15.95" hidden="1" customHeight="1">
      <c r="B189" s="3186">
        <v>22</v>
      </c>
      <c r="C189" s="1334">
        <v>41806</v>
      </c>
      <c r="D189" s="3" t="s">
        <v>422</v>
      </c>
      <c r="E189" s="1291" t="s">
        <v>10</v>
      </c>
      <c r="F189" s="1291">
        <v>2</v>
      </c>
      <c r="G189" s="764"/>
      <c r="H189" s="764">
        <f t="shared" si="27"/>
        <v>0</v>
      </c>
      <c r="I189" s="1293">
        <f t="shared" si="28"/>
        <v>0</v>
      </c>
      <c r="J189" s="777" t="s">
        <v>127</v>
      </c>
      <c r="K189" s="777">
        <f>F189*12500</f>
        <v>25000</v>
      </c>
      <c r="L189" s="764"/>
      <c r="M189" s="1292">
        <f t="shared" si="25"/>
        <v>0</v>
      </c>
      <c r="N189" s="1291"/>
      <c r="O189" s="1292">
        <f t="shared" si="26"/>
        <v>0</v>
      </c>
      <c r="P189" s="1292">
        <f t="shared" si="21"/>
        <v>25000</v>
      </c>
      <c r="Q189" s="1296"/>
      <c r="R189" s="125"/>
      <c r="S189" s="344"/>
    </row>
    <row r="190" spans="2:19" s="40" customFormat="1" ht="15.95" hidden="1" customHeight="1">
      <c r="B190" s="3187"/>
      <c r="C190" s="1334">
        <v>41806</v>
      </c>
      <c r="D190" s="3" t="s">
        <v>129</v>
      </c>
      <c r="E190" s="1291" t="s">
        <v>39</v>
      </c>
      <c r="F190" s="1291">
        <v>1</v>
      </c>
      <c r="G190" s="764">
        <v>150</v>
      </c>
      <c r="H190" s="764">
        <f t="shared" si="27"/>
        <v>150</v>
      </c>
      <c r="I190" s="1293">
        <f t="shared" si="28"/>
        <v>75000</v>
      </c>
      <c r="J190" s="1295"/>
      <c r="K190" s="1296"/>
      <c r="L190" s="764">
        <v>6</v>
      </c>
      <c r="M190" s="1292">
        <f>L190*10000</f>
        <v>60000</v>
      </c>
      <c r="N190" s="1291"/>
      <c r="O190" s="1292">
        <f>N190*15000</f>
        <v>0</v>
      </c>
      <c r="P190" s="1292">
        <f>I190+K190+M190+O190</f>
        <v>135000</v>
      </c>
      <c r="Q190" s="1296"/>
      <c r="R190" s="125"/>
      <c r="S190" s="344"/>
    </row>
    <row r="191" spans="2:19" s="40" customFormat="1" ht="15.95" hidden="1" customHeight="1">
      <c r="B191" s="1335">
        <v>23</v>
      </c>
      <c r="C191" s="1334">
        <v>41807</v>
      </c>
      <c r="D191" s="592" t="s">
        <v>776</v>
      </c>
      <c r="E191" s="43"/>
      <c r="F191" s="46"/>
      <c r="G191" s="1016"/>
      <c r="H191" s="764">
        <f t="shared" ref="H191:H229" si="29">F191*G191</f>
        <v>0</v>
      </c>
      <c r="I191" s="122">
        <f t="shared" ref="I191:I262" si="30">H191*500</f>
        <v>0</v>
      </c>
      <c r="J191" s="1350"/>
      <c r="K191" s="779"/>
      <c r="L191" s="764"/>
      <c r="M191" s="1351">
        <f t="shared" si="25"/>
        <v>0</v>
      </c>
      <c r="N191" s="1350"/>
      <c r="O191" s="1351">
        <f t="shared" si="26"/>
        <v>0</v>
      </c>
      <c r="P191" s="1351">
        <f t="shared" si="21"/>
        <v>0</v>
      </c>
      <c r="Q191" s="1351"/>
      <c r="R191" s="125"/>
      <c r="S191" s="344"/>
    </row>
    <row r="192" spans="2:19" s="40" customFormat="1" ht="15.95" hidden="1" customHeight="1">
      <c r="B192" s="1335">
        <v>24</v>
      </c>
      <c r="C192" s="1334">
        <v>41808</v>
      </c>
      <c r="D192" s="1228" t="s">
        <v>780</v>
      </c>
      <c r="E192" s="43"/>
      <c r="F192" s="1350"/>
      <c r="G192" s="764"/>
      <c r="H192" s="764">
        <f t="shared" si="29"/>
        <v>0</v>
      </c>
      <c r="I192" s="1352">
        <f t="shared" si="30"/>
        <v>0</v>
      </c>
      <c r="J192" s="1350"/>
      <c r="K192" s="1351"/>
      <c r="L192" s="764"/>
      <c r="M192" s="1351">
        <f t="shared" si="25"/>
        <v>0</v>
      </c>
      <c r="N192" s="1350"/>
      <c r="O192" s="1351">
        <f t="shared" si="26"/>
        <v>0</v>
      </c>
      <c r="P192" s="1351">
        <f t="shared" si="21"/>
        <v>0</v>
      </c>
      <c r="Q192" s="1351"/>
      <c r="R192" s="125"/>
      <c r="S192" s="344"/>
    </row>
    <row r="193" spans="1:19" s="40" customFormat="1" ht="15.95" hidden="1" customHeight="1">
      <c r="B193" s="1335">
        <v>25</v>
      </c>
      <c r="C193" s="1334">
        <v>41809</v>
      </c>
      <c r="D193" s="1228" t="s">
        <v>780</v>
      </c>
      <c r="E193" s="1350"/>
      <c r="F193" s="1350"/>
      <c r="G193" s="764"/>
      <c r="H193" s="764">
        <f t="shared" si="29"/>
        <v>0</v>
      </c>
      <c r="I193" s="1352">
        <f t="shared" si="30"/>
        <v>0</v>
      </c>
      <c r="J193" s="1350"/>
      <c r="K193" s="1351"/>
      <c r="L193" s="764"/>
      <c r="M193" s="1351">
        <f t="shared" si="25"/>
        <v>0</v>
      </c>
      <c r="N193" s="1350"/>
      <c r="O193" s="1351">
        <f t="shared" si="26"/>
        <v>0</v>
      </c>
      <c r="P193" s="1351">
        <f t="shared" si="21"/>
        <v>0</v>
      </c>
      <c r="Q193" s="1354"/>
      <c r="R193" s="125"/>
      <c r="S193" s="344"/>
    </row>
    <row r="194" spans="1:19" s="40" customFormat="1" ht="15.95" hidden="1" customHeight="1">
      <c r="B194" s="1335">
        <v>26</v>
      </c>
      <c r="C194" s="1334">
        <v>41810</v>
      </c>
      <c r="D194" s="1228" t="s">
        <v>780</v>
      </c>
      <c r="E194" s="1350"/>
      <c r="F194" s="1350"/>
      <c r="G194" s="764"/>
      <c r="H194" s="764">
        <f t="shared" si="29"/>
        <v>0</v>
      </c>
      <c r="I194" s="1352">
        <f t="shared" si="30"/>
        <v>0</v>
      </c>
      <c r="J194" s="1350"/>
      <c r="K194" s="1351"/>
      <c r="L194" s="764"/>
      <c r="M194" s="1351">
        <f t="shared" si="25"/>
        <v>0</v>
      </c>
      <c r="N194" s="1350"/>
      <c r="O194" s="1351">
        <f t="shared" si="26"/>
        <v>0</v>
      </c>
      <c r="P194" s="1351">
        <f t="shared" si="21"/>
        <v>0</v>
      </c>
      <c r="Q194" s="1351"/>
      <c r="R194" s="125"/>
      <c r="S194" s="344"/>
    </row>
    <row r="195" spans="1:19" s="40" customFormat="1" ht="15.95" hidden="1" customHeight="1">
      <c r="B195" s="1335">
        <v>27</v>
      </c>
      <c r="C195" s="1334">
        <v>41811</v>
      </c>
      <c r="D195" s="1228" t="s">
        <v>780</v>
      </c>
      <c r="E195" s="1350"/>
      <c r="F195" s="1350"/>
      <c r="G195" s="764"/>
      <c r="H195" s="764">
        <f t="shared" si="29"/>
        <v>0</v>
      </c>
      <c r="I195" s="1352">
        <f t="shared" si="30"/>
        <v>0</v>
      </c>
      <c r="J195" s="1350"/>
      <c r="K195" s="1351"/>
      <c r="L195" s="764"/>
      <c r="M195" s="1351">
        <f t="shared" si="25"/>
        <v>0</v>
      </c>
      <c r="N195" s="1350"/>
      <c r="O195" s="1351">
        <f t="shared" si="26"/>
        <v>0</v>
      </c>
      <c r="P195" s="1351">
        <f t="shared" si="21"/>
        <v>0</v>
      </c>
      <c r="Q195" s="1351"/>
      <c r="R195" s="125"/>
      <c r="S195" s="344"/>
    </row>
    <row r="196" spans="1:19" s="40" customFormat="1" ht="15.95" hidden="1" customHeight="1">
      <c r="B196" s="1303">
        <v>28</v>
      </c>
      <c r="C196" s="1339">
        <v>41812</v>
      </c>
      <c r="D196" s="1228" t="s">
        <v>780</v>
      </c>
      <c r="E196" s="1350"/>
      <c r="F196" s="1350"/>
      <c r="G196" s="764"/>
      <c r="H196" s="764">
        <f t="shared" si="29"/>
        <v>0</v>
      </c>
      <c r="I196" s="1352">
        <f t="shared" si="30"/>
        <v>0</v>
      </c>
      <c r="J196" s="1350"/>
      <c r="K196" s="1351"/>
      <c r="L196" s="764"/>
      <c r="M196" s="1351">
        <f>L196*10000</f>
        <v>0</v>
      </c>
      <c r="N196" s="1350"/>
      <c r="O196" s="1351">
        <f>N196*15000</f>
        <v>0</v>
      </c>
      <c r="P196" s="1351">
        <f t="shared" si="21"/>
        <v>0</v>
      </c>
      <c r="Q196" s="1351"/>
      <c r="R196" s="125"/>
      <c r="S196" s="344"/>
    </row>
    <row r="197" spans="1:19" s="40" customFormat="1" ht="15.95" hidden="1" customHeight="1">
      <c r="B197" s="1335">
        <v>29</v>
      </c>
      <c r="C197" s="1334">
        <v>41813</v>
      </c>
      <c r="D197" s="1228" t="s">
        <v>780</v>
      </c>
      <c r="E197" s="1350"/>
      <c r="F197" s="1350"/>
      <c r="G197" s="764"/>
      <c r="H197" s="764">
        <f t="shared" si="29"/>
        <v>0</v>
      </c>
      <c r="I197" s="1352">
        <f t="shared" si="30"/>
        <v>0</v>
      </c>
      <c r="J197" s="1350"/>
      <c r="K197" s="1351"/>
      <c r="L197" s="764"/>
      <c r="M197" s="1351">
        <f>L197*10000</f>
        <v>0</v>
      </c>
      <c r="N197" s="1350"/>
      <c r="O197" s="1351">
        <f>N197*15000</f>
        <v>0</v>
      </c>
      <c r="P197" s="1351">
        <f t="shared" si="21"/>
        <v>0</v>
      </c>
      <c r="Q197" s="1351"/>
      <c r="R197" s="125"/>
    </row>
    <row r="198" spans="1:19" s="40" customFormat="1" ht="15.95" hidden="1" customHeight="1">
      <c r="B198" s="1335">
        <v>30</v>
      </c>
      <c r="C198" s="1336">
        <v>41814</v>
      </c>
      <c r="D198" s="1228" t="s">
        <v>780</v>
      </c>
      <c r="E198" s="1350"/>
      <c r="F198" s="1350"/>
      <c r="G198" s="764"/>
      <c r="H198" s="764">
        <f t="shared" si="29"/>
        <v>0</v>
      </c>
      <c r="I198" s="1352">
        <f t="shared" si="30"/>
        <v>0</v>
      </c>
      <c r="J198" s="1350"/>
      <c r="K198" s="1351"/>
      <c r="L198" s="764"/>
      <c r="M198" s="1351">
        <f>L198*10000</f>
        <v>0</v>
      </c>
      <c r="N198" s="1350"/>
      <c r="O198" s="1351">
        <f>N198*15000</f>
        <v>0</v>
      </c>
      <c r="P198" s="1351">
        <f t="shared" si="21"/>
        <v>0</v>
      </c>
      <c r="Q198" s="1351"/>
      <c r="R198" s="125"/>
    </row>
    <row r="199" spans="1:19" s="40" customFormat="1" ht="15.95" hidden="1" customHeight="1" thickBot="1">
      <c r="B199" s="1337">
        <v>31</v>
      </c>
      <c r="C199" s="1338">
        <v>41815</v>
      </c>
      <c r="D199" s="1229" t="s">
        <v>780</v>
      </c>
      <c r="E199" s="1355"/>
      <c r="F199" s="1355"/>
      <c r="G199" s="765"/>
      <c r="H199" s="765">
        <f t="shared" si="29"/>
        <v>0</v>
      </c>
      <c r="I199" s="1353">
        <f t="shared" si="30"/>
        <v>0</v>
      </c>
      <c r="J199" s="1355"/>
      <c r="K199" s="767"/>
      <c r="L199" s="765"/>
      <c r="M199" s="767">
        <f>L199*10000</f>
        <v>0</v>
      </c>
      <c r="N199" s="1355"/>
      <c r="O199" s="767">
        <f>N199*15000</f>
        <v>0</v>
      </c>
      <c r="P199" s="767">
        <f t="shared" si="21"/>
        <v>0</v>
      </c>
      <c r="Q199" s="767"/>
      <c r="R199" s="792"/>
      <c r="S199" s="344"/>
    </row>
    <row r="200" spans="1:19" s="34" customFormat="1" ht="15.95" hidden="1" customHeight="1">
      <c r="A200" s="1458"/>
      <c r="B200" s="768">
        <v>1</v>
      </c>
      <c r="C200" s="1110">
        <v>41816</v>
      </c>
      <c r="D200" s="1472" t="s">
        <v>194</v>
      </c>
      <c r="E200" s="1460"/>
      <c r="F200" s="1460"/>
      <c r="G200" s="1461"/>
      <c r="H200" s="771">
        <f t="shared" si="29"/>
        <v>0</v>
      </c>
      <c r="I200" s="1434">
        <f t="shared" si="30"/>
        <v>0</v>
      </c>
      <c r="J200" s="773"/>
      <c r="K200" s="1434"/>
      <c r="L200" s="123"/>
      <c r="M200" s="1435">
        <f t="shared" ref="M200:M226" si="31">L200*10000</f>
        <v>0</v>
      </c>
      <c r="N200" s="1436"/>
      <c r="O200" s="1435">
        <f t="shared" ref="O200:O226" si="32">N200*15000</f>
        <v>0</v>
      </c>
      <c r="P200" s="1441">
        <f t="shared" ref="P200:P263" si="33">I200+K200+M200+O200</f>
        <v>0</v>
      </c>
      <c r="Q200" s="1441"/>
      <c r="R200" s="775"/>
    </row>
    <row r="201" spans="1:19" s="340" customFormat="1" ht="15.95" hidden="1" customHeight="1">
      <c r="A201" s="339"/>
      <c r="B201" s="1442">
        <v>2</v>
      </c>
      <c r="C201" s="1334">
        <v>41817</v>
      </c>
      <c r="D201" s="896" t="s">
        <v>194</v>
      </c>
      <c r="E201" s="1436"/>
      <c r="F201" s="1436"/>
      <c r="G201" s="123"/>
      <c r="H201" s="764">
        <f t="shared" si="29"/>
        <v>0</v>
      </c>
      <c r="I201" s="1433">
        <f t="shared" si="30"/>
        <v>0</v>
      </c>
      <c r="J201" s="777"/>
      <c r="K201" s="1433"/>
      <c r="L201" s="123"/>
      <c r="M201" s="1435">
        <f t="shared" si="31"/>
        <v>0</v>
      </c>
      <c r="N201" s="1436"/>
      <c r="O201" s="1435">
        <f t="shared" si="32"/>
        <v>0</v>
      </c>
      <c r="P201" s="1435">
        <f t="shared" si="33"/>
        <v>0</v>
      </c>
      <c r="Q201" s="1435"/>
      <c r="R201" s="125"/>
    </row>
    <row r="202" spans="1:19" s="40" customFormat="1" ht="15.95" hidden="1" customHeight="1">
      <c r="A202" s="19"/>
      <c r="B202" s="1442">
        <v>3</v>
      </c>
      <c r="C202" s="1334">
        <v>41818</v>
      </c>
      <c r="D202" s="896" t="s">
        <v>194</v>
      </c>
      <c r="E202" s="1436"/>
      <c r="F202" s="1436"/>
      <c r="G202" s="1436"/>
      <c r="H202" s="764">
        <f t="shared" si="29"/>
        <v>0</v>
      </c>
      <c r="I202" s="122">
        <f t="shared" si="30"/>
        <v>0</v>
      </c>
      <c r="J202" s="1436"/>
      <c r="K202" s="779"/>
      <c r="L202" s="123"/>
      <c r="M202" s="1435">
        <f t="shared" si="31"/>
        <v>0</v>
      </c>
      <c r="N202" s="1436"/>
      <c r="O202" s="1435">
        <f t="shared" si="32"/>
        <v>0</v>
      </c>
      <c r="P202" s="1435">
        <f t="shared" si="33"/>
        <v>0</v>
      </c>
      <c r="Q202" s="780"/>
      <c r="R202" s="781"/>
    </row>
    <row r="203" spans="1:19" s="40" customFormat="1" ht="15.95" hidden="1" customHeight="1">
      <c r="A203" s="19"/>
      <c r="B203" s="1444">
        <v>4</v>
      </c>
      <c r="C203" s="1339">
        <v>41819</v>
      </c>
      <c r="D203" s="896" t="s">
        <v>194</v>
      </c>
      <c r="E203" s="1436"/>
      <c r="F203" s="1436"/>
      <c r="G203" s="764"/>
      <c r="H203" s="764">
        <f t="shared" si="29"/>
        <v>0</v>
      </c>
      <c r="I203" s="1433">
        <f t="shared" si="30"/>
        <v>0</v>
      </c>
      <c r="J203" s="1436"/>
      <c r="K203" s="1433"/>
      <c r="L203" s="123"/>
      <c r="M203" s="1435">
        <f t="shared" si="31"/>
        <v>0</v>
      </c>
      <c r="N203" s="1436"/>
      <c r="O203" s="1435">
        <f t="shared" si="32"/>
        <v>0</v>
      </c>
      <c r="P203" s="1435">
        <f t="shared" si="33"/>
        <v>0</v>
      </c>
      <c r="Q203" s="782"/>
      <c r="R203" s="783"/>
    </row>
    <row r="204" spans="1:19" s="40" customFormat="1" ht="15.95" hidden="1" customHeight="1">
      <c r="A204" s="19"/>
      <c r="B204" s="1442">
        <v>5</v>
      </c>
      <c r="C204" s="1334">
        <v>41820</v>
      </c>
      <c r="D204" s="896" t="s">
        <v>194</v>
      </c>
      <c r="E204" s="1436"/>
      <c r="F204" s="784"/>
      <c r="G204" s="785"/>
      <c r="H204" s="764">
        <f t="shared" si="29"/>
        <v>0</v>
      </c>
      <c r="I204" s="1433">
        <f t="shared" si="30"/>
        <v>0</v>
      </c>
      <c r="J204" s="786"/>
      <c r="K204" s="787"/>
      <c r="L204" s="123"/>
      <c r="M204" s="1435">
        <f t="shared" si="31"/>
        <v>0</v>
      </c>
      <c r="N204" s="1436"/>
      <c r="O204" s="1435">
        <f t="shared" si="32"/>
        <v>0</v>
      </c>
      <c r="P204" s="1435">
        <f t="shared" si="33"/>
        <v>0</v>
      </c>
      <c r="Q204" s="788"/>
      <c r="R204" s="789"/>
    </row>
    <row r="205" spans="1:19" s="40" customFormat="1" ht="15.95" hidden="1" customHeight="1">
      <c r="A205" s="19"/>
      <c r="B205" s="1442">
        <v>6</v>
      </c>
      <c r="C205" s="1334">
        <v>41821</v>
      </c>
      <c r="D205" s="896" t="s">
        <v>194</v>
      </c>
      <c r="E205" s="120"/>
      <c r="F205" s="1436"/>
      <c r="G205" s="764"/>
      <c r="H205" s="764">
        <f t="shared" si="29"/>
        <v>0</v>
      </c>
      <c r="I205" s="1433">
        <f t="shared" si="30"/>
        <v>0</v>
      </c>
      <c r="J205" s="777"/>
      <c r="K205" s="1433"/>
      <c r="L205" s="123"/>
      <c r="M205" s="1435">
        <f t="shared" si="31"/>
        <v>0</v>
      </c>
      <c r="N205" s="1436"/>
      <c r="O205" s="1435">
        <f t="shared" si="32"/>
        <v>0</v>
      </c>
      <c r="P205" s="1435">
        <f>I205+K205+M205+O205</f>
        <v>0</v>
      </c>
      <c r="Q205" s="1435"/>
      <c r="R205" s="125"/>
    </row>
    <row r="206" spans="1:19" s="40" customFormat="1" ht="15.95" hidden="1" customHeight="1">
      <c r="A206" s="19"/>
      <c r="B206" s="1442">
        <v>7</v>
      </c>
      <c r="C206" s="1334">
        <v>41822</v>
      </c>
      <c r="D206" s="896" t="s">
        <v>194</v>
      </c>
      <c r="E206" s="1436"/>
      <c r="F206" s="1436"/>
      <c r="G206" s="764"/>
      <c r="H206" s="764">
        <f t="shared" si="29"/>
        <v>0</v>
      </c>
      <c r="I206" s="1433">
        <f t="shared" si="30"/>
        <v>0</v>
      </c>
      <c r="J206" s="1436"/>
      <c r="K206" s="1435"/>
      <c r="L206" s="123"/>
      <c r="M206" s="1435">
        <f t="shared" si="31"/>
        <v>0</v>
      </c>
      <c r="N206" s="1436"/>
      <c r="O206" s="1435">
        <f t="shared" si="32"/>
        <v>0</v>
      </c>
      <c r="P206" s="1435">
        <f t="shared" si="33"/>
        <v>0</v>
      </c>
      <c r="Q206" s="1435"/>
      <c r="R206" s="125"/>
    </row>
    <row r="207" spans="1:19" s="40" customFormat="1" ht="15.95" hidden="1" customHeight="1">
      <c r="A207" s="19"/>
      <c r="B207" s="1442">
        <v>8</v>
      </c>
      <c r="C207" s="1334">
        <v>41823</v>
      </c>
      <c r="D207" s="896" t="s">
        <v>194</v>
      </c>
      <c r="E207" s="1436"/>
      <c r="F207" s="784"/>
      <c r="G207" s="785"/>
      <c r="H207" s="764">
        <f t="shared" si="29"/>
        <v>0</v>
      </c>
      <c r="I207" s="1433">
        <f t="shared" si="30"/>
        <v>0</v>
      </c>
      <c r="J207" s="786"/>
      <c r="K207" s="787"/>
      <c r="L207" s="123"/>
      <c r="M207" s="1435">
        <f t="shared" si="31"/>
        <v>0</v>
      </c>
      <c r="N207" s="1436"/>
      <c r="O207" s="1435">
        <f t="shared" si="32"/>
        <v>0</v>
      </c>
      <c r="P207" s="1435">
        <f t="shared" si="33"/>
        <v>0</v>
      </c>
      <c r="Q207" s="1435"/>
      <c r="R207" s="125"/>
    </row>
    <row r="208" spans="1:19" s="40" customFormat="1" ht="15.95" hidden="1" customHeight="1">
      <c r="A208" s="19"/>
      <c r="B208" s="1442">
        <v>9</v>
      </c>
      <c r="C208" s="1334">
        <v>41824</v>
      </c>
      <c r="D208" s="896" t="s">
        <v>194</v>
      </c>
      <c r="E208" s="120"/>
      <c r="F208" s="1436"/>
      <c r="G208" s="764"/>
      <c r="H208" s="764">
        <f t="shared" si="29"/>
        <v>0</v>
      </c>
      <c r="I208" s="1433">
        <f t="shared" si="30"/>
        <v>0</v>
      </c>
      <c r="J208" s="777"/>
      <c r="K208" s="1433"/>
      <c r="L208" s="123"/>
      <c r="M208" s="1435">
        <f t="shared" si="31"/>
        <v>0</v>
      </c>
      <c r="N208" s="1436"/>
      <c r="O208" s="1435">
        <f t="shared" si="32"/>
        <v>0</v>
      </c>
      <c r="P208" s="1435">
        <f t="shared" si="33"/>
        <v>0</v>
      </c>
      <c r="Q208" s="780"/>
      <c r="R208" s="781"/>
    </row>
    <row r="209" spans="1:19" s="40" customFormat="1" ht="15.95" hidden="1" customHeight="1">
      <c r="B209" s="1442">
        <v>10</v>
      </c>
      <c r="C209" s="1334">
        <v>41825</v>
      </c>
      <c r="D209" s="896" t="s">
        <v>194</v>
      </c>
      <c r="E209" s="42"/>
      <c r="F209" s="1431"/>
      <c r="G209" s="1005"/>
      <c r="H209" s="764">
        <f t="shared" si="29"/>
        <v>0</v>
      </c>
      <c r="I209" s="122">
        <f t="shared" si="30"/>
        <v>0</v>
      </c>
      <c r="J209" s="1436"/>
      <c r="K209" s="779"/>
      <c r="L209" s="123"/>
      <c r="M209" s="1433">
        <f t="shared" si="31"/>
        <v>0</v>
      </c>
      <c r="N209" s="123"/>
      <c r="O209" s="1433">
        <f t="shared" si="32"/>
        <v>0</v>
      </c>
      <c r="P209" s="124">
        <f t="shared" si="33"/>
        <v>0</v>
      </c>
      <c r="Q209" s="1433"/>
      <c r="R209" s="125"/>
    </row>
    <row r="210" spans="1:19" s="40" customFormat="1" ht="15.95" hidden="1" customHeight="1">
      <c r="A210" s="19"/>
      <c r="B210" s="1444">
        <v>11</v>
      </c>
      <c r="C210" s="1339">
        <v>41826</v>
      </c>
      <c r="D210" s="896" t="s">
        <v>194</v>
      </c>
      <c r="E210" s="1436"/>
      <c r="F210" s="1436"/>
      <c r="G210" s="764"/>
      <c r="H210" s="764">
        <f t="shared" si="29"/>
        <v>0</v>
      </c>
      <c r="I210" s="1433">
        <f t="shared" si="30"/>
        <v>0</v>
      </c>
      <c r="J210" s="1438"/>
      <c r="K210" s="1437"/>
      <c r="L210" s="123"/>
      <c r="M210" s="1435">
        <f t="shared" si="31"/>
        <v>0</v>
      </c>
      <c r="N210" s="1436"/>
      <c r="O210" s="1435">
        <f t="shared" si="32"/>
        <v>0</v>
      </c>
      <c r="P210" s="1437">
        <f t="shared" si="33"/>
        <v>0</v>
      </c>
      <c r="Q210" s="1435"/>
      <c r="R210" s="125"/>
    </row>
    <row r="211" spans="1:19" s="40" customFormat="1" ht="15.95" hidden="1" customHeight="1">
      <c r="A211" s="19"/>
      <c r="B211" s="1442">
        <v>12</v>
      </c>
      <c r="C211" s="1334">
        <v>41827</v>
      </c>
      <c r="D211" s="896" t="s">
        <v>194</v>
      </c>
      <c r="E211" s="1436"/>
      <c r="F211" s="1436"/>
      <c r="G211" s="764"/>
      <c r="H211" s="764">
        <f t="shared" si="29"/>
        <v>0</v>
      </c>
      <c r="I211" s="1433">
        <f t="shared" si="30"/>
        <v>0</v>
      </c>
      <c r="J211" s="1438"/>
      <c r="K211" s="1437"/>
      <c r="L211" s="123"/>
      <c r="M211" s="1435">
        <f t="shared" si="31"/>
        <v>0</v>
      </c>
      <c r="N211" s="1436"/>
      <c r="O211" s="1435">
        <f t="shared" si="32"/>
        <v>0</v>
      </c>
      <c r="P211" s="1435">
        <f t="shared" si="33"/>
        <v>0</v>
      </c>
      <c r="Q211" s="1435"/>
      <c r="R211" s="125"/>
    </row>
    <row r="212" spans="1:19" s="40" customFormat="1" ht="15.95" hidden="1" customHeight="1">
      <c r="A212" s="19"/>
      <c r="B212" s="1442">
        <v>13</v>
      </c>
      <c r="C212" s="1334">
        <v>41828</v>
      </c>
      <c r="D212" s="896" t="s">
        <v>194</v>
      </c>
      <c r="E212" s="1436"/>
      <c r="F212" s="1436"/>
      <c r="G212" s="764"/>
      <c r="H212" s="764">
        <f t="shared" si="29"/>
        <v>0</v>
      </c>
      <c r="I212" s="1433">
        <f t="shared" si="30"/>
        <v>0</v>
      </c>
      <c r="J212" s="1438"/>
      <c r="K212" s="1437"/>
      <c r="L212" s="123"/>
      <c r="M212" s="1435">
        <f t="shared" si="31"/>
        <v>0</v>
      </c>
      <c r="N212" s="1436"/>
      <c r="O212" s="1435">
        <f t="shared" si="32"/>
        <v>0</v>
      </c>
      <c r="P212" s="1437">
        <f t="shared" si="33"/>
        <v>0</v>
      </c>
      <c r="Q212" s="1435"/>
      <c r="R212" s="125"/>
    </row>
    <row r="213" spans="1:19" s="40" customFormat="1" ht="15.95" hidden="1" customHeight="1">
      <c r="B213" s="1442">
        <v>14</v>
      </c>
      <c r="C213" s="1334">
        <v>41829</v>
      </c>
      <c r="D213" s="896" t="s">
        <v>194</v>
      </c>
      <c r="E213" s="1436"/>
      <c r="F213" s="1436"/>
      <c r="G213" s="764"/>
      <c r="H213" s="764">
        <f t="shared" si="29"/>
        <v>0</v>
      </c>
      <c r="I213" s="1433">
        <f t="shared" si="30"/>
        <v>0</v>
      </c>
      <c r="J213" s="1438"/>
      <c r="K213" s="1437"/>
      <c r="L213" s="764"/>
      <c r="M213" s="1435">
        <f t="shared" si="31"/>
        <v>0</v>
      </c>
      <c r="N213" s="1436"/>
      <c r="O213" s="1435">
        <f t="shared" si="32"/>
        <v>0</v>
      </c>
      <c r="P213" s="1437">
        <f t="shared" si="33"/>
        <v>0</v>
      </c>
      <c r="Q213" s="1435"/>
      <c r="R213" s="125"/>
    </row>
    <row r="214" spans="1:19" s="40" customFormat="1" ht="15.95" hidden="1" customHeight="1">
      <c r="B214" s="1442">
        <v>15</v>
      </c>
      <c r="C214" s="1334">
        <v>41830</v>
      </c>
      <c r="D214" s="1119" t="s">
        <v>804</v>
      </c>
      <c r="E214" s="895"/>
      <c r="F214" s="895"/>
      <c r="G214" s="895"/>
      <c r="H214" s="764">
        <f t="shared" si="29"/>
        <v>0</v>
      </c>
      <c r="I214" s="1433">
        <f t="shared" si="30"/>
        <v>0</v>
      </c>
      <c r="J214" s="895"/>
      <c r="K214" s="895"/>
      <c r="L214" s="764"/>
      <c r="M214" s="1435">
        <f t="shared" si="31"/>
        <v>0</v>
      </c>
      <c r="N214" s="1436"/>
      <c r="O214" s="1435">
        <f t="shared" si="32"/>
        <v>0</v>
      </c>
      <c r="P214" s="1435">
        <f t="shared" si="33"/>
        <v>0</v>
      </c>
      <c r="Q214" s="1435"/>
      <c r="R214" s="125"/>
    </row>
    <row r="215" spans="1:19" s="40" customFormat="1" ht="15.95" hidden="1" customHeight="1">
      <c r="B215" s="1442">
        <v>16</v>
      </c>
      <c r="C215" s="1334">
        <v>41831</v>
      </c>
      <c r="D215" s="1119" t="s">
        <v>804</v>
      </c>
      <c r="E215" s="1436"/>
      <c r="F215" s="1436"/>
      <c r="G215" s="764"/>
      <c r="H215" s="764">
        <f t="shared" si="29"/>
        <v>0</v>
      </c>
      <c r="I215" s="1433">
        <f t="shared" si="30"/>
        <v>0</v>
      </c>
      <c r="J215" s="1438"/>
      <c r="K215" s="1437"/>
      <c r="L215" s="764"/>
      <c r="M215" s="1435">
        <f t="shared" si="31"/>
        <v>0</v>
      </c>
      <c r="N215" s="1436"/>
      <c r="O215" s="1435">
        <f t="shared" si="32"/>
        <v>0</v>
      </c>
      <c r="P215" s="1435">
        <f t="shared" si="33"/>
        <v>0</v>
      </c>
      <c r="Q215" s="1435"/>
      <c r="R215" s="125"/>
    </row>
    <row r="216" spans="1:19" s="40" customFormat="1" ht="15.95" hidden="1" customHeight="1">
      <c r="B216" s="1442">
        <v>17</v>
      </c>
      <c r="C216" s="1334">
        <v>41832</v>
      </c>
      <c r="D216" s="1119" t="s">
        <v>804</v>
      </c>
      <c r="E216" s="1436"/>
      <c r="F216" s="1436"/>
      <c r="G216" s="764"/>
      <c r="H216" s="764">
        <f t="shared" si="29"/>
        <v>0</v>
      </c>
      <c r="I216" s="1433">
        <f t="shared" si="30"/>
        <v>0</v>
      </c>
      <c r="J216" s="1438"/>
      <c r="K216" s="1437"/>
      <c r="L216" s="764"/>
      <c r="M216" s="1435">
        <f t="shared" si="31"/>
        <v>0</v>
      </c>
      <c r="N216" s="1436"/>
      <c r="O216" s="1435">
        <f t="shared" si="32"/>
        <v>0</v>
      </c>
      <c r="P216" s="1435">
        <f t="shared" si="33"/>
        <v>0</v>
      </c>
      <c r="Q216" s="1435"/>
      <c r="R216" s="125"/>
    </row>
    <row r="217" spans="1:19" s="40" customFormat="1" ht="15.95" hidden="1" customHeight="1">
      <c r="B217" s="1444">
        <v>18</v>
      </c>
      <c r="C217" s="1339">
        <v>41833</v>
      </c>
      <c r="D217" s="1119" t="s">
        <v>804</v>
      </c>
      <c r="E217" s="1436"/>
      <c r="F217" s="1436"/>
      <c r="G217" s="764"/>
      <c r="H217" s="764">
        <f t="shared" si="29"/>
        <v>0</v>
      </c>
      <c r="I217" s="1433">
        <f t="shared" si="30"/>
        <v>0</v>
      </c>
      <c r="J217" s="1438"/>
      <c r="K217" s="1437"/>
      <c r="L217" s="764"/>
      <c r="M217" s="1435">
        <f t="shared" si="31"/>
        <v>0</v>
      </c>
      <c r="N217" s="1436"/>
      <c r="O217" s="1435">
        <f t="shared" si="32"/>
        <v>0</v>
      </c>
      <c r="P217" s="1435">
        <f t="shared" si="33"/>
        <v>0</v>
      </c>
      <c r="Q217" s="1435"/>
      <c r="R217" s="125"/>
      <c r="S217" s="344"/>
    </row>
    <row r="218" spans="1:19" s="40" customFormat="1" ht="15.95" hidden="1" customHeight="1">
      <c r="B218" s="1442">
        <v>19</v>
      </c>
      <c r="C218" s="1334">
        <v>41834</v>
      </c>
      <c r="D218" s="1119" t="s">
        <v>804</v>
      </c>
      <c r="E218" s="1436"/>
      <c r="F218" s="1436"/>
      <c r="G218" s="764"/>
      <c r="H218" s="764">
        <f t="shared" si="29"/>
        <v>0</v>
      </c>
      <c r="I218" s="1433">
        <f t="shared" si="30"/>
        <v>0</v>
      </c>
      <c r="J218" s="1436"/>
      <c r="K218" s="1435"/>
      <c r="L218" s="764"/>
      <c r="M218" s="1435">
        <f t="shared" si="31"/>
        <v>0</v>
      </c>
      <c r="N218" s="1436"/>
      <c r="O218" s="1435">
        <f t="shared" si="32"/>
        <v>0</v>
      </c>
      <c r="P218" s="1435">
        <f t="shared" si="33"/>
        <v>0</v>
      </c>
      <c r="Q218" s="1435"/>
      <c r="R218" s="125"/>
      <c r="S218" s="344"/>
    </row>
    <row r="219" spans="1:19" s="40" customFormat="1" ht="15.95" hidden="1" customHeight="1">
      <c r="B219" s="1442">
        <v>20</v>
      </c>
      <c r="C219" s="1334">
        <v>41835</v>
      </c>
      <c r="D219" s="1119" t="s">
        <v>804</v>
      </c>
      <c r="E219" s="1436"/>
      <c r="F219" s="1436"/>
      <c r="G219" s="764"/>
      <c r="H219" s="764">
        <f t="shared" si="29"/>
        <v>0</v>
      </c>
      <c r="I219" s="1433">
        <f t="shared" si="30"/>
        <v>0</v>
      </c>
      <c r="J219" s="1436"/>
      <c r="K219" s="1435"/>
      <c r="L219" s="764"/>
      <c r="M219" s="1435">
        <f t="shared" si="31"/>
        <v>0</v>
      </c>
      <c r="N219" s="1436"/>
      <c r="O219" s="1435">
        <f t="shared" si="32"/>
        <v>0</v>
      </c>
      <c r="P219" s="1435">
        <f t="shared" si="33"/>
        <v>0</v>
      </c>
      <c r="Q219" s="1435"/>
      <c r="R219" s="125"/>
      <c r="S219" s="344"/>
    </row>
    <row r="220" spans="1:19" s="40" customFormat="1" ht="15.95" hidden="1" customHeight="1">
      <c r="B220" s="1442">
        <v>21</v>
      </c>
      <c r="C220" s="1334">
        <v>41836</v>
      </c>
      <c r="D220" s="1119" t="s">
        <v>804</v>
      </c>
      <c r="E220" s="1436"/>
      <c r="F220" s="1436"/>
      <c r="G220" s="764"/>
      <c r="H220" s="764">
        <f t="shared" si="29"/>
        <v>0</v>
      </c>
      <c r="I220" s="1433">
        <f t="shared" si="30"/>
        <v>0</v>
      </c>
      <c r="J220" s="1438"/>
      <c r="K220" s="1437"/>
      <c r="L220" s="764"/>
      <c r="M220" s="1435">
        <f t="shared" si="31"/>
        <v>0</v>
      </c>
      <c r="N220" s="1436"/>
      <c r="O220" s="1435">
        <f t="shared" si="32"/>
        <v>0</v>
      </c>
      <c r="P220" s="1435">
        <f t="shared" si="33"/>
        <v>0</v>
      </c>
      <c r="Q220" s="1437"/>
      <c r="R220" s="125"/>
      <c r="S220" s="344"/>
    </row>
    <row r="221" spans="1:19" s="40" customFormat="1" ht="15.95" hidden="1" customHeight="1">
      <c r="B221" s="1442">
        <v>22</v>
      </c>
      <c r="C221" s="1334">
        <v>41837</v>
      </c>
      <c r="D221" s="1119" t="s">
        <v>804</v>
      </c>
      <c r="E221" s="1436"/>
      <c r="F221" s="1436"/>
      <c r="G221" s="764"/>
      <c r="H221" s="764">
        <f t="shared" si="29"/>
        <v>0</v>
      </c>
      <c r="I221" s="1433">
        <f t="shared" si="30"/>
        <v>0</v>
      </c>
      <c r="J221" s="1438"/>
      <c r="K221" s="1437"/>
      <c r="L221" s="764"/>
      <c r="M221" s="1435">
        <f t="shared" si="31"/>
        <v>0</v>
      </c>
      <c r="N221" s="1436"/>
      <c r="O221" s="1435">
        <f t="shared" si="32"/>
        <v>0</v>
      </c>
      <c r="P221" s="1435">
        <f t="shared" si="33"/>
        <v>0</v>
      </c>
      <c r="Q221" s="1437"/>
      <c r="R221" s="125"/>
      <c r="S221" s="344"/>
    </row>
    <row r="222" spans="1:19" s="40" customFormat="1" ht="15.95" hidden="1" customHeight="1">
      <c r="B222" s="1442">
        <v>23</v>
      </c>
      <c r="C222" s="1334">
        <v>41838</v>
      </c>
      <c r="D222" s="1119" t="s">
        <v>804</v>
      </c>
      <c r="E222" s="42"/>
      <c r="F222" s="1431"/>
      <c r="G222" s="1005"/>
      <c r="H222" s="764">
        <f t="shared" si="29"/>
        <v>0</v>
      </c>
      <c r="I222" s="122">
        <f t="shared" si="30"/>
        <v>0</v>
      </c>
      <c r="J222" s="1436"/>
      <c r="K222" s="779"/>
      <c r="L222" s="764"/>
      <c r="M222" s="1435">
        <f t="shared" si="31"/>
        <v>0</v>
      </c>
      <c r="N222" s="1436"/>
      <c r="O222" s="1435">
        <f t="shared" si="32"/>
        <v>0</v>
      </c>
      <c r="P222" s="1435">
        <f t="shared" si="33"/>
        <v>0</v>
      </c>
      <c r="Q222" s="1435"/>
      <c r="R222" s="125"/>
      <c r="S222" s="344"/>
    </row>
    <row r="223" spans="1:19" s="40" customFormat="1" ht="15.95" hidden="1" customHeight="1">
      <c r="B223" s="1442">
        <v>24</v>
      </c>
      <c r="C223" s="1334">
        <v>41839</v>
      </c>
      <c r="D223" s="1119" t="s">
        <v>804</v>
      </c>
      <c r="E223" s="42"/>
      <c r="F223" s="1436"/>
      <c r="G223" s="764"/>
      <c r="H223" s="764">
        <f t="shared" si="29"/>
        <v>0</v>
      </c>
      <c r="I223" s="1433">
        <f t="shared" si="30"/>
        <v>0</v>
      </c>
      <c r="J223" s="1436"/>
      <c r="K223" s="1435"/>
      <c r="L223" s="764"/>
      <c r="M223" s="1435">
        <f t="shared" si="31"/>
        <v>0</v>
      </c>
      <c r="N223" s="1436"/>
      <c r="O223" s="1435">
        <f t="shared" si="32"/>
        <v>0</v>
      </c>
      <c r="P223" s="1435">
        <f t="shared" si="33"/>
        <v>0</v>
      </c>
      <c r="Q223" s="1435"/>
      <c r="R223" s="125"/>
      <c r="S223" s="344"/>
    </row>
    <row r="224" spans="1:19" s="40" customFormat="1" ht="15.95" hidden="1" customHeight="1">
      <c r="B224" s="1444">
        <v>25</v>
      </c>
      <c r="C224" s="1339">
        <v>41840</v>
      </c>
      <c r="D224" s="1119" t="s">
        <v>804</v>
      </c>
      <c r="E224" s="1436"/>
      <c r="F224" s="1436"/>
      <c r="G224" s="764"/>
      <c r="H224" s="764">
        <f t="shared" si="29"/>
        <v>0</v>
      </c>
      <c r="I224" s="1433">
        <f t="shared" si="30"/>
        <v>0</v>
      </c>
      <c r="J224" s="1436"/>
      <c r="K224" s="1435"/>
      <c r="L224" s="764"/>
      <c r="M224" s="1435">
        <f t="shared" si="31"/>
        <v>0</v>
      </c>
      <c r="N224" s="1436"/>
      <c r="O224" s="1435">
        <f t="shared" si="32"/>
        <v>0</v>
      </c>
      <c r="P224" s="1435">
        <f t="shared" si="33"/>
        <v>0</v>
      </c>
      <c r="Q224" s="1437"/>
      <c r="R224" s="125"/>
      <c r="S224" s="344"/>
    </row>
    <row r="225" spans="1:29" s="40" customFormat="1" ht="15.95" hidden="1" customHeight="1">
      <c r="B225" s="1442">
        <v>26</v>
      </c>
      <c r="C225" s="1334">
        <v>41841</v>
      </c>
      <c r="D225" s="1119" t="s">
        <v>804</v>
      </c>
      <c r="E225" s="1436"/>
      <c r="F225" s="1436"/>
      <c r="G225" s="764"/>
      <c r="H225" s="764">
        <f t="shared" si="29"/>
        <v>0</v>
      </c>
      <c r="I225" s="1433">
        <f t="shared" si="30"/>
        <v>0</v>
      </c>
      <c r="J225" s="1436"/>
      <c r="K225" s="1435"/>
      <c r="L225" s="764"/>
      <c r="M225" s="1435">
        <f t="shared" si="31"/>
        <v>0</v>
      </c>
      <c r="N225" s="1436"/>
      <c r="O225" s="1435">
        <f t="shared" si="32"/>
        <v>0</v>
      </c>
      <c r="P225" s="1435">
        <f t="shared" si="33"/>
        <v>0</v>
      </c>
      <c r="Q225" s="1435"/>
      <c r="R225" s="125"/>
      <c r="S225" s="344"/>
    </row>
    <row r="226" spans="1:29" s="40" customFormat="1" ht="15.95" hidden="1" customHeight="1">
      <c r="B226" s="1442">
        <v>27</v>
      </c>
      <c r="C226" s="1334">
        <v>41842</v>
      </c>
      <c r="D226" s="1119" t="s">
        <v>804</v>
      </c>
      <c r="E226" s="1436"/>
      <c r="F226" s="1436"/>
      <c r="G226" s="764"/>
      <c r="H226" s="764">
        <f t="shared" si="29"/>
        <v>0</v>
      </c>
      <c r="I226" s="1433">
        <f t="shared" si="30"/>
        <v>0</v>
      </c>
      <c r="J226" s="1436"/>
      <c r="K226" s="1435"/>
      <c r="L226" s="764"/>
      <c r="M226" s="1435">
        <f t="shared" si="31"/>
        <v>0</v>
      </c>
      <c r="N226" s="1436"/>
      <c r="O226" s="1435">
        <f t="shared" si="32"/>
        <v>0</v>
      </c>
      <c r="P226" s="1435">
        <f t="shared" si="33"/>
        <v>0</v>
      </c>
      <c r="Q226" s="1435"/>
      <c r="R226" s="125"/>
      <c r="S226" s="344"/>
    </row>
    <row r="227" spans="1:29" s="40" customFormat="1" ht="15.95" hidden="1" customHeight="1">
      <c r="B227" s="1442">
        <v>28</v>
      </c>
      <c r="C227" s="1334">
        <v>41843</v>
      </c>
      <c r="D227" s="1119" t="s">
        <v>804</v>
      </c>
      <c r="E227" s="1436"/>
      <c r="F227" s="1436"/>
      <c r="G227" s="764"/>
      <c r="H227" s="764">
        <f t="shared" si="29"/>
        <v>0</v>
      </c>
      <c r="I227" s="1433">
        <f t="shared" si="30"/>
        <v>0</v>
      </c>
      <c r="J227" s="1436"/>
      <c r="K227" s="1435"/>
      <c r="L227" s="764"/>
      <c r="M227" s="1435">
        <f>L227*10000</f>
        <v>0</v>
      </c>
      <c r="N227" s="1436"/>
      <c r="O227" s="1435">
        <f>N227*15000</f>
        <v>0</v>
      </c>
      <c r="P227" s="1435">
        <f t="shared" si="33"/>
        <v>0</v>
      </c>
      <c r="Q227" s="1435"/>
      <c r="R227" s="125"/>
      <c r="S227" s="344"/>
    </row>
    <row r="228" spans="1:29" s="40" customFormat="1" ht="15.95" hidden="1" customHeight="1">
      <c r="B228" s="1442">
        <v>29</v>
      </c>
      <c r="C228" s="1334">
        <v>41844</v>
      </c>
      <c r="D228" s="1119" t="s">
        <v>804</v>
      </c>
      <c r="E228" s="1436"/>
      <c r="F228" s="1436"/>
      <c r="G228" s="764"/>
      <c r="H228" s="764">
        <f t="shared" si="29"/>
        <v>0</v>
      </c>
      <c r="I228" s="1433">
        <f t="shared" si="30"/>
        <v>0</v>
      </c>
      <c r="J228" s="1436"/>
      <c r="K228" s="1435"/>
      <c r="L228" s="764"/>
      <c r="M228" s="1435">
        <f>L228*10000</f>
        <v>0</v>
      </c>
      <c r="N228" s="1436"/>
      <c r="O228" s="1435">
        <f>N228*15000</f>
        <v>0</v>
      </c>
      <c r="P228" s="1435">
        <f t="shared" si="33"/>
        <v>0</v>
      </c>
      <c r="Q228" s="1435"/>
      <c r="R228" s="125"/>
    </row>
    <row r="229" spans="1:29" s="40" customFormat="1" ht="15.95" hidden="1" customHeight="1" thickBot="1">
      <c r="A229" s="1457"/>
      <c r="B229" s="1443">
        <v>30</v>
      </c>
      <c r="C229" s="1338">
        <v>41845</v>
      </c>
      <c r="D229" s="1468" t="s">
        <v>797</v>
      </c>
      <c r="E229" s="1440"/>
      <c r="F229" s="1440"/>
      <c r="G229" s="765"/>
      <c r="H229" s="765">
        <f t="shared" si="29"/>
        <v>0</v>
      </c>
      <c r="I229" s="1439">
        <f t="shared" si="30"/>
        <v>0</v>
      </c>
      <c r="J229" s="1440"/>
      <c r="K229" s="767"/>
      <c r="L229" s="765"/>
      <c r="M229" s="767">
        <f>L229*10000</f>
        <v>0</v>
      </c>
      <c r="N229" s="1440"/>
      <c r="O229" s="767">
        <f>N229*15000</f>
        <v>0</v>
      </c>
      <c r="P229" s="767">
        <f t="shared" si="33"/>
        <v>0</v>
      </c>
      <c r="Q229" s="767"/>
      <c r="R229" s="792"/>
    </row>
    <row r="230" spans="1:29" s="34" customFormat="1" ht="15.95" hidden="1" customHeight="1">
      <c r="B230" s="2151">
        <v>1</v>
      </c>
      <c r="C230" s="769">
        <v>41846</v>
      </c>
      <c r="D230" s="2197" t="s">
        <v>797</v>
      </c>
      <c r="E230" s="2198"/>
      <c r="F230" s="2198"/>
      <c r="G230" s="2199"/>
      <c r="H230" s="771"/>
      <c r="I230" s="2146">
        <f t="shared" si="30"/>
        <v>0</v>
      </c>
      <c r="J230" s="773"/>
      <c r="K230" s="2146"/>
      <c r="L230" s="1029"/>
      <c r="M230" s="2152">
        <f t="shared" ref="M230:M294" si="34">L230*10000</f>
        <v>0</v>
      </c>
      <c r="N230" s="770"/>
      <c r="O230" s="2152">
        <f t="shared" ref="O230:O294" si="35">N230*15000</f>
        <v>0</v>
      </c>
      <c r="P230" s="2152">
        <f t="shared" si="33"/>
        <v>0</v>
      </c>
      <c r="Q230" s="2152"/>
      <c r="R230" s="775"/>
    </row>
    <row r="231" spans="1:29" s="34" customFormat="1" ht="15.95" hidden="1" customHeight="1">
      <c r="B231" s="2149">
        <v>2</v>
      </c>
      <c r="C231" s="2054">
        <v>41847</v>
      </c>
      <c r="D231" s="2200" t="s">
        <v>797</v>
      </c>
      <c r="E231" s="2139"/>
      <c r="F231" s="2139"/>
      <c r="G231" s="123"/>
      <c r="H231" s="764"/>
      <c r="I231" s="2141">
        <f t="shared" si="30"/>
        <v>0</v>
      </c>
      <c r="J231" s="777"/>
      <c r="K231" s="2141"/>
      <c r="L231" s="123"/>
      <c r="M231" s="2140">
        <f t="shared" si="34"/>
        <v>0</v>
      </c>
      <c r="N231" s="2139"/>
      <c r="O231" s="2140">
        <f t="shared" si="35"/>
        <v>0</v>
      </c>
      <c r="P231" s="2140">
        <f t="shared" si="33"/>
        <v>0</v>
      </c>
      <c r="Q231" s="2140"/>
      <c r="R231" s="125"/>
    </row>
    <row r="232" spans="1:29" s="340" customFormat="1" ht="15.95" hidden="1" customHeight="1">
      <c r="B232" s="2150">
        <v>3</v>
      </c>
      <c r="C232" s="526">
        <v>41848</v>
      </c>
      <c r="D232" s="2200" t="s">
        <v>797</v>
      </c>
      <c r="E232" s="2139"/>
      <c r="F232" s="2139"/>
      <c r="G232" s="2139"/>
      <c r="H232" s="764"/>
      <c r="I232" s="122">
        <f t="shared" si="30"/>
        <v>0</v>
      </c>
      <c r="J232" s="2139"/>
      <c r="K232" s="779"/>
      <c r="L232" s="123"/>
      <c r="M232" s="2140">
        <f t="shared" si="34"/>
        <v>0</v>
      </c>
      <c r="N232" s="2139"/>
      <c r="O232" s="2140">
        <f t="shared" si="35"/>
        <v>0</v>
      </c>
      <c r="P232" s="2140">
        <f t="shared" si="33"/>
        <v>0</v>
      </c>
      <c r="Q232" s="124"/>
      <c r="R232" s="1025"/>
    </row>
    <row r="233" spans="1:29" s="40" customFormat="1" ht="15.95" hidden="1" customHeight="1">
      <c r="B233" s="2157">
        <v>4</v>
      </c>
      <c r="C233" s="526">
        <v>41849</v>
      </c>
      <c r="D233" s="2200" t="s">
        <v>797</v>
      </c>
      <c r="E233" s="2139"/>
      <c r="F233" s="2139"/>
      <c r="G233" s="764"/>
      <c r="H233" s="764"/>
      <c r="I233" s="2141">
        <f t="shared" si="30"/>
        <v>0</v>
      </c>
      <c r="J233" s="2139"/>
      <c r="K233" s="2141"/>
      <c r="L233" s="123"/>
      <c r="M233" s="2140">
        <f t="shared" si="34"/>
        <v>0</v>
      </c>
      <c r="N233" s="2139"/>
      <c r="O233" s="2140">
        <f t="shared" si="35"/>
        <v>0</v>
      </c>
      <c r="P233" s="2140">
        <f t="shared" si="33"/>
        <v>0</v>
      </c>
      <c r="Q233" s="124"/>
      <c r="R233" s="1025"/>
    </row>
    <row r="234" spans="1:29" s="40" customFormat="1" ht="15.95" hidden="1" customHeight="1">
      <c r="B234" s="2150">
        <v>5</v>
      </c>
      <c r="C234" s="526">
        <v>41850</v>
      </c>
      <c r="D234" s="2200" t="s">
        <v>797</v>
      </c>
      <c r="E234" s="2139"/>
      <c r="F234" s="784"/>
      <c r="G234" s="785"/>
      <c r="H234" s="764"/>
      <c r="I234" s="2141">
        <f t="shared" si="30"/>
        <v>0</v>
      </c>
      <c r="J234" s="786"/>
      <c r="K234" s="787"/>
      <c r="L234" s="123"/>
      <c r="M234" s="2140">
        <f t="shared" si="34"/>
        <v>0</v>
      </c>
      <c r="N234" s="2139"/>
      <c r="O234" s="2140">
        <f t="shared" si="35"/>
        <v>0</v>
      </c>
      <c r="P234" s="2140">
        <f t="shared" si="33"/>
        <v>0</v>
      </c>
      <c r="Q234" s="788"/>
      <c r="R234" s="789"/>
    </row>
    <row r="235" spans="1:29" s="40" customFormat="1" ht="15.95" hidden="1" customHeight="1">
      <c r="B235" s="2150">
        <v>6</v>
      </c>
      <c r="C235" s="526">
        <v>41851</v>
      </c>
      <c r="D235" s="2200" t="s">
        <v>797</v>
      </c>
      <c r="E235" s="120"/>
      <c r="F235" s="2139"/>
      <c r="G235" s="764"/>
      <c r="H235" s="764"/>
      <c r="I235" s="2141">
        <f t="shared" si="30"/>
        <v>0</v>
      </c>
      <c r="J235" s="777"/>
      <c r="K235" s="2141"/>
      <c r="L235" s="123"/>
      <c r="M235" s="2140">
        <f t="shared" si="34"/>
        <v>0</v>
      </c>
      <c r="N235" s="2139"/>
      <c r="O235" s="2140">
        <f t="shared" si="35"/>
        <v>0</v>
      </c>
      <c r="P235" s="2140">
        <f t="shared" si="33"/>
        <v>0</v>
      </c>
      <c r="Q235" s="2140"/>
      <c r="R235" s="125"/>
    </row>
    <row r="236" spans="1:29" s="40" customFormat="1" ht="15.95" hidden="1" customHeight="1">
      <c r="B236" s="2150">
        <v>7</v>
      </c>
      <c r="C236" s="526">
        <v>41852</v>
      </c>
      <c r="D236" s="2200" t="s">
        <v>797</v>
      </c>
      <c r="E236" s="2139"/>
      <c r="F236" s="2139"/>
      <c r="G236" s="764"/>
      <c r="H236" s="764"/>
      <c r="I236" s="2141">
        <f t="shared" si="30"/>
        <v>0</v>
      </c>
      <c r="J236" s="2139"/>
      <c r="K236" s="2140"/>
      <c r="L236" s="123"/>
      <c r="M236" s="2140">
        <f t="shared" si="34"/>
        <v>0</v>
      </c>
      <c r="N236" s="2139"/>
      <c r="O236" s="2140">
        <f t="shared" si="35"/>
        <v>0</v>
      </c>
      <c r="P236" s="2140">
        <f t="shared" si="33"/>
        <v>0</v>
      </c>
      <c r="Q236" s="2140"/>
      <c r="R236" s="125"/>
    </row>
    <row r="237" spans="1:29" s="40" customFormat="1" ht="15.95" hidden="1" customHeight="1">
      <c r="B237" s="2150">
        <v>8</v>
      </c>
      <c r="C237" s="526">
        <v>41853</v>
      </c>
      <c r="D237" s="2200" t="s">
        <v>797</v>
      </c>
      <c r="E237" s="2139"/>
      <c r="F237" s="784"/>
      <c r="G237" s="785"/>
      <c r="H237" s="764"/>
      <c r="I237" s="2141">
        <f t="shared" si="30"/>
        <v>0</v>
      </c>
      <c r="J237" s="786"/>
      <c r="K237" s="787"/>
      <c r="L237" s="123"/>
      <c r="M237" s="2140">
        <f t="shared" si="34"/>
        <v>0</v>
      </c>
      <c r="N237" s="2139"/>
      <c r="O237" s="2140">
        <f t="shared" si="35"/>
        <v>0</v>
      </c>
      <c r="P237" s="2140">
        <f t="shared" si="33"/>
        <v>0</v>
      </c>
      <c r="Q237" s="2140"/>
      <c r="R237" s="125"/>
    </row>
    <row r="238" spans="1:29" s="40" customFormat="1" ht="15.95" hidden="1" customHeight="1">
      <c r="B238" s="2149">
        <v>9</v>
      </c>
      <c r="C238" s="2054">
        <v>41854</v>
      </c>
      <c r="D238" s="2200" t="s">
        <v>797</v>
      </c>
      <c r="E238" s="120"/>
      <c r="F238" s="2139"/>
      <c r="G238" s="764"/>
      <c r="H238" s="764"/>
      <c r="I238" s="2141">
        <f t="shared" si="30"/>
        <v>0</v>
      </c>
      <c r="J238" s="777"/>
      <c r="K238" s="2141"/>
      <c r="L238" s="123"/>
      <c r="M238" s="2140">
        <f t="shared" si="34"/>
        <v>0</v>
      </c>
      <c r="N238" s="2139"/>
      <c r="O238" s="2140">
        <f t="shared" si="35"/>
        <v>0</v>
      </c>
      <c r="P238" s="2140">
        <f t="shared" si="33"/>
        <v>0</v>
      </c>
      <c r="Q238" s="124"/>
      <c r="R238" s="1025"/>
      <c r="U238" s="34"/>
      <c r="V238" s="34"/>
      <c r="W238" s="34"/>
      <c r="X238" s="34"/>
      <c r="Y238" s="34"/>
      <c r="Z238" s="34"/>
      <c r="AA238" s="34"/>
      <c r="AB238" s="34"/>
      <c r="AC238" s="34"/>
    </row>
    <row r="239" spans="1:29" s="40" customFormat="1" ht="15.95" hidden="1" customHeight="1">
      <c r="B239" s="2150">
        <v>10</v>
      </c>
      <c r="C239" s="1428">
        <v>41855</v>
      </c>
      <c r="D239" s="2201" t="s">
        <v>804</v>
      </c>
      <c r="E239" s="43"/>
      <c r="F239" s="43"/>
      <c r="G239" s="1016"/>
      <c r="H239" s="764"/>
      <c r="I239" s="2141">
        <f t="shared" si="30"/>
        <v>0</v>
      </c>
      <c r="J239" s="2139"/>
      <c r="K239" s="28"/>
      <c r="L239" s="123"/>
      <c r="M239" s="2141">
        <f t="shared" si="34"/>
        <v>0</v>
      </c>
      <c r="N239" s="123"/>
      <c r="O239" s="2141">
        <f t="shared" si="35"/>
        <v>0</v>
      </c>
      <c r="P239" s="124">
        <f t="shared" si="33"/>
        <v>0</v>
      </c>
      <c r="Q239" s="2141"/>
      <c r="R239" s="125"/>
      <c r="U239" s="21"/>
      <c r="V239" s="21"/>
      <c r="W239" s="21"/>
      <c r="X239" s="21"/>
      <c r="Y239" s="21"/>
      <c r="Z239" s="21"/>
      <c r="AA239" s="21"/>
      <c r="AB239" s="21"/>
      <c r="AC239" s="21"/>
    </row>
    <row r="240" spans="1:29" s="40" customFormat="1" ht="15.95" hidden="1" customHeight="1">
      <c r="B240" s="2157">
        <v>11</v>
      </c>
      <c r="C240" s="526">
        <v>41856</v>
      </c>
      <c r="D240" s="1019" t="s">
        <v>804</v>
      </c>
      <c r="E240" s="2139"/>
      <c r="F240" s="2139"/>
      <c r="G240" s="764"/>
      <c r="H240" s="764"/>
      <c r="I240" s="2141">
        <f t="shared" si="30"/>
        <v>0</v>
      </c>
      <c r="J240" s="2139"/>
      <c r="K240" s="28"/>
      <c r="L240" s="123"/>
      <c r="M240" s="2140">
        <f t="shared" si="34"/>
        <v>0</v>
      </c>
      <c r="N240" s="2139"/>
      <c r="O240" s="2140">
        <f t="shared" si="35"/>
        <v>0</v>
      </c>
      <c r="P240" s="2140">
        <f t="shared" si="33"/>
        <v>0</v>
      </c>
      <c r="Q240" s="2140"/>
      <c r="R240" s="125"/>
      <c r="U240" s="21"/>
      <c r="V240" s="2192" t="s">
        <v>1021</v>
      </c>
      <c r="W240" s="2192"/>
      <c r="X240" s="2192"/>
      <c r="Y240" s="21"/>
      <c r="Z240" s="3381" t="s">
        <v>1022</v>
      </c>
      <c r="AA240" s="3381"/>
      <c r="AB240" s="3381"/>
      <c r="AC240" s="21"/>
    </row>
    <row r="241" spans="2:29" s="40" customFormat="1" ht="15.95" hidden="1" customHeight="1">
      <c r="B241" s="2150">
        <v>12</v>
      </c>
      <c r="C241" s="526">
        <v>41857</v>
      </c>
      <c r="D241" s="1019" t="s">
        <v>804</v>
      </c>
      <c r="E241" s="2139"/>
      <c r="F241" s="2139"/>
      <c r="G241" s="764"/>
      <c r="H241" s="764"/>
      <c r="I241" s="2141">
        <f t="shared" si="30"/>
        <v>0</v>
      </c>
      <c r="J241" s="2139"/>
      <c r="K241" s="2140"/>
      <c r="L241" s="123"/>
      <c r="M241" s="2140">
        <f t="shared" si="34"/>
        <v>0</v>
      </c>
      <c r="N241" s="2139"/>
      <c r="O241" s="2140">
        <f t="shared" si="35"/>
        <v>0</v>
      </c>
      <c r="P241" s="2140">
        <f t="shared" si="33"/>
        <v>0</v>
      </c>
      <c r="Q241" s="2140"/>
      <c r="R241" s="125"/>
      <c r="U241" s="21"/>
      <c r="V241" s="2192"/>
      <c r="W241" s="2192"/>
      <c r="X241" s="2192"/>
      <c r="Y241" s="21"/>
      <c r="Z241" s="2193"/>
      <c r="AA241" s="2193"/>
      <c r="AB241" s="2193"/>
      <c r="AC241" s="21"/>
    </row>
    <row r="242" spans="2:29" s="40" customFormat="1" ht="15.95" hidden="1" customHeight="1">
      <c r="B242" s="2150">
        <v>13</v>
      </c>
      <c r="C242" s="526">
        <v>41858</v>
      </c>
      <c r="D242" s="1019" t="s">
        <v>804</v>
      </c>
      <c r="E242" s="2139"/>
      <c r="F242" s="2139"/>
      <c r="G242" s="764"/>
      <c r="H242" s="764"/>
      <c r="I242" s="2141">
        <f t="shared" si="30"/>
        <v>0</v>
      </c>
      <c r="J242" s="2139"/>
      <c r="K242" s="2140"/>
      <c r="L242" s="123"/>
      <c r="M242" s="2140">
        <f t="shared" si="34"/>
        <v>0</v>
      </c>
      <c r="N242" s="2139"/>
      <c r="O242" s="2140">
        <f t="shared" si="35"/>
        <v>0</v>
      </c>
      <c r="P242" s="2140">
        <f t="shared" si="33"/>
        <v>0</v>
      </c>
      <c r="Q242" s="2140"/>
      <c r="R242" s="125"/>
      <c r="U242" s="21"/>
      <c r="V242" s="2194">
        <v>1</v>
      </c>
      <c r="W242" s="2192">
        <v>18</v>
      </c>
      <c r="X242" s="2192"/>
      <c r="Y242" s="21"/>
      <c r="Z242" s="2195">
        <v>1</v>
      </c>
      <c r="AA242" s="2193">
        <v>14</v>
      </c>
      <c r="AB242" s="2193"/>
      <c r="AC242" s="21"/>
    </row>
    <row r="243" spans="2:29" s="40" customFormat="1" ht="15.95" hidden="1" customHeight="1">
      <c r="B243" s="2150">
        <v>14</v>
      </c>
      <c r="C243" s="526">
        <v>41859</v>
      </c>
      <c r="D243" s="1401" t="s">
        <v>788</v>
      </c>
      <c r="E243" s="2139" t="s">
        <v>10</v>
      </c>
      <c r="F243" s="2139">
        <v>1</v>
      </c>
      <c r="G243" s="2139"/>
      <c r="H243" s="764">
        <f>F243*G243</f>
        <v>0</v>
      </c>
      <c r="I243" s="2141">
        <f t="shared" si="30"/>
        <v>0</v>
      </c>
      <c r="J243" s="2139" t="s">
        <v>127</v>
      </c>
      <c r="K243" s="2141">
        <f>F243*12500</f>
        <v>12500</v>
      </c>
      <c r="L243" s="764"/>
      <c r="M243" s="2140">
        <f t="shared" si="34"/>
        <v>0</v>
      </c>
      <c r="N243" s="2139"/>
      <c r="O243" s="2140">
        <f>N243*15000</f>
        <v>0</v>
      </c>
      <c r="P243" s="2140">
        <f t="shared" si="33"/>
        <v>12500</v>
      </c>
      <c r="Q243" s="2140"/>
      <c r="R243" s="2055" t="s">
        <v>1023</v>
      </c>
      <c r="U243" s="21"/>
      <c r="V243" s="2194">
        <v>2</v>
      </c>
      <c r="W243" s="2192">
        <v>19</v>
      </c>
      <c r="X243" s="2192"/>
      <c r="Y243" s="21"/>
      <c r="Z243" s="2195">
        <v>2</v>
      </c>
      <c r="AA243" s="2193">
        <v>15</v>
      </c>
      <c r="AB243" s="2193"/>
      <c r="AC243" s="21"/>
    </row>
    <row r="244" spans="2:29" s="40" customFormat="1" ht="15.95" hidden="1" customHeight="1">
      <c r="B244" s="2150">
        <v>15</v>
      </c>
      <c r="C244" s="526">
        <v>41860</v>
      </c>
      <c r="D244" s="1019" t="s">
        <v>804</v>
      </c>
      <c r="E244" s="1093"/>
      <c r="F244" s="1093"/>
      <c r="G244" s="1093"/>
      <c r="H244" s="764"/>
      <c r="I244" s="2141">
        <f t="shared" si="30"/>
        <v>0</v>
      </c>
      <c r="J244" s="1093"/>
      <c r="K244" s="1093"/>
      <c r="L244" s="764"/>
      <c r="M244" s="2140">
        <f t="shared" si="34"/>
        <v>0</v>
      </c>
      <c r="N244" s="2139"/>
      <c r="O244" s="2140">
        <f t="shared" si="35"/>
        <v>0</v>
      </c>
      <c r="P244" s="2140">
        <f t="shared" si="33"/>
        <v>0</v>
      </c>
      <c r="Q244" s="2140"/>
      <c r="R244" s="125"/>
      <c r="U244" s="21"/>
      <c r="V244" s="2194">
        <v>3</v>
      </c>
      <c r="W244" s="2192">
        <v>20</v>
      </c>
      <c r="X244" s="2192"/>
      <c r="Y244" s="21"/>
      <c r="Z244" s="2195">
        <v>3</v>
      </c>
      <c r="AA244" s="2193">
        <v>16</v>
      </c>
      <c r="AB244" s="2193"/>
      <c r="AC244" s="21"/>
    </row>
    <row r="245" spans="2:29" s="40" customFormat="1" ht="15.95" hidden="1" customHeight="1">
      <c r="B245" s="2149">
        <v>16</v>
      </c>
      <c r="C245" s="2054">
        <v>41861</v>
      </c>
      <c r="D245" s="1019" t="s">
        <v>804</v>
      </c>
      <c r="E245" s="2139"/>
      <c r="F245" s="2139"/>
      <c r="G245" s="764"/>
      <c r="H245" s="764"/>
      <c r="I245" s="2141">
        <f t="shared" si="30"/>
        <v>0</v>
      </c>
      <c r="J245" s="2139"/>
      <c r="K245" s="2140"/>
      <c r="L245" s="764"/>
      <c r="M245" s="2140">
        <f t="shared" si="34"/>
        <v>0</v>
      </c>
      <c r="N245" s="2139"/>
      <c r="O245" s="2140">
        <f t="shared" si="35"/>
        <v>0</v>
      </c>
      <c r="P245" s="2140">
        <f t="shared" si="33"/>
        <v>0</v>
      </c>
      <c r="Q245" s="2140"/>
      <c r="R245" s="125"/>
      <c r="U245" s="21"/>
      <c r="V245" s="2194">
        <v>4</v>
      </c>
      <c r="W245" s="2192">
        <v>21</v>
      </c>
      <c r="X245" s="2192"/>
      <c r="Y245" s="21"/>
      <c r="Z245" s="2195">
        <v>4</v>
      </c>
      <c r="AA245" s="2193">
        <v>17</v>
      </c>
      <c r="AB245" s="2193"/>
      <c r="AC245" s="21"/>
    </row>
    <row r="246" spans="2:29" s="40" customFormat="1" ht="15.95" hidden="1" customHeight="1">
      <c r="B246" s="2150">
        <v>17</v>
      </c>
      <c r="C246" s="526">
        <v>41862</v>
      </c>
      <c r="D246" s="1019" t="s">
        <v>804</v>
      </c>
      <c r="E246" s="2139"/>
      <c r="F246" s="2139"/>
      <c r="G246" s="764"/>
      <c r="H246" s="764"/>
      <c r="I246" s="2141">
        <f t="shared" si="30"/>
        <v>0</v>
      </c>
      <c r="J246" s="2139"/>
      <c r="K246" s="2140"/>
      <c r="L246" s="764"/>
      <c r="M246" s="2140">
        <f t="shared" si="34"/>
        <v>0</v>
      </c>
      <c r="N246" s="2139"/>
      <c r="O246" s="2140">
        <f t="shared" si="35"/>
        <v>0</v>
      </c>
      <c r="P246" s="2140">
        <f t="shared" si="33"/>
        <v>0</v>
      </c>
      <c r="Q246" s="2140"/>
      <c r="R246" s="125"/>
      <c r="U246" s="21"/>
      <c r="V246" s="2194">
        <v>5</v>
      </c>
      <c r="W246" s="2192">
        <v>22</v>
      </c>
      <c r="X246" s="2192"/>
      <c r="Y246" s="21"/>
      <c r="Z246" s="2195">
        <v>5</v>
      </c>
      <c r="AA246" s="2193">
        <v>18</v>
      </c>
      <c r="AB246" s="2193"/>
      <c r="AC246" s="21"/>
    </row>
    <row r="247" spans="2:29" s="40" customFormat="1" ht="15.95" hidden="1" customHeight="1">
      <c r="B247" s="2157">
        <v>18</v>
      </c>
      <c r="C247" s="526">
        <v>41863</v>
      </c>
      <c r="D247" s="1019" t="s">
        <v>804</v>
      </c>
      <c r="E247" s="2139"/>
      <c r="F247" s="2139"/>
      <c r="G247" s="764"/>
      <c r="H247" s="764"/>
      <c r="I247" s="2141">
        <f t="shared" si="30"/>
        <v>0</v>
      </c>
      <c r="J247" s="2139"/>
      <c r="K247" s="2140"/>
      <c r="L247" s="764"/>
      <c r="M247" s="2140">
        <f t="shared" si="34"/>
        <v>0</v>
      </c>
      <c r="N247" s="2139"/>
      <c r="O247" s="2140">
        <f t="shared" si="35"/>
        <v>0</v>
      </c>
      <c r="P247" s="2140">
        <f t="shared" si="33"/>
        <v>0</v>
      </c>
      <c r="Q247" s="2140"/>
      <c r="R247" s="125"/>
      <c r="U247" s="21"/>
      <c r="V247" s="2194">
        <v>6</v>
      </c>
      <c r="W247" s="2192">
        <v>23</v>
      </c>
      <c r="X247" s="2192"/>
      <c r="Y247" s="21"/>
      <c r="Z247" s="2195">
        <v>6</v>
      </c>
      <c r="AA247" s="2193">
        <v>19</v>
      </c>
      <c r="AB247" s="2193"/>
      <c r="AC247" s="21"/>
    </row>
    <row r="248" spans="2:29" s="40" customFormat="1" ht="15.95" hidden="1" customHeight="1">
      <c r="B248" s="2150">
        <v>19</v>
      </c>
      <c r="C248" s="526">
        <v>41864</v>
      </c>
      <c r="D248" s="1019" t="s">
        <v>804</v>
      </c>
      <c r="E248" s="2139"/>
      <c r="F248" s="2139"/>
      <c r="G248" s="764"/>
      <c r="H248" s="764"/>
      <c r="I248" s="2141">
        <f t="shared" si="30"/>
        <v>0</v>
      </c>
      <c r="J248" s="2139"/>
      <c r="K248" s="2140"/>
      <c r="L248" s="764"/>
      <c r="M248" s="2140">
        <f t="shared" si="34"/>
        <v>0</v>
      </c>
      <c r="N248" s="2139"/>
      <c r="O248" s="2140">
        <f t="shared" si="35"/>
        <v>0</v>
      </c>
      <c r="P248" s="2140">
        <f t="shared" si="33"/>
        <v>0</v>
      </c>
      <c r="Q248" s="2140"/>
      <c r="R248" s="125"/>
      <c r="U248" s="21"/>
      <c r="V248" s="2194">
        <v>7</v>
      </c>
      <c r="W248" s="2192">
        <v>24</v>
      </c>
      <c r="X248" s="2192"/>
      <c r="Y248" s="21"/>
      <c r="Z248" s="2195">
        <v>7</v>
      </c>
      <c r="AA248" s="2193">
        <v>20</v>
      </c>
      <c r="AB248" s="2193"/>
      <c r="AC248" s="21"/>
    </row>
    <row r="249" spans="2:29" s="40" customFormat="1" ht="15.95" hidden="1" customHeight="1">
      <c r="B249" s="2150">
        <v>20</v>
      </c>
      <c r="C249" s="526">
        <v>41865</v>
      </c>
      <c r="D249" s="1019" t="s">
        <v>804</v>
      </c>
      <c r="E249" s="2139"/>
      <c r="F249" s="2139"/>
      <c r="G249" s="764"/>
      <c r="H249" s="764"/>
      <c r="I249" s="2141">
        <f t="shared" si="30"/>
        <v>0</v>
      </c>
      <c r="J249" s="2139"/>
      <c r="K249" s="2140"/>
      <c r="L249" s="764"/>
      <c r="M249" s="2140">
        <f t="shared" si="34"/>
        <v>0</v>
      </c>
      <c r="N249" s="2139"/>
      <c r="O249" s="2140">
        <f t="shared" si="35"/>
        <v>0</v>
      </c>
      <c r="P249" s="2140">
        <f t="shared" si="33"/>
        <v>0</v>
      </c>
      <c r="Q249" s="2140"/>
      <c r="R249" s="125"/>
      <c r="U249" s="21"/>
      <c r="V249" s="2194">
        <v>8</v>
      </c>
      <c r="W249" s="2192">
        <v>1</v>
      </c>
      <c r="X249" s="2192"/>
      <c r="Y249" s="21"/>
      <c r="Z249" s="2195">
        <v>8</v>
      </c>
      <c r="AA249" s="2193">
        <v>21</v>
      </c>
      <c r="AB249" s="2193"/>
      <c r="AC249" s="21"/>
    </row>
    <row r="250" spans="2:29" s="40" customFormat="1" ht="15.95" hidden="1" customHeight="1">
      <c r="B250" s="2150">
        <v>21</v>
      </c>
      <c r="C250" s="526">
        <v>41866</v>
      </c>
      <c r="D250" s="27" t="s">
        <v>1008</v>
      </c>
      <c r="E250" s="2139" t="s">
        <v>810</v>
      </c>
      <c r="F250" s="2139">
        <v>3</v>
      </c>
      <c r="G250" s="764">
        <v>25</v>
      </c>
      <c r="H250" s="764">
        <f>F250*G250</f>
        <v>75</v>
      </c>
      <c r="I250" s="2141">
        <f t="shared" si="30"/>
        <v>37500</v>
      </c>
      <c r="J250" s="2139"/>
      <c r="K250" s="2140"/>
      <c r="L250" s="764"/>
      <c r="M250" s="2140">
        <f t="shared" si="34"/>
        <v>0</v>
      </c>
      <c r="N250" s="2139"/>
      <c r="O250" s="2140">
        <f t="shared" si="35"/>
        <v>0</v>
      </c>
      <c r="P250" s="2140">
        <f t="shared" si="33"/>
        <v>37500</v>
      </c>
      <c r="Q250" s="2140"/>
      <c r="R250" s="2055" t="s">
        <v>1023</v>
      </c>
      <c r="U250" s="21"/>
      <c r="V250" s="2194">
        <v>9</v>
      </c>
      <c r="W250" s="2192">
        <v>2</v>
      </c>
      <c r="X250" s="2192"/>
      <c r="Y250" s="21"/>
      <c r="Z250" s="2195">
        <v>9</v>
      </c>
      <c r="AA250" s="2193">
        <v>22</v>
      </c>
      <c r="AB250" s="2193"/>
      <c r="AC250" s="21"/>
    </row>
    <row r="251" spans="2:29" s="40" customFormat="1" ht="15.95" hidden="1" customHeight="1">
      <c r="B251" s="2150">
        <v>22</v>
      </c>
      <c r="C251" s="526">
        <v>41867</v>
      </c>
      <c r="D251" s="1019" t="s">
        <v>804</v>
      </c>
      <c r="E251" s="2139"/>
      <c r="F251" s="2139"/>
      <c r="G251" s="764"/>
      <c r="H251" s="764"/>
      <c r="I251" s="2141">
        <f t="shared" si="30"/>
        <v>0</v>
      </c>
      <c r="J251" s="2139"/>
      <c r="K251" s="2140"/>
      <c r="L251" s="764"/>
      <c r="M251" s="2140">
        <f t="shared" si="34"/>
        <v>0</v>
      </c>
      <c r="N251" s="2139"/>
      <c r="O251" s="2140">
        <f t="shared" si="35"/>
        <v>0</v>
      </c>
      <c r="P251" s="2140">
        <f t="shared" si="33"/>
        <v>0</v>
      </c>
      <c r="Q251" s="2140"/>
      <c r="R251" s="125"/>
      <c r="U251" s="21"/>
      <c r="V251" s="2194">
        <v>10</v>
      </c>
      <c r="W251" s="2192">
        <v>3</v>
      </c>
      <c r="X251" s="2192"/>
      <c r="Y251" s="21"/>
      <c r="Z251" s="2195">
        <v>10</v>
      </c>
      <c r="AA251" s="2193">
        <v>23</v>
      </c>
      <c r="AB251" s="2193"/>
      <c r="AC251" s="21"/>
    </row>
    <row r="252" spans="2:29" s="40" customFormat="1" ht="15.95" hidden="1" customHeight="1">
      <c r="B252" s="2149">
        <v>23</v>
      </c>
      <c r="C252" s="2054">
        <v>41868</v>
      </c>
      <c r="D252" s="1228" t="s">
        <v>354</v>
      </c>
      <c r="E252" s="43"/>
      <c r="F252" s="46"/>
      <c r="G252" s="1016"/>
      <c r="H252" s="764"/>
      <c r="I252" s="122">
        <f t="shared" si="30"/>
        <v>0</v>
      </c>
      <c r="J252" s="2139"/>
      <c r="K252" s="779"/>
      <c r="L252" s="764"/>
      <c r="M252" s="2140">
        <f t="shared" si="34"/>
        <v>0</v>
      </c>
      <c r="N252" s="2139"/>
      <c r="O252" s="2140">
        <f t="shared" si="35"/>
        <v>0</v>
      </c>
      <c r="P252" s="2140">
        <f t="shared" si="33"/>
        <v>0</v>
      </c>
      <c r="Q252" s="2140"/>
      <c r="R252" s="125"/>
      <c r="U252" s="21"/>
      <c r="V252" s="2194">
        <v>11</v>
      </c>
      <c r="W252" s="2192">
        <v>4</v>
      </c>
      <c r="X252" s="2192"/>
      <c r="Y252" s="21"/>
      <c r="Z252" s="2195">
        <v>11</v>
      </c>
      <c r="AA252" s="2193">
        <v>24</v>
      </c>
      <c r="AB252" s="2193"/>
      <c r="AC252" s="21"/>
    </row>
    <row r="253" spans="2:29" s="40" customFormat="1" ht="15.95" hidden="1" customHeight="1">
      <c r="B253" s="2150">
        <v>24</v>
      </c>
      <c r="C253" s="526">
        <v>41869</v>
      </c>
      <c r="D253" s="1019" t="s">
        <v>804</v>
      </c>
      <c r="E253" s="43"/>
      <c r="F253" s="2139"/>
      <c r="G253" s="764"/>
      <c r="H253" s="764"/>
      <c r="I253" s="2141">
        <f t="shared" si="30"/>
        <v>0</v>
      </c>
      <c r="J253" s="2139"/>
      <c r="K253" s="2140"/>
      <c r="L253" s="764"/>
      <c r="M253" s="2140">
        <f t="shared" si="34"/>
        <v>0</v>
      </c>
      <c r="N253" s="2139"/>
      <c r="O253" s="2140">
        <f t="shared" si="35"/>
        <v>0</v>
      </c>
      <c r="P253" s="2140">
        <f t="shared" si="33"/>
        <v>0</v>
      </c>
      <c r="Q253" s="2140"/>
      <c r="R253" s="125"/>
      <c r="U253" s="21"/>
      <c r="V253" s="2194">
        <v>12</v>
      </c>
      <c r="W253" s="2192">
        <v>5</v>
      </c>
      <c r="X253" s="2192"/>
      <c r="Y253" s="21"/>
      <c r="Z253" s="2195">
        <v>12</v>
      </c>
      <c r="AA253" s="2193">
        <v>1</v>
      </c>
      <c r="AB253" s="2193"/>
      <c r="AC253" s="21"/>
    </row>
    <row r="254" spans="2:29" s="40" customFormat="1" ht="15.95" hidden="1" customHeight="1">
      <c r="B254" s="2157">
        <v>25</v>
      </c>
      <c r="C254" s="526">
        <v>41870</v>
      </c>
      <c r="D254" s="251" t="s">
        <v>1009</v>
      </c>
      <c r="E254" s="46" t="s">
        <v>39</v>
      </c>
      <c r="F254" s="144">
        <v>1</v>
      </c>
      <c r="G254" s="145">
        <v>150</v>
      </c>
      <c r="H254" s="145">
        <f>F254*G254</f>
        <v>150</v>
      </c>
      <c r="I254" s="973">
        <f>H254*500</f>
        <v>75000</v>
      </c>
      <c r="J254" s="144"/>
      <c r="K254" s="149"/>
      <c r="L254" s="145">
        <v>7</v>
      </c>
      <c r="M254" s="149">
        <f>L254*10000</f>
        <v>70000</v>
      </c>
      <c r="N254" s="144"/>
      <c r="O254" s="149">
        <f>N254*15000</f>
        <v>0</v>
      </c>
      <c r="P254" s="2140">
        <f>I254+K254+M254+O254</f>
        <v>145000</v>
      </c>
      <c r="Q254" s="149"/>
      <c r="R254" s="2055" t="s">
        <v>1023</v>
      </c>
      <c r="S254" s="2164"/>
      <c r="U254" s="21"/>
      <c r="V254" s="2194">
        <v>13</v>
      </c>
      <c r="W254" s="2192">
        <v>6</v>
      </c>
      <c r="X254" s="2192"/>
      <c r="Y254" s="21"/>
      <c r="Z254" s="2195">
        <v>13</v>
      </c>
      <c r="AA254" s="2193">
        <v>2</v>
      </c>
      <c r="AB254" s="2193"/>
      <c r="AC254" s="21"/>
    </row>
    <row r="255" spans="2:29" s="40" customFormat="1" ht="15.95" hidden="1" customHeight="1">
      <c r="B255" s="2150">
        <v>26</v>
      </c>
      <c r="C255" s="526">
        <v>41871</v>
      </c>
      <c r="D255" s="592" t="s">
        <v>129</v>
      </c>
      <c r="E255" s="46" t="s">
        <v>39</v>
      </c>
      <c r="F255" s="367">
        <v>1</v>
      </c>
      <c r="G255" s="46">
        <v>150</v>
      </c>
      <c r="H255" s="764">
        <f>F255*G255</f>
        <v>150</v>
      </c>
      <c r="I255" s="2141">
        <f>H255*500</f>
        <v>75000</v>
      </c>
      <c r="J255" s="2144"/>
      <c r="K255" s="2145"/>
      <c r="L255" s="764">
        <v>5</v>
      </c>
      <c r="M255" s="2140">
        <f>L255*10000</f>
        <v>50000</v>
      </c>
      <c r="N255" s="2139"/>
      <c r="O255" s="2140">
        <f>N255*15000</f>
        <v>0</v>
      </c>
      <c r="P255" s="2140">
        <f>I255+K255+M255+O255</f>
        <v>125000</v>
      </c>
      <c r="Q255" s="2140"/>
      <c r="R255" s="2055" t="s">
        <v>1023</v>
      </c>
      <c r="U255" s="21"/>
      <c r="V255" s="2194">
        <v>14</v>
      </c>
      <c r="W255" s="2192">
        <v>7</v>
      </c>
      <c r="X255" s="2192"/>
      <c r="Y255" s="21"/>
      <c r="Z255" s="2195">
        <v>14</v>
      </c>
      <c r="AA255" s="2193">
        <v>3</v>
      </c>
      <c r="AB255" s="2193"/>
      <c r="AC255" s="21"/>
    </row>
    <row r="256" spans="2:29" s="40" customFormat="1" ht="15.95" hidden="1" customHeight="1">
      <c r="B256" s="2150">
        <v>27</v>
      </c>
      <c r="C256" s="526">
        <v>41872</v>
      </c>
      <c r="D256" s="1019" t="s">
        <v>804</v>
      </c>
      <c r="E256" s="2139"/>
      <c r="F256" s="2139"/>
      <c r="G256" s="764"/>
      <c r="H256" s="764"/>
      <c r="I256" s="2141">
        <f t="shared" si="30"/>
        <v>0</v>
      </c>
      <c r="J256" s="2139"/>
      <c r="K256" s="2140"/>
      <c r="L256" s="764"/>
      <c r="M256" s="2140">
        <f t="shared" si="34"/>
        <v>0</v>
      </c>
      <c r="N256" s="2139"/>
      <c r="O256" s="2140">
        <f t="shared" si="35"/>
        <v>0</v>
      </c>
      <c r="P256" s="2140">
        <f t="shared" si="33"/>
        <v>0</v>
      </c>
      <c r="Q256" s="2140"/>
      <c r="R256" s="125"/>
      <c r="U256" s="21"/>
      <c r="V256" s="2194">
        <v>15</v>
      </c>
      <c r="W256" s="2192">
        <v>8</v>
      </c>
      <c r="X256" s="2192"/>
      <c r="Y256" s="21"/>
      <c r="Z256" s="2195">
        <v>15</v>
      </c>
      <c r="AA256" s="2193">
        <v>4</v>
      </c>
      <c r="AB256" s="2193"/>
      <c r="AC256" s="21"/>
    </row>
    <row r="257" spans="1:29" s="40" customFormat="1" ht="15.95" hidden="1" customHeight="1">
      <c r="B257" s="2157">
        <v>28</v>
      </c>
      <c r="C257" s="526">
        <v>41873</v>
      </c>
      <c r="D257" s="27" t="s">
        <v>1011</v>
      </c>
      <c r="E257" s="2139" t="s">
        <v>10</v>
      </c>
      <c r="F257" s="2139">
        <v>1</v>
      </c>
      <c r="G257" s="2139"/>
      <c r="H257" s="764">
        <f>F257*G257</f>
        <v>0</v>
      </c>
      <c r="I257" s="2141">
        <f>H257*500</f>
        <v>0</v>
      </c>
      <c r="J257" s="2139" t="s">
        <v>127</v>
      </c>
      <c r="K257" s="2141">
        <f>F257*12500</f>
        <v>12500</v>
      </c>
      <c r="L257" s="764"/>
      <c r="M257" s="2140">
        <f t="shared" si="34"/>
        <v>0</v>
      </c>
      <c r="N257" s="2139"/>
      <c r="O257" s="2140">
        <f t="shared" si="35"/>
        <v>0</v>
      </c>
      <c r="P257" s="2140">
        <f t="shared" si="33"/>
        <v>12500</v>
      </c>
      <c r="Q257" s="2140"/>
      <c r="R257" s="2055" t="s">
        <v>1024</v>
      </c>
      <c r="U257" s="21"/>
      <c r="V257" s="2196"/>
      <c r="W257" s="2192"/>
      <c r="X257" s="2192"/>
      <c r="Y257" s="21"/>
      <c r="Z257" s="2195">
        <v>16</v>
      </c>
      <c r="AA257" s="2193">
        <v>5</v>
      </c>
      <c r="AB257" s="2193"/>
      <c r="AC257" s="21"/>
    </row>
    <row r="258" spans="1:29" s="40" customFormat="1" ht="15.95" hidden="1" customHeight="1">
      <c r="B258" s="3186">
        <v>29</v>
      </c>
      <c r="C258" s="526">
        <v>41874</v>
      </c>
      <c r="D258" s="27" t="s">
        <v>1012</v>
      </c>
      <c r="E258" s="2139" t="s">
        <v>810</v>
      </c>
      <c r="F258" s="46">
        <v>2</v>
      </c>
      <c r="G258" s="46">
        <v>55</v>
      </c>
      <c r="H258" s="764">
        <f>F258*G258</f>
        <v>110</v>
      </c>
      <c r="I258" s="2141">
        <f t="shared" si="30"/>
        <v>55000</v>
      </c>
      <c r="J258" s="57"/>
      <c r="K258" s="28"/>
      <c r="L258" s="764">
        <v>2</v>
      </c>
      <c r="M258" s="2140">
        <f t="shared" si="34"/>
        <v>20000</v>
      </c>
      <c r="N258" s="2139"/>
      <c r="O258" s="2140">
        <f t="shared" si="35"/>
        <v>0</v>
      </c>
      <c r="P258" s="2140">
        <f t="shared" si="33"/>
        <v>75000</v>
      </c>
      <c r="Q258" s="2140"/>
      <c r="R258" s="3372" t="s">
        <v>1024</v>
      </c>
      <c r="U258" s="21"/>
      <c r="V258" s="21"/>
      <c r="W258" s="21"/>
      <c r="X258" s="21"/>
      <c r="Y258" s="21"/>
      <c r="Z258" s="2195">
        <v>17</v>
      </c>
      <c r="AA258" s="2193">
        <v>6</v>
      </c>
      <c r="AB258" s="2193"/>
      <c r="AC258" s="21"/>
    </row>
    <row r="259" spans="1:29" s="40" customFormat="1" ht="15.95" hidden="1" customHeight="1">
      <c r="A259" s="344"/>
      <c r="B259" s="3187"/>
      <c r="C259" s="526">
        <v>41874</v>
      </c>
      <c r="D259" s="27" t="s">
        <v>965</v>
      </c>
      <c r="E259" s="2139" t="s">
        <v>39</v>
      </c>
      <c r="F259" s="2139">
        <v>1</v>
      </c>
      <c r="G259" s="123"/>
      <c r="H259" s="764"/>
      <c r="I259" s="2141">
        <f t="shared" si="30"/>
        <v>0</v>
      </c>
      <c r="J259" s="2139"/>
      <c r="K259" s="2140">
        <v>10000</v>
      </c>
      <c r="L259" s="764">
        <v>1</v>
      </c>
      <c r="M259" s="2140">
        <f t="shared" si="34"/>
        <v>10000</v>
      </c>
      <c r="N259" s="2139"/>
      <c r="O259" s="2140">
        <f t="shared" si="35"/>
        <v>0</v>
      </c>
      <c r="P259" s="2140">
        <f t="shared" si="33"/>
        <v>20000</v>
      </c>
      <c r="Q259" s="2140"/>
      <c r="R259" s="3373"/>
      <c r="U259" s="21"/>
      <c r="V259" s="21"/>
      <c r="W259" s="21"/>
      <c r="X259" s="21"/>
      <c r="Y259" s="21"/>
      <c r="Z259" s="2195">
        <v>18</v>
      </c>
      <c r="AA259" s="2193">
        <v>7</v>
      </c>
      <c r="AB259" s="2193"/>
      <c r="AC259" s="21"/>
    </row>
    <row r="260" spans="1:29" s="40" customFormat="1" ht="15.95" hidden="1" customHeight="1">
      <c r="A260" s="344"/>
      <c r="B260" s="3261">
        <v>30</v>
      </c>
      <c r="C260" s="2054">
        <v>41875</v>
      </c>
      <c r="D260" s="27" t="s">
        <v>978</v>
      </c>
      <c r="E260" s="2139" t="s">
        <v>810</v>
      </c>
      <c r="F260" s="2139">
        <v>2</v>
      </c>
      <c r="G260" s="46">
        <v>55</v>
      </c>
      <c r="H260" s="764">
        <f>F260*G260</f>
        <v>110</v>
      </c>
      <c r="I260" s="2141">
        <f t="shared" si="30"/>
        <v>55000</v>
      </c>
      <c r="J260" s="2139"/>
      <c r="K260" s="2140"/>
      <c r="L260" s="764">
        <v>2</v>
      </c>
      <c r="M260" s="2140">
        <f t="shared" si="34"/>
        <v>20000</v>
      </c>
      <c r="N260" s="2139"/>
      <c r="O260" s="2140">
        <f t="shared" si="35"/>
        <v>0</v>
      </c>
      <c r="P260" s="2140">
        <f t="shared" si="33"/>
        <v>75000</v>
      </c>
      <c r="Q260" s="2140"/>
      <c r="R260" s="3372" t="s">
        <v>1024</v>
      </c>
      <c r="U260" s="21"/>
      <c r="V260" s="21"/>
      <c r="W260" s="21"/>
      <c r="X260" s="21"/>
      <c r="Y260" s="21"/>
      <c r="Z260" s="2195">
        <v>19</v>
      </c>
      <c r="AA260" s="2193">
        <v>8</v>
      </c>
      <c r="AB260" s="2193"/>
      <c r="AC260" s="21"/>
    </row>
    <row r="261" spans="1:29" s="40" customFormat="1" ht="15.95" hidden="1" customHeight="1">
      <c r="A261" s="344"/>
      <c r="B261" s="3261"/>
      <c r="C261" s="2054">
        <v>41875</v>
      </c>
      <c r="D261" s="27" t="s">
        <v>965</v>
      </c>
      <c r="E261" s="2139" t="s">
        <v>39</v>
      </c>
      <c r="F261" s="2139">
        <v>1</v>
      </c>
      <c r="G261" s="764"/>
      <c r="H261" s="764"/>
      <c r="I261" s="2141">
        <f t="shared" si="30"/>
        <v>0</v>
      </c>
      <c r="J261" s="2139"/>
      <c r="K261" s="2140">
        <v>10000</v>
      </c>
      <c r="L261" s="764">
        <v>1</v>
      </c>
      <c r="M261" s="2140">
        <f t="shared" si="34"/>
        <v>10000</v>
      </c>
      <c r="N261" s="2139"/>
      <c r="O261" s="2140">
        <f t="shared" si="35"/>
        <v>0</v>
      </c>
      <c r="P261" s="2140">
        <f t="shared" si="33"/>
        <v>20000</v>
      </c>
      <c r="Q261" s="2140"/>
      <c r="R261" s="3373"/>
      <c r="U261" s="34"/>
      <c r="V261" s="34"/>
      <c r="W261" s="34"/>
      <c r="X261" s="34"/>
      <c r="Y261" s="34"/>
      <c r="Z261" s="34"/>
      <c r="AA261" s="34"/>
      <c r="AB261" s="34"/>
      <c r="AC261" s="34"/>
    </row>
    <row r="262" spans="1:29" s="40" customFormat="1" ht="15.95" hidden="1" customHeight="1">
      <c r="A262" s="344"/>
      <c r="B262" s="3186">
        <v>31</v>
      </c>
      <c r="C262" s="526">
        <v>41876</v>
      </c>
      <c r="D262" s="27" t="s">
        <v>978</v>
      </c>
      <c r="E262" s="2139" t="s">
        <v>810</v>
      </c>
      <c r="F262" s="2139">
        <v>2</v>
      </c>
      <c r="G262" s="46">
        <v>55</v>
      </c>
      <c r="H262" s="764">
        <f>F262*G262</f>
        <v>110</v>
      </c>
      <c r="I262" s="2141">
        <f t="shared" si="30"/>
        <v>55000</v>
      </c>
      <c r="J262" s="2139"/>
      <c r="K262" s="2140"/>
      <c r="L262" s="764">
        <v>2</v>
      </c>
      <c r="M262" s="2140">
        <f t="shared" si="34"/>
        <v>20000</v>
      </c>
      <c r="N262" s="2139"/>
      <c r="O262" s="2140">
        <f t="shared" si="35"/>
        <v>0</v>
      </c>
      <c r="P262" s="2140">
        <f t="shared" si="33"/>
        <v>75000</v>
      </c>
      <c r="Q262" s="2140"/>
      <c r="R262" s="3372" t="s">
        <v>1024</v>
      </c>
    </row>
    <row r="263" spans="1:29" s="40" customFormat="1" ht="15.95" hidden="1" customHeight="1" thickBot="1">
      <c r="A263" s="344"/>
      <c r="B263" s="3208"/>
      <c r="C263" s="791">
        <v>41876</v>
      </c>
      <c r="D263" s="50" t="s">
        <v>965</v>
      </c>
      <c r="E263" s="2155" t="s">
        <v>39</v>
      </c>
      <c r="F263" s="2155">
        <v>1</v>
      </c>
      <c r="G263" s="765"/>
      <c r="H263" s="765"/>
      <c r="I263" s="2142"/>
      <c r="J263" s="2155"/>
      <c r="K263" s="767">
        <v>10000</v>
      </c>
      <c r="L263" s="765">
        <v>1</v>
      </c>
      <c r="M263" s="767">
        <f t="shared" si="34"/>
        <v>10000</v>
      </c>
      <c r="N263" s="2155"/>
      <c r="O263" s="767">
        <f t="shared" si="35"/>
        <v>0</v>
      </c>
      <c r="P263" s="767">
        <f t="shared" si="33"/>
        <v>20000</v>
      </c>
      <c r="Q263" s="767"/>
      <c r="R263" s="3374"/>
    </row>
    <row r="264" spans="1:29" s="31" customFormat="1" ht="15.95" hidden="1" customHeight="1">
      <c r="B264" s="1333">
        <v>1</v>
      </c>
      <c r="C264" s="769">
        <v>41877</v>
      </c>
      <c r="D264" s="1409" t="s">
        <v>354</v>
      </c>
      <c r="E264" s="97"/>
      <c r="F264" s="100"/>
      <c r="G264" s="97"/>
      <c r="H264" s="771"/>
      <c r="I264" s="2170">
        <f t="shared" ref="I264:I310" si="36">H264*500</f>
        <v>0</v>
      </c>
      <c r="J264" s="770"/>
      <c r="K264" s="2182"/>
      <c r="L264" s="771"/>
      <c r="M264" s="2182">
        <f t="shared" si="34"/>
        <v>0</v>
      </c>
      <c r="N264" s="770"/>
      <c r="O264" s="2182">
        <f t="shared" si="35"/>
        <v>0</v>
      </c>
      <c r="P264" s="2182">
        <f t="shared" ref="P264:P310" si="37">I264+K264+M264+O264</f>
        <v>0</v>
      </c>
      <c r="Q264" s="2182"/>
      <c r="R264" s="2223"/>
    </row>
    <row r="265" spans="1:29" s="31" customFormat="1" ht="15.95" hidden="1" customHeight="1">
      <c r="B265" s="2179">
        <v>2</v>
      </c>
      <c r="C265" s="526">
        <v>41878</v>
      </c>
      <c r="D265" s="1228" t="s">
        <v>354</v>
      </c>
      <c r="E265" s="46"/>
      <c r="F265" s="367"/>
      <c r="G265" s="46"/>
      <c r="H265" s="764"/>
      <c r="I265" s="2169">
        <f t="shared" si="36"/>
        <v>0</v>
      </c>
      <c r="J265" s="2172"/>
      <c r="K265" s="2171"/>
      <c r="L265" s="764"/>
      <c r="M265" s="2171">
        <f t="shared" si="34"/>
        <v>0</v>
      </c>
      <c r="N265" s="2172"/>
      <c r="O265" s="2171">
        <f t="shared" si="35"/>
        <v>0</v>
      </c>
      <c r="P265" s="2171">
        <f t="shared" si="37"/>
        <v>0</v>
      </c>
      <c r="Q265" s="2171"/>
      <c r="R265" s="2055"/>
    </row>
    <row r="266" spans="1:29" s="31" customFormat="1" ht="15.95" hidden="1" customHeight="1">
      <c r="B266" s="2179">
        <v>3</v>
      </c>
      <c r="C266" s="526">
        <v>41879</v>
      </c>
      <c r="D266" s="1019" t="s">
        <v>973</v>
      </c>
      <c r="E266" s="46"/>
      <c r="F266" s="367"/>
      <c r="G266" s="46"/>
      <c r="H266" s="764"/>
      <c r="I266" s="2169">
        <f t="shared" si="36"/>
        <v>0</v>
      </c>
      <c r="J266" s="2172"/>
      <c r="K266" s="2171"/>
      <c r="L266" s="764"/>
      <c r="M266" s="2171">
        <f t="shared" si="34"/>
        <v>0</v>
      </c>
      <c r="N266" s="2172"/>
      <c r="O266" s="2171">
        <f t="shared" si="35"/>
        <v>0</v>
      </c>
      <c r="P266" s="2171">
        <f t="shared" si="37"/>
        <v>0</v>
      </c>
      <c r="Q266" s="2171"/>
      <c r="R266" s="2055"/>
    </row>
    <row r="267" spans="1:29" s="31" customFormat="1" ht="15.95" hidden="1" customHeight="1">
      <c r="B267" s="2179">
        <v>4</v>
      </c>
      <c r="C267" s="526">
        <v>41880</v>
      </c>
      <c r="D267" s="1019" t="s">
        <v>973</v>
      </c>
      <c r="E267" s="46"/>
      <c r="F267" s="367"/>
      <c r="G267" s="46"/>
      <c r="H267" s="764"/>
      <c r="I267" s="2169">
        <f t="shared" si="36"/>
        <v>0</v>
      </c>
      <c r="J267" s="2172"/>
      <c r="K267" s="2171"/>
      <c r="L267" s="764"/>
      <c r="M267" s="2171">
        <f t="shared" si="34"/>
        <v>0</v>
      </c>
      <c r="N267" s="2172"/>
      <c r="O267" s="2171">
        <f t="shared" si="35"/>
        <v>0</v>
      </c>
      <c r="P267" s="2171">
        <f t="shared" si="37"/>
        <v>0</v>
      </c>
      <c r="Q267" s="2171"/>
      <c r="R267" s="2055"/>
    </row>
    <row r="268" spans="1:29" s="31" customFormat="1" ht="15.95" hidden="1" customHeight="1">
      <c r="B268" s="2179">
        <v>5</v>
      </c>
      <c r="C268" s="526">
        <v>41881</v>
      </c>
      <c r="D268" s="1019" t="s">
        <v>973</v>
      </c>
      <c r="E268" s="46"/>
      <c r="F268" s="367"/>
      <c r="G268" s="46"/>
      <c r="H268" s="764"/>
      <c r="I268" s="2169">
        <f t="shared" si="36"/>
        <v>0</v>
      </c>
      <c r="J268" s="2172"/>
      <c r="K268" s="2171"/>
      <c r="L268" s="764"/>
      <c r="M268" s="2171">
        <f t="shared" si="34"/>
        <v>0</v>
      </c>
      <c r="N268" s="2172"/>
      <c r="O268" s="2171">
        <f t="shared" si="35"/>
        <v>0</v>
      </c>
      <c r="P268" s="2171">
        <f t="shared" si="37"/>
        <v>0</v>
      </c>
      <c r="Q268" s="2171"/>
      <c r="R268" s="2055"/>
    </row>
    <row r="269" spans="1:29" s="31" customFormat="1" ht="15.95" hidden="1" customHeight="1">
      <c r="B269" s="2180">
        <v>6</v>
      </c>
      <c r="C269" s="2054">
        <v>41882</v>
      </c>
      <c r="D269" s="1019" t="s">
        <v>973</v>
      </c>
      <c r="E269" s="46"/>
      <c r="F269" s="367"/>
      <c r="G269" s="46"/>
      <c r="H269" s="764"/>
      <c r="I269" s="2169">
        <f t="shared" si="36"/>
        <v>0</v>
      </c>
      <c r="J269" s="2172"/>
      <c r="K269" s="2171"/>
      <c r="L269" s="764"/>
      <c r="M269" s="2171">
        <f t="shared" si="34"/>
        <v>0</v>
      </c>
      <c r="N269" s="2172"/>
      <c r="O269" s="2171">
        <f t="shared" si="35"/>
        <v>0</v>
      </c>
      <c r="P269" s="2171">
        <f t="shared" si="37"/>
        <v>0</v>
      </c>
      <c r="Q269" s="2171"/>
      <c r="R269" s="2055"/>
      <c r="T269" s="1220"/>
    </row>
    <row r="270" spans="1:29" s="31" customFormat="1" ht="15.95" hidden="1" customHeight="1">
      <c r="B270" s="2179">
        <v>7</v>
      </c>
      <c r="C270" s="526">
        <v>41883</v>
      </c>
      <c r="D270" s="1019" t="s">
        <v>973</v>
      </c>
      <c r="E270" s="46"/>
      <c r="F270" s="367"/>
      <c r="G270" s="46"/>
      <c r="H270" s="764"/>
      <c r="I270" s="2169">
        <f t="shared" si="36"/>
        <v>0</v>
      </c>
      <c r="J270" s="2172"/>
      <c r="K270" s="2171"/>
      <c r="L270" s="764"/>
      <c r="M270" s="2171">
        <f t="shared" si="34"/>
        <v>0</v>
      </c>
      <c r="N270" s="2172"/>
      <c r="O270" s="2171">
        <f t="shared" si="35"/>
        <v>0</v>
      </c>
      <c r="P270" s="2171">
        <f t="shared" si="37"/>
        <v>0</v>
      </c>
      <c r="Q270" s="2171"/>
      <c r="R270" s="2055"/>
      <c r="T270" s="1220"/>
    </row>
    <row r="271" spans="1:29" s="31" customFormat="1" ht="15.95" hidden="1" customHeight="1">
      <c r="B271" s="2179">
        <v>8</v>
      </c>
      <c r="C271" s="526">
        <v>41884</v>
      </c>
      <c r="D271" s="1019" t="s">
        <v>973</v>
      </c>
      <c r="E271" s="46"/>
      <c r="F271" s="367"/>
      <c r="G271" s="46"/>
      <c r="H271" s="764"/>
      <c r="I271" s="2169">
        <f t="shared" si="36"/>
        <v>0</v>
      </c>
      <c r="J271" s="2172"/>
      <c r="K271" s="2171"/>
      <c r="L271" s="764"/>
      <c r="M271" s="2171">
        <f t="shared" si="34"/>
        <v>0</v>
      </c>
      <c r="N271" s="2172"/>
      <c r="O271" s="2171">
        <f t="shared" si="35"/>
        <v>0</v>
      </c>
      <c r="P271" s="2171">
        <f t="shared" si="37"/>
        <v>0</v>
      </c>
      <c r="Q271" s="2171"/>
      <c r="R271" s="2055"/>
      <c r="T271" s="1220"/>
    </row>
    <row r="272" spans="1:29" s="31" customFormat="1" ht="15.95" hidden="1" customHeight="1">
      <c r="B272" s="2179">
        <v>9</v>
      </c>
      <c r="C272" s="526">
        <v>41885</v>
      </c>
      <c r="D272" s="1019" t="s">
        <v>973</v>
      </c>
      <c r="E272" s="46"/>
      <c r="F272" s="367"/>
      <c r="G272" s="46"/>
      <c r="H272" s="764"/>
      <c r="I272" s="2169">
        <f t="shared" si="36"/>
        <v>0</v>
      </c>
      <c r="J272" s="2172"/>
      <c r="K272" s="2171"/>
      <c r="L272" s="764"/>
      <c r="M272" s="2171">
        <f t="shared" si="34"/>
        <v>0</v>
      </c>
      <c r="N272" s="2172"/>
      <c r="O272" s="2171">
        <f t="shared" si="35"/>
        <v>0</v>
      </c>
      <c r="P272" s="2171">
        <f t="shared" si="37"/>
        <v>0</v>
      </c>
      <c r="Q272" s="2171"/>
      <c r="R272" s="2055" t="s">
        <v>1211</v>
      </c>
      <c r="T272" s="1220"/>
    </row>
    <row r="273" spans="2:28" s="31" customFormat="1" ht="15.95" hidden="1" customHeight="1">
      <c r="B273" s="3186">
        <v>10</v>
      </c>
      <c r="C273" s="526">
        <v>41886</v>
      </c>
      <c r="D273" s="1401" t="s">
        <v>788</v>
      </c>
      <c r="E273" s="2172" t="s">
        <v>10</v>
      </c>
      <c r="F273" s="367">
        <v>1</v>
      </c>
      <c r="G273" s="46"/>
      <c r="H273" s="764"/>
      <c r="I273" s="2169">
        <f t="shared" si="36"/>
        <v>0</v>
      </c>
      <c r="J273" s="2172" t="s">
        <v>127</v>
      </c>
      <c r="K273" s="2169">
        <f>F273*12500</f>
        <v>12500</v>
      </c>
      <c r="L273" s="764"/>
      <c r="M273" s="2171">
        <f t="shared" si="34"/>
        <v>0</v>
      </c>
      <c r="N273" s="2172"/>
      <c r="O273" s="2171">
        <f t="shared" si="35"/>
        <v>0</v>
      </c>
      <c r="P273" s="2171">
        <f t="shared" si="37"/>
        <v>12500</v>
      </c>
      <c r="Q273" s="2171"/>
      <c r="R273" s="2055" t="s">
        <v>1211</v>
      </c>
      <c r="T273" s="1220"/>
    </row>
    <row r="274" spans="2:28" s="31" customFormat="1" ht="15.95" hidden="1" customHeight="1">
      <c r="B274" s="3188"/>
      <c r="C274" s="526">
        <v>41886</v>
      </c>
      <c r="D274" s="27" t="s">
        <v>1012</v>
      </c>
      <c r="E274" s="2172" t="s">
        <v>984</v>
      </c>
      <c r="F274" s="46">
        <v>2</v>
      </c>
      <c r="G274" s="46">
        <v>55</v>
      </c>
      <c r="H274" s="764">
        <f>F274*G274</f>
        <v>110</v>
      </c>
      <c r="I274" s="2169">
        <f t="shared" si="36"/>
        <v>55000</v>
      </c>
      <c r="J274" s="2172"/>
      <c r="K274" s="2171"/>
      <c r="L274" s="764">
        <v>3.5</v>
      </c>
      <c r="M274" s="2171">
        <f t="shared" si="34"/>
        <v>35000</v>
      </c>
      <c r="N274" s="2172"/>
      <c r="O274" s="2171">
        <f t="shared" si="35"/>
        <v>0</v>
      </c>
      <c r="P274" s="2171">
        <f t="shared" si="37"/>
        <v>90000</v>
      </c>
      <c r="Q274" s="2171"/>
      <c r="R274" s="2055" t="s">
        <v>1211</v>
      </c>
      <c r="T274" s="1220"/>
    </row>
    <row r="275" spans="2:28" s="31" customFormat="1" ht="15.95" hidden="1" customHeight="1">
      <c r="B275" s="3187"/>
      <c r="C275" s="526">
        <v>41886</v>
      </c>
      <c r="D275" s="27" t="s">
        <v>965</v>
      </c>
      <c r="E275" s="2172" t="s">
        <v>10</v>
      </c>
      <c r="F275" s="367">
        <v>1</v>
      </c>
      <c r="G275" s="46"/>
      <c r="H275" s="764"/>
      <c r="I275" s="2169">
        <f t="shared" si="36"/>
        <v>0</v>
      </c>
      <c r="J275" s="2172"/>
      <c r="K275" s="2171">
        <v>10000</v>
      </c>
      <c r="L275" s="764"/>
      <c r="M275" s="2171">
        <f t="shared" si="34"/>
        <v>0</v>
      </c>
      <c r="N275" s="2172"/>
      <c r="O275" s="2171">
        <f t="shared" si="35"/>
        <v>0</v>
      </c>
      <c r="P275" s="2171">
        <f t="shared" si="37"/>
        <v>10000</v>
      </c>
      <c r="Q275" s="2171"/>
      <c r="R275" s="2055" t="s">
        <v>1211</v>
      </c>
      <c r="T275" s="1220"/>
    </row>
    <row r="276" spans="2:28" s="31" customFormat="1" ht="15.95" hidden="1" customHeight="1">
      <c r="B276" s="3186">
        <v>11</v>
      </c>
      <c r="C276" s="526">
        <v>41887</v>
      </c>
      <c r="D276" s="1401" t="s">
        <v>788</v>
      </c>
      <c r="E276" s="2172" t="s">
        <v>10</v>
      </c>
      <c r="F276" s="367">
        <v>1</v>
      </c>
      <c r="G276" s="46"/>
      <c r="H276" s="764"/>
      <c r="I276" s="2169">
        <f t="shared" si="36"/>
        <v>0</v>
      </c>
      <c r="J276" s="2172" t="s">
        <v>127</v>
      </c>
      <c r="K276" s="2169">
        <f>F276*12500</f>
        <v>12500</v>
      </c>
      <c r="L276" s="764"/>
      <c r="M276" s="2171">
        <f t="shared" si="34"/>
        <v>0</v>
      </c>
      <c r="N276" s="2172"/>
      <c r="O276" s="2171">
        <f t="shared" si="35"/>
        <v>0</v>
      </c>
      <c r="P276" s="2171">
        <f t="shared" si="37"/>
        <v>12500</v>
      </c>
      <c r="Q276" s="2171"/>
      <c r="R276" s="2055" t="s">
        <v>1211</v>
      </c>
      <c r="T276" s="1220"/>
    </row>
    <row r="277" spans="2:28" s="31" customFormat="1" ht="15.95" hidden="1" customHeight="1">
      <c r="B277" s="3188"/>
      <c r="C277" s="526">
        <v>41887</v>
      </c>
      <c r="D277" s="27" t="s">
        <v>1012</v>
      </c>
      <c r="E277" s="2172" t="s">
        <v>984</v>
      </c>
      <c r="F277" s="2172">
        <v>2</v>
      </c>
      <c r="G277" s="46">
        <v>55</v>
      </c>
      <c r="H277" s="764">
        <f>F277*G277</f>
        <v>110</v>
      </c>
      <c r="I277" s="2169">
        <f>H277*500</f>
        <v>55000</v>
      </c>
      <c r="J277" s="2172"/>
      <c r="K277" s="2171"/>
      <c r="L277" s="764">
        <v>2.5</v>
      </c>
      <c r="M277" s="2171">
        <f t="shared" si="34"/>
        <v>25000</v>
      </c>
      <c r="N277" s="2172"/>
      <c r="O277" s="2171">
        <f t="shared" si="35"/>
        <v>0</v>
      </c>
      <c r="P277" s="2171">
        <f t="shared" si="37"/>
        <v>80000</v>
      </c>
      <c r="Q277" s="2171"/>
      <c r="R277" s="2055" t="s">
        <v>1211</v>
      </c>
      <c r="T277" s="1220"/>
    </row>
    <row r="278" spans="2:28" s="31" customFormat="1" ht="15.95" hidden="1" customHeight="1">
      <c r="B278" s="3187"/>
      <c r="C278" s="526">
        <v>41887</v>
      </c>
      <c r="D278" s="27" t="s">
        <v>965</v>
      </c>
      <c r="E278" s="2172" t="s">
        <v>10</v>
      </c>
      <c r="F278" s="367">
        <v>1</v>
      </c>
      <c r="G278" s="46"/>
      <c r="H278" s="764"/>
      <c r="I278" s="2169">
        <f t="shared" si="36"/>
        <v>0</v>
      </c>
      <c r="J278" s="2172"/>
      <c r="K278" s="2171">
        <v>10000</v>
      </c>
      <c r="L278" s="764"/>
      <c r="M278" s="2171">
        <f t="shared" si="34"/>
        <v>0</v>
      </c>
      <c r="N278" s="2172"/>
      <c r="O278" s="2171">
        <f t="shared" si="35"/>
        <v>0</v>
      </c>
      <c r="P278" s="2171">
        <f t="shared" si="37"/>
        <v>10000</v>
      </c>
      <c r="Q278" s="2171"/>
      <c r="R278" s="2055" t="s">
        <v>1211</v>
      </c>
      <c r="T278" s="1220"/>
      <c r="U278" s="1220"/>
      <c r="V278" s="1220"/>
      <c r="W278" s="1220"/>
      <c r="X278" s="1220"/>
      <c r="Y278" s="1220"/>
      <c r="Z278" s="1220"/>
      <c r="AA278" s="1220"/>
      <c r="AB278" s="1220"/>
    </row>
    <row r="279" spans="2:28" s="31" customFormat="1" ht="15.95" hidden="1" customHeight="1">
      <c r="B279" s="3186">
        <v>12</v>
      </c>
      <c r="C279" s="526">
        <v>41888</v>
      </c>
      <c r="D279" s="1401" t="s">
        <v>788</v>
      </c>
      <c r="E279" s="2172" t="s">
        <v>10</v>
      </c>
      <c r="F279" s="367">
        <v>1</v>
      </c>
      <c r="G279" s="46"/>
      <c r="H279" s="764"/>
      <c r="I279" s="2169">
        <f t="shared" si="36"/>
        <v>0</v>
      </c>
      <c r="J279" s="2172" t="s">
        <v>127</v>
      </c>
      <c r="K279" s="2169">
        <f>F279*12500</f>
        <v>12500</v>
      </c>
      <c r="L279" s="764"/>
      <c r="M279" s="2171">
        <f t="shared" si="34"/>
        <v>0</v>
      </c>
      <c r="N279" s="2172"/>
      <c r="O279" s="2171">
        <f t="shared" si="35"/>
        <v>0</v>
      </c>
      <c r="P279" s="2171">
        <f t="shared" si="37"/>
        <v>12500</v>
      </c>
      <c r="Q279" s="2171"/>
      <c r="R279" s="2055" t="s">
        <v>1211</v>
      </c>
      <c r="T279" s="1220"/>
      <c r="U279" s="2228" t="s">
        <v>1021</v>
      </c>
      <c r="V279" s="2228"/>
      <c r="W279" s="2228"/>
      <c r="X279" s="1220"/>
      <c r="Y279" s="3380" t="s">
        <v>1022</v>
      </c>
      <c r="Z279" s="3380"/>
      <c r="AA279" s="3380"/>
      <c r="AB279" s="1220"/>
    </row>
    <row r="280" spans="2:28" s="31" customFormat="1" ht="15.95" hidden="1" customHeight="1">
      <c r="B280" s="3188"/>
      <c r="C280" s="526">
        <v>41888</v>
      </c>
      <c r="D280" s="27" t="s">
        <v>1012</v>
      </c>
      <c r="E280" s="2172" t="s">
        <v>984</v>
      </c>
      <c r="F280" s="2172">
        <v>2</v>
      </c>
      <c r="G280" s="46">
        <v>55</v>
      </c>
      <c r="H280" s="764">
        <f>F280*G280</f>
        <v>110</v>
      </c>
      <c r="I280" s="2169">
        <f t="shared" si="36"/>
        <v>55000</v>
      </c>
      <c r="J280" s="2172"/>
      <c r="K280" s="2171"/>
      <c r="L280" s="764">
        <v>2.5</v>
      </c>
      <c r="M280" s="2171">
        <f t="shared" si="34"/>
        <v>25000</v>
      </c>
      <c r="N280" s="2172"/>
      <c r="O280" s="2171">
        <f t="shared" si="35"/>
        <v>0</v>
      </c>
      <c r="P280" s="2171">
        <f t="shared" si="37"/>
        <v>80000</v>
      </c>
      <c r="Q280" s="2171"/>
      <c r="R280" s="2055" t="s">
        <v>1211</v>
      </c>
      <c r="T280" s="1220"/>
      <c r="U280" s="2228"/>
      <c r="V280" s="2228"/>
      <c r="W280" s="2228"/>
      <c r="X280" s="1220"/>
      <c r="Y280" s="2229"/>
      <c r="Z280" s="2229"/>
      <c r="AA280" s="2229"/>
      <c r="AB280" s="1220"/>
    </row>
    <row r="281" spans="2:28" s="31" customFormat="1" ht="15.95" hidden="1" customHeight="1">
      <c r="B281" s="3187"/>
      <c r="C281" s="526">
        <v>41888</v>
      </c>
      <c r="D281" s="27" t="s">
        <v>965</v>
      </c>
      <c r="E281" s="2172" t="s">
        <v>10</v>
      </c>
      <c r="F281" s="367">
        <v>2</v>
      </c>
      <c r="G281" s="46"/>
      <c r="H281" s="764"/>
      <c r="I281" s="2169">
        <f t="shared" si="36"/>
        <v>0</v>
      </c>
      <c r="J281" s="2172"/>
      <c r="K281" s="2171">
        <f>2*10000</f>
        <v>20000</v>
      </c>
      <c r="L281" s="764"/>
      <c r="M281" s="2171">
        <f t="shared" si="34"/>
        <v>0</v>
      </c>
      <c r="N281" s="2172"/>
      <c r="O281" s="2171">
        <f t="shared" si="35"/>
        <v>0</v>
      </c>
      <c r="P281" s="2171">
        <f t="shared" si="37"/>
        <v>20000</v>
      </c>
      <c r="Q281" s="2171"/>
      <c r="R281" s="2055" t="s">
        <v>1211</v>
      </c>
      <c r="T281" s="1220"/>
      <c r="U281" s="2230">
        <v>1</v>
      </c>
      <c r="V281" s="2228">
        <v>18</v>
      </c>
      <c r="W281" s="2228"/>
      <c r="X281" s="1220"/>
      <c r="Y281" s="2231">
        <v>1</v>
      </c>
      <c r="Z281" s="2229">
        <v>14</v>
      </c>
      <c r="AA281" s="2229"/>
      <c r="AB281" s="1220"/>
    </row>
    <row r="282" spans="2:28" s="31" customFormat="1" ht="15.95" hidden="1" customHeight="1">
      <c r="B282" s="3196">
        <v>13</v>
      </c>
      <c r="C282" s="2054">
        <v>41889</v>
      </c>
      <c r="D282" s="2162" t="s">
        <v>788</v>
      </c>
      <c r="E282" s="2244" t="s">
        <v>10</v>
      </c>
      <c r="F282" s="2243">
        <v>4</v>
      </c>
      <c r="G282" s="2244"/>
      <c r="H282" s="2243"/>
      <c r="I282" s="2245">
        <f t="shared" si="36"/>
        <v>0</v>
      </c>
      <c r="J282" s="2244" t="s">
        <v>127</v>
      </c>
      <c r="K282" s="2245">
        <f>F282*12500</f>
        <v>50000</v>
      </c>
      <c r="L282" s="2243">
        <v>4</v>
      </c>
      <c r="M282" s="2246">
        <f t="shared" si="34"/>
        <v>40000</v>
      </c>
      <c r="N282" s="2244"/>
      <c r="O282" s="2246">
        <f t="shared" si="35"/>
        <v>0</v>
      </c>
      <c r="P282" s="2246">
        <f t="shared" si="37"/>
        <v>90000</v>
      </c>
      <c r="Q282" s="2246"/>
      <c r="R282" s="2055" t="s">
        <v>1211</v>
      </c>
      <c r="T282" s="1220"/>
      <c r="U282" s="2230">
        <v>2</v>
      </c>
      <c r="V282" s="2228">
        <v>19</v>
      </c>
      <c r="W282" s="2228"/>
      <c r="X282" s="1220"/>
      <c r="Y282" s="2231">
        <v>2</v>
      </c>
      <c r="Z282" s="2229">
        <v>15</v>
      </c>
      <c r="AA282" s="2229"/>
      <c r="AB282" s="1220"/>
    </row>
    <row r="283" spans="2:28" s="31" customFormat="1" ht="15.95" hidden="1" customHeight="1">
      <c r="B283" s="3197"/>
      <c r="C283" s="2054">
        <v>41889</v>
      </c>
      <c r="D283" s="2162" t="s">
        <v>1009</v>
      </c>
      <c r="E283" s="2244" t="s">
        <v>10</v>
      </c>
      <c r="F283" s="2243">
        <v>1</v>
      </c>
      <c r="G283" s="2244">
        <v>150</v>
      </c>
      <c r="H283" s="2243">
        <f>F283*G283</f>
        <v>150</v>
      </c>
      <c r="I283" s="2245">
        <f t="shared" si="36"/>
        <v>75000</v>
      </c>
      <c r="J283" s="2244"/>
      <c r="K283" s="2246"/>
      <c r="L283" s="2243">
        <v>6</v>
      </c>
      <c r="M283" s="2246">
        <f t="shared" si="34"/>
        <v>60000</v>
      </c>
      <c r="N283" s="2244"/>
      <c r="O283" s="2246">
        <f t="shared" si="35"/>
        <v>0</v>
      </c>
      <c r="P283" s="2246">
        <f t="shared" si="37"/>
        <v>135000</v>
      </c>
      <c r="Q283" s="2246"/>
      <c r="R283" s="2055" t="s">
        <v>1211</v>
      </c>
      <c r="T283" s="1220"/>
      <c r="U283" s="2230">
        <v>3</v>
      </c>
      <c r="V283" s="2228">
        <v>20</v>
      </c>
      <c r="W283" s="2228"/>
      <c r="X283" s="1220"/>
      <c r="Y283" s="2231">
        <v>3</v>
      </c>
      <c r="Z283" s="2229">
        <v>16</v>
      </c>
      <c r="AA283" s="2229"/>
      <c r="AB283" s="1220"/>
    </row>
    <row r="284" spans="2:28" s="31" customFormat="1" ht="15.95" hidden="1" customHeight="1">
      <c r="B284" s="3198"/>
      <c r="C284" s="2054">
        <v>41889</v>
      </c>
      <c r="D284" s="2162" t="s">
        <v>1212</v>
      </c>
      <c r="E284" s="2244"/>
      <c r="F284" s="2243"/>
      <c r="G284" s="2244"/>
      <c r="H284" s="2243"/>
      <c r="I284" s="2245">
        <f>H284*500</f>
        <v>0</v>
      </c>
      <c r="J284" s="2244"/>
      <c r="K284" s="2246"/>
      <c r="L284" s="2243"/>
      <c r="M284" s="2246">
        <f>L284*10000</f>
        <v>0</v>
      </c>
      <c r="N284" s="2244">
        <v>4</v>
      </c>
      <c r="O284" s="2246">
        <f>N284*15000</f>
        <v>60000</v>
      </c>
      <c r="P284" s="2246">
        <f>I284+K284+M284+O284</f>
        <v>60000</v>
      </c>
      <c r="Q284" s="2246"/>
      <c r="R284" s="2055" t="s">
        <v>1211</v>
      </c>
      <c r="T284" s="1220"/>
      <c r="U284" s="2230">
        <v>3</v>
      </c>
      <c r="V284" s="2228">
        <v>20</v>
      </c>
      <c r="W284" s="2228"/>
      <c r="X284" s="1220"/>
      <c r="Y284" s="2231">
        <v>3</v>
      </c>
      <c r="Z284" s="2229">
        <v>16</v>
      </c>
      <c r="AA284" s="2229"/>
      <c r="AB284" s="1220"/>
    </row>
    <row r="285" spans="2:28" s="31" customFormat="1" ht="15.95" hidden="1" customHeight="1">
      <c r="B285" s="3186">
        <v>14</v>
      </c>
      <c r="C285" s="526">
        <v>41890</v>
      </c>
      <c r="D285" s="27" t="s">
        <v>1012</v>
      </c>
      <c r="E285" s="2172" t="s">
        <v>984</v>
      </c>
      <c r="F285" s="2172">
        <v>2</v>
      </c>
      <c r="G285" s="46">
        <v>55</v>
      </c>
      <c r="H285" s="764">
        <f>F285*G285</f>
        <v>110</v>
      </c>
      <c r="I285" s="2169">
        <f t="shared" si="36"/>
        <v>55000</v>
      </c>
      <c r="J285" s="2172"/>
      <c r="K285" s="2171"/>
      <c r="L285" s="764">
        <v>1</v>
      </c>
      <c r="M285" s="2171">
        <f t="shared" si="34"/>
        <v>10000</v>
      </c>
      <c r="N285" s="2172"/>
      <c r="O285" s="2171">
        <f t="shared" si="35"/>
        <v>0</v>
      </c>
      <c r="P285" s="2171">
        <f t="shared" si="37"/>
        <v>65000</v>
      </c>
      <c r="Q285" s="2171"/>
      <c r="R285" s="2055" t="s">
        <v>1211</v>
      </c>
      <c r="T285" s="1220"/>
      <c r="U285" s="2230">
        <v>4</v>
      </c>
      <c r="V285" s="2228">
        <v>21</v>
      </c>
      <c r="W285" s="2228"/>
      <c r="X285" s="1220"/>
      <c r="Y285" s="2231">
        <v>4</v>
      </c>
      <c r="Z285" s="2229">
        <v>17</v>
      </c>
      <c r="AA285" s="2229"/>
      <c r="AB285" s="1220"/>
    </row>
    <row r="286" spans="2:28" s="31" customFormat="1" ht="15.95" hidden="1" customHeight="1">
      <c r="B286" s="3187"/>
      <c r="C286" s="526">
        <v>41890</v>
      </c>
      <c r="D286" s="27" t="s">
        <v>965</v>
      </c>
      <c r="E286" s="2172" t="s">
        <v>10</v>
      </c>
      <c r="F286" s="367">
        <v>2</v>
      </c>
      <c r="G286" s="46"/>
      <c r="H286" s="764"/>
      <c r="I286" s="2169">
        <f t="shared" si="36"/>
        <v>0</v>
      </c>
      <c r="J286" s="2172"/>
      <c r="K286" s="2171">
        <f>F286*10000</f>
        <v>20000</v>
      </c>
      <c r="L286" s="764"/>
      <c r="M286" s="2171">
        <f t="shared" si="34"/>
        <v>0</v>
      </c>
      <c r="N286" s="2172"/>
      <c r="O286" s="2171">
        <f t="shared" si="35"/>
        <v>0</v>
      </c>
      <c r="P286" s="2171">
        <f t="shared" si="37"/>
        <v>20000</v>
      </c>
      <c r="Q286" s="2171"/>
      <c r="R286" s="2055" t="s">
        <v>1211</v>
      </c>
      <c r="T286" s="1220"/>
      <c r="U286" s="2230">
        <v>5</v>
      </c>
      <c r="V286" s="2228">
        <v>22</v>
      </c>
      <c r="W286" s="2228"/>
      <c r="X286" s="1220"/>
      <c r="Y286" s="2231">
        <v>5</v>
      </c>
      <c r="Z286" s="2229">
        <v>18</v>
      </c>
      <c r="AA286" s="2229"/>
      <c r="AB286" s="1220"/>
    </row>
    <row r="287" spans="2:28" s="31" customFormat="1" ht="15.95" hidden="1" customHeight="1">
      <c r="B287" s="2179">
        <v>15</v>
      </c>
      <c r="C287" s="526">
        <v>41891</v>
      </c>
      <c r="D287" s="1401" t="s">
        <v>788</v>
      </c>
      <c r="E287" s="2172" t="s">
        <v>10</v>
      </c>
      <c r="F287" s="367">
        <v>4</v>
      </c>
      <c r="G287" s="46"/>
      <c r="H287" s="764"/>
      <c r="I287" s="2169">
        <f t="shared" si="36"/>
        <v>0</v>
      </c>
      <c r="J287" s="2172" t="s">
        <v>127</v>
      </c>
      <c r="K287" s="2169">
        <f>F287*12500</f>
        <v>50000</v>
      </c>
      <c r="L287" s="764"/>
      <c r="M287" s="2171">
        <f t="shared" si="34"/>
        <v>0</v>
      </c>
      <c r="N287" s="2172"/>
      <c r="O287" s="2171">
        <f t="shared" si="35"/>
        <v>0</v>
      </c>
      <c r="P287" s="2171">
        <f t="shared" si="37"/>
        <v>50000</v>
      </c>
      <c r="Q287" s="2171"/>
      <c r="R287" s="2055" t="s">
        <v>1211</v>
      </c>
      <c r="T287" s="1220"/>
      <c r="U287" s="2230">
        <v>6</v>
      </c>
      <c r="V287" s="2228">
        <v>23</v>
      </c>
      <c r="W287" s="2228"/>
      <c r="X287" s="1220"/>
      <c r="Y287" s="2231">
        <v>6</v>
      </c>
      <c r="Z287" s="2229">
        <v>19</v>
      </c>
      <c r="AA287" s="2229"/>
      <c r="AB287" s="1220"/>
    </row>
    <row r="288" spans="2:28" s="31" customFormat="1" ht="15.95" hidden="1" customHeight="1">
      <c r="B288" s="3186">
        <v>16</v>
      </c>
      <c r="C288" s="526">
        <v>41892</v>
      </c>
      <c r="D288" s="1401" t="s">
        <v>788</v>
      </c>
      <c r="E288" s="2172" t="s">
        <v>10</v>
      </c>
      <c r="F288" s="367">
        <v>3</v>
      </c>
      <c r="G288" s="46"/>
      <c r="H288" s="764"/>
      <c r="I288" s="2169">
        <f t="shared" si="36"/>
        <v>0</v>
      </c>
      <c r="J288" s="2172" t="s">
        <v>127</v>
      </c>
      <c r="K288" s="2169">
        <f>F288*12500</f>
        <v>37500</v>
      </c>
      <c r="L288" s="764">
        <v>0.5</v>
      </c>
      <c r="M288" s="2171">
        <f t="shared" si="34"/>
        <v>5000</v>
      </c>
      <c r="N288" s="2172"/>
      <c r="O288" s="2171">
        <f t="shared" si="35"/>
        <v>0</v>
      </c>
      <c r="P288" s="2171">
        <f t="shared" si="37"/>
        <v>42500</v>
      </c>
      <c r="Q288" s="2171"/>
      <c r="R288" s="2055" t="s">
        <v>1211</v>
      </c>
      <c r="T288" s="1220"/>
      <c r="U288" s="2230">
        <v>7</v>
      </c>
      <c r="V288" s="2228">
        <v>24</v>
      </c>
      <c r="W288" s="2228"/>
      <c r="X288" s="1220"/>
      <c r="Y288" s="2231">
        <v>7</v>
      </c>
      <c r="Z288" s="2229">
        <v>20</v>
      </c>
      <c r="AA288" s="2229"/>
      <c r="AB288" s="1220"/>
    </row>
    <row r="289" spans="2:28" s="31" customFormat="1" ht="15.95" hidden="1" customHeight="1">
      <c r="B289" s="3187"/>
      <c r="C289" s="526">
        <v>41892</v>
      </c>
      <c r="D289" s="27" t="s">
        <v>965</v>
      </c>
      <c r="E289" s="2172" t="s">
        <v>10</v>
      </c>
      <c r="F289" s="367">
        <v>1</v>
      </c>
      <c r="G289" s="46"/>
      <c r="H289" s="764"/>
      <c r="I289" s="2169">
        <f t="shared" si="36"/>
        <v>0</v>
      </c>
      <c r="J289" s="2172"/>
      <c r="K289" s="2171">
        <f>F289*10000</f>
        <v>10000</v>
      </c>
      <c r="L289" s="764"/>
      <c r="M289" s="2171">
        <f t="shared" si="34"/>
        <v>0</v>
      </c>
      <c r="N289" s="2172"/>
      <c r="O289" s="2171">
        <f t="shared" si="35"/>
        <v>0</v>
      </c>
      <c r="P289" s="2171">
        <f t="shared" si="37"/>
        <v>10000</v>
      </c>
      <c r="Q289" s="2171"/>
      <c r="R289" s="2055" t="s">
        <v>1211</v>
      </c>
      <c r="T289" s="1220"/>
      <c r="U289" s="2230">
        <v>8</v>
      </c>
      <c r="V289" s="2228">
        <v>1</v>
      </c>
      <c r="W289" s="2228"/>
      <c r="X289" s="1220"/>
      <c r="Y289" s="2231">
        <v>8</v>
      </c>
      <c r="Z289" s="2229">
        <v>21</v>
      </c>
      <c r="AA289" s="2229"/>
      <c r="AB289" s="1220"/>
    </row>
    <row r="290" spans="2:28" s="31" customFormat="1" ht="15.95" hidden="1" customHeight="1">
      <c r="B290" s="3186">
        <v>17</v>
      </c>
      <c r="C290" s="526">
        <v>41893</v>
      </c>
      <c r="D290" s="1401" t="s">
        <v>788</v>
      </c>
      <c r="E290" s="2172" t="s">
        <v>10</v>
      </c>
      <c r="F290" s="367">
        <v>1</v>
      </c>
      <c r="G290" s="46"/>
      <c r="H290" s="764"/>
      <c r="I290" s="2169">
        <f t="shared" si="36"/>
        <v>0</v>
      </c>
      <c r="J290" s="2172" t="s">
        <v>127</v>
      </c>
      <c r="K290" s="2169">
        <f>F290*12500</f>
        <v>12500</v>
      </c>
      <c r="L290" s="764"/>
      <c r="M290" s="2171">
        <f t="shared" si="34"/>
        <v>0</v>
      </c>
      <c r="N290" s="2172"/>
      <c r="O290" s="2171">
        <f t="shared" si="35"/>
        <v>0</v>
      </c>
      <c r="P290" s="2171">
        <f t="shared" si="37"/>
        <v>12500</v>
      </c>
      <c r="Q290" s="2171"/>
      <c r="R290" s="2055" t="s">
        <v>1211</v>
      </c>
      <c r="T290" s="1220"/>
      <c r="U290" s="2230">
        <v>9</v>
      </c>
      <c r="V290" s="2228">
        <v>2</v>
      </c>
      <c r="W290" s="2228"/>
      <c r="X290" s="1220"/>
      <c r="Y290" s="2231">
        <v>9</v>
      </c>
      <c r="Z290" s="2229">
        <v>22</v>
      </c>
      <c r="AA290" s="2229"/>
      <c r="AB290" s="1220"/>
    </row>
    <row r="291" spans="2:28" s="31" customFormat="1" ht="15.95" hidden="1" customHeight="1">
      <c r="B291" s="3188"/>
      <c r="C291" s="526">
        <v>41893</v>
      </c>
      <c r="D291" s="27" t="s">
        <v>1008</v>
      </c>
      <c r="E291" s="2172" t="s">
        <v>810</v>
      </c>
      <c r="F291" s="2172">
        <v>1</v>
      </c>
      <c r="G291" s="764">
        <v>25</v>
      </c>
      <c r="H291" s="764">
        <f>F291*G291</f>
        <v>25</v>
      </c>
      <c r="I291" s="2169">
        <f t="shared" si="36"/>
        <v>12500</v>
      </c>
      <c r="J291" s="2172"/>
      <c r="K291" s="2171"/>
      <c r="L291" s="764"/>
      <c r="M291" s="2171">
        <f t="shared" si="34"/>
        <v>0</v>
      </c>
      <c r="N291" s="2172"/>
      <c r="O291" s="2171">
        <f t="shared" si="35"/>
        <v>0</v>
      </c>
      <c r="P291" s="2171">
        <f t="shared" si="37"/>
        <v>12500</v>
      </c>
      <c r="Q291" s="2171"/>
      <c r="R291" s="2055" t="s">
        <v>1211</v>
      </c>
      <c r="T291" s="1220"/>
      <c r="U291" s="2230">
        <v>10</v>
      </c>
      <c r="V291" s="2228">
        <v>3</v>
      </c>
      <c r="W291" s="2228"/>
      <c r="X291" s="1220"/>
      <c r="Y291" s="2231">
        <v>10</v>
      </c>
      <c r="Z291" s="2229">
        <v>23</v>
      </c>
      <c r="AA291" s="2229"/>
      <c r="AB291" s="1220"/>
    </row>
    <row r="292" spans="2:28" s="31" customFormat="1" ht="15.95" hidden="1" customHeight="1">
      <c r="B292" s="3187"/>
      <c r="C292" s="526">
        <v>41893</v>
      </c>
      <c r="D292" s="27" t="s">
        <v>965</v>
      </c>
      <c r="E292" s="2172" t="s">
        <v>10</v>
      </c>
      <c r="F292" s="367">
        <v>2</v>
      </c>
      <c r="G292" s="46"/>
      <c r="H292" s="764"/>
      <c r="I292" s="2169">
        <f t="shared" si="36"/>
        <v>0</v>
      </c>
      <c r="J292" s="2172"/>
      <c r="K292" s="2171">
        <f>F292*10000</f>
        <v>20000</v>
      </c>
      <c r="L292" s="764"/>
      <c r="M292" s="2171">
        <f t="shared" si="34"/>
        <v>0</v>
      </c>
      <c r="N292" s="2172"/>
      <c r="O292" s="2171">
        <f t="shared" si="35"/>
        <v>0</v>
      </c>
      <c r="P292" s="2171">
        <f t="shared" si="37"/>
        <v>20000</v>
      </c>
      <c r="Q292" s="2171"/>
      <c r="R292" s="2055" t="s">
        <v>1211</v>
      </c>
      <c r="T292" s="1220"/>
      <c r="U292" s="2230">
        <v>11</v>
      </c>
      <c r="V292" s="2228">
        <v>4</v>
      </c>
      <c r="W292" s="2228"/>
      <c r="X292" s="1220"/>
      <c r="Y292" s="2231">
        <v>11</v>
      </c>
      <c r="Z292" s="2229">
        <v>24</v>
      </c>
      <c r="AA292" s="2229"/>
      <c r="AB292" s="1220"/>
    </row>
    <row r="293" spans="2:28" s="31" customFormat="1" ht="15.95" hidden="1" customHeight="1">
      <c r="B293" s="3186">
        <v>18</v>
      </c>
      <c r="C293" s="526">
        <v>41894</v>
      </c>
      <c r="D293" s="1401" t="s">
        <v>788</v>
      </c>
      <c r="E293" s="2172" t="s">
        <v>10</v>
      </c>
      <c r="F293" s="367">
        <v>1</v>
      </c>
      <c r="G293" s="46"/>
      <c r="H293" s="764"/>
      <c r="I293" s="2169">
        <f t="shared" si="36"/>
        <v>0</v>
      </c>
      <c r="J293" s="2172" t="s">
        <v>127</v>
      </c>
      <c r="K293" s="2169">
        <f>F293*12500</f>
        <v>12500</v>
      </c>
      <c r="L293" s="764"/>
      <c r="M293" s="2171">
        <f t="shared" si="34"/>
        <v>0</v>
      </c>
      <c r="N293" s="2172"/>
      <c r="O293" s="2171">
        <f t="shared" si="35"/>
        <v>0</v>
      </c>
      <c r="P293" s="2171">
        <f t="shared" si="37"/>
        <v>12500</v>
      </c>
      <c r="Q293" s="2171"/>
      <c r="R293" s="2055" t="s">
        <v>1211</v>
      </c>
      <c r="T293" s="1220"/>
      <c r="U293" s="2230">
        <v>12</v>
      </c>
      <c r="V293" s="2228">
        <v>5</v>
      </c>
      <c r="W293" s="2228"/>
      <c r="X293" s="1220"/>
      <c r="Y293" s="2231">
        <v>12</v>
      </c>
      <c r="Z293" s="2229">
        <v>1</v>
      </c>
      <c r="AA293" s="2229"/>
      <c r="AB293" s="1220"/>
    </row>
    <row r="294" spans="2:28" s="31" customFormat="1" ht="15.95" hidden="1" customHeight="1">
      <c r="B294" s="3385"/>
      <c r="C294" s="526">
        <v>41894</v>
      </c>
      <c r="D294" s="251" t="s">
        <v>1009</v>
      </c>
      <c r="E294" s="2172" t="s">
        <v>10</v>
      </c>
      <c r="F294" s="367">
        <v>1</v>
      </c>
      <c r="G294" s="46">
        <v>150</v>
      </c>
      <c r="H294" s="764">
        <f>F294*G294</f>
        <v>150</v>
      </c>
      <c r="I294" s="2169">
        <f>H294*500</f>
        <v>75000</v>
      </c>
      <c r="J294" s="2172"/>
      <c r="K294" s="2171"/>
      <c r="L294" s="764">
        <v>6</v>
      </c>
      <c r="M294" s="2171">
        <f t="shared" si="34"/>
        <v>60000</v>
      </c>
      <c r="N294" s="2172"/>
      <c r="O294" s="2171">
        <f t="shared" si="35"/>
        <v>0</v>
      </c>
      <c r="P294" s="2171">
        <f t="shared" si="37"/>
        <v>135000</v>
      </c>
      <c r="Q294" s="2171"/>
      <c r="R294" s="2055" t="s">
        <v>1211</v>
      </c>
      <c r="T294" s="1220"/>
      <c r="U294" s="2230">
        <v>13</v>
      </c>
      <c r="V294" s="2228">
        <v>6</v>
      </c>
      <c r="W294" s="2228"/>
      <c r="X294" s="1220"/>
      <c r="Y294" s="2231">
        <v>13</v>
      </c>
      <c r="Z294" s="2229">
        <v>2</v>
      </c>
      <c r="AA294" s="2229"/>
      <c r="AB294" s="1220"/>
    </row>
    <row r="295" spans="2:28" s="31" customFormat="1" ht="15.95" hidden="1" customHeight="1">
      <c r="B295" s="3186">
        <v>19</v>
      </c>
      <c r="C295" s="526">
        <v>41895</v>
      </c>
      <c r="D295" s="251" t="s">
        <v>1040</v>
      </c>
      <c r="E295" s="2276" t="s">
        <v>426</v>
      </c>
      <c r="F295" s="367"/>
      <c r="G295" s="46"/>
      <c r="H295" s="764"/>
      <c r="I295" s="2169"/>
      <c r="J295" s="2276" t="s">
        <v>70</v>
      </c>
      <c r="K295" s="2171">
        <v>35000</v>
      </c>
      <c r="L295" s="764"/>
      <c r="M295" s="2171">
        <f t="shared" ref="M295:M310" si="38">L295*10000</f>
        <v>0</v>
      </c>
      <c r="N295" s="2172"/>
      <c r="O295" s="2171">
        <f t="shared" ref="O295:O310" si="39">N295*15000</f>
        <v>0</v>
      </c>
      <c r="P295" s="2171">
        <f t="shared" si="37"/>
        <v>35000</v>
      </c>
      <c r="Q295" s="2171"/>
      <c r="R295" s="2055" t="s">
        <v>1211</v>
      </c>
      <c r="T295" s="1220"/>
      <c r="U295" s="2230">
        <v>14</v>
      </c>
      <c r="V295" s="2228">
        <v>7</v>
      </c>
      <c r="W295" s="2228"/>
      <c r="X295" s="1220"/>
      <c r="Y295" s="2231">
        <v>14</v>
      </c>
      <c r="Z295" s="2229">
        <v>3</v>
      </c>
      <c r="AA295" s="2229"/>
      <c r="AB295" s="1220"/>
    </row>
    <row r="296" spans="2:28" s="31" customFormat="1" ht="15.95" hidden="1" customHeight="1">
      <c r="B296" s="3187"/>
      <c r="C296" s="526">
        <v>41895</v>
      </c>
      <c r="D296" s="27" t="s">
        <v>1212</v>
      </c>
      <c r="E296" s="2276"/>
      <c r="F296" s="367"/>
      <c r="G296" s="46"/>
      <c r="H296" s="764"/>
      <c r="I296" s="2273"/>
      <c r="J296" s="2276"/>
      <c r="K296" s="2275"/>
      <c r="L296" s="764">
        <v>1</v>
      </c>
      <c r="M296" s="2275">
        <f>L296*10000</f>
        <v>10000</v>
      </c>
      <c r="N296" s="2276"/>
      <c r="O296" s="2275">
        <f>N296*15000</f>
        <v>0</v>
      </c>
      <c r="P296" s="2275">
        <f>I296+K296+M296+O296</f>
        <v>10000</v>
      </c>
      <c r="Q296" s="2275"/>
      <c r="R296" s="2055" t="s">
        <v>1211</v>
      </c>
      <c r="T296" s="1220"/>
      <c r="U296" s="2230">
        <v>14</v>
      </c>
      <c r="V296" s="2228">
        <v>7</v>
      </c>
      <c r="W296" s="2228"/>
      <c r="X296" s="1220"/>
      <c r="Y296" s="2231">
        <v>14</v>
      </c>
      <c r="Z296" s="2229">
        <v>3</v>
      </c>
      <c r="AA296" s="2229"/>
      <c r="AB296" s="1220"/>
    </row>
    <row r="297" spans="2:28" s="31" customFormat="1" ht="15.95" hidden="1" customHeight="1">
      <c r="B297" s="3196">
        <v>20</v>
      </c>
      <c r="C297" s="2054">
        <v>41896</v>
      </c>
      <c r="D297" s="2162" t="s">
        <v>788</v>
      </c>
      <c r="E297" s="2244" t="s">
        <v>10</v>
      </c>
      <c r="F297" s="2243">
        <v>3</v>
      </c>
      <c r="G297" s="2244"/>
      <c r="H297" s="2243"/>
      <c r="I297" s="2245">
        <f t="shared" si="36"/>
        <v>0</v>
      </c>
      <c r="J297" s="2244" t="s">
        <v>127</v>
      </c>
      <c r="K297" s="2245">
        <f>F297*12500</f>
        <v>37500</v>
      </c>
      <c r="L297" s="2243"/>
      <c r="M297" s="2246">
        <f t="shared" si="38"/>
        <v>0</v>
      </c>
      <c r="N297" s="2244"/>
      <c r="O297" s="2246">
        <f t="shared" si="39"/>
        <v>0</v>
      </c>
      <c r="P297" s="2246">
        <f t="shared" si="37"/>
        <v>37500</v>
      </c>
      <c r="Q297" s="2246"/>
      <c r="R297" s="2055" t="s">
        <v>1211</v>
      </c>
      <c r="T297" s="1220"/>
      <c r="U297" s="2230">
        <v>15</v>
      </c>
      <c r="V297" s="2228">
        <v>8</v>
      </c>
      <c r="W297" s="2228"/>
      <c r="X297" s="1220"/>
      <c r="Y297" s="2231">
        <v>15</v>
      </c>
      <c r="Z297" s="2229">
        <v>4</v>
      </c>
      <c r="AA297" s="2229"/>
      <c r="AB297" s="1220"/>
    </row>
    <row r="298" spans="2:28" s="31" customFormat="1" ht="15.95" hidden="1" customHeight="1">
      <c r="B298" s="3198"/>
      <c r="C298" s="2054">
        <v>41896</v>
      </c>
      <c r="D298" s="2162" t="s">
        <v>1035</v>
      </c>
      <c r="E298" s="2244" t="s">
        <v>810</v>
      </c>
      <c r="F298" s="2243">
        <v>3</v>
      </c>
      <c r="G298" s="2244">
        <v>20</v>
      </c>
      <c r="H298" s="2243">
        <f>F298*G298</f>
        <v>60</v>
      </c>
      <c r="I298" s="2245">
        <f>H298*500</f>
        <v>30000</v>
      </c>
      <c r="J298" s="2244"/>
      <c r="K298" s="2246"/>
      <c r="L298" s="2243">
        <v>7</v>
      </c>
      <c r="M298" s="2246">
        <f t="shared" si="38"/>
        <v>70000</v>
      </c>
      <c r="N298" s="2244"/>
      <c r="O298" s="2246">
        <f t="shared" si="39"/>
        <v>0</v>
      </c>
      <c r="P298" s="2246">
        <f t="shared" si="37"/>
        <v>100000</v>
      </c>
      <c r="Q298" s="2246"/>
      <c r="R298" s="2055" t="s">
        <v>1211</v>
      </c>
      <c r="T298" s="1220"/>
      <c r="U298" s="2232"/>
      <c r="V298" s="2228"/>
      <c r="W298" s="2228"/>
      <c r="X298" s="1220"/>
      <c r="Y298" s="2231">
        <v>16</v>
      </c>
      <c r="Z298" s="2229">
        <v>5</v>
      </c>
      <c r="AA298" s="2229"/>
      <c r="AB298" s="1220"/>
    </row>
    <row r="299" spans="2:28" s="31" customFormat="1" ht="15.95" hidden="1" customHeight="1">
      <c r="B299" s="3186">
        <v>21</v>
      </c>
      <c r="C299" s="526">
        <v>41897</v>
      </c>
      <c r="D299" s="27" t="s">
        <v>1035</v>
      </c>
      <c r="E299" s="2172" t="s">
        <v>810</v>
      </c>
      <c r="F299" s="367">
        <v>1</v>
      </c>
      <c r="G299" s="46">
        <v>20</v>
      </c>
      <c r="H299" s="764">
        <f>F299*G299</f>
        <v>20</v>
      </c>
      <c r="I299" s="2169">
        <f>H299*500</f>
        <v>10000</v>
      </c>
      <c r="J299" s="2172"/>
      <c r="K299" s="2169"/>
      <c r="L299" s="764"/>
      <c r="M299" s="2171">
        <f t="shared" si="38"/>
        <v>0</v>
      </c>
      <c r="N299" s="2172"/>
      <c r="O299" s="2171">
        <f t="shared" si="39"/>
        <v>0</v>
      </c>
      <c r="P299" s="2171">
        <f t="shared" si="37"/>
        <v>10000</v>
      </c>
      <c r="Q299" s="2171"/>
      <c r="R299" s="2055" t="s">
        <v>1211</v>
      </c>
      <c r="T299" s="1220"/>
      <c r="U299" s="1220"/>
      <c r="V299" s="1220"/>
      <c r="W299" s="1220"/>
      <c r="X299" s="1220"/>
      <c r="Y299" s="2231">
        <v>17</v>
      </c>
      <c r="Z299" s="2229">
        <v>6</v>
      </c>
      <c r="AA299" s="2229"/>
      <c r="AB299" s="1220"/>
    </row>
    <row r="300" spans="2:28" s="31" customFormat="1" ht="15.95" hidden="1" customHeight="1">
      <c r="B300" s="3187"/>
      <c r="C300" s="526">
        <v>41897</v>
      </c>
      <c r="D300" s="27" t="s">
        <v>965</v>
      </c>
      <c r="E300" s="2172" t="s">
        <v>10</v>
      </c>
      <c r="F300" s="367">
        <v>2</v>
      </c>
      <c r="G300" s="46"/>
      <c r="H300" s="764"/>
      <c r="I300" s="2169">
        <f>H300*500</f>
        <v>0</v>
      </c>
      <c r="J300" s="2172"/>
      <c r="K300" s="2171">
        <f>F300*10000</f>
        <v>20000</v>
      </c>
      <c r="L300" s="764"/>
      <c r="M300" s="2171">
        <f t="shared" si="38"/>
        <v>0</v>
      </c>
      <c r="N300" s="2172"/>
      <c r="O300" s="2171">
        <f t="shared" si="39"/>
        <v>0</v>
      </c>
      <c r="P300" s="2171">
        <f t="shared" si="37"/>
        <v>20000</v>
      </c>
      <c r="Q300" s="2171"/>
      <c r="R300" s="2055" t="s">
        <v>1211</v>
      </c>
      <c r="T300" s="1220"/>
      <c r="U300" s="1220"/>
      <c r="V300" s="1220"/>
      <c r="W300" s="1220"/>
      <c r="X300" s="1220"/>
      <c r="Y300" s="2231">
        <v>18</v>
      </c>
      <c r="Z300" s="2229">
        <v>7</v>
      </c>
      <c r="AA300" s="2229"/>
      <c r="AB300" s="1220"/>
    </row>
    <row r="301" spans="2:28" s="31" customFormat="1" ht="15.95" hidden="1" customHeight="1">
      <c r="B301" s="2179">
        <v>22</v>
      </c>
      <c r="C301" s="526">
        <v>41898</v>
      </c>
      <c r="D301" s="27" t="s">
        <v>965</v>
      </c>
      <c r="E301" s="2172" t="s">
        <v>10</v>
      </c>
      <c r="F301" s="367">
        <v>2</v>
      </c>
      <c r="G301" s="46"/>
      <c r="H301" s="764"/>
      <c r="I301" s="2169">
        <f>H301*500</f>
        <v>0</v>
      </c>
      <c r="J301" s="2172"/>
      <c r="K301" s="2171">
        <f>F301*10000</f>
        <v>20000</v>
      </c>
      <c r="L301" s="764"/>
      <c r="M301" s="2171">
        <f t="shared" si="38"/>
        <v>0</v>
      </c>
      <c r="N301" s="2172"/>
      <c r="O301" s="2171">
        <f t="shared" si="39"/>
        <v>0</v>
      </c>
      <c r="P301" s="2171">
        <f t="shared" si="37"/>
        <v>20000</v>
      </c>
      <c r="Q301" s="2171"/>
      <c r="R301" s="2055" t="s">
        <v>1211</v>
      </c>
      <c r="T301" s="1220"/>
      <c r="U301" s="1220"/>
      <c r="V301" s="1220"/>
      <c r="W301" s="1220"/>
      <c r="X301" s="1220"/>
      <c r="Y301" s="2231">
        <v>19</v>
      </c>
      <c r="Z301" s="2229">
        <v>8</v>
      </c>
      <c r="AA301" s="2229"/>
      <c r="AB301" s="1220"/>
    </row>
    <row r="302" spans="2:28" s="31" customFormat="1" ht="15.95" hidden="1" customHeight="1">
      <c r="B302" s="2179">
        <v>23</v>
      </c>
      <c r="C302" s="526">
        <v>41899</v>
      </c>
      <c r="D302" s="1019" t="s">
        <v>973</v>
      </c>
      <c r="E302" s="2172"/>
      <c r="F302" s="2172"/>
      <c r="G302" s="764"/>
      <c r="H302" s="764"/>
      <c r="I302" s="2169">
        <f t="shared" si="36"/>
        <v>0</v>
      </c>
      <c r="J302" s="2172"/>
      <c r="K302" s="2171"/>
      <c r="L302" s="764"/>
      <c r="M302" s="2171">
        <f t="shared" si="38"/>
        <v>0</v>
      </c>
      <c r="N302" s="2172"/>
      <c r="O302" s="2171">
        <f t="shared" si="39"/>
        <v>0</v>
      </c>
      <c r="P302" s="2171">
        <f t="shared" si="37"/>
        <v>0</v>
      </c>
      <c r="Q302" s="2171"/>
      <c r="R302" s="125"/>
      <c r="T302" s="1220"/>
      <c r="U302" s="1220"/>
      <c r="V302" s="1220"/>
      <c r="W302" s="1220"/>
      <c r="X302" s="1220"/>
      <c r="Y302" s="2233"/>
      <c r="Z302" s="1220"/>
      <c r="AA302" s="1220"/>
      <c r="AB302" s="1220"/>
    </row>
    <row r="303" spans="2:28" s="31" customFormat="1" ht="15.95" hidden="1" customHeight="1">
      <c r="B303" s="2179">
        <v>24</v>
      </c>
      <c r="C303" s="526">
        <v>41900</v>
      </c>
      <c r="D303" s="1019" t="s">
        <v>973</v>
      </c>
      <c r="E303" s="2172"/>
      <c r="F303" s="2172"/>
      <c r="G303" s="764"/>
      <c r="H303" s="764"/>
      <c r="I303" s="2169">
        <f t="shared" si="36"/>
        <v>0</v>
      </c>
      <c r="J303" s="2172"/>
      <c r="K303" s="2171"/>
      <c r="L303" s="764"/>
      <c r="M303" s="2171">
        <f t="shared" si="38"/>
        <v>0</v>
      </c>
      <c r="N303" s="2172"/>
      <c r="O303" s="2171">
        <f t="shared" si="39"/>
        <v>0</v>
      </c>
      <c r="P303" s="2171">
        <f t="shared" si="37"/>
        <v>0</v>
      </c>
      <c r="Q303" s="2171"/>
      <c r="R303" s="125"/>
      <c r="T303" s="1220"/>
      <c r="U303" s="1220"/>
      <c r="V303" s="1220"/>
      <c r="W303" s="1220"/>
      <c r="X303" s="1220"/>
      <c r="Y303" s="1220"/>
      <c r="Z303" s="1220"/>
      <c r="AA303" s="1220"/>
      <c r="AB303" s="1220"/>
    </row>
    <row r="304" spans="2:28" s="31" customFormat="1" ht="15.95" hidden="1" customHeight="1">
      <c r="B304" s="2179">
        <v>25</v>
      </c>
      <c r="C304" s="526">
        <v>41901</v>
      </c>
      <c r="D304" s="1019" t="s">
        <v>973</v>
      </c>
      <c r="E304" s="2172"/>
      <c r="F304" s="2172"/>
      <c r="G304" s="764"/>
      <c r="H304" s="764"/>
      <c r="I304" s="2169">
        <f t="shared" si="36"/>
        <v>0</v>
      </c>
      <c r="J304" s="2172"/>
      <c r="K304" s="2171"/>
      <c r="L304" s="764"/>
      <c r="M304" s="2171">
        <f t="shared" si="38"/>
        <v>0</v>
      </c>
      <c r="N304" s="2172"/>
      <c r="O304" s="2171">
        <f t="shared" si="39"/>
        <v>0</v>
      </c>
      <c r="P304" s="2171">
        <f t="shared" si="37"/>
        <v>0</v>
      </c>
      <c r="Q304" s="2171"/>
      <c r="R304" s="125"/>
      <c r="T304" s="1220"/>
    </row>
    <row r="305" spans="2:28" s="31" customFormat="1" ht="15.95" hidden="1" customHeight="1">
      <c r="B305" s="2179">
        <v>26</v>
      </c>
      <c r="C305" s="526">
        <v>41902</v>
      </c>
      <c r="D305" s="1228" t="s">
        <v>354</v>
      </c>
      <c r="E305" s="2172"/>
      <c r="F305" s="2172"/>
      <c r="G305" s="764"/>
      <c r="H305" s="764"/>
      <c r="I305" s="2169">
        <f t="shared" si="36"/>
        <v>0</v>
      </c>
      <c r="J305" s="2172"/>
      <c r="K305" s="2171"/>
      <c r="L305" s="764"/>
      <c r="M305" s="2171">
        <f t="shared" si="38"/>
        <v>0</v>
      </c>
      <c r="N305" s="2172"/>
      <c r="O305" s="2171">
        <f t="shared" si="39"/>
        <v>0</v>
      </c>
      <c r="P305" s="2171">
        <f t="shared" si="37"/>
        <v>0</v>
      </c>
      <c r="Q305" s="2171"/>
      <c r="R305" s="125"/>
      <c r="T305" s="1220"/>
    </row>
    <row r="306" spans="2:28" s="31" customFormat="1" ht="15.95" hidden="1" customHeight="1">
      <c r="B306" s="2180">
        <v>27</v>
      </c>
      <c r="C306" s="2054">
        <v>41903</v>
      </c>
      <c r="D306" s="1019" t="s">
        <v>973</v>
      </c>
      <c r="E306" s="2172"/>
      <c r="F306" s="2172"/>
      <c r="G306" s="764"/>
      <c r="H306" s="764"/>
      <c r="I306" s="2169">
        <f t="shared" si="36"/>
        <v>0</v>
      </c>
      <c r="J306" s="2172"/>
      <c r="K306" s="2171"/>
      <c r="L306" s="764"/>
      <c r="M306" s="2171">
        <f t="shared" si="38"/>
        <v>0</v>
      </c>
      <c r="N306" s="2172"/>
      <c r="O306" s="2171">
        <f t="shared" si="39"/>
        <v>0</v>
      </c>
      <c r="P306" s="2171">
        <f t="shared" si="37"/>
        <v>0</v>
      </c>
      <c r="Q306" s="2171"/>
      <c r="R306" s="125"/>
      <c r="T306" s="1427"/>
      <c r="U306" s="1427"/>
      <c r="V306" s="1427"/>
      <c r="W306" s="1427"/>
      <c r="X306" s="1427"/>
      <c r="AB306" s="1427"/>
    </row>
    <row r="307" spans="2:28" s="31" customFormat="1" ht="15.95" hidden="1" customHeight="1">
      <c r="B307" s="2179">
        <v>28</v>
      </c>
      <c r="C307" s="526">
        <v>41904</v>
      </c>
      <c r="D307" s="1228" t="s">
        <v>354</v>
      </c>
      <c r="E307" s="2172"/>
      <c r="F307" s="2172"/>
      <c r="G307" s="764"/>
      <c r="H307" s="764"/>
      <c r="I307" s="2169">
        <f t="shared" si="36"/>
        <v>0</v>
      </c>
      <c r="J307" s="2172"/>
      <c r="K307" s="2171"/>
      <c r="L307" s="764"/>
      <c r="M307" s="2171">
        <f t="shared" si="38"/>
        <v>0</v>
      </c>
      <c r="N307" s="2172"/>
      <c r="O307" s="2171">
        <f t="shared" si="39"/>
        <v>0</v>
      </c>
      <c r="P307" s="2171">
        <f t="shared" si="37"/>
        <v>0</v>
      </c>
      <c r="Q307" s="2171"/>
      <c r="R307" s="125"/>
    </row>
    <row r="308" spans="2:28" s="31" customFormat="1" ht="15.95" hidden="1" customHeight="1">
      <c r="B308" s="2179">
        <v>29</v>
      </c>
      <c r="C308" s="526">
        <v>41905</v>
      </c>
      <c r="D308" s="1019" t="s">
        <v>973</v>
      </c>
      <c r="E308" s="2172"/>
      <c r="F308" s="2172"/>
      <c r="G308" s="764"/>
      <c r="H308" s="764"/>
      <c r="I308" s="2169">
        <f t="shared" si="36"/>
        <v>0</v>
      </c>
      <c r="J308" s="2172"/>
      <c r="K308" s="2171"/>
      <c r="L308" s="764"/>
      <c r="M308" s="2171">
        <f t="shared" si="38"/>
        <v>0</v>
      </c>
      <c r="N308" s="2172"/>
      <c r="O308" s="2171">
        <f t="shared" si="39"/>
        <v>0</v>
      </c>
      <c r="P308" s="2171">
        <f t="shared" si="37"/>
        <v>0</v>
      </c>
      <c r="Q308" s="2171"/>
      <c r="R308" s="125"/>
    </row>
    <row r="309" spans="2:28" s="31" customFormat="1" ht="15.95" hidden="1" customHeight="1">
      <c r="B309" s="2179">
        <v>30</v>
      </c>
      <c r="C309" s="526">
        <v>41906</v>
      </c>
      <c r="D309" s="1019" t="s">
        <v>973</v>
      </c>
      <c r="E309" s="2172"/>
      <c r="F309" s="2172"/>
      <c r="G309" s="764"/>
      <c r="H309" s="764"/>
      <c r="I309" s="2169">
        <f t="shared" si="36"/>
        <v>0</v>
      </c>
      <c r="J309" s="2172"/>
      <c r="K309" s="2171"/>
      <c r="L309" s="764"/>
      <c r="M309" s="2171">
        <f t="shared" si="38"/>
        <v>0</v>
      </c>
      <c r="N309" s="2172"/>
      <c r="O309" s="2171">
        <f t="shared" si="39"/>
        <v>0</v>
      </c>
      <c r="P309" s="2171">
        <f t="shared" si="37"/>
        <v>0</v>
      </c>
      <c r="Q309" s="2171"/>
      <c r="R309" s="125"/>
    </row>
    <row r="310" spans="2:28" s="31" customFormat="1" ht="15.95" hidden="1" customHeight="1" thickBot="1">
      <c r="B310" s="2189">
        <v>31</v>
      </c>
      <c r="C310" s="791">
        <v>41907</v>
      </c>
      <c r="D310" s="2242" t="s">
        <v>1033</v>
      </c>
      <c r="E310" s="2183"/>
      <c r="F310" s="2183"/>
      <c r="G310" s="765"/>
      <c r="H310" s="765"/>
      <c r="I310" s="2178">
        <f t="shared" si="36"/>
        <v>0</v>
      </c>
      <c r="J310" s="2183"/>
      <c r="K310" s="767"/>
      <c r="L310" s="765"/>
      <c r="M310" s="767">
        <f t="shared" si="38"/>
        <v>0</v>
      </c>
      <c r="N310" s="2183"/>
      <c r="O310" s="767">
        <f t="shared" si="39"/>
        <v>0</v>
      </c>
      <c r="P310" s="767">
        <f t="shared" si="37"/>
        <v>0</v>
      </c>
      <c r="Q310" s="767"/>
      <c r="R310" s="792"/>
    </row>
    <row r="311" spans="2:28" s="40" customFormat="1" ht="15.95" hidden="1" customHeight="1">
      <c r="B311" s="2503">
        <v>1</v>
      </c>
      <c r="C311" s="1931">
        <v>41908</v>
      </c>
      <c r="D311" s="2515" t="s">
        <v>1033</v>
      </c>
      <c r="E311" s="2388"/>
      <c r="F311" s="2471"/>
      <c r="G311" s="2471"/>
      <c r="H311" s="2378"/>
      <c r="I311" s="2381"/>
      <c r="J311" s="2471"/>
      <c r="K311" s="2471"/>
      <c r="L311" s="2388"/>
      <c r="M311" s="1804"/>
      <c r="N311" s="2388"/>
      <c r="O311" s="1804"/>
      <c r="P311" s="1804"/>
      <c r="Q311" s="2443">
        <v>35000</v>
      </c>
      <c r="R311" s="2391"/>
    </row>
    <row r="312" spans="2:28" s="40" customFormat="1" ht="15.95" hidden="1" customHeight="1">
      <c r="B312" s="2505">
        <v>2</v>
      </c>
      <c r="C312" s="1940">
        <v>41909</v>
      </c>
      <c r="D312" s="1276" t="s">
        <v>1033</v>
      </c>
      <c r="E312" s="2388"/>
      <c r="F312" s="2471"/>
      <c r="G312" s="2471"/>
      <c r="H312" s="2378"/>
      <c r="I312" s="2381"/>
      <c r="J312" s="2471"/>
      <c r="K312" s="2471"/>
      <c r="L312" s="2388"/>
      <c r="M312" s="1804"/>
      <c r="N312" s="2388"/>
      <c r="O312" s="1804"/>
      <c r="P312" s="1804"/>
      <c r="Q312" s="2443">
        <v>35000</v>
      </c>
      <c r="R312" s="2391"/>
    </row>
    <row r="313" spans="2:28" s="40" customFormat="1" ht="15.95" hidden="1" customHeight="1">
      <c r="B313" s="2504">
        <v>3</v>
      </c>
      <c r="C313" s="2479">
        <v>41910</v>
      </c>
      <c r="D313" s="27" t="s">
        <v>965</v>
      </c>
      <c r="E313" s="2508" t="s">
        <v>10</v>
      </c>
      <c r="F313" s="367">
        <v>1</v>
      </c>
      <c r="G313" s="46"/>
      <c r="H313" s="764"/>
      <c r="I313" s="2506">
        <f>H313*500</f>
        <v>0</v>
      </c>
      <c r="J313" s="2508"/>
      <c r="K313" s="2507">
        <f>F313*10000</f>
        <v>10000</v>
      </c>
      <c r="L313" s="764"/>
      <c r="M313" s="2507">
        <f>L313*10000</f>
        <v>0</v>
      </c>
      <c r="N313" s="2508"/>
      <c r="O313" s="2507">
        <f>N313*15000</f>
        <v>0</v>
      </c>
      <c r="P313" s="2507">
        <f>I313+K313+M313+O313</f>
        <v>10000</v>
      </c>
      <c r="Q313" s="2443"/>
      <c r="R313" s="2391"/>
    </row>
    <row r="314" spans="2:28" s="40" customFormat="1" ht="15.95" hidden="1" customHeight="1">
      <c r="B314" s="2502">
        <v>4</v>
      </c>
      <c r="C314" s="1940">
        <v>41911</v>
      </c>
      <c r="D314" s="1228" t="s">
        <v>1259</v>
      </c>
      <c r="E314" s="2508"/>
      <c r="F314" s="2508"/>
      <c r="G314" s="46"/>
      <c r="H314" s="764"/>
      <c r="I314" s="2506"/>
      <c r="J314" s="2508"/>
      <c r="K314" s="2507"/>
      <c r="L314" s="764"/>
      <c r="M314" s="2507"/>
      <c r="N314" s="2508"/>
      <c r="O314" s="2507"/>
      <c r="P314" s="2507"/>
      <c r="Q314" s="2531"/>
      <c r="R314" s="2391"/>
    </row>
    <row r="315" spans="2:28" s="40" customFormat="1" ht="15.95" hidden="1" customHeight="1">
      <c r="B315" s="2502">
        <v>5</v>
      </c>
      <c r="C315" s="1940">
        <v>41912</v>
      </c>
      <c r="D315" s="1228" t="s">
        <v>1259</v>
      </c>
      <c r="E315" s="2508"/>
      <c r="F315" s="2508"/>
      <c r="G315" s="46"/>
      <c r="H315" s="764"/>
      <c r="I315" s="2506"/>
      <c r="J315" s="2508"/>
      <c r="K315" s="2507"/>
      <c r="L315" s="764"/>
      <c r="M315" s="2507"/>
      <c r="N315" s="2508"/>
      <c r="O315" s="2507"/>
      <c r="P315" s="2507"/>
      <c r="Q315" s="2531"/>
      <c r="R315" s="2100"/>
    </row>
    <row r="316" spans="2:28" s="40" customFormat="1" ht="15.95" hidden="1" customHeight="1">
      <c r="B316" s="2505">
        <v>6</v>
      </c>
      <c r="C316" s="2480">
        <v>41913</v>
      </c>
      <c r="D316" s="1228" t="s">
        <v>1259</v>
      </c>
      <c r="E316" s="2508"/>
      <c r="F316" s="367"/>
      <c r="G316" s="46"/>
      <c r="H316" s="764"/>
      <c r="I316" s="2506"/>
      <c r="J316" s="2508"/>
      <c r="K316" s="2506"/>
      <c r="L316" s="764"/>
      <c r="M316" s="2507"/>
      <c r="N316" s="2508"/>
      <c r="O316" s="2507"/>
      <c r="P316" s="2507"/>
      <c r="Q316" s="2531"/>
      <c r="R316" s="2391"/>
    </row>
    <row r="317" spans="2:28" s="40" customFormat="1" ht="15.95" hidden="1" customHeight="1">
      <c r="B317" s="3186">
        <v>7</v>
      </c>
      <c r="C317" s="2480">
        <v>41914</v>
      </c>
      <c r="D317" s="27" t="s">
        <v>1200</v>
      </c>
      <c r="E317" s="2508" t="s">
        <v>984</v>
      </c>
      <c r="F317" s="2508">
        <v>2</v>
      </c>
      <c r="G317" s="46">
        <v>55</v>
      </c>
      <c r="H317" s="764">
        <f>F317*G317</f>
        <v>110</v>
      </c>
      <c r="I317" s="2506">
        <f>H317*500</f>
        <v>55000</v>
      </c>
      <c r="J317" s="2508"/>
      <c r="K317" s="2507"/>
      <c r="L317" s="764">
        <v>1</v>
      </c>
      <c r="M317" s="2507">
        <f>L317*10000</f>
        <v>10000</v>
      </c>
      <c r="N317" s="2508"/>
      <c r="O317" s="2507">
        <f>N317*15000</f>
        <v>0</v>
      </c>
      <c r="P317" s="2507">
        <f>I317+K317+M317+O317</f>
        <v>65000</v>
      </c>
      <c r="Q317" s="2531"/>
      <c r="R317" s="2391"/>
    </row>
    <row r="318" spans="2:28" s="40" customFormat="1" ht="15.95" hidden="1" customHeight="1">
      <c r="B318" s="3187"/>
      <c r="C318" s="2480">
        <v>41914</v>
      </c>
      <c r="D318" s="27" t="s">
        <v>965</v>
      </c>
      <c r="E318" s="2508" t="s">
        <v>10</v>
      </c>
      <c r="F318" s="367">
        <v>1</v>
      </c>
      <c r="G318" s="46"/>
      <c r="H318" s="764"/>
      <c r="I318" s="2506">
        <f>H318*500</f>
        <v>0</v>
      </c>
      <c r="J318" s="2508"/>
      <c r="K318" s="2507">
        <f>F318*10000</f>
        <v>10000</v>
      </c>
      <c r="L318" s="764"/>
      <c r="M318" s="2507">
        <f>L318*10000</f>
        <v>0</v>
      </c>
      <c r="N318" s="2508"/>
      <c r="O318" s="2507">
        <f>N318*15000</f>
        <v>0</v>
      </c>
      <c r="P318" s="2507">
        <f>I318+K318+M318+O318</f>
        <v>10000</v>
      </c>
      <c r="Q318" s="2443"/>
      <c r="R318" s="2391"/>
    </row>
    <row r="319" spans="2:28" s="40" customFormat="1" ht="15.95" hidden="1" customHeight="1">
      <c r="B319" s="3186">
        <v>8</v>
      </c>
      <c r="C319" s="2480">
        <v>41915</v>
      </c>
      <c r="D319" s="27" t="s">
        <v>1246</v>
      </c>
      <c r="E319" s="2508"/>
      <c r="F319" s="2508">
        <v>1</v>
      </c>
      <c r="G319" s="46">
        <v>62</v>
      </c>
      <c r="H319" s="764">
        <f>F319*G319</f>
        <v>62</v>
      </c>
      <c r="I319" s="2506">
        <f>H319*500</f>
        <v>31000</v>
      </c>
      <c r="J319" s="2508"/>
      <c r="K319" s="2507"/>
      <c r="L319" s="764"/>
      <c r="M319" s="2507">
        <f>L319*10000</f>
        <v>0</v>
      </c>
      <c r="N319" s="2508"/>
      <c r="O319" s="2507">
        <f>N319*15000</f>
        <v>0</v>
      </c>
      <c r="P319" s="2507">
        <f>I319+K319+M319+O319</f>
        <v>31000</v>
      </c>
      <c r="Q319" s="2531"/>
      <c r="R319" s="2100"/>
    </row>
    <row r="320" spans="2:28" s="40" customFormat="1" ht="15.95" hidden="1" customHeight="1">
      <c r="B320" s="3187"/>
      <c r="C320" s="2480">
        <v>41915</v>
      </c>
      <c r="D320" s="1401" t="s">
        <v>788</v>
      </c>
      <c r="E320" s="2508" t="s">
        <v>10</v>
      </c>
      <c r="F320" s="367">
        <v>2</v>
      </c>
      <c r="G320" s="46"/>
      <c r="H320" s="764"/>
      <c r="I320" s="2506">
        <f>H320*500</f>
        <v>0</v>
      </c>
      <c r="J320" s="2508" t="s">
        <v>127</v>
      </c>
      <c r="K320" s="2506">
        <f>F320*12500</f>
        <v>25000</v>
      </c>
      <c r="L320" s="764"/>
      <c r="M320" s="2507">
        <f>L320*10000</f>
        <v>0</v>
      </c>
      <c r="N320" s="2508"/>
      <c r="O320" s="2507">
        <f>N320*15000</f>
        <v>0</v>
      </c>
      <c r="P320" s="2507">
        <f>I320+K320+M320+O320</f>
        <v>25000</v>
      </c>
      <c r="Q320" s="2531"/>
      <c r="R320" s="2100"/>
    </row>
    <row r="321" spans="2:18" s="40" customFormat="1" ht="15.95" hidden="1" customHeight="1">
      <c r="B321" s="2469">
        <v>9</v>
      </c>
      <c r="C321" s="2480">
        <v>41916</v>
      </c>
      <c r="D321" s="1401" t="s">
        <v>788</v>
      </c>
      <c r="E321" s="2508" t="s">
        <v>10</v>
      </c>
      <c r="F321" s="367">
        <v>3</v>
      </c>
      <c r="G321" s="46"/>
      <c r="H321" s="764"/>
      <c r="I321" s="2506">
        <f>H321*500</f>
        <v>0</v>
      </c>
      <c r="J321" s="2508" t="s">
        <v>127</v>
      </c>
      <c r="K321" s="2506">
        <f>F321*12500</f>
        <v>37500</v>
      </c>
      <c r="L321" s="764"/>
      <c r="M321" s="2507">
        <f>L321*10000</f>
        <v>0</v>
      </c>
      <c r="N321" s="2508"/>
      <c r="O321" s="2507">
        <f>N321*15000</f>
        <v>0</v>
      </c>
      <c r="P321" s="2507">
        <f>I321+K321+M321+O321</f>
        <v>37500</v>
      </c>
      <c r="Q321" s="2531"/>
      <c r="R321" s="2391"/>
    </row>
    <row r="322" spans="2:18" s="40" customFormat="1" ht="15.95" hidden="1" customHeight="1">
      <c r="B322" s="2501">
        <v>10</v>
      </c>
      <c r="C322" s="2479">
        <v>41917</v>
      </c>
      <c r="D322" s="1543" t="s">
        <v>1237</v>
      </c>
      <c r="E322" s="2508"/>
      <c r="F322" s="367"/>
      <c r="G322" s="46"/>
      <c r="H322" s="764"/>
      <c r="I322" s="2506"/>
      <c r="J322" s="2508"/>
      <c r="K322" s="2506"/>
      <c r="L322" s="764"/>
      <c r="M322" s="2507"/>
      <c r="N322" s="2508"/>
      <c r="O322" s="2507"/>
      <c r="P322" s="2507"/>
      <c r="Q322" s="2531"/>
      <c r="R322" s="2391"/>
    </row>
    <row r="323" spans="2:18" s="40" customFormat="1" ht="15.95" hidden="1" customHeight="1">
      <c r="B323" s="3186">
        <v>11</v>
      </c>
      <c r="C323" s="2480">
        <v>41918</v>
      </c>
      <c r="D323" s="1401" t="s">
        <v>788</v>
      </c>
      <c r="E323" s="2508" t="s">
        <v>10</v>
      </c>
      <c r="F323" s="367">
        <v>3</v>
      </c>
      <c r="G323" s="46"/>
      <c r="H323" s="764"/>
      <c r="I323" s="2506">
        <f t="shared" ref="I323:I349" si="40">H323*500</f>
        <v>0</v>
      </c>
      <c r="J323" s="2508" t="s">
        <v>127</v>
      </c>
      <c r="K323" s="2506">
        <f>F323*12500</f>
        <v>37500</v>
      </c>
      <c r="L323" s="764"/>
      <c r="M323" s="2507">
        <f t="shared" ref="M323:M349" si="41">L323*10000</f>
        <v>0</v>
      </c>
      <c r="N323" s="2508"/>
      <c r="O323" s="2507">
        <f t="shared" ref="O323:O349" si="42">N323*15000</f>
        <v>0</v>
      </c>
      <c r="P323" s="2507">
        <f t="shared" ref="P323:P349" si="43">I323+K323+M323+O323</f>
        <v>37500</v>
      </c>
      <c r="Q323" s="2531"/>
      <c r="R323" s="2391"/>
    </row>
    <row r="324" spans="2:18" s="40" customFormat="1" ht="15.95" hidden="1" customHeight="1">
      <c r="B324" s="3187"/>
      <c r="C324" s="2480">
        <v>41918</v>
      </c>
      <c r="D324" s="27" t="s">
        <v>1200</v>
      </c>
      <c r="E324" s="2508" t="s">
        <v>984</v>
      </c>
      <c r="F324" s="2508">
        <v>1</v>
      </c>
      <c r="G324" s="46">
        <v>55</v>
      </c>
      <c r="H324" s="764">
        <f>F324*G324</f>
        <v>55</v>
      </c>
      <c r="I324" s="2506">
        <f t="shared" si="40"/>
        <v>27500</v>
      </c>
      <c r="J324" s="2508"/>
      <c r="K324" s="2507"/>
      <c r="L324" s="764">
        <v>3</v>
      </c>
      <c r="M324" s="2507">
        <f t="shared" si="41"/>
        <v>30000</v>
      </c>
      <c r="N324" s="2508"/>
      <c r="O324" s="2507">
        <f t="shared" si="42"/>
        <v>0</v>
      </c>
      <c r="P324" s="2507">
        <f t="shared" si="43"/>
        <v>57500</v>
      </c>
      <c r="Q324" s="2531"/>
      <c r="R324" s="2391"/>
    </row>
    <row r="325" spans="2:18" s="40" customFormat="1" ht="15.95" hidden="1" customHeight="1">
      <c r="B325" s="2469">
        <v>12</v>
      </c>
      <c r="C325" s="2480">
        <v>41919</v>
      </c>
      <c r="D325" s="27" t="s">
        <v>1200</v>
      </c>
      <c r="E325" s="2508" t="s">
        <v>984</v>
      </c>
      <c r="F325" s="2508">
        <v>2</v>
      </c>
      <c r="G325" s="46">
        <v>55</v>
      </c>
      <c r="H325" s="764">
        <f>F325*G325</f>
        <v>110</v>
      </c>
      <c r="I325" s="2506">
        <f t="shared" si="40"/>
        <v>55000</v>
      </c>
      <c r="J325" s="2508"/>
      <c r="K325" s="2507"/>
      <c r="L325" s="764"/>
      <c r="M325" s="2507">
        <f t="shared" si="41"/>
        <v>0</v>
      </c>
      <c r="N325" s="2508"/>
      <c r="O325" s="2507">
        <f t="shared" si="42"/>
        <v>0</v>
      </c>
      <c r="P325" s="2507">
        <f t="shared" si="43"/>
        <v>55000</v>
      </c>
      <c r="Q325" s="2531"/>
      <c r="R325" s="2391"/>
    </row>
    <row r="326" spans="2:18" s="40" customFormat="1" ht="15.95" hidden="1" customHeight="1">
      <c r="B326" s="2469">
        <v>13</v>
      </c>
      <c r="C326" s="2480">
        <v>41920</v>
      </c>
      <c r="D326" s="27" t="s">
        <v>1200</v>
      </c>
      <c r="E326" s="2508" t="s">
        <v>984</v>
      </c>
      <c r="F326" s="2508">
        <v>2</v>
      </c>
      <c r="G326" s="46">
        <v>55</v>
      </c>
      <c r="H326" s="764">
        <f>F326*G326</f>
        <v>110</v>
      </c>
      <c r="I326" s="2506">
        <f t="shared" si="40"/>
        <v>55000</v>
      </c>
      <c r="J326" s="2508"/>
      <c r="K326" s="2507"/>
      <c r="L326" s="764">
        <v>5</v>
      </c>
      <c r="M326" s="2507">
        <f t="shared" si="41"/>
        <v>50000</v>
      </c>
      <c r="N326" s="2508"/>
      <c r="O326" s="2507">
        <f t="shared" si="42"/>
        <v>0</v>
      </c>
      <c r="P326" s="2507">
        <f t="shared" si="43"/>
        <v>105000</v>
      </c>
      <c r="Q326" s="2531"/>
      <c r="R326" s="2391"/>
    </row>
    <row r="327" spans="2:18" s="40" customFormat="1" ht="15.95" hidden="1" customHeight="1">
      <c r="B327" s="2469">
        <v>14</v>
      </c>
      <c r="C327" s="2480">
        <v>41921</v>
      </c>
      <c r="D327" s="27" t="s">
        <v>1200</v>
      </c>
      <c r="E327" s="2508" t="s">
        <v>984</v>
      </c>
      <c r="F327" s="2508">
        <v>2</v>
      </c>
      <c r="G327" s="46">
        <v>55</v>
      </c>
      <c r="H327" s="764">
        <f>F327*G327</f>
        <v>110</v>
      </c>
      <c r="I327" s="2506">
        <f t="shared" si="40"/>
        <v>55000</v>
      </c>
      <c r="J327" s="2508"/>
      <c r="K327" s="2507"/>
      <c r="L327" s="764"/>
      <c r="M327" s="2507">
        <f t="shared" si="41"/>
        <v>0</v>
      </c>
      <c r="N327" s="2508"/>
      <c r="O327" s="2507">
        <f t="shared" si="42"/>
        <v>0</v>
      </c>
      <c r="P327" s="2507">
        <f t="shared" si="43"/>
        <v>55000</v>
      </c>
      <c r="Q327" s="2531"/>
      <c r="R327" s="2391"/>
    </row>
    <row r="328" spans="2:18" s="40" customFormat="1" ht="15.95" hidden="1" customHeight="1">
      <c r="B328" s="3186">
        <v>15</v>
      </c>
      <c r="C328" s="2480">
        <v>41922</v>
      </c>
      <c r="D328" s="27" t="s">
        <v>1200</v>
      </c>
      <c r="E328" s="2508" t="s">
        <v>984</v>
      </c>
      <c r="F328" s="2508">
        <v>3</v>
      </c>
      <c r="G328" s="46">
        <v>55</v>
      </c>
      <c r="H328" s="764">
        <f>F328*G328</f>
        <v>165</v>
      </c>
      <c r="I328" s="2506">
        <f t="shared" si="40"/>
        <v>82500</v>
      </c>
      <c r="J328" s="2508"/>
      <c r="K328" s="2507"/>
      <c r="L328" s="764">
        <v>5</v>
      </c>
      <c r="M328" s="2507">
        <f t="shared" si="41"/>
        <v>50000</v>
      </c>
      <c r="N328" s="2508"/>
      <c r="O328" s="2507">
        <f t="shared" si="42"/>
        <v>0</v>
      </c>
      <c r="P328" s="2507">
        <f t="shared" si="43"/>
        <v>132500</v>
      </c>
      <c r="Q328" s="2531"/>
      <c r="R328" s="2391"/>
    </row>
    <row r="329" spans="2:18" s="40" customFormat="1" ht="15.95" hidden="1" customHeight="1">
      <c r="B329" s="3187"/>
      <c r="C329" s="2480">
        <v>41922</v>
      </c>
      <c r="D329" s="27" t="s">
        <v>965</v>
      </c>
      <c r="E329" s="2508" t="s">
        <v>10</v>
      </c>
      <c r="F329" s="367">
        <v>2</v>
      </c>
      <c r="G329" s="46"/>
      <c r="H329" s="764"/>
      <c r="I329" s="2506">
        <f t="shared" si="40"/>
        <v>0</v>
      </c>
      <c r="J329" s="2508"/>
      <c r="K329" s="2507">
        <f>F329*10000</f>
        <v>20000</v>
      </c>
      <c r="L329" s="764">
        <v>1</v>
      </c>
      <c r="M329" s="2507">
        <f t="shared" si="41"/>
        <v>10000</v>
      </c>
      <c r="N329" s="2508"/>
      <c r="O329" s="2507">
        <f t="shared" si="42"/>
        <v>0</v>
      </c>
      <c r="P329" s="2507">
        <f t="shared" si="43"/>
        <v>30000</v>
      </c>
      <c r="Q329" s="2443"/>
      <c r="R329" s="2391"/>
    </row>
    <row r="330" spans="2:18" s="40" customFormat="1" ht="15.95" hidden="1" customHeight="1">
      <c r="B330" s="3186">
        <v>16</v>
      </c>
      <c r="C330" s="2480">
        <v>41923</v>
      </c>
      <c r="D330" s="27" t="s">
        <v>1200</v>
      </c>
      <c r="E330" s="2508" t="s">
        <v>984</v>
      </c>
      <c r="F330" s="2508">
        <v>2</v>
      </c>
      <c r="G330" s="46">
        <v>55</v>
      </c>
      <c r="H330" s="764">
        <f>F330*G330</f>
        <v>110</v>
      </c>
      <c r="I330" s="2506">
        <f t="shared" si="40"/>
        <v>55000</v>
      </c>
      <c r="J330" s="2508"/>
      <c r="K330" s="2507"/>
      <c r="L330" s="764"/>
      <c r="M330" s="2507">
        <f t="shared" si="41"/>
        <v>0</v>
      </c>
      <c r="N330" s="2508"/>
      <c r="O330" s="2507">
        <f t="shared" si="42"/>
        <v>0</v>
      </c>
      <c r="P330" s="2507">
        <f t="shared" si="43"/>
        <v>55000</v>
      </c>
      <c r="Q330" s="2531"/>
      <c r="R330" s="2391"/>
    </row>
    <row r="331" spans="2:18" s="40" customFormat="1" ht="15.95" hidden="1" customHeight="1">
      <c r="B331" s="3187"/>
      <c r="C331" s="2480">
        <v>41923</v>
      </c>
      <c r="D331" s="27" t="s">
        <v>965</v>
      </c>
      <c r="E331" s="2508" t="s">
        <v>10</v>
      </c>
      <c r="F331" s="367">
        <v>1</v>
      </c>
      <c r="G331" s="46"/>
      <c r="H331" s="764"/>
      <c r="I331" s="2506">
        <f t="shared" si="40"/>
        <v>0</v>
      </c>
      <c r="J331" s="2508"/>
      <c r="K331" s="2507">
        <f>F331*10000</f>
        <v>10000</v>
      </c>
      <c r="L331" s="764"/>
      <c r="M331" s="2507">
        <f t="shared" si="41"/>
        <v>0</v>
      </c>
      <c r="N331" s="2508"/>
      <c r="O331" s="2507">
        <f t="shared" si="42"/>
        <v>0</v>
      </c>
      <c r="P331" s="2507">
        <f t="shared" si="43"/>
        <v>10000</v>
      </c>
      <c r="Q331" s="2443"/>
      <c r="R331" s="2391"/>
    </row>
    <row r="332" spans="2:18" s="40" customFormat="1" ht="15.95" hidden="1" customHeight="1">
      <c r="B332" s="3196">
        <v>17</v>
      </c>
      <c r="C332" s="2479">
        <v>41924</v>
      </c>
      <c r="D332" s="27" t="s">
        <v>1200</v>
      </c>
      <c r="E332" s="2508" t="s">
        <v>984</v>
      </c>
      <c r="F332" s="2508">
        <v>2</v>
      </c>
      <c r="G332" s="46">
        <v>55</v>
      </c>
      <c r="H332" s="764">
        <f>F332*G332</f>
        <v>110</v>
      </c>
      <c r="I332" s="2506">
        <f t="shared" si="40"/>
        <v>55000</v>
      </c>
      <c r="J332" s="2508"/>
      <c r="K332" s="2507"/>
      <c r="L332" s="764">
        <v>4</v>
      </c>
      <c r="M332" s="2507">
        <f t="shared" si="41"/>
        <v>40000</v>
      </c>
      <c r="N332" s="2508"/>
      <c r="O332" s="2507">
        <f t="shared" si="42"/>
        <v>0</v>
      </c>
      <c r="P332" s="2507">
        <f t="shared" si="43"/>
        <v>95000</v>
      </c>
      <c r="Q332" s="2531"/>
      <c r="R332" s="2391"/>
    </row>
    <row r="333" spans="2:18" s="40" customFormat="1" ht="15.95" hidden="1" customHeight="1">
      <c r="B333" s="3198"/>
      <c r="C333" s="2479">
        <v>41924</v>
      </c>
      <c r="D333" s="27" t="s">
        <v>965</v>
      </c>
      <c r="E333" s="2508" t="s">
        <v>10</v>
      </c>
      <c r="F333" s="367">
        <v>1</v>
      </c>
      <c r="G333" s="46"/>
      <c r="H333" s="764"/>
      <c r="I333" s="2506">
        <f t="shared" si="40"/>
        <v>0</v>
      </c>
      <c r="J333" s="2508"/>
      <c r="K333" s="2507">
        <f>F333*10000</f>
        <v>10000</v>
      </c>
      <c r="L333" s="764"/>
      <c r="M333" s="2507">
        <f t="shared" si="41"/>
        <v>0</v>
      </c>
      <c r="N333" s="2508"/>
      <c r="O333" s="2507">
        <f t="shared" si="42"/>
        <v>0</v>
      </c>
      <c r="P333" s="2507">
        <f t="shared" si="43"/>
        <v>10000</v>
      </c>
      <c r="Q333" s="2443"/>
      <c r="R333" s="2391"/>
    </row>
    <row r="334" spans="2:18" s="40" customFormat="1" ht="15.95" hidden="1" customHeight="1">
      <c r="B334" s="3186">
        <v>18</v>
      </c>
      <c r="C334" s="2480">
        <v>41925</v>
      </c>
      <c r="D334" s="27" t="s">
        <v>1200</v>
      </c>
      <c r="E334" s="2508" t="s">
        <v>984</v>
      </c>
      <c r="F334" s="2508">
        <v>2</v>
      </c>
      <c r="G334" s="46">
        <v>55</v>
      </c>
      <c r="H334" s="764">
        <f>F334*G334</f>
        <v>110</v>
      </c>
      <c r="I334" s="2506">
        <f t="shared" si="40"/>
        <v>55000</v>
      </c>
      <c r="J334" s="2508"/>
      <c r="K334" s="2507"/>
      <c r="L334" s="764"/>
      <c r="M334" s="2507">
        <f t="shared" si="41"/>
        <v>0</v>
      </c>
      <c r="N334" s="2508"/>
      <c r="O334" s="2507">
        <f t="shared" si="42"/>
        <v>0</v>
      </c>
      <c r="P334" s="2507">
        <f t="shared" si="43"/>
        <v>55000</v>
      </c>
      <c r="Q334" s="2531"/>
      <c r="R334" s="2391"/>
    </row>
    <row r="335" spans="2:18" s="40" customFormat="1" ht="15.95" hidden="1" customHeight="1">
      <c r="B335" s="3188"/>
      <c r="C335" s="2480">
        <v>41925</v>
      </c>
      <c r="D335" s="1401" t="s">
        <v>788</v>
      </c>
      <c r="E335" s="2508" t="s">
        <v>10</v>
      </c>
      <c r="F335" s="367">
        <v>1</v>
      </c>
      <c r="G335" s="46"/>
      <c r="H335" s="764"/>
      <c r="I335" s="2506">
        <f t="shared" si="40"/>
        <v>0</v>
      </c>
      <c r="J335" s="2508" t="s">
        <v>127</v>
      </c>
      <c r="K335" s="2506">
        <f>F335*12500</f>
        <v>12500</v>
      </c>
      <c r="L335" s="764"/>
      <c r="M335" s="2507">
        <f t="shared" si="41"/>
        <v>0</v>
      </c>
      <c r="N335" s="2508"/>
      <c r="O335" s="2507">
        <f t="shared" si="42"/>
        <v>0</v>
      </c>
      <c r="P335" s="2507">
        <f t="shared" si="43"/>
        <v>12500</v>
      </c>
      <c r="Q335" s="2531"/>
      <c r="R335" s="2100"/>
    </row>
    <row r="336" spans="2:18" s="40" customFormat="1" ht="15.95" hidden="1" customHeight="1">
      <c r="B336" s="3187"/>
      <c r="C336" s="2480">
        <v>41925</v>
      </c>
      <c r="D336" s="27" t="s">
        <v>965</v>
      </c>
      <c r="E336" s="2508" t="s">
        <v>10</v>
      </c>
      <c r="F336" s="367">
        <v>1</v>
      </c>
      <c r="G336" s="46"/>
      <c r="H336" s="764"/>
      <c r="I336" s="2506">
        <f t="shared" si="40"/>
        <v>0</v>
      </c>
      <c r="J336" s="2508"/>
      <c r="K336" s="2507">
        <f>F336*10000</f>
        <v>10000</v>
      </c>
      <c r="L336" s="764"/>
      <c r="M336" s="2507">
        <f t="shared" si="41"/>
        <v>0</v>
      </c>
      <c r="N336" s="2508"/>
      <c r="O336" s="2507">
        <f t="shared" si="42"/>
        <v>0</v>
      </c>
      <c r="P336" s="2507">
        <f t="shared" si="43"/>
        <v>10000</v>
      </c>
      <c r="Q336" s="2443"/>
      <c r="R336" s="2391"/>
    </row>
    <row r="337" spans="2:18" s="40" customFormat="1" ht="15.95" hidden="1" customHeight="1">
      <c r="B337" s="3186">
        <v>19</v>
      </c>
      <c r="C337" s="2480">
        <v>41926</v>
      </c>
      <c r="D337" s="27" t="s">
        <v>1200</v>
      </c>
      <c r="E337" s="2508" t="s">
        <v>984</v>
      </c>
      <c r="F337" s="2508">
        <v>1</v>
      </c>
      <c r="G337" s="46">
        <v>55</v>
      </c>
      <c r="H337" s="764">
        <f>F337*G337</f>
        <v>55</v>
      </c>
      <c r="I337" s="2506">
        <f t="shared" si="40"/>
        <v>27500</v>
      </c>
      <c r="J337" s="2508"/>
      <c r="K337" s="2507"/>
      <c r="L337" s="764"/>
      <c r="M337" s="2507">
        <f t="shared" si="41"/>
        <v>0</v>
      </c>
      <c r="N337" s="2508"/>
      <c r="O337" s="2507">
        <f t="shared" si="42"/>
        <v>0</v>
      </c>
      <c r="P337" s="2507">
        <f t="shared" si="43"/>
        <v>27500</v>
      </c>
      <c r="Q337" s="2443"/>
      <c r="R337" s="2391"/>
    </row>
    <row r="338" spans="2:18" s="40" customFormat="1" ht="15.95" hidden="1" customHeight="1">
      <c r="B338" s="3187"/>
      <c r="C338" s="2480">
        <v>41926</v>
      </c>
      <c r="D338" s="27" t="s">
        <v>965</v>
      </c>
      <c r="E338" s="2508" t="s">
        <v>10</v>
      </c>
      <c r="F338" s="367">
        <v>2</v>
      </c>
      <c r="G338" s="46"/>
      <c r="H338" s="764"/>
      <c r="I338" s="2506">
        <f t="shared" si="40"/>
        <v>0</v>
      </c>
      <c r="J338" s="2508"/>
      <c r="K338" s="2507">
        <f>F338*10000</f>
        <v>20000</v>
      </c>
      <c r="L338" s="764"/>
      <c r="M338" s="2507">
        <f t="shared" si="41"/>
        <v>0</v>
      </c>
      <c r="N338" s="2508"/>
      <c r="O338" s="2507">
        <f t="shared" si="42"/>
        <v>0</v>
      </c>
      <c r="P338" s="2507">
        <f t="shared" si="43"/>
        <v>20000</v>
      </c>
      <c r="Q338" s="2443"/>
      <c r="R338" s="2391"/>
    </row>
    <row r="339" spans="2:18" s="40" customFormat="1" ht="15.95" hidden="1" customHeight="1">
      <c r="B339" s="3186">
        <v>20</v>
      </c>
      <c r="C339" s="2480">
        <v>41927</v>
      </c>
      <c r="D339" s="27" t="s">
        <v>1200</v>
      </c>
      <c r="E339" s="2508" t="s">
        <v>984</v>
      </c>
      <c r="F339" s="2508">
        <v>2</v>
      </c>
      <c r="G339" s="46">
        <v>55</v>
      </c>
      <c r="H339" s="764">
        <f>F339*G339</f>
        <v>110</v>
      </c>
      <c r="I339" s="2506">
        <f t="shared" si="40"/>
        <v>55000</v>
      </c>
      <c r="J339" s="2508"/>
      <c r="K339" s="2507"/>
      <c r="L339" s="764">
        <v>1</v>
      </c>
      <c r="M339" s="2507">
        <f t="shared" si="41"/>
        <v>10000</v>
      </c>
      <c r="N339" s="2508"/>
      <c r="O339" s="2507">
        <f t="shared" si="42"/>
        <v>0</v>
      </c>
      <c r="P339" s="2507">
        <f t="shared" si="43"/>
        <v>65000</v>
      </c>
      <c r="Q339" s="2443"/>
      <c r="R339" s="2391"/>
    </row>
    <row r="340" spans="2:18" s="40" customFormat="1" ht="15.95" hidden="1" customHeight="1">
      <c r="B340" s="3187"/>
      <c r="C340" s="2480">
        <v>41927</v>
      </c>
      <c r="D340" s="27" t="s">
        <v>965</v>
      </c>
      <c r="E340" s="2508" t="s">
        <v>10</v>
      </c>
      <c r="F340" s="367">
        <v>1</v>
      </c>
      <c r="G340" s="46"/>
      <c r="H340" s="764"/>
      <c r="I340" s="2506">
        <f t="shared" si="40"/>
        <v>0</v>
      </c>
      <c r="J340" s="2508"/>
      <c r="K340" s="2507">
        <f>F340*10000</f>
        <v>10000</v>
      </c>
      <c r="L340" s="764"/>
      <c r="M340" s="2507">
        <f t="shared" si="41"/>
        <v>0</v>
      </c>
      <c r="N340" s="2508"/>
      <c r="O340" s="2507">
        <f t="shared" si="42"/>
        <v>0</v>
      </c>
      <c r="P340" s="2507">
        <f t="shared" si="43"/>
        <v>10000</v>
      </c>
      <c r="Q340" s="2443"/>
      <c r="R340" s="2391"/>
    </row>
    <row r="341" spans="2:18" s="40" customFormat="1" ht="15.95" hidden="1" customHeight="1">
      <c r="B341" s="2469">
        <v>21</v>
      </c>
      <c r="C341" s="2480">
        <v>41928</v>
      </c>
      <c r="D341" s="27" t="s">
        <v>1200</v>
      </c>
      <c r="E341" s="2508" t="s">
        <v>984</v>
      </c>
      <c r="F341" s="2508">
        <v>2</v>
      </c>
      <c r="G341" s="46">
        <v>55</v>
      </c>
      <c r="H341" s="764">
        <f>F341*G341</f>
        <v>110</v>
      </c>
      <c r="I341" s="2506">
        <f t="shared" si="40"/>
        <v>55000</v>
      </c>
      <c r="J341" s="2508"/>
      <c r="K341" s="2507"/>
      <c r="L341" s="764"/>
      <c r="M341" s="2507">
        <f t="shared" si="41"/>
        <v>0</v>
      </c>
      <c r="N341" s="2508"/>
      <c r="O341" s="2507">
        <f t="shared" si="42"/>
        <v>0</v>
      </c>
      <c r="P341" s="2507">
        <f t="shared" si="43"/>
        <v>55000</v>
      </c>
      <c r="Q341" s="2443"/>
      <c r="R341" s="2391"/>
    </row>
    <row r="342" spans="2:18" s="40" customFormat="1" ht="15.95" hidden="1" customHeight="1">
      <c r="B342" s="2469">
        <v>22</v>
      </c>
      <c r="C342" s="2480">
        <v>41929</v>
      </c>
      <c r="D342" s="1401" t="s">
        <v>788</v>
      </c>
      <c r="E342" s="2508" t="s">
        <v>10</v>
      </c>
      <c r="F342" s="367">
        <v>3</v>
      </c>
      <c r="G342" s="46"/>
      <c r="H342" s="764"/>
      <c r="I342" s="2506">
        <f t="shared" si="40"/>
        <v>0</v>
      </c>
      <c r="J342" s="2508" t="s">
        <v>127</v>
      </c>
      <c r="K342" s="2506">
        <f>F342*12500</f>
        <v>37500</v>
      </c>
      <c r="L342" s="764"/>
      <c r="M342" s="2507">
        <f t="shared" si="41"/>
        <v>0</v>
      </c>
      <c r="N342" s="2508"/>
      <c r="O342" s="2507">
        <f t="shared" si="42"/>
        <v>0</v>
      </c>
      <c r="P342" s="2507">
        <f t="shared" si="43"/>
        <v>37500</v>
      </c>
      <c r="Q342" s="2443"/>
      <c r="R342" s="2391"/>
    </row>
    <row r="343" spans="2:18" s="40" customFormat="1" ht="15.95" hidden="1" customHeight="1">
      <c r="B343" s="2529">
        <v>23</v>
      </c>
      <c r="C343" s="2480">
        <v>41930</v>
      </c>
      <c r="D343" s="1401" t="s">
        <v>788</v>
      </c>
      <c r="E343" s="2508" t="s">
        <v>10</v>
      </c>
      <c r="F343" s="367">
        <v>3</v>
      </c>
      <c r="G343" s="46"/>
      <c r="H343" s="764"/>
      <c r="I343" s="2506">
        <f t="shared" si="40"/>
        <v>0</v>
      </c>
      <c r="J343" s="2508" t="s">
        <v>127</v>
      </c>
      <c r="K343" s="2506">
        <f>F343*12500</f>
        <v>37500</v>
      </c>
      <c r="L343" s="764"/>
      <c r="M343" s="2507">
        <f t="shared" si="41"/>
        <v>0</v>
      </c>
      <c r="N343" s="2508"/>
      <c r="O343" s="2507">
        <f t="shared" si="42"/>
        <v>0</v>
      </c>
      <c r="P343" s="2507">
        <f t="shared" si="43"/>
        <v>37500</v>
      </c>
      <c r="Q343" s="2443"/>
      <c r="R343" s="2391"/>
    </row>
    <row r="344" spans="2:18" s="40" customFormat="1" ht="15.95" hidden="1" customHeight="1">
      <c r="B344" s="3196">
        <v>24</v>
      </c>
      <c r="C344" s="2479">
        <v>41931</v>
      </c>
      <c r="D344" s="1401" t="s">
        <v>788</v>
      </c>
      <c r="E344" s="2530" t="s">
        <v>10</v>
      </c>
      <c r="F344" s="367">
        <v>1</v>
      </c>
      <c r="G344" s="46"/>
      <c r="H344" s="764"/>
      <c r="I344" s="2532">
        <f>H344*500</f>
        <v>0</v>
      </c>
      <c r="J344" s="2530" t="s">
        <v>127</v>
      </c>
      <c r="K344" s="2532">
        <f>F344*12500</f>
        <v>12500</v>
      </c>
      <c r="L344" s="764"/>
      <c r="M344" s="2531">
        <f>L344*10000</f>
        <v>0</v>
      </c>
      <c r="N344" s="2530"/>
      <c r="O344" s="2531">
        <f>N344*15000</f>
        <v>0</v>
      </c>
      <c r="P344" s="2531">
        <f>I344+K344+M344+O344</f>
        <v>12500</v>
      </c>
      <c r="Q344" s="2443"/>
      <c r="R344" s="2391"/>
    </row>
    <row r="345" spans="2:18" s="40" customFormat="1" ht="15.95" hidden="1" customHeight="1">
      <c r="B345" s="3198"/>
      <c r="C345" s="2479">
        <v>41931</v>
      </c>
      <c r="D345" s="1401" t="s">
        <v>800</v>
      </c>
      <c r="E345" s="2530" t="s">
        <v>421</v>
      </c>
      <c r="F345" s="367">
        <v>3</v>
      </c>
      <c r="G345" s="46"/>
      <c r="H345" s="764"/>
      <c r="I345" s="2506">
        <f t="shared" si="40"/>
        <v>0</v>
      </c>
      <c r="J345" s="2508" t="s">
        <v>127</v>
      </c>
      <c r="K345" s="2506">
        <v>25000</v>
      </c>
      <c r="L345" s="764">
        <v>4</v>
      </c>
      <c r="M345" s="2507">
        <f t="shared" si="41"/>
        <v>40000</v>
      </c>
      <c r="N345" s="2508"/>
      <c r="O345" s="2507">
        <f t="shared" si="42"/>
        <v>0</v>
      </c>
      <c r="P345" s="2507">
        <f t="shared" si="43"/>
        <v>65000</v>
      </c>
      <c r="Q345" s="2443"/>
      <c r="R345" s="2391"/>
    </row>
    <row r="346" spans="2:18" s="40" customFormat="1" ht="15.95" hidden="1" customHeight="1">
      <c r="B346" s="2469">
        <v>25</v>
      </c>
      <c r="C346" s="2480">
        <v>41932</v>
      </c>
      <c r="D346" s="27" t="s">
        <v>1200</v>
      </c>
      <c r="E346" s="2508" t="s">
        <v>984</v>
      </c>
      <c r="F346" s="2508">
        <v>2</v>
      </c>
      <c r="G346" s="46">
        <v>55</v>
      </c>
      <c r="H346" s="764">
        <f>F346*G346</f>
        <v>110</v>
      </c>
      <c r="I346" s="2506">
        <f t="shared" si="40"/>
        <v>55000</v>
      </c>
      <c r="J346" s="2508"/>
      <c r="K346" s="2507"/>
      <c r="L346" s="764"/>
      <c r="M346" s="2507">
        <f t="shared" si="41"/>
        <v>0</v>
      </c>
      <c r="N346" s="2508"/>
      <c r="O346" s="2507">
        <f t="shared" si="42"/>
        <v>0</v>
      </c>
      <c r="P346" s="2507">
        <f t="shared" si="43"/>
        <v>55000</v>
      </c>
      <c r="Q346" s="2443"/>
      <c r="R346" s="2391"/>
    </row>
    <row r="347" spans="2:18" s="40" customFormat="1" ht="15.95" hidden="1" customHeight="1">
      <c r="B347" s="2469">
        <v>26</v>
      </c>
      <c r="C347" s="2480">
        <v>41933</v>
      </c>
      <c r="D347" s="1401" t="s">
        <v>788</v>
      </c>
      <c r="E347" s="2508" t="s">
        <v>10</v>
      </c>
      <c r="F347" s="367">
        <v>4</v>
      </c>
      <c r="G347" s="46"/>
      <c r="H347" s="764"/>
      <c r="I347" s="2506">
        <f t="shared" si="40"/>
        <v>0</v>
      </c>
      <c r="J347" s="2508" t="s">
        <v>127</v>
      </c>
      <c r="K347" s="2506">
        <f>F347*12500</f>
        <v>50000</v>
      </c>
      <c r="L347" s="764">
        <v>1</v>
      </c>
      <c r="M347" s="2507">
        <f t="shared" si="41"/>
        <v>10000</v>
      </c>
      <c r="N347" s="2508"/>
      <c r="O347" s="2507">
        <f t="shared" si="42"/>
        <v>0</v>
      </c>
      <c r="P347" s="2507">
        <f t="shared" si="43"/>
        <v>60000</v>
      </c>
      <c r="Q347" s="2443"/>
      <c r="R347" s="2391"/>
    </row>
    <row r="348" spans="2:18" s="40" customFormat="1" ht="15.95" hidden="1" customHeight="1">
      <c r="B348" s="2469">
        <v>27</v>
      </c>
      <c r="C348" s="2480">
        <v>41934</v>
      </c>
      <c r="D348" s="1401" t="s">
        <v>788</v>
      </c>
      <c r="E348" s="2508" t="s">
        <v>10</v>
      </c>
      <c r="F348" s="367">
        <v>3</v>
      </c>
      <c r="G348" s="46"/>
      <c r="H348" s="764"/>
      <c r="I348" s="2506">
        <f t="shared" si="40"/>
        <v>0</v>
      </c>
      <c r="J348" s="2508" t="s">
        <v>127</v>
      </c>
      <c r="K348" s="2506">
        <f>F348*12500</f>
        <v>37500</v>
      </c>
      <c r="L348" s="764"/>
      <c r="M348" s="2507">
        <f t="shared" si="41"/>
        <v>0</v>
      </c>
      <c r="N348" s="2508"/>
      <c r="O348" s="2507">
        <f t="shared" si="42"/>
        <v>0</v>
      </c>
      <c r="P348" s="2507">
        <f t="shared" si="43"/>
        <v>37500</v>
      </c>
      <c r="Q348" s="2443"/>
      <c r="R348" s="2391"/>
    </row>
    <row r="349" spans="2:18" s="40" customFormat="1" ht="15.95" hidden="1" customHeight="1">
      <c r="B349" s="2469">
        <v>28</v>
      </c>
      <c r="C349" s="2480">
        <v>41935</v>
      </c>
      <c r="D349" s="27" t="s">
        <v>965</v>
      </c>
      <c r="E349" s="2508" t="s">
        <v>10</v>
      </c>
      <c r="F349" s="367">
        <v>1</v>
      </c>
      <c r="G349" s="46"/>
      <c r="H349" s="764"/>
      <c r="I349" s="2506">
        <f t="shared" si="40"/>
        <v>0</v>
      </c>
      <c r="J349" s="2508"/>
      <c r="K349" s="2507">
        <f>F349*10000</f>
        <v>10000</v>
      </c>
      <c r="L349" s="764">
        <v>1</v>
      </c>
      <c r="M349" s="2531">
        <f t="shared" si="41"/>
        <v>10000</v>
      </c>
      <c r="N349" s="2530"/>
      <c r="O349" s="2531">
        <f t="shared" si="42"/>
        <v>0</v>
      </c>
      <c r="P349" s="2531">
        <f t="shared" si="43"/>
        <v>20000</v>
      </c>
      <c r="Q349" s="2443"/>
      <c r="R349" s="2391"/>
    </row>
    <row r="350" spans="2:18" s="40" customFormat="1" ht="15.95" hidden="1" customHeight="1">
      <c r="B350" s="2469">
        <v>29</v>
      </c>
      <c r="C350" s="2480">
        <v>41936</v>
      </c>
      <c r="D350" s="1276" t="s">
        <v>1033</v>
      </c>
      <c r="E350" s="2388"/>
      <c r="F350" s="2471"/>
      <c r="G350" s="2471"/>
      <c r="H350" s="2378"/>
      <c r="I350" s="2381"/>
      <c r="J350" s="2471"/>
      <c r="K350" s="2471"/>
      <c r="L350" s="2388"/>
      <c r="M350" s="2531">
        <f>L350*10000</f>
        <v>0</v>
      </c>
      <c r="N350" s="2530"/>
      <c r="O350" s="2531">
        <f>N350*15000</f>
        <v>0</v>
      </c>
      <c r="P350" s="2531">
        <f>I350+K350+M350+O350</f>
        <v>0</v>
      </c>
      <c r="Q350" s="2443"/>
      <c r="R350" s="2391"/>
    </row>
    <row r="351" spans="2:18" s="40" customFormat="1" ht="15.95" hidden="1" customHeight="1" thickBot="1">
      <c r="B351" s="2470">
        <v>30</v>
      </c>
      <c r="C351" s="2481">
        <v>41937</v>
      </c>
      <c r="D351" s="2242" t="s">
        <v>1033</v>
      </c>
      <c r="E351" s="2394"/>
      <c r="F351" s="2396"/>
      <c r="G351" s="2396"/>
      <c r="H351" s="2482"/>
      <c r="I351" s="2483"/>
      <c r="J351" s="2396"/>
      <c r="K351" s="2396"/>
      <c r="L351" s="2394"/>
      <c r="M351" s="767">
        <f>L351*10000</f>
        <v>0</v>
      </c>
      <c r="N351" s="2535"/>
      <c r="O351" s="767">
        <f>N351*15000</f>
        <v>0</v>
      </c>
      <c r="P351" s="767">
        <f>I351+K351+M351+O351</f>
        <v>0</v>
      </c>
      <c r="Q351" s="2542"/>
      <c r="R351" s="2397"/>
    </row>
    <row r="352" spans="2:18" ht="15.95" hidden="1" customHeight="1">
      <c r="B352" s="2725">
        <v>1</v>
      </c>
      <c r="C352" s="2853">
        <v>41938</v>
      </c>
      <c r="D352" s="1019" t="s">
        <v>1032</v>
      </c>
      <c r="E352" s="2728"/>
      <c r="F352" s="2859"/>
      <c r="G352" s="2859"/>
      <c r="H352" s="2857"/>
      <c r="I352" s="2729">
        <f t="shared" ref="I352:I366" si="44">H352*500</f>
        <v>0</v>
      </c>
      <c r="J352" s="2731"/>
      <c r="K352" s="2729">
        <f t="shared" ref="K352:K366" si="45">F352*12500</f>
        <v>0</v>
      </c>
      <c r="L352" s="764"/>
      <c r="M352" s="2730">
        <f t="shared" ref="M352:M366" si="46">L352*10000</f>
        <v>0</v>
      </c>
      <c r="N352" s="2731"/>
      <c r="O352" s="2730">
        <f t="shared" ref="O352:O366" si="47">N352*15000</f>
        <v>0</v>
      </c>
      <c r="P352" s="2730">
        <f t="shared" ref="P352:P366" si="48">I352+K352+M352+O352</f>
        <v>0</v>
      </c>
      <c r="Q352" s="2860"/>
      <c r="R352" s="2209"/>
    </row>
    <row r="353" spans="2:18" ht="15.95" hidden="1" customHeight="1">
      <c r="B353" s="2727">
        <v>2</v>
      </c>
      <c r="C353" s="2854">
        <v>41939</v>
      </c>
      <c r="D353" s="1019" t="s">
        <v>1032</v>
      </c>
      <c r="E353" s="2743"/>
      <c r="F353" s="2635"/>
      <c r="G353" s="2635"/>
      <c r="H353" s="2378"/>
      <c r="I353" s="2729">
        <f t="shared" si="44"/>
        <v>0</v>
      </c>
      <c r="J353" s="2731"/>
      <c r="K353" s="2729">
        <f t="shared" si="45"/>
        <v>0</v>
      </c>
      <c r="L353" s="764"/>
      <c r="M353" s="2730">
        <f t="shared" si="46"/>
        <v>0</v>
      </c>
      <c r="N353" s="2731"/>
      <c r="O353" s="2730">
        <f t="shared" si="47"/>
        <v>0</v>
      </c>
      <c r="P353" s="2730">
        <f t="shared" si="48"/>
        <v>0</v>
      </c>
      <c r="Q353" s="2636"/>
      <c r="R353" s="2702"/>
    </row>
    <row r="354" spans="2:18" ht="15.95" hidden="1" customHeight="1">
      <c r="B354" s="2727">
        <v>3</v>
      </c>
      <c r="C354" s="2854">
        <v>41940</v>
      </c>
      <c r="D354" s="1019" t="s">
        <v>1032</v>
      </c>
      <c r="E354" s="2743"/>
      <c r="F354" s="2635"/>
      <c r="G354" s="2635"/>
      <c r="H354" s="2378"/>
      <c r="I354" s="2729">
        <f t="shared" si="44"/>
        <v>0</v>
      </c>
      <c r="J354" s="2731"/>
      <c r="K354" s="2729">
        <f t="shared" si="45"/>
        <v>0</v>
      </c>
      <c r="L354" s="764"/>
      <c r="M354" s="2730">
        <f t="shared" si="46"/>
        <v>0</v>
      </c>
      <c r="N354" s="2731"/>
      <c r="O354" s="2730">
        <f t="shared" si="47"/>
        <v>0</v>
      </c>
      <c r="P354" s="2730">
        <f t="shared" si="48"/>
        <v>0</v>
      </c>
      <c r="Q354" s="2636"/>
      <c r="R354" s="2702"/>
    </row>
    <row r="355" spans="2:18" ht="15.95" hidden="1" customHeight="1">
      <c r="B355" s="2727">
        <v>4</v>
      </c>
      <c r="C355" s="2854">
        <v>41941</v>
      </c>
      <c r="D355" s="1019" t="s">
        <v>1032</v>
      </c>
      <c r="E355" s="2743"/>
      <c r="F355" s="2635"/>
      <c r="G355" s="2635"/>
      <c r="H355" s="2378"/>
      <c r="I355" s="2729">
        <f t="shared" si="44"/>
        <v>0</v>
      </c>
      <c r="J355" s="2731"/>
      <c r="K355" s="2729">
        <f t="shared" si="45"/>
        <v>0</v>
      </c>
      <c r="L355" s="764"/>
      <c r="M355" s="2730">
        <f t="shared" si="46"/>
        <v>0</v>
      </c>
      <c r="N355" s="2731"/>
      <c r="O355" s="2730">
        <f t="shared" si="47"/>
        <v>0</v>
      </c>
      <c r="P355" s="2730">
        <f t="shared" si="48"/>
        <v>0</v>
      </c>
      <c r="Q355" s="2636"/>
      <c r="R355" s="2702"/>
    </row>
    <row r="356" spans="2:18" ht="15.95" hidden="1" customHeight="1">
      <c r="B356" s="2727">
        <v>5</v>
      </c>
      <c r="C356" s="2854">
        <v>41942</v>
      </c>
      <c r="D356" s="1019" t="s">
        <v>1032</v>
      </c>
      <c r="E356" s="2743"/>
      <c r="F356" s="2635"/>
      <c r="G356" s="2635"/>
      <c r="H356" s="2378"/>
      <c r="I356" s="2729">
        <f t="shared" si="44"/>
        <v>0</v>
      </c>
      <c r="J356" s="2731"/>
      <c r="K356" s="2729">
        <f t="shared" si="45"/>
        <v>0</v>
      </c>
      <c r="L356" s="764"/>
      <c r="M356" s="2730">
        <f t="shared" si="46"/>
        <v>0</v>
      </c>
      <c r="N356" s="2731"/>
      <c r="O356" s="2730">
        <f t="shared" si="47"/>
        <v>0</v>
      </c>
      <c r="P356" s="2730">
        <f t="shared" si="48"/>
        <v>0</v>
      </c>
      <c r="Q356" s="2636"/>
      <c r="R356" s="2702"/>
    </row>
    <row r="357" spans="2:18" ht="15.95" hidden="1" customHeight="1">
      <c r="B357" s="2727">
        <v>6</v>
      </c>
      <c r="C357" s="2854">
        <v>41943</v>
      </c>
      <c r="D357" s="1019" t="s">
        <v>1032</v>
      </c>
      <c r="E357" s="2743"/>
      <c r="F357" s="2635"/>
      <c r="G357" s="2635"/>
      <c r="H357" s="2378"/>
      <c r="I357" s="2729">
        <f t="shared" si="44"/>
        <v>0</v>
      </c>
      <c r="J357" s="2731"/>
      <c r="K357" s="2729">
        <f t="shared" si="45"/>
        <v>0</v>
      </c>
      <c r="L357" s="764"/>
      <c r="M357" s="2730">
        <f t="shared" si="46"/>
        <v>0</v>
      </c>
      <c r="N357" s="2731"/>
      <c r="O357" s="2730">
        <f t="shared" si="47"/>
        <v>0</v>
      </c>
      <c r="P357" s="2730">
        <f t="shared" si="48"/>
        <v>0</v>
      </c>
      <c r="Q357" s="2636"/>
      <c r="R357" s="2702"/>
    </row>
    <row r="358" spans="2:18" ht="15.95" hidden="1" customHeight="1">
      <c r="B358" s="2727">
        <v>7</v>
      </c>
      <c r="C358" s="2854">
        <v>41944</v>
      </c>
      <c r="D358" s="1019" t="s">
        <v>1032</v>
      </c>
      <c r="E358" s="2743"/>
      <c r="F358" s="2635"/>
      <c r="G358" s="2635"/>
      <c r="H358" s="2378"/>
      <c r="I358" s="2729">
        <f t="shared" si="44"/>
        <v>0</v>
      </c>
      <c r="J358" s="2731"/>
      <c r="K358" s="2729">
        <f t="shared" si="45"/>
        <v>0</v>
      </c>
      <c r="L358" s="764"/>
      <c r="M358" s="2730">
        <f t="shared" si="46"/>
        <v>0</v>
      </c>
      <c r="N358" s="2731"/>
      <c r="O358" s="2730">
        <f t="shared" si="47"/>
        <v>0</v>
      </c>
      <c r="P358" s="2730">
        <f t="shared" si="48"/>
        <v>0</v>
      </c>
      <c r="Q358" s="2636"/>
      <c r="R358" s="2702"/>
    </row>
    <row r="359" spans="2:18" ht="15.95" hidden="1" customHeight="1">
      <c r="B359" s="2726">
        <v>8</v>
      </c>
      <c r="C359" s="2855">
        <v>41945</v>
      </c>
      <c r="D359" s="1019" t="s">
        <v>1032</v>
      </c>
      <c r="E359" s="2743"/>
      <c r="F359" s="2635"/>
      <c r="G359" s="2635"/>
      <c r="H359" s="2378"/>
      <c r="I359" s="2729">
        <f t="shared" si="44"/>
        <v>0</v>
      </c>
      <c r="J359" s="2731"/>
      <c r="K359" s="2729">
        <f t="shared" si="45"/>
        <v>0</v>
      </c>
      <c r="L359" s="764"/>
      <c r="M359" s="2730">
        <f t="shared" si="46"/>
        <v>0</v>
      </c>
      <c r="N359" s="2731"/>
      <c r="O359" s="2730">
        <f t="shared" si="47"/>
        <v>0</v>
      </c>
      <c r="P359" s="2730">
        <f t="shared" si="48"/>
        <v>0</v>
      </c>
      <c r="Q359" s="2636"/>
      <c r="R359" s="2702"/>
    </row>
    <row r="360" spans="2:18" ht="15.95" hidden="1" customHeight="1">
      <c r="B360" s="2727">
        <v>9</v>
      </c>
      <c r="C360" s="2854">
        <v>41946</v>
      </c>
      <c r="D360" s="1019" t="s">
        <v>1032</v>
      </c>
      <c r="E360" s="2743"/>
      <c r="F360" s="2635"/>
      <c r="G360" s="2635"/>
      <c r="H360" s="2378"/>
      <c r="I360" s="2729">
        <f t="shared" si="44"/>
        <v>0</v>
      </c>
      <c r="J360" s="2731"/>
      <c r="K360" s="2729">
        <f t="shared" si="45"/>
        <v>0</v>
      </c>
      <c r="L360" s="764"/>
      <c r="M360" s="2730">
        <f t="shared" si="46"/>
        <v>0</v>
      </c>
      <c r="N360" s="2731"/>
      <c r="O360" s="2730">
        <f t="shared" si="47"/>
        <v>0</v>
      </c>
      <c r="P360" s="2730">
        <f t="shared" si="48"/>
        <v>0</v>
      </c>
      <c r="Q360" s="2636"/>
      <c r="R360" s="2702"/>
    </row>
    <row r="361" spans="2:18" ht="15.95" hidden="1" customHeight="1">
      <c r="B361" s="2727">
        <v>10</v>
      </c>
      <c r="C361" s="2854">
        <v>41947</v>
      </c>
      <c r="D361" s="1019" t="s">
        <v>1032</v>
      </c>
      <c r="E361" s="2743"/>
      <c r="F361" s="2635"/>
      <c r="G361" s="2635"/>
      <c r="H361" s="2378"/>
      <c r="I361" s="2729">
        <f t="shared" si="44"/>
        <v>0</v>
      </c>
      <c r="J361" s="2731"/>
      <c r="K361" s="2729">
        <f t="shared" si="45"/>
        <v>0</v>
      </c>
      <c r="L361" s="764"/>
      <c r="M361" s="2730">
        <f t="shared" si="46"/>
        <v>0</v>
      </c>
      <c r="N361" s="2731"/>
      <c r="O361" s="2730">
        <f t="shared" si="47"/>
        <v>0</v>
      </c>
      <c r="P361" s="2730">
        <f t="shared" si="48"/>
        <v>0</v>
      </c>
      <c r="Q361" s="2636"/>
      <c r="R361" s="2702"/>
    </row>
    <row r="362" spans="2:18" ht="15.95" hidden="1" customHeight="1">
      <c r="B362" s="2727">
        <v>11</v>
      </c>
      <c r="C362" s="2854">
        <v>41948</v>
      </c>
      <c r="D362" s="1019" t="s">
        <v>1032</v>
      </c>
      <c r="E362" s="2743"/>
      <c r="F362" s="2635"/>
      <c r="G362" s="2635"/>
      <c r="H362" s="2378"/>
      <c r="I362" s="2729">
        <f t="shared" si="44"/>
        <v>0</v>
      </c>
      <c r="J362" s="2731"/>
      <c r="K362" s="2729">
        <f t="shared" si="45"/>
        <v>0</v>
      </c>
      <c r="L362" s="764"/>
      <c r="M362" s="2730">
        <f t="shared" si="46"/>
        <v>0</v>
      </c>
      <c r="N362" s="2731"/>
      <c r="O362" s="2730">
        <f t="shared" si="47"/>
        <v>0</v>
      </c>
      <c r="P362" s="2730">
        <f t="shared" si="48"/>
        <v>0</v>
      </c>
      <c r="Q362" s="2636"/>
      <c r="R362" s="2702"/>
    </row>
    <row r="363" spans="2:18" ht="15.95" hidden="1" customHeight="1">
      <c r="B363" s="2727">
        <v>12</v>
      </c>
      <c r="C363" s="2854">
        <v>41949</v>
      </c>
      <c r="D363" s="1019" t="s">
        <v>1032</v>
      </c>
      <c r="E363" s="2743"/>
      <c r="F363" s="2635"/>
      <c r="G363" s="2635"/>
      <c r="H363" s="2378"/>
      <c r="I363" s="2729">
        <f t="shared" si="44"/>
        <v>0</v>
      </c>
      <c r="J363" s="2731"/>
      <c r="K363" s="2729">
        <f t="shared" si="45"/>
        <v>0</v>
      </c>
      <c r="L363" s="764"/>
      <c r="M363" s="2730">
        <f t="shared" si="46"/>
        <v>0</v>
      </c>
      <c r="N363" s="2731"/>
      <c r="O363" s="2730">
        <f t="shared" si="47"/>
        <v>0</v>
      </c>
      <c r="P363" s="2730">
        <f t="shared" si="48"/>
        <v>0</v>
      </c>
      <c r="Q363" s="2636"/>
      <c r="R363" s="2702"/>
    </row>
    <row r="364" spans="2:18" ht="15.95" hidden="1" customHeight="1">
      <c r="B364" s="2727">
        <v>13</v>
      </c>
      <c r="C364" s="2854">
        <v>41950</v>
      </c>
      <c r="D364" s="1019" t="s">
        <v>1032</v>
      </c>
      <c r="E364" s="2743"/>
      <c r="F364" s="2635"/>
      <c r="G364" s="2635"/>
      <c r="H364" s="2378"/>
      <c r="I364" s="2729">
        <f t="shared" si="44"/>
        <v>0</v>
      </c>
      <c r="J364" s="2731"/>
      <c r="K364" s="2729">
        <f t="shared" si="45"/>
        <v>0</v>
      </c>
      <c r="L364" s="764"/>
      <c r="M364" s="2730">
        <f t="shared" si="46"/>
        <v>0</v>
      </c>
      <c r="N364" s="2731"/>
      <c r="O364" s="2730">
        <f t="shared" si="47"/>
        <v>0</v>
      </c>
      <c r="P364" s="2730">
        <f t="shared" si="48"/>
        <v>0</v>
      </c>
      <c r="Q364" s="2636"/>
      <c r="R364" s="2702"/>
    </row>
    <row r="365" spans="2:18" ht="15.95" hidden="1" customHeight="1">
      <c r="B365" s="2727">
        <v>14</v>
      </c>
      <c r="C365" s="2854">
        <v>41951</v>
      </c>
      <c r="D365" s="1019" t="s">
        <v>1032</v>
      </c>
      <c r="E365" s="2743"/>
      <c r="F365" s="2635"/>
      <c r="G365" s="2635"/>
      <c r="H365" s="2378"/>
      <c r="I365" s="2729">
        <f t="shared" si="44"/>
        <v>0</v>
      </c>
      <c r="J365" s="2731"/>
      <c r="K365" s="2729">
        <f t="shared" si="45"/>
        <v>0</v>
      </c>
      <c r="L365" s="764"/>
      <c r="M365" s="2730">
        <f t="shared" si="46"/>
        <v>0</v>
      </c>
      <c r="N365" s="2731"/>
      <c r="O365" s="2730">
        <f t="shared" si="47"/>
        <v>0</v>
      </c>
      <c r="P365" s="2730">
        <f t="shared" si="48"/>
        <v>0</v>
      </c>
      <c r="Q365" s="2636"/>
      <c r="R365" s="2702"/>
    </row>
    <row r="366" spans="2:18" ht="15.95" hidden="1" customHeight="1">
      <c r="B366" s="2726">
        <v>15</v>
      </c>
      <c r="C366" s="2855">
        <v>41952</v>
      </c>
      <c r="D366" s="1019" t="s">
        <v>1032</v>
      </c>
      <c r="E366" s="2743"/>
      <c r="F366" s="2635"/>
      <c r="G366" s="2635"/>
      <c r="H366" s="2378"/>
      <c r="I366" s="2729">
        <f t="shared" si="44"/>
        <v>0</v>
      </c>
      <c r="J366" s="2731"/>
      <c r="K366" s="2729">
        <f t="shared" si="45"/>
        <v>0</v>
      </c>
      <c r="L366" s="764"/>
      <c r="M366" s="2730">
        <f t="shared" si="46"/>
        <v>0</v>
      </c>
      <c r="N366" s="2731"/>
      <c r="O366" s="2730">
        <f t="shared" si="47"/>
        <v>0</v>
      </c>
      <c r="P366" s="2730">
        <f t="shared" si="48"/>
        <v>0</v>
      </c>
      <c r="Q366" s="2636"/>
      <c r="R366" s="2702"/>
    </row>
    <row r="367" spans="2:18" ht="15.95" hidden="1" customHeight="1">
      <c r="B367" s="2727">
        <v>16</v>
      </c>
      <c r="C367" s="2854">
        <v>41953</v>
      </c>
      <c r="D367" s="1401" t="s">
        <v>788</v>
      </c>
      <c r="E367" s="2731" t="s">
        <v>10</v>
      </c>
      <c r="F367" s="367">
        <v>2</v>
      </c>
      <c r="G367" s="46"/>
      <c r="H367" s="764"/>
      <c r="I367" s="2729">
        <f>H367*500</f>
        <v>0</v>
      </c>
      <c r="J367" s="2731" t="s">
        <v>127</v>
      </c>
      <c r="K367" s="2729">
        <f>F367*12500</f>
        <v>25000</v>
      </c>
      <c r="L367" s="764">
        <v>3</v>
      </c>
      <c r="M367" s="2730">
        <f>L367*10000</f>
        <v>30000</v>
      </c>
      <c r="N367" s="2731"/>
      <c r="O367" s="2730">
        <f>N367*15000</f>
        <v>0</v>
      </c>
      <c r="P367" s="2730">
        <f>I367+K367+M367+O367</f>
        <v>55000</v>
      </c>
      <c r="Q367" s="2636"/>
      <c r="R367" s="2055" t="s">
        <v>1545</v>
      </c>
    </row>
    <row r="368" spans="2:18" ht="15.95" hidden="1" customHeight="1">
      <c r="B368" s="3186">
        <v>17</v>
      </c>
      <c r="C368" s="2854">
        <v>41954</v>
      </c>
      <c r="D368" s="1401" t="s">
        <v>788</v>
      </c>
      <c r="E368" s="2731" t="s">
        <v>10</v>
      </c>
      <c r="F368" s="367">
        <v>3</v>
      </c>
      <c r="G368" s="46"/>
      <c r="H368" s="764"/>
      <c r="I368" s="2729">
        <f>H368*500</f>
        <v>0</v>
      </c>
      <c r="J368" s="2731" t="s">
        <v>127</v>
      </c>
      <c r="K368" s="2729">
        <f>F368*12500</f>
        <v>37500</v>
      </c>
      <c r="L368" s="764"/>
      <c r="M368" s="2730">
        <f>L368*10000</f>
        <v>0</v>
      </c>
      <c r="N368" s="2731"/>
      <c r="O368" s="2730">
        <f>N368*15000</f>
        <v>0</v>
      </c>
      <c r="P368" s="2730">
        <f>I368+K368+M368+O368</f>
        <v>37500</v>
      </c>
      <c r="Q368" s="2636"/>
      <c r="R368" s="2055" t="s">
        <v>1545</v>
      </c>
    </row>
    <row r="369" spans="2:18" ht="15.95" hidden="1" customHeight="1">
      <c r="B369" s="3187"/>
      <c r="C369" s="2854">
        <v>41954</v>
      </c>
      <c r="D369" s="27" t="s">
        <v>1562</v>
      </c>
      <c r="E369" s="2731" t="s">
        <v>10</v>
      </c>
      <c r="F369" s="367">
        <v>1</v>
      </c>
      <c r="G369" s="46"/>
      <c r="H369" s="764"/>
      <c r="I369" s="2729">
        <f>H369*500</f>
        <v>0</v>
      </c>
      <c r="J369" s="2731"/>
      <c r="K369" s="2730">
        <f>F369*10000</f>
        <v>10000</v>
      </c>
      <c r="L369" s="764">
        <v>1</v>
      </c>
      <c r="M369" s="2730">
        <f>L369*10000</f>
        <v>10000</v>
      </c>
      <c r="N369" s="2731"/>
      <c r="O369" s="2730">
        <f>N369*15000</f>
        <v>0</v>
      </c>
      <c r="P369" s="2730">
        <f>I369+K369+M369+O369</f>
        <v>20000</v>
      </c>
      <c r="Q369" s="2636"/>
      <c r="R369" s="2055" t="s">
        <v>1545</v>
      </c>
    </row>
    <row r="370" spans="2:18" ht="15.95" hidden="1" customHeight="1">
      <c r="B370" s="2727">
        <v>18</v>
      </c>
      <c r="C370" s="2854">
        <v>41955</v>
      </c>
      <c r="D370" s="1401" t="s">
        <v>788</v>
      </c>
      <c r="E370" s="2731" t="s">
        <v>10</v>
      </c>
      <c r="F370" s="367">
        <v>1</v>
      </c>
      <c r="G370" s="46"/>
      <c r="H370" s="764"/>
      <c r="I370" s="2729">
        <f>H370*500</f>
        <v>0</v>
      </c>
      <c r="J370" s="2731" t="s">
        <v>127</v>
      </c>
      <c r="K370" s="2729">
        <f>F370*12500</f>
        <v>12500</v>
      </c>
      <c r="L370" s="764"/>
      <c r="M370" s="2730">
        <f>L370*10000</f>
        <v>0</v>
      </c>
      <c r="N370" s="2731"/>
      <c r="O370" s="2730">
        <f>N370*15000</f>
        <v>0</v>
      </c>
      <c r="P370" s="2730">
        <f>I370+K370+M370+O370</f>
        <v>12500</v>
      </c>
      <c r="Q370" s="2636"/>
      <c r="R370" s="2702"/>
    </row>
    <row r="371" spans="2:18" ht="15.95" hidden="1" customHeight="1">
      <c r="B371" s="3186">
        <v>19</v>
      </c>
      <c r="C371" s="2854">
        <v>41956</v>
      </c>
      <c r="D371" s="1401" t="s">
        <v>788</v>
      </c>
      <c r="E371" s="2731" t="s">
        <v>10</v>
      </c>
      <c r="F371" s="367">
        <v>1</v>
      </c>
      <c r="G371" s="46"/>
      <c r="H371" s="764"/>
      <c r="I371" s="2729">
        <f>H371*500</f>
        <v>0</v>
      </c>
      <c r="J371" s="2731" t="s">
        <v>127</v>
      </c>
      <c r="K371" s="2729">
        <f>F371*12500</f>
        <v>12500</v>
      </c>
      <c r="L371" s="764"/>
      <c r="M371" s="2730">
        <f>L371*10000</f>
        <v>0</v>
      </c>
      <c r="N371" s="2731"/>
      <c r="O371" s="2730">
        <f>N371*15000</f>
        <v>0</v>
      </c>
      <c r="P371" s="2730">
        <f>I371+K371+M371+O371</f>
        <v>12500</v>
      </c>
      <c r="Q371" s="2636"/>
      <c r="R371" s="2702"/>
    </row>
    <row r="372" spans="2:18" ht="15.95" hidden="1" customHeight="1">
      <c r="B372" s="3187"/>
      <c r="C372" s="2854">
        <v>41956</v>
      </c>
      <c r="D372" s="251" t="s">
        <v>1563</v>
      </c>
      <c r="E372" s="144"/>
      <c r="F372" s="251"/>
      <c r="G372" s="251"/>
      <c r="H372" s="1470"/>
      <c r="I372" s="1802"/>
      <c r="J372" s="251"/>
      <c r="K372" s="251"/>
      <c r="L372" s="144"/>
      <c r="M372" s="1804"/>
      <c r="N372" s="144"/>
      <c r="O372" s="1804"/>
      <c r="P372" s="1804"/>
      <c r="Q372" s="2636"/>
      <c r="R372" s="2702"/>
    </row>
    <row r="373" spans="2:18" ht="15.95" hidden="1" customHeight="1">
      <c r="B373" s="3186">
        <v>20</v>
      </c>
      <c r="C373" s="2854">
        <v>41957</v>
      </c>
      <c r="D373" s="251" t="s">
        <v>1564</v>
      </c>
      <c r="E373" s="144"/>
      <c r="F373" s="251"/>
      <c r="G373" s="251"/>
      <c r="H373" s="1470"/>
      <c r="I373" s="1802"/>
      <c r="J373" s="251"/>
      <c r="K373" s="251"/>
      <c r="L373" s="144"/>
      <c r="M373" s="1804"/>
      <c r="N373" s="144"/>
      <c r="O373" s="1804"/>
      <c r="P373" s="1804"/>
      <c r="Q373" s="3054">
        <v>35000</v>
      </c>
      <c r="R373" s="2702"/>
    </row>
    <row r="374" spans="2:18" ht="15.95" hidden="1" customHeight="1">
      <c r="B374" s="3187"/>
      <c r="C374" s="2854">
        <v>41957</v>
      </c>
      <c r="D374" s="251" t="s">
        <v>1565</v>
      </c>
      <c r="E374" s="2731" t="s">
        <v>39</v>
      </c>
      <c r="F374" s="2731">
        <v>1</v>
      </c>
      <c r="G374" s="46">
        <v>160</v>
      </c>
      <c r="H374" s="764">
        <f>F374*G374</f>
        <v>160</v>
      </c>
      <c r="I374" s="2729">
        <f>H374*500</f>
        <v>80000</v>
      </c>
      <c r="J374" s="2731"/>
      <c r="K374" s="2730"/>
      <c r="L374" s="764">
        <v>9</v>
      </c>
      <c r="M374" s="2730">
        <f>L374*10000</f>
        <v>90000</v>
      </c>
      <c r="N374" s="2731">
        <v>5</v>
      </c>
      <c r="O374" s="2730">
        <f>N374*15000</f>
        <v>75000</v>
      </c>
      <c r="P374" s="2730">
        <f>I374+K374+M374+O374</f>
        <v>245000</v>
      </c>
      <c r="Q374" s="3055"/>
      <c r="R374" s="2702"/>
    </row>
    <row r="375" spans="2:18" ht="15.95" hidden="1" customHeight="1">
      <c r="B375" s="2727">
        <v>21</v>
      </c>
      <c r="C375" s="2854">
        <v>41958</v>
      </c>
      <c r="D375" s="1024" t="s">
        <v>1566</v>
      </c>
      <c r="E375" s="2743"/>
      <c r="F375" s="2635"/>
      <c r="G375" s="2635"/>
      <c r="H375" s="2378"/>
      <c r="I375" s="2729">
        <f>H375*500</f>
        <v>0</v>
      </c>
      <c r="J375" s="2731"/>
      <c r="K375" s="2729">
        <f>F375*12500</f>
        <v>0</v>
      </c>
      <c r="L375" s="764"/>
      <c r="M375" s="2730">
        <f>L375*10000</f>
        <v>0</v>
      </c>
      <c r="N375" s="2731"/>
      <c r="O375" s="2730">
        <f>N375*15000</f>
        <v>0</v>
      </c>
      <c r="P375" s="2730">
        <f>I375+K375+M375+O375</f>
        <v>0</v>
      </c>
      <c r="Q375" s="2703">
        <v>35000</v>
      </c>
      <c r="R375" s="2702"/>
    </row>
    <row r="376" spans="2:18" ht="15.95" hidden="1" customHeight="1">
      <c r="B376" s="3196">
        <v>22</v>
      </c>
      <c r="C376" s="2855">
        <v>41959</v>
      </c>
      <c r="D376" s="2635" t="s">
        <v>1567</v>
      </c>
      <c r="E376" s="2731" t="s">
        <v>10</v>
      </c>
      <c r="F376" s="367">
        <v>1</v>
      </c>
      <c r="G376" s="46">
        <v>150</v>
      </c>
      <c r="H376" s="764">
        <f>F376*G376</f>
        <v>150</v>
      </c>
      <c r="I376" s="2729">
        <f>H376*500</f>
        <v>75000</v>
      </c>
      <c r="J376" s="2731"/>
      <c r="K376" s="2730"/>
      <c r="L376" s="764"/>
      <c r="M376" s="2730">
        <f t="shared" ref="M376:M439" si="49">L376*10000</f>
        <v>0</v>
      </c>
      <c r="N376" s="2731"/>
      <c r="O376" s="2730">
        <f t="shared" ref="O376:O439" si="50">N376*15000</f>
        <v>0</v>
      </c>
      <c r="P376" s="2730">
        <f t="shared" ref="P376:P413" si="51">I376+K376+M376+O376</f>
        <v>75000</v>
      </c>
      <c r="Q376" s="3244">
        <v>35000</v>
      </c>
      <c r="R376" s="2089" t="s">
        <v>1568</v>
      </c>
    </row>
    <row r="377" spans="2:18" ht="15.95" hidden="1" customHeight="1">
      <c r="B377" s="3198"/>
      <c r="C377" s="2855">
        <v>41959</v>
      </c>
      <c r="D377" s="27" t="s">
        <v>1562</v>
      </c>
      <c r="E377" s="2731" t="s">
        <v>10</v>
      </c>
      <c r="F377" s="367">
        <v>1</v>
      </c>
      <c r="G377" s="46"/>
      <c r="H377" s="764"/>
      <c r="I377" s="2729">
        <f t="shared" ref="I377:I439" si="52">H377*500</f>
        <v>0</v>
      </c>
      <c r="J377" s="2731"/>
      <c r="K377" s="2730">
        <f>F377*10000</f>
        <v>10000</v>
      </c>
      <c r="L377" s="764"/>
      <c r="M377" s="2730">
        <f t="shared" si="49"/>
        <v>0</v>
      </c>
      <c r="N377" s="2731"/>
      <c r="O377" s="2730">
        <f t="shared" si="50"/>
        <v>0</v>
      </c>
      <c r="P377" s="2730">
        <f t="shared" si="51"/>
        <v>10000</v>
      </c>
      <c r="Q377" s="3245"/>
      <c r="R377" s="2089" t="s">
        <v>1568</v>
      </c>
    </row>
    <row r="378" spans="2:18" ht="15.95" hidden="1" customHeight="1">
      <c r="B378" s="2723">
        <v>23</v>
      </c>
      <c r="C378" s="2854">
        <v>41960</v>
      </c>
      <c r="D378" s="1018" t="s">
        <v>973</v>
      </c>
      <c r="E378" s="2731"/>
      <c r="F378" s="367"/>
      <c r="G378" s="46"/>
      <c r="H378" s="764"/>
      <c r="I378" s="2729">
        <f t="shared" si="52"/>
        <v>0</v>
      </c>
      <c r="J378" s="2731"/>
      <c r="K378" s="2729">
        <f>F378*12500</f>
        <v>0</v>
      </c>
      <c r="L378" s="764"/>
      <c r="M378" s="2730">
        <f t="shared" si="49"/>
        <v>0</v>
      </c>
      <c r="N378" s="2731"/>
      <c r="O378" s="2730">
        <f t="shared" si="50"/>
        <v>0</v>
      </c>
      <c r="P378" s="2730">
        <f t="shared" si="51"/>
        <v>0</v>
      </c>
      <c r="Q378" s="2636"/>
      <c r="R378" s="2089"/>
    </row>
    <row r="379" spans="2:18" ht="15.95" hidden="1" customHeight="1">
      <c r="B379" s="3186">
        <v>24</v>
      </c>
      <c r="C379" s="2854">
        <v>41961</v>
      </c>
      <c r="D379" s="1401" t="s">
        <v>788</v>
      </c>
      <c r="E379" s="2731" t="s">
        <v>10</v>
      </c>
      <c r="F379" s="367">
        <v>2</v>
      </c>
      <c r="G379" s="46"/>
      <c r="H379" s="764"/>
      <c r="I379" s="2729">
        <f t="shared" si="52"/>
        <v>0</v>
      </c>
      <c r="J379" s="2731" t="s">
        <v>127</v>
      </c>
      <c r="K379" s="2729">
        <f>F379*12500</f>
        <v>25000</v>
      </c>
      <c r="L379" s="764"/>
      <c r="M379" s="2730">
        <f t="shared" si="49"/>
        <v>0</v>
      </c>
      <c r="N379" s="2731"/>
      <c r="O379" s="2730">
        <f t="shared" si="50"/>
        <v>0</v>
      </c>
      <c r="P379" s="2730">
        <f t="shared" si="51"/>
        <v>25000</v>
      </c>
      <c r="Q379" s="2636"/>
      <c r="R379" s="2702"/>
    </row>
    <row r="380" spans="2:18" ht="15.95" hidden="1" customHeight="1">
      <c r="B380" s="3187"/>
      <c r="C380" s="2854">
        <v>41961</v>
      </c>
      <c r="D380" s="27" t="s">
        <v>965</v>
      </c>
      <c r="E380" s="2731" t="s">
        <v>10</v>
      </c>
      <c r="F380" s="367">
        <v>1</v>
      </c>
      <c r="G380" s="46"/>
      <c r="H380" s="764"/>
      <c r="I380" s="2729">
        <f t="shared" si="52"/>
        <v>0</v>
      </c>
      <c r="J380" s="2731"/>
      <c r="K380" s="2730">
        <f>F380*10000</f>
        <v>10000</v>
      </c>
      <c r="L380" s="764">
        <v>1</v>
      </c>
      <c r="M380" s="2730">
        <f t="shared" si="49"/>
        <v>10000</v>
      </c>
      <c r="N380" s="2731"/>
      <c r="O380" s="2730">
        <f t="shared" si="50"/>
        <v>0</v>
      </c>
      <c r="P380" s="2730">
        <f t="shared" si="51"/>
        <v>20000</v>
      </c>
      <c r="Q380" s="2636"/>
      <c r="R380" s="2702"/>
    </row>
    <row r="381" spans="2:18" ht="15.6" hidden="1" customHeight="1">
      <c r="B381" s="3186">
        <v>25</v>
      </c>
      <c r="C381" s="2854">
        <v>41962</v>
      </c>
      <c r="D381" s="1401" t="s">
        <v>788</v>
      </c>
      <c r="E381" s="2731" t="s">
        <v>10</v>
      </c>
      <c r="F381" s="367">
        <v>2</v>
      </c>
      <c r="G381" s="46"/>
      <c r="H381" s="764"/>
      <c r="I381" s="2729">
        <f t="shared" si="52"/>
        <v>0</v>
      </c>
      <c r="J381" s="2731" t="s">
        <v>127</v>
      </c>
      <c r="K381" s="2729">
        <f>F381*12500</f>
        <v>25000</v>
      </c>
      <c r="L381" s="764"/>
      <c r="M381" s="2730">
        <f t="shared" si="49"/>
        <v>0</v>
      </c>
      <c r="N381" s="2731"/>
      <c r="O381" s="2730">
        <f t="shared" si="50"/>
        <v>0</v>
      </c>
      <c r="P381" s="2730">
        <f t="shared" si="51"/>
        <v>25000</v>
      </c>
      <c r="Q381" s="2636"/>
      <c r="R381" s="2702"/>
    </row>
    <row r="382" spans="2:18" ht="15.6" hidden="1" customHeight="1">
      <c r="B382" s="3187"/>
      <c r="C382" s="2854">
        <v>41962</v>
      </c>
      <c r="D382" s="3" t="s">
        <v>1544</v>
      </c>
      <c r="E382" s="2731" t="s">
        <v>556</v>
      </c>
      <c r="F382" s="2731">
        <v>1</v>
      </c>
      <c r="G382" s="764">
        <v>25</v>
      </c>
      <c r="H382" s="764">
        <f>F382*G382</f>
        <v>25</v>
      </c>
      <c r="I382" s="2729">
        <f t="shared" si="52"/>
        <v>12500</v>
      </c>
      <c r="J382" s="2731"/>
      <c r="K382" s="2730"/>
      <c r="L382" s="123"/>
      <c r="M382" s="2730">
        <f t="shared" si="49"/>
        <v>0</v>
      </c>
      <c r="N382" s="2731"/>
      <c r="O382" s="2730">
        <f t="shared" si="50"/>
        <v>0</v>
      </c>
      <c r="P382" s="2730">
        <f t="shared" si="51"/>
        <v>12500</v>
      </c>
      <c r="Q382" s="2636"/>
      <c r="R382" s="2702"/>
    </row>
    <row r="383" spans="2:18" ht="15.95" hidden="1" customHeight="1">
      <c r="B383" s="3186">
        <v>26</v>
      </c>
      <c r="C383" s="2854">
        <v>41963</v>
      </c>
      <c r="D383" s="3" t="s">
        <v>1544</v>
      </c>
      <c r="E383" s="2731" t="s">
        <v>556</v>
      </c>
      <c r="F383" s="2731">
        <v>2</v>
      </c>
      <c r="G383" s="764">
        <v>25</v>
      </c>
      <c r="H383" s="764">
        <f>F383*G383</f>
        <v>50</v>
      </c>
      <c r="I383" s="2729">
        <f t="shared" si="52"/>
        <v>25000</v>
      </c>
      <c r="J383" s="2731"/>
      <c r="K383" s="2730"/>
      <c r="L383" s="123"/>
      <c r="M383" s="2730">
        <f t="shared" si="49"/>
        <v>0</v>
      </c>
      <c r="N383" s="2731"/>
      <c r="O383" s="2730">
        <f t="shared" si="50"/>
        <v>0</v>
      </c>
      <c r="P383" s="2730">
        <f t="shared" si="51"/>
        <v>25000</v>
      </c>
      <c r="Q383" s="2636"/>
      <c r="R383" s="2702"/>
    </row>
    <row r="384" spans="2:18" ht="15.95" hidden="1" customHeight="1">
      <c r="B384" s="3188"/>
      <c r="C384" s="2854">
        <v>41963</v>
      </c>
      <c r="D384" s="1401" t="s">
        <v>788</v>
      </c>
      <c r="E384" s="2731" t="s">
        <v>10</v>
      </c>
      <c r="F384" s="367">
        <v>2</v>
      </c>
      <c r="G384" s="46"/>
      <c r="H384" s="764"/>
      <c r="I384" s="2729">
        <f t="shared" si="52"/>
        <v>0</v>
      </c>
      <c r="J384" s="2731" t="s">
        <v>127</v>
      </c>
      <c r="K384" s="2729">
        <f>F384*12500</f>
        <v>25000</v>
      </c>
      <c r="L384" s="764">
        <v>1</v>
      </c>
      <c r="M384" s="2730">
        <f t="shared" si="49"/>
        <v>10000</v>
      </c>
      <c r="N384" s="2731"/>
      <c r="O384" s="2730">
        <f t="shared" si="50"/>
        <v>0</v>
      </c>
      <c r="P384" s="2730">
        <f t="shared" si="51"/>
        <v>35000</v>
      </c>
      <c r="Q384" s="2636"/>
      <c r="R384" s="2702"/>
    </row>
    <row r="385" spans="2:18" ht="15.95" hidden="1" customHeight="1">
      <c r="B385" s="3187"/>
      <c r="C385" s="2854">
        <v>41963</v>
      </c>
      <c r="D385" s="27" t="s">
        <v>965</v>
      </c>
      <c r="E385" s="2731" t="s">
        <v>10</v>
      </c>
      <c r="F385" s="367">
        <v>1</v>
      </c>
      <c r="G385" s="46"/>
      <c r="H385" s="764"/>
      <c r="I385" s="2729">
        <f t="shared" si="52"/>
        <v>0</v>
      </c>
      <c r="J385" s="2731"/>
      <c r="K385" s="2730">
        <f>F385*10000</f>
        <v>10000</v>
      </c>
      <c r="L385" s="764">
        <v>1</v>
      </c>
      <c r="M385" s="2730">
        <f t="shared" si="49"/>
        <v>10000</v>
      </c>
      <c r="N385" s="2731"/>
      <c r="O385" s="2730">
        <f t="shared" si="50"/>
        <v>0</v>
      </c>
      <c r="P385" s="2730">
        <f t="shared" si="51"/>
        <v>20000</v>
      </c>
      <c r="Q385" s="2636"/>
      <c r="R385" s="2702"/>
    </row>
    <row r="386" spans="2:18" ht="15.95" hidden="1" customHeight="1">
      <c r="B386" s="3186">
        <v>27</v>
      </c>
      <c r="C386" s="2854">
        <v>41964</v>
      </c>
      <c r="D386" s="1401" t="s">
        <v>788</v>
      </c>
      <c r="E386" s="2731" t="s">
        <v>10</v>
      </c>
      <c r="F386" s="367">
        <v>1</v>
      </c>
      <c r="G386" s="46"/>
      <c r="H386" s="764"/>
      <c r="I386" s="2729">
        <f t="shared" si="52"/>
        <v>0</v>
      </c>
      <c r="J386" s="2731" t="s">
        <v>127</v>
      </c>
      <c r="K386" s="2729">
        <f>F386*12500</f>
        <v>12500</v>
      </c>
      <c r="L386" s="764"/>
      <c r="M386" s="2730">
        <f t="shared" si="49"/>
        <v>0</v>
      </c>
      <c r="N386" s="2731"/>
      <c r="O386" s="2730">
        <f t="shared" si="50"/>
        <v>0</v>
      </c>
      <c r="P386" s="2730">
        <f t="shared" si="51"/>
        <v>12500</v>
      </c>
      <c r="Q386" s="2636"/>
      <c r="R386" s="2702"/>
    </row>
    <row r="387" spans="2:18" ht="15.95" hidden="1" customHeight="1">
      <c r="B387" s="3188"/>
      <c r="C387" s="2854">
        <v>41964</v>
      </c>
      <c r="D387" s="3" t="s">
        <v>1544</v>
      </c>
      <c r="E387" s="2731" t="s">
        <v>556</v>
      </c>
      <c r="F387" s="2731">
        <v>1</v>
      </c>
      <c r="G387" s="764">
        <v>25</v>
      </c>
      <c r="H387" s="764">
        <f>F387*G387</f>
        <v>25</v>
      </c>
      <c r="I387" s="2729">
        <f t="shared" si="52"/>
        <v>12500</v>
      </c>
      <c r="J387" s="2731"/>
      <c r="K387" s="2730"/>
      <c r="L387" s="123"/>
      <c r="M387" s="2730">
        <f t="shared" si="49"/>
        <v>0</v>
      </c>
      <c r="N387" s="2731"/>
      <c r="O387" s="2730">
        <f t="shared" si="50"/>
        <v>0</v>
      </c>
      <c r="P387" s="2730">
        <f t="shared" si="51"/>
        <v>12500</v>
      </c>
      <c r="Q387" s="2636"/>
      <c r="R387" s="2702"/>
    </row>
    <row r="388" spans="2:18" ht="15.95" hidden="1" customHeight="1">
      <c r="B388" s="3187"/>
      <c r="C388" s="2854">
        <v>41964</v>
      </c>
      <c r="D388" s="27" t="s">
        <v>965</v>
      </c>
      <c r="E388" s="2731" t="s">
        <v>10</v>
      </c>
      <c r="F388" s="367">
        <v>1</v>
      </c>
      <c r="G388" s="46"/>
      <c r="H388" s="764"/>
      <c r="I388" s="2729">
        <f t="shared" si="52"/>
        <v>0</v>
      </c>
      <c r="J388" s="2731"/>
      <c r="K388" s="2730">
        <f>F388*10000</f>
        <v>10000</v>
      </c>
      <c r="L388" s="764">
        <v>2</v>
      </c>
      <c r="M388" s="2730">
        <f t="shared" si="49"/>
        <v>20000</v>
      </c>
      <c r="N388" s="2731"/>
      <c r="O388" s="2730">
        <f t="shared" si="50"/>
        <v>0</v>
      </c>
      <c r="P388" s="2730">
        <f t="shared" si="51"/>
        <v>30000</v>
      </c>
      <c r="Q388" s="2636"/>
      <c r="R388" s="2702"/>
    </row>
    <row r="389" spans="2:18" ht="15.95" hidden="1" customHeight="1">
      <c r="B389" s="2727">
        <v>28</v>
      </c>
      <c r="C389" s="2854">
        <v>41965</v>
      </c>
      <c r="D389" s="1401" t="s">
        <v>788</v>
      </c>
      <c r="E389" s="2731" t="s">
        <v>10</v>
      </c>
      <c r="F389" s="367">
        <v>2</v>
      </c>
      <c r="G389" s="46"/>
      <c r="H389" s="764"/>
      <c r="I389" s="2729">
        <f t="shared" si="52"/>
        <v>0</v>
      </c>
      <c r="J389" s="2731" t="s">
        <v>127</v>
      </c>
      <c r="K389" s="2729">
        <f>F389*12500</f>
        <v>25000</v>
      </c>
      <c r="L389" s="764"/>
      <c r="M389" s="2730">
        <f t="shared" si="49"/>
        <v>0</v>
      </c>
      <c r="N389" s="2731"/>
      <c r="O389" s="2730">
        <f t="shared" si="50"/>
        <v>0</v>
      </c>
      <c r="P389" s="2730">
        <f t="shared" si="51"/>
        <v>25000</v>
      </c>
      <c r="Q389" s="2636"/>
      <c r="R389" s="2702"/>
    </row>
    <row r="390" spans="2:18" ht="15.95" hidden="1" customHeight="1">
      <c r="B390" s="3186">
        <v>29</v>
      </c>
      <c r="C390" s="2854">
        <v>41966</v>
      </c>
      <c r="D390" s="1401" t="s">
        <v>788</v>
      </c>
      <c r="E390" s="2731" t="s">
        <v>10</v>
      </c>
      <c r="F390" s="367">
        <v>3</v>
      </c>
      <c r="G390" s="46"/>
      <c r="H390" s="764"/>
      <c r="I390" s="2729">
        <f t="shared" si="52"/>
        <v>0</v>
      </c>
      <c r="J390" s="2731" t="s">
        <v>127</v>
      </c>
      <c r="K390" s="2729">
        <f>F390*12500</f>
        <v>37500</v>
      </c>
      <c r="L390" s="764"/>
      <c r="M390" s="2730">
        <f t="shared" si="49"/>
        <v>0</v>
      </c>
      <c r="N390" s="2731"/>
      <c r="O390" s="2730">
        <f t="shared" si="50"/>
        <v>0</v>
      </c>
      <c r="P390" s="2730">
        <f t="shared" si="51"/>
        <v>37500</v>
      </c>
      <c r="Q390" s="2636"/>
      <c r="R390" s="2702"/>
    </row>
    <row r="391" spans="2:18" ht="15.95" hidden="1" customHeight="1">
      <c r="B391" s="3187"/>
      <c r="C391" s="2854">
        <v>41966</v>
      </c>
      <c r="D391" s="27" t="s">
        <v>965</v>
      </c>
      <c r="E391" s="2731" t="s">
        <v>10</v>
      </c>
      <c r="F391" s="367">
        <v>1</v>
      </c>
      <c r="G391" s="46"/>
      <c r="H391" s="764"/>
      <c r="I391" s="2729">
        <f t="shared" si="52"/>
        <v>0</v>
      </c>
      <c r="J391" s="2731"/>
      <c r="K391" s="2730">
        <f>F391*10000</f>
        <v>10000</v>
      </c>
      <c r="L391" s="764">
        <v>1</v>
      </c>
      <c r="M391" s="2730">
        <f t="shared" si="49"/>
        <v>10000</v>
      </c>
      <c r="N391" s="2731"/>
      <c r="O391" s="2730">
        <f t="shared" si="50"/>
        <v>0</v>
      </c>
      <c r="P391" s="2730">
        <f t="shared" si="51"/>
        <v>20000</v>
      </c>
      <c r="Q391" s="2636"/>
      <c r="R391" s="2702"/>
    </row>
    <row r="392" spans="2:18" ht="15.6" hidden="1" customHeight="1">
      <c r="B392" s="3196">
        <v>30</v>
      </c>
      <c r="C392" s="2855">
        <v>41967</v>
      </c>
      <c r="D392" s="1401" t="s">
        <v>788</v>
      </c>
      <c r="E392" s="2731" t="s">
        <v>10</v>
      </c>
      <c r="F392" s="367">
        <v>2</v>
      </c>
      <c r="G392" s="46"/>
      <c r="H392" s="764"/>
      <c r="I392" s="2729">
        <f t="shared" si="52"/>
        <v>0</v>
      </c>
      <c r="J392" s="2731" t="s">
        <v>127</v>
      </c>
      <c r="K392" s="2729">
        <f>F392*12500</f>
        <v>25000</v>
      </c>
      <c r="L392" s="764"/>
      <c r="M392" s="2730">
        <f t="shared" si="49"/>
        <v>0</v>
      </c>
      <c r="N392" s="2731"/>
      <c r="O392" s="2730">
        <f t="shared" si="50"/>
        <v>0</v>
      </c>
      <c r="P392" s="2730">
        <f t="shared" si="51"/>
        <v>25000</v>
      </c>
      <c r="Q392" s="2636"/>
      <c r="R392" s="2702"/>
    </row>
    <row r="393" spans="2:18" ht="15.6" hidden="1" customHeight="1">
      <c r="B393" s="3197"/>
      <c r="C393" s="2855">
        <v>41967</v>
      </c>
      <c r="D393" s="3" t="s">
        <v>1544</v>
      </c>
      <c r="E393" s="2731" t="s">
        <v>556</v>
      </c>
      <c r="F393" s="2731">
        <v>1</v>
      </c>
      <c r="G393" s="764">
        <v>25</v>
      </c>
      <c r="H393" s="764">
        <f>F393*G393</f>
        <v>25</v>
      </c>
      <c r="I393" s="2729">
        <f t="shared" si="52"/>
        <v>12500</v>
      </c>
      <c r="J393" s="2731"/>
      <c r="K393" s="2730"/>
      <c r="L393" s="123">
        <v>2</v>
      </c>
      <c r="M393" s="2730">
        <f t="shared" si="49"/>
        <v>20000</v>
      </c>
      <c r="N393" s="2731"/>
      <c r="O393" s="2730">
        <f t="shared" si="50"/>
        <v>0</v>
      </c>
      <c r="P393" s="2730">
        <f t="shared" si="51"/>
        <v>32500</v>
      </c>
      <c r="Q393" s="2861"/>
      <c r="R393" s="2207"/>
    </row>
    <row r="394" spans="2:18" ht="15.6" hidden="1" customHeight="1">
      <c r="B394" s="3198"/>
      <c r="C394" s="2855">
        <v>41967</v>
      </c>
      <c r="D394" s="27" t="s">
        <v>965</v>
      </c>
      <c r="E394" s="2731" t="s">
        <v>10</v>
      </c>
      <c r="F394" s="367">
        <v>1</v>
      </c>
      <c r="G394" s="46"/>
      <c r="H394" s="764"/>
      <c r="I394" s="2729">
        <f t="shared" si="52"/>
        <v>0</v>
      </c>
      <c r="J394" s="2731"/>
      <c r="K394" s="2730">
        <f>F394*10000</f>
        <v>10000</v>
      </c>
      <c r="L394" s="764">
        <v>3</v>
      </c>
      <c r="M394" s="2730">
        <f t="shared" si="49"/>
        <v>30000</v>
      </c>
      <c r="N394" s="2731"/>
      <c r="O394" s="2730">
        <f t="shared" si="50"/>
        <v>0</v>
      </c>
      <c r="P394" s="2730">
        <f t="shared" si="51"/>
        <v>40000</v>
      </c>
      <c r="Q394" s="2861"/>
      <c r="R394" s="2207"/>
    </row>
    <row r="395" spans="2:18" ht="15.6" hidden="1" customHeight="1">
      <c r="B395" s="3186">
        <v>31</v>
      </c>
      <c r="C395" s="2854">
        <v>41968</v>
      </c>
      <c r="D395" s="3" t="s">
        <v>1544</v>
      </c>
      <c r="E395" s="2731" t="s">
        <v>556</v>
      </c>
      <c r="F395" s="2731">
        <v>1</v>
      </c>
      <c r="G395" s="764">
        <v>25</v>
      </c>
      <c r="H395" s="764">
        <f>F395*G395</f>
        <v>25</v>
      </c>
      <c r="I395" s="2729">
        <f t="shared" si="52"/>
        <v>12500</v>
      </c>
      <c r="J395" s="2731"/>
      <c r="K395" s="2730"/>
      <c r="L395" s="123"/>
      <c r="M395" s="2730">
        <f t="shared" si="49"/>
        <v>0</v>
      </c>
      <c r="N395" s="2731"/>
      <c r="O395" s="2730">
        <f t="shared" si="50"/>
        <v>0</v>
      </c>
      <c r="P395" s="2730">
        <f t="shared" si="51"/>
        <v>12500</v>
      </c>
      <c r="Q395" s="2861"/>
      <c r="R395" s="2207"/>
    </row>
    <row r="396" spans="2:18" ht="15.6" hidden="1" customHeight="1">
      <c r="B396" s="3188"/>
      <c r="C396" s="2854">
        <v>41968</v>
      </c>
      <c r="D396" s="1401" t="s">
        <v>788</v>
      </c>
      <c r="E396" s="2731" t="s">
        <v>10</v>
      </c>
      <c r="F396" s="367">
        <v>2</v>
      </c>
      <c r="G396" s="46"/>
      <c r="H396" s="764"/>
      <c r="I396" s="2729">
        <f t="shared" si="52"/>
        <v>0</v>
      </c>
      <c r="J396" s="2731" t="s">
        <v>127</v>
      </c>
      <c r="K396" s="2729">
        <f>F396*12500</f>
        <v>25000</v>
      </c>
      <c r="L396" s="764"/>
      <c r="M396" s="2730">
        <f t="shared" si="49"/>
        <v>0</v>
      </c>
      <c r="N396" s="2731"/>
      <c r="O396" s="2730">
        <f t="shared" si="50"/>
        <v>0</v>
      </c>
      <c r="P396" s="2730">
        <f t="shared" si="51"/>
        <v>25000</v>
      </c>
      <c r="Q396" s="2861"/>
      <c r="R396" s="2207"/>
    </row>
    <row r="397" spans="2:18" ht="15.6" hidden="1" customHeight="1">
      <c r="B397" s="3188"/>
      <c r="C397" s="2854">
        <v>41968</v>
      </c>
      <c r="D397" s="251" t="s">
        <v>1569</v>
      </c>
      <c r="E397" s="2731" t="s">
        <v>10</v>
      </c>
      <c r="F397" s="367">
        <v>1</v>
      </c>
      <c r="G397" s="46">
        <v>150</v>
      </c>
      <c r="H397" s="764">
        <f>F397*G397</f>
        <v>150</v>
      </c>
      <c r="I397" s="2729">
        <f t="shared" si="52"/>
        <v>75000</v>
      </c>
      <c r="J397" s="2731"/>
      <c r="K397" s="2730"/>
      <c r="L397" s="764">
        <v>5</v>
      </c>
      <c r="M397" s="2730">
        <f t="shared" si="49"/>
        <v>50000</v>
      </c>
      <c r="N397" s="2731"/>
      <c r="O397" s="2730">
        <f t="shared" si="50"/>
        <v>0</v>
      </c>
      <c r="P397" s="2730">
        <f t="shared" si="51"/>
        <v>125000</v>
      </c>
      <c r="Q397" s="2861"/>
      <c r="R397" s="2207"/>
    </row>
    <row r="398" spans="2:18" ht="15.95" hidden="1" customHeight="1" thickBot="1">
      <c r="B398" s="3208"/>
      <c r="C398" s="2862">
        <v>41968</v>
      </c>
      <c r="D398" s="50" t="s">
        <v>965</v>
      </c>
      <c r="E398" s="2746" t="s">
        <v>10</v>
      </c>
      <c r="F398" s="368">
        <v>1</v>
      </c>
      <c r="G398" s="56"/>
      <c r="H398" s="765"/>
      <c r="I398" s="2734">
        <f t="shared" si="52"/>
        <v>0</v>
      </c>
      <c r="J398" s="2746"/>
      <c r="K398" s="767">
        <f>F398*10000</f>
        <v>10000</v>
      </c>
      <c r="L398" s="765">
        <v>2.5</v>
      </c>
      <c r="M398" s="767">
        <f t="shared" si="49"/>
        <v>25000</v>
      </c>
      <c r="N398" s="2746"/>
      <c r="O398" s="767">
        <f t="shared" si="50"/>
        <v>0</v>
      </c>
      <c r="P398" s="767">
        <f t="shared" si="51"/>
        <v>35000</v>
      </c>
      <c r="Q398" s="1967"/>
      <c r="R398" s="1968"/>
    </row>
    <row r="399" spans="2:18" s="40" customFormat="1" ht="15.95" customHeight="1">
      <c r="B399" s="2921">
        <v>1</v>
      </c>
      <c r="C399" s="2955">
        <v>41969</v>
      </c>
      <c r="D399" s="27" t="s">
        <v>1624</v>
      </c>
      <c r="E399" s="2948" t="s">
        <v>879</v>
      </c>
      <c r="F399" s="367">
        <v>2</v>
      </c>
      <c r="G399" s="46">
        <v>50</v>
      </c>
      <c r="H399" s="764">
        <f>F399*G399</f>
        <v>100</v>
      </c>
      <c r="I399" s="2950">
        <f t="shared" si="52"/>
        <v>50000</v>
      </c>
      <c r="J399" s="2948"/>
      <c r="K399" s="2949"/>
      <c r="L399" s="764">
        <v>2</v>
      </c>
      <c r="M399" s="2949">
        <f t="shared" si="49"/>
        <v>20000</v>
      </c>
      <c r="N399" s="2948"/>
      <c r="O399" s="2949">
        <f t="shared" si="50"/>
        <v>0</v>
      </c>
      <c r="P399" s="2949">
        <f t="shared" si="51"/>
        <v>70000</v>
      </c>
      <c r="Q399" s="3044">
        <v>35000</v>
      </c>
      <c r="R399" s="3036"/>
    </row>
    <row r="400" spans="2:18" s="40" customFormat="1" ht="15.95" customHeight="1">
      <c r="B400" s="2923">
        <v>2</v>
      </c>
      <c r="C400" s="2480">
        <v>41970</v>
      </c>
      <c r="D400" s="2884" t="s">
        <v>1625</v>
      </c>
      <c r="E400" s="2948" t="s">
        <v>1167</v>
      </c>
      <c r="F400" s="367">
        <v>7</v>
      </c>
      <c r="G400" s="46">
        <v>15</v>
      </c>
      <c r="H400" s="764">
        <f>F400*G400</f>
        <v>105</v>
      </c>
      <c r="I400" s="2950">
        <f t="shared" si="52"/>
        <v>52500</v>
      </c>
      <c r="J400" s="2948"/>
      <c r="K400" s="2949"/>
      <c r="L400" s="764"/>
      <c r="M400" s="2949">
        <f t="shared" si="49"/>
        <v>0</v>
      </c>
      <c r="N400" s="2948"/>
      <c r="O400" s="2949">
        <f t="shared" si="50"/>
        <v>0</v>
      </c>
      <c r="P400" s="2949">
        <f t="shared" si="51"/>
        <v>52500</v>
      </c>
      <c r="Q400" s="3044">
        <v>35000</v>
      </c>
      <c r="R400" s="2100"/>
    </row>
    <row r="401" spans="2:18" s="40" customFormat="1" ht="15.95" customHeight="1">
      <c r="B401" s="2923">
        <v>3</v>
      </c>
      <c r="C401" s="2480">
        <v>41971</v>
      </c>
      <c r="D401" s="2884" t="s">
        <v>1625</v>
      </c>
      <c r="E401" s="2948" t="s">
        <v>1167</v>
      </c>
      <c r="F401" s="367">
        <v>7</v>
      </c>
      <c r="G401" s="46">
        <v>15</v>
      </c>
      <c r="H401" s="764">
        <f>F401*G401</f>
        <v>105</v>
      </c>
      <c r="I401" s="2950">
        <f t="shared" si="52"/>
        <v>52500</v>
      </c>
      <c r="J401" s="2948"/>
      <c r="K401" s="2949"/>
      <c r="L401" s="764"/>
      <c r="M401" s="2949">
        <f t="shared" si="49"/>
        <v>0</v>
      </c>
      <c r="N401" s="2948"/>
      <c r="O401" s="2949">
        <f t="shared" si="50"/>
        <v>0</v>
      </c>
      <c r="P401" s="2949">
        <f t="shared" si="51"/>
        <v>52500</v>
      </c>
      <c r="Q401" s="3044">
        <v>35000</v>
      </c>
      <c r="R401" s="2100"/>
    </row>
    <row r="402" spans="2:18" s="40" customFormat="1" ht="15.95" customHeight="1">
      <c r="B402" s="2923">
        <v>4</v>
      </c>
      <c r="C402" s="2480">
        <v>41972</v>
      </c>
      <c r="D402" s="27" t="s">
        <v>1624</v>
      </c>
      <c r="E402" s="2948" t="s">
        <v>879</v>
      </c>
      <c r="F402" s="367">
        <v>1</v>
      </c>
      <c r="G402" s="46">
        <v>50</v>
      </c>
      <c r="H402" s="764"/>
      <c r="I402" s="2950">
        <f t="shared" si="52"/>
        <v>0</v>
      </c>
      <c r="J402" s="2948"/>
      <c r="K402" s="2949"/>
      <c r="L402" s="764">
        <v>2</v>
      </c>
      <c r="M402" s="2949">
        <f t="shared" si="49"/>
        <v>20000</v>
      </c>
      <c r="N402" s="2948"/>
      <c r="O402" s="2949">
        <f t="shared" si="50"/>
        <v>0</v>
      </c>
      <c r="P402" s="2949">
        <f t="shared" si="51"/>
        <v>20000</v>
      </c>
      <c r="Q402" s="3044">
        <v>35000</v>
      </c>
      <c r="R402" s="3036"/>
    </row>
    <row r="403" spans="2:18" s="40" customFormat="1" ht="15.95" customHeight="1">
      <c r="B403" s="2922">
        <v>5</v>
      </c>
      <c r="C403" s="2479">
        <v>41973</v>
      </c>
      <c r="D403" s="27" t="s">
        <v>1624</v>
      </c>
      <c r="E403" s="2948" t="s">
        <v>879</v>
      </c>
      <c r="F403" s="367">
        <v>1</v>
      </c>
      <c r="G403" s="46">
        <v>50</v>
      </c>
      <c r="H403" s="764"/>
      <c r="I403" s="2950">
        <f t="shared" si="52"/>
        <v>0</v>
      </c>
      <c r="J403" s="2948"/>
      <c r="K403" s="2949"/>
      <c r="L403" s="764">
        <v>4</v>
      </c>
      <c r="M403" s="2949">
        <f t="shared" si="49"/>
        <v>40000</v>
      </c>
      <c r="N403" s="2948"/>
      <c r="O403" s="2949">
        <f t="shared" si="50"/>
        <v>0</v>
      </c>
      <c r="P403" s="2949">
        <f t="shared" si="51"/>
        <v>40000</v>
      </c>
      <c r="Q403" s="3044">
        <v>35000</v>
      </c>
      <c r="R403" s="3036"/>
    </row>
    <row r="404" spans="2:18" s="40" customFormat="1" ht="15.95" customHeight="1">
      <c r="B404" s="2923">
        <v>6</v>
      </c>
      <c r="C404" s="2480">
        <v>41974</v>
      </c>
      <c r="D404" s="2484" t="s">
        <v>1626</v>
      </c>
      <c r="E404" s="2485" t="s">
        <v>263</v>
      </c>
      <c r="F404" s="2485">
        <v>1</v>
      </c>
      <c r="G404" s="2485">
        <v>150</v>
      </c>
      <c r="H404" s="2897">
        <f>F404*G404</f>
        <v>150</v>
      </c>
      <c r="I404" s="2898">
        <f t="shared" si="52"/>
        <v>75000</v>
      </c>
      <c r="J404" s="2485"/>
      <c r="K404" s="2899"/>
      <c r="L404" s="2485">
        <v>7</v>
      </c>
      <c r="M404" s="2898">
        <f t="shared" si="49"/>
        <v>70000</v>
      </c>
      <c r="N404" s="2485"/>
      <c r="O404" s="2898">
        <f t="shared" si="50"/>
        <v>0</v>
      </c>
      <c r="P404" s="2900">
        <f t="shared" si="51"/>
        <v>145000</v>
      </c>
      <c r="Q404" s="3044">
        <v>35000</v>
      </c>
      <c r="R404" s="2100"/>
    </row>
    <row r="405" spans="2:18" s="40" customFormat="1" ht="15.95" customHeight="1">
      <c r="B405" s="2923">
        <v>7</v>
      </c>
      <c r="C405" s="2480">
        <v>41975</v>
      </c>
      <c r="D405" s="27" t="s">
        <v>1624</v>
      </c>
      <c r="E405" s="2948"/>
      <c r="F405" s="367">
        <v>1</v>
      </c>
      <c r="G405" s="46">
        <v>50</v>
      </c>
      <c r="H405" s="764"/>
      <c r="I405" s="2950">
        <f t="shared" si="52"/>
        <v>0</v>
      </c>
      <c r="J405" s="2948"/>
      <c r="K405" s="2949"/>
      <c r="L405" s="764"/>
      <c r="M405" s="2949">
        <f t="shared" si="49"/>
        <v>0</v>
      </c>
      <c r="N405" s="2948"/>
      <c r="O405" s="2949">
        <f t="shared" si="50"/>
        <v>0</v>
      </c>
      <c r="P405" s="2949">
        <f t="shared" si="51"/>
        <v>0</v>
      </c>
      <c r="Q405" s="3044">
        <v>35000</v>
      </c>
      <c r="R405" s="2100"/>
    </row>
    <row r="406" spans="2:18" s="40" customFormat="1" ht="15.95" customHeight="1">
      <c r="B406" s="2923">
        <v>8</v>
      </c>
      <c r="C406" s="2480">
        <v>41976</v>
      </c>
      <c r="D406" s="1401" t="s">
        <v>788</v>
      </c>
      <c r="E406" s="2927" t="s">
        <v>10</v>
      </c>
      <c r="F406" s="367">
        <v>3</v>
      </c>
      <c r="G406" s="46"/>
      <c r="H406" s="764"/>
      <c r="I406" s="2924">
        <f t="shared" si="52"/>
        <v>0</v>
      </c>
      <c r="J406" s="2927" t="s">
        <v>127</v>
      </c>
      <c r="K406" s="2924">
        <f>F406*12500</f>
        <v>37500</v>
      </c>
      <c r="L406" s="764"/>
      <c r="M406" s="2926">
        <f t="shared" si="49"/>
        <v>0</v>
      </c>
      <c r="N406" s="2927"/>
      <c r="O406" s="2926">
        <f t="shared" si="50"/>
        <v>0</v>
      </c>
      <c r="P406" s="2926">
        <f t="shared" si="51"/>
        <v>37500</v>
      </c>
      <c r="Q406" s="2842"/>
      <c r="R406" s="2777"/>
    </row>
    <row r="407" spans="2:18" s="40" customFormat="1" ht="15.95" customHeight="1">
      <c r="B407" s="3186">
        <v>9</v>
      </c>
      <c r="C407" s="2480">
        <v>41977</v>
      </c>
      <c r="D407" s="1401" t="s">
        <v>802</v>
      </c>
      <c r="E407" s="2927" t="s">
        <v>10</v>
      </c>
      <c r="F407" s="367">
        <v>1</v>
      </c>
      <c r="G407" s="46"/>
      <c r="H407" s="764"/>
      <c r="I407" s="2924">
        <f t="shared" si="52"/>
        <v>0</v>
      </c>
      <c r="J407" s="2927" t="s">
        <v>127</v>
      </c>
      <c r="K407" s="2924">
        <f>F407*12500</f>
        <v>12500</v>
      </c>
      <c r="L407" s="764"/>
      <c r="M407" s="2926">
        <f t="shared" si="49"/>
        <v>0</v>
      </c>
      <c r="N407" s="2927"/>
      <c r="O407" s="2926">
        <f t="shared" si="50"/>
        <v>0</v>
      </c>
      <c r="P407" s="2926">
        <f t="shared" si="51"/>
        <v>12500</v>
      </c>
      <c r="Q407" s="2795"/>
      <c r="R407" s="2772"/>
    </row>
    <row r="408" spans="2:18" s="40" customFormat="1" ht="15.95" customHeight="1">
      <c r="B408" s="3188"/>
      <c r="C408" s="2480">
        <v>41977</v>
      </c>
      <c r="D408" s="1401" t="s">
        <v>788</v>
      </c>
      <c r="E408" s="2927" t="s">
        <v>10</v>
      </c>
      <c r="F408" s="367">
        <v>2</v>
      </c>
      <c r="G408" s="46"/>
      <c r="H408" s="764"/>
      <c r="I408" s="2924">
        <f t="shared" si="52"/>
        <v>0</v>
      </c>
      <c r="J408" s="2927" t="s">
        <v>127</v>
      </c>
      <c r="K408" s="2924">
        <f>F408*12500</f>
        <v>25000</v>
      </c>
      <c r="L408" s="764"/>
      <c r="M408" s="2926">
        <f t="shared" si="49"/>
        <v>0</v>
      </c>
      <c r="N408" s="2927"/>
      <c r="O408" s="2926">
        <f t="shared" si="50"/>
        <v>0</v>
      </c>
      <c r="P408" s="2926">
        <f t="shared" si="51"/>
        <v>25000</v>
      </c>
      <c r="Q408" s="2795"/>
      <c r="R408" s="2772"/>
    </row>
    <row r="409" spans="2:18" s="40" customFormat="1" ht="15.95" customHeight="1">
      <c r="B409" s="3188"/>
      <c r="C409" s="2480">
        <v>41977</v>
      </c>
      <c r="D409" s="3" t="s">
        <v>1613</v>
      </c>
      <c r="E409" s="2927"/>
      <c r="F409" s="2927">
        <v>1</v>
      </c>
      <c r="G409" s="764">
        <v>25</v>
      </c>
      <c r="H409" s="764">
        <f>F409*G409</f>
        <v>25</v>
      </c>
      <c r="I409" s="2924">
        <f t="shared" si="52"/>
        <v>12500</v>
      </c>
      <c r="J409" s="2927"/>
      <c r="K409" s="2926"/>
      <c r="L409" s="764"/>
      <c r="M409" s="2926">
        <f t="shared" si="49"/>
        <v>0</v>
      </c>
      <c r="N409" s="2927"/>
      <c r="O409" s="2926">
        <f t="shared" si="50"/>
        <v>0</v>
      </c>
      <c r="P409" s="2926">
        <f t="shared" si="51"/>
        <v>12500</v>
      </c>
      <c r="Q409" s="2795"/>
      <c r="R409" s="2772"/>
    </row>
    <row r="410" spans="2:18" s="40" customFormat="1" ht="15.95" customHeight="1">
      <c r="B410" s="3187"/>
      <c r="C410" s="2480">
        <v>41977</v>
      </c>
      <c r="D410" s="27" t="s">
        <v>965</v>
      </c>
      <c r="E410" s="2927" t="s">
        <v>10</v>
      </c>
      <c r="F410" s="367">
        <v>1</v>
      </c>
      <c r="G410" s="46"/>
      <c r="H410" s="764"/>
      <c r="I410" s="2924">
        <f t="shared" si="52"/>
        <v>0</v>
      </c>
      <c r="J410" s="2927"/>
      <c r="K410" s="2926">
        <f>F410*10000</f>
        <v>10000</v>
      </c>
      <c r="L410" s="764"/>
      <c r="M410" s="2926">
        <f t="shared" si="49"/>
        <v>0</v>
      </c>
      <c r="N410" s="2927"/>
      <c r="O410" s="2926">
        <f t="shared" si="50"/>
        <v>0</v>
      </c>
      <c r="P410" s="2926">
        <f t="shared" si="51"/>
        <v>10000</v>
      </c>
      <c r="Q410" s="2795"/>
      <c r="R410" s="2772"/>
    </row>
    <row r="411" spans="2:18" s="40" customFormat="1" ht="15.95" customHeight="1">
      <c r="B411" s="3186">
        <v>10</v>
      </c>
      <c r="C411" s="2480">
        <v>41978</v>
      </c>
      <c r="D411" s="27" t="s">
        <v>1200</v>
      </c>
      <c r="E411" s="2927" t="s">
        <v>984</v>
      </c>
      <c r="F411" s="2927">
        <v>2</v>
      </c>
      <c r="G411" s="46">
        <v>55</v>
      </c>
      <c r="H411" s="764">
        <f>F411*G411</f>
        <v>110</v>
      </c>
      <c r="I411" s="2924">
        <f t="shared" si="52"/>
        <v>55000</v>
      </c>
      <c r="J411" s="2927"/>
      <c r="K411" s="2926"/>
      <c r="L411" s="764"/>
      <c r="M411" s="2926">
        <f t="shared" si="49"/>
        <v>0</v>
      </c>
      <c r="N411" s="2927"/>
      <c r="O411" s="2926">
        <f t="shared" si="50"/>
        <v>0</v>
      </c>
      <c r="P411" s="2926">
        <f t="shared" si="51"/>
        <v>55000</v>
      </c>
      <c r="Q411" s="2795"/>
      <c r="R411" s="2772"/>
    </row>
    <row r="412" spans="2:18" s="40" customFormat="1" ht="15.95" customHeight="1">
      <c r="B412" s="3187"/>
      <c r="C412" s="2480">
        <v>41978</v>
      </c>
      <c r="D412" s="27" t="s">
        <v>965</v>
      </c>
      <c r="E412" s="2927" t="s">
        <v>10</v>
      </c>
      <c r="F412" s="367">
        <v>2</v>
      </c>
      <c r="G412" s="46"/>
      <c r="H412" s="764"/>
      <c r="I412" s="2924">
        <f t="shared" si="52"/>
        <v>0</v>
      </c>
      <c r="J412" s="2927"/>
      <c r="K412" s="2926">
        <f>F412*10000</f>
        <v>20000</v>
      </c>
      <c r="L412" s="764">
        <v>2</v>
      </c>
      <c r="M412" s="2926">
        <f t="shared" si="49"/>
        <v>20000</v>
      </c>
      <c r="N412" s="2927"/>
      <c r="O412" s="2926">
        <f t="shared" si="50"/>
        <v>0</v>
      </c>
      <c r="P412" s="2926">
        <f t="shared" si="51"/>
        <v>40000</v>
      </c>
      <c r="Q412" s="2795"/>
      <c r="R412" s="2772"/>
    </row>
    <row r="413" spans="2:18" s="40" customFormat="1" ht="15.95" customHeight="1">
      <c r="B413" s="2923">
        <v>11</v>
      </c>
      <c r="C413" s="2480">
        <v>41979</v>
      </c>
      <c r="D413" s="1401" t="s">
        <v>788</v>
      </c>
      <c r="E413" s="2927" t="s">
        <v>10</v>
      </c>
      <c r="F413" s="367">
        <v>1</v>
      </c>
      <c r="G413" s="46"/>
      <c r="H413" s="764"/>
      <c r="I413" s="2924">
        <f t="shared" si="52"/>
        <v>0</v>
      </c>
      <c r="J413" s="2927" t="s">
        <v>127</v>
      </c>
      <c r="K413" s="2924">
        <f>F413*12500</f>
        <v>12500</v>
      </c>
      <c r="L413" s="764"/>
      <c r="M413" s="2926">
        <f t="shared" si="49"/>
        <v>0</v>
      </c>
      <c r="N413" s="2927"/>
      <c r="O413" s="2926">
        <f t="shared" si="50"/>
        <v>0</v>
      </c>
      <c r="P413" s="2926">
        <f t="shared" si="51"/>
        <v>12500</v>
      </c>
      <c r="Q413" s="2795"/>
      <c r="R413" s="2772"/>
    </row>
    <row r="414" spans="2:18" s="40" customFormat="1" ht="15.95" customHeight="1">
      <c r="B414" s="2922">
        <v>12</v>
      </c>
      <c r="C414" s="2479">
        <v>41980</v>
      </c>
      <c r="D414" s="1390" t="s">
        <v>1627</v>
      </c>
      <c r="E414" s="2794"/>
      <c r="F414" s="2939"/>
      <c r="G414" s="2939"/>
      <c r="H414" s="2378"/>
      <c r="I414" s="2924">
        <f t="shared" si="52"/>
        <v>0</v>
      </c>
      <c r="J414" s="2939"/>
      <c r="K414" s="2939"/>
      <c r="L414" s="2794"/>
      <c r="M414" s="2926">
        <f t="shared" si="49"/>
        <v>0</v>
      </c>
      <c r="N414" s="2794"/>
      <c r="O414" s="2926">
        <f t="shared" si="50"/>
        <v>0</v>
      </c>
      <c r="P414" s="1804"/>
      <c r="Q414" s="2795"/>
      <c r="R414" s="2772"/>
    </row>
    <row r="415" spans="2:18" s="40" customFormat="1" ht="15.95" customHeight="1">
      <c r="B415" s="2923">
        <v>13</v>
      </c>
      <c r="C415" s="2480">
        <v>41981</v>
      </c>
      <c r="D415" s="1390" t="s">
        <v>1627</v>
      </c>
      <c r="E415" s="2794"/>
      <c r="F415" s="2939"/>
      <c r="G415" s="2939"/>
      <c r="H415" s="2378"/>
      <c r="I415" s="2924">
        <f t="shared" si="52"/>
        <v>0</v>
      </c>
      <c r="J415" s="2939"/>
      <c r="K415" s="2939"/>
      <c r="L415" s="2794"/>
      <c r="M415" s="2926">
        <f t="shared" si="49"/>
        <v>0</v>
      </c>
      <c r="N415" s="2794"/>
      <c r="O415" s="2926">
        <f t="shared" si="50"/>
        <v>0</v>
      </c>
      <c r="P415" s="1804"/>
      <c r="Q415" s="2795"/>
      <c r="R415" s="2772"/>
    </row>
    <row r="416" spans="2:18" s="40" customFormat="1" ht="15.95" customHeight="1">
      <c r="B416" s="2923">
        <v>14</v>
      </c>
      <c r="C416" s="2480">
        <v>41982</v>
      </c>
      <c r="D416" s="1390" t="s">
        <v>1627</v>
      </c>
      <c r="E416" s="2794"/>
      <c r="F416" s="2939"/>
      <c r="G416" s="2939"/>
      <c r="H416" s="2378"/>
      <c r="I416" s="2924">
        <f t="shared" si="52"/>
        <v>0</v>
      </c>
      <c r="J416" s="2939"/>
      <c r="K416" s="2939"/>
      <c r="L416" s="2794"/>
      <c r="M416" s="2926">
        <f t="shared" si="49"/>
        <v>0</v>
      </c>
      <c r="N416" s="2794"/>
      <c r="O416" s="2926">
        <f t="shared" si="50"/>
        <v>0</v>
      </c>
      <c r="P416" s="1804"/>
      <c r="Q416" s="2795"/>
      <c r="R416" s="2772"/>
    </row>
    <row r="417" spans="2:18" s="40" customFormat="1" ht="15.95" customHeight="1">
      <c r="B417" s="2923">
        <v>15</v>
      </c>
      <c r="C417" s="2480">
        <v>41983</v>
      </c>
      <c r="D417" s="1390" t="s">
        <v>1627</v>
      </c>
      <c r="E417" s="2794"/>
      <c r="F417" s="2939"/>
      <c r="G417" s="2939"/>
      <c r="H417" s="2378"/>
      <c r="I417" s="2924">
        <f t="shared" si="52"/>
        <v>0</v>
      </c>
      <c r="J417" s="2939"/>
      <c r="K417" s="2939"/>
      <c r="L417" s="2794"/>
      <c r="M417" s="2926">
        <f t="shared" si="49"/>
        <v>0</v>
      </c>
      <c r="N417" s="2794"/>
      <c r="O417" s="2926">
        <f t="shared" si="50"/>
        <v>0</v>
      </c>
      <c r="P417" s="1804"/>
      <c r="Q417" s="2795"/>
      <c r="R417" s="2772"/>
    </row>
    <row r="418" spans="2:18" s="40" customFormat="1" ht="15.95" customHeight="1">
      <c r="B418" s="2923">
        <v>16</v>
      </c>
      <c r="C418" s="2480">
        <v>41984</v>
      </c>
      <c r="D418" s="1390" t="s">
        <v>1627</v>
      </c>
      <c r="E418" s="2794"/>
      <c r="F418" s="2939"/>
      <c r="G418" s="2939"/>
      <c r="H418" s="2378"/>
      <c r="I418" s="2924">
        <f t="shared" si="52"/>
        <v>0</v>
      </c>
      <c r="J418" s="2939"/>
      <c r="K418" s="2939"/>
      <c r="L418" s="2794"/>
      <c r="M418" s="2926">
        <f t="shared" si="49"/>
        <v>0</v>
      </c>
      <c r="N418" s="2794"/>
      <c r="O418" s="2926">
        <f t="shared" si="50"/>
        <v>0</v>
      </c>
      <c r="P418" s="1804"/>
      <c r="Q418" s="2795"/>
      <c r="R418" s="2772"/>
    </row>
    <row r="419" spans="2:18" s="40" customFormat="1" ht="15.95" customHeight="1">
      <c r="B419" s="2923">
        <v>17</v>
      </c>
      <c r="C419" s="2480">
        <v>41985</v>
      </c>
      <c r="D419" s="1390" t="s">
        <v>1627</v>
      </c>
      <c r="E419" s="2794"/>
      <c r="F419" s="2939"/>
      <c r="G419" s="2939"/>
      <c r="H419" s="2378"/>
      <c r="I419" s="2924">
        <f t="shared" si="52"/>
        <v>0</v>
      </c>
      <c r="J419" s="2939"/>
      <c r="K419" s="2939"/>
      <c r="L419" s="2794"/>
      <c r="M419" s="2926">
        <f t="shared" si="49"/>
        <v>0</v>
      </c>
      <c r="N419" s="2794"/>
      <c r="O419" s="2926">
        <f t="shared" si="50"/>
        <v>0</v>
      </c>
      <c r="P419" s="1804"/>
      <c r="Q419" s="2795"/>
      <c r="R419" s="2772"/>
    </row>
    <row r="420" spans="2:18" s="40" customFormat="1" ht="15.95" customHeight="1">
      <c r="B420" s="2923">
        <v>18</v>
      </c>
      <c r="C420" s="2480">
        <v>41986</v>
      </c>
      <c r="D420" s="1390" t="s">
        <v>1627</v>
      </c>
      <c r="E420" s="2794"/>
      <c r="F420" s="2939"/>
      <c r="G420" s="2939"/>
      <c r="H420" s="2378"/>
      <c r="I420" s="2924">
        <f t="shared" si="52"/>
        <v>0</v>
      </c>
      <c r="J420" s="2939"/>
      <c r="K420" s="2939"/>
      <c r="L420" s="2794"/>
      <c r="M420" s="2926">
        <f t="shared" si="49"/>
        <v>0</v>
      </c>
      <c r="N420" s="2794"/>
      <c r="O420" s="2926">
        <f t="shared" si="50"/>
        <v>0</v>
      </c>
      <c r="P420" s="1804"/>
      <c r="Q420" s="2795"/>
      <c r="R420" s="2772"/>
    </row>
    <row r="421" spans="2:18" s="40" customFormat="1" ht="15.95" customHeight="1">
      <c r="B421" s="2922">
        <v>19</v>
      </c>
      <c r="C421" s="2479">
        <v>41987</v>
      </c>
      <c r="D421" s="1390" t="s">
        <v>1627</v>
      </c>
      <c r="E421" s="2794"/>
      <c r="F421" s="2939"/>
      <c r="G421" s="2939"/>
      <c r="H421" s="2378"/>
      <c r="I421" s="2924">
        <f t="shared" si="52"/>
        <v>0</v>
      </c>
      <c r="J421" s="2939"/>
      <c r="K421" s="2939"/>
      <c r="L421" s="2794"/>
      <c r="M421" s="2926">
        <f t="shared" si="49"/>
        <v>0</v>
      </c>
      <c r="N421" s="2794"/>
      <c r="O421" s="2926">
        <f t="shared" si="50"/>
        <v>0</v>
      </c>
      <c r="P421" s="1804"/>
      <c r="Q421" s="2795"/>
      <c r="R421" s="2772"/>
    </row>
    <row r="422" spans="2:18" s="40" customFormat="1" ht="15.95" customHeight="1">
      <c r="B422" s="2923">
        <v>20</v>
      </c>
      <c r="C422" s="2480">
        <v>41988</v>
      </c>
      <c r="D422" s="1390" t="s">
        <v>1627</v>
      </c>
      <c r="E422" s="2794"/>
      <c r="F422" s="2939"/>
      <c r="G422" s="2939"/>
      <c r="H422" s="2378"/>
      <c r="I422" s="2924">
        <f t="shared" si="52"/>
        <v>0</v>
      </c>
      <c r="J422" s="2939"/>
      <c r="K422" s="2939"/>
      <c r="L422" s="2794"/>
      <c r="M422" s="2926">
        <f t="shared" si="49"/>
        <v>0</v>
      </c>
      <c r="N422" s="2794"/>
      <c r="O422" s="2926">
        <f t="shared" si="50"/>
        <v>0</v>
      </c>
      <c r="P422" s="1804"/>
      <c r="Q422" s="2795"/>
      <c r="R422" s="2772"/>
    </row>
    <row r="423" spans="2:18" s="40" customFormat="1" ht="15.95" customHeight="1">
      <c r="B423" s="2923">
        <v>21</v>
      </c>
      <c r="C423" s="2480">
        <v>41989</v>
      </c>
      <c r="D423" s="1390" t="s">
        <v>1627</v>
      </c>
      <c r="E423" s="2794"/>
      <c r="F423" s="2939"/>
      <c r="G423" s="2939"/>
      <c r="H423" s="2378"/>
      <c r="I423" s="2924">
        <f t="shared" si="52"/>
        <v>0</v>
      </c>
      <c r="J423" s="2939"/>
      <c r="K423" s="2939"/>
      <c r="L423" s="2794"/>
      <c r="M423" s="2926">
        <f t="shared" si="49"/>
        <v>0</v>
      </c>
      <c r="N423" s="2794"/>
      <c r="O423" s="2926">
        <f t="shared" si="50"/>
        <v>0</v>
      </c>
      <c r="P423" s="1804"/>
      <c r="Q423" s="2795"/>
      <c r="R423" s="2772"/>
    </row>
    <row r="424" spans="2:18" s="40" customFormat="1" ht="15.95" customHeight="1">
      <c r="B424" s="2923">
        <v>22</v>
      </c>
      <c r="C424" s="2480">
        <v>41990</v>
      </c>
      <c r="D424" s="1390" t="s">
        <v>1627</v>
      </c>
      <c r="E424" s="2794"/>
      <c r="F424" s="2939"/>
      <c r="G424" s="2939"/>
      <c r="H424" s="2378"/>
      <c r="I424" s="2924">
        <f t="shared" si="52"/>
        <v>0</v>
      </c>
      <c r="J424" s="2939"/>
      <c r="K424" s="2939"/>
      <c r="L424" s="2794"/>
      <c r="M424" s="2926">
        <f t="shared" si="49"/>
        <v>0</v>
      </c>
      <c r="N424" s="2794"/>
      <c r="O424" s="2926">
        <f t="shared" si="50"/>
        <v>0</v>
      </c>
      <c r="P424" s="1804"/>
      <c r="Q424" s="2795"/>
      <c r="R424" s="2772"/>
    </row>
    <row r="425" spans="2:18" s="40" customFormat="1" ht="15.95" customHeight="1">
      <c r="B425" s="3186">
        <v>23</v>
      </c>
      <c r="C425" s="2480">
        <v>41991</v>
      </c>
      <c r="D425" s="1401" t="s">
        <v>788</v>
      </c>
      <c r="E425" s="2927" t="s">
        <v>10</v>
      </c>
      <c r="F425" s="367">
        <v>3</v>
      </c>
      <c r="G425" s="46"/>
      <c r="H425" s="764"/>
      <c r="I425" s="2924">
        <f t="shared" si="52"/>
        <v>0</v>
      </c>
      <c r="J425" s="2927" t="s">
        <v>127</v>
      </c>
      <c r="K425" s="2924">
        <f>F425*12500</f>
        <v>37500</v>
      </c>
      <c r="L425" s="764"/>
      <c r="M425" s="2926">
        <f t="shared" si="49"/>
        <v>0</v>
      </c>
      <c r="N425" s="2927"/>
      <c r="O425" s="2926">
        <f t="shared" si="50"/>
        <v>0</v>
      </c>
      <c r="P425" s="2926">
        <f t="shared" ref="P425:P439" si="53">I425+K425+M425+O425</f>
        <v>37500</v>
      </c>
      <c r="Q425" s="2795"/>
      <c r="R425" s="2772"/>
    </row>
    <row r="426" spans="2:18" s="40" customFormat="1" ht="15.95" customHeight="1">
      <c r="B426" s="3187"/>
      <c r="C426" s="2480">
        <v>41991</v>
      </c>
      <c r="D426" s="3" t="s">
        <v>1613</v>
      </c>
      <c r="E426" s="2927"/>
      <c r="F426" s="2927">
        <v>1</v>
      </c>
      <c r="G426" s="764">
        <v>25</v>
      </c>
      <c r="H426" s="764">
        <f>F426*G426</f>
        <v>25</v>
      </c>
      <c r="I426" s="2924">
        <f t="shared" si="52"/>
        <v>12500</v>
      </c>
      <c r="J426" s="2927"/>
      <c r="K426" s="2926"/>
      <c r="L426" s="764">
        <v>2</v>
      </c>
      <c r="M426" s="2926">
        <f t="shared" si="49"/>
        <v>20000</v>
      </c>
      <c r="N426" s="2927"/>
      <c r="O426" s="2926">
        <f t="shared" si="50"/>
        <v>0</v>
      </c>
      <c r="P426" s="2926">
        <f t="shared" si="53"/>
        <v>32500</v>
      </c>
      <c r="Q426" s="2795"/>
      <c r="R426" s="2772"/>
    </row>
    <row r="427" spans="2:18" s="40" customFormat="1" ht="15.95" customHeight="1">
      <c r="B427" s="3186">
        <v>24</v>
      </c>
      <c r="C427" s="2480">
        <v>41992</v>
      </c>
      <c r="D427" s="3" t="s">
        <v>1613</v>
      </c>
      <c r="E427" s="2927"/>
      <c r="F427" s="2927">
        <v>5</v>
      </c>
      <c r="G427" s="764">
        <v>25</v>
      </c>
      <c r="H427" s="764">
        <f>F427*G427</f>
        <v>125</v>
      </c>
      <c r="I427" s="2924">
        <f t="shared" si="52"/>
        <v>62500</v>
      </c>
      <c r="J427" s="2927"/>
      <c r="K427" s="2926"/>
      <c r="L427" s="764"/>
      <c r="M427" s="2926">
        <f t="shared" si="49"/>
        <v>0</v>
      </c>
      <c r="N427" s="2927"/>
      <c r="O427" s="2926">
        <f t="shared" si="50"/>
        <v>0</v>
      </c>
      <c r="P427" s="2926">
        <f t="shared" si="53"/>
        <v>62500</v>
      </c>
      <c r="Q427" s="2795"/>
      <c r="R427" s="2772"/>
    </row>
    <row r="428" spans="2:18" s="40" customFormat="1" ht="15.95" customHeight="1">
      <c r="B428" s="3188"/>
      <c r="C428" s="2480">
        <v>41992</v>
      </c>
      <c r="D428" s="27" t="s">
        <v>965</v>
      </c>
      <c r="E428" s="2927" t="s">
        <v>10</v>
      </c>
      <c r="F428" s="367">
        <v>2</v>
      </c>
      <c r="G428" s="46"/>
      <c r="H428" s="764"/>
      <c r="I428" s="2924">
        <f t="shared" si="52"/>
        <v>0</v>
      </c>
      <c r="J428" s="2927"/>
      <c r="K428" s="2926">
        <f>F428*10000</f>
        <v>20000</v>
      </c>
      <c r="L428" s="764"/>
      <c r="M428" s="2926">
        <f t="shared" si="49"/>
        <v>0</v>
      </c>
      <c r="N428" s="2927"/>
      <c r="O428" s="2926">
        <f t="shared" si="50"/>
        <v>0</v>
      </c>
      <c r="P428" s="2926">
        <f t="shared" si="53"/>
        <v>20000</v>
      </c>
      <c r="Q428" s="2795"/>
      <c r="R428" s="2772"/>
    </row>
    <row r="429" spans="2:18" s="40" customFormat="1" ht="15.95" customHeight="1">
      <c r="B429" s="2923">
        <v>25</v>
      </c>
      <c r="C429" s="2480">
        <v>41993</v>
      </c>
      <c r="D429" s="3" t="s">
        <v>1613</v>
      </c>
      <c r="E429" s="2927"/>
      <c r="F429" s="2927">
        <v>4</v>
      </c>
      <c r="G429" s="764">
        <v>25</v>
      </c>
      <c r="H429" s="764">
        <f>F429*G429</f>
        <v>100</v>
      </c>
      <c r="I429" s="2924">
        <f t="shared" si="52"/>
        <v>50000</v>
      </c>
      <c r="J429" s="2927"/>
      <c r="K429" s="2926"/>
      <c r="L429" s="764"/>
      <c r="M429" s="2926">
        <f t="shared" si="49"/>
        <v>0</v>
      </c>
      <c r="N429" s="2927"/>
      <c r="O429" s="2926">
        <f t="shared" si="50"/>
        <v>0</v>
      </c>
      <c r="P429" s="2926">
        <f t="shared" si="53"/>
        <v>50000</v>
      </c>
      <c r="Q429" s="2795"/>
      <c r="R429" s="2772"/>
    </row>
    <row r="430" spans="2:18" s="40" customFormat="1" ht="15.95" customHeight="1">
      <c r="B430" s="2922">
        <v>26</v>
      </c>
      <c r="C430" s="2479">
        <v>41994</v>
      </c>
      <c r="D430" s="27" t="s">
        <v>965</v>
      </c>
      <c r="E430" s="2927" t="s">
        <v>10</v>
      </c>
      <c r="F430" s="367">
        <v>2</v>
      </c>
      <c r="G430" s="46"/>
      <c r="H430" s="764"/>
      <c r="I430" s="2924">
        <f t="shared" si="52"/>
        <v>0</v>
      </c>
      <c r="J430" s="2927"/>
      <c r="K430" s="2926">
        <f>F430*10000</f>
        <v>20000</v>
      </c>
      <c r="L430" s="764">
        <v>4</v>
      </c>
      <c r="M430" s="2926">
        <f t="shared" si="49"/>
        <v>40000</v>
      </c>
      <c r="N430" s="2927"/>
      <c r="O430" s="2926">
        <f t="shared" si="50"/>
        <v>0</v>
      </c>
      <c r="P430" s="2926">
        <f t="shared" si="53"/>
        <v>60000</v>
      </c>
      <c r="Q430" s="2795"/>
      <c r="R430" s="2772"/>
    </row>
    <row r="431" spans="2:18" s="40" customFormat="1" ht="15.95" customHeight="1">
      <c r="B431" s="2923">
        <v>27</v>
      </c>
      <c r="C431" s="2480">
        <v>41995</v>
      </c>
      <c r="D431" s="1401" t="s">
        <v>788</v>
      </c>
      <c r="E431" s="2927" t="s">
        <v>10</v>
      </c>
      <c r="F431" s="367">
        <v>2</v>
      </c>
      <c r="G431" s="46"/>
      <c r="H431" s="764"/>
      <c r="I431" s="2924">
        <f t="shared" si="52"/>
        <v>0</v>
      </c>
      <c r="J431" s="2927" t="s">
        <v>127</v>
      </c>
      <c r="K431" s="2924">
        <f>F431*12500</f>
        <v>25000</v>
      </c>
      <c r="L431" s="764"/>
      <c r="M431" s="2926">
        <f t="shared" si="49"/>
        <v>0</v>
      </c>
      <c r="N431" s="2927"/>
      <c r="O431" s="2926">
        <f t="shared" si="50"/>
        <v>0</v>
      </c>
      <c r="P431" s="2926">
        <f t="shared" si="53"/>
        <v>25000</v>
      </c>
      <c r="Q431" s="2795"/>
      <c r="R431" s="2772"/>
    </row>
    <row r="432" spans="2:18" s="40" customFormat="1" ht="15.95" customHeight="1">
      <c r="B432" s="3186">
        <v>28</v>
      </c>
      <c r="C432" s="2480">
        <v>41996</v>
      </c>
      <c r="D432" s="1401" t="s">
        <v>788</v>
      </c>
      <c r="E432" s="2927" t="s">
        <v>10</v>
      </c>
      <c r="F432" s="367">
        <v>1</v>
      </c>
      <c r="G432" s="46"/>
      <c r="H432" s="764"/>
      <c r="I432" s="2924">
        <f t="shared" si="52"/>
        <v>0</v>
      </c>
      <c r="J432" s="2927" t="s">
        <v>127</v>
      </c>
      <c r="K432" s="2924">
        <f>F432*12500</f>
        <v>12500</v>
      </c>
      <c r="L432" s="764"/>
      <c r="M432" s="2926">
        <f t="shared" si="49"/>
        <v>0</v>
      </c>
      <c r="N432" s="2927"/>
      <c r="O432" s="2926">
        <f t="shared" si="50"/>
        <v>0</v>
      </c>
      <c r="P432" s="2926">
        <f t="shared" si="53"/>
        <v>12500</v>
      </c>
      <c r="Q432" s="2795"/>
      <c r="R432" s="2772"/>
    </row>
    <row r="433" spans="2:18" s="40" customFormat="1" ht="15.95" customHeight="1">
      <c r="B433" s="3188"/>
      <c r="C433" s="2480">
        <v>41996</v>
      </c>
      <c r="D433" s="3" t="s">
        <v>1613</v>
      </c>
      <c r="E433" s="2927"/>
      <c r="F433" s="2927">
        <v>2</v>
      </c>
      <c r="G433" s="764">
        <v>25</v>
      </c>
      <c r="H433" s="764">
        <f>F433*G433</f>
        <v>50</v>
      </c>
      <c r="I433" s="2924">
        <f t="shared" si="52"/>
        <v>25000</v>
      </c>
      <c r="J433" s="2927"/>
      <c r="K433" s="2926"/>
      <c r="L433" s="764"/>
      <c r="M433" s="2926">
        <f t="shared" si="49"/>
        <v>0</v>
      </c>
      <c r="N433" s="2927"/>
      <c r="O433" s="2926">
        <f t="shared" si="50"/>
        <v>0</v>
      </c>
      <c r="P433" s="2926">
        <f t="shared" si="53"/>
        <v>25000</v>
      </c>
      <c r="Q433" s="2795"/>
      <c r="R433" s="2772"/>
    </row>
    <row r="434" spans="2:18" s="40" customFormat="1" ht="15.95" customHeight="1">
      <c r="B434" s="3187"/>
      <c r="C434" s="2480">
        <v>41996</v>
      </c>
      <c r="D434" s="27" t="s">
        <v>965</v>
      </c>
      <c r="E434" s="2927" t="s">
        <v>10</v>
      </c>
      <c r="F434" s="367">
        <v>1</v>
      </c>
      <c r="G434" s="46"/>
      <c r="H434" s="764"/>
      <c r="I434" s="2924">
        <f t="shared" si="52"/>
        <v>0</v>
      </c>
      <c r="J434" s="2927"/>
      <c r="K434" s="2926">
        <f>F434*10000</f>
        <v>10000</v>
      </c>
      <c r="L434" s="764"/>
      <c r="M434" s="2926">
        <f t="shared" si="49"/>
        <v>0</v>
      </c>
      <c r="N434" s="2927"/>
      <c r="O434" s="2926">
        <f t="shared" si="50"/>
        <v>0</v>
      </c>
      <c r="P434" s="2926">
        <f t="shared" si="53"/>
        <v>10000</v>
      </c>
      <c r="Q434" s="2795"/>
      <c r="R434" s="2772"/>
    </row>
    <row r="435" spans="2:18" s="40" customFormat="1" ht="15.95" customHeight="1">
      <c r="B435" s="3186">
        <v>29</v>
      </c>
      <c r="C435" s="2480">
        <v>41997</v>
      </c>
      <c r="D435" s="1401" t="s">
        <v>788</v>
      </c>
      <c r="E435" s="2927" t="s">
        <v>10</v>
      </c>
      <c r="F435" s="367">
        <v>4</v>
      </c>
      <c r="G435" s="46"/>
      <c r="H435" s="764"/>
      <c r="I435" s="2924">
        <f t="shared" si="52"/>
        <v>0</v>
      </c>
      <c r="J435" s="2927" t="s">
        <v>127</v>
      </c>
      <c r="K435" s="2924">
        <f>F435*12500</f>
        <v>50000</v>
      </c>
      <c r="L435" s="764"/>
      <c r="M435" s="2926">
        <f t="shared" si="49"/>
        <v>0</v>
      </c>
      <c r="N435" s="2927"/>
      <c r="O435" s="2926">
        <f t="shared" si="50"/>
        <v>0</v>
      </c>
      <c r="P435" s="2926">
        <f t="shared" si="53"/>
        <v>50000</v>
      </c>
      <c r="Q435" s="2795"/>
      <c r="R435" s="2772"/>
    </row>
    <row r="436" spans="2:18" s="40" customFormat="1" ht="15.95" customHeight="1">
      <c r="B436" s="3188"/>
      <c r="C436" s="2480">
        <v>41997</v>
      </c>
      <c r="D436" s="27" t="s">
        <v>965</v>
      </c>
      <c r="E436" s="2927" t="s">
        <v>10</v>
      </c>
      <c r="F436" s="367">
        <v>1</v>
      </c>
      <c r="G436" s="46"/>
      <c r="H436" s="764"/>
      <c r="I436" s="2924">
        <f t="shared" si="52"/>
        <v>0</v>
      </c>
      <c r="J436" s="2927"/>
      <c r="K436" s="2926">
        <f>F436*10000</f>
        <v>10000</v>
      </c>
      <c r="L436" s="764"/>
      <c r="M436" s="2926">
        <f t="shared" si="49"/>
        <v>0</v>
      </c>
      <c r="N436" s="2927"/>
      <c r="O436" s="2926">
        <f t="shared" si="50"/>
        <v>0</v>
      </c>
      <c r="P436" s="2926">
        <f t="shared" si="53"/>
        <v>10000</v>
      </c>
      <c r="Q436" s="2842"/>
      <c r="R436" s="2777"/>
    </row>
    <row r="437" spans="2:18" s="40" customFormat="1" ht="15.95" customHeight="1">
      <c r="B437" s="3187"/>
      <c r="C437" s="2480">
        <v>41997</v>
      </c>
      <c r="D437" s="3" t="s">
        <v>1619</v>
      </c>
      <c r="E437" s="2927"/>
      <c r="F437" s="2927">
        <v>1</v>
      </c>
      <c r="G437" s="764">
        <v>25</v>
      </c>
      <c r="H437" s="764">
        <f>F437*G437</f>
        <v>25</v>
      </c>
      <c r="I437" s="2924">
        <f t="shared" si="52"/>
        <v>12500</v>
      </c>
      <c r="J437" s="2927" t="s">
        <v>127</v>
      </c>
      <c r="K437" s="2926">
        <f>H437*200</f>
        <v>5000</v>
      </c>
      <c r="L437" s="764">
        <v>4</v>
      </c>
      <c r="M437" s="2926">
        <f t="shared" si="49"/>
        <v>40000</v>
      </c>
      <c r="N437" s="2927"/>
      <c r="O437" s="2926">
        <f t="shared" si="50"/>
        <v>0</v>
      </c>
      <c r="P437" s="2926">
        <f t="shared" si="53"/>
        <v>57500</v>
      </c>
      <c r="Q437" s="2842"/>
      <c r="R437" s="2851" t="s">
        <v>1235</v>
      </c>
    </row>
    <row r="438" spans="2:18" s="40" customFormat="1" ht="15.95" customHeight="1">
      <c r="B438" s="3186">
        <v>30</v>
      </c>
      <c r="C438" s="2480">
        <v>41998</v>
      </c>
      <c r="D438" s="27" t="s">
        <v>1628</v>
      </c>
      <c r="E438" s="2927" t="s">
        <v>10</v>
      </c>
      <c r="F438" s="367">
        <v>1</v>
      </c>
      <c r="G438" s="46"/>
      <c r="H438" s="764"/>
      <c r="I438" s="2924">
        <f t="shared" si="52"/>
        <v>0</v>
      </c>
      <c r="J438" s="2927"/>
      <c r="K438" s="2926">
        <f>F438*10000</f>
        <v>10000</v>
      </c>
      <c r="L438" s="764"/>
      <c r="M438" s="2926">
        <f t="shared" si="49"/>
        <v>0</v>
      </c>
      <c r="N438" s="2927"/>
      <c r="O438" s="2926">
        <f t="shared" si="50"/>
        <v>0</v>
      </c>
      <c r="P438" s="2926">
        <f t="shared" si="53"/>
        <v>10000</v>
      </c>
      <c r="Q438" s="2842"/>
      <c r="R438" s="2958"/>
    </row>
    <row r="439" spans="2:18" s="40" customFormat="1" ht="15.95" customHeight="1" thickBot="1">
      <c r="B439" s="3208"/>
      <c r="C439" s="2957">
        <v>41998</v>
      </c>
      <c r="D439" s="50" t="s">
        <v>965</v>
      </c>
      <c r="E439" s="2944" t="s">
        <v>10</v>
      </c>
      <c r="F439" s="368">
        <v>2</v>
      </c>
      <c r="G439" s="56"/>
      <c r="H439" s="765"/>
      <c r="I439" s="2932">
        <f t="shared" si="52"/>
        <v>0</v>
      </c>
      <c r="J439" s="2944"/>
      <c r="K439" s="767">
        <f>F439*10000</f>
        <v>20000</v>
      </c>
      <c r="L439" s="765">
        <v>2</v>
      </c>
      <c r="M439" s="767">
        <f t="shared" si="49"/>
        <v>20000</v>
      </c>
      <c r="N439" s="2944"/>
      <c r="O439" s="767">
        <f t="shared" si="50"/>
        <v>0</v>
      </c>
      <c r="P439" s="767">
        <f t="shared" si="53"/>
        <v>40000</v>
      </c>
      <c r="Q439" s="2298"/>
      <c r="R439" s="2783"/>
    </row>
    <row r="440" spans="2:18" ht="15.95" customHeight="1">
      <c r="B440" s="161"/>
      <c r="C440" s="162"/>
      <c r="D440" s="35"/>
      <c r="E440" s="2708"/>
      <c r="F440" s="2708"/>
      <c r="G440" s="2708"/>
      <c r="H440" s="163"/>
      <c r="I440" s="164"/>
      <c r="J440" s="163"/>
      <c r="K440" s="165"/>
      <c r="L440" s="166"/>
      <c r="M440" s="128"/>
      <c r="N440" s="166"/>
      <c r="O440" s="128"/>
      <c r="P440" s="129"/>
      <c r="Q440" s="128"/>
      <c r="R440" s="163"/>
    </row>
    <row r="441" spans="2:18" ht="15.95" customHeight="1">
      <c r="B441" s="2708"/>
      <c r="C441" s="2708"/>
      <c r="D441" s="2710" t="s">
        <v>49</v>
      </c>
      <c r="E441" s="2708"/>
      <c r="F441" s="21"/>
      <c r="G441" s="21"/>
      <c r="I441" s="209"/>
      <c r="L441" s="944"/>
      <c r="N441" s="83"/>
      <c r="O441" s="2709" t="s">
        <v>50</v>
      </c>
      <c r="P441" s="2709"/>
      <c r="Q441" s="102"/>
      <c r="R441" s="2708"/>
    </row>
    <row r="442" spans="2:18" ht="15.95" customHeight="1" thickBot="1">
      <c r="B442" s="2708"/>
      <c r="C442" s="2708"/>
      <c r="D442" s="2708"/>
      <c r="E442" s="2708"/>
      <c r="F442" s="21"/>
      <c r="G442" s="21"/>
      <c r="I442" s="209"/>
      <c r="L442" s="944"/>
      <c r="N442" s="83"/>
      <c r="O442" s="2709"/>
      <c r="P442" s="35"/>
      <c r="Q442" s="102"/>
      <c r="R442" s="2708"/>
    </row>
    <row r="443" spans="2:18" ht="15.95" customHeight="1">
      <c r="B443" s="2708"/>
      <c r="C443" s="2708"/>
      <c r="D443" s="2708"/>
      <c r="E443" s="2708"/>
      <c r="F443" s="3135" t="s">
        <v>140</v>
      </c>
      <c r="G443" s="3136"/>
      <c r="H443" s="3136"/>
      <c r="I443" s="3136"/>
      <c r="J443" s="3136"/>
      <c r="K443" s="3136"/>
      <c r="L443" s="3136"/>
      <c r="M443" s="3137"/>
      <c r="N443" s="83"/>
      <c r="O443" s="2709"/>
      <c r="P443" s="35"/>
      <c r="Q443" s="102"/>
      <c r="R443" s="2708"/>
    </row>
    <row r="444" spans="2:18" ht="15.95" customHeight="1" thickBot="1">
      <c r="B444" s="2708"/>
      <c r="C444" s="2708"/>
      <c r="D444" s="2708"/>
      <c r="E444" s="2708"/>
      <c r="F444" s="3138"/>
      <c r="G444" s="3139"/>
      <c r="H444" s="3139"/>
      <c r="I444" s="3139"/>
      <c r="J444" s="3139"/>
      <c r="K444" s="3139"/>
      <c r="L444" s="3139"/>
      <c r="M444" s="3140"/>
      <c r="N444" s="83"/>
      <c r="O444" s="2709"/>
      <c r="P444" s="35"/>
      <c r="Q444" s="102"/>
      <c r="R444" s="2708"/>
    </row>
    <row r="445" spans="2:18" ht="15.95" customHeight="1">
      <c r="B445" s="2708"/>
      <c r="C445" s="2708"/>
      <c r="D445" s="2709" t="s">
        <v>46</v>
      </c>
      <c r="E445" s="2708"/>
      <c r="F445" s="2708"/>
      <c r="G445" s="21"/>
      <c r="H445" s="35"/>
      <c r="I445" s="35"/>
      <c r="J445" s="2708"/>
      <c r="K445" s="89"/>
      <c r="L445" s="35"/>
      <c r="M445" s="35"/>
      <c r="N445" s="83"/>
      <c r="O445" s="2709" t="s">
        <v>48</v>
      </c>
      <c r="P445" s="2709"/>
      <c r="Q445" s="102"/>
      <c r="R445" s="2708"/>
    </row>
    <row r="446" spans="2:18" ht="15.95" customHeight="1">
      <c r="B446" s="2708"/>
      <c r="C446" s="2708"/>
      <c r="D446" s="2708" t="s">
        <v>47</v>
      </c>
      <c r="E446" s="2708"/>
      <c r="F446" s="2708"/>
      <c r="G446" s="2708"/>
      <c r="H446" s="35"/>
      <c r="I446" s="54"/>
      <c r="J446" s="2708"/>
      <c r="K446" s="89"/>
      <c r="L446" s="35"/>
      <c r="M446" s="35"/>
      <c r="N446" s="83"/>
      <c r="O446" s="35"/>
      <c r="P446" s="35"/>
      <c r="Q446" s="102"/>
      <c r="R446" s="2708"/>
    </row>
    <row r="447" spans="2:18" ht="15.95" customHeight="1">
      <c r="B447" s="2708"/>
      <c r="C447" s="51"/>
      <c r="D447" s="35"/>
      <c r="E447" s="2708"/>
      <c r="F447" s="2708"/>
      <c r="G447" s="2708"/>
      <c r="H447" s="2708"/>
      <c r="I447" s="2708"/>
      <c r="J447" s="2708"/>
      <c r="K447" s="102"/>
      <c r="L447" s="2708"/>
      <c r="M447" s="102"/>
      <c r="N447" s="83"/>
      <c r="O447" s="102"/>
      <c r="P447" s="102"/>
      <c r="Q447" s="102"/>
      <c r="R447" s="2708"/>
    </row>
    <row r="448" spans="2:18" ht="15.95" customHeight="1">
      <c r="Q448" s="102"/>
    </row>
    <row r="449" spans="17:17" ht="15.95" customHeight="1">
      <c r="Q449" s="102"/>
    </row>
    <row r="450" spans="17:17" ht="15.95" customHeight="1">
      <c r="Q450" s="102"/>
    </row>
    <row r="451" spans="17:17" ht="15.95" customHeight="1">
      <c r="Q451" s="102"/>
    </row>
    <row r="452" spans="17:17" ht="15.95" customHeight="1">
      <c r="Q452" s="102"/>
    </row>
    <row r="453" spans="17:17" ht="15.95" customHeight="1">
      <c r="Q453" s="102"/>
    </row>
    <row r="454" spans="17:17" ht="15.95" customHeight="1">
      <c r="Q454" s="102"/>
    </row>
    <row r="455" spans="17:17" ht="15.95" customHeight="1">
      <c r="Q455" s="102"/>
    </row>
    <row r="456" spans="17:17" ht="15.95" customHeight="1">
      <c r="Q456" s="102"/>
    </row>
    <row r="457" spans="17:17" ht="15.95" customHeight="1">
      <c r="Q457" s="102"/>
    </row>
    <row r="458" spans="17:17" ht="15.95" customHeight="1">
      <c r="Q458" s="102"/>
    </row>
    <row r="459" spans="17:17" ht="15.95" customHeight="1">
      <c r="Q459" s="102"/>
    </row>
    <row r="460" spans="17:17" ht="15.95" customHeight="1">
      <c r="Q460" s="102"/>
    </row>
    <row r="461" spans="17:17" ht="15.95" customHeight="1">
      <c r="Q461" s="102"/>
    </row>
    <row r="462" spans="17:17" ht="15.95" customHeight="1">
      <c r="Q462" s="102"/>
    </row>
    <row r="463" spans="17:17" ht="15.95" customHeight="1">
      <c r="Q463" s="102"/>
    </row>
    <row r="464" spans="17:17" ht="15.95" customHeight="1">
      <c r="Q464" s="102"/>
    </row>
    <row r="465" spans="17:17" ht="15.95" customHeight="1">
      <c r="Q465" s="102"/>
    </row>
    <row r="466" spans="17:17" ht="15.95" customHeight="1">
      <c r="Q466" s="102"/>
    </row>
    <row r="467" spans="17:17" ht="15.95" customHeight="1">
      <c r="Q467" s="102"/>
    </row>
    <row r="468" spans="17:17" ht="15.95" customHeight="1">
      <c r="Q468" s="102"/>
    </row>
    <row r="469" spans="17:17" ht="15.95" customHeight="1">
      <c r="Q469" s="102"/>
    </row>
    <row r="470" spans="17:17" ht="15.95" customHeight="1">
      <c r="Q470" s="102"/>
    </row>
    <row r="471" spans="17:17" ht="15.95" customHeight="1">
      <c r="Q471" s="102"/>
    </row>
    <row r="472" spans="17:17" ht="15.95" customHeight="1">
      <c r="Q472" s="102"/>
    </row>
    <row r="473" spans="17:17" ht="15.95" customHeight="1">
      <c r="Q473" s="102"/>
    </row>
    <row r="474" spans="17:17" ht="15.95" customHeight="1">
      <c r="Q474" s="102"/>
    </row>
    <row r="475" spans="17:17" ht="15.95" customHeight="1">
      <c r="Q475" s="102"/>
    </row>
    <row r="476" spans="17:17" ht="15.95" customHeight="1">
      <c r="Q476" s="102"/>
    </row>
    <row r="477" spans="17:17" ht="15.95" customHeight="1">
      <c r="Q477" s="102"/>
    </row>
    <row r="478" spans="17:17" ht="15.95" customHeight="1">
      <c r="Q478" s="102"/>
    </row>
    <row r="479" spans="17:17" ht="15.95" customHeight="1">
      <c r="Q479" s="102"/>
    </row>
    <row r="480" spans="17:17" ht="15.95" customHeight="1">
      <c r="Q480" s="102"/>
    </row>
    <row r="481" spans="17:17" ht="15.95" customHeight="1">
      <c r="Q481" s="102"/>
    </row>
    <row r="482" spans="17:17" ht="15.95" customHeight="1">
      <c r="Q482" s="102"/>
    </row>
    <row r="483" spans="17:17" ht="15.95" customHeight="1">
      <c r="Q483" s="102"/>
    </row>
    <row r="484" spans="17:17" ht="15.95" customHeight="1">
      <c r="Q484" s="102"/>
    </row>
    <row r="485" spans="17:17" ht="15.95" customHeight="1">
      <c r="Q485" s="102"/>
    </row>
    <row r="486" spans="17:17" ht="15.95" customHeight="1">
      <c r="Q486" s="102"/>
    </row>
    <row r="487" spans="17:17" ht="15.95" customHeight="1">
      <c r="Q487" s="102"/>
    </row>
    <row r="488" spans="17:17" ht="15.95" customHeight="1">
      <c r="Q488" s="102"/>
    </row>
    <row r="489" spans="17:17" ht="15.95" customHeight="1">
      <c r="Q489" s="102"/>
    </row>
    <row r="490" spans="17:17" ht="15.95" customHeight="1">
      <c r="Q490" s="102"/>
    </row>
    <row r="491" spans="17:17" ht="15.95" customHeight="1">
      <c r="Q491" s="102"/>
    </row>
    <row r="492" spans="17:17" ht="15.95" customHeight="1">
      <c r="Q492" s="102"/>
    </row>
    <row r="493" spans="17:17" ht="15.95" customHeight="1">
      <c r="Q493" s="102"/>
    </row>
    <row r="494" spans="17:17" ht="15.95" customHeight="1">
      <c r="Q494" s="102"/>
    </row>
    <row r="495" spans="17:17" ht="15.95" customHeight="1">
      <c r="Q495" s="102"/>
    </row>
    <row r="496" spans="17:17" ht="15.95" customHeight="1">
      <c r="Q496" s="102"/>
    </row>
    <row r="497" spans="17:17" ht="15.95" customHeight="1">
      <c r="Q497" s="102"/>
    </row>
    <row r="498" spans="17:17" ht="15.95" customHeight="1">
      <c r="Q498" s="102"/>
    </row>
    <row r="499" spans="17:17" ht="15.95" customHeight="1">
      <c r="Q499" s="102"/>
    </row>
    <row r="500" spans="17:17" ht="15.95" customHeight="1">
      <c r="Q500" s="102"/>
    </row>
    <row r="501" spans="17:17" ht="15.95" customHeight="1">
      <c r="Q501" s="102"/>
    </row>
    <row r="502" spans="17:17" ht="15.95" customHeight="1">
      <c r="Q502" s="102"/>
    </row>
    <row r="503" spans="17:17" ht="15.95" customHeight="1">
      <c r="Q503" s="102"/>
    </row>
    <row r="504" spans="17:17" ht="15.95" customHeight="1">
      <c r="Q504" s="102"/>
    </row>
    <row r="505" spans="17:17" ht="15.95" customHeight="1">
      <c r="Q505" s="102"/>
    </row>
    <row r="506" spans="17:17" ht="15.95" customHeight="1">
      <c r="Q506" s="102"/>
    </row>
    <row r="507" spans="17:17" ht="15.95" customHeight="1">
      <c r="Q507" s="102"/>
    </row>
    <row r="508" spans="17:17" ht="15.95" customHeight="1">
      <c r="Q508" s="102"/>
    </row>
    <row r="509" spans="17:17" ht="15.95" customHeight="1">
      <c r="Q509" s="102"/>
    </row>
    <row r="510" spans="17:17" ht="15.95" customHeight="1">
      <c r="Q510" s="102"/>
    </row>
    <row r="511" spans="17:17" ht="15.95" customHeight="1">
      <c r="Q511" s="102"/>
    </row>
    <row r="512" spans="17:17" ht="15.95" customHeight="1">
      <c r="Q512" s="102"/>
    </row>
    <row r="513" spans="17:17" ht="15.95" customHeight="1">
      <c r="Q513" s="102"/>
    </row>
    <row r="514" spans="17:17" ht="15.95" customHeight="1">
      <c r="Q514" s="102"/>
    </row>
    <row r="515" spans="17:17" ht="15.95" customHeight="1">
      <c r="Q515" s="102"/>
    </row>
    <row r="516" spans="17:17" ht="15.95" customHeight="1">
      <c r="Q516" s="102"/>
    </row>
    <row r="517" spans="17:17" ht="15.95" customHeight="1">
      <c r="Q517" s="102"/>
    </row>
    <row r="518" spans="17:17" ht="15.95" customHeight="1">
      <c r="Q518" s="102"/>
    </row>
    <row r="519" spans="17:17" ht="15.95" customHeight="1">
      <c r="Q519" s="102"/>
    </row>
    <row r="520" spans="17:17" ht="15.95" customHeight="1">
      <c r="Q520" s="102"/>
    </row>
    <row r="521" spans="17:17" ht="15.95" customHeight="1">
      <c r="Q521" s="102"/>
    </row>
    <row r="522" spans="17:17" ht="15.95" customHeight="1">
      <c r="Q522" s="102"/>
    </row>
    <row r="523" spans="17:17" ht="15.95" customHeight="1">
      <c r="Q523" s="102"/>
    </row>
    <row r="524" spans="17:17" ht="15.95" customHeight="1">
      <c r="Q524" s="102"/>
    </row>
    <row r="525" spans="17:17" ht="15.95" customHeight="1">
      <c r="Q525" s="102"/>
    </row>
    <row r="526" spans="17:17" ht="15.95" customHeight="1">
      <c r="Q526" s="102"/>
    </row>
    <row r="527" spans="17:17" ht="15.95" customHeight="1">
      <c r="Q527" s="102"/>
    </row>
    <row r="528" spans="17:17" ht="15.95" customHeight="1">
      <c r="Q528" s="102"/>
    </row>
    <row r="529" spans="17:17" ht="15.95" customHeight="1">
      <c r="Q529" s="102"/>
    </row>
    <row r="530" spans="17:17" ht="15.95" customHeight="1">
      <c r="Q530" s="102"/>
    </row>
    <row r="531" spans="17:17" ht="15.95" customHeight="1">
      <c r="Q531" s="102"/>
    </row>
    <row r="532" spans="17:17" ht="15.95" customHeight="1">
      <c r="Q532" s="102"/>
    </row>
    <row r="533" spans="17:17" ht="15.95" customHeight="1">
      <c r="Q533" s="102"/>
    </row>
    <row r="534" spans="17:17" ht="15.95" customHeight="1">
      <c r="Q534" s="102"/>
    </row>
    <row r="535" spans="17:17" ht="15.95" customHeight="1">
      <c r="Q535" s="102"/>
    </row>
    <row r="536" spans="17:17" ht="15.95" customHeight="1">
      <c r="Q536" s="102"/>
    </row>
    <row r="537" spans="17:17" ht="15.95" customHeight="1">
      <c r="Q537" s="102"/>
    </row>
    <row r="538" spans="17:17" ht="15.95" customHeight="1">
      <c r="Q538" s="102"/>
    </row>
    <row r="539" spans="17:17" ht="15.95" customHeight="1">
      <c r="Q539" s="102"/>
    </row>
    <row r="540" spans="17:17" ht="15.95" customHeight="1">
      <c r="Q540" s="102"/>
    </row>
    <row r="541" spans="17:17" ht="15.95" customHeight="1">
      <c r="Q541" s="102"/>
    </row>
    <row r="542" spans="17:17" ht="15.95" customHeight="1">
      <c r="Q542" s="102"/>
    </row>
    <row r="543" spans="17:17" ht="15.95" customHeight="1">
      <c r="Q543" s="102"/>
    </row>
    <row r="544" spans="17:17" ht="15.95" customHeight="1">
      <c r="Q544" s="102"/>
    </row>
    <row r="545" spans="17:17" ht="15.95" customHeight="1">
      <c r="Q545" s="102"/>
    </row>
    <row r="546" spans="17:17" ht="15.95" customHeight="1">
      <c r="Q546" s="102"/>
    </row>
    <row r="547" spans="17:17" ht="15.95" customHeight="1">
      <c r="Q547" s="102"/>
    </row>
    <row r="548" spans="17:17" ht="15.95" customHeight="1">
      <c r="Q548" s="102"/>
    </row>
    <row r="549" spans="17:17" ht="15.95" customHeight="1">
      <c r="Q549" s="102"/>
    </row>
    <row r="550" spans="17:17" ht="15.95" customHeight="1">
      <c r="Q550" s="102"/>
    </row>
    <row r="551" spans="17:17" ht="15.95" customHeight="1">
      <c r="Q551" s="102"/>
    </row>
    <row r="552" spans="17:17" ht="15.95" customHeight="1">
      <c r="Q552" s="102"/>
    </row>
    <row r="553" spans="17:17" ht="15.95" customHeight="1">
      <c r="Q553" s="102"/>
    </row>
    <row r="554" spans="17:17" ht="15.95" customHeight="1">
      <c r="Q554" s="102"/>
    </row>
    <row r="555" spans="17:17" ht="15.95" customHeight="1">
      <c r="Q555" s="102"/>
    </row>
    <row r="556" spans="17:17" ht="15.95" customHeight="1">
      <c r="Q556" s="102"/>
    </row>
    <row r="557" spans="17:17" ht="15.95" customHeight="1">
      <c r="Q557" s="102"/>
    </row>
    <row r="558" spans="17:17" ht="15.95" customHeight="1">
      <c r="Q558" s="102"/>
    </row>
    <row r="559" spans="17:17" ht="15.95" customHeight="1">
      <c r="Q559" s="102"/>
    </row>
    <row r="560" spans="17:17" ht="15.95" customHeight="1">
      <c r="Q560" s="102"/>
    </row>
    <row r="561" spans="17:17" ht="15.95" customHeight="1">
      <c r="Q561" s="102"/>
    </row>
    <row r="562" spans="17:17" ht="15.95" customHeight="1">
      <c r="Q562" s="102"/>
    </row>
    <row r="563" spans="17:17" ht="15.95" customHeight="1">
      <c r="Q563" s="102"/>
    </row>
    <row r="564" spans="17:17" ht="15.95" customHeight="1">
      <c r="Q564" s="102"/>
    </row>
    <row r="565" spans="17:17" ht="15.95" customHeight="1">
      <c r="Q565" s="102"/>
    </row>
    <row r="566" spans="17:17" ht="15.95" customHeight="1">
      <c r="Q566" s="102"/>
    </row>
    <row r="567" spans="17:17" ht="15.95" customHeight="1">
      <c r="Q567" s="102"/>
    </row>
    <row r="568" spans="17:17" ht="15.95" customHeight="1">
      <c r="Q568" s="102"/>
    </row>
    <row r="569" spans="17:17" ht="15.95" customHeight="1">
      <c r="Q569" s="102"/>
    </row>
    <row r="570" spans="17:17" ht="15.95" customHeight="1">
      <c r="Q570" s="102"/>
    </row>
    <row r="571" spans="17:17" ht="15.95" customHeight="1">
      <c r="Q571" s="102"/>
    </row>
    <row r="572" spans="17:17" ht="15.95" customHeight="1">
      <c r="Q572" s="102"/>
    </row>
    <row r="573" spans="17:17" ht="15.95" customHeight="1">
      <c r="Q573" s="102"/>
    </row>
    <row r="574" spans="17:17" ht="15.95" customHeight="1">
      <c r="Q574" s="102"/>
    </row>
    <row r="575" spans="17:17" ht="15.95" customHeight="1">
      <c r="Q575" s="102"/>
    </row>
    <row r="576" spans="17:17" ht="15.95" customHeight="1">
      <c r="Q576" s="102"/>
    </row>
    <row r="577" spans="17:17" ht="15.95" customHeight="1">
      <c r="Q577" s="102"/>
    </row>
    <row r="578" spans="17:17" ht="15.95" customHeight="1">
      <c r="Q578" s="102"/>
    </row>
    <row r="579" spans="17:17" ht="15.95" customHeight="1">
      <c r="Q579" s="102"/>
    </row>
    <row r="580" spans="17:17" ht="15.95" customHeight="1">
      <c r="Q580" s="102"/>
    </row>
    <row r="581" spans="17:17" ht="15.95" customHeight="1">
      <c r="Q581" s="102"/>
    </row>
    <row r="582" spans="17:17" ht="15.95" customHeight="1">
      <c r="Q582" s="102"/>
    </row>
    <row r="583" spans="17:17" ht="15.95" customHeight="1">
      <c r="Q583" s="102"/>
    </row>
    <row r="584" spans="17:17" ht="15.95" customHeight="1">
      <c r="Q584" s="102"/>
    </row>
    <row r="585" spans="17:17" ht="15.95" customHeight="1">
      <c r="Q585" s="102"/>
    </row>
    <row r="586" spans="17:17" ht="15.95" customHeight="1">
      <c r="Q586" s="102"/>
    </row>
    <row r="587" spans="17:17" ht="15.95" customHeight="1">
      <c r="Q587" s="102"/>
    </row>
    <row r="588" spans="17:17" ht="15.95" customHeight="1">
      <c r="Q588" s="102"/>
    </row>
    <row r="589" spans="17:17" ht="15.95" customHeight="1">
      <c r="Q589" s="102"/>
    </row>
    <row r="590" spans="17:17" ht="15.95" customHeight="1">
      <c r="Q590" s="102"/>
    </row>
    <row r="591" spans="17:17" ht="15.95" customHeight="1">
      <c r="Q591" s="102"/>
    </row>
    <row r="592" spans="17:17" ht="15.95" customHeight="1">
      <c r="Q592" s="102"/>
    </row>
    <row r="593" spans="17:17" ht="15.95" customHeight="1">
      <c r="Q593" s="102"/>
    </row>
    <row r="594" spans="17:17" ht="15.95" customHeight="1">
      <c r="Q594" s="102"/>
    </row>
    <row r="595" spans="17:17" ht="15.95" customHeight="1">
      <c r="Q595" s="102"/>
    </row>
    <row r="596" spans="17:17" ht="15.95" customHeight="1">
      <c r="Q596" s="102"/>
    </row>
    <row r="597" spans="17:17" ht="15.95" customHeight="1">
      <c r="Q597" s="102"/>
    </row>
    <row r="598" spans="17:17" ht="15.95" customHeight="1">
      <c r="Q598" s="102"/>
    </row>
    <row r="599" spans="17:17" ht="15.95" customHeight="1">
      <c r="Q599" s="102"/>
    </row>
    <row r="600" spans="17:17" ht="15.95" customHeight="1">
      <c r="Q600" s="102"/>
    </row>
    <row r="601" spans="17:17" ht="15.95" customHeight="1">
      <c r="Q601" s="102"/>
    </row>
    <row r="602" spans="17:17" ht="15.95" customHeight="1">
      <c r="Q602" s="102"/>
    </row>
    <row r="603" spans="17:17" ht="15.95" customHeight="1">
      <c r="Q603" s="102"/>
    </row>
    <row r="604" spans="17:17" ht="15.95" customHeight="1">
      <c r="Q604" s="102"/>
    </row>
    <row r="605" spans="17:17" ht="15.95" customHeight="1">
      <c r="Q605" s="102"/>
    </row>
    <row r="606" spans="17:17" ht="15.95" customHeight="1">
      <c r="Q606" s="102"/>
    </row>
    <row r="607" spans="17:17" ht="15.95" customHeight="1">
      <c r="Q607" s="102"/>
    </row>
    <row r="608" spans="17:17" ht="15.95" customHeight="1">
      <c r="Q608" s="102"/>
    </row>
    <row r="609" spans="17:17" ht="15.95" customHeight="1">
      <c r="Q609" s="102"/>
    </row>
    <row r="610" spans="17:17" ht="15.95" customHeight="1">
      <c r="Q610" s="102"/>
    </row>
    <row r="611" spans="17:17" ht="15.95" customHeight="1">
      <c r="Q611" s="102"/>
    </row>
    <row r="612" spans="17:17" ht="15.95" customHeight="1">
      <c r="Q612" s="102"/>
    </row>
    <row r="613" spans="17:17" ht="15.95" customHeight="1">
      <c r="Q613" s="102"/>
    </row>
    <row r="614" spans="17:17" ht="15.95" customHeight="1">
      <c r="Q614" s="102"/>
    </row>
    <row r="615" spans="17:17" ht="15.95" customHeight="1">
      <c r="Q615" s="102"/>
    </row>
    <row r="616" spans="17:17" ht="15.95" customHeight="1">
      <c r="Q616" s="102"/>
    </row>
    <row r="617" spans="17:17" ht="15.95" customHeight="1">
      <c r="Q617" s="102"/>
    </row>
    <row r="618" spans="17:17" ht="15.95" customHeight="1">
      <c r="Q618" s="102"/>
    </row>
    <row r="619" spans="17:17" ht="15.95" customHeight="1">
      <c r="Q619" s="102"/>
    </row>
    <row r="620" spans="17:17" ht="15.95" customHeight="1">
      <c r="Q620" s="102"/>
    </row>
    <row r="621" spans="17:17" ht="15.95" customHeight="1">
      <c r="Q621" s="102"/>
    </row>
    <row r="622" spans="17:17" ht="15.95" customHeight="1">
      <c r="Q622" s="102"/>
    </row>
    <row r="623" spans="17:17" ht="15.95" customHeight="1">
      <c r="Q623" s="102"/>
    </row>
    <row r="624" spans="17:17" ht="15.95" customHeight="1">
      <c r="Q624" s="102"/>
    </row>
    <row r="625" spans="17:17" ht="15.95" customHeight="1">
      <c r="Q625" s="102"/>
    </row>
    <row r="626" spans="17:17" ht="15.95" customHeight="1">
      <c r="Q626" s="102"/>
    </row>
    <row r="627" spans="17:17" ht="15.95" customHeight="1">
      <c r="Q627" s="102"/>
    </row>
    <row r="628" spans="17:17" ht="15.95" customHeight="1">
      <c r="Q628" s="102"/>
    </row>
    <row r="629" spans="17:17" ht="15.95" customHeight="1">
      <c r="Q629" s="102"/>
    </row>
    <row r="630" spans="17:17" ht="15.95" customHeight="1">
      <c r="Q630" s="102"/>
    </row>
    <row r="631" spans="17:17" ht="15.95" customHeight="1">
      <c r="Q631" s="102"/>
    </row>
    <row r="632" spans="17:17" ht="15.95" customHeight="1">
      <c r="Q632" s="102"/>
    </row>
    <row r="633" spans="17:17" ht="15.95" customHeight="1">
      <c r="Q633" s="102"/>
    </row>
    <row r="634" spans="17:17" ht="15.95" customHeight="1">
      <c r="Q634" s="102"/>
    </row>
    <row r="635" spans="17:17" ht="15.95" customHeight="1">
      <c r="Q635" s="102"/>
    </row>
    <row r="636" spans="17:17" ht="15.95" customHeight="1">
      <c r="Q636" s="102"/>
    </row>
    <row r="637" spans="17:17" ht="15.95" customHeight="1">
      <c r="Q637" s="102"/>
    </row>
    <row r="638" spans="17:17" ht="15.95" customHeight="1">
      <c r="Q638" s="102"/>
    </row>
    <row r="639" spans="17:17" ht="15.95" customHeight="1">
      <c r="Q639" s="102"/>
    </row>
    <row r="640" spans="17:17" ht="15.95" customHeight="1">
      <c r="Q640" s="102"/>
    </row>
    <row r="641" spans="17:17" ht="15.95" customHeight="1">
      <c r="Q641" s="102"/>
    </row>
    <row r="642" spans="17:17" ht="15.95" customHeight="1">
      <c r="Q642" s="102"/>
    </row>
    <row r="643" spans="17:17">
      <c r="Q643" s="102"/>
    </row>
    <row r="644" spans="17:17">
      <c r="Q644" s="102"/>
    </row>
    <row r="645" spans="17:17">
      <c r="Q645" s="102"/>
    </row>
    <row r="646" spans="17:17">
      <c r="Q646" s="102"/>
    </row>
    <row r="647" spans="17:17">
      <c r="Q647" s="102"/>
    </row>
  </sheetData>
  <autoFilter ref="B8:R439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106">
    <mergeCell ref="B438:B439"/>
    <mergeCell ref="B407:B410"/>
    <mergeCell ref="B411:B412"/>
    <mergeCell ref="B425:B426"/>
    <mergeCell ref="B427:B428"/>
    <mergeCell ref="B432:B434"/>
    <mergeCell ref="B435:B437"/>
    <mergeCell ref="Q373:Q374"/>
    <mergeCell ref="B383:B385"/>
    <mergeCell ref="B386:B388"/>
    <mergeCell ref="B390:B391"/>
    <mergeCell ref="B392:B394"/>
    <mergeCell ref="B395:B398"/>
    <mergeCell ref="Q376:Q377"/>
    <mergeCell ref="B368:B369"/>
    <mergeCell ref="B371:B372"/>
    <mergeCell ref="B373:B374"/>
    <mergeCell ref="B376:B377"/>
    <mergeCell ref="B379:B380"/>
    <mergeCell ref="B381:B382"/>
    <mergeCell ref="B332:B333"/>
    <mergeCell ref="B334:B336"/>
    <mergeCell ref="B337:B338"/>
    <mergeCell ref="B339:B340"/>
    <mergeCell ref="B317:B318"/>
    <mergeCell ref="B319:B320"/>
    <mergeCell ref="B323:B324"/>
    <mergeCell ref="B328:B329"/>
    <mergeCell ref="B330:B331"/>
    <mergeCell ref="B297:B298"/>
    <mergeCell ref="B299:B300"/>
    <mergeCell ref="B273:B275"/>
    <mergeCell ref="B276:B278"/>
    <mergeCell ref="B279:B281"/>
    <mergeCell ref="B282:B284"/>
    <mergeCell ref="B295:B296"/>
    <mergeCell ref="B293:B294"/>
    <mergeCell ref="B136:B137"/>
    <mergeCell ref="B138:B139"/>
    <mergeCell ref="B143:B144"/>
    <mergeCell ref="B146:B147"/>
    <mergeCell ref="B148:B149"/>
    <mergeCell ref="B178:B179"/>
    <mergeCell ref="B153:B154"/>
    <mergeCell ref="B155:B157"/>
    <mergeCell ref="B176:B177"/>
    <mergeCell ref="B171:B173"/>
    <mergeCell ref="Y279:AA279"/>
    <mergeCell ref="Z240:AB240"/>
    <mergeCell ref="B162:B163"/>
    <mergeCell ref="B164:B165"/>
    <mergeCell ref="B189:B190"/>
    <mergeCell ref="B285:B286"/>
    <mergeCell ref="B180:B181"/>
    <mergeCell ref="B260:B261"/>
    <mergeCell ref="B262:B263"/>
    <mergeCell ref="R258:R259"/>
    <mergeCell ref="B71:B72"/>
    <mergeCell ref="B73:B74"/>
    <mergeCell ref="B63:B64"/>
    <mergeCell ref="B55:B56"/>
    <mergeCell ref="B57:B58"/>
    <mergeCell ref="B60:B61"/>
    <mergeCell ref="B38:B39"/>
    <mergeCell ref="B40:B41"/>
    <mergeCell ref="B42:B43"/>
    <mergeCell ref="B44:B46"/>
    <mergeCell ref="B47:B49"/>
    <mergeCell ref="B50:B51"/>
    <mergeCell ref="Q12:Q13"/>
    <mergeCell ref="B30:B31"/>
    <mergeCell ref="B33:B34"/>
    <mergeCell ref="B35:B36"/>
    <mergeCell ref="B10:B11"/>
    <mergeCell ref="B12:B13"/>
    <mergeCell ref="B17:B18"/>
    <mergeCell ref="B174:B175"/>
    <mergeCell ref="R35:R36"/>
    <mergeCell ref="B21:B22"/>
    <mergeCell ref="B26:B27"/>
    <mergeCell ref="B28:B29"/>
    <mergeCell ref="B166:B167"/>
    <mergeCell ref="Q35:Q36"/>
    <mergeCell ref="Q33:Q34"/>
    <mergeCell ref="D95:D122"/>
    <mergeCell ref="Q50:Q51"/>
    <mergeCell ref="B1:R1"/>
    <mergeCell ref="B2:D2"/>
    <mergeCell ref="B3:D3"/>
    <mergeCell ref="B4:D4"/>
    <mergeCell ref="B5:D5"/>
    <mergeCell ref="B169:B170"/>
    <mergeCell ref="B65:B66"/>
    <mergeCell ref="B158:B159"/>
    <mergeCell ref="B160:B161"/>
    <mergeCell ref="Q10:Q11"/>
    <mergeCell ref="B344:B345"/>
    <mergeCell ref="B186:B187"/>
    <mergeCell ref="B182:B183"/>
    <mergeCell ref="B184:B185"/>
    <mergeCell ref="F443:M444"/>
    <mergeCell ref="R260:R261"/>
    <mergeCell ref="R262:R263"/>
    <mergeCell ref="B258:B259"/>
    <mergeCell ref="B288:B289"/>
    <mergeCell ref="B290:B292"/>
  </mergeCells>
  <pageMargins left="1.07" right="0.18" top="0.12" bottom="0.21" header="0.12" footer="0.12"/>
  <pageSetup paperSize="9" scale="53" orientation="landscape" horizontalDpi="4294967293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1" enableFormatConditionsCalculation="0">
    <tabColor theme="0"/>
    <pageSetUpPr fitToPage="1"/>
  </sheetPr>
  <dimension ref="A1:T589"/>
  <sheetViews>
    <sheetView zoomScale="75" zoomScaleNormal="75" workbookViewId="0">
      <pane ySplit="8" topLeftCell="A9" activePane="bottomLeft" state="frozen"/>
      <selection pane="bottomLeft" activeCell="B1" sqref="B1:R1"/>
    </sheetView>
  </sheetViews>
  <sheetFormatPr defaultColWidth="10.875" defaultRowHeight="15.75"/>
  <cols>
    <col min="1" max="1" width="1.625" style="21" customWidth="1"/>
    <col min="2" max="2" width="4.625" style="944" customWidth="1"/>
    <col min="3" max="3" width="9.625" style="944" customWidth="1"/>
    <col min="4" max="4" width="37.375" style="59" customWidth="1"/>
    <col min="5" max="7" width="8.625" style="944" customWidth="1"/>
    <col min="8" max="8" width="8.625" style="21" customWidth="1"/>
    <col min="9" max="10" width="14.625" style="21" customWidth="1"/>
    <col min="11" max="11" width="12.625" style="21" customWidth="1"/>
    <col min="12" max="12" width="8.625" style="59" customWidth="1"/>
    <col min="13" max="13" width="12.625" style="209" customWidth="1"/>
    <col min="14" max="14" width="8.625" style="137" customWidth="1"/>
    <col min="15" max="15" width="12.625" style="209" customWidth="1"/>
    <col min="16" max="16" width="14.625" style="21" customWidth="1"/>
    <col min="17" max="18" width="14.625" style="36" customWidth="1"/>
    <col min="19" max="16384" width="10.875" style="21"/>
  </cols>
  <sheetData>
    <row r="1" spans="2:18" s="66" customFormat="1" ht="18" customHeight="1">
      <c r="B1" s="3083" t="s">
        <v>0</v>
      </c>
      <c r="C1" s="3083"/>
      <c r="D1" s="3161"/>
      <c r="E1" s="3083"/>
      <c r="F1" s="3083"/>
      <c r="G1" s="3083"/>
      <c r="H1" s="3083"/>
      <c r="I1" s="3083"/>
      <c r="J1" s="3083"/>
      <c r="K1" s="3083"/>
      <c r="L1" s="3161"/>
      <c r="M1" s="3162"/>
      <c r="N1" s="3083"/>
      <c r="O1" s="3162"/>
      <c r="P1" s="3083"/>
      <c r="Q1" s="3162"/>
      <c r="R1" s="3083"/>
    </row>
    <row r="2" spans="2:18" s="58" customFormat="1" ht="15.95" customHeight="1">
      <c r="B2" s="3086" t="s">
        <v>806</v>
      </c>
      <c r="C2" s="3086"/>
      <c r="D2" s="3163"/>
      <c r="E2" s="757"/>
      <c r="F2" s="757"/>
      <c r="G2" s="757"/>
      <c r="H2" s="757"/>
      <c r="I2" s="64"/>
      <c r="J2" s="62"/>
      <c r="K2" s="64"/>
      <c r="L2" s="65"/>
      <c r="M2" s="64"/>
      <c r="N2" s="65"/>
      <c r="O2" s="64"/>
      <c r="P2" s="64"/>
      <c r="Q2" s="60"/>
      <c r="R2" s="60"/>
    </row>
    <row r="3" spans="2:18" s="58" customFormat="1" ht="15.95" customHeight="1">
      <c r="B3" s="3086" t="s">
        <v>180</v>
      </c>
      <c r="C3" s="3086"/>
      <c r="D3" s="3163"/>
      <c r="E3" s="757"/>
      <c r="F3" s="757"/>
      <c r="G3" s="757"/>
      <c r="H3" s="757"/>
      <c r="I3" s="64"/>
      <c r="J3" s="62"/>
      <c r="K3" s="64"/>
      <c r="L3" s="65"/>
      <c r="M3" s="64"/>
      <c r="N3" s="65"/>
      <c r="O3" s="64"/>
      <c r="P3" s="64"/>
      <c r="Q3" s="60"/>
      <c r="R3" s="60"/>
    </row>
    <row r="4" spans="2:18" s="58" customFormat="1" ht="15.95" customHeight="1">
      <c r="B4" s="3086" t="s">
        <v>54</v>
      </c>
      <c r="C4" s="3086"/>
      <c r="D4" s="3163"/>
      <c r="E4" s="757"/>
      <c r="F4" s="757"/>
      <c r="G4" s="757"/>
      <c r="H4" s="757"/>
      <c r="I4" s="64"/>
      <c r="J4" s="62"/>
      <c r="K4" s="64"/>
      <c r="L4" s="65"/>
      <c r="M4" s="64"/>
      <c r="N4" s="65"/>
      <c r="O4" s="64"/>
      <c r="P4" s="64"/>
      <c r="Q4" s="60"/>
      <c r="R4" s="60"/>
    </row>
    <row r="5" spans="2:18" s="58" customFormat="1" ht="15.95" customHeight="1" thickBot="1">
      <c r="B5" s="3086" t="s">
        <v>141</v>
      </c>
      <c r="C5" s="3086"/>
      <c r="D5" s="3163"/>
      <c r="E5" s="3039">
        <v>30</v>
      </c>
      <c r="F5" s="757"/>
      <c r="G5" s="757"/>
      <c r="H5" s="757"/>
      <c r="I5" s="64"/>
      <c r="J5" s="62"/>
      <c r="K5" s="64"/>
      <c r="L5" s="65"/>
      <c r="M5" s="64"/>
      <c r="N5" s="65"/>
      <c r="O5" s="64"/>
      <c r="P5" s="311"/>
      <c r="Q5" s="148"/>
      <c r="R5" s="60"/>
    </row>
    <row r="6" spans="2:18" s="2" customFormat="1" ht="48" thickBot="1">
      <c r="B6" s="394" t="s">
        <v>1</v>
      </c>
      <c r="C6" s="394" t="s">
        <v>2</v>
      </c>
      <c r="D6" s="585" t="s">
        <v>8</v>
      </c>
      <c r="E6" s="394" t="s">
        <v>7</v>
      </c>
      <c r="F6" s="394" t="s">
        <v>28</v>
      </c>
      <c r="G6" s="396" t="s">
        <v>26</v>
      </c>
      <c r="H6" s="394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5.95" customHeight="1" thickBot="1">
      <c r="B7" s="398">
        <v>1</v>
      </c>
      <c r="C7" s="398">
        <v>2</v>
      </c>
      <c r="D7" s="399">
        <v>3</v>
      </c>
      <c r="E7" s="398">
        <v>4</v>
      </c>
      <c r="F7" s="398">
        <v>5</v>
      </c>
      <c r="G7" s="399">
        <v>6</v>
      </c>
      <c r="H7" s="398" t="s">
        <v>33</v>
      </c>
      <c r="I7" s="400" t="s">
        <v>62</v>
      </c>
      <c r="J7" s="398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8" s="58" customFormat="1" ht="18" customHeight="1" thickBot="1">
      <c r="B8" s="85"/>
      <c r="C8" s="85"/>
      <c r="D8" s="586"/>
      <c r="E8" s="85"/>
      <c r="F8" s="87">
        <f>SUBTOTAL(9,F9:F1306)</f>
        <v>74</v>
      </c>
      <c r="G8" s="87"/>
      <c r="H8" s="87">
        <f>SUBTOTAL(9,H9:H1306)</f>
        <v>695</v>
      </c>
      <c r="I8" s="86">
        <f>SUBTOTAL(9,I9:I1324)</f>
        <v>347500</v>
      </c>
      <c r="J8" s="85"/>
      <c r="K8" s="86">
        <f>SUBTOTAL(9,K9:K1324)</f>
        <v>567000</v>
      </c>
      <c r="L8" s="87">
        <f>SUBTOTAL(9,L9:L1306)</f>
        <v>29</v>
      </c>
      <c r="M8" s="86">
        <f>SUBTOTAL(9,M9:M1324)</f>
        <v>290000</v>
      </c>
      <c r="N8" s="87">
        <f>SUBTOTAL(9,N9:N1306)</f>
        <v>0</v>
      </c>
      <c r="O8" s="86">
        <f>SUBTOTAL(9,O9:O1324)</f>
        <v>0</v>
      </c>
      <c r="P8" s="86">
        <f>SUBTOTAL(9,P9:P1324)</f>
        <v>1204500</v>
      </c>
      <c r="Q8" s="86">
        <f>SUBTOTAL(9,Q9:Q1422)</f>
        <v>315000</v>
      </c>
      <c r="R8" s="85"/>
    </row>
    <row r="9" spans="2:18" ht="15.95" hidden="1" customHeight="1">
      <c r="B9" s="184">
        <v>1</v>
      </c>
      <c r="C9" s="114">
        <v>41634</v>
      </c>
      <c r="D9" s="3" t="s">
        <v>151</v>
      </c>
      <c r="E9" s="1897" t="s">
        <v>132</v>
      </c>
      <c r="F9" s="1897">
        <v>1</v>
      </c>
      <c r="G9" s="1897">
        <v>120</v>
      </c>
      <c r="H9" s="1897">
        <f>F9*G9</f>
        <v>120</v>
      </c>
      <c r="I9" s="699">
        <f>H9*500</f>
        <v>60000</v>
      </c>
      <c r="J9" s="167"/>
      <c r="K9" s="699"/>
      <c r="L9" s="1922">
        <v>3</v>
      </c>
      <c r="M9" s="116">
        <f t="shared" ref="M9:M76" si="0">L9*10000</f>
        <v>30000</v>
      </c>
      <c r="N9" s="1922">
        <v>1.5</v>
      </c>
      <c r="O9" s="116">
        <f t="shared" ref="O9:O66" si="1">N9*15000</f>
        <v>22500</v>
      </c>
      <c r="P9" s="118">
        <f t="shared" ref="P9:P52" si="2">M9+K9+I9+O9</f>
        <v>112500</v>
      </c>
      <c r="Q9" s="1890">
        <v>35000</v>
      </c>
      <c r="R9" s="932" t="s">
        <v>179</v>
      </c>
    </row>
    <row r="10" spans="2:18" ht="15.95" hidden="1" customHeight="1">
      <c r="B10" s="3153">
        <v>2</v>
      </c>
      <c r="C10" s="108">
        <v>41635</v>
      </c>
      <c r="D10" s="27" t="s">
        <v>129</v>
      </c>
      <c r="E10" s="46" t="s">
        <v>39</v>
      </c>
      <c r="F10" s="46">
        <v>1</v>
      </c>
      <c r="G10" s="46">
        <v>150</v>
      </c>
      <c r="H10" s="1897">
        <f>F10*G10</f>
        <v>150</v>
      </c>
      <c r="I10" s="699">
        <f>H10*500</f>
        <v>75000</v>
      </c>
      <c r="J10" s="1897"/>
      <c r="K10" s="47"/>
      <c r="L10" s="201">
        <v>1</v>
      </c>
      <c r="M10" s="699">
        <f>L10*10000</f>
        <v>10000</v>
      </c>
      <c r="N10" s="201"/>
      <c r="O10" s="699">
        <f>N10*15000</f>
        <v>0</v>
      </c>
      <c r="P10" s="6">
        <f>M10+K10+I10+O10</f>
        <v>85000</v>
      </c>
      <c r="Q10" s="1895"/>
      <c r="R10" s="1886"/>
    </row>
    <row r="11" spans="2:18" ht="15.95" hidden="1" customHeight="1">
      <c r="B11" s="3154"/>
      <c r="C11" s="108">
        <v>41635</v>
      </c>
      <c r="D11" s="3" t="s">
        <v>133</v>
      </c>
      <c r="E11" s="1897"/>
      <c r="F11" s="1897"/>
      <c r="G11" s="1897"/>
      <c r="H11" s="1897">
        <f>F11*G11</f>
        <v>0</v>
      </c>
      <c r="I11" s="699">
        <f>H11*500</f>
        <v>0</v>
      </c>
      <c r="J11" s="1897"/>
      <c r="K11" s="47"/>
      <c r="L11" s="201">
        <v>4</v>
      </c>
      <c r="M11" s="699">
        <f>L11*10000</f>
        <v>40000</v>
      </c>
      <c r="N11" s="201"/>
      <c r="O11" s="699">
        <f>N11*15000</f>
        <v>0</v>
      </c>
      <c r="P11" s="6">
        <f>M11+K11+I11+O11</f>
        <v>40000</v>
      </c>
      <c r="Q11" s="1895"/>
      <c r="R11" s="1891"/>
    </row>
    <row r="12" spans="2:18" ht="15.95" hidden="1" customHeight="1">
      <c r="B12" s="3153">
        <v>3</v>
      </c>
      <c r="C12" s="108">
        <v>41636</v>
      </c>
      <c r="D12" s="27" t="s">
        <v>130</v>
      </c>
      <c r="E12" s="46" t="s">
        <v>39</v>
      </c>
      <c r="F12" s="46">
        <v>1</v>
      </c>
      <c r="G12" s="46">
        <v>150</v>
      </c>
      <c r="H12" s="1897">
        <f>F12*G12</f>
        <v>150</v>
      </c>
      <c r="I12" s="699">
        <f>H12*500</f>
        <v>75000</v>
      </c>
      <c r="J12" s="167"/>
      <c r="K12" s="699"/>
      <c r="L12" s="201">
        <v>3</v>
      </c>
      <c r="M12" s="699">
        <f>L12*10000</f>
        <v>30000</v>
      </c>
      <c r="N12" s="201"/>
      <c r="O12" s="699">
        <f>N12*15000</f>
        <v>0</v>
      </c>
      <c r="P12" s="6">
        <f>M12+K12+I12+O12</f>
        <v>105000</v>
      </c>
      <c r="Q12" s="1895"/>
      <c r="R12" s="1886"/>
    </row>
    <row r="13" spans="2:18" ht="15.95" hidden="1" customHeight="1">
      <c r="B13" s="3154"/>
      <c r="C13" s="108">
        <v>41636</v>
      </c>
      <c r="D13" s="27" t="s">
        <v>133</v>
      </c>
      <c r="E13" s="46"/>
      <c r="F13" s="46"/>
      <c r="G13" s="46"/>
      <c r="H13" s="1897">
        <f>F13*G13</f>
        <v>0</v>
      </c>
      <c r="I13" s="699">
        <f>H13*500</f>
        <v>0</v>
      </c>
      <c r="J13" s="167"/>
      <c r="K13" s="699"/>
      <c r="L13" s="201">
        <v>4</v>
      </c>
      <c r="M13" s="699">
        <f>L13*10000</f>
        <v>40000</v>
      </c>
      <c r="N13" s="201"/>
      <c r="O13" s="699">
        <f>N13*15000</f>
        <v>0</v>
      </c>
      <c r="P13" s="6">
        <f>M13+K13+I13+O13</f>
        <v>40000</v>
      </c>
      <c r="Q13" s="1895"/>
      <c r="R13" s="1886"/>
    </row>
    <row r="14" spans="2:18" ht="15.95" hidden="1" customHeight="1">
      <c r="B14" s="1889">
        <v>4</v>
      </c>
      <c r="C14" s="104">
        <v>41637</v>
      </c>
      <c r="D14" s="27" t="s">
        <v>95</v>
      </c>
      <c r="E14" s="46" t="s">
        <v>39</v>
      </c>
      <c r="F14" s="46">
        <v>1</v>
      </c>
      <c r="G14" s="46">
        <v>150</v>
      </c>
      <c r="H14" s="1897">
        <f t="shared" ref="H14:H52" si="3">F14*G14</f>
        <v>150</v>
      </c>
      <c r="I14" s="699">
        <f t="shared" ref="I14:I52" si="4">H14*500</f>
        <v>75000</v>
      </c>
      <c r="J14" s="167"/>
      <c r="K14" s="699"/>
      <c r="L14" s="201">
        <v>3</v>
      </c>
      <c r="M14" s="699">
        <f t="shared" si="0"/>
        <v>30000</v>
      </c>
      <c r="N14" s="201"/>
      <c r="O14" s="699">
        <f t="shared" si="1"/>
        <v>0</v>
      </c>
      <c r="P14" s="6">
        <f t="shared" si="2"/>
        <v>105000</v>
      </c>
      <c r="Q14" s="1892"/>
      <c r="R14" s="1886"/>
    </row>
    <row r="15" spans="2:18" ht="15.95" hidden="1" customHeight="1">
      <c r="B15" s="1888">
        <v>5</v>
      </c>
      <c r="C15" s="108">
        <v>41638</v>
      </c>
      <c r="D15" s="27" t="s">
        <v>129</v>
      </c>
      <c r="E15" s="46" t="s">
        <v>39</v>
      </c>
      <c r="F15" s="46">
        <v>1</v>
      </c>
      <c r="G15" s="46">
        <v>150</v>
      </c>
      <c r="H15" s="1897">
        <f>F15*G15</f>
        <v>150</v>
      </c>
      <c r="I15" s="699">
        <f>H15*500</f>
        <v>75000</v>
      </c>
      <c r="J15" s="167"/>
      <c r="K15" s="699"/>
      <c r="L15" s="201">
        <v>5</v>
      </c>
      <c r="M15" s="699">
        <f>L15*10000</f>
        <v>50000</v>
      </c>
      <c r="N15" s="201">
        <v>2</v>
      </c>
      <c r="O15" s="699">
        <f>N15*15000</f>
        <v>30000</v>
      </c>
      <c r="P15" s="6">
        <f>M15+K15+I15+O15</f>
        <v>155000</v>
      </c>
      <c r="Q15" s="1895">
        <v>35000</v>
      </c>
      <c r="R15" s="1886"/>
    </row>
    <row r="16" spans="2:18" ht="15.95" hidden="1" customHeight="1">
      <c r="B16" s="1888">
        <v>6</v>
      </c>
      <c r="C16" s="108">
        <v>41639</v>
      </c>
      <c r="D16" s="27" t="s">
        <v>133</v>
      </c>
      <c r="E16" s="46"/>
      <c r="F16" s="46"/>
      <c r="G16" s="46"/>
      <c r="H16" s="1897">
        <f>F16*G16</f>
        <v>0</v>
      </c>
      <c r="I16" s="699">
        <f>H16*500</f>
        <v>0</v>
      </c>
      <c r="J16" s="20"/>
      <c r="K16" s="699"/>
      <c r="L16" s="130"/>
      <c r="M16" s="28">
        <f>L16*10000</f>
        <v>0</v>
      </c>
      <c r="N16" s="130"/>
      <c r="O16" s="28">
        <f>N16*15000</f>
        <v>0</v>
      </c>
      <c r="P16" s="6">
        <f>M16+K16+I16+O16</f>
        <v>0</v>
      </c>
      <c r="Q16" s="1895"/>
      <c r="R16" s="1886"/>
    </row>
    <row r="17" spans="2:19" s="1220" customFormat="1" ht="15.95" hidden="1" customHeight="1">
      <c r="B17" s="3153">
        <v>7</v>
      </c>
      <c r="C17" s="108">
        <v>41640</v>
      </c>
      <c r="D17" s="27" t="s">
        <v>130</v>
      </c>
      <c r="E17" s="46" t="s">
        <v>39</v>
      </c>
      <c r="F17" s="46">
        <v>1</v>
      </c>
      <c r="G17" s="46">
        <v>150</v>
      </c>
      <c r="H17" s="1897">
        <f t="shared" si="3"/>
        <v>150</v>
      </c>
      <c r="I17" s="699">
        <f t="shared" si="4"/>
        <v>75000</v>
      </c>
      <c r="J17" s="20"/>
      <c r="K17" s="699"/>
      <c r="L17" s="130"/>
      <c r="M17" s="28">
        <f t="shared" si="0"/>
        <v>0</v>
      </c>
      <c r="N17" s="130"/>
      <c r="O17" s="28">
        <f t="shared" si="1"/>
        <v>0</v>
      </c>
      <c r="P17" s="6">
        <f t="shared" si="2"/>
        <v>75000</v>
      </c>
      <c r="Q17" s="1895"/>
      <c r="R17" s="1920"/>
      <c r="S17" s="1219"/>
    </row>
    <row r="18" spans="2:19" s="1220" customFormat="1" ht="15.95" hidden="1" customHeight="1">
      <c r="B18" s="3154"/>
      <c r="C18" s="108">
        <v>41640</v>
      </c>
      <c r="D18" s="27" t="s">
        <v>133</v>
      </c>
      <c r="E18" s="46"/>
      <c r="F18" s="46"/>
      <c r="G18" s="46"/>
      <c r="H18" s="1897">
        <f>F18*G18</f>
        <v>0</v>
      </c>
      <c r="I18" s="699">
        <f>H18*500</f>
        <v>0</v>
      </c>
      <c r="J18" s="20"/>
      <c r="K18" s="699"/>
      <c r="L18" s="130">
        <v>2</v>
      </c>
      <c r="M18" s="28">
        <f>L18*10000</f>
        <v>20000</v>
      </c>
      <c r="N18" s="130">
        <v>2</v>
      </c>
      <c r="O18" s="28">
        <f>N18*15000</f>
        <v>30000</v>
      </c>
      <c r="P18" s="6">
        <f>M18+K18+I18+O18</f>
        <v>50000</v>
      </c>
      <c r="Q18" s="1895"/>
      <c r="R18" s="1920"/>
      <c r="S18" s="1219"/>
    </row>
    <row r="19" spans="2:19" ht="15.95" hidden="1" customHeight="1">
      <c r="B19" s="3153">
        <v>8</v>
      </c>
      <c r="C19" s="108">
        <v>41641</v>
      </c>
      <c r="D19" s="27" t="s">
        <v>130</v>
      </c>
      <c r="E19" s="46" t="s">
        <v>39</v>
      </c>
      <c r="F19" s="46">
        <v>1</v>
      </c>
      <c r="G19" s="46">
        <v>150</v>
      </c>
      <c r="H19" s="1897">
        <f t="shared" si="3"/>
        <v>150</v>
      </c>
      <c r="I19" s="699">
        <f t="shared" si="4"/>
        <v>75000</v>
      </c>
      <c r="J19" s="167"/>
      <c r="K19" s="699"/>
      <c r="L19" s="201">
        <v>1</v>
      </c>
      <c r="M19" s="699">
        <f t="shared" si="0"/>
        <v>10000</v>
      </c>
      <c r="N19" s="201"/>
      <c r="O19" s="699">
        <f t="shared" si="1"/>
        <v>0</v>
      </c>
      <c r="P19" s="6">
        <f t="shared" si="2"/>
        <v>85000</v>
      </c>
      <c r="Q19" s="1892"/>
      <c r="R19" s="1886"/>
    </row>
    <row r="20" spans="2:19" ht="15.95" hidden="1" customHeight="1">
      <c r="B20" s="3154"/>
      <c r="C20" s="108">
        <v>41641</v>
      </c>
      <c r="D20" s="27" t="s">
        <v>133</v>
      </c>
      <c r="E20" s="46"/>
      <c r="F20" s="46"/>
      <c r="G20" s="46"/>
      <c r="H20" s="1897">
        <f>F20*G20</f>
        <v>0</v>
      </c>
      <c r="I20" s="699">
        <f>H20*500</f>
        <v>0</v>
      </c>
      <c r="J20" s="167"/>
      <c r="K20" s="699"/>
      <c r="L20" s="201">
        <v>4</v>
      </c>
      <c r="M20" s="699">
        <f>L20*10000</f>
        <v>40000</v>
      </c>
      <c r="N20" s="201"/>
      <c r="O20" s="699">
        <f>N20*15000</f>
        <v>0</v>
      </c>
      <c r="P20" s="6">
        <f>M20+K20+I20+O20</f>
        <v>40000</v>
      </c>
      <c r="Q20" s="1892"/>
      <c r="R20" s="1886"/>
    </row>
    <row r="21" spans="2:19" ht="15.95" hidden="1" customHeight="1">
      <c r="B21" s="1888">
        <v>9</v>
      </c>
      <c r="C21" s="108">
        <v>41642</v>
      </c>
      <c r="D21" s="27" t="s">
        <v>95</v>
      </c>
      <c r="E21" s="46"/>
      <c r="F21" s="46"/>
      <c r="G21" s="46"/>
      <c r="H21" s="1897">
        <f t="shared" si="3"/>
        <v>0</v>
      </c>
      <c r="I21" s="699">
        <f t="shared" si="4"/>
        <v>0</v>
      </c>
      <c r="J21" s="167"/>
      <c r="K21" s="699"/>
      <c r="L21" s="201"/>
      <c r="M21" s="699">
        <f t="shared" si="0"/>
        <v>0</v>
      </c>
      <c r="N21" s="201"/>
      <c r="O21" s="699">
        <f t="shared" si="1"/>
        <v>0</v>
      </c>
      <c r="P21" s="6">
        <f t="shared" si="2"/>
        <v>0</v>
      </c>
      <c r="Q21" s="1892"/>
      <c r="R21" s="1886"/>
    </row>
    <row r="22" spans="2:19" ht="15.95" hidden="1" customHeight="1">
      <c r="B22" s="1888">
        <v>10</v>
      </c>
      <c r="C22" s="108">
        <v>41643</v>
      </c>
      <c r="D22" s="27" t="s">
        <v>95</v>
      </c>
      <c r="E22" s="46"/>
      <c r="F22" s="46"/>
      <c r="G22" s="46"/>
      <c r="H22" s="1897">
        <f t="shared" si="3"/>
        <v>0</v>
      </c>
      <c r="I22" s="699">
        <f t="shared" si="4"/>
        <v>0</v>
      </c>
      <c r="J22" s="3"/>
      <c r="K22" s="973"/>
      <c r="L22" s="201"/>
      <c r="M22" s="699">
        <f t="shared" si="0"/>
        <v>0</v>
      </c>
      <c r="N22" s="201"/>
      <c r="O22" s="699">
        <f t="shared" si="1"/>
        <v>0</v>
      </c>
      <c r="P22" s="6">
        <f t="shared" si="2"/>
        <v>0</v>
      </c>
      <c r="Q22" s="1892"/>
      <c r="R22" s="1886"/>
    </row>
    <row r="23" spans="2:19" ht="15.95" hidden="1" customHeight="1">
      <c r="B23" s="140">
        <v>11</v>
      </c>
      <c r="C23" s="104">
        <v>41644</v>
      </c>
      <c r="D23" s="20" t="s">
        <v>42</v>
      </c>
      <c r="E23" s="1897" t="s">
        <v>9</v>
      </c>
      <c r="F23" s="1897">
        <v>2</v>
      </c>
      <c r="G23" s="1897">
        <v>30</v>
      </c>
      <c r="H23" s="1897">
        <f t="shared" si="3"/>
        <v>60</v>
      </c>
      <c r="I23" s="699">
        <f t="shared" si="4"/>
        <v>30000</v>
      </c>
      <c r="J23" s="167"/>
      <c r="K23" s="699"/>
      <c r="L23" s="130">
        <v>4</v>
      </c>
      <c r="M23" s="28">
        <f t="shared" si="0"/>
        <v>40000</v>
      </c>
      <c r="N23" s="130"/>
      <c r="O23" s="28">
        <f t="shared" si="1"/>
        <v>0</v>
      </c>
      <c r="P23" s="6">
        <f t="shared" si="2"/>
        <v>70000</v>
      </c>
      <c r="Q23" s="1895"/>
      <c r="R23" s="1886"/>
    </row>
    <row r="24" spans="2:19" ht="15.95" hidden="1" customHeight="1">
      <c r="B24" s="1888">
        <v>12</v>
      </c>
      <c r="C24" s="108">
        <v>41645</v>
      </c>
      <c r="D24" s="20" t="s">
        <v>42</v>
      </c>
      <c r="E24" s="1897" t="s">
        <v>9</v>
      </c>
      <c r="F24" s="1897">
        <v>2</v>
      </c>
      <c r="G24" s="1897">
        <v>30</v>
      </c>
      <c r="H24" s="1897">
        <f t="shared" si="3"/>
        <v>60</v>
      </c>
      <c r="I24" s="699">
        <f t="shared" si="4"/>
        <v>30000</v>
      </c>
      <c r="J24" s="167"/>
      <c r="K24" s="699"/>
      <c r="L24" s="201"/>
      <c r="M24" s="699">
        <f t="shared" si="0"/>
        <v>0</v>
      </c>
      <c r="N24" s="201"/>
      <c r="O24" s="699">
        <f t="shared" si="1"/>
        <v>0</v>
      </c>
      <c r="P24" s="6">
        <f t="shared" si="2"/>
        <v>30000</v>
      </c>
      <c r="Q24" s="1892"/>
      <c r="R24" s="1886"/>
    </row>
    <row r="25" spans="2:19" ht="15.95" hidden="1" customHeight="1">
      <c r="B25" s="1888">
        <v>13</v>
      </c>
      <c r="C25" s="108">
        <v>41646</v>
      </c>
      <c r="D25" s="27" t="s">
        <v>95</v>
      </c>
      <c r="E25" s="46"/>
      <c r="F25" s="46"/>
      <c r="G25" s="46"/>
      <c r="H25" s="1897">
        <f t="shared" si="3"/>
        <v>0</v>
      </c>
      <c r="I25" s="699">
        <f t="shared" si="4"/>
        <v>0</v>
      </c>
      <c r="J25" s="167"/>
      <c r="K25" s="699"/>
      <c r="L25" s="201"/>
      <c r="M25" s="1895">
        <f t="shared" si="0"/>
        <v>0</v>
      </c>
      <c r="N25" s="201"/>
      <c r="O25" s="1895">
        <f t="shared" si="1"/>
        <v>0</v>
      </c>
      <c r="P25" s="6">
        <f t="shared" si="2"/>
        <v>0</v>
      </c>
      <c r="Q25" s="1892"/>
      <c r="R25" s="131"/>
    </row>
    <row r="26" spans="2:19" s="1220" customFormat="1" ht="15.95" hidden="1" customHeight="1">
      <c r="B26" s="1888">
        <v>14</v>
      </c>
      <c r="C26" s="108">
        <v>41647</v>
      </c>
      <c r="D26" s="27" t="s">
        <v>181</v>
      </c>
      <c r="E26" s="46" t="s">
        <v>10</v>
      </c>
      <c r="F26" s="46">
        <v>1</v>
      </c>
      <c r="G26" s="46"/>
      <c r="H26" s="1897">
        <f t="shared" si="3"/>
        <v>0</v>
      </c>
      <c r="I26" s="699">
        <f t="shared" si="4"/>
        <v>0</v>
      </c>
      <c r="J26" s="167"/>
      <c r="K26" s="699">
        <v>10000</v>
      </c>
      <c r="L26" s="130"/>
      <c r="M26" s="973">
        <f t="shared" si="0"/>
        <v>0</v>
      </c>
      <c r="N26" s="130"/>
      <c r="O26" s="973">
        <f t="shared" si="1"/>
        <v>0</v>
      </c>
      <c r="P26" s="29">
        <f t="shared" si="2"/>
        <v>10000</v>
      </c>
      <c r="Q26" s="1894"/>
      <c r="R26" s="1920" t="s">
        <v>182</v>
      </c>
    </row>
    <row r="27" spans="2:19" ht="15.95" hidden="1" customHeight="1">
      <c r="B27" s="1888">
        <v>15</v>
      </c>
      <c r="C27" s="108">
        <v>41648</v>
      </c>
      <c r="D27" s="27" t="s">
        <v>183</v>
      </c>
      <c r="E27" s="1897"/>
      <c r="F27" s="1897"/>
      <c r="G27" s="1897"/>
      <c r="H27" s="1897">
        <f t="shared" si="3"/>
        <v>0</v>
      </c>
      <c r="I27" s="699">
        <f t="shared" si="4"/>
        <v>0</v>
      </c>
      <c r="J27" s="167"/>
      <c r="K27" s="699"/>
      <c r="L27" s="130"/>
      <c r="M27" s="28">
        <f t="shared" si="0"/>
        <v>0</v>
      </c>
      <c r="N27" s="130"/>
      <c r="O27" s="28">
        <f t="shared" si="1"/>
        <v>0</v>
      </c>
      <c r="P27" s="6">
        <f t="shared" si="2"/>
        <v>0</v>
      </c>
      <c r="Q27" s="1892"/>
      <c r="R27" s="94"/>
    </row>
    <row r="28" spans="2:19" ht="15.95" hidden="1" customHeight="1">
      <c r="B28" s="1888">
        <v>16</v>
      </c>
      <c r="C28" s="108">
        <v>41649</v>
      </c>
      <c r="D28" s="27" t="s">
        <v>183</v>
      </c>
      <c r="E28" s="46"/>
      <c r="F28" s="46"/>
      <c r="G28" s="46"/>
      <c r="H28" s="1897">
        <f t="shared" si="3"/>
        <v>0</v>
      </c>
      <c r="I28" s="699">
        <f t="shared" si="4"/>
        <v>0</v>
      </c>
      <c r="J28" s="167"/>
      <c r="K28" s="699"/>
      <c r="L28" s="130"/>
      <c r="M28" s="28">
        <f t="shared" si="0"/>
        <v>0</v>
      </c>
      <c r="N28" s="130"/>
      <c r="O28" s="28">
        <f t="shared" si="1"/>
        <v>0</v>
      </c>
      <c r="P28" s="6">
        <f t="shared" si="2"/>
        <v>0</v>
      </c>
      <c r="Q28" s="1892"/>
      <c r="R28" s="1886"/>
    </row>
    <row r="29" spans="2:19" ht="15.95" hidden="1" customHeight="1">
      <c r="B29" s="1888">
        <v>17</v>
      </c>
      <c r="C29" s="108">
        <v>41650</v>
      </c>
      <c r="D29" s="27" t="s">
        <v>183</v>
      </c>
      <c r="E29" s="46"/>
      <c r="F29" s="46"/>
      <c r="G29" s="46"/>
      <c r="H29" s="46">
        <f t="shared" si="3"/>
        <v>0</v>
      </c>
      <c r="I29" s="699">
        <f t="shared" si="4"/>
        <v>0</v>
      </c>
      <c r="J29" s="20"/>
      <c r="K29" s="699"/>
      <c r="L29" s="130"/>
      <c r="M29" s="28">
        <f t="shared" si="0"/>
        <v>0</v>
      </c>
      <c r="N29" s="130"/>
      <c r="O29" s="28">
        <f t="shared" si="1"/>
        <v>0</v>
      </c>
      <c r="P29" s="6">
        <f t="shared" si="2"/>
        <v>0</v>
      </c>
      <c r="Q29" s="973"/>
      <c r="R29" s="1886"/>
    </row>
    <row r="30" spans="2:19" ht="15.95" hidden="1" customHeight="1">
      <c r="B30" s="140">
        <v>18</v>
      </c>
      <c r="C30" s="104">
        <v>41651</v>
      </c>
      <c r="D30" s="27" t="s">
        <v>183</v>
      </c>
      <c r="E30" s="1897"/>
      <c r="F30" s="1897"/>
      <c r="G30" s="1897"/>
      <c r="H30" s="1897">
        <f t="shared" si="3"/>
        <v>0</v>
      </c>
      <c r="I30" s="699">
        <f t="shared" si="4"/>
        <v>0</v>
      </c>
      <c r="J30" s="1897"/>
      <c r="K30" s="47"/>
      <c r="L30" s="130"/>
      <c r="M30" s="28">
        <f t="shared" si="0"/>
        <v>0</v>
      </c>
      <c r="N30" s="130"/>
      <c r="O30" s="28">
        <f t="shared" si="1"/>
        <v>0</v>
      </c>
      <c r="P30" s="6">
        <f t="shared" si="2"/>
        <v>0</v>
      </c>
      <c r="Q30" s="1892"/>
      <c r="R30" s="94"/>
    </row>
    <row r="31" spans="2:19" ht="15.95" hidden="1" customHeight="1">
      <c r="B31" s="1888">
        <v>19</v>
      </c>
      <c r="C31" s="108">
        <v>41652</v>
      </c>
      <c r="D31" s="3" t="s">
        <v>135</v>
      </c>
      <c r="E31" s="1897" t="s">
        <v>9</v>
      </c>
      <c r="F31" s="1897">
        <v>5</v>
      </c>
      <c r="G31" s="1897"/>
      <c r="H31" s="1904">
        <f t="shared" ref="H31:H37" si="5">F31*G31</f>
        <v>0</v>
      </c>
      <c r="I31" s="122">
        <f t="shared" ref="I31:I37" si="6">H31*500</f>
        <v>0</v>
      </c>
      <c r="J31" s="126"/>
      <c r="K31" s="47">
        <f>F31*7500</f>
        <v>37500</v>
      </c>
      <c r="L31" s="130"/>
      <c r="M31" s="28">
        <f t="shared" si="0"/>
        <v>0</v>
      </c>
      <c r="N31" s="130"/>
      <c r="O31" s="699">
        <f t="shared" si="1"/>
        <v>0</v>
      </c>
      <c r="P31" s="6">
        <f t="shared" si="2"/>
        <v>37500</v>
      </c>
      <c r="Q31" s="1895">
        <v>35000</v>
      </c>
      <c r="R31" s="94" t="s">
        <v>177</v>
      </c>
    </row>
    <row r="32" spans="2:19" ht="15.95" hidden="1" customHeight="1">
      <c r="B32" s="3153">
        <v>20</v>
      </c>
      <c r="C32" s="108">
        <v>41653</v>
      </c>
      <c r="D32" s="3" t="s">
        <v>135</v>
      </c>
      <c r="E32" s="1897" t="s">
        <v>9</v>
      </c>
      <c r="F32" s="1897">
        <v>5</v>
      </c>
      <c r="G32" s="1897"/>
      <c r="H32" s="1904">
        <f t="shared" si="5"/>
        <v>0</v>
      </c>
      <c r="I32" s="122">
        <f t="shared" si="6"/>
        <v>0</v>
      </c>
      <c r="J32" s="126"/>
      <c r="K32" s="47">
        <f>F32*7500</f>
        <v>37500</v>
      </c>
      <c r="L32" s="130">
        <v>2.5</v>
      </c>
      <c r="M32" s="28">
        <f t="shared" si="0"/>
        <v>25000</v>
      </c>
      <c r="N32" s="130"/>
      <c r="O32" s="28">
        <f t="shared" si="1"/>
        <v>0</v>
      </c>
      <c r="P32" s="6">
        <f t="shared" si="2"/>
        <v>62500</v>
      </c>
      <c r="Q32" s="973"/>
      <c r="R32" s="94"/>
    </row>
    <row r="33" spans="2:18" ht="15.95" hidden="1" customHeight="1">
      <c r="B33" s="3154"/>
      <c r="C33" s="108">
        <v>41653</v>
      </c>
      <c r="D33" s="3" t="s">
        <v>136</v>
      </c>
      <c r="E33" s="1897" t="s">
        <v>10</v>
      </c>
      <c r="F33" s="1897">
        <v>1</v>
      </c>
      <c r="G33" s="1897">
        <v>30</v>
      </c>
      <c r="H33" s="1897">
        <f t="shared" si="5"/>
        <v>30</v>
      </c>
      <c r="I33" s="699">
        <f t="shared" si="6"/>
        <v>15000</v>
      </c>
      <c r="J33" s="1897"/>
      <c r="K33" s="47"/>
      <c r="L33" s="130">
        <v>1.5</v>
      </c>
      <c r="M33" s="28">
        <f>L33*10000</f>
        <v>15000</v>
      </c>
      <c r="N33" s="130"/>
      <c r="O33" s="28">
        <f>N33*15000</f>
        <v>0</v>
      </c>
      <c r="P33" s="6">
        <f>M33+K33+I33+O33</f>
        <v>30000</v>
      </c>
      <c r="Q33" s="973"/>
      <c r="R33" s="94"/>
    </row>
    <row r="34" spans="2:18" ht="15.95" hidden="1" customHeight="1">
      <c r="B34" s="3153">
        <v>21</v>
      </c>
      <c r="C34" s="108">
        <v>41654</v>
      </c>
      <c r="D34" s="3" t="s">
        <v>135</v>
      </c>
      <c r="E34" s="1897" t="s">
        <v>9</v>
      </c>
      <c r="F34" s="1897">
        <v>4</v>
      </c>
      <c r="G34" s="1897"/>
      <c r="H34" s="1904">
        <f t="shared" si="5"/>
        <v>0</v>
      </c>
      <c r="I34" s="122">
        <f t="shared" si="6"/>
        <v>0</v>
      </c>
      <c r="J34" s="126"/>
      <c r="K34" s="47">
        <f>F34*7500</f>
        <v>30000</v>
      </c>
      <c r="L34" s="130">
        <v>3</v>
      </c>
      <c r="M34" s="28">
        <f t="shared" si="0"/>
        <v>30000</v>
      </c>
      <c r="N34" s="130"/>
      <c r="O34" s="28">
        <f t="shared" si="1"/>
        <v>0</v>
      </c>
      <c r="P34" s="6">
        <f t="shared" si="2"/>
        <v>60000</v>
      </c>
      <c r="Q34" s="973"/>
      <c r="R34" s="1886"/>
    </row>
    <row r="35" spans="2:18" ht="15.95" hidden="1" customHeight="1">
      <c r="B35" s="3154"/>
      <c r="C35" s="108">
        <v>41654</v>
      </c>
      <c r="D35" s="3" t="s">
        <v>136</v>
      </c>
      <c r="E35" s="1897" t="s">
        <v>10</v>
      </c>
      <c r="F35" s="1897">
        <v>1</v>
      </c>
      <c r="G35" s="1897">
        <v>30</v>
      </c>
      <c r="H35" s="1897">
        <f t="shared" si="5"/>
        <v>30</v>
      </c>
      <c r="I35" s="699">
        <f t="shared" si="6"/>
        <v>15000</v>
      </c>
      <c r="J35" s="1897"/>
      <c r="K35" s="47"/>
      <c r="L35" s="130">
        <v>1.5</v>
      </c>
      <c r="M35" s="28">
        <f>L35*10000</f>
        <v>15000</v>
      </c>
      <c r="N35" s="130"/>
      <c r="O35" s="28">
        <f>N35*15000</f>
        <v>0</v>
      </c>
      <c r="P35" s="6">
        <f>M35+K35+I35+O35</f>
        <v>30000</v>
      </c>
      <c r="Q35" s="973"/>
      <c r="R35" s="1886"/>
    </row>
    <row r="36" spans="2:18" ht="15.95" hidden="1" customHeight="1">
      <c r="B36" s="3153">
        <v>22</v>
      </c>
      <c r="C36" s="108">
        <v>41655</v>
      </c>
      <c r="D36" s="3" t="s">
        <v>135</v>
      </c>
      <c r="E36" s="1897" t="s">
        <v>9</v>
      </c>
      <c r="F36" s="1897">
        <v>2</v>
      </c>
      <c r="G36" s="1897"/>
      <c r="H36" s="1904">
        <f t="shared" si="5"/>
        <v>0</v>
      </c>
      <c r="I36" s="122">
        <f t="shared" si="6"/>
        <v>0</v>
      </c>
      <c r="J36" s="126"/>
      <c r="K36" s="47">
        <f>F36*7500</f>
        <v>15000</v>
      </c>
      <c r="L36" s="130"/>
      <c r="M36" s="28">
        <f t="shared" si="0"/>
        <v>0</v>
      </c>
      <c r="N36" s="130"/>
      <c r="O36" s="28">
        <f t="shared" si="1"/>
        <v>0</v>
      </c>
      <c r="P36" s="6">
        <f t="shared" si="2"/>
        <v>15000</v>
      </c>
      <c r="Q36" s="1894"/>
      <c r="R36" s="1886"/>
    </row>
    <row r="37" spans="2:18" ht="15.95" hidden="1" customHeight="1">
      <c r="B37" s="3154"/>
      <c r="C37" s="108">
        <v>41655</v>
      </c>
      <c r="D37" s="3" t="s">
        <v>136</v>
      </c>
      <c r="E37" s="1897" t="s">
        <v>10</v>
      </c>
      <c r="F37" s="1897">
        <v>2</v>
      </c>
      <c r="G37" s="1897">
        <v>30</v>
      </c>
      <c r="H37" s="1897">
        <f t="shared" si="5"/>
        <v>60</v>
      </c>
      <c r="I37" s="699">
        <f t="shared" si="6"/>
        <v>30000</v>
      </c>
      <c r="J37" s="1897"/>
      <c r="K37" s="47"/>
      <c r="L37" s="130">
        <v>2.5</v>
      </c>
      <c r="M37" s="28">
        <f>L37*10000</f>
        <v>25000</v>
      </c>
      <c r="N37" s="130"/>
      <c r="O37" s="28">
        <f>N37*15000</f>
        <v>0</v>
      </c>
      <c r="P37" s="6">
        <f>M37+K37+I37+O37</f>
        <v>55000</v>
      </c>
      <c r="Q37" s="1894"/>
      <c r="R37" s="1886"/>
    </row>
    <row r="38" spans="2:18" ht="15.95" hidden="1" customHeight="1">
      <c r="B38" s="1888">
        <v>23</v>
      </c>
      <c r="C38" s="108">
        <v>41656</v>
      </c>
      <c r="D38" s="3" t="s">
        <v>136</v>
      </c>
      <c r="E38" s="1897" t="s">
        <v>10</v>
      </c>
      <c r="F38" s="1897">
        <v>2</v>
      </c>
      <c r="G38" s="1897">
        <v>30</v>
      </c>
      <c r="H38" s="1897">
        <f t="shared" si="3"/>
        <v>60</v>
      </c>
      <c r="I38" s="699">
        <f t="shared" si="4"/>
        <v>30000</v>
      </c>
      <c r="J38" s="1897"/>
      <c r="K38" s="47"/>
      <c r="L38" s="201"/>
      <c r="M38" s="1895">
        <f t="shared" si="0"/>
        <v>0</v>
      </c>
      <c r="N38" s="201"/>
      <c r="O38" s="1895">
        <f t="shared" si="1"/>
        <v>0</v>
      </c>
      <c r="P38" s="6">
        <f t="shared" si="2"/>
        <v>30000</v>
      </c>
      <c r="Q38" s="1895"/>
      <c r="R38" s="1886"/>
    </row>
    <row r="39" spans="2:18" ht="15.95" hidden="1" customHeight="1">
      <c r="B39" s="3153">
        <v>24</v>
      </c>
      <c r="C39" s="108">
        <v>41657</v>
      </c>
      <c r="D39" s="20" t="s">
        <v>42</v>
      </c>
      <c r="E39" s="1897" t="s">
        <v>9</v>
      </c>
      <c r="F39" s="1897">
        <v>2</v>
      </c>
      <c r="G39" s="1897">
        <v>30</v>
      </c>
      <c r="H39" s="1897">
        <f t="shared" si="3"/>
        <v>60</v>
      </c>
      <c r="I39" s="699">
        <f t="shared" si="4"/>
        <v>30000</v>
      </c>
      <c r="J39" s="1897"/>
      <c r="K39" s="47"/>
      <c r="L39" s="201"/>
      <c r="M39" s="1895">
        <f t="shared" si="0"/>
        <v>0</v>
      </c>
      <c r="N39" s="201"/>
      <c r="O39" s="1895">
        <f t="shared" si="1"/>
        <v>0</v>
      </c>
      <c r="P39" s="6">
        <f t="shared" si="2"/>
        <v>30000</v>
      </c>
      <c r="Q39" s="1895"/>
      <c r="R39" s="1886"/>
    </row>
    <row r="40" spans="2:18" ht="15.95" hidden="1" customHeight="1">
      <c r="B40" s="3154"/>
      <c r="C40" s="108">
        <v>41657</v>
      </c>
      <c r="D40" s="3" t="s">
        <v>136</v>
      </c>
      <c r="E40" s="1897" t="s">
        <v>10</v>
      </c>
      <c r="F40" s="1897">
        <v>3</v>
      </c>
      <c r="G40" s="1897">
        <v>30</v>
      </c>
      <c r="H40" s="1897">
        <f>F40*G40</f>
        <v>90</v>
      </c>
      <c r="I40" s="699">
        <f>H40*500</f>
        <v>45000</v>
      </c>
      <c r="J40" s="1897"/>
      <c r="K40" s="47"/>
      <c r="L40" s="201">
        <v>2.5</v>
      </c>
      <c r="M40" s="1895">
        <f>L40*10000</f>
        <v>25000</v>
      </c>
      <c r="N40" s="201"/>
      <c r="O40" s="1895">
        <f>N40*15000</f>
        <v>0</v>
      </c>
      <c r="P40" s="6">
        <f>M40+K40+I40+O40</f>
        <v>70000</v>
      </c>
      <c r="Q40" s="1895"/>
      <c r="R40" s="1886"/>
    </row>
    <row r="41" spans="2:18" ht="15.95" hidden="1" customHeight="1">
      <c r="B41" s="3158">
        <v>25</v>
      </c>
      <c r="C41" s="104">
        <v>41658</v>
      </c>
      <c r="D41" s="20" t="s">
        <v>42</v>
      </c>
      <c r="E41" s="1897" t="s">
        <v>9</v>
      </c>
      <c r="F41" s="1897">
        <v>3</v>
      </c>
      <c r="G41" s="1897">
        <v>30</v>
      </c>
      <c r="H41" s="1897">
        <f t="shared" si="3"/>
        <v>90</v>
      </c>
      <c r="I41" s="699">
        <f t="shared" si="4"/>
        <v>45000</v>
      </c>
      <c r="J41" s="1897"/>
      <c r="K41" s="47"/>
      <c r="L41" s="201">
        <v>4</v>
      </c>
      <c r="M41" s="1895">
        <f t="shared" si="0"/>
        <v>40000</v>
      </c>
      <c r="N41" s="201"/>
      <c r="O41" s="1895">
        <f t="shared" si="1"/>
        <v>0</v>
      </c>
      <c r="P41" s="6">
        <f t="shared" si="2"/>
        <v>85000</v>
      </c>
      <c r="Q41" s="1892"/>
      <c r="R41" s="1886"/>
    </row>
    <row r="42" spans="2:18" ht="15.95" hidden="1" customHeight="1">
      <c r="B42" s="3160"/>
      <c r="C42" s="104">
        <v>41658</v>
      </c>
      <c r="D42" s="3" t="s">
        <v>136</v>
      </c>
      <c r="E42" s="1897" t="s">
        <v>10</v>
      </c>
      <c r="F42" s="1897">
        <v>3</v>
      </c>
      <c r="G42" s="1897">
        <v>30</v>
      </c>
      <c r="H42" s="1897">
        <f>F42*G42</f>
        <v>90</v>
      </c>
      <c r="I42" s="699">
        <f>H42*500</f>
        <v>45000</v>
      </c>
      <c r="J42" s="1897"/>
      <c r="K42" s="47"/>
      <c r="L42" s="201">
        <v>3</v>
      </c>
      <c r="M42" s="1895">
        <f>L42*10000</f>
        <v>30000</v>
      </c>
      <c r="N42" s="201"/>
      <c r="O42" s="1895">
        <f>N42*15000</f>
        <v>0</v>
      </c>
      <c r="P42" s="6">
        <f>M42+K42+I42+O42</f>
        <v>75000</v>
      </c>
      <c r="Q42" s="1892"/>
      <c r="R42" s="1886"/>
    </row>
    <row r="43" spans="2:18" ht="15.95" hidden="1" customHeight="1">
      <c r="B43" s="1888">
        <v>26</v>
      </c>
      <c r="C43" s="108">
        <v>41659</v>
      </c>
      <c r="D43" s="20" t="s">
        <v>42</v>
      </c>
      <c r="E43" s="1897" t="s">
        <v>9</v>
      </c>
      <c r="F43" s="1897">
        <v>5</v>
      </c>
      <c r="G43" s="1897">
        <v>30</v>
      </c>
      <c r="H43" s="1897">
        <f t="shared" si="3"/>
        <v>150</v>
      </c>
      <c r="I43" s="699">
        <f t="shared" si="4"/>
        <v>75000</v>
      </c>
      <c r="J43" s="1897"/>
      <c r="K43" s="47"/>
      <c r="L43" s="201">
        <v>7</v>
      </c>
      <c r="M43" s="1895">
        <f t="shared" si="0"/>
        <v>70000</v>
      </c>
      <c r="N43" s="201">
        <v>3</v>
      </c>
      <c r="O43" s="1895">
        <f t="shared" si="1"/>
        <v>45000</v>
      </c>
      <c r="P43" s="6">
        <f t="shared" si="2"/>
        <v>190000</v>
      </c>
      <c r="Q43" s="1895">
        <v>35000</v>
      </c>
      <c r="R43" s="1886"/>
    </row>
    <row r="44" spans="2:18" ht="15.95" hidden="1" customHeight="1">
      <c r="B44" s="1888">
        <v>27</v>
      </c>
      <c r="C44" s="108">
        <v>41660</v>
      </c>
      <c r="D44" s="20" t="s">
        <v>42</v>
      </c>
      <c r="E44" s="1897" t="s">
        <v>9</v>
      </c>
      <c r="F44" s="1897">
        <v>2</v>
      </c>
      <c r="G44" s="1897">
        <v>30</v>
      </c>
      <c r="H44" s="1897">
        <f t="shared" si="3"/>
        <v>60</v>
      </c>
      <c r="I44" s="699">
        <f t="shared" si="4"/>
        <v>30000</v>
      </c>
      <c r="J44" s="1897"/>
      <c r="K44" s="47"/>
      <c r="L44" s="1921">
        <v>1</v>
      </c>
      <c r="M44" s="1892">
        <f t="shared" si="0"/>
        <v>10000</v>
      </c>
      <c r="N44" s="1921"/>
      <c r="O44" s="1892">
        <f t="shared" si="1"/>
        <v>0</v>
      </c>
      <c r="P44" s="110">
        <f t="shared" si="2"/>
        <v>40000</v>
      </c>
      <c r="Q44" s="1892"/>
      <c r="R44" s="1893"/>
    </row>
    <row r="45" spans="2:18" ht="15.95" hidden="1" customHeight="1">
      <c r="B45" s="1888">
        <v>28</v>
      </c>
      <c r="C45" s="108">
        <v>41661</v>
      </c>
      <c r="D45" s="20" t="s">
        <v>42</v>
      </c>
      <c r="E45" s="1897" t="s">
        <v>9</v>
      </c>
      <c r="F45" s="1897">
        <v>3</v>
      </c>
      <c r="G45" s="1897">
        <v>30</v>
      </c>
      <c r="H45" s="46">
        <f t="shared" si="3"/>
        <v>90</v>
      </c>
      <c r="I45" s="973">
        <f t="shared" si="4"/>
        <v>45000</v>
      </c>
      <c r="J45" s="46"/>
      <c r="K45" s="28"/>
      <c r="L45" s="158">
        <v>3</v>
      </c>
      <c r="M45" s="1894">
        <f t="shared" si="0"/>
        <v>30000</v>
      </c>
      <c r="N45" s="158"/>
      <c r="O45" s="1894">
        <f t="shared" si="1"/>
        <v>0</v>
      </c>
      <c r="P45" s="159">
        <f t="shared" si="2"/>
        <v>75000</v>
      </c>
      <c r="Q45" s="1894"/>
      <c r="R45" s="1884"/>
    </row>
    <row r="46" spans="2:18" ht="15.95" hidden="1" customHeight="1">
      <c r="B46" s="1888">
        <v>29</v>
      </c>
      <c r="C46" s="108">
        <v>41662</v>
      </c>
      <c r="D46" s="20" t="s">
        <v>42</v>
      </c>
      <c r="E46" s="1897" t="s">
        <v>9</v>
      </c>
      <c r="F46" s="1897">
        <v>3</v>
      </c>
      <c r="G46" s="1897">
        <v>30</v>
      </c>
      <c r="H46" s="46">
        <f t="shared" si="3"/>
        <v>90</v>
      </c>
      <c r="I46" s="28">
        <f t="shared" si="4"/>
        <v>45000</v>
      </c>
      <c r="J46" s="46"/>
      <c r="K46" s="157"/>
      <c r="L46" s="123">
        <v>2.5</v>
      </c>
      <c r="M46" s="1906">
        <f t="shared" si="0"/>
        <v>25000</v>
      </c>
      <c r="N46" s="123"/>
      <c r="O46" s="1906">
        <f t="shared" si="1"/>
        <v>0</v>
      </c>
      <c r="P46" s="124">
        <f t="shared" si="2"/>
        <v>70000</v>
      </c>
      <c r="Q46" s="1906"/>
      <c r="R46" s="125"/>
    </row>
    <row r="47" spans="2:18" ht="15.95" hidden="1" customHeight="1">
      <c r="B47" s="3153">
        <v>30</v>
      </c>
      <c r="C47" s="108">
        <v>41663</v>
      </c>
      <c r="D47" s="20" t="s">
        <v>42</v>
      </c>
      <c r="E47" s="1897" t="s">
        <v>9</v>
      </c>
      <c r="F47" s="1897">
        <v>2</v>
      </c>
      <c r="G47" s="1897">
        <v>30</v>
      </c>
      <c r="H47" s="46">
        <f t="shared" si="3"/>
        <v>60</v>
      </c>
      <c r="I47" s="973">
        <f t="shared" si="4"/>
        <v>30000</v>
      </c>
      <c r="J47" s="46"/>
      <c r="K47" s="28"/>
      <c r="L47" s="123"/>
      <c r="M47" s="1906">
        <f t="shared" si="0"/>
        <v>0</v>
      </c>
      <c r="N47" s="123"/>
      <c r="O47" s="1906">
        <f t="shared" si="1"/>
        <v>0</v>
      </c>
      <c r="P47" s="124">
        <f t="shared" si="2"/>
        <v>30000</v>
      </c>
      <c r="Q47" s="1906"/>
      <c r="R47" s="125"/>
    </row>
    <row r="48" spans="2:18" ht="15.95" hidden="1" customHeight="1">
      <c r="B48" s="3155"/>
      <c r="C48" s="108">
        <v>41663</v>
      </c>
      <c r="D48" s="27" t="s">
        <v>184</v>
      </c>
      <c r="E48" s="46"/>
      <c r="F48" s="46"/>
      <c r="G48" s="46"/>
      <c r="H48" s="46">
        <f t="shared" si="3"/>
        <v>0</v>
      </c>
      <c r="I48" s="973">
        <f t="shared" si="4"/>
        <v>0</v>
      </c>
      <c r="J48" s="46" t="s">
        <v>185</v>
      </c>
      <c r="K48" s="28">
        <v>25000</v>
      </c>
      <c r="L48" s="123"/>
      <c r="M48" s="1906">
        <f t="shared" si="0"/>
        <v>0</v>
      </c>
      <c r="N48" s="123"/>
      <c r="O48" s="1906">
        <f t="shared" si="1"/>
        <v>0</v>
      </c>
      <c r="P48" s="124">
        <f t="shared" si="2"/>
        <v>25000</v>
      </c>
      <c r="Q48" s="1906"/>
      <c r="R48" s="125"/>
    </row>
    <row r="49" spans="2:18" ht="15.95" hidden="1" customHeight="1">
      <c r="B49" s="3154"/>
      <c r="C49" s="108">
        <v>41663</v>
      </c>
      <c r="D49" s="3" t="s">
        <v>136</v>
      </c>
      <c r="E49" s="1897" t="s">
        <v>10</v>
      </c>
      <c r="F49" s="1897">
        <v>1</v>
      </c>
      <c r="G49" s="1897">
        <v>30</v>
      </c>
      <c r="H49" s="46">
        <f>F49*G49</f>
        <v>30</v>
      </c>
      <c r="I49" s="973">
        <f>H49*500</f>
        <v>15000</v>
      </c>
      <c r="J49" s="46"/>
      <c r="K49" s="28"/>
      <c r="L49" s="123">
        <v>2</v>
      </c>
      <c r="M49" s="1906">
        <f>L49*10000</f>
        <v>20000</v>
      </c>
      <c r="N49" s="123"/>
      <c r="O49" s="1906">
        <f>N49*15000</f>
        <v>0</v>
      </c>
      <c r="P49" s="124">
        <f>M49+K49+I49+O49</f>
        <v>35000</v>
      </c>
      <c r="Q49" s="1906"/>
      <c r="R49" s="125"/>
    </row>
    <row r="50" spans="2:18" s="1221" customFormat="1" ht="15.95" hidden="1" customHeight="1">
      <c r="B50" s="3153">
        <v>31</v>
      </c>
      <c r="C50" s="108">
        <v>41664</v>
      </c>
      <c r="D50" s="20" t="s">
        <v>42</v>
      </c>
      <c r="E50" s="1897" t="s">
        <v>9</v>
      </c>
      <c r="F50" s="1897">
        <v>1</v>
      </c>
      <c r="G50" s="1897">
        <v>30</v>
      </c>
      <c r="H50" s="1897">
        <f>F50*G50</f>
        <v>30</v>
      </c>
      <c r="I50" s="699">
        <f>H50*500</f>
        <v>15000</v>
      </c>
      <c r="J50" s="1897"/>
      <c r="K50" s="47"/>
      <c r="L50" s="130"/>
      <c r="M50" s="28">
        <f>L50*10000</f>
        <v>0</v>
      </c>
      <c r="N50" s="130"/>
      <c r="O50" s="28">
        <f>N50*15000</f>
        <v>0</v>
      </c>
      <c r="P50" s="6">
        <f>M50+K50+I50+O50</f>
        <v>15000</v>
      </c>
      <c r="Q50" s="973"/>
      <c r="R50" s="1886"/>
    </row>
    <row r="51" spans="2:18" s="1221" customFormat="1" ht="15.95" hidden="1" customHeight="1">
      <c r="B51" s="3155"/>
      <c r="C51" s="108">
        <v>41664</v>
      </c>
      <c r="D51" s="27" t="s">
        <v>149</v>
      </c>
      <c r="E51" s="1897" t="s">
        <v>9</v>
      </c>
      <c r="F51" s="46">
        <v>1</v>
      </c>
      <c r="G51" s="46">
        <v>30</v>
      </c>
      <c r="H51" s="1897">
        <f>F51*G51</f>
        <v>30</v>
      </c>
      <c r="I51" s="699">
        <f>H51*500</f>
        <v>15000</v>
      </c>
      <c r="J51" s="1897"/>
      <c r="K51" s="47"/>
      <c r="L51" s="130"/>
      <c r="M51" s="28">
        <f>L51*10000</f>
        <v>0</v>
      </c>
      <c r="N51" s="130"/>
      <c r="O51" s="28">
        <f>N51*15000</f>
        <v>0</v>
      </c>
      <c r="P51" s="6">
        <f>M51+K51+I51+O51</f>
        <v>15000</v>
      </c>
      <c r="Q51" s="973"/>
      <c r="R51" s="1886"/>
    </row>
    <row r="52" spans="2:18" s="1221" customFormat="1" ht="15.95" hidden="1" customHeight="1" thickBot="1">
      <c r="B52" s="3278"/>
      <c r="C52" s="152">
        <v>41664</v>
      </c>
      <c r="D52" s="16" t="s">
        <v>136</v>
      </c>
      <c r="E52" s="44" t="s">
        <v>10</v>
      </c>
      <c r="F52" s="44">
        <v>1</v>
      </c>
      <c r="G52" s="44">
        <v>30</v>
      </c>
      <c r="H52" s="44">
        <f t="shared" si="3"/>
        <v>30</v>
      </c>
      <c r="I52" s="702">
        <f t="shared" si="4"/>
        <v>15000</v>
      </c>
      <c r="J52" s="44"/>
      <c r="K52" s="48"/>
      <c r="L52" s="33">
        <v>2.5</v>
      </c>
      <c r="M52" s="45">
        <f t="shared" si="0"/>
        <v>25000</v>
      </c>
      <c r="N52" s="33"/>
      <c r="O52" s="45">
        <f t="shared" si="1"/>
        <v>0</v>
      </c>
      <c r="P52" s="17">
        <f t="shared" si="2"/>
        <v>40000</v>
      </c>
      <c r="Q52" s="978"/>
      <c r="R52" s="357"/>
    </row>
    <row r="53" spans="2:18" s="2082" customFormat="1" hidden="1">
      <c r="B53" s="1919">
        <v>1</v>
      </c>
      <c r="C53" s="571">
        <v>41665</v>
      </c>
      <c r="D53" s="587" t="s">
        <v>156</v>
      </c>
      <c r="E53" s="557" t="s">
        <v>10</v>
      </c>
      <c r="F53" s="557">
        <v>3</v>
      </c>
      <c r="G53" s="557">
        <v>30</v>
      </c>
      <c r="H53" s="557">
        <f>F53*G53</f>
        <v>90</v>
      </c>
      <c r="I53" s="947">
        <f>H53*500</f>
        <v>45000</v>
      </c>
      <c r="J53" s="572"/>
      <c r="K53" s="572"/>
      <c r="L53" s="643">
        <v>4.5</v>
      </c>
      <c r="M53" s="573">
        <f t="shared" si="0"/>
        <v>45000</v>
      </c>
      <c r="N53" s="572"/>
      <c r="O53" s="574">
        <f t="shared" si="1"/>
        <v>0</v>
      </c>
      <c r="P53" s="573">
        <f t="shared" ref="P53:P88" si="7">I53+K53+M53+O53</f>
        <v>90000</v>
      </c>
      <c r="Q53" s="574"/>
      <c r="R53" s="575"/>
    </row>
    <row r="54" spans="2:18" s="2082" customFormat="1" hidden="1">
      <c r="B54" s="1900">
        <v>2</v>
      </c>
      <c r="C54" s="506">
        <v>41666</v>
      </c>
      <c r="D54" s="588" t="s">
        <v>130</v>
      </c>
      <c r="E54" s="354" t="s">
        <v>39</v>
      </c>
      <c r="F54" s="354">
        <v>1</v>
      </c>
      <c r="G54" s="354">
        <v>150</v>
      </c>
      <c r="H54" s="354">
        <f t="shared" ref="H54:H88" si="8">F54*G54</f>
        <v>150</v>
      </c>
      <c r="I54" s="951">
        <f t="shared" ref="I54:I88" si="9">H54*500</f>
        <v>75000</v>
      </c>
      <c r="J54" s="576"/>
      <c r="K54" s="576"/>
      <c r="L54" s="371">
        <v>6</v>
      </c>
      <c r="M54" s="509">
        <f t="shared" si="0"/>
        <v>60000</v>
      </c>
      <c r="N54" s="576"/>
      <c r="O54" s="577">
        <f t="shared" si="1"/>
        <v>0</v>
      </c>
      <c r="P54" s="509">
        <f t="shared" si="7"/>
        <v>135000</v>
      </c>
      <c r="Q54" s="577"/>
      <c r="R54" s="578"/>
    </row>
    <row r="55" spans="2:18" s="2082" customFormat="1" hidden="1">
      <c r="B55" s="3199">
        <v>3</v>
      </c>
      <c r="C55" s="506">
        <v>41667</v>
      </c>
      <c r="D55" s="588" t="s">
        <v>149</v>
      </c>
      <c r="E55" s="354" t="s">
        <v>9</v>
      </c>
      <c r="F55" s="354">
        <v>1</v>
      </c>
      <c r="G55" s="354">
        <v>30</v>
      </c>
      <c r="H55" s="354">
        <f t="shared" si="8"/>
        <v>30</v>
      </c>
      <c r="I55" s="951">
        <f t="shared" si="9"/>
        <v>15000</v>
      </c>
      <c r="J55" s="576"/>
      <c r="K55" s="576"/>
      <c r="L55" s="675"/>
      <c r="M55" s="509">
        <f t="shared" si="0"/>
        <v>0</v>
      </c>
      <c r="N55" s="576"/>
      <c r="O55" s="577">
        <f t="shared" si="1"/>
        <v>0</v>
      </c>
      <c r="P55" s="509">
        <f t="shared" si="7"/>
        <v>15000</v>
      </c>
      <c r="Q55" s="577"/>
      <c r="R55" s="578"/>
    </row>
    <row r="56" spans="2:18" s="2082" customFormat="1" hidden="1">
      <c r="B56" s="3199"/>
      <c r="C56" s="506">
        <v>41667</v>
      </c>
      <c r="D56" s="588" t="s">
        <v>156</v>
      </c>
      <c r="E56" s="354" t="s">
        <v>10</v>
      </c>
      <c r="F56" s="354">
        <v>2</v>
      </c>
      <c r="G56" s="354">
        <v>30</v>
      </c>
      <c r="H56" s="354">
        <f t="shared" si="8"/>
        <v>60</v>
      </c>
      <c r="I56" s="951">
        <f t="shared" si="9"/>
        <v>30000</v>
      </c>
      <c r="J56" s="576"/>
      <c r="K56" s="576"/>
      <c r="L56" s="675"/>
      <c r="M56" s="509">
        <f t="shared" si="0"/>
        <v>0</v>
      </c>
      <c r="N56" s="576"/>
      <c r="O56" s="577">
        <f t="shared" si="1"/>
        <v>0</v>
      </c>
      <c r="P56" s="509">
        <f t="shared" si="7"/>
        <v>30000</v>
      </c>
      <c r="Q56" s="577"/>
      <c r="R56" s="578"/>
    </row>
    <row r="57" spans="2:18" s="2082" customFormat="1" hidden="1">
      <c r="B57" s="1908">
        <v>4</v>
      </c>
      <c r="C57" s="506">
        <v>41668</v>
      </c>
      <c r="D57" s="588" t="s">
        <v>130</v>
      </c>
      <c r="E57" s="354" t="s">
        <v>39</v>
      </c>
      <c r="F57" s="354">
        <v>1</v>
      </c>
      <c r="G57" s="354">
        <v>150</v>
      </c>
      <c r="H57" s="354">
        <f t="shared" si="8"/>
        <v>150</v>
      </c>
      <c r="I57" s="951">
        <f t="shared" si="9"/>
        <v>75000</v>
      </c>
      <c r="J57" s="576"/>
      <c r="K57" s="576"/>
      <c r="L57" s="371">
        <v>5</v>
      </c>
      <c r="M57" s="509">
        <f t="shared" si="0"/>
        <v>50000</v>
      </c>
      <c r="N57" s="354">
        <v>2</v>
      </c>
      <c r="O57" s="577">
        <f t="shared" si="1"/>
        <v>30000</v>
      </c>
      <c r="P57" s="509">
        <f t="shared" si="7"/>
        <v>155000</v>
      </c>
      <c r="Q57" s="577"/>
      <c r="R57" s="578"/>
    </row>
    <row r="58" spans="2:18" s="2082" customFormat="1" hidden="1">
      <c r="B58" s="3232">
        <v>5</v>
      </c>
      <c r="C58" s="506">
        <v>41669</v>
      </c>
      <c r="D58" s="588" t="s">
        <v>133</v>
      </c>
      <c r="E58" s="354"/>
      <c r="F58" s="354"/>
      <c r="G58" s="354"/>
      <c r="H58" s="354"/>
      <c r="I58" s="951"/>
      <c r="J58" s="576"/>
      <c r="K58" s="576"/>
      <c r="L58" s="371"/>
      <c r="M58" s="509"/>
      <c r="N58" s="354"/>
      <c r="O58" s="577"/>
      <c r="P58" s="509"/>
      <c r="Q58" s="577"/>
      <c r="R58" s="578"/>
    </row>
    <row r="59" spans="2:18" s="2082" customFormat="1" hidden="1">
      <c r="B59" s="3233"/>
      <c r="C59" s="506">
        <v>41669</v>
      </c>
      <c r="D59" s="588" t="s">
        <v>129</v>
      </c>
      <c r="E59" s="1914" t="s">
        <v>39</v>
      </c>
      <c r="F59" s="354">
        <v>1</v>
      </c>
      <c r="G59" s="354">
        <v>150</v>
      </c>
      <c r="H59" s="354">
        <f t="shared" si="8"/>
        <v>150</v>
      </c>
      <c r="I59" s="951">
        <f t="shared" si="9"/>
        <v>75000</v>
      </c>
      <c r="J59" s="576"/>
      <c r="K59" s="576"/>
      <c r="L59" s="371">
        <v>6</v>
      </c>
      <c r="M59" s="509">
        <f t="shared" si="0"/>
        <v>60000</v>
      </c>
      <c r="N59" s="354">
        <v>1</v>
      </c>
      <c r="O59" s="577">
        <f t="shared" si="1"/>
        <v>15000</v>
      </c>
      <c r="P59" s="509">
        <f t="shared" si="7"/>
        <v>150000</v>
      </c>
      <c r="Q59" s="577"/>
      <c r="R59" s="578"/>
    </row>
    <row r="60" spans="2:18" s="2082" customFormat="1" hidden="1">
      <c r="B60" s="3232">
        <v>6</v>
      </c>
      <c r="C60" s="506">
        <v>41670</v>
      </c>
      <c r="D60" s="588" t="s">
        <v>133</v>
      </c>
      <c r="E60" s="1914"/>
      <c r="F60" s="354"/>
      <c r="G60" s="354"/>
      <c r="H60" s="354"/>
      <c r="I60" s="951"/>
      <c r="J60" s="576"/>
      <c r="K60" s="576"/>
      <c r="L60" s="371"/>
      <c r="M60" s="509"/>
      <c r="N60" s="354"/>
      <c r="O60" s="577"/>
      <c r="P60" s="509"/>
      <c r="Q60" s="3386">
        <v>35000</v>
      </c>
      <c r="R60" s="578"/>
    </row>
    <row r="61" spans="2:18" s="2082" customFormat="1" hidden="1">
      <c r="B61" s="3233"/>
      <c r="C61" s="506">
        <v>41670</v>
      </c>
      <c r="D61" s="588" t="s">
        <v>129</v>
      </c>
      <c r="E61" s="1914" t="s">
        <v>39</v>
      </c>
      <c r="F61" s="354">
        <v>1</v>
      </c>
      <c r="G61" s="354">
        <v>150</v>
      </c>
      <c r="H61" s="354">
        <f t="shared" si="8"/>
        <v>150</v>
      </c>
      <c r="I61" s="951">
        <f t="shared" si="9"/>
        <v>75000</v>
      </c>
      <c r="J61" s="576"/>
      <c r="K61" s="576"/>
      <c r="L61" s="371">
        <v>6.5</v>
      </c>
      <c r="M61" s="509">
        <f t="shared" si="0"/>
        <v>65000</v>
      </c>
      <c r="N61" s="579"/>
      <c r="O61" s="577">
        <f t="shared" si="1"/>
        <v>0</v>
      </c>
      <c r="P61" s="509">
        <f t="shared" si="7"/>
        <v>140000</v>
      </c>
      <c r="Q61" s="3387"/>
      <c r="R61" s="578"/>
    </row>
    <row r="62" spans="2:18" s="2082" customFormat="1" hidden="1">
      <c r="B62" s="1900">
        <v>7</v>
      </c>
      <c r="C62" s="506">
        <v>41671</v>
      </c>
      <c r="D62" s="611" t="s">
        <v>133</v>
      </c>
      <c r="E62" s="579"/>
      <c r="F62" s="354"/>
      <c r="G62" s="354"/>
      <c r="H62" s="354">
        <f t="shared" si="8"/>
        <v>0</v>
      </c>
      <c r="I62" s="951">
        <f t="shared" si="9"/>
        <v>0</v>
      </c>
      <c r="J62" s="576"/>
      <c r="K62" s="576"/>
      <c r="L62" s="675"/>
      <c r="M62" s="509">
        <f t="shared" si="0"/>
        <v>0</v>
      </c>
      <c r="N62" s="579"/>
      <c r="O62" s="577">
        <f t="shared" si="1"/>
        <v>0</v>
      </c>
      <c r="P62" s="509">
        <f t="shared" si="7"/>
        <v>0</v>
      </c>
      <c r="Q62" s="577">
        <v>35000</v>
      </c>
      <c r="R62" s="578"/>
    </row>
    <row r="63" spans="2:18" s="2083" customFormat="1" hidden="1">
      <c r="B63" s="377">
        <v>8</v>
      </c>
      <c r="C63" s="389">
        <v>41672</v>
      </c>
      <c r="D63" s="593" t="s">
        <v>310</v>
      </c>
      <c r="E63" s="580"/>
      <c r="F63" s="352"/>
      <c r="G63" s="352"/>
      <c r="H63" s="352">
        <f t="shared" si="8"/>
        <v>0</v>
      </c>
      <c r="I63" s="503">
        <f t="shared" si="9"/>
        <v>0</v>
      </c>
      <c r="J63" s="581"/>
      <c r="K63" s="581"/>
      <c r="L63" s="676"/>
      <c r="M63" s="415">
        <f t="shared" si="0"/>
        <v>0</v>
      </c>
      <c r="N63" s="580"/>
      <c r="O63" s="582">
        <f t="shared" si="1"/>
        <v>0</v>
      </c>
      <c r="P63" s="415">
        <f t="shared" si="7"/>
        <v>0</v>
      </c>
      <c r="Q63" s="582"/>
      <c r="R63" s="583"/>
    </row>
    <row r="64" spans="2:18" s="2082" customFormat="1" hidden="1">
      <c r="B64" s="1900">
        <v>9</v>
      </c>
      <c r="C64" s="506">
        <v>41673</v>
      </c>
      <c r="D64" s="588" t="s">
        <v>129</v>
      </c>
      <c r="E64" s="1914" t="s">
        <v>39</v>
      </c>
      <c r="F64" s="354">
        <v>1</v>
      </c>
      <c r="G64" s="354">
        <v>150</v>
      </c>
      <c r="H64" s="354">
        <f t="shared" si="8"/>
        <v>150</v>
      </c>
      <c r="I64" s="951">
        <f t="shared" si="9"/>
        <v>75000</v>
      </c>
      <c r="J64" s="576"/>
      <c r="K64" s="576"/>
      <c r="L64" s="675">
        <v>3</v>
      </c>
      <c r="M64" s="509">
        <f t="shared" si="0"/>
        <v>30000</v>
      </c>
      <c r="N64" s="579"/>
      <c r="O64" s="577">
        <f t="shared" si="1"/>
        <v>0</v>
      </c>
      <c r="P64" s="509">
        <f t="shared" si="7"/>
        <v>105000</v>
      </c>
      <c r="Q64" s="577"/>
      <c r="R64" s="578"/>
    </row>
    <row r="65" spans="2:18" s="2082" customFormat="1" hidden="1">
      <c r="B65" s="3232">
        <v>10</v>
      </c>
      <c r="C65" s="506">
        <v>41674</v>
      </c>
      <c r="D65" s="588" t="s">
        <v>133</v>
      </c>
      <c r="E65" s="1914"/>
      <c r="F65" s="354"/>
      <c r="G65" s="354"/>
      <c r="H65" s="354"/>
      <c r="I65" s="951"/>
      <c r="J65" s="576"/>
      <c r="K65" s="576"/>
      <c r="L65" s="675"/>
      <c r="M65" s="509"/>
      <c r="N65" s="579"/>
      <c r="O65" s="577"/>
      <c r="P65" s="509"/>
      <c r="Q65" s="577"/>
      <c r="R65" s="578"/>
    </row>
    <row r="66" spans="2:18" s="2082" customFormat="1" hidden="1">
      <c r="B66" s="3233"/>
      <c r="C66" s="506">
        <v>41674</v>
      </c>
      <c r="D66" s="588" t="s">
        <v>149</v>
      </c>
      <c r="E66" s="354" t="s">
        <v>9</v>
      </c>
      <c r="F66" s="354">
        <v>1</v>
      </c>
      <c r="G66" s="354">
        <v>30</v>
      </c>
      <c r="H66" s="354">
        <f t="shared" si="8"/>
        <v>30</v>
      </c>
      <c r="I66" s="951">
        <f t="shared" si="9"/>
        <v>15000</v>
      </c>
      <c r="J66" s="576"/>
      <c r="K66" s="576"/>
      <c r="L66" s="371">
        <v>2.5</v>
      </c>
      <c r="M66" s="509">
        <f t="shared" si="0"/>
        <v>25000</v>
      </c>
      <c r="N66" s="579"/>
      <c r="O66" s="577">
        <f t="shared" si="1"/>
        <v>0</v>
      </c>
      <c r="P66" s="509">
        <f t="shared" si="7"/>
        <v>40000</v>
      </c>
      <c r="Q66" s="577"/>
      <c r="R66" s="578"/>
    </row>
    <row r="67" spans="2:18" s="2082" customFormat="1" hidden="1">
      <c r="B67" s="3232">
        <v>11</v>
      </c>
      <c r="C67" s="506">
        <v>41675</v>
      </c>
      <c r="D67" s="588" t="s">
        <v>130</v>
      </c>
      <c r="E67" s="354" t="s">
        <v>39</v>
      </c>
      <c r="F67" s="354">
        <v>1</v>
      </c>
      <c r="G67" s="354">
        <v>150</v>
      </c>
      <c r="H67" s="354">
        <f t="shared" si="8"/>
        <v>150</v>
      </c>
      <c r="I67" s="951">
        <f t="shared" si="9"/>
        <v>75000</v>
      </c>
      <c r="J67" s="576"/>
      <c r="K67" s="576"/>
      <c r="L67" s="371">
        <v>6</v>
      </c>
      <c r="M67" s="509">
        <f t="shared" si="0"/>
        <v>60000</v>
      </c>
      <c r="N67" s="354"/>
      <c r="O67" s="577">
        <f>N67*15000</f>
        <v>0</v>
      </c>
      <c r="P67" s="509">
        <f t="shared" si="7"/>
        <v>135000</v>
      </c>
      <c r="Q67" s="577"/>
      <c r="R67" s="578"/>
    </row>
    <row r="68" spans="2:18" s="2082" customFormat="1" hidden="1">
      <c r="B68" s="3233"/>
      <c r="C68" s="506">
        <v>41675</v>
      </c>
      <c r="D68" s="588" t="s">
        <v>133</v>
      </c>
      <c r="E68" s="354"/>
      <c r="F68" s="354"/>
      <c r="G68" s="354"/>
      <c r="H68" s="354"/>
      <c r="I68" s="951"/>
      <c r="J68" s="576"/>
      <c r="K68" s="576"/>
      <c r="L68" s="371"/>
      <c r="M68" s="509"/>
      <c r="N68" s="354">
        <v>4</v>
      </c>
      <c r="O68" s="577"/>
      <c r="P68" s="509"/>
      <c r="Q68" s="577"/>
      <c r="R68" s="578"/>
    </row>
    <row r="69" spans="2:18" s="2082" customFormat="1" hidden="1">
      <c r="B69" s="377">
        <v>12</v>
      </c>
      <c r="C69" s="378">
        <v>41676</v>
      </c>
      <c r="D69" s="593" t="s">
        <v>310</v>
      </c>
      <c r="E69" s="580"/>
      <c r="F69" s="580"/>
      <c r="G69" s="580"/>
      <c r="H69" s="352">
        <f t="shared" si="8"/>
        <v>0</v>
      </c>
      <c r="I69" s="503">
        <f t="shared" si="9"/>
        <v>0</v>
      </c>
      <c r="J69" s="581"/>
      <c r="K69" s="581"/>
      <c r="L69" s="676"/>
      <c r="M69" s="415">
        <f t="shared" si="0"/>
        <v>0</v>
      </c>
      <c r="N69" s="580"/>
      <c r="O69" s="582">
        <f t="shared" ref="O69:O90" si="10">N69*15000</f>
        <v>0</v>
      </c>
      <c r="P69" s="415">
        <f t="shared" si="7"/>
        <v>0</v>
      </c>
      <c r="Q69" s="582"/>
      <c r="R69" s="583"/>
    </row>
    <row r="70" spans="2:18" s="2083" customFormat="1" hidden="1">
      <c r="B70" s="449">
        <v>13</v>
      </c>
      <c r="C70" s="450">
        <v>41677</v>
      </c>
      <c r="D70" s="716" t="s">
        <v>358</v>
      </c>
      <c r="E70" s="729"/>
      <c r="F70" s="729"/>
      <c r="G70" s="729"/>
      <c r="H70" s="452">
        <f t="shared" si="8"/>
        <v>0</v>
      </c>
      <c r="I70" s="720">
        <f t="shared" si="9"/>
        <v>0</v>
      </c>
      <c r="J70" s="730"/>
      <c r="K70" s="730"/>
      <c r="L70" s="731"/>
      <c r="M70" s="454">
        <f t="shared" si="0"/>
        <v>0</v>
      </c>
      <c r="N70" s="729"/>
      <c r="O70" s="732">
        <f t="shared" si="10"/>
        <v>0</v>
      </c>
      <c r="P70" s="454">
        <f t="shared" si="7"/>
        <v>0</v>
      </c>
      <c r="Q70" s="732"/>
      <c r="R70" s="733"/>
    </row>
    <row r="71" spans="2:18" s="2083" customFormat="1" hidden="1">
      <c r="B71" s="449">
        <v>14</v>
      </c>
      <c r="C71" s="450">
        <v>41678</v>
      </c>
      <c r="D71" s="716" t="s">
        <v>358</v>
      </c>
      <c r="E71" s="729"/>
      <c r="F71" s="729"/>
      <c r="G71" s="729"/>
      <c r="H71" s="452">
        <f t="shared" si="8"/>
        <v>0</v>
      </c>
      <c r="I71" s="720">
        <f t="shared" si="9"/>
        <v>0</v>
      </c>
      <c r="J71" s="730"/>
      <c r="K71" s="730"/>
      <c r="L71" s="731"/>
      <c r="M71" s="454">
        <f t="shared" si="0"/>
        <v>0</v>
      </c>
      <c r="N71" s="730"/>
      <c r="O71" s="732">
        <f t="shared" si="10"/>
        <v>0</v>
      </c>
      <c r="P71" s="454">
        <f t="shared" si="7"/>
        <v>0</v>
      </c>
      <c r="Q71" s="732"/>
      <c r="R71" s="733"/>
    </row>
    <row r="72" spans="2:18" s="2083" customFormat="1" hidden="1">
      <c r="B72" s="449">
        <v>15</v>
      </c>
      <c r="C72" s="724">
        <v>41679</v>
      </c>
      <c r="D72" s="716" t="s">
        <v>358</v>
      </c>
      <c r="E72" s="729"/>
      <c r="F72" s="729"/>
      <c r="G72" s="729"/>
      <c r="H72" s="452">
        <f t="shared" si="8"/>
        <v>0</v>
      </c>
      <c r="I72" s="720">
        <f t="shared" si="9"/>
        <v>0</v>
      </c>
      <c r="J72" s="730"/>
      <c r="K72" s="730"/>
      <c r="L72" s="731"/>
      <c r="M72" s="454">
        <f t="shared" si="0"/>
        <v>0</v>
      </c>
      <c r="N72" s="730"/>
      <c r="O72" s="732">
        <f t="shared" si="10"/>
        <v>0</v>
      </c>
      <c r="P72" s="454">
        <f t="shared" si="7"/>
        <v>0</v>
      </c>
      <c r="Q72" s="732"/>
      <c r="R72" s="733"/>
    </row>
    <row r="73" spans="2:18" s="2083" customFormat="1" hidden="1">
      <c r="B73" s="449">
        <v>16</v>
      </c>
      <c r="C73" s="450">
        <v>41680</v>
      </c>
      <c r="D73" s="716" t="s">
        <v>358</v>
      </c>
      <c r="E73" s="729"/>
      <c r="F73" s="729"/>
      <c r="G73" s="729"/>
      <c r="H73" s="452">
        <f t="shared" si="8"/>
        <v>0</v>
      </c>
      <c r="I73" s="720">
        <f t="shared" si="9"/>
        <v>0</v>
      </c>
      <c r="J73" s="730"/>
      <c r="K73" s="730"/>
      <c r="L73" s="731"/>
      <c r="M73" s="454">
        <f t="shared" si="0"/>
        <v>0</v>
      </c>
      <c r="N73" s="730"/>
      <c r="O73" s="732">
        <f t="shared" si="10"/>
        <v>0</v>
      </c>
      <c r="P73" s="454">
        <f t="shared" si="7"/>
        <v>0</v>
      </c>
      <c r="Q73" s="732"/>
      <c r="R73" s="733"/>
    </row>
    <row r="74" spans="2:18" s="1222" customFormat="1" hidden="1">
      <c r="B74" s="1900">
        <v>17</v>
      </c>
      <c r="C74" s="506">
        <v>41681</v>
      </c>
      <c r="D74" s="611" t="s">
        <v>65</v>
      </c>
      <c r="E74" s="354"/>
      <c r="F74" s="354"/>
      <c r="G74" s="354"/>
      <c r="H74" s="354">
        <f t="shared" si="8"/>
        <v>0</v>
      </c>
      <c r="I74" s="951">
        <f t="shared" si="9"/>
        <v>0</v>
      </c>
      <c r="J74" s="359"/>
      <c r="K74" s="359"/>
      <c r="L74" s="371"/>
      <c r="M74" s="509">
        <f t="shared" si="0"/>
        <v>0</v>
      </c>
      <c r="N74" s="359"/>
      <c r="O74" s="577">
        <f t="shared" si="10"/>
        <v>0</v>
      </c>
      <c r="P74" s="509">
        <f t="shared" si="7"/>
        <v>0</v>
      </c>
      <c r="Q74" s="509"/>
      <c r="R74" s="510"/>
    </row>
    <row r="75" spans="2:18" s="1222" customFormat="1" hidden="1">
      <c r="B75" s="1900">
        <v>18</v>
      </c>
      <c r="C75" s="506">
        <v>41682</v>
      </c>
      <c r="D75" s="611" t="s">
        <v>326</v>
      </c>
      <c r="E75" s="354" t="s">
        <v>39</v>
      </c>
      <c r="F75" s="354">
        <v>2</v>
      </c>
      <c r="G75" s="354">
        <v>10</v>
      </c>
      <c r="H75" s="354">
        <f t="shared" si="8"/>
        <v>20</v>
      </c>
      <c r="I75" s="951">
        <f t="shared" si="9"/>
        <v>10000</v>
      </c>
      <c r="J75" s="359"/>
      <c r="K75" s="359"/>
      <c r="L75" s="371">
        <v>1.5</v>
      </c>
      <c r="M75" s="509">
        <f t="shared" si="0"/>
        <v>15000</v>
      </c>
      <c r="N75" s="359"/>
      <c r="O75" s="577">
        <f t="shared" si="10"/>
        <v>0</v>
      </c>
      <c r="P75" s="509">
        <f t="shared" si="7"/>
        <v>25000</v>
      </c>
      <c r="Q75" s="509">
        <v>35000</v>
      </c>
      <c r="R75" s="510"/>
    </row>
    <row r="76" spans="2:18" hidden="1">
      <c r="B76" s="377">
        <v>19</v>
      </c>
      <c r="C76" s="378">
        <v>41683</v>
      </c>
      <c r="D76" s="593" t="s">
        <v>300</v>
      </c>
      <c r="E76" s="352"/>
      <c r="F76" s="352"/>
      <c r="G76" s="352"/>
      <c r="H76" s="352">
        <f t="shared" si="8"/>
        <v>0</v>
      </c>
      <c r="I76" s="503">
        <f t="shared" si="9"/>
        <v>0</v>
      </c>
      <c r="J76" s="351"/>
      <c r="K76" s="351"/>
      <c r="L76" s="370"/>
      <c r="M76" s="415">
        <f t="shared" si="0"/>
        <v>0</v>
      </c>
      <c r="N76" s="351"/>
      <c r="O76" s="582">
        <f t="shared" si="10"/>
        <v>0</v>
      </c>
      <c r="P76" s="415">
        <f t="shared" si="7"/>
        <v>0</v>
      </c>
      <c r="Q76" s="415">
        <v>35000</v>
      </c>
      <c r="R76" s="358"/>
    </row>
    <row r="77" spans="2:18" s="1222" customFormat="1" hidden="1">
      <c r="B77" s="1900">
        <v>20</v>
      </c>
      <c r="C77" s="506">
        <v>41684</v>
      </c>
      <c r="D77" s="611" t="s">
        <v>326</v>
      </c>
      <c r="E77" s="354" t="s">
        <v>39</v>
      </c>
      <c r="F77" s="354">
        <v>1</v>
      </c>
      <c r="G77" s="354">
        <v>10</v>
      </c>
      <c r="H77" s="354">
        <f t="shared" si="8"/>
        <v>10</v>
      </c>
      <c r="I77" s="951">
        <f t="shared" si="9"/>
        <v>5000</v>
      </c>
      <c r="J77" s="359"/>
      <c r="K77" s="359"/>
      <c r="L77" s="371"/>
      <c r="M77" s="509">
        <f t="shared" ref="M77:M88" si="11">L77*10000</f>
        <v>0</v>
      </c>
      <c r="N77" s="359"/>
      <c r="O77" s="577">
        <f t="shared" si="10"/>
        <v>0</v>
      </c>
      <c r="P77" s="509">
        <f t="shared" si="7"/>
        <v>5000</v>
      </c>
      <c r="Q77" s="509">
        <v>35000</v>
      </c>
      <c r="R77" s="510"/>
    </row>
    <row r="78" spans="2:18" s="1222" customFormat="1" hidden="1">
      <c r="B78" s="1900">
        <v>21</v>
      </c>
      <c r="C78" s="506">
        <v>41685</v>
      </c>
      <c r="D78" s="611" t="s">
        <v>326</v>
      </c>
      <c r="E78" s="354" t="s">
        <v>39</v>
      </c>
      <c r="F78" s="354">
        <v>4</v>
      </c>
      <c r="G78" s="354">
        <v>10</v>
      </c>
      <c r="H78" s="354">
        <f t="shared" si="8"/>
        <v>40</v>
      </c>
      <c r="I78" s="951">
        <f t="shared" si="9"/>
        <v>20000</v>
      </c>
      <c r="J78" s="359"/>
      <c r="K78" s="359"/>
      <c r="L78" s="371"/>
      <c r="M78" s="509">
        <f t="shared" si="11"/>
        <v>0</v>
      </c>
      <c r="N78" s="359"/>
      <c r="O78" s="577">
        <f t="shared" si="10"/>
        <v>0</v>
      </c>
      <c r="P78" s="509">
        <f t="shared" si="7"/>
        <v>20000</v>
      </c>
      <c r="Q78" s="509">
        <v>35000</v>
      </c>
      <c r="R78" s="510"/>
    </row>
    <row r="79" spans="2:18" hidden="1">
      <c r="B79" s="377">
        <v>22</v>
      </c>
      <c r="C79" s="389">
        <v>41686</v>
      </c>
      <c r="D79" s="593" t="s">
        <v>300</v>
      </c>
      <c r="E79" s="352"/>
      <c r="F79" s="352"/>
      <c r="G79" s="352"/>
      <c r="H79" s="352">
        <f t="shared" si="8"/>
        <v>0</v>
      </c>
      <c r="I79" s="503">
        <f t="shared" si="9"/>
        <v>0</v>
      </c>
      <c r="J79" s="351"/>
      <c r="K79" s="351"/>
      <c r="L79" s="370"/>
      <c r="M79" s="415">
        <f t="shared" si="11"/>
        <v>0</v>
      </c>
      <c r="N79" s="351"/>
      <c r="O79" s="582">
        <f t="shared" si="10"/>
        <v>0</v>
      </c>
      <c r="P79" s="415">
        <f t="shared" si="7"/>
        <v>0</v>
      </c>
      <c r="Q79" s="415">
        <v>35000</v>
      </c>
      <c r="R79" s="358"/>
    </row>
    <row r="80" spans="2:18" s="1222" customFormat="1" hidden="1">
      <c r="B80" s="1900">
        <v>23</v>
      </c>
      <c r="C80" s="506">
        <v>41687</v>
      </c>
      <c r="D80" s="611" t="s">
        <v>326</v>
      </c>
      <c r="E80" s="354" t="s">
        <v>39</v>
      </c>
      <c r="F80" s="354">
        <v>4</v>
      </c>
      <c r="G80" s="354">
        <v>10</v>
      </c>
      <c r="H80" s="354">
        <f t="shared" si="8"/>
        <v>40</v>
      </c>
      <c r="I80" s="951">
        <f t="shared" si="9"/>
        <v>20000</v>
      </c>
      <c r="J80" s="359"/>
      <c r="K80" s="359"/>
      <c r="L80" s="371"/>
      <c r="M80" s="509">
        <f t="shared" si="11"/>
        <v>0</v>
      </c>
      <c r="N80" s="359"/>
      <c r="O80" s="577">
        <f t="shared" si="10"/>
        <v>0</v>
      </c>
      <c r="P80" s="509">
        <f t="shared" si="7"/>
        <v>20000</v>
      </c>
      <c r="Q80" s="509">
        <v>35000</v>
      </c>
      <c r="R80" s="510"/>
    </row>
    <row r="81" spans="1:18" s="1222" customFormat="1" hidden="1">
      <c r="B81" s="1900">
        <v>24</v>
      </c>
      <c r="C81" s="506">
        <v>41688</v>
      </c>
      <c r="D81" s="611" t="s">
        <v>326</v>
      </c>
      <c r="E81" s="354" t="s">
        <v>39</v>
      </c>
      <c r="F81" s="354">
        <v>1</v>
      </c>
      <c r="G81" s="354">
        <v>10</v>
      </c>
      <c r="H81" s="354">
        <f t="shared" si="8"/>
        <v>10</v>
      </c>
      <c r="I81" s="951">
        <f t="shared" si="9"/>
        <v>5000</v>
      </c>
      <c r="J81" s="359"/>
      <c r="K81" s="359"/>
      <c r="L81" s="371"/>
      <c r="M81" s="509">
        <f t="shared" si="11"/>
        <v>0</v>
      </c>
      <c r="N81" s="359"/>
      <c r="O81" s="577">
        <f t="shared" si="10"/>
        <v>0</v>
      </c>
      <c r="P81" s="509">
        <f t="shared" si="7"/>
        <v>5000</v>
      </c>
      <c r="Q81" s="509">
        <v>35000</v>
      </c>
      <c r="R81" s="510"/>
    </row>
    <row r="82" spans="1:18" s="1222" customFormat="1" hidden="1">
      <c r="B82" s="1900">
        <v>25</v>
      </c>
      <c r="C82" s="506">
        <v>41689</v>
      </c>
      <c r="D82" s="588" t="s">
        <v>327</v>
      </c>
      <c r="E82" s="354" t="s">
        <v>61</v>
      </c>
      <c r="F82" s="354">
        <v>1</v>
      </c>
      <c r="G82" s="354">
        <v>110</v>
      </c>
      <c r="H82" s="354">
        <f t="shared" si="8"/>
        <v>110</v>
      </c>
      <c r="I82" s="951">
        <f t="shared" si="9"/>
        <v>55000</v>
      </c>
      <c r="J82" s="359"/>
      <c r="K82" s="359"/>
      <c r="L82" s="371">
        <v>1</v>
      </c>
      <c r="M82" s="509">
        <f t="shared" si="11"/>
        <v>10000</v>
      </c>
      <c r="N82" s="359"/>
      <c r="O82" s="577">
        <f t="shared" si="10"/>
        <v>0</v>
      </c>
      <c r="P82" s="509">
        <f>I82+K82+M82+O82</f>
        <v>65000</v>
      </c>
      <c r="Q82" s="509">
        <v>35000</v>
      </c>
      <c r="R82" s="510"/>
    </row>
    <row r="83" spans="1:18" s="1222" customFormat="1" hidden="1">
      <c r="B83" s="1900">
        <v>26</v>
      </c>
      <c r="C83" s="506">
        <v>41690</v>
      </c>
      <c r="D83" s="588" t="s">
        <v>327</v>
      </c>
      <c r="E83" s="354" t="s">
        <v>61</v>
      </c>
      <c r="F83" s="354">
        <v>1</v>
      </c>
      <c r="G83" s="354">
        <v>110</v>
      </c>
      <c r="H83" s="354">
        <f t="shared" si="8"/>
        <v>110</v>
      </c>
      <c r="I83" s="951">
        <f t="shared" si="9"/>
        <v>55000</v>
      </c>
      <c r="J83" s="359"/>
      <c r="K83" s="359"/>
      <c r="L83" s="371">
        <v>2</v>
      </c>
      <c r="M83" s="509">
        <f t="shared" si="11"/>
        <v>20000</v>
      </c>
      <c r="N83" s="359"/>
      <c r="O83" s="577">
        <f t="shared" si="10"/>
        <v>0</v>
      </c>
      <c r="P83" s="509">
        <f t="shared" si="7"/>
        <v>75000</v>
      </c>
      <c r="Q83" s="509">
        <v>35000</v>
      </c>
      <c r="R83" s="510"/>
    </row>
    <row r="84" spans="1:18" hidden="1">
      <c r="B84" s="377">
        <v>27</v>
      </c>
      <c r="C84" s="378">
        <v>41691</v>
      </c>
      <c r="D84" s="593" t="s">
        <v>300</v>
      </c>
      <c r="E84" s="352"/>
      <c r="F84" s="352"/>
      <c r="G84" s="352"/>
      <c r="H84" s="352">
        <f t="shared" si="8"/>
        <v>0</v>
      </c>
      <c r="I84" s="503">
        <f t="shared" si="9"/>
        <v>0</v>
      </c>
      <c r="J84" s="351"/>
      <c r="K84" s="351"/>
      <c r="L84" s="370"/>
      <c r="M84" s="415">
        <f t="shared" si="11"/>
        <v>0</v>
      </c>
      <c r="N84" s="351"/>
      <c r="O84" s="582">
        <f t="shared" si="10"/>
        <v>0</v>
      </c>
      <c r="P84" s="415">
        <f t="shared" si="7"/>
        <v>0</v>
      </c>
      <c r="Q84" s="415">
        <v>35000</v>
      </c>
      <c r="R84" s="358"/>
    </row>
    <row r="85" spans="1:18" hidden="1">
      <c r="B85" s="377">
        <v>28</v>
      </c>
      <c r="C85" s="378">
        <v>41692</v>
      </c>
      <c r="D85" s="593" t="s">
        <v>300</v>
      </c>
      <c r="E85" s="352"/>
      <c r="F85" s="352"/>
      <c r="G85" s="352"/>
      <c r="H85" s="352">
        <f t="shared" si="8"/>
        <v>0</v>
      </c>
      <c r="I85" s="503">
        <f t="shared" si="9"/>
        <v>0</v>
      </c>
      <c r="J85" s="351"/>
      <c r="K85" s="351"/>
      <c r="L85" s="370"/>
      <c r="M85" s="415">
        <f t="shared" si="11"/>
        <v>0</v>
      </c>
      <c r="N85" s="351"/>
      <c r="O85" s="582">
        <f t="shared" si="10"/>
        <v>0</v>
      </c>
      <c r="P85" s="415">
        <f t="shared" si="7"/>
        <v>0</v>
      </c>
      <c r="Q85" s="415">
        <v>35000</v>
      </c>
      <c r="R85" s="358"/>
    </row>
    <row r="86" spans="1:18" s="1222" customFormat="1" hidden="1">
      <c r="B86" s="1900">
        <v>29</v>
      </c>
      <c r="C86" s="524">
        <v>41693</v>
      </c>
      <c r="D86" s="588" t="s">
        <v>327</v>
      </c>
      <c r="E86" s="354" t="s">
        <v>61</v>
      </c>
      <c r="F86" s="354">
        <v>1</v>
      </c>
      <c r="G86" s="354">
        <v>110</v>
      </c>
      <c r="H86" s="354">
        <f t="shared" si="8"/>
        <v>110</v>
      </c>
      <c r="I86" s="951">
        <f t="shared" si="9"/>
        <v>55000</v>
      </c>
      <c r="J86" s="359"/>
      <c r="K86" s="359"/>
      <c r="L86" s="371">
        <v>4</v>
      </c>
      <c r="M86" s="509">
        <f t="shared" si="11"/>
        <v>40000</v>
      </c>
      <c r="N86" s="359"/>
      <c r="O86" s="577">
        <f t="shared" si="10"/>
        <v>0</v>
      </c>
      <c r="P86" s="509">
        <f t="shared" si="7"/>
        <v>95000</v>
      </c>
      <c r="Q86" s="509">
        <v>35000</v>
      </c>
      <c r="R86" s="510"/>
    </row>
    <row r="87" spans="1:18" hidden="1">
      <c r="B87" s="377">
        <v>30</v>
      </c>
      <c r="C87" s="378">
        <v>41694</v>
      </c>
      <c r="D87" s="593" t="s">
        <v>300</v>
      </c>
      <c r="E87" s="352"/>
      <c r="F87" s="352"/>
      <c r="G87" s="352"/>
      <c r="H87" s="352">
        <f t="shared" si="8"/>
        <v>0</v>
      </c>
      <c r="I87" s="503">
        <f t="shared" si="9"/>
        <v>0</v>
      </c>
      <c r="J87" s="351"/>
      <c r="K87" s="351"/>
      <c r="L87" s="370"/>
      <c r="M87" s="415">
        <f t="shared" si="11"/>
        <v>0</v>
      </c>
      <c r="N87" s="351"/>
      <c r="O87" s="582">
        <f t="shared" si="10"/>
        <v>0</v>
      </c>
      <c r="P87" s="415">
        <f t="shared" si="7"/>
        <v>0</v>
      </c>
      <c r="Q87" s="415">
        <v>35000</v>
      </c>
      <c r="R87" s="358"/>
    </row>
    <row r="88" spans="1:18" ht="16.5" hidden="1" thickBot="1">
      <c r="B88" s="559">
        <v>31</v>
      </c>
      <c r="C88" s="560">
        <v>41695</v>
      </c>
      <c r="D88" s="610" t="s">
        <v>138</v>
      </c>
      <c r="E88" s="564"/>
      <c r="F88" s="564"/>
      <c r="G88" s="564"/>
      <c r="H88" s="564">
        <f t="shared" si="8"/>
        <v>0</v>
      </c>
      <c r="I88" s="565">
        <f t="shared" si="9"/>
        <v>0</v>
      </c>
      <c r="J88" s="561"/>
      <c r="K88" s="561"/>
      <c r="L88" s="728"/>
      <c r="M88" s="562">
        <f t="shared" si="11"/>
        <v>0</v>
      </c>
      <c r="N88" s="561"/>
      <c r="O88" s="734">
        <f t="shared" si="10"/>
        <v>0</v>
      </c>
      <c r="P88" s="562">
        <f t="shared" si="7"/>
        <v>0</v>
      </c>
      <c r="Q88" s="562"/>
      <c r="R88" s="566"/>
    </row>
    <row r="89" spans="1:18" ht="15.95" hidden="1" customHeight="1">
      <c r="A89" s="1880"/>
      <c r="B89" s="1915">
        <v>1</v>
      </c>
      <c r="C89" s="769">
        <v>41696</v>
      </c>
      <c r="D89" s="3091" t="s">
        <v>361</v>
      </c>
      <c r="E89" s="770"/>
      <c r="F89" s="770"/>
      <c r="G89" s="771"/>
      <c r="H89" s="770">
        <f>F89*G89</f>
        <v>0</v>
      </c>
      <c r="I89" s="1913">
        <f>H89*500</f>
        <v>0</v>
      </c>
      <c r="J89" s="773"/>
      <c r="K89" s="1913"/>
      <c r="L89" s="123"/>
      <c r="M89" s="1905">
        <f>L89*10000</f>
        <v>0</v>
      </c>
      <c r="N89" s="1904"/>
      <c r="O89" s="1905">
        <f t="shared" si="10"/>
        <v>0</v>
      </c>
      <c r="P89" s="1916">
        <f>I89+K89+M89+O89</f>
        <v>0</v>
      </c>
      <c r="Q89" s="1916"/>
      <c r="R89" s="125" t="s">
        <v>805</v>
      </c>
    </row>
    <row r="90" spans="1:18" s="340" customFormat="1" ht="15.95" hidden="1" customHeight="1">
      <c r="A90" s="339"/>
      <c r="B90" s="1878">
        <v>2</v>
      </c>
      <c r="C90" s="526">
        <v>41697</v>
      </c>
      <c r="D90" s="3092"/>
      <c r="E90" s="1904"/>
      <c r="F90" s="1904"/>
      <c r="G90" s="123"/>
      <c r="H90" s="1904">
        <f t="shared" ref="H90:H116" si="12">F90*G90</f>
        <v>0</v>
      </c>
      <c r="I90" s="1906">
        <f>H90*500</f>
        <v>0</v>
      </c>
      <c r="J90" s="777"/>
      <c r="K90" s="1906"/>
      <c r="L90" s="123"/>
      <c r="M90" s="1905">
        <f>L90*10000</f>
        <v>0</v>
      </c>
      <c r="N90" s="1904"/>
      <c r="O90" s="1905">
        <f t="shared" si="10"/>
        <v>0</v>
      </c>
      <c r="P90" s="1905">
        <f>I90+K90+M90+O90</f>
        <v>0</v>
      </c>
      <c r="Q90" s="1905"/>
      <c r="R90" s="125" t="s">
        <v>805</v>
      </c>
    </row>
    <row r="91" spans="1:18" ht="15.95" hidden="1" customHeight="1">
      <c r="A91" s="35"/>
      <c r="B91" s="1881">
        <v>3</v>
      </c>
      <c r="C91" s="526">
        <v>41698</v>
      </c>
      <c r="D91" s="3092"/>
      <c r="E91" s="1904"/>
      <c r="F91" s="1904"/>
      <c r="G91" s="1904"/>
      <c r="H91" s="1904">
        <f t="shared" si="12"/>
        <v>0</v>
      </c>
      <c r="I91" s="122">
        <f>H91*500</f>
        <v>0</v>
      </c>
      <c r="J91" s="1904"/>
      <c r="K91" s="779"/>
      <c r="L91" s="123"/>
      <c r="M91" s="1905">
        <f t="shared" ref="M91:M103" si="13">L91*10000</f>
        <v>0</v>
      </c>
      <c r="N91" s="1904"/>
      <c r="O91" s="1905">
        <f>N91*15000</f>
        <v>0</v>
      </c>
      <c r="P91" s="1905">
        <f t="shared" ref="P91:P103" si="14">I91+K91+M91+O91</f>
        <v>0</v>
      </c>
      <c r="Q91" s="780"/>
      <c r="R91" s="125" t="s">
        <v>805</v>
      </c>
    </row>
    <row r="92" spans="1:18" ht="15.95" hidden="1" customHeight="1">
      <c r="A92" s="35"/>
      <c r="B92" s="1878">
        <v>4</v>
      </c>
      <c r="C92" s="526">
        <v>41699</v>
      </c>
      <c r="D92" s="3092"/>
      <c r="E92" s="1904"/>
      <c r="F92" s="1904"/>
      <c r="G92" s="764"/>
      <c r="H92" s="1904">
        <f t="shared" si="12"/>
        <v>0</v>
      </c>
      <c r="I92" s="1906">
        <f>H92*500</f>
        <v>0</v>
      </c>
      <c r="J92" s="1904"/>
      <c r="K92" s="1906"/>
      <c r="L92" s="123"/>
      <c r="M92" s="1905">
        <f t="shared" si="13"/>
        <v>0</v>
      </c>
      <c r="N92" s="1904"/>
      <c r="O92" s="1905">
        <f>N92*15000</f>
        <v>0</v>
      </c>
      <c r="P92" s="1905">
        <f t="shared" si="14"/>
        <v>0</v>
      </c>
      <c r="Q92" s="782"/>
      <c r="R92" s="125" t="s">
        <v>805</v>
      </c>
    </row>
    <row r="93" spans="1:18" ht="15.95" hidden="1" customHeight="1">
      <c r="A93" s="35"/>
      <c r="B93" s="1927">
        <v>5</v>
      </c>
      <c r="C93" s="387">
        <v>41700</v>
      </c>
      <c r="D93" s="3092"/>
      <c r="E93" s="1904"/>
      <c r="F93" s="784"/>
      <c r="G93" s="785"/>
      <c r="H93" s="1904">
        <f t="shared" si="12"/>
        <v>0</v>
      </c>
      <c r="I93" s="1906">
        <f t="shared" ref="I93:I104" si="15">H93*500</f>
        <v>0</v>
      </c>
      <c r="J93" s="786"/>
      <c r="K93" s="787"/>
      <c r="L93" s="123"/>
      <c r="M93" s="1905">
        <f t="shared" si="13"/>
        <v>0</v>
      </c>
      <c r="N93" s="1904"/>
      <c r="O93" s="1905">
        <f>N93*15000</f>
        <v>0</v>
      </c>
      <c r="P93" s="1905">
        <f t="shared" si="14"/>
        <v>0</v>
      </c>
      <c r="Q93" s="788"/>
      <c r="R93" s="125" t="s">
        <v>805</v>
      </c>
    </row>
    <row r="94" spans="1:18" ht="15.95" hidden="1" customHeight="1">
      <c r="A94" s="35"/>
      <c r="B94" s="1878">
        <v>6</v>
      </c>
      <c r="C94" s="526">
        <v>41701</v>
      </c>
      <c r="D94" s="3092"/>
      <c r="E94" s="1904"/>
      <c r="F94" s="1904"/>
      <c r="G94" s="764"/>
      <c r="H94" s="1904">
        <f t="shared" si="12"/>
        <v>0</v>
      </c>
      <c r="I94" s="1906">
        <f t="shared" si="15"/>
        <v>0</v>
      </c>
      <c r="J94" s="777"/>
      <c r="K94" s="1906"/>
      <c r="L94" s="123"/>
      <c r="M94" s="1905">
        <f t="shared" si="13"/>
        <v>0</v>
      </c>
      <c r="N94" s="1904"/>
      <c r="O94" s="1905">
        <f>N94*15000</f>
        <v>0</v>
      </c>
      <c r="P94" s="1905">
        <f t="shared" si="14"/>
        <v>0</v>
      </c>
      <c r="Q94" s="1905"/>
      <c r="R94" s="125" t="s">
        <v>805</v>
      </c>
    </row>
    <row r="95" spans="1:18" ht="15.95" hidden="1" customHeight="1">
      <c r="A95" s="35"/>
      <c r="B95" s="1881">
        <v>7</v>
      </c>
      <c r="C95" s="526">
        <v>41702</v>
      </c>
      <c r="D95" s="3092"/>
      <c r="E95" s="1904"/>
      <c r="F95" s="1904"/>
      <c r="G95" s="764"/>
      <c r="H95" s="1904">
        <f t="shared" si="12"/>
        <v>0</v>
      </c>
      <c r="I95" s="1906">
        <f t="shared" si="15"/>
        <v>0</v>
      </c>
      <c r="J95" s="1904"/>
      <c r="K95" s="1905"/>
      <c r="L95" s="123"/>
      <c r="M95" s="1905">
        <f t="shared" si="13"/>
        <v>0</v>
      </c>
      <c r="N95" s="1904"/>
      <c r="O95" s="1905">
        <f t="shared" ref="O95:O103" si="16">N95*15000</f>
        <v>0</v>
      </c>
      <c r="P95" s="1905">
        <f t="shared" si="14"/>
        <v>0</v>
      </c>
      <c r="Q95" s="1905"/>
      <c r="R95" s="125" t="s">
        <v>805</v>
      </c>
    </row>
    <row r="96" spans="1:18" ht="15.95" hidden="1" customHeight="1">
      <c r="A96" s="35"/>
      <c r="B96" s="1878">
        <v>8</v>
      </c>
      <c r="C96" s="526">
        <v>41703</v>
      </c>
      <c r="D96" s="3092"/>
      <c r="E96" s="1904"/>
      <c r="F96" s="1904"/>
      <c r="G96" s="764"/>
      <c r="H96" s="1904">
        <f t="shared" si="12"/>
        <v>0</v>
      </c>
      <c r="I96" s="1906">
        <f t="shared" si="15"/>
        <v>0</v>
      </c>
      <c r="J96" s="1904"/>
      <c r="K96" s="1905"/>
      <c r="L96" s="123"/>
      <c r="M96" s="1905">
        <f t="shared" si="13"/>
        <v>0</v>
      </c>
      <c r="N96" s="1904"/>
      <c r="O96" s="1905">
        <f t="shared" si="16"/>
        <v>0</v>
      </c>
      <c r="P96" s="1905">
        <f t="shared" si="14"/>
        <v>0</v>
      </c>
      <c r="Q96" s="1905"/>
      <c r="R96" s="125" t="s">
        <v>805</v>
      </c>
    </row>
    <row r="97" spans="1:19" ht="15.95" hidden="1" customHeight="1">
      <c r="A97" s="35"/>
      <c r="B97" s="1881">
        <v>9</v>
      </c>
      <c r="C97" s="526">
        <v>41704</v>
      </c>
      <c r="D97" s="3092"/>
      <c r="E97" s="1904"/>
      <c r="F97" s="1904"/>
      <c r="G97" s="764"/>
      <c r="H97" s="1904">
        <f t="shared" si="12"/>
        <v>0</v>
      </c>
      <c r="I97" s="1906">
        <f t="shared" si="15"/>
        <v>0</v>
      </c>
      <c r="J97" s="1904"/>
      <c r="K97" s="1905"/>
      <c r="L97" s="123"/>
      <c r="M97" s="1905">
        <f t="shared" si="13"/>
        <v>0</v>
      </c>
      <c r="N97" s="1904"/>
      <c r="O97" s="1905">
        <f t="shared" si="16"/>
        <v>0</v>
      </c>
      <c r="P97" s="1905">
        <f t="shared" si="14"/>
        <v>0</v>
      </c>
      <c r="Q97" s="780"/>
      <c r="R97" s="125" t="s">
        <v>805</v>
      </c>
    </row>
    <row r="98" spans="1:19" ht="15.95" hidden="1" customHeight="1">
      <c r="A98" s="35"/>
      <c r="B98" s="1878">
        <v>10</v>
      </c>
      <c r="C98" s="526">
        <v>41705</v>
      </c>
      <c r="D98" s="3092"/>
      <c r="E98" s="1904"/>
      <c r="F98" s="1904"/>
      <c r="G98" s="764"/>
      <c r="H98" s="1904">
        <f t="shared" si="12"/>
        <v>0</v>
      </c>
      <c r="I98" s="1906">
        <f t="shared" si="15"/>
        <v>0</v>
      </c>
      <c r="J98" s="1904"/>
      <c r="K98" s="1905"/>
      <c r="L98" s="123"/>
      <c r="M98" s="1905">
        <f t="shared" si="13"/>
        <v>0</v>
      </c>
      <c r="N98" s="1904"/>
      <c r="O98" s="1905">
        <f t="shared" si="16"/>
        <v>0</v>
      </c>
      <c r="P98" s="1905">
        <f t="shared" si="14"/>
        <v>0</v>
      </c>
      <c r="Q98" s="782"/>
      <c r="R98" s="125" t="s">
        <v>805</v>
      </c>
    </row>
    <row r="99" spans="1:19" ht="15.95" hidden="1" customHeight="1">
      <c r="A99" s="35"/>
      <c r="B99" s="1881">
        <v>11</v>
      </c>
      <c r="C99" s="526">
        <v>41706</v>
      </c>
      <c r="D99" s="3092"/>
      <c r="E99" s="1904"/>
      <c r="F99" s="1904"/>
      <c r="G99" s="764"/>
      <c r="H99" s="1904">
        <f t="shared" si="12"/>
        <v>0</v>
      </c>
      <c r="I99" s="1906">
        <f t="shared" si="15"/>
        <v>0</v>
      </c>
      <c r="J99" s="1904"/>
      <c r="K99" s="1905"/>
      <c r="L99" s="1904"/>
      <c r="M99" s="1905">
        <f t="shared" si="13"/>
        <v>0</v>
      </c>
      <c r="N99" s="1904"/>
      <c r="O99" s="1905">
        <f t="shared" si="16"/>
        <v>0</v>
      </c>
      <c r="P99" s="1905">
        <f t="shared" si="14"/>
        <v>0</v>
      </c>
      <c r="Q99" s="1905"/>
      <c r="R99" s="125" t="s">
        <v>805</v>
      </c>
    </row>
    <row r="100" spans="1:19" ht="15.95" hidden="1" customHeight="1">
      <c r="A100" s="35"/>
      <c r="B100" s="386">
        <v>12</v>
      </c>
      <c r="C100" s="387">
        <v>41707</v>
      </c>
      <c r="D100" s="3092"/>
      <c r="E100" s="1904"/>
      <c r="F100" s="1904"/>
      <c r="G100" s="764"/>
      <c r="H100" s="1904">
        <f t="shared" si="12"/>
        <v>0</v>
      </c>
      <c r="I100" s="1906">
        <f t="shared" si="15"/>
        <v>0</v>
      </c>
      <c r="J100" s="1904"/>
      <c r="K100" s="1905"/>
      <c r="L100" s="1904"/>
      <c r="M100" s="1905">
        <f t="shared" si="13"/>
        <v>0</v>
      </c>
      <c r="N100" s="1904"/>
      <c r="O100" s="1905">
        <f t="shared" si="16"/>
        <v>0</v>
      </c>
      <c r="P100" s="1905">
        <f t="shared" si="14"/>
        <v>0</v>
      </c>
      <c r="Q100" s="1905"/>
      <c r="R100" s="125" t="s">
        <v>805</v>
      </c>
    </row>
    <row r="101" spans="1:19" ht="15.95" hidden="1" customHeight="1">
      <c r="A101" s="35"/>
      <c r="B101" s="1881">
        <v>13</v>
      </c>
      <c r="C101" s="526">
        <v>41708</v>
      </c>
      <c r="D101" s="3092"/>
      <c r="E101" s="1904"/>
      <c r="F101" s="1904"/>
      <c r="G101" s="764"/>
      <c r="H101" s="1904">
        <f t="shared" si="12"/>
        <v>0</v>
      </c>
      <c r="I101" s="1906">
        <f t="shared" si="15"/>
        <v>0</v>
      </c>
      <c r="J101" s="1904"/>
      <c r="K101" s="1905"/>
      <c r="L101" s="1904"/>
      <c r="M101" s="1905">
        <f t="shared" si="13"/>
        <v>0</v>
      </c>
      <c r="N101" s="1904"/>
      <c r="O101" s="1905">
        <f t="shared" si="16"/>
        <v>0</v>
      </c>
      <c r="P101" s="1905">
        <f t="shared" si="14"/>
        <v>0</v>
      </c>
      <c r="Q101" s="1905"/>
      <c r="R101" s="125" t="s">
        <v>805</v>
      </c>
    </row>
    <row r="102" spans="1:19" ht="15.95" hidden="1" customHeight="1">
      <c r="B102" s="1878">
        <v>14</v>
      </c>
      <c r="C102" s="526">
        <v>41709</v>
      </c>
      <c r="D102" s="3092"/>
      <c r="E102" s="1904"/>
      <c r="F102" s="1904"/>
      <c r="G102" s="764"/>
      <c r="H102" s="1904">
        <f t="shared" si="12"/>
        <v>0</v>
      </c>
      <c r="I102" s="1906">
        <f t="shared" si="15"/>
        <v>0</v>
      </c>
      <c r="J102" s="1904"/>
      <c r="K102" s="1905"/>
      <c r="L102" s="1904"/>
      <c r="M102" s="1905">
        <f t="shared" si="13"/>
        <v>0</v>
      </c>
      <c r="N102" s="1904"/>
      <c r="O102" s="1905">
        <f t="shared" si="16"/>
        <v>0</v>
      </c>
      <c r="P102" s="1905">
        <f t="shared" si="14"/>
        <v>0</v>
      </c>
      <c r="Q102" s="1905"/>
      <c r="R102" s="125" t="s">
        <v>805</v>
      </c>
    </row>
    <row r="103" spans="1:19" ht="15.95" hidden="1" customHeight="1">
      <c r="B103" s="1881">
        <v>15</v>
      </c>
      <c r="C103" s="526">
        <v>41710</v>
      </c>
      <c r="D103" s="3092"/>
      <c r="E103" s="1904"/>
      <c r="F103" s="1904"/>
      <c r="G103" s="764"/>
      <c r="H103" s="1904">
        <f t="shared" si="12"/>
        <v>0</v>
      </c>
      <c r="I103" s="1906">
        <f t="shared" si="15"/>
        <v>0</v>
      </c>
      <c r="J103" s="1904"/>
      <c r="K103" s="1905"/>
      <c r="L103" s="1904"/>
      <c r="M103" s="1905">
        <f t="shared" si="13"/>
        <v>0</v>
      </c>
      <c r="N103" s="1904"/>
      <c r="O103" s="1905">
        <f t="shared" si="16"/>
        <v>0</v>
      </c>
      <c r="P103" s="1905">
        <f t="shared" si="14"/>
        <v>0</v>
      </c>
      <c r="Q103" s="1905"/>
      <c r="R103" s="125" t="s">
        <v>805</v>
      </c>
    </row>
    <row r="104" spans="1:19" ht="15.95" hidden="1" customHeight="1">
      <c r="B104" s="1878">
        <v>16</v>
      </c>
      <c r="C104" s="526">
        <v>41711</v>
      </c>
      <c r="D104" s="3092"/>
      <c r="E104" s="1904"/>
      <c r="F104" s="1904"/>
      <c r="G104" s="764"/>
      <c r="H104" s="1904">
        <f t="shared" si="12"/>
        <v>0</v>
      </c>
      <c r="I104" s="1906">
        <f t="shared" si="15"/>
        <v>0</v>
      </c>
      <c r="J104" s="1904"/>
      <c r="K104" s="1905"/>
      <c r="L104" s="1904"/>
      <c r="M104" s="1905">
        <f>L104*10000</f>
        <v>0</v>
      </c>
      <c r="N104" s="1904"/>
      <c r="O104" s="1905">
        <f>N104*15000</f>
        <v>0</v>
      </c>
      <c r="P104" s="1905">
        <f t="shared" ref="P104:P110" si="17">I104+K104+M104+O104</f>
        <v>0</v>
      </c>
      <c r="Q104" s="1905"/>
      <c r="R104" s="125" t="s">
        <v>805</v>
      </c>
    </row>
    <row r="105" spans="1:19" ht="15.95" hidden="1" customHeight="1">
      <c r="B105" s="1881">
        <v>17</v>
      </c>
      <c r="C105" s="526">
        <v>41712</v>
      </c>
      <c r="D105" s="3092"/>
      <c r="E105" s="1904"/>
      <c r="F105" s="1904"/>
      <c r="G105" s="764"/>
      <c r="H105" s="1904">
        <f t="shared" si="12"/>
        <v>0</v>
      </c>
      <c r="I105" s="1906">
        <f t="shared" ref="I105:I116" si="18">H105*500</f>
        <v>0</v>
      </c>
      <c r="J105" s="1904"/>
      <c r="K105" s="1905"/>
      <c r="L105" s="1904"/>
      <c r="M105" s="1905">
        <f t="shared" ref="M105:M116" si="19">L105*10000</f>
        <v>0</v>
      </c>
      <c r="N105" s="1904"/>
      <c r="O105" s="1905">
        <f t="shared" ref="O105:O118" si="20">N105*15000</f>
        <v>0</v>
      </c>
      <c r="P105" s="1905">
        <f t="shared" si="17"/>
        <v>0</v>
      </c>
      <c r="Q105" s="1905"/>
      <c r="R105" s="125" t="s">
        <v>805</v>
      </c>
    </row>
    <row r="106" spans="1:19" ht="15.95" hidden="1" customHeight="1">
      <c r="B106" s="1878">
        <v>18</v>
      </c>
      <c r="C106" s="526">
        <v>41713</v>
      </c>
      <c r="D106" s="3092"/>
      <c r="E106" s="1904"/>
      <c r="F106" s="1904"/>
      <c r="G106" s="764"/>
      <c r="H106" s="1904">
        <f t="shared" si="12"/>
        <v>0</v>
      </c>
      <c r="I106" s="1906">
        <f t="shared" si="18"/>
        <v>0</v>
      </c>
      <c r="J106" s="1904"/>
      <c r="K106" s="1905"/>
      <c r="L106" s="1904"/>
      <c r="M106" s="1905">
        <f t="shared" si="19"/>
        <v>0</v>
      </c>
      <c r="N106" s="1904"/>
      <c r="O106" s="1905">
        <f t="shared" si="20"/>
        <v>0</v>
      </c>
      <c r="P106" s="1905">
        <f t="shared" si="17"/>
        <v>0</v>
      </c>
      <c r="Q106" s="1905"/>
      <c r="R106" s="125" t="s">
        <v>805</v>
      </c>
      <c r="S106" s="1222"/>
    </row>
    <row r="107" spans="1:19" ht="15.95" hidden="1" customHeight="1">
      <c r="B107" s="1927">
        <v>19</v>
      </c>
      <c r="C107" s="387">
        <v>41714</v>
      </c>
      <c r="D107" s="3092"/>
      <c r="E107" s="1904"/>
      <c r="F107" s="1904"/>
      <c r="G107" s="764"/>
      <c r="H107" s="1904">
        <f t="shared" si="12"/>
        <v>0</v>
      </c>
      <c r="I107" s="1906">
        <f t="shared" si="18"/>
        <v>0</v>
      </c>
      <c r="J107" s="1904"/>
      <c r="K107" s="1905"/>
      <c r="L107" s="1904"/>
      <c r="M107" s="1905">
        <f t="shared" si="19"/>
        <v>0</v>
      </c>
      <c r="N107" s="1904"/>
      <c r="O107" s="1905">
        <f t="shared" si="20"/>
        <v>0</v>
      </c>
      <c r="P107" s="1905">
        <f t="shared" si="17"/>
        <v>0</v>
      </c>
      <c r="Q107" s="1905"/>
      <c r="R107" s="125" t="s">
        <v>805</v>
      </c>
      <c r="S107" s="1222"/>
    </row>
    <row r="108" spans="1:19" ht="15.95" hidden="1" customHeight="1">
      <c r="B108" s="1878">
        <v>20</v>
      </c>
      <c r="C108" s="526">
        <v>41715</v>
      </c>
      <c r="D108" s="3092"/>
      <c r="E108" s="1904"/>
      <c r="F108" s="1904"/>
      <c r="G108" s="764"/>
      <c r="H108" s="1904">
        <f t="shared" si="12"/>
        <v>0</v>
      </c>
      <c r="I108" s="1906">
        <f t="shared" si="18"/>
        <v>0</v>
      </c>
      <c r="J108" s="1904"/>
      <c r="K108" s="1905"/>
      <c r="L108" s="1904"/>
      <c r="M108" s="1905">
        <f t="shared" si="19"/>
        <v>0</v>
      </c>
      <c r="N108" s="1904"/>
      <c r="O108" s="1905">
        <f t="shared" si="20"/>
        <v>0</v>
      </c>
      <c r="P108" s="1905">
        <f t="shared" si="17"/>
        <v>0</v>
      </c>
      <c r="Q108" s="1905"/>
      <c r="R108" s="125" t="s">
        <v>805</v>
      </c>
      <c r="S108" s="1222"/>
    </row>
    <row r="109" spans="1:19" ht="15.95" hidden="1" customHeight="1">
      <c r="B109" s="1881">
        <v>21</v>
      </c>
      <c r="C109" s="526">
        <v>41716</v>
      </c>
      <c r="D109" s="3092"/>
      <c r="E109" s="1904"/>
      <c r="F109" s="1904"/>
      <c r="G109" s="764"/>
      <c r="H109" s="1904">
        <f t="shared" si="12"/>
        <v>0</v>
      </c>
      <c r="I109" s="1906">
        <f t="shared" si="18"/>
        <v>0</v>
      </c>
      <c r="J109" s="1904"/>
      <c r="K109" s="1905"/>
      <c r="L109" s="1904"/>
      <c r="M109" s="1905">
        <f t="shared" si="19"/>
        <v>0</v>
      </c>
      <c r="N109" s="1904"/>
      <c r="O109" s="1905">
        <f t="shared" si="20"/>
        <v>0</v>
      </c>
      <c r="P109" s="1905">
        <f t="shared" si="17"/>
        <v>0</v>
      </c>
      <c r="Q109" s="1905"/>
      <c r="R109" s="125" t="s">
        <v>805</v>
      </c>
      <c r="S109" s="1222"/>
    </row>
    <row r="110" spans="1:19" ht="15.95" hidden="1" customHeight="1">
      <c r="B110" s="1878">
        <v>22</v>
      </c>
      <c r="C110" s="526">
        <v>41717</v>
      </c>
      <c r="D110" s="3092"/>
      <c r="E110" s="1904"/>
      <c r="F110" s="1904"/>
      <c r="G110" s="764"/>
      <c r="H110" s="1904">
        <f t="shared" si="12"/>
        <v>0</v>
      </c>
      <c r="I110" s="1906">
        <f t="shared" si="18"/>
        <v>0</v>
      </c>
      <c r="J110" s="1904"/>
      <c r="K110" s="1905"/>
      <c r="L110" s="1904"/>
      <c r="M110" s="1905">
        <f t="shared" si="19"/>
        <v>0</v>
      </c>
      <c r="N110" s="1904"/>
      <c r="O110" s="1905">
        <f t="shared" si="20"/>
        <v>0</v>
      </c>
      <c r="P110" s="1905">
        <f t="shared" si="17"/>
        <v>0</v>
      </c>
      <c r="Q110" s="1905"/>
      <c r="R110" s="125" t="s">
        <v>805</v>
      </c>
      <c r="S110" s="1222"/>
    </row>
    <row r="111" spans="1:19" ht="15.95" hidden="1" customHeight="1">
      <c r="B111" s="1881">
        <v>23</v>
      </c>
      <c r="C111" s="526">
        <v>41718</v>
      </c>
      <c r="D111" s="3092"/>
      <c r="E111" s="1904"/>
      <c r="F111" s="1904"/>
      <c r="G111" s="764"/>
      <c r="H111" s="1904">
        <f t="shared" si="12"/>
        <v>0</v>
      </c>
      <c r="I111" s="1906">
        <f t="shared" si="18"/>
        <v>0</v>
      </c>
      <c r="J111" s="1904"/>
      <c r="K111" s="1905"/>
      <c r="L111" s="1904"/>
      <c r="M111" s="1905">
        <f t="shared" si="19"/>
        <v>0</v>
      </c>
      <c r="N111" s="1904"/>
      <c r="O111" s="1905">
        <f t="shared" si="20"/>
        <v>0</v>
      </c>
      <c r="P111" s="1905">
        <f t="shared" ref="P111:P116" si="21">I111+K111+M111+O111</f>
        <v>0</v>
      </c>
      <c r="Q111" s="1905"/>
      <c r="R111" s="125" t="s">
        <v>805</v>
      </c>
      <c r="S111" s="1222"/>
    </row>
    <row r="112" spans="1:19" ht="15.95" hidden="1" customHeight="1">
      <c r="B112" s="1878">
        <v>24</v>
      </c>
      <c r="C112" s="526">
        <v>41719</v>
      </c>
      <c r="D112" s="3092"/>
      <c r="E112" s="1904"/>
      <c r="F112" s="1904"/>
      <c r="G112" s="764"/>
      <c r="H112" s="1904">
        <f t="shared" si="12"/>
        <v>0</v>
      </c>
      <c r="I112" s="1906">
        <f t="shared" si="18"/>
        <v>0</v>
      </c>
      <c r="J112" s="1904"/>
      <c r="K112" s="1905"/>
      <c r="L112" s="1904"/>
      <c r="M112" s="1905">
        <f t="shared" si="19"/>
        <v>0</v>
      </c>
      <c r="N112" s="1904"/>
      <c r="O112" s="1905">
        <f t="shared" si="20"/>
        <v>0</v>
      </c>
      <c r="P112" s="1905">
        <f t="shared" si="21"/>
        <v>0</v>
      </c>
      <c r="Q112" s="1905"/>
      <c r="R112" s="125" t="s">
        <v>805</v>
      </c>
      <c r="S112" s="1222"/>
    </row>
    <row r="113" spans="1:19" ht="15.95" hidden="1" customHeight="1">
      <c r="B113" s="1881">
        <v>25</v>
      </c>
      <c r="C113" s="526">
        <v>41720</v>
      </c>
      <c r="D113" s="3092"/>
      <c r="E113" s="1904"/>
      <c r="F113" s="1904"/>
      <c r="G113" s="764"/>
      <c r="H113" s="1904">
        <f t="shared" si="12"/>
        <v>0</v>
      </c>
      <c r="I113" s="1906">
        <f t="shared" si="18"/>
        <v>0</v>
      </c>
      <c r="J113" s="1904"/>
      <c r="K113" s="1905"/>
      <c r="L113" s="1904"/>
      <c r="M113" s="1905">
        <f t="shared" si="19"/>
        <v>0</v>
      </c>
      <c r="N113" s="1904"/>
      <c r="O113" s="1905">
        <f t="shared" si="20"/>
        <v>0</v>
      </c>
      <c r="P113" s="1905">
        <f t="shared" si="21"/>
        <v>0</v>
      </c>
      <c r="Q113" s="1905"/>
      <c r="R113" s="125" t="s">
        <v>805</v>
      </c>
      <c r="S113" s="1222"/>
    </row>
    <row r="114" spans="1:19" ht="15.95" hidden="1" customHeight="1">
      <c r="B114" s="386">
        <v>26</v>
      </c>
      <c r="C114" s="387">
        <v>41721</v>
      </c>
      <c r="D114" s="3092"/>
      <c r="E114" s="1904"/>
      <c r="F114" s="1904"/>
      <c r="G114" s="764"/>
      <c r="H114" s="1904">
        <f t="shared" si="12"/>
        <v>0</v>
      </c>
      <c r="I114" s="1906">
        <f t="shared" si="18"/>
        <v>0</v>
      </c>
      <c r="J114" s="1904"/>
      <c r="K114" s="1905"/>
      <c r="L114" s="1904"/>
      <c r="M114" s="1905">
        <f t="shared" si="19"/>
        <v>0</v>
      </c>
      <c r="N114" s="1904"/>
      <c r="O114" s="1905">
        <f t="shared" si="20"/>
        <v>0</v>
      </c>
      <c r="P114" s="1905">
        <f t="shared" si="21"/>
        <v>0</v>
      </c>
      <c r="Q114" s="1905"/>
      <c r="R114" s="125" t="s">
        <v>805</v>
      </c>
      <c r="S114" s="1222"/>
    </row>
    <row r="115" spans="1:19" ht="15.95" hidden="1" customHeight="1">
      <c r="B115" s="1881">
        <v>27</v>
      </c>
      <c r="C115" s="526">
        <v>41722</v>
      </c>
      <c r="D115" s="3092"/>
      <c r="E115" s="1904"/>
      <c r="F115" s="1904"/>
      <c r="G115" s="764"/>
      <c r="H115" s="1904">
        <f t="shared" si="12"/>
        <v>0</v>
      </c>
      <c r="I115" s="1906">
        <f t="shared" si="18"/>
        <v>0</v>
      </c>
      <c r="J115" s="1904"/>
      <c r="K115" s="1905"/>
      <c r="L115" s="1904"/>
      <c r="M115" s="1905">
        <f t="shared" si="19"/>
        <v>0</v>
      </c>
      <c r="N115" s="1904"/>
      <c r="O115" s="1905">
        <f t="shared" si="20"/>
        <v>0</v>
      </c>
      <c r="P115" s="1905">
        <f t="shared" si="21"/>
        <v>0</v>
      </c>
      <c r="Q115" s="1905"/>
      <c r="R115" s="125" t="s">
        <v>805</v>
      </c>
      <c r="S115" s="1222"/>
    </row>
    <row r="116" spans="1:19" ht="15.95" hidden="1" customHeight="1" thickBot="1">
      <c r="B116" s="1879">
        <v>28</v>
      </c>
      <c r="C116" s="791">
        <v>41723</v>
      </c>
      <c r="D116" s="3093"/>
      <c r="E116" s="1924"/>
      <c r="F116" s="1924"/>
      <c r="G116" s="765"/>
      <c r="H116" s="1924">
        <f t="shared" si="12"/>
        <v>0</v>
      </c>
      <c r="I116" s="1907">
        <f t="shared" si="18"/>
        <v>0</v>
      </c>
      <c r="J116" s="1924"/>
      <c r="K116" s="767"/>
      <c r="L116" s="1924"/>
      <c r="M116" s="767">
        <f t="shared" si="19"/>
        <v>0</v>
      </c>
      <c r="N116" s="1924"/>
      <c r="O116" s="767">
        <f t="shared" si="20"/>
        <v>0</v>
      </c>
      <c r="P116" s="767">
        <f t="shared" si="21"/>
        <v>0</v>
      </c>
      <c r="Q116" s="767"/>
      <c r="R116" s="125" t="s">
        <v>805</v>
      </c>
      <c r="S116" s="1222"/>
    </row>
    <row r="117" spans="1:19" ht="15.95" hidden="1" customHeight="1">
      <c r="A117" s="1880"/>
      <c r="B117" s="1915">
        <v>1</v>
      </c>
      <c r="C117" s="769">
        <v>41724</v>
      </c>
      <c r="D117" s="3091" t="s">
        <v>455</v>
      </c>
      <c r="E117" s="770"/>
      <c r="F117" s="770"/>
      <c r="G117" s="771"/>
      <c r="H117" s="770">
        <f>F117*G117</f>
        <v>0</v>
      </c>
      <c r="I117" s="1913">
        <f>H117*500</f>
        <v>0</v>
      </c>
      <c r="J117" s="773"/>
      <c r="K117" s="1913"/>
      <c r="L117" s="1029"/>
      <c r="M117" s="1916">
        <f>L117*10000</f>
        <v>0</v>
      </c>
      <c r="N117" s="770"/>
      <c r="O117" s="1916">
        <f t="shared" si="20"/>
        <v>0</v>
      </c>
      <c r="P117" s="1916">
        <f>I117+K117+M117+O117</f>
        <v>0</v>
      </c>
      <c r="Q117" s="1916"/>
      <c r="R117" s="125" t="s">
        <v>805</v>
      </c>
    </row>
    <row r="118" spans="1:19" s="340" customFormat="1" ht="15.95" hidden="1" customHeight="1">
      <c r="A118" s="339"/>
      <c r="B118" s="1878">
        <v>2</v>
      </c>
      <c r="C118" s="526">
        <v>41725</v>
      </c>
      <c r="D118" s="3092"/>
      <c r="E118" s="1904"/>
      <c r="F118" s="1904"/>
      <c r="G118" s="123"/>
      <c r="H118" s="1904">
        <f t="shared" ref="H118:H144" si="22">F118*G118</f>
        <v>0</v>
      </c>
      <c r="I118" s="1906">
        <f>H118*500</f>
        <v>0</v>
      </c>
      <c r="J118" s="777"/>
      <c r="K118" s="1906"/>
      <c r="L118" s="123"/>
      <c r="M118" s="1905">
        <f>L118*10000</f>
        <v>0</v>
      </c>
      <c r="N118" s="1904"/>
      <c r="O118" s="1905">
        <f t="shared" si="20"/>
        <v>0</v>
      </c>
      <c r="P118" s="1905">
        <f>I118+K118+M118+O118</f>
        <v>0</v>
      </c>
      <c r="Q118" s="1905"/>
      <c r="R118" s="125" t="s">
        <v>805</v>
      </c>
    </row>
    <row r="119" spans="1:19" ht="15.95" hidden="1" customHeight="1">
      <c r="A119" s="35"/>
      <c r="B119" s="1878">
        <v>3</v>
      </c>
      <c r="C119" s="526">
        <v>41726</v>
      </c>
      <c r="D119" s="3092"/>
      <c r="E119" s="1904"/>
      <c r="F119" s="1904"/>
      <c r="G119" s="1904"/>
      <c r="H119" s="1904">
        <f t="shared" si="22"/>
        <v>0</v>
      </c>
      <c r="I119" s="122">
        <f>H119*500</f>
        <v>0</v>
      </c>
      <c r="J119" s="1904"/>
      <c r="K119" s="779"/>
      <c r="L119" s="123"/>
      <c r="M119" s="1905">
        <f t="shared" ref="M119:M131" si="23">L119*10000</f>
        <v>0</v>
      </c>
      <c r="N119" s="1904"/>
      <c r="O119" s="1905">
        <f>N119*15000</f>
        <v>0</v>
      </c>
      <c r="P119" s="1905">
        <f t="shared" ref="P119:P144" si="24">I119+K119+M119+O119</f>
        <v>0</v>
      </c>
      <c r="Q119" s="124"/>
      <c r="R119" s="125" t="s">
        <v>805</v>
      </c>
    </row>
    <row r="120" spans="1:19" ht="15.95" hidden="1" customHeight="1">
      <c r="A120" s="35"/>
      <c r="B120" s="1878">
        <v>4</v>
      </c>
      <c r="C120" s="526">
        <v>41727</v>
      </c>
      <c r="D120" s="3092"/>
      <c r="E120" s="1904"/>
      <c r="F120" s="1904"/>
      <c r="G120" s="764"/>
      <c r="H120" s="1904">
        <f t="shared" si="22"/>
        <v>0</v>
      </c>
      <c r="I120" s="1906">
        <f>H120*500</f>
        <v>0</v>
      </c>
      <c r="J120" s="1904"/>
      <c r="K120" s="1906"/>
      <c r="L120" s="123"/>
      <c r="M120" s="1905">
        <f t="shared" si="23"/>
        <v>0</v>
      </c>
      <c r="N120" s="1904"/>
      <c r="O120" s="1905">
        <f>N120*15000</f>
        <v>0</v>
      </c>
      <c r="P120" s="1905">
        <f t="shared" si="24"/>
        <v>0</v>
      </c>
      <c r="Q120" s="124"/>
      <c r="R120" s="125" t="s">
        <v>805</v>
      </c>
    </row>
    <row r="121" spans="1:19" ht="15.95" hidden="1" customHeight="1">
      <c r="A121" s="35"/>
      <c r="B121" s="386">
        <v>5</v>
      </c>
      <c r="C121" s="526">
        <v>41728</v>
      </c>
      <c r="D121" s="3092"/>
      <c r="E121" s="1904"/>
      <c r="F121" s="784"/>
      <c r="G121" s="785"/>
      <c r="H121" s="1904">
        <f t="shared" si="22"/>
        <v>0</v>
      </c>
      <c r="I121" s="1906">
        <f t="shared" ref="I121:I144" si="25">H121*500</f>
        <v>0</v>
      </c>
      <c r="J121" s="786"/>
      <c r="K121" s="787"/>
      <c r="L121" s="123"/>
      <c r="M121" s="1905">
        <f t="shared" si="23"/>
        <v>0</v>
      </c>
      <c r="N121" s="1904"/>
      <c r="O121" s="1905">
        <f>N121*15000</f>
        <v>0</v>
      </c>
      <c r="P121" s="1905">
        <f t="shared" si="24"/>
        <v>0</v>
      </c>
      <c r="Q121" s="788"/>
      <c r="R121" s="125" t="s">
        <v>805</v>
      </c>
    </row>
    <row r="122" spans="1:19" ht="15.95" hidden="1" customHeight="1">
      <c r="A122" s="35"/>
      <c r="B122" s="1878">
        <v>6</v>
      </c>
      <c r="C122" s="526">
        <v>41729</v>
      </c>
      <c r="D122" s="3092"/>
      <c r="E122" s="1904"/>
      <c r="F122" s="1904"/>
      <c r="G122" s="764"/>
      <c r="H122" s="1904">
        <f t="shared" si="22"/>
        <v>0</v>
      </c>
      <c r="I122" s="1906">
        <f t="shared" si="25"/>
        <v>0</v>
      </c>
      <c r="J122" s="777"/>
      <c r="K122" s="1906"/>
      <c r="L122" s="123"/>
      <c r="M122" s="1905">
        <f t="shared" si="23"/>
        <v>0</v>
      </c>
      <c r="N122" s="1904"/>
      <c r="O122" s="1905">
        <f>N122*15000</f>
        <v>0</v>
      </c>
      <c r="P122" s="1905">
        <f t="shared" si="24"/>
        <v>0</v>
      </c>
      <c r="Q122" s="1905"/>
      <c r="R122" s="125" t="s">
        <v>805</v>
      </c>
    </row>
    <row r="123" spans="1:19" ht="15.95" hidden="1" customHeight="1">
      <c r="A123" s="35"/>
      <c r="B123" s="1878">
        <v>7</v>
      </c>
      <c r="C123" s="526">
        <v>41730</v>
      </c>
      <c r="D123" s="3092"/>
      <c r="E123" s="1904"/>
      <c r="F123" s="1904"/>
      <c r="G123" s="764"/>
      <c r="H123" s="1904">
        <f t="shared" si="22"/>
        <v>0</v>
      </c>
      <c r="I123" s="1906">
        <f t="shared" si="25"/>
        <v>0</v>
      </c>
      <c r="J123" s="1904"/>
      <c r="K123" s="1905"/>
      <c r="L123" s="123"/>
      <c r="M123" s="1905">
        <f t="shared" si="23"/>
        <v>0</v>
      </c>
      <c r="N123" s="1904"/>
      <c r="O123" s="1905">
        <f t="shared" ref="O123:O131" si="26">N123*15000</f>
        <v>0</v>
      </c>
      <c r="P123" s="1905">
        <f t="shared" si="24"/>
        <v>0</v>
      </c>
      <c r="Q123" s="1905"/>
      <c r="R123" s="125" t="s">
        <v>805</v>
      </c>
    </row>
    <row r="124" spans="1:19" ht="15.95" hidden="1" customHeight="1">
      <c r="A124" s="35"/>
      <c r="B124" s="1878">
        <v>8</v>
      </c>
      <c r="C124" s="526">
        <v>41731</v>
      </c>
      <c r="D124" s="3092"/>
      <c r="E124" s="1904"/>
      <c r="F124" s="1904"/>
      <c r="G124" s="764"/>
      <c r="H124" s="1904">
        <f t="shared" si="22"/>
        <v>0</v>
      </c>
      <c r="I124" s="1906">
        <f t="shared" si="25"/>
        <v>0</v>
      </c>
      <c r="J124" s="1904"/>
      <c r="K124" s="1905"/>
      <c r="L124" s="123"/>
      <c r="M124" s="1905">
        <f t="shared" si="23"/>
        <v>0</v>
      </c>
      <c r="N124" s="1904"/>
      <c r="O124" s="1905">
        <f t="shared" si="26"/>
        <v>0</v>
      </c>
      <c r="P124" s="1905">
        <f t="shared" si="24"/>
        <v>0</v>
      </c>
      <c r="Q124" s="1905"/>
      <c r="R124" s="125" t="s">
        <v>805</v>
      </c>
    </row>
    <row r="125" spans="1:19" ht="15.95" hidden="1" customHeight="1">
      <c r="A125" s="35"/>
      <c r="B125" s="1878">
        <v>9</v>
      </c>
      <c r="C125" s="526">
        <v>41732</v>
      </c>
      <c r="D125" s="3092"/>
      <c r="E125" s="1904"/>
      <c r="F125" s="1904"/>
      <c r="G125" s="764"/>
      <c r="H125" s="1904">
        <f t="shared" si="22"/>
        <v>0</v>
      </c>
      <c r="I125" s="1906">
        <f t="shared" si="25"/>
        <v>0</v>
      </c>
      <c r="J125" s="1904"/>
      <c r="K125" s="1905"/>
      <c r="L125" s="123"/>
      <c r="M125" s="1905">
        <f t="shared" si="23"/>
        <v>0</v>
      </c>
      <c r="N125" s="1904"/>
      <c r="O125" s="1905">
        <f t="shared" si="26"/>
        <v>0</v>
      </c>
      <c r="P125" s="1905">
        <f t="shared" si="24"/>
        <v>0</v>
      </c>
      <c r="Q125" s="124"/>
      <c r="R125" s="125" t="s">
        <v>805</v>
      </c>
    </row>
    <row r="126" spans="1:19" ht="15.95" hidden="1" customHeight="1">
      <c r="A126" s="35"/>
      <c r="B126" s="1878">
        <v>10</v>
      </c>
      <c r="C126" s="526">
        <v>41733</v>
      </c>
      <c r="D126" s="3092"/>
      <c r="E126" s="1904"/>
      <c r="F126" s="1904"/>
      <c r="G126" s="764"/>
      <c r="H126" s="1904">
        <f t="shared" si="22"/>
        <v>0</v>
      </c>
      <c r="I126" s="1906">
        <f t="shared" si="25"/>
        <v>0</v>
      </c>
      <c r="J126" s="1904"/>
      <c r="K126" s="1905"/>
      <c r="L126" s="123"/>
      <c r="M126" s="1905">
        <f t="shared" si="23"/>
        <v>0</v>
      </c>
      <c r="N126" s="1904"/>
      <c r="O126" s="1905">
        <f t="shared" si="26"/>
        <v>0</v>
      </c>
      <c r="P126" s="1905">
        <f t="shared" si="24"/>
        <v>0</v>
      </c>
      <c r="Q126" s="124"/>
      <c r="R126" s="125" t="s">
        <v>805</v>
      </c>
    </row>
    <row r="127" spans="1:19" ht="15.95" hidden="1" customHeight="1">
      <c r="A127" s="35"/>
      <c r="B127" s="1878">
        <v>11</v>
      </c>
      <c r="C127" s="526">
        <v>41734</v>
      </c>
      <c r="D127" s="3092"/>
      <c r="E127" s="1904"/>
      <c r="F127" s="1904"/>
      <c r="G127" s="764"/>
      <c r="H127" s="1904">
        <f t="shared" si="22"/>
        <v>0</v>
      </c>
      <c r="I127" s="1906">
        <f t="shared" si="25"/>
        <v>0</v>
      </c>
      <c r="J127" s="1904"/>
      <c r="K127" s="1905"/>
      <c r="L127" s="1904"/>
      <c r="M127" s="1905">
        <f t="shared" si="23"/>
        <v>0</v>
      </c>
      <c r="N127" s="1904"/>
      <c r="O127" s="1905">
        <f t="shared" si="26"/>
        <v>0</v>
      </c>
      <c r="P127" s="1905">
        <f t="shared" si="24"/>
        <v>0</v>
      </c>
      <c r="Q127" s="1905"/>
      <c r="R127" s="125" t="s">
        <v>805</v>
      </c>
    </row>
    <row r="128" spans="1:19" ht="15.95" hidden="1" customHeight="1">
      <c r="A128" s="35"/>
      <c r="B128" s="386">
        <v>12</v>
      </c>
      <c r="C128" s="526">
        <v>41735</v>
      </c>
      <c r="D128" s="3092"/>
      <c r="E128" s="1904"/>
      <c r="F128" s="1904"/>
      <c r="G128" s="764"/>
      <c r="H128" s="1904">
        <f t="shared" si="22"/>
        <v>0</v>
      </c>
      <c r="I128" s="1906">
        <f t="shared" si="25"/>
        <v>0</v>
      </c>
      <c r="J128" s="1904"/>
      <c r="K128" s="1905"/>
      <c r="L128" s="1904"/>
      <c r="M128" s="1905">
        <f t="shared" si="23"/>
        <v>0</v>
      </c>
      <c r="N128" s="1904"/>
      <c r="O128" s="1905">
        <f t="shared" si="26"/>
        <v>0</v>
      </c>
      <c r="P128" s="1905">
        <f t="shared" si="24"/>
        <v>0</v>
      </c>
      <c r="Q128" s="1905"/>
      <c r="R128" s="125" t="s">
        <v>805</v>
      </c>
    </row>
    <row r="129" spans="1:19" ht="15.95" hidden="1" customHeight="1">
      <c r="A129" s="35"/>
      <c r="B129" s="1878">
        <v>13</v>
      </c>
      <c r="C129" s="526">
        <v>41736</v>
      </c>
      <c r="D129" s="3092"/>
      <c r="E129" s="1904"/>
      <c r="F129" s="1904"/>
      <c r="G129" s="764"/>
      <c r="H129" s="1904">
        <f t="shared" si="22"/>
        <v>0</v>
      </c>
      <c r="I129" s="1906">
        <f t="shared" si="25"/>
        <v>0</v>
      </c>
      <c r="J129" s="1904"/>
      <c r="K129" s="1905"/>
      <c r="L129" s="1904"/>
      <c r="M129" s="1905">
        <f t="shared" si="23"/>
        <v>0</v>
      </c>
      <c r="N129" s="1904"/>
      <c r="O129" s="1905">
        <f t="shared" si="26"/>
        <v>0</v>
      </c>
      <c r="P129" s="1905">
        <f t="shared" si="24"/>
        <v>0</v>
      </c>
      <c r="Q129" s="1905"/>
      <c r="R129" s="125" t="s">
        <v>805</v>
      </c>
    </row>
    <row r="130" spans="1:19" ht="15.95" hidden="1" customHeight="1">
      <c r="B130" s="1878">
        <v>14</v>
      </c>
      <c r="C130" s="526">
        <v>41737</v>
      </c>
      <c r="D130" s="3092"/>
      <c r="E130" s="1904"/>
      <c r="F130" s="1904"/>
      <c r="G130" s="764"/>
      <c r="H130" s="1904">
        <f t="shared" si="22"/>
        <v>0</v>
      </c>
      <c r="I130" s="1906">
        <f t="shared" si="25"/>
        <v>0</v>
      </c>
      <c r="J130" s="1904"/>
      <c r="K130" s="1905"/>
      <c r="L130" s="1904"/>
      <c r="M130" s="1905">
        <f t="shared" si="23"/>
        <v>0</v>
      </c>
      <c r="N130" s="1904"/>
      <c r="O130" s="1905">
        <f t="shared" si="26"/>
        <v>0</v>
      </c>
      <c r="P130" s="1905">
        <f t="shared" si="24"/>
        <v>0</v>
      </c>
      <c r="Q130" s="1905"/>
      <c r="R130" s="125" t="s">
        <v>805</v>
      </c>
    </row>
    <row r="131" spans="1:19" ht="15.95" hidden="1" customHeight="1">
      <c r="B131" s="1878">
        <v>15</v>
      </c>
      <c r="C131" s="526">
        <v>41738</v>
      </c>
      <c r="D131" s="3092"/>
      <c r="E131" s="1904"/>
      <c r="F131" s="1904"/>
      <c r="G131" s="764"/>
      <c r="H131" s="1904">
        <f t="shared" si="22"/>
        <v>0</v>
      </c>
      <c r="I131" s="1906">
        <f t="shared" si="25"/>
        <v>0</v>
      </c>
      <c r="J131" s="1904"/>
      <c r="K131" s="1905"/>
      <c r="L131" s="1904"/>
      <c r="M131" s="1905">
        <f t="shared" si="23"/>
        <v>0</v>
      </c>
      <c r="N131" s="1904"/>
      <c r="O131" s="1905">
        <f t="shared" si="26"/>
        <v>0</v>
      </c>
      <c r="P131" s="1905">
        <f t="shared" si="24"/>
        <v>0</v>
      </c>
      <c r="Q131" s="1905"/>
      <c r="R131" s="125" t="s">
        <v>805</v>
      </c>
    </row>
    <row r="132" spans="1:19" ht="15.95" hidden="1" customHeight="1">
      <c r="B132" s="1878">
        <v>16</v>
      </c>
      <c r="C132" s="526">
        <v>41739</v>
      </c>
      <c r="D132" s="3092"/>
      <c r="E132" s="1904"/>
      <c r="F132" s="1904"/>
      <c r="G132" s="764"/>
      <c r="H132" s="1904">
        <f t="shared" si="22"/>
        <v>0</v>
      </c>
      <c r="I132" s="1906">
        <f t="shared" si="25"/>
        <v>0</v>
      </c>
      <c r="J132" s="1904"/>
      <c r="K132" s="1905"/>
      <c r="L132" s="1904"/>
      <c r="M132" s="1905">
        <f>L132*10000</f>
        <v>0</v>
      </c>
      <c r="N132" s="1904"/>
      <c r="O132" s="1905">
        <f>N132*15000</f>
        <v>0</v>
      </c>
      <c r="P132" s="1905">
        <f t="shared" si="24"/>
        <v>0</v>
      </c>
      <c r="Q132" s="1905"/>
      <c r="R132" s="125" t="s">
        <v>805</v>
      </c>
    </row>
    <row r="133" spans="1:19" ht="15.95" hidden="1" customHeight="1">
      <c r="B133" s="1878">
        <v>17</v>
      </c>
      <c r="C133" s="526">
        <v>41740</v>
      </c>
      <c r="D133" s="3092"/>
      <c r="E133" s="1904"/>
      <c r="F133" s="1904"/>
      <c r="G133" s="764"/>
      <c r="H133" s="1904">
        <f t="shared" si="22"/>
        <v>0</v>
      </c>
      <c r="I133" s="1906">
        <f t="shared" si="25"/>
        <v>0</v>
      </c>
      <c r="J133" s="1904"/>
      <c r="K133" s="1905"/>
      <c r="L133" s="1904"/>
      <c r="M133" s="1905">
        <f t="shared" ref="M133:M144" si="27">L133*10000</f>
        <v>0</v>
      </c>
      <c r="N133" s="1904"/>
      <c r="O133" s="1905">
        <f t="shared" ref="O133:O144" si="28">N133*15000</f>
        <v>0</v>
      </c>
      <c r="P133" s="1905">
        <f t="shared" si="24"/>
        <v>0</v>
      </c>
      <c r="Q133" s="1905"/>
      <c r="R133" s="125" t="s">
        <v>805</v>
      </c>
    </row>
    <row r="134" spans="1:19" ht="15.95" hidden="1" customHeight="1">
      <c r="B134" s="1878">
        <v>18</v>
      </c>
      <c r="C134" s="526">
        <v>41741</v>
      </c>
      <c r="D134" s="3092"/>
      <c r="E134" s="1904"/>
      <c r="F134" s="1904"/>
      <c r="G134" s="764"/>
      <c r="H134" s="1904">
        <f t="shared" si="22"/>
        <v>0</v>
      </c>
      <c r="I134" s="1906">
        <f t="shared" si="25"/>
        <v>0</v>
      </c>
      <c r="J134" s="1904"/>
      <c r="K134" s="1905"/>
      <c r="L134" s="1904"/>
      <c r="M134" s="1905">
        <f t="shared" si="27"/>
        <v>0</v>
      </c>
      <c r="N134" s="1904"/>
      <c r="O134" s="1905">
        <f t="shared" si="28"/>
        <v>0</v>
      </c>
      <c r="P134" s="1905">
        <f t="shared" si="24"/>
        <v>0</v>
      </c>
      <c r="Q134" s="1905"/>
      <c r="R134" s="125" t="s">
        <v>805</v>
      </c>
      <c r="S134" s="1222"/>
    </row>
    <row r="135" spans="1:19" ht="15.95" hidden="1" customHeight="1">
      <c r="B135" s="386">
        <v>19</v>
      </c>
      <c r="C135" s="526">
        <v>41742</v>
      </c>
      <c r="D135" s="3092"/>
      <c r="E135" s="1904"/>
      <c r="F135" s="1904"/>
      <c r="G135" s="764"/>
      <c r="H135" s="1904">
        <f t="shared" si="22"/>
        <v>0</v>
      </c>
      <c r="I135" s="1906">
        <f t="shared" si="25"/>
        <v>0</v>
      </c>
      <c r="J135" s="1904"/>
      <c r="K135" s="1905"/>
      <c r="L135" s="1904"/>
      <c r="M135" s="1905">
        <f t="shared" si="27"/>
        <v>0</v>
      </c>
      <c r="N135" s="1904"/>
      <c r="O135" s="1905">
        <f t="shared" si="28"/>
        <v>0</v>
      </c>
      <c r="P135" s="1905">
        <f t="shared" si="24"/>
        <v>0</v>
      </c>
      <c r="Q135" s="1905"/>
      <c r="R135" s="125" t="s">
        <v>805</v>
      </c>
      <c r="S135" s="1222"/>
    </row>
    <row r="136" spans="1:19" ht="15.95" hidden="1" customHeight="1">
      <c r="B136" s="1878">
        <v>20</v>
      </c>
      <c r="C136" s="526">
        <v>41743</v>
      </c>
      <c r="D136" s="3092"/>
      <c r="E136" s="1904"/>
      <c r="F136" s="1904"/>
      <c r="G136" s="764"/>
      <c r="H136" s="1904">
        <f t="shared" si="22"/>
        <v>0</v>
      </c>
      <c r="I136" s="1906">
        <f t="shared" si="25"/>
        <v>0</v>
      </c>
      <c r="J136" s="1904"/>
      <c r="K136" s="1905"/>
      <c r="L136" s="1904"/>
      <c r="M136" s="1905">
        <f t="shared" si="27"/>
        <v>0</v>
      </c>
      <c r="N136" s="1904"/>
      <c r="O136" s="1905">
        <f t="shared" si="28"/>
        <v>0</v>
      </c>
      <c r="P136" s="1905">
        <f t="shared" si="24"/>
        <v>0</v>
      </c>
      <c r="Q136" s="1905"/>
      <c r="R136" s="125" t="s">
        <v>805</v>
      </c>
      <c r="S136" s="1222"/>
    </row>
    <row r="137" spans="1:19" ht="15.95" hidden="1" customHeight="1">
      <c r="B137" s="1878">
        <v>21</v>
      </c>
      <c r="C137" s="526">
        <v>41744</v>
      </c>
      <c r="D137" s="3092"/>
      <c r="E137" s="1904"/>
      <c r="F137" s="1904"/>
      <c r="G137" s="764"/>
      <c r="H137" s="1904">
        <f t="shared" si="22"/>
        <v>0</v>
      </c>
      <c r="I137" s="1906">
        <f t="shared" si="25"/>
        <v>0</v>
      </c>
      <c r="J137" s="1904"/>
      <c r="K137" s="1905"/>
      <c r="L137" s="1904"/>
      <c r="M137" s="1905">
        <f t="shared" si="27"/>
        <v>0</v>
      </c>
      <c r="N137" s="1904"/>
      <c r="O137" s="1905">
        <f t="shared" si="28"/>
        <v>0</v>
      </c>
      <c r="P137" s="1905">
        <f t="shared" si="24"/>
        <v>0</v>
      </c>
      <c r="Q137" s="1905"/>
      <c r="R137" s="125" t="s">
        <v>805</v>
      </c>
      <c r="S137" s="1222"/>
    </row>
    <row r="138" spans="1:19" ht="15.95" hidden="1" customHeight="1">
      <c r="B138" s="1878">
        <v>22</v>
      </c>
      <c r="C138" s="526">
        <v>41745</v>
      </c>
      <c r="D138" s="3092"/>
      <c r="E138" s="1904"/>
      <c r="F138" s="1904"/>
      <c r="G138" s="764"/>
      <c r="H138" s="1904">
        <f t="shared" si="22"/>
        <v>0</v>
      </c>
      <c r="I138" s="1906">
        <f t="shared" si="25"/>
        <v>0</v>
      </c>
      <c r="J138" s="1904"/>
      <c r="K138" s="1905"/>
      <c r="L138" s="1904"/>
      <c r="M138" s="1905">
        <f t="shared" si="27"/>
        <v>0</v>
      </c>
      <c r="N138" s="1904"/>
      <c r="O138" s="1905">
        <f t="shared" si="28"/>
        <v>0</v>
      </c>
      <c r="P138" s="1905">
        <f t="shared" si="24"/>
        <v>0</v>
      </c>
      <c r="Q138" s="1905"/>
      <c r="R138" s="125" t="s">
        <v>805</v>
      </c>
      <c r="S138" s="1222"/>
    </row>
    <row r="139" spans="1:19" ht="15.95" hidden="1" customHeight="1">
      <c r="B139" s="1878">
        <v>23</v>
      </c>
      <c r="C139" s="526">
        <v>41746</v>
      </c>
      <c r="D139" s="3092"/>
      <c r="E139" s="1904"/>
      <c r="F139" s="1904"/>
      <c r="G139" s="764"/>
      <c r="H139" s="1904">
        <f t="shared" si="22"/>
        <v>0</v>
      </c>
      <c r="I139" s="1906">
        <f t="shared" si="25"/>
        <v>0</v>
      </c>
      <c r="J139" s="1904"/>
      <c r="K139" s="1905"/>
      <c r="L139" s="1904"/>
      <c r="M139" s="1905">
        <f t="shared" si="27"/>
        <v>0</v>
      </c>
      <c r="N139" s="1904"/>
      <c r="O139" s="1905">
        <f t="shared" si="28"/>
        <v>0</v>
      </c>
      <c r="P139" s="1905">
        <f t="shared" si="24"/>
        <v>0</v>
      </c>
      <c r="Q139" s="1905"/>
      <c r="R139" s="125" t="s">
        <v>805</v>
      </c>
      <c r="S139" s="1222"/>
    </row>
    <row r="140" spans="1:19" ht="15.95" hidden="1" customHeight="1">
      <c r="B140" s="1878">
        <v>24</v>
      </c>
      <c r="C140" s="526">
        <v>41747</v>
      </c>
      <c r="D140" s="3092"/>
      <c r="E140" s="1904"/>
      <c r="F140" s="1904"/>
      <c r="G140" s="764"/>
      <c r="H140" s="1904">
        <f t="shared" si="22"/>
        <v>0</v>
      </c>
      <c r="I140" s="1906">
        <f t="shared" si="25"/>
        <v>0</v>
      </c>
      <c r="J140" s="1904"/>
      <c r="K140" s="1905"/>
      <c r="L140" s="1904"/>
      <c r="M140" s="1905">
        <f t="shared" si="27"/>
        <v>0</v>
      </c>
      <c r="N140" s="1904"/>
      <c r="O140" s="1905">
        <f t="shared" si="28"/>
        <v>0</v>
      </c>
      <c r="P140" s="1905">
        <f t="shared" si="24"/>
        <v>0</v>
      </c>
      <c r="Q140" s="1905"/>
      <c r="R140" s="125" t="s">
        <v>805</v>
      </c>
      <c r="S140" s="1222"/>
    </row>
    <row r="141" spans="1:19" ht="15.95" hidden="1" customHeight="1">
      <c r="B141" s="1878">
        <v>25</v>
      </c>
      <c r="C141" s="526">
        <v>41748</v>
      </c>
      <c r="D141" s="3092"/>
      <c r="E141" s="1904"/>
      <c r="F141" s="1904"/>
      <c r="G141" s="764"/>
      <c r="H141" s="1904">
        <f t="shared" si="22"/>
        <v>0</v>
      </c>
      <c r="I141" s="1906">
        <f t="shared" si="25"/>
        <v>0</v>
      </c>
      <c r="J141" s="1904"/>
      <c r="K141" s="1905"/>
      <c r="L141" s="1904"/>
      <c r="M141" s="1905">
        <f t="shared" si="27"/>
        <v>0</v>
      </c>
      <c r="N141" s="1904"/>
      <c r="O141" s="1905">
        <f t="shared" si="28"/>
        <v>0</v>
      </c>
      <c r="P141" s="1905">
        <f t="shared" si="24"/>
        <v>0</v>
      </c>
      <c r="Q141" s="1905"/>
      <c r="R141" s="125" t="s">
        <v>805</v>
      </c>
      <c r="S141" s="1222"/>
    </row>
    <row r="142" spans="1:19" ht="15.95" hidden="1" customHeight="1">
      <c r="B142" s="386">
        <v>26</v>
      </c>
      <c r="C142" s="526">
        <v>41749</v>
      </c>
      <c r="D142" s="3092"/>
      <c r="E142" s="1904"/>
      <c r="F142" s="1904"/>
      <c r="G142" s="764"/>
      <c r="H142" s="1904">
        <f t="shared" si="22"/>
        <v>0</v>
      </c>
      <c r="I142" s="1906">
        <f t="shared" si="25"/>
        <v>0</v>
      </c>
      <c r="J142" s="1904"/>
      <c r="K142" s="1905"/>
      <c r="L142" s="1904"/>
      <c r="M142" s="1905">
        <f t="shared" si="27"/>
        <v>0</v>
      </c>
      <c r="N142" s="1904"/>
      <c r="O142" s="1905">
        <f t="shared" si="28"/>
        <v>0</v>
      </c>
      <c r="P142" s="1905">
        <f t="shared" si="24"/>
        <v>0</v>
      </c>
      <c r="Q142" s="1905"/>
      <c r="R142" s="125" t="s">
        <v>805</v>
      </c>
      <c r="S142" s="1222"/>
    </row>
    <row r="143" spans="1:19" ht="15.95" hidden="1" customHeight="1">
      <c r="B143" s="1878">
        <v>27</v>
      </c>
      <c r="C143" s="526">
        <v>41750</v>
      </c>
      <c r="D143" s="3092"/>
      <c r="E143" s="1904"/>
      <c r="F143" s="1904"/>
      <c r="G143" s="764"/>
      <c r="H143" s="1904">
        <f t="shared" si="22"/>
        <v>0</v>
      </c>
      <c r="I143" s="1906">
        <f t="shared" si="25"/>
        <v>0</v>
      </c>
      <c r="J143" s="1904"/>
      <c r="K143" s="1905"/>
      <c r="L143" s="1904"/>
      <c r="M143" s="1905">
        <f t="shared" si="27"/>
        <v>0</v>
      </c>
      <c r="N143" s="1904"/>
      <c r="O143" s="1905">
        <f t="shared" si="28"/>
        <v>0</v>
      </c>
      <c r="P143" s="1905">
        <f t="shared" si="24"/>
        <v>0</v>
      </c>
      <c r="Q143" s="1905"/>
      <c r="R143" s="125" t="s">
        <v>805</v>
      </c>
      <c r="S143" s="1222"/>
    </row>
    <row r="144" spans="1:19" ht="15.95" hidden="1" customHeight="1">
      <c r="B144" s="1878">
        <v>28</v>
      </c>
      <c r="C144" s="526">
        <v>41751</v>
      </c>
      <c r="D144" s="3092"/>
      <c r="E144" s="1904"/>
      <c r="F144" s="1904"/>
      <c r="G144" s="764"/>
      <c r="H144" s="1904">
        <f t="shared" si="22"/>
        <v>0</v>
      </c>
      <c r="I144" s="1906">
        <f t="shared" si="25"/>
        <v>0</v>
      </c>
      <c r="J144" s="1904"/>
      <c r="K144" s="1905"/>
      <c r="L144" s="1904"/>
      <c r="M144" s="1905">
        <f t="shared" si="27"/>
        <v>0</v>
      </c>
      <c r="N144" s="1904"/>
      <c r="O144" s="1905">
        <f t="shared" si="28"/>
        <v>0</v>
      </c>
      <c r="P144" s="1905">
        <f t="shared" si="24"/>
        <v>0</v>
      </c>
      <c r="Q144" s="1905"/>
      <c r="R144" s="125" t="s">
        <v>805</v>
      </c>
      <c r="S144" s="1222"/>
    </row>
    <row r="145" spans="1:19" ht="15.95" hidden="1" customHeight="1">
      <c r="B145" s="1878">
        <v>29</v>
      </c>
      <c r="C145" s="526">
        <v>41752</v>
      </c>
      <c r="D145" s="3092"/>
      <c r="E145" s="1904"/>
      <c r="F145" s="1904"/>
      <c r="G145" s="764"/>
      <c r="H145" s="1904">
        <f>F145*G145</f>
        <v>0</v>
      </c>
      <c r="I145" s="1906">
        <f>H145*500</f>
        <v>0</v>
      </c>
      <c r="J145" s="1904"/>
      <c r="K145" s="1905"/>
      <c r="L145" s="1904"/>
      <c r="M145" s="1905">
        <f>L145*10000</f>
        <v>0</v>
      </c>
      <c r="N145" s="1904"/>
      <c r="O145" s="1905">
        <f t="shared" ref="O145:O154" si="29">N145*15000</f>
        <v>0</v>
      </c>
      <c r="P145" s="1905">
        <f>I145+K145+M145+O145</f>
        <v>0</v>
      </c>
      <c r="Q145" s="1905"/>
      <c r="R145" s="125" t="s">
        <v>805</v>
      </c>
      <c r="S145" s="1222"/>
    </row>
    <row r="146" spans="1:19" ht="15.95" hidden="1" customHeight="1">
      <c r="B146" s="1878">
        <v>30</v>
      </c>
      <c r="C146" s="526">
        <v>41753</v>
      </c>
      <c r="D146" s="3092"/>
      <c r="E146" s="1904"/>
      <c r="F146" s="1904"/>
      <c r="G146" s="764"/>
      <c r="H146" s="1904">
        <f>F146*G146</f>
        <v>0</v>
      </c>
      <c r="I146" s="1906">
        <f>H146*500</f>
        <v>0</v>
      </c>
      <c r="J146" s="1904"/>
      <c r="K146" s="1905"/>
      <c r="L146" s="1904"/>
      <c r="M146" s="1905">
        <f>L146*10000</f>
        <v>0</v>
      </c>
      <c r="N146" s="1904"/>
      <c r="O146" s="1905">
        <f t="shared" si="29"/>
        <v>0</v>
      </c>
      <c r="P146" s="1905">
        <f>I146+K146+M146+O146</f>
        <v>0</v>
      </c>
      <c r="Q146" s="1905"/>
      <c r="R146" s="125" t="s">
        <v>805</v>
      </c>
      <c r="S146" s="1222"/>
    </row>
    <row r="147" spans="1:19" ht="15.95" hidden="1" customHeight="1" thickBot="1">
      <c r="B147" s="1879">
        <v>31</v>
      </c>
      <c r="C147" s="791">
        <v>41754</v>
      </c>
      <c r="D147" s="3093"/>
      <c r="E147" s="1924"/>
      <c r="F147" s="1924"/>
      <c r="G147" s="765"/>
      <c r="H147" s="1924">
        <f>F147*G147</f>
        <v>0</v>
      </c>
      <c r="I147" s="1907">
        <f>H147*500</f>
        <v>0</v>
      </c>
      <c r="J147" s="1924"/>
      <c r="K147" s="767"/>
      <c r="L147" s="1924"/>
      <c r="M147" s="767">
        <f>L147*10000</f>
        <v>0</v>
      </c>
      <c r="N147" s="1924"/>
      <c r="O147" s="767">
        <f t="shared" si="29"/>
        <v>0</v>
      </c>
      <c r="P147" s="767">
        <f>I147+K147+M147+O147</f>
        <v>0</v>
      </c>
      <c r="Q147" s="767"/>
      <c r="R147" s="792" t="s">
        <v>805</v>
      </c>
      <c r="S147" s="1222"/>
    </row>
    <row r="148" spans="1:19" ht="15.95" hidden="1" customHeight="1">
      <c r="A148" s="1880"/>
      <c r="B148" s="1109">
        <v>1</v>
      </c>
      <c r="C148" s="1110">
        <v>41755</v>
      </c>
      <c r="D148" s="896"/>
      <c r="E148" s="770"/>
      <c r="F148" s="770"/>
      <c r="G148" s="771"/>
      <c r="H148" s="771">
        <f t="shared" ref="H148:H177" si="30">F148*G148</f>
        <v>0</v>
      </c>
      <c r="I148" s="1913">
        <f t="shared" ref="I148:I177" si="31">H148*500</f>
        <v>0</v>
      </c>
      <c r="J148" s="773"/>
      <c r="K148" s="1913"/>
      <c r="L148" s="123"/>
      <c r="M148" s="1905">
        <f t="shared" ref="M148:M174" si="32">L148*10000</f>
        <v>0</v>
      </c>
      <c r="N148" s="1904"/>
      <c r="O148" s="1905">
        <f t="shared" si="29"/>
        <v>0</v>
      </c>
      <c r="P148" s="1916">
        <f t="shared" ref="P148:P177" si="33">I148+K148+M148+O148</f>
        <v>0</v>
      </c>
      <c r="Q148" s="1916"/>
      <c r="R148" s="775"/>
    </row>
    <row r="149" spans="1:19" s="340" customFormat="1" ht="15.95" hidden="1" customHeight="1">
      <c r="A149" s="339"/>
      <c r="B149" s="1918">
        <v>2</v>
      </c>
      <c r="C149" s="1112">
        <v>41756</v>
      </c>
      <c r="D149" s="896"/>
      <c r="E149" s="1904"/>
      <c r="F149" s="1904"/>
      <c r="G149" s="123"/>
      <c r="H149" s="764">
        <f t="shared" si="30"/>
        <v>0</v>
      </c>
      <c r="I149" s="1906">
        <f t="shared" si="31"/>
        <v>0</v>
      </c>
      <c r="J149" s="777"/>
      <c r="K149" s="1906"/>
      <c r="L149" s="123"/>
      <c r="M149" s="1905">
        <f t="shared" si="32"/>
        <v>0</v>
      </c>
      <c r="N149" s="1904"/>
      <c r="O149" s="1905">
        <f t="shared" si="29"/>
        <v>0</v>
      </c>
      <c r="P149" s="1905">
        <f t="shared" si="33"/>
        <v>0</v>
      </c>
      <c r="Q149" s="1905"/>
      <c r="R149" s="125"/>
    </row>
    <row r="150" spans="1:19" ht="15.95" hidden="1" customHeight="1">
      <c r="A150" s="35"/>
      <c r="B150" s="1925">
        <v>3</v>
      </c>
      <c r="C150" s="1110">
        <v>41757</v>
      </c>
      <c r="D150" s="896"/>
      <c r="E150" s="1904"/>
      <c r="F150" s="1904"/>
      <c r="G150" s="1904"/>
      <c r="H150" s="764">
        <f t="shared" si="30"/>
        <v>0</v>
      </c>
      <c r="I150" s="122">
        <f t="shared" si="31"/>
        <v>0</v>
      </c>
      <c r="J150" s="1904"/>
      <c r="K150" s="779"/>
      <c r="L150" s="123"/>
      <c r="M150" s="1905">
        <f t="shared" si="32"/>
        <v>0</v>
      </c>
      <c r="N150" s="1904"/>
      <c r="O150" s="1905">
        <f t="shared" si="29"/>
        <v>0</v>
      </c>
      <c r="P150" s="1905">
        <f t="shared" si="33"/>
        <v>0</v>
      </c>
      <c r="Q150" s="780"/>
      <c r="R150" s="781"/>
    </row>
    <row r="151" spans="1:19" ht="15.95" hidden="1" customHeight="1">
      <c r="A151" s="35"/>
      <c r="B151" s="1925">
        <v>4</v>
      </c>
      <c r="C151" s="1110">
        <v>41758</v>
      </c>
      <c r="D151" s="896"/>
      <c r="E151" s="1904"/>
      <c r="F151" s="1904"/>
      <c r="G151" s="764"/>
      <c r="H151" s="764">
        <f t="shared" si="30"/>
        <v>0</v>
      </c>
      <c r="I151" s="1906">
        <f t="shared" si="31"/>
        <v>0</v>
      </c>
      <c r="J151" s="1904"/>
      <c r="K151" s="1906"/>
      <c r="L151" s="123"/>
      <c r="M151" s="1905">
        <f t="shared" si="32"/>
        <v>0</v>
      </c>
      <c r="N151" s="1904"/>
      <c r="O151" s="1905">
        <f t="shared" si="29"/>
        <v>0</v>
      </c>
      <c r="P151" s="1905">
        <f t="shared" si="33"/>
        <v>0</v>
      </c>
      <c r="Q151" s="782"/>
      <c r="R151" s="783"/>
    </row>
    <row r="152" spans="1:19" ht="15.95" hidden="1" customHeight="1">
      <c r="A152" s="35"/>
      <c r="B152" s="1925">
        <v>5</v>
      </c>
      <c r="C152" s="1110">
        <v>41759</v>
      </c>
      <c r="D152" s="896"/>
      <c r="E152" s="1904"/>
      <c r="F152" s="784"/>
      <c r="G152" s="785"/>
      <c r="H152" s="764">
        <f t="shared" si="30"/>
        <v>0</v>
      </c>
      <c r="I152" s="1906">
        <f t="shared" si="31"/>
        <v>0</v>
      </c>
      <c r="J152" s="786"/>
      <c r="K152" s="787"/>
      <c r="L152" s="123"/>
      <c r="M152" s="1905">
        <f t="shared" si="32"/>
        <v>0</v>
      </c>
      <c r="N152" s="1904"/>
      <c r="O152" s="1905">
        <f t="shared" si="29"/>
        <v>0</v>
      </c>
      <c r="P152" s="1905">
        <f t="shared" si="33"/>
        <v>0</v>
      </c>
      <c r="Q152" s="788"/>
      <c r="R152" s="789"/>
    </row>
    <row r="153" spans="1:19" ht="15.95" hidden="1" customHeight="1">
      <c r="A153" s="35"/>
      <c r="B153" s="1925">
        <v>6</v>
      </c>
      <c r="C153" s="1110">
        <v>41760</v>
      </c>
      <c r="D153" s="896"/>
      <c r="E153" s="1904"/>
      <c r="F153" s="1904"/>
      <c r="G153" s="764"/>
      <c r="H153" s="764">
        <f t="shared" si="30"/>
        <v>0</v>
      </c>
      <c r="I153" s="1906">
        <f t="shared" si="31"/>
        <v>0</v>
      </c>
      <c r="J153" s="777"/>
      <c r="K153" s="1906"/>
      <c r="L153" s="123"/>
      <c r="M153" s="1905">
        <f t="shared" si="32"/>
        <v>0</v>
      </c>
      <c r="N153" s="1904"/>
      <c r="O153" s="1905">
        <f t="shared" si="29"/>
        <v>0</v>
      </c>
      <c r="P153" s="1905">
        <f t="shared" si="33"/>
        <v>0</v>
      </c>
      <c r="Q153" s="1905"/>
      <c r="R153" s="125"/>
    </row>
    <row r="154" spans="1:19" ht="15.95" hidden="1" customHeight="1">
      <c r="A154" s="35"/>
      <c r="B154" s="1925">
        <v>7</v>
      </c>
      <c r="C154" s="1110">
        <v>41761</v>
      </c>
      <c r="D154" s="896"/>
      <c r="E154" s="1904"/>
      <c r="F154" s="1904"/>
      <c r="G154" s="764"/>
      <c r="H154" s="764">
        <f t="shared" si="30"/>
        <v>0</v>
      </c>
      <c r="I154" s="1906">
        <f t="shared" si="31"/>
        <v>0</v>
      </c>
      <c r="J154" s="1904"/>
      <c r="K154" s="1905"/>
      <c r="L154" s="123"/>
      <c r="M154" s="1905">
        <f t="shared" si="32"/>
        <v>0</v>
      </c>
      <c r="N154" s="1904"/>
      <c r="O154" s="1905">
        <f t="shared" si="29"/>
        <v>0</v>
      </c>
      <c r="P154" s="1905">
        <f t="shared" si="33"/>
        <v>0</v>
      </c>
      <c r="Q154" s="1905"/>
      <c r="R154" s="125"/>
    </row>
    <row r="155" spans="1:19" ht="15.95" hidden="1" customHeight="1">
      <c r="A155" s="35"/>
      <c r="B155" s="1925">
        <v>8</v>
      </c>
      <c r="C155" s="1110">
        <v>41762</v>
      </c>
      <c r="D155" s="896"/>
      <c r="E155" s="1904"/>
      <c r="F155" s="784"/>
      <c r="G155" s="785"/>
      <c r="H155" s="764">
        <f t="shared" si="30"/>
        <v>0</v>
      </c>
      <c r="I155" s="1906">
        <f t="shared" si="31"/>
        <v>0</v>
      </c>
      <c r="J155" s="786"/>
      <c r="K155" s="787"/>
      <c r="L155" s="123"/>
      <c r="M155" s="1905">
        <f t="shared" si="32"/>
        <v>0</v>
      </c>
      <c r="N155" s="1904"/>
      <c r="O155" s="1905">
        <f t="shared" ref="O155:O174" si="34">N155*15000</f>
        <v>0</v>
      </c>
      <c r="P155" s="1905">
        <f t="shared" si="33"/>
        <v>0</v>
      </c>
      <c r="Q155" s="1905"/>
      <c r="R155" s="125"/>
    </row>
    <row r="156" spans="1:19" ht="15.95" hidden="1" customHeight="1">
      <c r="A156" s="35"/>
      <c r="B156" s="1918">
        <v>9</v>
      </c>
      <c r="C156" s="1112">
        <v>41763</v>
      </c>
      <c r="D156" s="896"/>
      <c r="E156" s="1904"/>
      <c r="F156" s="1904"/>
      <c r="G156" s="764"/>
      <c r="H156" s="764">
        <f t="shared" si="30"/>
        <v>0</v>
      </c>
      <c r="I156" s="1906">
        <f t="shared" si="31"/>
        <v>0</v>
      </c>
      <c r="J156" s="777"/>
      <c r="K156" s="1906"/>
      <c r="L156" s="123"/>
      <c r="M156" s="1905">
        <f t="shared" si="32"/>
        <v>0</v>
      </c>
      <c r="N156" s="1904"/>
      <c r="O156" s="1905">
        <f t="shared" si="34"/>
        <v>0</v>
      </c>
      <c r="P156" s="1905">
        <f t="shared" si="33"/>
        <v>0</v>
      </c>
      <c r="Q156" s="780"/>
      <c r="R156" s="781"/>
    </row>
    <row r="157" spans="1:19" ht="15.95" hidden="1" customHeight="1">
      <c r="B157" s="1925">
        <v>10</v>
      </c>
      <c r="C157" s="1110">
        <v>41764</v>
      </c>
      <c r="D157" s="3"/>
      <c r="E157" s="1897"/>
      <c r="F157" s="1897"/>
      <c r="G157" s="1005"/>
      <c r="H157" s="764">
        <f t="shared" si="30"/>
        <v>0</v>
      </c>
      <c r="I157" s="122">
        <f t="shared" si="31"/>
        <v>0</v>
      </c>
      <c r="J157" s="1904"/>
      <c r="K157" s="779"/>
      <c r="L157" s="123"/>
      <c r="M157" s="1906">
        <f t="shared" si="32"/>
        <v>0</v>
      </c>
      <c r="N157" s="123"/>
      <c r="O157" s="1906">
        <f t="shared" si="34"/>
        <v>0</v>
      </c>
      <c r="P157" s="124">
        <f t="shared" si="33"/>
        <v>0</v>
      </c>
      <c r="Q157" s="1906"/>
      <c r="R157" s="125"/>
    </row>
    <row r="158" spans="1:19" ht="15.95" hidden="1" customHeight="1">
      <c r="A158" s="35"/>
      <c r="B158" s="1925">
        <v>11</v>
      </c>
      <c r="C158" s="1110">
        <v>41765</v>
      </c>
      <c r="D158" s="3"/>
      <c r="E158" s="1904"/>
      <c r="F158" s="1904"/>
      <c r="G158" s="764"/>
      <c r="H158" s="764">
        <f t="shared" si="30"/>
        <v>0</v>
      </c>
      <c r="I158" s="1906">
        <f t="shared" si="31"/>
        <v>0</v>
      </c>
      <c r="J158" s="1910"/>
      <c r="K158" s="1911"/>
      <c r="L158" s="123"/>
      <c r="M158" s="1905">
        <f t="shared" si="32"/>
        <v>0</v>
      </c>
      <c r="N158" s="1904"/>
      <c r="O158" s="1905">
        <f t="shared" si="34"/>
        <v>0</v>
      </c>
      <c r="P158" s="1911">
        <f t="shared" si="33"/>
        <v>0</v>
      </c>
      <c r="Q158" s="1905"/>
      <c r="R158" s="125"/>
    </row>
    <row r="159" spans="1:19" ht="15.95" hidden="1" customHeight="1">
      <c r="A159" s="35"/>
      <c r="B159" s="1925">
        <v>12</v>
      </c>
      <c r="C159" s="1110">
        <v>41766</v>
      </c>
      <c r="D159" s="3"/>
      <c r="E159" s="1904"/>
      <c r="F159" s="1904"/>
      <c r="G159" s="764"/>
      <c r="H159" s="764">
        <f t="shared" si="30"/>
        <v>0</v>
      </c>
      <c r="I159" s="1906">
        <f t="shared" si="31"/>
        <v>0</v>
      </c>
      <c r="J159" s="1910"/>
      <c r="K159" s="1911"/>
      <c r="L159" s="123"/>
      <c r="M159" s="1905">
        <f t="shared" si="32"/>
        <v>0</v>
      </c>
      <c r="N159" s="1904"/>
      <c r="O159" s="1905">
        <f t="shared" si="34"/>
        <v>0</v>
      </c>
      <c r="P159" s="1905">
        <f t="shared" si="33"/>
        <v>0</v>
      </c>
      <c r="Q159" s="1905"/>
      <c r="R159" s="125"/>
    </row>
    <row r="160" spans="1:19" ht="15.95" hidden="1" customHeight="1">
      <c r="A160" s="35"/>
      <c r="B160" s="1925">
        <v>13</v>
      </c>
      <c r="C160" s="1110">
        <v>41767</v>
      </c>
      <c r="D160" s="3"/>
      <c r="E160" s="1904"/>
      <c r="F160" s="1904"/>
      <c r="G160" s="764"/>
      <c r="H160" s="764">
        <f t="shared" si="30"/>
        <v>0</v>
      </c>
      <c r="I160" s="1906">
        <f t="shared" si="31"/>
        <v>0</v>
      </c>
      <c r="J160" s="1910"/>
      <c r="K160" s="1911"/>
      <c r="L160" s="123"/>
      <c r="M160" s="1905">
        <f t="shared" si="32"/>
        <v>0</v>
      </c>
      <c r="N160" s="1904"/>
      <c r="O160" s="1905">
        <f t="shared" si="34"/>
        <v>0</v>
      </c>
      <c r="P160" s="1911">
        <f t="shared" si="33"/>
        <v>0</v>
      </c>
      <c r="Q160" s="1905"/>
      <c r="R160" s="125"/>
    </row>
    <row r="161" spans="2:19" ht="15.95" hidden="1" customHeight="1">
      <c r="B161" s="1925">
        <v>14</v>
      </c>
      <c r="C161" s="1110">
        <v>41768</v>
      </c>
      <c r="D161" s="3"/>
      <c r="E161" s="1904"/>
      <c r="F161" s="1904"/>
      <c r="G161" s="764"/>
      <c r="H161" s="764">
        <f t="shared" si="30"/>
        <v>0</v>
      </c>
      <c r="I161" s="1906">
        <f t="shared" si="31"/>
        <v>0</v>
      </c>
      <c r="J161" s="1910"/>
      <c r="K161" s="1911"/>
      <c r="L161" s="764"/>
      <c r="M161" s="1905">
        <f t="shared" si="32"/>
        <v>0</v>
      </c>
      <c r="N161" s="1904"/>
      <c r="O161" s="1905">
        <f t="shared" si="34"/>
        <v>0</v>
      </c>
      <c r="P161" s="1911">
        <f t="shared" si="33"/>
        <v>0</v>
      </c>
      <c r="Q161" s="1905"/>
      <c r="R161" s="125"/>
    </row>
    <row r="162" spans="2:19" ht="15.95" hidden="1" customHeight="1">
      <c r="B162" s="1925">
        <v>15</v>
      </c>
      <c r="C162" s="1110">
        <v>41769</v>
      </c>
      <c r="D162" s="1015"/>
      <c r="E162" s="1897"/>
      <c r="F162" s="3"/>
      <c r="G162" s="3"/>
      <c r="H162" s="764">
        <f t="shared" si="30"/>
        <v>0</v>
      </c>
      <c r="I162" s="1906">
        <f t="shared" si="31"/>
        <v>0</v>
      </c>
      <c r="J162" s="3"/>
      <c r="K162" s="3"/>
      <c r="L162" s="764"/>
      <c r="M162" s="1905">
        <f t="shared" si="32"/>
        <v>0</v>
      </c>
      <c r="N162" s="1904"/>
      <c r="O162" s="1905">
        <f t="shared" si="34"/>
        <v>0</v>
      </c>
      <c r="P162" s="1905">
        <f t="shared" si="33"/>
        <v>0</v>
      </c>
      <c r="Q162" s="1905"/>
      <c r="R162" s="125"/>
    </row>
    <row r="163" spans="2:19" ht="15.95" hidden="1" customHeight="1">
      <c r="B163" s="1918">
        <v>16</v>
      </c>
      <c r="C163" s="1112">
        <v>41770</v>
      </c>
      <c r="D163" s="3"/>
      <c r="E163" s="1904"/>
      <c r="F163" s="1904"/>
      <c r="G163" s="764"/>
      <c r="H163" s="764">
        <f t="shared" si="30"/>
        <v>0</v>
      </c>
      <c r="I163" s="1906">
        <f t="shared" si="31"/>
        <v>0</v>
      </c>
      <c r="J163" s="1910"/>
      <c r="K163" s="1911"/>
      <c r="L163" s="764"/>
      <c r="M163" s="1905">
        <f t="shared" si="32"/>
        <v>0</v>
      </c>
      <c r="N163" s="1904"/>
      <c r="O163" s="1905">
        <f t="shared" si="34"/>
        <v>0</v>
      </c>
      <c r="P163" s="1905">
        <f t="shared" si="33"/>
        <v>0</v>
      </c>
      <c r="Q163" s="1905"/>
      <c r="R163" s="125"/>
    </row>
    <row r="164" spans="2:19" ht="15.95" hidden="1" customHeight="1">
      <c r="B164" s="1925">
        <v>17</v>
      </c>
      <c r="C164" s="1110">
        <v>41771</v>
      </c>
      <c r="D164" s="3"/>
      <c r="E164" s="1904"/>
      <c r="F164" s="1904"/>
      <c r="G164" s="764"/>
      <c r="H164" s="764">
        <f t="shared" si="30"/>
        <v>0</v>
      </c>
      <c r="I164" s="1906">
        <f t="shared" si="31"/>
        <v>0</v>
      </c>
      <c r="J164" s="1910"/>
      <c r="K164" s="1911"/>
      <c r="L164" s="764"/>
      <c r="M164" s="1905">
        <f t="shared" si="32"/>
        <v>0</v>
      </c>
      <c r="N164" s="1904"/>
      <c r="O164" s="1905">
        <f t="shared" si="34"/>
        <v>0</v>
      </c>
      <c r="P164" s="1905">
        <f t="shared" si="33"/>
        <v>0</v>
      </c>
      <c r="Q164" s="1905"/>
      <c r="R164" s="125"/>
    </row>
    <row r="165" spans="2:19" ht="15.95" hidden="1" customHeight="1">
      <c r="B165" s="1925">
        <v>18</v>
      </c>
      <c r="C165" s="1110">
        <v>41772</v>
      </c>
      <c r="D165" s="3"/>
      <c r="E165" s="1904"/>
      <c r="F165" s="1904"/>
      <c r="G165" s="764"/>
      <c r="H165" s="764">
        <f t="shared" si="30"/>
        <v>0</v>
      </c>
      <c r="I165" s="1906">
        <f t="shared" si="31"/>
        <v>0</v>
      </c>
      <c r="J165" s="1910"/>
      <c r="K165" s="1911"/>
      <c r="L165" s="764"/>
      <c r="M165" s="1905">
        <f t="shared" si="32"/>
        <v>0</v>
      </c>
      <c r="N165" s="1904"/>
      <c r="O165" s="1905">
        <f t="shared" si="34"/>
        <v>0</v>
      </c>
      <c r="P165" s="1905">
        <f t="shared" si="33"/>
        <v>0</v>
      </c>
      <c r="Q165" s="1905"/>
      <c r="R165" s="125"/>
      <c r="S165" s="1222"/>
    </row>
    <row r="166" spans="2:19" ht="15.95" hidden="1" customHeight="1">
      <c r="B166" s="1925">
        <v>19</v>
      </c>
      <c r="C166" s="1110">
        <v>41773</v>
      </c>
      <c r="D166" s="3"/>
      <c r="E166" s="1904"/>
      <c r="F166" s="1904"/>
      <c r="G166" s="764"/>
      <c r="H166" s="764">
        <f t="shared" si="30"/>
        <v>0</v>
      </c>
      <c r="I166" s="1906">
        <f t="shared" si="31"/>
        <v>0</v>
      </c>
      <c r="J166" s="1904"/>
      <c r="K166" s="1905"/>
      <c r="L166" s="764"/>
      <c r="M166" s="1905">
        <f t="shared" si="32"/>
        <v>0</v>
      </c>
      <c r="N166" s="1904"/>
      <c r="O166" s="1905">
        <f t="shared" si="34"/>
        <v>0</v>
      </c>
      <c r="P166" s="1905">
        <f t="shared" si="33"/>
        <v>0</v>
      </c>
      <c r="Q166" s="1905"/>
      <c r="R166" s="125"/>
      <c r="S166" s="1222"/>
    </row>
    <row r="167" spans="2:19" ht="15.95" hidden="1" customHeight="1">
      <c r="B167" s="1925">
        <v>20</v>
      </c>
      <c r="C167" s="1110">
        <v>41774</v>
      </c>
      <c r="D167" s="3"/>
      <c r="E167" s="1904"/>
      <c r="F167" s="1904"/>
      <c r="G167" s="764"/>
      <c r="H167" s="764">
        <f t="shared" si="30"/>
        <v>0</v>
      </c>
      <c r="I167" s="1906">
        <f t="shared" si="31"/>
        <v>0</v>
      </c>
      <c r="J167" s="1904"/>
      <c r="K167" s="1905"/>
      <c r="L167" s="764"/>
      <c r="M167" s="1905">
        <f t="shared" si="32"/>
        <v>0</v>
      </c>
      <c r="N167" s="1904"/>
      <c r="O167" s="1905">
        <f t="shared" si="34"/>
        <v>0</v>
      </c>
      <c r="P167" s="1905">
        <f t="shared" si="33"/>
        <v>0</v>
      </c>
      <c r="Q167" s="1905"/>
      <c r="R167" s="125"/>
      <c r="S167" s="1222"/>
    </row>
    <row r="168" spans="2:19" ht="15.95" hidden="1" customHeight="1">
      <c r="B168" s="1925">
        <v>21</v>
      </c>
      <c r="C168" s="1110">
        <v>41775</v>
      </c>
      <c r="D168" s="3"/>
      <c r="E168" s="1904"/>
      <c r="F168" s="1904"/>
      <c r="G168" s="764"/>
      <c r="H168" s="764">
        <f t="shared" si="30"/>
        <v>0</v>
      </c>
      <c r="I168" s="1906">
        <f t="shared" si="31"/>
        <v>0</v>
      </c>
      <c r="J168" s="1910"/>
      <c r="K168" s="1911"/>
      <c r="L168" s="764"/>
      <c r="M168" s="1905">
        <f t="shared" si="32"/>
        <v>0</v>
      </c>
      <c r="N168" s="1904"/>
      <c r="O168" s="1905">
        <f t="shared" si="34"/>
        <v>0</v>
      </c>
      <c r="P168" s="1905">
        <f t="shared" si="33"/>
        <v>0</v>
      </c>
      <c r="Q168" s="1911"/>
      <c r="R168" s="125"/>
      <c r="S168" s="1222"/>
    </row>
    <row r="169" spans="2:19" ht="15.95" hidden="1" customHeight="1">
      <c r="B169" s="1925">
        <v>22</v>
      </c>
      <c r="C169" s="1110">
        <v>41776</v>
      </c>
      <c r="D169" s="3"/>
      <c r="E169" s="1904"/>
      <c r="F169" s="1904"/>
      <c r="G169" s="764"/>
      <c r="H169" s="764">
        <f t="shared" si="30"/>
        <v>0</v>
      </c>
      <c r="I169" s="1906">
        <f t="shared" si="31"/>
        <v>0</v>
      </c>
      <c r="J169" s="1910"/>
      <c r="K169" s="1911"/>
      <c r="L169" s="764"/>
      <c r="M169" s="1905">
        <f t="shared" si="32"/>
        <v>0</v>
      </c>
      <c r="N169" s="1904"/>
      <c r="O169" s="1905">
        <f t="shared" si="34"/>
        <v>0</v>
      </c>
      <c r="P169" s="1905">
        <f t="shared" si="33"/>
        <v>0</v>
      </c>
      <c r="Q169" s="1911"/>
      <c r="R169" s="125"/>
      <c r="S169" s="1222"/>
    </row>
    <row r="170" spans="2:19" ht="15.95" hidden="1" customHeight="1">
      <c r="B170" s="1918">
        <v>23</v>
      </c>
      <c r="C170" s="1112">
        <v>41777</v>
      </c>
      <c r="D170" s="591"/>
      <c r="E170" s="1897"/>
      <c r="F170" s="1897"/>
      <c r="G170" s="1005"/>
      <c r="H170" s="764">
        <f t="shared" si="30"/>
        <v>0</v>
      </c>
      <c r="I170" s="122">
        <f t="shared" si="31"/>
        <v>0</v>
      </c>
      <c r="J170" s="1904"/>
      <c r="K170" s="779"/>
      <c r="L170" s="764"/>
      <c r="M170" s="1905">
        <f t="shared" si="32"/>
        <v>0</v>
      </c>
      <c r="N170" s="1904"/>
      <c r="O170" s="1905">
        <f t="shared" si="34"/>
        <v>0</v>
      </c>
      <c r="P170" s="1905">
        <f t="shared" si="33"/>
        <v>0</v>
      </c>
      <c r="Q170" s="1905"/>
      <c r="R170" s="125"/>
      <c r="S170" s="1222"/>
    </row>
    <row r="171" spans="2:19" ht="15.95" hidden="1" customHeight="1">
      <c r="B171" s="1925">
        <v>24</v>
      </c>
      <c r="C171" s="1110">
        <v>41778</v>
      </c>
      <c r="D171" s="591"/>
      <c r="E171" s="1897"/>
      <c r="F171" s="1904"/>
      <c r="G171" s="764"/>
      <c r="H171" s="764">
        <f t="shared" si="30"/>
        <v>0</v>
      </c>
      <c r="I171" s="1906">
        <f t="shared" si="31"/>
        <v>0</v>
      </c>
      <c r="J171" s="1904"/>
      <c r="K171" s="1905"/>
      <c r="L171" s="764"/>
      <c r="M171" s="1905">
        <f t="shared" si="32"/>
        <v>0</v>
      </c>
      <c r="N171" s="1904"/>
      <c r="O171" s="1905">
        <f t="shared" si="34"/>
        <v>0</v>
      </c>
      <c r="P171" s="1905">
        <f t="shared" si="33"/>
        <v>0</v>
      </c>
      <c r="Q171" s="1905"/>
      <c r="R171" s="125"/>
      <c r="S171" s="1222"/>
    </row>
    <row r="172" spans="2:19" ht="15.95" hidden="1" customHeight="1">
      <c r="B172" s="1925">
        <v>25</v>
      </c>
      <c r="C172" s="1110">
        <v>41779</v>
      </c>
      <c r="D172" s="1959"/>
      <c r="E172" s="1904"/>
      <c r="F172" s="1904"/>
      <c r="G172" s="764"/>
      <c r="H172" s="764">
        <f t="shared" si="30"/>
        <v>0</v>
      </c>
      <c r="I172" s="1906">
        <f t="shared" si="31"/>
        <v>0</v>
      </c>
      <c r="J172" s="1904"/>
      <c r="K172" s="1905"/>
      <c r="L172" s="764"/>
      <c r="M172" s="1905">
        <f t="shared" si="32"/>
        <v>0</v>
      </c>
      <c r="N172" s="1904"/>
      <c r="O172" s="1905">
        <f t="shared" si="34"/>
        <v>0</v>
      </c>
      <c r="P172" s="1905">
        <f t="shared" si="33"/>
        <v>0</v>
      </c>
      <c r="Q172" s="1911"/>
      <c r="R172" s="125"/>
      <c r="S172" s="1222"/>
    </row>
    <row r="173" spans="2:19" ht="15.95" hidden="1" customHeight="1">
      <c r="B173" s="1925">
        <v>26</v>
      </c>
      <c r="C173" s="108">
        <v>41780</v>
      </c>
      <c r="D173" s="3"/>
      <c r="E173" s="1904"/>
      <c r="F173" s="1904"/>
      <c r="G173" s="764"/>
      <c r="H173" s="764">
        <f t="shared" si="30"/>
        <v>0</v>
      </c>
      <c r="I173" s="1906">
        <f t="shared" si="31"/>
        <v>0</v>
      </c>
      <c r="J173" s="1904"/>
      <c r="K173" s="1905"/>
      <c r="L173" s="764"/>
      <c r="M173" s="1905">
        <f t="shared" si="32"/>
        <v>0</v>
      </c>
      <c r="N173" s="1904"/>
      <c r="O173" s="1905">
        <f t="shared" si="34"/>
        <v>0</v>
      </c>
      <c r="P173" s="1905">
        <f t="shared" si="33"/>
        <v>0</v>
      </c>
      <c r="Q173" s="1905"/>
      <c r="R173" s="125"/>
      <c r="S173" s="1222"/>
    </row>
    <row r="174" spans="2:19" ht="15.95" hidden="1" customHeight="1">
      <c r="B174" s="1925">
        <v>27</v>
      </c>
      <c r="C174" s="108">
        <v>41781</v>
      </c>
      <c r="D174" s="3"/>
      <c r="E174" s="1904"/>
      <c r="F174" s="1904"/>
      <c r="G174" s="764"/>
      <c r="H174" s="764">
        <f t="shared" si="30"/>
        <v>0</v>
      </c>
      <c r="I174" s="1906">
        <f t="shared" si="31"/>
        <v>0</v>
      </c>
      <c r="J174" s="1904"/>
      <c r="K174" s="1905"/>
      <c r="L174" s="764"/>
      <c r="M174" s="1905">
        <f t="shared" si="32"/>
        <v>0</v>
      </c>
      <c r="N174" s="1904"/>
      <c r="O174" s="1905">
        <f t="shared" si="34"/>
        <v>0</v>
      </c>
      <c r="P174" s="1905">
        <f t="shared" si="33"/>
        <v>0</v>
      </c>
      <c r="Q174" s="1905"/>
      <c r="R174" s="125"/>
      <c r="S174" s="1222"/>
    </row>
    <row r="175" spans="2:19" ht="15.95" hidden="1" customHeight="1">
      <c r="B175" s="1925">
        <v>28</v>
      </c>
      <c r="C175" s="108">
        <v>41782</v>
      </c>
      <c r="D175" s="3"/>
      <c r="E175" s="1904"/>
      <c r="F175" s="1904"/>
      <c r="G175" s="764"/>
      <c r="H175" s="764">
        <f t="shared" si="30"/>
        <v>0</v>
      </c>
      <c r="I175" s="1906">
        <f t="shared" si="31"/>
        <v>0</v>
      </c>
      <c r="J175" s="1904"/>
      <c r="K175" s="1905"/>
      <c r="L175" s="764"/>
      <c r="M175" s="1905">
        <f>L175*10000</f>
        <v>0</v>
      </c>
      <c r="N175" s="1904"/>
      <c r="O175" s="1905">
        <f>N175*15000</f>
        <v>0</v>
      </c>
      <c r="P175" s="1905">
        <f t="shared" si="33"/>
        <v>0</v>
      </c>
      <c r="Q175" s="1905"/>
      <c r="R175" s="125"/>
      <c r="S175" s="1222"/>
    </row>
    <row r="176" spans="2:19" ht="15.95" hidden="1" customHeight="1">
      <c r="B176" s="1925">
        <v>29</v>
      </c>
      <c r="C176" s="108">
        <v>41783</v>
      </c>
      <c r="D176" s="3"/>
      <c r="E176" s="1904"/>
      <c r="F176" s="1904"/>
      <c r="G176" s="764"/>
      <c r="H176" s="764">
        <f t="shared" si="30"/>
        <v>0</v>
      </c>
      <c r="I176" s="1906">
        <f t="shared" si="31"/>
        <v>0</v>
      </c>
      <c r="J176" s="1904"/>
      <c r="K176" s="1905"/>
      <c r="L176" s="764"/>
      <c r="M176" s="1905">
        <f>L176*10000</f>
        <v>0</v>
      </c>
      <c r="N176" s="1904"/>
      <c r="O176" s="1905">
        <f>N176*15000</f>
        <v>0</v>
      </c>
      <c r="P176" s="1905">
        <f t="shared" si="33"/>
        <v>0</v>
      </c>
      <c r="Q176" s="1905"/>
      <c r="R176" s="125"/>
    </row>
    <row r="177" spans="1:18" ht="15.95" hidden="1" customHeight="1" thickBot="1">
      <c r="B177" s="1928">
        <v>30</v>
      </c>
      <c r="C177" s="1115">
        <v>41784</v>
      </c>
      <c r="D177" s="16"/>
      <c r="E177" s="1924"/>
      <c r="F177" s="1924"/>
      <c r="G177" s="765"/>
      <c r="H177" s="765">
        <f t="shared" si="30"/>
        <v>0</v>
      </c>
      <c r="I177" s="1907">
        <f t="shared" si="31"/>
        <v>0</v>
      </c>
      <c r="J177" s="1924"/>
      <c r="K177" s="767"/>
      <c r="L177" s="765"/>
      <c r="M177" s="767">
        <f>L177*10000</f>
        <v>0</v>
      </c>
      <c r="N177" s="1924"/>
      <c r="O177" s="767">
        <f>N177*15000</f>
        <v>0</v>
      </c>
      <c r="P177" s="767">
        <f t="shared" si="33"/>
        <v>0</v>
      </c>
      <c r="Q177" s="767"/>
      <c r="R177" s="792"/>
    </row>
    <row r="178" spans="1:18" s="969" customFormat="1" ht="15.95" hidden="1" customHeight="1">
      <c r="A178" s="2084"/>
      <c r="B178" s="1915">
        <v>1</v>
      </c>
      <c r="C178" s="1110">
        <v>41785</v>
      </c>
      <c r="D178" s="1459"/>
      <c r="E178" s="1460"/>
      <c r="F178" s="1460"/>
      <c r="G178" s="1461"/>
      <c r="H178" s="771">
        <f t="shared" ref="H178:H245" si="35">F178*G178</f>
        <v>0</v>
      </c>
      <c r="I178" s="1913">
        <f t="shared" ref="I178:I245" si="36">H178*500</f>
        <v>0</v>
      </c>
      <c r="J178" s="773"/>
      <c r="K178" s="1913"/>
      <c r="L178" s="123"/>
      <c r="M178" s="1905">
        <f t="shared" ref="M178:M204" si="37">L178*10000</f>
        <v>0</v>
      </c>
      <c r="N178" s="1904"/>
      <c r="O178" s="1905">
        <f t="shared" ref="O178:O204" si="38">N178*15000</f>
        <v>0</v>
      </c>
      <c r="P178" s="1916">
        <f t="shared" ref="P178:P245" si="39">I178+K178+M178+O178</f>
        <v>0</v>
      </c>
      <c r="Q178" s="1916"/>
      <c r="R178" s="775"/>
    </row>
    <row r="179" spans="1:18" s="340" customFormat="1" ht="15.95" hidden="1" customHeight="1">
      <c r="A179" s="339"/>
      <c r="B179" s="1917">
        <v>2</v>
      </c>
      <c r="C179" s="1334">
        <v>41786</v>
      </c>
      <c r="D179" s="896"/>
      <c r="E179" s="1904"/>
      <c r="F179" s="1904"/>
      <c r="G179" s="123"/>
      <c r="H179" s="764">
        <f t="shared" si="35"/>
        <v>0</v>
      </c>
      <c r="I179" s="1906">
        <f t="shared" si="36"/>
        <v>0</v>
      </c>
      <c r="J179" s="777"/>
      <c r="K179" s="1906"/>
      <c r="L179" s="123"/>
      <c r="M179" s="1905">
        <f t="shared" si="37"/>
        <v>0</v>
      </c>
      <c r="N179" s="1904"/>
      <c r="O179" s="1905">
        <f t="shared" si="38"/>
        <v>0</v>
      </c>
      <c r="P179" s="1905">
        <f t="shared" si="39"/>
        <v>0</v>
      </c>
      <c r="Q179" s="1905"/>
      <c r="R179" s="125"/>
    </row>
    <row r="180" spans="1:18" ht="15.95" hidden="1" customHeight="1">
      <c r="A180" s="35"/>
      <c r="B180" s="1917">
        <v>3</v>
      </c>
      <c r="C180" s="1334">
        <v>41787</v>
      </c>
      <c r="D180" s="896"/>
      <c r="E180" s="1904"/>
      <c r="F180" s="1904"/>
      <c r="G180" s="1904"/>
      <c r="H180" s="764">
        <f t="shared" si="35"/>
        <v>0</v>
      </c>
      <c r="I180" s="122">
        <f t="shared" si="36"/>
        <v>0</v>
      </c>
      <c r="J180" s="1904"/>
      <c r="K180" s="779"/>
      <c r="L180" s="123"/>
      <c r="M180" s="1905">
        <f t="shared" si="37"/>
        <v>0</v>
      </c>
      <c r="N180" s="1904"/>
      <c r="O180" s="1905">
        <f t="shared" si="38"/>
        <v>0</v>
      </c>
      <c r="P180" s="1905">
        <f t="shared" si="39"/>
        <v>0</v>
      </c>
      <c r="Q180" s="780"/>
      <c r="R180" s="781"/>
    </row>
    <row r="181" spans="1:18" ht="15.95" hidden="1" customHeight="1">
      <c r="A181" s="35"/>
      <c r="B181" s="1918">
        <v>4</v>
      </c>
      <c r="C181" s="1334">
        <v>41788</v>
      </c>
      <c r="D181" s="896"/>
      <c r="E181" s="1904"/>
      <c r="F181" s="1904"/>
      <c r="G181" s="764"/>
      <c r="H181" s="764">
        <f t="shared" si="35"/>
        <v>0</v>
      </c>
      <c r="I181" s="1906">
        <f t="shared" si="36"/>
        <v>0</v>
      </c>
      <c r="J181" s="1904"/>
      <c r="K181" s="1906"/>
      <c r="L181" s="123"/>
      <c r="M181" s="1905">
        <f t="shared" si="37"/>
        <v>0</v>
      </c>
      <c r="N181" s="1904"/>
      <c r="O181" s="1905">
        <f t="shared" si="38"/>
        <v>0</v>
      </c>
      <c r="P181" s="1905">
        <f t="shared" si="39"/>
        <v>0</v>
      </c>
      <c r="Q181" s="782"/>
      <c r="R181" s="783"/>
    </row>
    <row r="182" spans="1:18" ht="15.95" hidden="1" customHeight="1">
      <c r="A182" s="35"/>
      <c r="B182" s="1917">
        <v>5</v>
      </c>
      <c r="C182" s="1334">
        <v>41789</v>
      </c>
      <c r="D182" s="896"/>
      <c r="E182" s="1904"/>
      <c r="F182" s="784"/>
      <c r="G182" s="785"/>
      <c r="H182" s="764">
        <f t="shared" si="35"/>
        <v>0</v>
      </c>
      <c r="I182" s="1906">
        <f t="shared" si="36"/>
        <v>0</v>
      </c>
      <c r="J182" s="786"/>
      <c r="K182" s="787"/>
      <c r="L182" s="123"/>
      <c r="M182" s="1905">
        <f t="shared" si="37"/>
        <v>0</v>
      </c>
      <c r="N182" s="1904"/>
      <c r="O182" s="1905">
        <f t="shared" si="38"/>
        <v>0</v>
      </c>
      <c r="P182" s="1905">
        <f t="shared" si="39"/>
        <v>0</v>
      </c>
      <c r="Q182" s="788"/>
      <c r="R182" s="789"/>
    </row>
    <row r="183" spans="1:18" ht="15.95" hidden="1" customHeight="1">
      <c r="A183" s="35"/>
      <c r="B183" s="1917">
        <v>6</v>
      </c>
      <c r="C183" s="1334">
        <v>41790</v>
      </c>
      <c r="D183" s="896"/>
      <c r="E183" s="1904"/>
      <c r="F183" s="1904"/>
      <c r="G183" s="764"/>
      <c r="H183" s="764">
        <f t="shared" si="35"/>
        <v>0</v>
      </c>
      <c r="I183" s="1906">
        <f t="shared" si="36"/>
        <v>0</v>
      </c>
      <c r="J183" s="777"/>
      <c r="K183" s="1906"/>
      <c r="L183" s="123"/>
      <c r="M183" s="1905">
        <f t="shared" si="37"/>
        <v>0</v>
      </c>
      <c r="N183" s="1904"/>
      <c r="O183" s="1905">
        <f t="shared" si="38"/>
        <v>0</v>
      </c>
      <c r="P183" s="1905">
        <f t="shared" si="39"/>
        <v>0</v>
      </c>
      <c r="Q183" s="1905"/>
      <c r="R183" s="125"/>
    </row>
    <row r="184" spans="1:18" ht="15.95" hidden="1" customHeight="1">
      <c r="A184" s="35"/>
      <c r="B184" s="1917">
        <v>7</v>
      </c>
      <c r="C184" s="1334">
        <v>41791</v>
      </c>
      <c r="D184" s="896"/>
      <c r="E184" s="1904"/>
      <c r="F184" s="1904"/>
      <c r="G184" s="764"/>
      <c r="H184" s="764">
        <f t="shared" si="35"/>
        <v>0</v>
      </c>
      <c r="I184" s="1906">
        <f t="shared" si="36"/>
        <v>0</v>
      </c>
      <c r="J184" s="1904"/>
      <c r="K184" s="1905"/>
      <c r="L184" s="123"/>
      <c r="M184" s="1905">
        <f t="shared" si="37"/>
        <v>0</v>
      </c>
      <c r="N184" s="1904"/>
      <c r="O184" s="1905">
        <f t="shared" si="38"/>
        <v>0</v>
      </c>
      <c r="P184" s="1905">
        <f t="shared" si="39"/>
        <v>0</v>
      </c>
      <c r="Q184" s="1905"/>
      <c r="R184" s="125"/>
    </row>
    <row r="185" spans="1:18" ht="15.95" hidden="1" customHeight="1">
      <c r="A185" s="35"/>
      <c r="B185" s="1917">
        <v>8</v>
      </c>
      <c r="C185" s="1334">
        <v>41792</v>
      </c>
      <c r="D185" s="896"/>
      <c r="E185" s="1904"/>
      <c r="F185" s="784"/>
      <c r="G185" s="785"/>
      <c r="H185" s="764">
        <f t="shared" si="35"/>
        <v>0</v>
      </c>
      <c r="I185" s="1906">
        <f t="shared" si="36"/>
        <v>0</v>
      </c>
      <c r="J185" s="786"/>
      <c r="K185" s="787"/>
      <c r="L185" s="123"/>
      <c r="M185" s="1905">
        <f t="shared" si="37"/>
        <v>0</v>
      </c>
      <c r="N185" s="1904"/>
      <c r="O185" s="1905">
        <f t="shared" si="38"/>
        <v>0</v>
      </c>
      <c r="P185" s="1905">
        <f t="shared" si="39"/>
        <v>0</v>
      </c>
      <c r="Q185" s="1905"/>
      <c r="R185" s="125"/>
    </row>
    <row r="186" spans="1:18" ht="15.95" hidden="1" customHeight="1">
      <c r="A186" s="35"/>
      <c r="B186" s="1917">
        <v>9</v>
      </c>
      <c r="C186" s="1334">
        <v>41793</v>
      </c>
      <c r="D186" s="896"/>
      <c r="E186" s="1904"/>
      <c r="F186" s="1904"/>
      <c r="G186" s="764"/>
      <c r="H186" s="764">
        <f t="shared" si="35"/>
        <v>0</v>
      </c>
      <c r="I186" s="1906">
        <f t="shared" si="36"/>
        <v>0</v>
      </c>
      <c r="J186" s="777"/>
      <c r="K186" s="1906"/>
      <c r="L186" s="123"/>
      <c r="M186" s="1905">
        <f t="shared" si="37"/>
        <v>0</v>
      </c>
      <c r="N186" s="1904"/>
      <c r="O186" s="1905">
        <f t="shared" si="38"/>
        <v>0</v>
      </c>
      <c r="P186" s="1905">
        <f t="shared" si="39"/>
        <v>0</v>
      </c>
      <c r="Q186" s="780"/>
      <c r="R186" s="781"/>
    </row>
    <row r="187" spans="1:18" ht="15.95" hidden="1" customHeight="1">
      <c r="B187" s="1917">
        <v>10</v>
      </c>
      <c r="C187" s="1334">
        <v>41794</v>
      </c>
      <c r="D187" s="3"/>
      <c r="E187" s="1897"/>
      <c r="F187" s="1897"/>
      <c r="G187" s="1005"/>
      <c r="H187" s="764">
        <f t="shared" si="35"/>
        <v>0</v>
      </c>
      <c r="I187" s="122">
        <f t="shared" si="36"/>
        <v>0</v>
      </c>
      <c r="J187" s="1904"/>
      <c r="K187" s="779"/>
      <c r="L187" s="123"/>
      <c r="M187" s="1906">
        <f t="shared" si="37"/>
        <v>0</v>
      </c>
      <c r="N187" s="123"/>
      <c r="O187" s="1906">
        <f t="shared" si="38"/>
        <v>0</v>
      </c>
      <c r="P187" s="124">
        <f t="shared" si="39"/>
        <v>0</v>
      </c>
      <c r="Q187" s="1906"/>
      <c r="R187" s="125"/>
    </row>
    <row r="188" spans="1:18" ht="15.95" hidden="1" customHeight="1">
      <c r="A188" s="35"/>
      <c r="B188" s="1918">
        <v>11</v>
      </c>
      <c r="C188" s="1334">
        <v>41795</v>
      </c>
      <c r="D188" s="3"/>
      <c r="E188" s="1904"/>
      <c r="F188" s="1904"/>
      <c r="G188" s="764"/>
      <c r="H188" s="764">
        <f t="shared" si="35"/>
        <v>0</v>
      </c>
      <c r="I188" s="1906">
        <f t="shared" si="36"/>
        <v>0</v>
      </c>
      <c r="J188" s="1910"/>
      <c r="K188" s="1911"/>
      <c r="L188" s="123"/>
      <c r="M188" s="1905">
        <f t="shared" si="37"/>
        <v>0</v>
      </c>
      <c r="N188" s="1904"/>
      <c r="O188" s="1905">
        <f t="shared" si="38"/>
        <v>0</v>
      </c>
      <c r="P188" s="1911">
        <f t="shared" si="39"/>
        <v>0</v>
      </c>
      <c r="Q188" s="1905"/>
      <c r="R188" s="125"/>
    </row>
    <row r="189" spans="1:18" ht="15.95" hidden="1" customHeight="1">
      <c r="A189" s="35"/>
      <c r="B189" s="1917">
        <v>12</v>
      </c>
      <c r="C189" s="1334">
        <v>41796</v>
      </c>
      <c r="D189" s="3"/>
      <c r="E189" s="1904"/>
      <c r="F189" s="1904"/>
      <c r="G189" s="764"/>
      <c r="H189" s="764">
        <f t="shared" si="35"/>
        <v>0</v>
      </c>
      <c r="I189" s="1906">
        <f t="shared" si="36"/>
        <v>0</v>
      </c>
      <c r="J189" s="1910"/>
      <c r="K189" s="1911"/>
      <c r="L189" s="123"/>
      <c r="M189" s="1905">
        <f t="shared" si="37"/>
        <v>0</v>
      </c>
      <c r="N189" s="1904"/>
      <c r="O189" s="1905">
        <f t="shared" si="38"/>
        <v>0</v>
      </c>
      <c r="P189" s="1905">
        <f t="shared" si="39"/>
        <v>0</v>
      </c>
      <c r="Q189" s="1905"/>
      <c r="R189" s="125"/>
    </row>
    <row r="190" spans="1:18" ht="15.95" hidden="1" customHeight="1">
      <c r="A190" s="35"/>
      <c r="B190" s="1917">
        <v>13</v>
      </c>
      <c r="C190" s="1334">
        <v>41797</v>
      </c>
      <c r="D190" s="3"/>
      <c r="E190" s="1904"/>
      <c r="F190" s="1904"/>
      <c r="G190" s="764"/>
      <c r="H190" s="764">
        <f t="shared" si="35"/>
        <v>0</v>
      </c>
      <c r="I190" s="1906">
        <f t="shared" si="36"/>
        <v>0</v>
      </c>
      <c r="J190" s="1910"/>
      <c r="K190" s="1911"/>
      <c r="L190" s="123"/>
      <c r="M190" s="1905">
        <f t="shared" si="37"/>
        <v>0</v>
      </c>
      <c r="N190" s="1904"/>
      <c r="O190" s="1905">
        <f t="shared" si="38"/>
        <v>0</v>
      </c>
      <c r="P190" s="1911">
        <f t="shared" si="39"/>
        <v>0</v>
      </c>
      <c r="Q190" s="1905"/>
      <c r="R190" s="125"/>
    </row>
    <row r="191" spans="1:18" ht="15.95" hidden="1" customHeight="1">
      <c r="B191" s="1917">
        <v>14</v>
      </c>
      <c r="C191" s="1334">
        <v>41798</v>
      </c>
      <c r="D191" s="3"/>
      <c r="E191" s="1904"/>
      <c r="F191" s="1904"/>
      <c r="G191" s="764"/>
      <c r="H191" s="764">
        <f t="shared" si="35"/>
        <v>0</v>
      </c>
      <c r="I191" s="1906">
        <f t="shared" si="36"/>
        <v>0</v>
      </c>
      <c r="J191" s="1910"/>
      <c r="K191" s="1911"/>
      <c r="L191" s="764"/>
      <c r="M191" s="1905">
        <f t="shared" si="37"/>
        <v>0</v>
      </c>
      <c r="N191" s="1904"/>
      <c r="O191" s="1905">
        <f t="shared" si="38"/>
        <v>0</v>
      </c>
      <c r="P191" s="1911">
        <f t="shared" si="39"/>
        <v>0</v>
      </c>
      <c r="Q191" s="1905"/>
      <c r="R191" s="125"/>
    </row>
    <row r="192" spans="1:18" ht="15.95" hidden="1" customHeight="1">
      <c r="B192" s="1917">
        <v>15</v>
      </c>
      <c r="C192" s="1334">
        <v>41799</v>
      </c>
      <c r="D192" s="1015"/>
      <c r="E192" s="1897"/>
      <c r="F192" s="3"/>
      <c r="G192" s="3"/>
      <c r="H192" s="764">
        <f t="shared" si="35"/>
        <v>0</v>
      </c>
      <c r="I192" s="1906">
        <f t="shared" si="36"/>
        <v>0</v>
      </c>
      <c r="J192" s="3"/>
      <c r="K192" s="3"/>
      <c r="L192" s="764"/>
      <c r="M192" s="1905">
        <f t="shared" si="37"/>
        <v>0</v>
      </c>
      <c r="N192" s="1904"/>
      <c r="O192" s="1905">
        <f t="shared" si="38"/>
        <v>0</v>
      </c>
      <c r="P192" s="1905">
        <f t="shared" si="39"/>
        <v>0</v>
      </c>
      <c r="Q192" s="1905"/>
      <c r="R192" s="125"/>
    </row>
    <row r="193" spans="1:19" ht="15.95" hidden="1" customHeight="1">
      <c r="B193" s="1917">
        <v>16</v>
      </c>
      <c r="C193" s="1334">
        <v>41800</v>
      </c>
      <c r="D193" s="3"/>
      <c r="E193" s="1904"/>
      <c r="F193" s="1904"/>
      <c r="G193" s="764"/>
      <c r="H193" s="764">
        <f t="shared" si="35"/>
        <v>0</v>
      </c>
      <c r="I193" s="1906">
        <f t="shared" si="36"/>
        <v>0</v>
      </c>
      <c r="J193" s="1910"/>
      <c r="K193" s="1911"/>
      <c r="L193" s="764"/>
      <c r="M193" s="1905">
        <f t="shared" si="37"/>
        <v>0</v>
      </c>
      <c r="N193" s="1904"/>
      <c r="O193" s="1905">
        <f t="shared" si="38"/>
        <v>0</v>
      </c>
      <c r="P193" s="1905">
        <f t="shared" si="39"/>
        <v>0</v>
      </c>
      <c r="Q193" s="1905"/>
      <c r="R193" s="125"/>
    </row>
    <row r="194" spans="1:19" ht="15.95" hidden="1" customHeight="1">
      <c r="B194" s="1917">
        <v>17</v>
      </c>
      <c r="C194" s="1334">
        <v>41801</v>
      </c>
      <c r="D194" s="3"/>
      <c r="E194" s="1904"/>
      <c r="F194" s="1904"/>
      <c r="G194" s="764"/>
      <c r="H194" s="764">
        <f t="shared" si="35"/>
        <v>0</v>
      </c>
      <c r="I194" s="1906">
        <f t="shared" si="36"/>
        <v>0</v>
      </c>
      <c r="J194" s="1910"/>
      <c r="K194" s="1911"/>
      <c r="L194" s="764"/>
      <c r="M194" s="1905">
        <f t="shared" si="37"/>
        <v>0</v>
      </c>
      <c r="N194" s="1904"/>
      <c r="O194" s="1905">
        <f t="shared" si="38"/>
        <v>0</v>
      </c>
      <c r="P194" s="1905">
        <f t="shared" si="39"/>
        <v>0</v>
      </c>
      <c r="Q194" s="1905"/>
      <c r="R194" s="125"/>
    </row>
    <row r="195" spans="1:19" ht="15.95" hidden="1" customHeight="1">
      <c r="B195" s="1918">
        <v>18</v>
      </c>
      <c r="C195" s="1334">
        <v>41802</v>
      </c>
      <c r="D195" s="3"/>
      <c r="E195" s="1904"/>
      <c r="F195" s="1904"/>
      <c r="G195" s="764"/>
      <c r="H195" s="764">
        <f t="shared" si="35"/>
        <v>0</v>
      </c>
      <c r="I195" s="1906">
        <f t="shared" si="36"/>
        <v>0</v>
      </c>
      <c r="J195" s="1910"/>
      <c r="K195" s="1911"/>
      <c r="L195" s="764"/>
      <c r="M195" s="1905">
        <f t="shared" si="37"/>
        <v>0</v>
      </c>
      <c r="N195" s="1904"/>
      <c r="O195" s="1905">
        <f t="shared" si="38"/>
        <v>0</v>
      </c>
      <c r="P195" s="1905">
        <f t="shared" si="39"/>
        <v>0</v>
      </c>
      <c r="Q195" s="1905"/>
      <c r="R195" s="125"/>
      <c r="S195" s="1222"/>
    </row>
    <row r="196" spans="1:19" ht="15.95" hidden="1" customHeight="1">
      <c r="B196" s="1917">
        <v>19</v>
      </c>
      <c r="C196" s="1334">
        <v>41803</v>
      </c>
      <c r="D196" s="3"/>
      <c r="E196" s="1904"/>
      <c r="F196" s="1904"/>
      <c r="G196" s="764"/>
      <c r="H196" s="764">
        <f t="shared" si="35"/>
        <v>0</v>
      </c>
      <c r="I196" s="1906">
        <f t="shared" si="36"/>
        <v>0</v>
      </c>
      <c r="J196" s="1904"/>
      <c r="K196" s="1905"/>
      <c r="L196" s="764"/>
      <c r="M196" s="1905">
        <f t="shared" si="37"/>
        <v>0</v>
      </c>
      <c r="N196" s="1904"/>
      <c r="O196" s="1905">
        <f t="shared" si="38"/>
        <v>0</v>
      </c>
      <c r="P196" s="1905">
        <f t="shared" si="39"/>
        <v>0</v>
      </c>
      <c r="Q196" s="1905"/>
      <c r="R196" s="125"/>
      <c r="S196" s="1222"/>
    </row>
    <row r="197" spans="1:19" ht="15.95" hidden="1" customHeight="1">
      <c r="B197" s="1917">
        <v>20</v>
      </c>
      <c r="C197" s="1334">
        <v>41804</v>
      </c>
      <c r="D197" s="3"/>
      <c r="E197" s="1904"/>
      <c r="F197" s="1904"/>
      <c r="G197" s="764"/>
      <c r="H197" s="764">
        <f t="shared" si="35"/>
        <v>0</v>
      </c>
      <c r="I197" s="1906">
        <f t="shared" si="36"/>
        <v>0</v>
      </c>
      <c r="J197" s="1904"/>
      <c r="K197" s="1905"/>
      <c r="L197" s="764"/>
      <c r="M197" s="1905">
        <f t="shared" si="37"/>
        <v>0</v>
      </c>
      <c r="N197" s="1904"/>
      <c r="O197" s="1905">
        <f t="shared" si="38"/>
        <v>0</v>
      </c>
      <c r="P197" s="1905">
        <f t="shared" si="39"/>
        <v>0</v>
      </c>
      <c r="Q197" s="1905"/>
      <c r="R197" s="125"/>
      <c r="S197" s="1222"/>
    </row>
    <row r="198" spans="1:19" ht="15.95" hidden="1" customHeight="1">
      <c r="B198" s="1917">
        <v>21</v>
      </c>
      <c r="C198" s="1334">
        <v>41805</v>
      </c>
      <c r="D198" s="3"/>
      <c r="E198" s="1904"/>
      <c r="F198" s="1904"/>
      <c r="G198" s="764"/>
      <c r="H198" s="764">
        <f t="shared" si="35"/>
        <v>0</v>
      </c>
      <c r="I198" s="1906">
        <f t="shared" si="36"/>
        <v>0</v>
      </c>
      <c r="J198" s="1910"/>
      <c r="K198" s="1911"/>
      <c r="L198" s="764"/>
      <c r="M198" s="1905">
        <f t="shared" si="37"/>
        <v>0</v>
      </c>
      <c r="N198" s="1904"/>
      <c r="O198" s="1905">
        <f t="shared" si="38"/>
        <v>0</v>
      </c>
      <c r="P198" s="1905">
        <f t="shared" si="39"/>
        <v>0</v>
      </c>
      <c r="Q198" s="1911"/>
      <c r="R198" s="125"/>
      <c r="S198" s="1222"/>
    </row>
    <row r="199" spans="1:19" ht="15.95" hidden="1" customHeight="1">
      <c r="B199" s="1917">
        <v>22</v>
      </c>
      <c r="C199" s="1334">
        <v>41806</v>
      </c>
      <c r="D199" s="3"/>
      <c r="E199" s="1904"/>
      <c r="F199" s="1904"/>
      <c r="G199" s="764"/>
      <c r="H199" s="764">
        <f t="shared" si="35"/>
        <v>0</v>
      </c>
      <c r="I199" s="1906">
        <f t="shared" si="36"/>
        <v>0</v>
      </c>
      <c r="J199" s="1910"/>
      <c r="K199" s="1911"/>
      <c r="L199" s="764"/>
      <c r="M199" s="1905">
        <f t="shared" si="37"/>
        <v>0</v>
      </c>
      <c r="N199" s="1904"/>
      <c r="O199" s="1905">
        <f t="shared" si="38"/>
        <v>0</v>
      </c>
      <c r="P199" s="1905">
        <f t="shared" si="39"/>
        <v>0</v>
      </c>
      <c r="Q199" s="1911"/>
      <c r="R199" s="125"/>
      <c r="S199" s="1222"/>
    </row>
    <row r="200" spans="1:19" ht="15.95" hidden="1" customHeight="1">
      <c r="B200" s="1917">
        <v>23</v>
      </c>
      <c r="C200" s="1334">
        <v>41807</v>
      </c>
      <c r="D200" s="591"/>
      <c r="E200" s="1897"/>
      <c r="F200" s="1897"/>
      <c r="G200" s="1005"/>
      <c r="H200" s="764">
        <f t="shared" si="35"/>
        <v>0</v>
      </c>
      <c r="I200" s="122">
        <f t="shared" si="36"/>
        <v>0</v>
      </c>
      <c r="J200" s="1904"/>
      <c r="K200" s="779"/>
      <c r="L200" s="764"/>
      <c r="M200" s="1905">
        <f t="shared" si="37"/>
        <v>0</v>
      </c>
      <c r="N200" s="1904"/>
      <c r="O200" s="1905">
        <f t="shared" si="38"/>
        <v>0</v>
      </c>
      <c r="P200" s="1905">
        <f t="shared" si="39"/>
        <v>0</v>
      </c>
      <c r="Q200" s="1905"/>
      <c r="R200" s="125"/>
      <c r="S200" s="1222"/>
    </row>
    <row r="201" spans="1:19" ht="15.95" hidden="1" customHeight="1">
      <c r="B201" s="1917">
        <v>24</v>
      </c>
      <c r="C201" s="1334">
        <v>41808</v>
      </c>
      <c r="D201" s="591"/>
      <c r="E201" s="1897"/>
      <c r="F201" s="1904"/>
      <c r="G201" s="764"/>
      <c r="H201" s="764">
        <f t="shared" si="35"/>
        <v>0</v>
      </c>
      <c r="I201" s="1906">
        <f t="shared" si="36"/>
        <v>0</v>
      </c>
      <c r="J201" s="1904"/>
      <c r="K201" s="1905"/>
      <c r="L201" s="764"/>
      <c r="M201" s="1905">
        <f t="shared" si="37"/>
        <v>0</v>
      </c>
      <c r="N201" s="1904"/>
      <c r="O201" s="1905">
        <f t="shared" si="38"/>
        <v>0</v>
      </c>
      <c r="P201" s="1905">
        <f t="shared" si="39"/>
        <v>0</v>
      </c>
      <c r="Q201" s="1905"/>
      <c r="R201" s="125"/>
      <c r="S201" s="1222"/>
    </row>
    <row r="202" spans="1:19" ht="15.95" hidden="1" customHeight="1">
      <c r="B202" s="1918">
        <v>25</v>
      </c>
      <c r="C202" s="1334">
        <v>41809</v>
      </c>
      <c r="D202" s="1959"/>
      <c r="E202" s="1904"/>
      <c r="F202" s="1904"/>
      <c r="G202" s="764"/>
      <c r="H202" s="764">
        <f t="shared" si="35"/>
        <v>0</v>
      </c>
      <c r="I202" s="1906">
        <f t="shared" si="36"/>
        <v>0</v>
      </c>
      <c r="J202" s="1904"/>
      <c r="K202" s="1905"/>
      <c r="L202" s="764"/>
      <c r="M202" s="1905">
        <f t="shared" si="37"/>
        <v>0</v>
      </c>
      <c r="N202" s="1904"/>
      <c r="O202" s="1905">
        <f t="shared" si="38"/>
        <v>0</v>
      </c>
      <c r="P202" s="1905">
        <f t="shared" si="39"/>
        <v>0</v>
      </c>
      <c r="Q202" s="1911"/>
      <c r="R202" s="125"/>
      <c r="S202" s="1222"/>
    </row>
    <row r="203" spans="1:19" ht="15.95" hidden="1" customHeight="1">
      <c r="B203" s="1917">
        <v>26</v>
      </c>
      <c r="C203" s="1334">
        <v>41810</v>
      </c>
      <c r="D203" s="3"/>
      <c r="E203" s="1904"/>
      <c r="F203" s="1904"/>
      <c r="G203" s="764"/>
      <c r="H203" s="764">
        <f t="shared" si="35"/>
        <v>0</v>
      </c>
      <c r="I203" s="1906">
        <f t="shared" si="36"/>
        <v>0</v>
      </c>
      <c r="J203" s="1904"/>
      <c r="K203" s="1905"/>
      <c r="L203" s="764"/>
      <c r="M203" s="1905">
        <f t="shared" si="37"/>
        <v>0</v>
      </c>
      <c r="N203" s="1904"/>
      <c r="O203" s="1905">
        <f t="shared" si="38"/>
        <v>0</v>
      </c>
      <c r="P203" s="1905">
        <f t="shared" si="39"/>
        <v>0</v>
      </c>
      <c r="Q203" s="1905"/>
      <c r="R203" s="125"/>
      <c r="S203" s="1222"/>
    </row>
    <row r="204" spans="1:19" ht="15.95" hidden="1" customHeight="1">
      <c r="B204" s="1917">
        <v>27</v>
      </c>
      <c r="C204" s="1334">
        <v>41811</v>
      </c>
      <c r="D204" s="3"/>
      <c r="E204" s="1904"/>
      <c r="F204" s="1904"/>
      <c r="G204" s="764"/>
      <c r="H204" s="764">
        <f t="shared" si="35"/>
        <v>0</v>
      </c>
      <c r="I204" s="1906">
        <f t="shared" si="36"/>
        <v>0</v>
      </c>
      <c r="J204" s="1904"/>
      <c r="K204" s="1905"/>
      <c r="L204" s="764"/>
      <c r="M204" s="1905">
        <f t="shared" si="37"/>
        <v>0</v>
      </c>
      <c r="N204" s="1904"/>
      <c r="O204" s="1905">
        <f t="shared" si="38"/>
        <v>0</v>
      </c>
      <c r="P204" s="1905">
        <f t="shared" si="39"/>
        <v>0</v>
      </c>
      <c r="Q204" s="1905"/>
      <c r="R204" s="125"/>
      <c r="S204" s="1222"/>
    </row>
    <row r="205" spans="1:19" ht="15.95" hidden="1" customHeight="1">
      <c r="B205" s="1917">
        <v>28</v>
      </c>
      <c r="C205" s="1334">
        <v>41812</v>
      </c>
      <c r="D205" s="3"/>
      <c r="E205" s="1904"/>
      <c r="F205" s="1904"/>
      <c r="G205" s="764"/>
      <c r="H205" s="764">
        <f t="shared" si="35"/>
        <v>0</v>
      </c>
      <c r="I205" s="1906">
        <f t="shared" si="36"/>
        <v>0</v>
      </c>
      <c r="J205" s="1904"/>
      <c r="K205" s="1905"/>
      <c r="L205" s="764"/>
      <c r="M205" s="1905">
        <f>L205*10000</f>
        <v>0</v>
      </c>
      <c r="N205" s="1904"/>
      <c r="O205" s="1905">
        <f>N205*15000</f>
        <v>0</v>
      </c>
      <c r="P205" s="1905">
        <f t="shared" si="39"/>
        <v>0</v>
      </c>
      <c r="Q205" s="1905"/>
      <c r="R205" s="125"/>
      <c r="S205" s="1222"/>
    </row>
    <row r="206" spans="1:19" ht="15.95" hidden="1" customHeight="1">
      <c r="B206" s="1917">
        <v>29</v>
      </c>
      <c r="C206" s="1336">
        <v>41813</v>
      </c>
      <c r="D206" s="3"/>
      <c r="E206" s="1904"/>
      <c r="F206" s="1904"/>
      <c r="G206" s="764"/>
      <c r="H206" s="764">
        <f t="shared" si="35"/>
        <v>0</v>
      </c>
      <c r="I206" s="1906">
        <f t="shared" si="36"/>
        <v>0</v>
      </c>
      <c r="J206" s="1904"/>
      <c r="K206" s="1905"/>
      <c r="L206" s="764"/>
      <c r="M206" s="1905">
        <f>L206*10000</f>
        <v>0</v>
      </c>
      <c r="N206" s="1904"/>
      <c r="O206" s="1905">
        <f>N206*15000</f>
        <v>0</v>
      </c>
      <c r="P206" s="1905">
        <f t="shared" si="39"/>
        <v>0</v>
      </c>
      <c r="Q206" s="1905"/>
      <c r="R206" s="125"/>
    </row>
    <row r="207" spans="1:19" ht="15.95" hidden="1" customHeight="1">
      <c r="A207" s="2085"/>
      <c r="B207" s="1917">
        <v>30</v>
      </c>
      <c r="C207" s="1336">
        <v>41814</v>
      </c>
      <c r="D207" s="3"/>
      <c r="E207" s="1904"/>
      <c r="F207" s="1904"/>
      <c r="G207" s="764"/>
      <c r="H207" s="764">
        <f t="shared" si="35"/>
        <v>0</v>
      </c>
      <c r="I207" s="1906">
        <f t="shared" si="36"/>
        <v>0</v>
      </c>
      <c r="J207" s="1904"/>
      <c r="K207" s="1905"/>
      <c r="L207" s="764"/>
      <c r="M207" s="1905">
        <f>L207*10000</f>
        <v>0</v>
      </c>
      <c r="N207" s="1904"/>
      <c r="O207" s="1905">
        <f>N207*15000</f>
        <v>0</v>
      </c>
      <c r="P207" s="1905">
        <f t="shared" si="39"/>
        <v>0</v>
      </c>
      <c r="Q207" s="1905"/>
      <c r="R207" s="125"/>
    </row>
    <row r="208" spans="1:19" ht="15.95" hidden="1" customHeight="1" thickBot="1">
      <c r="A208" s="2085"/>
      <c r="B208" s="1926">
        <v>31</v>
      </c>
      <c r="C208" s="1338">
        <v>41815</v>
      </c>
      <c r="D208" s="16"/>
      <c r="E208" s="1924"/>
      <c r="F208" s="1924"/>
      <c r="G208" s="765"/>
      <c r="H208" s="765"/>
      <c r="I208" s="1907"/>
      <c r="J208" s="1924"/>
      <c r="K208" s="767"/>
      <c r="L208" s="765"/>
      <c r="M208" s="767"/>
      <c r="N208" s="1924"/>
      <c r="O208" s="767"/>
      <c r="P208" s="767"/>
      <c r="Q208" s="767"/>
      <c r="R208" s="792"/>
    </row>
    <row r="209" spans="1:19" ht="15.95" hidden="1" customHeight="1">
      <c r="A209" s="35"/>
      <c r="B209" s="1917">
        <v>1</v>
      </c>
      <c r="C209" s="1334">
        <v>41822</v>
      </c>
      <c r="D209" s="1121" t="s">
        <v>456</v>
      </c>
      <c r="E209" s="1904"/>
      <c r="F209" s="1904"/>
      <c r="G209" s="764"/>
      <c r="H209" s="764">
        <f t="shared" si="35"/>
        <v>0</v>
      </c>
      <c r="I209" s="1906">
        <f t="shared" si="36"/>
        <v>0</v>
      </c>
      <c r="J209" s="1904"/>
      <c r="K209" s="1905"/>
      <c r="L209" s="123"/>
      <c r="M209" s="1905">
        <f t="shared" ref="M209:M242" si="40">L209*10000</f>
        <v>0</v>
      </c>
      <c r="N209" s="1904"/>
      <c r="O209" s="1905">
        <f t="shared" ref="O209:O242" si="41">N209*15000</f>
        <v>0</v>
      </c>
      <c r="P209" s="1905">
        <f t="shared" si="39"/>
        <v>0</v>
      </c>
      <c r="Q209" s="1905"/>
      <c r="R209" s="125"/>
    </row>
    <row r="210" spans="1:19" ht="15.95" hidden="1" customHeight="1">
      <c r="A210" s="35"/>
      <c r="B210" s="1917">
        <v>2</v>
      </c>
      <c r="C210" s="1334">
        <v>41823</v>
      </c>
      <c r="D210" s="1121" t="s">
        <v>133</v>
      </c>
      <c r="E210" s="1904"/>
      <c r="F210" s="784"/>
      <c r="G210" s="785"/>
      <c r="H210" s="764">
        <f t="shared" si="35"/>
        <v>0</v>
      </c>
      <c r="I210" s="1906">
        <f t="shared" si="36"/>
        <v>0</v>
      </c>
      <c r="J210" s="786"/>
      <c r="K210" s="787"/>
      <c r="L210" s="123"/>
      <c r="M210" s="1905">
        <f t="shared" si="40"/>
        <v>0</v>
      </c>
      <c r="N210" s="1904"/>
      <c r="O210" s="1905">
        <f t="shared" si="41"/>
        <v>0</v>
      </c>
      <c r="P210" s="1905">
        <f t="shared" si="39"/>
        <v>0</v>
      </c>
      <c r="Q210" s="1905"/>
      <c r="R210" s="125"/>
    </row>
    <row r="211" spans="1:19" ht="15.95" hidden="1" customHeight="1">
      <c r="A211" s="35"/>
      <c r="B211" s="3186">
        <v>3</v>
      </c>
      <c r="C211" s="1334">
        <v>41824</v>
      </c>
      <c r="D211" s="3" t="s">
        <v>791</v>
      </c>
      <c r="E211" s="1904" t="s">
        <v>556</v>
      </c>
      <c r="F211" s="1904">
        <v>1</v>
      </c>
      <c r="G211" s="764">
        <v>25</v>
      </c>
      <c r="H211" s="764">
        <f t="shared" si="35"/>
        <v>25</v>
      </c>
      <c r="I211" s="1906">
        <f t="shared" si="36"/>
        <v>12500</v>
      </c>
      <c r="J211" s="777"/>
      <c r="K211" s="1906"/>
      <c r="L211" s="123"/>
      <c r="M211" s="1905">
        <f t="shared" si="40"/>
        <v>0</v>
      </c>
      <c r="N211" s="1904"/>
      <c r="O211" s="1905">
        <f t="shared" si="41"/>
        <v>0</v>
      </c>
      <c r="P211" s="1905">
        <f t="shared" si="39"/>
        <v>12500</v>
      </c>
      <c r="Q211" s="780"/>
      <c r="R211" s="781"/>
    </row>
    <row r="212" spans="1:19" ht="15.95" hidden="1" customHeight="1">
      <c r="A212" s="35"/>
      <c r="B212" s="3187"/>
      <c r="C212" s="1334">
        <v>41824</v>
      </c>
      <c r="D212" s="1959" t="s">
        <v>788</v>
      </c>
      <c r="E212" s="1904" t="s">
        <v>10</v>
      </c>
      <c r="F212" s="1904">
        <v>1</v>
      </c>
      <c r="G212" s="123">
        <v>20</v>
      </c>
      <c r="H212" s="764">
        <f>F212*G212</f>
        <v>20</v>
      </c>
      <c r="I212" s="1906">
        <f>H212*500</f>
        <v>10000</v>
      </c>
      <c r="J212" s="777"/>
      <c r="K212" s="1906"/>
      <c r="L212" s="123"/>
      <c r="M212" s="1905">
        <f>L212*10000</f>
        <v>0</v>
      </c>
      <c r="N212" s="1904"/>
      <c r="O212" s="1905">
        <f>N212*15000</f>
        <v>0</v>
      </c>
      <c r="P212" s="1905">
        <f>I212+K212+M212+O212</f>
        <v>10000</v>
      </c>
      <c r="Q212" s="780"/>
      <c r="R212" s="781"/>
    </row>
    <row r="213" spans="1:19" ht="15.95" hidden="1" customHeight="1">
      <c r="B213" s="1917">
        <v>4</v>
      </c>
      <c r="C213" s="1334">
        <v>41825</v>
      </c>
      <c r="D213" s="3" t="s">
        <v>791</v>
      </c>
      <c r="E213" s="1904" t="s">
        <v>556</v>
      </c>
      <c r="F213" s="1904">
        <v>3</v>
      </c>
      <c r="G213" s="764">
        <v>25</v>
      </c>
      <c r="H213" s="764">
        <f t="shared" si="35"/>
        <v>75</v>
      </c>
      <c r="I213" s="122">
        <f t="shared" si="36"/>
        <v>37500</v>
      </c>
      <c r="J213" s="1904"/>
      <c r="K213" s="779"/>
      <c r="L213" s="123"/>
      <c r="M213" s="1906">
        <f t="shared" si="40"/>
        <v>0</v>
      </c>
      <c r="N213" s="123"/>
      <c r="O213" s="1906">
        <f t="shared" si="41"/>
        <v>0</v>
      </c>
      <c r="P213" s="124">
        <f t="shared" si="39"/>
        <v>37500</v>
      </c>
      <c r="Q213" s="1906"/>
      <c r="R213" s="125"/>
    </row>
    <row r="214" spans="1:19" ht="15.95" hidden="1" customHeight="1">
      <c r="A214" s="35"/>
      <c r="B214" s="3196">
        <v>5</v>
      </c>
      <c r="C214" s="1339">
        <v>41826</v>
      </c>
      <c r="D214" s="3" t="s">
        <v>791</v>
      </c>
      <c r="E214" s="1904" t="s">
        <v>556</v>
      </c>
      <c r="F214" s="1904">
        <v>2</v>
      </c>
      <c r="G214" s="764">
        <v>25</v>
      </c>
      <c r="H214" s="764">
        <f t="shared" si="35"/>
        <v>50</v>
      </c>
      <c r="I214" s="1906">
        <f t="shared" si="36"/>
        <v>25000</v>
      </c>
      <c r="J214" s="1910"/>
      <c r="K214" s="1911"/>
      <c r="L214" s="123"/>
      <c r="M214" s="1905">
        <f t="shared" si="40"/>
        <v>0</v>
      </c>
      <c r="N214" s="1904"/>
      <c r="O214" s="1905">
        <f t="shared" si="41"/>
        <v>0</v>
      </c>
      <c r="P214" s="1911">
        <f t="shared" si="39"/>
        <v>25000</v>
      </c>
      <c r="Q214" s="1905"/>
      <c r="R214" s="125"/>
    </row>
    <row r="215" spans="1:19" ht="15.95" hidden="1" customHeight="1">
      <c r="A215" s="35"/>
      <c r="B215" s="3198"/>
      <c r="C215" s="1339">
        <v>41826</v>
      </c>
      <c r="D215" s="1959" t="s">
        <v>788</v>
      </c>
      <c r="E215" s="1904" t="s">
        <v>10</v>
      </c>
      <c r="F215" s="1904">
        <v>3</v>
      </c>
      <c r="G215" s="123">
        <v>20</v>
      </c>
      <c r="H215" s="764">
        <f>F215*G215</f>
        <v>60</v>
      </c>
      <c r="I215" s="1906">
        <f>H215*500</f>
        <v>30000</v>
      </c>
      <c r="J215" s="1910"/>
      <c r="K215" s="1911"/>
      <c r="L215" s="123">
        <v>5</v>
      </c>
      <c r="M215" s="1905">
        <f>L215*10000</f>
        <v>50000</v>
      </c>
      <c r="N215" s="1904"/>
      <c r="O215" s="1905">
        <f>N215*15000</f>
        <v>0</v>
      </c>
      <c r="P215" s="1911">
        <f>I215+K215+M215+O215</f>
        <v>80000</v>
      </c>
      <c r="Q215" s="1905"/>
      <c r="R215" s="125"/>
    </row>
    <row r="216" spans="1:19" ht="15.95" hidden="1" customHeight="1">
      <c r="A216" s="35"/>
      <c r="B216" s="3186">
        <v>6</v>
      </c>
      <c r="C216" s="1334">
        <v>41827</v>
      </c>
      <c r="D216" s="3" t="s">
        <v>800</v>
      </c>
      <c r="E216" s="1904" t="s">
        <v>799</v>
      </c>
      <c r="F216" s="1904">
        <v>5</v>
      </c>
      <c r="G216" s="764"/>
      <c r="H216" s="764">
        <f>F216*G216</f>
        <v>0</v>
      </c>
      <c r="I216" s="1906">
        <f>H216*500</f>
        <v>0</v>
      </c>
      <c r="J216" s="777"/>
      <c r="K216" s="1906">
        <f>F216*2000</f>
        <v>10000</v>
      </c>
      <c r="L216" s="123"/>
      <c r="M216" s="1905">
        <f t="shared" si="40"/>
        <v>0</v>
      </c>
      <c r="N216" s="1904"/>
      <c r="O216" s="1905">
        <f t="shared" si="41"/>
        <v>0</v>
      </c>
      <c r="P216" s="1905">
        <f t="shared" si="39"/>
        <v>10000</v>
      </c>
      <c r="Q216" s="1905"/>
      <c r="R216" s="125"/>
    </row>
    <row r="217" spans="1:19" ht="15.95" hidden="1" customHeight="1">
      <c r="A217" s="35"/>
      <c r="B217" s="3187"/>
      <c r="C217" s="1334">
        <v>41827</v>
      </c>
      <c r="D217" s="1959" t="s">
        <v>788</v>
      </c>
      <c r="E217" s="1904" t="s">
        <v>10</v>
      </c>
      <c r="F217" s="1904">
        <v>3</v>
      </c>
      <c r="G217" s="123">
        <v>20</v>
      </c>
      <c r="H217" s="764">
        <f>F217*G217</f>
        <v>60</v>
      </c>
      <c r="I217" s="1906">
        <f>H217*500</f>
        <v>30000</v>
      </c>
      <c r="J217" s="1910"/>
      <c r="K217" s="1911"/>
      <c r="L217" s="123">
        <v>1.5</v>
      </c>
      <c r="M217" s="1905">
        <f>L217*10000</f>
        <v>15000</v>
      </c>
      <c r="N217" s="1904"/>
      <c r="O217" s="1905">
        <f>N217*15000</f>
        <v>0</v>
      </c>
      <c r="P217" s="1905">
        <f>I217+K217+M217+O217</f>
        <v>45000</v>
      </c>
      <c r="Q217" s="1905"/>
      <c r="R217" s="125"/>
    </row>
    <row r="218" spans="1:19" ht="15.95" hidden="1" customHeight="1">
      <c r="A218" s="35"/>
      <c r="B218" s="1917">
        <v>7</v>
      </c>
      <c r="C218" s="1334">
        <v>41828</v>
      </c>
      <c r="D218" s="1959" t="s">
        <v>788</v>
      </c>
      <c r="E218" s="1904" t="s">
        <v>10</v>
      </c>
      <c r="F218" s="1904">
        <v>4</v>
      </c>
      <c r="G218" s="123">
        <v>20</v>
      </c>
      <c r="H218" s="764">
        <f t="shared" si="35"/>
        <v>80</v>
      </c>
      <c r="I218" s="1906">
        <f t="shared" si="36"/>
        <v>40000</v>
      </c>
      <c r="J218" s="1910"/>
      <c r="K218" s="1911"/>
      <c r="L218" s="123">
        <v>1.5</v>
      </c>
      <c r="M218" s="1905">
        <f t="shared" si="40"/>
        <v>15000</v>
      </c>
      <c r="N218" s="1904"/>
      <c r="O218" s="1905">
        <f t="shared" si="41"/>
        <v>0</v>
      </c>
      <c r="P218" s="1911">
        <f t="shared" si="39"/>
        <v>55000</v>
      </c>
      <c r="Q218" s="1905"/>
      <c r="R218" s="125"/>
    </row>
    <row r="219" spans="1:19" ht="15.95" hidden="1" customHeight="1">
      <c r="B219" s="1917">
        <v>8</v>
      </c>
      <c r="C219" s="1334">
        <v>41829</v>
      </c>
      <c r="D219" s="896" t="s">
        <v>808</v>
      </c>
      <c r="E219" s="1904"/>
      <c r="F219" s="1904"/>
      <c r="G219" s="764"/>
      <c r="H219" s="764">
        <f>F219*G219</f>
        <v>0</v>
      </c>
      <c r="I219" s="1906">
        <f>H219*500</f>
        <v>0</v>
      </c>
      <c r="J219" s="1904"/>
      <c r="K219" s="1905"/>
      <c r="L219" s="764"/>
      <c r="M219" s="1905">
        <f>L219*10000</f>
        <v>0</v>
      </c>
      <c r="N219" s="1904"/>
      <c r="O219" s="1905">
        <f>N219*15000</f>
        <v>0</v>
      </c>
      <c r="P219" s="1905">
        <f>I219+K219+M219+O219</f>
        <v>0</v>
      </c>
      <c r="Q219" s="1905"/>
      <c r="R219" s="125"/>
      <c r="S219" s="1222"/>
    </row>
    <row r="220" spans="1:19" ht="15.95" hidden="1" customHeight="1">
      <c r="B220" s="3186">
        <v>9</v>
      </c>
      <c r="C220" s="1334">
        <v>41830</v>
      </c>
      <c r="D220" s="1959" t="s">
        <v>788</v>
      </c>
      <c r="E220" s="1904" t="s">
        <v>10</v>
      </c>
      <c r="F220" s="1904">
        <v>3</v>
      </c>
      <c r="G220" s="123">
        <v>20</v>
      </c>
      <c r="H220" s="764">
        <f t="shared" si="35"/>
        <v>60</v>
      </c>
      <c r="I220" s="1906">
        <f t="shared" si="36"/>
        <v>30000</v>
      </c>
      <c r="J220" s="1910"/>
      <c r="K220" s="1911"/>
      <c r="L220" s="764"/>
      <c r="M220" s="1905">
        <f t="shared" si="40"/>
        <v>0</v>
      </c>
      <c r="N220" s="1904"/>
      <c r="O220" s="1905">
        <f t="shared" si="41"/>
        <v>0</v>
      </c>
      <c r="P220" s="1911">
        <f t="shared" si="39"/>
        <v>30000</v>
      </c>
      <c r="Q220" s="1905"/>
      <c r="R220" s="125"/>
    </row>
    <row r="221" spans="1:19" ht="15.95" hidden="1" customHeight="1">
      <c r="B221" s="3187"/>
      <c r="C221" s="1334">
        <v>41830</v>
      </c>
      <c r="D221" s="3" t="s">
        <v>795</v>
      </c>
      <c r="E221" s="1904" t="s">
        <v>556</v>
      </c>
      <c r="F221" s="1904">
        <v>1</v>
      </c>
      <c r="G221" s="764">
        <v>18</v>
      </c>
      <c r="H221" s="764">
        <f>F221*G221</f>
        <v>18</v>
      </c>
      <c r="I221" s="1906">
        <f>H221*500</f>
        <v>9000</v>
      </c>
      <c r="J221" s="1910"/>
      <c r="K221" s="1911"/>
      <c r="L221" s="123">
        <v>1.5</v>
      </c>
      <c r="M221" s="1905">
        <f>L221*10000</f>
        <v>15000</v>
      </c>
      <c r="N221" s="1904"/>
      <c r="O221" s="1905">
        <f>N221*15000</f>
        <v>0</v>
      </c>
      <c r="P221" s="1911">
        <f>I221+K221+M221+O221</f>
        <v>24000</v>
      </c>
      <c r="Q221" s="1905"/>
      <c r="R221" s="125"/>
    </row>
    <row r="222" spans="1:19" ht="15.95" hidden="1" customHeight="1">
      <c r="B222" s="1917">
        <v>10</v>
      </c>
      <c r="C222" s="1334">
        <v>41831</v>
      </c>
      <c r="D222" s="1959" t="s">
        <v>788</v>
      </c>
      <c r="E222" s="1904" t="s">
        <v>10</v>
      </c>
      <c r="F222" s="1904">
        <v>3</v>
      </c>
      <c r="G222" s="123">
        <v>20</v>
      </c>
      <c r="H222" s="764">
        <f t="shared" si="35"/>
        <v>60</v>
      </c>
      <c r="I222" s="1906">
        <f t="shared" si="36"/>
        <v>30000</v>
      </c>
      <c r="J222" s="3"/>
      <c r="K222" s="3"/>
      <c r="L222" s="764"/>
      <c r="M222" s="1905">
        <f t="shared" si="40"/>
        <v>0</v>
      </c>
      <c r="N222" s="1904"/>
      <c r="O222" s="1905">
        <f t="shared" si="41"/>
        <v>0</v>
      </c>
      <c r="P222" s="1905">
        <f t="shared" si="39"/>
        <v>30000</v>
      </c>
      <c r="Q222" s="1905"/>
      <c r="R222" s="125"/>
    </row>
    <row r="223" spans="1:19" ht="15.95" hidden="1" customHeight="1">
      <c r="B223" s="3186">
        <v>11</v>
      </c>
      <c r="C223" s="1334">
        <v>41832</v>
      </c>
      <c r="D223" s="3" t="s">
        <v>800</v>
      </c>
      <c r="E223" s="1904" t="s">
        <v>799</v>
      </c>
      <c r="F223" s="1904">
        <v>2</v>
      </c>
      <c r="G223" s="764"/>
      <c r="H223" s="764">
        <f t="shared" si="35"/>
        <v>0</v>
      </c>
      <c r="I223" s="1906">
        <f t="shared" si="36"/>
        <v>0</v>
      </c>
      <c r="J223" s="777"/>
      <c r="K223" s="1906">
        <f>F223*2000</f>
        <v>4000</v>
      </c>
      <c r="L223" s="764"/>
      <c r="M223" s="1905">
        <f t="shared" si="40"/>
        <v>0</v>
      </c>
      <c r="N223" s="1904"/>
      <c r="O223" s="1905">
        <f t="shared" si="41"/>
        <v>0</v>
      </c>
      <c r="P223" s="1905">
        <f t="shared" si="39"/>
        <v>4000</v>
      </c>
      <c r="Q223" s="1905"/>
      <c r="R223" s="125"/>
    </row>
    <row r="224" spans="1:19" ht="15.95" hidden="1" customHeight="1">
      <c r="B224" s="3187"/>
      <c r="C224" s="1334">
        <v>41832</v>
      </c>
      <c r="D224" s="1959" t="s">
        <v>788</v>
      </c>
      <c r="E224" s="1904" t="s">
        <v>10</v>
      </c>
      <c r="F224" s="1904">
        <v>4</v>
      </c>
      <c r="G224" s="123">
        <v>20</v>
      </c>
      <c r="H224" s="764">
        <f t="shared" si="35"/>
        <v>80</v>
      </c>
      <c r="I224" s="1906">
        <f t="shared" si="36"/>
        <v>40000</v>
      </c>
      <c r="J224" s="1910"/>
      <c r="K224" s="1911"/>
      <c r="L224" s="764">
        <v>1</v>
      </c>
      <c r="M224" s="1905">
        <f>L224*10000</f>
        <v>10000</v>
      </c>
      <c r="N224" s="1904"/>
      <c r="O224" s="1905">
        <f>N224*15000</f>
        <v>0</v>
      </c>
      <c r="P224" s="1905">
        <f>I224+K224+M224+O224</f>
        <v>50000</v>
      </c>
      <c r="Q224" s="1905"/>
      <c r="R224" s="125"/>
    </row>
    <row r="225" spans="2:19" ht="15.95" hidden="1" customHeight="1">
      <c r="B225" s="1918">
        <v>12</v>
      </c>
      <c r="C225" s="1339">
        <v>41833</v>
      </c>
      <c r="D225" s="1959" t="s">
        <v>788</v>
      </c>
      <c r="E225" s="1904" t="s">
        <v>10</v>
      </c>
      <c r="F225" s="1904">
        <v>3</v>
      </c>
      <c r="G225" s="123">
        <v>20</v>
      </c>
      <c r="H225" s="764">
        <f t="shared" si="35"/>
        <v>60</v>
      </c>
      <c r="I225" s="1906">
        <f t="shared" si="36"/>
        <v>30000</v>
      </c>
      <c r="J225" s="1910"/>
      <c r="K225" s="1911"/>
      <c r="L225" s="764">
        <v>5.5</v>
      </c>
      <c r="M225" s="1905">
        <f t="shared" si="40"/>
        <v>55000</v>
      </c>
      <c r="N225" s="1904"/>
      <c r="O225" s="1905">
        <f t="shared" si="41"/>
        <v>0</v>
      </c>
      <c r="P225" s="1905">
        <f t="shared" si="39"/>
        <v>85000</v>
      </c>
      <c r="Q225" s="1905"/>
      <c r="R225" s="125"/>
      <c r="S225" s="1222"/>
    </row>
    <row r="226" spans="2:19" ht="15.95" hidden="1" customHeight="1">
      <c r="B226" s="3186">
        <v>13</v>
      </c>
      <c r="C226" s="1334">
        <v>41834</v>
      </c>
      <c r="D226" s="3" t="s">
        <v>794</v>
      </c>
      <c r="E226" s="1904" t="s">
        <v>556</v>
      </c>
      <c r="F226" s="1904">
        <v>1</v>
      </c>
      <c r="G226" s="764">
        <v>30</v>
      </c>
      <c r="H226" s="764">
        <f t="shared" si="35"/>
        <v>30</v>
      </c>
      <c r="I226" s="1906">
        <f t="shared" si="36"/>
        <v>15000</v>
      </c>
      <c r="J226" s="1904"/>
      <c r="K226" s="1905"/>
      <c r="L226" s="764"/>
      <c r="M226" s="1905">
        <f t="shared" si="40"/>
        <v>0</v>
      </c>
      <c r="N226" s="1904"/>
      <c r="O226" s="1905">
        <f t="shared" si="41"/>
        <v>0</v>
      </c>
      <c r="P226" s="1905">
        <f t="shared" si="39"/>
        <v>15000</v>
      </c>
      <c r="Q226" s="1905"/>
      <c r="R226" s="125"/>
      <c r="S226" s="1222"/>
    </row>
    <row r="227" spans="2:19" ht="15.95" hidden="1" customHeight="1">
      <c r="B227" s="3187"/>
      <c r="C227" s="1334">
        <v>41834</v>
      </c>
      <c r="D227" s="1959" t="s">
        <v>788</v>
      </c>
      <c r="E227" s="1904" t="s">
        <v>10</v>
      </c>
      <c r="F227" s="1904">
        <v>1</v>
      </c>
      <c r="G227" s="123">
        <v>20</v>
      </c>
      <c r="H227" s="764">
        <f>F227*G227</f>
        <v>20</v>
      </c>
      <c r="I227" s="1906">
        <f>H227*500</f>
        <v>10000</v>
      </c>
      <c r="J227" s="1904"/>
      <c r="K227" s="1905"/>
      <c r="L227" s="764"/>
      <c r="M227" s="1905">
        <f>L227*10000</f>
        <v>0</v>
      </c>
      <c r="N227" s="1904"/>
      <c r="O227" s="1905">
        <f>N227*15000</f>
        <v>0</v>
      </c>
      <c r="P227" s="1905">
        <f>I227+K227+M227+O227</f>
        <v>10000</v>
      </c>
      <c r="Q227" s="1905"/>
      <c r="R227" s="125"/>
      <c r="S227" s="1222"/>
    </row>
    <row r="228" spans="2:19" ht="15.95" hidden="1" customHeight="1">
      <c r="B228" s="1917">
        <v>14</v>
      </c>
      <c r="C228" s="1334">
        <v>41835</v>
      </c>
      <c r="D228" s="3" t="s">
        <v>794</v>
      </c>
      <c r="E228" s="1904" t="s">
        <v>556</v>
      </c>
      <c r="F228" s="1904">
        <v>1</v>
      </c>
      <c r="G228" s="764">
        <v>30</v>
      </c>
      <c r="H228" s="764">
        <f t="shared" si="35"/>
        <v>30</v>
      </c>
      <c r="I228" s="1906">
        <f t="shared" si="36"/>
        <v>15000</v>
      </c>
      <c r="J228" s="1904"/>
      <c r="K228" s="1905"/>
      <c r="L228" s="764"/>
      <c r="M228" s="1905">
        <f t="shared" si="40"/>
        <v>0</v>
      </c>
      <c r="N228" s="1904"/>
      <c r="O228" s="1905">
        <f t="shared" si="41"/>
        <v>0</v>
      </c>
      <c r="P228" s="1905">
        <f t="shared" si="39"/>
        <v>15000</v>
      </c>
      <c r="Q228" s="1905"/>
      <c r="R228" s="125"/>
      <c r="S228" s="1222"/>
    </row>
    <row r="229" spans="2:19" ht="15.95" hidden="1" customHeight="1">
      <c r="B229" s="3186">
        <v>15</v>
      </c>
      <c r="C229" s="1334">
        <v>41836</v>
      </c>
      <c r="D229" s="3" t="s">
        <v>795</v>
      </c>
      <c r="E229" s="1904" t="s">
        <v>556</v>
      </c>
      <c r="F229" s="1904">
        <v>3</v>
      </c>
      <c r="G229" s="764">
        <v>18</v>
      </c>
      <c r="H229" s="764">
        <f t="shared" si="35"/>
        <v>54</v>
      </c>
      <c r="I229" s="1906">
        <f t="shared" si="36"/>
        <v>27000</v>
      </c>
      <c r="J229" s="1910"/>
      <c r="K229" s="1911"/>
      <c r="L229" s="764"/>
      <c r="M229" s="1905">
        <f t="shared" si="40"/>
        <v>0</v>
      </c>
      <c r="N229" s="1904"/>
      <c r="O229" s="1905">
        <f t="shared" si="41"/>
        <v>0</v>
      </c>
      <c r="P229" s="1905">
        <f t="shared" si="39"/>
        <v>27000</v>
      </c>
      <c r="Q229" s="1911"/>
      <c r="R229" s="125"/>
      <c r="S229" s="1222"/>
    </row>
    <row r="230" spans="2:19" ht="15.95" hidden="1" customHeight="1">
      <c r="B230" s="3188"/>
      <c r="C230" s="1334">
        <v>41836</v>
      </c>
      <c r="D230" s="1959" t="s">
        <v>788</v>
      </c>
      <c r="E230" s="1904" t="s">
        <v>10</v>
      </c>
      <c r="F230" s="1904">
        <v>3</v>
      </c>
      <c r="G230" s="123">
        <v>20</v>
      </c>
      <c r="H230" s="764">
        <f>F230*G230</f>
        <v>60</v>
      </c>
      <c r="I230" s="1906">
        <f>H230*500</f>
        <v>30000</v>
      </c>
      <c r="J230" s="1910"/>
      <c r="K230" s="1911"/>
      <c r="L230" s="764"/>
      <c r="M230" s="1905">
        <f>L230*10000</f>
        <v>0</v>
      </c>
      <c r="N230" s="1904"/>
      <c r="O230" s="1905">
        <f>N230*15000</f>
        <v>0</v>
      </c>
      <c r="P230" s="1905">
        <f>I230+K230+M230+O230</f>
        <v>30000</v>
      </c>
      <c r="Q230" s="1911"/>
      <c r="R230" s="125"/>
      <c r="S230" s="1222"/>
    </row>
    <row r="231" spans="2:19" ht="15.95" hidden="1" customHeight="1">
      <c r="B231" s="3187"/>
      <c r="C231" s="1334">
        <v>41836</v>
      </c>
      <c r="D231" s="3" t="s">
        <v>800</v>
      </c>
      <c r="E231" s="1904" t="s">
        <v>799</v>
      </c>
      <c r="F231" s="1904">
        <v>1</v>
      </c>
      <c r="G231" s="764"/>
      <c r="H231" s="764">
        <f>F231*G231</f>
        <v>0</v>
      </c>
      <c r="I231" s="1906">
        <f>H231*500</f>
        <v>0</v>
      </c>
      <c r="J231" s="777"/>
      <c r="K231" s="1906">
        <f>F231*2000</f>
        <v>2000</v>
      </c>
      <c r="L231" s="764">
        <v>0.5</v>
      </c>
      <c r="M231" s="1905">
        <f t="shared" si="40"/>
        <v>5000</v>
      </c>
      <c r="N231" s="1904"/>
      <c r="O231" s="1905">
        <f t="shared" si="41"/>
        <v>0</v>
      </c>
      <c r="P231" s="1905">
        <f t="shared" si="39"/>
        <v>7000</v>
      </c>
      <c r="Q231" s="1911"/>
      <c r="R231" s="125"/>
      <c r="S231" s="1222"/>
    </row>
    <row r="232" spans="2:19" ht="15.95" hidden="1" customHeight="1">
      <c r="B232" s="3186">
        <v>16</v>
      </c>
      <c r="C232" s="1334">
        <v>41837</v>
      </c>
      <c r="D232" s="3" t="s">
        <v>795</v>
      </c>
      <c r="E232" s="1904" t="s">
        <v>556</v>
      </c>
      <c r="F232" s="1904">
        <v>3</v>
      </c>
      <c r="G232" s="764">
        <v>18</v>
      </c>
      <c r="H232" s="764">
        <f>F232*G232</f>
        <v>54</v>
      </c>
      <c r="I232" s="1906">
        <f>H232*500</f>
        <v>27000</v>
      </c>
      <c r="J232" s="1910"/>
      <c r="K232" s="1911"/>
      <c r="L232" s="764"/>
      <c r="M232" s="1905">
        <f t="shared" si="40"/>
        <v>0</v>
      </c>
      <c r="N232" s="1904"/>
      <c r="O232" s="1905">
        <f t="shared" si="41"/>
        <v>0</v>
      </c>
      <c r="P232" s="1905">
        <f t="shared" si="39"/>
        <v>27000</v>
      </c>
      <c r="Q232" s="1911"/>
      <c r="R232" s="125"/>
      <c r="S232" s="1222"/>
    </row>
    <row r="233" spans="2:19" ht="15.95" hidden="1" customHeight="1">
      <c r="B233" s="3188"/>
      <c r="C233" s="1334">
        <v>41837</v>
      </c>
      <c r="D233" s="1959" t="s">
        <v>788</v>
      </c>
      <c r="E233" s="1904" t="s">
        <v>10</v>
      </c>
      <c r="F233" s="1904">
        <v>2</v>
      </c>
      <c r="G233" s="123">
        <v>20</v>
      </c>
      <c r="H233" s="764">
        <f>F233*G233</f>
        <v>40</v>
      </c>
      <c r="I233" s="1906">
        <f>H233*500</f>
        <v>20000</v>
      </c>
      <c r="J233" s="1910"/>
      <c r="K233" s="1911"/>
      <c r="L233" s="764"/>
      <c r="M233" s="1905">
        <f>L233*10000</f>
        <v>0</v>
      </c>
      <c r="N233" s="1904"/>
      <c r="O233" s="1905">
        <f>N233*15000</f>
        <v>0</v>
      </c>
      <c r="P233" s="1905">
        <f>I233+K233+M233+O233</f>
        <v>20000</v>
      </c>
      <c r="Q233" s="1911"/>
      <c r="R233" s="125"/>
      <c r="S233" s="1222"/>
    </row>
    <row r="234" spans="2:19" ht="15.95" hidden="1" customHeight="1">
      <c r="B234" s="3187"/>
      <c r="C234" s="1334">
        <v>41837</v>
      </c>
      <c r="D234" s="3" t="s">
        <v>802</v>
      </c>
      <c r="E234" s="1904" t="s">
        <v>10</v>
      </c>
      <c r="F234" s="1904">
        <v>1</v>
      </c>
      <c r="G234" s="123">
        <v>20</v>
      </c>
      <c r="H234" s="764">
        <f t="shared" si="35"/>
        <v>20</v>
      </c>
      <c r="I234" s="1906">
        <f t="shared" si="36"/>
        <v>10000</v>
      </c>
      <c r="J234" s="1910"/>
      <c r="K234" s="1911"/>
      <c r="L234" s="764">
        <v>2.5</v>
      </c>
      <c r="M234" s="1905">
        <f t="shared" si="40"/>
        <v>25000</v>
      </c>
      <c r="N234" s="1904"/>
      <c r="O234" s="1905">
        <f t="shared" si="41"/>
        <v>0</v>
      </c>
      <c r="P234" s="1905">
        <f t="shared" si="39"/>
        <v>35000</v>
      </c>
      <c r="Q234" s="1911"/>
      <c r="R234" s="125"/>
      <c r="S234" s="1222"/>
    </row>
    <row r="235" spans="2:19" ht="15.95" hidden="1" customHeight="1">
      <c r="B235" s="2220">
        <v>17</v>
      </c>
      <c r="C235" s="1334">
        <v>41838</v>
      </c>
      <c r="D235" s="3" t="s">
        <v>795</v>
      </c>
      <c r="E235" s="1904" t="s">
        <v>556</v>
      </c>
      <c r="F235" s="1904">
        <v>1</v>
      </c>
      <c r="G235" s="764">
        <v>18</v>
      </c>
      <c r="H235" s="764">
        <f>F235*G235</f>
        <v>18</v>
      </c>
      <c r="I235" s="122">
        <f>H235*500</f>
        <v>9000</v>
      </c>
      <c r="J235" s="1904"/>
      <c r="K235" s="779"/>
      <c r="L235" s="764"/>
      <c r="M235" s="1905">
        <f>L235*10000</f>
        <v>0</v>
      </c>
      <c r="N235" s="1904"/>
      <c r="O235" s="1905">
        <f>N235*15000</f>
        <v>0</v>
      </c>
      <c r="P235" s="1905">
        <f>I235+K235+M235+O235</f>
        <v>9000</v>
      </c>
      <c r="Q235" s="1905"/>
      <c r="R235" s="125"/>
      <c r="S235" s="1222"/>
    </row>
    <row r="236" spans="2:19" ht="15.95" hidden="1" customHeight="1">
      <c r="B236" s="2185"/>
      <c r="C236" s="1334">
        <v>41838</v>
      </c>
      <c r="D236" s="1959" t="s">
        <v>788</v>
      </c>
      <c r="E236" s="1904" t="s">
        <v>10</v>
      </c>
      <c r="F236" s="1904">
        <v>2</v>
      </c>
      <c r="G236" s="123">
        <v>20</v>
      </c>
      <c r="H236" s="764">
        <f t="shared" si="35"/>
        <v>40</v>
      </c>
      <c r="I236" s="122">
        <f t="shared" si="36"/>
        <v>20000</v>
      </c>
      <c r="J236" s="1904"/>
      <c r="K236" s="779"/>
      <c r="L236" s="764"/>
      <c r="M236" s="1905">
        <f t="shared" si="40"/>
        <v>0</v>
      </c>
      <c r="N236" s="1904"/>
      <c r="O236" s="1905">
        <f t="shared" si="41"/>
        <v>0</v>
      </c>
      <c r="P236" s="1905">
        <f t="shared" si="39"/>
        <v>20000</v>
      </c>
      <c r="Q236" s="1905"/>
      <c r="R236" s="125"/>
      <c r="S236" s="1222"/>
    </row>
    <row r="237" spans="2:19" ht="15.95" hidden="1" customHeight="1">
      <c r="B237" s="1917">
        <v>18</v>
      </c>
      <c r="C237" s="1334">
        <v>41839</v>
      </c>
      <c r="D237" s="1018" t="s">
        <v>803</v>
      </c>
      <c r="E237" s="1897"/>
      <c r="F237" s="1904"/>
      <c r="G237" s="764"/>
      <c r="H237" s="764">
        <f t="shared" si="35"/>
        <v>0</v>
      </c>
      <c r="I237" s="1906">
        <f t="shared" si="36"/>
        <v>0</v>
      </c>
      <c r="J237" s="1904"/>
      <c r="K237" s="1905"/>
      <c r="L237" s="764"/>
      <c r="M237" s="1905">
        <f t="shared" si="40"/>
        <v>0</v>
      </c>
      <c r="N237" s="1904"/>
      <c r="O237" s="1905">
        <f t="shared" si="41"/>
        <v>0</v>
      </c>
      <c r="P237" s="1905">
        <f t="shared" si="39"/>
        <v>0</v>
      </c>
      <c r="Q237" s="1905"/>
      <c r="R237" s="125"/>
      <c r="S237" s="1222"/>
    </row>
    <row r="238" spans="2:19" ht="15.95" hidden="1" customHeight="1">
      <c r="B238" s="1918">
        <v>19</v>
      </c>
      <c r="C238" s="1339">
        <v>41840</v>
      </c>
      <c r="D238" s="3" t="s">
        <v>796</v>
      </c>
      <c r="E238" s="1904" t="s">
        <v>556</v>
      </c>
      <c r="F238" s="1904">
        <v>1</v>
      </c>
      <c r="G238" s="764">
        <v>27</v>
      </c>
      <c r="H238" s="764">
        <f t="shared" si="35"/>
        <v>27</v>
      </c>
      <c r="I238" s="1906">
        <f t="shared" si="36"/>
        <v>13500</v>
      </c>
      <c r="J238" s="1904"/>
      <c r="K238" s="1905"/>
      <c r="L238" s="764">
        <v>4</v>
      </c>
      <c r="M238" s="1905">
        <f t="shared" si="40"/>
        <v>40000</v>
      </c>
      <c r="N238" s="1904"/>
      <c r="O238" s="1905">
        <f t="shared" si="41"/>
        <v>0</v>
      </c>
      <c r="P238" s="1905">
        <f t="shared" si="39"/>
        <v>53500</v>
      </c>
      <c r="Q238" s="1911"/>
      <c r="R238" s="125"/>
      <c r="S238" s="1222"/>
    </row>
    <row r="239" spans="2:19" ht="15.95" hidden="1" customHeight="1">
      <c r="B239" s="2220">
        <v>20</v>
      </c>
      <c r="C239" s="1334">
        <v>41841</v>
      </c>
      <c r="D239" s="1959" t="s">
        <v>788</v>
      </c>
      <c r="E239" s="1904" t="s">
        <v>10</v>
      </c>
      <c r="F239" s="1904">
        <v>1</v>
      </c>
      <c r="G239" s="123">
        <v>20</v>
      </c>
      <c r="H239" s="764">
        <f t="shared" si="35"/>
        <v>20</v>
      </c>
      <c r="I239" s="1906">
        <f t="shared" si="36"/>
        <v>10000</v>
      </c>
      <c r="J239" s="1904"/>
      <c r="K239" s="1905"/>
      <c r="L239" s="764"/>
      <c r="M239" s="1905">
        <f t="shared" si="40"/>
        <v>0</v>
      </c>
      <c r="N239" s="1904"/>
      <c r="O239" s="1905">
        <f t="shared" si="41"/>
        <v>0</v>
      </c>
      <c r="P239" s="1905">
        <f t="shared" si="39"/>
        <v>10000</v>
      </c>
      <c r="Q239" s="1905"/>
      <c r="R239" s="125"/>
      <c r="S239" s="1222"/>
    </row>
    <row r="240" spans="2:19" ht="15.95" hidden="1" customHeight="1">
      <c r="B240" s="2186"/>
      <c r="C240" s="1334">
        <v>41841</v>
      </c>
      <c r="D240" s="3" t="s">
        <v>802</v>
      </c>
      <c r="E240" s="1904" t="s">
        <v>10</v>
      </c>
      <c r="F240" s="1904">
        <v>1</v>
      </c>
      <c r="G240" s="123">
        <v>20</v>
      </c>
      <c r="H240" s="764">
        <f t="shared" si="35"/>
        <v>20</v>
      </c>
      <c r="I240" s="1906">
        <f t="shared" si="36"/>
        <v>10000</v>
      </c>
      <c r="J240" s="1904"/>
      <c r="K240" s="1905"/>
      <c r="L240" s="764"/>
      <c r="M240" s="1905">
        <f t="shared" si="40"/>
        <v>0</v>
      </c>
      <c r="N240" s="1904"/>
      <c r="O240" s="1905">
        <f t="shared" si="41"/>
        <v>0</v>
      </c>
      <c r="P240" s="1905">
        <f t="shared" si="39"/>
        <v>10000</v>
      </c>
      <c r="Q240" s="1905"/>
      <c r="R240" s="125"/>
      <c r="S240" s="1222"/>
    </row>
    <row r="241" spans="2:19" ht="15.95" hidden="1" customHeight="1">
      <c r="B241" s="2185"/>
      <c r="C241" s="1334">
        <v>41841</v>
      </c>
      <c r="D241" s="3" t="s">
        <v>796</v>
      </c>
      <c r="E241" s="1904" t="s">
        <v>556</v>
      </c>
      <c r="F241" s="1904">
        <v>1</v>
      </c>
      <c r="G241" s="764">
        <v>27</v>
      </c>
      <c r="H241" s="764">
        <f>F241*G241</f>
        <v>27</v>
      </c>
      <c r="I241" s="1906">
        <f>H241*500</f>
        <v>13500</v>
      </c>
      <c r="J241" s="1904"/>
      <c r="K241" s="1905"/>
      <c r="L241" s="764">
        <v>1</v>
      </c>
      <c r="M241" s="1905">
        <f>L241*10000</f>
        <v>10000</v>
      </c>
      <c r="N241" s="1904"/>
      <c r="O241" s="1905">
        <f>N241*15000</f>
        <v>0</v>
      </c>
      <c r="P241" s="1905">
        <f>I241+K241+M241+O241</f>
        <v>23500</v>
      </c>
      <c r="Q241" s="1905"/>
      <c r="R241" s="125"/>
      <c r="S241" s="1222"/>
    </row>
    <row r="242" spans="2:19" ht="15.95" hidden="1" customHeight="1">
      <c r="B242" s="1917">
        <v>21</v>
      </c>
      <c r="C242" s="1334">
        <v>41842</v>
      </c>
      <c r="D242" s="1959" t="s">
        <v>788</v>
      </c>
      <c r="E242" s="1904" t="s">
        <v>10</v>
      </c>
      <c r="F242" s="1904">
        <v>3</v>
      </c>
      <c r="G242" s="123">
        <v>20</v>
      </c>
      <c r="H242" s="764">
        <f t="shared" si="35"/>
        <v>60</v>
      </c>
      <c r="I242" s="1906">
        <f t="shared" si="36"/>
        <v>30000</v>
      </c>
      <c r="J242" s="1904"/>
      <c r="K242" s="1905"/>
      <c r="L242" s="764"/>
      <c r="M242" s="1905">
        <f t="shared" si="40"/>
        <v>0</v>
      </c>
      <c r="N242" s="1904"/>
      <c r="O242" s="1905">
        <f t="shared" si="41"/>
        <v>0</v>
      </c>
      <c r="P242" s="1905">
        <f t="shared" si="39"/>
        <v>30000</v>
      </c>
      <c r="Q242" s="1905"/>
      <c r="R242" s="125"/>
      <c r="S242" s="1222"/>
    </row>
    <row r="243" spans="2:19" ht="15.95" hidden="1" customHeight="1">
      <c r="B243" s="1917">
        <v>22</v>
      </c>
      <c r="C243" s="1334">
        <v>41843</v>
      </c>
      <c r="D243" s="1959" t="s">
        <v>788</v>
      </c>
      <c r="E243" s="1904" t="s">
        <v>10</v>
      </c>
      <c r="F243" s="1904">
        <v>2</v>
      </c>
      <c r="G243" s="123">
        <v>20</v>
      </c>
      <c r="H243" s="764">
        <f t="shared" si="35"/>
        <v>40</v>
      </c>
      <c r="I243" s="1906">
        <f t="shared" si="36"/>
        <v>20000</v>
      </c>
      <c r="J243" s="1904"/>
      <c r="K243" s="1905"/>
      <c r="L243" s="764"/>
      <c r="M243" s="1905">
        <f>L243*10000</f>
        <v>0</v>
      </c>
      <c r="N243" s="1904"/>
      <c r="O243" s="1905">
        <f>N243*15000</f>
        <v>0</v>
      </c>
      <c r="P243" s="1905">
        <f t="shared" si="39"/>
        <v>20000</v>
      </c>
      <c r="Q243" s="1905"/>
      <c r="R243" s="125"/>
      <c r="S243" s="1222"/>
    </row>
    <row r="244" spans="2:19" ht="15.95" hidden="1" customHeight="1">
      <c r="B244" s="1917">
        <v>23</v>
      </c>
      <c r="C244" s="1334">
        <v>41844</v>
      </c>
      <c r="D244" s="1959" t="s">
        <v>788</v>
      </c>
      <c r="E244" s="1904" t="s">
        <v>10</v>
      </c>
      <c r="F244" s="1904">
        <v>1</v>
      </c>
      <c r="G244" s="123">
        <v>20</v>
      </c>
      <c r="H244" s="764">
        <f t="shared" si="35"/>
        <v>20</v>
      </c>
      <c r="I244" s="1906">
        <f t="shared" si="36"/>
        <v>10000</v>
      </c>
      <c r="J244" s="1904"/>
      <c r="K244" s="1905"/>
      <c r="L244" s="764"/>
      <c r="M244" s="1905">
        <f>L244*10000</f>
        <v>0</v>
      </c>
      <c r="N244" s="1904"/>
      <c r="O244" s="1905">
        <f>N244*15000</f>
        <v>0</v>
      </c>
      <c r="P244" s="1905">
        <f t="shared" si="39"/>
        <v>10000</v>
      </c>
      <c r="Q244" s="1905"/>
      <c r="R244" s="125"/>
    </row>
    <row r="245" spans="2:19" ht="15.95" hidden="1" customHeight="1" thickBot="1">
      <c r="B245" s="1926">
        <v>24</v>
      </c>
      <c r="C245" s="1338">
        <v>41845</v>
      </c>
      <c r="D245" s="1468" t="s">
        <v>797</v>
      </c>
      <c r="E245" s="1924"/>
      <c r="F245" s="1924"/>
      <c r="G245" s="765"/>
      <c r="H245" s="765">
        <f t="shared" si="35"/>
        <v>0</v>
      </c>
      <c r="I245" s="1907">
        <f t="shared" si="36"/>
        <v>0</v>
      </c>
      <c r="J245" s="1924"/>
      <c r="K245" s="767"/>
      <c r="L245" s="765"/>
      <c r="M245" s="767">
        <f>L245*10000</f>
        <v>0</v>
      </c>
      <c r="N245" s="1924"/>
      <c r="O245" s="767">
        <f>N245*15000</f>
        <v>0</v>
      </c>
      <c r="P245" s="767">
        <f t="shared" si="39"/>
        <v>0</v>
      </c>
      <c r="Q245" s="767"/>
      <c r="R245" s="792"/>
    </row>
    <row r="246" spans="2:19" ht="15.95" hidden="1" customHeight="1">
      <c r="B246" s="1915">
        <v>1</v>
      </c>
      <c r="C246" s="695">
        <v>41846</v>
      </c>
      <c r="D246" s="2081" t="s">
        <v>797</v>
      </c>
      <c r="E246" s="1463"/>
      <c r="F246" s="1463"/>
      <c r="G246" s="1464"/>
      <c r="H246" s="771"/>
      <c r="I246" s="1913">
        <f t="shared" ref="I246:I254" si="42">H246*500</f>
        <v>0</v>
      </c>
      <c r="J246" s="773"/>
      <c r="K246" s="1913"/>
      <c r="L246" s="1029"/>
      <c r="M246" s="1916">
        <f t="shared" ref="M246:M254" si="43">L246*10000</f>
        <v>0</v>
      </c>
      <c r="N246" s="770"/>
      <c r="O246" s="1916">
        <f t="shared" ref="O246:O254" si="44">N246*15000</f>
        <v>0</v>
      </c>
      <c r="P246" s="1916">
        <f t="shared" ref="P246:P254" si="45">I246+K246+M246+O246</f>
        <v>0</v>
      </c>
      <c r="Q246" s="1036"/>
      <c r="R246" s="775"/>
    </row>
    <row r="247" spans="2:19" ht="15.95" hidden="1" customHeight="1">
      <c r="B247" s="1878">
        <v>2</v>
      </c>
      <c r="C247" s="108">
        <v>41847</v>
      </c>
      <c r="D247" s="896" t="s">
        <v>797</v>
      </c>
      <c r="E247" s="1470"/>
      <c r="F247" s="1470"/>
      <c r="G247" s="1471"/>
      <c r="H247" s="764"/>
      <c r="I247" s="1906">
        <f t="shared" si="42"/>
        <v>0</v>
      </c>
      <c r="J247" s="119"/>
      <c r="K247" s="1906"/>
      <c r="L247" s="123"/>
      <c r="M247" s="1905">
        <f t="shared" si="43"/>
        <v>0</v>
      </c>
      <c r="N247" s="1904"/>
      <c r="O247" s="1905">
        <f t="shared" si="44"/>
        <v>0</v>
      </c>
      <c r="P247" s="1905">
        <f t="shared" si="45"/>
        <v>0</v>
      </c>
      <c r="Q247" s="124"/>
      <c r="R247" s="125"/>
    </row>
    <row r="248" spans="2:19" ht="15.95" hidden="1" customHeight="1">
      <c r="B248" s="1878">
        <v>3</v>
      </c>
      <c r="C248" s="108">
        <v>41848</v>
      </c>
      <c r="D248" s="896" t="s">
        <v>972</v>
      </c>
      <c r="E248" s="1904"/>
      <c r="F248" s="1904"/>
      <c r="G248" s="123"/>
      <c r="H248" s="764"/>
      <c r="I248" s="1906">
        <f t="shared" si="42"/>
        <v>0</v>
      </c>
      <c r="J248" s="777"/>
      <c r="K248" s="1906"/>
      <c r="L248" s="123"/>
      <c r="M248" s="1905">
        <f t="shared" si="43"/>
        <v>0</v>
      </c>
      <c r="N248" s="1904"/>
      <c r="O248" s="1905">
        <f t="shared" si="44"/>
        <v>0</v>
      </c>
      <c r="P248" s="1905">
        <f t="shared" si="45"/>
        <v>0</v>
      </c>
      <c r="Q248" s="1905"/>
      <c r="R248" s="125"/>
    </row>
    <row r="249" spans="2:19" ht="15.95" hidden="1" customHeight="1">
      <c r="B249" s="1878">
        <v>4</v>
      </c>
      <c r="C249" s="108">
        <v>41849</v>
      </c>
      <c r="D249" s="896" t="s">
        <v>972</v>
      </c>
      <c r="E249" s="1904"/>
      <c r="F249" s="1904"/>
      <c r="G249" s="1904"/>
      <c r="H249" s="764"/>
      <c r="I249" s="122">
        <f t="shared" si="42"/>
        <v>0</v>
      </c>
      <c r="J249" s="1904"/>
      <c r="K249" s="779"/>
      <c r="L249" s="123"/>
      <c r="M249" s="1905">
        <f t="shared" si="43"/>
        <v>0</v>
      </c>
      <c r="N249" s="1904"/>
      <c r="O249" s="1905">
        <f t="shared" si="44"/>
        <v>0</v>
      </c>
      <c r="P249" s="1905">
        <f t="shared" si="45"/>
        <v>0</v>
      </c>
      <c r="Q249" s="124"/>
      <c r="R249" s="1025"/>
    </row>
    <row r="250" spans="2:19" ht="15.95" hidden="1" customHeight="1">
      <c r="B250" s="1917">
        <v>5</v>
      </c>
      <c r="C250" s="108">
        <v>41850</v>
      </c>
      <c r="D250" s="896" t="s">
        <v>972</v>
      </c>
      <c r="E250" s="1904"/>
      <c r="F250" s="1904"/>
      <c r="G250" s="764"/>
      <c r="H250" s="764"/>
      <c r="I250" s="1906">
        <f t="shared" si="42"/>
        <v>0</v>
      </c>
      <c r="J250" s="1904"/>
      <c r="K250" s="1906"/>
      <c r="L250" s="123"/>
      <c r="M250" s="1905">
        <f t="shared" si="43"/>
        <v>0</v>
      </c>
      <c r="N250" s="1904"/>
      <c r="O250" s="1905">
        <f t="shared" si="44"/>
        <v>0</v>
      </c>
      <c r="P250" s="1905">
        <f t="shared" si="45"/>
        <v>0</v>
      </c>
      <c r="Q250" s="124"/>
      <c r="R250" s="1025"/>
    </row>
    <row r="251" spans="2:19" ht="15.95" hidden="1" customHeight="1">
      <c r="B251" s="1878">
        <v>6</v>
      </c>
      <c r="C251" s="108">
        <v>41851</v>
      </c>
      <c r="D251" s="896" t="s">
        <v>972</v>
      </c>
      <c r="E251" s="1904"/>
      <c r="F251" s="784"/>
      <c r="G251" s="785"/>
      <c r="H251" s="764"/>
      <c r="I251" s="1906">
        <f t="shared" si="42"/>
        <v>0</v>
      </c>
      <c r="J251" s="786"/>
      <c r="K251" s="787"/>
      <c r="L251" s="123"/>
      <c r="M251" s="1905">
        <f t="shared" si="43"/>
        <v>0</v>
      </c>
      <c r="N251" s="1904"/>
      <c r="O251" s="1905">
        <f t="shared" si="44"/>
        <v>0</v>
      </c>
      <c r="P251" s="1905">
        <f t="shared" si="45"/>
        <v>0</v>
      </c>
      <c r="Q251" s="788"/>
      <c r="R251" s="789"/>
    </row>
    <row r="252" spans="2:19" ht="15.95" hidden="1" customHeight="1">
      <c r="B252" s="1917">
        <v>7</v>
      </c>
      <c r="C252" s="108">
        <v>41852</v>
      </c>
      <c r="D252" s="896" t="s">
        <v>972</v>
      </c>
      <c r="E252" s="1904"/>
      <c r="F252" s="1904"/>
      <c r="G252" s="123"/>
      <c r="H252" s="764"/>
      <c r="I252" s="1906">
        <f t="shared" si="42"/>
        <v>0</v>
      </c>
      <c r="J252" s="777"/>
      <c r="K252" s="1906"/>
      <c r="L252" s="123"/>
      <c r="M252" s="1905">
        <f t="shared" si="43"/>
        <v>0</v>
      </c>
      <c r="N252" s="1904"/>
      <c r="O252" s="1905">
        <f t="shared" si="44"/>
        <v>0</v>
      </c>
      <c r="P252" s="1905">
        <f t="shared" si="45"/>
        <v>0</v>
      </c>
      <c r="Q252" s="1905"/>
      <c r="R252" s="125"/>
    </row>
    <row r="253" spans="2:19" ht="15.95" hidden="1" customHeight="1">
      <c r="B253" s="1878">
        <v>8</v>
      </c>
      <c r="C253" s="108">
        <v>41853</v>
      </c>
      <c r="D253" s="896" t="s">
        <v>972</v>
      </c>
      <c r="E253" s="1904"/>
      <c r="F253" s="1904"/>
      <c r="G253" s="764"/>
      <c r="H253" s="764"/>
      <c r="I253" s="1906">
        <f t="shared" si="42"/>
        <v>0</v>
      </c>
      <c r="J253" s="1904"/>
      <c r="K253" s="1905"/>
      <c r="L253" s="123"/>
      <c r="M253" s="1905">
        <f t="shared" si="43"/>
        <v>0</v>
      </c>
      <c r="N253" s="1904"/>
      <c r="O253" s="1905">
        <f t="shared" si="44"/>
        <v>0</v>
      </c>
      <c r="P253" s="1905">
        <f t="shared" si="45"/>
        <v>0</v>
      </c>
      <c r="Q253" s="1905"/>
      <c r="R253" s="125"/>
    </row>
    <row r="254" spans="2:19" ht="15.95" hidden="1" customHeight="1">
      <c r="B254" s="1917">
        <v>9</v>
      </c>
      <c r="C254" s="1465">
        <v>41854</v>
      </c>
      <c r="D254" s="896" t="s">
        <v>972</v>
      </c>
      <c r="E254" s="1904"/>
      <c r="F254" s="1904"/>
      <c r="G254" s="764"/>
      <c r="H254" s="764"/>
      <c r="I254" s="1906">
        <f t="shared" si="42"/>
        <v>0</v>
      </c>
      <c r="J254" s="1904"/>
      <c r="K254" s="1905"/>
      <c r="L254" s="123"/>
      <c r="M254" s="1905">
        <f t="shared" si="43"/>
        <v>0</v>
      </c>
      <c r="N254" s="1904"/>
      <c r="O254" s="1905">
        <f t="shared" si="44"/>
        <v>0</v>
      </c>
      <c r="P254" s="1905">
        <f t="shared" si="45"/>
        <v>0</v>
      </c>
      <c r="Q254" s="1905"/>
      <c r="R254" s="125"/>
    </row>
    <row r="255" spans="2:19" ht="15.95" hidden="1" customHeight="1">
      <c r="B255" s="1878">
        <v>10</v>
      </c>
      <c r="C255" s="108">
        <v>41855</v>
      </c>
      <c r="D255" s="1018" t="s">
        <v>973</v>
      </c>
      <c r="E255" s="2086"/>
      <c r="F255" s="2086"/>
      <c r="G255" s="2086"/>
      <c r="H255" s="2086"/>
      <c r="I255" s="699">
        <f t="shared" ref="I255:I310" si="46">H255*500</f>
        <v>0</v>
      </c>
      <c r="J255" s="1121"/>
      <c r="K255" s="2087"/>
      <c r="L255" s="2086"/>
      <c r="M255" s="699">
        <f t="shared" ref="M255:M310" si="47">L255*10000</f>
        <v>0</v>
      </c>
      <c r="N255" s="1121"/>
      <c r="O255" s="699">
        <f t="shared" ref="O255:O310" si="48">N255*15000</f>
        <v>0</v>
      </c>
      <c r="P255" s="6">
        <f t="shared" ref="P255:P286" si="49">M255+K255+I255+O255</f>
        <v>0</v>
      </c>
      <c r="Q255" s="1121"/>
      <c r="R255" s="2088"/>
    </row>
    <row r="256" spans="2:19" ht="15.95" hidden="1" customHeight="1">
      <c r="B256" s="1917">
        <v>11</v>
      </c>
      <c r="C256" s="108">
        <v>41856</v>
      </c>
      <c r="D256" s="1018" t="s">
        <v>973</v>
      </c>
      <c r="E256" s="2086"/>
      <c r="F256" s="2086"/>
      <c r="G256" s="2086"/>
      <c r="H256" s="2086"/>
      <c r="I256" s="699">
        <f t="shared" si="46"/>
        <v>0</v>
      </c>
      <c r="J256" s="1121"/>
      <c r="K256" s="2087"/>
      <c r="L256" s="2086"/>
      <c r="M256" s="699">
        <f t="shared" si="47"/>
        <v>0</v>
      </c>
      <c r="N256" s="1121"/>
      <c r="O256" s="699">
        <f t="shared" si="48"/>
        <v>0</v>
      </c>
      <c r="P256" s="6">
        <f t="shared" si="49"/>
        <v>0</v>
      </c>
      <c r="Q256" s="1121"/>
      <c r="R256" s="2088"/>
    </row>
    <row r="257" spans="2:18" ht="15.95" hidden="1" customHeight="1">
      <c r="B257" s="1878">
        <v>12</v>
      </c>
      <c r="C257" s="108">
        <v>41857</v>
      </c>
      <c r="D257" s="1959" t="s">
        <v>788</v>
      </c>
      <c r="E257" s="2086" t="s">
        <v>10</v>
      </c>
      <c r="F257" s="2086">
        <v>3</v>
      </c>
      <c r="G257" s="2086"/>
      <c r="H257" s="2086"/>
      <c r="I257" s="699">
        <f t="shared" si="46"/>
        <v>0</v>
      </c>
      <c r="J257" s="1904" t="s">
        <v>127</v>
      </c>
      <c r="K257" s="1906">
        <f>F257*12500</f>
        <v>37500</v>
      </c>
      <c r="L257" s="2086">
        <v>1</v>
      </c>
      <c r="M257" s="699">
        <f t="shared" si="47"/>
        <v>10000</v>
      </c>
      <c r="N257" s="1121"/>
      <c r="O257" s="699">
        <f t="shared" si="48"/>
        <v>0</v>
      </c>
      <c r="P257" s="6">
        <f t="shared" si="49"/>
        <v>47500</v>
      </c>
      <c r="Q257" s="1121"/>
      <c r="R257" s="2088"/>
    </row>
    <row r="258" spans="2:18" ht="15.95" hidden="1" customHeight="1">
      <c r="B258" s="1917">
        <v>13</v>
      </c>
      <c r="C258" s="108">
        <v>41858</v>
      </c>
      <c r="D258" s="1959" t="s">
        <v>788</v>
      </c>
      <c r="E258" s="2086" t="s">
        <v>10</v>
      </c>
      <c r="F258" s="2086">
        <v>2</v>
      </c>
      <c r="G258" s="2086">
        <v>20</v>
      </c>
      <c r="H258" s="2086">
        <f>F258*G258</f>
        <v>40</v>
      </c>
      <c r="I258" s="699">
        <f t="shared" si="46"/>
        <v>20000</v>
      </c>
      <c r="J258" s="1904" t="s">
        <v>127</v>
      </c>
      <c r="K258" s="1906">
        <f>F258*12500</f>
        <v>25000</v>
      </c>
      <c r="L258" s="2086"/>
      <c r="M258" s="699">
        <f t="shared" si="47"/>
        <v>0</v>
      </c>
      <c r="N258" s="1121"/>
      <c r="O258" s="699">
        <f t="shared" si="48"/>
        <v>0</v>
      </c>
      <c r="P258" s="6">
        <f t="shared" si="49"/>
        <v>45000</v>
      </c>
      <c r="Q258" s="1121"/>
      <c r="R258" s="2088"/>
    </row>
    <row r="259" spans="2:18" s="1220" customFormat="1" ht="15.95" hidden="1" customHeight="1">
      <c r="B259" s="1878">
        <v>14</v>
      </c>
      <c r="C259" s="108">
        <v>41859</v>
      </c>
      <c r="D259" s="1959" t="s">
        <v>788</v>
      </c>
      <c r="E259" s="2086" t="s">
        <v>10</v>
      </c>
      <c r="F259" s="1904">
        <v>2</v>
      </c>
      <c r="G259" s="1904">
        <v>20</v>
      </c>
      <c r="H259" s="2086">
        <f>F259*G259</f>
        <v>40</v>
      </c>
      <c r="I259" s="699">
        <f t="shared" si="46"/>
        <v>20000</v>
      </c>
      <c r="J259" s="1904" t="s">
        <v>127</v>
      </c>
      <c r="K259" s="1906">
        <f>F259*12500</f>
        <v>25000</v>
      </c>
      <c r="L259" s="1904"/>
      <c r="M259" s="699">
        <f t="shared" si="47"/>
        <v>0</v>
      </c>
      <c r="N259" s="1401"/>
      <c r="O259" s="699">
        <f t="shared" si="48"/>
        <v>0</v>
      </c>
      <c r="P259" s="6">
        <f t="shared" si="49"/>
        <v>45000</v>
      </c>
      <c r="Q259" s="1401"/>
      <c r="R259" s="1025"/>
    </row>
    <row r="260" spans="2:18" ht="15.95" hidden="1" customHeight="1">
      <c r="B260" s="1917">
        <v>15</v>
      </c>
      <c r="C260" s="108">
        <v>41860</v>
      </c>
      <c r="D260" s="1959" t="s">
        <v>788</v>
      </c>
      <c r="E260" s="2086" t="s">
        <v>10</v>
      </c>
      <c r="F260" s="2086">
        <v>2</v>
      </c>
      <c r="G260" s="2086">
        <v>20</v>
      </c>
      <c r="H260" s="2086">
        <f>F260*G260</f>
        <v>40</v>
      </c>
      <c r="I260" s="699">
        <f t="shared" si="46"/>
        <v>20000</v>
      </c>
      <c r="J260" s="1904" t="s">
        <v>127</v>
      </c>
      <c r="K260" s="1906">
        <f>F260*12500</f>
        <v>25000</v>
      </c>
      <c r="L260" s="2086"/>
      <c r="M260" s="699">
        <f t="shared" si="47"/>
        <v>0</v>
      </c>
      <c r="N260" s="1121"/>
      <c r="O260" s="699">
        <f t="shared" si="48"/>
        <v>0</v>
      </c>
      <c r="P260" s="6">
        <f t="shared" si="49"/>
        <v>45000</v>
      </c>
      <c r="Q260" s="1121"/>
      <c r="R260" s="2088"/>
    </row>
    <row r="261" spans="2:18" ht="15.95" hidden="1" customHeight="1">
      <c r="B261" s="1878">
        <v>16</v>
      </c>
      <c r="C261" s="104">
        <v>41861</v>
      </c>
      <c r="D261" s="1959" t="s">
        <v>788</v>
      </c>
      <c r="E261" s="2086" t="s">
        <v>10</v>
      </c>
      <c r="F261" s="2086">
        <v>3</v>
      </c>
      <c r="G261" s="2086"/>
      <c r="H261" s="2086"/>
      <c r="I261" s="699">
        <f t="shared" si="46"/>
        <v>0</v>
      </c>
      <c r="J261" s="1904" t="s">
        <v>127</v>
      </c>
      <c r="K261" s="1906">
        <f>F261*12500</f>
        <v>37500</v>
      </c>
      <c r="L261" s="2086">
        <v>4</v>
      </c>
      <c r="M261" s="699">
        <f t="shared" si="47"/>
        <v>40000</v>
      </c>
      <c r="N261" s="1121"/>
      <c r="O261" s="699">
        <f t="shared" si="48"/>
        <v>0</v>
      </c>
      <c r="P261" s="6">
        <f t="shared" si="49"/>
        <v>77500</v>
      </c>
      <c r="Q261" s="1121"/>
      <c r="R261" s="2088"/>
    </row>
    <row r="262" spans="2:18" ht="15.95" hidden="1" customHeight="1">
      <c r="B262" s="1917">
        <v>17</v>
      </c>
      <c r="C262" s="108">
        <v>41862</v>
      </c>
      <c r="D262" s="1018" t="s">
        <v>979</v>
      </c>
      <c r="E262" s="2086"/>
      <c r="F262" s="2086"/>
      <c r="G262" s="2086"/>
      <c r="H262" s="2086"/>
      <c r="I262" s="699">
        <f t="shared" si="46"/>
        <v>0</v>
      </c>
      <c r="J262" s="1121"/>
      <c r="K262" s="2087"/>
      <c r="L262" s="2086"/>
      <c r="M262" s="699">
        <f t="shared" si="47"/>
        <v>0</v>
      </c>
      <c r="N262" s="1121"/>
      <c r="O262" s="699">
        <f t="shared" si="48"/>
        <v>0</v>
      </c>
      <c r="P262" s="6">
        <f t="shared" si="49"/>
        <v>0</v>
      </c>
      <c r="Q262" s="1121"/>
      <c r="R262" s="2088"/>
    </row>
    <row r="263" spans="2:18" ht="15.95" hidden="1" customHeight="1">
      <c r="B263" s="1878">
        <v>18</v>
      </c>
      <c r="C263" s="108">
        <v>41863</v>
      </c>
      <c r="D263" s="1018" t="s">
        <v>979</v>
      </c>
      <c r="E263" s="2086"/>
      <c r="F263" s="2086"/>
      <c r="G263" s="2086"/>
      <c r="H263" s="2086"/>
      <c r="I263" s="699">
        <f t="shared" si="46"/>
        <v>0</v>
      </c>
      <c r="J263" s="1121"/>
      <c r="K263" s="2087"/>
      <c r="L263" s="2086"/>
      <c r="M263" s="699">
        <f t="shared" si="47"/>
        <v>0</v>
      </c>
      <c r="N263" s="1121"/>
      <c r="O263" s="699">
        <f t="shared" si="48"/>
        <v>0</v>
      </c>
      <c r="P263" s="6">
        <f t="shared" si="49"/>
        <v>0</v>
      </c>
      <c r="Q263" s="1121"/>
      <c r="R263" s="2088"/>
    </row>
    <row r="264" spans="2:18" ht="15.95" hidden="1" customHeight="1">
      <c r="B264" s="1917">
        <v>19</v>
      </c>
      <c r="C264" s="108">
        <v>41864</v>
      </c>
      <c r="D264" s="1018" t="s">
        <v>979</v>
      </c>
      <c r="E264" s="2086"/>
      <c r="F264" s="2086"/>
      <c r="G264" s="2086"/>
      <c r="H264" s="2086"/>
      <c r="I264" s="699">
        <f t="shared" si="46"/>
        <v>0</v>
      </c>
      <c r="J264" s="1121"/>
      <c r="K264" s="2087"/>
      <c r="L264" s="2086"/>
      <c r="M264" s="699">
        <f t="shared" si="47"/>
        <v>0</v>
      </c>
      <c r="N264" s="1121"/>
      <c r="O264" s="699">
        <f t="shared" si="48"/>
        <v>0</v>
      </c>
      <c r="P264" s="6">
        <f t="shared" si="49"/>
        <v>0</v>
      </c>
      <c r="Q264" s="1121"/>
      <c r="R264" s="2088"/>
    </row>
    <row r="265" spans="2:18" ht="15.95" hidden="1" customHeight="1">
      <c r="B265" s="1917">
        <v>20</v>
      </c>
      <c r="C265" s="108">
        <v>41865</v>
      </c>
      <c r="D265" s="1018" t="s">
        <v>980</v>
      </c>
      <c r="E265" s="2086"/>
      <c r="F265" s="2086"/>
      <c r="G265" s="2086"/>
      <c r="H265" s="2086"/>
      <c r="I265" s="699">
        <f t="shared" si="46"/>
        <v>0</v>
      </c>
      <c r="J265" s="1121"/>
      <c r="K265" s="2087"/>
      <c r="L265" s="2086"/>
      <c r="M265" s="699">
        <f>L265*10000</f>
        <v>0</v>
      </c>
      <c r="N265" s="1121"/>
      <c r="O265" s="699">
        <f t="shared" si="48"/>
        <v>0</v>
      </c>
      <c r="P265" s="6">
        <f>M265+K265+I265+O265</f>
        <v>0</v>
      </c>
      <c r="Q265" s="1121"/>
      <c r="R265" s="2088"/>
    </row>
    <row r="266" spans="2:18" ht="15.95" hidden="1" customHeight="1">
      <c r="B266" s="3071">
        <v>21</v>
      </c>
      <c r="C266" s="108">
        <v>41866</v>
      </c>
      <c r="D266" s="27" t="s">
        <v>968</v>
      </c>
      <c r="E266" s="2086" t="s">
        <v>810</v>
      </c>
      <c r="F266" s="2086">
        <v>1</v>
      </c>
      <c r="G266" s="2086">
        <v>25</v>
      </c>
      <c r="H266" s="2086">
        <f>F266*G266</f>
        <v>25</v>
      </c>
      <c r="I266" s="699">
        <f t="shared" si="46"/>
        <v>12500</v>
      </c>
      <c r="J266" s="1121"/>
      <c r="K266" s="2087"/>
      <c r="L266" s="2086"/>
      <c r="M266" s="699">
        <f>L266*10000</f>
        <v>0</v>
      </c>
      <c r="N266" s="1121"/>
      <c r="O266" s="699">
        <f t="shared" si="48"/>
        <v>0</v>
      </c>
      <c r="P266" s="6">
        <f>M266+K266+I266+O266</f>
        <v>12500</v>
      </c>
      <c r="Q266" s="1121"/>
      <c r="R266" s="2088"/>
    </row>
    <row r="267" spans="2:18" ht="15.95" hidden="1" customHeight="1">
      <c r="B267" s="3071"/>
      <c r="C267" s="108">
        <v>41866</v>
      </c>
      <c r="D267" s="3" t="s">
        <v>965</v>
      </c>
      <c r="E267" s="2086" t="s">
        <v>10</v>
      </c>
      <c r="F267" s="2086">
        <v>1</v>
      </c>
      <c r="G267" s="2086"/>
      <c r="H267" s="2086"/>
      <c r="I267" s="699">
        <f t="shared" si="46"/>
        <v>0</v>
      </c>
      <c r="J267" s="1121"/>
      <c r="K267" s="2087">
        <v>10000</v>
      </c>
      <c r="L267" s="2086"/>
      <c r="M267" s="699">
        <f t="shared" si="47"/>
        <v>0</v>
      </c>
      <c r="N267" s="1121"/>
      <c r="O267" s="699">
        <f t="shared" si="48"/>
        <v>0</v>
      </c>
      <c r="P267" s="6">
        <f t="shared" si="49"/>
        <v>10000</v>
      </c>
      <c r="Q267" s="1121"/>
      <c r="R267" s="2088"/>
    </row>
    <row r="268" spans="2:18" ht="15.95" hidden="1" customHeight="1">
      <c r="B268" s="1878">
        <v>22</v>
      </c>
      <c r="C268" s="108">
        <v>41867</v>
      </c>
      <c r="D268" s="27" t="s">
        <v>968</v>
      </c>
      <c r="E268" s="2086" t="s">
        <v>810</v>
      </c>
      <c r="F268" s="2086">
        <v>3</v>
      </c>
      <c r="G268" s="2086">
        <v>25</v>
      </c>
      <c r="H268" s="2086">
        <f>F268*G268</f>
        <v>75</v>
      </c>
      <c r="I268" s="699">
        <f t="shared" si="46"/>
        <v>37500</v>
      </c>
      <c r="J268" s="1121"/>
      <c r="K268" s="2087"/>
      <c r="L268" s="2086">
        <v>1.5</v>
      </c>
      <c r="M268" s="699">
        <f t="shared" si="47"/>
        <v>15000</v>
      </c>
      <c r="N268" s="1121"/>
      <c r="O268" s="699">
        <f t="shared" si="48"/>
        <v>0</v>
      </c>
      <c r="P268" s="6">
        <f t="shared" si="49"/>
        <v>52500</v>
      </c>
      <c r="Q268" s="1121"/>
      <c r="R268" s="2088"/>
    </row>
    <row r="269" spans="2:18" ht="15.95" hidden="1" customHeight="1">
      <c r="B269" s="386">
        <v>23</v>
      </c>
      <c r="C269" s="104">
        <v>41868</v>
      </c>
      <c r="D269" s="1018" t="s">
        <v>973</v>
      </c>
      <c r="E269" s="2086"/>
      <c r="F269" s="2086"/>
      <c r="G269" s="2086"/>
      <c r="H269" s="2086"/>
      <c r="I269" s="699">
        <f t="shared" si="46"/>
        <v>0</v>
      </c>
      <c r="J269" s="1121"/>
      <c r="K269" s="2087"/>
      <c r="L269" s="2086"/>
      <c r="M269" s="699">
        <f t="shared" si="47"/>
        <v>0</v>
      </c>
      <c r="N269" s="1121"/>
      <c r="O269" s="699">
        <f t="shared" si="48"/>
        <v>0</v>
      </c>
      <c r="P269" s="6">
        <f t="shared" si="49"/>
        <v>0</v>
      </c>
      <c r="Q269" s="1121"/>
      <c r="R269" s="2088"/>
    </row>
    <row r="270" spans="2:18" ht="15.95" hidden="1" customHeight="1">
      <c r="B270" s="1878">
        <v>24</v>
      </c>
      <c r="C270" s="108">
        <v>41869</v>
      </c>
      <c r="D270" s="1018" t="s">
        <v>981</v>
      </c>
      <c r="E270" s="2086"/>
      <c r="F270" s="2086"/>
      <c r="G270" s="2086"/>
      <c r="H270" s="2086"/>
      <c r="I270" s="699">
        <f t="shared" si="46"/>
        <v>0</v>
      </c>
      <c r="J270" s="1121"/>
      <c r="K270" s="2087"/>
      <c r="L270" s="2086"/>
      <c r="M270" s="699">
        <f t="shared" si="47"/>
        <v>0</v>
      </c>
      <c r="N270" s="1121"/>
      <c r="O270" s="699">
        <f t="shared" si="48"/>
        <v>0</v>
      </c>
      <c r="P270" s="6">
        <f t="shared" si="49"/>
        <v>0</v>
      </c>
      <c r="Q270" s="1121"/>
      <c r="R270" s="2088"/>
    </row>
    <row r="271" spans="2:18" ht="15.95" hidden="1" customHeight="1">
      <c r="B271" s="1882">
        <v>25</v>
      </c>
      <c r="C271" s="108">
        <v>41870</v>
      </c>
      <c r="D271" s="2089" t="s">
        <v>982</v>
      </c>
      <c r="E271" s="2086"/>
      <c r="F271" s="2086"/>
      <c r="G271" s="2086"/>
      <c r="H271" s="2086"/>
      <c r="I271" s="699">
        <f t="shared" si="46"/>
        <v>0</v>
      </c>
      <c r="J271" s="1121"/>
      <c r="K271" s="2087"/>
      <c r="L271" s="2086"/>
      <c r="M271" s="699">
        <f t="shared" si="47"/>
        <v>0</v>
      </c>
      <c r="N271" s="1121"/>
      <c r="O271" s="699">
        <f t="shared" si="48"/>
        <v>0</v>
      </c>
      <c r="P271" s="6">
        <f t="shared" si="49"/>
        <v>0</v>
      </c>
      <c r="Q271" s="1121"/>
      <c r="R271" s="2089" t="s">
        <v>976</v>
      </c>
    </row>
    <row r="272" spans="2:18" ht="15.95" hidden="1" customHeight="1">
      <c r="B272" s="1878">
        <v>26</v>
      </c>
      <c r="C272" s="108">
        <v>41871</v>
      </c>
      <c r="D272" s="3" t="s">
        <v>965</v>
      </c>
      <c r="E272" s="2086" t="s">
        <v>10</v>
      </c>
      <c r="F272" s="2086">
        <v>1</v>
      </c>
      <c r="G272" s="2086"/>
      <c r="H272" s="2086">
        <f>F272*G272</f>
        <v>0</v>
      </c>
      <c r="I272" s="699">
        <f t="shared" si="46"/>
        <v>0</v>
      </c>
      <c r="J272" s="1121"/>
      <c r="K272" s="2087">
        <v>10000</v>
      </c>
      <c r="L272" s="2086"/>
      <c r="M272" s="699">
        <f t="shared" si="47"/>
        <v>0</v>
      </c>
      <c r="N272" s="1121"/>
      <c r="O272" s="699">
        <f t="shared" si="48"/>
        <v>0</v>
      </c>
      <c r="P272" s="6">
        <f t="shared" si="49"/>
        <v>10000</v>
      </c>
      <c r="Q272" s="1121"/>
      <c r="R272" s="2089"/>
    </row>
    <row r="273" spans="1:18" ht="15.95" hidden="1" customHeight="1">
      <c r="B273" s="2027">
        <v>27</v>
      </c>
      <c r="C273" s="108">
        <v>41872</v>
      </c>
      <c r="D273" s="1018" t="s">
        <v>1000</v>
      </c>
      <c r="E273" s="2086"/>
      <c r="F273" s="2086"/>
      <c r="G273" s="2086"/>
      <c r="H273" s="2086"/>
      <c r="I273" s="699">
        <f t="shared" si="46"/>
        <v>0</v>
      </c>
      <c r="J273" s="1121"/>
      <c r="K273" s="2087"/>
      <c r="L273" s="2086"/>
      <c r="M273" s="699">
        <f t="shared" si="47"/>
        <v>0</v>
      </c>
      <c r="N273" s="1121"/>
      <c r="O273" s="699">
        <f t="shared" si="48"/>
        <v>0</v>
      </c>
      <c r="P273" s="6">
        <f t="shared" si="49"/>
        <v>0</v>
      </c>
      <c r="Q273" s="1121"/>
      <c r="R273" s="2088"/>
    </row>
    <row r="274" spans="1:18" ht="15.95" hidden="1" customHeight="1">
      <c r="B274" s="1878">
        <v>28</v>
      </c>
      <c r="C274" s="108">
        <v>41873</v>
      </c>
      <c r="D274" s="3" t="s">
        <v>802</v>
      </c>
      <c r="E274" s="2086" t="s">
        <v>10</v>
      </c>
      <c r="F274" s="2086">
        <v>1</v>
      </c>
      <c r="G274" s="2086"/>
      <c r="H274" s="2086"/>
      <c r="I274" s="699">
        <f t="shared" si="46"/>
        <v>0</v>
      </c>
      <c r="J274" s="1904" t="s">
        <v>127</v>
      </c>
      <c r="K274" s="1906">
        <f>F274*12500</f>
        <v>12500</v>
      </c>
      <c r="L274" s="2086"/>
      <c r="M274" s="699">
        <f t="shared" si="47"/>
        <v>0</v>
      </c>
      <c r="N274" s="1121"/>
      <c r="O274" s="699">
        <f t="shared" si="48"/>
        <v>0</v>
      </c>
      <c r="P274" s="6">
        <f t="shared" si="49"/>
        <v>12500</v>
      </c>
      <c r="Q274" s="1121"/>
      <c r="R274" s="2088"/>
    </row>
    <row r="275" spans="1:18" ht="15.95" hidden="1" customHeight="1">
      <c r="B275" s="3071">
        <v>29</v>
      </c>
      <c r="C275" s="108">
        <v>41874</v>
      </c>
      <c r="D275" s="1959" t="s">
        <v>788</v>
      </c>
      <c r="E275" s="2086" t="s">
        <v>10</v>
      </c>
      <c r="F275" s="2086">
        <v>1</v>
      </c>
      <c r="G275" s="2086"/>
      <c r="H275" s="2086"/>
      <c r="I275" s="699">
        <f t="shared" si="46"/>
        <v>0</v>
      </c>
      <c r="J275" s="1904" t="s">
        <v>127</v>
      </c>
      <c r="K275" s="1906">
        <f>F275*12500</f>
        <v>12500</v>
      </c>
      <c r="L275" s="2086"/>
      <c r="M275" s="699">
        <f t="shared" si="47"/>
        <v>0</v>
      </c>
      <c r="N275" s="1121"/>
      <c r="O275" s="699">
        <f t="shared" si="48"/>
        <v>0</v>
      </c>
      <c r="P275" s="6">
        <f t="shared" si="49"/>
        <v>12500</v>
      </c>
      <c r="Q275" s="1121"/>
      <c r="R275" s="2088"/>
    </row>
    <row r="276" spans="1:18" ht="15.95" hidden="1" customHeight="1">
      <c r="B276" s="3071"/>
      <c r="C276" s="108">
        <v>41874</v>
      </c>
      <c r="D276" s="1121" t="s">
        <v>983</v>
      </c>
      <c r="E276" s="2086"/>
      <c r="F276" s="2086"/>
      <c r="G276" s="2086"/>
      <c r="H276" s="2086">
        <f>F276*G276</f>
        <v>0</v>
      </c>
      <c r="I276" s="699">
        <f t="shared" si="46"/>
        <v>0</v>
      </c>
      <c r="J276" s="1121"/>
      <c r="K276" s="2087"/>
      <c r="L276" s="2086"/>
      <c r="M276" s="699">
        <f t="shared" si="47"/>
        <v>0</v>
      </c>
      <c r="N276" s="1121"/>
      <c r="O276" s="699">
        <f t="shared" si="48"/>
        <v>0</v>
      </c>
      <c r="P276" s="6">
        <f t="shared" si="49"/>
        <v>0</v>
      </c>
      <c r="Q276" s="1121"/>
      <c r="R276" s="2088"/>
    </row>
    <row r="277" spans="1:18" ht="15.95" hidden="1" customHeight="1">
      <c r="B277" s="386">
        <v>30</v>
      </c>
      <c r="C277" s="104">
        <v>41875</v>
      </c>
      <c r="D277" s="27" t="s">
        <v>978</v>
      </c>
      <c r="E277" s="2086" t="s">
        <v>984</v>
      </c>
      <c r="F277" s="2086">
        <v>2</v>
      </c>
      <c r="G277" s="2086">
        <v>55</v>
      </c>
      <c r="H277" s="2086">
        <f>F277*G277</f>
        <v>110</v>
      </c>
      <c r="I277" s="699">
        <f t="shared" si="46"/>
        <v>55000</v>
      </c>
      <c r="J277" s="1121"/>
      <c r="K277" s="2087"/>
      <c r="L277" s="2086">
        <v>6</v>
      </c>
      <c r="M277" s="699">
        <f t="shared" si="47"/>
        <v>60000</v>
      </c>
      <c r="N277" s="1121"/>
      <c r="O277" s="699">
        <f t="shared" si="48"/>
        <v>0</v>
      </c>
      <c r="P277" s="6">
        <f t="shared" si="49"/>
        <v>115000</v>
      </c>
      <c r="Q277" s="1121"/>
      <c r="R277" s="2088"/>
    </row>
    <row r="278" spans="1:18" ht="15.95" hidden="1" customHeight="1" thickBot="1">
      <c r="B278" s="1879">
        <v>31</v>
      </c>
      <c r="C278" s="152">
        <v>41876</v>
      </c>
      <c r="D278" s="50" t="s">
        <v>978</v>
      </c>
      <c r="E278" s="2090" t="s">
        <v>984</v>
      </c>
      <c r="F278" s="2090">
        <v>2</v>
      </c>
      <c r="G278" s="2090">
        <v>55</v>
      </c>
      <c r="H278" s="2090">
        <f>F278*G278</f>
        <v>110</v>
      </c>
      <c r="I278" s="702">
        <f t="shared" si="46"/>
        <v>55000</v>
      </c>
      <c r="J278" s="2091"/>
      <c r="K278" s="2092"/>
      <c r="L278" s="2090">
        <v>1</v>
      </c>
      <c r="M278" s="702">
        <f t="shared" si="47"/>
        <v>10000</v>
      </c>
      <c r="N278" s="2091"/>
      <c r="O278" s="702">
        <f t="shared" si="48"/>
        <v>0</v>
      </c>
      <c r="P278" s="17">
        <f t="shared" si="49"/>
        <v>65000</v>
      </c>
      <c r="Q278" s="2091"/>
      <c r="R278" s="2093"/>
    </row>
    <row r="279" spans="1:18" s="1220" customFormat="1" ht="15.95" hidden="1" customHeight="1">
      <c r="B279" s="2166">
        <v>1</v>
      </c>
      <c r="C279" s="811">
        <v>41877</v>
      </c>
      <c r="D279" s="2234" t="s">
        <v>977</v>
      </c>
      <c r="E279" s="2177" t="s">
        <v>10</v>
      </c>
      <c r="F279" s="2177">
        <v>1</v>
      </c>
      <c r="G279" s="2177"/>
      <c r="H279" s="2177"/>
      <c r="I279" s="795">
        <f t="shared" si="46"/>
        <v>0</v>
      </c>
      <c r="J279" s="2177" t="s">
        <v>127</v>
      </c>
      <c r="K279" s="2176">
        <f>F279*12500</f>
        <v>12500</v>
      </c>
      <c r="L279" s="2177">
        <v>1</v>
      </c>
      <c r="M279" s="795">
        <f t="shared" si="47"/>
        <v>10000</v>
      </c>
      <c r="N279" s="2235"/>
      <c r="O279" s="795">
        <f t="shared" si="48"/>
        <v>0</v>
      </c>
      <c r="P279" s="2236">
        <f t="shared" si="49"/>
        <v>22500</v>
      </c>
      <c r="Q279" s="2235"/>
      <c r="R279" s="783"/>
    </row>
    <row r="280" spans="1:18" s="1220" customFormat="1" ht="15.95" hidden="1" customHeight="1">
      <c r="B280" s="2167">
        <v>2</v>
      </c>
      <c r="C280" s="526">
        <v>41878</v>
      </c>
      <c r="D280" s="27" t="s">
        <v>965</v>
      </c>
      <c r="E280" s="2172" t="s">
        <v>10</v>
      </c>
      <c r="F280" s="2172">
        <v>1</v>
      </c>
      <c r="G280" s="2172"/>
      <c r="H280" s="2172"/>
      <c r="I280" s="28">
        <f t="shared" si="46"/>
        <v>0</v>
      </c>
      <c r="J280" s="2276" t="s">
        <v>127</v>
      </c>
      <c r="K280" s="124">
        <v>50000</v>
      </c>
      <c r="L280" s="2172">
        <v>2</v>
      </c>
      <c r="M280" s="28">
        <f t="shared" si="47"/>
        <v>20000</v>
      </c>
      <c r="N280" s="1401"/>
      <c r="O280" s="28">
        <f t="shared" si="48"/>
        <v>0</v>
      </c>
      <c r="P280" s="29">
        <f t="shared" si="49"/>
        <v>70000</v>
      </c>
      <c r="Q280" s="2275">
        <v>35000</v>
      </c>
      <c r="R280" s="2237" t="s">
        <v>1214</v>
      </c>
    </row>
    <row r="281" spans="1:18" s="1220" customFormat="1" ht="15.95" hidden="1" customHeight="1">
      <c r="B281" s="3071">
        <v>3</v>
      </c>
      <c r="C281" s="526">
        <v>41879</v>
      </c>
      <c r="D281" s="27" t="s">
        <v>965</v>
      </c>
      <c r="E281" s="2172" t="s">
        <v>10</v>
      </c>
      <c r="F281" s="2172">
        <v>1</v>
      </c>
      <c r="G281" s="2172"/>
      <c r="H281" s="2172"/>
      <c r="I281" s="28">
        <f t="shared" si="46"/>
        <v>0</v>
      </c>
      <c r="J281" s="1401"/>
      <c r="K281" s="124">
        <v>10000</v>
      </c>
      <c r="L281" s="2172"/>
      <c r="M281" s="28">
        <f t="shared" si="47"/>
        <v>0</v>
      </c>
      <c r="N281" s="1401"/>
      <c r="O281" s="28">
        <f t="shared" si="48"/>
        <v>0</v>
      </c>
      <c r="P281" s="29">
        <f t="shared" si="49"/>
        <v>10000</v>
      </c>
      <c r="Q281" s="1401"/>
      <c r="R281" s="1025"/>
    </row>
    <row r="282" spans="1:18" s="1221" customFormat="1" ht="15.95" hidden="1" customHeight="1">
      <c r="B282" s="3071"/>
      <c r="C282" s="526">
        <v>41879</v>
      </c>
      <c r="D282" s="251" t="s">
        <v>788</v>
      </c>
      <c r="E282" s="2172" t="s">
        <v>10</v>
      </c>
      <c r="F282" s="2172">
        <v>1</v>
      </c>
      <c r="G282" s="2172"/>
      <c r="H282" s="2172"/>
      <c r="I282" s="28">
        <f t="shared" si="46"/>
        <v>0</v>
      </c>
      <c r="J282" s="2172" t="s">
        <v>127</v>
      </c>
      <c r="K282" s="2169">
        <f>F282*12500</f>
        <v>12500</v>
      </c>
      <c r="L282" s="2172"/>
      <c r="M282" s="28">
        <f t="shared" si="47"/>
        <v>0</v>
      </c>
      <c r="N282" s="1401"/>
      <c r="O282" s="28">
        <f t="shared" si="48"/>
        <v>0</v>
      </c>
      <c r="P282" s="29">
        <f t="shared" si="49"/>
        <v>12500</v>
      </c>
      <c r="Q282" s="1401"/>
      <c r="R282" s="1025"/>
    </row>
    <row r="283" spans="1:18" s="1221" customFormat="1" ht="15.95" hidden="1" customHeight="1">
      <c r="B283" s="3071">
        <v>4</v>
      </c>
      <c r="C283" s="526">
        <v>41880</v>
      </c>
      <c r="D283" s="27" t="s">
        <v>800</v>
      </c>
      <c r="E283" s="2172" t="s">
        <v>10</v>
      </c>
      <c r="F283" s="2172">
        <v>2</v>
      </c>
      <c r="G283" s="2172"/>
      <c r="H283" s="2172"/>
      <c r="I283" s="28"/>
      <c r="J283" s="1401"/>
      <c r="K283" s="124">
        <f>2*2000</f>
        <v>4000</v>
      </c>
      <c r="L283" s="2172"/>
      <c r="M283" s="28"/>
      <c r="N283" s="1401"/>
      <c r="O283" s="28"/>
      <c r="P283" s="29"/>
      <c r="Q283" s="1401"/>
      <c r="R283" s="1025"/>
    </row>
    <row r="284" spans="1:18" s="1221" customFormat="1" ht="15.95" hidden="1" customHeight="1">
      <c r="B284" s="3071"/>
      <c r="C284" s="526">
        <v>41880</v>
      </c>
      <c r="D284" s="251" t="s">
        <v>788</v>
      </c>
      <c r="E284" s="2172" t="s">
        <v>10</v>
      </c>
      <c r="F284" s="2172">
        <v>2</v>
      </c>
      <c r="G284" s="2172"/>
      <c r="H284" s="2172"/>
      <c r="I284" s="28">
        <f t="shared" si="46"/>
        <v>0</v>
      </c>
      <c r="J284" s="2172" t="s">
        <v>127</v>
      </c>
      <c r="K284" s="2169">
        <f t="shared" ref="K284:K289" si="50">F284*12500</f>
        <v>25000</v>
      </c>
      <c r="L284" s="2172"/>
      <c r="M284" s="28">
        <f t="shared" si="47"/>
        <v>0</v>
      </c>
      <c r="N284" s="1401"/>
      <c r="O284" s="28">
        <f t="shared" si="48"/>
        <v>0</v>
      </c>
      <c r="P284" s="29">
        <f t="shared" si="49"/>
        <v>25000</v>
      </c>
      <c r="Q284" s="1401"/>
      <c r="R284" s="1025"/>
    </row>
    <row r="285" spans="1:18" s="2239" customFormat="1" hidden="1">
      <c r="A285" s="2238"/>
      <c r="B285" s="2167">
        <v>5</v>
      </c>
      <c r="C285" s="526">
        <v>41881</v>
      </c>
      <c r="D285" s="251" t="s">
        <v>788</v>
      </c>
      <c r="E285" s="2172" t="s">
        <v>10</v>
      </c>
      <c r="F285" s="2172">
        <v>3</v>
      </c>
      <c r="G285" s="2172"/>
      <c r="H285" s="2172"/>
      <c r="I285" s="28">
        <f t="shared" si="46"/>
        <v>0</v>
      </c>
      <c r="J285" s="2172" t="s">
        <v>127</v>
      </c>
      <c r="K285" s="2169">
        <f t="shared" si="50"/>
        <v>37500</v>
      </c>
      <c r="L285" s="2172"/>
      <c r="M285" s="28">
        <f t="shared" si="47"/>
        <v>0</v>
      </c>
      <c r="N285" s="1401"/>
      <c r="O285" s="28">
        <f t="shared" si="48"/>
        <v>0</v>
      </c>
      <c r="P285" s="29">
        <f t="shared" si="49"/>
        <v>37500</v>
      </c>
      <c r="Q285" s="1401"/>
      <c r="R285" s="1025"/>
    </row>
    <row r="286" spans="1:18" s="2239" customFormat="1" hidden="1">
      <c r="A286" s="2227"/>
      <c r="B286" s="386">
        <v>6</v>
      </c>
      <c r="C286" s="387">
        <v>41882</v>
      </c>
      <c r="D286" s="251" t="s">
        <v>788</v>
      </c>
      <c r="E286" s="2172" t="s">
        <v>10</v>
      </c>
      <c r="F286" s="2172">
        <v>3</v>
      </c>
      <c r="G286" s="2172"/>
      <c r="H286" s="2172"/>
      <c r="I286" s="28">
        <f t="shared" si="46"/>
        <v>0</v>
      </c>
      <c r="J286" s="2172" t="s">
        <v>127</v>
      </c>
      <c r="K286" s="2169">
        <f t="shared" si="50"/>
        <v>37500</v>
      </c>
      <c r="L286" s="2172">
        <v>5</v>
      </c>
      <c r="M286" s="28">
        <f t="shared" si="47"/>
        <v>50000</v>
      </c>
      <c r="N286" s="1401"/>
      <c r="O286" s="28">
        <f t="shared" si="48"/>
        <v>0</v>
      </c>
      <c r="P286" s="29">
        <f t="shared" si="49"/>
        <v>87500</v>
      </c>
      <c r="Q286" s="1401"/>
      <c r="R286" s="1025"/>
    </row>
    <row r="287" spans="1:18" s="31" customFormat="1" ht="15.95" hidden="1" customHeight="1">
      <c r="B287" s="2179">
        <v>7</v>
      </c>
      <c r="C287" s="526">
        <v>41883</v>
      </c>
      <c r="D287" s="1401" t="s">
        <v>788</v>
      </c>
      <c r="E287" s="2172" t="s">
        <v>10</v>
      </c>
      <c r="F287" s="367">
        <v>3</v>
      </c>
      <c r="G287" s="46"/>
      <c r="H287" s="764"/>
      <c r="I287" s="2169">
        <f t="shared" si="46"/>
        <v>0</v>
      </c>
      <c r="J287" s="2172" t="s">
        <v>127</v>
      </c>
      <c r="K287" s="2169">
        <f t="shared" si="50"/>
        <v>37500</v>
      </c>
      <c r="L287" s="764">
        <v>1.5</v>
      </c>
      <c r="M287" s="2171">
        <f t="shared" si="47"/>
        <v>15000</v>
      </c>
      <c r="N287" s="2172"/>
      <c r="O287" s="2171">
        <f t="shared" si="48"/>
        <v>0</v>
      </c>
      <c r="P287" s="2171">
        <f t="shared" ref="P287:P318" si="51">I287+K287+M287+O287</f>
        <v>52500</v>
      </c>
      <c r="Q287" s="2171"/>
      <c r="R287" s="2055"/>
    </row>
    <row r="288" spans="1:18" s="31" customFormat="1" ht="15.95" hidden="1" customHeight="1">
      <c r="B288" s="2179">
        <v>8</v>
      </c>
      <c r="C288" s="526">
        <v>41884</v>
      </c>
      <c r="D288" s="1401" t="s">
        <v>788</v>
      </c>
      <c r="E288" s="2172" t="s">
        <v>10</v>
      </c>
      <c r="F288" s="367">
        <v>3</v>
      </c>
      <c r="G288" s="46"/>
      <c r="H288" s="764"/>
      <c r="I288" s="2169">
        <f t="shared" si="46"/>
        <v>0</v>
      </c>
      <c r="J288" s="2172" t="s">
        <v>127</v>
      </c>
      <c r="K288" s="2169">
        <f t="shared" si="50"/>
        <v>37500</v>
      </c>
      <c r="L288" s="764"/>
      <c r="M288" s="2171">
        <f t="shared" si="47"/>
        <v>0</v>
      </c>
      <c r="N288" s="2172"/>
      <c r="O288" s="2171">
        <f t="shared" si="48"/>
        <v>0</v>
      </c>
      <c r="P288" s="2171">
        <f t="shared" si="51"/>
        <v>37500</v>
      </c>
      <c r="Q288" s="2171"/>
      <c r="R288" s="2055"/>
    </row>
    <row r="289" spans="2:20" s="31" customFormat="1" ht="15.95" hidden="1" customHeight="1">
      <c r="B289" s="2184">
        <v>9</v>
      </c>
      <c r="C289" s="526">
        <v>41885</v>
      </c>
      <c r="D289" s="1401" t="s">
        <v>788</v>
      </c>
      <c r="E289" s="2172" t="s">
        <v>10</v>
      </c>
      <c r="F289" s="367">
        <v>3</v>
      </c>
      <c r="G289" s="46"/>
      <c r="H289" s="764"/>
      <c r="I289" s="2169">
        <f t="shared" si="46"/>
        <v>0</v>
      </c>
      <c r="J289" s="2172" t="s">
        <v>127</v>
      </c>
      <c r="K289" s="2169">
        <f t="shared" si="50"/>
        <v>37500</v>
      </c>
      <c r="L289" s="764"/>
      <c r="M289" s="2171">
        <f t="shared" si="47"/>
        <v>0</v>
      </c>
      <c r="N289" s="2172"/>
      <c r="O289" s="2171">
        <f t="shared" si="48"/>
        <v>0</v>
      </c>
      <c r="P289" s="2171">
        <f t="shared" si="51"/>
        <v>37500</v>
      </c>
      <c r="Q289" s="2171"/>
      <c r="R289" s="2055"/>
    </row>
    <row r="290" spans="2:20" s="31" customFormat="1" ht="15.95" hidden="1" customHeight="1">
      <c r="B290" s="2184">
        <v>10</v>
      </c>
      <c r="C290" s="526">
        <v>41886</v>
      </c>
      <c r="D290" s="1019" t="s">
        <v>1041</v>
      </c>
      <c r="E290" s="2172"/>
      <c r="F290" s="367"/>
      <c r="G290" s="46"/>
      <c r="H290" s="764"/>
      <c r="I290" s="2169">
        <f t="shared" si="46"/>
        <v>0</v>
      </c>
      <c r="J290" s="2172"/>
      <c r="K290" s="2169"/>
      <c r="L290" s="764"/>
      <c r="M290" s="2171">
        <f t="shared" si="47"/>
        <v>0</v>
      </c>
      <c r="N290" s="2172"/>
      <c r="O290" s="2171">
        <f t="shared" si="48"/>
        <v>0</v>
      </c>
      <c r="P290" s="2171">
        <f t="shared" si="51"/>
        <v>0</v>
      </c>
      <c r="Q290" s="2171"/>
      <c r="R290" s="2055"/>
    </row>
    <row r="291" spans="2:20" s="31" customFormat="1" ht="15.95" hidden="1" customHeight="1">
      <c r="B291" s="2184">
        <v>11</v>
      </c>
      <c r="C291" s="526">
        <v>41887</v>
      </c>
      <c r="D291" s="1019" t="s">
        <v>1041</v>
      </c>
      <c r="E291" s="2172"/>
      <c r="F291" s="2172"/>
      <c r="G291" s="46"/>
      <c r="H291" s="764"/>
      <c r="I291" s="2169">
        <f>H291*500</f>
        <v>0</v>
      </c>
      <c r="J291" s="2172"/>
      <c r="K291" s="2171"/>
      <c r="L291" s="764"/>
      <c r="M291" s="2171">
        <f>L291*10000</f>
        <v>0</v>
      </c>
      <c r="N291" s="2172"/>
      <c r="O291" s="2171">
        <f>N291*15000</f>
        <v>0</v>
      </c>
      <c r="P291" s="2171">
        <f t="shared" si="51"/>
        <v>0</v>
      </c>
      <c r="Q291" s="2171"/>
      <c r="R291" s="2055"/>
    </row>
    <row r="292" spans="2:20" s="31" customFormat="1" ht="15.95" hidden="1" customHeight="1">
      <c r="B292" s="2184">
        <v>12</v>
      </c>
      <c r="C292" s="526">
        <v>41888</v>
      </c>
      <c r="D292" s="1401" t="s">
        <v>788</v>
      </c>
      <c r="E292" s="2172" t="s">
        <v>10</v>
      </c>
      <c r="F292" s="367">
        <v>1</v>
      </c>
      <c r="G292" s="46"/>
      <c r="H292" s="764"/>
      <c r="I292" s="2169">
        <f t="shared" si="46"/>
        <v>0</v>
      </c>
      <c r="J292" s="2172" t="s">
        <v>127</v>
      </c>
      <c r="K292" s="2169">
        <f>F292*12500</f>
        <v>12500</v>
      </c>
      <c r="L292" s="764"/>
      <c r="M292" s="2171">
        <f t="shared" si="47"/>
        <v>0</v>
      </c>
      <c r="N292" s="2172"/>
      <c r="O292" s="2171">
        <f t="shared" si="48"/>
        <v>0</v>
      </c>
      <c r="P292" s="2171">
        <f t="shared" si="51"/>
        <v>12500</v>
      </c>
      <c r="Q292" s="2171"/>
      <c r="R292" s="2055"/>
    </row>
    <row r="293" spans="2:20" s="31" customFormat="1" ht="15.95" hidden="1" customHeight="1">
      <c r="B293" s="2187">
        <v>13</v>
      </c>
      <c r="C293" s="2054">
        <v>41889</v>
      </c>
      <c r="D293" s="2162" t="s">
        <v>788</v>
      </c>
      <c r="E293" s="2244" t="s">
        <v>39</v>
      </c>
      <c r="F293" s="2243">
        <v>3</v>
      </c>
      <c r="G293" s="2244"/>
      <c r="H293" s="2243"/>
      <c r="I293" s="2245">
        <f t="shared" si="46"/>
        <v>0</v>
      </c>
      <c r="J293" s="2244" t="s">
        <v>127</v>
      </c>
      <c r="K293" s="2245">
        <f>F293*12500</f>
        <v>37500</v>
      </c>
      <c r="L293" s="2243">
        <v>4</v>
      </c>
      <c r="M293" s="2246">
        <f t="shared" si="47"/>
        <v>40000</v>
      </c>
      <c r="N293" s="2244"/>
      <c r="O293" s="2246">
        <f t="shared" si="48"/>
        <v>0</v>
      </c>
      <c r="P293" s="2246">
        <f t="shared" si="51"/>
        <v>77500</v>
      </c>
      <c r="Q293" s="2246"/>
      <c r="R293" s="2247"/>
    </row>
    <row r="294" spans="2:20" s="31" customFormat="1" ht="15.95" hidden="1" customHeight="1">
      <c r="B294" s="3186">
        <v>14</v>
      </c>
      <c r="C294" s="526">
        <v>41890</v>
      </c>
      <c r="D294" s="1401" t="s">
        <v>788</v>
      </c>
      <c r="E294" s="2172" t="s">
        <v>10</v>
      </c>
      <c r="F294" s="367">
        <v>1</v>
      </c>
      <c r="G294" s="46"/>
      <c r="H294" s="764"/>
      <c r="I294" s="2169">
        <f t="shared" si="46"/>
        <v>0</v>
      </c>
      <c r="J294" s="2172" t="s">
        <v>127</v>
      </c>
      <c r="K294" s="2169">
        <f>F294*12500</f>
        <v>12500</v>
      </c>
      <c r="L294" s="764"/>
      <c r="M294" s="2171">
        <f>L294*10000</f>
        <v>0</v>
      </c>
      <c r="N294" s="2172"/>
      <c r="O294" s="2171">
        <f>N294*15000</f>
        <v>0</v>
      </c>
      <c r="P294" s="2171">
        <f t="shared" si="51"/>
        <v>12500</v>
      </c>
      <c r="Q294" s="2171"/>
      <c r="R294" s="2055"/>
    </row>
    <row r="295" spans="2:20" s="31" customFormat="1" ht="15.95" hidden="1" customHeight="1">
      <c r="B295" s="3188"/>
      <c r="C295" s="526">
        <v>41890</v>
      </c>
      <c r="D295" s="27" t="s">
        <v>978</v>
      </c>
      <c r="E295" s="2172" t="s">
        <v>984</v>
      </c>
      <c r="F295" s="2172">
        <v>1</v>
      </c>
      <c r="G295" s="46">
        <v>55</v>
      </c>
      <c r="H295" s="764">
        <f>F295*G295</f>
        <v>55</v>
      </c>
      <c r="I295" s="2169">
        <f t="shared" si="46"/>
        <v>27500</v>
      </c>
      <c r="J295" s="2172"/>
      <c r="K295" s="2171"/>
      <c r="L295" s="764"/>
      <c r="M295" s="2171">
        <f>L295*10000</f>
        <v>0</v>
      </c>
      <c r="N295" s="2172"/>
      <c r="O295" s="2171">
        <f>N295*15000</f>
        <v>0</v>
      </c>
      <c r="P295" s="2171">
        <f t="shared" si="51"/>
        <v>27500</v>
      </c>
      <c r="Q295" s="2171"/>
      <c r="R295" s="2055"/>
    </row>
    <row r="296" spans="2:20" s="31" customFormat="1" ht="15.95" hidden="1" customHeight="1">
      <c r="B296" s="3187"/>
      <c r="C296" s="526">
        <v>41890</v>
      </c>
      <c r="D296" s="27" t="s">
        <v>965</v>
      </c>
      <c r="E296" s="2172" t="s">
        <v>10</v>
      </c>
      <c r="F296" s="367">
        <v>1</v>
      </c>
      <c r="G296" s="46"/>
      <c r="H296" s="764"/>
      <c r="I296" s="2169">
        <f t="shared" si="46"/>
        <v>0</v>
      </c>
      <c r="J296" s="2172"/>
      <c r="K296" s="2171">
        <f>F296*10000</f>
        <v>10000</v>
      </c>
      <c r="L296" s="764">
        <v>1</v>
      </c>
      <c r="M296" s="2171">
        <f t="shared" si="47"/>
        <v>10000</v>
      </c>
      <c r="N296" s="2172"/>
      <c r="O296" s="2171">
        <f t="shared" si="48"/>
        <v>0</v>
      </c>
      <c r="P296" s="2171">
        <f t="shared" si="51"/>
        <v>20000</v>
      </c>
      <c r="Q296" s="2171"/>
      <c r="R296" s="2055"/>
    </row>
    <row r="297" spans="2:20" s="31" customFormat="1" ht="15.95" hidden="1" customHeight="1">
      <c r="B297" s="2184">
        <v>15</v>
      </c>
      <c r="C297" s="526">
        <v>41891</v>
      </c>
      <c r="D297" s="1401" t="s">
        <v>788</v>
      </c>
      <c r="E297" s="2172" t="s">
        <v>10</v>
      </c>
      <c r="F297" s="367">
        <v>4</v>
      </c>
      <c r="G297" s="46"/>
      <c r="H297" s="764"/>
      <c r="I297" s="2169">
        <f t="shared" si="46"/>
        <v>0</v>
      </c>
      <c r="J297" s="2172" t="s">
        <v>127</v>
      </c>
      <c r="K297" s="2169">
        <f t="shared" ref="K297:K302" si="52">F297*12500</f>
        <v>50000</v>
      </c>
      <c r="L297" s="764">
        <v>1</v>
      </c>
      <c r="M297" s="2171">
        <f>L297*10000</f>
        <v>10000</v>
      </c>
      <c r="N297" s="2172"/>
      <c r="O297" s="2171">
        <f>N297*15000</f>
        <v>0</v>
      </c>
      <c r="P297" s="2171">
        <f t="shared" si="51"/>
        <v>60000</v>
      </c>
      <c r="Q297" s="2171"/>
      <c r="R297" s="2055"/>
    </row>
    <row r="298" spans="2:20" s="31" customFormat="1" ht="15.95" hidden="1" customHeight="1">
      <c r="B298" s="2184">
        <v>16</v>
      </c>
      <c r="C298" s="526">
        <v>41892</v>
      </c>
      <c r="D298" s="1401" t="s">
        <v>788</v>
      </c>
      <c r="E298" s="2172" t="s">
        <v>10</v>
      </c>
      <c r="F298" s="367">
        <v>3</v>
      </c>
      <c r="G298" s="46"/>
      <c r="H298" s="764"/>
      <c r="I298" s="2169">
        <f t="shared" si="46"/>
        <v>0</v>
      </c>
      <c r="J298" s="2172" t="s">
        <v>127</v>
      </c>
      <c r="K298" s="2169">
        <f t="shared" si="52"/>
        <v>37500</v>
      </c>
      <c r="L298" s="764">
        <v>3</v>
      </c>
      <c r="M298" s="2171">
        <f t="shared" si="47"/>
        <v>30000</v>
      </c>
      <c r="N298" s="2172"/>
      <c r="O298" s="2171">
        <f t="shared" si="48"/>
        <v>0</v>
      </c>
      <c r="P298" s="2171">
        <f t="shared" si="51"/>
        <v>67500</v>
      </c>
      <c r="Q298" s="2171"/>
      <c r="R298" s="2055"/>
      <c r="T298" s="1220"/>
    </row>
    <row r="299" spans="2:20" s="31" customFormat="1" ht="15.95" hidden="1" customHeight="1">
      <c r="B299" s="3186">
        <v>17</v>
      </c>
      <c r="C299" s="526">
        <v>41893</v>
      </c>
      <c r="D299" s="1401" t="s">
        <v>788</v>
      </c>
      <c r="E299" s="2172" t="s">
        <v>10</v>
      </c>
      <c r="F299" s="367">
        <v>1</v>
      </c>
      <c r="G299" s="46"/>
      <c r="H299" s="764"/>
      <c r="I299" s="2169">
        <f t="shared" si="46"/>
        <v>0</v>
      </c>
      <c r="J299" s="2172" t="s">
        <v>127</v>
      </c>
      <c r="K299" s="2169">
        <f t="shared" si="52"/>
        <v>12500</v>
      </c>
      <c r="L299" s="764"/>
      <c r="M299" s="2171">
        <f t="shared" si="47"/>
        <v>0</v>
      </c>
      <c r="N299" s="2172"/>
      <c r="O299" s="2171">
        <f t="shared" si="48"/>
        <v>0</v>
      </c>
      <c r="P299" s="2171">
        <f t="shared" si="51"/>
        <v>12500</v>
      </c>
      <c r="Q299" s="2171"/>
      <c r="R299" s="2055"/>
      <c r="T299" s="1220"/>
    </row>
    <row r="300" spans="2:20" s="31" customFormat="1" ht="15.95" hidden="1" customHeight="1">
      <c r="B300" s="3187"/>
      <c r="C300" s="526">
        <v>41893</v>
      </c>
      <c r="D300" s="1401" t="s">
        <v>1042</v>
      </c>
      <c r="E300" s="2172" t="s">
        <v>10</v>
      </c>
      <c r="F300" s="367"/>
      <c r="G300" s="46"/>
      <c r="H300" s="764"/>
      <c r="I300" s="2169">
        <f t="shared" si="46"/>
        <v>0</v>
      </c>
      <c r="J300" s="2172"/>
      <c r="K300" s="2169">
        <f t="shared" si="52"/>
        <v>0</v>
      </c>
      <c r="L300" s="764"/>
      <c r="M300" s="2171">
        <f t="shared" si="47"/>
        <v>0</v>
      </c>
      <c r="N300" s="2172"/>
      <c r="O300" s="2171">
        <f t="shared" si="48"/>
        <v>0</v>
      </c>
      <c r="P300" s="2171">
        <f t="shared" si="51"/>
        <v>0</v>
      </c>
      <c r="Q300" s="2171"/>
      <c r="R300" s="2055"/>
      <c r="T300" s="1220"/>
    </row>
    <row r="301" spans="2:20" s="31" customFormat="1" ht="15.95" hidden="1" customHeight="1">
      <c r="B301" s="2186">
        <v>18</v>
      </c>
      <c r="C301" s="526">
        <v>41894</v>
      </c>
      <c r="D301" s="1401" t="s">
        <v>788</v>
      </c>
      <c r="E301" s="2172" t="s">
        <v>10</v>
      </c>
      <c r="F301" s="367">
        <v>2</v>
      </c>
      <c r="G301" s="46"/>
      <c r="H301" s="764"/>
      <c r="I301" s="2169">
        <f t="shared" si="46"/>
        <v>0</v>
      </c>
      <c r="J301" s="2172" t="s">
        <v>127</v>
      </c>
      <c r="K301" s="2169">
        <f t="shared" si="52"/>
        <v>25000</v>
      </c>
      <c r="L301" s="764">
        <v>1</v>
      </c>
      <c r="M301" s="2171">
        <f t="shared" si="47"/>
        <v>10000</v>
      </c>
      <c r="N301" s="2172"/>
      <c r="O301" s="2171">
        <f t="shared" si="48"/>
        <v>0</v>
      </c>
      <c r="P301" s="2171">
        <f t="shared" si="51"/>
        <v>35000</v>
      </c>
      <c r="Q301" s="2171"/>
      <c r="R301" s="2055"/>
      <c r="T301" s="1220"/>
    </row>
    <row r="302" spans="2:20" s="31" customFormat="1" ht="15.95" hidden="1" customHeight="1">
      <c r="B302" s="2184">
        <v>19</v>
      </c>
      <c r="C302" s="526">
        <v>41895</v>
      </c>
      <c r="D302" s="1401" t="s">
        <v>788</v>
      </c>
      <c r="E302" s="2172" t="s">
        <v>10</v>
      </c>
      <c r="F302" s="367">
        <v>3</v>
      </c>
      <c r="G302" s="46"/>
      <c r="H302" s="764"/>
      <c r="I302" s="2169">
        <f t="shared" si="46"/>
        <v>0</v>
      </c>
      <c r="J302" s="2172" t="s">
        <v>127</v>
      </c>
      <c r="K302" s="2169">
        <f t="shared" si="52"/>
        <v>37500</v>
      </c>
      <c r="L302" s="764">
        <v>2</v>
      </c>
      <c r="M302" s="2171">
        <f t="shared" si="47"/>
        <v>20000</v>
      </c>
      <c r="N302" s="2172"/>
      <c r="O302" s="2171">
        <f t="shared" si="48"/>
        <v>0</v>
      </c>
      <c r="P302" s="2171">
        <f t="shared" si="51"/>
        <v>57500</v>
      </c>
      <c r="Q302" s="2171"/>
      <c r="R302" s="2055"/>
      <c r="T302" s="1220"/>
    </row>
    <row r="303" spans="2:20" s="31" customFormat="1" ht="15.95" hidden="1" customHeight="1">
      <c r="B303" s="3196">
        <v>20</v>
      </c>
      <c r="C303" s="2054">
        <v>41896</v>
      </c>
      <c r="D303" s="27" t="s">
        <v>1035</v>
      </c>
      <c r="E303" s="2172" t="s">
        <v>810</v>
      </c>
      <c r="F303" s="367">
        <v>2</v>
      </c>
      <c r="G303" s="46">
        <v>20</v>
      </c>
      <c r="H303" s="764">
        <f>F303*G303</f>
        <v>40</v>
      </c>
      <c r="I303" s="2169">
        <f t="shared" si="46"/>
        <v>20000</v>
      </c>
      <c r="J303" s="2172"/>
      <c r="K303" s="2169"/>
      <c r="L303" s="764"/>
      <c r="M303" s="2171">
        <f t="shared" si="47"/>
        <v>0</v>
      </c>
      <c r="N303" s="2172"/>
      <c r="O303" s="2171">
        <f t="shared" si="48"/>
        <v>0</v>
      </c>
      <c r="P303" s="2171">
        <f t="shared" si="51"/>
        <v>20000</v>
      </c>
      <c r="Q303" s="2171"/>
      <c r="R303" s="2055"/>
      <c r="T303" s="1220"/>
    </row>
    <row r="304" spans="2:20" s="31" customFormat="1" ht="15.95" hidden="1" customHeight="1">
      <c r="B304" s="3198"/>
      <c r="C304" s="2054">
        <v>41896</v>
      </c>
      <c r="D304" s="1401" t="s">
        <v>788</v>
      </c>
      <c r="E304" s="2172" t="s">
        <v>10</v>
      </c>
      <c r="F304" s="367">
        <v>2</v>
      </c>
      <c r="G304" s="46"/>
      <c r="H304" s="764"/>
      <c r="I304" s="2169">
        <f t="shared" si="46"/>
        <v>0</v>
      </c>
      <c r="J304" s="2172" t="s">
        <v>127</v>
      </c>
      <c r="K304" s="2169">
        <f>F304*12500</f>
        <v>25000</v>
      </c>
      <c r="L304" s="764">
        <v>2</v>
      </c>
      <c r="M304" s="2171">
        <f t="shared" si="47"/>
        <v>20000</v>
      </c>
      <c r="N304" s="2172"/>
      <c r="O304" s="2171">
        <f t="shared" si="48"/>
        <v>0</v>
      </c>
      <c r="P304" s="2171">
        <f t="shared" si="51"/>
        <v>45000</v>
      </c>
      <c r="Q304" s="2171"/>
      <c r="R304" s="2055"/>
      <c r="T304" s="1220"/>
    </row>
    <row r="305" spans="2:20" s="31" customFormat="1" ht="15.95" hidden="1" customHeight="1">
      <c r="B305" s="3186">
        <v>21</v>
      </c>
      <c r="C305" s="526">
        <v>41897</v>
      </c>
      <c r="D305" s="27" t="s">
        <v>1035</v>
      </c>
      <c r="E305" s="2172" t="s">
        <v>810</v>
      </c>
      <c r="F305" s="367">
        <v>1</v>
      </c>
      <c r="G305" s="46">
        <v>20</v>
      </c>
      <c r="H305" s="764">
        <f>F305*G305</f>
        <v>20</v>
      </c>
      <c r="I305" s="2169">
        <f t="shared" si="46"/>
        <v>10000</v>
      </c>
      <c r="J305" s="2172"/>
      <c r="K305" s="2169"/>
      <c r="L305" s="764"/>
      <c r="M305" s="2171">
        <f t="shared" si="47"/>
        <v>0</v>
      </c>
      <c r="N305" s="2172"/>
      <c r="O305" s="2171">
        <f t="shared" si="48"/>
        <v>0</v>
      </c>
      <c r="P305" s="2171">
        <f t="shared" si="51"/>
        <v>10000</v>
      </c>
      <c r="Q305" s="2171"/>
      <c r="R305" s="2055"/>
      <c r="T305" s="1220"/>
    </row>
    <row r="306" spans="2:20" s="31" customFormat="1" ht="15.95" hidden="1" customHeight="1">
      <c r="B306" s="3187"/>
      <c r="C306" s="526">
        <v>41897</v>
      </c>
      <c r="D306" s="1401" t="s">
        <v>788</v>
      </c>
      <c r="E306" s="2172" t="s">
        <v>10</v>
      </c>
      <c r="F306" s="367">
        <v>3</v>
      </c>
      <c r="G306" s="46"/>
      <c r="H306" s="764"/>
      <c r="I306" s="2169">
        <f t="shared" si="46"/>
        <v>0</v>
      </c>
      <c r="J306" s="2172" t="s">
        <v>127</v>
      </c>
      <c r="K306" s="2169">
        <f>F306*12500</f>
        <v>37500</v>
      </c>
      <c r="L306" s="764">
        <v>1</v>
      </c>
      <c r="M306" s="2171">
        <f t="shared" si="47"/>
        <v>10000</v>
      </c>
      <c r="N306" s="2172"/>
      <c r="O306" s="2171">
        <f t="shared" si="48"/>
        <v>0</v>
      </c>
      <c r="P306" s="2171">
        <f t="shared" si="51"/>
        <v>47500</v>
      </c>
      <c r="Q306" s="2171"/>
      <c r="R306" s="2055"/>
      <c r="T306" s="1220"/>
    </row>
    <row r="307" spans="2:20" s="31" customFormat="1" ht="15.95" hidden="1" customHeight="1">
      <c r="B307" s="3186">
        <v>22</v>
      </c>
      <c r="C307" s="526">
        <v>41898</v>
      </c>
      <c r="D307" s="251" t="s">
        <v>1043</v>
      </c>
      <c r="E307" s="2172" t="s">
        <v>810</v>
      </c>
      <c r="F307" s="367">
        <v>1</v>
      </c>
      <c r="G307" s="46">
        <v>20</v>
      </c>
      <c r="H307" s="764">
        <f>F307*G307</f>
        <v>20</v>
      </c>
      <c r="I307" s="2169">
        <f t="shared" si="46"/>
        <v>10000</v>
      </c>
      <c r="J307" s="2172"/>
      <c r="K307" s="2169"/>
      <c r="L307" s="764"/>
      <c r="M307" s="2171">
        <f t="shared" si="47"/>
        <v>0</v>
      </c>
      <c r="N307" s="2172"/>
      <c r="O307" s="2171">
        <f t="shared" si="48"/>
        <v>0</v>
      </c>
      <c r="P307" s="2171">
        <f t="shared" si="51"/>
        <v>10000</v>
      </c>
      <c r="Q307" s="2171"/>
      <c r="R307" s="2055"/>
      <c r="T307" s="1220"/>
    </row>
    <row r="308" spans="2:20" s="31" customFormat="1" ht="15.95" hidden="1" customHeight="1">
      <c r="B308" s="3187"/>
      <c r="C308" s="526">
        <v>41898</v>
      </c>
      <c r="D308" s="1401" t="s">
        <v>788</v>
      </c>
      <c r="E308" s="2172" t="s">
        <v>10</v>
      </c>
      <c r="F308" s="367">
        <v>2</v>
      </c>
      <c r="G308" s="46"/>
      <c r="H308" s="764"/>
      <c r="I308" s="2169">
        <f t="shared" si="46"/>
        <v>0</v>
      </c>
      <c r="J308" s="2172" t="s">
        <v>127</v>
      </c>
      <c r="K308" s="2169">
        <f>F308*12500</f>
        <v>25000</v>
      </c>
      <c r="L308" s="764"/>
      <c r="M308" s="2171">
        <f t="shared" si="47"/>
        <v>0</v>
      </c>
      <c r="N308" s="2172"/>
      <c r="O308" s="2171">
        <f t="shared" si="48"/>
        <v>0</v>
      </c>
      <c r="P308" s="2171">
        <f t="shared" si="51"/>
        <v>25000</v>
      </c>
      <c r="Q308" s="2171"/>
      <c r="R308" s="2055"/>
      <c r="T308" s="1220"/>
    </row>
    <row r="309" spans="2:20" s="31" customFormat="1" ht="15.95" hidden="1" customHeight="1">
      <c r="B309" s="2179">
        <v>23</v>
      </c>
      <c r="C309" s="526">
        <v>41899</v>
      </c>
      <c r="D309" s="1401" t="s">
        <v>788</v>
      </c>
      <c r="E309" s="2172" t="s">
        <v>10</v>
      </c>
      <c r="F309" s="367">
        <v>3</v>
      </c>
      <c r="G309" s="46"/>
      <c r="H309" s="764"/>
      <c r="I309" s="2169">
        <f t="shared" si="46"/>
        <v>0</v>
      </c>
      <c r="J309" s="2172" t="s">
        <v>127</v>
      </c>
      <c r="K309" s="2169">
        <f>F309*12500</f>
        <v>37500</v>
      </c>
      <c r="L309" s="764">
        <v>0.5</v>
      </c>
      <c r="M309" s="2171">
        <f t="shared" si="47"/>
        <v>5000</v>
      </c>
      <c r="N309" s="2172"/>
      <c r="O309" s="2171">
        <f t="shared" si="48"/>
        <v>0</v>
      </c>
      <c r="P309" s="2171">
        <f t="shared" si="51"/>
        <v>42500</v>
      </c>
      <c r="Q309" s="2171"/>
      <c r="R309" s="2055"/>
      <c r="T309" s="1220"/>
    </row>
    <row r="310" spans="2:20" s="31" customFormat="1" ht="15.95" hidden="1" customHeight="1">
      <c r="B310" s="2179">
        <v>24</v>
      </c>
      <c r="C310" s="526">
        <v>41900</v>
      </c>
      <c r="D310" s="1401" t="s">
        <v>788</v>
      </c>
      <c r="E310" s="2172" t="s">
        <v>10</v>
      </c>
      <c r="F310" s="367">
        <v>1</v>
      </c>
      <c r="G310" s="46"/>
      <c r="H310" s="764"/>
      <c r="I310" s="2169">
        <f t="shared" si="46"/>
        <v>0</v>
      </c>
      <c r="J310" s="2172" t="s">
        <v>127</v>
      </c>
      <c r="K310" s="2169">
        <f>F310*12500</f>
        <v>12500</v>
      </c>
      <c r="L310" s="764"/>
      <c r="M310" s="2171">
        <f t="shared" si="47"/>
        <v>0</v>
      </c>
      <c r="N310" s="2172"/>
      <c r="O310" s="2171">
        <f t="shared" si="48"/>
        <v>0</v>
      </c>
      <c r="P310" s="2171">
        <f t="shared" si="51"/>
        <v>12500</v>
      </c>
      <c r="Q310" s="2171"/>
      <c r="R310" s="2055"/>
      <c r="T310" s="1220"/>
    </row>
    <row r="311" spans="2:20" s="31" customFormat="1" ht="15.95" hidden="1" customHeight="1">
      <c r="B311" s="2179">
        <v>25</v>
      </c>
      <c r="C311" s="526">
        <v>41901</v>
      </c>
      <c r="D311" s="2200" t="s">
        <v>1044</v>
      </c>
      <c r="E311" s="46"/>
      <c r="F311" s="367"/>
      <c r="G311" s="46"/>
      <c r="H311" s="764"/>
      <c r="I311" s="2169">
        <f t="shared" ref="I311:I318" si="53">H311*500</f>
        <v>0</v>
      </c>
      <c r="J311" s="2172"/>
      <c r="K311" s="2171">
        <f t="shared" ref="K311:K317" si="54">F311*10000</f>
        <v>0</v>
      </c>
      <c r="L311" s="764"/>
      <c r="M311" s="2171">
        <f t="shared" ref="M311:M318" si="55">L311*10000</f>
        <v>0</v>
      </c>
      <c r="N311" s="2172"/>
      <c r="O311" s="2171">
        <f t="shared" ref="O311:O318" si="56">N311*15000</f>
        <v>0</v>
      </c>
      <c r="P311" s="2171">
        <f t="shared" si="51"/>
        <v>0</v>
      </c>
      <c r="Q311" s="2171"/>
      <c r="R311" s="125"/>
      <c r="T311" s="1220"/>
    </row>
    <row r="312" spans="2:20" s="31" customFormat="1" ht="15.95" hidden="1" customHeight="1">
      <c r="B312" s="2184">
        <v>26</v>
      </c>
      <c r="C312" s="526">
        <v>41902</v>
      </c>
      <c r="D312" s="2200" t="s">
        <v>1044</v>
      </c>
      <c r="E312" s="46"/>
      <c r="F312" s="367"/>
      <c r="G312" s="46"/>
      <c r="H312" s="764"/>
      <c r="I312" s="2169">
        <f t="shared" si="53"/>
        <v>0</v>
      </c>
      <c r="J312" s="2172"/>
      <c r="K312" s="2171">
        <f t="shared" si="54"/>
        <v>0</v>
      </c>
      <c r="L312" s="764"/>
      <c r="M312" s="2171">
        <f t="shared" si="55"/>
        <v>0</v>
      </c>
      <c r="N312" s="2172"/>
      <c r="O312" s="2171">
        <f t="shared" si="56"/>
        <v>0</v>
      </c>
      <c r="P312" s="2171">
        <f t="shared" si="51"/>
        <v>0</v>
      </c>
      <c r="Q312" s="2171"/>
      <c r="R312" s="125"/>
      <c r="T312" s="1220"/>
    </row>
    <row r="313" spans="2:20" s="31" customFormat="1" ht="15.95" hidden="1" customHeight="1">
      <c r="B313" s="2180">
        <v>27</v>
      </c>
      <c r="C313" s="2054">
        <v>41903</v>
      </c>
      <c r="D313" s="2200" t="s">
        <v>1044</v>
      </c>
      <c r="E313" s="46"/>
      <c r="F313" s="367"/>
      <c r="G313" s="46"/>
      <c r="H313" s="764"/>
      <c r="I313" s="2169">
        <f t="shared" si="53"/>
        <v>0</v>
      </c>
      <c r="J313" s="2172"/>
      <c r="K313" s="2171">
        <f t="shared" si="54"/>
        <v>0</v>
      </c>
      <c r="L313" s="764"/>
      <c r="M313" s="2171">
        <f t="shared" si="55"/>
        <v>0</v>
      </c>
      <c r="N313" s="2172"/>
      <c r="O313" s="2171">
        <f t="shared" si="56"/>
        <v>0</v>
      </c>
      <c r="P313" s="2171">
        <f t="shared" si="51"/>
        <v>0</v>
      </c>
      <c r="Q313" s="2171"/>
      <c r="R313" s="125"/>
      <c r="T313" s="1220"/>
    </row>
    <row r="314" spans="2:20" s="31" customFormat="1" ht="15.95" hidden="1" customHeight="1">
      <c r="B314" s="2179">
        <v>28</v>
      </c>
      <c r="C314" s="526">
        <v>41904</v>
      </c>
      <c r="D314" s="2200" t="s">
        <v>1044</v>
      </c>
      <c r="E314" s="46"/>
      <c r="F314" s="367"/>
      <c r="G314" s="46"/>
      <c r="H314" s="764"/>
      <c r="I314" s="2169">
        <f t="shared" si="53"/>
        <v>0</v>
      </c>
      <c r="J314" s="2172"/>
      <c r="K314" s="2171">
        <f t="shared" si="54"/>
        <v>0</v>
      </c>
      <c r="L314" s="764"/>
      <c r="M314" s="2171">
        <f t="shared" si="55"/>
        <v>0</v>
      </c>
      <c r="N314" s="2172"/>
      <c r="O314" s="2171">
        <f t="shared" si="56"/>
        <v>0</v>
      </c>
      <c r="P314" s="2171">
        <f t="shared" si="51"/>
        <v>0</v>
      </c>
      <c r="Q314" s="2171"/>
      <c r="R314" s="125"/>
      <c r="T314" s="1220"/>
    </row>
    <row r="315" spans="2:20" s="31" customFormat="1" ht="15.95" hidden="1" customHeight="1">
      <c r="B315" s="2179">
        <v>29</v>
      </c>
      <c r="C315" s="526">
        <v>41905</v>
      </c>
      <c r="D315" s="2200" t="s">
        <v>1044</v>
      </c>
      <c r="E315" s="46"/>
      <c r="F315" s="367"/>
      <c r="G315" s="46"/>
      <c r="H315" s="764"/>
      <c r="I315" s="2169">
        <f t="shared" si="53"/>
        <v>0</v>
      </c>
      <c r="J315" s="2172"/>
      <c r="K315" s="2171">
        <f t="shared" si="54"/>
        <v>0</v>
      </c>
      <c r="L315" s="764"/>
      <c r="M315" s="2171">
        <f t="shared" si="55"/>
        <v>0</v>
      </c>
      <c r="N315" s="2172"/>
      <c r="O315" s="2171">
        <f t="shared" si="56"/>
        <v>0</v>
      </c>
      <c r="P315" s="2171">
        <f t="shared" si="51"/>
        <v>0</v>
      </c>
      <c r="Q315" s="2171"/>
      <c r="R315" s="125"/>
      <c r="T315" s="1220"/>
    </row>
    <row r="316" spans="2:20" s="31" customFormat="1" ht="15.95" hidden="1" customHeight="1">
      <c r="B316" s="2184">
        <v>30</v>
      </c>
      <c r="C316" s="526">
        <v>41906</v>
      </c>
      <c r="D316" s="2200" t="s">
        <v>1044</v>
      </c>
      <c r="E316" s="46"/>
      <c r="F316" s="367"/>
      <c r="G316" s="46"/>
      <c r="H316" s="764"/>
      <c r="I316" s="2169">
        <f t="shared" si="53"/>
        <v>0</v>
      </c>
      <c r="J316" s="2172"/>
      <c r="K316" s="2171">
        <f t="shared" si="54"/>
        <v>0</v>
      </c>
      <c r="L316" s="764"/>
      <c r="M316" s="2171">
        <f t="shared" si="55"/>
        <v>0</v>
      </c>
      <c r="N316" s="2172"/>
      <c r="O316" s="2171">
        <f t="shared" si="56"/>
        <v>0</v>
      </c>
      <c r="P316" s="2171">
        <f t="shared" si="51"/>
        <v>0</v>
      </c>
      <c r="Q316" s="2171"/>
      <c r="R316" s="125"/>
      <c r="T316" s="1220"/>
    </row>
    <row r="317" spans="2:20" s="31" customFormat="1" ht="15.95" hidden="1" customHeight="1" thickBot="1">
      <c r="B317" s="2189">
        <v>31</v>
      </c>
      <c r="C317" s="791">
        <v>41907</v>
      </c>
      <c r="D317" s="1034" t="s">
        <v>1032</v>
      </c>
      <c r="E317" s="56"/>
      <c r="F317" s="368"/>
      <c r="G317" s="56"/>
      <c r="H317" s="765"/>
      <c r="I317" s="2178">
        <f t="shared" si="53"/>
        <v>0</v>
      </c>
      <c r="J317" s="2183"/>
      <c r="K317" s="767">
        <f t="shared" si="54"/>
        <v>0</v>
      </c>
      <c r="L317" s="765"/>
      <c r="M317" s="767">
        <f t="shared" si="55"/>
        <v>0</v>
      </c>
      <c r="N317" s="2183"/>
      <c r="O317" s="767">
        <f t="shared" si="56"/>
        <v>0</v>
      </c>
      <c r="P317" s="767">
        <f t="shared" si="51"/>
        <v>0</v>
      </c>
      <c r="Q317" s="767"/>
      <c r="R317" s="792"/>
      <c r="T317" s="1220"/>
    </row>
    <row r="318" spans="2:20" s="40" customFormat="1" ht="15.95" hidden="1" customHeight="1">
      <c r="B318" s="2467">
        <v>1</v>
      </c>
      <c r="C318" s="1931">
        <v>41908</v>
      </c>
      <c r="D318" s="2487" t="s">
        <v>1032</v>
      </c>
      <c r="E318" s="2388"/>
      <c r="F318" s="2471"/>
      <c r="G318" s="2471"/>
      <c r="H318" s="2378"/>
      <c r="I318" s="2381">
        <f t="shared" si="53"/>
        <v>0</v>
      </c>
      <c r="J318" s="2471"/>
      <c r="K318" s="2471"/>
      <c r="L318" s="2388"/>
      <c r="M318" s="1804">
        <f t="shared" si="55"/>
        <v>0</v>
      </c>
      <c r="N318" s="2388"/>
      <c r="O318" s="1804">
        <f t="shared" si="56"/>
        <v>0</v>
      </c>
      <c r="P318" s="1804">
        <f t="shared" si="51"/>
        <v>0</v>
      </c>
      <c r="Q318" s="2390"/>
      <c r="R318" s="2391"/>
    </row>
    <row r="319" spans="2:20" s="40" customFormat="1" ht="15.95" hidden="1" customHeight="1">
      <c r="B319" s="2469">
        <v>2</v>
      </c>
      <c r="C319" s="1940">
        <v>41909</v>
      </c>
      <c r="D319" s="2487" t="s">
        <v>1032</v>
      </c>
      <c r="E319" s="2388"/>
      <c r="F319" s="2471"/>
      <c r="G319" s="2471"/>
      <c r="H319" s="2378"/>
      <c r="I319" s="2381">
        <f>H319*500</f>
        <v>0</v>
      </c>
      <c r="J319" s="2533"/>
      <c r="K319" s="2533"/>
      <c r="L319" s="2388"/>
      <c r="M319" s="1804">
        <f>L319*10000</f>
        <v>0</v>
      </c>
      <c r="N319" s="2388"/>
      <c r="O319" s="1804">
        <f>N319*15000</f>
        <v>0</v>
      </c>
      <c r="P319" s="1804">
        <f>I319+K319+M319+O319</f>
        <v>0</v>
      </c>
      <c r="Q319" s="2390"/>
      <c r="R319" s="2391"/>
    </row>
    <row r="320" spans="2:20" s="40" customFormat="1" ht="15.95" hidden="1" customHeight="1">
      <c r="B320" s="2468">
        <v>3</v>
      </c>
      <c r="C320" s="2479">
        <v>41910</v>
      </c>
      <c r="D320" s="2487" t="s">
        <v>1260</v>
      </c>
      <c r="E320" s="2388"/>
      <c r="F320" s="2471"/>
      <c r="G320" s="2471"/>
      <c r="H320" s="2378"/>
      <c r="I320" s="2381">
        <f>H320*500</f>
        <v>0</v>
      </c>
      <c r="J320" s="2533"/>
      <c r="K320" s="2533"/>
      <c r="L320" s="2388">
        <v>4</v>
      </c>
      <c r="M320" s="1804">
        <f>L320*10000</f>
        <v>40000</v>
      </c>
      <c r="N320" s="2388"/>
      <c r="O320" s="1804">
        <f>N320*15000</f>
        <v>0</v>
      </c>
      <c r="P320" s="1804">
        <f>I320+K320+M320+O320</f>
        <v>40000</v>
      </c>
      <c r="Q320" s="2390"/>
      <c r="R320" s="2391"/>
    </row>
    <row r="321" spans="2:18" s="40" customFormat="1" ht="15.95" hidden="1" customHeight="1">
      <c r="B321" s="2469">
        <v>4</v>
      </c>
      <c r="C321" s="1940">
        <v>41911</v>
      </c>
      <c r="D321" s="2487" t="s">
        <v>1260</v>
      </c>
      <c r="E321" s="2388"/>
      <c r="F321" s="2471"/>
      <c r="G321" s="2471"/>
      <c r="H321" s="2378"/>
      <c r="I321" s="2381">
        <f>H321*500</f>
        <v>0</v>
      </c>
      <c r="J321" s="2533"/>
      <c r="K321" s="2533"/>
      <c r="L321" s="2388">
        <v>1</v>
      </c>
      <c r="M321" s="1804">
        <f>L321*10000</f>
        <v>10000</v>
      </c>
      <c r="N321" s="2388"/>
      <c r="O321" s="1804">
        <f>N321*15000</f>
        <v>0</v>
      </c>
      <c r="P321" s="1804">
        <f>I321+K321+M321+O321</f>
        <v>10000</v>
      </c>
      <c r="Q321" s="2390"/>
      <c r="R321" s="2391"/>
    </row>
    <row r="322" spans="2:18" s="40" customFormat="1" ht="15.95" hidden="1" customHeight="1">
      <c r="B322" s="3186">
        <v>5</v>
      </c>
      <c r="C322" s="1940">
        <v>41912</v>
      </c>
      <c r="D322" s="27" t="s">
        <v>1261</v>
      </c>
      <c r="E322" s="2530"/>
      <c r="F322" s="2530"/>
      <c r="G322" s="46"/>
      <c r="H322" s="764">
        <f t="shared" ref="H322:H327" si="57">F322*G322</f>
        <v>0</v>
      </c>
      <c r="I322" s="2532">
        <f>H322*500</f>
        <v>0</v>
      </c>
      <c r="J322" s="2530" t="s">
        <v>127</v>
      </c>
      <c r="K322" s="2531">
        <f>K328/2</f>
        <v>6250</v>
      </c>
      <c r="L322" s="764"/>
      <c r="M322" s="2531">
        <f>L322*10000</f>
        <v>0</v>
      </c>
      <c r="N322" s="2530"/>
      <c r="O322" s="2531">
        <f>N322*15000</f>
        <v>0</v>
      </c>
      <c r="P322" s="2531">
        <f>I322+K322+M322+O322</f>
        <v>6250</v>
      </c>
      <c r="Q322" s="2390"/>
      <c r="R322" s="2391"/>
    </row>
    <row r="323" spans="2:18" s="1" customFormat="1" ht="15.95" hidden="1" customHeight="1">
      <c r="B323" s="3187"/>
      <c r="C323" s="1940">
        <v>41912</v>
      </c>
      <c r="D323" s="27" t="s">
        <v>1200</v>
      </c>
      <c r="E323" s="2521" t="s">
        <v>984</v>
      </c>
      <c r="F323" s="2521">
        <v>1</v>
      </c>
      <c r="G323" s="46">
        <v>55</v>
      </c>
      <c r="H323" s="764">
        <f t="shared" si="57"/>
        <v>55</v>
      </c>
      <c r="I323" s="2519">
        <f>H323*500</f>
        <v>27500</v>
      </c>
      <c r="J323" s="2521"/>
      <c r="K323" s="2520"/>
      <c r="L323" s="764">
        <v>2</v>
      </c>
      <c r="M323" s="2520">
        <f>L323*10000</f>
        <v>20000</v>
      </c>
      <c r="N323" s="2521"/>
      <c r="O323" s="2520">
        <f>N323*15000</f>
        <v>0</v>
      </c>
      <c r="P323" s="2520">
        <f>I323+K323+M323+O323</f>
        <v>47500</v>
      </c>
      <c r="Q323" s="2520"/>
      <c r="R323" s="2391"/>
    </row>
    <row r="324" spans="2:18" s="40" customFormat="1" ht="15.95" hidden="1" customHeight="1">
      <c r="B324" s="2469">
        <v>6</v>
      </c>
      <c r="C324" s="2480">
        <v>41913</v>
      </c>
      <c r="D324" s="27" t="s">
        <v>1200</v>
      </c>
      <c r="E324" s="2463" t="s">
        <v>984</v>
      </c>
      <c r="F324" s="2463">
        <v>2</v>
      </c>
      <c r="G324" s="46">
        <v>55</v>
      </c>
      <c r="H324" s="764">
        <f t="shared" si="57"/>
        <v>110</v>
      </c>
      <c r="I324" s="2465">
        <f t="shared" ref="I324:I329" si="58">H324*500</f>
        <v>55000</v>
      </c>
      <c r="J324" s="2463"/>
      <c r="K324" s="2464"/>
      <c r="L324" s="764">
        <v>5.5</v>
      </c>
      <c r="M324" s="2464">
        <f t="shared" ref="M324:M329" si="59">L324*10000</f>
        <v>55000</v>
      </c>
      <c r="N324" s="2463"/>
      <c r="O324" s="2464">
        <f t="shared" ref="O324:O329" si="60">N324*15000</f>
        <v>0</v>
      </c>
      <c r="P324" s="2464">
        <f t="shared" ref="P324:P329" si="61">I324+K324+M324+O324</f>
        <v>110000</v>
      </c>
      <c r="Q324" s="2464"/>
      <c r="R324" s="2391"/>
    </row>
    <row r="325" spans="2:18" s="40" customFormat="1" ht="15.95" hidden="1" customHeight="1">
      <c r="B325" s="3186">
        <v>7</v>
      </c>
      <c r="C325" s="2480">
        <v>41914</v>
      </c>
      <c r="D325" s="27" t="s">
        <v>1200</v>
      </c>
      <c r="E325" s="2463" t="s">
        <v>984</v>
      </c>
      <c r="F325" s="2463">
        <v>1</v>
      </c>
      <c r="G325" s="46">
        <v>55</v>
      </c>
      <c r="H325" s="764">
        <f t="shared" si="57"/>
        <v>55</v>
      </c>
      <c r="I325" s="2465">
        <f t="shared" si="58"/>
        <v>27500</v>
      </c>
      <c r="J325" s="2463"/>
      <c r="K325" s="2464"/>
      <c r="L325" s="764"/>
      <c r="M325" s="2464">
        <f t="shared" si="59"/>
        <v>0</v>
      </c>
      <c r="N325" s="2463"/>
      <c r="O325" s="2464">
        <f t="shared" si="60"/>
        <v>0</v>
      </c>
      <c r="P325" s="2464">
        <f t="shared" si="61"/>
        <v>27500</v>
      </c>
      <c r="Q325" s="2464"/>
      <c r="R325" s="2391"/>
    </row>
    <row r="326" spans="2:18" s="40" customFormat="1" ht="15.95" hidden="1" customHeight="1">
      <c r="B326" s="3187"/>
      <c r="C326" s="2480">
        <v>41914</v>
      </c>
      <c r="D326" s="27" t="s">
        <v>1246</v>
      </c>
      <c r="E326" s="2530" t="s">
        <v>1262</v>
      </c>
      <c r="F326" s="2475">
        <v>1</v>
      </c>
      <c r="G326" s="46">
        <v>62</v>
      </c>
      <c r="H326" s="764">
        <f t="shared" si="57"/>
        <v>62</v>
      </c>
      <c r="I326" s="2473">
        <f t="shared" si="58"/>
        <v>31000</v>
      </c>
      <c r="J326" s="2475"/>
      <c r="K326" s="2474"/>
      <c r="L326" s="764">
        <v>3</v>
      </c>
      <c r="M326" s="2474">
        <f t="shared" si="59"/>
        <v>30000</v>
      </c>
      <c r="N326" s="2475"/>
      <c r="O326" s="2474">
        <f t="shared" si="60"/>
        <v>0</v>
      </c>
      <c r="P326" s="2474">
        <f t="shared" si="61"/>
        <v>61000</v>
      </c>
      <c r="Q326" s="2474"/>
      <c r="R326" s="2100"/>
    </row>
    <row r="327" spans="2:18" s="40" customFormat="1" ht="15.95" hidden="1" customHeight="1">
      <c r="B327" s="3186">
        <v>8</v>
      </c>
      <c r="C327" s="2480">
        <v>41915</v>
      </c>
      <c r="D327" s="27" t="s">
        <v>1200</v>
      </c>
      <c r="E327" s="2463" t="s">
        <v>984</v>
      </c>
      <c r="F327" s="2463">
        <v>1</v>
      </c>
      <c r="G327" s="46">
        <v>55</v>
      </c>
      <c r="H327" s="764">
        <f t="shared" si="57"/>
        <v>55</v>
      </c>
      <c r="I327" s="2465">
        <f t="shared" si="58"/>
        <v>27500</v>
      </c>
      <c r="J327" s="2463"/>
      <c r="K327" s="2464"/>
      <c r="L327" s="764"/>
      <c r="M327" s="2464">
        <f t="shared" si="59"/>
        <v>0</v>
      </c>
      <c r="N327" s="2463"/>
      <c r="O327" s="2464">
        <f t="shared" si="60"/>
        <v>0</v>
      </c>
      <c r="P327" s="2464">
        <f t="shared" si="61"/>
        <v>27500</v>
      </c>
      <c r="Q327" s="2464"/>
      <c r="R327" s="2391"/>
    </row>
    <row r="328" spans="2:18" s="40" customFormat="1" ht="15.95" hidden="1" customHeight="1">
      <c r="B328" s="3187"/>
      <c r="C328" s="2480">
        <v>41915</v>
      </c>
      <c r="D328" s="1401" t="s">
        <v>1245</v>
      </c>
      <c r="E328" s="2463" t="s">
        <v>10</v>
      </c>
      <c r="F328" s="367">
        <v>1</v>
      </c>
      <c r="G328" s="46"/>
      <c r="H328" s="764"/>
      <c r="I328" s="2465">
        <f t="shared" si="58"/>
        <v>0</v>
      </c>
      <c r="J328" s="2463" t="s">
        <v>127</v>
      </c>
      <c r="K328" s="2465">
        <f>F328*12500</f>
        <v>12500</v>
      </c>
      <c r="L328" s="764"/>
      <c r="M328" s="2464">
        <f t="shared" si="59"/>
        <v>0</v>
      </c>
      <c r="N328" s="2463"/>
      <c r="O328" s="2464">
        <f t="shared" si="60"/>
        <v>0</v>
      </c>
      <c r="P328" s="2464">
        <f t="shared" si="61"/>
        <v>12500</v>
      </c>
      <c r="Q328" s="2464"/>
      <c r="R328" s="2055"/>
    </row>
    <row r="329" spans="2:18" s="40" customFormat="1" ht="15.95" hidden="1" customHeight="1">
      <c r="B329" s="2469">
        <v>9</v>
      </c>
      <c r="C329" s="2480">
        <v>41916</v>
      </c>
      <c r="D329" s="1401" t="s">
        <v>1245</v>
      </c>
      <c r="E329" s="2463" t="s">
        <v>10</v>
      </c>
      <c r="F329" s="367">
        <v>2</v>
      </c>
      <c r="G329" s="46"/>
      <c r="H329" s="764"/>
      <c r="I329" s="2465">
        <f t="shared" si="58"/>
        <v>0</v>
      </c>
      <c r="J329" s="2463" t="s">
        <v>127</v>
      </c>
      <c r="K329" s="2465">
        <f>F329*12500</f>
        <v>25000</v>
      </c>
      <c r="L329" s="764"/>
      <c r="M329" s="2464">
        <f t="shared" si="59"/>
        <v>0</v>
      </c>
      <c r="N329" s="2463"/>
      <c r="O329" s="2464">
        <f t="shared" si="60"/>
        <v>0</v>
      </c>
      <c r="P329" s="2464">
        <f t="shared" si="61"/>
        <v>25000</v>
      </c>
      <c r="Q329" s="2464"/>
      <c r="R329" s="2055"/>
    </row>
    <row r="330" spans="2:18" s="40" customFormat="1" ht="15.95" hidden="1" customHeight="1">
      <c r="B330" s="2468">
        <v>10</v>
      </c>
      <c r="C330" s="2479">
        <v>41917</v>
      </c>
      <c r="D330" s="1543" t="s">
        <v>1237</v>
      </c>
      <c r="E330" s="2463"/>
      <c r="F330" s="2463"/>
      <c r="G330" s="46"/>
      <c r="H330" s="764"/>
      <c r="I330" s="2465"/>
      <c r="J330" s="2463"/>
      <c r="K330" s="2464"/>
      <c r="L330" s="764"/>
      <c r="M330" s="2464"/>
      <c r="N330" s="2463"/>
      <c r="O330" s="2464"/>
      <c r="P330" s="2464"/>
      <c r="Q330" s="2464"/>
      <c r="R330" s="2391"/>
    </row>
    <row r="331" spans="2:18" s="40" customFormat="1" ht="15.95" hidden="1" customHeight="1">
      <c r="B331" s="2469">
        <v>11</v>
      </c>
      <c r="C331" s="2480">
        <v>41918</v>
      </c>
      <c r="D331" s="1390" t="s">
        <v>1263</v>
      </c>
      <c r="E331" s="2463"/>
      <c r="F331" s="2463"/>
      <c r="G331" s="46"/>
      <c r="H331" s="764"/>
      <c r="I331" s="2465"/>
      <c r="J331" s="2463"/>
      <c r="K331" s="2464"/>
      <c r="L331" s="764"/>
      <c r="M331" s="2464"/>
      <c r="N331" s="2463"/>
      <c r="O331" s="2464"/>
      <c r="P331" s="2464"/>
      <c r="Q331" s="2464"/>
      <c r="R331" s="2391"/>
    </row>
    <row r="332" spans="2:18" s="40" customFormat="1" ht="15.95" hidden="1" customHeight="1">
      <c r="B332" s="2469">
        <v>12</v>
      </c>
      <c r="C332" s="2480">
        <v>41919</v>
      </c>
      <c r="D332" s="27" t="s">
        <v>1200</v>
      </c>
      <c r="E332" s="2463" t="s">
        <v>984</v>
      </c>
      <c r="F332" s="2463">
        <v>2</v>
      </c>
      <c r="G332" s="46">
        <v>55</v>
      </c>
      <c r="H332" s="764">
        <f>F332*G332</f>
        <v>110</v>
      </c>
      <c r="I332" s="2465">
        <f t="shared" ref="I332:I359" si="62">H332*500</f>
        <v>55000</v>
      </c>
      <c r="J332" s="2463"/>
      <c r="K332" s="2464"/>
      <c r="L332" s="764"/>
      <c r="M332" s="2464">
        <f t="shared" ref="M332:M359" si="63">L332*10000</f>
        <v>0</v>
      </c>
      <c r="N332" s="2463"/>
      <c r="O332" s="2464">
        <f t="shared" ref="O332:O359" si="64">N332*15000</f>
        <v>0</v>
      </c>
      <c r="P332" s="2464">
        <f t="shared" ref="P332:P337" si="65">I332+K332+M332+O332</f>
        <v>55000</v>
      </c>
      <c r="Q332" s="2464"/>
      <c r="R332" s="2391"/>
    </row>
    <row r="333" spans="2:18" s="40" customFormat="1" ht="15.95" hidden="1" customHeight="1">
      <c r="B333" s="2469">
        <v>13</v>
      </c>
      <c r="C333" s="2480">
        <v>41920</v>
      </c>
      <c r="D333" s="27" t="s">
        <v>1200</v>
      </c>
      <c r="E333" s="2463" t="s">
        <v>984</v>
      </c>
      <c r="F333" s="2463">
        <v>3</v>
      </c>
      <c r="G333" s="46">
        <v>55</v>
      </c>
      <c r="H333" s="764">
        <f>F333*G333</f>
        <v>165</v>
      </c>
      <c r="I333" s="2465">
        <f t="shared" si="62"/>
        <v>82500</v>
      </c>
      <c r="J333" s="2463"/>
      <c r="K333" s="2464"/>
      <c r="L333" s="764">
        <v>6</v>
      </c>
      <c r="M333" s="2464">
        <f t="shared" si="63"/>
        <v>60000</v>
      </c>
      <c r="N333" s="2463"/>
      <c r="O333" s="2464">
        <f t="shared" si="64"/>
        <v>0</v>
      </c>
      <c r="P333" s="2464">
        <f t="shared" si="65"/>
        <v>142500</v>
      </c>
      <c r="Q333" s="2464"/>
      <c r="R333" s="2391"/>
    </row>
    <row r="334" spans="2:18" s="40" customFormat="1" ht="15.95" hidden="1" customHeight="1">
      <c r="B334" s="3186">
        <v>14</v>
      </c>
      <c r="C334" s="2480">
        <v>41921</v>
      </c>
      <c r="D334" s="1401" t="s">
        <v>1245</v>
      </c>
      <c r="E334" s="2463" t="s">
        <v>10</v>
      </c>
      <c r="F334" s="367">
        <v>3</v>
      </c>
      <c r="G334" s="46"/>
      <c r="H334" s="764"/>
      <c r="I334" s="2465">
        <f t="shared" si="62"/>
        <v>0</v>
      </c>
      <c r="J334" s="2463" t="s">
        <v>127</v>
      </c>
      <c r="K334" s="2465">
        <f>F334*12500</f>
        <v>37500</v>
      </c>
      <c r="L334" s="764"/>
      <c r="M334" s="2464">
        <f t="shared" si="63"/>
        <v>0</v>
      </c>
      <c r="N334" s="2463"/>
      <c r="O334" s="2464">
        <f t="shared" si="64"/>
        <v>0</v>
      </c>
      <c r="P334" s="2464">
        <f t="shared" si="65"/>
        <v>37500</v>
      </c>
      <c r="Q334" s="2464"/>
      <c r="R334" s="2055"/>
    </row>
    <row r="335" spans="2:18" s="40" customFormat="1" ht="15.95" hidden="1" customHeight="1">
      <c r="B335" s="3187"/>
      <c r="C335" s="2480">
        <v>41921</v>
      </c>
      <c r="D335" s="27" t="s">
        <v>1200</v>
      </c>
      <c r="E335" s="2463" t="s">
        <v>984</v>
      </c>
      <c r="F335" s="2463">
        <v>1</v>
      </c>
      <c r="G335" s="46">
        <v>55</v>
      </c>
      <c r="H335" s="764">
        <f>F335*G335</f>
        <v>55</v>
      </c>
      <c r="I335" s="2465">
        <f t="shared" si="62"/>
        <v>27500</v>
      </c>
      <c r="J335" s="2463"/>
      <c r="K335" s="2464"/>
      <c r="L335" s="764">
        <v>4</v>
      </c>
      <c r="M335" s="2464">
        <f t="shared" si="63"/>
        <v>40000</v>
      </c>
      <c r="N335" s="2463"/>
      <c r="O335" s="2464">
        <f t="shared" si="64"/>
        <v>0</v>
      </c>
      <c r="P335" s="2464">
        <f t="shared" si="65"/>
        <v>67500</v>
      </c>
      <c r="Q335" s="2464"/>
      <c r="R335" s="2391"/>
    </row>
    <row r="336" spans="2:18" s="40" customFormat="1" ht="15.95" hidden="1" customHeight="1">
      <c r="B336" s="2469">
        <v>15</v>
      </c>
      <c r="C336" s="2480">
        <v>41922</v>
      </c>
      <c r="D336" s="1401" t="s">
        <v>1245</v>
      </c>
      <c r="E336" s="2463" t="s">
        <v>10</v>
      </c>
      <c r="F336" s="367">
        <v>2</v>
      </c>
      <c r="G336" s="46"/>
      <c r="H336" s="764"/>
      <c r="I336" s="2465">
        <f t="shared" si="62"/>
        <v>0</v>
      </c>
      <c r="J336" s="2463" t="s">
        <v>127</v>
      </c>
      <c r="K336" s="2465">
        <f>F336*12500</f>
        <v>25000</v>
      </c>
      <c r="L336" s="764"/>
      <c r="M336" s="2464">
        <f t="shared" si="63"/>
        <v>0</v>
      </c>
      <c r="N336" s="2463"/>
      <c r="O336" s="2464">
        <f t="shared" si="64"/>
        <v>0</v>
      </c>
      <c r="P336" s="2464">
        <f t="shared" si="65"/>
        <v>25000</v>
      </c>
      <c r="Q336" s="2464"/>
      <c r="R336" s="2055"/>
    </row>
    <row r="337" spans="2:18" s="40" customFormat="1" ht="15.95" hidden="1" customHeight="1">
      <c r="B337" s="2469">
        <v>16</v>
      </c>
      <c r="C337" s="2480">
        <v>41923</v>
      </c>
      <c r="D337" s="1401" t="s">
        <v>1245</v>
      </c>
      <c r="E337" s="2463" t="s">
        <v>10</v>
      </c>
      <c r="F337" s="367">
        <v>3</v>
      </c>
      <c r="G337" s="46"/>
      <c r="H337" s="764"/>
      <c r="I337" s="2465">
        <f t="shared" si="62"/>
        <v>0</v>
      </c>
      <c r="J337" s="2463" t="s">
        <v>127</v>
      </c>
      <c r="K337" s="2465">
        <f>F337*12500</f>
        <v>37500</v>
      </c>
      <c r="L337" s="764">
        <v>1</v>
      </c>
      <c r="M337" s="2464">
        <f t="shared" si="63"/>
        <v>10000</v>
      </c>
      <c r="N337" s="2463"/>
      <c r="O337" s="2464">
        <f t="shared" si="64"/>
        <v>0</v>
      </c>
      <c r="P337" s="2464">
        <f t="shared" si="65"/>
        <v>47500</v>
      </c>
      <c r="Q337" s="2464"/>
      <c r="R337" s="2055"/>
    </row>
    <row r="338" spans="2:18" s="40" customFormat="1" ht="15.95" hidden="1" customHeight="1">
      <c r="B338" s="3196">
        <v>17</v>
      </c>
      <c r="C338" s="2479">
        <v>41924</v>
      </c>
      <c r="D338" s="1401" t="s">
        <v>1245</v>
      </c>
      <c r="E338" s="2475" t="s">
        <v>10</v>
      </c>
      <c r="F338" s="367">
        <v>1</v>
      </c>
      <c r="G338" s="46"/>
      <c r="H338" s="764"/>
      <c r="I338" s="2473">
        <f t="shared" si="62"/>
        <v>0</v>
      </c>
      <c r="J338" s="2475" t="s">
        <v>127</v>
      </c>
      <c r="K338" s="2473">
        <f>F338*12500</f>
        <v>12500</v>
      </c>
      <c r="L338" s="764"/>
      <c r="M338" s="2474">
        <f t="shared" si="63"/>
        <v>0</v>
      </c>
      <c r="N338" s="2475"/>
      <c r="O338" s="2474">
        <f t="shared" si="64"/>
        <v>0</v>
      </c>
      <c r="P338" s="2474">
        <f t="shared" ref="P338:P359" si="66">I338+K338+M338+O338</f>
        <v>12500</v>
      </c>
      <c r="Q338" s="2474"/>
      <c r="R338" s="2055"/>
    </row>
    <row r="339" spans="2:18" s="40" customFormat="1" ht="15.95" hidden="1" customHeight="1">
      <c r="B339" s="3198"/>
      <c r="C339" s="2479">
        <v>41924</v>
      </c>
      <c r="D339" s="27" t="s">
        <v>1200</v>
      </c>
      <c r="E339" s="2475" t="s">
        <v>984</v>
      </c>
      <c r="F339" s="2475">
        <v>1</v>
      </c>
      <c r="G339" s="46">
        <v>55</v>
      </c>
      <c r="H339" s="764">
        <f>F339*G339</f>
        <v>55</v>
      </c>
      <c r="I339" s="2473">
        <f t="shared" si="62"/>
        <v>27500</v>
      </c>
      <c r="J339" s="2475"/>
      <c r="K339" s="2474"/>
      <c r="L339" s="764">
        <v>4</v>
      </c>
      <c r="M339" s="2474">
        <f t="shared" si="63"/>
        <v>40000</v>
      </c>
      <c r="N339" s="2475"/>
      <c r="O339" s="2474">
        <f t="shared" si="64"/>
        <v>0</v>
      </c>
      <c r="P339" s="2474">
        <f t="shared" si="66"/>
        <v>67500</v>
      </c>
      <c r="Q339" s="2474"/>
      <c r="R339" s="2391"/>
    </row>
    <row r="340" spans="2:18" s="40" customFormat="1" ht="15.95" hidden="1" customHeight="1">
      <c r="B340" s="3186">
        <v>18</v>
      </c>
      <c r="C340" s="2480">
        <v>41925</v>
      </c>
      <c r="D340" s="27" t="s">
        <v>1200</v>
      </c>
      <c r="E340" s="2475" t="s">
        <v>984</v>
      </c>
      <c r="F340" s="2475">
        <v>2</v>
      </c>
      <c r="G340" s="46">
        <v>55</v>
      </c>
      <c r="H340" s="764">
        <f>F340*G340</f>
        <v>110</v>
      </c>
      <c r="I340" s="2473">
        <f t="shared" si="62"/>
        <v>55000</v>
      </c>
      <c r="J340" s="2475"/>
      <c r="K340" s="2474"/>
      <c r="L340" s="764">
        <v>3</v>
      </c>
      <c r="M340" s="2474">
        <f t="shared" si="63"/>
        <v>30000</v>
      </c>
      <c r="N340" s="2475"/>
      <c r="O340" s="2474">
        <f t="shared" si="64"/>
        <v>0</v>
      </c>
      <c r="P340" s="2474">
        <f t="shared" si="66"/>
        <v>85000</v>
      </c>
      <c r="Q340" s="2474"/>
      <c r="R340" s="2391"/>
    </row>
    <row r="341" spans="2:18" s="40" customFormat="1" ht="15.95" hidden="1" customHeight="1">
      <c r="B341" s="3187"/>
      <c r="C341" s="2480">
        <v>41925</v>
      </c>
      <c r="D341" s="1401" t="s">
        <v>1245</v>
      </c>
      <c r="E341" s="2475" t="s">
        <v>10</v>
      </c>
      <c r="F341" s="367">
        <v>1</v>
      </c>
      <c r="G341" s="46"/>
      <c r="H341" s="764"/>
      <c r="I341" s="2473">
        <f t="shared" si="62"/>
        <v>0</v>
      </c>
      <c r="J341" s="2475" t="s">
        <v>127</v>
      </c>
      <c r="K341" s="2473">
        <f>F341*12500</f>
        <v>12500</v>
      </c>
      <c r="L341" s="764"/>
      <c r="M341" s="2474">
        <f t="shared" si="63"/>
        <v>0</v>
      </c>
      <c r="N341" s="2475"/>
      <c r="O341" s="2474">
        <f t="shared" si="64"/>
        <v>0</v>
      </c>
      <c r="P341" s="2474">
        <f t="shared" si="66"/>
        <v>12500</v>
      </c>
      <c r="Q341" s="2474"/>
      <c r="R341" s="2055"/>
    </row>
    <row r="342" spans="2:18" s="40" customFormat="1" ht="15.95" hidden="1" customHeight="1">
      <c r="B342" s="3186">
        <v>19</v>
      </c>
      <c r="C342" s="2480">
        <v>41926</v>
      </c>
      <c r="D342" s="27" t="s">
        <v>1200</v>
      </c>
      <c r="E342" s="2475" t="s">
        <v>984</v>
      </c>
      <c r="F342" s="2475">
        <v>1</v>
      </c>
      <c r="G342" s="46">
        <v>55</v>
      </c>
      <c r="H342" s="764">
        <f>F342*G342</f>
        <v>55</v>
      </c>
      <c r="I342" s="2473">
        <f t="shared" si="62"/>
        <v>27500</v>
      </c>
      <c r="J342" s="2475"/>
      <c r="K342" s="2474"/>
      <c r="L342" s="764"/>
      <c r="M342" s="2474">
        <f t="shared" si="63"/>
        <v>0</v>
      </c>
      <c r="N342" s="2475"/>
      <c r="O342" s="2474">
        <f t="shared" si="64"/>
        <v>0</v>
      </c>
      <c r="P342" s="2474">
        <f t="shared" si="66"/>
        <v>27500</v>
      </c>
      <c r="Q342" s="2474"/>
      <c r="R342" s="2391"/>
    </row>
    <row r="343" spans="2:18" s="40" customFormat="1" ht="15.95" hidden="1" customHeight="1">
      <c r="B343" s="3187"/>
      <c r="C343" s="2480">
        <v>41926</v>
      </c>
      <c r="D343" s="27" t="s">
        <v>965</v>
      </c>
      <c r="E343" s="2475" t="s">
        <v>10</v>
      </c>
      <c r="F343" s="367">
        <v>2</v>
      </c>
      <c r="G343" s="46"/>
      <c r="H343" s="764"/>
      <c r="I343" s="2473">
        <f t="shared" si="62"/>
        <v>0</v>
      </c>
      <c r="J343" s="2475"/>
      <c r="K343" s="2474">
        <f>F343*10000</f>
        <v>20000</v>
      </c>
      <c r="L343" s="764">
        <v>0.5</v>
      </c>
      <c r="M343" s="2474">
        <f t="shared" si="63"/>
        <v>5000</v>
      </c>
      <c r="N343" s="2475"/>
      <c r="O343" s="2474">
        <f t="shared" si="64"/>
        <v>0</v>
      </c>
      <c r="P343" s="2474">
        <f t="shared" si="66"/>
        <v>25000</v>
      </c>
      <c r="Q343" s="2474"/>
      <c r="R343" s="2055"/>
    </row>
    <row r="344" spans="2:18" s="40" customFormat="1" ht="15.95" hidden="1" customHeight="1">
      <c r="B344" s="3186">
        <v>20</v>
      </c>
      <c r="C344" s="2480">
        <v>41927</v>
      </c>
      <c r="D344" s="27" t="s">
        <v>1200</v>
      </c>
      <c r="E344" s="2475" t="s">
        <v>984</v>
      </c>
      <c r="F344" s="2475">
        <v>2</v>
      </c>
      <c r="G344" s="46">
        <v>55</v>
      </c>
      <c r="H344" s="764">
        <f>F344*G344</f>
        <v>110</v>
      </c>
      <c r="I344" s="2473">
        <f t="shared" si="62"/>
        <v>55000</v>
      </c>
      <c r="J344" s="2475"/>
      <c r="K344" s="2474"/>
      <c r="L344" s="764">
        <v>3</v>
      </c>
      <c r="M344" s="2474">
        <f t="shared" si="63"/>
        <v>30000</v>
      </c>
      <c r="N344" s="2475"/>
      <c r="O344" s="2474">
        <f t="shared" si="64"/>
        <v>0</v>
      </c>
      <c r="P344" s="2474">
        <f t="shared" si="66"/>
        <v>85000</v>
      </c>
      <c r="Q344" s="2474"/>
      <c r="R344" s="2391"/>
    </row>
    <row r="345" spans="2:18" s="40" customFormat="1" ht="15.95" hidden="1" customHeight="1">
      <c r="B345" s="3187"/>
      <c r="C345" s="2480">
        <v>41927</v>
      </c>
      <c r="D345" s="27" t="s">
        <v>965</v>
      </c>
      <c r="E345" s="2475" t="s">
        <v>10</v>
      </c>
      <c r="F345" s="367">
        <v>1</v>
      </c>
      <c r="G345" s="46"/>
      <c r="H345" s="764"/>
      <c r="I345" s="2473">
        <f t="shared" si="62"/>
        <v>0</v>
      </c>
      <c r="J345" s="2475"/>
      <c r="K345" s="2474">
        <f>F345*10000</f>
        <v>10000</v>
      </c>
      <c r="L345" s="764"/>
      <c r="M345" s="2474">
        <f t="shared" si="63"/>
        <v>0</v>
      </c>
      <c r="N345" s="2475"/>
      <c r="O345" s="2474">
        <f t="shared" si="64"/>
        <v>0</v>
      </c>
      <c r="P345" s="2474">
        <f t="shared" si="66"/>
        <v>10000</v>
      </c>
      <c r="Q345" s="2474"/>
      <c r="R345" s="2055"/>
    </row>
    <row r="346" spans="2:18" s="40" customFormat="1" ht="15.95" hidden="1" customHeight="1">
      <c r="B346" s="3186">
        <v>21</v>
      </c>
      <c r="C346" s="2480">
        <v>41928</v>
      </c>
      <c r="D346" s="27" t="s">
        <v>1200</v>
      </c>
      <c r="E346" s="2475" t="s">
        <v>984</v>
      </c>
      <c r="F346" s="2475">
        <v>2</v>
      </c>
      <c r="G346" s="46">
        <v>55</v>
      </c>
      <c r="H346" s="764">
        <f>F346*G346</f>
        <v>110</v>
      </c>
      <c r="I346" s="2473">
        <f t="shared" si="62"/>
        <v>55000</v>
      </c>
      <c r="J346" s="2475"/>
      <c r="K346" s="2474"/>
      <c r="L346" s="764">
        <v>4.5</v>
      </c>
      <c r="M346" s="2474">
        <f t="shared" si="63"/>
        <v>45000</v>
      </c>
      <c r="N346" s="2475"/>
      <c r="O346" s="2474">
        <f t="shared" si="64"/>
        <v>0</v>
      </c>
      <c r="P346" s="2474">
        <f t="shared" si="66"/>
        <v>100000</v>
      </c>
      <c r="Q346" s="2474"/>
      <c r="R346" s="2391"/>
    </row>
    <row r="347" spans="2:18" s="40" customFormat="1" ht="15.95" hidden="1" customHeight="1">
      <c r="B347" s="3187"/>
      <c r="C347" s="2480">
        <v>41928</v>
      </c>
      <c r="D347" s="1401" t="s">
        <v>1245</v>
      </c>
      <c r="E347" s="2475" t="s">
        <v>10</v>
      </c>
      <c r="F347" s="367">
        <v>1</v>
      </c>
      <c r="G347" s="46"/>
      <c r="H347" s="764"/>
      <c r="I347" s="2473">
        <f t="shared" si="62"/>
        <v>0</v>
      </c>
      <c r="J347" s="2475" t="s">
        <v>127</v>
      </c>
      <c r="K347" s="2473">
        <f>F347*12500</f>
        <v>12500</v>
      </c>
      <c r="L347" s="764"/>
      <c r="M347" s="2474">
        <f t="shared" si="63"/>
        <v>0</v>
      </c>
      <c r="N347" s="2475"/>
      <c r="O347" s="2474">
        <f t="shared" si="64"/>
        <v>0</v>
      </c>
      <c r="P347" s="2474">
        <f t="shared" si="66"/>
        <v>12500</v>
      </c>
      <c r="Q347" s="2474"/>
      <c r="R347" s="2055"/>
    </row>
    <row r="348" spans="2:18" s="40" customFormat="1" ht="15.95" hidden="1" customHeight="1">
      <c r="B348" s="2469">
        <v>22</v>
      </c>
      <c r="C348" s="2480">
        <v>41929</v>
      </c>
      <c r="D348" s="1401" t="s">
        <v>1245</v>
      </c>
      <c r="E348" s="2475" t="s">
        <v>10</v>
      </c>
      <c r="F348" s="367">
        <v>3</v>
      </c>
      <c r="G348" s="46"/>
      <c r="H348" s="764"/>
      <c r="I348" s="2473">
        <f t="shared" si="62"/>
        <v>0</v>
      </c>
      <c r="J348" s="2475" t="s">
        <v>127</v>
      </c>
      <c r="K348" s="2473">
        <f>F348*12500</f>
        <v>37500</v>
      </c>
      <c r="L348" s="764"/>
      <c r="M348" s="2474">
        <f t="shared" si="63"/>
        <v>0</v>
      </c>
      <c r="N348" s="2475"/>
      <c r="O348" s="2474">
        <f t="shared" si="64"/>
        <v>0</v>
      </c>
      <c r="P348" s="2474">
        <f t="shared" si="66"/>
        <v>37500</v>
      </c>
      <c r="Q348" s="2474"/>
      <c r="R348" s="2055"/>
    </row>
    <row r="349" spans="2:18" s="40" customFormat="1" ht="15.95" hidden="1" customHeight="1">
      <c r="B349" s="2469">
        <v>23</v>
      </c>
      <c r="C349" s="2480">
        <v>41930</v>
      </c>
      <c r="D349" s="1401" t="s">
        <v>1245</v>
      </c>
      <c r="E349" s="2475" t="s">
        <v>10</v>
      </c>
      <c r="F349" s="367">
        <v>3</v>
      </c>
      <c r="G349" s="46"/>
      <c r="H349" s="764"/>
      <c r="I349" s="2473">
        <f t="shared" si="62"/>
        <v>0</v>
      </c>
      <c r="J349" s="2475" t="s">
        <v>127</v>
      </c>
      <c r="K349" s="2473">
        <f>F349*12500</f>
        <v>37500</v>
      </c>
      <c r="L349" s="764"/>
      <c r="M349" s="2474">
        <f t="shared" si="63"/>
        <v>0</v>
      </c>
      <c r="N349" s="2475"/>
      <c r="O349" s="2474">
        <f t="shared" si="64"/>
        <v>0</v>
      </c>
      <c r="P349" s="2474">
        <f t="shared" si="66"/>
        <v>37500</v>
      </c>
      <c r="Q349" s="2474"/>
      <c r="R349" s="2391"/>
    </row>
    <row r="350" spans="2:18" s="40" customFormat="1" ht="15.95" hidden="1" customHeight="1">
      <c r="B350" s="3196">
        <v>24</v>
      </c>
      <c r="C350" s="2479">
        <v>41931</v>
      </c>
      <c r="D350" s="3" t="s">
        <v>800</v>
      </c>
      <c r="E350" s="120" t="s">
        <v>799</v>
      </c>
      <c r="F350" s="2475">
        <v>3</v>
      </c>
      <c r="G350" s="764"/>
      <c r="H350" s="764"/>
      <c r="I350" s="2473">
        <f>H350*500</f>
        <v>0</v>
      </c>
      <c r="J350" s="777" t="s">
        <v>127</v>
      </c>
      <c r="K350" s="2473">
        <v>25000</v>
      </c>
      <c r="L350" s="764"/>
      <c r="M350" s="2474">
        <f>L350*10000</f>
        <v>0</v>
      </c>
      <c r="N350" s="2475"/>
      <c r="O350" s="2474">
        <f>N350*15000</f>
        <v>0</v>
      </c>
      <c r="P350" s="2474">
        <f t="shared" si="66"/>
        <v>25000</v>
      </c>
      <c r="Q350" s="2474"/>
      <c r="R350" s="125"/>
    </row>
    <row r="351" spans="2:18" s="40" customFormat="1" ht="15.95" hidden="1" customHeight="1">
      <c r="B351" s="3198"/>
      <c r="C351" s="2479">
        <v>41931</v>
      </c>
      <c r="D351" s="1401" t="s">
        <v>1245</v>
      </c>
      <c r="E351" s="2475" t="s">
        <v>10</v>
      </c>
      <c r="F351" s="367">
        <v>1</v>
      </c>
      <c r="G351" s="46"/>
      <c r="H351" s="764"/>
      <c r="I351" s="2473">
        <f t="shared" si="62"/>
        <v>0</v>
      </c>
      <c r="J351" s="2475" t="s">
        <v>127</v>
      </c>
      <c r="K351" s="2473">
        <f>F351*12500</f>
        <v>12500</v>
      </c>
      <c r="L351" s="764">
        <v>4</v>
      </c>
      <c r="M351" s="2474">
        <f t="shared" si="63"/>
        <v>40000</v>
      </c>
      <c r="N351" s="2475"/>
      <c r="O351" s="2474">
        <f t="shared" si="64"/>
        <v>0</v>
      </c>
      <c r="P351" s="2474">
        <f t="shared" si="66"/>
        <v>52500</v>
      </c>
      <c r="Q351" s="2474"/>
      <c r="R351" s="2391"/>
    </row>
    <row r="352" spans="2:18" s="40" customFormat="1" ht="15.95" hidden="1" customHeight="1">
      <c r="B352" s="3186">
        <v>25</v>
      </c>
      <c r="C352" s="2480">
        <v>41932</v>
      </c>
      <c r="D352" s="27" t="s">
        <v>1200</v>
      </c>
      <c r="E352" s="2475" t="s">
        <v>984</v>
      </c>
      <c r="F352" s="2475">
        <v>2</v>
      </c>
      <c r="G352" s="46">
        <v>55</v>
      </c>
      <c r="H352" s="764">
        <f>F352*G352</f>
        <v>110</v>
      </c>
      <c r="I352" s="2473">
        <f t="shared" si="62"/>
        <v>55000</v>
      </c>
      <c r="J352" s="2475"/>
      <c r="K352" s="2474"/>
      <c r="L352" s="764">
        <v>2</v>
      </c>
      <c r="M352" s="2474">
        <f t="shared" si="63"/>
        <v>20000</v>
      </c>
      <c r="N352" s="2475"/>
      <c r="O352" s="2474">
        <f t="shared" si="64"/>
        <v>0</v>
      </c>
      <c r="P352" s="2474">
        <f t="shared" si="66"/>
        <v>75000</v>
      </c>
      <c r="Q352" s="2474"/>
      <c r="R352" s="2391"/>
    </row>
    <row r="353" spans="2:18" s="40" customFormat="1" ht="15.95" hidden="1" customHeight="1">
      <c r="B353" s="3187"/>
      <c r="C353" s="2480">
        <v>41932</v>
      </c>
      <c r="D353" s="27" t="s">
        <v>965</v>
      </c>
      <c r="E353" s="2475" t="s">
        <v>10</v>
      </c>
      <c r="F353" s="367">
        <v>1</v>
      </c>
      <c r="G353" s="46"/>
      <c r="H353" s="764"/>
      <c r="I353" s="2473">
        <f t="shared" si="62"/>
        <v>0</v>
      </c>
      <c r="J353" s="2475"/>
      <c r="K353" s="2474">
        <f>F353*10000</f>
        <v>10000</v>
      </c>
      <c r="L353" s="764"/>
      <c r="M353" s="2474">
        <f t="shared" si="63"/>
        <v>0</v>
      </c>
      <c r="N353" s="2475"/>
      <c r="O353" s="2474">
        <f t="shared" si="64"/>
        <v>0</v>
      </c>
      <c r="P353" s="2474">
        <f t="shared" si="66"/>
        <v>10000</v>
      </c>
      <c r="Q353" s="2474"/>
      <c r="R353" s="2055"/>
    </row>
    <row r="354" spans="2:18" s="40" customFormat="1" ht="15.95" hidden="1" customHeight="1">
      <c r="B354" s="2469">
        <v>26</v>
      </c>
      <c r="C354" s="2480">
        <v>41933</v>
      </c>
      <c r="D354" s="1401" t="s">
        <v>1245</v>
      </c>
      <c r="E354" s="2475" t="s">
        <v>10</v>
      </c>
      <c r="F354" s="367">
        <v>4</v>
      </c>
      <c r="G354" s="46"/>
      <c r="H354" s="764"/>
      <c r="I354" s="2473">
        <f t="shared" si="62"/>
        <v>0</v>
      </c>
      <c r="J354" s="2475" t="s">
        <v>127</v>
      </c>
      <c r="K354" s="2473">
        <f>F354*12500</f>
        <v>50000</v>
      </c>
      <c r="L354" s="764"/>
      <c r="M354" s="2474">
        <f t="shared" si="63"/>
        <v>0</v>
      </c>
      <c r="N354" s="2475"/>
      <c r="O354" s="2474">
        <f t="shared" si="64"/>
        <v>0</v>
      </c>
      <c r="P354" s="2474">
        <f t="shared" si="66"/>
        <v>50000</v>
      </c>
      <c r="Q354" s="2474"/>
      <c r="R354" s="2391"/>
    </row>
    <row r="355" spans="2:18" s="40" customFormat="1" ht="15.95" hidden="1" customHeight="1">
      <c r="B355" s="2469">
        <v>27</v>
      </c>
      <c r="C355" s="2480">
        <v>41934</v>
      </c>
      <c r="D355" s="1401" t="s">
        <v>1245</v>
      </c>
      <c r="E355" s="2475" t="s">
        <v>10</v>
      </c>
      <c r="F355" s="367">
        <v>2</v>
      </c>
      <c r="G355" s="46"/>
      <c r="H355" s="764"/>
      <c r="I355" s="2473">
        <f t="shared" si="62"/>
        <v>0</v>
      </c>
      <c r="J355" s="2475" t="s">
        <v>127</v>
      </c>
      <c r="K355" s="2473">
        <f>F355*12500</f>
        <v>25000</v>
      </c>
      <c r="L355" s="764"/>
      <c r="M355" s="2474">
        <f t="shared" si="63"/>
        <v>0</v>
      </c>
      <c r="N355" s="2475"/>
      <c r="O355" s="2474">
        <f t="shared" si="64"/>
        <v>0</v>
      </c>
      <c r="P355" s="2474">
        <f t="shared" si="66"/>
        <v>25000</v>
      </c>
      <c r="Q355" s="2474"/>
      <c r="R355" s="2391"/>
    </row>
    <row r="356" spans="2:18" s="40" customFormat="1" ht="15.95" hidden="1" customHeight="1">
      <c r="B356" s="2469">
        <v>28</v>
      </c>
      <c r="C356" s="2480">
        <v>41935</v>
      </c>
      <c r="D356" s="27" t="s">
        <v>1200</v>
      </c>
      <c r="E356" s="2475" t="s">
        <v>984</v>
      </c>
      <c r="F356" s="2475">
        <v>1</v>
      </c>
      <c r="G356" s="46">
        <v>55</v>
      </c>
      <c r="H356" s="764">
        <f>F356*G356</f>
        <v>55</v>
      </c>
      <c r="I356" s="2473">
        <f t="shared" si="62"/>
        <v>27500</v>
      </c>
      <c r="J356" s="2475"/>
      <c r="K356" s="2474"/>
      <c r="L356" s="764"/>
      <c r="M356" s="2474">
        <f t="shared" si="63"/>
        <v>0</v>
      </c>
      <c r="N356" s="2475"/>
      <c r="O356" s="2474">
        <f t="shared" si="64"/>
        <v>0</v>
      </c>
      <c r="P356" s="2474">
        <f t="shared" si="66"/>
        <v>27500</v>
      </c>
      <c r="Q356" s="2474"/>
      <c r="R356" s="2391"/>
    </row>
    <row r="357" spans="2:18" s="40" customFormat="1" ht="15.95" hidden="1" customHeight="1">
      <c r="B357" s="2469">
        <v>29</v>
      </c>
      <c r="C357" s="2480">
        <v>41936</v>
      </c>
      <c r="D357" s="27" t="s">
        <v>1200</v>
      </c>
      <c r="E357" s="2475" t="s">
        <v>984</v>
      </c>
      <c r="F357" s="2475">
        <v>1</v>
      </c>
      <c r="G357" s="46">
        <v>55</v>
      </c>
      <c r="H357" s="764">
        <f>F357*G357</f>
        <v>55</v>
      </c>
      <c r="I357" s="2473">
        <f t="shared" si="62"/>
        <v>27500</v>
      </c>
      <c r="J357" s="2475"/>
      <c r="K357" s="2474"/>
      <c r="L357" s="764"/>
      <c r="M357" s="2474">
        <f t="shared" si="63"/>
        <v>0</v>
      </c>
      <c r="N357" s="2475"/>
      <c r="O357" s="2474">
        <f t="shared" si="64"/>
        <v>0</v>
      </c>
      <c r="P357" s="2474">
        <f t="shared" si="66"/>
        <v>27500</v>
      </c>
      <c r="Q357" s="2474"/>
      <c r="R357" s="2391"/>
    </row>
    <row r="358" spans="2:18" s="40" customFormat="1" ht="15.95" hidden="1" customHeight="1">
      <c r="B358" s="3186">
        <v>30</v>
      </c>
      <c r="C358" s="2480">
        <v>41937</v>
      </c>
      <c r="D358" s="27" t="s">
        <v>1200</v>
      </c>
      <c r="E358" s="2475" t="s">
        <v>984</v>
      </c>
      <c r="F358" s="2475">
        <v>2</v>
      </c>
      <c r="G358" s="46">
        <v>55</v>
      </c>
      <c r="H358" s="764">
        <f>F358*G358</f>
        <v>110</v>
      </c>
      <c r="I358" s="2473">
        <f t="shared" si="62"/>
        <v>55000</v>
      </c>
      <c r="J358" s="2475"/>
      <c r="K358" s="2474"/>
      <c r="L358" s="764">
        <v>1.5</v>
      </c>
      <c r="M358" s="2474">
        <f t="shared" si="63"/>
        <v>15000</v>
      </c>
      <c r="N358" s="2475"/>
      <c r="O358" s="2474">
        <f t="shared" si="64"/>
        <v>0</v>
      </c>
      <c r="P358" s="2474">
        <f t="shared" si="66"/>
        <v>70000</v>
      </c>
      <c r="Q358" s="2474"/>
      <c r="R358" s="2391"/>
    </row>
    <row r="359" spans="2:18" s="40" customFormat="1" ht="15.95" hidden="1" customHeight="1" thickBot="1">
      <c r="B359" s="3208"/>
      <c r="C359" s="2481">
        <v>41937</v>
      </c>
      <c r="D359" s="50" t="s">
        <v>965</v>
      </c>
      <c r="E359" s="2477" t="s">
        <v>10</v>
      </c>
      <c r="F359" s="368">
        <v>1</v>
      </c>
      <c r="G359" s="56"/>
      <c r="H359" s="765"/>
      <c r="I359" s="2476">
        <f t="shared" si="62"/>
        <v>0</v>
      </c>
      <c r="J359" s="2477"/>
      <c r="K359" s="767">
        <f>F359*10000</f>
        <v>10000</v>
      </c>
      <c r="L359" s="765"/>
      <c r="M359" s="767">
        <f t="shared" si="63"/>
        <v>0</v>
      </c>
      <c r="N359" s="2477"/>
      <c r="O359" s="767">
        <f t="shared" si="64"/>
        <v>0</v>
      </c>
      <c r="P359" s="767">
        <f t="shared" si="66"/>
        <v>10000</v>
      </c>
      <c r="Q359" s="767"/>
      <c r="R359" s="2222"/>
    </row>
    <row r="360" spans="2:18" s="40" customFormat="1" ht="15.95" hidden="1" customHeight="1">
      <c r="B360" s="3262">
        <v>1</v>
      </c>
      <c r="C360" s="2840">
        <v>41938</v>
      </c>
      <c r="D360" s="27" t="s">
        <v>1200</v>
      </c>
      <c r="E360" s="2731" t="s">
        <v>984</v>
      </c>
      <c r="F360" s="2731">
        <v>1</v>
      </c>
      <c r="G360" s="46">
        <v>55</v>
      </c>
      <c r="H360" s="764">
        <f>F360*G360</f>
        <v>55</v>
      </c>
      <c r="I360" s="2729">
        <f>H360*500</f>
        <v>27500</v>
      </c>
      <c r="J360" s="2731"/>
      <c r="K360" s="2730"/>
      <c r="L360" s="764"/>
      <c r="M360" s="2730">
        <f>L360*10000</f>
        <v>0</v>
      </c>
      <c r="N360" s="2731"/>
      <c r="O360" s="2730">
        <f>N360*15000</f>
        <v>0</v>
      </c>
      <c r="P360" s="2730">
        <f>I360+K360+M360+O360</f>
        <v>27500</v>
      </c>
      <c r="Q360" s="2843"/>
      <c r="R360" s="2858"/>
    </row>
    <row r="361" spans="2:18" s="40" customFormat="1" ht="15.95" hidden="1" customHeight="1">
      <c r="B361" s="3198"/>
      <c r="C361" s="2840">
        <v>41938</v>
      </c>
      <c r="D361" s="1401" t="s">
        <v>1245</v>
      </c>
      <c r="E361" s="2731" t="s">
        <v>10</v>
      </c>
      <c r="F361" s="367">
        <v>1</v>
      </c>
      <c r="G361" s="46"/>
      <c r="H361" s="764"/>
      <c r="I361" s="2729">
        <f>H361*500</f>
        <v>0</v>
      </c>
      <c r="J361" s="2731" t="s">
        <v>127</v>
      </c>
      <c r="K361" s="2729">
        <f>F361*12500</f>
        <v>12500</v>
      </c>
      <c r="L361" s="764">
        <v>4</v>
      </c>
      <c r="M361" s="2730">
        <f>L361*10000</f>
        <v>40000</v>
      </c>
      <c r="N361" s="2731"/>
      <c r="O361" s="2730">
        <f>N361*15000</f>
        <v>0</v>
      </c>
      <c r="P361" s="2730">
        <f>I361+K361+M361+O361</f>
        <v>52500</v>
      </c>
      <c r="Q361" s="2843"/>
      <c r="R361" s="2858"/>
    </row>
    <row r="362" spans="2:18" s="40" customFormat="1" ht="15.95" hidden="1" customHeight="1">
      <c r="B362" s="2727">
        <v>2</v>
      </c>
      <c r="C362" s="2480">
        <v>41939</v>
      </c>
      <c r="D362" s="2487" t="s">
        <v>973</v>
      </c>
      <c r="E362" s="2622"/>
      <c r="F362" s="2740"/>
      <c r="G362" s="2740"/>
      <c r="H362" s="2378"/>
      <c r="I362" s="2381"/>
      <c r="J362" s="2740"/>
      <c r="K362" s="2740"/>
      <c r="L362" s="2622"/>
      <c r="M362" s="1804"/>
      <c r="N362" s="2622"/>
      <c r="O362" s="1804"/>
      <c r="P362" s="1804"/>
      <c r="Q362" s="2598"/>
      <c r="R362" s="2597"/>
    </row>
    <row r="363" spans="2:18" s="40" customFormat="1" ht="15.95" hidden="1" customHeight="1">
      <c r="B363" s="2727">
        <v>3</v>
      </c>
      <c r="C363" s="2480">
        <v>41940</v>
      </c>
      <c r="D363" s="2487" t="s">
        <v>973</v>
      </c>
      <c r="E363" s="2622"/>
      <c r="F363" s="2740"/>
      <c r="G363" s="2740"/>
      <c r="H363" s="2378"/>
      <c r="I363" s="2381"/>
      <c r="J363" s="2740"/>
      <c r="K363" s="2740"/>
      <c r="L363" s="2622"/>
      <c r="M363" s="1804"/>
      <c r="N363" s="2622"/>
      <c r="O363" s="1804"/>
      <c r="P363" s="1804"/>
      <c r="Q363" s="2598"/>
      <c r="R363" s="2597"/>
    </row>
    <row r="364" spans="2:18" s="40" customFormat="1" ht="15.95" hidden="1" customHeight="1">
      <c r="B364" s="2727">
        <v>4</v>
      </c>
      <c r="C364" s="2480">
        <v>41941</v>
      </c>
      <c r="D364" s="1401" t="s">
        <v>1570</v>
      </c>
      <c r="E364" s="2731"/>
      <c r="F364" s="367"/>
      <c r="G364" s="46"/>
      <c r="H364" s="764"/>
      <c r="I364" s="2729">
        <f t="shared" ref="I364:I372" si="67">H364*500</f>
        <v>0</v>
      </c>
      <c r="J364" s="2731"/>
      <c r="K364" s="2729">
        <f>F364*12500</f>
        <v>0</v>
      </c>
      <c r="L364" s="764"/>
      <c r="M364" s="2730">
        <f t="shared" ref="M364:M372" si="68">L364*10000</f>
        <v>0</v>
      </c>
      <c r="N364" s="2731"/>
      <c r="O364" s="2730">
        <f t="shared" ref="O364:O372" si="69">N364*15000</f>
        <v>0</v>
      </c>
      <c r="P364" s="2730">
        <f t="shared" ref="P364:P372" si="70">I364+K364+M364+O364</f>
        <v>0</v>
      </c>
      <c r="Q364" s="2598"/>
      <c r="R364" s="2597"/>
    </row>
    <row r="365" spans="2:18" s="40" customFormat="1" ht="15.95" hidden="1" customHeight="1">
      <c r="B365" s="3186">
        <v>5</v>
      </c>
      <c r="C365" s="2480">
        <v>41942</v>
      </c>
      <c r="D365" s="3" t="s">
        <v>1571</v>
      </c>
      <c r="E365" s="2731" t="s">
        <v>10</v>
      </c>
      <c r="F365" s="2731">
        <v>5</v>
      </c>
      <c r="G365" s="764"/>
      <c r="H365" s="764"/>
      <c r="I365" s="2729">
        <f t="shared" si="67"/>
        <v>0</v>
      </c>
      <c r="J365" s="777"/>
      <c r="K365" s="2729">
        <v>25000</v>
      </c>
      <c r="L365" s="764"/>
      <c r="M365" s="2730">
        <f t="shared" si="68"/>
        <v>0</v>
      </c>
      <c r="N365" s="2731"/>
      <c r="O365" s="2730">
        <f t="shared" si="69"/>
        <v>0</v>
      </c>
      <c r="P365" s="2730">
        <f t="shared" si="70"/>
        <v>25000</v>
      </c>
      <c r="Q365" s="2598"/>
      <c r="R365" s="2597"/>
    </row>
    <row r="366" spans="2:18" s="40" customFormat="1" ht="15.95" hidden="1" customHeight="1">
      <c r="B366" s="3187"/>
      <c r="C366" s="2480">
        <v>41942</v>
      </c>
      <c r="D366" s="1401" t="s">
        <v>1572</v>
      </c>
      <c r="E366" s="2731" t="s">
        <v>10</v>
      </c>
      <c r="F366" s="367">
        <v>2</v>
      </c>
      <c r="G366" s="46"/>
      <c r="H366" s="764"/>
      <c r="I366" s="2729">
        <f t="shared" si="67"/>
        <v>0</v>
      </c>
      <c r="J366" s="2731" t="s">
        <v>127</v>
      </c>
      <c r="K366" s="2729">
        <f>F366*10000</f>
        <v>20000</v>
      </c>
      <c r="L366" s="764">
        <v>2</v>
      </c>
      <c r="M366" s="2730">
        <f t="shared" si="68"/>
        <v>20000</v>
      </c>
      <c r="N366" s="2731"/>
      <c r="O366" s="2730">
        <f t="shared" si="69"/>
        <v>0</v>
      </c>
      <c r="P366" s="2730">
        <f t="shared" si="70"/>
        <v>40000</v>
      </c>
      <c r="Q366" s="2598"/>
      <c r="R366" s="2597"/>
    </row>
    <row r="367" spans="2:18" s="40" customFormat="1" ht="15.95" hidden="1" customHeight="1">
      <c r="B367" s="2727">
        <v>6</v>
      </c>
      <c r="C367" s="2480">
        <v>41943</v>
      </c>
      <c r="D367" s="1401" t="s">
        <v>1572</v>
      </c>
      <c r="E367" s="2731" t="s">
        <v>10</v>
      </c>
      <c r="F367" s="367">
        <v>1</v>
      </c>
      <c r="G367" s="46"/>
      <c r="H367" s="764"/>
      <c r="I367" s="2729">
        <f t="shared" si="67"/>
        <v>0</v>
      </c>
      <c r="J367" s="2731" t="s">
        <v>127</v>
      </c>
      <c r="K367" s="2729">
        <f>F367*10000</f>
        <v>10000</v>
      </c>
      <c r="L367" s="764"/>
      <c r="M367" s="2730">
        <f t="shared" si="68"/>
        <v>0</v>
      </c>
      <c r="N367" s="2731"/>
      <c r="O367" s="2730">
        <f t="shared" si="69"/>
        <v>0</v>
      </c>
      <c r="P367" s="2730">
        <f t="shared" si="70"/>
        <v>10000</v>
      </c>
      <c r="Q367" s="2598"/>
      <c r="R367" s="2597"/>
    </row>
    <row r="368" spans="2:18" s="40" customFormat="1" ht="15.95" hidden="1" customHeight="1">
      <c r="B368" s="2727">
        <v>7</v>
      </c>
      <c r="C368" s="2480">
        <v>41944</v>
      </c>
      <c r="D368" s="1401" t="s">
        <v>1573</v>
      </c>
      <c r="E368" s="2731"/>
      <c r="F368" s="367"/>
      <c r="G368" s="46"/>
      <c r="H368" s="764"/>
      <c r="I368" s="2729">
        <f t="shared" si="67"/>
        <v>0</v>
      </c>
      <c r="J368" s="2731"/>
      <c r="K368" s="2729">
        <f>F368*12500</f>
        <v>0</v>
      </c>
      <c r="L368" s="764"/>
      <c r="M368" s="2730">
        <f t="shared" si="68"/>
        <v>0</v>
      </c>
      <c r="N368" s="2731"/>
      <c r="O368" s="2730">
        <f t="shared" si="69"/>
        <v>0</v>
      </c>
      <c r="P368" s="2730">
        <f t="shared" si="70"/>
        <v>0</v>
      </c>
      <c r="Q368" s="2598"/>
      <c r="R368" s="2597"/>
    </row>
    <row r="369" spans="2:18" s="40" customFormat="1" ht="15.95" hidden="1" customHeight="1">
      <c r="B369" s="3196">
        <v>8</v>
      </c>
      <c r="C369" s="2479">
        <v>41945</v>
      </c>
      <c r="D369" s="3" t="s">
        <v>1571</v>
      </c>
      <c r="E369" s="2731" t="s">
        <v>10</v>
      </c>
      <c r="F369" s="2731">
        <v>6</v>
      </c>
      <c r="G369" s="764"/>
      <c r="H369" s="764"/>
      <c r="I369" s="2729">
        <f t="shared" si="67"/>
        <v>0</v>
      </c>
      <c r="J369" s="777"/>
      <c r="K369" s="2729">
        <v>25000</v>
      </c>
      <c r="L369" s="764">
        <v>4</v>
      </c>
      <c r="M369" s="2730">
        <f t="shared" si="68"/>
        <v>40000</v>
      </c>
      <c r="N369" s="2731"/>
      <c r="O369" s="2730">
        <f t="shared" si="69"/>
        <v>0</v>
      </c>
      <c r="P369" s="2730">
        <f t="shared" si="70"/>
        <v>65000</v>
      </c>
      <c r="Q369" s="2598"/>
      <c r="R369" s="2597"/>
    </row>
    <row r="370" spans="2:18" s="40" customFormat="1" ht="15.95" hidden="1" customHeight="1">
      <c r="B370" s="3198"/>
      <c r="C370" s="2479">
        <v>41945</v>
      </c>
      <c r="D370" s="1401" t="s">
        <v>1572</v>
      </c>
      <c r="E370" s="2731" t="s">
        <v>10</v>
      </c>
      <c r="F370" s="367">
        <v>1</v>
      </c>
      <c r="G370" s="46"/>
      <c r="H370" s="764"/>
      <c r="I370" s="2729">
        <f t="shared" si="67"/>
        <v>0</v>
      </c>
      <c r="J370" s="2731" t="s">
        <v>127</v>
      </c>
      <c r="K370" s="2729">
        <f>F370*10000</f>
        <v>10000</v>
      </c>
      <c r="L370" s="764">
        <v>4</v>
      </c>
      <c r="M370" s="2730">
        <f t="shared" si="68"/>
        <v>40000</v>
      </c>
      <c r="N370" s="2731"/>
      <c r="O370" s="2730">
        <f t="shared" si="69"/>
        <v>0</v>
      </c>
      <c r="P370" s="2730">
        <f t="shared" si="70"/>
        <v>50000</v>
      </c>
      <c r="Q370" s="2598"/>
      <c r="R370" s="2597"/>
    </row>
    <row r="371" spans="2:18" s="40" customFormat="1" ht="15.95" hidden="1" customHeight="1">
      <c r="B371" s="3186">
        <v>9</v>
      </c>
      <c r="C371" s="2480">
        <v>41946</v>
      </c>
      <c r="D371" s="27" t="s">
        <v>1571</v>
      </c>
      <c r="E371" s="2731" t="s">
        <v>10</v>
      </c>
      <c r="F371" s="2731">
        <v>1</v>
      </c>
      <c r="G371" s="764"/>
      <c r="H371" s="764"/>
      <c r="I371" s="2729">
        <f t="shared" si="67"/>
        <v>0</v>
      </c>
      <c r="J371" s="2731" t="s">
        <v>127</v>
      </c>
      <c r="K371" s="2729">
        <v>10000</v>
      </c>
      <c r="L371" s="764"/>
      <c r="M371" s="2730">
        <f t="shared" si="68"/>
        <v>0</v>
      </c>
      <c r="N371" s="2731"/>
      <c r="O371" s="2730">
        <f t="shared" si="69"/>
        <v>0</v>
      </c>
      <c r="P371" s="2730">
        <f t="shared" si="70"/>
        <v>10000</v>
      </c>
      <c r="Q371" s="2486"/>
      <c r="R371" s="2055" t="s">
        <v>1574</v>
      </c>
    </row>
    <row r="372" spans="2:18" s="40" customFormat="1" ht="15.95" hidden="1" customHeight="1">
      <c r="B372" s="3187"/>
      <c r="C372" s="2480">
        <v>41946</v>
      </c>
      <c r="D372" s="1401" t="s">
        <v>1572</v>
      </c>
      <c r="E372" s="2731" t="s">
        <v>10</v>
      </c>
      <c r="F372" s="367">
        <v>1</v>
      </c>
      <c r="G372" s="46"/>
      <c r="H372" s="764"/>
      <c r="I372" s="2729">
        <f t="shared" si="67"/>
        <v>0</v>
      </c>
      <c r="J372" s="2731" t="s">
        <v>127</v>
      </c>
      <c r="K372" s="2729">
        <f>F372*10000</f>
        <v>10000</v>
      </c>
      <c r="L372" s="764">
        <v>2</v>
      </c>
      <c r="M372" s="2730">
        <f t="shared" si="68"/>
        <v>20000</v>
      </c>
      <c r="N372" s="2731"/>
      <c r="O372" s="2730">
        <f t="shared" si="69"/>
        <v>0</v>
      </c>
      <c r="P372" s="2730">
        <f t="shared" si="70"/>
        <v>30000</v>
      </c>
      <c r="Q372" s="2598"/>
      <c r="R372" s="2597"/>
    </row>
    <row r="373" spans="2:18" s="40" customFormat="1" ht="15.95" hidden="1" customHeight="1">
      <c r="B373" s="2727">
        <v>10</v>
      </c>
      <c r="C373" s="2480">
        <v>41947</v>
      </c>
      <c r="D373" s="1390" t="s">
        <v>1044</v>
      </c>
      <c r="E373" s="2622"/>
      <c r="F373" s="2740"/>
      <c r="G373" s="2740"/>
      <c r="H373" s="2378"/>
      <c r="I373" s="2381"/>
      <c r="J373" s="2740"/>
      <c r="K373" s="2740"/>
      <c r="L373" s="2622"/>
      <c r="M373" s="1804"/>
      <c r="N373" s="2622"/>
      <c r="O373" s="1804"/>
      <c r="P373" s="1804"/>
      <c r="Q373" s="2598"/>
      <c r="R373" s="2597"/>
    </row>
    <row r="374" spans="2:18" s="40" customFormat="1" ht="15.95" hidden="1" customHeight="1">
      <c r="B374" s="2727">
        <v>11</v>
      </c>
      <c r="C374" s="2480">
        <v>41948</v>
      </c>
      <c r="D374" s="1390" t="s">
        <v>1044</v>
      </c>
      <c r="E374" s="2622"/>
      <c r="F374" s="2740"/>
      <c r="G374" s="2740"/>
      <c r="H374" s="2378"/>
      <c r="I374" s="2381"/>
      <c r="J374" s="2740"/>
      <c r="K374" s="2740"/>
      <c r="L374" s="2622"/>
      <c r="M374" s="1804"/>
      <c r="N374" s="2622"/>
      <c r="O374" s="1804"/>
      <c r="P374" s="1804"/>
      <c r="Q374" s="2598"/>
      <c r="R374" s="2597"/>
    </row>
    <row r="375" spans="2:18" s="40" customFormat="1" ht="15.95" hidden="1" customHeight="1">
      <c r="B375" s="2727">
        <v>12</v>
      </c>
      <c r="C375" s="2480">
        <v>41949</v>
      </c>
      <c r="D375" s="1390" t="s">
        <v>1044</v>
      </c>
      <c r="E375" s="2622"/>
      <c r="F375" s="2740"/>
      <c r="G375" s="2740"/>
      <c r="H375" s="2378"/>
      <c r="I375" s="2381"/>
      <c r="J375" s="2740"/>
      <c r="K375" s="2740"/>
      <c r="L375" s="2622"/>
      <c r="M375" s="1804"/>
      <c r="N375" s="2622"/>
      <c r="O375" s="1804"/>
      <c r="P375" s="1804"/>
      <c r="Q375" s="2598"/>
      <c r="R375" s="2597"/>
    </row>
    <row r="376" spans="2:18" s="40" customFormat="1" ht="15.95" hidden="1" customHeight="1">
      <c r="B376" s="2727">
        <v>13</v>
      </c>
      <c r="C376" s="2480">
        <v>41950</v>
      </c>
      <c r="D376" s="1390" t="s">
        <v>1044</v>
      </c>
      <c r="E376" s="2622"/>
      <c r="F376" s="2740"/>
      <c r="G376" s="2740"/>
      <c r="H376" s="2378"/>
      <c r="I376" s="2381"/>
      <c r="J376" s="2740"/>
      <c r="K376" s="2740"/>
      <c r="L376" s="2622"/>
      <c r="M376" s="1804"/>
      <c r="N376" s="2622"/>
      <c r="O376" s="1804"/>
      <c r="P376" s="1804"/>
      <c r="Q376" s="2598"/>
      <c r="R376" s="2597"/>
    </row>
    <row r="377" spans="2:18" s="40" customFormat="1" ht="15.95" hidden="1" customHeight="1">
      <c r="B377" s="2727">
        <v>14</v>
      </c>
      <c r="C377" s="2480">
        <v>41951</v>
      </c>
      <c r="D377" s="1390" t="s">
        <v>1044</v>
      </c>
      <c r="E377" s="2622"/>
      <c r="F377" s="2740"/>
      <c r="G377" s="2740"/>
      <c r="H377" s="2378"/>
      <c r="I377" s="2381"/>
      <c r="J377" s="2740"/>
      <c r="K377" s="2740"/>
      <c r="L377" s="2622"/>
      <c r="M377" s="1804"/>
      <c r="N377" s="2622"/>
      <c r="O377" s="1804"/>
      <c r="P377" s="1804"/>
      <c r="Q377" s="2598"/>
      <c r="R377" s="2597"/>
    </row>
    <row r="378" spans="2:18" s="40" customFormat="1" ht="15.95" hidden="1" customHeight="1">
      <c r="B378" s="2726">
        <v>15</v>
      </c>
      <c r="C378" s="2479">
        <v>41952</v>
      </c>
      <c r="D378" s="1390" t="s">
        <v>1044</v>
      </c>
      <c r="E378" s="2622"/>
      <c r="F378" s="2740"/>
      <c r="G378" s="2740"/>
      <c r="H378" s="2378"/>
      <c r="I378" s="2381"/>
      <c r="J378" s="2740"/>
      <c r="K378" s="2740"/>
      <c r="L378" s="2622"/>
      <c r="M378" s="1804"/>
      <c r="N378" s="2622"/>
      <c r="O378" s="1804"/>
      <c r="P378" s="1804"/>
      <c r="Q378" s="2598"/>
      <c r="R378" s="2597"/>
    </row>
    <row r="379" spans="2:18" s="40" customFormat="1" ht="15.95" hidden="1" customHeight="1">
      <c r="B379" s="2727">
        <v>16</v>
      </c>
      <c r="C379" s="2480">
        <v>41953</v>
      </c>
      <c r="D379" s="1390" t="s">
        <v>1044</v>
      </c>
      <c r="E379" s="2622"/>
      <c r="F379" s="2740"/>
      <c r="G379" s="2740"/>
      <c r="H379" s="2378"/>
      <c r="I379" s="2381"/>
      <c r="J379" s="2740"/>
      <c r="K379" s="2740"/>
      <c r="L379" s="2622"/>
      <c r="M379" s="1804"/>
      <c r="N379" s="2622"/>
      <c r="O379" s="1804"/>
      <c r="P379" s="1804"/>
      <c r="Q379" s="2598"/>
      <c r="R379" s="2597"/>
    </row>
    <row r="380" spans="2:18" s="40" customFormat="1" ht="15.95" hidden="1" customHeight="1">
      <c r="B380" s="2727">
        <v>17</v>
      </c>
      <c r="C380" s="2480">
        <v>41954</v>
      </c>
      <c r="D380" s="1390" t="s">
        <v>1575</v>
      </c>
      <c r="E380" s="2622"/>
      <c r="F380" s="2740"/>
      <c r="G380" s="2740"/>
      <c r="H380" s="2378"/>
      <c r="I380" s="2381"/>
      <c r="J380" s="2740"/>
      <c r="K380" s="2740"/>
      <c r="L380" s="2622"/>
      <c r="M380" s="1804"/>
      <c r="N380" s="2622"/>
      <c r="O380" s="1804"/>
      <c r="P380" s="1804"/>
      <c r="Q380" s="2598"/>
      <c r="R380" s="2597"/>
    </row>
    <row r="381" spans="2:18" s="40" customFormat="1" ht="15.95" hidden="1" customHeight="1">
      <c r="B381" s="2727">
        <v>18</v>
      </c>
      <c r="C381" s="2480">
        <v>41955</v>
      </c>
      <c r="D381" s="1390" t="s">
        <v>1575</v>
      </c>
      <c r="E381" s="2622"/>
      <c r="F381" s="2740"/>
      <c r="G381" s="2740"/>
      <c r="H381" s="2378"/>
      <c r="I381" s="2381"/>
      <c r="J381" s="2740"/>
      <c r="K381" s="2740"/>
      <c r="L381" s="2622"/>
      <c r="M381" s="1804"/>
      <c r="N381" s="2622"/>
      <c r="O381" s="1804"/>
      <c r="P381" s="1804"/>
      <c r="Q381" s="2598"/>
      <c r="R381" s="2597"/>
    </row>
    <row r="382" spans="2:18" s="40" customFormat="1" ht="15.95" hidden="1" customHeight="1">
      <c r="B382" s="2727">
        <v>19</v>
      </c>
      <c r="C382" s="2480">
        <v>41956</v>
      </c>
      <c r="D382" s="1390" t="s">
        <v>1575</v>
      </c>
      <c r="E382" s="2622"/>
      <c r="F382" s="2740"/>
      <c r="G382" s="2740"/>
      <c r="H382" s="2378"/>
      <c r="I382" s="2381"/>
      <c r="J382" s="2740"/>
      <c r="K382" s="2740"/>
      <c r="L382" s="2622"/>
      <c r="M382" s="1804"/>
      <c r="N382" s="2622"/>
      <c r="O382" s="1804"/>
      <c r="P382" s="1804"/>
      <c r="Q382" s="2598"/>
      <c r="R382" s="2597"/>
    </row>
    <row r="383" spans="2:18" s="40" customFormat="1" ht="15.95" hidden="1" customHeight="1">
      <c r="B383" s="2727">
        <v>20</v>
      </c>
      <c r="C383" s="2480">
        <v>41957</v>
      </c>
      <c r="D383" s="1390" t="s">
        <v>1575</v>
      </c>
      <c r="E383" s="2622"/>
      <c r="F383" s="2740"/>
      <c r="G383" s="2740"/>
      <c r="H383" s="2378"/>
      <c r="I383" s="2381"/>
      <c r="J383" s="2740"/>
      <c r="K383" s="2740"/>
      <c r="L383" s="2622"/>
      <c r="M383" s="1804"/>
      <c r="N383" s="2622"/>
      <c r="O383" s="1804"/>
      <c r="P383" s="1804"/>
      <c r="Q383" s="2598"/>
      <c r="R383" s="2597"/>
    </row>
    <row r="384" spans="2:18" s="40" customFormat="1" ht="15.95" hidden="1" customHeight="1">
      <c r="B384" s="2727">
        <v>21</v>
      </c>
      <c r="C384" s="2480">
        <v>41958</v>
      </c>
      <c r="D384" s="1401" t="s">
        <v>1245</v>
      </c>
      <c r="E384" s="2731" t="s">
        <v>10</v>
      </c>
      <c r="F384" s="367">
        <v>3</v>
      </c>
      <c r="G384" s="46"/>
      <c r="H384" s="764"/>
      <c r="I384" s="2729">
        <f>H384*500</f>
        <v>0</v>
      </c>
      <c r="J384" s="2731" t="s">
        <v>127</v>
      </c>
      <c r="K384" s="2729">
        <f>F384*12500</f>
        <v>37500</v>
      </c>
      <c r="L384" s="764">
        <v>2</v>
      </c>
      <c r="M384" s="2730">
        <f>L384*10000</f>
        <v>20000</v>
      </c>
      <c r="N384" s="2731"/>
      <c r="O384" s="2730">
        <f>N384*15000</f>
        <v>0</v>
      </c>
      <c r="P384" s="2730">
        <f>I384+K384+M384+O384</f>
        <v>57500</v>
      </c>
      <c r="Q384" s="2598"/>
      <c r="R384" s="2597"/>
    </row>
    <row r="385" spans="2:18" s="40" customFormat="1" ht="15.95" hidden="1" customHeight="1">
      <c r="B385" s="3196">
        <v>22</v>
      </c>
      <c r="C385" s="2479">
        <v>41959</v>
      </c>
      <c r="D385" s="2845" t="s">
        <v>1576</v>
      </c>
      <c r="E385" s="2846"/>
      <c r="F385" s="2845"/>
      <c r="G385" s="2845"/>
      <c r="H385" s="2831"/>
      <c r="I385" s="2832"/>
      <c r="J385" s="2845"/>
      <c r="K385" s="2845"/>
      <c r="L385" s="2846"/>
      <c r="M385" s="2833"/>
      <c r="N385" s="2846"/>
      <c r="O385" s="2833"/>
      <c r="P385" s="2833"/>
      <c r="Q385" s="2598"/>
      <c r="R385" s="2597"/>
    </row>
    <row r="386" spans="2:18" s="40" customFormat="1" ht="15.95" hidden="1" customHeight="1">
      <c r="B386" s="3198"/>
      <c r="C386" s="2479">
        <v>41959</v>
      </c>
      <c r="D386" s="1401" t="s">
        <v>1245</v>
      </c>
      <c r="E386" s="2731" t="s">
        <v>10</v>
      </c>
      <c r="F386" s="367">
        <v>1</v>
      </c>
      <c r="G386" s="46"/>
      <c r="H386" s="764"/>
      <c r="I386" s="2729">
        <f>H386*500</f>
        <v>0</v>
      </c>
      <c r="J386" s="2731" t="s">
        <v>127</v>
      </c>
      <c r="K386" s="2729">
        <f>F386*12500</f>
        <v>12500</v>
      </c>
      <c r="L386" s="764">
        <v>4</v>
      </c>
      <c r="M386" s="2730">
        <f>L386*10000</f>
        <v>40000</v>
      </c>
      <c r="N386" s="2731"/>
      <c r="O386" s="2730">
        <f>N386*15000</f>
        <v>0</v>
      </c>
      <c r="P386" s="2730">
        <f>I386+K386+M386+O386</f>
        <v>52500</v>
      </c>
      <c r="Q386" s="2598"/>
      <c r="R386" s="2597"/>
    </row>
    <row r="387" spans="2:18" s="40" customFormat="1" ht="15.95" hidden="1" customHeight="1">
      <c r="B387" s="2727">
        <v>23</v>
      </c>
      <c r="C387" s="2480">
        <v>41960</v>
      </c>
      <c r="D387" s="1401" t="s">
        <v>1245</v>
      </c>
      <c r="E387" s="2731" t="s">
        <v>10</v>
      </c>
      <c r="F387" s="367">
        <v>3</v>
      </c>
      <c r="G387" s="46"/>
      <c r="H387" s="764"/>
      <c r="I387" s="2729">
        <f>H387*500</f>
        <v>0</v>
      </c>
      <c r="J387" s="2731" t="s">
        <v>127</v>
      </c>
      <c r="K387" s="2729">
        <f>F387*12500</f>
        <v>37500</v>
      </c>
      <c r="L387" s="764"/>
      <c r="M387" s="2730">
        <f>L387*10000</f>
        <v>0</v>
      </c>
      <c r="N387" s="2731"/>
      <c r="O387" s="2730">
        <f>N387*15000</f>
        <v>0</v>
      </c>
      <c r="P387" s="2730">
        <f>I387+K387+M387+O387</f>
        <v>37500</v>
      </c>
      <c r="Q387" s="2598"/>
      <c r="R387" s="2597"/>
    </row>
    <row r="388" spans="2:18" s="40" customFormat="1" ht="15.95" hidden="1" customHeight="1">
      <c r="B388" s="2727">
        <v>24</v>
      </c>
      <c r="C388" s="2480">
        <v>41961</v>
      </c>
      <c r="D388" s="2487" t="s">
        <v>1032</v>
      </c>
      <c r="E388" s="2622"/>
      <c r="F388" s="2740"/>
      <c r="G388" s="2740"/>
      <c r="H388" s="2378"/>
      <c r="I388" s="2381"/>
      <c r="J388" s="2740"/>
      <c r="K388" s="2740"/>
      <c r="L388" s="2622"/>
      <c r="M388" s="1804"/>
      <c r="N388" s="2622"/>
      <c r="O388" s="1804"/>
      <c r="P388" s="1804"/>
      <c r="Q388" s="2598"/>
      <c r="R388" s="2597"/>
    </row>
    <row r="389" spans="2:18" s="40" customFormat="1" ht="15.95" hidden="1" customHeight="1">
      <c r="B389" s="3186">
        <v>25</v>
      </c>
      <c r="C389" s="2480">
        <v>41962</v>
      </c>
      <c r="D389" s="1401" t="s">
        <v>1245</v>
      </c>
      <c r="E389" s="2731" t="s">
        <v>10</v>
      </c>
      <c r="F389" s="367">
        <v>2</v>
      </c>
      <c r="G389" s="46"/>
      <c r="H389" s="764"/>
      <c r="I389" s="2729">
        <f t="shared" ref="I389:I398" si="71">H389*500</f>
        <v>0</v>
      </c>
      <c r="J389" s="2731" t="s">
        <v>127</v>
      </c>
      <c r="K389" s="2729">
        <f>F389*12500</f>
        <v>25000</v>
      </c>
      <c r="L389" s="764"/>
      <c r="M389" s="2730">
        <f t="shared" ref="M389:M401" si="72">L389*10000</f>
        <v>0</v>
      </c>
      <c r="N389" s="2731"/>
      <c r="O389" s="2730">
        <f t="shared" ref="O389:O401" si="73">N389*15000</f>
        <v>0</v>
      </c>
      <c r="P389" s="2730">
        <f t="shared" ref="P389:P401" si="74">I389+K389+M389+O389</f>
        <v>25000</v>
      </c>
      <c r="Q389" s="2598"/>
      <c r="R389" s="2597"/>
    </row>
    <row r="390" spans="2:18" s="40" customFormat="1" ht="15.95" hidden="1" customHeight="1">
      <c r="B390" s="3187"/>
      <c r="C390" s="2480">
        <v>41962</v>
      </c>
      <c r="D390" s="3" t="s">
        <v>1544</v>
      </c>
      <c r="E390" s="2731" t="s">
        <v>556</v>
      </c>
      <c r="F390" s="2731">
        <v>1</v>
      </c>
      <c r="G390" s="764">
        <v>25</v>
      </c>
      <c r="H390" s="764">
        <f>F390*G390</f>
        <v>25</v>
      </c>
      <c r="I390" s="2729">
        <f t="shared" si="71"/>
        <v>12500</v>
      </c>
      <c r="J390" s="2731"/>
      <c r="K390" s="2730"/>
      <c r="L390" s="123"/>
      <c r="M390" s="2730">
        <f t="shared" si="72"/>
        <v>0</v>
      </c>
      <c r="N390" s="2731"/>
      <c r="O390" s="2730">
        <f t="shared" si="73"/>
        <v>0</v>
      </c>
      <c r="P390" s="2730">
        <f t="shared" si="74"/>
        <v>12500</v>
      </c>
      <c r="Q390" s="2598"/>
      <c r="R390" s="2597"/>
    </row>
    <row r="391" spans="2:18" s="40" customFormat="1" ht="15.95" hidden="1" customHeight="1">
      <c r="B391" s="3186">
        <v>26</v>
      </c>
      <c r="C391" s="2480">
        <v>41963</v>
      </c>
      <c r="D391" s="1401" t="s">
        <v>1245</v>
      </c>
      <c r="E391" s="2731" t="s">
        <v>10</v>
      </c>
      <c r="F391" s="367">
        <v>1</v>
      </c>
      <c r="G391" s="46"/>
      <c r="H391" s="764"/>
      <c r="I391" s="2729">
        <f t="shared" si="71"/>
        <v>0</v>
      </c>
      <c r="J391" s="2731" t="s">
        <v>127</v>
      </c>
      <c r="K391" s="2729">
        <f>F391*12500</f>
        <v>12500</v>
      </c>
      <c r="L391" s="764"/>
      <c r="M391" s="2730">
        <f t="shared" si="72"/>
        <v>0</v>
      </c>
      <c r="N391" s="2731"/>
      <c r="O391" s="2730">
        <f t="shared" si="73"/>
        <v>0</v>
      </c>
      <c r="P391" s="2730">
        <f t="shared" si="74"/>
        <v>12500</v>
      </c>
      <c r="Q391" s="2598"/>
      <c r="R391" s="2597"/>
    </row>
    <row r="392" spans="2:18" s="40" customFormat="1" ht="15.95" hidden="1" customHeight="1">
      <c r="B392" s="3187"/>
      <c r="C392" s="2480">
        <v>41963</v>
      </c>
      <c r="D392" s="3" t="s">
        <v>1544</v>
      </c>
      <c r="E392" s="2731" t="s">
        <v>556</v>
      </c>
      <c r="F392" s="2731">
        <v>1</v>
      </c>
      <c r="G392" s="764">
        <v>25</v>
      </c>
      <c r="H392" s="764">
        <f>F392*G392</f>
        <v>25</v>
      </c>
      <c r="I392" s="2729">
        <f t="shared" si="71"/>
        <v>12500</v>
      </c>
      <c r="J392" s="2731"/>
      <c r="K392" s="2730"/>
      <c r="L392" s="123"/>
      <c r="M392" s="2730">
        <f t="shared" si="72"/>
        <v>0</v>
      </c>
      <c r="N392" s="2731">
        <v>2</v>
      </c>
      <c r="O392" s="2730">
        <f t="shared" si="73"/>
        <v>30000</v>
      </c>
      <c r="P392" s="2730">
        <f t="shared" si="74"/>
        <v>42500</v>
      </c>
      <c r="Q392" s="2598"/>
      <c r="R392" s="2597"/>
    </row>
    <row r="393" spans="2:18" s="40" customFormat="1" ht="15.95" hidden="1" customHeight="1">
      <c r="B393" s="3186">
        <v>27</v>
      </c>
      <c r="C393" s="2480">
        <v>41964</v>
      </c>
      <c r="D393" s="1401" t="s">
        <v>1245</v>
      </c>
      <c r="E393" s="2731" t="s">
        <v>10</v>
      </c>
      <c r="F393" s="367">
        <v>2</v>
      </c>
      <c r="G393" s="46"/>
      <c r="H393" s="764"/>
      <c r="I393" s="2729">
        <f t="shared" si="71"/>
        <v>0</v>
      </c>
      <c r="J393" s="2731" t="s">
        <v>127</v>
      </c>
      <c r="K393" s="2729">
        <f>F393*12500</f>
        <v>25000</v>
      </c>
      <c r="L393" s="764"/>
      <c r="M393" s="2730">
        <f t="shared" si="72"/>
        <v>0</v>
      </c>
      <c r="N393" s="2731"/>
      <c r="O393" s="2730">
        <f t="shared" si="73"/>
        <v>0</v>
      </c>
      <c r="P393" s="2730">
        <f t="shared" si="74"/>
        <v>25000</v>
      </c>
      <c r="Q393" s="2598"/>
      <c r="R393" s="2597"/>
    </row>
    <row r="394" spans="2:18" s="40" customFormat="1" ht="15.95" hidden="1" customHeight="1">
      <c r="B394" s="3187"/>
      <c r="C394" s="2480">
        <v>41964</v>
      </c>
      <c r="D394" s="3" t="s">
        <v>1544</v>
      </c>
      <c r="E394" s="2731" t="s">
        <v>556</v>
      </c>
      <c r="F394" s="2731">
        <v>1</v>
      </c>
      <c r="G394" s="764">
        <v>25</v>
      </c>
      <c r="H394" s="764">
        <f>F394*G394</f>
        <v>25</v>
      </c>
      <c r="I394" s="2729">
        <f t="shared" si="71"/>
        <v>12500</v>
      </c>
      <c r="J394" s="2731"/>
      <c r="K394" s="2730"/>
      <c r="L394" s="123"/>
      <c r="M394" s="2730">
        <f t="shared" si="72"/>
        <v>0</v>
      </c>
      <c r="N394" s="2731">
        <v>2</v>
      </c>
      <c r="O394" s="2730">
        <f t="shared" si="73"/>
        <v>30000</v>
      </c>
      <c r="P394" s="2730">
        <f t="shared" si="74"/>
        <v>42500</v>
      </c>
      <c r="Q394" s="2598"/>
      <c r="R394" s="2597"/>
    </row>
    <row r="395" spans="2:18" s="40" customFormat="1" ht="15.95" hidden="1" customHeight="1">
      <c r="B395" s="2727">
        <v>28</v>
      </c>
      <c r="C395" s="2480">
        <v>41965</v>
      </c>
      <c r="D395" s="1401" t="s">
        <v>1245</v>
      </c>
      <c r="E395" s="2731" t="s">
        <v>10</v>
      </c>
      <c r="F395" s="367">
        <v>2</v>
      </c>
      <c r="G395" s="46"/>
      <c r="H395" s="764"/>
      <c r="I395" s="2729">
        <f t="shared" si="71"/>
        <v>0</v>
      </c>
      <c r="J395" s="2731" t="s">
        <v>127</v>
      </c>
      <c r="K395" s="2729">
        <f>F395*12500</f>
        <v>25000</v>
      </c>
      <c r="L395" s="764"/>
      <c r="M395" s="2730">
        <f t="shared" si="72"/>
        <v>0</v>
      </c>
      <c r="N395" s="2731"/>
      <c r="O395" s="2730">
        <f t="shared" si="73"/>
        <v>0</v>
      </c>
      <c r="P395" s="2730">
        <f t="shared" si="74"/>
        <v>25000</v>
      </c>
      <c r="Q395" s="2598"/>
      <c r="R395" s="2597"/>
    </row>
    <row r="396" spans="2:18" s="40" customFormat="1" ht="15.95" hidden="1" customHeight="1">
      <c r="B396" s="2726">
        <v>29</v>
      </c>
      <c r="C396" s="2479">
        <v>41966</v>
      </c>
      <c r="D396" s="1401" t="s">
        <v>1245</v>
      </c>
      <c r="E396" s="2731" t="s">
        <v>10</v>
      </c>
      <c r="F396" s="367">
        <v>3</v>
      </c>
      <c r="G396" s="46"/>
      <c r="H396" s="764"/>
      <c r="I396" s="2729">
        <f t="shared" si="71"/>
        <v>0</v>
      </c>
      <c r="J396" s="2731" t="s">
        <v>127</v>
      </c>
      <c r="K396" s="2729">
        <f>F396*12500</f>
        <v>37500</v>
      </c>
      <c r="L396" s="764"/>
      <c r="M396" s="2730">
        <f t="shared" si="72"/>
        <v>0</v>
      </c>
      <c r="N396" s="2731">
        <v>4</v>
      </c>
      <c r="O396" s="2730">
        <f t="shared" si="73"/>
        <v>60000</v>
      </c>
      <c r="P396" s="2730">
        <f t="shared" si="74"/>
        <v>97500</v>
      </c>
      <c r="Q396" s="2598"/>
      <c r="R396" s="2597"/>
    </row>
    <row r="397" spans="2:18" s="40" customFormat="1" ht="15.95" hidden="1" customHeight="1">
      <c r="B397" s="3186">
        <v>30</v>
      </c>
      <c r="C397" s="2480">
        <v>41967</v>
      </c>
      <c r="D397" s="1401" t="s">
        <v>1245</v>
      </c>
      <c r="E397" s="2731" t="s">
        <v>10</v>
      </c>
      <c r="F397" s="367">
        <v>2</v>
      </c>
      <c r="G397" s="46"/>
      <c r="H397" s="764"/>
      <c r="I397" s="2729">
        <f t="shared" si="71"/>
        <v>0</v>
      </c>
      <c r="J397" s="2731" t="s">
        <v>127</v>
      </c>
      <c r="K397" s="2729">
        <f>F397*12500</f>
        <v>25000</v>
      </c>
      <c r="L397" s="764"/>
      <c r="M397" s="2730">
        <f t="shared" si="72"/>
        <v>0</v>
      </c>
      <c r="N397" s="2731"/>
      <c r="O397" s="2730">
        <f t="shared" si="73"/>
        <v>0</v>
      </c>
      <c r="P397" s="2730">
        <f t="shared" si="74"/>
        <v>25000</v>
      </c>
      <c r="Q397" s="2842"/>
      <c r="R397" s="2005"/>
    </row>
    <row r="398" spans="2:18" s="40" customFormat="1" ht="15.95" hidden="1" customHeight="1">
      <c r="B398" s="3187"/>
      <c r="C398" s="2480">
        <v>41967</v>
      </c>
      <c r="D398" s="3" t="s">
        <v>1544</v>
      </c>
      <c r="E398" s="2731" t="s">
        <v>556</v>
      </c>
      <c r="F398" s="2731">
        <v>1</v>
      </c>
      <c r="G398" s="764">
        <v>25</v>
      </c>
      <c r="H398" s="764">
        <f>F398*G398</f>
        <v>25</v>
      </c>
      <c r="I398" s="2729">
        <f t="shared" si="71"/>
        <v>12500</v>
      </c>
      <c r="J398" s="2731"/>
      <c r="K398" s="2730"/>
      <c r="L398" s="123"/>
      <c r="M398" s="2730">
        <f t="shared" si="72"/>
        <v>0</v>
      </c>
      <c r="N398" s="2731"/>
      <c r="O398" s="2730">
        <f t="shared" si="73"/>
        <v>0</v>
      </c>
      <c r="P398" s="2730">
        <f t="shared" si="74"/>
        <v>12500</v>
      </c>
      <c r="Q398" s="2842"/>
      <c r="R398" s="2005"/>
    </row>
    <row r="399" spans="2:18" s="40" customFormat="1" ht="15.95" hidden="1" customHeight="1">
      <c r="B399" s="3186">
        <v>31</v>
      </c>
      <c r="C399" s="2480">
        <v>41968</v>
      </c>
      <c r="D399" s="27" t="s">
        <v>1577</v>
      </c>
      <c r="E399" s="1470" t="s">
        <v>10</v>
      </c>
      <c r="F399" s="367">
        <v>1</v>
      </c>
      <c r="G399" s="46"/>
      <c r="H399" s="764"/>
      <c r="I399" s="2729"/>
      <c r="J399" s="2731"/>
      <c r="K399" s="2730">
        <f>F399*10000</f>
        <v>10000</v>
      </c>
      <c r="L399" s="764"/>
      <c r="M399" s="2730">
        <f t="shared" si="72"/>
        <v>0</v>
      </c>
      <c r="N399" s="2731"/>
      <c r="O399" s="2730">
        <f t="shared" si="73"/>
        <v>0</v>
      </c>
      <c r="P399" s="2730">
        <f t="shared" si="74"/>
        <v>10000</v>
      </c>
      <c r="Q399" s="2842"/>
      <c r="R399" s="2005"/>
    </row>
    <row r="400" spans="2:18" s="40" customFormat="1" ht="15.95" hidden="1" customHeight="1">
      <c r="B400" s="3188"/>
      <c r="C400" s="2480">
        <v>41968</v>
      </c>
      <c r="D400" s="1401" t="s">
        <v>1245</v>
      </c>
      <c r="E400" s="2731" t="s">
        <v>10</v>
      </c>
      <c r="F400" s="367">
        <v>2</v>
      </c>
      <c r="G400" s="46"/>
      <c r="H400" s="764"/>
      <c r="I400" s="2729">
        <f>H400*500</f>
        <v>0</v>
      </c>
      <c r="J400" s="2731" t="s">
        <v>127</v>
      </c>
      <c r="K400" s="2729">
        <f>F400*12500</f>
        <v>25000</v>
      </c>
      <c r="L400" s="764"/>
      <c r="M400" s="2730">
        <f t="shared" si="72"/>
        <v>0</v>
      </c>
      <c r="N400" s="2731"/>
      <c r="O400" s="2730">
        <f t="shared" si="73"/>
        <v>0</v>
      </c>
      <c r="P400" s="2730">
        <f t="shared" si="74"/>
        <v>25000</v>
      </c>
      <c r="Q400" s="2842"/>
      <c r="R400" s="2005"/>
    </row>
    <row r="401" spans="2:18" s="40" customFormat="1" ht="15.95" hidden="1" customHeight="1">
      <c r="B401" s="3188"/>
      <c r="C401" s="2480">
        <v>41968</v>
      </c>
      <c r="D401" s="3" t="s">
        <v>1544</v>
      </c>
      <c r="E401" s="2731" t="s">
        <v>556</v>
      </c>
      <c r="F401" s="2731">
        <v>1</v>
      </c>
      <c r="G401" s="764">
        <v>25</v>
      </c>
      <c r="H401" s="764">
        <f t="shared" ref="H401:H407" si="75">F401*G401</f>
        <v>25</v>
      </c>
      <c r="I401" s="2729">
        <f>H401*500</f>
        <v>12500</v>
      </c>
      <c r="J401" s="2731"/>
      <c r="K401" s="2730"/>
      <c r="L401" s="123"/>
      <c r="M401" s="2730">
        <f t="shared" si="72"/>
        <v>0</v>
      </c>
      <c r="N401" s="2731"/>
      <c r="O401" s="2730">
        <f t="shared" si="73"/>
        <v>0</v>
      </c>
      <c r="P401" s="2730">
        <f t="shared" si="74"/>
        <v>12500</v>
      </c>
      <c r="Q401" s="2842"/>
      <c r="R401" s="2005"/>
    </row>
    <row r="402" spans="2:18" s="40" customFormat="1" ht="15.95" hidden="1" customHeight="1" thickBot="1">
      <c r="B402" s="3208"/>
      <c r="C402" s="2481">
        <v>41968</v>
      </c>
      <c r="D402" s="2607" t="s">
        <v>1578</v>
      </c>
      <c r="E402" s="2631" t="s">
        <v>263</v>
      </c>
      <c r="F402" s="2631">
        <v>1</v>
      </c>
      <c r="G402" s="2631">
        <v>150</v>
      </c>
      <c r="H402" s="1692">
        <f t="shared" si="75"/>
        <v>150</v>
      </c>
      <c r="I402" s="1693">
        <f>H402*500</f>
        <v>75000</v>
      </c>
      <c r="J402" s="2631"/>
      <c r="K402" s="2626"/>
      <c r="L402" s="2631">
        <v>7</v>
      </c>
      <c r="M402" s="1693">
        <f>L402*10000</f>
        <v>70000</v>
      </c>
      <c r="N402" s="2631"/>
      <c r="O402" s="1693">
        <f>N402*15000</f>
        <v>0</v>
      </c>
      <c r="P402" s="2744">
        <f t="shared" ref="P402:P407" si="76">I402+K402+M402+O402</f>
        <v>145000</v>
      </c>
      <c r="Q402" s="2607"/>
      <c r="R402" s="2608"/>
    </row>
    <row r="403" spans="2:18" s="40" customFormat="1" ht="15.95" customHeight="1">
      <c r="B403" s="2921">
        <v>1</v>
      </c>
      <c r="C403" s="2955">
        <v>41969</v>
      </c>
      <c r="D403" s="27" t="s">
        <v>1624</v>
      </c>
      <c r="E403" s="2948" t="s">
        <v>879</v>
      </c>
      <c r="F403" s="367">
        <v>2</v>
      </c>
      <c r="G403" s="46">
        <v>50</v>
      </c>
      <c r="H403" s="764">
        <f t="shared" si="75"/>
        <v>100</v>
      </c>
      <c r="I403" s="2950">
        <f t="shared" ref="I403:I441" si="77">H403*500</f>
        <v>50000</v>
      </c>
      <c r="J403" s="2948"/>
      <c r="K403" s="2949"/>
      <c r="L403" s="764">
        <v>2</v>
      </c>
      <c r="M403" s="2949">
        <f t="shared" ref="M403:M441" si="78">L403*10000</f>
        <v>20000</v>
      </c>
      <c r="N403" s="2948"/>
      <c r="O403" s="2949">
        <f t="shared" ref="O403:O441" si="79">N403*15000</f>
        <v>0</v>
      </c>
      <c r="P403" s="2949">
        <f t="shared" si="76"/>
        <v>70000</v>
      </c>
      <c r="Q403" s="3044">
        <v>35000</v>
      </c>
      <c r="R403" s="2858"/>
    </row>
    <row r="404" spans="2:18" s="40" customFormat="1" ht="15.95" customHeight="1">
      <c r="B404" s="2923">
        <v>2</v>
      </c>
      <c r="C404" s="2480">
        <v>41970</v>
      </c>
      <c r="D404" s="2884" t="s">
        <v>1625</v>
      </c>
      <c r="E404" s="2948" t="s">
        <v>1167</v>
      </c>
      <c r="F404" s="367">
        <v>7</v>
      </c>
      <c r="G404" s="46">
        <v>15</v>
      </c>
      <c r="H404" s="764">
        <f t="shared" si="75"/>
        <v>105</v>
      </c>
      <c r="I404" s="2950">
        <f t="shared" si="77"/>
        <v>52500</v>
      </c>
      <c r="J404" s="2948"/>
      <c r="K404" s="2949"/>
      <c r="L404" s="764"/>
      <c r="M404" s="2949">
        <f t="shared" si="78"/>
        <v>0</v>
      </c>
      <c r="N404" s="2948"/>
      <c r="O404" s="2949">
        <f t="shared" si="79"/>
        <v>0</v>
      </c>
      <c r="P404" s="2949">
        <f t="shared" si="76"/>
        <v>52500</v>
      </c>
      <c r="Q404" s="3044">
        <v>35000</v>
      </c>
      <c r="R404" s="2772"/>
    </row>
    <row r="405" spans="2:18" s="40" customFormat="1" ht="15.95" customHeight="1">
      <c r="B405" s="2923">
        <v>3</v>
      </c>
      <c r="C405" s="2480">
        <v>41971</v>
      </c>
      <c r="D405" s="2884" t="s">
        <v>1625</v>
      </c>
      <c r="E405" s="2948" t="s">
        <v>1167</v>
      </c>
      <c r="F405" s="367">
        <v>5</v>
      </c>
      <c r="G405" s="46">
        <v>15</v>
      </c>
      <c r="H405" s="764">
        <f t="shared" si="75"/>
        <v>75</v>
      </c>
      <c r="I405" s="2950">
        <f t="shared" si="77"/>
        <v>37500</v>
      </c>
      <c r="J405" s="2948"/>
      <c r="K405" s="2949"/>
      <c r="L405" s="764"/>
      <c r="M405" s="2949">
        <f t="shared" si="78"/>
        <v>0</v>
      </c>
      <c r="N405" s="2948"/>
      <c r="O405" s="2949">
        <f t="shared" si="79"/>
        <v>0</v>
      </c>
      <c r="P405" s="2949">
        <f t="shared" si="76"/>
        <v>37500</v>
      </c>
      <c r="Q405" s="3044">
        <v>35000</v>
      </c>
      <c r="R405" s="2772"/>
    </row>
    <row r="406" spans="2:18" s="40" customFormat="1" ht="15.95" customHeight="1">
      <c r="B406" s="2923">
        <v>4</v>
      </c>
      <c r="C406" s="2480">
        <v>41972</v>
      </c>
      <c r="D406" s="27" t="s">
        <v>1624</v>
      </c>
      <c r="E406" s="2948" t="s">
        <v>879</v>
      </c>
      <c r="F406" s="367">
        <v>1</v>
      </c>
      <c r="G406" s="46">
        <v>50</v>
      </c>
      <c r="H406" s="764">
        <f t="shared" si="75"/>
        <v>50</v>
      </c>
      <c r="I406" s="2950">
        <f t="shared" si="77"/>
        <v>25000</v>
      </c>
      <c r="J406" s="2948"/>
      <c r="K406" s="2949"/>
      <c r="L406" s="764"/>
      <c r="M406" s="2949">
        <f t="shared" si="78"/>
        <v>0</v>
      </c>
      <c r="N406" s="2948"/>
      <c r="O406" s="2949">
        <f t="shared" si="79"/>
        <v>0</v>
      </c>
      <c r="P406" s="2949">
        <f t="shared" si="76"/>
        <v>25000</v>
      </c>
      <c r="Q406" s="3044">
        <v>35000</v>
      </c>
      <c r="R406" s="2772"/>
    </row>
    <row r="407" spans="2:18" s="40" customFormat="1" ht="15.95" customHeight="1">
      <c r="B407" s="2922">
        <v>5</v>
      </c>
      <c r="C407" s="2479">
        <v>41973</v>
      </c>
      <c r="D407" s="27" t="s">
        <v>1624</v>
      </c>
      <c r="E407" s="2948" t="s">
        <v>879</v>
      </c>
      <c r="F407" s="367">
        <v>1</v>
      </c>
      <c r="G407" s="46">
        <v>50</v>
      </c>
      <c r="H407" s="764">
        <f t="shared" si="75"/>
        <v>50</v>
      </c>
      <c r="I407" s="2950">
        <f t="shared" si="77"/>
        <v>25000</v>
      </c>
      <c r="J407" s="2948"/>
      <c r="K407" s="2949"/>
      <c r="L407" s="764">
        <v>4</v>
      </c>
      <c r="M407" s="2949">
        <f t="shared" si="78"/>
        <v>40000</v>
      </c>
      <c r="N407" s="2948"/>
      <c r="O407" s="2949">
        <f t="shared" si="79"/>
        <v>0</v>
      </c>
      <c r="P407" s="2949">
        <f t="shared" si="76"/>
        <v>65000</v>
      </c>
      <c r="Q407" s="3044">
        <v>35000</v>
      </c>
      <c r="R407" s="2772"/>
    </row>
    <row r="408" spans="2:18" s="40" customFormat="1" ht="15.95" customHeight="1">
      <c r="B408" s="2923">
        <v>6</v>
      </c>
      <c r="C408" s="2480">
        <v>41974</v>
      </c>
      <c r="D408" s="2487" t="s">
        <v>1629</v>
      </c>
      <c r="E408" s="2485"/>
      <c r="F408" s="2484"/>
      <c r="G408" s="2484"/>
      <c r="H408" s="1470"/>
      <c r="I408" s="2924">
        <f t="shared" si="77"/>
        <v>0</v>
      </c>
      <c r="J408" s="2484"/>
      <c r="K408" s="2484"/>
      <c r="L408" s="2485"/>
      <c r="M408" s="2926">
        <f t="shared" si="78"/>
        <v>0</v>
      </c>
      <c r="N408" s="2485"/>
      <c r="O408" s="2926">
        <f t="shared" si="79"/>
        <v>0</v>
      </c>
      <c r="P408" s="1804"/>
      <c r="Q408" s="3044">
        <v>35000</v>
      </c>
      <c r="R408" s="2772"/>
    </row>
    <row r="409" spans="2:18" s="40" customFormat="1" ht="15.95" customHeight="1">
      <c r="B409" s="2923">
        <v>7</v>
      </c>
      <c r="C409" s="2480">
        <v>41975</v>
      </c>
      <c r="D409" s="2487" t="s">
        <v>1629</v>
      </c>
      <c r="E409" s="2485"/>
      <c r="F409" s="2484"/>
      <c r="G409" s="2484"/>
      <c r="H409" s="1470"/>
      <c r="I409" s="2924">
        <f t="shared" si="77"/>
        <v>0</v>
      </c>
      <c r="J409" s="2484"/>
      <c r="K409" s="2484"/>
      <c r="L409" s="2485"/>
      <c r="M409" s="2926">
        <f t="shared" si="78"/>
        <v>0</v>
      </c>
      <c r="N409" s="2485"/>
      <c r="O409" s="2926">
        <f t="shared" si="79"/>
        <v>0</v>
      </c>
      <c r="P409" s="1804"/>
      <c r="Q409" s="3044">
        <v>35000</v>
      </c>
      <c r="R409" s="2772"/>
    </row>
    <row r="410" spans="2:18" s="40" customFormat="1" ht="15.95" customHeight="1">
      <c r="B410" s="2923">
        <v>8</v>
      </c>
      <c r="C410" s="2480">
        <v>41976</v>
      </c>
      <c r="D410" s="2487" t="s">
        <v>1629</v>
      </c>
      <c r="E410" s="2485"/>
      <c r="F410" s="2484"/>
      <c r="G410" s="2484"/>
      <c r="H410" s="1470"/>
      <c r="I410" s="2924">
        <f t="shared" si="77"/>
        <v>0</v>
      </c>
      <c r="J410" s="2484"/>
      <c r="K410" s="2484"/>
      <c r="L410" s="2485"/>
      <c r="M410" s="2926">
        <f t="shared" si="78"/>
        <v>0</v>
      </c>
      <c r="N410" s="2485"/>
      <c r="O410" s="2926">
        <f t="shared" si="79"/>
        <v>0</v>
      </c>
      <c r="P410" s="1804"/>
      <c r="Q410" s="3044">
        <v>35000</v>
      </c>
      <c r="R410" s="2772"/>
    </row>
    <row r="411" spans="2:18" s="40" customFormat="1" ht="15.95" customHeight="1">
      <c r="B411" s="2923">
        <v>9</v>
      </c>
      <c r="C411" s="2480">
        <v>41977</v>
      </c>
      <c r="D411" s="2884" t="s">
        <v>1630</v>
      </c>
      <c r="E411" s="2927" t="s">
        <v>10</v>
      </c>
      <c r="F411" s="367"/>
      <c r="G411" s="46"/>
      <c r="H411" s="764">
        <f>F411*G411</f>
        <v>0</v>
      </c>
      <c r="I411" s="2924">
        <f t="shared" si="77"/>
        <v>0</v>
      </c>
      <c r="J411" s="2927"/>
      <c r="K411" s="2926"/>
      <c r="L411" s="764">
        <v>4</v>
      </c>
      <c r="M411" s="2926">
        <f t="shared" si="78"/>
        <v>40000</v>
      </c>
      <c r="N411" s="2927"/>
      <c r="O411" s="2926">
        <f t="shared" si="79"/>
        <v>0</v>
      </c>
      <c r="P411" s="2926">
        <f t="shared" ref="P411:P421" si="80">I411+K411+M411+O411</f>
        <v>40000</v>
      </c>
      <c r="Q411" s="3044">
        <v>35000</v>
      </c>
      <c r="R411" s="2772"/>
    </row>
    <row r="412" spans="2:18" s="40" customFormat="1" ht="15.95" customHeight="1">
      <c r="B412" s="2923">
        <v>10</v>
      </c>
      <c r="C412" s="2480">
        <v>41978</v>
      </c>
      <c r="D412" s="1401" t="s">
        <v>1245</v>
      </c>
      <c r="E412" s="2927" t="s">
        <v>10</v>
      </c>
      <c r="F412" s="367">
        <v>1</v>
      </c>
      <c r="G412" s="46"/>
      <c r="H412" s="764"/>
      <c r="I412" s="2924">
        <f t="shared" si="77"/>
        <v>0</v>
      </c>
      <c r="J412" s="2927" t="s">
        <v>127</v>
      </c>
      <c r="K412" s="2924">
        <f>F412*12500</f>
        <v>12500</v>
      </c>
      <c r="L412" s="764"/>
      <c r="M412" s="2926">
        <f t="shared" si="78"/>
        <v>0</v>
      </c>
      <c r="N412" s="2927"/>
      <c r="O412" s="2926">
        <f t="shared" si="79"/>
        <v>0</v>
      </c>
      <c r="P412" s="2926">
        <f t="shared" si="80"/>
        <v>12500</v>
      </c>
      <c r="Q412" s="2795"/>
      <c r="R412" s="2772"/>
    </row>
    <row r="413" spans="2:18" s="40" customFormat="1" ht="15.95" customHeight="1">
      <c r="B413" s="2923">
        <v>11</v>
      </c>
      <c r="C413" s="2480">
        <v>41979</v>
      </c>
      <c r="D413" s="1401" t="s">
        <v>1245</v>
      </c>
      <c r="E413" s="2927" t="s">
        <v>10</v>
      </c>
      <c r="F413" s="367">
        <v>1</v>
      </c>
      <c r="G413" s="46"/>
      <c r="H413" s="764"/>
      <c r="I413" s="2924">
        <f t="shared" si="77"/>
        <v>0</v>
      </c>
      <c r="J413" s="2927" t="s">
        <v>127</v>
      </c>
      <c r="K413" s="2924">
        <f>F413*12500</f>
        <v>12500</v>
      </c>
      <c r="L413" s="764"/>
      <c r="M413" s="2926">
        <f t="shared" si="78"/>
        <v>0</v>
      </c>
      <c r="N413" s="2927"/>
      <c r="O413" s="2926">
        <f t="shared" si="79"/>
        <v>0</v>
      </c>
      <c r="P413" s="2926">
        <f t="shared" si="80"/>
        <v>12500</v>
      </c>
      <c r="Q413" s="2795"/>
      <c r="R413" s="2772"/>
    </row>
    <row r="414" spans="2:18" s="40" customFormat="1" ht="15.95" customHeight="1">
      <c r="B414" s="2922">
        <v>12</v>
      </c>
      <c r="C414" s="2479">
        <v>41980</v>
      </c>
      <c r="D414" s="27" t="s">
        <v>1200</v>
      </c>
      <c r="E414" s="2927" t="s">
        <v>984</v>
      </c>
      <c r="F414" s="2927">
        <v>2</v>
      </c>
      <c r="G414" s="46">
        <v>55</v>
      </c>
      <c r="H414" s="764">
        <f>F414*G414</f>
        <v>110</v>
      </c>
      <c r="I414" s="2924">
        <f t="shared" si="77"/>
        <v>55000</v>
      </c>
      <c r="J414" s="2927"/>
      <c r="K414" s="2926"/>
      <c r="L414" s="764">
        <v>6</v>
      </c>
      <c r="M414" s="2926">
        <f t="shared" si="78"/>
        <v>60000</v>
      </c>
      <c r="N414" s="2927"/>
      <c r="O414" s="2926">
        <f t="shared" si="79"/>
        <v>0</v>
      </c>
      <c r="P414" s="2926">
        <f t="shared" si="80"/>
        <v>115000</v>
      </c>
      <c r="Q414" s="2795"/>
      <c r="R414" s="2772"/>
    </row>
    <row r="415" spans="2:18" s="40" customFormat="1" ht="15.95" customHeight="1">
      <c r="B415" s="3186">
        <v>13</v>
      </c>
      <c r="C415" s="2480">
        <v>41981</v>
      </c>
      <c r="D415" s="27" t="s">
        <v>1200</v>
      </c>
      <c r="E415" s="2927" t="s">
        <v>984</v>
      </c>
      <c r="F415" s="2927">
        <v>1</v>
      </c>
      <c r="G415" s="46">
        <v>55</v>
      </c>
      <c r="H415" s="764">
        <f>F415*G415</f>
        <v>55</v>
      </c>
      <c r="I415" s="2924">
        <f t="shared" si="77"/>
        <v>27500</v>
      </c>
      <c r="J415" s="2927"/>
      <c r="K415" s="2926"/>
      <c r="L415" s="764"/>
      <c r="M415" s="2926">
        <f t="shared" si="78"/>
        <v>0</v>
      </c>
      <c r="N415" s="2927"/>
      <c r="O415" s="2926">
        <f t="shared" si="79"/>
        <v>0</v>
      </c>
      <c r="P415" s="2926">
        <f t="shared" si="80"/>
        <v>27500</v>
      </c>
      <c r="Q415" s="2795"/>
      <c r="R415" s="2772"/>
    </row>
    <row r="416" spans="2:18" s="40" customFormat="1" ht="15.95" customHeight="1">
      <c r="B416" s="3188"/>
      <c r="C416" s="2480">
        <v>41981</v>
      </c>
      <c r="D416" s="27" t="s">
        <v>965</v>
      </c>
      <c r="E416" s="2927" t="s">
        <v>10</v>
      </c>
      <c r="F416" s="367">
        <v>1</v>
      </c>
      <c r="G416" s="46"/>
      <c r="H416" s="764"/>
      <c r="I416" s="2924">
        <f t="shared" si="77"/>
        <v>0</v>
      </c>
      <c r="J416" s="2927"/>
      <c r="K416" s="2926">
        <f>F416*10000</f>
        <v>10000</v>
      </c>
      <c r="L416" s="764"/>
      <c r="M416" s="2926">
        <f t="shared" si="78"/>
        <v>0</v>
      </c>
      <c r="N416" s="2927"/>
      <c r="O416" s="2926">
        <f t="shared" si="79"/>
        <v>0</v>
      </c>
      <c r="P416" s="2926">
        <f t="shared" si="80"/>
        <v>10000</v>
      </c>
      <c r="Q416" s="2795"/>
      <c r="R416" s="2772"/>
    </row>
    <row r="417" spans="2:18" s="40" customFormat="1" ht="15.95" customHeight="1">
      <c r="B417" s="3187"/>
      <c r="C417" s="2480">
        <v>41981</v>
      </c>
      <c r="D417" s="1401" t="s">
        <v>1245</v>
      </c>
      <c r="E417" s="2927" t="s">
        <v>10</v>
      </c>
      <c r="F417" s="367">
        <v>1</v>
      </c>
      <c r="G417" s="46"/>
      <c r="H417" s="764"/>
      <c r="I417" s="2924">
        <f t="shared" si="77"/>
        <v>0</v>
      </c>
      <c r="J417" s="2927" t="s">
        <v>127</v>
      </c>
      <c r="K417" s="2924">
        <f>F417*12500</f>
        <v>12500</v>
      </c>
      <c r="L417" s="764"/>
      <c r="M417" s="2926">
        <f t="shared" si="78"/>
        <v>0</v>
      </c>
      <c r="N417" s="2927"/>
      <c r="O417" s="2926">
        <f t="shared" si="79"/>
        <v>0</v>
      </c>
      <c r="P417" s="2926">
        <f t="shared" si="80"/>
        <v>12500</v>
      </c>
      <c r="Q417" s="2795"/>
      <c r="R417" s="2772"/>
    </row>
    <row r="418" spans="2:18" s="40" customFormat="1" ht="15.95" customHeight="1">
      <c r="B418" s="2923">
        <v>14</v>
      </c>
      <c r="C418" s="2480">
        <v>41982</v>
      </c>
      <c r="D418" s="1401" t="s">
        <v>1245</v>
      </c>
      <c r="E418" s="2927" t="s">
        <v>10</v>
      </c>
      <c r="F418" s="367">
        <v>3</v>
      </c>
      <c r="G418" s="46"/>
      <c r="H418" s="764"/>
      <c r="I418" s="2924">
        <f t="shared" si="77"/>
        <v>0</v>
      </c>
      <c r="J418" s="2927" t="s">
        <v>127</v>
      </c>
      <c r="K418" s="2924">
        <f>F418*12500</f>
        <v>37500</v>
      </c>
      <c r="L418" s="764"/>
      <c r="M418" s="2926">
        <f t="shared" si="78"/>
        <v>0</v>
      </c>
      <c r="N418" s="2927"/>
      <c r="O418" s="2926">
        <f t="shared" si="79"/>
        <v>0</v>
      </c>
      <c r="P418" s="2926">
        <f t="shared" si="80"/>
        <v>37500</v>
      </c>
      <c r="Q418" s="2795"/>
      <c r="R418" s="2772"/>
    </row>
    <row r="419" spans="2:18" s="40" customFormat="1" ht="15.95" customHeight="1">
      <c r="B419" s="2923">
        <v>15</v>
      </c>
      <c r="C419" s="2480">
        <v>41983</v>
      </c>
      <c r="D419" s="1401" t="s">
        <v>1245</v>
      </c>
      <c r="E419" s="2927" t="s">
        <v>10</v>
      </c>
      <c r="F419" s="367">
        <v>3</v>
      </c>
      <c r="G419" s="46"/>
      <c r="H419" s="764"/>
      <c r="I419" s="2924">
        <f t="shared" si="77"/>
        <v>0</v>
      </c>
      <c r="J419" s="2927" t="s">
        <v>127</v>
      </c>
      <c r="K419" s="2924">
        <f>F419*12500</f>
        <v>37500</v>
      </c>
      <c r="L419" s="764"/>
      <c r="M419" s="2926">
        <f t="shared" si="78"/>
        <v>0</v>
      </c>
      <c r="N419" s="2927"/>
      <c r="O419" s="2926">
        <f t="shared" si="79"/>
        <v>0</v>
      </c>
      <c r="P419" s="2926">
        <f t="shared" si="80"/>
        <v>37500</v>
      </c>
      <c r="Q419" s="2795"/>
      <c r="R419" s="2772"/>
    </row>
    <row r="420" spans="2:18" s="40" customFormat="1" ht="15.95" customHeight="1">
      <c r="B420" s="2923">
        <v>16</v>
      </c>
      <c r="C420" s="2480">
        <v>41984</v>
      </c>
      <c r="D420" s="1401" t="s">
        <v>1245</v>
      </c>
      <c r="E420" s="2927" t="s">
        <v>10</v>
      </c>
      <c r="F420" s="367">
        <v>3</v>
      </c>
      <c r="G420" s="46"/>
      <c r="H420" s="764"/>
      <c r="I420" s="2924">
        <f t="shared" si="77"/>
        <v>0</v>
      </c>
      <c r="J420" s="2927" t="s">
        <v>127</v>
      </c>
      <c r="K420" s="2924">
        <f>F420*12500</f>
        <v>37500</v>
      </c>
      <c r="L420" s="764">
        <v>1</v>
      </c>
      <c r="M420" s="2926">
        <f t="shared" si="78"/>
        <v>10000</v>
      </c>
      <c r="N420" s="2927"/>
      <c r="O420" s="2926">
        <f t="shared" si="79"/>
        <v>0</v>
      </c>
      <c r="P420" s="2926">
        <f t="shared" si="80"/>
        <v>47500</v>
      </c>
      <c r="Q420" s="2795"/>
      <c r="R420" s="2772"/>
    </row>
    <row r="421" spans="2:18" s="40" customFormat="1" ht="15.95" customHeight="1">
      <c r="B421" s="2923">
        <v>17</v>
      </c>
      <c r="C421" s="2480">
        <v>41985</v>
      </c>
      <c r="D421" s="1401" t="s">
        <v>1245</v>
      </c>
      <c r="E421" s="2927" t="s">
        <v>10</v>
      </c>
      <c r="F421" s="367">
        <v>4</v>
      </c>
      <c r="G421" s="46"/>
      <c r="H421" s="764"/>
      <c r="I421" s="2924">
        <f t="shared" si="77"/>
        <v>0</v>
      </c>
      <c r="J421" s="2927" t="s">
        <v>127</v>
      </c>
      <c r="K421" s="2924">
        <f>F421*12500</f>
        <v>50000</v>
      </c>
      <c r="L421" s="764">
        <v>1</v>
      </c>
      <c r="M421" s="2926">
        <f t="shared" si="78"/>
        <v>10000</v>
      </c>
      <c r="N421" s="2927"/>
      <c r="O421" s="2926">
        <f t="shared" si="79"/>
        <v>0</v>
      </c>
      <c r="P421" s="2926">
        <f t="shared" si="80"/>
        <v>60000</v>
      </c>
      <c r="Q421" s="2795"/>
      <c r="R421" s="2772"/>
    </row>
    <row r="422" spans="2:18" s="40" customFormat="1" ht="15.95" customHeight="1">
      <c r="B422" s="2923">
        <v>18</v>
      </c>
      <c r="C422" s="2480">
        <v>41986</v>
      </c>
      <c r="D422" s="2487" t="s">
        <v>973</v>
      </c>
      <c r="E422" s="2794"/>
      <c r="F422" s="2939"/>
      <c r="G422" s="2939"/>
      <c r="H422" s="2378"/>
      <c r="I422" s="2924">
        <f t="shared" si="77"/>
        <v>0</v>
      </c>
      <c r="J422" s="2939"/>
      <c r="K422" s="2939"/>
      <c r="L422" s="2794"/>
      <c r="M422" s="2926">
        <f t="shared" si="78"/>
        <v>0</v>
      </c>
      <c r="N422" s="2794"/>
      <c r="O422" s="2926">
        <f t="shared" si="79"/>
        <v>0</v>
      </c>
      <c r="P422" s="1804"/>
      <c r="Q422" s="2795"/>
      <c r="R422" s="2772"/>
    </row>
    <row r="423" spans="2:18" s="40" customFormat="1" ht="15.95" customHeight="1">
      <c r="B423" s="3196">
        <v>19</v>
      </c>
      <c r="C423" s="2479">
        <v>41987</v>
      </c>
      <c r="D423" s="27" t="s">
        <v>1631</v>
      </c>
      <c r="E423" s="2927" t="s">
        <v>984</v>
      </c>
      <c r="F423" s="2927">
        <v>1</v>
      </c>
      <c r="G423" s="46"/>
      <c r="H423" s="764">
        <f>F423*G423</f>
        <v>0</v>
      </c>
      <c r="I423" s="2924">
        <f t="shared" si="77"/>
        <v>0</v>
      </c>
      <c r="J423" s="2948" t="s">
        <v>127</v>
      </c>
      <c r="K423" s="2926">
        <v>10000</v>
      </c>
      <c r="L423" s="764">
        <v>4</v>
      </c>
      <c r="M423" s="2926">
        <f t="shared" si="78"/>
        <v>40000</v>
      </c>
      <c r="N423" s="2927"/>
      <c r="O423" s="2926">
        <f t="shared" si="79"/>
        <v>0</v>
      </c>
      <c r="P423" s="2926">
        <f t="shared" ref="P423:P433" si="81">I423+K423+M423+O423</f>
        <v>50000</v>
      </c>
      <c r="Q423" s="2795"/>
      <c r="R423" s="2772"/>
    </row>
    <row r="424" spans="2:18" s="40" customFormat="1" ht="15.95" customHeight="1">
      <c r="B424" s="3198"/>
      <c r="C424" s="2479">
        <v>41987</v>
      </c>
      <c r="D424" s="3" t="s">
        <v>1632</v>
      </c>
      <c r="E424" s="2927" t="s">
        <v>984</v>
      </c>
      <c r="F424" s="2927">
        <v>1</v>
      </c>
      <c r="G424" s="764">
        <v>20</v>
      </c>
      <c r="H424" s="764">
        <f>F424*G424</f>
        <v>20</v>
      </c>
      <c r="I424" s="2924">
        <f t="shared" si="77"/>
        <v>10000</v>
      </c>
      <c r="J424" s="2927" t="s">
        <v>127</v>
      </c>
      <c r="K424" s="2926">
        <f>H424*200</f>
        <v>4000</v>
      </c>
      <c r="L424" s="764">
        <v>1</v>
      </c>
      <c r="M424" s="2926">
        <f t="shared" si="78"/>
        <v>10000</v>
      </c>
      <c r="N424" s="2927"/>
      <c r="O424" s="2926">
        <f t="shared" si="79"/>
        <v>0</v>
      </c>
      <c r="P424" s="2926">
        <f t="shared" si="81"/>
        <v>24000</v>
      </c>
      <c r="Q424" s="2795"/>
      <c r="R424" s="2772"/>
    </row>
    <row r="425" spans="2:18" s="40" customFormat="1" ht="15.95" customHeight="1">
      <c r="B425" s="3186">
        <v>20</v>
      </c>
      <c r="C425" s="2480">
        <v>41988</v>
      </c>
      <c r="D425" s="27" t="s">
        <v>1633</v>
      </c>
      <c r="E425" s="2948" t="s">
        <v>984</v>
      </c>
      <c r="F425" s="2948">
        <v>1</v>
      </c>
      <c r="G425" s="764"/>
      <c r="H425" s="764"/>
      <c r="I425" s="2950">
        <f t="shared" si="77"/>
        <v>0</v>
      </c>
      <c r="J425" s="2948" t="s">
        <v>127</v>
      </c>
      <c r="K425" s="2949">
        <v>5000</v>
      </c>
      <c r="L425" s="764"/>
      <c r="M425" s="2949">
        <f t="shared" si="78"/>
        <v>0</v>
      </c>
      <c r="N425" s="2948"/>
      <c r="O425" s="2949">
        <f t="shared" si="79"/>
        <v>0</v>
      </c>
      <c r="P425" s="2949">
        <f t="shared" si="81"/>
        <v>5000</v>
      </c>
      <c r="Q425" s="2795"/>
      <c r="R425" s="2772"/>
    </row>
    <row r="426" spans="2:18" s="40" customFormat="1" ht="15.95" customHeight="1">
      <c r="B426" s="3187"/>
      <c r="C426" s="2480">
        <v>41988</v>
      </c>
      <c r="D426" s="1401" t="s">
        <v>1245</v>
      </c>
      <c r="E426" s="2927" t="s">
        <v>10</v>
      </c>
      <c r="F426" s="367">
        <v>2</v>
      </c>
      <c r="G426" s="46"/>
      <c r="H426" s="764"/>
      <c r="I426" s="2924">
        <f t="shared" si="77"/>
        <v>0</v>
      </c>
      <c r="J426" s="2927" t="s">
        <v>127</v>
      </c>
      <c r="K426" s="2924">
        <f>F426*12500</f>
        <v>25000</v>
      </c>
      <c r="L426" s="764"/>
      <c r="M426" s="2926">
        <f t="shared" si="78"/>
        <v>0</v>
      </c>
      <c r="N426" s="2927"/>
      <c r="O426" s="2926">
        <f t="shared" si="79"/>
        <v>0</v>
      </c>
      <c r="P426" s="2926">
        <f t="shared" si="81"/>
        <v>25000</v>
      </c>
      <c r="Q426" s="2795"/>
      <c r="R426" s="2772"/>
    </row>
    <row r="427" spans="2:18" s="40" customFormat="1" ht="15.95" customHeight="1">
      <c r="B427" s="2923">
        <v>21</v>
      </c>
      <c r="C427" s="2480">
        <v>41989</v>
      </c>
      <c r="D427" s="1401" t="s">
        <v>1245</v>
      </c>
      <c r="E427" s="2927" t="s">
        <v>10</v>
      </c>
      <c r="F427" s="367">
        <v>3</v>
      </c>
      <c r="G427" s="46"/>
      <c r="H427" s="764"/>
      <c r="I427" s="2924">
        <f t="shared" si="77"/>
        <v>0</v>
      </c>
      <c r="J427" s="2927" t="s">
        <v>127</v>
      </c>
      <c r="K427" s="2924">
        <f>F427*12500</f>
        <v>37500</v>
      </c>
      <c r="L427" s="764"/>
      <c r="M427" s="2926">
        <f t="shared" si="78"/>
        <v>0</v>
      </c>
      <c r="N427" s="2927"/>
      <c r="O427" s="2926">
        <f t="shared" si="79"/>
        <v>0</v>
      </c>
      <c r="P427" s="2926">
        <f t="shared" si="81"/>
        <v>37500</v>
      </c>
      <c r="Q427" s="2795"/>
      <c r="R427" s="2772"/>
    </row>
    <row r="428" spans="2:18" s="40" customFormat="1" ht="15.95" customHeight="1">
      <c r="B428" s="2923">
        <v>22</v>
      </c>
      <c r="C428" s="2480">
        <v>41990</v>
      </c>
      <c r="D428" s="1401" t="s">
        <v>1245</v>
      </c>
      <c r="E428" s="2927" t="s">
        <v>10</v>
      </c>
      <c r="F428" s="367">
        <v>4</v>
      </c>
      <c r="G428" s="46"/>
      <c r="H428" s="764"/>
      <c r="I428" s="2924">
        <f t="shared" si="77"/>
        <v>0</v>
      </c>
      <c r="J428" s="2927" t="s">
        <v>127</v>
      </c>
      <c r="K428" s="2924">
        <f>F428*12500</f>
        <v>50000</v>
      </c>
      <c r="L428" s="764">
        <v>1</v>
      </c>
      <c r="M428" s="2926">
        <f t="shared" si="78"/>
        <v>10000</v>
      </c>
      <c r="N428" s="2927"/>
      <c r="O428" s="2926">
        <f t="shared" si="79"/>
        <v>0</v>
      </c>
      <c r="P428" s="2926">
        <f t="shared" si="81"/>
        <v>60000</v>
      </c>
      <c r="Q428" s="2795"/>
      <c r="R428" s="2772"/>
    </row>
    <row r="429" spans="2:18" s="40" customFormat="1" ht="15.95" customHeight="1">
      <c r="B429" s="2923">
        <v>23</v>
      </c>
      <c r="C429" s="2480">
        <v>41991</v>
      </c>
      <c r="D429" s="1401" t="s">
        <v>1245</v>
      </c>
      <c r="E429" s="2927" t="s">
        <v>10</v>
      </c>
      <c r="F429" s="367">
        <v>4</v>
      </c>
      <c r="G429" s="46"/>
      <c r="H429" s="764"/>
      <c r="I429" s="2924">
        <f t="shared" si="77"/>
        <v>0</v>
      </c>
      <c r="J429" s="2927" t="s">
        <v>127</v>
      </c>
      <c r="K429" s="2924">
        <f>F429*12500</f>
        <v>50000</v>
      </c>
      <c r="L429" s="764"/>
      <c r="M429" s="2926">
        <f t="shared" si="78"/>
        <v>0</v>
      </c>
      <c r="N429" s="2927"/>
      <c r="O429" s="2926">
        <f t="shared" si="79"/>
        <v>0</v>
      </c>
      <c r="P429" s="2926">
        <f t="shared" si="81"/>
        <v>50000</v>
      </c>
      <c r="Q429" s="2795"/>
      <c r="R429" s="2772"/>
    </row>
    <row r="430" spans="2:18" s="40" customFormat="1" ht="15.95" customHeight="1">
      <c r="B430" s="3186">
        <v>24</v>
      </c>
      <c r="C430" s="2480">
        <v>41992</v>
      </c>
      <c r="D430" s="27" t="s">
        <v>800</v>
      </c>
      <c r="E430" s="120" t="s">
        <v>799</v>
      </c>
      <c r="F430" s="2927">
        <v>4</v>
      </c>
      <c r="G430" s="764"/>
      <c r="H430" s="764"/>
      <c r="I430" s="2924">
        <f t="shared" si="77"/>
        <v>0</v>
      </c>
      <c r="J430" s="777"/>
      <c r="K430" s="2924">
        <f>F430*2000</f>
        <v>8000</v>
      </c>
      <c r="L430" s="123"/>
      <c r="M430" s="2926">
        <f t="shared" si="78"/>
        <v>0</v>
      </c>
      <c r="N430" s="2927"/>
      <c r="O430" s="2926">
        <f t="shared" si="79"/>
        <v>0</v>
      </c>
      <c r="P430" s="2926">
        <f t="shared" si="81"/>
        <v>8000</v>
      </c>
      <c r="Q430" s="2795"/>
      <c r="R430" s="2772"/>
    </row>
    <row r="431" spans="2:18" s="40" customFormat="1" ht="15.95" customHeight="1">
      <c r="B431" s="3187"/>
      <c r="C431" s="2480">
        <v>41992</v>
      </c>
      <c r="D431" s="1401" t="s">
        <v>1245</v>
      </c>
      <c r="E431" s="2927" t="s">
        <v>10</v>
      </c>
      <c r="F431" s="367">
        <v>3</v>
      </c>
      <c r="G431" s="46"/>
      <c r="H431" s="764"/>
      <c r="I431" s="2924">
        <f t="shared" si="77"/>
        <v>0</v>
      </c>
      <c r="J431" s="2927" t="s">
        <v>127</v>
      </c>
      <c r="K431" s="2924">
        <f>F431*12500</f>
        <v>37500</v>
      </c>
      <c r="L431" s="764"/>
      <c r="M431" s="2926">
        <f t="shared" si="78"/>
        <v>0</v>
      </c>
      <c r="N431" s="2927"/>
      <c r="O431" s="2926">
        <f t="shared" si="79"/>
        <v>0</v>
      </c>
      <c r="P431" s="2926">
        <f t="shared" si="81"/>
        <v>37500</v>
      </c>
      <c r="Q431" s="2795"/>
      <c r="R431" s="2772"/>
    </row>
    <row r="432" spans="2:18" s="40" customFormat="1" ht="15.95" customHeight="1">
      <c r="B432" s="3186">
        <v>25</v>
      </c>
      <c r="C432" s="2480">
        <v>41993</v>
      </c>
      <c r="D432" s="3" t="s">
        <v>1613</v>
      </c>
      <c r="E432" s="2927"/>
      <c r="F432" s="2927">
        <v>2</v>
      </c>
      <c r="G432" s="764">
        <v>25</v>
      </c>
      <c r="H432" s="764">
        <f>F432*G432</f>
        <v>50</v>
      </c>
      <c r="I432" s="2924">
        <f t="shared" si="77"/>
        <v>25000</v>
      </c>
      <c r="J432" s="2927"/>
      <c r="K432" s="2926"/>
      <c r="L432" s="764"/>
      <c r="M432" s="2926">
        <f t="shared" si="78"/>
        <v>0</v>
      </c>
      <c r="N432" s="2927"/>
      <c r="O432" s="2926">
        <f t="shared" si="79"/>
        <v>0</v>
      </c>
      <c r="P432" s="2926">
        <f t="shared" si="81"/>
        <v>25000</v>
      </c>
      <c r="Q432" s="2795"/>
      <c r="R432" s="2772"/>
    </row>
    <row r="433" spans="2:18" s="40" customFormat="1" ht="15.95" customHeight="1">
      <c r="B433" s="3187"/>
      <c r="C433" s="2480">
        <v>41993</v>
      </c>
      <c r="D433" s="27" t="s">
        <v>965</v>
      </c>
      <c r="E433" s="1470" t="s">
        <v>10</v>
      </c>
      <c r="F433" s="367">
        <v>1</v>
      </c>
      <c r="G433" s="46"/>
      <c r="H433" s="764"/>
      <c r="I433" s="2924">
        <f t="shared" si="77"/>
        <v>0</v>
      </c>
      <c r="J433" s="2927"/>
      <c r="K433" s="2926">
        <f>F433*10000</f>
        <v>10000</v>
      </c>
      <c r="L433" s="764"/>
      <c r="M433" s="2926">
        <f t="shared" si="78"/>
        <v>0</v>
      </c>
      <c r="N433" s="2927"/>
      <c r="O433" s="2926">
        <f t="shared" si="79"/>
        <v>0</v>
      </c>
      <c r="P433" s="2926">
        <f t="shared" si="81"/>
        <v>10000</v>
      </c>
      <c r="Q433" s="2795"/>
      <c r="R433" s="2772"/>
    </row>
    <row r="434" spans="2:18" s="40" customFormat="1" ht="15.95" customHeight="1">
      <c r="B434" s="2922">
        <v>26</v>
      </c>
      <c r="C434" s="2479">
        <v>41994</v>
      </c>
      <c r="D434" s="2487" t="s">
        <v>973</v>
      </c>
      <c r="E434" s="2794"/>
      <c r="F434" s="2939"/>
      <c r="G434" s="2939"/>
      <c r="H434" s="2378"/>
      <c r="I434" s="2924">
        <f t="shared" si="77"/>
        <v>0</v>
      </c>
      <c r="J434" s="2939"/>
      <c r="K434" s="2939"/>
      <c r="L434" s="2794"/>
      <c r="M434" s="2926">
        <f t="shared" si="78"/>
        <v>0</v>
      </c>
      <c r="N434" s="2794"/>
      <c r="O434" s="2926">
        <f t="shared" si="79"/>
        <v>0</v>
      </c>
      <c r="P434" s="1804"/>
      <c r="Q434" s="2795"/>
      <c r="R434" s="2772"/>
    </row>
    <row r="435" spans="2:18" s="40" customFormat="1" ht="15.95" customHeight="1">
      <c r="B435" s="2923">
        <v>27</v>
      </c>
      <c r="C435" s="2480">
        <v>41995</v>
      </c>
      <c r="D435" s="1401" t="s">
        <v>1245</v>
      </c>
      <c r="E435" s="2927" t="s">
        <v>10</v>
      </c>
      <c r="F435" s="367">
        <v>2</v>
      </c>
      <c r="G435" s="46"/>
      <c r="H435" s="764"/>
      <c r="I435" s="2924">
        <f t="shared" si="77"/>
        <v>0</v>
      </c>
      <c r="J435" s="2927" t="s">
        <v>127</v>
      </c>
      <c r="K435" s="2924">
        <f>F435*12500</f>
        <v>25000</v>
      </c>
      <c r="L435" s="764"/>
      <c r="M435" s="2926">
        <f t="shared" si="78"/>
        <v>0</v>
      </c>
      <c r="N435" s="2927"/>
      <c r="O435" s="2926">
        <f t="shared" si="79"/>
        <v>0</v>
      </c>
      <c r="P435" s="2926">
        <f t="shared" ref="P435:P441" si="82">I435+K435+M435+O435</f>
        <v>25000</v>
      </c>
      <c r="Q435" s="2795"/>
      <c r="R435" s="2772"/>
    </row>
    <row r="436" spans="2:18" s="40" customFormat="1" ht="15.95" customHeight="1">
      <c r="B436" s="3186">
        <v>28</v>
      </c>
      <c r="C436" s="2480">
        <v>41996</v>
      </c>
      <c r="D436" s="1401" t="s">
        <v>1245</v>
      </c>
      <c r="E436" s="2927" t="s">
        <v>10</v>
      </c>
      <c r="F436" s="367">
        <v>2</v>
      </c>
      <c r="G436" s="46"/>
      <c r="H436" s="764"/>
      <c r="I436" s="2924">
        <f t="shared" si="77"/>
        <v>0</v>
      </c>
      <c r="J436" s="2927" t="s">
        <v>127</v>
      </c>
      <c r="K436" s="2924">
        <f>F436*12500</f>
        <v>25000</v>
      </c>
      <c r="L436" s="764"/>
      <c r="M436" s="2926">
        <f t="shared" si="78"/>
        <v>0</v>
      </c>
      <c r="N436" s="2927"/>
      <c r="O436" s="2926">
        <f t="shared" si="79"/>
        <v>0</v>
      </c>
      <c r="P436" s="2926">
        <f t="shared" si="82"/>
        <v>25000</v>
      </c>
      <c r="Q436" s="2795"/>
      <c r="R436" s="2772"/>
    </row>
    <row r="437" spans="2:18" s="40" customFormat="1" ht="15.95" customHeight="1">
      <c r="B437" s="3188"/>
      <c r="C437" s="2480">
        <v>41996</v>
      </c>
      <c r="D437" s="3" t="s">
        <v>1613</v>
      </c>
      <c r="E437" s="2927"/>
      <c r="F437" s="2927">
        <v>1</v>
      </c>
      <c r="G437" s="764">
        <v>25</v>
      </c>
      <c r="H437" s="764">
        <f>F437*G437</f>
        <v>25</v>
      </c>
      <c r="I437" s="2924">
        <f t="shared" si="77"/>
        <v>12500</v>
      </c>
      <c r="J437" s="2927"/>
      <c r="K437" s="2926"/>
      <c r="L437" s="764"/>
      <c r="M437" s="2926">
        <f t="shared" si="78"/>
        <v>0</v>
      </c>
      <c r="N437" s="2927"/>
      <c r="O437" s="2926">
        <f t="shared" si="79"/>
        <v>0</v>
      </c>
      <c r="P437" s="2926">
        <f t="shared" si="82"/>
        <v>12500</v>
      </c>
      <c r="Q437" s="2795"/>
      <c r="R437" s="2772"/>
    </row>
    <row r="438" spans="2:18" s="40" customFormat="1" ht="15.95" customHeight="1">
      <c r="B438" s="3187"/>
      <c r="C438" s="2480">
        <v>41996</v>
      </c>
      <c r="D438" s="27" t="s">
        <v>965</v>
      </c>
      <c r="E438" s="1470" t="s">
        <v>10</v>
      </c>
      <c r="F438" s="367">
        <v>1</v>
      </c>
      <c r="G438" s="46"/>
      <c r="H438" s="764"/>
      <c r="I438" s="2924">
        <f t="shared" si="77"/>
        <v>0</v>
      </c>
      <c r="J438" s="2927"/>
      <c r="K438" s="2926">
        <f>F438*10000</f>
        <v>10000</v>
      </c>
      <c r="L438" s="764">
        <v>1</v>
      </c>
      <c r="M438" s="2926">
        <f t="shared" si="78"/>
        <v>10000</v>
      </c>
      <c r="N438" s="2927"/>
      <c r="O438" s="2926">
        <f t="shared" si="79"/>
        <v>0</v>
      </c>
      <c r="P438" s="2926">
        <f t="shared" si="82"/>
        <v>20000</v>
      </c>
      <c r="Q438" s="2795"/>
      <c r="R438" s="2772"/>
    </row>
    <row r="439" spans="2:18" s="40" customFormat="1" ht="15.95" customHeight="1">
      <c r="B439" s="2923">
        <v>29</v>
      </c>
      <c r="C439" s="2480">
        <v>41997</v>
      </c>
      <c r="D439" s="1401" t="s">
        <v>1245</v>
      </c>
      <c r="E439" s="2927" t="s">
        <v>10</v>
      </c>
      <c r="F439" s="367">
        <v>4</v>
      </c>
      <c r="G439" s="46"/>
      <c r="H439" s="764"/>
      <c r="I439" s="2924">
        <f t="shared" si="77"/>
        <v>0</v>
      </c>
      <c r="J439" s="2927" t="s">
        <v>127</v>
      </c>
      <c r="K439" s="2924">
        <f>F439*12500</f>
        <v>50000</v>
      </c>
      <c r="L439" s="764">
        <v>0.5</v>
      </c>
      <c r="M439" s="2926">
        <f t="shared" si="78"/>
        <v>5000</v>
      </c>
      <c r="N439" s="2927"/>
      <c r="O439" s="2926">
        <f t="shared" si="79"/>
        <v>0</v>
      </c>
      <c r="P439" s="2926">
        <f t="shared" si="82"/>
        <v>55000</v>
      </c>
      <c r="Q439" s="2795"/>
      <c r="R439" s="2772"/>
    </row>
    <row r="440" spans="2:18" s="40" customFormat="1" ht="15.95" customHeight="1">
      <c r="B440" s="3186">
        <v>30</v>
      </c>
      <c r="C440" s="2480">
        <v>41998</v>
      </c>
      <c r="D440" s="27" t="s">
        <v>965</v>
      </c>
      <c r="E440" s="1470" t="s">
        <v>10</v>
      </c>
      <c r="F440" s="367">
        <v>1</v>
      </c>
      <c r="G440" s="46"/>
      <c r="H440" s="764"/>
      <c r="I440" s="2924">
        <f t="shared" si="77"/>
        <v>0</v>
      </c>
      <c r="J440" s="2927"/>
      <c r="K440" s="2926">
        <f>F440*10000</f>
        <v>10000</v>
      </c>
      <c r="L440" s="764"/>
      <c r="M440" s="2926">
        <f t="shared" si="78"/>
        <v>0</v>
      </c>
      <c r="N440" s="2927"/>
      <c r="O440" s="2926">
        <f t="shared" si="79"/>
        <v>0</v>
      </c>
      <c r="P440" s="2926">
        <f t="shared" si="82"/>
        <v>10000</v>
      </c>
      <c r="Q440" s="2842"/>
      <c r="R440" s="2777"/>
    </row>
    <row r="441" spans="2:18" s="40" customFormat="1" ht="15.95" customHeight="1" thickBot="1">
      <c r="B441" s="3208"/>
      <c r="C441" s="2957">
        <v>41998</v>
      </c>
      <c r="D441" s="50" t="s">
        <v>1634</v>
      </c>
      <c r="E441" s="2953"/>
      <c r="F441" s="2953">
        <v>1</v>
      </c>
      <c r="G441" s="765">
        <v>55</v>
      </c>
      <c r="H441" s="765">
        <f>F441*G441</f>
        <v>55</v>
      </c>
      <c r="I441" s="2951">
        <f t="shared" si="77"/>
        <v>27500</v>
      </c>
      <c r="J441" s="2953"/>
      <c r="K441" s="767"/>
      <c r="L441" s="765">
        <v>3.5</v>
      </c>
      <c r="M441" s="767">
        <f t="shared" si="78"/>
        <v>35000</v>
      </c>
      <c r="N441" s="2953"/>
      <c r="O441" s="767">
        <f t="shared" si="79"/>
        <v>0</v>
      </c>
      <c r="P441" s="767">
        <f t="shared" si="82"/>
        <v>62500</v>
      </c>
      <c r="Q441" s="2895"/>
      <c r="R441" s="2896"/>
    </row>
    <row r="442" spans="2:18" s="40" customFormat="1" ht="15.95" customHeight="1">
      <c r="B442" s="161"/>
      <c r="C442" s="162"/>
      <c r="D442" s="35"/>
      <c r="E442" s="2460"/>
      <c r="F442" s="2460"/>
      <c r="G442" s="2460"/>
      <c r="H442" s="163"/>
      <c r="I442" s="164"/>
      <c r="J442" s="163"/>
      <c r="K442" s="165"/>
      <c r="L442" s="166"/>
      <c r="M442" s="128"/>
      <c r="N442" s="166"/>
      <c r="O442" s="128"/>
      <c r="P442" s="129"/>
      <c r="Q442" s="128"/>
      <c r="R442" s="163"/>
    </row>
    <row r="443" spans="2:18" s="40" customFormat="1" ht="15.95" customHeight="1">
      <c r="B443" s="2460"/>
      <c r="C443" s="2460"/>
      <c r="D443" s="2462" t="s">
        <v>49</v>
      </c>
      <c r="E443" s="2460"/>
      <c r="F443" s="21"/>
      <c r="G443" s="21"/>
      <c r="H443" s="21"/>
      <c r="I443" s="209"/>
      <c r="J443" s="944"/>
      <c r="K443" s="209"/>
      <c r="L443" s="944"/>
      <c r="M443" s="209"/>
      <c r="N443" s="83"/>
      <c r="O443" s="2461" t="s">
        <v>50</v>
      </c>
      <c r="P443" s="2461"/>
      <c r="Q443" s="102"/>
      <c r="R443" s="2460"/>
    </row>
    <row r="444" spans="2:18" s="40" customFormat="1" ht="15.95" customHeight="1" thickBot="1">
      <c r="B444" s="2460"/>
      <c r="C444" s="2460"/>
      <c r="D444" s="2460"/>
      <c r="E444" s="2460"/>
      <c r="F444" s="21"/>
      <c r="G444" s="21"/>
      <c r="H444" s="21"/>
      <c r="I444" s="209"/>
      <c r="J444" s="944"/>
      <c r="K444" s="209"/>
      <c r="L444" s="944"/>
      <c r="M444" s="209"/>
      <c r="N444" s="83"/>
      <c r="O444" s="2461"/>
      <c r="P444" s="35"/>
      <c r="Q444" s="102"/>
      <c r="R444" s="2460"/>
    </row>
    <row r="445" spans="2:18" s="40" customFormat="1" ht="15.95" customHeight="1">
      <c r="B445" s="2460"/>
      <c r="C445" s="2460"/>
      <c r="D445" s="2460"/>
      <c r="E445" s="2460"/>
      <c r="F445" s="3135" t="s">
        <v>140</v>
      </c>
      <c r="G445" s="3136"/>
      <c r="H445" s="3136"/>
      <c r="I445" s="3136"/>
      <c r="J445" s="3136"/>
      <c r="K445" s="3136"/>
      <c r="L445" s="3136"/>
      <c r="M445" s="3137"/>
      <c r="N445" s="83"/>
      <c r="O445" s="2461"/>
      <c r="P445" s="35"/>
      <c r="Q445" s="102"/>
      <c r="R445" s="2460"/>
    </row>
    <row r="446" spans="2:18" s="40" customFormat="1" ht="15.95" customHeight="1" thickBot="1">
      <c r="B446" s="2460"/>
      <c r="C446" s="2460"/>
      <c r="D446" s="2460"/>
      <c r="E446" s="2460"/>
      <c r="F446" s="3138"/>
      <c r="G446" s="3139"/>
      <c r="H446" s="3139"/>
      <c r="I446" s="3139"/>
      <c r="J446" s="3139"/>
      <c r="K446" s="3139"/>
      <c r="L446" s="3139"/>
      <c r="M446" s="3140"/>
      <c r="N446" s="83"/>
      <c r="O446" s="2461"/>
      <c r="P446" s="35"/>
      <c r="Q446" s="102"/>
      <c r="R446" s="2460"/>
    </row>
    <row r="447" spans="2:18" s="40" customFormat="1" ht="15.95" customHeight="1">
      <c r="B447" s="2460"/>
      <c r="C447" s="2460"/>
      <c r="D447" s="2461" t="s">
        <v>46</v>
      </c>
      <c r="E447" s="2460"/>
      <c r="F447" s="2460"/>
      <c r="G447" s="21"/>
      <c r="H447" s="35"/>
      <c r="I447" s="35"/>
      <c r="J447" s="2460"/>
      <c r="K447" s="89"/>
      <c r="L447" s="35"/>
      <c r="M447" s="35"/>
      <c r="N447" s="83"/>
      <c r="O447" s="2461" t="s">
        <v>48</v>
      </c>
      <c r="P447" s="2461"/>
      <c r="Q447" s="102"/>
      <c r="R447" s="2460"/>
    </row>
    <row r="448" spans="2:18" s="40" customFormat="1" ht="15.95" customHeight="1">
      <c r="B448" s="2460"/>
      <c r="C448" s="2460"/>
      <c r="D448" s="2460" t="s">
        <v>47</v>
      </c>
      <c r="E448" s="2460"/>
      <c r="F448" s="2460"/>
      <c r="G448" s="2460"/>
      <c r="H448" s="35"/>
      <c r="I448" s="54"/>
      <c r="J448" s="2460"/>
      <c r="K448" s="89"/>
      <c r="L448" s="35"/>
      <c r="M448" s="35"/>
      <c r="N448" s="83"/>
      <c r="O448" s="35"/>
      <c r="P448" s="35"/>
      <c r="Q448" s="102"/>
      <c r="R448" s="2460"/>
    </row>
    <row r="449" spans="2:18" s="40" customFormat="1" ht="15.95" customHeight="1">
      <c r="B449" s="2460"/>
      <c r="C449" s="51"/>
      <c r="D449" s="35"/>
      <c r="E449" s="2460"/>
      <c r="F449" s="2460"/>
      <c r="G449" s="2460"/>
      <c r="H449" s="2460"/>
      <c r="I449" s="2460"/>
      <c r="J449" s="2460"/>
      <c r="K449" s="102"/>
      <c r="L449" s="2460"/>
      <c r="M449" s="102"/>
      <c r="N449" s="83"/>
      <c r="O449" s="102"/>
      <c r="P449" s="102"/>
      <c r="Q449" s="102"/>
      <c r="R449" s="2460"/>
    </row>
    <row r="450" spans="2:18" ht="15.95" customHeight="1">
      <c r="Q450" s="102"/>
    </row>
    <row r="451" spans="2:18" ht="15.95" customHeight="1">
      <c r="Q451" s="102"/>
    </row>
    <row r="452" spans="2:18" ht="15.95" customHeight="1">
      <c r="Q452" s="102"/>
    </row>
    <row r="453" spans="2:18" ht="15.95" customHeight="1">
      <c r="Q453" s="102"/>
    </row>
    <row r="454" spans="2:18" ht="15.95" customHeight="1">
      <c r="Q454" s="102"/>
    </row>
    <row r="455" spans="2:18" ht="15.95" customHeight="1">
      <c r="Q455" s="102"/>
    </row>
    <row r="456" spans="2:18" ht="15.95" customHeight="1">
      <c r="Q456" s="102"/>
    </row>
    <row r="457" spans="2:18" ht="15.95" customHeight="1">
      <c r="Q457" s="102"/>
    </row>
    <row r="458" spans="2:18" ht="15.95" customHeight="1">
      <c r="Q458" s="102"/>
    </row>
    <row r="459" spans="2:18" ht="15.95" customHeight="1">
      <c r="Q459" s="102"/>
    </row>
    <row r="460" spans="2:18" ht="15.95" customHeight="1">
      <c r="Q460" s="102"/>
    </row>
    <row r="461" spans="2:18" ht="15.95" customHeight="1">
      <c r="Q461" s="102"/>
    </row>
    <row r="462" spans="2:18" ht="15.95" customHeight="1">
      <c r="Q462" s="102"/>
    </row>
    <row r="463" spans="2:18" ht="15.95" customHeight="1">
      <c r="Q463" s="102"/>
    </row>
    <row r="464" spans="2:18" ht="15.95" customHeight="1">
      <c r="Q464" s="102"/>
    </row>
    <row r="465" spans="17:17" ht="15.95" customHeight="1">
      <c r="Q465" s="102"/>
    </row>
    <row r="466" spans="17:17" ht="15.95" customHeight="1">
      <c r="Q466" s="102"/>
    </row>
    <row r="467" spans="17:17" ht="15.95" customHeight="1">
      <c r="Q467" s="102"/>
    </row>
    <row r="468" spans="17:17" ht="15.95" customHeight="1">
      <c r="Q468" s="102"/>
    </row>
    <row r="469" spans="17:17" ht="15.95" customHeight="1">
      <c r="Q469" s="102"/>
    </row>
    <row r="470" spans="17:17" ht="15.95" customHeight="1">
      <c r="Q470" s="102"/>
    </row>
    <row r="471" spans="17:17" ht="15.95" customHeight="1">
      <c r="Q471" s="102"/>
    </row>
    <row r="472" spans="17:17" ht="15.95" customHeight="1">
      <c r="Q472" s="102"/>
    </row>
    <row r="473" spans="17:17" ht="15.95" customHeight="1">
      <c r="Q473" s="102"/>
    </row>
    <row r="474" spans="17:17" ht="15.95" customHeight="1">
      <c r="Q474" s="102"/>
    </row>
    <row r="475" spans="17:17" ht="15.95" customHeight="1">
      <c r="Q475" s="102"/>
    </row>
    <row r="476" spans="17:17" ht="15.95" customHeight="1">
      <c r="Q476" s="102"/>
    </row>
    <row r="477" spans="17:17" ht="15.95" customHeight="1">
      <c r="Q477" s="102"/>
    </row>
    <row r="478" spans="17:17" ht="15.95" customHeight="1">
      <c r="Q478" s="102"/>
    </row>
    <row r="479" spans="17:17" ht="15.95" customHeight="1">
      <c r="Q479" s="102"/>
    </row>
    <row r="480" spans="17:17" ht="15.95" customHeight="1">
      <c r="Q480" s="102"/>
    </row>
    <row r="481" spans="17:17" ht="15.95" customHeight="1">
      <c r="Q481" s="102"/>
    </row>
    <row r="482" spans="17:17" ht="15.95" customHeight="1">
      <c r="Q482" s="102"/>
    </row>
    <row r="483" spans="17:17" ht="15.95" customHeight="1">
      <c r="Q483" s="102"/>
    </row>
    <row r="484" spans="17:17" ht="15.95" customHeight="1">
      <c r="Q484" s="102"/>
    </row>
    <row r="485" spans="17:17" ht="15.95" customHeight="1">
      <c r="Q485" s="102"/>
    </row>
    <row r="486" spans="17:17" ht="15.95" customHeight="1">
      <c r="Q486" s="102"/>
    </row>
    <row r="487" spans="17:17" ht="15.95" customHeight="1">
      <c r="Q487" s="102"/>
    </row>
    <row r="488" spans="17:17" ht="15.95" customHeight="1">
      <c r="Q488" s="102"/>
    </row>
    <row r="489" spans="17:17" ht="15.95" customHeight="1">
      <c r="Q489" s="102"/>
    </row>
    <row r="490" spans="17:17" ht="15.95" customHeight="1">
      <c r="Q490" s="102"/>
    </row>
    <row r="491" spans="17:17" ht="15.95" customHeight="1">
      <c r="Q491" s="102"/>
    </row>
    <row r="492" spans="17:17" ht="15.95" customHeight="1">
      <c r="Q492" s="102"/>
    </row>
    <row r="493" spans="17:17" ht="15.95" customHeight="1">
      <c r="Q493" s="102"/>
    </row>
    <row r="494" spans="17:17" ht="15.95" customHeight="1">
      <c r="Q494" s="102"/>
    </row>
    <row r="495" spans="17:17" ht="15.95" customHeight="1">
      <c r="Q495" s="102"/>
    </row>
    <row r="496" spans="17:17" ht="15.95" customHeight="1">
      <c r="Q496" s="102"/>
    </row>
    <row r="497" spans="17:17" ht="15.95" customHeight="1">
      <c r="Q497" s="102"/>
    </row>
    <row r="498" spans="17:17" ht="15.95" customHeight="1">
      <c r="Q498" s="102"/>
    </row>
    <row r="499" spans="17:17" ht="15.95" customHeight="1">
      <c r="Q499" s="102"/>
    </row>
    <row r="500" spans="17:17" ht="15.95" customHeight="1">
      <c r="Q500" s="102"/>
    </row>
    <row r="501" spans="17:17" ht="15.95" customHeight="1">
      <c r="Q501" s="102"/>
    </row>
    <row r="502" spans="17:17" ht="15.95" customHeight="1">
      <c r="Q502" s="102"/>
    </row>
    <row r="503" spans="17:17" ht="15.95" customHeight="1">
      <c r="Q503" s="102"/>
    </row>
    <row r="504" spans="17:17" ht="15.95" customHeight="1">
      <c r="Q504" s="102"/>
    </row>
    <row r="505" spans="17:17" ht="15.95" customHeight="1">
      <c r="Q505" s="102"/>
    </row>
    <row r="506" spans="17:17" ht="15.95" customHeight="1">
      <c r="Q506" s="102"/>
    </row>
    <row r="507" spans="17:17" ht="15.95" customHeight="1">
      <c r="Q507" s="102"/>
    </row>
    <row r="508" spans="17:17" ht="15.95" customHeight="1">
      <c r="Q508" s="102"/>
    </row>
    <row r="509" spans="17:17" ht="15.95" customHeight="1">
      <c r="Q509" s="102"/>
    </row>
    <row r="510" spans="17:17" ht="15.95" customHeight="1">
      <c r="Q510" s="102"/>
    </row>
    <row r="511" spans="17:17" ht="15.95" customHeight="1">
      <c r="Q511" s="102"/>
    </row>
    <row r="512" spans="17:17" ht="15.95" customHeight="1">
      <c r="Q512" s="102"/>
    </row>
    <row r="513" spans="17:17" ht="15.95" customHeight="1">
      <c r="Q513" s="102"/>
    </row>
    <row r="514" spans="17:17" ht="15.95" customHeight="1">
      <c r="Q514" s="102"/>
    </row>
    <row r="515" spans="17:17" ht="15.95" customHeight="1">
      <c r="Q515" s="102"/>
    </row>
    <row r="516" spans="17:17" ht="15.95" customHeight="1">
      <c r="Q516" s="102"/>
    </row>
    <row r="517" spans="17:17" ht="15.95" customHeight="1">
      <c r="Q517" s="102"/>
    </row>
    <row r="518" spans="17:17" ht="15.95" customHeight="1">
      <c r="Q518" s="102"/>
    </row>
    <row r="519" spans="17:17" ht="15.95" customHeight="1">
      <c r="Q519" s="102"/>
    </row>
    <row r="520" spans="17:17" ht="15.95" customHeight="1">
      <c r="Q520" s="102"/>
    </row>
    <row r="521" spans="17:17" ht="15.95" customHeight="1">
      <c r="Q521" s="102"/>
    </row>
    <row r="522" spans="17:17" ht="15.95" customHeight="1">
      <c r="Q522" s="102"/>
    </row>
    <row r="523" spans="17:17" ht="15.95" customHeight="1">
      <c r="Q523" s="102"/>
    </row>
    <row r="524" spans="17:17" ht="15.95" customHeight="1">
      <c r="Q524" s="102"/>
    </row>
    <row r="525" spans="17:17" ht="15.95" customHeight="1">
      <c r="Q525" s="102"/>
    </row>
    <row r="526" spans="17:17" ht="15.95" customHeight="1">
      <c r="Q526" s="102"/>
    </row>
    <row r="527" spans="17:17" ht="15.95" customHeight="1">
      <c r="Q527" s="102"/>
    </row>
    <row r="528" spans="17:17" ht="15.95" customHeight="1">
      <c r="Q528" s="102"/>
    </row>
    <row r="529" spans="17:17" ht="15.95" customHeight="1">
      <c r="Q529" s="102"/>
    </row>
    <row r="530" spans="17:17" ht="15.95" customHeight="1">
      <c r="Q530" s="102"/>
    </row>
    <row r="531" spans="17:17" ht="15.95" customHeight="1">
      <c r="Q531" s="102"/>
    </row>
    <row r="532" spans="17:17" ht="15.95" customHeight="1">
      <c r="Q532" s="102"/>
    </row>
    <row r="533" spans="17:17" ht="15.95" customHeight="1">
      <c r="Q533" s="102"/>
    </row>
    <row r="534" spans="17:17" ht="15.95" customHeight="1">
      <c r="Q534" s="102"/>
    </row>
    <row r="535" spans="17:17" ht="15.95" customHeight="1">
      <c r="Q535" s="102"/>
    </row>
    <row r="536" spans="17:17" ht="15.95" customHeight="1">
      <c r="Q536" s="102"/>
    </row>
    <row r="537" spans="17:17" ht="15.95" customHeight="1">
      <c r="Q537" s="102"/>
    </row>
    <row r="538" spans="17:17" ht="15.95" customHeight="1">
      <c r="Q538" s="102"/>
    </row>
    <row r="539" spans="17:17" ht="15.95" customHeight="1">
      <c r="Q539" s="102"/>
    </row>
    <row r="540" spans="17:17" ht="15.95" customHeight="1">
      <c r="Q540" s="102"/>
    </row>
    <row r="541" spans="17:17" ht="15.95" customHeight="1">
      <c r="Q541" s="102"/>
    </row>
    <row r="542" spans="17:17" ht="15.95" customHeight="1">
      <c r="Q542" s="102"/>
    </row>
    <row r="543" spans="17:17" ht="15.95" customHeight="1">
      <c r="Q543" s="102"/>
    </row>
    <row r="544" spans="17:17" ht="15.95" customHeight="1">
      <c r="Q544" s="102"/>
    </row>
    <row r="545" spans="17:17" ht="15.95" customHeight="1">
      <c r="Q545" s="102"/>
    </row>
    <row r="546" spans="17:17" ht="15.95" customHeight="1">
      <c r="Q546" s="102"/>
    </row>
    <row r="547" spans="17:17" ht="15.95" customHeight="1">
      <c r="Q547" s="102"/>
    </row>
    <row r="548" spans="17:17" ht="15.95" customHeight="1">
      <c r="Q548" s="102"/>
    </row>
    <row r="549" spans="17:17" ht="15.95" customHeight="1">
      <c r="Q549" s="102"/>
    </row>
    <row r="550" spans="17:17" ht="15.95" customHeight="1">
      <c r="Q550" s="102"/>
    </row>
    <row r="551" spans="17:17" ht="15.95" customHeight="1">
      <c r="Q551" s="102"/>
    </row>
    <row r="552" spans="17:17" ht="15.95" customHeight="1">
      <c r="Q552" s="102"/>
    </row>
    <row r="553" spans="17:17" ht="15.95" customHeight="1">
      <c r="Q553" s="102"/>
    </row>
    <row r="554" spans="17:17" ht="15.95" customHeight="1">
      <c r="Q554" s="102"/>
    </row>
    <row r="555" spans="17:17" ht="15.95" customHeight="1">
      <c r="Q555" s="102"/>
    </row>
    <row r="556" spans="17:17" ht="15.95" customHeight="1">
      <c r="Q556" s="102"/>
    </row>
    <row r="557" spans="17:17" ht="15.95" customHeight="1">
      <c r="Q557" s="102"/>
    </row>
    <row r="558" spans="17:17" ht="15.95" customHeight="1">
      <c r="Q558" s="102"/>
    </row>
    <row r="559" spans="17:17" ht="15.95" customHeight="1">
      <c r="Q559" s="102"/>
    </row>
    <row r="560" spans="17:17" ht="15.95" customHeight="1">
      <c r="Q560" s="102"/>
    </row>
    <row r="561" spans="17:17" ht="15.95" customHeight="1">
      <c r="Q561" s="102"/>
    </row>
    <row r="562" spans="17:17" ht="15.95" customHeight="1">
      <c r="Q562" s="102"/>
    </row>
    <row r="563" spans="17:17" ht="15.95" customHeight="1">
      <c r="Q563" s="102"/>
    </row>
    <row r="564" spans="17:17" ht="15.95" customHeight="1">
      <c r="Q564" s="102"/>
    </row>
    <row r="565" spans="17:17" ht="15.95" customHeight="1">
      <c r="Q565" s="102"/>
    </row>
    <row r="566" spans="17:17" ht="15.95" customHeight="1">
      <c r="Q566" s="102"/>
    </row>
    <row r="567" spans="17:17" ht="15.95" customHeight="1">
      <c r="Q567" s="102"/>
    </row>
    <row r="568" spans="17:17" ht="15.95" customHeight="1">
      <c r="Q568" s="102"/>
    </row>
    <row r="569" spans="17:17" ht="15.95" customHeight="1">
      <c r="Q569" s="102"/>
    </row>
    <row r="570" spans="17:17" ht="15.95" customHeight="1">
      <c r="Q570" s="102"/>
    </row>
    <row r="571" spans="17:17" ht="15.95" customHeight="1">
      <c r="Q571" s="102"/>
    </row>
    <row r="572" spans="17:17" ht="15.95" customHeight="1">
      <c r="Q572" s="102"/>
    </row>
    <row r="573" spans="17:17" ht="15.95" customHeight="1">
      <c r="Q573" s="102"/>
    </row>
    <row r="574" spans="17:17" ht="15.95" customHeight="1">
      <c r="Q574" s="102"/>
    </row>
    <row r="575" spans="17:17" ht="15.95" customHeight="1">
      <c r="Q575" s="102"/>
    </row>
    <row r="576" spans="17:17" ht="15.95" customHeight="1">
      <c r="Q576" s="102"/>
    </row>
    <row r="577" spans="17:17">
      <c r="Q577" s="102"/>
    </row>
    <row r="578" spans="17:17">
      <c r="Q578" s="102"/>
    </row>
    <row r="579" spans="17:17">
      <c r="Q579" s="102"/>
    </row>
    <row r="580" spans="17:17">
      <c r="Q580" s="102"/>
    </row>
    <row r="581" spans="17:17">
      <c r="Q581" s="102"/>
    </row>
    <row r="582" spans="17:17">
      <c r="Q582" s="102"/>
    </row>
    <row r="583" spans="17:17">
      <c r="Q583" s="102"/>
    </row>
    <row r="584" spans="17:17">
      <c r="Q584" s="102"/>
    </row>
    <row r="585" spans="17:17">
      <c r="Q585" s="102"/>
    </row>
    <row r="586" spans="17:17">
      <c r="Q586" s="102"/>
    </row>
    <row r="587" spans="17:17">
      <c r="Q587" s="102"/>
    </row>
    <row r="588" spans="17:17">
      <c r="Q588" s="102"/>
    </row>
    <row r="589" spans="17:17">
      <c r="Q589" s="102"/>
    </row>
  </sheetData>
  <autoFilter ref="B8:R441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72">
    <mergeCell ref="B440:B441"/>
    <mergeCell ref="B415:B417"/>
    <mergeCell ref="B423:B424"/>
    <mergeCell ref="B425:B426"/>
    <mergeCell ref="B430:B431"/>
    <mergeCell ref="B432:B433"/>
    <mergeCell ref="B436:B438"/>
    <mergeCell ref="B391:B392"/>
    <mergeCell ref="B393:B394"/>
    <mergeCell ref="B397:B398"/>
    <mergeCell ref="B399:B402"/>
    <mergeCell ref="B360:B361"/>
    <mergeCell ref="B365:B366"/>
    <mergeCell ref="B369:B370"/>
    <mergeCell ref="B371:B372"/>
    <mergeCell ref="B385:B386"/>
    <mergeCell ref="B389:B390"/>
    <mergeCell ref="B358:B359"/>
    <mergeCell ref="B307:B308"/>
    <mergeCell ref="B281:B282"/>
    <mergeCell ref="B283:B284"/>
    <mergeCell ref="B294:B296"/>
    <mergeCell ref="B299:B300"/>
    <mergeCell ref="B303:B304"/>
    <mergeCell ref="B344:B345"/>
    <mergeCell ref="B346:B347"/>
    <mergeCell ref="D89:D116"/>
    <mergeCell ref="B58:B59"/>
    <mergeCell ref="B60:B61"/>
    <mergeCell ref="B350:B351"/>
    <mergeCell ref="B352:B353"/>
    <mergeCell ref="B305:B306"/>
    <mergeCell ref="B216:B217"/>
    <mergeCell ref="B67:B68"/>
    <mergeCell ref="D117:D147"/>
    <mergeCell ref="B229:B231"/>
    <mergeCell ref="B1:R1"/>
    <mergeCell ref="B2:D2"/>
    <mergeCell ref="B3:D3"/>
    <mergeCell ref="B4:D4"/>
    <mergeCell ref="B5:D5"/>
    <mergeCell ref="Q60:Q61"/>
    <mergeCell ref="B19:B20"/>
    <mergeCell ref="B55:B56"/>
    <mergeCell ref="B41:B42"/>
    <mergeCell ref="B47:B49"/>
    <mergeCell ref="B10:B11"/>
    <mergeCell ref="B17:B18"/>
    <mergeCell ref="B32:B33"/>
    <mergeCell ref="B34:B35"/>
    <mergeCell ref="B36:B37"/>
    <mergeCell ref="B65:B66"/>
    <mergeCell ref="B50:B52"/>
    <mergeCell ref="B12:B13"/>
    <mergeCell ref="B39:B40"/>
    <mergeCell ref="B232:B234"/>
    <mergeCell ref="B211:B212"/>
    <mergeCell ref="B214:B215"/>
    <mergeCell ref="D117:D147"/>
    <mergeCell ref="B220:B221"/>
    <mergeCell ref="B223:B224"/>
    <mergeCell ref="B226:B227"/>
    <mergeCell ref="B266:B267"/>
    <mergeCell ref="B275:B276"/>
    <mergeCell ref="F445:M446"/>
    <mergeCell ref="B325:B326"/>
    <mergeCell ref="B327:B328"/>
    <mergeCell ref="B334:B335"/>
    <mergeCell ref="B338:B339"/>
    <mergeCell ref="B340:B341"/>
    <mergeCell ref="B342:B343"/>
    <mergeCell ref="B322:B323"/>
  </mergeCells>
  <phoneticPr fontId="1" type="noConversion"/>
  <pageMargins left="0.52" right="0.12" top="0.34" bottom="0.12" header="0.12" footer="0.2"/>
  <pageSetup paperSize="9" scale="58" orientation="landscape" horizontalDpi="4294967292" verticalDpi="4294967292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1">
    <tabColor theme="1"/>
    <pageSetUpPr fitToPage="1"/>
  </sheetPr>
  <dimension ref="A1:T553"/>
  <sheetViews>
    <sheetView zoomScale="75" zoomScaleNormal="75" workbookViewId="0">
      <pane ySplit="8" topLeftCell="A315" activePane="bottomLeft" state="frozen"/>
      <selection pane="bottomLeft" activeCell="E5" sqref="E5"/>
    </sheetView>
  </sheetViews>
  <sheetFormatPr defaultColWidth="10.875" defaultRowHeight="15.75"/>
  <cols>
    <col min="1" max="1" width="1.625" style="40" customWidth="1"/>
    <col min="2" max="2" width="4.625" style="101" customWidth="1"/>
    <col min="3" max="3" width="9.625" style="101" customWidth="1"/>
    <col min="4" max="4" width="37.375" style="59" customWidth="1"/>
    <col min="5" max="7" width="8.625" style="101" customWidth="1"/>
    <col min="8" max="8" width="8.625" style="21" customWidth="1"/>
    <col min="9" max="9" width="14.625" style="101" customWidth="1"/>
    <col min="10" max="10" width="14.625" style="36" customWidth="1"/>
    <col min="11" max="11" width="13.5" style="101" customWidth="1"/>
    <col min="12" max="12" width="8.625" style="101" customWidth="1"/>
    <col min="13" max="13" width="12.625" style="36" customWidth="1"/>
    <col min="14" max="14" width="8.625" style="137" customWidth="1"/>
    <col min="15" max="15" width="12.625" style="36" customWidth="1"/>
    <col min="16" max="16" width="14.625" style="101" customWidth="1"/>
    <col min="17" max="17" width="14.625" style="36" customWidth="1"/>
    <col min="18" max="18" width="14.625" style="101" customWidth="1"/>
    <col min="19" max="16384" width="10.875" style="40"/>
  </cols>
  <sheetData>
    <row r="1" spans="2:18" s="66" customFormat="1" ht="18" customHeight="1">
      <c r="B1" s="3083" t="s">
        <v>0</v>
      </c>
      <c r="C1" s="3083"/>
      <c r="D1" s="3161"/>
      <c r="E1" s="3083"/>
      <c r="F1" s="3083"/>
      <c r="G1" s="3083"/>
      <c r="H1" s="3083"/>
      <c r="I1" s="3083"/>
      <c r="J1" s="3162"/>
      <c r="K1" s="3083"/>
      <c r="L1" s="3083"/>
      <c r="M1" s="3162"/>
      <c r="N1" s="3083"/>
      <c r="O1" s="3162"/>
      <c r="P1" s="3083"/>
      <c r="Q1" s="3162"/>
      <c r="R1" s="3083"/>
    </row>
    <row r="2" spans="2:18" s="58" customFormat="1" ht="15.95" customHeight="1">
      <c r="B2" s="3388" t="s">
        <v>488</v>
      </c>
      <c r="C2" s="3388"/>
      <c r="D2" s="3389"/>
      <c r="E2" s="289"/>
      <c r="F2" s="289"/>
      <c r="G2" s="289"/>
      <c r="H2" s="289"/>
      <c r="I2" s="60"/>
      <c r="J2" s="60"/>
      <c r="K2" s="60"/>
      <c r="L2" s="65"/>
      <c r="M2" s="584"/>
      <c r="N2" s="65"/>
      <c r="O2" s="60"/>
      <c r="P2" s="60"/>
      <c r="Q2" s="60"/>
      <c r="R2" s="289"/>
    </row>
    <row r="3" spans="2:18" s="58" customFormat="1" ht="15.95" customHeight="1">
      <c r="B3" s="3388" t="s">
        <v>22</v>
      </c>
      <c r="C3" s="3388"/>
      <c r="D3" s="3389"/>
      <c r="E3" s="289"/>
      <c r="F3" s="289"/>
      <c r="G3" s="289"/>
      <c r="H3" s="289"/>
      <c r="I3" s="60"/>
      <c r="J3" s="60"/>
      <c r="K3" s="60"/>
      <c r="L3" s="65"/>
      <c r="M3" s="60"/>
      <c r="N3" s="65"/>
      <c r="O3" s="60"/>
      <c r="P3" s="60"/>
      <c r="Q3" s="60"/>
      <c r="R3" s="289"/>
    </row>
    <row r="4" spans="2:18" s="58" customFormat="1" ht="15.95" customHeight="1">
      <c r="B4" s="3086" t="s">
        <v>54</v>
      </c>
      <c r="C4" s="3086"/>
      <c r="D4" s="3163"/>
      <c r="E4" s="289"/>
      <c r="F4" s="289"/>
      <c r="G4" s="289"/>
      <c r="H4" s="289"/>
      <c r="I4" s="60"/>
      <c r="J4" s="60"/>
      <c r="K4" s="60"/>
      <c r="L4" s="65"/>
      <c r="M4" s="60"/>
      <c r="N4" s="65"/>
      <c r="O4" s="60"/>
      <c r="P4" s="60"/>
      <c r="Q4" s="60"/>
      <c r="R4" s="289"/>
    </row>
    <row r="5" spans="2:18" s="58" customFormat="1" ht="15.95" customHeight="1" thickBot="1">
      <c r="B5" s="3086" t="s">
        <v>141</v>
      </c>
      <c r="C5" s="3086"/>
      <c r="D5" s="3163"/>
      <c r="E5" s="3039">
        <v>30</v>
      </c>
      <c r="F5" s="289"/>
      <c r="G5" s="289"/>
      <c r="H5" s="289"/>
      <c r="I5" s="60"/>
      <c r="J5" s="60"/>
      <c r="K5" s="60"/>
      <c r="L5" s="65"/>
      <c r="M5" s="60"/>
      <c r="N5" s="65"/>
      <c r="O5" s="60"/>
      <c r="P5" s="148"/>
      <c r="Q5" s="148"/>
      <c r="R5" s="289"/>
    </row>
    <row r="6" spans="2:18" s="2" customFormat="1" ht="48" thickBot="1">
      <c r="B6" s="394" t="s">
        <v>1</v>
      </c>
      <c r="C6" s="394" t="s">
        <v>2</v>
      </c>
      <c r="D6" s="585" t="s">
        <v>8</v>
      </c>
      <c r="E6" s="394" t="s">
        <v>7</v>
      </c>
      <c r="F6" s="394" t="s">
        <v>28</v>
      </c>
      <c r="G6" s="396" t="s">
        <v>26</v>
      </c>
      <c r="H6" s="394" t="s">
        <v>6</v>
      </c>
      <c r="I6" s="397" t="s">
        <v>3</v>
      </c>
      <c r="J6" s="397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5.95" customHeight="1" thickBot="1">
      <c r="B7" s="398">
        <v>1</v>
      </c>
      <c r="C7" s="398">
        <v>2</v>
      </c>
      <c r="D7" s="399">
        <v>3</v>
      </c>
      <c r="E7" s="398">
        <v>4</v>
      </c>
      <c r="F7" s="398">
        <v>5</v>
      </c>
      <c r="G7" s="399">
        <v>6</v>
      </c>
      <c r="H7" s="398" t="s">
        <v>33</v>
      </c>
      <c r="I7" s="400" t="s">
        <v>62</v>
      </c>
      <c r="J7" s="400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8" s="49" customFormat="1" ht="18" customHeight="1" thickBot="1">
      <c r="B8" s="85"/>
      <c r="C8" s="85"/>
      <c r="D8" s="586"/>
      <c r="E8" s="85"/>
      <c r="F8" s="87">
        <f>SUBTOTAL(9,F9:F1253)</f>
        <v>0</v>
      </c>
      <c r="G8" s="87"/>
      <c r="H8" s="87">
        <f>SUBTOTAL(9,H9:H1253)</f>
        <v>0</v>
      </c>
      <c r="I8" s="86">
        <f>SUBTOTAL(9,I9:I1271)</f>
        <v>0</v>
      </c>
      <c r="J8" s="623"/>
      <c r="K8" s="15">
        <f>SUBTOTAL(9,K9:K1271)</f>
        <v>0</v>
      </c>
      <c r="L8" s="87">
        <f>SUBTOTAL(9,L9:L1253)</f>
        <v>0</v>
      </c>
      <c r="M8" s="86">
        <f>SUBTOTAL(9,M9:M1271)</f>
        <v>0</v>
      </c>
      <c r="N8" s="87">
        <f>SUBTOTAL(9,N9:N1253)</f>
        <v>0</v>
      </c>
      <c r="O8" s="86">
        <f>SUBTOTAL(9,O9:O1271)</f>
        <v>0</v>
      </c>
      <c r="P8" s="86">
        <f>SUBTOTAL(9,P9:P1271)</f>
        <v>0</v>
      </c>
      <c r="Q8" s="86">
        <f>SUBTOTAL(9,Q9:Q1369)</f>
        <v>0</v>
      </c>
      <c r="R8" s="85"/>
    </row>
    <row r="9" spans="2:18" ht="15.95" hidden="1" customHeight="1">
      <c r="B9" s="184">
        <v>1</v>
      </c>
      <c r="C9" s="114">
        <v>41634</v>
      </c>
      <c r="D9" s="27" t="s">
        <v>95</v>
      </c>
      <c r="E9" s="43"/>
      <c r="F9" s="46"/>
      <c r="G9" s="46"/>
      <c r="H9" s="169">
        <f>F9*G9</f>
        <v>0</v>
      </c>
      <c r="I9" s="253">
        <f>H9*500</f>
        <v>0</v>
      </c>
      <c r="J9" s="167"/>
      <c r="K9" s="253"/>
      <c r="L9" s="117"/>
      <c r="M9" s="227">
        <f t="shared" ref="M9:M54" si="0">L9*10000</f>
        <v>0</v>
      </c>
      <c r="N9" s="117"/>
      <c r="O9" s="227">
        <f t="shared" ref="O9:O54" si="1">N9*15000</f>
        <v>0</v>
      </c>
      <c r="P9" s="361">
        <f t="shared" ref="P9:P54" si="2">M9+K9+I9+O9</f>
        <v>0</v>
      </c>
      <c r="Q9" s="227"/>
      <c r="R9" s="1099" t="s">
        <v>486</v>
      </c>
    </row>
    <row r="10" spans="2:18" ht="15.95" hidden="1" customHeight="1">
      <c r="B10" s="3153">
        <v>2</v>
      </c>
      <c r="C10" s="108">
        <v>41635</v>
      </c>
      <c r="D10" s="27" t="s">
        <v>129</v>
      </c>
      <c r="E10" s="43" t="s">
        <v>39</v>
      </c>
      <c r="F10" s="46">
        <v>1</v>
      </c>
      <c r="G10" s="46">
        <v>150</v>
      </c>
      <c r="H10" s="169">
        <f>F10*G10</f>
        <v>150</v>
      </c>
      <c r="I10" s="253">
        <f>H10*500</f>
        <v>75000</v>
      </c>
      <c r="J10" s="413"/>
      <c r="K10" s="253"/>
      <c r="L10" s="201"/>
      <c r="M10" s="253">
        <f t="shared" si="0"/>
        <v>0</v>
      </c>
      <c r="N10" s="201"/>
      <c r="O10" s="253">
        <f t="shared" si="1"/>
        <v>0</v>
      </c>
      <c r="P10" s="405">
        <f t="shared" si="2"/>
        <v>75000</v>
      </c>
      <c r="Q10" s="3168">
        <v>35000</v>
      </c>
      <c r="R10" s="1100" t="s">
        <v>486</v>
      </c>
    </row>
    <row r="11" spans="2:18" ht="15.95" hidden="1" customHeight="1">
      <c r="B11" s="3154"/>
      <c r="C11" s="108">
        <v>41635</v>
      </c>
      <c r="D11" s="27" t="s">
        <v>143</v>
      </c>
      <c r="E11" s="43" t="s">
        <v>139</v>
      </c>
      <c r="F11" s="46">
        <v>2</v>
      </c>
      <c r="G11" s="46"/>
      <c r="H11" s="169">
        <f>F11*G11</f>
        <v>0</v>
      </c>
      <c r="I11" s="253">
        <f>H11*500</f>
        <v>0</v>
      </c>
      <c r="J11" s="413"/>
      <c r="K11" s="253">
        <f>F11*7500</f>
        <v>15000</v>
      </c>
      <c r="L11" s="201">
        <v>1</v>
      </c>
      <c r="M11" s="253">
        <f>L11*10000</f>
        <v>10000</v>
      </c>
      <c r="N11" s="201"/>
      <c r="O11" s="253">
        <f>N11*15000</f>
        <v>0</v>
      </c>
      <c r="P11" s="405">
        <f>M11+K11+I11+O11</f>
        <v>25000</v>
      </c>
      <c r="Q11" s="3165"/>
      <c r="R11" s="1100" t="s">
        <v>486</v>
      </c>
    </row>
    <row r="12" spans="2:18" ht="15.95" hidden="1" customHeight="1">
      <c r="B12" s="3153">
        <v>3</v>
      </c>
      <c r="C12" s="108">
        <v>41636</v>
      </c>
      <c r="D12" s="27" t="s">
        <v>143</v>
      </c>
      <c r="E12" s="43" t="s">
        <v>139</v>
      </c>
      <c r="F12" s="46">
        <v>3</v>
      </c>
      <c r="G12" s="46"/>
      <c r="H12" s="169">
        <f>F12*G12</f>
        <v>0</v>
      </c>
      <c r="I12" s="253">
        <f>H12*500</f>
        <v>0</v>
      </c>
      <c r="J12" s="413"/>
      <c r="K12" s="253">
        <f>F12*7500</f>
        <v>22500</v>
      </c>
      <c r="L12" s="201"/>
      <c r="M12" s="253">
        <f t="shared" si="0"/>
        <v>0</v>
      </c>
      <c r="N12" s="201"/>
      <c r="O12" s="253">
        <f t="shared" si="1"/>
        <v>0</v>
      </c>
      <c r="P12" s="405">
        <f t="shared" si="2"/>
        <v>22500</v>
      </c>
      <c r="Q12" s="253"/>
      <c r="R12" s="1100" t="s">
        <v>486</v>
      </c>
    </row>
    <row r="13" spans="2:18" ht="15.95" hidden="1" customHeight="1">
      <c r="B13" s="3154"/>
      <c r="C13" s="108">
        <v>41636</v>
      </c>
      <c r="D13" s="27" t="s">
        <v>133</v>
      </c>
      <c r="E13" s="43"/>
      <c r="F13" s="46"/>
      <c r="G13" s="46"/>
      <c r="H13" s="42">
        <f>F13*G13</f>
        <v>0</v>
      </c>
      <c r="I13" s="253">
        <f>H13*500</f>
        <v>0</v>
      </c>
      <c r="J13" s="167"/>
      <c r="K13" s="253"/>
      <c r="L13" s="201">
        <v>4</v>
      </c>
      <c r="M13" s="253">
        <f>L13*10000</f>
        <v>40000</v>
      </c>
      <c r="N13" s="201"/>
      <c r="O13" s="253">
        <f>N13*15000</f>
        <v>0</v>
      </c>
      <c r="P13" s="405">
        <f>M13+K13+I13+O13</f>
        <v>40000</v>
      </c>
      <c r="Q13" s="253"/>
      <c r="R13" s="1100" t="s">
        <v>486</v>
      </c>
    </row>
    <row r="14" spans="2:18" ht="15.95" hidden="1" customHeight="1">
      <c r="B14" s="140">
        <v>4</v>
      </c>
      <c r="C14" s="104">
        <v>41637</v>
      </c>
      <c r="D14" s="27" t="s">
        <v>95</v>
      </c>
      <c r="E14" s="43"/>
      <c r="F14" s="46"/>
      <c r="G14" s="46"/>
      <c r="H14" s="42">
        <f t="shared" ref="H14:H54" si="3">F14*G14</f>
        <v>0</v>
      </c>
      <c r="I14" s="253">
        <f t="shared" ref="I14:I54" si="4">H14*500</f>
        <v>0</v>
      </c>
      <c r="J14" s="167"/>
      <c r="K14" s="253"/>
      <c r="L14" s="201"/>
      <c r="M14" s="253">
        <f t="shared" si="0"/>
        <v>0</v>
      </c>
      <c r="N14" s="201"/>
      <c r="O14" s="253">
        <f t="shared" si="1"/>
        <v>0</v>
      </c>
      <c r="P14" s="405">
        <f t="shared" si="2"/>
        <v>0</v>
      </c>
      <c r="Q14" s="225"/>
      <c r="R14" s="1100" t="s">
        <v>486</v>
      </c>
    </row>
    <row r="15" spans="2:18" ht="15.95" hidden="1" customHeight="1">
      <c r="B15" s="178">
        <v>5</v>
      </c>
      <c r="C15" s="108">
        <v>41638</v>
      </c>
      <c r="D15" s="27" t="s">
        <v>129</v>
      </c>
      <c r="E15" s="43" t="s">
        <v>39</v>
      </c>
      <c r="F15" s="46">
        <v>1</v>
      </c>
      <c r="G15" s="46">
        <v>150</v>
      </c>
      <c r="H15" s="42">
        <f t="shared" si="3"/>
        <v>150</v>
      </c>
      <c r="I15" s="253">
        <f t="shared" si="4"/>
        <v>75000</v>
      </c>
      <c r="J15" s="167"/>
      <c r="K15" s="253"/>
      <c r="L15" s="201">
        <v>5</v>
      </c>
      <c r="M15" s="253">
        <f t="shared" si="0"/>
        <v>50000</v>
      </c>
      <c r="N15" s="201">
        <v>2</v>
      </c>
      <c r="O15" s="253">
        <f t="shared" si="1"/>
        <v>30000</v>
      </c>
      <c r="P15" s="405">
        <f t="shared" si="2"/>
        <v>155000</v>
      </c>
      <c r="Q15" s="253"/>
      <c r="R15" s="1100" t="s">
        <v>486</v>
      </c>
    </row>
    <row r="16" spans="2:18" ht="15.95" hidden="1" customHeight="1">
      <c r="B16" s="178">
        <v>6</v>
      </c>
      <c r="C16" s="108">
        <v>41639</v>
      </c>
      <c r="D16" s="27" t="s">
        <v>133</v>
      </c>
      <c r="E16" s="43"/>
      <c r="F16" s="46"/>
      <c r="G16" s="46"/>
      <c r="H16" s="42">
        <f t="shared" si="3"/>
        <v>0</v>
      </c>
      <c r="I16" s="253">
        <f t="shared" si="4"/>
        <v>0</v>
      </c>
      <c r="J16" s="167"/>
      <c r="K16" s="253"/>
      <c r="L16" s="201"/>
      <c r="M16" s="253">
        <f t="shared" si="0"/>
        <v>0</v>
      </c>
      <c r="N16" s="201"/>
      <c r="O16" s="253">
        <f t="shared" si="1"/>
        <v>0</v>
      </c>
      <c r="P16" s="405">
        <f t="shared" si="2"/>
        <v>0</v>
      </c>
      <c r="Q16" s="253"/>
      <c r="R16" s="1100" t="s">
        <v>486</v>
      </c>
    </row>
    <row r="17" spans="2:19" s="91" customFormat="1" ht="15.95" hidden="1" customHeight="1">
      <c r="B17" s="3153">
        <v>7</v>
      </c>
      <c r="C17" s="108">
        <v>41640</v>
      </c>
      <c r="D17" s="27" t="s">
        <v>130</v>
      </c>
      <c r="E17" s="43" t="s">
        <v>39</v>
      </c>
      <c r="F17" s="46">
        <v>1</v>
      </c>
      <c r="G17" s="46">
        <v>150</v>
      </c>
      <c r="H17" s="169">
        <f t="shared" si="3"/>
        <v>150</v>
      </c>
      <c r="I17" s="253">
        <f t="shared" si="4"/>
        <v>75000</v>
      </c>
      <c r="J17" s="413"/>
      <c r="K17" s="253"/>
      <c r="L17" s="130"/>
      <c r="M17" s="204">
        <f t="shared" si="0"/>
        <v>0</v>
      </c>
      <c r="N17" s="130"/>
      <c r="O17" s="204">
        <f t="shared" si="1"/>
        <v>0</v>
      </c>
      <c r="P17" s="405">
        <f t="shared" si="2"/>
        <v>75000</v>
      </c>
      <c r="Q17" s="253"/>
      <c r="R17" s="1100" t="s">
        <v>486</v>
      </c>
      <c r="S17" s="90"/>
    </row>
    <row r="18" spans="2:19" s="91" customFormat="1" ht="15.95" hidden="1" customHeight="1">
      <c r="B18" s="3154"/>
      <c r="C18" s="108">
        <v>41640</v>
      </c>
      <c r="D18" s="27" t="s">
        <v>133</v>
      </c>
      <c r="E18" s="43"/>
      <c r="F18" s="46"/>
      <c r="G18" s="46"/>
      <c r="H18" s="42">
        <f>F18*G18</f>
        <v>0</v>
      </c>
      <c r="I18" s="253">
        <f>H18*500</f>
        <v>0</v>
      </c>
      <c r="J18" s="167"/>
      <c r="K18" s="253"/>
      <c r="L18" s="130">
        <v>4</v>
      </c>
      <c r="M18" s="204">
        <f>L18*10000</f>
        <v>40000</v>
      </c>
      <c r="N18" s="130"/>
      <c r="O18" s="204">
        <f>N18*15000</f>
        <v>0</v>
      </c>
      <c r="P18" s="405">
        <f>M18+K18+I18+O18</f>
        <v>40000</v>
      </c>
      <c r="Q18" s="253"/>
      <c r="R18" s="1100" t="s">
        <v>486</v>
      </c>
      <c r="S18" s="90"/>
    </row>
    <row r="19" spans="2:19" ht="15.95" hidden="1" customHeight="1">
      <c r="B19" s="193">
        <v>8</v>
      </c>
      <c r="C19" s="108">
        <v>41641</v>
      </c>
      <c r="D19" s="27" t="s">
        <v>130</v>
      </c>
      <c r="E19" s="43" t="s">
        <v>39</v>
      </c>
      <c r="F19" s="46">
        <v>1</v>
      </c>
      <c r="G19" s="46">
        <v>150</v>
      </c>
      <c r="H19" s="42">
        <f t="shared" si="3"/>
        <v>150</v>
      </c>
      <c r="I19" s="253">
        <f t="shared" si="4"/>
        <v>75000</v>
      </c>
      <c r="J19" s="167"/>
      <c r="K19" s="253"/>
      <c r="L19" s="201">
        <v>0.5</v>
      </c>
      <c r="M19" s="253">
        <f t="shared" si="0"/>
        <v>5000</v>
      </c>
      <c r="N19" s="201"/>
      <c r="O19" s="253">
        <f t="shared" si="1"/>
        <v>0</v>
      </c>
      <c r="P19" s="405">
        <f t="shared" si="2"/>
        <v>80000</v>
      </c>
      <c r="Q19" s="225"/>
      <c r="R19" s="1100" t="s">
        <v>486</v>
      </c>
    </row>
    <row r="20" spans="2:19" ht="15.95" hidden="1" customHeight="1">
      <c r="B20" s="178">
        <v>9</v>
      </c>
      <c r="C20" s="108">
        <v>41642</v>
      </c>
      <c r="D20" s="27" t="s">
        <v>133</v>
      </c>
      <c r="E20" s="43"/>
      <c r="F20" s="46"/>
      <c r="G20" s="46"/>
      <c r="H20" s="42">
        <f t="shared" si="3"/>
        <v>0</v>
      </c>
      <c r="I20" s="253">
        <f t="shared" si="4"/>
        <v>0</v>
      </c>
      <c r="J20" s="167"/>
      <c r="K20" s="253"/>
      <c r="L20" s="201">
        <v>4</v>
      </c>
      <c r="M20" s="253">
        <f t="shared" si="0"/>
        <v>40000</v>
      </c>
      <c r="N20" s="201"/>
      <c r="O20" s="253">
        <f t="shared" si="1"/>
        <v>0</v>
      </c>
      <c r="P20" s="405">
        <f t="shared" si="2"/>
        <v>40000</v>
      </c>
      <c r="Q20" s="225"/>
      <c r="R20" s="1100" t="s">
        <v>486</v>
      </c>
    </row>
    <row r="21" spans="2:19" ht="15.95" hidden="1" customHeight="1">
      <c r="B21" s="178">
        <v>10</v>
      </c>
      <c r="C21" s="108">
        <v>41643</v>
      </c>
      <c r="D21" s="27" t="s">
        <v>95</v>
      </c>
      <c r="E21" s="43"/>
      <c r="F21" s="46"/>
      <c r="G21" s="46"/>
      <c r="H21" s="42">
        <f t="shared" si="3"/>
        <v>0</v>
      </c>
      <c r="I21" s="253">
        <f t="shared" si="4"/>
        <v>0</v>
      </c>
      <c r="J21" s="413"/>
      <c r="K21" s="204"/>
      <c r="L21" s="201"/>
      <c r="M21" s="253">
        <f t="shared" si="0"/>
        <v>0</v>
      </c>
      <c r="N21" s="201"/>
      <c r="O21" s="253">
        <f t="shared" si="1"/>
        <v>0</v>
      </c>
      <c r="P21" s="405">
        <f t="shared" si="2"/>
        <v>0</v>
      </c>
      <c r="Q21" s="225"/>
      <c r="R21" s="1100" t="s">
        <v>486</v>
      </c>
    </row>
    <row r="22" spans="2:19" ht="15.95" hidden="1" customHeight="1">
      <c r="B22" s="140">
        <v>11</v>
      </c>
      <c r="C22" s="104">
        <v>41644</v>
      </c>
      <c r="D22" s="20" t="s">
        <v>42</v>
      </c>
      <c r="E22" s="169" t="s">
        <v>9</v>
      </c>
      <c r="F22" s="169">
        <v>2</v>
      </c>
      <c r="G22" s="169">
        <v>30</v>
      </c>
      <c r="H22" s="169">
        <f t="shared" si="3"/>
        <v>60</v>
      </c>
      <c r="I22" s="253">
        <f t="shared" si="4"/>
        <v>30000</v>
      </c>
      <c r="J22" s="167"/>
      <c r="K22" s="253"/>
      <c r="L22" s="130">
        <v>6.5</v>
      </c>
      <c r="M22" s="204">
        <f t="shared" si="0"/>
        <v>65000</v>
      </c>
      <c r="N22" s="130"/>
      <c r="O22" s="204">
        <f t="shared" si="1"/>
        <v>0</v>
      </c>
      <c r="P22" s="405">
        <f t="shared" si="2"/>
        <v>95000</v>
      </c>
      <c r="Q22" s="253"/>
      <c r="R22" s="1100" t="s">
        <v>486</v>
      </c>
    </row>
    <row r="23" spans="2:19" ht="15.95" hidden="1" customHeight="1">
      <c r="B23" s="178">
        <v>12</v>
      </c>
      <c r="C23" s="108">
        <v>41645</v>
      </c>
      <c r="D23" s="20" t="s">
        <v>42</v>
      </c>
      <c r="E23" s="169" t="s">
        <v>9</v>
      </c>
      <c r="F23" s="169">
        <v>2</v>
      </c>
      <c r="G23" s="169">
        <v>30</v>
      </c>
      <c r="H23" s="42">
        <f t="shared" si="3"/>
        <v>60</v>
      </c>
      <c r="I23" s="253">
        <f t="shared" si="4"/>
        <v>30000</v>
      </c>
      <c r="J23" s="167"/>
      <c r="K23" s="253"/>
      <c r="L23" s="201"/>
      <c r="M23" s="253">
        <f t="shared" si="0"/>
        <v>0</v>
      </c>
      <c r="N23" s="201"/>
      <c r="O23" s="253">
        <f t="shared" si="1"/>
        <v>0</v>
      </c>
      <c r="P23" s="405">
        <f t="shared" si="2"/>
        <v>30000</v>
      </c>
      <c r="Q23" s="225"/>
      <c r="R23" s="1100" t="s">
        <v>486</v>
      </c>
    </row>
    <row r="24" spans="2:19" ht="15.95" hidden="1" customHeight="1">
      <c r="B24" s="178">
        <v>13</v>
      </c>
      <c r="C24" s="108">
        <v>41646</v>
      </c>
      <c r="D24" s="27" t="s">
        <v>95</v>
      </c>
      <c r="E24" s="43"/>
      <c r="F24" s="46"/>
      <c r="G24" s="46"/>
      <c r="H24" s="42">
        <f t="shared" si="3"/>
        <v>0</v>
      </c>
      <c r="I24" s="253">
        <f t="shared" si="4"/>
        <v>0</v>
      </c>
      <c r="J24" s="167"/>
      <c r="K24" s="253"/>
      <c r="L24" s="201"/>
      <c r="M24" s="253">
        <f t="shared" si="0"/>
        <v>0</v>
      </c>
      <c r="N24" s="201"/>
      <c r="O24" s="253">
        <f t="shared" si="1"/>
        <v>0</v>
      </c>
      <c r="P24" s="405">
        <f t="shared" si="2"/>
        <v>0</v>
      </c>
      <c r="Q24" s="225"/>
      <c r="R24" s="1100" t="s">
        <v>486</v>
      </c>
    </row>
    <row r="25" spans="2:19" s="31" customFormat="1" ht="15.95" hidden="1" customHeight="1">
      <c r="B25" s="3153">
        <v>14</v>
      </c>
      <c r="C25" s="108">
        <v>41647</v>
      </c>
      <c r="D25" s="27" t="s">
        <v>130</v>
      </c>
      <c r="E25" s="43" t="s">
        <v>39</v>
      </c>
      <c r="F25" s="46">
        <v>1</v>
      </c>
      <c r="G25" s="46">
        <v>150</v>
      </c>
      <c r="H25" s="42">
        <f t="shared" si="3"/>
        <v>150</v>
      </c>
      <c r="I25" s="253">
        <f t="shared" si="4"/>
        <v>75000</v>
      </c>
      <c r="J25" s="167"/>
      <c r="K25" s="253"/>
      <c r="L25" s="130">
        <v>2.5</v>
      </c>
      <c r="M25" s="204">
        <f t="shared" si="0"/>
        <v>25000</v>
      </c>
      <c r="N25" s="130"/>
      <c r="O25" s="204">
        <f t="shared" si="1"/>
        <v>0</v>
      </c>
      <c r="P25" s="38">
        <f t="shared" si="2"/>
        <v>100000</v>
      </c>
      <c r="Q25" s="229"/>
      <c r="R25" s="1100" t="s">
        <v>486</v>
      </c>
    </row>
    <row r="26" spans="2:19" s="31" customFormat="1" ht="15.95" hidden="1" customHeight="1">
      <c r="B26" s="3154"/>
      <c r="C26" s="108">
        <v>41647</v>
      </c>
      <c r="D26" s="27" t="s">
        <v>133</v>
      </c>
      <c r="E26" s="43"/>
      <c r="F26" s="46"/>
      <c r="G26" s="46"/>
      <c r="H26" s="42">
        <f>F26*G26</f>
        <v>0</v>
      </c>
      <c r="I26" s="253">
        <f>H26*500</f>
        <v>0</v>
      </c>
      <c r="J26" s="167"/>
      <c r="K26" s="253"/>
      <c r="L26" s="130">
        <v>4</v>
      </c>
      <c r="M26" s="204">
        <f>L26*10000</f>
        <v>40000</v>
      </c>
      <c r="N26" s="130"/>
      <c r="O26" s="204">
        <f>N26*15000</f>
        <v>0</v>
      </c>
      <c r="P26" s="38">
        <f>M26+K26+I26+O26</f>
        <v>40000</v>
      </c>
      <c r="Q26" s="229"/>
      <c r="R26" s="1100" t="s">
        <v>486</v>
      </c>
    </row>
    <row r="27" spans="2:19" ht="15.95" hidden="1" customHeight="1">
      <c r="B27" s="3153">
        <v>15</v>
      </c>
      <c r="C27" s="108">
        <v>41648</v>
      </c>
      <c r="D27" s="27" t="s">
        <v>130</v>
      </c>
      <c r="E27" s="43" t="s">
        <v>39</v>
      </c>
      <c r="F27" s="46">
        <v>1</v>
      </c>
      <c r="G27" s="46">
        <v>150</v>
      </c>
      <c r="H27" s="169">
        <f t="shared" si="3"/>
        <v>150</v>
      </c>
      <c r="I27" s="253">
        <f t="shared" si="4"/>
        <v>75000</v>
      </c>
      <c r="J27" s="167"/>
      <c r="K27" s="253"/>
      <c r="L27" s="130">
        <v>1</v>
      </c>
      <c r="M27" s="204">
        <f t="shared" si="0"/>
        <v>10000</v>
      </c>
      <c r="N27" s="130"/>
      <c r="O27" s="204">
        <f t="shared" si="1"/>
        <v>0</v>
      </c>
      <c r="P27" s="405">
        <f t="shared" si="2"/>
        <v>85000</v>
      </c>
      <c r="Q27" s="225"/>
      <c r="R27" s="1100" t="s">
        <v>486</v>
      </c>
    </row>
    <row r="28" spans="2:19" ht="15.95" hidden="1" customHeight="1">
      <c r="B28" s="3154"/>
      <c r="C28" s="108">
        <v>41648</v>
      </c>
      <c r="D28" s="27" t="s">
        <v>133</v>
      </c>
      <c r="E28" s="43"/>
      <c r="F28" s="46"/>
      <c r="G28" s="46"/>
      <c r="H28" s="169">
        <f>F28*G28</f>
        <v>0</v>
      </c>
      <c r="I28" s="253">
        <f>H28*500</f>
        <v>0</v>
      </c>
      <c r="J28" s="167"/>
      <c r="K28" s="253"/>
      <c r="L28" s="130">
        <v>4</v>
      </c>
      <c r="M28" s="204">
        <f>L28*10000</f>
        <v>40000</v>
      </c>
      <c r="N28" s="130"/>
      <c r="O28" s="204">
        <f>N28*15000</f>
        <v>0</v>
      </c>
      <c r="P28" s="405">
        <f>M28+K28+I28+O28</f>
        <v>40000</v>
      </c>
      <c r="Q28" s="225"/>
      <c r="R28" s="1100" t="s">
        <v>486</v>
      </c>
    </row>
    <row r="29" spans="2:19" ht="15.95" hidden="1" customHeight="1">
      <c r="B29" s="3153">
        <v>16</v>
      </c>
      <c r="C29" s="108">
        <v>41649</v>
      </c>
      <c r="D29" s="27" t="s">
        <v>130</v>
      </c>
      <c r="E29" s="43" t="s">
        <v>39</v>
      </c>
      <c r="F29" s="46">
        <v>1</v>
      </c>
      <c r="G29" s="46">
        <v>150</v>
      </c>
      <c r="H29" s="169">
        <f>F29*G29</f>
        <v>150</v>
      </c>
      <c r="I29" s="253">
        <f>H29*500</f>
        <v>75000</v>
      </c>
      <c r="J29" s="167"/>
      <c r="K29" s="253"/>
      <c r="L29" s="130">
        <v>1</v>
      </c>
      <c r="M29" s="204">
        <f>L29*10000</f>
        <v>10000</v>
      </c>
      <c r="N29" s="130"/>
      <c r="O29" s="204">
        <f>N29*15000</f>
        <v>0</v>
      </c>
      <c r="P29" s="405">
        <f>M29+K29+I29+O29</f>
        <v>85000</v>
      </c>
      <c r="Q29" s="225"/>
      <c r="R29" s="1100" t="s">
        <v>486</v>
      </c>
    </row>
    <row r="30" spans="2:19" ht="15.95" hidden="1" customHeight="1">
      <c r="B30" s="3154"/>
      <c r="C30" s="108">
        <v>41649</v>
      </c>
      <c r="D30" s="27" t="s">
        <v>133</v>
      </c>
      <c r="E30" s="43"/>
      <c r="F30" s="46"/>
      <c r="G30" s="46"/>
      <c r="H30" s="169">
        <f t="shared" si="3"/>
        <v>0</v>
      </c>
      <c r="I30" s="253">
        <f t="shared" si="4"/>
        <v>0</v>
      </c>
      <c r="J30" s="167"/>
      <c r="K30" s="253"/>
      <c r="L30" s="130">
        <v>4</v>
      </c>
      <c r="M30" s="204">
        <f t="shared" si="0"/>
        <v>40000</v>
      </c>
      <c r="N30" s="130"/>
      <c r="O30" s="204">
        <f t="shared" si="1"/>
        <v>0</v>
      </c>
      <c r="P30" s="405">
        <f t="shared" si="2"/>
        <v>40000</v>
      </c>
      <c r="Q30" s="225"/>
      <c r="R30" s="1100" t="s">
        <v>486</v>
      </c>
    </row>
    <row r="31" spans="2:19" ht="15.95" hidden="1" customHeight="1">
      <c r="B31" s="3153">
        <v>17</v>
      </c>
      <c r="C31" s="108">
        <v>41650</v>
      </c>
      <c r="D31" s="27" t="s">
        <v>130</v>
      </c>
      <c r="E31" s="43" t="s">
        <v>39</v>
      </c>
      <c r="F31" s="46">
        <v>1</v>
      </c>
      <c r="G31" s="46">
        <v>150</v>
      </c>
      <c r="H31" s="46">
        <f t="shared" si="3"/>
        <v>150</v>
      </c>
      <c r="I31" s="253">
        <f t="shared" si="4"/>
        <v>75000</v>
      </c>
      <c r="J31" s="413"/>
      <c r="K31" s="253"/>
      <c r="L31" s="130">
        <v>5.5</v>
      </c>
      <c r="M31" s="204">
        <f t="shared" si="0"/>
        <v>55000</v>
      </c>
      <c r="N31" s="130">
        <v>1.5</v>
      </c>
      <c r="O31" s="204">
        <f t="shared" si="1"/>
        <v>22500</v>
      </c>
      <c r="P31" s="405">
        <f t="shared" si="2"/>
        <v>152500</v>
      </c>
      <c r="Q31" s="204"/>
      <c r="R31" s="1100" t="s">
        <v>486</v>
      </c>
    </row>
    <row r="32" spans="2:19" ht="15.95" hidden="1" customHeight="1">
      <c r="B32" s="3154"/>
      <c r="C32" s="108">
        <v>41650</v>
      </c>
      <c r="D32" s="27" t="s">
        <v>133</v>
      </c>
      <c r="E32" s="43"/>
      <c r="F32" s="46"/>
      <c r="G32" s="46"/>
      <c r="H32" s="169">
        <f>F32*G32</f>
        <v>0</v>
      </c>
      <c r="I32" s="253">
        <f>H32*500</f>
        <v>0</v>
      </c>
      <c r="J32" s="413"/>
      <c r="K32" s="253"/>
      <c r="L32" s="130">
        <v>0.5</v>
      </c>
      <c r="M32" s="204">
        <f>L32*10000</f>
        <v>5000</v>
      </c>
      <c r="N32" s="130">
        <v>3.5</v>
      </c>
      <c r="O32" s="204">
        <f>N32*15000</f>
        <v>52500</v>
      </c>
      <c r="P32" s="405">
        <f>M32+K32+I32+O32</f>
        <v>57500</v>
      </c>
      <c r="Q32" s="204"/>
      <c r="R32" s="1100" t="s">
        <v>486</v>
      </c>
    </row>
    <row r="33" spans="2:18" ht="15.95" hidden="1" customHeight="1">
      <c r="B33" s="140">
        <v>18</v>
      </c>
      <c r="C33" s="104">
        <v>41651</v>
      </c>
      <c r="D33" s="3" t="s">
        <v>95</v>
      </c>
      <c r="E33" s="42"/>
      <c r="F33" s="169"/>
      <c r="G33" s="169"/>
      <c r="H33" s="169">
        <f t="shared" si="3"/>
        <v>0</v>
      </c>
      <c r="I33" s="253">
        <f t="shared" si="4"/>
        <v>0</v>
      </c>
      <c r="J33" s="413"/>
      <c r="K33" s="253"/>
      <c r="L33" s="130"/>
      <c r="M33" s="204">
        <f t="shared" si="0"/>
        <v>0</v>
      </c>
      <c r="N33" s="130"/>
      <c r="O33" s="204">
        <f t="shared" si="1"/>
        <v>0</v>
      </c>
      <c r="P33" s="405">
        <f t="shared" si="2"/>
        <v>0</v>
      </c>
      <c r="Q33" s="225"/>
      <c r="R33" s="1100" t="s">
        <v>486</v>
      </c>
    </row>
    <row r="34" spans="2:18" ht="15.95" hidden="1" customHeight="1">
      <c r="B34" s="178">
        <v>19</v>
      </c>
      <c r="C34" s="108">
        <v>41652</v>
      </c>
      <c r="D34" s="3" t="s">
        <v>135</v>
      </c>
      <c r="E34" s="42" t="s">
        <v>9</v>
      </c>
      <c r="F34" s="169">
        <v>1</v>
      </c>
      <c r="G34" s="169"/>
      <c r="H34" s="121">
        <f>F34*G34</f>
        <v>0</v>
      </c>
      <c r="I34" s="103">
        <f>H34*500</f>
        <v>0</v>
      </c>
      <c r="J34" s="121"/>
      <c r="K34" s="253">
        <f>F34*7500</f>
        <v>7500</v>
      </c>
      <c r="L34" s="130">
        <v>1.5</v>
      </c>
      <c r="M34" s="204">
        <f t="shared" si="0"/>
        <v>15000</v>
      </c>
      <c r="N34" s="130"/>
      <c r="O34" s="253">
        <f t="shared" si="1"/>
        <v>0</v>
      </c>
      <c r="P34" s="405">
        <f t="shared" si="2"/>
        <v>22500</v>
      </c>
      <c r="Q34" s="253"/>
      <c r="R34" s="1100" t="s">
        <v>486</v>
      </c>
    </row>
    <row r="35" spans="2:18" ht="15.95" hidden="1" customHeight="1">
      <c r="B35" s="3153">
        <v>20</v>
      </c>
      <c r="C35" s="108">
        <v>41653</v>
      </c>
      <c r="D35" s="3" t="s">
        <v>135</v>
      </c>
      <c r="E35" s="42" t="s">
        <v>9</v>
      </c>
      <c r="F35" s="169">
        <v>5</v>
      </c>
      <c r="G35" s="169"/>
      <c r="H35" s="121">
        <f>F35*G35</f>
        <v>0</v>
      </c>
      <c r="I35" s="103">
        <f>H35*500</f>
        <v>0</v>
      </c>
      <c r="J35" s="121"/>
      <c r="K35" s="253">
        <f>F35*7500</f>
        <v>37500</v>
      </c>
      <c r="L35" s="130"/>
      <c r="M35" s="204">
        <f t="shared" si="0"/>
        <v>0</v>
      </c>
      <c r="N35" s="130"/>
      <c r="O35" s="204">
        <f t="shared" si="1"/>
        <v>0</v>
      </c>
      <c r="P35" s="405">
        <f t="shared" si="2"/>
        <v>37500</v>
      </c>
      <c r="Q35" s="204"/>
      <c r="R35" s="1100" t="s">
        <v>486</v>
      </c>
    </row>
    <row r="36" spans="2:18" ht="15.95" hidden="1" customHeight="1">
      <c r="B36" s="3154"/>
      <c r="C36" s="108">
        <v>41653</v>
      </c>
      <c r="D36" s="3" t="s">
        <v>136</v>
      </c>
      <c r="E36" s="42" t="s">
        <v>10</v>
      </c>
      <c r="F36" s="169">
        <v>1</v>
      </c>
      <c r="G36" s="169">
        <v>30</v>
      </c>
      <c r="H36" s="169">
        <f>F36*G36</f>
        <v>30</v>
      </c>
      <c r="I36" s="253">
        <f>H36*500</f>
        <v>15000</v>
      </c>
      <c r="J36" s="413"/>
      <c r="K36" s="253"/>
      <c r="L36" s="130">
        <v>3</v>
      </c>
      <c r="M36" s="204">
        <f>L36*10000</f>
        <v>30000</v>
      </c>
      <c r="N36" s="130"/>
      <c r="O36" s="204">
        <f>N36*15000</f>
        <v>0</v>
      </c>
      <c r="P36" s="405">
        <f>M36+K36+I36+O36</f>
        <v>45000</v>
      </c>
      <c r="Q36" s="204"/>
      <c r="R36" s="1100" t="s">
        <v>486</v>
      </c>
    </row>
    <row r="37" spans="2:18" ht="15.95" hidden="1" customHeight="1">
      <c r="B37" s="3153">
        <v>21</v>
      </c>
      <c r="C37" s="108">
        <v>41654</v>
      </c>
      <c r="D37" s="3" t="s">
        <v>135</v>
      </c>
      <c r="E37" s="42" t="s">
        <v>9</v>
      </c>
      <c r="F37" s="169">
        <v>3</v>
      </c>
      <c r="G37" s="169"/>
      <c r="H37" s="169">
        <f t="shared" si="3"/>
        <v>0</v>
      </c>
      <c r="I37" s="253">
        <f t="shared" si="4"/>
        <v>0</v>
      </c>
      <c r="J37" s="413"/>
      <c r="K37" s="253">
        <f>F37*7500</f>
        <v>22500</v>
      </c>
      <c r="L37" s="130"/>
      <c r="M37" s="204">
        <f t="shared" si="0"/>
        <v>0</v>
      </c>
      <c r="N37" s="130"/>
      <c r="O37" s="204">
        <f t="shared" si="1"/>
        <v>0</v>
      </c>
      <c r="P37" s="405">
        <f t="shared" si="2"/>
        <v>22500</v>
      </c>
      <c r="Q37" s="204"/>
      <c r="R37" s="1100" t="s">
        <v>486</v>
      </c>
    </row>
    <row r="38" spans="2:18" ht="15.95" hidden="1" customHeight="1">
      <c r="B38" s="3154"/>
      <c r="C38" s="108">
        <v>41654</v>
      </c>
      <c r="D38" s="3" t="s">
        <v>136</v>
      </c>
      <c r="E38" s="42" t="s">
        <v>10</v>
      </c>
      <c r="F38" s="169">
        <v>1</v>
      </c>
      <c r="G38" s="169">
        <v>30</v>
      </c>
      <c r="H38" s="169">
        <f>F38*G38</f>
        <v>30</v>
      </c>
      <c r="I38" s="253">
        <f>H38*500</f>
        <v>15000</v>
      </c>
      <c r="J38" s="413"/>
      <c r="K38" s="253"/>
      <c r="L38" s="130">
        <v>4.5</v>
      </c>
      <c r="M38" s="204">
        <f>L38*10000</f>
        <v>45000</v>
      </c>
      <c r="N38" s="130"/>
      <c r="O38" s="204">
        <f>N38*15000</f>
        <v>0</v>
      </c>
      <c r="P38" s="405">
        <f>M38+K38+I38+O38</f>
        <v>60000</v>
      </c>
      <c r="Q38" s="204"/>
      <c r="R38" s="1100" t="s">
        <v>486</v>
      </c>
    </row>
    <row r="39" spans="2:18" ht="15.95" hidden="1" customHeight="1">
      <c r="B39" s="3153">
        <v>22</v>
      </c>
      <c r="C39" s="108">
        <v>41655</v>
      </c>
      <c r="D39" s="3" t="s">
        <v>135</v>
      </c>
      <c r="E39" s="42" t="s">
        <v>9</v>
      </c>
      <c r="F39" s="169">
        <v>2</v>
      </c>
      <c r="G39" s="169"/>
      <c r="H39" s="169">
        <f>F39*G39</f>
        <v>0</v>
      </c>
      <c r="I39" s="253">
        <f>H39*500</f>
        <v>0</v>
      </c>
      <c r="J39" s="413"/>
      <c r="K39" s="253">
        <f>F39*7500</f>
        <v>15000</v>
      </c>
      <c r="L39" s="130"/>
      <c r="M39" s="204">
        <f t="shared" si="0"/>
        <v>0</v>
      </c>
      <c r="N39" s="130"/>
      <c r="O39" s="204">
        <f t="shared" si="1"/>
        <v>0</v>
      </c>
      <c r="P39" s="405">
        <f t="shared" si="2"/>
        <v>15000</v>
      </c>
      <c r="Q39" s="229"/>
      <c r="R39" s="1100" t="s">
        <v>486</v>
      </c>
    </row>
    <row r="40" spans="2:18" ht="15.95" hidden="1" customHeight="1">
      <c r="B40" s="3154"/>
      <c r="C40" s="108">
        <v>41655</v>
      </c>
      <c r="D40" s="3" t="s">
        <v>136</v>
      </c>
      <c r="E40" s="42" t="s">
        <v>10</v>
      </c>
      <c r="F40" s="169">
        <v>2</v>
      </c>
      <c r="G40" s="169">
        <v>30</v>
      </c>
      <c r="H40" s="169">
        <f>F40*G40</f>
        <v>60</v>
      </c>
      <c r="I40" s="253">
        <f>H40*500</f>
        <v>30000</v>
      </c>
      <c r="J40" s="413"/>
      <c r="K40" s="253"/>
      <c r="L40" s="130">
        <v>3</v>
      </c>
      <c r="M40" s="204">
        <f>L40*10000</f>
        <v>30000</v>
      </c>
      <c r="N40" s="130"/>
      <c r="O40" s="204">
        <f>N40*15000</f>
        <v>0</v>
      </c>
      <c r="P40" s="405">
        <f>M40+K40+I40+O40</f>
        <v>60000</v>
      </c>
      <c r="Q40" s="229"/>
      <c r="R40" s="1100" t="s">
        <v>486</v>
      </c>
    </row>
    <row r="41" spans="2:18" ht="15.95" hidden="1" customHeight="1">
      <c r="B41" s="3153">
        <v>23</v>
      </c>
      <c r="C41" s="108">
        <v>41656</v>
      </c>
      <c r="D41" s="3" t="s">
        <v>135</v>
      </c>
      <c r="E41" s="42" t="s">
        <v>9</v>
      </c>
      <c r="F41" s="169">
        <v>2</v>
      </c>
      <c r="G41" s="169"/>
      <c r="H41" s="169">
        <f>F41*G41</f>
        <v>0</v>
      </c>
      <c r="I41" s="253">
        <f>H41*500</f>
        <v>0</v>
      </c>
      <c r="J41" s="413"/>
      <c r="K41" s="253">
        <f>F41*7500</f>
        <v>15000</v>
      </c>
      <c r="L41" s="201"/>
      <c r="M41" s="253">
        <f t="shared" si="0"/>
        <v>0</v>
      </c>
      <c r="N41" s="201"/>
      <c r="O41" s="253">
        <f t="shared" si="1"/>
        <v>0</v>
      </c>
      <c r="P41" s="405">
        <f t="shared" si="2"/>
        <v>15000</v>
      </c>
      <c r="Q41" s="253"/>
      <c r="R41" s="1100" t="s">
        <v>486</v>
      </c>
    </row>
    <row r="42" spans="2:18" ht="15.95" hidden="1" customHeight="1">
      <c r="B42" s="3154"/>
      <c r="C42" s="108">
        <v>41656</v>
      </c>
      <c r="D42" s="3" t="s">
        <v>136</v>
      </c>
      <c r="E42" s="42" t="s">
        <v>10</v>
      </c>
      <c r="F42" s="169">
        <v>2</v>
      </c>
      <c r="G42" s="169">
        <v>30</v>
      </c>
      <c r="H42" s="169">
        <f>F42*G42</f>
        <v>60</v>
      </c>
      <c r="I42" s="253">
        <f>H42*500</f>
        <v>30000</v>
      </c>
      <c r="J42" s="413"/>
      <c r="K42" s="253"/>
      <c r="L42" s="201"/>
      <c r="M42" s="253">
        <f>L42*10000</f>
        <v>0</v>
      </c>
      <c r="N42" s="201"/>
      <c r="O42" s="253">
        <f>N42*15000</f>
        <v>0</v>
      </c>
      <c r="P42" s="405">
        <f>M42+K42+I42+O42</f>
        <v>30000</v>
      </c>
      <c r="Q42" s="253"/>
      <c r="R42" s="1100" t="s">
        <v>486</v>
      </c>
    </row>
    <row r="43" spans="2:18" ht="15.95" hidden="1" customHeight="1">
      <c r="B43" s="3153">
        <v>24</v>
      </c>
      <c r="C43" s="108">
        <v>41657</v>
      </c>
      <c r="D43" s="20" t="s">
        <v>42</v>
      </c>
      <c r="E43" s="169" t="s">
        <v>9</v>
      </c>
      <c r="F43" s="169">
        <v>2</v>
      </c>
      <c r="G43" s="169">
        <v>30</v>
      </c>
      <c r="H43" s="169">
        <f t="shared" si="3"/>
        <v>60</v>
      </c>
      <c r="I43" s="253">
        <f t="shared" si="4"/>
        <v>30000</v>
      </c>
      <c r="J43" s="413"/>
      <c r="K43" s="253"/>
      <c r="L43" s="201"/>
      <c r="M43" s="253">
        <f t="shared" si="0"/>
        <v>0</v>
      </c>
      <c r="N43" s="201"/>
      <c r="O43" s="253">
        <f t="shared" si="1"/>
        <v>0</v>
      </c>
      <c r="P43" s="405">
        <f>M43+K43+I43+O43</f>
        <v>30000</v>
      </c>
      <c r="Q43" s="253"/>
      <c r="R43" s="1100" t="s">
        <v>486</v>
      </c>
    </row>
    <row r="44" spans="2:18" ht="15.95" hidden="1" customHeight="1">
      <c r="B44" s="3154"/>
      <c r="C44" s="108">
        <v>41657</v>
      </c>
      <c r="D44" s="3" t="s">
        <v>136</v>
      </c>
      <c r="E44" s="42" t="s">
        <v>10</v>
      </c>
      <c r="F44" s="169">
        <v>3</v>
      </c>
      <c r="G44" s="169">
        <v>30</v>
      </c>
      <c r="H44" s="169">
        <f>F44*G44</f>
        <v>90</v>
      </c>
      <c r="I44" s="253">
        <f>H44*500</f>
        <v>45000</v>
      </c>
      <c r="J44" s="413"/>
      <c r="K44" s="253"/>
      <c r="L44" s="201">
        <v>4</v>
      </c>
      <c r="M44" s="253">
        <f>L44*10000</f>
        <v>40000</v>
      </c>
      <c r="N44" s="201"/>
      <c r="O44" s="253">
        <f>N44*15000</f>
        <v>0</v>
      </c>
      <c r="P44" s="405">
        <f>M44+K44+I44+O44</f>
        <v>85000</v>
      </c>
      <c r="Q44" s="253"/>
      <c r="R44" s="1100" t="s">
        <v>486</v>
      </c>
    </row>
    <row r="45" spans="2:18" ht="15.95" hidden="1" customHeight="1">
      <c r="B45" s="3158">
        <v>25</v>
      </c>
      <c r="C45" s="104">
        <v>41658</v>
      </c>
      <c r="D45" s="20" t="s">
        <v>42</v>
      </c>
      <c r="E45" s="169" t="s">
        <v>9</v>
      </c>
      <c r="F45" s="169">
        <v>3</v>
      </c>
      <c r="G45" s="169">
        <v>30</v>
      </c>
      <c r="H45" s="169">
        <f t="shared" si="3"/>
        <v>90</v>
      </c>
      <c r="I45" s="253">
        <f t="shared" si="4"/>
        <v>45000</v>
      </c>
      <c r="J45" s="413"/>
      <c r="K45" s="253"/>
      <c r="L45" s="201"/>
      <c r="M45" s="253">
        <f t="shared" si="0"/>
        <v>0</v>
      </c>
      <c r="N45" s="201"/>
      <c r="O45" s="253">
        <f t="shared" si="1"/>
        <v>0</v>
      </c>
      <c r="P45" s="405">
        <f t="shared" si="2"/>
        <v>45000</v>
      </c>
      <c r="Q45" s="225"/>
      <c r="R45" s="1100" t="s">
        <v>486</v>
      </c>
    </row>
    <row r="46" spans="2:18" ht="15.95" hidden="1" customHeight="1">
      <c r="B46" s="3160"/>
      <c r="C46" s="104">
        <v>41658</v>
      </c>
      <c r="D46" s="3" t="s">
        <v>136</v>
      </c>
      <c r="E46" s="42" t="s">
        <v>10</v>
      </c>
      <c r="F46" s="169">
        <v>3</v>
      </c>
      <c r="G46" s="169">
        <v>30</v>
      </c>
      <c r="H46" s="169">
        <f>F46*G46</f>
        <v>90</v>
      </c>
      <c r="I46" s="253">
        <f>H46*500</f>
        <v>45000</v>
      </c>
      <c r="J46" s="413"/>
      <c r="K46" s="253"/>
      <c r="L46" s="201">
        <v>7</v>
      </c>
      <c r="M46" s="253">
        <f>L46*10000</f>
        <v>70000</v>
      </c>
      <c r="N46" s="201"/>
      <c r="O46" s="253">
        <f>N46*15000</f>
        <v>0</v>
      </c>
      <c r="P46" s="405">
        <f>M46+K46+I46+O46</f>
        <v>115000</v>
      </c>
      <c r="Q46" s="225"/>
      <c r="R46" s="1100" t="s">
        <v>486</v>
      </c>
    </row>
    <row r="47" spans="2:18" ht="15.95" hidden="1" customHeight="1">
      <c r="B47" s="193">
        <v>26</v>
      </c>
      <c r="C47" s="108">
        <v>41659</v>
      </c>
      <c r="D47" s="20" t="s">
        <v>42</v>
      </c>
      <c r="E47" s="169" t="s">
        <v>9</v>
      </c>
      <c r="F47" s="169">
        <v>5</v>
      </c>
      <c r="G47" s="169">
        <v>30</v>
      </c>
      <c r="H47" s="169">
        <f t="shared" si="3"/>
        <v>150</v>
      </c>
      <c r="I47" s="253">
        <f t="shared" si="4"/>
        <v>75000</v>
      </c>
      <c r="J47" s="413"/>
      <c r="K47" s="253"/>
      <c r="L47" s="201">
        <v>7</v>
      </c>
      <c r="M47" s="253">
        <f t="shared" si="0"/>
        <v>70000</v>
      </c>
      <c r="N47" s="201">
        <v>2.5</v>
      </c>
      <c r="O47" s="253">
        <f t="shared" si="1"/>
        <v>37500</v>
      </c>
      <c r="P47" s="405">
        <f t="shared" si="2"/>
        <v>182500</v>
      </c>
      <c r="Q47" s="253">
        <v>35000</v>
      </c>
      <c r="R47" s="1100" t="s">
        <v>486</v>
      </c>
    </row>
    <row r="48" spans="2:18" ht="15.95" hidden="1" customHeight="1">
      <c r="B48" s="178">
        <v>27</v>
      </c>
      <c r="C48" s="108">
        <v>41660</v>
      </c>
      <c r="D48" s="20" t="s">
        <v>42</v>
      </c>
      <c r="E48" s="169" t="s">
        <v>9</v>
      </c>
      <c r="F48" s="169">
        <v>2</v>
      </c>
      <c r="G48" s="169">
        <v>30</v>
      </c>
      <c r="H48" s="169">
        <f t="shared" si="3"/>
        <v>60</v>
      </c>
      <c r="I48" s="253">
        <f t="shared" si="4"/>
        <v>30000</v>
      </c>
      <c r="J48" s="413"/>
      <c r="K48" s="253"/>
      <c r="L48" s="109"/>
      <c r="M48" s="225">
        <f t="shared" si="0"/>
        <v>0</v>
      </c>
      <c r="N48" s="109"/>
      <c r="O48" s="225">
        <f t="shared" si="1"/>
        <v>0</v>
      </c>
      <c r="P48" s="362">
        <f t="shared" si="2"/>
        <v>30000</v>
      </c>
      <c r="Q48" s="225"/>
      <c r="R48" s="1100" t="s">
        <v>486</v>
      </c>
    </row>
    <row r="49" spans="2:18" ht="15.95" hidden="1" customHeight="1">
      <c r="B49" s="178">
        <v>28</v>
      </c>
      <c r="C49" s="108">
        <v>41661</v>
      </c>
      <c r="D49" s="20" t="s">
        <v>42</v>
      </c>
      <c r="E49" s="169" t="s">
        <v>9</v>
      </c>
      <c r="F49" s="169">
        <v>3</v>
      </c>
      <c r="G49" s="169">
        <v>30</v>
      </c>
      <c r="H49" s="46">
        <f t="shared" si="3"/>
        <v>90</v>
      </c>
      <c r="I49" s="204">
        <f t="shared" si="4"/>
        <v>45000</v>
      </c>
      <c r="J49" s="46"/>
      <c r="K49" s="204"/>
      <c r="L49" s="158">
        <v>2</v>
      </c>
      <c r="M49" s="229">
        <f t="shared" si="0"/>
        <v>20000</v>
      </c>
      <c r="N49" s="158"/>
      <c r="O49" s="229">
        <f t="shared" si="1"/>
        <v>0</v>
      </c>
      <c r="P49" s="363">
        <f t="shared" si="2"/>
        <v>65000</v>
      </c>
      <c r="Q49" s="229"/>
      <c r="R49" s="1100" t="s">
        <v>486</v>
      </c>
    </row>
    <row r="50" spans="2:18" ht="15.95" hidden="1" customHeight="1">
      <c r="B50" s="178">
        <v>29</v>
      </c>
      <c r="C50" s="108">
        <v>41662</v>
      </c>
      <c r="D50" s="20" t="s">
        <v>42</v>
      </c>
      <c r="E50" s="169" t="s">
        <v>9</v>
      </c>
      <c r="F50" s="169">
        <v>3</v>
      </c>
      <c r="G50" s="169">
        <v>30</v>
      </c>
      <c r="H50" s="46">
        <f t="shared" si="3"/>
        <v>90</v>
      </c>
      <c r="I50" s="204">
        <f t="shared" si="4"/>
        <v>45000</v>
      </c>
      <c r="J50" s="46"/>
      <c r="K50" s="204"/>
      <c r="L50" s="123">
        <v>2</v>
      </c>
      <c r="M50" s="103">
        <f t="shared" si="0"/>
        <v>20000</v>
      </c>
      <c r="N50" s="123"/>
      <c r="O50" s="103">
        <f t="shared" si="1"/>
        <v>0</v>
      </c>
      <c r="P50" s="305">
        <f t="shared" si="2"/>
        <v>65000</v>
      </c>
      <c r="Q50" s="103"/>
      <c r="R50" s="1100" t="s">
        <v>486</v>
      </c>
    </row>
    <row r="51" spans="2:18" ht="15.95" hidden="1" customHeight="1">
      <c r="B51" s="178">
        <v>30</v>
      </c>
      <c r="C51" s="108">
        <v>41663</v>
      </c>
      <c r="D51" s="20" t="s">
        <v>42</v>
      </c>
      <c r="E51" s="169" t="s">
        <v>9</v>
      </c>
      <c r="F51" s="169">
        <v>3</v>
      </c>
      <c r="G51" s="169">
        <v>30</v>
      </c>
      <c r="H51" s="46">
        <f t="shared" si="3"/>
        <v>90</v>
      </c>
      <c r="I51" s="204">
        <f t="shared" si="4"/>
        <v>45000</v>
      </c>
      <c r="J51" s="46"/>
      <c r="K51" s="204"/>
      <c r="L51" s="123">
        <v>1</v>
      </c>
      <c r="M51" s="103">
        <f t="shared" si="0"/>
        <v>10000</v>
      </c>
      <c r="N51" s="123"/>
      <c r="O51" s="103">
        <f t="shared" si="1"/>
        <v>0</v>
      </c>
      <c r="P51" s="305">
        <f t="shared" si="2"/>
        <v>55000</v>
      </c>
      <c r="Q51" s="103"/>
      <c r="R51" s="1100" t="s">
        <v>486</v>
      </c>
    </row>
    <row r="52" spans="2:18" s="112" customFormat="1" ht="15.95" hidden="1" customHeight="1">
      <c r="B52" s="3156">
        <v>31</v>
      </c>
      <c r="C52" s="108">
        <v>41664</v>
      </c>
      <c r="D52" s="20" t="s">
        <v>42</v>
      </c>
      <c r="E52" s="169" t="s">
        <v>9</v>
      </c>
      <c r="F52" s="169">
        <v>1</v>
      </c>
      <c r="G52" s="169">
        <v>30</v>
      </c>
      <c r="H52" s="169">
        <f t="shared" si="3"/>
        <v>30</v>
      </c>
      <c r="I52" s="253">
        <f t="shared" si="4"/>
        <v>15000</v>
      </c>
      <c r="J52" s="413"/>
      <c r="K52" s="253"/>
      <c r="L52" s="130"/>
      <c r="M52" s="204">
        <f t="shared" si="0"/>
        <v>0</v>
      </c>
      <c r="N52" s="130"/>
      <c r="O52" s="204">
        <f t="shared" si="1"/>
        <v>0</v>
      </c>
      <c r="P52" s="405">
        <f t="shared" si="2"/>
        <v>15000</v>
      </c>
      <c r="Q52" s="204"/>
      <c r="R52" s="1100" t="s">
        <v>486</v>
      </c>
    </row>
    <row r="53" spans="2:18" s="112" customFormat="1" ht="15.95" hidden="1" customHeight="1">
      <c r="B53" s="3156"/>
      <c r="C53" s="108">
        <v>41664</v>
      </c>
      <c r="D53" s="3" t="s">
        <v>178</v>
      </c>
      <c r="E53" s="42" t="s">
        <v>10</v>
      </c>
      <c r="F53" s="169">
        <v>1</v>
      </c>
      <c r="G53" s="169">
        <v>60</v>
      </c>
      <c r="H53" s="169">
        <f>F53*G53</f>
        <v>60</v>
      </c>
      <c r="I53" s="253">
        <f>H53*500</f>
        <v>30000</v>
      </c>
      <c r="J53" s="413"/>
      <c r="K53" s="253"/>
      <c r="L53" s="130">
        <v>0.5</v>
      </c>
      <c r="M53" s="204">
        <f>L53*10000</f>
        <v>5000</v>
      </c>
      <c r="N53" s="130"/>
      <c r="O53" s="204">
        <f>N53*15000</f>
        <v>0</v>
      </c>
      <c r="P53" s="405">
        <f>M53+K53+I53+O53</f>
        <v>35000</v>
      </c>
      <c r="Q53" s="204"/>
      <c r="R53" s="1100" t="s">
        <v>486</v>
      </c>
    </row>
    <row r="54" spans="2:18" s="112" customFormat="1" ht="15.95" hidden="1" customHeight="1" thickBot="1">
      <c r="B54" s="3157"/>
      <c r="C54" s="152">
        <v>41664</v>
      </c>
      <c r="D54" s="16" t="s">
        <v>136</v>
      </c>
      <c r="E54" s="14" t="s">
        <v>10</v>
      </c>
      <c r="F54" s="44">
        <v>3</v>
      </c>
      <c r="G54" s="44">
        <v>30</v>
      </c>
      <c r="H54" s="44">
        <f t="shared" si="3"/>
        <v>90</v>
      </c>
      <c r="I54" s="205">
        <f t="shared" si="4"/>
        <v>45000</v>
      </c>
      <c r="J54" s="44"/>
      <c r="K54" s="205"/>
      <c r="L54" s="33">
        <v>3</v>
      </c>
      <c r="M54" s="196">
        <f t="shared" si="0"/>
        <v>30000</v>
      </c>
      <c r="N54" s="33"/>
      <c r="O54" s="196">
        <f t="shared" si="1"/>
        <v>0</v>
      </c>
      <c r="P54" s="364">
        <f t="shared" si="2"/>
        <v>75000</v>
      </c>
      <c r="Q54" s="196"/>
      <c r="R54" s="357" t="s">
        <v>486</v>
      </c>
    </row>
    <row r="55" spans="2:18" ht="15.75" hidden="1" customHeight="1">
      <c r="B55" s="612">
        <v>1</v>
      </c>
      <c r="C55" s="375">
        <v>41665</v>
      </c>
      <c r="D55" s="587" t="s">
        <v>156</v>
      </c>
      <c r="E55" s="557" t="s">
        <v>10</v>
      </c>
      <c r="F55" s="613">
        <v>3</v>
      </c>
      <c r="G55" s="614">
        <v>30</v>
      </c>
      <c r="H55" s="346">
        <f>F55*G55</f>
        <v>90</v>
      </c>
      <c r="I55" s="403">
        <f>H55*500</f>
        <v>45000</v>
      </c>
      <c r="J55" s="615"/>
      <c r="K55" s="613"/>
      <c r="L55" s="613">
        <v>5.5</v>
      </c>
      <c r="M55" s="615">
        <f>L55*10000</f>
        <v>55000</v>
      </c>
      <c r="N55" s="613"/>
      <c r="O55" s="615">
        <f>N55*15000</f>
        <v>0</v>
      </c>
      <c r="P55" s="615">
        <f>I55+K55+M55+O55</f>
        <v>100000</v>
      </c>
      <c r="Q55" s="615"/>
      <c r="R55" s="932" t="s">
        <v>486</v>
      </c>
    </row>
    <row r="56" spans="2:18" s="344" customFormat="1" ht="15.75" hidden="1" customHeight="1">
      <c r="B56" s="3286">
        <v>2</v>
      </c>
      <c r="C56" s="677">
        <v>41666</v>
      </c>
      <c r="D56" s="588" t="s">
        <v>130</v>
      </c>
      <c r="E56" s="354" t="s">
        <v>39</v>
      </c>
      <c r="F56" s="617">
        <v>1</v>
      </c>
      <c r="G56" s="617">
        <v>150</v>
      </c>
      <c r="H56" s="354">
        <f>F56*G56</f>
        <v>150</v>
      </c>
      <c r="I56" s="384">
        <f>H56*500</f>
        <v>75000</v>
      </c>
      <c r="J56" s="621"/>
      <c r="K56" s="617"/>
      <c r="L56" s="617"/>
      <c r="M56" s="621">
        <f>L56*10000</f>
        <v>0</v>
      </c>
      <c r="N56" s="617"/>
      <c r="O56" s="621">
        <f t="shared" ref="O56:O93" si="5">N56*15000</f>
        <v>0</v>
      </c>
      <c r="P56" s="621">
        <f t="shared" ref="P56:P91" si="6">I56+K56+M56+O56</f>
        <v>75000</v>
      </c>
      <c r="Q56" s="621"/>
      <c r="R56" s="1100" t="s">
        <v>486</v>
      </c>
    </row>
    <row r="57" spans="2:18" s="344" customFormat="1" ht="15.75" hidden="1" customHeight="1">
      <c r="B57" s="3287"/>
      <c r="C57" s="677">
        <v>41666</v>
      </c>
      <c r="D57" s="588" t="s">
        <v>133</v>
      </c>
      <c r="E57" s="354"/>
      <c r="F57" s="617"/>
      <c r="G57" s="617"/>
      <c r="H57" s="354"/>
      <c r="I57" s="384"/>
      <c r="J57" s="621"/>
      <c r="K57" s="617"/>
      <c r="L57" s="616">
        <v>4</v>
      </c>
      <c r="M57" s="618">
        <f>L57*10000</f>
        <v>40000</v>
      </c>
      <c r="N57" s="616"/>
      <c r="O57" s="618">
        <f>N57*15000</f>
        <v>0</v>
      </c>
      <c r="P57" s="618">
        <f>I57+K57+M57+O57</f>
        <v>40000</v>
      </c>
      <c r="Q57" s="621"/>
      <c r="R57" s="1100" t="s">
        <v>486</v>
      </c>
    </row>
    <row r="58" spans="2:18" s="344" customFormat="1" ht="15.75" hidden="1" customHeight="1">
      <c r="B58" s="671">
        <v>3</v>
      </c>
      <c r="C58" s="677">
        <v>41667</v>
      </c>
      <c r="D58" s="588" t="s">
        <v>156</v>
      </c>
      <c r="E58" s="354" t="s">
        <v>10</v>
      </c>
      <c r="F58" s="617">
        <v>3</v>
      </c>
      <c r="G58" s="617">
        <v>30</v>
      </c>
      <c r="H58" s="354">
        <f t="shared" ref="H58:H91" si="7">F58*G58</f>
        <v>90</v>
      </c>
      <c r="I58" s="384">
        <f t="shared" ref="I58:I91" si="8">H58*500</f>
        <v>45000</v>
      </c>
      <c r="J58" s="621"/>
      <c r="K58" s="617"/>
      <c r="L58" s="617">
        <v>1</v>
      </c>
      <c r="M58" s="621">
        <f t="shared" ref="M58:M91" si="9">L58*10000</f>
        <v>10000</v>
      </c>
      <c r="N58" s="617"/>
      <c r="O58" s="621">
        <f t="shared" si="5"/>
        <v>0</v>
      </c>
      <c r="P58" s="621">
        <f t="shared" si="6"/>
        <v>55000</v>
      </c>
      <c r="Q58" s="621"/>
      <c r="R58" s="1100" t="s">
        <v>486</v>
      </c>
    </row>
    <row r="59" spans="2:18" ht="15.75" hidden="1" customHeight="1">
      <c r="B59" s="3067">
        <v>4</v>
      </c>
      <c r="C59" s="327">
        <v>41668</v>
      </c>
      <c r="D59" s="588" t="s">
        <v>149</v>
      </c>
      <c r="E59" s="354" t="s">
        <v>9</v>
      </c>
      <c r="F59" s="616">
        <v>2</v>
      </c>
      <c r="G59" s="616">
        <v>30</v>
      </c>
      <c r="H59" s="413">
        <f t="shared" si="7"/>
        <v>60</v>
      </c>
      <c r="I59" s="253">
        <f t="shared" si="8"/>
        <v>30000</v>
      </c>
      <c r="J59" s="618"/>
      <c r="K59" s="616"/>
      <c r="L59" s="616"/>
      <c r="M59" s="618">
        <f t="shared" si="9"/>
        <v>0</v>
      </c>
      <c r="N59" s="616"/>
      <c r="O59" s="618">
        <f t="shared" si="5"/>
        <v>0</v>
      </c>
      <c r="P59" s="618">
        <f t="shared" si="6"/>
        <v>30000</v>
      </c>
      <c r="Q59" s="618"/>
      <c r="R59" s="1100" t="s">
        <v>486</v>
      </c>
    </row>
    <row r="60" spans="2:18" ht="15.75" hidden="1" customHeight="1">
      <c r="B60" s="3067"/>
      <c r="C60" s="327">
        <v>41668</v>
      </c>
      <c r="D60" s="588" t="s">
        <v>130</v>
      </c>
      <c r="E60" s="354" t="s">
        <v>39</v>
      </c>
      <c r="F60" s="616">
        <v>1</v>
      </c>
      <c r="G60" s="616">
        <v>150</v>
      </c>
      <c r="H60" s="413">
        <f t="shared" si="7"/>
        <v>150</v>
      </c>
      <c r="I60" s="253">
        <f t="shared" si="8"/>
        <v>75000</v>
      </c>
      <c r="J60" s="618"/>
      <c r="K60" s="616"/>
      <c r="L60" s="617">
        <v>5</v>
      </c>
      <c r="M60" s="618">
        <f t="shared" si="9"/>
        <v>50000</v>
      </c>
      <c r="N60" s="616">
        <v>2</v>
      </c>
      <c r="O60" s="618">
        <f t="shared" si="5"/>
        <v>30000</v>
      </c>
      <c r="P60" s="618">
        <f t="shared" si="6"/>
        <v>155000</v>
      </c>
      <c r="Q60" s="618"/>
      <c r="R60" s="1100" t="s">
        <v>486</v>
      </c>
    </row>
    <row r="61" spans="2:18" s="344" customFormat="1" ht="15.75" hidden="1" customHeight="1">
      <c r="B61" s="3286">
        <v>5</v>
      </c>
      <c r="C61" s="677">
        <v>41669</v>
      </c>
      <c r="D61" s="588" t="s">
        <v>133</v>
      </c>
      <c r="E61" s="354"/>
      <c r="F61" s="617"/>
      <c r="G61" s="617"/>
      <c r="H61" s="354"/>
      <c r="I61" s="384"/>
      <c r="J61" s="621"/>
      <c r="K61" s="617"/>
      <c r="L61" s="617"/>
      <c r="M61" s="621">
        <f>L61*10000</f>
        <v>0</v>
      </c>
      <c r="N61" s="617"/>
      <c r="O61" s="621">
        <f>N61*15000</f>
        <v>0</v>
      </c>
      <c r="P61" s="621">
        <f>I61+K61+M61+O61</f>
        <v>0</v>
      </c>
      <c r="Q61" s="621"/>
      <c r="R61" s="1100" t="s">
        <v>486</v>
      </c>
    </row>
    <row r="62" spans="2:18" s="344" customFormat="1" ht="15.75" hidden="1" customHeight="1">
      <c r="B62" s="3287"/>
      <c r="C62" s="677">
        <v>41669</v>
      </c>
      <c r="D62" s="588" t="s">
        <v>129</v>
      </c>
      <c r="E62" s="669" t="s">
        <v>39</v>
      </c>
      <c r="F62" s="617">
        <v>1</v>
      </c>
      <c r="G62" s="617">
        <v>150</v>
      </c>
      <c r="H62" s="354">
        <f t="shared" si="7"/>
        <v>150</v>
      </c>
      <c r="I62" s="384">
        <f t="shared" si="8"/>
        <v>75000</v>
      </c>
      <c r="J62" s="621"/>
      <c r="K62" s="617"/>
      <c r="L62" s="617">
        <v>6</v>
      </c>
      <c r="M62" s="621">
        <f t="shared" si="9"/>
        <v>60000</v>
      </c>
      <c r="N62" s="617">
        <v>1</v>
      </c>
      <c r="O62" s="621">
        <f t="shared" si="5"/>
        <v>15000</v>
      </c>
      <c r="P62" s="621">
        <f t="shared" si="6"/>
        <v>150000</v>
      </c>
      <c r="Q62" s="621"/>
      <c r="R62" s="1100" t="s">
        <v>486</v>
      </c>
    </row>
    <row r="63" spans="2:18" s="344" customFormat="1" ht="15.75" hidden="1" customHeight="1">
      <c r="B63" s="3237">
        <v>6</v>
      </c>
      <c r="C63" s="327">
        <v>41670</v>
      </c>
      <c r="D63" s="588" t="s">
        <v>133</v>
      </c>
      <c r="E63" s="669"/>
      <c r="F63" s="617"/>
      <c r="G63" s="617"/>
      <c r="H63" s="354"/>
      <c r="I63" s="384"/>
      <c r="J63" s="621"/>
      <c r="K63" s="617"/>
      <c r="L63" s="617"/>
      <c r="M63" s="621">
        <f>L63*10000</f>
        <v>0</v>
      </c>
      <c r="N63" s="617"/>
      <c r="O63" s="621">
        <f>N63*15000</f>
        <v>0</v>
      </c>
      <c r="P63" s="621">
        <f>I63+K63+M63+O63</f>
        <v>0</v>
      </c>
      <c r="Q63" s="621"/>
      <c r="R63" s="1100" t="s">
        <v>486</v>
      </c>
    </row>
    <row r="64" spans="2:18" ht="15.75" hidden="1" customHeight="1">
      <c r="B64" s="3236"/>
      <c r="C64" s="327">
        <v>41670</v>
      </c>
      <c r="D64" s="588" t="s">
        <v>129</v>
      </c>
      <c r="E64" s="408" t="s">
        <v>39</v>
      </c>
      <c r="F64" s="616">
        <v>1</v>
      </c>
      <c r="G64" s="616">
        <v>150</v>
      </c>
      <c r="H64" s="413">
        <f t="shared" si="7"/>
        <v>150</v>
      </c>
      <c r="I64" s="253">
        <f t="shared" si="8"/>
        <v>75000</v>
      </c>
      <c r="J64" s="618"/>
      <c r="K64" s="616"/>
      <c r="L64" s="617">
        <v>6.5</v>
      </c>
      <c r="M64" s="618">
        <f t="shared" si="9"/>
        <v>65000</v>
      </c>
      <c r="N64" s="616"/>
      <c r="O64" s="618">
        <f t="shared" si="5"/>
        <v>0</v>
      </c>
      <c r="P64" s="618">
        <f t="shared" si="6"/>
        <v>140000</v>
      </c>
      <c r="Q64" s="618"/>
      <c r="R64" s="1100" t="s">
        <v>486</v>
      </c>
    </row>
    <row r="65" spans="2:18" ht="15.75" hidden="1" customHeight="1">
      <c r="B65" s="238">
        <v>7</v>
      </c>
      <c r="C65" s="327">
        <v>41671</v>
      </c>
      <c r="D65" s="595" t="s">
        <v>133</v>
      </c>
      <c r="E65" s="413"/>
      <c r="F65" s="616"/>
      <c r="G65" s="616"/>
      <c r="H65" s="413">
        <f t="shared" si="7"/>
        <v>0</v>
      </c>
      <c r="I65" s="253">
        <f t="shared" si="8"/>
        <v>0</v>
      </c>
      <c r="J65" s="618"/>
      <c r="K65" s="616"/>
      <c r="L65" s="616"/>
      <c r="M65" s="618">
        <f t="shared" si="9"/>
        <v>0</v>
      </c>
      <c r="N65" s="616"/>
      <c r="O65" s="618">
        <f>N65*15000</f>
        <v>0</v>
      </c>
      <c r="P65" s="618">
        <f t="shared" si="6"/>
        <v>0</v>
      </c>
      <c r="Q65" s="618"/>
      <c r="R65" s="1100" t="s">
        <v>486</v>
      </c>
    </row>
    <row r="66" spans="2:18" ht="15.75" hidden="1" customHeight="1">
      <c r="B66" s="525">
        <v>8</v>
      </c>
      <c r="C66" s="389">
        <v>41672</v>
      </c>
      <c r="D66" s="593" t="s">
        <v>310</v>
      </c>
      <c r="E66" s="352"/>
      <c r="F66" s="619"/>
      <c r="G66" s="619"/>
      <c r="H66" s="352">
        <f t="shared" si="7"/>
        <v>0</v>
      </c>
      <c r="I66" s="379">
        <f t="shared" si="8"/>
        <v>0</v>
      </c>
      <c r="J66" s="620"/>
      <c r="K66" s="619"/>
      <c r="L66" s="619"/>
      <c r="M66" s="620">
        <f t="shared" si="9"/>
        <v>0</v>
      </c>
      <c r="N66" s="619"/>
      <c r="O66" s="620">
        <f t="shared" si="5"/>
        <v>0</v>
      </c>
      <c r="P66" s="620">
        <f t="shared" si="6"/>
        <v>0</v>
      </c>
      <c r="Q66" s="620"/>
      <c r="R66" s="1100" t="s">
        <v>486</v>
      </c>
    </row>
    <row r="67" spans="2:18" ht="15.75" hidden="1" customHeight="1">
      <c r="B67" s="238">
        <v>9</v>
      </c>
      <c r="C67" s="327">
        <v>41673</v>
      </c>
      <c r="D67" s="588" t="s">
        <v>130</v>
      </c>
      <c r="E67" s="354" t="s">
        <v>39</v>
      </c>
      <c r="F67" s="616">
        <v>1</v>
      </c>
      <c r="G67" s="616">
        <v>150</v>
      </c>
      <c r="H67" s="413">
        <f t="shared" si="7"/>
        <v>150</v>
      </c>
      <c r="I67" s="253">
        <f t="shared" si="8"/>
        <v>75000</v>
      </c>
      <c r="J67" s="618"/>
      <c r="K67" s="616"/>
      <c r="L67" s="616">
        <v>4</v>
      </c>
      <c r="M67" s="618">
        <f t="shared" si="9"/>
        <v>40000</v>
      </c>
      <c r="N67" s="616"/>
      <c r="O67" s="618">
        <f t="shared" si="5"/>
        <v>0</v>
      </c>
      <c r="P67" s="618">
        <f t="shared" si="6"/>
        <v>115000</v>
      </c>
      <c r="Q67" s="618"/>
      <c r="R67" s="1100" t="s">
        <v>486</v>
      </c>
    </row>
    <row r="68" spans="2:18" ht="15.75" hidden="1" customHeight="1">
      <c r="B68" s="3286">
        <v>10</v>
      </c>
      <c r="C68" s="677">
        <v>41674</v>
      </c>
      <c r="D68" s="588" t="s">
        <v>133</v>
      </c>
      <c r="E68" s="354"/>
      <c r="F68" s="616"/>
      <c r="G68" s="616"/>
      <c r="H68" s="667"/>
      <c r="I68" s="253"/>
      <c r="J68" s="618"/>
      <c r="K68" s="616"/>
      <c r="L68" s="617"/>
      <c r="M68" s="621">
        <f>L68*10000</f>
        <v>0</v>
      </c>
      <c r="N68" s="617"/>
      <c r="O68" s="621">
        <f>N68*15000</f>
        <v>0</v>
      </c>
      <c r="P68" s="621">
        <f>I68+K68+M68+O68</f>
        <v>0</v>
      </c>
      <c r="Q68" s="618"/>
      <c r="R68" s="1100" t="s">
        <v>486</v>
      </c>
    </row>
    <row r="69" spans="2:18" s="344" customFormat="1" ht="15.75" hidden="1" customHeight="1">
      <c r="B69" s="3287"/>
      <c r="C69" s="677">
        <v>41674</v>
      </c>
      <c r="D69" s="588" t="s">
        <v>149</v>
      </c>
      <c r="E69" s="354" t="s">
        <v>9</v>
      </c>
      <c r="F69" s="617">
        <v>1</v>
      </c>
      <c r="G69" s="617">
        <v>30</v>
      </c>
      <c r="H69" s="354">
        <f t="shared" si="7"/>
        <v>30</v>
      </c>
      <c r="I69" s="384">
        <f t="shared" si="8"/>
        <v>15000</v>
      </c>
      <c r="J69" s="621"/>
      <c r="K69" s="617"/>
      <c r="L69" s="617">
        <v>1</v>
      </c>
      <c r="M69" s="621">
        <f t="shared" si="9"/>
        <v>10000</v>
      </c>
      <c r="N69" s="617"/>
      <c r="O69" s="621">
        <f t="shared" si="5"/>
        <v>0</v>
      </c>
      <c r="P69" s="621">
        <f t="shared" si="6"/>
        <v>25000</v>
      </c>
      <c r="Q69" s="621"/>
      <c r="R69" s="1100" t="s">
        <v>486</v>
      </c>
    </row>
    <row r="70" spans="2:18" ht="15.75" hidden="1" customHeight="1">
      <c r="B70" s="238">
        <v>11</v>
      </c>
      <c r="C70" s="327">
        <v>41675</v>
      </c>
      <c r="D70" s="588" t="s">
        <v>130</v>
      </c>
      <c r="E70" s="354" t="s">
        <v>39</v>
      </c>
      <c r="F70" s="616">
        <v>1</v>
      </c>
      <c r="G70" s="616">
        <v>150</v>
      </c>
      <c r="H70" s="413">
        <f t="shared" si="7"/>
        <v>150</v>
      </c>
      <c r="I70" s="253">
        <f t="shared" si="8"/>
        <v>75000</v>
      </c>
      <c r="J70" s="618"/>
      <c r="K70" s="616"/>
      <c r="L70" s="616">
        <v>6.5</v>
      </c>
      <c r="M70" s="618">
        <f t="shared" si="9"/>
        <v>65000</v>
      </c>
      <c r="N70" s="616"/>
      <c r="O70" s="618">
        <f t="shared" si="5"/>
        <v>0</v>
      </c>
      <c r="P70" s="618">
        <f t="shared" si="6"/>
        <v>140000</v>
      </c>
      <c r="Q70" s="618"/>
      <c r="R70" s="1100" t="s">
        <v>486</v>
      </c>
    </row>
    <row r="71" spans="2:18" ht="15.75" hidden="1" customHeight="1">
      <c r="B71" s="3237">
        <v>12</v>
      </c>
      <c r="C71" s="327">
        <v>41676</v>
      </c>
      <c r="D71" s="611" t="s">
        <v>323</v>
      </c>
      <c r="E71" s="354"/>
      <c r="F71" s="617"/>
      <c r="G71" s="617"/>
      <c r="H71" s="413">
        <f t="shared" si="7"/>
        <v>0</v>
      </c>
      <c r="I71" s="253">
        <f t="shared" si="8"/>
        <v>0</v>
      </c>
      <c r="J71" s="621"/>
      <c r="K71" s="617"/>
      <c r="L71" s="617"/>
      <c r="M71" s="621">
        <f t="shared" si="9"/>
        <v>0</v>
      </c>
      <c r="N71" s="617"/>
      <c r="O71" s="621">
        <f t="shared" si="5"/>
        <v>0</v>
      </c>
      <c r="P71" s="621">
        <f t="shared" si="6"/>
        <v>0</v>
      </c>
      <c r="Q71" s="621">
        <v>35000</v>
      </c>
      <c r="R71" s="1100" t="s">
        <v>486</v>
      </c>
    </row>
    <row r="72" spans="2:18" ht="15.75" hidden="1" customHeight="1">
      <c r="B72" s="3236"/>
      <c r="C72" s="327">
        <v>41676</v>
      </c>
      <c r="D72" s="611" t="s">
        <v>133</v>
      </c>
      <c r="E72" s="354"/>
      <c r="F72" s="617"/>
      <c r="G72" s="617"/>
      <c r="H72" s="667"/>
      <c r="I72" s="253"/>
      <c r="J72" s="621"/>
      <c r="K72" s="617"/>
      <c r="L72" s="617"/>
      <c r="M72" s="621"/>
      <c r="N72" s="617"/>
      <c r="O72" s="621"/>
      <c r="P72" s="621"/>
      <c r="Q72" s="621"/>
      <c r="R72" s="1100" t="s">
        <v>486</v>
      </c>
    </row>
    <row r="73" spans="2:18" s="681" customFormat="1" ht="15.75" hidden="1" customHeight="1">
      <c r="B73" s="678">
        <v>13</v>
      </c>
      <c r="C73" s="679">
        <v>41677</v>
      </c>
      <c r="D73" s="680" t="s">
        <v>310</v>
      </c>
      <c r="E73" s="494"/>
      <c r="F73" s="494"/>
      <c r="G73" s="494"/>
      <c r="H73" s="494">
        <f t="shared" si="7"/>
        <v>0</v>
      </c>
      <c r="I73" s="647">
        <f t="shared" si="8"/>
        <v>0</v>
      </c>
      <c r="J73" s="668"/>
      <c r="K73" s="494"/>
      <c r="L73" s="494"/>
      <c r="M73" s="668">
        <f t="shared" si="9"/>
        <v>0</v>
      </c>
      <c r="N73" s="494"/>
      <c r="O73" s="668">
        <f t="shared" si="5"/>
        <v>0</v>
      </c>
      <c r="P73" s="668">
        <f t="shared" si="6"/>
        <v>0</v>
      </c>
      <c r="Q73" s="668"/>
      <c r="R73" s="1100" t="s">
        <v>486</v>
      </c>
    </row>
    <row r="74" spans="2:18" ht="15.75" hidden="1" customHeight="1">
      <c r="B74" s="306">
        <v>14</v>
      </c>
      <c r="C74" s="432">
        <v>41678</v>
      </c>
      <c r="D74" s="716" t="s">
        <v>358</v>
      </c>
      <c r="E74" s="452"/>
      <c r="F74" s="433"/>
      <c r="G74" s="433"/>
      <c r="H74" s="452">
        <f t="shared" si="7"/>
        <v>0</v>
      </c>
      <c r="I74" s="439">
        <f t="shared" si="8"/>
        <v>0</v>
      </c>
      <c r="J74" s="434"/>
      <c r="K74" s="433"/>
      <c r="L74" s="433"/>
      <c r="M74" s="434">
        <f t="shared" si="9"/>
        <v>0</v>
      </c>
      <c r="N74" s="433"/>
      <c r="O74" s="434">
        <f t="shared" si="5"/>
        <v>0</v>
      </c>
      <c r="P74" s="434">
        <f t="shared" si="6"/>
        <v>0</v>
      </c>
      <c r="Q74" s="434"/>
      <c r="R74" s="1100" t="s">
        <v>486</v>
      </c>
    </row>
    <row r="75" spans="2:18" ht="15.75" hidden="1" customHeight="1">
      <c r="B75" s="306">
        <v>15</v>
      </c>
      <c r="C75" s="724">
        <v>41679</v>
      </c>
      <c r="D75" s="716" t="s">
        <v>358</v>
      </c>
      <c r="E75" s="452"/>
      <c r="F75" s="433"/>
      <c r="G75" s="433"/>
      <c r="H75" s="452">
        <f t="shared" si="7"/>
        <v>0</v>
      </c>
      <c r="I75" s="439">
        <f t="shared" si="8"/>
        <v>0</v>
      </c>
      <c r="J75" s="434"/>
      <c r="K75" s="433"/>
      <c r="L75" s="433"/>
      <c r="M75" s="434">
        <f t="shared" si="9"/>
        <v>0</v>
      </c>
      <c r="N75" s="433"/>
      <c r="O75" s="434">
        <f t="shared" si="5"/>
        <v>0</v>
      </c>
      <c r="P75" s="434">
        <f t="shared" si="6"/>
        <v>0</v>
      </c>
      <c r="Q75" s="434"/>
      <c r="R75" s="1100" t="s">
        <v>486</v>
      </c>
    </row>
    <row r="76" spans="2:18" ht="15.75" hidden="1" customHeight="1">
      <c r="B76" s="306">
        <v>16</v>
      </c>
      <c r="C76" s="432">
        <v>41680</v>
      </c>
      <c r="D76" s="716" t="s">
        <v>358</v>
      </c>
      <c r="E76" s="452"/>
      <c r="F76" s="433"/>
      <c r="G76" s="433"/>
      <c r="H76" s="452">
        <f t="shared" si="7"/>
        <v>0</v>
      </c>
      <c r="I76" s="439">
        <f t="shared" si="8"/>
        <v>0</v>
      </c>
      <c r="J76" s="434"/>
      <c r="K76" s="433"/>
      <c r="L76" s="433"/>
      <c r="M76" s="434">
        <f t="shared" si="9"/>
        <v>0</v>
      </c>
      <c r="N76" s="433"/>
      <c r="O76" s="434">
        <f t="shared" si="5"/>
        <v>0</v>
      </c>
      <c r="P76" s="434">
        <f t="shared" si="6"/>
        <v>0</v>
      </c>
      <c r="Q76" s="434"/>
      <c r="R76" s="1100" t="s">
        <v>486</v>
      </c>
    </row>
    <row r="77" spans="2:18" ht="15.75" hidden="1" customHeight="1">
      <c r="B77" s="306">
        <v>17</v>
      </c>
      <c r="C77" s="432">
        <v>41681</v>
      </c>
      <c r="D77" s="716" t="s">
        <v>358</v>
      </c>
      <c r="E77" s="452"/>
      <c r="F77" s="433"/>
      <c r="G77" s="433"/>
      <c r="H77" s="452">
        <f t="shared" si="7"/>
        <v>0</v>
      </c>
      <c r="I77" s="439">
        <f t="shared" si="8"/>
        <v>0</v>
      </c>
      <c r="J77" s="434"/>
      <c r="K77" s="433"/>
      <c r="L77" s="433"/>
      <c r="M77" s="434">
        <f t="shared" si="9"/>
        <v>0</v>
      </c>
      <c r="N77" s="433"/>
      <c r="O77" s="434">
        <f t="shared" si="5"/>
        <v>0</v>
      </c>
      <c r="P77" s="434">
        <f t="shared" si="6"/>
        <v>0</v>
      </c>
      <c r="Q77" s="434"/>
      <c r="R77" s="1100" t="s">
        <v>486</v>
      </c>
    </row>
    <row r="78" spans="2:18" ht="15.75" hidden="1" customHeight="1">
      <c r="B78" s="306">
        <v>18</v>
      </c>
      <c r="C78" s="432">
        <v>41682</v>
      </c>
      <c r="D78" s="716" t="s">
        <v>358</v>
      </c>
      <c r="E78" s="452"/>
      <c r="F78" s="433"/>
      <c r="G78" s="433"/>
      <c r="H78" s="452">
        <f t="shared" si="7"/>
        <v>0</v>
      </c>
      <c r="I78" s="439">
        <f t="shared" si="8"/>
        <v>0</v>
      </c>
      <c r="J78" s="434"/>
      <c r="K78" s="433"/>
      <c r="L78" s="433"/>
      <c r="M78" s="434">
        <f t="shared" si="9"/>
        <v>0</v>
      </c>
      <c r="N78" s="433"/>
      <c r="O78" s="434">
        <f t="shared" si="5"/>
        <v>0</v>
      </c>
      <c r="P78" s="434">
        <f t="shared" si="6"/>
        <v>0</v>
      </c>
      <c r="Q78" s="434"/>
      <c r="R78" s="1100" t="s">
        <v>486</v>
      </c>
    </row>
    <row r="79" spans="2:18" ht="15.75" hidden="1" customHeight="1">
      <c r="B79" s="306">
        <v>19</v>
      </c>
      <c r="C79" s="432">
        <v>41683</v>
      </c>
      <c r="D79" s="716" t="s">
        <v>358</v>
      </c>
      <c r="E79" s="452"/>
      <c r="F79" s="433"/>
      <c r="G79" s="433"/>
      <c r="H79" s="452">
        <f t="shared" si="7"/>
        <v>0</v>
      </c>
      <c r="I79" s="439">
        <f t="shared" si="8"/>
        <v>0</v>
      </c>
      <c r="J79" s="434"/>
      <c r="K79" s="433"/>
      <c r="L79" s="433"/>
      <c r="M79" s="434">
        <f t="shared" si="9"/>
        <v>0</v>
      </c>
      <c r="N79" s="433"/>
      <c r="O79" s="434">
        <f t="shared" si="5"/>
        <v>0</v>
      </c>
      <c r="P79" s="434">
        <f t="shared" si="6"/>
        <v>0</v>
      </c>
      <c r="Q79" s="434"/>
      <c r="R79" s="1100" t="s">
        <v>486</v>
      </c>
    </row>
    <row r="80" spans="2:18" ht="15.75" hidden="1" customHeight="1">
      <c r="B80" s="306">
        <v>20</v>
      </c>
      <c r="C80" s="432">
        <v>41684</v>
      </c>
      <c r="D80" s="716" t="s">
        <v>358</v>
      </c>
      <c r="E80" s="452"/>
      <c r="F80" s="433"/>
      <c r="G80" s="433"/>
      <c r="H80" s="452">
        <f t="shared" si="7"/>
        <v>0</v>
      </c>
      <c r="I80" s="439">
        <f t="shared" si="8"/>
        <v>0</v>
      </c>
      <c r="J80" s="434"/>
      <c r="K80" s="433"/>
      <c r="L80" s="433"/>
      <c r="M80" s="434">
        <f t="shared" si="9"/>
        <v>0</v>
      </c>
      <c r="N80" s="433"/>
      <c r="O80" s="434">
        <f t="shared" si="5"/>
        <v>0</v>
      </c>
      <c r="P80" s="434">
        <f t="shared" si="6"/>
        <v>0</v>
      </c>
      <c r="Q80" s="434"/>
      <c r="R80" s="1100" t="s">
        <v>486</v>
      </c>
    </row>
    <row r="81" spans="1:18" ht="15.75" hidden="1" customHeight="1">
      <c r="B81" s="306">
        <v>21</v>
      </c>
      <c r="C81" s="432">
        <v>41685</v>
      </c>
      <c r="D81" s="716" t="s">
        <v>358</v>
      </c>
      <c r="E81" s="452"/>
      <c r="F81" s="433"/>
      <c r="G81" s="433"/>
      <c r="H81" s="452">
        <f t="shared" si="7"/>
        <v>0</v>
      </c>
      <c r="I81" s="439">
        <f t="shared" si="8"/>
        <v>0</v>
      </c>
      <c r="J81" s="434"/>
      <c r="K81" s="433"/>
      <c r="L81" s="433"/>
      <c r="M81" s="434">
        <f t="shared" si="9"/>
        <v>0</v>
      </c>
      <c r="N81" s="433"/>
      <c r="O81" s="434">
        <f t="shared" si="5"/>
        <v>0</v>
      </c>
      <c r="P81" s="434">
        <f t="shared" si="6"/>
        <v>0</v>
      </c>
      <c r="Q81" s="434"/>
      <c r="R81" s="1100" t="s">
        <v>486</v>
      </c>
    </row>
    <row r="82" spans="1:18" ht="15.75" hidden="1" customHeight="1">
      <c r="B82" s="306">
        <v>22</v>
      </c>
      <c r="C82" s="724">
        <v>41686</v>
      </c>
      <c r="D82" s="716" t="s">
        <v>358</v>
      </c>
      <c r="E82" s="452"/>
      <c r="F82" s="433"/>
      <c r="G82" s="433"/>
      <c r="H82" s="452">
        <f t="shared" si="7"/>
        <v>0</v>
      </c>
      <c r="I82" s="439">
        <f t="shared" si="8"/>
        <v>0</v>
      </c>
      <c r="J82" s="434"/>
      <c r="K82" s="433"/>
      <c r="L82" s="433"/>
      <c r="M82" s="434">
        <f t="shared" si="9"/>
        <v>0</v>
      </c>
      <c r="N82" s="433"/>
      <c r="O82" s="434">
        <f t="shared" si="5"/>
        <v>0</v>
      </c>
      <c r="P82" s="434">
        <f t="shared" si="6"/>
        <v>0</v>
      </c>
      <c r="Q82" s="434"/>
      <c r="R82" s="1100" t="s">
        <v>486</v>
      </c>
    </row>
    <row r="83" spans="1:18" ht="15.75" hidden="1" customHeight="1">
      <c r="B83" s="306">
        <v>23</v>
      </c>
      <c r="C83" s="432">
        <v>41687</v>
      </c>
      <c r="D83" s="716" t="s">
        <v>358</v>
      </c>
      <c r="E83" s="452"/>
      <c r="F83" s="433"/>
      <c r="G83" s="433"/>
      <c r="H83" s="452">
        <f t="shared" si="7"/>
        <v>0</v>
      </c>
      <c r="I83" s="439">
        <f t="shared" si="8"/>
        <v>0</v>
      </c>
      <c r="J83" s="434"/>
      <c r="K83" s="433"/>
      <c r="L83" s="433"/>
      <c r="M83" s="434">
        <f t="shared" si="9"/>
        <v>0</v>
      </c>
      <c r="N83" s="433"/>
      <c r="O83" s="434">
        <f t="shared" si="5"/>
        <v>0</v>
      </c>
      <c r="P83" s="434">
        <f t="shared" si="6"/>
        <v>0</v>
      </c>
      <c r="Q83" s="434"/>
      <c r="R83" s="1100" t="s">
        <v>486</v>
      </c>
    </row>
    <row r="84" spans="1:18" ht="15.75" hidden="1" customHeight="1">
      <c r="B84" s="238">
        <v>24</v>
      </c>
      <c r="C84" s="327">
        <v>41688</v>
      </c>
      <c r="D84" s="611" t="s">
        <v>65</v>
      </c>
      <c r="E84" s="354"/>
      <c r="F84" s="617"/>
      <c r="G84" s="617"/>
      <c r="H84" s="413">
        <f t="shared" si="7"/>
        <v>0</v>
      </c>
      <c r="I84" s="253">
        <f t="shared" si="8"/>
        <v>0</v>
      </c>
      <c r="J84" s="621"/>
      <c r="K84" s="617"/>
      <c r="L84" s="617"/>
      <c r="M84" s="621">
        <f t="shared" si="9"/>
        <v>0</v>
      </c>
      <c r="N84" s="617"/>
      <c r="O84" s="621">
        <f t="shared" si="5"/>
        <v>0</v>
      </c>
      <c r="P84" s="621">
        <f t="shared" si="6"/>
        <v>0</v>
      </c>
      <c r="Q84" s="621"/>
      <c r="R84" s="1100" t="s">
        <v>486</v>
      </c>
    </row>
    <row r="85" spans="1:18" ht="15.75" hidden="1" customHeight="1">
      <c r="B85" s="238">
        <v>25</v>
      </c>
      <c r="C85" s="327">
        <v>41689</v>
      </c>
      <c r="D85" s="611" t="s">
        <v>326</v>
      </c>
      <c r="E85" s="354" t="s">
        <v>39</v>
      </c>
      <c r="F85" s="616">
        <v>5</v>
      </c>
      <c r="G85" s="616">
        <v>10</v>
      </c>
      <c r="H85" s="413">
        <f t="shared" si="7"/>
        <v>50</v>
      </c>
      <c r="I85" s="253">
        <f t="shared" si="8"/>
        <v>25000</v>
      </c>
      <c r="J85" s="618"/>
      <c r="K85" s="616"/>
      <c r="L85" s="616"/>
      <c r="M85" s="618">
        <f t="shared" si="9"/>
        <v>0</v>
      </c>
      <c r="N85" s="616"/>
      <c r="O85" s="618">
        <f t="shared" si="5"/>
        <v>0</v>
      </c>
      <c r="P85" s="618">
        <f t="shared" si="6"/>
        <v>25000</v>
      </c>
      <c r="Q85" s="405">
        <v>35000</v>
      </c>
      <c r="R85" s="1100" t="s">
        <v>486</v>
      </c>
    </row>
    <row r="86" spans="1:18" ht="15.75" hidden="1" customHeight="1">
      <c r="B86" s="238">
        <v>26</v>
      </c>
      <c r="C86" s="327">
        <v>41690</v>
      </c>
      <c r="D86" s="588" t="s">
        <v>327</v>
      </c>
      <c r="E86" s="354" t="s">
        <v>61</v>
      </c>
      <c r="F86" s="616">
        <v>1</v>
      </c>
      <c r="G86" s="616">
        <v>110</v>
      </c>
      <c r="H86" s="413">
        <f t="shared" si="7"/>
        <v>110</v>
      </c>
      <c r="I86" s="253">
        <f t="shared" si="8"/>
        <v>55000</v>
      </c>
      <c r="J86" s="618"/>
      <c r="K86" s="616"/>
      <c r="L86" s="616">
        <v>3</v>
      </c>
      <c r="M86" s="618">
        <f t="shared" si="9"/>
        <v>30000</v>
      </c>
      <c r="N86" s="616"/>
      <c r="O86" s="618">
        <f t="shared" si="5"/>
        <v>0</v>
      </c>
      <c r="P86" s="618">
        <f t="shared" si="6"/>
        <v>85000</v>
      </c>
      <c r="Q86" s="405">
        <v>35000</v>
      </c>
      <c r="R86" s="1100" t="s">
        <v>486</v>
      </c>
    </row>
    <row r="87" spans="1:18" ht="15.75" hidden="1" customHeight="1">
      <c r="B87" s="525">
        <v>27</v>
      </c>
      <c r="C87" s="622">
        <v>41691</v>
      </c>
      <c r="D87" s="593" t="s">
        <v>300</v>
      </c>
      <c r="E87" s="352" t="s">
        <v>263</v>
      </c>
      <c r="F87" s="619"/>
      <c r="G87" s="619"/>
      <c r="H87" s="352">
        <f t="shared" si="7"/>
        <v>0</v>
      </c>
      <c r="I87" s="379">
        <f t="shared" si="8"/>
        <v>0</v>
      </c>
      <c r="J87" s="620"/>
      <c r="K87" s="619"/>
      <c r="L87" s="619"/>
      <c r="M87" s="620">
        <f t="shared" si="9"/>
        <v>0</v>
      </c>
      <c r="N87" s="619"/>
      <c r="O87" s="620">
        <f t="shared" si="5"/>
        <v>0</v>
      </c>
      <c r="P87" s="620">
        <f t="shared" si="6"/>
        <v>0</v>
      </c>
      <c r="Q87" s="393">
        <v>35000</v>
      </c>
      <c r="R87" s="1100" t="s">
        <v>486</v>
      </c>
    </row>
    <row r="88" spans="1:18" ht="15.75" hidden="1" customHeight="1">
      <c r="B88" s="525">
        <v>28</v>
      </c>
      <c r="C88" s="622">
        <v>41692</v>
      </c>
      <c r="D88" s="593" t="s">
        <v>300</v>
      </c>
      <c r="E88" s="352" t="s">
        <v>263</v>
      </c>
      <c r="F88" s="619"/>
      <c r="G88" s="619"/>
      <c r="H88" s="352">
        <f t="shared" si="7"/>
        <v>0</v>
      </c>
      <c r="I88" s="379">
        <f t="shared" si="8"/>
        <v>0</v>
      </c>
      <c r="J88" s="620"/>
      <c r="K88" s="619"/>
      <c r="L88" s="619"/>
      <c r="M88" s="620">
        <f t="shared" si="9"/>
        <v>0</v>
      </c>
      <c r="N88" s="619"/>
      <c r="O88" s="620">
        <f t="shared" si="5"/>
        <v>0</v>
      </c>
      <c r="P88" s="620">
        <f t="shared" si="6"/>
        <v>0</v>
      </c>
      <c r="Q88" s="393">
        <v>35000</v>
      </c>
      <c r="R88" s="1100" t="s">
        <v>486</v>
      </c>
    </row>
    <row r="89" spans="1:18" ht="15.75" hidden="1" customHeight="1">
      <c r="B89" s="238">
        <v>29</v>
      </c>
      <c r="C89" s="104">
        <v>41693</v>
      </c>
      <c r="D89" s="588" t="s">
        <v>327</v>
      </c>
      <c r="E89" s="354" t="s">
        <v>61</v>
      </c>
      <c r="F89" s="616">
        <v>1</v>
      </c>
      <c r="G89" s="616">
        <v>110</v>
      </c>
      <c r="H89" s="413">
        <f t="shared" si="7"/>
        <v>110</v>
      </c>
      <c r="I89" s="253">
        <f t="shared" si="8"/>
        <v>55000</v>
      </c>
      <c r="J89" s="618"/>
      <c r="K89" s="616"/>
      <c r="L89" s="616">
        <v>8</v>
      </c>
      <c r="M89" s="618">
        <f t="shared" si="9"/>
        <v>80000</v>
      </c>
      <c r="N89" s="616"/>
      <c r="O89" s="618">
        <f t="shared" si="5"/>
        <v>0</v>
      </c>
      <c r="P89" s="618">
        <f t="shared" si="6"/>
        <v>135000</v>
      </c>
      <c r="Q89" s="405">
        <v>35000</v>
      </c>
      <c r="R89" s="1100" t="s">
        <v>486</v>
      </c>
    </row>
    <row r="90" spans="1:18" ht="15.75" hidden="1" customHeight="1">
      <c r="B90" s="525">
        <v>30</v>
      </c>
      <c r="C90" s="622">
        <v>41694</v>
      </c>
      <c r="D90" s="593" t="s">
        <v>300</v>
      </c>
      <c r="E90" s="352" t="s">
        <v>263</v>
      </c>
      <c r="F90" s="619"/>
      <c r="G90" s="619"/>
      <c r="H90" s="352">
        <f t="shared" si="7"/>
        <v>0</v>
      </c>
      <c r="I90" s="379">
        <f t="shared" si="8"/>
        <v>0</v>
      </c>
      <c r="J90" s="620"/>
      <c r="K90" s="619"/>
      <c r="L90" s="619"/>
      <c r="M90" s="620">
        <f t="shared" si="9"/>
        <v>0</v>
      </c>
      <c r="N90" s="619"/>
      <c r="O90" s="620">
        <f t="shared" si="5"/>
        <v>0</v>
      </c>
      <c r="P90" s="620">
        <f t="shared" si="6"/>
        <v>0</v>
      </c>
      <c r="Q90" s="393">
        <v>35000</v>
      </c>
      <c r="R90" s="1100" t="s">
        <v>486</v>
      </c>
    </row>
    <row r="91" spans="1:18" ht="16.5" hidden="1" customHeight="1" thickBot="1">
      <c r="B91" s="559">
        <v>31</v>
      </c>
      <c r="C91" s="560">
        <v>41695</v>
      </c>
      <c r="D91" s="610" t="s">
        <v>138</v>
      </c>
      <c r="E91" s="564"/>
      <c r="F91" s="564"/>
      <c r="G91" s="564"/>
      <c r="H91" s="564">
        <f t="shared" si="7"/>
        <v>0</v>
      </c>
      <c r="I91" s="565">
        <f t="shared" si="8"/>
        <v>0</v>
      </c>
      <c r="J91" s="562"/>
      <c r="K91" s="561"/>
      <c r="L91" s="564"/>
      <c r="M91" s="562">
        <f t="shared" si="9"/>
        <v>0</v>
      </c>
      <c r="N91" s="561"/>
      <c r="O91" s="734">
        <f t="shared" si="5"/>
        <v>0</v>
      </c>
      <c r="P91" s="562">
        <f t="shared" si="6"/>
        <v>0</v>
      </c>
      <c r="Q91" s="562"/>
      <c r="R91" s="1100" t="s">
        <v>486</v>
      </c>
    </row>
    <row r="92" spans="1:18" ht="15.95" hidden="1" customHeight="1">
      <c r="A92" s="18"/>
      <c r="B92" s="768">
        <v>1</v>
      </c>
      <c r="C92" s="769">
        <v>41696</v>
      </c>
      <c r="D92" s="3377" t="s">
        <v>363</v>
      </c>
      <c r="E92" s="770"/>
      <c r="F92" s="770"/>
      <c r="G92" s="771"/>
      <c r="H92" s="770">
        <f>F92*G92</f>
        <v>0</v>
      </c>
      <c r="I92" s="772">
        <f>H92*500</f>
        <v>0</v>
      </c>
      <c r="J92" s="773"/>
      <c r="K92" s="772"/>
      <c r="L92" s="123"/>
      <c r="M92" s="305">
        <f>L92*10000</f>
        <v>0</v>
      </c>
      <c r="N92" s="121"/>
      <c r="O92" s="305">
        <f t="shared" si="5"/>
        <v>0</v>
      </c>
      <c r="P92" s="774">
        <f>I92+K92+M92+O92</f>
        <v>0</v>
      </c>
      <c r="Q92" s="774"/>
      <c r="R92" s="1100" t="s">
        <v>486</v>
      </c>
    </row>
    <row r="93" spans="1:18" s="340" customFormat="1" ht="15.95" hidden="1" customHeight="1">
      <c r="A93" s="339"/>
      <c r="B93" s="776">
        <v>2</v>
      </c>
      <c r="C93" s="526">
        <v>41697</v>
      </c>
      <c r="D93" s="3378"/>
      <c r="E93" s="121"/>
      <c r="F93" s="121"/>
      <c r="G93" s="123"/>
      <c r="H93" s="121">
        <f t="shared" ref="H93:H156" si="10">F93*G93</f>
        <v>0</v>
      </c>
      <c r="I93" s="103">
        <f>H93*500</f>
        <v>0</v>
      </c>
      <c r="J93" s="777"/>
      <c r="K93" s="103"/>
      <c r="L93" s="123"/>
      <c r="M93" s="305">
        <f>L93*10000</f>
        <v>0</v>
      </c>
      <c r="N93" s="121"/>
      <c r="O93" s="305">
        <f t="shared" si="5"/>
        <v>0</v>
      </c>
      <c r="P93" s="305">
        <f>I93+K93+M93+O93</f>
        <v>0</v>
      </c>
      <c r="Q93" s="305"/>
      <c r="R93" s="1100" t="s">
        <v>486</v>
      </c>
    </row>
    <row r="94" spans="1:18" ht="15.95" hidden="1" customHeight="1">
      <c r="A94" s="19"/>
      <c r="B94" s="778">
        <v>3</v>
      </c>
      <c r="C94" s="526">
        <v>41698</v>
      </c>
      <c r="D94" s="3378"/>
      <c r="E94" s="121"/>
      <c r="F94" s="121"/>
      <c r="G94" s="121"/>
      <c r="H94" s="121">
        <f t="shared" si="10"/>
        <v>0</v>
      </c>
      <c r="I94" s="122">
        <f>H94*500</f>
        <v>0</v>
      </c>
      <c r="J94" s="121"/>
      <c r="K94" s="779"/>
      <c r="L94" s="123"/>
      <c r="M94" s="305">
        <f t="shared" ref="M94:M106" si="11">L94*10000</f>
        <v>0</v>
      </c>
      <c r="N94" s="121"/>
      <c r="O94" s="305">
        <f>N94*15000</f>
        <v>0</v>
      </c>
      <c r="P94" s="305">
        <f t="shared" ref="P94:P106" si="12">I94+K94+M94+O94</f>
        <v>0</v>
      </c>
      <c r="Q94" s="780"/>
      <c r="R94" s="1100" t="s">
        <v>486</v>
      </c>
    </row>
    <row r="95" spans="1:18" ht="15.95" hidden="1" customHeight="1">
      <c r="A95" s="19"/>
      <c r="B95" s="776">
        <v>4</v>
      </c>
      <c r="C95" s="526">
        <v>41699</v>
      </c>
      <c r="D95" s="3378"/>
      <c r="E95" s="121"/>
      <c r="F95" s="121"/>
      <c r="G95" s="764"/>
      <c r="H95" s="121">
        <f t="shared" si="10"/>
        <v>0</v>
      </c>
      <c r="I95" s="103">
        <f>H95*500</f>
        <v>0</v>
      </c>
      <c r="J95" s="121"/>
      <c r="K95" s="103"/>
      <c r="L95" s="123"/>
      <c r="M95" s="305">
        <f t="shared" si="11"/>
        <v>0</v>
      </c>
      <c r="N95" s="121"/>
      <c r="O95" s="305">
        <f>N95*15000</f>
        <v>0</v>
      </c>
      <c r="P95" s="305">
        <f t="shared" si="12"/>
        <v>0</v>
      </c>
      <c r="Q95" s="782"/>
      <c r="R95" s="1100" t="s">
        <v>486</v>
      </c>
    </row>
    <row r="96" spans="1:18" ht="15.95" hidden="1" customHeight="1">
      <c r="A96" s="19"/>
      <c r="B96" s="800">
        <v>5</v>
      </c>
      <c r="C96" s="387">
        <v>41700</v>
      </c>
      <c r="D96" s="3378"/>
      <c r="E96" s="121"/>
      <c r="F96" s="784"/>
      <c r="G96" s="785"/>
      <c r="H96" s="121">
        <f t="shared" si="10"/>
        <v>0</v>
      </c>
      <c r="I96" s="103">
        <f t="shared" ref="I96:I107" si="13">H96*500</f>
        <v>0</v>
      </c>
      <c r="J96" s="786"/>
      <c r="K96" s="787"/>
      <c r="L96" s="123"/>
      <c r="M96" s="305">
        <f t="shared" si="11"/>
        <v>0</v>
      </c>
      <c r="N96" s="121"/>
      <c r="O96" s="305">
        <f>N96*15000</f>
        <v>0</v>
      </c>
      <c r="P96" s="305">
        <f t="shared" si="12"/>
        <v>0</v>
      </c>
      <c r="Q96" s="788"/>
      <c r="R96" s="1100" t="s">
        <v>486</v>
      </c>
    </row>
    <row r="97" spans="1:19" ht="15.95" hidden="1" customHeight="1">
      <c r="A97" s="19"/>
      <c r="B97" s="776">
        <v>6</v>
      </c>
      <c r="C97" s="526">
        <v>41701</v>
      </c>
      <c r="D97" s="3378"/>
      <c r="E97" s="120"/>
      <c r="F97" s="121"/>
      <c r="G97" s="764"/>
      <c r="H97" s="121">
        <f t="shared" si="10"/>
        <v>0</v>
      </c>
      <c r="I97" s="103">
        <f t="shared" si="13"/>
        <v>0</v>
      </c>
      <c r="J97" s="777"/>
      <c r="K97" s="103"/>
      <c r="L97" s="123"/>
      <c r="M97" s="305">
        <f t="shared" si="11"/>
        <v>0</v>
      </c>
      <c r="N97" s="121"/>
      <c r="O97" s="305">
        <f>N97*15000</f>
        <v>0</v>
      </c>
      <c r="P97" s="305">
        <f t="shared" si="12"/>
        <v>0</v>
      </c>
      <c r="Q97" s="305"/>
      <c r="R97" s="1100" t="s">
        <v>486</v>
      </c>
    </row>
    <row r="98" spans="1:19" ht="15.95" hidden="1" customHeight="1">
      <c r="A98" s="19"/>
      <c r="B98" s="778">
        <v>7</v>
      </c>
      <c r="C98" s="526">
        <v>41702</v>
      </c>
      <c r="D98" s="3378"/>
      <c r="E98" s="121"/>
      <c r="F98" s="121"/>
      <c r="G98" s="764"/>
      <c r="H98" s="121">
        <f t="shared" si="10"/>
        <v>0</v>
      </c>
      <c r="I98" s="103">
        <f t="shared" si="13"/>
        <v>0</v>
      </c>
      <c r="J98" s="121"/>
      <c r="K98" s="305"/>
      <c r="L98" s="123"/>
      <c r="M98" s="305">
        <f t="shared" si="11"/>
        <v>0</v>
      </c>
      <c r="N98" s="121"/>
      <c r="O98" s="305">
        <f t="shared" ref="O98:O106" si="14">N98*15000</f>
        <v>0</v>
      </c>
      <c r="P98" s="305">
        <f t="shared" si="12"/>
        <v>0</v>
      </c>
      <c r="Q98" s="305"/>
      <c r="R98" s="1100" t="s">
        <v>486</v>
      </c>
    </row>
    <row r="99" spans="1:19" ht="15.95" hidden="1" customHeight="1">
      <c r="A99" s="19"/>
      <c r="B99" s="776">
        <v>8</v>
      </c>
      <c r="C99" s="526">
        <v>41703</v>
      </c>
      <c r="D99" s="3378"/>
      <c r="E99" s="121"/>
      <c r="F99" s="121"/>
      <c r="G99" s="764"/>
      <c r="H99" s="121">
        <f t="shared" si="10"/>
        <v>0</v>
      </c>
      <c r="I99" s="103">
        <f t="shared" si="13"/>
        <v>0</v>
      </c>
      <c r="J99" s="121"/>
      <c r="K99" s="305"/>
      <c r="L99" s="123"/>
      <c r="M99" s="305">
        <f t="shared" si="11"/>
        <v>0</v>
      </c>
      <c r="N99" s="121"/>
      <c r="O99" s="305">
        <f t="shared" si="14"/>
        <v>0</v>
      </c>
      <c r="P99" s="305">
        <f t="shared" si="12"/>
        <v>0</v>
      </c>
      <c r="Q99" s="305"/>
      <c r="R99" s="1100" t="s">
        <v>486</v>
      </c>
    </row>
    <row r="100" spans="1:19" ht="15.95" hidden="1" customHeight="1">
      <c r="A100" s="19"/>
      <c r="B100" s="778">
        <v>9</v>
      </c>
      <c r="C100" s="526">
        <v>41704</v>
      </c>
      <c r="D100" s="3378"/>
      <c r="E100" s="120"/>
      <c r="F100" s="121"/>
      <c r="G100" s="764"/>
      <c r="H100" s="121">
        <f t="shared" si="10"/>
        <v>0</v>
      </c>
      <c r="I100" s="103">
        <f t="shared" si="13"/>
        <v>0</v>
      </c>
      <c r="J100" s="121"/>
      <c r="K100" s="305"/>
      <c r="L100" s="123"/>
      <c r="M100" s="305">
        <f t="shared" si="11"/>
        <v>0</v>
      </c>
      <c r="N100" s="121"/>
      <c r="O100" s="305">
        <f t="shared" si="14"/>
        <v>0</v>
      </c>
      <c r="P100" s="305">
        <f t="shared" si="12"/>
        <v>0</v>
      </c>
      <c r="Q100" s="780"/>
      <c r="R100" s="1100" t="s">
        <v>486</v>
      </c>
    </row>
    <row r="101" spans="1:19" ht="15.95" hidden="1" customHeight="1">
      <c r="A101" s="19"/>
      <c r="B101" s="776">
        <v>10</v>
      </c>
      <c r="C101" s="526">
        <v>41705</v>
      </c>
      <c r="D101" s="3378"/>
      <c r="E101" s="121"/>
      <c r="F101" s="121"/>
      <c r="G101" s="764"/>
      <c r="H101" s="121">
        <f t="shared" si="10"/>
        <v>0</v>
      </c>
      <c r="I101" s="103">
        <f t="shared" si="13"/>
        <v>0</v>
      </c>
      <c r="J101" s="121"/>
      <c r="K101" s="305"/>
      <c r="L101" s="123"/>
      <c r="M101" s="305">
        <f t="shared" si="11"/>
        <v>0</v>
      </c>
      <c r="N101" s="121"/>
      <c r="O101" s="305">
        <f t="shared" si="14"/>
        <v>0</v>
      </c>
      <c r="P101" s="305">
        <f t="shared" si="12"/>
        <v>0</v>
      </c>
      <c r="Q101" s="782"/>
      <c r="R101" s="1100" t="s">
        <v>486</v>
      </c>
    </row>
    <row r="102" spans="1:19" ht="15.95" hidden="1" customHeight="1">
      <c r="A102" s="19"/>
      <c r="B102" s="778">
        <v>11</v>
      </c>
      <c r="C102" s="526">
        <v>41706</v>
      </c>
      <c r="D102" s="3378"/>
      <c r="E102" s="121"/>
      <c r="F102" s="121"/>
      <c r="G102" s="764"/>
      <c r="H102" s="121">
        <f t="shared" si="10"/>
        <v>0</v>
      </c>
      <c r="I102" s="103">
        <f t="shared" si="13"/>
        <v>0</v>
      </c>
      <c r="J102" s="121"/>
      <c r="K102" s="305"/>
      <c r="L102" s="121"/>
      <c r="M102" s="305">
        <f t="shared" si="11"/>
        <v>0</v>
      </c>
      <c r="N102" s="121"/>
      <c r="O102" s="305">
        <f t="shared" si="14"/>
        <v>0</v>
      </c>
      <c r="P102" s="305">
        <f t="shared" si="12"/>
        <v>0</v>
      </c>
      <c r="Q102" s="305"/>
      <c r="R102" s="1100" t="s">
        <v>486</v>
      </c>
    </row>
    <row r="103" spans="1:19" ht="15.95" hidden="1" customHeight="1">
      <c r="A103" s="19"/>
      <c r="B103" s="386">
        <v>12</v>
      </c>
      <c r="C103" s="387">
        <v>41707</v>
      </c>
      <c r="D103" s="3378"/>
      <c r="E103" s="121"/>
      <c r="F103" s="121"/>
      <c r="G103" s="764"/>
      <c r="H103" s="121">
        <f t="shared" si="10"/>
        <v>0</v>
      </c>
      <c r="I103" s="103">
        <f t="shared" si="13"/>
        <v>0</v>
      </c>
      <c r="J103" s="121"/>
      <c r="K103" s="305"/>
      <c r="L103" s="121"/>
      <c r="M103" s="305">
        <f t="shared" si="11"/>
        <v>0</v>
      </c>
      <c r="N103" s="121"/>
      <c r="O103" s="305">
        <f t="shared" si="14"/>
        <v>0</v>
      </c>
      <c r="P103" s="305">
        <f t="shared" si="12"/>
        <v>0</v>
      </c>
      <c r="Q103" s="305"/>
      <c r="R103" s="1100" t="s">
        <v>486</v>
      </c>
    </row>
    <row r="104" spans="1:19" ht="15.95" hidden="1" customHeight="1">
      <c r="A104" s="19"/>
      <c r="B104" s="778">
        <v>13</v>
      </c>
      <c r="C104" s="526">
        <v>41708</v>
      </c>
      <c r="D104" s="3378"/>
      <c r="E104" s="121"/>
      <c r="F104" s="121"/>
      <c r="G104" s="764"/>
      <c r="H104" s="121">
        <f t="shared" si="10"/>
        <v>0</v>
      </c>
      <c r="I104" s="103">
        <f t="shared" si="13"/>
        <v>0</v>
      </c>
      <c r="J104" s="121"/>
      <c r="K104" s="305"/>
      <c r="L104" s="121"/>
      <c r="M104" s="305">
        <f t="shared" si="11"/>
        <v>0</v>
      </c>
      <c r="N104" s="121"/>
      <c r="O104" s="305">
        <f t="shared" si="14"/>
        <v>0</v>
      </c>
      <c r="P104" s="305">
        <f t="shared" si="12"/>
        <v>0</v>
      </c>
      <c r="Q104" s="305"/>
      <c r="R104" s="1100" t="s">
        <v>486</v>
      </c>
    </row>
    <row r="105" spans="1:19" ht="15.95" hidden="1" customHeight="1">
      <c r="B105" s="776">
        <v>14</v>
      </c>
      <c r="C105" s="526">
        <v>41709</v>
      </c>
      <c r="D105" s="3378"/>
      <c r="E105" s="121"/>
      <c r="F105" s="121"/>
      <c r="G105" s="764"/>
      <c r="H105" s="121">
        <f t="shared" si="10"/>
        <v>0</v>
      </c>
      <c r="I105" s="103">
        <f t="shared" si="13"/>
        <v>0</v>
      </c>
      <c r="J105" s="121"/>
      <c r="K105" s="305"/>
      <c r="L105" s="121"/>
      <c r="M105" s="305">
        <f t="shared" si="11"/>
        <v>0</v>
      </c>
      <c r="N105" s="121"/>
      <c r="O105" s="305">
        <f t="shared" si="14"/>
        <v>0</v>
      </c>
      <c r="P105" s="305">
        <f t="shared" si="12"/>
        <v>0</v>
      </c>
      <c r="Q105" s="305"/>
      <c r="R105" s="1100" t="s">
        <v>486</v>
      </c>
    </row>
    <row r="106" spans="1:19" ht="15.95" hidden="1" customHeight="1">
      <c r="B106" s="778">
        <v>15</v>
      </c>
      <c r="C106" s="526">
        <v>41710</v>
      </c>
      <c r="D106" s="3378"/>
      <c r="E106" s="120"/>
      <c r="F106" s="121"/>
      <c r="G106" s="764"/>
      <c r="H106" s="121">
        <f t="shared" si="10"/>
        <v>0</v>
      </c>
      <c r="I106" s="103">
        <f t="shared" si="13"/>
        <v>0</v>
      </c>
      <c r="J106" s="121"/>
      <c r="K106" s="305"/>
      <c r="L106" s="121"/>
      <c r="M106" s="305">
        <f t="shared" si="11"/>
        <v>0</v>
      </c>
      <c r="N106" s="121"/>
      <c r="O106" s="305">
        <f t="shared" si="14"/>
        <v>0</v>
      </c>
      <c r="P106" s="305">
        <f t="shared" si="12"/>
        <v>0</v>
      </c>
      <c r="Q106" s="305"/>
      <c r="R106" s="1100" t="s">
        <v>486</v>
      </c>
    </row>
    <row r="107" spans="1:19" ht="15.95" hidden="1" customHeight="1">
      <c r="B107" s="776">
        <v>16</v>
      </c>
      <c r="C107" s="526">
        <v>41711</v>
      </c>
      <c r="D107" s="3378"/>
      <c r="E107" s="121"/>
      <c r="F107" s="121"/>
      <c r="G107" s="764"/>
      <c r="H107" s="121">
        <f t="shared" si="10"/>
        <v>0</v>
      </c>
      <c r="I107" s="103">
        <f t="shared" si="13"/>
        <v>0</v>
      </c>
      <c r="J107" s="121"/>
      <c r="K107" s="305"/>
      <c r="L107" s="121"/>
      <c r="M107" s="305">
        <f>L107*10000</f>
        <v>0</v>
      </c>
      <c r="N107" s="121"/>
      <c r="O107" s="305">
        <f>N107*15000</f>
        <v>0</v>
      </c>
      <c r="P107" s="305">
        <f t="shared" ref="P107:P113" si="15">I107+K107+M107+O107</f>
        <v>0</v>
      </c>
      <c r="Q107" s="305"/>
      <c r="R107" s="1100" t="s">
        <v>486</v>
      </c>
    </row>
    <row r="108" spans="1:19" ht="15.95" hidden="1" customHeight="1">
      <c r="B108" s="778">
        <v>17</v>
      </c>
      <c r="C108" s="526">
        <v>41712</v>
      </c>
      <c r="D108" s="3378"/>
      <c r="E108" s="121"/>
      <c r="F108" s="121"/>
      <c r="G108" s="764"/>
      <c r="H108" s="121">
        <f t="shared" si="10"/>
        <v>0</v>
      </c>
      <c r="I108" s="103">
        <f t="shared" ref="I108:I171" si="16">H108*500</f>
        <v>0</v>
      </c>
      <c r="J108" s="121"/>
      <c r="K108" s="305"/>
      <c r="L108" s="121"/>
      <c r="M108" s="305">
        <f t="shared" ref="M108:M141" si="17">L108*10000</f>
        <v>0</v>
      </c>
      <c r="N108" s="121"/>
      <c r="O108" s="305">
        <f t="shared" ref="O108:O119" si="18">N108*15000</f>
        <v>0</v>
      </c>
      <c r="P108" s="305">
        <f t="shared" si="15"/>
        <v>0</v>
      </c>
      <c r="Q108" s="305"/>
      <c r="R108" s="1100" t="s">
        <v>486</v>
      </c>
    </row>
    <row r="109" spans="1:19" ht="15.95" hidden="1" customHeight="1">
      <c r="B109" s="776">
        <v>18</v>
      </c>
      <c r="C109" s="526">
        <v>41713</v>
      </c>
      <c r="D109" s="3378"/>
      <c r="E109" s="121"/>
      <c r="F109" s="121"/>
      <c r="G109" s="764"/>
      <c r="H109" s="121">
        <f t="shared" si="10"/>
        <v>0</v>
      </c>
      <c r="I109" s="103">
        <f t="shared" si="16"/>
        <v>0</v>
      </c>
      <c r="J109" s="121"/>
      <c r="K109" s="305"/>
      <c r="L109" s="121"/>
      <c r="M109" s="305">
        <f t="shared" si="17"/>
        <v>0</v>
      </c>
      <c r="N109" s="121"/>
      <c r="O109" s="305">
        <f t="shared" si="18"/>
        <v>0</v>
      </c>
      <c r="P109" s="305">
        <f t="shared" si="15"/>
        <v>0</v>
      </c>
      <c r="Q109" s="305"/>
      <c r="R109" s="1100" t="s">
        <v>486</v>
      </c>
      <c r="S109" s="344"/>
    </row>
    <row r="110" spans="1:19" ht="15.95" hidden="1" customHeight="1">
      <c r="B110" s="800">
        <v>19</v>
      </c>
      <c r="C110" s="387">
        <v>41714</v>
      </c>
      <c r="D110" s="3378"/>
      <c r="E110" s="121"/>
      <c r="F110" s="121"/>
      <c r="G110" s="764"/>
      <c r="H110" s="121">
        <f t="shared" si="10"/>
        <v>0</v>
      </c>
      <c r="I110" s="103">
        <f t="shared" si="16"/>
        <v>0</v>
      </c>
      <c r="J110" s="121"/>
      <c r="K110" s="305"/>
      <c r="L110" s="121"/>
      <c r="M110" s="305">
        <f t="shared" si="17"/>
        <v>0</v>
      </c>
      <c r="N110" s="121"/>
      <c r="O110" s="305">
        <f t="shared" si="18"/>
        <v>0</v>
      </c>
      <c r="P110" s="305">
        <f t="shared" si="15"/>
        <v>0</v>
      </c>
      <c r="Q110" s="305"/>
      <c r="R110" s="1100" t="s">
        <v>486</v>
      </c>
      <c r="S110" s="344"/>
    </row>
    <row r="111" spans="1:19" ht="15.95" hidden="1" customHeight="1">
      <c r="B111" s="776">
        <v>20</v>
      </c>
      <c r="C111" s="526">
        <v>41715</v>
      </c>
      <c r="D111" s="3378"/>
      <c r="E111" s="121"/>
      <c r="F111" s="121"/>
      <c r="G111" s="764"/>
      <c r="H111" s="121">
        <f t="shared" si="10"/>
        <v>0</v>
      </c>
      <c r="I111" s="103">
        <f t="shared" si="16"/>
        <v>0</v>
      </c>
      <c r="J111" s="121"/>
      <c r="K111" s="305"/>
      <c r="L111" s="121"/>
      <c r="M111" s="305">
        <f t="shared" si="17"/>
        <v>0</v>
      </c>
      <c r="N111" s="121"/>
      <c r="O111" s="305">
        <f t="shared" si="18"/>
        <v>0</v>
      </c>
      <c r="P111" s="305">
        <f t="shared" si="15"/>
        <v>0</v>
      </c>
      <c r="Q111" s="305"/>
      <c r="R111" s="1100" t="s">
        <v>486</v>
      </c>
      <c r="S111" s="344"/>
    </row>
    <row r="112" spans="1:19" ht="15.95" hidden="1" customHeight="1">
      <c r="B112" s="778">
        <v>21</v>
      </c>
      <c r="C112" s="526">
        <v>41716</v>
      </c>
      <c r="D112" s="3378"/>
      <c r="E112" s="121"/>
      <c r="F112" s="121"/>
      <c r="G112" s="764"/>
      <c r="H112" s="121">
        <f t="shared" si="10"/>
        <v>0</v>
      </c>
      <c r="I112" s="103">
        <f t="shared" si="16"/>
        <v>0</v>
      </c>
      <c r="J112" s="121"/>
      <c r="K112" s="305"/>
      <c r="L112" s="121"/>
      <c r="M112" s="305">
        <f t="shared" si="17"/>
        <v>0</v>
      </c>
      <c r="N112" s="121"/>
      <c r="O112" s="305">
        <f t="shared" si="18"/>
        <v>0</v>
      </c>
      <c r="P112" s="305">
        <f t="shared" si="15"/>
        <v>0</v>
      </c>
      <c r="Q112" s="305"/>
      <c r="R112" s="1100" t="s">
        <v>486</v>
      </c>
      <c r="S112" s="344"/>
    </row>
    <row r="113" spans="1:19" ht="15.95" hidden="1" customHeight="1">
      <c r="B113" s="776">
        <v>22</v>
      </c>
      <c r="C113" s="526">
        <v>41717</v>
      </c>
      <c r="D113" s="3378"/>
      <c r="E113" s="121"/>
      <c r="F113" s="121"/>
      <c r="G113" s="764"/>
      <c r="H113" s="121">
        <f t="shared" si="10"/>
        <v>0</v>
      </c>
      <c r="I113" s="103">
        <f t="shared" si="16"/>
        <v>0</v>
      </c>
      <c r="J113" s="121"/>
      <c r="K113" s="305"/>
      <c r="L113" s="121"/>
      <c r="M113" s="305">
        <f t="shared" si="17"/>
        <v>0</v>
      </c>
      <c r="N113" s="121"/>
      <c r="O113" s="305">
        <f t="shared" si="18"/>
        <v>0</v>
      </c>
      <c r="P113" s="305">
        <f t="shared" si="15"/>
        <v>0</v>
      </c>
      <c r="Q113" s="305"/>
      <c r="R113" s="1100" t="s">
        <v>486</v>
      </c>
      <c r="S113" s="344"/>
    </row>
    <row r="114" spans="1:19" ht="15.95" hidden="1" customHeight="1">
      <c r="B114" s="778">
        <v>23</v>
      </c>
      <c r="C114" s="526">
        <v>41718</v>
      </c>
      <c r="D114" s="3378"/>
      <c r="E114" s="121"/>
      <c r="F114" s="121"/>
      <c r="G114" s="764"/>
      <c r="H114" s="121">
        <f t="shared" si="10"/>
        <v>0</v>
      </c>
      <c r="I114" s="103">
        <f t="shared" si="16"/>
        <v>0</v>
      </c>
      <c r="J114" s="121"/>
      <c r="K114" s="305"/>
      <c r="L114" s="121"/>
      <c r="M114" s="305">
        <f t="shared" si="17"/>
        <v>0</v>
      </c>
      <c r="N114" s="121"/>
      <c r="O114" s="305">
        <f t="shared" si="18"/>
        <v>0</v>
      </c>
      <c r="P114" s="305">
        <f t="shared" ref="P114:P175" si="19">I114+K114+M114+O114</f>
        <v>0</v>
      </c>
      <c r="Q114" s="305"/>
      <c r="R114" s="1100" t="s">
        <v>486</v>
      </c>
      <c r="S114" s="344"/>
    </row>
    <row r="115" spans="1:19" ht="15.95" hidden="1" customHeight="1">
      <c r="B115" s="776">
        <v>24</v>
      </c>
      <c r="C115" s="526">
        <v>41719</v>
      </c>
      <c r="D115" s="3378"/>
      <c r="E115" s="121"/>
      <c r="F115" s="121"/>
      <c r="G115" s="764"/>
      <c r="H115" s="121">
        <f t="shared" si="10"/>
        <v>0</v>
      </c>
      <c r="I115" s="103">
        <f t="shared" si="16"/>
        <v>0</v>
      </c>
      <c r="J115" s="121"/>
      <c r="K115" s="305"/>
      <c r="L115" s="121"/>
      <c r="M115" s="305">
        <f t="shared" si="17"/>
        <v>0</v>
      </c>
      <c r="N115" s="121"/>
      <c r="O115" s="305">
        <f t="shared" si="18"/>
        <v>0</v>
      </c>
      <c r="P115" s="305">
        <f t="shared" si="19"/>
        <v>0</v>
      </c>
      <c r="Q115" s="305"/>
      <c r="R115" s="1100" t="s">
        <v>486</v>
      </c>
      <c r="S115" s="344"/>
    </row>
    <row r="116" spans="1:19" ht="15.95" hidden="1" customHeight="1">
      <c r="B116" s="778">
        <v>25</v>
      </c>
      <c r="C116" s="526">
        <v>41720</v>
      </c>
      <c r="D116" s="3378"/>
      <c r="E116" s="121"/>
      <c r="F116" s="121"/>
      <c r="G116" s="764"/>
      <c r="H116" s="121">
        <f t="shared" si="10"/>
        <v>0</v>
      </c>
      <c r="I116" s="103">
        <f t="shared" si="16"/>
        <v>0</v>
      </c>
      <c r="J116" s="121"/>
      <c r="K116" s="305"/>
      <c r="L116" s="121"/>
      <c r="M116" s="305">
        <f t="shared" si="17"/>
        <v>0</v>
      </c>
      <c r="N116" s="121"/>
      <c r="O116" s="305">
        <f t="shared" si="18"/>
        <v>0</v>
      </c>
      <c r="P116" s="305">
        <f t="shared" si="19"/>
        <v>0</v>
      </c>
      <c r="Q116" s="305"/>
      <c r="R116" s="1100" t="s">
        <v>486</v>
      </c>
      <c r="S116" s="344"/>
    </row>
    <row r="117" spans="1:19" ht="15.95" hidden="1" customHeight="1">
      <c r="B117" s="386">
        <v>26</v>
      </c>
      <c r="C117" s="387">
        <v>41721</v>
      </c>
      <c r="D117" s="3378"/>
      <c r="E117" s="121"/>
      <c r="F117" s="121"/>
      <c r="G117" s="764"/>
      <c r="H117" s="121">
        <f t="shared" si="10"/>
        <v>0</v>
      </c>
      <c r="I117" s="103">
        <f t="shared" si="16"/>
        <v>0</v>
      </c>
      <c r="J117" s="121"/>
      <c r="K117" s="305"/>
      <c r="L117" s="121"/>
      <c r="M117" s="305">
        <f t="shared" si="17"/>
        <v>0</v>
      </c>
      <c r="N117" s="121"/>
      <c r="O117" s="305">
        <f t="shared" si="18"/>
        <v>0</v>
      </c>
      <c r="P117" s="305">
        <f t="shared" si="19"/>
        <v>0</v>
      </c>
      <c r="Q117" s="305"/>
      <c r="R117" s="1100" t="s">
        <v>486</v>
      </c>
      <c r="S117" s="344"/>
    </row>
    <row r="118" spans="1:19" ht="15.95" hidden="1" customHeight="1">
      <c r="B118" s="778">
        <v>27</v>
      </c>
      <c r="C118" s="526">
        <v>41722</v>
      </c>
      <c r="D118" s="3378"/>
      <c r="E118" s="121"/>
      <c r="F118" s="121"/>
      <c r="G118" s="764"/>
      <c r="H118" s="121">
        <f t="shared" si="10"/>
        <v>0</v>
      </c>
      <c r="I118" s="103">
        <f t="shared" si="16"/>
        <v>0</v>
      </c>
      <c r="J118" s="121"/>
      <c r="K118" s="305"/>
      <c r="L118" s="121"/>
      <c r="M118" s="305">
        <f t="shared" si="17"/>
        <v>0</v>
      </c>
      <c r="N118" s="121"/>
      <c r="O118" s="305">
        <f t="shared" si="18"/>
        <v>0</v>
      </c>
      <c r="P118" s="305">
        <f t="shared" si="19"/>
        <v>0</v>
      </c>
      <c r="Q118" s="305"/>
      <c r="R118" s="1100" t="s">
        <v>486</v>
      </c>
      <c r="S118" s="344"/>
    </row>
    <row r="119" spans="1:19" ht="15.95" hidden="1" customHeight="1" thickBot="1">
      <c r="B119" s="790">
        <v>28</v>
      </c>
      <c r="C119" s="791">
        <v>41723</v>
      </c>
      <c r="D119" s="3379"/>
      <c r="E119" s="127"/>
      <c r="F119" s="127"/>
      <c r="G119" s="765"/>
      <c r="H119" s="127">
        <f t="shared" si="10"/>
        <v>0</v>
      </c>
      <c r="I119" s="766">
        <f t="shared" si="16"/>
        <v>0</v>
      </c>
      <c r="J119" s="127"/>
      <c r="K119" s="767"/>
      <c r="L119" s="127"/>
      <c r="M119" s="767">
        <f t="shared" si="17"/>
        <v>0</v>
      </c>
      <c r="N119" s="127"/>
      <c r="O119" s="767">
        <f t="shared" si="18"/>
        <v>0</v>
      </c>
      <c r="P119" s="767">
        <f t="shared" si="19"/>
        <v>0</v>
      </c>
      <c r="Q119" s="767"/>
      <c r="R119" s="357" t="s">
        <v>486</v>
      </c>
      <c r="S119" s="344"/>
    </row>
    <row r="120" spans="1:19" ht="15.95" hidden="1" customHeight="1">
      <c r="A120" s="18"/>
      <c r="B120" s="3390">
        <v>1</v>
      </c>
      <c r="C120" s="1110">
        <v>41764</v>
      </c>
      <c r="D120" s="3" t="s">
        <v>456</v>
      </c>
      <c r="E120" s="42"/>
      <c r="F120" s="1101"/>
      <c r="G120" s="1005"/>
      <c r="H120" s="764">
        <f t="shared" si="10"/>
        <v>0</v>
      </c>
      <c r="I120" s="122">
        <f t="shared" si="16"/>
        <v>0</v>
      </c>
      <c r="J120" s="1104"/>
      <c r="K120" s="779"/>
      <c r="L120" s="123"/>
      <c r="M120" s="1102">
        <f t="shared" si="17"/>
        <v>0</v>
      </c>
      <c r="N120" s="123"/>
      <c r="O120" s="1102">
        <f t="shared" ref="O120:O141" si="20">N120*15000</f>
        <v>0</v>
      </c>
      <c r="P120" s="124">
        <f t="shared" si="19"/>
        <v>0</v>
      </c>
      <c r="Q120" s="1102"/>
      <c r="R120" s="125"/>
    </row>
    <row r="121" spans="1:19" s="340" customFormat="1" ht="15.95" hidden="1" customHeight="1">
      <c r="A121" s="339"/>
      <c r="B121" s="3265"/>
      <c r="C121" s="1110">
        <v>41764</v>
      </c>
      <c r="D121" s="3" t="s">
        <v>133</v>
      </c>
      <c r="E121" s="1104"/>
      <c r="F121" s="1104"/>
      <c r="G121" s="764"/>
      <c r="H121" s="764">
        <f>F121*G121</f>
        <v>0</v>
      </c>
      <c r="I121" s="1102">
        <f>H121*500</f>
        <v>0</v>
      </c>
      <c r="J121" s="1107"/>
      <c r="K121" s="1106"/>
      <c r="L121" s="123">
        <v>4</v>
      </c>
      <c r="M121" s="1105">
        <f>L121*10000</f>
        <v>40000</v>
      </c>
      <c r="N121" s="1104"/>
      <c r="O121" s="1105">
        <f>N121*15000</f>
        <v>0</v>
      </c>
      <c r="P121" s="1106">
        <f>I121+K121+M121+O121</f>
        <v>40000</v>
      </c>
      <c r="Q121" s="1105"/>
      <c r="R121" s="125"/>
    </row>
    <row r="122" spans="1:19" s="340" customFormat="1" ht="15.95" hidden="1" customHeight="1">
      <c r="A122" s="339"/>
      <c r="B122" s="3196">
        <v>2</v>
      </c>
      <c r="C122" s="1110">
        <v>41765</v>
      </c>
      <c r="D122" s="3" t="s">
        <v>422</v>
      </c>
      <c r="E122" s="1104" t="s">
        <v>10</v>
      </c>
      <c r="F122" s="1104">
        <v>3</v>
      </c>
      <c r="G122" s="764"/>
      <c r="H122" s="764">
        <f>F122*G122</f>
        <v>0</v>
      </c>
      <c r="I122" s="1102">
        <f>H122*500</f>
        <v>0</v>
      </c>
      <c r="J122" s="777" t="s">
        <v>127</v>
      </c>
      <c r="K122" s="777">
        <f>F122*12500</f>
        <v>37500</v>
      </c>
      <c r="L122" s="123"/>
      <c r="M122" s="1105">
        <f t="shared" si="17"/>
        <v>0</v>
      </c>
      <c r="N122" s="1104"/>
      <c r="O122" s="1105">
        <f t="shared" si="20"/>
        <v>0</v>
      </c>
      <c r="P122" s="1106">
        <f t="shared" si="19"/>
        <v>37500</v>
      </c>
      <c r="Q122" s="1105"/>
      <c r="R122" s="125"/>
    </row>
    <row r="123" spans="1:19" s="340" customFormat="1" ht="15.95" hidden="1" customHeight="1">
      <c r="A123" s="339"/>
      <c r="B123" s="3198"/>
      <c r="C123" s="1110">
        <v>41765</v>
      </c>
      <c r="D123" s="3" t="s">
        <v>65</v>
      </c>
      <c r="E123" s="1104"/>
      <c r="F123" s="1104"/>
      <c r="G123" s="764"/>
      <c r="H123" s="764">
        <f>F123*G123</f>
        <v>0</v>
      </c>
      <c r="I123" s="1102">
        <f>H123*500</f>
        <v>0</v>
      </c>
      <c r="J123" s="1107"/>
      <c r="K123" s="1106"/>
      <c r="L123" s="123">
        <v>4</v>
      </c>
      <c r="M123" s="1105">
        <f t="shared" si="17"/>
        <v>40000</v>
      </c>
      <c r="N123" s="1104"/>
      <c r="O123" s="1105">
        <f t="shared" si="20"/>
        <v>0</v>
      </c>
      <c r="P123" s="1106">
        <f t="shared" si="19"/>
        <v>40000</v>
      </c>
      <c r="Q123" s="1105"/>
      <c r="R123" s="125"/>
    </row>
    <row r="124" spans="1:19" ht="15.95" hidden="1" customHeight="1">
      <c r="A124" s="19"/>
      <c r="B124" s="1113">
        <v>3</v>
      </c>
      <c r="C124" s="1110">
        <v>41766</v>
      </c>
      <c r="D124" s="1024" t="s">
        <v>468</v>
      </c>
      <c r="E124" s="1104"/>
      <c r="F124" s="1104"/>
      <c r="G124" s="764"/>
      <c r="H124" s="764">
        <f t="shared" si="10"/>
        <v>0</v>
      </c>
      <c r="I124" s="1102">
        <f t="shared" si="16"/>
        <v>0</v>
      </c>
      <c r="J124" s="1107"/>
      <c r="K124" s="1106"/>
      <c r="L124" s="123"/>
      <c r="M124" s="1105">
        <f t="shared" si="17"/>
        <v>0</v>
      </c>
      <c r="N124" s="1104"/>
      <c r="O124" s="1105">
        <f t="shared" si="20"/>
        <v>0</v>
      </c>
      <c r="P124" s="1105">
        <f t="shared" si="19"/>
        <v>0</v>
      </c>
      <c r="Q124" s="1105"/>
      <c r="R124" s="125"/>
    </row>
    <row r="125" spans="1:19" ht="15.95" hidden="1" customHeight="1">
      <c r="A125" s="19"/>
      <c r="B125" s="1113">
        <v>4</v>
      </c>
      <c r="C125" s="1110">
        <v>41767</v>
      </c>
      <c r="D125" s="1024" t="s">
        <v>468</v>
      </c>
      <c r="E125" s="1104"/>
      <c r="F125" s="1104"/>
      <c r="G125" s="764"/>
      <c r="H125" s="764">
        <f t="shared" si="10"/>
        <v>0</v>
      </c>
      <c r="I125" s="1102">
        <f t="shared" si="16"/>
        <v>0</v>
      </c>
      <c r="J125" s="1107"/>
      <c r="K125" s="1106"/>
      <c r="L125" s="123"/>
      <c r="M125" s="1105">
        <f t="shared" si="17"/>
        <v>0</v>
      </c>
      <c r="N125" s="1104"/>
      <c r="O125" s="1105">
        <f t="shared" si="20"/>
        <v>0</v>
      </c>
      <c r="P125" s="1106">
        <f t="shared" si="19"/>
        <v>0</v>
      </c>
      <c r="Q125" s="1105"/>
      <c r="R125" s="125"/>
    </row>
    <row r="126" spans="1:19" ht="15.95" hidden="1" customHeight="1">
      <c r="A126" s="19"/>
      <c r="B126" s="1113">
        <v>5</v>
      </c>
      <c r="C126" s="1110">
        <v>41768</v>
      </c>
      <c r="D126" s="1024" t="s">
        <v>468</v>
      </c>
      <c r="E126" s="1104"/>
      <c r="F126" s="1104"/>
      <c r="G126" s="764"/>
      <c r="H126" s="764">
        <f t="shared" si="10"/>
        <v>0</v>
      </c>
      <c r="I126" s="1102">
        <f t="shared" si="16"/>
        <v>0</v>
      </c>
      <c r="J126" s="1107"/>
      <c r="K126" s="1106"/>
      <c r="L126" s="764"/>
      <c r="M126" s="1105">
        <f t="shared" si="17"/>
        <v>0</v>
      </c>
      <c r="N126" s="1104"/>
      <c r="O126" s="1105">
        <f t="shared" si="20"/>
        <v>0</v>
      </c>
      <c r="P126" s="1106">
        <f t="shared" si="19"/>
        <v>0</v>
      </c>
      <c r="Q126" s="1105"/>
      <c r="R126" s="125"/>
    </row>
    <row r="127" spans="1:19" ht="15.95" hidden="1" customHeight="1">
      <c r="A127" s="19"/>
      <c r="B127" s="1113">
        <v>6</v>
      </c>
      <c r="C127" s="1110">
        <v>41769</v>
      </c>
      <c r="D127" s="1119" t="s">
        <v>480</v>
      </c>
      <c r="E127" s="895"/>
      <c r="F127" s="895"/>
      <c r="G127" s="895"/>
      <c r="H127" s="764">
        <f t="shared" si="10"/>
        <v>0</v>
      </c>
      <c r="I127" s="1102">
        <f t="shared" si="16"/>
        <v>0</v>
      </c>
      <c r="J127" s="895"/>
      <c r="K127" s="895"/>
      <c r="L127" s="764"/>
      <c r="M127" s="1105">
        <f t="shared" si="17"/>
        <v>0</v>
      </c>
      <c r="N127" s="1104"/>
      <c r="O127" s="1105">
        <f t="shared" si="20"/>
        <v>0</v>
      </c>
      <c r="P127" s="1105">
        <f t="shared" si="19"/>
        <v>0</v>
      </c>
      <c r="Q127" s="1105"/>
      <c r="R127" s="125"/>
    </row>
    <row r="128" spans="1:19" ht="15.95" hidden="1" customHeight="1">
      <c r="A128" s="19"/>
      <c r="B128" s="1113">
        <v>7</v>
      </c>
      <c r="C128" s="1112">
        <v>41770</v>
      </c>
      <c r="D128" s="1119" t="s">
        <v>489</v>
      </c>
      <c r="E128" s="1104"/>
      <c r="F128" s="1104"/>
      <c r="G128" s="764"/>
      <c r="H128" s="764">
        <f t="shared" si="10"/>
        <v>0</v>
      </c>
      <c r="I128" s="1102">
        <f t="shared" si="16"/>
        <v>0</v>
      </c>
      <c r="J128" s="1107"/>
      <c r="K128" s="1106"/>
      <c r="L128" s="764"/>
      <c r="M128" s="1105">
        <f t="shared" si="17"/>
        <v>0</v>
      </c>
      <c r="N128" s="1104"/>
      <c r="O128" s="1105">
        <f t="shared" si="20"/>
        <v>0</v>
      </c>
      <c r="P128" s="1105">
        <f t="shared" si="19"/>
        <v>0</v>
      </c>
      <c r="Q128" s="1105"/>
      <c r="R128" s="125"/>
    </row>
    <row r="129" spans="1:19" ht="15.95" hidden="1" customHeight="1">
      <c r="A129" s="19"/>
      <c r="B129" s="1113">
        <v>8</v>
      </c>
      <c r="C129" s="1110">
        <v>41771</v>
      </c>
      <c r="D129" s="1119" t="s">
        <v>489</v>
      </c>
      <c r="E129" s="1104"/>
      <c r="F129" s="1104"/>
      <c r="G129" s="764"/>
      <c r="H129" s="764">
        <f t="shared" si="10"/>
        <v>0</v>
      </c>
      <c r="I129" s="1102">
        <f t="shared" si="16"/>
        <v>0</v>
      </c>
      <c r="J129" s="1107"/>
      <c r="K129" s="1106"/>
      <c r="L129" s="764"/>
      <c r="M129" s="1105">
        <f t="shared" si="17"/>
        <v>0</v>
      </c>
      <c r="N129" s="1104"/>
      <c r="O129" s="1105">
        <f t="shared" si="20"/>
        <v>0</v>
      </c>
      <c r="P129" s="1105">
        <f t="shared" si="19"/>
        <v>0</v>
      </c>
      <c r="Q129" s="1105"/>
      <c r="R129" s="125"/>
    </row>
    <row r="130" spans="1:19" ht="15.95" hidden="1" customHeight="1">
      <c r="A130" s="19"/>
      <c r="B130" s="1111">
        <v>9</v>
      </c>
      <c r="C130" s="1110">
        <v>41772</v>
      </c>
      <c r="D130" s="1024" t="s">
        <v>490</v>
      </c>
      <c r="E130" s="1104"/>
      <c r="F130" s="1104"/>
      <c r="G130" s="764"/>
      <c r="H130" s="764">
        <f t="shared" si="10"/>
        <v>0</v>
      </c>
      <c r="I130" s="1102">
        <f t="shared" si="16"/>
        <v>0</v>
      </c>
      <c r="J130" s="1107"/>
      <c r="K130" s="1106"/>
      <c r="L130" s="764"/>
      <c r="M130" s="1105">
        <f t="shared" si="17"/>
        <v>0</v>
      </c>
      <c r="N130" s="1104"/>
      <c r="O130" s="1105">
        <f t="shared" si="20"/>
        <v>0</v>
      </c>
      <c r="P130" s="1105">
        <f t="shared" si="19"/>
        <v>0</v>
      </c>
      <c r="Q130" s="1105"/>
      <c r="R130" s="125"/>
    </row>
    <row r="131" spans="1:19" ht="15.95" hidden="1" customHeight="1">
      <c r="B131" s="1113">
        <v>10</v>
      </c>
      <c r="C131" s="1110">
        <v>41773</v>
      </c>
      <c r="D131" s="1024" t="s">
        <v>490</v>
      </c>
      <c r="E131" s="1104"/>
      <c r="F131" s="1104"/>
      <c r="G131" s="764"/>
      <c r="H131" s="764">
        <f t="shared" si="10"/>
        <v>0</v>
      </c>
      <c r="I131" s="1102">
        <f t="shared" si="16"/>
        <v>0</v>
      </c>
      <c r="J131" s="1104"/>
      <c r="K131" s="1105"/>
      <c r="L131" s="764"/>
      <c r="M131" s="1105">
        <f t="shared" si="17"/>
        <v>0</v>
      </c>
      <c r="N131" s="1104"/>
      <c r="O131" s="1105">
        <f t="shared" si="20"/>
        <v>0</v>
      </c>
      <c r="P131" s="1105">
        <f t="shared" si="19"/>
        <v>0</v>
      </c>
      <c r="Q131" s="1105"/>
      <c r="R131" s="125"/>
    </row>
    <row r="132" spans="1:19" ht="15.95" hidden="1" customHeight="1">
      <c r="A132" s="19"/>
      <c r="B132" s="1113">
        <v>11</v>
      </c>
      <c r="C132" s="1110">
        <v>41774</v>
      </c>
      <c r="D132" s="1024" t="s">
        <v>490</v>
      </c>
      <c r="E132" s="1104"/>
      <c r="F132" s="1104"/>
      <c r="G132" s="764"/>
      <c r="H132" s="764">
        <f t="shared" si="10"/>
        <v>0</v>
      </c>
      <c r="I132" s="1102">
        <f t="shared" si="16"/>
        <v>0</v>
      </c>
      <c r="J132" s="1104"/>
      <c r="K132" s="1105"/>
      <c r="L132" s="764"/>
      <c r="M132" s="1105">
        <f t="shared" si="17"/>
        <v>0</v>
      </c>
      <c r="N132" s="1104"/>
      <c r="O132" s="1105">
        <f t="shared" si="20"/>
        <v>0</v>
      </c>
      <c r="P132" s="1105">
        <f t="shared" si="19"/>
        <v>0</v>
      </c>
      <c r="Q132" s="1105"/>
      <c r="R132" s="125"/>
    </row>
    <row r="133" spans="1:19" ht="15.95" hidden="1" customHeight="1">
      <c r="A133" s="19"/>
      <c r="B133" s="1282">
        <v>12</v>
      </c>
      <c r="C133" s="1283">
        <v>41775</v>
      </c>
      <c r="D133" s="351" t="s">
        <v>634</v>
      </c>
      <c r="E133" s="476" t="s">
        <v>10</v>
      </c>
      <c r="F133" s="476">
        <v>1</v>
      </c>
      <c r="G133" s="1279">
        <v>1271</v>
      </c>
      <c r="H133" s="1280">
        <f t="shared" si="10"/>
        <v>1271</v>
      </c>
      <c r="I133" s="429">
        <f>H133*1000</f>
        <v>1271000</v>
      </c>
      <c r="J133" s="1284"/>
      <c r="K133" s="1285"/>
      <c r="L133" s="1280"/>
      <c r="M133" s="431">
        <f t="shared" si="17"/>
        <v>0</v>
      </c>
      <c r="N133" s="476"/>
      <c r="O133" s="431">
        <f t="shared" si="20"/>
        <v>0</v>
      </c>
      <c r="P133" s="431">
        <f t="shared" si="19"/>
        <v>1271000</v>
      </c>
      <c r="Q133" s="1285"/>
      <c r="R133" s="1281"/>
    </row>
    <row r="134" spans="1:19" ht="15.95" hidden="1" customHeight="1">
      <c r="B134" s="3264">
        <v>14</v>
      </c>
      <c r="C134" s="1110">
        <v>41776</v>
      </c>
      <c r="D134" s="3" t="s">
        <v>483</v>
      </c>
      <c r="E134" s="1104"/>
      <c r="F134" s="1104"/>
      <c r="G134" s="764"/>
      <c r="H134" s="764">
        <f t="shared" si="10"/>
        <v>0</v>
      </c>
      <c r="I134" s="1102">
        <f t="shared" si="16"/>
        <v>0</v>
      </c>
      <c r="J134" s="1107"/>
      <c r="K134" s="1106"/>
      <c r="L134" s="764"/>
      <c r="M134" s="1105">
        <f t="shared" si="17"/>
        <v>0</v>
      </c>
      <c r="N134" s="1104"/>
      <c r="O134" s="1105">
        <f t="shared" si="20"/>
        <v>0</v>
      </c>
      <c r="P134" s="1105">
        <f t="shared" si="19"/>
        <v>0</v>
      </c>
      <c r="Q134" s="1106"/>
      <c r="R134" s="125"/>
    </row>
    <row r="135" spans="1:19" ht="15.95" hidden="1" customHeight="1">
      <c r="B135" s="3382"/>
      <c r="C135" s="1110">
        <v>41776</v>
      </c>
      <c r="D135" s="592" t="s">
        <v>491</v>
      </c>
      <c r="E135" s="46"/>
      <c r="F135" s="366"/>
      <c r="G135" s="354"/>
      <c r="H135" s="764">
        <f t="shared" si="10"/>
        <v>0</v>
      </c>
      <c r="I135" s="1102">
        <f t="shared" si="16"/>
        <v>0</v>
      </c>
      <c r="J135" s="1107"/>
      <c r="K135" s="1106"/>
      <c r="L135" s="764"/>
      <c r="M135" s="1105">
        <f t="shared" si="17"/>
        <v>0</v>
      </c>
      <c r="N135" s="1104"/>
      <c r="O135" s="1105">
        <f t="shared" si="20"/>
        <v>0</v>
      </c>
      <c r="P135" s="1105">
        <f t="shared" si="19"/>
        <v>0</v>
      </c>
      <c r="Q135" s="1106"/>
      <c r="R135" s="125"/>
    </row>
    <row r="136" spans="1:19" ht="15.95" hidden="1" customHeight="1">
      <c r="B136" s="3264">
        <v>15</v>
      </c>
      <c r="C136" s="1112">
        <v>41777</v>
      </c>
      <c r="D136" s="592" t="s">
        <v>129</v>
      </c>
      <c r="E136" s="46" t="s">
        <v>39</v>
      </c>
      <c r="F136" s="366">
        <v>1</v>
      </c>
      <c r="G136" s="354">
        <v>150</v>
      </c>
      <c r="H136" s="764">
        <f t="shared" si="10"/>
        <v>150</v>
      </c>
      <c r="I136" s="1102">
        <f t="shared" si="16"/>
        <v>75000</v>
      </c>
      <c r="J136" s="1107"/>
      <c r="K136" s="1106"/>
      <c r="L136" s="764">
        <v>4</v>
      </c>
      <c r="M136" s="1105">
        <f t="shared" si="17"/>
        <v>40000</v>
      </c>
      <c r="N136" s="1104"/>
      <c r="O136" s="1105">
        <f t="shared" si="20"/>
        <v>0</v>
      </c>
      <c r="P136" s="1105">
        <f t="shared" si="19"/>
        <v>115000</v>
      </c>
      <c r="Q136" s="1105"/>
      <c r="R136" s="125"/>
    </row>
    <row r="137" spans="1:19" ht="15.95" hidden="1" customHeight="1">
      <c r="B137" s="3265"/>
      <c r="C137" s="1112">
        <v>41777</v>
      </c>
      <c r="D137" s="592" t="s">
        <v>133</v>
      </c>
      <c r="E137" s="46"/>
      <c r="F137" s="366"/>
      <c r="G137" s="354"/>
      <c r="H137" s="764">
        <f t="shared" si="10"/>
        <v>0</v>
      </c>
      <c r="I137" s="1102">
        <f t="shared" si="16"/>
        <v>0</v>
      </c>
      <c r="J137" s="1107"/>
      <c r="K137" s="1106"/>
      <c r="L137" s="764">
        <v>4</v>
      </c>
      <c r="M137" s="1105">
        <f t="shared" si="17"/>
        <v>40000</v>
      </c>
      <c r="N137" s="1104"/>
      <c r="O137" s="1105">
        <f t="shared" si="20"/>
        <v>0</v>
      </c>
      <c r="P137" s="1105">
        <f t="shared" si="19"/>
        <v>40000</v>
      </c>
      <c r="Q137" s="1105"/>
      <c r="R137" s="125"/>
    </row>
    <row r="138" spans="1:19" ht="15.95" hidden="1" customHeight="1">
      <c r="B138" s="1113">
        <v>15</v>
      </c>
      <c r="C138" s="1110">
        <v>41778</v>
      </c>
      <c r="D138" s="1018" t="s">
        <v>95</v>
      </c>
      <c r="E138" s="42"/>
      <c r="F138" s="1104"/>
      <c r="G138" s="764"/>
      <c r="H138" s="764">
        <f t="shared" si="10"/>
        <v>0</v>
      </c>
      <c r="I138" s="1102">
        <f t="shared" si="16"/>
        <v>0</v>
      </c>
      <c r="J138" s="1104"/>
      <c r="K138" s="1105"/>
      <c r="L138" s="764"/>
      <c r="M138" s="1105">
        <f t="shared" si="17"/>
        <v>0</v>
      </c>
      <c r="N138" s="1104"/>
      <c r="O138" s="1105">
        <f t="shared" si="20"/>
        <v>0</v>
      </c>
      <c r="P138" s="1105">
        <f t="shared" si="19"/>
        <v>0</v>
      </c>
      <c r="Q138" s="1105"/>
      <c r="R138" s="125"/>
    </row>
    <row r="139" spans="1:19" ht="15.95" hidden="1" customHeight="1">
      <c r="B139" s="1111">
        <v>16</v>
      </c>
      <c r="C139" s="1110">
        <v>41779</v>
      </c>
      <c r="D139" s="592" t="s">
        <v>129</v>
      </c>
      <c r="E139" s="46" t="s">
        <v>39</v>
      </c>
      <c r="F139" s="366">
        <v>1</v>
      </c>
      <c r="G139" s="354">
        <v>150</v>
      </c>
      <c r="H139" s="764">
        <f t="shared" si="10"/>
        <v>150</v>
      </c>
      <c r="I139" s="1102">
        <f t="shared" si="16"/>
        <v>75000</v>
      </c>
      <c r="J139" s="1104"/>
      <c r="K139" s="1105"/>
      <c r="L139" s="764">
        <v>6</v>
      </c>
      <c r="M139" s="1105">
        <f t="shared" si="17"/>
        <v>60000</v>
      </c>
      <c r="N139" s="1104"/>
      <c r="O139" s="1105">
        <f t="shared" si="20"/>
        <v>0</v>
      </c>
      <c r="P139" s="1105">
        <f t="shared" si="19"/>
        <v>135000</v>
      </c>
      <c r="Q139" s="1106"/>
      <c r="R139" s="125"/>
    </row>
    <row r="140" spans="1:19" ht="15.95" hidden="1" customHeight="1">
      <c r="B140" s="1113">
        <v>17</v>
      </c>
      <c r="C140" s="108">
        <v>41780</v>
      </c>
      <c r="D140" s="1024" t="s">
        <v>133</v>
      </c>
      <c r="E140" s="1104"/>
      <c r="F140" s="1104"/>
      <c r="G140" s="764"/>
      <c r="H140" s="764">
        <f t="shared" si="10"/>
        <v>0</v>
      </c>
      <c r="I140" s="1102">
        <f t="shared" si="16"/>
        <v>0</v>
      </c>
      <c r="J140" s="1104"/>
      <c r="K140" s="1105"/>
      <c r="L140" s="764"/>
      <c r="M140" s="1105">
        <f t="shared" si="17"/>
        <v>0</v>
      </c>
      <c r="N140" s="1104"/>
      <c r="O140" s="1105">
        <f t="shared" si="20"/>
        <v>0</v>
      </c>
      <c r="P140" s="1105">
        <f t="shared" si="19"/>
        <v>0</v>
      </c>
      <c r="Q140" s="1105">
        <v>35000</v>
      </c>
      <c r="R140" s="125"/>
    </row>
    <row r="141" spans="1:19" ht="15.95" hidden="1" customHeight="1">
      <c r="B141" s="3264">
        <v>18</v>
      </c>
      <c r="C141" s="108">
        <v>41781</v>
      </c>
      <c r="D141" s="3" t="s">
        <v>422</v>
      </c>
      <c r="E141" s="1152" t="s">
        <v>10</v>
      </c>
      <c r="F141" s="1152">
        <v>4</v>
      </c>
      <c r="G141" s="764"/>
      <c r="H141" s="764">
        <f t="shared" si="10"/>
        <v>0</v>
      </c>
      <c r="I141" s="1146">
        <f t="shared" si="16"/>
        <v>0</v>
      </c>
      <c r="J141" s="777" t="s">
        <v>127</v>
      </c>
      <c r="K141" s="777">
        <f>F141*12500</f>
        <v>50000</v>
      </c>
      <c r="L141" s="764">
        <v>1</v>
      </c>
      <c r="M141" s="1105">
        <f t="shared" si="17"/>
        <v>10000</v>
      </c>
      <c r="N141" s="1104"/>
      <c r="O141" s="1105">
        <f t="shared" si="20"/>
        <v>0</v>
      </c>
      <c r="P141" s="1105">
        <f t="shared" si="19"/>
        <v>60000</v>
      </c>
      <c r="Q141" s="1105"/>
      <c r="R141" s="125"/>
      <c r="S141" s="344"/>
    </row>
    <row r="142" spans="1:19" ht="15.95" hidden="1" customHeight="1">
      <c r="B142" s="3265"/>
      <c r="C142" s="108">
        <v>41781</v>
      </c>
      <c r="D142" s="3" t="s">
        <v>473</v>
      </c>
      <c r="E142" s="1152" t="s">
        <v>10</v>
      </c>
      <c r="F142" s="1144">
        <v>1</v>
      </c>
      <c r="G142" s="1144"/>
      <c r="H142" s="366">
        <f>F142*G142</f>
        <v>0</v>
      </c>
      <c r="I142" s="1130">
        <f>H142*500</f>
        <v>0</v>
      </c>
      <c r="J142" s="167"/>
      <c r="K142" s="699">
        <f>F142*10000</f>
        <v>10000</v>
      </c>
      <c r="L142" s="764"/>
      <c r="M142" s="1153"/>
      <c r="N142" s="1152"/>
      <c r="O142" s="1153"/>
      <c r="P142" s="1153"/>
      <c r="Q142" s="1153"/>
      <c r="R142" s="125"/>
      <c r="S142" s="344"/>
    </row>
    <row r="143" spans="1:19" ht="15.95" hidden="1" customHeight="1">
      <c r="B143" s="1113">
        <v>19</v>
      </c>
      <c r="C143" s="108">
        <v>41782</v>
      </c>
      <c r="D143" s="3" t="s">
        <v>422</v>
      </c>
      <c r="E143" s="1152" t="s">
        <v>10</v>
      </c>
      <c r="F143" s="1152">
        <v>4</v>
      </c>
      <c r="G143" s="764"/>
      <c r="H143" s="764">
        <f>F143*G143</f>
        <v>0</v>
      </c>
      <c r="I143" s="1146">
        <f>H143*500</f>
        <v>0</v>
      </c>
      <c r="J143" s="777" t="s">
        <v>127</v>
      </c>
      <c r="K143" s="777">
        <f>F143*12500</f>
        <v>50000</v>
      </c>
      <c r="L143" s="764">
        <v>1</v>
      </c>
      <c r="M143" s="1105">
        <f>L143*10000</f>
        <v>10000</v>
      </c>
      <c r="N143" s="1104"/>
      <c r="O143" s="1105">
        <f>N143*15000</f>
        <v>0</v>
      </c>
      <c r="P143" s="1105">
        <f t="shared" si="19"/>
        <v>60000</v>
      </c>
      <c r="Q143" s="1105"/>
      <c r="R143" s="125"/>
      <c r="S143" s="344"/>
    </row>
    <row r="144" spans="1:19" ht="15.95" hidden="1" customHeight="1">
      <c r="B144" s="1113">
        <v>20</v>
      </c>
      <c r="C144" s="108">
        <v>41783</v>
      </c>
      <c r="D144" s="3" t="s">
        <v>422</v>
      </c>
      <c r="E144" s="1152" t="s">
        <v>10</v>
      </c>
      <c r="F144" s="1152">
        <v>3</v>
      </c>
      <c r="G144" s="764"/>
      <c r="H144" s="764">
        <f>F144*G144</f>
        <v>0</v>
      </c>
      <c r="I144" s="1146">
        <f>H144*500</f>
        <v>0</v>
      </c>
      <c r="J144" s="777" t="s">
        <v>127</v>
      </c>
      <c r="K144" s="777">
        <f>F144*12500</f>
        <v>37500</v>
      </c>
      <c r="L144" s="764"/>
      <c r="M144" s="1105">
        <f>L144*10000</f>
        <v>0</v>
      </c>
      <c r="N144" s="1104"/>
      <c r="O144" s="1105">
        <f>N144*15000</f>
        <v>0</v>
      </c>
      <c r="P144" s="1105">
        <f t="shared" si="19"/>
        <v>37500</v>
      </c>
      <c r="Q144" s="1105"/>
      <c r="R144" s="125"/>
      <c r="S144" s="344"/>
    </row>
    <row r="145" spans="1:19" ht="15.95" hidden="1" customHeight="1" thickBot="1">
      <c r="B145" s="1120">
        <v>21</v>
      </c>
      <c r="C145" s="1115">
        <v>41784</v>
      </c>
      <c r="D145" s="1108" t="s">
        <v>464</v>
      </c>
      <c r="E145" s="127"/>
      <c r="F145" s="127"/>
      <c r="G145" s="765"/>
      <c r="H145" s="765">
        <f t="shared" si="10"/>
        <v>0</v>
      </c>
      <c r="I145" s="1103">
        <f t="shared" si="16"/>
        <v>0</v>
      </c>
      <c r="J145" s="127"/>
      <c r="K145" s="767"/>
      <c r="L145" s="765"/>
      <c r="M145" s="767">
        <f>L145*10000</f>
        <v>0</v>
      </c>
      <c r="N145" s="127"/>
      <c r="O145" s="767">
        <f>N145*15000</f>
        <v>0</v>
      </c>
      <c r="P145" s="767">
        <f t="shared" si="19"/>
        <v>0</v>
      </c>
      <c r="Q145" s="767"/>
      <c r="R145" s="792"/>
      <c r="S145" s="344"/>
    </row>
    <row r="146" spans="1:19" ht="15.95" hidden="1" customHeight="1">
      <c r="A146" s="18"/>
      <c r="B146" s="1333">
        <v>1</v>
      </c>
      <c r="C146" s="1334">
        <v>41785</v>
      </c>
      <c r="D146" s="3" t="s">
        <v>422</v>
      </c>
      <c r="E146" s="1291" t="s">
        <v>10</v>
      </c>
      <c r="F146" s="1291">
        <v>2</v>
      </c>
      <c r="G146" s="764"/>
      <c r="H146" s="764">
        <f>F146*G146</f>
        <v>0</v>
      </c>
      <c r="I146" s="1293">
        <f>H146*500</f>
        <v>0</v>
      </c>
      <c r="J146" s="777" t="s">
        <v>127</v>
      </c>
      <c r="K146" s="777">
        <f>F146*12500</f>
        <v>25000</v>
      </c>
      <c r="L146" s="764"/>
      <c r="M146" s="1292">
        <f>L146*10000</f>
        <v>0</v>
      </c>
      <c r="N146" s="1291"/>
      <c r="O146" s="1292">
        <f>N146*15000</f>
        <v>0</v>
      </c>
      <c r="P146" s="1292">
        <f>I146+K146+M146+O146</f>
        <v>25000</v>
      </c>
      <c r="Q146" s="1292"/>
      <c r="R146" s="125"/>
    </row>
    <row r="147" spans="1:19" s="340" customFormat="1" ht="15.95" hidden="1" customHeight="1">
      <c r="A147" s="339"/>
      <c r="B147" s="1335">
        <v>2</v>
      </c>
      <c r="C147" s="1334">
        <v>41786</v>
      </c>
      <c r="D147" s="3" t="s">
        <v>422</v>
      </c>
      <c r="E147" s="1291" t="s">
        <v>10</v>
      </c>
      <c r="F147" s="1291">
        <v>4</v>
      </c>
      <c r="G147" s="764"/>
      <c r="H147" s="764">
        <f>F147*G147</f>
        <v>0</v>
      </c>
      <c r="I147" s="1293">
        <f>H147*500</f>
        <v>0</v>
      </c>
      <c r="J147" s="777" t="s">
        <v>127</v>
      </c>
      <c r="K147" s="777">
        <f>F147*12500</f>
        <v>50000</v>
      </c>
      <c r="L147" s="764">
        <v>1</v>
      </c>
      <c r="M147" s="1292">
        <f>L147*10000</f>
        <v>10000</v>
      </c>
      <c r="N147" s="1291"/>
      <c r="O147" s="1292">
        <f>N147*15000</f>
        <v>0</v>
      </c>
      <c r="P147" s="1292">
        <f>I147+K147+M147+O147</f>
        <v>60000</v>
      </c>
      <c r="Q147" s="1292"/>
      <c r="R147" s="125"/>
    </row>
    <row r="148" spans="1:19" ht="15.95" hidden="1" customHeight="1">
      <c r="A148" s="19"/>
      <c r="B148" s="1335">
        <v>3</v>
      </c>
      <c r="C148" s="1334">
        <v>41787</v>
      </c>
      <c r="D148" s="3" t="s">
        <v>422</v>
      </c>
      <c r="E148" s="1291" t="s">
        <v>10</v>
      </c>
      <c r="F148" s="1291">
        <v>4</v>
      </c>
      <c r="G148" s="764"/>
      <c r="H148" s="764">
        <f>F148*G148</f>
        <v>0</v>
      </c>
      <c r="I148" s="1293">
        <f>H148*500</f>
        <v>0</v>
      </c>
      <c r="J148" s="777" t="s">
        <v>127</v>
      </c>
      <c r="K148" s="777">
        <f>F148*12500</f>
        <v>50000</v>
      </c>
      <c r="L148" s="123">
        <v>1</v>
      </c>
      <c r="M148" s="1292">
        <f t="shared" ref="M148:M172" si="21">L148*10000</f>
        <v>10000</v>
      </c>
      <c r="N148" s="1291"/>
      <c r="O148" s="1292">
        <f t="shared" ref="O148:O172" si="22">N148*15000</f>
        <v>0</v>
      </c>
      <c r="P148" s="1292">
        <f t="shared" si="19"/>
        <v>60000</v>
      </c>
      <c r="Q148" s="1292"/>
      <c r="R148" s="125"/>
    </row>
    <row r="149" spans="1:19" ht="15.95" hidden="1" customHeight="1">
      <c r="A149" s="19"/>
      <c r="B149" s="1335">
        <v>4</v>
      </c>
      <c r="C149" s="1334">
        <v>41788</v>
      </c>
      <c r="D149" s="3" t="s">
        <v>422</v>
      </c>
      <c r="E149" s="1291" t="s">
        <v>10</v>
      </c>
      <c r="F149" s="1291">
        <v>2</v>
      </c>
      <c r="G149" s="764"/>
      <c r="H149" s="764">
        <f>F149*G149</f>
        <v>0</v>
      </c>
      <c r="I149" s="1293">
        <f>H149*500</f>
        <v>0</v>
      </c>
      <c r="J149" s="777" t="s">
        <v>127</v>
      </c>
      <c r="K149" s="777">
        <f>F149*12500</f>
        <v>25000</v>
      </c>
      <c r="L149" s="123"/>
      <c r="M149" s="1292">
        <f t="shared" si="21"/>
        <v>0</v>
      </c>
      <c r="N149" s="1291"/>
      <c r="O149" s="1292">
        <f t="shared" si="22"/>
        <v>0</v>
      </c>
      <c r="P149" s="1292">
        <f t="shared" si="19"/>
        <v>25000</v>
      </c>
      <c r="Q149" s="1292"/>
      <c r="R149" s="125"/>
    </row>
    <row r="150" spans="1:19" ht="15.95" hidden="1" customHeight="1">
      <c r="A150" s="19"/>
      <c r="B150" s="1335">
        <v>5</v>
      </c>
      <c r="C150" s="1334">
        <v>41789</v>
      </c>
      <c r="D150" s="1018" t="s">
        <v>635</v>
      </c>
      <c r="E150" s="1291"/>
      <c r="F150" s="784"/>
      <c r="G150" s="785"/>
      <c r="H150" s="764">
        <f t="shared" si="10"/>
        <v>0</v>
      </c>
      <c r="I150" s="1293">
        <f t="shared" si="16"/>
        <v>0</v>
      </c>
      <c r="J150" s="786"/>
      <c r="K150" s="787"/>
      <c r="L150" s="123"/>
      <c r="M150" s="1292">
        <f t="shared" si="21"/>
        <v>0</v>
      </c>
      <c r="N150" s="1291"/>
      <c r="O150" s="1292">
        <f t="shared" si="22"/>
        <v>0</v>
      </c>
      <c r="P150" s="1292">
        <f t="shared" si="19"/>
        <v>0</v>
      </c>
      <c r="Q150" s="788"/>
      <c r="R150" s="789"/>
    </row>
    <row r="151" spans="1:19" ht="15.95" hidden="1" customHeight="1">
      <c r="A151" s="19"/>
      <c r="B151" s="1335">
        <v>6</v>
      </c>
      <c r="C151" s="1334">
        <v>41790</v>
      </c>
      <c r="D151" s="1121" t="s">
        <v>636</v>
      </c>
      <c r="E151" s="120"/>
      <c r="F151" s="1291"/>
      <c r="G151" s="764"/>
      <c r="H151" s="764">
        <f t="shared" si="10"/>
        <v>0</v>
      </c>
      <c r="I151" s="1293">
        <f t="shared" si="16"/>
        <v>0</v>
      </c>
      <c r="J151" s="777"/>
      <c r="K151" s="1293"/>
      <c r="L151" s="123"/>
      <c r="M151" s="1292">
        <f t="shared" si="21"/>
        <v>0</v>
      </c>
      <c r="N151" s="1291"/>
      <c r="O151" s="1292">
        <f t="shared" si="22"/>
        <v>0</v>
      </c>
      <c r="P151" s="1292">
        <f t="shared" si="19"/>
        <v>0</v>
      </c>
      <c r="Q151" s="1292"/>
      <c r="R151" s="125"/>
    </row>
    <row r="152" spans="1:19" ht="15.95" hidden="1" customHeight="1">
      <c r="A152" s="19"/>
      <c r="B152" s="1303">
        <v>7</v>
      </c>
      <c r="C152" s="1339">
        <v>41791</v>
      </c>
      <c r="D152" s="1024" t="s">
        <v>52</v>
      </c>
      <c r="E152" s="1291"/>
      <c r="F152" s="1291"/>
      <c r="G152" s="764"/>
      <c r="H152" s="764">
        <f t="shared" si="10"/>
        <v>0</v>
      </c>
      <c r="I152" s="1293">
        <f t="shared" si="16"/>
        <v>0</v>
      </c>
      <c r="J152" s="1291"/>
      <c r="K152" s="1292"/>
      <c r="L152" s="123"/>
      <c r="M152" s="1292">
        <f t="shared" si="21"/>
        <v>0</v>
      </c>
      <c r="N152" s="1291"/>
      <c r="O152" s="1292">
        <f t="shared" si="22"/>
        <v>0</v>
      </c>
      <c r="P152" s="1292">
        <f t="shared" si="19"/>
        <v>0</v>
      </c>
      <c r="Q152" s="1292">
        <v>35000</v>
      </c>
      <c r="R152" s="125"/>
    </row>
    <row r="153" spans="1:19" ht="15.95" hidden="1" customHeight="1">
      <c r="A153" s="19"/>
      <c r="B153" s="1335">
        <v>8</v>
      </c>
      <c r="C153" s="1334">
        <v>41792</v>
      </c>
      <c r="D153" s="1121" t="s">
        <v>133</v>
      </c>
      <c r="E153" s="1291"/>
      <c r="F153" s="784"/>
      <c r="G153" s="785"/>
      <c r="H153" s="764">
        <f t="shared" si="10"/>
        <v>0</v>
      </c>
      <c r="I153" s="1293">
        <f t="shared" si="16"/>
        <v>0</v>
      </c>
      <c r="J153" s="786"/>
      <c r="K153" s="787"/>
      <c r="L153" s="123"/>
      <c r="M153" s="1292">
        <f t="shared" si="21"/>
        <v>0</v>
      </c>
      <c r="N153" s="1291"/>
      <c r="O153" s="1292">
        <f t="shared" si="22"/>
        <v>0</v>
      </c>
      <c r="P153" s="1292">
        <f t="shared" si="19"/>
        <v>0</v>
      </c>
      <c r="Q153" s="1292">
        <v>35000</v>
      </c>
      <c r="R153" s="125"/>
    </row>
    <row r="154" spans="1:19" ht="15.95" hidden="1" customHeight="1">
      <c r="A154" s="19"/>
      <c r="B154" s="1335">
        <v>9</v>
      </c>
      <c r="C154" s="1334">
        <v>41793</v>
      </c>
      <c r="D154" s="1018" t="s">
        <v>635</v>
      </c>
      <c r="E154" s="120"/>
      <c r="F154" s="1291"/>
      <c r="G154" s="764"/>
      <c r="H154" s="764">
        <f t="shared" si="10"/>
        <v>0</v>
      </c>
      <c r="I154" s="1293">
        <f t="shared" si="16"/>
        <v>0</v>
      </c>
      <c r="J154" s="777"/>
      <c r="K154" s="1293"/>
      <c r="L154" s="123"/>
      <c r="M154" s="1292">
        <f t="shared" si="21"/>
        <v>0</v>
      </c>
      <c r="N154" s="1291"/>
      <c r="O154" s="1292">
        <f t="shared" si="22"/>
        <v>0</v>
      </c>
      <c r="P154" s="1292">
        <f t="shared" si="19"/>
        <v>0</v>
      </c>
      <c r="Q154" s="780"/>
      <c r="R154" s="781"/>
    </row>
    <row r="155" spans="1:19" ht="15.95" hidden="1" customHeight="1">
      <c r="B155" s="1335">
        <v>10</v>
      </c>
      <c r="C155" s="1334">
        <v>41794</v>
      </c>
      <c r="D155" s="1228" t="s">
        <v>780</v>
      </c>
      <c r="E155" s="42"/>
      <c r="F155" s="1290"/>
      <c r="G155" s="1005"/>
      <c r="H155" s="764">
        <f t="shared" si="10"/>
        <v>0</v>
      </c>
      <c r="I155" s="122">
        <f t="shared" si="16"/>
        <v>0</v>
      </c>
      <c r="J155" s="1291"/>
      <c r="K155" s="779"/>
      <c r="L155" s="123"/>
      <c r="M155" s="1293">
        <f t="shared" si="21"/>
        <v>0</v>
      </c>
      <c r="N155" s="123"/>
      <c r="O155" s="1293">
        <f t="shared" si="22"/>
        <v>0</v>
      </c>
      <c r="P155" s="124">
        <f t="shared" si="19"/>
        <v>0</v>
      </c>
      <c r="Q155" s="1293"/>
      <c r="R155" s="125"/>
    </row>
    <row r="156" spans="1:19" ht="15.95" hidden="1" customHeight="1">
      <c r="A156" s="19"/>
      <c r="B156" s="1335">
        <v>11</v>
      </c>
      <c r="C156" s="1334">
        <v>41795</v>
      </c>
      <c r="D156" s="1228" t="s">
        <v>780</v>
      </c>
      <c r="E156" s="1291"/>
      <c r="F156" s="1291"/>
      <c r="G156" s="764"/>
      <c r="H156" s="764">
        <f t="shared" si="10"/>
        <v>0</v>
      </c>
      <c r="I156" s="1293">
        <f t="shared" si="16"/>
        <v>0</v>
      </c>
      <c r="J156" s="1295"/>
      <c r="K156" s="1296"/>
      <c r="L156" s="123"/>
      <c r="M156" s="1292">
        <f t="shared" si="21"/>
        <v>0</v>
      </c>
      <c r="N156" s="1291"/>
      <c r="O156" s="1292">
        <f t="shared" si="22"/>
        <v>0</v>
      </c>
      <c r="P156" s="1296">
        <f t="shared" si="19"/>
        <v>0</v>
      </c>
      <c r="Q156" s="1292"/>
      <c r="R156" s="125"/>
    </row>
    <row r="157" spans="1:19" ht="15.95" hidden="1" customHeight="1">
      <c r="A157" s="19"/>
      <c r="B157" s="1335">
        <v>12</v>
      </c>
      <c r="C157" s="1334">
        <v>41796</v>
      </c>
      <c r="D157" s="1228" t="s">
        <v>780</v>
      </c>
      <c r="E157" s="1291"/>
      <c r="F157" s="1291"/>
      <c r="G157" s="764"/>
      <c r="H157" s="764">
        <f t="shared" ref="H157:H175" si="23">F157*G157</f>
        <v>0</v>
      </c>
      <c r="I157" s="1293">
        <f t="shared" si="16"/>
        <v>0</v>
      </c>
      <c r="J157" s="1295"/>
      <c r="K157" s="1296"/>
      <c r="L157" s="123"/>
      <c r="M157" s="1292">
        <f t="shared" si="21"/>
        <v>0</v>
      </c>
      <c r="N157" s="1291"/>
      <c r="O157" s="1292">
        <f t="shared" si="22"/>
        <v>0</v>
      </c>
      <c r="P157" s="1292">
        <f t="shared" si="19"/>
        <v>0</v>
      </c>
      <c r="Q157" s="1292"/>
      <c r="R157" s="125"/>
    </row>
    <row r="158" spans="1:19" ht="15.95" hidden="1" customHeight="1">
      <c r="A158" s="19"/>
      <c r="B158" s="1335">
        <v>13</v>
      </c>
      <c r="C158" s="1334">
        <v>41797</v>
      </c>
      <c r="D158" s="1228" t="s">
        <v>780</v>
      </c>
      <c r="E158" s="1291"/>
      <c r="F158" s="1291"/>
      <c r="G158" s="764"/>
      <c r="H158" s="764">
        <f t="shared" si="23"/>
        <v>0</v>
      </c>
      <c r="I158" s="1293">
        <f t="shared" si="16"/>
        <v>0</v>
      </c>
      <c r="J158" s="1295"/>
      <c r="K158" s="1296"/>
      <c r="L158" s="123"/>
      <c r="M158" s="1292">
        <f t="shared" si="21"/>
        <v>0</v>
      </c>
      <c r="N158" s="1291"/>
      <c r="O158" s="1292">
        <f t="shared" si="22"/>
        <v>0</v>
      </c>
      <c r="P158" s="1296">
        <f t="shared" si="19"/>
        <v>0</v>
      </c>
      <c r="Q158" s="1292"/>
      <c r="R158" s="125"/>
    </row>
    <row r="159" spans="1:19" ht="15.95" hidden="1" customHeight="1">
      <c r="B159" s="1303">
        <v>14</v>
      </c>
      <c r="C159" s="1339">
        <v>41798</v>
      </c>
      <c r="D159" s="1228" t="s">
        <v>780</v>
      </c>
      <c r="E159" s="1291"/>
      <c r="F159" s="1291"/>
      <c r="G159" s="764"/>
      <c r="H159" s="764">
        <f t="shared" si="23"/>
        <v>0</v>
      </c>
      <c r="I159" s="1293">
        <f t="shared" si="16"/>
        <v>0</v>
      </c>
      <c r="J159" s="1295"/>
      <c r="K159" s="1296"/>
      <c r="L159" s="764"/>
      <c r="M159" s="1292">
        <f t="shared" si="21"/>
        <v>0</v>
      </c>
      <c r="N159" s="1291"/>
      <c r="O159" s="1292">
        <f t="shared" si="22"/>
        <v>0</v>
      </c>
      <c r="P159" s="1296">
        <f t="shared" si="19"/>
        <v>0</v>
      </c>
      <c r="Q159" s="1292"/>
      <c r="R159" s="125"/>
    </row>
    <row r="160" spans="1:19" ht="15.95" hidden="1" customHeight="1">
      <c r="B160" s="1335">
        <v>15</v>
      </c>
      <c r="C160" s="1334">
        <v>41799</v>
      </c>
      <c r="D160" s="1228" t="s">
        <v>780</v>
      </c>
      <c r="E160" s="895"/>
      <c r="F160" s="895"/>
      <c r="G160" s="895"/>
      <c r="H160" s="764">
        <f t="shared" si="23"/>
        <v>0</v>
      </c>
      <c r="I160" s="1293">
        <f t="shared" si="16"/>
        <v>0</v>
      </c>
      <c r="J160" s="895"/>
      <c r="K160" s="895"/>
      <c r="L160" s="764"/>
      <c r="M160" s="1292">
        <f t="shared" si="21"/>
        <v>0</v>
      </c>
      <c r="N160" s="1291"/>
      <c r="O160" s="1292">
        <f t="shared" si="22"/>
        <v>0</v>
      </c>
      <c r="P160" s="1292">
        <f t="shared" si="19"/>
        <v>0</v>
      </c>
      <c r="Q160" s="1292"/>
      <c r="R160" s="125"/>
    </row>
    <row r="161" spans="2:19" ht="15.95" hidden="1" customHeight="1">
      <c r="B161" s="1335">
        <v>16</v>
      </c>
      <c r="C161" s="1334">
        <v>41800</v>
      </c>
      <c r="D161" s="3" t="s">
        <v>422</v>
      </c>
      <c r="E161" s="1291" t="s">
        <v>10</v>
      </c>
      <c r="F161" s="1291">
        <v>1</v>
      </c>
      <c r="G161" s="764"/>
      <c r="H161" s="764">
        <f t="shared" si="23"/>
        <v>0</v>
      </c>
      <c r="I161" s="1293">
        <f t="shared" si="16"/>
        <v>0</v>
      </c>
      <c r="J161" s="777" t="s">
        <v>127</v>
      </c>
      <c r="K161" s="777">
        <f>F161*12500</f>
        <v>12500</v>
      </c>
      <c r="L161" s="764"/>
      <c r="M161" s="1292">
        <f t="shared" si="21"/>
        <v>0</v>
      </c>
      <c r="N161" s="1291"/>
      <c r="O161" s="1292">
        <f t="shared" si="22"/>
        <v>0</v>
      </c>
      <c r="P161" s="1292">
        <f t="shared" si="19"/>
        <v>12500</v>
      </c>
      <c r="Q161" s="1292"/>
      <c r="R161" s="125" t="s">
        <v>638</v>
      </c>
    </row>
    <row r="162" spans="2:19" ht="15.95" hidden="1" customHeight="1">
      <c r="B162" s="1335">
        <v>17</v>
      </c>
      <c r="C162" s="1334">
        <v>41801</v>
      </c>
      <c r="D162" s="1228" t="s">
        <v>780</v>
      </c>
      <c r="E162" s="1291"/>
      <c r="F162" s="1291"/>
      <c r="G162" s="764"/>
      <c r="H162" s="764">
        <f t="shared" si="23"/>
        <v>0</v>
      </c>
      <c r="I162" s="1293">
        <f t="shared" si="16"/>
        <v>0</v>
      </c>
      <c r="J162" s="1295"/>
      <c r="K162" s="1296"/>
      <c r="L162" s="764"/>
      <c r="M162" s="1292">
        <f t="shared" si="21"/>
        <v>0</v>
      </c>
      <c r="N162" s="1291"/>
      <c r="O162" s="1292">
        <f t="shared" si="22"/>
        <v>0</v>
      </c>
      <c r="P162" s="1292">
        <f t="shared" si="19"/>
        <v>0</v>
      </c>
      <c r="Q162" s="1292"/>
      <c r="R162" s="125"/>
    </row>
    <row r="163" spans="2:19" ht="15.95" hidden="1" customHeight="1">
      <c r="B163" s="1335">
        <v>18</v>
      </c>
      <c r="C163" s="1334">
        <v>41802</v>
      </c>
      <c r="D163" s="1228" t="s">
        <v>780</v>
      </c>
      <c r="E163" s="1291"/>
      <c r="F163" s="1291"/>
      <c r="G163" s="764"/>
      <c r="H163" s="764">
        <f t="shared" si="23"/>
        <v>0</v>
      </c>
      <c r="I163" s="1293">
        <f t="shared" si="16"/>
        <v>0</v>
      </c>
      <c r="J163" s="1295"/>
      <c r="K163" s="1296"/>
      <c r="L163" s="764"/>
      <c r="M163" s="1292">
        <f t="shared" si="21"/>
        <v>0</v>
      </c>
      <c r="N163" s="1291"/>
      <c r="O163" s="1292">
        <f t="shared" si="22"/>
        <v>0</v>
      </c>
      <c r="P163" s="1292">
        <f t="shared" si="19"/>
        <v>0</v>
      </c>
      <c r="Q163" s="1292"/>
      <c r="R163" s="125"/>
      <c r="S163" s="344"/>
    </row>
    <row r="164" spans="2:19" ht="15.95" hidden="1" customHeight="1">
      <c r="B164" s="1335">
        <v>19</v>
      </c>
      <c r="C164" s="1334">
        <v>41803</v>
      </c>
      <c r="D164" s="1018" t="s">
        <v>637</v>
      </c>
      <c r="E164" s="1291"/>
      <c r="F164" s="1291"/>
      <c r="G164" s="764"/>
      <c r="H164" s="764">
        <f t="shared" si="23"/>
        <v>0</v>
      </c>
      <c r="I164" s="1293">
        <f t="shared" si="16"/>
        <v>0</v>
      </c>
      <c r="J164" s="1291"/>
      <c r="K164" s="1292"/>
      <c r="L164" s="764"/>
      <c r="M164" s="1292">
        <f t="shared" si="21"/>
        <v>0</v>
      </c>
      <c r="N164" s="1291"/>
      <c r="O164" s="1292">
        <f t="shared" si="22"/>
        <v>0</v>
      </c>
      <c r="P164" s="1292">
        <f t="shared" si="19"/>
        <v>0</v>
      </c>
      <c r="Q164" s="1292"/>
      <c r="R164" s="125"/>
      <c r="S164" s="344"/>
    </row>
    <row r="165" spans="2:19" ht="15.95" hidden="1" customHeight="1">
      <c r="B165" s="1335">
        <v>20</v>
      </c>
      <c r="C165" s="1334">
        <v>41804</v>
      </c>
      <c r="D165" s="3" t="s">
        <v>422</v>
      </c>
      <c r="E165" s="1291" t="s">
        <v>10</v>
      </c>
      <c r="F165" s="1291">
        <v>1</v>
      </c>
      <c r="G165" s="764"/>
      <c r="H165" s="764">
        <f>F165*G165</f>
        <v>0</v>
      </c>
      <c r="I165" s="1293">
        <f>H165*500</f>
        <v>0</v>
      </c>
      <c r="J165" s="777" t="s">
        <v>127</v>
      </c>
      <c r="K165" s="777">
        <f>F165*12500</f>
        <v>12500</v>
      </c>
      <c r="L165" s="764"/>
      <c r="M165" s="1292">
        <f>L165*10000</f>
        <v>0</v>
      </c>
      <c r="N165" s="1291"/>
      <c r="O165" s="1292">
        <f>N165*15000</f>
        <v>0</v>
      </c>
      <c r="P165" s="1292">
        <f>I165+K165+M165+O165</f>
        <v>12500</v>
      </c>
      <c r="Q165" s="1292"/>
      <c r="R165" s="125" t="s">
        <v>638</v>
      </c>
      <c r="S165" s="344"/>
    </row>
    <row r="166" spans="2:19" ht="15.95" hidden="1" customHeight="1">
      <c r="B166" s="1303">
        <v>21</v>
      </c>
      <c r="C166" s="1339">
        <v>41805</v>
      </c>
      <c r="D166" s="1228" t="s">
        <v>780</v>
      </c>
      <c r="E166" s="1291"/>
      <c r="F166" s="1291"/>
      <c r="G166" s="764"/>
      <c r="H166" s="764">
        <f t="shared" si="23"/>
        <v>0</v>
      </c>
      <c r="I166" s="1293">
        <f t="shared" si="16"/>
        <v>0</v>
      </c>
      <c r="J166" s="1295"/>
      <c r="K166" s="1296"/>
      <c r="L166" s="764"/>
      <c r="M166" s="1292">
        <f t="shared" si="21"/>
        <v>0</v>
      </c>
      <c r="N166" s="1291"/>
      <c r="O166" s="1292">
        <f t="shared" si="22"/>
        <v>0</v>
      </c>
      <c r="P166" s="1292">
        <f t="shared" si="19"/>
        <v>0</v>
      </c>
      <c r="Q166" s="1296"/>
      <c r="R166" s="125"/>
      <c r="S166" s="344"/>
    </row>
    <row r="167" spans="2:19" ht="15.95" hidden="1" customHeight="1">
      <c r="B167" s="1335">
        <v>22</v>
      </c>
      <c r="C167" s="1334">
        <v>41806</v>
      </c>
      <c r="D167" s="1018" t="s">
        <v>637</v>
      </c>
      <c r="E167" s="1291"/>
      <c r="F167" s="1291"/>
      <c r="G167" s="764"/>
      <c r="H167" s="764">
        <f t="shared" si="23"/>
        <v>0</v>
      </c>
      <c r="I167" s="1293">
        <f t="shared" si="16"/>
        <v>0</v>
      </c>
      <c r="J167" s="1295"/>
      <c r="K167" s="1296"/>
      <c r="L167" s="764"/>
      <c r="M167" s="1292">
        <f t="shared" si="21"/>
        <v>0</v>
      </c>
      <c r="N167" s="1291"/>
      <c r="O167" s="1292">
        <f t="shared" si="22"/>
        <v>0</v>
      </c>
      <c r="P167" s="1292">
        <f t="shared" si="19"/>
        <v>0</v>
      </c>
      <c r="Q167" s="1296"/>
      <c r="R167" s="125"/>
      <c r="S167" s="344"/>
    </row>
    <row r="168" spans="2:19" ht="15.95" hidden="1" customHeight="1">
      <c r="B168" s="1335">
        <v>23</v>
      </c>
      <c r="C168" s="1334">
        <v>41807</v>
      </c>
      <c r="D168" s="1228" t="s">
        <v>780</v>
      </c>
      <c r="E168" s="42"/>
      <c r="F168" s="1290"/>
      <c r="G168" s="1005"/>
      <c r="H168" s="764">
        <f t="shared" si="23"/>
        <v>0</v>
      </c>
      <c r="I168" s="122">
        <f t="shared" si="16"/>
        <v>0</v>
      </c>
      <c r="J168" s="1291"/>
      <c r="K168" s="779"/>
      <c r="L168" s="764"/>
      <c r="M168" s="1292">
        <f t="shared" si="21"/>
        <v>0</v>
      </c>
      <c r="N168" s="1291"/>
      <c r="O168" s="1292">
        <f t="shared" si="22"/>
        <v>0</v>
      </c>
      <c r="P168" s="1292">
        <f t="shared" si="19"/>
        <v>0</v>
      </c>
      <c r="Q168" s="1292"/>
      <c r="R168" s="125"/>
      <c r="S168" s="344"/>
    </row>
    <row r="169" spans="2:19" ht="15.95" hidden="1" customHeight="1">
      <c r="B169" s="1335">
        <v>24</v>
      </c>
      <c r="C169" s="1334">
        <v>41808</v>
      </c>
      <c r="D169" s="1228" t="s">
        <v>780</v>
      </c>
      <c r="E169" s="42"/>
      <c r="F169" s="1291"/>
      <c r="G169" s="764"/>
      <c r="H169" s="764">
        <f t="shared" si="23"/>
        <v>0</v>
      </c>
      <c r="I169" s="1293">
        <f t="shared" si="16"/>
        <v>0</v>
      </c>
      <c r="J169" s="1291"/>
      <c r="K169" s="1292"/>
      <c r="L169" s="764"/>
      <c r="M169" s="1292">
        <f t="shared" si="21"/>
        <v>0</v>
      </c>
      <c r="N169" s="1291"/>
      <c r="O169" s="1292">
        <f t="shared" si="22"/>
        <v>0</v>
      </c>
      <c r="P169" s="1292">
        <f t="shared" si="19"/>
        <v>0</v>
      </c>
      <c r="Q169" s="1292"/>
      <c r="R169" s="125"/>
      <c r="S169" s="344"/>
    </row>
    <row r="170" spans="2:19" ht="15.95" hidden="1" customHeight="1">
      <c r="B170" s="1335">
        <v>25</v>
      </c>
      <c r="C170" s="1334">
        <v>41809</v>
      </c>
      <c r="D170" s="1018" t="s">
        <v>637</v>
      </c>
      <c r="E170" s="1291"/>
      <c r="F170" s="1291"/>
      <c r="G170" s="764"/>
      <c r="H170" s="764">
        <f t="shared" si="23"/>
        <v>0</v>
      </c>
      <c r="I170" s="1293">
        <f t="shared" si="16"/>
        <v>0</v>
      </c>
      <c r="J170" s="1291"/>
      <c r="K170" s="1292"/>
      <c r="L170" s="764"/>
      <c r="M170" s="1292">
        <f t="shared" si="21"/>
        <v>0</v>
      </c>
      <c r="N170" s="1291"/>
      <c r="O170" s="1292">
        <f t="shared" si="22"/>
        <v>0</v>
      </c>
      <c r="P170" s="1292">
        <f t="shared" si="19"/>
        <v>0</v>
      </c>
      <c r="Q170" s="1296"/>
      <c r="R170" s="125"/>
      <c r="S170" s="344"/>
    </row>
    <row r="171" spans="2:19" ht="15.95" hidden="1" customHeight="1">
      <c r="B171" s="1335">
        <v>26</v>
      </c>
      <c r="C171" s="1334">
        <v>41810</v>
      </c>
      <c r="D171" s="1228" t="s">
        <v>780</v>
      </c>
      <c r="E171" s="1291"/>
      <c r="F171" s="1291"/>
      <c r="G171" s="764"/>
      <c r="H171" s="764">
        <f t="shared" si="23"/>
        <v>0</v>
      </c>
      <c r="I171" s="1293">
        <f t="shared" si="16"/>
        <v>0</v>
      </c>
      <c r="J171" s="1291"/>
      <c r="K171" s="1292"/>
      <c r="L171" s="764"/>
      <c r="M171" s="1292">
        <f t="shared" si="21"/>
        <v>0</v>
      </c>
      <c r="N171" s="1291"/>
      <c r="O171" s="1292">
        <f t="shared" si="22"/>
        <v>0</v>
      </c>
      <c r="P171" s="1292">
        <f t="shared" si="19"/>
        <v>0</v>
      </c>
      <c r="Q171" s="1292"/>
      <c r="R171" s="125"/>
      <c r="S171" s="344"/>
    </row>
    <row r="172" spans="2:19" ht="15.95" hidden="1" customHeight="1">
      <c r="B172" s="1335">
        <v>27</v>
      </c>
      <c r="C172" s="1334">
        <v>41811</v>
      </c>
      <c r="D172" s="1228" t="s">
        <v>780</v>
      </c>
      <c r="E172" s="1291"/>
      <c r="F172" s="1291"/>
      <c r="G172" s="764"/>
      <c r="H172" s="764">
        <f t="shared" si="23"/>
        <v>0</v>
      </c>
      <c r="I172" s="1293">
        <f>H172*500</f>
        <v>0</v>
      </c>
      <c r="J172" s="1291"/>
      <c r="K172" s="1292"/>
      <c r="L172" s="764"/>
      <c r="M172" s="1292">
        <f t="shared" si="21"/>
        <v>0</v>
      </c>
      <c r="N172" s="1291"/>
      <c r="O172" s="1292">
        <f t="shared" si="22"/>
        <v>0</v>
      </c>
      <c r="P172" s="1292">
        <f t="shared" si="19"/>
        <v>0</v>
      </c>
      <c r="Q172" s="1292"/>
      <c r="R172" s="125"/>
      <c r="S172" s="344"/>
    </row>
    <row r="173" spans="2:19" ht="15.95" hidden="1" customHeight="1">
      <c r="B173" s="1303">
        <v>28</v>
      </c>
      <c r="C173" s="1339">
        <v>41812</v>
      </c>
      <c r="D173" s="1228" t="s">
        <v>780</v>
      </c>
      <c r="E173" s="1291"/>
      <c r="F173" s="1291"/>
      <c r="G173" s="764"/>
      <c r="H173" s="764">
        <f t="shared" si="23"/>
        <v>0</v>
      </c>
      <c r="I173" s="1293">
        <f>H173*500</f>
        <v>0</v>
      </c>
      <c r="J173" s="1291"/>
      <c r="K173" s="1292"/>
      <c r="L173" s="764"/>
      <c r="M173" s="1292">
        <f>L173*10000</f>
        <v>0</v>
      </c>
      <c r="N173" s="1291"/>
      <c r="O173" s="1292">
        <f>N173*15000</f>
        <v>0</v>
      </c>
      <c r="P173" s="1292">
        <f t="shared" si="19"/>
        <v>0</v>
      </c>
      <c r="Q173" s="1292"/>
      <c r="R173" s="125"/>
      <c r="S173" s="344"/>
    </row>
    <row r="174" spans="2:19" ht="15.95" hidden="1" customHeight="1">
      <c r="B174" s="1335">
        <v>29</v>
      </c>
      <c r="C174" s="1334">
        <v>41813</v>
      </c>
      <c r="D174" s="1228" t="s">
        <v>780</v>
      </c>
      <c r="E174" s="1291"/>
      <c r="F174" s="1291"/>
      <c r="G174" s="764"/>
      <c r="H174" s="764">
        <f t="shared" si="23"/>
        <v>0</v>
      </c>
      <c r="I174" s="1293">
        <f>H174*500</f>
        <v>0</v>
      </c>
      <c r="J174" s="1291"/>
      <c r="K174" s="1292"/>
      <c r="L174" s="764"/>
      <c r="M174" s="1292">
        <f>L174*10000</f>
        <v>0</v>
      </c>
      <c r="N174" s="1291"/>
      <c r="O174" s="1292">
        <f>N174*15000</f>
        <v>0</v>
      </c>
      <c r="P174" s="1292">
        <f t="shared" si="19"/>
        <v>0</v>
      </c>
      <c r="Q174" s="1292"/>
      <c r="R174" s="125"/>
    </row>
    <row r="175" spans="2:19" ht="15.95" hidden="1" customHeight="1">
      <c r="B175" s="1335">
        <v>30</v>
      </c>
      <c r="C175" s="1336">
        <v>41814</v>
      </c>
      <c r="D175" s="1018" t="s">
        <v>637</v>
      </c>
      <c r="E175" s="1291"/>
      <c r="F175" s="1291"/>
      <c r="G175" s="764"/>
      <c r="H175" s="764">
        <f t="shared" si="23"/>
        <v>0</v>
      </c>
      <c r="I175" s="1293">
        <f>H175*500</f>
        <v>0</v>
      </c>
      <c r="J175" s="1291"/>
      <c r="K175" s="1292"/>
      <c r="L175" s="764"/>
      <c r="M175" s="1292">
        <f>L175*10000</f>
        <v>0</v>
      </c>
      <c r="N175" s="1291"/>
      <c r="O175" s="1292">
        <f>N175*15000</f>
        <v>0</v>
      </c>
      <c r="P175" s="1292">
        <f t="shared" si="19"/>
        <v>0</v>
      </c>
      <c r="Q175" s="1292"/>
      <c r="R175" s="125"/>
    </row>
    <row r="176" spans="2:19" ht="15.95" hidden="1" customHeight="1" thickBot="1">
      <c r="B176" s="1337">
        <v>31</v>
      </c>
      <c r="C176" s="1338">
        <v>41815</v>
      </c>
      <c r="D176" s="1357" t="s">
        <v>637</v>
      </c>
      <c r="E176" s="1301"/>
      <c r="F176" s="1301"/>
      <c r="G176" s="765"/>
      <c r="H176" s="765">
        <f>F176*G176</f>
        <v>0</v>
      </c>
      <c r="I176" s="1294">
        <f>H176*500</f>
        <v>0</v>
      </c>
      <c r="J176" s="1301"/>
      <c r="K176" s="767"/>
      <c r="L176" s="765"/>
      <c r="M176" s="767">
        <f>L176*10000</f>
        <v>0</v>
      </c>
      <c r="N176" s="1301"/>
      <c r="O176" s="767">
        <f>N176*15000</f>
        <v>0</v>
      </c>
      <c r="P176" s="767">
        <f>I176+K176+M176+O176</f>
        <v>0</v>
      </c>
      <c r="Q176" s="767"/>
      <c r="R176" s="792"/>
      <c r="S176" s="344"/>
    </row>
    <row r="177" spans="1:18" s="34" customFormat="1" ht="15.95" hidden="1" customHeight="1">
      <c r="A177" s="1458"/>
      <c r="B177" s="768">
        <v>1</v>
      </c>
      <c r="C177" s="1110">
        <v>41816</v>
      </c>
      <c r="D177" s="1018" t="s">
        <v>903</v>
      </c>
      <c r="E177" s="1460"/>
      <c r="F177" s="1460"/>
      <c r="G177" s="1461"/>
      <c r="H177" s="771">
        <f t="shared" ref="H177:H243" si="24">F177*G177</f>
        <v>0</v>
      </c>
      <c r="I177" s="1434">
        <f t="shared" ref="I177:I244" si="25">H177*500</f>
        <v>0</v>
      </c>
      <c r="J177" s="773"/>
      <c r="K177" s="1434"/>
      <c r="L177" s="123"/>
      <c r="M177" s="1435">
        <f t="shared" ref="M177:M204" si="26">L177*10000</f>
        <v>0</v>
      </c>
      <c r="N177" s="1436"/>
      <c r="O177" s="1435">
        <f t="shared" ref="O177:O204" si="27">N177*15000</f>
        <v>0</v>
      </c>
      <c r="P177" s="1441">
        <f t="shared" ref="P177:P244" si="28">I177+K177+M177+O177</f>
        <v>0</v>
      </c>
      <c r="Q177" s="1441"/>
      <c r="R177" s="775"/>
    </row>
    <row r="178" spans="1:18" s="340" customFormat="1" ht="15.95" hidden="1" customHeight="1">
      <c r="A178" s="339"/>
      <c r="B178" s="1442">
        <v>2</v>
      </c>
      <c r="C178" s="1334">
        <v>41817</v>
      </c>
      <c r="D178" s="1018" t="s">
        <v>903</v>
      </c>
      <c r="E178" s="1436"/>
      <c r="F178" s="1436"/>
      <c r="G178" s="123"/>
      <c r="H178" s="764">
        <f t="shared" si="24"/>
        <v>0</v>
      </c>
      <c r="I178" s="1433">
        <f t="shared" si="25"/>
        <v>0</v>
      </c>
      <c r="J178" s="777"/>
      <c r="K178" s="1433"/>
      <c r="L178" s="123"/>
      <c r="M178" s="1435">
        <f t="shared" si="26"/>
        <v>0</v>
      </c>
      <c r="N178" s="1436"/>
      <c r="O178" s="1435">
        <f t="shared" si="27"/>
        <v>0</v>
      </c>
      <c r="P178" s="1435">
        <f t="shared" si="28"/>
        <v>0</v>
      </c>
      <c r="Q178" s="1435"/>
      <c r="R178" s="125"/>
    </row>
    <row r="179" spans="1:18" ht="15.95" hidden="1" customHeight="1">
      <c r="A179" s="19"/>
      <c r="B179" s="1442">
        <v>3</v>
      </c>
      <c r="C179" s="1334">
        <v>41818</v>
      </c>
      <c r="D179" s="1018" t="s">
        <v>903</v>
      </c>
      <c r="E179" s="1436"/>
      <c r="F179" s="1436"/>
      <c r="G179" s="1436"/>
      <c r="H179" s="764">
        <f t="shared" si="24"/>
        <v>0</v>
      </c>
      <c r="I179" s="122">
        <f t="shared" si="25"/>
        <v>0</v>
      </c>
      <c r="J179" s="1436"/>
      <c r="K179" s="779"/>
      <c r="L179" s="123"/>
      <c r="M179" s="1435">
        <f t="shared" si="26"/>
        <v>0</v>
      </c>
      <c r="N179" s="1436"/>
      <c r="O179" s="1435">
        <f t="shared" si="27"/>
        <v>0</v>
      </c>
      <c r="P179" s="1435">
        <f t="shared" si="28"/>
        <v>0</v>
      </c>
      <c r="Q179" s="780"/>
      <c r="R179" s="781"/>
    </row>
    <row r="180" spans="1:18" ht="15.95" hidden="1" customHeight="1">
      <c r="A180" s="19"/>
      <c r="B180" s="1444">
        <v>4</v>
      </c>
      <c r="C180" s="1339">
        <v>41819</v>
      </c>
      <c r="D180" s="1018" t="s">
        <v>903</v>
      </c>
      <c r="E180" s="1436"/>
      <c r="F180" s="1436"/>
      <c r="G180" s="764"/>
      <c r="H180" s="764">
        <f t="shared" si="24"/>
        <v>0</v>
      </c>
      <c r="I180" s="1433">
        <f t="shared" si="25"/>
        <v>0</v>
      </c>
      <c r="J180" s="1436"/>
      <c r="K180" s="1433"/>
      <c r="L180" s="123"/>
      <c r="M180" s="1435">
        <f t="shared" si="26"/>
        <v>0</v>
      </c>
      <c r="N180" s="1436"/>
      <c r="O180" s="1435">
        <f t="shared" si="27"/>
        <v>0</v>
      </c>
      <c r="P180" s="1435">
        <f t="shared" si="28"/>
        <v>0</v>
      </c>
      <c r="Q180" s="782"/>
      <c r="R180" s="783"/>
    </row>
    <row r="181" spans="1:18" ht="15.95" hidden="1" customHeight="1">
      <c r="A181" s="19"/>
      <c r="B181" s="1442">
        <v>5</v>
      </c>
      <c r="C181" s="1334">
        <v>41820</v>
      </c>
      <c r="D181" s="1018" t="s">
        <v>903</v>
      </c>
      <c r="E181" s="1436"/>
      <c r="F181" s="784"/>
      <c r="G181" s="785"/>
      <c r="H181" s="764">
        <f t="shared" si="24"/>
        <v>0</v>
      </c>
      <c r="I181" s="1433">
        <f t="shared" si="25"/>
        <v>0</v>
      </c>
      <c r="J181" s="786"/>
      <c r="K181" s="787"/>
      <c r="L181" s="123"/>
      <c r="M181" s="1435">
        <f t="shared" si="26"/>
        <v>0</v>
      </c>
      <c r="N181" s="1436"/>
      <c r="O181" s="1435">
        <f t="shared" si="27"/>
        <v>0</v>
      </c>
      <c r="P181" s="1435">
        <f t="shared" si="28"/>
        <v>0</v>
      </c>
      <c r="Q181" s="788"/>
      <c r="R181" s="789"/>
    </row>
    <row r="182" spans="1:18" ht="15.95" hidden="1" customHeight="1">
      <c r="A182" s="19"/>
      <c r="B182" s="1442">
        <v>6</v>
      </c>
      <c r="C182" s="1334">
        <v>41821</v>
      </c>
      <c r="D182" s="1018" t="s">
        <v>904</v>
      </c>
      <c r="E182" s="120"/>
      <c r="F182" s="1436"/>
      <c r="G182" s="764"/>
      <c r="H182" s="764">
        <f t="shared" si="24"/>
        <v>0</v>
      </c>
      <c r="I182" s="1433">
        <f t="shared" si="25"/>
        <v>0</v>
      </c>
      <c r="J182" s="777"/>
      <c r="K182" s="1433"/>
      <c r="L182" s="123"/>
      <c r="M182" s="1435">
        <f t="shared" si="26"/>
        <v>0</v>
      </c>
      <c r="N182" s="1436"/>
      <c r="O182" s="1435">
        <f t="shared" si="27"/>
        <v>0</v>
      </c>
      <c r="P182" s="1435">
        <f t="shared" si="28"/>
        <v>0</v>
      </c>
      <c r="Q182" s="1435"/>
      <c r="R182" s="125"/>
    </row>
    <row r="183" spans="1:18" ht="15.95" hidden="1" customHeight="1">
      <c r="A183" s="19"/>
      <c r="B183" s="1442">
        <v>7</v>
      </c>
      <c r="C183" s="1334">
        <v>41822</v>
      </c>
      <c r="D183" s="1018" t="s">
        <v>904</v>
      </c>
      <c r="E183" s="1436"/>
      <c r="F183" s="1436"/>
      <c r="G183" s="764"/>
      <c r="H183" s="764">
        <f t="shared" si="24"/>
        <v>0</v>
      </c>
      <c r="I183" s="1433">
        <f t="shared" si="25"/>
        <v>0</v>
      </c>
      <c r="J183" s="1436"/>
      <c r="K183" s="1435"/>
      <c r="L183" s="123"/>
      <c r="M183" s="1435">
        <f t="shared" si="26"/>
        <v>0</v>
      </c>
      <c r="N183" s="1436"/>
      <c r="O183" s="1435">
        <f t="shared" si="27"/>
        <v>0</v>
      </c>
      <c r="P183" s="1435">
        <f t="shared" si="28"/>
        <v>0</v>
      </c>
      <c r="Q183" s="1435"/>
      <c r="R183" s="125"/>
    </row>
    <row r="184" spans="1:18" ht="15.95" hidden="1" customHeight="1">
      <c r="A184" s="19"/>
      <c r="B184" s="1442">
        <v>8</v>
      </c>
      <c r="C184" s="1334">
        <v>41823</v>
      </c>
      <c r="D184" s="1018" t="s">
        <v>904</v>
      </c>
      <c r="E184" s="1436"/>
      <c r="F184" s="784"/>
      <c r="G184" s="785"/>
      <c r="H184" s="764">
        <f t="shared" si="24"/>
        <v>0</v>
      </c>
      <c r="I184" s="1433">
        <f t="shared" si="25"/>
        <v>0</v>
      </c>
      <c r="J184" s="786"/>
      <c r="K184" s="787"/>
      <c r="L184" s="123"/>
      <c r="M184" s="1435">
        <f t="shared" si="26"/>
        <v>0</v>
      </c>
      <c r="N184" s="1436"/>
      <c r="O184" s="1435">
        <f t="shared" si="27"/>
        <v>0</v>
      </c>
      <c r="P184" s="1435">
        <f t="shared" si="28"/>
        <v>0</v>
      </c>
      <c r="Q184" s="1435"/>
      <c r="R184" s="125"/>
    </row>
    <row r="185" spans="1:18" ht="15.95" hidden="1" customHeight="1">
      <c r="A185" s="19"/>
      <c r="B185" s="1442">
        <v>9</v>
      </c>
      <c r="C185" s="1334">
        <v>41824</v>
      </c>
      <c r="D185" s="1018" t="s">
        <v>904</v>
      </c>
      <c r="E185" s="120"/>
      <c r="F185" s="1436"/>
      <c r="G185" s="764"/>
      <c r="H185" s="764">
        <f t="shared" si="24"/>
        <v>0</v>
      </c>
      <c r="I185" s="1433">
        <f t="shared" si="25"/>
        <v>0</v>
      </c>
      <c r="J185" s="777"/>
      <c r="K185" s="1433"/>
      <c r="L185" s="123"/>
      <c r="M185" s="1435">
        <f t="shared" si="26"/>
        <v>0</v>
      </c>
      <c r="N185" s="1436"/>
      <c r="O185" s="1435">
        <f t="shared" si="27"/>
        <v>0</v>
      </c>
      <c r="P185" s="1435">
        <f t="shared" si="28"/>
        <v>0</v>
      </c>
      <c r="Q185" s="780"/>
      <c r="R185" s="781"/>
    </row>
    <row r="186" spans="1:18" ht="15.95" hidden="1" customHeight="1">
      <c r="B186" s="1839">
        <v>10</v>
      </c>
      <c r="C186" s="1334">
        <v>41825</v>
      </c>
      <c r="D186" s="896" t="s">
        <v>780</v>
      </c>
      <c r="E186" s="1829"/>
      <c r="F186" s="1829"/>
      <c r="G186" s="764"/>
      <c r="H186" s="764">
        <f>F186*G186</f>
        <v>0</v>
      </c>
      <c r="I186" s="122">
        <f>H186*500</f>
        <v>0</v>
      </c>
      <c r="J186" s="1829"/>
      <c r="K186" s="779"/>
      <c r="L186" s="123"/>
      <c r="M186" s="1831">
        <f>L186*10000</f>
        <v>0</v>
      </c>
      <c r="N186" s="123"/>
      <c r="O186" s="1831">
        <f>N186*15000</f>
        <v>0</v>
      </c>
      <c r="P186" s="124">
        <f>I186+K186+M186+O186</f>
        <v>0</v>
      </c>
      <c r="Q186" s="1831"/>
      <c r="R186" s="125"/>
    </row>
    <row r="187" spans="1:18" ht="15.95" hidden="1" customHeight="1">
      <c r="A187" s="19"/>
      <c r="B187" s="1444">
        <v>11</v>
      </c>
      <c r="C187" s="1339">
        <v>41826</v>
      </c>
      <c r="D187" s="896" t="s">
        <v>780</v>
      </c>
      <c r="E187" s="1829"/>
      <c r="F187" s="1829"/>
      <c r="G187" s="123"/>
      <c r="H187" s="764">
        <f t="shared" si="24"/>
        <v>0</v>
      </c>
      <c r="I187" s="1433">
        <f t="shared" si="25"/>
        <v>0</v>
      </c>
      <c r="J187" s="1438"/>
      <c r="K187" s="1437"/>
      <c r="L187" s="123"/>
      <c r="M187" s="1435">
        <f t="shared" si="26"/>
        <v>0</v>
      </c>
      <c r="N187" s="1436"/>
      <c r="O187" s="1435">
        <f t="shared" si="27"/>
        <v>0</v>
      </c>
      <c r="P187" s="1437">
        <f t="shared" si="28"/>
        <v>0</v>
      </c>
      <c r="Q187" s="1435"/>
      <c r="R187" s="125"/>
    </row>
    <row r="188" spans="1:18" ht="15.95" hidden="1" customHeight="1">
      <c r="A188" s="19"/>
      <c r="B188" s="1442">
        <v>12</v>
      </c>
      <c r="C188" s="1334">
        <v>41827</v>
      </c>
      <c r="D188" s="896" t="s">
        <v>780</v>
      </c>
      <c r="E188" s="1436"/>
      <c r="F188" s="1436"/>
      <c r="G188" s="764"/>
      <c r="H188" s="764">
        <f t="shared" si="24"/>
        <v>0</v>
      </c>
      <c r="I188" s="1433">
        <f t="shared" si="25"/>
        <v>0</v>
      </c>
      <c r="J188" s="1438"/>
      <c r="K188" s="1437"/>
      <c r="L188" s="123"/>
      <c r="M188" s="1435">
        <f t="shared" si="26"/>
        <v>0</v>
      </c>
      <c r="N188" s="1436"/>
      <c r="O188" s="1435">
        <f t="shared" si="27"/>
        <v>0</v>
      </c>
      <c r="P188" s="1435">
        <f t="shared" si="28"/>
        <v>0</v>
      </c>
      <c r="Q188" s="1435"/>
      <c r="R188" s="125"/>
    </row>
    <row r="189" spans="1:18" ht="15.95" hidden="1" customHeight="1">
      <c r="A189" s="19"/>
      <c r="B189" s="1442">
        <v>13</v>
      </c>
      <c r="C189" s="1334">
        <v>41828</v>
      </c>
      <c r="D189" s="896" t="s">
        <v>780</v>
      </c>
      <c r="E189" s="1436"/>
      <c r="F189" s="1436"/>
      <c r="G189" s="764"/>
      <c r="H189" s="764">
        <f t="shared" si="24"/>
        <v>0</v>
      </c>
      <c r="I189" s="1433">
        <f t="shared" si="25"/>
        <v>0</v>
      </c>
      <c r="J189" s="1438"/>
      <c r="K189" s="1437"/>
      <c r="L189" s="123"/>
      <c r="M189" s="1435">
        <f t="shared" si="26"/>
        <v>0</v>
      </c>
      <c r="N189" s="1436"/>
      <c r="O189" s="1435">
        <f t="shared" si="27"/>
        <v>0</v>
      </c>
      <c r="P189" s="1437">
        <f t="shared" si="28"/>
        <v>0</v>
      </c>
      <c r="Q189" s="1435"/>
      <c r="R189" s="125"/>
    </row>
    <row r="190" spans="1:18" ht="15.95" hidden="1" customHeight="1">
      <c r="B190" s="1442">
        <v>14</v>
      </c>
      <c r="C190" s="1334">
        <v>41829</v>
      </c>
      <c r="D190" s="896" t="s">
        <v>780</v>
      </c>
      <c r="E190" s="1436"/>
      <c r="F190" s="1436"/>
      <c r="G190" s="764"/>
      <c r="H190" s="764">
        <f t="shared" si="24"/>
        <v>0</v>
      </c>
      <c r="I190" s="1433">
        <f t="shared" si="25"/>
        <v>0</v>
      </c>
      <c r="J190" s="1438"/>
      <c r="K190" s="1437"/>
      <c r="L190" s="764"/>
      <c r="M190" s="1435">
        <f t="shared" si="26"/>
        <v>0</v>
      </c>
      <c r="N190" s="1436"/>
      <c r="O190" s="1435">
        <f t="shared" si="27"/>
        <v>0</v>
      </c>
      <c r="P190" s="1437">
        <f t="shared" si="28"/>
        <v>0</v>
      </c>
      <c r="Q190" s="1435"/>
      <c r="R190" s="125"/>
    </row>
    <row r="191" spans="1:18" ht="15.95" hidden="1" customHeight="1">
      <c r="B191" s="3186">
        <v>15</v>
      </c>
      <c r="C191" s="1334">
        <v>41830</v>
      </c>
      <c r="D191" s="3" t="s">
        <v>792</v>
      </c>
      <c r="E191" s="1829" t="s">
        <v>556</v>
      </c>
      <c r="F191" s="1829">
        <v>1</v>
      </c>
      <c r="G191" s="764">
        <v>15</v>
      </c>
      <c r="H191" s="764">
        <f t="shared" si="24"/>
        <v>15</v>
      </c>
      <c r="I191" s="122">
        <f t="shared" si="25"/>
        <v>7500</v>
      </c>
      <c r="J191" s="1829"/>
      <c r="K191" s="779"/>
      <c r="L191" s="123"/>
      <c r="M191" s="1831">
        <f t="shared" si="26"/>
        <v>0</v>
      </c>
      <c r="N191" s="123"/>
      <c r="O191" s="1831">
        <f t="shared" si="27"/>
        <v>0</v>
      </c>
      <c r="P191" s="124">
        <f t="shared" si="28"/>
        <v>7500</v>
      </c>
      <c r="Q191" s="1831"/>
      <c r="R191" s="125"/>
    </row>
    <row r="192" spans="1:18" ht="15.95" hidden="1" customHeight="1">
      <c r="B192" s="3187"/>
      <c r="C192" s="1334">
        <v>41830</v>
      </c>
      <c r="D192" s="807" t="s">
        <v>788</v>
      </c>
      <c r="E192" s="1829" t="s">
        <v>10</v>
      </c>
      <c r="F192" s="1829">
        <v>1</v>
      </c>
      <c r="G192" s="123">
        <v>20</v>
      </c>
      <c r="H192" s="764">
        <f>F192*G192</f>
        <v>20</v>
      </c>
      <c r="I192" s="122">
        <f>H192*500</f>
        <v>10000</v>
      </c>
      <c r="J192" s="1829"/>
      <c r="K192" s="779"/>
      <c r="L192" s="123"/>
      <c r="M192" s="1831">
        <f>L192*10000</f>
        <v>0</v>
      </c>
      <c r="N192" s="123"/>
      <c r="O192" s="1831">
        <f>N192*15000</f>
        <v>0</v>
      </c>
      <c r="P192" s="124">
        <f>I192+K192+M192+O192</f>
        <v>10000</v>
      </c>
      <c r="Q192" s="1831"/>
      <c r="R192" s="125"/>
    </row>
    <row r="193" spans="1:19" ht="15.95" hidden="1" customHeight="1">
      <c r="B193" s="1442">
        <v>16</v>
      </c>
      <c r="C193" s="1334">
        <v>41831</v>
      </c>
      <c r="D193" s="807" t="s">
        <v>788</v>
      </c>
      <c r="E193" s="1829" t="s">
        <v>10</v>
      </c>
      <c r="F193" s="1829">
        <v>2</v>
      </c>
      <c r="G193" s="123">
        <v>20</v>
      </c>
      <c r="H193" s="764">
        <f t="shared" si="24"/>
        <v>40</v>
      </c>
      <c r="I193" s="1433">
        <f t="shared" si="25"/>
        <v>20000</v>
      </c>
      <c r="J193" s="1438"/>
      <c r="K193" s="1437"/>
      <c r="L193" s="764"/>
      <c r="M193" s="1435">
        <f t="shared" si="26"/>
        <v>0</v>
      </c>
      <c r="N193" s="1436"/>
      <c r="O193" s="1435">
        <f t="shared" si="27"/>
        <v>0</v>
      </c>
      <c r="P193" s="1435">
        <f t="shared" si="28"/>
        <v>20000</v>
      </c>
      <c r="Q193" s="1435"/>
      <c r="R193" s="125"/>
    </row>
    <row r="194" spans="1:19" ht="15.95" hidden="1" customHeight="1">
      <c r="B194" s="1442">
        <v>17</v>
      </c>
      <c r="C194" s="1334">
        <v>41832</v>
      </c>
      <c r="D194" s="1018" t="s">
        <v>798</v>
      </c>
      <c r="E194" s="1436"/>
      <c r="F194" s="1436"/>
      <c r="G194" s="764"/>
      <c r="H194" s="764">
        <f t="shared" si="24"/>
        <v>0</v>
      </c>
      <c r="I194" s="1433">
        <f t="shared" si="25"/>
        <v>0</v>
      </c>
      <c r="J194" s="1438"/>
      <c r="K194" s="1437"/>
      <c r="L194" s="764"/>
      <c r="M194" s="1435">
        <f t="shared" si="26"/>
        <v>0</v>
      </c>
      <c r="N194" s="1436"/>
      <c r="O194" s="1435">
        <f t="shared" si="27"/>
        <v>0</v>
      </c>
      <c r="P194" s="1435">
        <f t="shared" si="28"/>
        <v>0</v>
      </c>
      <c r="Q194" s="1435"/>
      <c r="R194" s="125"/>
    </row>
    <row r="195" spans="1:19" ht="15.95" hidden="1" customHeight="1">
      <c r="B195" s="1444">
        <v>18</v>
      </c>
      <c r="C195" s="1339">
        <v>41833</v>
      </c>
      <c r="D195" s="896" t="s">
        <v>781</v>
      </c>
      <c r="E195" s="1436"/>
      <c r="F195" s="1436"/>
      <c r="G195" s="764"/>
      <c r="H195" s="764">
        <f t="shared" si="24"/>
        <v>0</v>
      </c>
      <c r="I195" s="1433">
        <f t="shared" si="25"/>
        <v>0</v>
      </c>
      <c r="J195" s="1438"/>
      <c r="K195" s="1437"/>
      <c r="L195" s="764"/>
      <c r="M195" s="1435">
        <f t="shared" si="26"/>
        <v>0</v>
      </c>
      <c r="N195" s="1436"/>
      <c r="O195" s="1435">
        <f t="shared" si="27"/>
        <v>0</v>
      </c>
      <c r="P195" s="1435">
        <f t="shared" si="28"/>
        <v>0</v>
      </c>
      <c r="Q195" s="1435"/>
      <c r="R195" s="125"/>
      <c r="S195" s="344"/>
    </row>
    <row r="196" spans="1:19" ht="15.95" hidden="1" customHeight="1">
      <c r="B196" s="1442">
        <v>19</v>
      </c>
      <c r="C196" s="1334">
        <v>41834</v>
      </c>
      <c r="D196" s="896" t="s">
        <v>781</v>
      </c>
      <c r="E196" s="1436"/>
      <c r="F196" s="1436"/>
      <c r="G196" s="764"/>
      <c r="H196" s="764">
        <f t="shared" si="24"/>
        <v>0</v>
      </c>
      <c r="I196" s="1433">
        <f t="shared" si="25"/>
        <v>0</v>
      </c>
      <c r="J196" s="1436"/>
      <c r="K196" s="1435"/>
      <c r="L196" s="764"/>
      <c r="M196" s="1435">
        <f t="shared" si="26"/>
        <v>0</v>
      </c>
      <c r="N196" s="1436"/>
      <c r="O196" s="1435">
        <f t="shared" si="27"/>
        <v>0</v>
      </c>
      <c r="P196" s="1435">
        <f t="shared" si="28"/>
        <v>0</v>
      </c>
      <c r="Q196" s="1435"/>
      <c r="R196" s="125"/>
      <c r="S196" s="344"/>
    </row>
    <row r="197" spans="1:19" ht="15.95" hidden="1" customHeight="1">
      <c r="B197" s="1442">
        <v>20</v>
      </c>
      <c r="C197" s="1334">
        <v>41835</v>
      </c>
      <c r="D197" s="896" t="s">
        <v>781</v>
      </c>
      <c r="E197" s="1436"/>
      <c r="F197" s="1436"/>
      <c r="G197" s="764"/>
      <c r="H197" s="764">
        <f t="shared" si="24"/>
        <v>0</v>
      </c>
      <c r="I197" s="1433">
        <f t="shared" si="25"/>
        <v>0</v>
      </c>
      <c r="J197" s="1436"/>
      <c r="K197" s="1435"/>
      <c r="L197" s="764"/>
      <c r="M197" s="1435">
        <f t="shared" si="26"/>
        <v>0</v>
      </c>
      <c r="N197" s="1436"/>
      <c r="O197" s="1435">
        <f t="shared" si="27"/>
        <v>0</v>
      </c>
      <c r="P197" s="1435">
        <f t="shared" si="28"/>
        <v>0</v>
      </c>
      <c r="Q197" s="1435"/>
      <c r="R197" s="125"/>
      <c r="S197" s="344"/>
    </row>
    <row r="198" spans="1:19" ht="15.95" hidden="1" customHeight="1">
      <c r="B198" s="1442">
        <v>21</v>
      </c>
      <c r="C198" s="1334">
        <v>41836</v>
      </c>
      <c r="D198" s="896" t="s">
        <v>781</v>
      </c>
      <c r="E198" s="1436"/>
      <c r="F198" s="1436"/>
      <c r="G198" s="764"/>
      <c r="H198" s="764">
        <f t="shared" si="24"/>
        <v>0</v>
      </c>
      <c r="I198" s="1433">
        <f t="shared" si="25"/>
        <v>0</v>
      </c>
      <c r="J198" s="1438"/>
      <c r="K198" s="1437"/>
      <c r="L198" s="764"/>
      <c r="M198" s="1435">
        <f t="shared" si="26"/>
        <v>0</v>
      </c>
      <c r="N198" s="1436"/>
      <c r="O198" s="1435">
        <f t="shared" si="27"/>
        <v>0</v>
      </c>
      <c r="P198" s="1435">
        <f t="shared" si="28"/>
        <v>0</v>
      </c>
      <c r="Q198" s="1437"/>
      <c r="R198" s="125"/>
      <c r="S198" s="344"/>
    </row>
    <row r="199" spans="1:19" ht="15.95" hidden="1" customHeight="1">
      <c r="B199" s="1442">
        <v>22</v>
      </c>
      <c r="C199" s="1334">
        <v>41837</v>
      </c>
      <c r="D199" s="896" t="s">
        <v>781</v>
      </c>
      <c r="E199" s="1436"/>
      <c r="F199" s="1436"/>
      <c r="G199" s="764"/>
      <c r="H199" s="764">
        <f t="shared" si="24"/>
        <v>0</v>
      </c>
      <c r="I199" s="1433">
        <f t="shared" si="25"/>
        <v>0</v>
      </c>
      <c r="J199" s="1438"/>
      <c r="K199" s="1437"/>
      <c r="L199" s="764"/>
      <c r="M199" s="1435">
        <f t="shared" si="26"/>
        <v>0</v>
      </c>
      <c r="N199" s="1436"/>
      <c r="O199" s="1435">
        <f t="shared" si="27"/>
        <v>0</v>
      </c>
      <c r="P199" s="1435">
        <f t="shared" si="28"/>
        <v>0</v>
      </c>
      <c r="Q199" s="1437"/>
      <c r="R199" s="125"/>
      <c r="S199" s="344"/>
    </row>
    <row r="200" spans="1:19" ht="15.95" hidden="1" customHeight="1">
      <c r="B200" s="1442">
        <v>23</v>
      </c>
      <c r="C200" s="1334">
        <v>41838</v>
      </c>
      <c r="D200" s="1018" t="s">
        <v>798</v>
      </c>
      <c r="E200" s="42"/>
      <c r="F200" s="1431"/>
      <c r="G200" s="1005"/>
      <c r="H200" s="764">
        <f t="shared" si="24"/>
        <v>0</v>
      </c>
      <c r="I200" s="122">
        <f t="shared" si="25"/>
        <v>0</v>
      </c>
      <c r="J200" s="1436"/>
      <c r="K200" s="779"/>
      <c r="L200" s="764"/>
      <c r="M200" s="1435">
        <f t="shared" si="26"/>
        <v>0</v>
      </c>
      <c r="N200" s="1436"/>
      <c r="O200" s="1435">
        <f t="shared" si="27"/>
        <v>0</v>
      </c>
      <c r="P200" s="1435">
        <f t="shared" si="28"/>
        <v>0</v>
      </c>
      <c r="Q200" s="1435"/>
      <c r="R200" s="125"/>
      <c r="S200" s="344"/>
    </row>
    <row r="201" spans="1:19" ht="15.95" hidden="1" customHeight="1">
      <c r="B201" s="1442">
        <v>24</v>
      </c>
      <c r="C201" s="1334">
        <v>41839</v>
      </c>
      <c r="D201" s="1018" t="s">
        <v>798</v>
      </c>
      <c r="E201" s="42"/>
      <c r="F201" s="1436"/>
      <c r="G201" s="764"/>
      <c r="H201" s="764">
        <f t="shared" si="24"/>
        <v>0</v>
      </c>
      <c r="I201" s="1433">
        <f t="shared" si="25"/>
        <v>0</v>
      </c>
      <c r="J201" s="1436"/>
      <c r="K201" s="1435"/>
      <c r="L201" s="764"/>
      <c r="M201" s="1435">
        <f t="shared" si="26"/>
        <v>0</v>
      </c>
      <c r="N201" s="1436"/>
      <c r="O201" s="1435">
        <f t="shared" si="27"/>
        <v>0</v>
      </c>
      <c r="P201" s="1435">
        <f t="shared" si="28"/>
        <v>0</v>
      </c>
      <c r="Q201" s="1435"/>
      <c r="R201" s="125"/>
      <c r="S201" s="344"/>
    </row>
    <row r="202" spans="1:19" ht="15.95" hidden="1" customHeight="1">
      <c r="B202" s="1444">
        <v>25</v>
      </c>
      <c r="C202" s="1339">
        <v>41840</v>
      </c>
      <c r="D202" s="1018" t="s">
        <v>798</v>
      </c>
      <c r="E202" s="1436"/>
      <c r="F202" s="1436"/>
      <c r="G202" s="764"/>
      <c r="H202" s="764">
        <f t="shared" si="24"/>
        <v>0</v>
      </c>
      <c r="I202" s="1433">
        <f t="shared" si="25"/>
        <v>0</v>
      </c>
      <c r="J202" s="1436"/>
      <c r="K202" s="1435"/>
      <c r="L202" s="764"/>
      <c r="M202" s="1435">
        <f t="shared" si="26"/>
        <v>0</v>
      </c>
      <c r="N202" s="1436"/>
      <c r="O202" s="1435">
        <f t="shared" si="27"/>
        <v>0</v>
      </c>
      <c r="P202" s="1435">
        <f t="shared" si="28"/>
        <v>0</v>
      </c>
      <c r="Q202" s="1437"/>
      <c r="R202" s="125"/>
      <c r="S202" s="344"/>
    </row>
    <row r="203" spans="1:19" ht="15.95" hidden="1" customHeight="1">
      <c r="B203" s="1442">
        <v>26</v>
      </c>
      <c r="C203" s="1334">
        <v>41841</v>
      </c>
      <c r="D203" s="896" t="s">
        <v>781</v>
      </c>
      <c r="E203" s="1436"/>
      <c r="F203" s="1436"/>
      <c r="G203" s="764"/>
      <c r="H203" s="764">
        <f t="shared" si="24"/>
        <v>0</v>
      </c>
      <c r="I203" s="1433">
        <f t="shared" si="25"/>
        <v>0</v>
      </c>
      <c r="J203" s="1436"/>
      <c r="K203" s="1435"/>
      <c r="L203" s="764"/>
      <c r="M203" s="1435">
        <f t="shared" si="26"/>
        <v>0</v>
      </c>
      <c r="N203" s="1436"/>
      <c r="O203" s="1435">
        <f t="shared" si="27"/>
        <v>0</v>
      </c>
      <c r="P203" s="1435">
        <f t="shared" si="28"/>
        <v>0</v>
      </c>
      <c r="Q203" s="1435"/>
      <c r="R203" s="125"/>
      <c r="S203" s="344"/>
    </row>
    <row r="204" spans="1:19" ht="15.95" hidden="1" customHeight="1">
      <c r="B204" s="1442">
        <v>27</v>
      </c>
      <c r="C204" s="1334">
        <v>41842</v>
      </c>
      <c r="D204" s="896" t="s">
        <v>781</v>
      </c>
      <c r="E204" s="1436"/>
      <c r="F204" s="1436"/>
      <c r="G204" s="764"/>
      <c r="H204" s="764">
        <f t="shared" si="24"/>
        <v>0</v>
      </c>
      <c r="I204" s="1433">
        <f t="shared" si="25"/>
        <v>0</v>
      </c>
      <c r="J204" s="1436"/>
      <c r="K204" s="1435"/>
      <c r="L204" s="764"/>
      <c r="M204" s="1435">
        <f t="shared" si="26"/>
        <v>0</v>
      </c>
      <c r="N204" s="1436"/>
      <c r="O204" s="1435">
        <f t="shared" si="27"/>
        <v>0</v>
      </c>
      <c r="P204" s="1435">
        <f t="shared" si="28"/>
        <v>0</v>
      </c>
      <c r="Q204" s="1435"/>
      <c r="R204" s="125"/>
      <c r="S204" s="344"/>
    </row>
    <row r="205" spans="1:19" ht="15.95" hidden="1" customHeight="1">
      <c r="B205" s="1442">
        <v>28</v>
      </c>
      <c r="C205" s="1334">
        <v>41843</v>
      </c>
      <c r="D205" s="1018" t="s">
        <v>798</v>
      </c>
      <c r="E205" s="1436"/>
      <c r="F205" s="1436"/>
      <c r="G205" s="764"/>
      <c r="H205" s="764">
        <f t="shared" si="24"/>
        <v>0</v>
      </c>
      <c r="I205" s="1433">
        <f t="shared" si="25"/>
        <v>0</v>
      </c>
      <c r="J205" s="1436"/>
      <c r="K205" s="1435"/>
      <c r="L205" s="764"/>
      <c r="M205" s="1435">
        <f>L205*10000</f>
        <v>0</v>
      </c>
      <c r="N205" s="1436"/>
      <c r="O205" s="1435">
        <f>N205*15000</f>
        <v>0</v>
      </c>
      <c r="P205" s="1435">
        <f t="shared" si="28"/>
        <v>0</v>
      </c>
      <c r="Q205" s="1435"/>
      <c r="R205" s="125"/>
      <c r="S205" s="344"/>
    </row>
    <row r="206" spans="1:19" ht="15.95" hidden="1" customHeight="1">
      <c r="B206" s="1442">
        <v>29</v>
      </c>
      <c r="C206" s="1334">
        <v>41844</v>
      </c>
      <c r="D206" s="896" t="s">
        <v>781</v>
      </c>
      <c r="E206" s="1436"/>
      <c r="F206" s="1436"/>
      <c r="G206" s="764"/>
      <c r="H206" s="764">
        <f t="shared" si="24"/>
        <v>0</v>
      </c>
      <c r="I206" s="1433">
        <f t="shared" si="25"/>
        <v>0</v>
      </c>
      <c r="J206" s="1436"/>
      <c r="K206" s="1435"/>
      <c r="L206" s="764"/>
      <c r="M206" s="1435">
        <f>L206*10000</f>
        <v>0</v>
      </c>
      <c r="N206" s="1436"/>
      <c r="O206" s="1435">
        <f>N206*15000</f>
        <v>0</v>
      </c>
      <c r="P206" s="1435">
        <f t="shared" si="28"/>
        <v>0</v>
      </c>
      <c r="Q206" s="1435"/>
      <c r="R206" s="125"/>
    </row>
    <row r="207" spans="1:19" ht="15.95" hidden="1" customHeight="1" thickBot="1">
      <c r="A207" s="1457"/>
      <c r="B207" s="1443">
        <v>30</v>
      </c>
      <c r="C207" s="1338">
        <v>41845</v>
      </c>
      <c r="D207" s="1468" t="s">
        <v>797</v>
      </c>
      <c r="E207" s="1440"/>
      <c r="F207" s="1440"/>
      <c r="G207" s="765"/>
      <c r="H207" s="765">
        <f t="shared" si="24"/>
        <v>0</v>
      </c>
      <c r="I207" s="1439">
        <f t="shared" si="25"/>
        <v>0</v>
      </c>
      <c r="J207" s="1440"/>
      <c r="K207" s="767"/>
      <c r="L207" s="765"/>
      <c r="M207" s="767">
        <f>L207*10000</f>
        <v>0</v>
      </c>
      <c r="N207" s="1440"/>
      <c r="O207" s="767">
        <f>N207*15000</f>
        <v>0</v>
      </c>
      <c r="P207" s="767">
        <f t="shared" si="28"/>
        <v>0</v>
      </c>
      <c r="Q207" s="767"/>
      <c r="R207" s="792"/>
    </row>
    <row r="208" spans="1:19" s="21" customFormat="1" ht="15.95" hidden="1" customHeight="1">
      <c r="B208" s="1915">
        <v>1</v>
      </c>
      <c r="C208" s="695">
        <v>41846</v>
      </c>
      <c r="D208" s="1086" t="s">
        <v>797</v>
      </c>
      <c r="E208" s="1463"/>
      <c r="F208" s="1463"/>
      <c r="G208" s="1464"/>
      <c r="H208" s="764">
        <f t="shared" si="24"/>
        <v>0</v>
      </c>
      <c r="I208" s="1913">
        <f t="shared" si="25"/>
        <v>0</v>
      </c>
      <c r="J208" s="773"/>
      <c r="K208" s="1913"/>
      <c r="L208" s="1029"/>
      <c r="M208" s="1916">
        <f t="shared" ref="M208:M216" si="29">L208*10000</f>
        <v>0</v>
      </c>
      <c r="N208" s="770"/>
      <c r="O208" s="1916">
        <f t="shared" ref="O208:O216" si="30">N208*15000</f>
        <v>0</v>
      </c>
      <c r="P208" s="1916">
        <f t="shared" si="28"/>
        <v>0</v>
      </c>
      <c r="Q208" s="1036"/>
      <c r="R208" s="775"/>
    </row>
    <row r="209" spans="1:18" s="21" customFormat="1" ht="15.95" hidden="1" customHeight="1">
      <c r="B209" s="1878">
        <v>2</v>
      </c>
      <c r="C209" s="108">
        <v>41847</v>
      </c>
      <c r="D209" s="896" t="s">
        <v>797</v>
      </c>
      <c r="E209" s="1470"/>
      <c r="F209" s="1470"/>
      <c r="G209" s="1471"/>
      <c r="H209" s="764">
        <f t="shared" si="24"/>
        <v>0</v>
      </c>
      <c r="I209" s="1906">
        <f t="shared" si="25"/>
        <v>0</v>
      </c>
      <c r="J209" s="119"/>
      <c r="K209" s="1906"/>
      <c r="L209" s="123"/>
      <c r="M209" s="1905">
        <f t="shared" si="29"/>
        <v>0</v>
      </c>
      <c r="N209" s="1904"/>
      <c r="O209" s="1905">
        <f t="shared" si="30"/>
        <v>0</v>
      </c>
      <c r="P209" s="1905">
        <f t="shared" si="28"/>
        <v>0</v>
      </c>
      <c r="Q209" s="124"/>
      <c r="R209" s="125"/>
    </row>
    <row r="210" spans="1:18" s="21" customFormat="1" ht="15.95" hidden="1" customHeight="1">
      <c r="B210" s="1878">
        <v>3</v>
      </c>
      <c r="C210" s="108">
        <v>41848</v>
      </c>
      <c r="D210" s="896" t="s">
        <v>972</v>
      </c>
      <c r="E210" s="1904"/>
      <c r="F210" s="1904"/>
      <c r="G210" s="123"/>
      <c r="H210" s="764">
        <f t="shared" si="24"/>
        <v>0</v>
      </c>
      <c r="I210" s="1906">
        <f t="shared" si="25"/>
        <v>0</v>
      </c>
      <c r="J210" s="777"/>
      <c r="K210" s="1906"/>
      <c r="L210" s="123"/>
      <c r="M210" s="1905">
        <f t="shared" si="29"/>
        <v>0</v>
      </c>
      <c r="N210" s="1904"/>
      <c r="O210" s="1905">
        <f t="shared" si="30"/>
        <v>0</v>
      </c>
      <c r="P210" s="1905">
        <f t="shared" si="28"/>
        <v>0</v>
      </c>
      <c r="Q210" s="1905"/>
      <c r="R210" s="125"/>
    </row>
    <row r="211" spans="1:18" s="21" customFormat="1" ht="15.95" hidden="1" customHeight="1">
      <c r="B211" s="1878">
        <v>4</v>
      </c>
      <c r="C211" s="108">
        <v>41849</v>
      </c>
      <c r="D211" s="896" t="s">
        <v>972</v>
      </c>
      <c r="E211" s="1904"/>
      <c r="F211" s="1904"/>
      <c r="G211" s="1904"/>
      <c r="H211" s="764">
        <f t="shared" si="24"/>
        <v>0</v>
      </c>
      <c r="I211" s="122">
        <f t="shared" si="25"/>
        <v>0</v>
      </c>
      <c r="J211" s="1904"/>
      <c r="K211" s="779"/>
      <c r="L211" s="123"/>
      <c r="M211" s="1905">
        <f t="shared" si="29"/>
        <v>0</v>
      </c>
      <c r="N211" s="1904"/>
      <c r="O211" s="1905">
        <f t="shared" si="30"/>
        <v>0</v>
      </c>
      <c r="P211" s="1905">
        <f t="shared" si="28"/>
        <v>0</v>
      </c>
      <c r="Q211" s="124"/>
      <c r="R211" s="1025"/>
    </row>
    <row r="212" spans="1:18" s="21" customFormat="1" ht="15.95" hidden="1" customHeight="1">
      <c r="B212" s="1878">
        <v>5</v>
      </c>
      <c r="C212" s="108">
        <v>41850</v>
      </c>
      <c r="D212" s="896" t="s">
        <v>972</v>
      </c>
      <c r="E212" s="1904"/>
      <c r="F212" s="1904"/>
      <c r="G212" s="764"/>
      <c r="H212" s="764">
        <f t="shared" si="24"/>
        <v>0</v>
      </c>
      <c r="I212" s="1906">
        <f t="shared" si="25"/>
        <v>0</v>
      </c>
      <c r="J212" s="1904"/>
      <c r="K212" s="1906"/>
      <c r="L212" s="123"/>
      <c r="M212" s="1905">
        <f t="shared" si="29"/>
        <v>0</v>
      </c>
      <c r="N212" s="1904"/>
      <c r="O212" s="1905">
        <f t="shared" si="30"/>
        <v>0</v>
      </c>
      <c r="P212" s="1905">
        <f t="shared" si="28"/>
        <v>0</v>
      </c>
      <c r="Q212" s="124"/>
      <c r="R212" s="1025"/>
    </row>
    <row r="213" spans="1:18" s="21" customFormat="1" ht="15.95" hidden="1" customHeight="1">
      <c r="B213" s="1878">
        <v>6</v>
      </c>
      <c r="C213" s="108">
        <v>41851</v>
      </c>
      <c r="D213" s="896" t="s">
        <v>972</v>
      </c>
      <c r="E213" s="1904"/>
      <c r="F213" s="784"/>
      <c r="G213" s="785"/>
      <c r="H213" s="764">
        <f t="shared" si="24"/>
        <v>0</v>
      </c>
      <c r="I213" s="1906">
        <f t="shared" si="25"/>
        <v>0</v>
      </c>
      <c r="J213" s="786"/>
      <c r="K213" s="787"/>
      <c r="L213" s="123"/>
      <c r="M213" s="1905">
        <f t="shared" si="29"/>
        <v>0</v>
      </c>
      <c r="N213" s="1904"/>
      <c r="O213" s="1905">
        <f t="shared" si="30"/>
        <v>0</v>
      </c>
      <c r="P213" s="1905">
        <f t="shared" si="28"/>
        <v>0</v>
      </c>
      <c r="Q213" s="788"/>
      <c r="R213" s="789"/>
    </row>
    <row r="214" spans="1:18" s="21" customFormat="1" ht="15.95" hidden="1" customHeight="1">
      <c r="B214" s="1878">
        <v>7</v>
      </c>
      <c r="C214" s="108">
        <v>41852</v>
      </c>
      <c r="D214" s="896" t="s">
        <v>972</v>
      </c>
      <c r="E214" s="1904"/>
      <c r="F214" s="1904"/>
      <c r="G214" s="123"/>
      <c r="H214" s="764">
        <f t="shared" si="24"/>
        <v>0</v>
      </c>
      <c r="I214" s="1906">
        <f t="shared" si="25"/>
        <v>0</v>
      </c>
      <c r="J214" s="777"/>
      <c r="K214" s="1906"/>
      <c r="L214" s="123"/>
      <c r="M214" s="1905">
        <f t="shared" si="29"/>
        <v>0</v>
      </c>
      <c r="N214" s="1904"/>
      <c r="O214" s="1905">
        <f t="shared" si="30"/>
        <v>0</v>
      </c>
      <c r="P214" s="1905">
        <f t="shared" si="28"/>
        <v>0</v>
      </c>
      <c r="Q214" s="1905"/>
      <c r="R214" s="125"/>
    </row>
    <row r="215" spans="1:18" s="21" customFormat="1" ht="15.95" hidden="1" customHeight="1">
      <c r="B215" s="1878">
        <v>8</v>
      </c>
      <c r="C215" s="108">
        <v>41853</v>
      </c>
      <c r="D215" s="896" t="s">
        <v>972</v>
      </c>
      <c r="E215" s="1904"/>
      <c r="F215" s="1904"/>
      <c r="G215" s="764"/>
      <c r="H215" s="764">
        <f t="shared" si="24"/>
        <v>0</v>
      </c>
      <c r="I215" s="1906">
        <f t="shared" si="25"/>
        <v>0</v>
      </c>
      <c r="J215" s="1904"/>
      <c r="K215" s="1905"/>
      <c r="L215" s="123"/>
      <c r="M215" s="1905">
        <f t="shared" si="29"/>
        <v>0</v>
      </c>
      <c r="N215" s="1904"/>
      <c r="O215" s="1905">
        <f t="shared" si="30"/>
        <v>0</v>
      </c>
      <c r="P215" s="1905">
        <f t="shared" si="28"/>
        <v>0</v>
      </c>
      <c r="Q215" s="1905"/>
      <c r="R215" s="125"/>
    </row>
    <row r="216" spans="1:18" s="21" customFormat="1" ht="15.95" hidden="1" customHeight="1">
      <c r="B216" s="386">
        <v>9</v>
      </c>
      <c r="C216" s="104">
        <v>41854</v>
      </c>
      <c r="D216" s="896" t="s">
        <v>972</v>
      </c>
      <c r="E216" s="1904"/>
      <c r="F216" s="1904"/>
      <c r="G216" s="764"/>
      <c r="H216" s="764">
        <f t="shared" si="24"/>
        <v>0</v>
      </c>
      <c r="I216" s="1906">
        <f t="shared" si="25"/>
        <v>0</v>
      </c>
      <c r="J216" s="1904"/>
      <c r="K216" s="1905"/>
      <c r="L216" s="123"/>
      <c r="M216" s="1905">
        <f t="shared" si="29"/>
        <v>0</v>
      </c>
      <c r="N216" s="1904"/>
      <c r="O216" s="1905">
        <f t="shared" si="30"/>
        <v>0</v>
      </c>
      <c r="P216" s="1905">
        <f t="shared" si="28"/>
        <v>0</v>
      </c>
      <c r="Q216" s="1905"/>
      <c r="R216" s="125"/>
    </row>
    <row r="217" spans="1:18" s="34" customFormat="1" ht="15.95" hidden="1" customHeight="1">
      <c r="A217" s="1458"/>
      <c r="B217" s="2025">
        <v>10</v>
      </c>
      <c r="C217" s="327">
        <v>41855</v>
      </c>
      <c r="D217" s="1018" t="s">
        <v>973</v>
      </c>
      <c r="E217" s="1470"/>
      <c r="F217" s="1470"/>
      <c r="G217" s="1471"/>
      <c r="H217" s="764">
        <f t="shared" si="24"/>
        <v>0</v>
      </c>
      <c r="I217" s="1906">
        <f t="shared" si="25"/>
        <v>0</v>
      </c>
      <c r="J217" s="119"/>
      <c r="K217" s="1906"/>
      <c r="L217" s="123"/>
      <c r="M217" s="1905">
        <f t="shared" ref="M217:M274" si="31">L217*10000</f>
        <v>0</v>
      </c>
      <c r="N217" s="1904"/>
      <c r="O217" s="1905">
        <f t="shared" ref="O217:O274" si="32">N217*15000</f>
        <v>0</v>
      </c>
      <c r="P217" s="1905">
        <f t="shared" si="28"/>
        <v>0</v>
      </c>
      <c r="Q217" s="124"/>
      <c r="R217" s="125"/>
    </row>
    <row r="218" spans="1:18" s="34" customFormat="1" ht="15.95" hidden="1" customHeight="1">
      <c r="A218" s="1458"/>
      <c r="B218" s="1878">
        <v>11</v>
      </c>
      <c r="C218" s="327">
        <v>41856</v>
      </c>
      <c r="D218" s="1018" t="s">
        <v>973</v>
      </c>
      <c r="E218" s="1470"/>
      <c r="F218" s="1470"/>
      <c r="G218" s="1471"/>
      <c r="H218" s="764">
        <f t="shared" si="24"/>
        <v>0</v>
      </c>
      <c r="I218" s="1906">
        <f t="shared" si="25"/>
        <v>0</v>
      </c>
      <c r="J218" s="119"/>
      <c r="K218" s="1906"/>
      <c r="L218" s="123"/>
      <c r="M218" s="1905">
        <f t="shared" si="31"/>
        <v>0</v>
      </c>
      <c r="N218" s="1904"/>
      <c r="O218" s="1905">
        <f t="shared" si="32"/>
        <v>0</v>
      </c>
      <c r="P218" s="1905">
        <f t="shared" si="28"/>
        <v>0</v>
      </c>
      <c r="Q218" s="124"/>
      <c r="R218" s="125"/>
    </row>
    <row r="219" spans="1:18" s="340" customFormat="1" ht="15.95" hidden="1" customHeight="1">
      <c r="A219" s="339"/>
      <c r="B219" s="1878">
        <v>12</v>
      </c>
      <c r="C219" s="327">
        <v>41857</v>
      </c>
      <c r="D219" s="1018" t="s">
        <v>973</v>
      </c>
      <c r="E219" s="1904"/>
      <c r="F219" s="1904"/>
      <c r="G219" s="123"/>
      <c r="H219" s="764">
        <f t="shared" si="24"/>
        <v>0</v>
      </c>
      <c r="I219" s="1906">
        <f t="shared" si="25"/>
        <v>0</v>
      </c>
      <c r="J219" s="777"/>
      <c r="K219" s="1906"/>
      <c r="L219" s="123"/>
      <c r="M219" s="1905">
        <f t="shared" si="31"/>
        <v>0</v>
      </c>
      <c r="N219" s="1904"/>
      <c r="O219" s="1905">
        <f t="shared" si="32"/>
        <v>0</v>
      </c>
      <c r="P219" s="1905">
        <f t="shared" si="28"/>
        <v>0</v>
      </c>
      <c r="Q219" s="1905"/>
      <c r="R219" s="125"/>
    </row>
    <row r="220" spans="1:18" ht="15.95" hidden="1" customHeight="1">
      <c r="A220" s="19"/>
      <c r="B220" s="1878">
        <v>13</v>
      </c>
      <c r="C220" s="327">
        <v>41858</v>
      </c>
      <c r="D220" s="1959" t="s">
        <v>788</v>
      </c>
      <c r="E220" s="1904" t="s">
        <v>10</v>
      </c>
      <c r="F220" s="1904">
        <v>2</v>
      </c>
      <c r="G220" s="1904"/>
      <c r="H220" s="764">
        <f t="shared" si="24"/>
        <v>0</v>
      </c>
      <c r="I220" s="1906">
        <f t="shared" si="25"/>
        <v>0</v>
      </c>
      <c r="J220" s="1904" t="s">
        <v>127</v>
      </c>
      <c r="K220" s="1906">
        <f t="shared" ref="K220:K226" si="33">F220*12500</f>
        <v>25000</v>
      </c>
      <c r="L220" s="123"/>
      <c r="M220" s="1905">
        <f t="shared" si="31"/>
        <v>0</v>
      </c>
      <c r="N220" s="1904"/>
      <c r="O220" s="1905">
        <f t="shared" si="32"/>
        <v>0</v>
      </c>
      <c r="P220" s="1905">
        <f t="shared" si="28"/>
        <v>25000</v>
      </c>
      <c r="Q220" s="124"/>
      <c r="R220" s="1025"/>
    </row>
    <row r="221" spans="1:18" ht="15.95" hidden="1" customHeight="1">
      <c r="A221" s="19"/>
      <c r="B221" s="1878">
        <v>14</v>
      </c>
      <c r="C221" s="327">
        <v>41859</v>
      </c>
      <c r="D221" s="1959" t="s">
        <v>788</v>
      </c>
      <c r="E221" s="1904" t="s">
        <v>10</v>
      </c>
      <c r="F221" s="1904">
        <v>3</v>
      </c>
      <c r="G221" s="1904"/>
      <c r="H221" s="764">
        <f t="shared" si="24"/>
        <v>0</v>
      </c>
      <c r="I221" s="1906">
        <f t="shared" si="25"/>
        <v>0</v>
      </c>
      <c r="J221" s="1904" t="s">
        <v>127</v>
      </c>
      <c r="K221" s="1906">
        <f t="shared" si="33"/>
        <v>37500</v>
      </c>
      <c r="L221" s="123"/>
      <c r="M221" s="1905">
        <f t="shared" si="31"/>
        <v>0</v>
      </c>
      <c r="N221" s="1904"/>
      <c r="O221" s="1905">
        <f t="shared" si="32"/>
        <v>0</v>
      </c>
      <c r="P221" s="1905">
        <f t="shared" si="28"/>
        <v>37500</v>
      </c>
      <c r="Q221" s="124"/>
      <c r="R221" s="1025"/>
    </row>
    <row r="222" spans="1:18" ht="15.95" hidden="1" customHeight="1">
      <c r="A222" s="19"/>
      <c r="B222" s="1878">
        <v>15</v>
      </c>
      <c r="C222" s="327">
        <v>41860</v>
      </c>
      <c r="D222" s="1959" t="s">
        <v>788</v>
      </c>
      <c r="E222" s="1904" t="s">
        <v>10</v>
      </c>
      <c r="F222" s="1904">
        <v>2</v>
      </c>
      <c r="G222" s="1904"/>
      <c r="H222" s="764">
        <f t="shared" si="24"/>
        <v>0</v>
      </c>
      <c r="I222" s="1906">
        <f t="shared" si="25"/>
        <v>0</v>
      </c>
      <c r="J222" s="1904" t="s">
        <v>127</v>
      </c>
      <c r="K222" s="1906">
        <f t="shared" si="33"/>
        <v>25000</v>
      </c>
      <c r="L222" s="123"/>
      <c r="M222" s="1905">
        <f t="shared" si="31"/>
        <v>0</v>
      </c>
      <c r="N222" s="1904"/>
      <c r="O222" s="1905">
        <f t="shared" si="32"/>
        <v>0</v>
      </c>
      <c r="P222" s="1905">
        <f t="shared" si="28"/>
        <v>25000</v>
      </c>
      <c r="Q222" s="788"/>
      <c r="R222" s="789"/>
    </row>
    <row r="223" spans="1:18" ht="15.95" hidden="1" customHeight="1">
      <c r="A223" s="19"/>
      <c r="B223" s="386">
        <v>16</v>
      </c>
      <c r="C223" s="1465">
        <v>41861</v>
      </c>
      <c r="D223" s="1959" t="s">
        <v>788</v>
      </c>
      <c r="E223" s="1904" t="s">
        <v>10</v>
      </c>
      <c r="F223" s="1904">
        <v>4</v>
      </c>
      <c r="G223" s="1904"/>
      <c r="H223" s="764">
        <f t="shared" si="24"/>
        <v>0</v>
      </c>
      <c r="I223" s="1906">
        <f t="shared" si="25"/>
        <v>0</v>
      </c>
      <c r="J223" s="1904" t="s">
        <v>127</v>
      </c>
      <c r="K223" s="1906">
        <f t="shared" si="33"/>
        <v>50000</v>
      </c>
      <c r="L223" s="123">
        <v>4</v>
      </c>
      <c r="M223" s="1905">
        <f t="shared" si="31"/>
        <v>40000</v>
      </c>
      <c r="N223" s="1904"/>
      <c r="O223" s="1905">
        <f t="shared" si="32"/>
        <v>0</v>
      </c>
      <c r="P223" s="1905">
        <f t="shared" si="28"/>
        <v>90000</v>
      </c>
      <c r="Q223" s="1905"/>
      <c r="R223" s="125"/>
    </row>
    <row r="224" spans="1:18" ht="15.95" hidden="1" customHeight="1">
      <c r="A224" s="19"/>
      <c r="B224" s="1878">
        <v>17</v>
      </c>
      <c r="C224" s="327">
        <v>41862</v>
      </c>
      <c r="D224" s="1959" t="s">
        <v>788</v>
      </c>
      <c r="E224" s="1904" t="s">
        <v>10</v>
      </c>
      <c r="F224" s="1904">
        <v>3</v>
      </c>
      <c r="G224" s="1904"/>
      <c r="H224" s="764">
        <f t="shared" si="24"/>
        <v>0</v>
      </c>
      <c r="I224" s="1906">
        <f t="shared" si="25"/>
        <v>0</v>
      </c>
      <c r="J224" s="1904" t="s">
        <v>127</v>
      </c>
      <c r="K224" s="1906">
        <f t="shared" si="33"/>
        <v>37500</v>
      </c>
      <c r="L224" s="123"/>
      <c r="M224" s="1905">
        <f t="shared" si="31"/>
        <v>0</v>
      </c>
      <c r="N224" s="1904"/>
      <c r="O224" s="1905">
        <f t="shared" si="32"/>
        <v>0</v>
      </c>
      <c r="P224" s="1905">
        <f t="shared" si="28"/>
        <v>37500</v>
      </c>
      <c r="Q224" s="1905"/>
      <c r="R224" s="125"/>
    </row>
    <row r="225" spans="1:18" ht="15.95" hidden="1" customHeight="1">
      <c r="A225" s="19"/>
      <c r="B225" s="1878">
        <v>18</v>
      </c>
      <c r="C225" s="327">
        <v>41863</v>
      </c>
      <c r="D225" s="1959" t="s">
        <v>788</v>
      </c>
      <c r="E225" s="1904" t="s">
        <v>10</v>
      </c>
      <c r="F225" s="1904">
        <v>3</v>
      </c>
      <c r="G225" s="1904"/>
      <c r="H225" s="764">
        <f t="shared" si="24"/>
        <v>0</v>
      </c>
      <c r="I225" s="1906">
        <f t="shared" si="25"/>
        <v>0</v>
      </c>
      <c r="J225" s="1904" t="s">
        <v>127</v>
      </c>
      <c r="K225" s="1906">
        <f t="shared" si="33"/>
        <v>37500</v>
      </c>
      <c r="L225" s="123"/>
      <c r="M225" s="1905">
        <f t="shared" si="31"/>
        <v>0</v>
      </c>
      <c r="N225" s="1904"/>
      <c r="O225" s="1905">
        <f t="shared" si="32"/>
        <v>0</v>
      </c>
      <c r="P225" s="1905">
        <f t="shared" si="28"/>
        <v>37500</v>
      </c>
      <c r="Q225" s="1905"/>
      <c r="R225" s="125"/>
    </row>
    <row r="226" spans="1:18" ht="15.95" hidden="1" customHeight="1">
      <c r="A226" s="19"/>
      <c r="B226" s="3080">
        <v>19</v>
      </c>
      <c r="C226" s="327">
        <v>41864</v>
      </c>
      <c r="D226" s="1959" t="s">
        <v>788</v>
      </c>
      <c r="E226" s="1904" t="s">
        <v>10</v>
      </c>
      <c r="F226" s="1904">
        <v>1</v>
      </c>
      <c r="G226" s="1904"/>
      <c r="H226" s="764">
        <f t="shared" si="24"/>
        <v>0</v>
      </c>
      <c r="I226" s="1906">
        <f t="shared" si="25"/>
        <v>0</v>
      </c>
      <c r="J226" s="1904" t="s">
        <v>127</v>
      </c>
      <c r="K226" s="1906">
        <f t="shared" si="33"/>
        <v>12500</v>
      </c>
      <c r="L226" s="123"/>
      <c r="M226" s="1905">
        <f t="shared" si="31"/>
        <v>0</v>
      </c>
      <c r="N226" s="1904"/>
      <c r="O226" s="1905">
        <f t="shared" si="32"/>
        <v>0</v>
      </c>
      <c r="P226" s="1905">
        <f t="shared" si="28"/>
        <v>12500</v>
      </c>
      <c r="Q226" s="1905"/>
      <c r="R226" s="125"/>
    </row>
    <row r="227" spans="1:18" ht="15.95" hidden="1" customHeight="1">
      <c r="A227" s="19"/>
      <c r="B227" s="3081"/>
      <c r="C227" s="327">
        <v>41864</v>
      </c>
      <c r="D227" s="27" t="s">
        <v>968</v>
      </c>
      <c r="E227" s="1904" t="s">
        <v>810</v>
      </c>
      <c r="F227" s="1904">
        <v>1</v>
      </c>
      <c r="G227" s="123">
        <v>25</v>
      </c>
      <c r="H227" s="764">
        <f t="shared" si="24"/>
        <v>25</v>
      </c>
      <c r="I227" s="1906">
        <f t="shared" si="25"/>
        <v>12500</v>
      </c>
      <c r="J227" s="786"/>
      <c r="K227" s="787"/>
      <c r="L227" s="123">
        <v>2</v>
      </c>
      <c r="M227" s="1905">
        <f t="shared" si="31"/>
        <v>20000</v>
      </c>
      <c r="N227" s="1904"/>
      <c r="O227" s="1905">
        <f t="shared" si="32"/>
        <v>0</v>
      </c>
      <c r="P227" s="1905">
        <f t="shared" si="28"/>
        <v>32500</v>
      </c>
      <c r="Q227" s="1905"/>
      <c r="R227" s="125"/>
    </row>
    <row r="228" spans="1:18" ht="15.95" hidden="1" customHeight="1">
      <c r="A228" s="19"/>
      <c r="B228" s="3186">
        <v>20</v>
      </c>
      <c r="C228" s="327">
        <v>41865</v>
      </c>
      <c r="D228" s="1959" t="s">
        <v>788</v>
      </c>
      <c r="E228" s="1904" t="s">
        <v>10</v>
      </c>
      <c r="F228" s="1904">
        <v>2</v>
      </c>
      <c r="G228" s="123"/>
      <c r="H228" s="764">
        <f t="shared" si="24"/>
        <v>0</v>
      </c>
      <c r="I228" s="1906">
        <f t="shared" si="25"/>
        <v>0</v>
      </c>
      <c r="J228" s="1904" t="s">
        <v>127</v>
      </c>
      <c r="K228" s="1906">
        <f>F228*12500</f>
        <v>25000</v>
      </c>
      <c r="L228" s="123"/>
      <c r="M228" s="1905"/>
      <c r="N228" s="1904"/>
      <c r="O228" s="1905">
        <f t="shared" si="32"/>
        <v>0</v>
      </c>
      <c r="P228" s="1905">
        <f t="shared" si="28"/>
        <v>25000</v>
      </c>
      <c r="Q228" s="1905"/>
      <c r="R228" s="125"/>
    </row>
    <row r="229" spans="1:18" ht="15.95" hidden="1" customHeight="1">
      <c r="B229" s="3187"/>
      <c r="C229" s="327">
        <v>41865</v>
      </c>
      <c r="D229" s="27" t="s">
        <v>968</v>
      </c>
      <c r="E229" s="1904" t="s">
        <v>810</v>
      </c>
      <c r="F229" s="1470">
        <v>1</v>
      </c>
      <c r="G229" s="1471">
        <v>25</v>
      </c>
      <c r="H229" s="764">
        <f t="shared" si="24"/>
        <v>25</v>
      </c>
      <c r="I229" s="1906">
        <f t="shared" si="25"/>
        <v>12500</v>
      </c>
      <c r="J229" s="119"/>
      <c r="K229" s="1906"/>
      <c r="L229" s="123"/>
      <c r="M229" s="1905">
        <f t="shared" si="31"/>
        <v>0</v>
      </c>
      <c r="N229" s="1904"/>
      <c r="O229" s="1905">
        <f t="shared" si="32"/>
        <v>0</v>
      </c>
      <c r="P229" s="1905">
        <f t="shared" si="28"/>
        <v>12500</v>
      </c>
      <c r="Q229" s="124"/>
      <c r="R229" s="1025"/>
    </row>
    <row r="230" spans="1:18" ht="15.95" hidden="1" customHeight="1">
      <c r="A230" s="19"/>
      <c r="B230" s="1878">
        <v>21</v>
      </c>
      <c r="C230" s="327">
        <v>41866</v>
      </c>
      <c r="D230" s="27" t="s">
        <v>968</v>
      </c>
      <c r="E230" s="1904" t="s">
        <v>810</v>
      </c>
      <c r="F230" s="1470">
        <v>2</v>
      </c>
      <c r="G230" s="1471">
        <v>25</v>
      </c>
      <c r="H230" s="764">
        <f t="shared" si="24"/>
        <v>50</v>
      </c>
      <c r="I230" s="1906">
        <f t="shared" si="25"/>
        <v>25000</v>
      </c>
      <c r="J230" s="119"/>
      <c r="K230" s="1906"/>
      <c r="L230" s="123"/>
      <c r="M230" s="1905">
        <f t="shared" si="31"/>
        <v>0</v>
      </c>
      <c r="N230" s="1904"/>
      <c r="O230" s="1905">
        <f t="shared" si="32"/>
        <v>0</v>
      </c>
      <c r="P230" s="1905">
        <f t="shared" si="28"/>
        <v>25000</v>
      </c>
      <c r="Q230" s="124"/>
      <c r="R230" s="1025"/>
    </row>
    <row r="231" spans="1:18" ht="15.95" hidden="1" customHeight="1">
      <c r="A231" s="19"/>
      <c r="B231" s="1917">
        <v>22</v>
      </c>
      <c r="C231" s="327">
        <v>41867</v>
      </c>
      <c r="D231" s="27" t="s">
        <v>968</v>
      </c>
      <c r="E231" s="1904" t="s">
        <v>810</v>
      </c>
      <c r="F231" s="1904">
        <v>3</v>
      </c>
      <c r="G231" s="764">
        <v>25</v>
      </c>
      <c r="H231" s="764">
        <f t="shared" si="24"/>
        <v>75</v>
      </c>
      <c r="I231" s="1906">
        <f t="shared" si="25"/>
        <v>37500</v>
      </c>
      <c r="J231" s="1904"/>
      <c r="K231" s="779"/>
      <c r="L231" s="123">
        <v>2</v>
      </c>
      <c r="M231" s="1905">
        <f t="shared" si="31"/>
        <v>20000</v>
      </c>
      <c r="N231" s="123"/>
      <c r="O231" s="1905">
        <f t="shared" si="32"/>
        <v>0</v>
      </c>
      <c r="P231" s="1905">
        <f t="shared" si="28"/>
        <v>57500</v>
      </c>
      <c r="Q231" s="1906"/>
      <c r="R231" s="125"/>
    </row>
    <row r="232" spans="1:18" ht="15.95" hidden="1" customHeight="1">
      <c r="A232" s="19"/>
      <c r="B232" s="386">
        <v>23</v>
      </c>
      <c r="C232" s="104">
        <v>41868</v>
      </c>
      <c r="D232" s="27" t="s">
        <v>968</v>
      </c>
      <c r="E232" s="1904" t="s">
        <v>810</v>
      </c>
      <c r="F232" s="1904">
        <v>1</v>
      </c>
      <c r="G232" s="764">
        <v>25</v>
      </c>
      <c r="H232" s="764">
        <f t="shared" si="24"/>
        <v>25</v>
      </c>
      <c r="I232" s="1906">
        <f t="shared" si="25"/>
        <v>12500</v>
      </c>
      <c r="J232" s="1904"/>
      <c r="K232" s="1905"/>
      <c r="L232" s="123">
        <v>4</v>
      </c>
      <c r="M232" s="1905">
        <f t="shared" si="31"/>
        <v>40000</v>
      </c>
      <c r="N232" s="1904"/>
      <c r="O232" s="1905">
        <f t="shared" si="32"/>
        <v>0</v>
      </c>
      <c r="P232" s="1905">
        <f t="shared" si="28"/>
        <v>52500</v>
      </c>
      <c r="Q232" s="1905"/>
      <c r="R232" s="125"/>
    </row>
    <row r="233" spans="1:18" ht="15.95" hidden="1" customHeight="1">
      <c r="A233" s="19"/>
      <c r="B233" s="3186">
        <v>24</v>
      </c>
      <c r="C233" s="327">
        <v>41869</v>
      </c>
      <c r="D233" s="2163" t="s">
        <v>1003</v>
      </c>
      <c r="E233" s="1904" t="s">
        <v>39</v>
      </c>
      <c r="F233" s="1904">
        <v>1</v>
      </c>
      <c r="G233" s="123">
        <v>150</v>
      </c>
      <c r="H233" s="764">
        <f t="shared" si="24"/>
        <v>150</v>
      </c>
      <c r="I233" s="1906">
        <f t="shared" si="25"/>
        <v>75000</v>
      </c>
      <c r="J233" s="1904"/>
      <c r="K233" s="1905"/>
      <c r="L233" s="123">
        <v>1</v>
      </c>
      <c r="M233" s="1905">
        <f t="shared" si="31"/>
        <v>10000</v>
      </c>
      <c r="N233" s="1904"/>
      <c r="O233" s="1905">
        <f t="shared" si="32"/>
        <v>0</v>
      </c>
      <c r="P233" s="1905">
        <f t="shared" si="28"/>
        <v>85000</v>
      </c>
      <c r="Q233" s="1905"/>
      <c r="R233" s="125"/>
    </row>
    <row r="234" spans="1:18" ht="15.95" hidden="1" customHeight="1">
      <c r="A234" s="19"/>
      <c r="B234" s="3187"/>
      <c r="C234" s="327">
        <v>41869</v>
      </c>
      <c r="D234" s="27" t="s">
        <v>1006</v>
      </c>
      <c r="E234" s="2034"/>
      <c r="F234" s="2034"/>
      <c r="G234" s="123"/>
      <c r="H234" s="764">
        <f>F234*G234</f>
        <v>0</v>
      </c>
      <c r="I234" s="2031">
        <f>H234*500</f>
        <v>0</v>
      </c>
      <c r="J234" s="2034"/>
      <c r="K234" s="2033"/>
      <c r="L234" s="123">
        <v>5</v>
      </c>
      <c r="M234" s="2033">
        <f>L234*10000</f>
        <v>50000</v>
      </c>
      <c r="N234" s="2034"/>
      <c r="O234" s="2033">
        <f>N234*15000</f>
        <v>0</v>
      </c>
      <c r="P234" s="2033">
        <f>I234+K234+M234+O234</f>
        <v>50000</v>
      </c>
      <c r="Q234" s="2033"/>
      <c r="R234" s="125"/>
    </row>
    <row r="235" spans="1:18" ht="15.95" hidden="1" customHeight="1">
      <c r="A235" s="19"/>
      <c r="B235" s="3080">
        <v>25</v>
      </c>
      <c r="C235" s="327">
        <v>41870</v>
      </c>
      <c r="D235" s="2163" t="s">
        <v>1003</v>
      </c>
      <c r="E235" s="1904" t="s">
        <v>39</v>
      </c>
      <c r="F235" s="1904">
        <v>1</v>
      </c>
      <c r="G235" s="123">
        <v>150</v>
      </c>
      <c r="H235" s="764">
        <f t="shared" si="24"/>
        <v>150</v>
      </c>
      <c r="I235" s="1906">
        <f t="shared" si="25"/>
        <v>75000</v>
      </c>
      <c r="J235" s="1904"/>
      <c r="K235" s="1905"/>
      <c r="L235" s="123">
        <v>1</v>
      </c>
      <c r="M235" s="1905">
        <f t="shared" si="31"/>
        <v>10000</v>
      </c>
      <c r="N235" s="1904"/>
      <c r="O235" s="1905">
        <f t="shared" si="32"/>
        <v>0</v>
      </c>
      <c r="P235" s="1905">
        <f t="shared" si="28"/>
        <v>85000</v>
      </c>
      <c r="Q235" s="1905"/>
      <c r="R235" s="125"/>
    </row>
    <row r="236" spans="1:18" ht="15.95" hidden="1" customHeight="1">
      <c r="A236" s="19"/>
      <c r="B236" s="3081"/>
      <c r="C236" s="327">
        <v>41870</v>
      </c>
      <c r="D236" s="27" t="s">
        <v>1006</v>
      </c>
      <c r="E236" s="2034"/>
      <c r="F236" s="2034"/>
      <c r="G236" s="123"/>
      <c r="H236" s="764">
        <f>F236*G236</f>
        <v>0</v>
      </c>
      <c r="I236" s="2031">
        <f>H236*500</f>
        <v>0</v>
      </c>
      <c r="J236" s="2034"/>
      <c r="K236" s="2033"/>
      <c r="L236" s="123">
        <v>5</v>
      </c>
      <c r="M236" s="2033">
        <f>L236*10000</f>
        <v>50000</v>
      </c>
      <c r="N236" s="2034"/>
      <c r="O236" s="2033">
        <f>N236*15000</f>
        <v>0</v>
      </c>
      <c r="P236" s="2033">
        <f>I236+K236+M236+O236</f>
        <v>50000</v>
      </c>
      <c r="Q236" s="2033"/>
      <c r="R236" s="125"/>
    </row>
    <row r="237" spans="1:18" ht="15.95" hidden="1" customHeight="1">
      <c r="B237" s="3186">
        <v>26</v>
      </c>
      <c r="C237" s="327">
        <v>41871</v>
      </c>
      <c r="D237" s="2163" t="s">
        <v>1005</v>
      </c>
      <c r="E237" s="1904" t="s">
        <v>39</v>
      </c>
      <c r="F237" s="1897">
        <v>1</v>
      </c>
      <c r="G237" s="1897">
        <v>150</v>
      </c>
      <c r="H237" s="764">
        <f t="shared" si="24"/>
        <v>150</v>
      </c>
      <c r="I237" s="1906">
        <f t="shared" si="25"/>
        <v>75000</v>
      </c>
      <c r="J237" s="167"/>
      <c r="K237" s="699"/>
      <c r="L237" s="123"/>
      <c r="M237" s="1905">
        <f t="shared" si="31"/>
        <v>0</v>
      </c>
      <c r="N237" s="1904"/>
      <c r="O237" s="1905">
        <f t="shared" si="32"/>
        <v>0</v>
      </c>
      <c r="P237" s="1905">
        <f t="shared" si="28"/>
        <v>75000</v>
      </c>
      <c r="Q237" s="1905"/>
      <c r="R237" s="125"/>
    </row>
    <row r="238" spans="1:18" ht="15.95" hidden="1" customHeight="1">
      <c r="B238" s="3187"/>
      <c r="C238" s="327">
        <v>41871</v>
      </c>
      <c r="D238" s="27" t="s">
        <v>1006</v>
      </c>
      <c r="E238" s="2034"/>
      <c r="F238" s="2029"/>
      <c r="G238" s="2029"/>
      <c r="H238" s="764">
        <f>F238*G238</f>
        <v>0</v>
      </c>
      <c r="I238" s="2031">
        <f>H238*500</f>
        <v>0</v>
      </c>
      <c r="J238" s="167"/>
      <c r="K238" s="699"/>
      <c r="L238" s="123">
        <v>5</v>
      </c>
      <c r="M238" s="2033">
        <f>L238*10000</f>
        <v>50000</v>
      </c>
      <c r="N238" s="2034"/>
      <c r="O238" s="2033">
        <f>N238*15000</f>
        <v>0</v>
      </c>
      <c r="P238" s="2033">
        <f>I238+K238+M238+O238</f>
        <v>50000</v>
      </c>
      <c r="Q238" s="2033"/>
      <c r="R238" s="125"/>
    </row>
    <row r="239" spans="1:18" ht="15.95" hidden="1" customHeight="1">
      <c r="B239" s="1878">
        <v>27</v>
      </c>
      <c r="C239" s="327">
        <v>41872</v>
      </c>
      <c r="D239" s="1018" t="s">
        <v>1000</v>
      </c>
      <c r="E239" s="1904"/>
      <c r="F239" s="1904"/>
      <c r="G239" s="123"/>
      <c r="H239" s="764">
        <f t="shared" si="24"/>
        <v>0</v>
      </c>
      <c r="I239" s="1906">
        <f t="shared" si="25"/>
        <v>0</v>
      </c>
      <c r="J239" s="2139"/>
      <c r="K239" s="2140"/>
      <c r="L239" s="123"/>
      <c r="M239" s="1905">
        <f t="shared" si="31"/>
        <v>0</v>
      </c>
      <c r="N239" s="1904"/>
      <c r="O239" s="1905">
        <f t="shared" si="32"/>
        <v>0</v>
      </c>
      <c r="P239" s="1905">
        <f t="shared" si="28"/>
        <v>0</v>
      </c>
      <c r="Q239" s="1905"/>
      <c r="R239" s="2055"/>
    </row>
    <row r="240" spans="1:18" ht="15.95" hidden="1" customHeight="1">
      <c r="B240" s="1917">
        <v>28</v>
      </c>
      <c r="C240" s="327">
        <v>41873</v>
      </c>
      <c r="D240" s="1018" t="s">
        <v>998</v>
      </c>
      <c r="E240" s="1904"/>
      <c r="F240" s="1904"/>
      <c r="G240" s="764"/>
      <c r="H240" s="764">
        <f t="shared" si="24"/>
        <v>0</v>
      </c>
      <c r="I240" s="1906">
        <f t="shared" si="25"/>
        <v>0</v>
      </c>
      <c r="J240" s="2139"/>
      <c r="K240" s="2140"/>
      <c r="L240" s="764"/>
      <c r="M240" s="1905">
        <f t="shared" si="31"/>
        <v>0</v>
      </c>
      <c r="N240" s="1904"/>
      <c r="O240" s="1905">
        <f t="shared" si="32"/>
        <v>0</v>
      </c>
      <c r="P240" s="1905">
        <f t="shared" si="28"/>
        <v>0</v>
      </c>
      <c r="Q240" s="1905"/>
      <c r="R240" s="125"/>
    </row>
    <row r="241" spans="2:18" ht="15.95" hidden="1" customHeight="1">
      <c r="B241" s="3080">
        <v>29</v>
      </c>
      <c r="C241" s="327">
        <v>41874</v>
      </c>
      <c r="D241" s="1959" t="s">
        <v>788</v>
      </c>
      <c r="E241" s="1904" t="s">
        <v>10</v>
      </c>
      <c r="F241" s="1904">
        <v>1</v>
      </c>
      <c r="G241" s="764"/>
      <c r="H241" s="764">
        <f t="shared" si="24"/>
        <v>0</v>
      </c>
      <c r="I241" s="1906">
        <f t="shared" si="25"/>
        <v>0</v>
      </c>
      <c r="J241" s="1904" t="s">
        <v>127</v>
      </c>
      <c r="K241" s="1906">
        <f>F241*12500</f>
        <v>12500</v>
      </c>
      <c r="L241" s="764"/>
      <c r="M241" s="1905">
        <f t="shared" si="31"/>
        <v>0</v>
      </c>
      <c r="N241" s="1904"/>
      <c r="O241" s="1905">
        <f t="shared" si="32"/>
        <v>0</v>
      </c>
      <c r="P241" s="1905">
        <f t="shared" si="28"/>
        <v>12500</v>
      </c>
      <c r="Q241" s="1905"/>
      <c r="R241" s="125"/>
    </row>
    <row r="242" spans="2:18" ht="15.95" hidden="1" customHeight="1">
      <c r="B242" s="3081"/>
      <c r="C242" s="327">
        <v>41874</v>
      </c>
      <c r="D242" s="1018" t="s">
        <v>1000</v>
      </c>
      <c r="E242" s="1897"/>
      <c r="F242" s="42"/>
      <c r="G242" s="42"/>
      <c r="H242" s="764">
        <f t="shared" si="24"/>
        <v>0</v>
      </c>
      <c r="I242" s="1906">
        <f t="shared" si="25"/>
        <v>0</v>
      </c>
      <c r="J242" s="42"/>
      <c r="K242" s="42"/>
      <c r="L242" s="764"/>
      <c r="M242" s="1905">
        <f t="shared" si="31"/>
        <v>0</v>
      </c>
      <c r="N242" s="1904"/>
      <c r="O242" s="1905">
        <f t="shared" si="32"/>
        <v>0</v>
      </c>
      <c r="P242" s="1905">
        <f t="shared" si="28"/>
        <v>0</v>
      </c>
      <c r="Q242" s="1905"/>
      <c r="R242" s="125"/>
    </row>
    <row r="243" spans="2:18" ht="15.95" hidden="1" customHeight="1">
      <c r="B243" s="1918">
        <v>30</v>
      </c>
      <c r="C243" s="104">
        <v>41875</v>
      </c>
      <c r="D243" s="27" t="s">
        <v>996</v>
      </c>
      <c r="E243" s="1897" t="s">
        <v>984</v>
      </c>
      <c r="F243" s="42">
        <v>2</v>
      </c>
      <c r="G243" s="42">
        <v>55</v>
      </c>
      <c r="H243" s="764">
        <f t="shared" si="24"/>
        <v>110</v>
      </c>
      <c r="I243" s="1906">
        <f t="shared" si="25"/>
        <v>55000</v>
      </c>
      <c r="J243" s="42"/>
      <c r="K243" s="42"/>
      <c r="L243" s="764">
        <v>4</v>
      </c>
      <c r="M243" s="1905">
        <f t="shared" si="31"/>
        <v>40000</v>
      </c>
      <c r="N243" s="1904"/>
      <c r="O243" s="1905">
        <f t="shared" si="32"/>
        <v>0</v>
      </c>
      <c r="P243" s="1905">
        <f t="shared" si="28"/>
        <v>95000</v>
      </c>
      <c r="Q243" s="1905"/>
      <c r="R243" s="125"/>
    </row>
    <row r="244" spans="2:18" ht="15.95" hidden="1" customHeight="1" thickBot="1">
      <c r="B244" s="2122">
        <v>31</v>
      </c>
      <c r="C244" s="2202">
        <v>41876</v>
      </c>
      <c r="D244" s="50" t="s">
        <v>996</v>
      </c>
      <c r="E244" s="44" t="s">
        <v>984</v>
      </c>
      <c r="F244" s="2155">
        <v>2</v>
      </c>
      <c r="G244" s="1013">
        <v>55</v>
      </c>
      <c r="H244" s="765">
        <f>F244*G244</f>
        <v>110</v>
      </c>
      <c r="I244" s="2142">
        <f t="shared" si="25"/>
        <v>55000</v>
      </c>
      <c r="J244" s="14"/>
      <c r="K244" s="14"/>
      <c r="L244" s="765"/>
      <c r="M244" s="767">
        <f t="shared" si="31"/>
        <v>0</v>
      </c>
      <c r="N244" s="2155"/>
      <c r="O244" s="767">
        <f t="shared" si="32"/>
        <v>0</v>
      </c>
      <c r="P244" s="767">
        <f t="shared" si="28"/>
        <v>55000</v>
      </c>
      <c r="Q244" s="767"/>
      <c r="R244" s="792"/>
    </row>
    <row r="245" spans="2:18" s="31" customFormat="1" ht="15.95" hidden="1" customHeight="1">
      <c r="B245" s="3266">
        <v>1</v>
      </c>
      <c r="C245" s="803">
        <v>41877</v>
      </c>
      <c r="D245" s="2240" t="s">
        <v>788</v>
      </c>
      <c r="E245" s="770" t="s">
        <v>10</v>
      </c>
      <c r="F245" s="97">
        <v>1</v>
      </c>
      <c r="G245" s="97"/>
      <c r="H245" s="771"/>
      <c r="I245" s="2170">
        <f t="shared" ref="I245:I259" si="34">H245*500</f>
        <v>0</v>
      </c>
      <c r="J245" s="770" t="s">
        <v>127</v>
      </c>
      <c r="K245" s="2170">
        <f>F245*12500</f>
        <v>12500</v>
      </c>
      <c r="L245" s="771"/>
      <c r="M245" s="2182">
        <f t="shared" si="31"/>
        <v>0</v>
      </c>
      <c r="N245" s="770"/>
      <c r="O245" s="2182">
        <f t="shared" si="32"/>
        <v>0</v>
      </c>
      <c r="P245" s="2182">
        <f t="shared" ref="P245:P259" si="35">I245+K245+M245+O245</f>
        <v>12500</v>
      </c>
      <c r="Q245" s="2182"/>
      <c r="R245" s="775"/>
    </row>
    <row r="246" spans="2:18" s="31" customFormat="1" ht="15.95" hidden="1" customHeight="1">
      <c r="B246" s="3209"/>
      <c r="C246" s="797">
        <v>41877</v>
      </c>
      <c r="D246" s="1019" t="s">
        <v>1000</v>
      </c>
      <c r="E246" s="2172"/>
      <c r="F246" s="46"/>
      <c r="G246" s="46"/>
      <c r="H246" s="764"/>
      <c r="I246" s="2169">
        <f t="shared" si="34"/>
        <v>0</v>
      </c>
      <c r="J246" s="57"/>
      <c r="K246" s="28"/>
      <c r="L246" s="764"/>
      <c r="M246" s="2171">
        <f t="shared" si="31"/>
        <v>0</v>
      </c>
      <c r="N246" s="2172"/>
      <c r="O246" s="2171">
        <f t="shared" si="32"/>
        <v>0</v>
      </c>
      <c r="P246" s="2171">
        <f t="shared" si="35"/>
        <v>0</v>
      </c>
      <c r="Q246" s="2171"/>
      <c r="R246" s="125"/>
    </row>
    <row r="247" spans="2:18" s="31" customFormat="1" ht="15.95" hidden="1" customHeight="1">
      <c r="B247" s="2179">
        <v>2</v>
      </c>
      <c r="C247" s="797">
        <v>41878</v>
      </c>
      <c r="D247" s="3" t="s">
        <v>997</v>
      </c>
      <c r="E247" s="2172" t="s">
        <v>39</v>
      </c>
      <c r="F247" s="2168">
        <v>1</v>
      </c>
      <c r="G247" s="2168"/>
      <c r="H247" s="764"/>
      <c r="I247" s="2169">
        <f t="shared" si="34"/>
        <v>0</v>
      </c>
      <c r="J247" s="167" t="s">
        <v>127</v>
      </c>
      <c r="K247" s="699">
        <v>50000</v>
      </c>
      <c r="L247" s="764">
        <v>2</v>
      </c>
      <c r="M247" s="2171">
        <f>L247*10000</f>
        <v>20000</v>
      </c>
      <c r="N247" s="2172"/>
      <c r="O247" s="2171">
        <f>N247*15000</f>
        <v>0</v>
      </c>
      <c r="P247" s="2171">
        <f t="shared" si="35"/>
        <v>70000</v>
      </c>
      <c r="Q247" s="2275">
        <v>35000</v>
      </c>
      <c r="R247" s="2237" t="s">
        <v>1214</v>
      </c>
    </row>
    <row r="248" spans="2:18" s="31" customFormat="1" ht="15.95" hidden="1" customHeight="1">
      <c r="B248" s="3080">
        <v>3</v>
      </c>
      <c r="C248" s="797">
        <v>41879</v>
      </c>
      <c r="D248" s="251" t="s">
        <v>788</v>
      </c>
      <c r="E248" s="2276" t="s">
        <v>10</v>
      </c>
      <c r="F248" s="2276">
        <v>1</v>
      </c>
      <c r="G248" s="123"/>
      <c r="H248" s="764"/>
      <c r="I248" s="2273">
        <f>H248*500</f>
        <v>0</v>
      </c>
      <c r="J248" s="2276" t="s">
        <v>127</v>
      </c>
      <c r="K248" s="2273">
        <f>F248*12500</f>
        <v>12500</v>
      </c>
      <c r="L248" s="764"/>
      <c r="M248" s="2275">
        <f>L248*10000</f>
        <v>0</v>
      </c>
      <c r="N248" s="2276"/>
      <c r="O248" s="2275">
        <f>N248*15000</f>
        <v>0</v>
      </c>
      <c r="P248" s="2275">
        <f>I248+K248+M248+O248</f>
        <v>12500</v>
      </c>
      <c r="Q248" s="2275"/>
      <c r="R248" s="125"/>
    </row>
    <row r="249" spans="2:18" s="31" customFormat="1" ht="15.95" hidden="1" customHeight="1">
      <c r="B249" s="3081"/>
      <c r="C249" s="797">
        <v>41879</v>
      </c>
      <c r="D249" s="251" t="s">
        <v>788</v>
      </c>
      <c r="E249" s="2172" t="s">
        <v>10</v>
      </c>
      <c r="F249" s="2172">
        <v>1</v>
      </c>
      <c r="G249" s="123"/>
      <c r="H249" s="764"/>
      <c r="I249" s="2169">
        <f t="shared" si="34"/>
        <v>0</v>
      </c>
      <c r="J249" s="2172" t="s">
        <v>127</v>
      </c>
      <c r="K249" s="2169">
        <f>F249*12500</f>
        <v>12500</v>
      </c>
      <c r="L249" s="764"/>
      <c r="M249" s="2171">
        <f t="shared" si="31"/>
        <v>0</v>
      </c>
      <c r="N249" s="2172"/>
      <c r="O249" s="2171">
        <f t="shared" si="32"/>
        <v>0</v>
      </c>
      <c r="P249" s="2171">
        <f t="shared" si="35"/>
        <v>12500</v>
      </c>
      <c r="Q249" s="2171"/>
      <c r="R249" s="125"/>
    </row>
    <row r="250" spans="2:18" s="31" customFormat="1" ht="15.95" hidden="1" customHeight="1">
      <c r="B250" s="3209">
        <v>4</v>
      </c>
      <c r="C250" s="797">
        <v>41880</v>
      </c>
      <c r="D250" s="251" t="s">
        <v>788</v>
      </c>
      <c r="E250" s="2172" t="s">
        <v>10</v>
      </c>
      <c r="F250" s="2172">
        <v>2</v>
      </c>
      <c r="G250" s="123"/>
      <c r="H250" s="764"/>
      <c r="I250" s="2169">
        <f t="shared" si="34"/>
        <v>0</v>
      </c>
      <c r="J250" s="2172" t="s">
        <v>127</v>
      </c>
      <c r="K250" s="2169">
        <f>F250*12500</f>
        <v>25000</v>
      </c>
      <c r="L250" s="764"/>
      <c r="M250" s="2171">
        <f t="shared" si="31"/>
        <v>0</v>
      </c>
      <c r="N250" s="2172"/>
      <c r="O250" s="2171">
        <f t="shared" si="32"/>
        <v>0</v>
      </c>
      <c r="P250" s="2171">
        <f t="shared" si="35"/>
        <v>25000</v>
      </c>
      <c r="Q250" s="2171"/>
      <c r="R250" s="125"/>
    </row>
    <row r="251" spans="2:18" s="31" customFormat="1" ht="15.95" hidden="1" customHeight="1">
      <c r="B251" s="3209"/>
      <c r="C251" s="797">
        <v>41880</v>
      </c>
      <c r="D251" s="27" t="s">
        <v>965</v>
      </c>
      <c r="E251" s="2276" t="s">
        <v>10</v>
      </c>
      <c r="F251" s="367">
        <v>1</v>
      </c>
      <c r="G251" s="46"/>
      <c r="H251" s="764"/>
      <c r="I251" s="2273">
        <f>H251*500</f>
        <v>0</v>
      </c>
      <c r="J251" s="2276"/>
      <c r="K251" s="2275">
        <f>F251*10000</f>
        <v>10000</v>
      </c>
      <c r="L251" s="764"/>
      <c r="M251" s="2171">
        <f t="shared" si="31"/>
        <v>0</v>
      </c>
      <c r="N251" s="2172"/>
      <c r="O251" s="2171">
        <f t="shared" si="32"/>
        <v>0</v>
      </c>
      <c r="P251" s="2171">
        <f t="shared" si="35"/>
        <v>10000</v>
      </c>
      <c r="Q251" s="2171"/>
      <c r="R251" s="125"/>
    </row>
    <row r="252" spans="2:18" s="31" customFormat="1" ht="15.95" hidden="1" customHeight="1">
      <c r="B252" s="2179">
        <v>5</v>
      </c>
      <c r="C252" s="797">
        <v>41881</v>
      </c>
      <c r="D252" s="251" t="s">
        <v>788</v>
      </c>
      <c r="E252" s="2172" t="s">
        <v>10</v>
      </c>
      <c r="F252" s="2172">
        <v>3</v>
      </c>
      <c r="G252" s="764"/>
      <c r="H252" s="764"/>
      <c r="I252" s="2169">
        <f t="shared" si="34"/>
        <v>0</v>
      </c>
      <c r="J252" s="2172" t="s">
        <v>127</v>
      </c>
      <c r="K252" s="2169">
        <f>F252*12500</f>
        <v>37500</v>
      </c>
      <c r="L252" s="764"/>
      <c r="M252" s="2171">
        <f t="shared" si="31"/>
        <v>0</v>
      </c>
      <c r="N252" s="2172"/>
      <c r="O252" s="2171">
        <f t="shared" si="32"/>
        <v>0</v>
      </c>
      <c r="P252" s="2171">
        <f t="shared" si="35"/>
        <v>37500</v>
      </c>
      <c r="Q252" s="2171"/>
      <c r="R252" s="125"/>
    </row>
    <row r="253" spans="2:18" s="31" customFormat="1" ht="15.95" hidden="1" customHeight="1">
      <c r="B253" s="386">
        <v>6</v>
      </c>
      <c r="C253" s="387">
        <v>41882</v>
      </c>
      <c r="D253" s="251" t="s">
        <v>788</v>
      </c>
      <c r="E253" s="2172" t="s">
        <v>10</v>
      </c>
      <c r="F253" s="2172">
        <v>4</v>
      </c>
      <c r="G253" s="123"/>
      <c r="H253" s="764"/>
      <c r="I253" s="2169">
        <f t="shared" si="34"/>
        <v>0</v>
      </c>
      <c r="J253" s="2172" t="s">
        <v>127</v>
      </c>
      <c r="K253" s="2169">
        <f>F253*12500</f>
        <v>50000</v>
      </c>
      <c r="L253" s="764">
        <v>5</v>
      </c>
      <c r="M253" s="2171">
        <f t="shared" si="31"/>
        <v>50000</v>
      </c>
      <c r="N253" s="2172"/>
      <c r="O253" s="2171">
        <f t="shared" si="32"/>
        <v>0</v>
      </c>
      <c r="P253" s="2171">
        <f t="shared" si="35"/>
        <v>100000</v>
      </c>
      <c r="Q253" s="2171"/>
      <c r="R253" s="125"/>
    </row>
    <row r="254" spans="2:18" s="31" customFormat="1" ht="15.95" hidden="1" customHeight="1">
      <c r="B254" s="2179">
        <v>7</v>
      </c>
      <c r="C254" s="526">
        <v>41883</v>
      </c>
      <c r="D254" s="1401" t="s">
        <v>788</v>
      </c>
      <c r="E254" s="2172" t="s">
        <v>10</v>
      </c>
      <c r="F254" s="367">
        <v>4</v>
      </c>
      <c r="G254" s="46"/>
      <c r="H254" s="764"/>
      <c r="I254" s="2169">
        <f t="shared" si="34"/>
        <v>0</v>
      </c>
      <c r="J254" s="2172" t="s">
        <v>127</v>
      </c>
      <c r="K254" s="2169">
        <f>F254*12500</f>
        <v>50000</v>
      </c>
      <c r="L254" s="764">
        <v>2</v>
      </c>
      <c r="M254" s="2171">
        <f t="shared" si="31"/>
        <v>20000</v>
      </c>
      <c r="N254" s="2172"/>
      <c r="O254" s="2171">
        <f t="shared" si="32"/>
        <v>0</v>
      </c>
      <c r="P254" s="2171">
        <f t="shared" si="35"/>
        <v>70000</v>
      </c>
      <c r="Q254" s="2171"/>
      <c r="R254" s="2055"/>
    </row>
    <row r="255" spans="2:18" s="31" customFormat="1" ht="15.95" hidden="1" customHeight="1">
      <c r="B255" s="2179">
        <v>8</v>
      </c>
      <c r="C255" s="526">
        <v>41884</v>
      </c>
      <c r="D255" s="1401" t="s">
        <v>788</v>
      </c>
      <c r="E255" s="2172" t="s">
        <v>10</v>
      </c>
      <c r="F255" s="367">
        <v>3</v>
      </c>
      <c r="G255" s="46"/>
      <c r="H255" s="764"/>
      <c r="I255" s="2169">
        <f t="shared" si="34"/>
        <v>0</v>
      </c>
      <c r="J255" s="2172" t="s">
        <v>127</v>
      </c>
      <c r="K255" s="2169">
        <f>F255*12500</f>
        <v>37500</v>
      </c>
      <c r="L255" s="764">
        <v>1</v>
      </c>
      <c r="M255" s="2171">
        <f t="shared" si="31"/>
        <v>10000</v>
      </c>
      <c r="N255" s="2172"/>
      <c r="O255" s="2171">
        <f t="shared" si="32"/>
        <v>0</v>
      </c>
      <c r="P255" s="2171">
        <f t="shared" si="35"/>
        <v>47500</v>
      </c>
      <c r="Q255" s="2171"/>
      <c r="R255" s="2055"/>
    </row>
    <row r="256" spans="2:18" s="31" customFormat="1" ht="15.95" hidden="1" customHeight="1">
      <c r="B256" s="3186">
        <v>9</v>
      </c>
      <c r="C256" s="526">
        <v>41885</v>
      </c>
      <c r="D256" s="1401" t="s">
        <v>788</v>
      </c>
      <c r="E256" s="2172" t="s">
        <v>10</v>
      </c>
      <c r="F256" s="367">
        <v>4</v>
      </c>
      <c r="G256" s="46"/>
      <c r="H256" s="764"/>
      <c r="I256" s="2169">
        <f t="shared" si="34"/>
        <v>0</v>
      </c>
      <c r="J256" s="2172" t="s">
        <v>127</v>
      </c>
      <c r="K256" s="2169">
        <f>F256*12500</f>
        <v>50000</v>
      </c>
      <c r="L256" s="764"/>
      <c r="M256" s="2171">
        <f>L256*10000</f>
        <v>0</v>
      </c>
      <c r="N256" s="2172"/>
      <c r="O256" s="2171">
        <f>N256*15000</f>
        <v>0</v>
      </c>
      <c r="P256" s="2171">
        <f t="shared" si="35"/>
        <v>50000</v>
      </c>
      <c r="Q256" s="2171"/>
      <c r="R256" s="2055"/>
    </row>
    <row r="257" spans="2:20" s="31" customFormat="1" ht="15.95" hidden="1" customHeight="1">
      <c r="B257" s="3187"/>
      <c r="C257" s="526">
        <v>41885</v>
      </c>
      <c r="D257" s="27" t="s">
        <v>1035</v>
      </c>
      <c r="E257" s="2172" t="s">
        <v>810</v>
      </c>
      <c r="F257" s="367">
        <v>1</v>
      </c>
      <c r="G257" s="46">
        <v>20</v>
      </c>
      <c r="H257" s="764">
        <f>F257*G257</f>
        <v>20</v>
      </c>
      <c r="I257" s="2169">
        <f t="shared" si="34"/>
        <v>10000</v>
      </c>
      <c r="J257" s="2172"/>
      <c r="K257" s="2169"/>
      <c r="L257" s="764">
        <v>2</v>
      </c>
      <c r="M257" s="2171">
        <f>L257*10000</f>
        <v>20000</v>
      </c>
      <c r="N257" s="2172"/>
      <c r="O257" s="2171">
        <f>N257*15000</f>
        <v>0</v>
      </c>
      <c r="P257" s="2171">
        <f t="shared" si="35"/>
        <v>30000</v>
      </c>
      <c r="Q257" s="2171"/>
      <c r="R257" s="2055"/>
    </row>
    <row r="258" spans="2:20" s="31" customFormat="1" ht="15.95" hidden="1" customHeight="1">
      <c r="B258" s="2179">
        <v>10</v>
      </c>
      <c r="C258" s="526">
        <v>41886</v>
      </c>
      <c r="D258" s="1401" t="s">
        <v>788</v>
      </c>
      <c r="E258" s="2172" t="s">
        <v>10</v>
      </c>
      <c r="F258" s="367">
        <v>4</v>
      </c>
      <c r="G258" s="46"/>
      <c r="H258" s="764"/>
      <c r="I258" s="2169">
        <f t="shared" si="34"/>
        <v>0</v>
      </c>
      <c r="J258" s="2172" t="s">
        <v>127</v>
      </c>
      <c r="K258" s="2169">
        <f>F258*12500</f>
        <v>50000</v>
      </c>
      <c r="L258" s="764">
        <v>2</v>
      </c>
      <c r="M258" s="2171">
        <f>L258*10000</f>
        <v>20000</v>
      </c>
      <c r="N258" s="2172"/>
      <c r="O258" s="2171">
        <f>N258*15000</f>
        <v>0</v>
      </c>
      <c r="P258" s="2171">
        <f t="shared" si="35"/>
        <v>70000</v>
      </c>
      <c r="Q258" s="2171"/>
      <c r="R258" s="2055"/>
    </row>
    <row r="259" spans="2:20" s="31" customFormat="1" ht="15.95" hidden="1" customHeight="1">
      <c r="B259" s="2179">
        <v>11</v>
      </c>
      <c r="C259" s="526">
        <v>41887</v>
      </c>
      <c r="D259" s="1401" t="s">
        <v>788</v>
      </c>
      <c r="E259" s="2172" t="s">
        <v>10</v>
      </c>
      <c r="F259" s="367">
        <v>3</v>
      </c>
      <c r="G259" s="46"/>
      <c r="H259" s="764"/>
      <c r="I259" s="2169">
        <f t="shared" si="34"/>
        <v>0</v>
      </c>
      <c r="J259" s="2172" t="s">
        <v>127</v>
      </c>
      <c r="K259" s="2169">
        <f>F259*12500</f>
        <v>37500</v>
      </c>
      <c r="L259" s="764">
        <v>1</v>
      </c>
      <c r="M259" s="2171">
        <f>L259*10000</f>
        <v>10000</v>
      </c>
      <c r="N259" s="2172"/>
      <c r="O259" s="2171">
        <f>N259*15000</f>
        <v>0</v>
      </c>
      <c r="P259" s="2171">
        <f t="shared" si="35"/>
        <v>47500</v>
      </c>
      <c r="Q259" s="2171"/>
      <c r="R259" s="2055"/>
    </row>
    <row r="260" spans="2:20" s="31" customFormat="1" ht="15.95" hidden="1" customHeight="1">
      <c r="B260" s="3186">
        <v>12</v>
      </c>
      <c r="C260" s="526">
        <v>41888</v>
      </c>
      <c r="D260" s="1019" t="s">
        <v>1045</v>
      </c>
      <c r="E260" s="46"/>
      <c r="F260" s="367"/>
      <c r="G260" s="46"/>
      <c r="H260" s="764"/>
      <c r="I260" s="2169"/>
      <c r="J260" s="2172"/>
      <c r="K260" s="2169"/>
      <c r="L260" s="764"/>
      <c r="M260" s="2171"/>
      <c r="N260" s="2172"/>
      <c r="O260" s="2171"/>
      <c r="P260" s="2171"/>
      <c r="Q260" s="2171"/>
      <c r="R260" s="2055"/>
    </row>
    <row r="261" spans="2:20" s="31" customFormat="1" ht="15.95" hidden="1" customHeight="1">
      <c r="B261" s="3188"/>
      <c r="C261" s="526">
        <v>41888</v>
      </c>
      <c r="D261" s="1401" t="s">
        <v>788</v>
      </c>
      <c r="E261" s="2172" t="s">
        <v>10</v>
      </c>
      <c r="F261" s="367">
        <v>1</v>
      </c>
      <c r="G261" s="46"/>
      <c r="H261" s="764"/>
      <c r="I261" s="2169">
        <f t="shared" ref="I261:I294" si="36">H261*500</f>
        <v>0</v>
      </c>
      <c r="J261" s="2172" t="s">
        <v>127</v>
      </c>
      <c r="K261" s="2169">
        <f>F261*12500</f>
        <v>12500</v>
      </c>
      <c r="L261" s="764"/>
      <c r="M261" s="2171">
        <f>L261*10000</f>
        <v>0</v>
      </c>
      <c r="N261" s="2172"/>
      <c r="O261" s="2171">
        <f>N261*15000</f>
        <v>0</v>
      </c>
      <c r="P261" s="2171">
        <f t="shared" ref="P261:P294" si="37">I261+K261+M261+O261</f>
        <v>12500</v>
      </c>
      <c r="Q261" s="2171"/>
      <c r="R261" s="2055"/>
    </row>
    <row r="262" spans="2:20" s="31" customFormat="1" ht="15.95" hidden="1" customHeight="1">
      <c r="B262" s="3187"/>
      <c r="C262" s="526">
        <v>41888</v>
      </c>
      <c r="D262" s="27" t="s">
        <v>1012</v>
      </c>
      <c r="E262" s="2172" t="s">
        <v>984</v>
      </c>
      <c r="F262" s="2172">
        <v>1</v>
      </c>
      <c r="G262" s="46">
        <v>55</v>
      </c>
      <c r="H262" s="764">
        <f>F262*G262</f>
        <v>55</v>
      </c>
      <c r="I262" s="2169">
        <f t="shared" si="36"/>
        <v>27500</v>
      </c>
      <c r="J262" s="2172"/>
      <c r="K262" s="2171"/>
      <c r="L262" s="764">
        <v>3</v>
      </c>
      <c r="M262" s="2171">
        <f>L262*10000</f>
        <v>30000</v>
      </c>
      <c r="N262" s="2172"/>
      <c r="O262" s="2171">
        <f>N262*15000</f>
        <v>0</v>
      </c>
      <c r="P262" s="2171">
        <f t="shared" si="37"/>
        <v>57500</v>
      </c>
      <c r="Q262" s="2171"/>
      <c r="R262" s="2055"/>
    </row>
    <row r="263" spans="2:20" s="31" customFormat="1" ht="15.95" hidden="1" customHeight="1">
      <c r="B263" s="2180">
        <v>13</v>
      </c>
      <c r="C263" s="2054">
        <v>41889</v>
      </c>
      <c r="D263" s="2162" t="s">
        <v>788</v>
      </c>
      <c r="E263" s="2244" t="s">
        <v>39</v>
      </c>
      <c r="F263" s="2243">
        <v>3</v>
      </c>
      <c r="G263" s="2244"/>
      <c r="H263" s="2243"/>
      <c r="I263" s="2245">
        <f t="shared" si="36"/>
        <v>0</v>
      </c>
      <c r="J263" s="2244" t="s">
        <v>127</v>
      </c>
      <c r="K263" s="2245">
        <f>F263*12500</f>
        <v>37500</v>
      </c>
      <c r="L263" s="2243">
        <v>4</v>
      </c>
      <c r="M263" s="2246">
        <f t="shared" si="31"/>
        <v>40000</v>
      </c>
      <c r="N263" s="2244"/>
      <c r="O263" s="2246">
        <f t="shared" si="32"/>
        <v>0</v>
      </c>
      <c r="P263" s="2246">
        <f t="shared" si="37"/>
        <v>77500</v>
      </c>
      <c r="Q263" s="2224"/>
      <c r="R263" s="2225"/>
    </row>
    <row r="264" spans="2:20" s="31" customFormat="1" ht="15.95" hidden="1" customHeight="1">
      <c r="B264" s="3186">
        <v>14</v>
      </c>
      <c r="C264" s="526">
        <v>41890</v>
      </c>
      <c r="D264" s="1401" t="s">
        <v>788</v>
      </c>
      <c r="E264" s="2172" t="s">
        <v>10</v>
      </c>
      <c r="F264" s="367">
        <v>1</v>
      </c>
      <c r="G264" s="46"/>
      <c r="H264" s="764"/>
      <c r="I264" s="2169">
        <f t="shared" si="36"/>
        <v>0</v>
      </c>
      <c r="J264" s="2172" t="s">
        <v>127</v>
      </c>
      <c r="K264" s="2169">
        <f>F264*12500</f>
        <v>12500</v>
      </c>
      <c r="L264" s="764"/>
      <c r="M264" s="2171">
        <f>L264*10000</f>
        <v>0</v>
      </c>
      <c r="N264" s="2172"/>
      <c r="O264" s="2171">
        <f>N264*15000</f>
        <v>0</v>
      </c>
      <c r="P264" s="2171">
        <f t="shared" si="37"/>
        <v>12500</v>
      </c>
      <c r="Q264" s="2171"/>
      <c r="R264" s="2055"/>
    </row>
    <row r="265" spans="2:20" s="31" customFormat="1" ht="15.95" hidden="1" customHeight="1">
      <c r="B265" s="3188"/>
      <c r="C265" s="526">
        <v>41890</v>
      </c>
      <c r="D265" s="27" t="s">
        <v>1012</v>
      </c>
      <c r="E265" s="2276" t="s">
        <v>984</v>
      </c>
      <c r="F265" s="2276">
        <v>2</v>
      </c>
      <c r="G265" s="46">
        <v>55</v>
      </c>
      <c r="H265" s="764">
        <f>F265*G265</f>
        <v>110</v>
      </c>
      <c r="I265" s="2273">
        <f>H265*500</f>
        <v>55000</v>
      </c>
      <c r="J265" s="2276"/>
      <c r="K265" s="2275"/>
      <c r="L265" s="764">
        <v>2.5</v>
      </c>
      <c r="M265" s="2275">
        <f>L265*10000</f>
        <v>25000</v>
      </c>
      <c r="N265" s="2276"/>
      <c r="O265" s="2275">
        <f>N265*15000</f>
        <v>0</v>
      </c>
      <c r="P265" s="2275">
        <f>I265+K265+M265+O265</f>
        <v>80000</v>
      </c>
      <c r="Q265" s="2275"/>
      <c r="R265" s="2055"/>
    </row>
    <row r="266" spans="2:20" s="31" customFormat="1" ht="15.95" hidden="1" customHeight="1">
      <c r="B266" s="3187"/>
      <c r="C266" s="526">
        <v>41890</v>
      </c>
      <c r="D266" s="27" t="s">
        <v>965</v>
      </c>
      <c r="E266" s="2276" t="s">
        <v>10</v>
      </c>
      <c r="F266" s="367">
        <v>2</v>
      </c>
      <c r="G266" s="46"/>
      <c r="H266" s="764"/>
      <c r="I266" s="2273">
        <f>H266*500</f>
        <v>0</v>
      </c>
      <c r="J266" s="2276"/>
      <c r="K266" s="2275">
        <f>F266*10000</f>
        <v>20000</v>
      </c>
      <c r="L266" s="764"/>
      <c r="M266" s="2171">
        <f>L266*10000</f>
        <v>0</v>
      </c>
      <c r="N266" s="2172"/>
      <c r="O266" s="2171">
        <f>N266*15000</f>
        <v>0</v>
      </c>
      <c r="P266" s="2171">
        <f t="shared" si="37"/>
        <v>20000</v>
      </c>
      <c r="Q266" s="2171"/>
      <c r="R266" s="2055"/>
    </row>
    <row r="267" spans="2:20" s="31" customFormat="1" ht="15.95" hidden="1" customHeight="1">
      <c r="B267" s="2179">
        <v>15</v>
      </c>
      <c r="C267" s="526">
        <v>41891</v>
      </c>
      <c r="D267" s="1401" t="s">
        <v>788</v>
      </c>
      <c r="E267" s="2172" t="s">
        <v>10</v>
      </c>
      <c r="F267" s="367">
        <v>4</v>
      </c>
      <c r="G267" s="46"/>
      <c r="H267" s="764"/>
      <c r="I267" s="2169">
        <f t="shared" si="36"/>
        <v>0</v>
      </c>
      <c r="J267" s="2172" t="s">
        <v>127</v>
      </c>
      <c r="K267" s="2169">
        <f t="shared" ref="K267:K274" si="38">F267*12500</f>
        <v>50000</v>
      </c>
      <c r="L267" s="764">
        <v>2</v>
      </c>
      <c r="M267" s="2171">
        <f>L267*10000</f>
        <v>20000</v>
      </c>
      <c r="N267" s="2172"/>
      <c r="O267" s="2171">
        <f>N267*15000</f>
        <v>0</v>
      </c>
      <c r="P267" s="2171">
        <f t="shared" si="37"/>
        <v>70000</v>
      </c>
      <c r="Q267" s="2171"/>
      <c r="R267" s="2055"/>
    </row>
    <row r="268" spans="2:20" s="31" customFormat="1" ht="15.95" hidden="1" customHeight="1">
      <c r="B268" s="2179">
        <v>16</v>
      </c>
      <c r="C268" s="526">
        <v>41892</v>
      </c>
      <c r="D268" s="1401" t="s">
        <v>788</v>
      </c>
      <c r="E268" s="2172" t="s">
        <v>10</v>
      </c>
      <c r="F268" s="367">
        <v>3</v>
      </c>
      <c r="G268" s="46"/>
      <c r="H268" s="764"/>
      <c r="I268" s="2169">
        <f t="shared" si="36"/>
        <v>0</v>
      </c>
      <c r="J268" s="2172" t="s">
        <v>127</v>
      </c>
      <c r="K268" s="2169">
        <f t="shared" si="38"/>
        <v>37500</v>
      </c>
      <c r="L268" s="764">
        <v>1</v>
      </c>
      <c r="M268" s="2171">
        <f t="shared" si="31"/>
        <v>10000</v>
      </c>
      <c r="N268" s="2172"/>
      <c r="O268" s="2171">
        <f t="shared" si="32"/>
        <v>0</v>
      </c>
      <c r="P268" s="2171">
        <f t="shared" si="37"/>
        <v>47500</v>
      </c>
      <c r="Q268" s="2171"/>
      <c r="R268" s="2055"/>
      <c r="T268" s="1220"/>
    </row>
    <row r="269" spans="2:20" s="31" customFormat="1" ht="15.95" hidden="1" customHeight="1">
      <c r="B269" s="3209">
        <v>17</v>
      </c>
      <c r="C269" s="526">
        <v>41893</v>
      </c>
      <c r="D269" s="1401" t="s">
        <v>788</v>
      </c>
      <c r="E269" s="2172" t="s">
        <v>10</v>
      </c>
      <c r="F269" s="367">
        <v>2</v>
      </c>
      <c r="G269" s="46"/>
      <c r="H269" s="764"/>
      <c r="I269" s="2169">
        <f t="shared" si="36"/>
        <v>0</v>
      </c>
      <c r="J269" s="2172" t="s">
        <v>127</v>
      </c>
      <c r="K269" s="2169">
        <f t="shared" si="38"/>
        <v>25000</v>
      </c>
      <c r="L269" s="764"/>
      <c r="M269" s="2171">
        <f t="shared" si="31"/>
        <v>0</v>
      </c>
      <c r="N269" s="2172"/>
      <c r="O269" s="2171">
        <f t="shared" si="32"/>
        <v>0</v>
      </c>
      <c r="P269" s="2171">
        <f t="shared" si="37"/>
        <v>25000</v>
      </c>
      <c r="Q269" s="2171"/>
      <c r="R269" s="2055"/>
      <c r="T269" s="1220"/>
    </row>
    <row r="270" spans="2:20" s="31" customFormat="1" ht="15.95" hidden="1" customHeight="1">
      <c r="B270" s="3209"/>
      <c r="C270" s="526">
        <v>41893</v>
      </c>
      <c r="D270" s="1276" t="s">
        <v>1042</v>
      </c>
      <c r="E270" s="2172" t="s">
        <v>10</v>
      </c>
      <c r="F270" s="367"/>
      <c r="G270" s="46"/>
      <c r="H270" s="764"/>
      <c r="I270" s="2169">
        <f t="shared" si="36"/>
        <v>0</v>
      </c>
      <c r="J270" s="2172"/>
      <c r="K270" s="2169">
        <f t="shared" si="38"/>
        <v>0</v>
      </c>
      <c r="L270" s="764"/>
      <c r="M270" s="2171">
        <f t="shared" si="31"/>
        <v>0</v>
      </c>
      <c r="N270" s="2172"/>
      <c r="O270" s="2171">
        <f t="shared" si="32"/>
        <v>0</v>
      </c>
      <c r="P270" s="2171">
        <f t="shared" si="37"/>
        <v>0</v>
      </c>
      <c r="Q270" s="2171"/>
      <c r="R270" s="2055"/>
      <c r="T270" s="1220"/>
    </row>
    <row r="271" spans="2:20" s="31" customFormat="1" ht="15.95" hidden="1" customHeight="1">
      <c r="B271" s="2179">
        <v>18</v>
      </c>
      <c r="C271" s="526">
        <v>41894</v>
      </c>
      <c r="D271" s="1401" t="s">
        <v>788</v>
      </c>
      <c r="E271" s="2172" t="s">
        <v>10</v>
      </c>
      <c r="F271" s="367">
        <v>2</v>
      </c>
      <c r="G271" s="46"/>
      <c r="H271" s="764"/>
      <c r="I271" s="2169">
        <f t="shared" si="36"/>
        <v>0</v>
      </c>
      <c r="J271" s="2172" t="s">
        <v>127</v>
      </c>
      <c r="K271" s="2169">
        <f t="shared" si="38"/>
        <v>25000</v>
      </c>
      <c r="L271" s="764"/>
      <c r="M271" s="2171">
        <f t="shared" si="31"/>
        <v>0</v>
      </c>
      <c r="N271" s="2172"/>
      <c r="O271" s="2171">
        <f t="shared" si="32"/>
        <v>0</v>
      </c>
      <c r="P271" s="2171">
        <f t="shared" si="37"/>
        <v>25000</v>
      </c>
      <c r="Q271" s="2171"/>
      <c r="R271" s="2055"/>
      <c r="T271" s="1220"/>
    </row>
    <row r="272" spans="2:20" s="31" customFormat="1" ht="15.95" hidden="1" customHeight="1">
      <c r="B272" s="2179">
        <v>19</v>
      </c>
      <c r="C272" s="526">
        <v>41895</v>
      </c>
      <c r="D272" s="1401" t="s">
        <v>788</v>
      </c>
      <c r="E272" s="2172" t="s">
        <v>10</v>
      </c>
      <c r="F272" s="367">
        <v>3</v>
      </c>
      <c r="G272" s="46"/>
      <c r="H272" s="764"/>
      <c r="I272" s="2169">
        <f t="shared" si="36"/>
        <v>0</v>
      </c>
      <c r="J272" s="2172" t="s">
        <v>127</v>
      </c>
      <c r="K272" s="2169">
        <f t="shared" si="38"/>
        <v>37500</v>
      </c>
      <c r="L272" s="764">
        <v>1</v>
      </c>
      <c r="M272" s="2171">
        <f t="shared" si="31"/>
        <v>10000</v>
      </c>
      <c r="N272" s="2172"/>
      <c r="O272" s="2171">
        <f t="shared" si="32"/>
        <v>0</v>
      </c>
      <c r="P272" s="2171">
        <f t="shared" si="37"/>
        <v>47500</v>
      </c>
      <c r="Q272" s="2171"/>
      <c r="R272" s="2055"/>
      <c r="T272" s="1220"/>
    </row>
    <row r="273" spans="2:20" s="31" customFormat="1" ht="15.95" hidden="1" customHeight="1">
      <c r="B273" s="3196">
        <v>20</v>
      </c>
      <c r="C273" s="2054">
        <v>41896</v>
      </c>
      <c r="D273" s="1401" t="s">
        <v>788</v>
      </c>
      <c r="E273" s="2172" t="s">
        <v>10</v>
      </c>
      <c r="F273" s="367">
        <v>2</v>
      </c>
      <c r="G273" s="46"/>
      <c r="H273" s="764"/>
      <c r="I273" s="2169">
        <f t="shared" si="36"/>
        <v>0</v>
      </c>
      <c r="J273" s="2172" t="s">
        <v>127</v>
      </c>
      <c r="K273" s="2169">
        <f t="shared" si="38"/>
        <v>25000</v>
      </c>
      <c r="L273" s="764"/>
      <c r="M273" s="2171">
        <f t="shared" si="31"/>
        <v>0</v>
      </c>
      <c r="N273" s="2172"/>
      <c r="O273" s="2171">
        <f t="shared" si="32"/>
        <v>0</v>
      </c>
      <c r="P273" s="2171">
        <f t="shared" si="37"/>
        <v>25000</v>
      </c>
      <c r="Q273" s="2171"/>
      <c r="R273" s="2055"/>
      <c r="T273" s="1220"/>
    </row>
    <row r="274" spans="2:20" s="31" customFormat="1" ht="15.95" hidden="1" customHeight="1">
      <c r="B274" s="3197"/>
      <c r="C274" s="2054">
        <v>41896</v>
      </c>
      <c r="D274" s="1401" t="s">
        <v>1046</v>
      </c>
      <c r="E274" s="46" t="s">
        <v>74</v>
      </c>
      <c r="F274" s="367">
        <v>1</v>
      </c>
      <c r="G274" s="46"/>
      <c r="H274" s="764"/>
      <c r="I274" s="2169">
        <f t="shared" si="36"/>
        <v>0</v>
      </c>
      <c r="J274" s="2172" t="s">
        <v>127</v>
      </c>
      <c r="K274" s="2169">
        <f t="shared" si="38"/>
        <v>12500</v>
      </c>
      <c r="L274" s="764"/>
      <c r="M274" s="2171">
        <f t="shared" si="31"/>
        <v>0</v>
      </c>
      <c r="N274" s="2172"/>
      <c r="O274" s="2171">
        <f t="shared" si="32"/>
        <v>0</v>
      </c>
      <c r="P274" s="2171">
        <f t="shared" si="37"/>
        <v>12500</v>
      </c>
      <c r="Q274" s="2171"/>
      <c r="R274" s="2055"/>
      <c r="T274" s="1220"/>
    </row>
    <row r="275" spans="2:20" s="31" customFormat="1" ht="15.95" hidden="1" customHeight="1">
      <c r="B275" s="3198"/>
      <c r="C275" s="2054">
        <v>41896</v>
      </c>
      <c r="D275" s="27" t="s">
        <v>1035</v>
      </c>
      <c r="E275" s="2172" t="s">
        <v>810</v>
      </c>
      <c r="F275" s="367">
        <v>1</v>
      </c>
      <c r="G275" s="46">
        <v>20</v>
      </c>
      <c r="H275" s="764">
        <f>F275*G275</f>
        <v>20</v>
      </c>
      <c r="I275" s="2169">
        <f t="shared" si="36"/>
        <v>10000</v>
      </c>
      <c r="J275" s="2172"/>
      <c r="K275" s="2169"/>
      <c r="L275" s="764">
        <v>4</v>
      </c>
      <c r="M275" s="2171">
        <f t="shared" ref="M275:M294" si="39">L275*10000</f>
        <v>40000</v>
      </c>
      <c r="N275" s="2172"/>
      <c r="O275" s="2171">
        <f t="shared" ref="O275:O294" si="40">N275*15000</f>
        <v>0</v>
      </c>
      <c r="P275" s="2171">
        <f t="shared" si="37"/>
        <v>50000</v>
      </c>
      <c r="Q275" s="2171"/>
      <c r="R275" s="2055"/>
      <c r="T275" s="1220"/>
    </row>
    <row r="276" spans="2:20" s="31" customFormat="1" ht="15.95" hidden="1" customHeight="1">
      <c r="B276" s="3209">
        <v>21</v>
      </c>
      <c r="C276" s="526">
        <v>41897</v>
      </c>
      <c r="D276" s="27" t="s">
        <v>1035</v>
      </c>
      <c r="E276" s="2172" t="s">
        <v>810</v>
      </c>
      <c r="F276" s="367">
        <v>1</v>
      </c>
      <c r="G276" s="46">
        <v>20</v>
      </c>
      <c r="H276" s="764">
        <f>F276*G276</f>
        <v>20</v>
      </c>
      <c r="I276" s="2169">
        <f t="shared" si="36"/>
        <v>10000</v>
      </c>
      <c r="J276" s="2172"/>
      <c r="K276" s="2169"/>
      <c r="L276" s="764"/>
      <c r="M276" s="2171">
        <f t="shared" si="39"/>
        <v>0</v>
      </c>
      <c r="N276" s="2172"/>
      <c r="O276" s="2171">
        <f t="shared" si="40"/>
        <v>0</v>
      </c>
      <c r="P276" s="2171">
        <f t="shared" si="37"/>
        <v>10000</v>
      </c>
      <c r="Q276" s="2171"/>
      <c r="R276" s="2055"/>
      <c r="T276" s="1220"/>
    </row>
    <row r="277" spans="2:20" s="31" customFormat="1" ht="15.95" hidden="1" customHeight="1">
      <c r="B277" s="3209"/>
      <c r="C277" s="526">
        <v>41897</v>
      </c>
      <c r="D277" s="1401" t="s">
        <v>788</v>
      </c>
      <c r="E277" s="2172" t="s">
        <v>10</v>
      </c>
      <c r="F277" s="367">
        <v>3</v>
      </c>
      <c r="G277" s="46"/>
      <c r="H277" s="764"/>
      <c r="I277" s="2169">
        <f t="shared" si="36"/>
        <v>0</v>
      </c>
      <c r="J277" s="2172" t="s">
        <v>127</v>
      </c>
      <c r="K277" s="2169">
        <f>F277*12500</f>
        <v>37500</v>
      </c>
      <c r="L277" s="764">
        <v>1</v>
      </c>
      <c r="M277" s="2171">
        <f t="shared" si="39"/>
        <v>10000</v>
      </c>
      <c r="N277" s="2172"/>
      <c r="O277" s="2171">
        <f t="shared" si="40"/>
        <v>0</v>
      </c>
      <c r="P277" s="2171">
        <f t="shared" si="37"/>
        <v>47500</v>
      </c>
      <c r="Q277" s="2171"/>
      <c r="R277" s="2055"/>
      <c r="T277" s="1220"/>
    </row>
    <row r="278" spans="2:20" s="31" customFormat="1" ht="15.95" hidden="1" customHeight="1">
      <c r="B278" s="3186">
        <v>22</v>
      </c>
      <c r="C278" s="526">
        <v>41898</v>
      </c>
      <c r="D278" s="27" t="s">
        <v>1035</v>
      </c>
      <c r="E278" s="2172" t="s">
        <v>810</v>
      </c>
      <c r="F278" s="367">
        <v>1</v>
      </c>
      <c r="G278" s="46">
        <v>20</v>
      </c>
      <c r="H278" s="764">
        <f>F278*G278</f>
        <v>20</v>
      </c>
      <c r="I278" s="2169">
        <f t="shared" si="36"/>
        <v>10000</v>
      </c>
      <c r="J278" s="2172"/>
      <c r="K278" s="2169"/>
      <c r="L278" s="764"/>
      <c r="M278" s="2171">
        <f t="shared" si="39"/>
        <v>0</v>
      </c>
      <c r="N278" s="2172"/>
      <c r="O278" s="2171">
        <f t="shared" si="40"/>
        <v>0</v>
      </c>
      <c r="P278" s="2171">
        <f t="shared" si="37"/>
        <v>10000</v>
      </c>
      <c r="Q278" s="2171"/>
      <c r="R278" s="2055"/>
      <c r="T278" s="1220"/>
    </row>
    <row r="279" spans="2:20" s="31" customFormat="1" ht="15.95" hidden="1" customHeight="1">
      <c r="B279" s="3187"/>
      <c r="C279" s="526">
        <v>41898</v>
      </c>
      <c r="D279" s="1401" t="s">
        <v>788</v>
      </c>
      <c r="E279" s="2172" t="s">
        <v>10</v>
      </c>
      <c r="F279" s="367">
        <v>3</v>
      </c>
      <c r="G279" s="46"/>
      <c r="H279" s="764"/>
      <c r="I279" s="2169">
        <f t="shared" si="36"/>
        <v>0</v>
      </c>
      <c r="J279" s="2172" t="s">
        <v>127</v>
      </c>
      <c r="K279" s="2169">
        <f>F279*12500</f>
        <v>37500</v>
      </c>
      <c r="L279" s="764">
        <v>2</v>
      </c>
      <c r="M279" s="2171">
        <f t="shared" si="39"/>
        <v>20000</v>
      </c>
      <c r="N279" s="2172"/>
      <c r="O279" s="2171">
        <f t="shared" si="40"/>
        <v>0</v>
      </c>
      <c r="P279" s="2171">
        <f t="shared" si="37"/>
        <v>57500</v>
      </c>
      <c r="Q279" s="2171"/>
      <c r="R279" s="2055"/>
      <c r="T279" s="1220"/>
    </row>
    <row r="280" spans="2:20" s="31" customFormat="1" ht="15.95" hidden="1" customHeight="1">
      <c r="B280" s="2179">
        <v>23</v>
      </c>
      <c r="C280" s="526">
        <v>41899</v>
      </c>
      <c r="D280" s="1401" t="s">
        <v>788</v>
      </c>
      <c r="E280" s="2172" t="s">
        <v>10</v>
      </c>
      <c r="F280" s="367">
        <v>3</v>
      </c>
      <c r="G280" s="46"/>
      <c r="H280" s="764"/>
      <c r="I280" s="2169">
        <f t="shared" si="36"/>
        <v>0</v>
      </c>
      <c r="J280" s="2172" t="s">
        <v>127</v>
      </c>
      <c r="K280" s="2169">
        <f>F280*12500</f>
        <v>37500</v>
      </c>
      <c r="L280" s="764"/>
      <c r="M280" s="2171">
        <f t="shared" si="39"/>
        <v>0</v>
      </c>
      <c r="N280" s="2172"/>
      <c r="O280" s="2171">
        <f t="shared" si="40"/>
        <v>0</v>
      </c>
      <c r="P280" s="2171">
        <f t="shared" si="37"/>
        <v>37500</v>
      </c>
      <c r="Q280" s="2171"/>
      <c r="R280" s="2055"/>
      <c r="T280" s="1220"/>
    </row>
    <row r="281" spans="2:20" s="31" customFormat="1" ht="15.95" hidden="1" customHeight="1">
      <c r="B281" s="2179">
        <v>24</v>
      </c>
      <c r="C281" s="526">
        <v>41900</v>
      </c>
      <c r="D281" s="1401" t="s">
        <v>788</v>
      </c>
      <c r="E281" s="2172" t="s">
        <v>10</v>
      </c>
      <c r="F281" s="367">
        <v>3</v>
      </c>
      <c r="G281" s="46"/>
      <c r="H281" s="764"/>
      <c r="I281" s="2169">
        <f t="shared" si="36"/>
        <v>0</v>
      </c>
      <c r="J281" s="2172" t="s">
        <v>127</v>
      </c>
      <c r="K281" s="2169">
        <f>F281*12500</f>
        <v>37500</v>
      </c>
      <c r="L281" s="764">
        <v>1</v>
      </c>
      <c r="M281" s="2171">
        <f t="shared" si="39"/>
        <v>10000</v>
      </c>
      <c r="N281" s="2172"/>
      <c r="O281" s="2171">
        <f t="shared" si="40"/>
        <v>0</v>
      </c>
      <c r="P281" s="2171">
        <f t="shared" si="37"/>
        <v>47500</v>
      </c>
      <c r="Q281" s="2171"/>
      <c r="R281" s="2055"/>
      <c r="T281" s="1220"/>
    </row>
    <row r="282" spans="2:20" s="31" customFormat="1" ht="15.95" hidden="1" customHeight="1">
      <c r="B282" s="3186">
        <v>25</v>
      </c>
      <c r="C282" s="526">
        <v>41901</v>
      </c>
      <c r="D282" s="1401" t="s">
        <v>788</v>
      </c>
      <c r="E282" s="2172" t="s">
        <v>10</v>
      </c>
      <c r="F282" s="367">
        <v>2</v>
      </c>
      <c r="G282" s="46"/>
      <c r="H282" s="764"/>
      <c r="I282" s="2169">
        <f t="shared" si="36"/>
        <v>0</v>
      </c>
      <c r="J282" s="2172" t="s">
        <v>127</v>
      </c>
      <c r="K282" s="2169">
        <f>F282*12500</f>
        <v>25000</v>
      </c>
      <c r="L282" s="764"/>
      <c r="M282" s="2171">
        <f t="shared" si="39"/>
        <v>0</v>
      </c>
      <c r="N282" s="2172"/>
      <c r="O282" s="2171">
        <f t="shared" si="40"/>
        <v>0</v>
      </c>
      <c r="P282" s="2171">
        <f t="shared" si="37"/>
        <v>25000</v>
      </c>
      <c r="Q282" s="2171"/>
      <c r="R282" s="2055"/>
      <c r="T282" s="1220"/>
    </row>
    <row r="283" spans="2:20" s="31" customFormat="1" ht="15.95" hidden="1" customHeight="1">
      <c r="B283" s="3187"/>
      <c r="C283" s="526">
        <v>41901</v>
      </c>
      <c r="D283" s="27" t="s">
        <v>1047</v>
      </c>
      <c r="E283" s="2172" t="s">
        <v>810</v>
      </c>
      <c r="F283" s="367">
        <v>1</v>
      </c>
      <c r="G283" s="46">
        <v>20</v>
      </c>
      <c r="H283" s="764">
        <f>F283*G283</f>
        <v>20</v>
      </c>
      <c r="I283" s="2169">
        <f t="shared" si="36"/>
        <v>10000</v>
      </c>
      <c r="J283" s="2172"/>
      <c r="K283" s="2169"/>
      <c r="L283" s="764"/>
      <c r="M283" s="2171">
        <f t="shared" si="39"/>
        <v>0</v>
      </c>
      <c r="N283" s="2172"/>
      <c r="O283" s="2171">
        <f t="shared" si="40"/>
        <v>0</v>
      </c>
      <c r="P283" s="2171">
        <f t="shared" si="37"/>
        <v>10000</v>
      </c>
      <c r="Q283" s="2171"/>
      <c r="R283" s="2055"/>
      <c r="T283" s="1220"/>
    </row>
    <row r="284" spans="2:20" s="31" customFormat="1" ht="15.95" hidden="1" customHeight="1">
      <c r="B284" s="2179">
        <v>26</v>
      </c>
      <c r="C284" s="526">
        <v>41902</v>
      </c>
      <c r="D284" s="1401" t="s">
        <v>788</v>
      </c>
      <c r="E284" s="2172" t="s">
        <v>10</v>
      </c>
      <c r="F284" s="367">
        <v>2</v>
      </c>
      <c r="G284" s="46"/>
      <c r="H284" s="764"/>
      <c r="I284" s="2169">
        <f t="shared" si="36"/>
        <v>0</v>
      </c>
      <c r="J284" s="2172" t="s">
        <v>127</v>
      </c>
      <c r="K284" s="2169">
        <f>F284*12500</f>
        <v>25000</v>
      </c>
      <c r="L284" s="764"/>
      <c r="M284" s="2171">
        <f t="shared" si="39"/>
        <v>0</v>
      </c>
      <c r="N284" s="2172"/>
      <c r="O284" s="2171">
        <f t="shared" si="40"/>
        <v>0</v>
      </c>
      <c r="P284" s="2171">
        <f t="shared" si="37"/>
        <v>25000</v>
      </c>
      <c r="Q284" s="2171"/>
      <c r="R284" s="2055"/>
      <c r="T284" s="1220"/>
    </row>
    <row r="285" spans="2:20" s="31" customFormat="1" ht="15.95" hidden="1" customHeight="1">
      <c r="B285" s="3196">
        <v>27</v>
      </c>
      <c r="C285" s="2054">
        <v>41903</v>
      </c>
      <c r="D285" s="1401" t="s">
        <v>788</v>
      </c>
      <c r="E285" s="2172" t="s">
        <v>10</v>
      </c>
      <c r="F285" s="367">
        <v>1</v>
      </c>
      <c r="G285" s="46"/>
      <c r="H285" s="764"/>
      <c r="I285" s="2169">
        <f t="shared" si="36"/>
        <v>0</v>
      </c>
      <c r="J285" s="2172" t="s">
        <v>127</v>
      </c>
      <c r="K285" s="2169">
        <f>F285*12500</f>
        <v>12500</v>
      </c>
      <c r="L285" s="764"/>
      <c r="M285" s="2171">
        <f t="shared" si="39"/>
        <v>0</v>
      </c>
      <c r="N285" s="2172"/>
      <c r="O285" s="2171">
        <f t="shared" si="40"/>
        <v>0</v>
      </c>
      <c r="P285" s="2171">
        <f t="shared" si="37"/>
        <v>12500</v>
      </c>
      <c r="Q285" s="2171"/>
      <c r="R285" s="2055"/>
      <c r="T285" s="1220"/>
    </row>
    <row r="286" spans="2:20" s="31" customFormat="1" ht="15.95" hidden="1" customHeight="1">
      <c r="B286" s="3197"/>
      <c r="C286" s="2054">
        <v>41903</v>
      </c>
      <c r="D286" s="27" t="s">
        <v>1209</v>
      </c>
      <c r="E286" s="2276" t="s">
        <v>810</v>
      </c>
      <c r="F286" s="367">
        <v>1</v>
      </c>
      <c r="G286" s="46">
        <v>55</v>
      </c>
      <c r="H286" s="764">
        <f>F286*G286</f>
        <v>55</v>
      </c>
      <c r="I286" s="2273">
        <f>H286*500</f>
        <v>27500</v>
      </c>
      <c r="J286" s="2276"/>
      <c r="K286" s="2273"/>
      <c r="L286" s="764">
        <v>5</v>
      </c>
      <c r="M286" s="2275">
        <f>L286*10000</f>
        <v>50000</v>
      </c>
      <c r="N286" s="2276"/>
      <c r="O286" s="2275">
        <f>N286*15000</f>
        <v>0</v>
      </c>
      <c r="P286" s="2275">
        <f>I286+K286+M286+O286</f>
        <v>77500</v>
      </c>
      <c r="Q286" s="2275"/>
      <c r="R286" s="2055"/>
      <c r="T286" s="1220"/>
    </row>
    <row r="287" spans="2:20" s="31" customFormat="1" ht="15.95" hidden="1" customHeight="1">
      <c r="B287" s="3198"/>
      <c r="C287" s="2054">
        <v>41903</v>
      </c>
      <c r="D287" s="27" t="s">
        <v>965</v>
      </c>
      <c r="E287" s="2276" t="s">
        <v>10</v>
      </c>
      <c r="F287" s="367">
        <v>1</v>
      </c>
      <c r="G287" s="46"/>
      <c r="H287" s="764"/>
      <c r="I287" s="2273">
        <f>H287*500</f>
        <v>0</v>
      </c>
      <c r="J287" s="2276"/>
      <c r="K287" s="2275">
        <f>F287*10000</f>
        <v>10000</v>
      </c>
      <c r="L287" s="764"/>
      <c r="M287" s="2171">
        <f t="shared" si="39"/>
        <v>0</v>
      </c>
      <c r="N287" s="2172"/>
      <c r="O287" s="2171">
        <f t="shared" si="40"/>
        <v>0</v>
      </c>
      <c r="P287" s="2171">
        <f t="shared" si="37"/>
        <v>10000</v>
      </c>
      <c r="Q287" s="2171"/>
      <c r="R287" s="2055"/>
      <c r="T287" s="1220"/>
    </row>
    <row r="288" spans="2:20" s="31" customFormat="1" ht="15.95" hidden="1" customHeight="1">
      <c r="B288" s="3186">
        <v>28</v>
      </c>
      <c r="C288" s="526">
        <v>41904</v>
      </c>
      <c r="D288" s="1401" t="s">
        <v>788</v>
      </c>
      <c r="E288" s="2172" t="s">
        <v>10</v>
      </c>
      <c r="F288" s="367">
        <v>2</v>
      </c>
      <c r="G288" s="46"/>
      <c r="H288" s="764"/>
      <c r="I288" s="2169">
        <f t="shared" si="36"/>
        <v>0</v>
      </c>
      <c r="J288" s="2172" t="s">
        <v>127</v>
      </c>
      <c r="K288" s="2169">
        <f>F288*12500</f>
        <v>25000</v>
      </c>
      <c r="L288" s="764"/>
      <c r="M288" s="2171">
        <f t="shared" si="39"/>
        <v>0</v>
      </c>
      <c r="N288" s="2172"/>
      <c r="O288" s="2171">
        <f t="shared" si="40"/>
        <v>0</v>
      </c>
      <c r="P288" s="2171">
        <f t="shared" si="37"/>
        <v>25000</v>
      </c>
      <c r="Q288" s="2171"/>
      <c r="R288" s="2055"/>
      <c r="T288" s="1220"/>
    </row>
    <row r="289" spans="2:20" s="31" customFormat="1" ht="15.95" hidden="1" customHeight="1">
      <c r="B289" s="3187"/>
      <c r="C289" s="526">
        <v>41904</v>
      </c>
      <c r="D289" s="27" t="s">
        <v>1209</v>
      </c>
      <c r="E289" s="2172" t="s">
        <v>810</v>
      </c>
      <c r="F289" s="367">
        <v>2</v>
      </c>
      <c r="G289" s="46">
        <v>55</v>
      </c>
      <c r="H289" s="764">
        <f>F289*G289</f>
        <v>110</v>
      </c>
      <c r="I289" s="2169">
        <f t="shared" si="36"/>
        <v>55000</v>
      </c>
      <c r="J289" s="2172"/>
      <c r="K289" s="2169"/>
      <c r="L289" s="764">
        <v>3</v>
      </c>
      <c r="M289" s="2171">
        <f t="shared" si="39"/>
        <v>30000</v>
      </c>
      <c r="N289" s="2172"/>
      <c r="O289" s="2171">
        <f t="shared" si="40"/>
        <v>0</v>
      </c>
      <c r="P289" s="2171">
        <f t="shared" si="37"/>
        <v>85000</v>
      </c>
      <c r="Q289" s="2171"/>
      <c r="R289" s="2055"/>
      <c r="T289" s="1220"/>
    </row>
    <row r="290" spans="2:20" s="31" customFormat="1" ht="15.95" hidden="1" customHeight="1">
      <c r="B290" s="3186">
        <v>29</v>
      </c>
      <c r="C290" s="526">
        <v>41905</v>
      </c>
      <c r="D290" s="1401" t="s">
        <v>788</v>
      </c>
      <c r="E290" s="2172" t="s">
        <v>10</v>
      </c>
      <c r="F290" s="367">
        <v>1</v>
      </c>
      <c r="G290" s="46"/>
      <c r="H290" s="764"/>
      <c r="I290" s="2169">
        <f t="shared" si="36"/>
        <v>0</v>
      </c>
      <c r="J290" s="2172" t="s">
        <v>127</v>
      </c>
      <c r="K290" s="2169">
        <f>F290*12500</f>
        <v>12500</v>
      </c>
      <c r="L290" s="764"/>
      <c r="M290" s="2171">
        <f t="shared" si="39"/>
        <v>0</v>
      </c>
      <c r="N290" s="2172"/>
      <c r="O290" s="2171">
        <f t="shared" si="40"/>
        <v>0</v>
      </c>
      <c r="P290" s="2171">
        <f t="shared" si="37"/>
        <v>12500</v>
      </c>
      <c r="Q290" s="2171"/>
      <c r="R290" s="2055"/>
      <c r="T290" s="1220"/>
    </row>
    <row r="291" spans="2:20" s="31" customFormat="1" ht="15.95" hidden="1" customHeight="1">
      <c r="B291" s="3187"/>
      <c r="C291" s="526">
        <v>41905</v>
      </c>
      <c r="D291" s="27" t="s">
        <v>1209</v>
      </c>
      <c r="E291" s="2172" t="s">
        <v>810</v>
      </c>
      <c r="F291" s="367">
        <v>1</v>
      </c>
      <c r="G291" s="46">
        <v>55</v>
      </c>
      <c r="H291" s="764">
        <f>F291*G291</f>
        <v>55</v>
      </c>
      <c r="I291" s="2169">
        <f t="shared" si="36"/>
        <v>27500</v>
      </c>
      <c r="J291" s="2172"/>
      <c r="K291" s="2169"/>
      <c r="L291" s="764"/>
      <c r="M291" s="2171">
        <f t="shared" si="39"/>
        <v>0</v>
      </c>
      <c r="N291" s="2172"/>
      <c r="O291" s="2171">
        <f t="shared" si="40"/>
        <v>0</v>
      </c>
      <c r="P291" s="2171">
        <f t="shared" si="37"/>
        <v>27500</v>
      </c>
      <c r="Q291" s="2171"/>
      <c r="R291" s="2055"/>
      <c r="T291" s="1220"/>
    </row>
    <row r="292" spans="2:20" s="31" customFormat="1" ht="15.95" hidden="1" customHeight="1">
      <c r="B292" s="2179">
        <v>30</v>
      </c>
      <c r="C292" s="526">
        <v>41906</v>
      </c>
      <c r="D292" s="1276" t="s">
        <v>1049</v>
      </c>
      <c r="E292" s="46"/>
      <c r="F292" s="367"/>
      <c r="G292" s="46"/>
      <c r="H292" s="764"/>
      <c r="I292" s="2169">
        <f t="shared" si="36"/>
        <v>0</v>
      </c>
      <c r="J292" s="2172"/>
      <c r="K292" s="2171">
        <f>F292*10000</f>
        <v>0</v>
      </c>
      <c r="L292" s="764"/>
      <c r="M292" s="2171">
        <f t="shared" si="39"/>
        <v>0</v>
      </c>
      <c r="N292" s="2172"/>
      <c r="O292" s="2171">
        <f t="shared" si="40"/>
        <v>0</v>
      </c>
      <c r="P292" s="2171">
        <f t="shared" si="37"/>
        <v>0</v>
      </c>
      <c r="Q292" s="2171"/>
      <c r="R292" s="125"/>
      <c r="T292" s="1220"/>
    </row>
    <row r="293" spans="2:20" s="31" customFormat="1" ht="15.95" hidden="1" customHeight="1">
      <c r="B293" s="3209">
        <v>31</v>
      </c>
      <c r="C293" s="526">
        <v>41907</v>
      </c>
      <c r="D293" s="1401" t="s">
        <v>788</v>
      </c>
      <c r="E293" s="2172" t="s">
        <v>10</v>
      </c>
      <c r="F293" s="367">
        <v>2</v>
      </c>
      <c r="G293" s="46"/>
      <c r="H293" s="764"/>
      <c r="I293" s="2169">
        <f t="shared" si="36"/>
        <v>0</v>
      </c>
      <c r="J293" s="2172" t="s">
        <v>127</v>
      </c>
      <c r="K293" s="2169">
        <f>F293*12500</f>
        <v>25000</v>
      </c>
      <c r="L293" s="764"/>
      <c r="M293" s="2171">
        <f t="shared" si="39"/>
        <v>0</v>
      </c>
      <c r="N293" s="2172"/>
      <c r="O293" s="2171">
        <f t="shared" si="40"/>
        <v>0</v>
      </c>
      <c r="P293" s="2171">
        <f t="shared" si="37"/>
        <v>25000</v>
      </c>
      <c r="Q293" s="2171"/>
      <c r="R293" s="2055"/>
      <c r="T293" s="1220"/>
    </row>
    <row r="294" spans="2:20" s="31" customFormat="1" ht="15.95" hidden="1" customHeight="1" thickBot="1">
      <c r="B294" s="3210"/>
      <c r="C294" s="791">
        <v>41907</v>
      </c>
      <c r="D294" s="50" t="s">
        <v>1209</v>
      </c>
      <c r="E294" s="2183" t="s">
        <v>810</v>
      </c>
      <c r="F294" s="368">
        <v>1</v>
      </c>
      <c r="G294" s="56">
        <v>55</v>
      </c>
      <c r="H294" s="765">
        <f>F294*G294</f>
        <v>55</v>
      </c>
      <c r="I294" s="2178">
        <f t="shared" si="36"/>
        <v>27500</v>
      </c>
      <c r="J294" s="2183"/>
      <c r="K294" s="2178"/>
      <c r="L294" s="765"/>
      <c r="M294" s="767">
        <f t="shared" si="39"/>
        <v>0</v>
      </c>
      <c r="N294" s="2183"/>
      <c r="O294" s="767">
        <f t="shared" si="40"/>
        <v>0</v>
      </c>
      <c r="P294" s="767">
        <f t="shared" si="37"/>
        <v>27500</v>
      </c>
      <c r="Q294" s="767"/>
      <c r="R294" s="2222"/>
      <c r="T294" s="1220"/>
    </row>
    <row r="295" spans="2:20" ht="15.95" hidden="1" customHeight="1">
      <c r="B295" s="2467">
        <v>1</v>
      </c>
      <c r="C295" s="1931">
        <v>41908</v>
      </c>
      <c r="D295" s="27" t="s">
        <v>1209</v>
      </c>
      <c r="E295" s="2508" t="s">
        <v>810</v>
      </c>
      <c r="F295" s="367">
        <v>1</v>
      </c>
      <c r="G295" s="46">
        <v>55</v>
      </c>
      <c r="H295" s="764">
        <f>F295*G295</f>
        <v>55</v>
      </c>
      <c r="I295" s="2506">
        <f>H295*500</f>
        <v>27500</v>
      </c>
      <c r="J295" s="2508"/>
      <c r="K295" s="2506"/>
      <c r="L295" s="764"/>
      <c r="M295" s="2507">
        <f>L295*10000</f>
        <v>0</v>
      </c>
      <c r="N295" s="2508"/>
      <c r="O295" s="2507">
        <f>N295*15000</f>
        <v>0</v>
      </c>
      <c r="P295" s="2507">
        <f>I295+K295+M295+O295</f>
        <v>27500</v>
      </c>
      <c r="Q295" s="2507"/>
      <c r="R295" s="2391"/>
    </row>
    <row r="296" spans="2:20" ht="15.95" hidden="1" customHeight="1">
      <c r="B296" s="2469">
        <v>2</v>
      </c>
      <c r="C296" s="1940">
        <v>41909</v>
      </c>
      <c r="D296" s="27" t="s">
        <v>965</v>
      </c>
      <c r="E296" s="2508" t="s">
        <v>10</v>
      </c>
      <c r="F296" s="367">
        <v>2</v>
      </c>
      <c r="G296" s="46"/>
      <c r="H296" s="764"/>
      <c r="I296" s="2506">
        <f>H296*500</f>
        <v>0</v>
      </c>
      <c r="J296" s="2508"/>
      <c r="K296" s="2507">
        <f>F296*10000</f>
        <v>20000</v>
      </c>
      <c r="L296" s="764"/>
      <c r="M296" s="2507">
        <f>L296*10000</f>
        <v>0</v>
      </c>
      <c r="N296" s="2508"/>
      <c r="O296" s="2507">
        <f>N296*15000</f>
        <v>0</v>
      </c>
      <c r="P296" s="2507">
        <f>I296+K296+M296+O296</f>
        <v>20000</v>
      </c>
      <c r="Q296" s="2507"/>
      <c r="R296" s="2391"/>
    </row>
    <row r="297" spans="2:20" ht="15.95" hidden="1" customHeight="1">
      <c r="B297" s="2468">
        <v>3</v>
      </c>
      <c r="C297" s="2479">
        <v>41910</v>
      </c>
      <c r="D297" s="2487" t="s">
        <v>1032</v>
      </c>
      <c r="E297" s="2388"/>
      <c r="F297" s="2471"/>
      <c r="G297" s="2471"/>
      <c r="H297" s="2378"/>
      <c r="I297" s="2381"/>
      <c r="J297" s="2471"/>
      <c r="K297" s="2471"/>
      <c r="L297" s="2388"/>
      <c r="M297" s="1804"/>
      <c r="N297" s="2388"/>
      <c r="O297" s="1804"/>
      <c r="P297" s="1804"/>
      <c r="Q297" s="2390"/>
      <c r="R297" s="2391"/>
    </row>
    <row r="298" spans="2:20" ht="15.95" hidden="1" customHeight="1">
      <c r="B298" s="2469">
        <v>4</v>
      </c>
      <c r="C298" s="1940">
        <v>41911</v>
      </c>
      <c r="D298" s="2487" t="s">
        <v>1032</v>
      </c>
      <c r="E298" s="2388"/>
      <c r="F298" s="2471"/>
      <c r="G298" s="2471"/>
      <c r="H298" s="2378"/>
      <c r="I298" s="2381"/>
      <c r="J298" s="2471"/>
      <c r="K298" s="2471"/>
      <c r="L298" s="2388"/>
      <c r="M298" s="1804"/>
      <c r="N298" s="2388"/>
      <c r="O298" s="1804"/>
      <c r="P298" s="1804"/>
      <c r="Q298" s="2390"/>
      <c r="R298" s="2391"/>
    </row>
    <row r="299" spans="2:20" ht="15.95" hidden="1" customHeight="1">
      <c r="B299" s="2469">
        <v>5</v>
      </c>
      <c r="C299" s="1940">
        <v>41912</v>
      </c>
      <c r="D299" s="2487" t="s">
        <v>1032</v>
      </c>
      <c r="E299" s="2388"/>
      <c r="F299" s="2471"/>
      <c r="G299" s="2471"/>
      <c r="H299" s="2378"/>
      <c r="I299" s="2381"/>
      <c r="J299" s="2471"/>
      <c r="K299" s="2471"/>
      <c r="L299" s="2388"/>
      <c r="M299" s="1804"/>
      <c r="N299" s="2388"/>
      <c r="O299" s="1804"/>
      <c r="P299" s="1804"/>
      <c r="Q299" s="2390"/>
      <c r="R299" s="2391"/>
    </row>
    <row r="300" spans="2:20" ht="15.95" hidden="1" customHeight="1">
      <c r="B300" s="2469">
        <v>6</v>
      </c>
      <c r="C300" s="2480">
        <v>41913</v>
      </c>
      <c r="D300" s="2487" t="s">
        <v>1032</v>
      </c>
      <c r="E300" s="2388"/>
      <c r="F300" s="2471"/>
      <c r="G300" s="2471"/>
      <c r="H300" s="2378"/>
      <c r="I300" s="2381"/>
      <c r="J300" s="2471"/>
      <c r="K300" s="2471"/>
      <c r="L300" s="2388"/>
      <c r="M300" s="1804"/>
      <c r="N300" s="2388"/>
      <c r="O300" s="1804"/>
      <c r="P300" s="1804"/>
      <c r="Q300" s="2390"/>
      <c r="R300" s="2391"/>
    </row>
    <row r="301" spans="2:20" ht="15.95" hidden="1" customHeight="1">
      <c r="B301" s="2469">
        <v>7</v>
      </c>
      <c r="C301" s="2480">
        <v>41914</v>
      </c>
      <c r="D301" s="2487" t="s">
        <v>1032</v>
      </c>
      <c r="E301" s="2388"/>
      <c r="F301" s="2471"/>
      <c r="G301" s="2471"/>
      <c r="H301" s="2378"/>
      <c r="I301" s="2381"/>
      <c r="J301" s="2471"/>
      <c r="K301" s="2471"/>
      <c r="L301" s="2388"/>
      <c r="M301" s="1804"/>
      <c r="N301" s="2388"/>
      <c r="O301" s="1804"/>
      <c r="P301" s="1804"/>
      <c r="Q301" s="2390"/>
      <c r="R301" s="2391"/>
    </row>
    <row r="302" spans="2:20" ht="15.95" hidden="1" customHeight="1">
      <c r="B302" s="2469">
        <v>8</v>
      </c>
      <c r="C302" s="2480">
        <v>41915</v>
      </c>
      <c r="D302" s="2487" t="s">
        <v>1032</v>
      </c>
      <c r="E302" s="2388"/>
      <c r="F302" s="2471"/>
      <c r="G302" s="2471"/>
      <c r="H302" s="2378"/>
      <c r="I302" s="2381"/>
      <c r="J302" s="2471"/>
      <c r="K302" s="2471"/>
      <c r="L302" s="2388"/>
      <c r="M302" s="1804"/>
      <c r="N302" s="2388"/>
      <c r="O302" s="1804"/>
      <c r="P302" s="1804"/>
      <c r="Q302" s="2390"/>
      <c r="R302" s="2391"/>
    </row>
    <row r="303" spans="2:20" ht="15.95" hidden="1" customHeight="1">
      <c r="B303" s="2469">
        <v>9</v>
      </c>
      <c r="C303" s="2480">
        <v>41916</v>
      </c>
      <c r="D303" s="2487" t="s">
        <v>1032</v>
      </c>
      <c r="E303" s="2388"/>
      <c r="F303" s="2471"/>
      <c r="G303" s="2471"/>
      <c r="H303" s="2378"/>
      <c r="I303" s="2381"/>
      <c r="J303" s="2471"/>
      <c r="K303" s="2471"/>
      <c r="L303" s="2388"/>
      <c r="M303" s="1804"/>
      <c r="N303" s="2388"/>
      <c r="O303" s="1804"/>
      <c r="P303" s="1804"/>
      <c r="Q303" s="2390"/>
      <c r="R303" s="2391"/>
    </row>
    <row r="304" spans="2:20" ht="15.95" hidden="1" customHeight="1">
      <c r="B304" s="2468">
        <v>10</v>
      </c>
      <c r="C304" s="2479">
        <v>41917</v>
      </c>
      <c r="D304" s="1543" t="s">
        <v>1237</v>
      </c>
      <c r="E304" s="2388"/>
      <c r="F304" s="2471"/>
      <c r="G304" s="2471"/>
      <c r="H304" s="2378"/>
      <c r="I304" s="2381"/>
      <c r="J304" s="2471"/>
      <c r="K304" s="2471"/>
      <c r="L304" s="2388"/>
      <c r="M304" s="1804"/>
      <c r="N304" s="2388"/>
      <c r="O304" s="1804"/>
      <c r="P304" s="1804"/>
      <c r="Q304" s="2390"/>
      <c r="R304" s="2391"/>
    </row>
    <row r="305" spans="2:18" ht="15.95" hidden="1" customHeight="1">
      <c r="B305" s="2469">
        <v>11</v>
      </c>
      <c r="C305" s="2480">
        <v>41918</v>
      </c>
      <c r="D305" s="2487" t="s">
        <v>1032</v>
      </c>
      <c r="E305" s="2388"/>
      <c r="F305" s="2471"/>
      <c r="G305" s="2471"/>
      <c r="H305" s="2378"/>
      <c r="I305" s="2381"/>
      <c r="J305" s="2471"/>
      <c r="K305" s="2471"/>
      <c r="L305" s="2388"/>
      <c r="M305" s="1804"/>
      <c r="N305" s="2388"/>
      <c r="O305" s="1804"/>
      <c r="P305" s="1804"/>
      <c r="Q305" s="2390"/>
      <c r="R305" s="2391"/>
    </row>
    <row r="306" spans="2:18" ht="15.95" hidden="1" customHeight="1">
      <c r="B306" s="2469">
        <v>12</v>
      </c>
      <c r="C306" s="2480">
        <v>41919</v>
      </c>
      <c r="D306" s="1401" t="s">
        <v>788</v>
      </c>
      <c r="E306" s="2508" t="s">
        <v>10</v>
      </c>
      <c r="F306" s="367">
        <v>1</v>
      </c>
      <c r="G306" s="46"/>
      <c r="H306" s="764"/>
      <c r="I306" s="2506">
        <f t="shared" ref="I306:I327" si="41">H306*500</f>
        <v>0</v>
      </c>
      <c r="J306" s="2508" t="s">
        <v>127</v>
      </c>
      <c r="K306" s="2506">
        <f>F306*12500</f>
        <v>12500</v>
      </c>
      <c r="L306" s="764"/>
      <c r="M306" s="2507">
        <f t="shared" ref="M306:M327" si="42">L306*10000</f>
        <v>0</v>
      </c>
      <c r="N306" s="2508"/>
      <c r="O306" s="2507">
        <f t="shared" ref="O306:O327" si="43">N306*15000</f>
        <v>0</v>
      </c>
      <c r="P306" s="2507">
        <f t="shared" ref="P306:P327" si="44">I306+K306+M306+O306</f>
        <v>12500</v>
      </c>
      <c r="Q306" s="2390"/>
      <c r="R306" s="2391"/>
    </row>
    <row r="307" spans="2:18" ht="15.95" hidden="1" customHeight="1">
      <c r="B307" s="2505">
        <v>13</v>
      </c>
      <c r="C307" s="2480">
        <v>41920</v>
      </c>
      <c r="D307" s="1401" t="s">
        <v>788</v>
      </c>
      <c r="E307" s="2508" t="s">
        <v>10</v>
      </c>
      <c r="F307" s="367">
        <v>4</v>
      </c>
      <c r="G307" s="46"/>
      <c r="H307" s="764"/>
      <c r="I307" s="2506">
        <f t="shared" si="41"/>
        <v>0</v>
      </c>
      <c r="J307" s="2508" t="s">
        <v>127</v>
      </c>
      <c r="K307" s="2506">
        <f>F307*12500</f>
        <v>50000</v>
      </c>
      <c r="L307" s="764">
        <v>1</v>
      </c>
      <c r="M307" s="2507">
        <f t="shared" si="42"/>
        <v>10000</v>
      </c>
      <c r="N307" s="2508"/>
      <c r="O307" s="2507">
        <f t="shared" si="43"/>
        <v>0</v>
      </c>
      <c r="P307" s="2507">
        <f t="shared" si="44"/>
        <v>60000</v>
      </c>
      <c r="Q307" s="2390"/>
      <c r="R307" s="2391"/>
    </row>
    <row r="308" spans="2:18" ht="15.95" hidden="1" customHeight="1">
      <c r="B308" s="3186">
        <v>14</v>
      </c>
      <c r="C308" s="2480">
        <v>41921</v>
      </c>
      <c r="D308" s="1401" t="s">
        <v>788</v>
      </c>
      <c r="E308" s="2508" t="s">
        <v>10</v>
      </c>
      <c r="F308" s="367">
        <v>3</v>
      </c>
      <c r="G308" s="46"/>
      <c r="H308" s="764"/>
      <c r="I308" s="2506">
        <f t="shared" si="41"/>
        <v>0</v>
      </c>
      <c r="J308" s="2508" t="s">
        <v>127</v>
      </c>
      <c r="K308" s="2506">
        <f>F308*12500</f>
        <v>37500</v>
      </c>
      <c r="L308" s="764"/>
      <c r="M308" s="2507">
        <f t="shared" si="42"/>
        <v>0</v>
      </c>
      <c r="N308" s="2508"/>
      <c r="O308" s="2507">
        <f t="shared" si="43"/>
        <v>0</v>
      </c>
      <c r="P308" s="2507">
        <f t="shared" si="44"/>
        <v>37500</v>
      </c>
      <c r="Q308" s="2390"/>
      <c r="R308" s="2391"/>
    </row>
    <row r="309" spans="2:18" ht="15.95" hidden="1" customHeight="1">
      <c r="B309" s="3187"/>
      <c r="C309" s="2480">
        <v>41921</v>
      </c>
      <c r="D309" s="27" t="s">
        <v>1200</v>
      </c>
      <c r="E309" s="2508" t="s">
        <v>984</v>
      </c>
      <c r="F309" s="2508">
        <v>1</v>
      </c>
      <c r="G309" s="46">
        <v>55</v>
      </c>
      <c r="H309" s="764">
        <f>F309*G309</f>
        <v>55</v>
      </c>
      <c r="I309" s="2506">
        <f t="shared" si="41"/>
        <v>27500</v>
      </c>
      <c r="J309" s="2508"/>
      <c r="K309" s="2507"/>
      <c r="L309" s="764">
        <v>6</v>
      </c>
      <c r="M309" s="2507">
        <f t="shared" si="42"/>
        <v>60000</v>
      </c>
      <c r="N309" s="2508"/>
      <c r="O309" s="2507">
        <f t="shared" si="43"/>
        <v>0</v>
      </c>
      <c r="P309" s="2507">
        <f t="shared" si="44"/>
        <v>87500</v>
      </c>
      <c r="Q309" s="2507"/>
      <c r="R309" s="2391"/>
    </row>
    <row r="310" spans="2:18" ht="15.95" hidden="1" customHeight="1">
      <c r="B310" s="2469">
        <v>15</v>
      </c>
      <c r="C310" s="2480">
        <v>41922</v>
      </c>
      <c r="D310" s="1401" t="s">
        <v>788</v>
      </c>
      <c r="E310" s="2508" t="s">
        <v>10</v>
      </c>
      <c r="F310" s="367">
        <v>3</v>
      </c>
      <c r="G310" s="46"/>
      <c r="H310" s="764"/>
      <c r="I310" s="2506">
        <f t="shared" si="41"/>
        <v>0</v>
      </c>
      <c r="J310" s="2508" t="s">
        <v>127</v>
      </c>
      <c r="K310" s="2506">
        <f>F310*12500</f>
        <v>37500</v>
      </c>
      <c r="L310" s="764"/>
      <c r="M310" s="2507">
        <f t="shared" si="42"/>
        <v>0</v>
      </c>
      <c r="N310" s="2508"/>
      <c r="O310" s="2507">
        <f t="shared" si="43"/>
        <v>0</v>
      </c>
      <c r="P310" s="2507">
        <f t="shared" si="44"/>
        <v>37500</v>
      </c>
      <c r="Q310" s="2390"/>
      <c r="R310" s="2391"/>
    </row>
    <row r="311" spans="2:18" ht="15.95" hidden="1" customHeight="1">
      <c r="B311" s="2469">
        <v>16</v>
      </c>
      <c r="C311" s="2480">
        <v>41923</v>
      </c>
      <c r="D311" s="1401" t="s">
        <v>788</v>
      </c>
      <c r="E311" s="2508" t="s">
        <v>10</v>
      </c>
      <c r="F311" s="367">
        <v>5</v>
      </c>
      <c r="G311" s="46"/>
      <c r="H311" s="764"/>
      <c r="I311" s="2506">
        <f t="shared" si="41"/>
        <v>0</v>
      </c>
      <c r="J311" s="2508" t="s">
        <v>127</v>
      </c>
      <c r="K311" s="2506">
        <f>F311*12500</f>
        <v>62500</v>
      </c>
      <c r="L311" s="764">
        <v>2</v>
      </c>
      <c r="M311" s="2507">
        <f t="shared" si="42"/>
        <v>20000</v>
      </c>
      <c r="N311" s="2508"/>
      <c r="O311" s="2507">
        <f t="shared" si="43"/>
        <v>0</v>
      </c>
      <c r="P311" s="2507">
        <f t="shared" si="44"/>
        <v>82500</v>
      </c>
      <c r="Q311" s="2390"/>
      <c r="R311" s="2391"/>
    </row>
    <row r="312" spans="2:18" ht="15.95" hidden="1" customHeight="1">
      <c r="B312" s="3196">
        <v>17</v>
      </c>
      <c r="C312" s="2479">
        <v>41924</v>
      </c>
      <c r="D312" s="1401" t="s">
        <v>788</v>
      </c>
      <c r="E312" s="2508" t="s">
        <v>10</v>
      </c>
      <c r="F312" s="367">
        <v>1</v>
      </c>
      <c r="G312" s="46"/>
      <c r="H312" s="764"/>
      <c r="I312" s="2506">
        <f t="shared" si="41"/>
        <v>0</v>
      </c>
      <c r="J312" s="2508" t="s">
        <v>127</v>
      </c>
      <c r="K312" s="2506">
        <f>F312*12500</f>
        <v>12500</v>
      </c>
      <c r="L312" s="764"/>
      <c r="M312" s="2507">
        <f t="shared" si="42"/>
        <v>0</v>
      </c>
      <c r="N312" s="2508"/>
      <c r="O312" s="2507">
        <f t="shared" si="43"/>
        <v>0</v>
      </c>
      <c r="P312" s="2507">
        <f t="shared" si="44"/>
        <v>12500</v>
      </c>
      <c r="Q312" s="2390"/>
      <c r="R312" s="2391"/>
    </row>
    <row r="313" spans="2:18" ht="15.95" hidden="1" customHeight="1">
      <c r="B313" s="3198"/>
      <c r="C313" s="2479">
        <v>41924</v>
      </c>
      <c r="D313" s="27" t="s">
        <v>1200</v>
      </c>
      <c r="E313" s="2508" t="s">
        <v>984</v>
      </c>
      <c r="F313" s="2508">
        <v>2</v>
      </c>
      <c r="G313" s="46">
        <v>55</v>
      </c>
      <c r="H313" s="764">
        <f>F313*G313</f>
        <v>110</v>
      </c>
      <c r="I313" s="2506">
        <f t="shared" si="41"/>
        <v>55000</v>
      </c>
      <c r="J313" s="2508"/>
      <c r="K313" s="2507"/>
      <c r="L313" s="764">
        <v>7</v>
      </c>
      <c r="M313" s="2507">
        <f t="shared" si="42"/>
        <v>70000</v>
      </c>
      <c r="N313" s="2508"/>
      <c r="O313" s="2507">
        <f t="shared" si="43"/>
        <v>0</v>
      </c>
      <c r="P313" s="2507">
        <f t="shared" si="44"/>
        <v>125000</v>
      </c>
      <c r="Q313" s="2390"/>
      <c r="R313" s="2391"/>
    </row>
    <row r="314" spans="2:18" ht="15.95" hidden="1" customHeight="1">
      <c r="B314" s="3186">
        <v>18</v>
      </c>
      <c r="C314" s="2480">
        <v>41925</v>
      </c>
      <c r="D314" s="3" t="s">
        <v>800</v>
      </c>
      <c r="E314" s="120" t="s">
        <v>799</v>
      </c>
      <c r="F314" s="2508">
        <v>2</v>
      </c>
      <c r="G314" s="764"/>
      <c r="H314" s="764"/>
      <c r="I314" s="2506">
        <f t="shared" si="41"/>
        <v>0</v>
      </c>
      <c r="J314" s="777" t="s">
        <v>127</v>
      </c>
      <c r="K314" s="2506">
        <v>12500</v>
      </c>
      <c r="L314" s="764"/>
      <c r="M314" s="2507">
        <f t="shared" si="42"/>
        <v>0</v>
      </c>
      <c r="N314" s="2508"/>
      <c r="O314" s="2507">
        <f t="shared" si="43"/>
        <v>0</v>
      </c>
      <c r="P314" s="2507">
        <f t="shared" si="44"/>
        <v>12500</v>
      </c>
      <c r="Q314" s="2390"/>
      <c r="R314" s="2391"/>
    </row>
    <row r="315" spans="2:18" ht="15.95" hidden="1" customHeight="1">
      <c r="B315" s="3187"/>
      <c r="C315" s="2480">
        <v>41925</v>
      </c>
      <c r="D315" s="1401" t="s">
        <v>788</v>
      </c>
      <c r="E315" s="2508" t="s">
        <v>10</v>
      </c>
      <c r="F315" s="367">
        <v>3</v>
      </c>
      <c r="G315" s="46"/>
      <c r="H315" s="764"/>
      <c r="I315" s="2506">
        <f t="shared" si="41"/>
        <v>0</v>
      </c>
      <c r="J315" s="2508" t="s">
        <v>127</v>
      </c>
      <c r="K315" s="2506">
        <f>F315*12500</f>
        <v>37500</v>
      </c>
      <c r="L315" s="764"/>
      <c r="M315" s="2507">
        <f t="shared" si="42"/>
        <v>0</v>
      </c>
      <c r="N315" s="2508"/>
      <c r="O315" s="2507">
        <f t="shared" si="43"/>
        <v>0</v>
      </c>
      <c r="P315" s="2507">
        <f t="shared" si="44"/>
        <v>37500</v>
      </c>
      <c r="Q315" s="2390"/>
      <c r="R315" s="2391"/>
    </row>
    <row r="316" spans="2:18" ht="15.95" hidden="1" customHeight="1">
      <c r="B316" s="3186">
        <v>19</v>
      </c>
      <c r="C316" s="2480">
        <v>41926</v>
      </c>
      <c r="D316" s="1401" t="s">
        <v>1261</v>
      </c>
      <c r="E316" s="2530"/>
      <c r="F316" s="367"/>
      <c r="G316" s="46"/>
      <c r="H316" s="764"/>
      <c r="I316" s="2532"/>
      <c r="J316" s="2530" t="s">
        <v>127</v>
      </c>
      <c r="K316" s="2532">
        <f>K314/2</f>
        <v>6250</v>
      </c>
      <c r="L316" s="764"/>
      <c r="M316" s="2531">
        <f>L316*10000</f>
        <v>0</v>
      </c>
      <c r="N316" s="2530"/>
      <c r="O316" s="2531">
        <f>N316*15000</f>
        <v>0</v>
      </c>
      <c r="P316" s="2531">
        <f>I316+K316+M316+O316</f>
        <v>6250</v>
      </c>
      <c r="Q316" s="2390"/>
      <c r="R316" s="2391"/>
    </row>
    <row r="317" spans="2:18" ht="15.95" hidden="1" customHeight="1">
      <c r="B317" s="3187"/>
      <c r="C317" s="2480">
        <v>41926</v>
      </c>
      <c r="D317" s="27" t="s">
        <v>1200</v>
      </c>
      <c r="E317" s="2508" t="s">
        <v>984</v>
      </c>
      <c r="F317" s="2508">
        <v>1</v>
      </c>
      <c r="G317" s="46">
        <v>55</v>
      </c>
      <c r="H317" s="764">
        <f>F317*G317</f>
        <v>55</v>
      </c>
      <c r="I317" s="2506">
        <f t="shared" si="41"/>
        <v>27500</v>
      </c>
      <c r="J317" s="2508"/>
      <c r="K317" s="2507"/>
      <c r="L317" s="764"/>
      <c r="M317" s="2507">
        <f t="shared" si="42"/>
        <v>0</v>
      </c>
      <c r="N317" s="2508"/>
      <c r="O317" s="2507">
        <f t="shared" si="43"/>
        <v>0</v>
      </c>
      <c r="P317" s="2507">
        <f t="shared" si="44"/>
        <v>27500</v>
      </c>
      <c r="Q317" s="2390"/>
      <c r="R317" s="2391"/>
    </row>
    <row r="318" spans="2:18" ht="15.95" hidden="1" customHeight="1">
      <c r="B318" s="2469">
        <v>20</v>
      </c>
      <c r="C318" s="2480">
        <v>41927</v>
      </c>
      <c r="D318" s="27" t="s">
        <v>1200</v>
      </c>
      <c r="E318" s="2508" t="s">
        <v>984</v>
      </c>
      <c r="F318" s="2508">
        <v>2</v>
      </c>
      <c r="G318" s="46">
        <v>55</v>
      </c>
      <c r="H318" s="764">
        <f>F318*G318</f>
        <v>110</v>
      </c>
      <c r="I318" s="2506">
        <f t="shared" si="41"/>
        <v>55000</v>
      </c>
      <c r="J318" s="2508"/>
      <c r="K318" s="2507"/>
      <c r="L318" s="764">
        <v>3</v>
      </c>
      <c r="M318" s="2507">
        <f t="shared" si="42"/>
        <v>30000</v>
      </c>
      <c r="N318" s="2508"/>
      <c r="O318" s="2507">
        <f t="shared" si="43"/>
        <v>0</v>
      </c>
      <c r="P318" s="2507">
        <f t="shared" si="44"/>
        <v>85000</v>
      </c>
      <c r="Q318" s="2390"/>
      <c r="R318" s="2391"/>
    </row>
    <row r="319" spans="2:18" ht="15.95" hidden="1" customHeight="1">
      <c r="B319" s="3186">
        <v>21</v>
      </c>
      <c r="C319" s="2480">
        <v>41928</v>
      </c>
      <c r="D319" s="27" t="s">
        <v>1200</v>
      </c>
      <c r="E319" s="2508" t="s">
        <v>984</v>
      </c>
      <c r="F319" s="2508">
        <v>2</v>
      </c>
      <c r="G319" s="46">
        <v>55</v>
      </c>
      <c r="H319" s="764">
        <f>F319*G319</f>
        <v>110</v>
      </c>
      <c r="I319" s="2506">
        <f t="shared" si="41"/>
        <v>55000</v>
      </c>
      <c r="J319" s="2508"/>
      <c r="K319" s="2507"/>
      <c r="L319" s="764">
        <v>6</v>
      </c>
      <c r="M319" s="2507">
        <f t="shared" si="42"/>
        <v>60000</v>
      </c>
      <c r="N319" s="2508"/>
      <c r="O319" s="2507">
        <f t="shared" si="43"/>
        <v>0</v>
      </c>
      <c r="P319" s="2507">
        <f t="shared" si="44"/>
        <v>115000</v>
      </c>
      <c r="Q319" s="2390"/>
      <c r="R319" s="2391"/>
    </row>
    <row r="320" spans="2:18" ht="15.95" hidden="1" customHeight="1">
      <c r="B320" s="3187"/>
      <c r="C320" s="2480">
        <v>41928</v>
      </c>
      <c r="D320" s="1401" t="s">
        <v>788</v>
      </c>
      <c r="E320" s="2508" t="s">
        <v>10</v>
      </c>
      <c r="F320" s="367">
        <v>1</v>
      </c>
      <c r="G320" s="46"/>
      <c r="H320" s="764"/>
      <c r="I320" s="2506">
        <f t="shared" si="41"/>
        <v>0</v>
      </c>
      <c r="J320" s="2508" t="s">
        <v>127</v>
      </c>
      <c r="K320" s="2506">
        <f>F320*12500</f>
        <v>12500</v>
      </c>
      <c r="L320" s="764"/>
      <c r="M320" s="2507">
        <f t="shared" si="42"/>
        <v>0</v>
      </c>
      <c r="N320" s="2508"/>
      <c r="O320" s="2507">
        <f t="shared" si="43"/>
        <v>0</v>
      </c>
      <c r="P320" s="2507">
        <f t="shared" si="44"/>
        <v>12500</v>
      </c>
      <c r="Q320" s="2390"/>
      <c r="R320" s="2391"/>
    </row>
    <row r="321" spans="2:18" ht="15.95" hidden="1" customHeight="1">
      <c r="B321" s="2469">
        <v>22</v>
      </c>
      <c r="C321" s="2480">
        <v>41929</v>
      </c>
      <c r="D321" s="1401" t="s">
        <v>788</v>
      </c>
      <c r="E321" s="2508" t="s">
        <v>10</v>
      </c>
      <c r="F321" s="367">
        <v>3</v>
      </c>
      <c r="G321" s="46"/>
      <c r="H321" s="764"/>
      <c r="I321" s="2506">
        <f t="shared" si="41"/>
        <v>0</v>
      </c>
      <c r="J321" s="2508" t="s">
        <v>127</v>
      </c>
      <c r="K321" s="2506">
        <f>F321*12500</f>
        <v>37500</v>
      </c>
      <c r="L321" s="764"/>
      <c r="M321" s="2507">
        <f t="shared" si="42"/>
        <v>0</v>
      </c>
      <c r="N321" s="2508"/>
      <c r="O321" s="2507">
        <f t="shared" si="43"/>
        <v>0</v>
      </c>
      <c r="P321" s="2507">
        <f t="shared" si="44"/>
        <v>37500</v>
      </c>
      <c r="Q321" s="2390"/>
      <c r="R321" s="2391"/>
    </row>
    <row r="322" spans="2:18" ht="15.95" hidden="1" customHeight="1">
      <c r="B322" s="2469">
        <v>23</v>
      </c>
      <c r="C322" s="2480">
        <v>41930</v>
      </c>
      <c r="D322" s="1401" t="s">
        <v>788</v>
      </c>
      <c r="E322" s="2508" t="s">
        <v>10</v>
      </c>
      <c r="F322" s="367">
        <v>3</v>
      </c>
      <c r="G322" s="46"/>
      <c r="H322" s="764"/>
      <c r="I322" s="2506">
        <f t="shared" si="41"/>
        <v>0</v>
      </c>
      <c r="J322" s="2508" t="s">
        <v>127</v>
      </c>
      <c r="K322" s="2506">
        <f>F322*12500</f>
        <v>37500</v>
      </c>
      <c r="L322" s="764"/>
      <c r="M322" s="2507">
        <f t="shared" si="42"/>
        <v>0</v>
      </c>
      <c r="N322" s="2508"/>
      <c r="O322" s="2507">
        <f t="shared" si="43"/>
        <v>0</v>
      </c>
      <c r="P322" s="2507">
        <f t="shared" si="44"/>
        <v>37500</v>
      </c>
      <c r="Q322" s="2390"/>
      <c r="R322" s="2391"/>
    </row>
    <row r="323" spans="2:18" ht="15.95" hidden="1" customHeight="1">
      <c r="B323" s="3196">
        <v>24</v>
      </c>
      <c r="C323" s="2479">
        <v>41931</v>
      </c>
      <c r="D323" s="1401" t="s">
        <v>800</v>
      </c>
      <c r="E323" s="2530" t="s">
        <v>799</v>
      </c>
      <c r="F323" s="367">
        <v>3</v>
      </c>
      <c r="G323" s="46"/>
      <c r="H323" s="764"/>
      <c r="I323" s="2532">
        <f>H323*500</f>
        <v>0</v>
      </c>
      <c r="J323" s="2530" t="s">
        <v>127</v>
      </c>
      <c r="K323" s="2532">
        <v>25000</v>
      </c>
      <c r="L323" s="764"/>
      <c r="M323" s="2531">
        <f>L323*10000</f>
        <v>0</v>
      </c>
      <c r="N323" s="2530"/>
      <c r="O323" s="2531">
        <f>N323*15000</f>
        <v>0</v>
      </c>
      <c r="P323" s="2531">
        <f>I323+K323+M323+O323</f>
        <v>25000</v>
      </c>
      <c r="Q323" s="2390"/>
      <c r="R323" s="2391"/>
    </row>
    <row r="324" spans="2:18" ht="15.95" hidden="1" customHeight="1">
      <c r="B324" s="3198"/>
      <c r="C324" s="2479">
        <v>41931</v>
      </c>
      <c r="D324" s="1401" t="s">
        <v>788</v>
      </c>
      <c r="E324" s="2508" t="s">
        <v>10</v>
      </c>
      <c r="F324" s="367">
        <v>2</v>
      </c>
      <c r="G324" s="46"/>
      <c r="H324" s="764"/>
      <c r="I324" s="2506">
        <f t="shared" si="41"/>
        <v>0</v>
      </c>
      <c r="J324" s="2508" t="s">
        <v>127</v>
      </c>
      <c r="K324" s="2506">
        <f>F324*12500</f>
        <v>25000</v>
      </c>
      <c r="L324" s="764">
        <v>4</v>
      </c>
      <c r="M324" s="2507">
        <f t="shared" si="42"/>
        <v>40000</v>
      </c>
      <c r="N324" s="2508"/>
      <c r="O324" s="2507">
        <f t="shared" si="43"/>
        <v>0</v>
      </c>
      <c r="P324" s="2507">
        <f t="shared" si="44"/>
        <v>65000</v>
      </c>
      <c r="Q324" s="2390"/>
      <c r="R324" s="2391"/>
    </row>
    <row r="325" spans="2:18" ht="15.95" hidden="1" customHeight="1">
      <c r="B325" s="2469">
        <v>25</v>
      </c>
      <c r="C325" s="2480">
        <v>41932</v>
      </c>
      <c r="D325" s="27" t="s">
        <v>1200</v>
      </c>
      <c r="E325" s="2508" t="s">
        <v>984</v>
      </c>
      <c r="F325" s="2508">
        <v>2</v>
      </c>
      <c r="G325" s="46">
        <v>55</v>
      </c>
      <c r="H325" s="764">
        <f>F325*G325</f>
        <v>110</v>
      </c>
      <c r="I325" s="2506">
        <f t="shared" si="41"/>
        <v>55000</v>
      </c>
      <c r="J325" s="2508"/>
      <c r="K325" s="2507"/>
      <c r="L325" s="764">
        <v>2</v>
      </c>
      <c r="M325" s="2507">
        <f t="shared" si="42"/>
        <v>20000</v>
      </c>
      <c r="N325" s="2508"/>
      <c r="O325" s="2507">
        <f t="shared" si="43"/>
        <v>0</v>
      </c>
      <c r="P325" s="2507">
        <f t="shared" si="44"/>
        <v>75000</v>
      </c>
      <c r="Q325" s="2390"/>
      <c r="R325" s="2391"/>
    </row>
    <row r="326" spans="2:18" ht="15.95" hidden="1" customHeight="1">
      <c r="B326" s="2469">
        <v>26</v>
      </c>
      <c r="C326" s="2480">
        <v>41933</v>
      </c>
      <c r="D326" s="1401" t="s">
        <v>788</v>
      </c>
      <c r="E326" s="2508" t="s">
        <v>10</v>
      </c>
      <c r="F326" s="367">
        <v>4</v>
      </c>
      <c r="G326" s="46"/>
      <c r="H326" s="764"/>
      <c r="I326" s="2506">
        <f t="shared" si="41"/>
        <v>0</v>
      </c>
      <c r="J326" s="2508" t="s">
        <v>127</v>
      </c>
      <c r="K326" s="2506">
        <f>F326*12500</f>
        <v>50000</v>
      </c>
      <c r="L326" s="764">
        <v>2</v>
      </c>
      <c r="M326" s="2507">
        <f t="shared" si="42"/>
        <v>20000</v>
      </c>
      <c r="N326" s="2508"/>
      <c r="O326" s="2507">
        <f t="shared" si="43"/>
        <v>0</v>
      </c>
      <c r="P326" s="2507">
        <f t="shared" si="44"/>
        <v>70000</v>
      </c>
      <c r="Q326" s="2390"/>
      <c r="R326" s="2391"/>
    </row>
    <row r="327" spans="2:18" ht="15.95" hidden="1" customHeight="1">
      <c r="B327" s="2469">
        <v>27</v>
      </c>
      <c r="C327" s="2480">
        <v>41934</v>
      </c>
      <c r="D327" s="1401" t="s">
        <v>788</v>
      </c>
      <c r="E327" s="2508" t="s">
        <v>10</v>
      </c>
      <c r="F327" s="367">
        <v>2</v>
      </c>
      <c r="G327" s="46"/>
      <c r="H327" s="764"/>
      <c r="I327" s="2506">
        <f t="shared" si="41"/>
        <v>0</v>
      </c>
      <c r="J327" s="2508" t="s">
        <v>127</v>
      </c>
      <c r="K327" s="2506">
        <f>F327*12500</f>
        <v>25000</v>
      </c>
      <c r="L327" s="764"/>
      <c r="M327" s="2507">
        <f t="shared" si="42"/>
        <v>0</v>
      </c>
      <c r="N327" s="2508"/>
      <c r="O327" s="2507">
        <f t="shared" si="43"/>
        <v>0</v>
      </c>
      <c r="P327" s="2507">
        <f t="shared" si="44"/>
        <v>25000</v>
      </c>
      <c r="Q327" s="2390"/>
      <c r="R327" s="2391"/>
    </row>
    <row r="328" spans="2:18" ht="15.95" hidden="1" customHeight="1">
      <c r="B328" s="2469">
        <v>28</v>
      </c>
      <c r="C328" s="2480">
        <v>41935</v>
      </c>
      <c r="D328" s="2487" t="s">
        <v>1032</v>
      </c>
      <c r="E328" s="2388"/>
      <c r="F328" s="2471"/>
      <c r="G328" s="2471"/>
      <c r="H328" s="2378"/>
      <c r="I328" s="2381"/>
      <c r="J328" s="2471"/>
      <c r="K328" s="2471"/>
      <c r="L328" s="2388"/>
      <c r="M328" s="1804"/>
      <c r="N328" s="2388"/>
      <c r="O328" s="1804"/>
      <c r="P328" s="1804"/>
      <c r="Q328" s="2390"/>
      <c r="R328" s="2391"/>
    </row>
    <row r="329" spans="2:18" ht="15.95" hidden="1" customHeight="1">
      <c r="B329" s="2469">
        <v>29</v>
      </c>
      <c r="C329" s="2480">
        <v>41936</v>
      </c>
      <c r="D329" s="27" t="s">
        <v>1200</v>
      </c>
      <c r="E329" s="2508" t="s">
        <v>984</v>
      </c>
      <c r="F329" s="2508">
        <v>1</v>
      </c>
      <c r="G329" s="46">
        <v>55</v>
      </c>
      <c r="H329" s="764">
        <f>F329*G329</f>
        <v>55</v>
      </c>
      <c r="I329" s="2506">
        <f>H329*500</f>
        <v>27500</v>
      </c>
      <c r="J329" s="2508"/>
      <c r="K329" s="2507"/>
      <c r="L329" s="764"/>
      <c r="M329" s="2507">
        <f>L329*10000</f>
        <v>0</v>
      </c>
      <c r="N329" s="2508"/>
      <c r="O329" s="2507">
        <f>N329*15000</f>
        <v>0</v>
      </c>
      <c r="P329" s="2507">
        <f>I329+K329+M329+O329</f>
        <v>27500</v>
      </c>
      <c r="Q329" s="2390"/>
      <c r="R329" s="2391"/>
    </row>
    <row r="330" spans="2:18" ht="15.95" hidden="1" customHeight="1" thickBot="1">
      <c r="B330" s="2510">
        <v>30</v>
      </c>
      <c r="C330" s="2481">
        <v>41937</v>
      </c>
      <c r="D330" s="50" t="s">
        <v>1200</v>
      </c>
      <c r="E330" s="2511" t="s">
        <v>984</v>
      </c>
      <c r="F330" s="2511">
        <v>1</v>
      </c>
      <c r="G330" s="56">
        <v>55</v>
      </c>
      <c r="H330" s="765">
        <f>F330*G330</f>
        <v>55</v>
      </c>
      <c r="I330" s="2509">
        <f>H330*500</f>
        <v>27500</v>
      </c>
      <c r="J330" s="2511"/>
      <c r="K330" s="767"/>
      <c r="L330" s="765"/>
      <c r="M330" s="767">
        <f>L330*10000</f>
        <v>0</v>
      </c>
      <c r="N330" s="2511"/>
      <c r="O330" s="767">
        <f>N330*15000</f>
        <v>0</v>
      </c>
      <c r="P330" s="767">
        <f>I330+K330+M330+O330</f>
        <v>27500</v>
      </c>
      <c r="Q330" s="2396"/>
      <c r="R330" s="2397"/>
    </row>
    <row r="331" spans="2:18" ht="15.95" customHeight="1">
      <c r="B331" s="161"/>
      <c r="C331" s="162" t="s">
        <v>1647</v>
      </c>
      <c r="D331" s="35"/>
      <c r="E331" s="2460"/>
      <c r="F331" s="2460"/>
      <c r="G331" s="2460"/>
      <c r="H331" s="163"/>
      <c r="I331" s="164"/>
      <c r="J331" s="163"/>
      <c r="K331" s="165"/>
      <c r="L331" s="166"/>
      <c r="M331" s="128"/>
      <c r="N331" s="166"/>
      <c r="O331" s="128"/>
      <c r="P331" s="129"/>
      <c r="Q331" s="128"/>
      <c r="R331" s="163"/>
    </row>
    <row r="332" spans="2:18" ht="15.95" customHeight="1">
      <c r="B332" s="2460"/>
      <c r="C332" s="2460"/>
      <c r="D332" s="2462" t="s">
        <v>49</v>
      </c>
      <c r="E332" s="2460"/>
      <c r="F332" s="21"/>
      <c r="G332" s="21"/>
      <c r="I332" s="209"/>
      <c r="J332" s="944"/>
      <c r="K332" s="209"/>
      <c r="L332" s="944"/>
      <c r="M332" s="209"/>
      <c r="N332" s="83"/>
      <c r="O332" s="2461" t="s">
        <v>50</v>
      </c>
      <c r="P332" s="2461"/>
      <c r="Q332" s="102"/>
      <c r="R332" s="2460"/>
    </row>
    <row r="333" spans="2:18" ht="15.95" customHeight="1" thickBot="1">
      <c r="B333" s="2460"/>
      <c r="C333" s="2460"/>
      <c r="D333" s="2460"/>
      <c r="E333" s="2460"/>
      <c r="F333" s="21"/>
      <c r="G333" s="21"/>
      <c r="I333" s="209"/>
      <c r="J333" s="944"/>
      <c r="K333" s="209"/>
      <c r="L333" s="944"/>
      <c r="M333" s="209"/>
      <c r="N333" s="83"/>
      <c r="O333" s="2461"/>
      <c r="P333" s="35"/>
      <c r="Q333" s="102"/>
      <c r="R333" s="2460"/>
    </row>
    <row r="334" spans="2:18" ht="15.95" customHeight="1">
      <c r="B334" s="2460"/>
      <c r="C334" s="2460"/>
      <c r="D334" s="2460"/>
      <c r="E334" s="2460"/>
      <c r="F334" s="3135" t="s">
        <v>140</v>
      </c>
      <c r="G334" s="3136"/>
      <c r="H334" s="3136"/>
      <c r="I334" s="3136"/>
      <c r="J334" s="3136"/>
      <c r="K334" s="3136"/>
      <c r="L334" s="3136"/>
      <c r="M334" s="3137"/>
      <c r="N334" s="83"/>
      <c r="O334" s="2461"/>
      <c r="P334" s="35"/>
      <c r="Q334" s="102"/>
      <c r="R334" s="2460"/>
    </row>
    <row r="335" spans="2:18" ht="15.95" customHeight="1" thickBot="1">
      <c r="B335" s="2460"/>
      <c r="C335" s="2460"/>
      <c r="D335" s="2460"/>
      <c r="E335" s="2460"/>
      <c r="F335" s="3138"/>
      <c r="G335" s="3139"/>
      <c r="H335" s="3139"/>
      <c r="I335" s="3139"/>
      <c r="J335" s="3139"/>
      <c r="K335" s="3139"/>
      <c r="L335" s="3139"/>
      <c r="M335" s="3140"/>
      <c r="N335" s="83"/>
      <c r="O335" s="2461"/>
      <c r="P335" s="35"/>
      <c r="Q335" s="102"/>
      <c r="R335" s="2460"/>
    </row>
    <row r="336" spans="2:18" ht="15.95" customHeight="1">
      <c r="B336" s="2460"/>
      <c r="C336" s="2460"/>
      <c r="D336" s="2461" t="s">
        <v>46</v>
      </c>
      <c r="E336" s="2460"/>
      <c r="F336" s="2460"/>
      <c r="G336" s="21"/>
      <c r="H336" s="35"/>
      <c r="I336" s="35"/>
      <c r="J336" s="2460"/>
      <c r="K336" s="89"/>
      <c r="L336" s="35"/>
      <c r="M336" s="35"/>
      <c r="N336" s="83"/>
      <c r="O336" s="2461" t="s">
        <v>48</v>
      </c>
      <c r="P336" s="2461"/>
      <c r="Q336" s="102"/>
      <c r="R336" s="2460"/>
    </row>
    <row r="337" spans="2:18" ht="15.95" customHeight="1">
      <c r="B337" s="2460"/>
      <c r="C337" s="2460"/>
      <c r="D337" s="2460" t="s">
        <v>47</v>
      </c>
      <c r="E337" s="2460"/>
      <c r="F337" s="2460"/>
      <c r="G337" s="2460"/>
      <c r="H337" s="35"/>
      <c r="I337" s="54"/>
      <c r="J337" s="2460"/>
      <c r="K337" s="89"/>
      <c r="L337" s="35"/>
      <c r="M337" s="35"/>
      <c r="N337" s="83"/>
      <c r="O337" s="35"/>
      <c r="P337" s="35"/>
      <c r="Q337" s="102"/>
      <c r="R337" s="2460"/>
    </row>
    <row r="338" spans="2:18" ht="15.95" customHeight="1">
      <c r="B338" s="2460"/>
      <c r="C338" s="51"/>
      <c r="D338" s="35"/>
      <c r="E338" s="2460"/>
      <c r="F338" s="2460"/>
      <c r="G338" s="2460"/>
      <c r="H338" s="2460"/>
      <c r="I338" s="2460"/>
      <c r="J338" s="2460"/>
      <c r="K338" s="102"/>
      <c r="L338" s="2460"/>
      <c r="M338" s="102"/>
      <c r="N338" s="83"/>
      <c r="O338" s="102"/>
      <c r="P338" s="102"/>
      <c r="Q338" s="102"/>
      <c r="R338" s="2460"/>
    </row>
    <row r="339" spans="2:18" ht="15.95" customHeight="1"/>
    <row r="340" spans="2:18" ht="15.95" customHeight="1"/>
    <row r="341" spans="2:18" ht="15.95" customHeight="1"/>
    <row r="342" spans="2:18" ht="15.95" customHeight="1"/>
    <row r="343" spans="2:18" ht="15.95" customHeight="1"/>
    <row r="344" spans="2:18" ht="15.95" customHeight="1"/>
    <row r="345" spans="2:18" ht="15.95" customHeight="1"/>
    <row r="346" spans="2:18" ht="15.95" customHeight="1"/>
    <row r="347" spans="2:18" ht="15.95" customHeight="1"/>
    <row r="348" spans="2:18" ht="15.95" customHeight="1"/>
    <row r="349" spans="2:18" ht="15.95" customHeight="1"/>
    <row r="350" spans="2:18" ht="15.95" customHeight="1"/>
    <row r="351" spans="2:18" ht="15.95" customHeight="1"/>
    <row r="352" spans="2:18" ht="15.95" customHeight="1"/>
    <row r="353" ht="15.95" customHeight="1"/>
    <row r="354" ht="15.95" customHeight="1"/>
    <row r="355" ht="15.95" customHeight="1"/>
    <row r="356" ht="15.95" customHeight="1"/>
    <row r="357" ht="15.95" customHeight="1"/>
    <row r="358" ht="15.95" customHeight="1"/>
    <row r="359" ht="15.95" customHeight="1"/>
    <row r="360" ht="15.95" customHeight="1"/>
    <row r="361" ht="15.95" customHeight="1"/>
    <row r="362" ht="15.95" customHeight="1"/>
    <row r="363" ht="15.95" customHeight="1"/>
    <row r="364" ht="15.95" customHeight="1"/>
    <row r="365" ht="15.95" customHeight="1"/>
    <row r="366" ht="15.95" customHeight="1"/>
    <row r="367" ht="15.95" customHeight="1"/>
    <row r="368" ht="15.95" customHeight="1"/>
    <row r="369" ht="15.95" customHeight="1"/>
    <row r="370" ht="15.95" customHeight="1"/>
    <row r="371" ht="15.95" customHeight="1"/>
    <row r="372" ht="15.95" customHeight="1"/>
    <row r="373" ht="15.95" customHeight="1"/>
    <row r="374" ht="15.95" customHeight="1"/>
    <row r="375" ht="15.95" customHeight="1"/>
    <row r="376" ht="15.95" customHeight="1"/>
    <row r="377" ht="15.95" customHeight="1"/>
    <row r="378" ht="15.95" customHeight="1"/>
    <row r="379" ht="15.95" customHeight="1"/>
    <row r="380" ht="15.95" customHeight="1"/>
    <row r="381" ht="15.95" customHeight="1"/>
    <row r="382" ht="15.95" customHeight="1"/>
    <row r="383" ht="15.95" customHeight="1"/>
    <row r="384" ht="15.95" customHeight="1"/>
    <row r="385" ht="15.95" customHeight="1"/>
    <row r="386" ht="15.95" customHeight="1"/>
    <row r="387" ht="15.95" customHeight="1"/>
    <row r="388" ht="15.95" customHeight="1"/>
    <row r="389" ht="15.95" customHeight="1"/>
    <row r="390" ht="15.95" customHeight="1"/>
    <row r="391" ht="15.95" customHeight="1"/>
    <row r="392" ht="15.95" customHeight="1"/>
    <row r="393" ht="15.95" customHeight="1"/>
    <row r="394" ht="15.95" customHeight="1"/>
    <row r="395" ht="15.95" customHeight="1"/>
    <row r="396" ht="15.95" customHeight="1"/>
    <row r="397" ht="15.95" customHeight="1"/>
    <row r="398" ht="15.95" customHeight="1"/>
    <row r="399" ht="15.95" customHeight="1"/>
    <row r="400" ht="15.95" customHeight="1"/>
    <row r="401" ht="15.95" customHeight="1"/>
    <row r="402" ht="15.95" customHeight="1"/>
    <row r="403" ht="15.95" customHeight="1"/>
    <row r="404" ht="15.95" customHeight="1"/>
    <row r="405" ht="15.95" customHeight="1"/>
    <row r="406" ht="15.95" customHeight="1"/>
    <row r="407" ht="15.95" customHeight="1"/>
    <row r="408" ht="15.95" customHeight="1"/>
    <row r="409" ht="15.95" customHeight="1"/>
    <row r="410" ht="15.95" customHeight="1"/>
    <row r="411" ht="15.95" customHeight="1"/>
    <row r="412" ht="15.95" customHeight="1"/>
    <row r="413" ht="15.95" customHeight="1"/>
    <row r="414" ht="15.95" customHeight="1"/>
    <row r="415" ht="15.95" customHeight="1"/>
    <row r="416" ht="15.95" customHeight="1"/>
    <row r="417" ht="15.95" customHeight="1"/>
    <row r="418" ht="15.95" customHeight="1"/>
    <row r="419" ht="15.95" customHeight="1"/>
    <row r="420" ht="15.95" customHeight="1"/>
    <row r="421" ht="15.95" customHeight="1"/>
    <row r="422" ht="15.95" customHeight="1"/>
    <row r="423" ht="15.95" customHeight="1"/>
    <row r="424" ht="15.95" customHeight="1"/>
    <row r="425" ht="15.95" customHeight="1"/>
    <row r="426" ht="15.95" customHeight="1"/>
    <row r="427" ht="15.95" customHeight="1"/>
    <row r="428" ht="15.95" customHeight="1"/>
    <row r="429" ht="15.95" customHeight="1"/>
    <row r="430" ht="15.95" customHeight="1"/>
    <row r="431" ht="15.95" customHeight="1"/>
    <row r="432" ht="15.95" customHeight="1"/>
    <row r="433" ht="15.95" customHeight="1"/>
    <row r="434" ht="15.95" customHeight="1"/>
    <row r="435" ht="15.95" customHeight="1"/>
    <row r="436" ht="15.95" customHeight="1"/>
    <row r="437" ht="15.95" customHeight="1"/>
    <row r="438" ht="15.95" customHeight="1"/>
    <row r="439" ht="15.95" customHeight="1"/>
    <row r="440" ht="15.95" customHeight="1"/>
    <row r="441" ht="15.95" customHeight="1"/>
    <row r="442" ht="15.95" customHeight="1"/>
    <row r="443" ht="15.95" customHeight="1"/>
    <row r="444" ht="15.95" customHeight="1"/>
    <row r="445" ht="15.95" customHeight="1"/>
    <row r="446" ht="15.95" customHeight="1"/>
    <row r="447" ht="15.95" customHeight="1"/>
    <row r="448" ht="15.95" customHeight="1"/>
    <row r="449" ht="15.95" customHeight="1"/>
    <row r="450" ht="15.95" customHeight="1"/>
    <row r="451" ht="15.95" customHeight="1"/>
    <row r="452" ht="15.95" customHeight="1"/>
    <row r="453" ht="15.95" customHeight="1"/>
    <row r="454" ht="15.95" customHeight="1"/>
    <row r="455" ht="15.95" customHeight="1"/>
    <row r="456" ht="15.95" customHeight="1"/>
    <row r="457" ht="15.95" customHeight="1"/>
    <row r="458" ht="15.95" customHeight="1"/>
    <row r="459" ht="15.95" customHeight="1"/>
    <row r="460" ht="15.95" customHeight="1"/>
    <row r="461" ht="15.95" customHeight="1"/>
    <row r="462" ht="15.95" customHeight="1"/>
    <row r="463" ht="15.95" customHeight="1"/>
    <row r="464" ht="15.95" customHeight="1"/>
    <row r="465" ht="15.95" customHeight="1"/>
    <row r="466" ht="15.95" customHeight="1"/>
    <row r="467" ht="15.95" customHeight="1"/>
    <row r="468" ht="15.95" customHeight="1"/>
    <row r="469" ht="15.95" customHeight="1"/>
    <row r="470" ht="15.95" customHeight="1"/>
    <row r="471" ht="15.95" customHeight="1"/>
    <row r="472" ht="15.95" customHeight="1"/>
    <row r="473" ht="15.95" customHeight="1"/>
    <row r="474" ht="15.95" customHeight="1"/>
    <row r="475" ht="15.95" customHeight="1"/>
    <row r="476" ht="15.95" customHeight="1"/>
    <row r="477" ht="15.95" customHeight="1"/>
    <row r="478" ht="15.95" customHeight="1"/>
    <row r="479" ht="15.95" customHeight="1"/>
    <row r="480" ht="15.95" customHeight="1"/>
    <row r="481" ht="15.95" customHeight="1"/>
    <row r="482" ht="15.95" customHeight="1"/>
    <row r="483" ht="15.95" customHeight="1"/>
    <row r="484" ht="15.95" customHeight="1"/>
    <row r="485" ht="15.95" customHeight="1"/>
    <row r="486" ht="15.95" customHeight="1"/>
    <row r="487" ht="15.95" customHeight="1"/>
    <row r="488" ht="15.95" customHeight="1"/>
    <row r="489" ht="15.95" customHeight="1"/>
    <row r="490" ht="15.95" customHeight="1"/>
    <row r="491" ht="15.95" customHeight="1"/>
    <row r="492" ht="15.95" customHeight="1"/>
    <row r="493" ht="15.95" customHeight="1"/>
    <row r="494" ht="15.95" customHeight="1"/>
    <row r="495" ht="15.95" customHeight="1"/>
    <row r="496" ht="15.95" customHeight="1"/>
    <row r="497" ht="15.95" customHeight="1"/>
    <row r="498" ht="15.95" customHeight="1"/>
    <row r="499" ht="15.95" customHeight="1"/>
    <row r="500" ht="15.95" customHeight="1"/>
    <row r="501" ht="15.95" customHeight="1"/>
    <row r="502" ht="15.95" customHeight="1"/>
    <row r="503" ht="15.95" customHeight="1"/>
    <row r="504" ht="15.95" customHeight="1"/>
    <row r="505" ht="15.95" customHeight="1"/>
    <row r="506" ht="15.95" customHeight="1"/>
    <row r="507" ht="15.95" customHeight="1"/>
    <row r="508" ht="15.95" customHeight="1"/>
    <row r="509" ht="15.95" customHeight="1"/>
    <row r="510" ht="15.95" customHeight="1"/>
    <row r="511" ht="15.95" customHeight="1"/>
    <row r="512" ht="15.95" customHeight="1"/>
    <row r="513" ht="15.95" customHeight="1"/>
    <row r="514" ht="15.95" customHeight="1"/>
    <row r="515" ht="15.95" customHeight="1"/>
    <row r="516" ht="15.95" customHeight="1"/>
    <row r="517" ht="15.95" customHeight="1"/>
    <row r="518" ht="15.95" customHeight="1"/>
    <row r="519" ht="15.95" customHeight="1"/>
    <row r="520" ht="15.95" customHeight="1"/>
    <row r="521" ht="15.95" customHeight="1"/>
    <row r="522" ht="15.95" customHeight="1"/>
    <row r="523" ht="15.95" customHeight="1"/>
    <row r="524" ht="15.95" customHeight="1"/>
    <row r="525" ht="15.95" customHeight="1"/>
    <row r="526" ht="15.95" customHeight="1"/>
    <row r="527" ht="15.95" customHeight="1"/>
    <row r="528" ht="15.95" customHeight="1"/>
    <row r="529" ht="15.95" customHeight="1"/>
    <row r="530" ht="15.95" customHeight="1"/>
    <row r="531" ht="15.95" customHeight="1"/>
    <row r="532" ht="15.95" customHeight="1"/>
    <row r="533" ht="15.95" customHeight="1"/>
    <row r="534" ht="15.95" customHeight="1"/>
    <row r="535" ht="15.95" customHeight="1"/>
    <row r="536" ht="15.95" customHeight="1"/>
    <row r="537" ht="15.95" customHeight="1"/>
    <row r="538" ht="15.95" customHeight="1"/>
    <row r="539" ht="15.95" customHeight="1"/>
    <row r="540" ht="15.95" customHeight="1"/>
    <row r="541" ht="15.95" customHeight="1"/>
    <row r="542" ht="15.95" customHeight="1"/>
    <row r="543" ht="15.95" customHeight="1"/>
    <row r="544" ht="15.95" customHeight="1"/>
    <row r="545" ht="15.95" customHeight="1"/>
    <row r="546" ht="15.95" customHeight="1"/>
    <row r="547" ht="15.95" customHeight="1"/>
    <row r="548" ht="15.95" customHeight="1"/>
    <row r="549" ht="15.95" customHeight="1"/>
    <row r="550" ht="15.95" customHeight="1"/>
    <row r="551" ht="15.95" customHeight="1"/>
    <row r="552" ht="15.95" customHeight="1"/>
    <row r="553" ht="15.95" customHeight="1"/>
  </sheetData>
  <autoFilter ref="B8:R341">
    <filterColumn colId="1">
      <filters blank="1">
        <filter val="DT Rusak"/>
      </filters>
    </filterColumn>
  </autoFilter>
  <mergeCells count="61">
    <mergeCell ref="B288:B289"/>
    <mergeCell ref="B5:D5"/>
    <mergeCell ref="B10:B11"/>
    <mergeCell ref="B12:B13"/>
    <mergeCell ref="B35:B36"/>
    <mergeCell ref="D92:D119"/>
    <mergeCell ref="B282:B283"/>
    <mergeCell ref="B56:B57"/>
    <mergeCell ref="B27:B28"/>
    <mergeCell ref="B61:B62"/>
    <mergeCell ref="B52:B54"/>
    <mergeCell ref="B41:B42"/>
    <mergeCell ref="B37:B38"/>
    <mergeCell ref="B273:B275"/>
    <mergeCell ref="B269:B270"/>
    <mergeCell ref="B264:B266"/>
    <mergeCell ref="B63:B64"/>
    <mergeCell ref="B141:B142"/>
    <mergeCell ref="B260:B262"/>
    <mergeCell ref="B31:B32"/>
    <mergeCell ref="B29:B30"/>
    <mergeCell ref="Q10:Q11"/>
    <mergeCell ref="B17:B18"/>
    <mergeCell ref="B191:B192"/>
    <mergeCell ref="B134:B135"/>
    <mergeCell ref="B136:B137"/>
    <mergeCell ref="B312:B313"/>
    <mergeCell ref="B68:B69"/>
    <mergeCell ref="B71:B72"/>
    <mergeCell ref="B245:B246"/>
    <mergeCell ref="B250:B251"/>
    <mergeCell ref="B59:B60"/>
    <mergeCell ref="B276:B277"/>
    <mergeCell ref="B314:B315"/>
    <mergeCell ref="B285:B287"/>
    <mergeCell ref="B248:B249"/>
    <mergeCell ref="B278:B279"/>
    <mergeCell ref="B228:B229"/>
    <mergeCell ref="B290:B291"/>
    <mergeCell ref="B293:B294"/>
    <mergeCell ref="B226:B227"/>
    <mergeCell ref="B1:R1"/>
    <mergeCell ref="B2:D2"/>
    <mergeCell ref="B3:D3"/>
    <mergeCell ref="B4:D4"/>
    <mergeCell ref="B25:B26"/>
    <mergeCell ref="B122:B123"/>
    <mergeCell ref="B120:B121"/>
    <mergeCell ref="B45:B46"/>
    <mergeCell ref="B39:B40"/>
    <mergeCell ref="B43:B44"/>
    <mergeCell ref="F334:M335"/>
    <mergeCell ref="B237:B238"/>
    <mergeCell ref="B235:B236"/>
    <mergeCell ref="B233:B234"/>
    <mergeCell ref="B256:B257"/>
    <mergeCell ref="B323:B324"/>
    <mergeCell ref="B241:B242"/>
    <mergeCell ref="B319:B320"/>
    <mergeCell ref="B316:B317"/>
    <mergeCell ref="B308:B309"/>
  </mergeCells>
  <pageMargins left="0.16" right="0.12" top="0.39" bottom="0.12" header="0.12" footer="0.17"/>
  <pageSetup paperSize="9" scale="62" orientation="landscape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1">
    <tabColor theme="0"/>
    <pageSetUpPr fitToPage="1"/>
  </sheetPr>
  <dimension ref="A1:T653"/>
  <sheetViews>
    <sheetView zoomScale="75" zoomScaleNormal="75" workbookViewId="0">
      <pane ySplit="8" topLeftCell="A9" activePane="bottomLeft" state="frozen"/>
      <selection pane="bottomLeft" activeCell="B1" sqref="B1:R1"/>
    </sheetView>
  </sheetViews>
  <sheetFormatPr defaultColWidth="10.875" defaultRowHeight="15.75"/>
  <cols>
    <col min="1" max="1" width="1.625" style="40" customWidth="1"/>
    <col min="2" max="2" width="4.625" style="101" customWidth="1"/>
    <col min="3" max="3" width="9.625" style="101" customWidth="1"/>
    <col min="4" max="4" width="37.375" style="21" customWidth="1"/>
    <col min="5" max="7" width="8.625" style="101" customWidth="1"/>
    <col min="8" max="8" width="8.625" style="21" customWidth="1"/>
    <col min="9" max="10" width="14.625" style="21" customWidth="1"/>
    <col min="11" max="11" width="12.625" style="21" customWidth="1"/>
    <col min="12" max="12" width="8.625" style="944" customWidth="1"/>
    <col min="13" max="13" width="12.625" style="21" customWidth="1"/>
    <col min="14" max="14" width="8.625" style="137" customWidth="1"/>
    <col min="15" max="15" width="12.625" style="21" customWidth="1"/>
    <col min="16" max="16" width="14.625" style="21" customWidth="1"/>
    <col min="17" max="17" width="14.625" style="36" customWidth="1"/>
    <col min="18" max="18" width="14.625" style="101" customWidth="1"/>
    <col min="19" max="16384" width="10.875" style="26"/>
  </cols>
  <sheetData>
    <row r="1" spans="2:18" s="66" customFormat="1" ht="18" customHeight="1">
      <c r="B1" s="3083" t="s">
        <v>0</v>
      </c>
      <c r="C1" s="3083"/>
      <c r="D1" s="3083"/>
      <c r="E1" s="3083"/>
      <c r="F1" s="3083"/>
      <c r="G1" s="3083"/>
      <c r="H1" s="3083"/>
      <c r="I1" s="3083"/>
      <c r="J1" s="3083"/>
      <c r="K1" s="3083"/>
      <c r="L1" s="3083"/>
      <c r="M1" s="3083"/>
      <c r="N1" s="3083"/>
      <c r="O1" s="3083"/>
      <c r="P1" s="3083"/>
      <c r="Q1" s="3083"/>
      <c r="R1" s="3083"/>
    </row>
    <row r="2" spans="2:18" s="58" customFormat="1" ht="15.95" customHeight="1">
      <c r="B2" s="3086" t="s">
        <v>646</v>
      </c>
      <c r="C2" s="3086"/>
      <c r="D2" s="3086"/>
      <c r="E2" s="685"/>
      <c r="F2" s="685"/>
      <c r="G2" s="685"/>
      <c r="H2" s="685"/>
      <c r="I2" s="64"/>
      <c r="J2" s="62"/>
      <c r="K2" s="64"/>
      <c r="L2" s="65"/>
      <c r="M2" s="64"/>
      <c r="N2" s="65"/>
      <c r="O2" s="64"/>
      <c r="P2" s="64"/>
      <c r="Q2" s="60"/>
      <c r="R2" s="685"/>
    </row>
    <row r="3" spans="2:18" s="58" customFormat="1" ht="15.95" customHeight="1">
      <c r="B3" s="3086" t="s">
        <v>23</v>
      </c>
      <c r="C3" s="3086"/>
      <c r="D3" s="3086"/>
      <c r="E3" s="685"/>
      <c r="F3" s="685"/>
      <c r="G3" s="685"/>
      <c r="H3" s="685"/>
      <c r="I3" s="64"/>
      <c r="J3" s="62"/>
      <c r="K3" s="64"/>
      <c r="L3" s="65"/>
      <c r="M3" s="64"/>
      <c r="N3" s="65"/>
      <c r="O3" s="64"/>
      <c r="P3" s="64"/>
      <c r="Q3" s="60"/>
      <c r="R3" s="685"/>
    </row>
    <row r="4" spans="2:18" s="58" customFormat="1" ht="15.95" customHeight="1">
      <c r="B4" s="3086" t="s">
        <v>32</v>
      </c>
      <c r="C4" s="3086"/>
      <c r="D4" s="3086"/>
      <c r="E4" s="685"/>
      <c r="F4" s="685"/>
      <c r="G4" s="685"/>
      <c r="H4" s="685"/>
      <c r="I4" s="64"/>
      <c r="J4" s="62"/>
      <c r="K4" s="64"/>
      <c r="L4" s="65"/>
      <c r="M4" s="64"/>
      <c r="N4" s="65"/>
      <c r="O4" s="64"/>
      <c r="P4" s="64"/>
      <c r="Q4" s="60"/>
      <c r="R4" s="685"/>
    </row>
    <row r="5" spans="2:18" s="58" customFormat="1" ht="15.95" customHeight="1" thickBot="1">
      <c r="B5" s="3086" t="s">
        <v>141</v>
      </c>
      <c r="C5" s="3086"/>
      <c r="D5" s="3086"/>
      <c r="E5" s="3039">
        <v>30</v>
      </c>
      <c r="F5" s="685"/>
      <c r="G5" s="685"/>
      <c r="H5" s="685"/>
      <c r="I5" s="64"/>
      <c r="J5" s="62"/>
      <c r="K5" s="64"/>
      <c r="L5" s="65"/>
      <c r="M5" s="64"/>
      <c r="N5" s="65"/>
      <c r="O5" s="64"/>
      <c r="P5" s="311"/>
      <c r="Q5" s="148"/>
      <c r="R5" s="685"/>
    </row>
    <row r="6" spans="2:18" s="2" customFormat="1" ht="48" thickBot="1">
      <c r="B6" s="394" t="s">
        <v>1</v>
      </c>
      <c r="C6" s="394" t="s">
        <v>2</v>
      </c>
      <c r="D6" s="395" t="s">
        <v>8</v>
      </c>
      <c r="E6" s="394" t="s">
        <v>7</v>
      </c>
      <c r="F6" s="394" t="s">
        <v>28</v>
      </c>
      <c r="G6" s="396" t="s">
        <v>26</v>
      </c>
      <c r="H6" s="394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5.95" customHeight="1" thickBot="1">
      <c r="B7" s="398">
        <v>1</v>
      </c>
      <c r="C7" s="398">
        <v>2</v>
      </c>
      <c r="D7" s="398">
        <v>3</v>
      </c>
      <c r="E7" s="398">
        <v>4</v>
      </c>
      <c r="F7" s="398">
        <v>5</v>
      </c>
      <c r="G7" s="399">
        <v>6</v>
      </c>
      <c r="H7" s="398" t="s">
        <v>33</v>
      </c>
      <c r="I7" s="400" t="s">
        <v>62</v>
      </c>
      <c r="J7" s="398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8" s="49" customFormat="1" ht="18" customHeight="1" thickBot="1">
      <c r="B8" s="85"/>
      <c r="C8" s="85"/>
      <c r="D8" s="85"/>
      <c r="E8" s="85"/>
      <c r="F8" s="87">
        <f>SUBTOTAL(9,F9:F1372)</f>
        <v>100</v>
      </c>
      <c r="G8" s="87"/>
      <c r="H8" s="87">
        <f>SUBTOTAL(9,H9:H1372)</f>
        <v>290</v>
      </c>
      <c r="I8" s="86">
        <f>SUBTOTAL(9,I9:I1390)</f>
        <v>145000</v>
      </c>
      <c r="J8" s="85"/>
      <c r="K8" s="86">
        <f>SUBTOTAL(9,K9:K1390)</f>
        <v>946000</v>
      </c>
      <c r="L8" s="87">
        <f>SUBTOTAL(9,L9:L1372)</f>
        <v>46</v>
      </c>
      <c r="M8" s="86">
        <f>SUBTOTAL(9,M9:M1390)</f>
        <v>460000</v>
      </c>
      <c r="N8" s="87">
        <f>SUBTOTAL(9,N9:N1372)</f>
        <v>5</v>
      </c>
      <c r="O8" s="86">
        <f>SUBTOTAL(9,O9:O1390)</f>
        <v>75000</v>
      </c>
      <c r="P8" s="86">
        <f>SUBTOTAL(9,P9:P1390)</f>
        <v>1626000</v>
      </c>
      <c r="Q8" s="86">
        <f>SUBTOTAL(9,Q9:Q1488)</f>
        <v>0</v>
      </c>
      <c r="R8" s="85"/>
    </row>
    <row r="9" spans="2:18" s="40" customFormat="1" ht="15.95" hidden="1" customHeight="1">
      <c r="B9" s="3170">
        <v>1</v>
      </c>
      <c r="C9" s="114">
        <v>41634</v>
      </c>
      <c r="D9" s="3" t="s">
        <v>151</v>
      </c>
      <c r="E9" s="692" t="s">
        <v>132</v>
      </c>
      <c r="F9" s="692">
        <v>1</v>
      </c>
      <c r="G9" s="692">
        <v>120</v>
      </c>
      <c r="H9" s="692">
        <f>F9*G9</f>
        <v>120</v>
      </c>
      <c r="I9" s="699">
        <f>H9*500</f>
        <v>60000</v>
      </c>
      <c r="J9" s="167"/>
      <c r="K9" s="699"/>
      <c r="L9" s="117">
        <v>3</v>
      </c>
      <c r="M9" s="116">
        <f t="shared" ref="M9:M51" si="0">L9*10000</f>
        <v>30000</v>
      </c>
      <c r="N9" s="117"/>
      <c r="O9" s="116">
        <f t="shared" ref="O9:O51" si="1">N9*15000</f>
        <v>0</v>
      </c>
      <c r="P9" s="118">
        <f t="shared" ref="P9:P51" si="2">M9+K9+I9+O9</f>
        <v>90000</v>
      </c>
      <c r="Q9" s="3168">
        <v>35000</v>
      </c>
      <c r="R9" s="3169" t="s">
        <v>251</v>
      </c>
    </row>
    <row r="10" spans="2:18" s="40" customFormat="1" ht="15.95" hidden="1" customHeight="1">
      <c r="B10" s="3154"/>
      <c r="C10" s="114">
        <v>41634</v>
      </c>
      <c r="D10" s="27" t="s">
        <v>129</v>
      </c>
      <c r="E10" s="46" t="s">
        <v>39</v>
      </c>
      <c r="F10" s="46">
        <v>1</v>
      </c>
      <c r="G10" s="46">
        <v>150</v>
      </c>
      <c r="H10" s="692">
        <f>F10*G10</f>
        <v>150</v>
      </c>
      <c r="I10" s="699">
        <f>H10*500</f>
        <v>75000</v>
      </c>
      <c r="J10" s="167"/>
      <c r="K10" s="699"/>
      <c r="L10" s="117">
        <v>6</v>
      </c>
      <c r="M10" s="116">
        <f>L10*10000</f>
        <v>60000</v>
      </c>
      <c r="N10" s="117">
        <v>1</v>
      </c>
      <c r="O10" s="116">
        <f>N10*15000</f>
        <v>15000</v>
      </c>
      <c r="P10" s="118">
        <f>M10+K10+I10+O10</f>
        <v>150000</v>
      </c>
      <c r="Q10" s="3165"/>
      <c r="R10" s="3167"/>
    </row>
    <row r="11" spans="2:18" s="40" customFormat="1" ht="15.95" hidden="1" customHeight="1">
      <c r="B11" s="3153">
        <v>2</v>
      </c>
      <c r="C11" s="108">
        <v>41635</v>
      </c>
      <c r="D11" s="3" t="s">
        <v>151</v>
      </c>
      <c r="E11" s="692" t="s">
        <v>132</v>
      </c>
      <c r="F11" s="692">
        <v>1</v>
      </c>
      <c r="G11" s="692">
        <v>120</v>
      </c>
      <c r="H11" s="692">
        <f>F11*G11</f>
        <v>120</v>
      </c>
      <c r="I11" s="699">
        <f>H11*500</f>
        <v>60000</v>
      </c>
      <c r="J11" s="692"/>
      <c r="K11" s="47"/>
      <c r="L11" s="201">
        <v>4</v>
      </c>
      <c r="M11" s="699">
        <f t="shared" si="0"/>
        <v>40000</v>
      </c>
      <c r="N11" s="201"/>
      <c r="O11" s="699">
        <f t="shared" si="1"/>
        <v>0</v>
      </c>
      <c r="P11" s="6">
        <f t="shared" si="2"/>
        <v>100000</v>
      </c>
      <c r="Q11" s="3168">
        <v>35000</v>
      </c>
      <c r="R11" s="691"/>
    </row>
    <row r="12" spans="2:18" s="40" customFormat="1" ht="15.95" hidden="1" customHeight="1">
      <c r="B12" s="3154"/>
      <c r="C12" s="108">
        <v>41635</v>
      </c>
      <c r="D12" s="3" t="s">
        <v>65</v>
      </c>
      <c r="E12" s="692"/>
      <c r="F12" s="692"/>
      <c r="G12" s="692"/>
      <c r="H12" s="692">
        <f>F12*G12</f>
        <v>0</v>
      </c>
      <c r="I12" s="699">
        <f>H12*500</f>
        <v>0</v>
      </c>
      <c r="J12" s="692"/>
      <c r="K12" s="47"/>
      <c r="L12" s="201">
        <v>2</v>
      </c>
      <c r="M12" s="699">
        <f>L12*10000</f>
        <v>20000</v>
      </c>
      <c r="N12" s="201">
        <v>2</v>
      </c>
      <c r="O12" s="699">
        <f>N12*15000</f>
        <v>30000</v>
      </c>
      <c r="P12" s="6">
        <f>M12+K12+I12+O12</f>
        <v>50000</v>
      </c>
      <c r="Q12" s="3165"/>
      <c r="R12" s="691"/>
    </row>
    <row r="13" spans="2:18" s="40" customFormat="1" ht="15.95" hidden="1" customHeight="1">
      <c r="B13" s="690">
        <v>3</v>
      </c>
      <c r="C13" s="108">
        <v>41636</v>
      </c>
      <c r="D13" s="3" t="s">
        <v>151</v>
      </c>
      <c r="E13" s="692" t="s">
        <v>132</v>
      </c>
      <c r="F13" s="692">
        <v>1</v>
      </c>
      <c r="G13" s="692">
        <v>120</v>
      </c>
      <c r="H13" s="692">
        <f>F13*G13</f>
        <v>120</v>
      </c>
      <c r="I13" s="699">
        <f>H13*500</f>
        <v>60000</v>
      </c>
      <c r="J13" s="692"/>
      <c r="K13" s="47"/>
      <c r="L13" s="201">
        <v>4</v>
      </c>
      <c r="M13" s="699">
        <f t="shared" si="0"/>
        <v>40000</v>
      </c>
      <c r="N13" s="201"/>
      <c r="O13" s="699">
        <f t="shared" si="1"/>
        <v>0</v>
      </c>
      <c r="P13" s="6">
        <f t="shared" si="2"/>
        <v>100000</v>
      </c>
      <c r="Q13" s="698"/>
      <c r="R13" s="691"/>
    </row>
    <row r="14" spans="2:18" s="40" customFormat="1" ht="15.95" hidden="1" customHeight="1">
      <c r="B14" s="140">
        <v>4</v>
      </c>
      <c r="C14" s="104">
        <v>41637</v>
      </c>
      <c r="D14" s="27" t="s">
        <v>95</v>
      </c>
      <c r="E14" s="46"/>
      <c r="F14" s="46"/>
      <c r="G14" s="46"/>
      <c r="H14" s="692">
        <f t="shared" ref="H14:H51" si="3">F14*G14</f>
        <v>0</v>
      </c>
      <c r="I14" s="699">
        <f t="shared" ref="I14:I51" si="4">H14*500</f>
        <v>0</v>
      </c>
      <c r="J14" s="167"/>
      <c r="K14" s="699"/>
      <c r="L14" s="201"/>
      <c r="M14" s="699">
        <f t="shared" si="0"/>
        <v>0</v>
      </c>
      <c r="N14" s="201"/>
      <c r="O14" s="699">
        <f t="shared" si="1"/>
        <v>0</v>
      </c>
      <c r="P14" s="6">
        <f t="shared" si="2"/>
        <v>0</v>
      </c>
      <c r="Q14" s="686"/>
      <c r="R14" s="691"/>
    </row>
    <row r="15" spans="2:18" s="40" customFormat="1" ht="15.95" hidden="1" customHeight="1">
      <c r="B15" s="690">
        <v>5</v>
      </c>
      <c r="C15" s="108">
        <v>41638</v>
      </c>
      <c r="D15" s="27" t="s">
        <v>129</v>
      </c>
      <c r="E15" s="46" t="s">
        <v>39</v>
      </c>
      <c r="F15" s="46">
        <v>1</v>
      </c>
      <c r="G15" s="46">
        <v>150</v>
      </c>
      <c r="H15" s="692">
        <f t="shared" si="3"/>
        <v>150</v>
      </c>
      <c r="I15" s="699">
        <f t="shared" si="4"/>
        <v>75000</v>
      </c>
      <c r="J15" s="167"/>
      <c r="K15" s="699"/>
      <c r="L15" s="201">
        <v>4.5</v>
      </c>
      <c r="M15" s="699">
        <f t="shared" si="0"/>
        <v>45000</v>
      </c>
      <c r="N15" s="201">
        <v>2.5</v>
      </c>
      <c r="O15" s="699">
        <f t="shared" si="1"/>
        <v>37500</v>
      </c>
      <c r="P15" s="6">
        <f t="shared" si="2"/>
        <v>157500</v>
      </c>
      <c r="Q15" s="698"/>
      <c r="R15" s="691"/>
    </row>
    <row r="16" spans="2:18" s="40" customFormat="1" ht="15.95" hidden="1" customHeight="1">
      <c r="B16" s="690">
        <v>6</v>
      </c>
      <c r="C16" s="108">
        <v>41639</v>
      </c>
      <c r="D16" s="27" t="s">
        <v>133</v>
      </c>
      <c r="E16" s="46"/>
      <c r="F16" s="46"/>
      <c r="G16" s="46"/>
      <c r="H16" s="692">
        <f t="shared" si="3"/>
        <v>0</v>
      </c>
      <c r="I16" s="699">
        <f t="shared" si="4"/>
        <v>0</v>
      </c>
      <c r="J16" s="167"/>
      <c r="K16" s="699"/>
      <c r="L16" s="201">
        <v>3</v>
      </c>
      <c r="M16" s="699">
        <f t="shared" si="0"/>
        <v>30000</v>
      </c>
      <c r="N16" s="201"/>
      <c r="O16" s="699">
        <f t="shared" si="1"/>
        <v>0</v>
      </c>
      <c r="P16" s="6">
        <f t="shared" si="2"/>
        <v>30000</v>
      </c>
      <c r="Q16" s="698"/>
      <c r="R16" s="691"/>
    </row>
    <row r="17" spans="2:18" s="91" customFormat="1" ht="15.95" hidden="1" customHeight="1">
      <c r="B17" s="3153">
        <v>7</v>
      </c>
      <c r="C17" s="108">
        <v>41640</v>
      </c>
      <c r="D17" s="27" t="s">
        <v>130</v>
      </c>
      <c r="E17" s="46" t="s">
        <v>39</v>
      </c>
      <c r="F17" s="46">
        <v>1</v>
      </c>
      <c r="G17" s="46">
        <v>150</v>
      </c>
      <c r="H17" s="692">
        <f t="shared" si="3"/>
        <v>150</v>
      </c>
      <c r="I17" s="699">
        <f t="shared" si="4"/>
        <v>75000</v>
      </c>
      <c r="J17" s="20"/>
      <c r="K17" s="699"/>
      <c r="L17" s="130"/>
      <c r="M17" s="28">
        <f t="shared" si="0"/>
        <v>0</v>
      </c>
      <c r="N17" s="130"/>
      <c r="O17" s="28">
        <f t="shared" si="1"/>
        <v>0</v>
      </c>
      <c r="P17" s="6">
        <f t="shared" si="2"/>
        <v>75000</v>
      </c>
      <c r="Q17" s="698"/>
      <c r="R17" s="694"/>
    </row>
    <row r="18" spans="2:18" s="91" customFormat="1" ht="15.95" hidden="1" customHeight="1">
      <c r="B18" s="3154"/>
      <c r="C18" s="108">
        <v>41640</v>
      </c>
      <c r="D18" s="27" t="s">
        <v>133</v>
      </c>
      <c r="E18" s="46"/>
      <c r="F18" s="46"/>
      <c r="G18" s="46"/>
      <c r="H18" s="692">
        <f>F18*G18</f>
        <v>0</v>
      </c>
      <c r="I18" s="699">
        <f>H18*500</f>
        <v>0</v>
      </c>
      <c r="J18" s="20"/>
      <c r="K18" s="699"/>
      <c r="L18" s="130">
        <v>1</v>
      </c>
      <c r="M18" s="28">
        <f>L18*10000</f>
        <v>10000</v>
      </c>
      <c r="N18" s="130">
        <v>3</v>
      </c>
      <c r="O18" s="28">
        <f>N18*15000</f>
        <v>45000</v>
      </c>
      <c r="P18" s="6">
        <f>M18+K18+I18+O18</f>
        <v>55000</v>
      </c>
      <c r="Q18" s="698"/>
      <c r="R18" s="694"/>
    </row>
    <row r="19" spans="2:18" s="40" customFormat="1" ht="15.95" hidden="1" customHeight="1">
      <c r="B19" s="690">
        <v>8</v>
      </c>
      <c r="C19" s="108">
        <v>41641</v>
      </c>
      <c r="D19" s="27" t="s">
        <v>130</v>
      </c>
      <c r="E19" s="46" t="s">
        <v>39</v>
      </c>
      <c r="F19" s="46">
        <v>1</v>
      </c>
      <c r="G19" s="46">
        <v>150</v>
      </c>
      <c r="H19" s="692">
        <f t="shared" si="3"/>
        <v>150</v>
      </c>
      <c r="I19" s="699">
        <f t="shared" si="4"/>
        <v>75000</v>
      </c>
      <c r="J19" s="167"/>
      <c r="K19" s="699"/>
      <c r="L19" s="201">
        <v>7</v>
      </c>
      <c r="M19" s="699">
        <f t="shared" si="0"/>
        <v>70000</v>
      </c>
      <c r="N19" s="201"/>
      <c r="O19" s="699">
        <f t="shared" si="1"/>
        <v>0</v>
      </c>
      <c r="P19" s="6">
        <f t="shared" si="2"/>
        <v>145000</v>
      </c>
      <c r="Q19" s="686"/>
      <c r="R19" s="691"/>
    </row>
    <row r="20" spans="2:18" s="40" customFormat="1" ht="15.95" hidden="1" customHeight="1">
      <c r="B20" s="690">
        <v>9</v>
      </c>
      <c r="C20" s="108">
        <v>41642</v>
      </c>
      <c r="D20" s="27" t="s">
        <v>133</v>
      </c>
      <c r="E20" s="46"/>
      <c r="F20" s="46"/>
      <c r="G20" s="46"/>
      <c r="H20" s="692">
        <f t="shared" si="3"/>
        <v>0</v>
      </c>
      <c r="I20" s="699">
        <f t="shared" si="4"/>
        <v>0</v>
      </c>
      <c r="J20" s="167"/>
      <c r="K20" s="699"/>
      <c r="L20" s="201">
        <v>4</v>
      </c>
      <c r="M20" s="699">
        <f t="shared" si="0"/>
        <v>40000</v>
      </c>
      <c r="N20" s="201"/>
      <c r="O20" s="699">
        <f t="shared" si="1"/>
        <v>0</v>
      </c>
      <c r="P20" s="6">
        <f t="shared" si="2"/>
        <v>40000</v>
      </c>
      <c r="Q20" s="686"/>
      <c r="R20" s="691"/>
    </row>
    <row r="21" spans="2:18" s="40" customFormat="1" ht="15.95" hidden="1" customHeight="1">
      <c r="B21" s="690">
        <v>10</v>
      </c>
      <c r="C21" s="108">
        <v>41643</v>
      </c>
      <c r="D21" s="27" t="s">
        <v>95</v>
      </c>
      <c r="E21" s="46"/>
      <c r="F21" s="46"/>
      <c r="G21" s="46"/>
      <c r="H21" s="692">
        <f t="shared" si="3"/>
        <v>0</v>
      </c>
      <c r="I21" s="699">
        <f t="shared" si="4"/>
        <v>0</v>
      </c>
      <c r="J21" s="3"/>
      <c r="K21" s="204"/>
      <c r="L21" s="201"/>
      <c r="M21" s="699">
        <f t="shared" si="0"/>
        <v>0</v>
      </c>
      <c r="N21" s="201"/>
      <c r="O21" s="699">
        <f t="shared" si="1"/>
        <v>0</v>
      </c>
      <c r="P21" s="6">
        <f t="shared" si="2"/>
        <v>0</v>
      </c>
      <c r="Q21" s="686"/>
      <c r="R21" s="691"/>
    </row>
    <row r="22" spans="2:18" s="40" customFormat="1" ht="15.95" hidden="1" customHeight="1">
      <c r="B22" s="140">
        <v>11</v>
      </c>
      <c r="C22" s="104">
        <v>41644</v>
      </c>
      <c r="D22" s="27" t="s">
        <v>92</v>
      </c>
      <c r="E22" s="46"/>
      <c r="F22" s="46"/>
      <c r="G22" s="46"/>
      <c r="H22" s="692">
        <f t="shared" si="3"/>
        <v>0</v>
      </c>
      <c r="I22" s="699">
        <f t="shared" si="4"/>
        <v>0</v>
      </c>
      <c r="J22" s="167"/>
      <c r="K22" s="699"/>
      <c r="L22" s="130"/>
      <c r="M22" s="28">
        <f t="shared" si="0"/>
        <v>0</v>
      </c>
      <c r="N22" s="130"/>
      <c r="O22" s="28">
        <f t="shared" si="1"/>
        <v>0</v>
      </c>
      <c r="P22" s="6">
        <f t="shared" si="2"/>
        <v>0</v>
      </c>
      <c r="Q22" s="698"/>
      <c r="R22" s="691"/>
    </row>
    <row r="23" spans="2:18" s="40" customFormat="1" ht="15.95" hidden="1" customHeight="1">
      <c r="B23" s="690">
        <v>12</v>
      </c>
      <c r="C23" s="108">
        <v>41645</v>
      </c>
      <c r="D23" s="20" t="s">
        <v>42</v>
      </c>
      <c r="E23" s="692" t="s">
        <v>9</v>
      </c>
      <c r="F23" s="692">
        <v>2</v>
      </c>
      <c r="G23" s="692">
        <v>30</v>
      </c>
      <c r="H23" s="692">
        <f t="shared" si="3"/>
        <v>60</v>
      </c>
      <c r="I23" s="699">
        <f t="shared" si="4"/>
        <v>30000</v>
      </c>
      <c r="J23" s="167"/>
      <c r="K23" s="699"/>
      <c r="L23" s="201"/>
      <c r="M23" s="699">
        <f t="shared" si="0"/>
        <v>0</v>
      </c>
      <c r="N23" s="201"/>
      <c r="O23" s="699">
        <f t="shared" si="1"/>
        <v>0</v>
      </c>
      <c r="P23" s="6">
        <f t="shared" si="2"/>
        <v>30000</v>
      </c>
      <c r="Q23" s="686"/>
      <c r="R23" s="691"/>
    </row>
    <row r="24" spans="2:18" s="40" customFormat="1" ht="15.95" hidden="1" customHeight="1">
      <c r="B24" s="690">
        <v>13</v>
      </c>
      <c r="C24" s="108">
        <v>41646</v>
      </c>
      <c r="D24" s="27" t="s">
        <v>65</v>
      </c>
      <c r="E24" s="46"/>
      <c r="F24" s="46"/>
      <c r="G24" s="46"/>
      <c r="H24" s="692">
        <f t="shared" si="3"/>
        <v>0</v>
      </c>
      <c r="I24" s="699">
        <f t="shared" si="4"/>
        <v>0</v>
      </c>
      <c r="J24" s="167"/>
      <c r="K24" s="699"/>
      <c r="L24" s="201">
        <v>4</v>
      </c>
      <c r="M24" s="698">
        <f t="shared" si="0"/>
        <v>40000</v>
      </c>
      <c r="N24" s="201"/>
      <c r="O24" s="698">
        <f t="shared" si="1"/>
        <v>0</v>
      </c>
      <c r="P24" s="6">
        <f t="shared" si="2"/>
        <v>40000</v>
      </c>
      <c r="Q24" s="686"/>
      <c r="R24" s="131"/>
    </row>
    <row r="25" spans="2:18" s="31" customFormat="1" ht="15.95" hidden="1" customHeight="1">
      <c r="B25" s="3153">
        <v>14</v>
      </c>
      <c r="C25" s="108">
        <v>41647</v>
      </c>
      <c r="D25" s="3" t="s">
        <v>43</v>
      </c>
      <c r="E25" s="692" t="s">
        <v>9</v>
      </c>
      <c r="F25" s="692">
        <v>1</v>
      </c>
      <c r="G25" s="692">
        <v>120</v>
      </c>
      <c r="H25" s="692">
        <f t="shared" si="3"/>
        <v>120</v>
      </c>
      <c r="I25" s="699">
        <f t="shared" si="4"/>
        <v>60000</v>
      </c>
      <c r="J25" s="167"/>
      <c r="K25" s="699"/>
      <c r="L25" s="130">
        <v>2.5</v>
      </c>
      <c r="M25" s="204">
        <f t="shared" si="0"/>
        <v>25000</v>
      </c>
      <c r="N25" s="130"/>
      <c r="O25" s="204">
        <f t="shared" si="1"/>
        <v>0</v>
      </c>
      <c r="P25" s="29">
        <f t="shared" si="2"/>
        <v>85000</v>
      </c>
      <c r="Q25" s="3168">
        <v>35000</v>
      </c>
      <c r="R25" s="3169" t="s">
        <v>251</v>
      </c>
    </row>
    <row r="26" spans="2:18" s="31" customFormat="1" ht="15.95" hidden="1" customHeight="1">
      <c r="B26" s="3154"/>
      <c r="C26" s="108">
        <v>41647</v>
      </c>
      <c r="D26" s="27" t="s">
        <v>130</v>
      </c>
      <c r="E26" s="46" t="s">
        <v>39</v>
      </c>
      <c r="F26" s="46">
        <v>1</v>
      </c>
      <c r="G26" s="46">
        <v>150</v>
      </c>
      <c r="H26" s="692">
        <f>F26*G26</f>
        <v>150</v>
      </c>
      <c r="I26" s="699">
        <f>H26*500</f>
        <v>75000</v>
      </c>
      <c r="J26" s="167"/>
      <c r="K26" s="699"/>
      <c r="L26" s="130">
        <v>7</v>
      </c>
      <c r="M26" s="204">
        <f>L26*10000</f>
        <v>70000</v>
      </c>
      <c r="N26" s="130"/>
      <c r="O26" s="204">
        <f>N26*15000</f>
        <v>0</v>
      </c>
      <c r="P26" s="29">
        <f>M26+K26+I26+O26</f>
        <v>145000</v>
      </c>
      <c r="Q26" s="3165"/>
      <c r="R26" s="3167"/>
    </row>
    <row r="27" spans="2:18" s="40" customFormat="1" ht="15.95" hidden="1" customHeight="1">
      <c r="B27" s="690">
        <v>15</v>
      </c>
      <c r="C27" s="108">
        <v>41648</v>
      </c>
      <c r="D27" s="27" t="s">
        <v>52</v>
      </c>
      <c r="E27" s="692"/>
      <c r="F27" s="692"/>
      <c r="G27" s="692"/>
      <c r="H27" s="692">
        <f t="shared" si="3"/>
        <v>0</v>
      </c>
      <c r="I27" s="699">
        <f t="shared" si="4"/>
        <v>0</v>
      </c>
      <c r="J27" s="167"/>
      <c r="K27" s="699"/>
      <c r="L27" s="130"/>
      <c r="M27" s="28">
        <f t="shared" si="0"/>
        <v>0</v>
      </c>
      <c r="N27" s="130"/>
      <c r="O27" s="28">
        <f t="shared" si="1"/>
        <v>0</v>
      </c>
      <c r="P27" s="6">
        <f t="shared" si="2"/>
        <v>0</v>
      </c>
      <c r="Q27" s="686">
        <v>35000</v>
      </c>
      <c r="R27" s="94"/>
    </row>
    <row r="28" spans="2:18" s="40" customFormat="1" ht="15.95" hidden="1" customHeight="1">
      <c r="B28" s="3153">
        <v>16</v>
      </c>
      <c r="C28" s="108">
        <v>41649</v>
      </c>
      <c r="D28" s="3" t="s">
        <v>43</v>
      </c>
      <c r="E28" s="692" t="s">
        <v>9</v>
      </c>
      <c r="F28" s="692">
        <v>1</v>
      </c>
      <c r="G28" s="692">
        <v>120</v>
      </c>
      <c r="H28" s="692">
        <f t="shared" si="3"/>
        <v>120</v>
      </c>
      <c r="I28" s="699">
        <f t="shared" si="4"/>
        <v>60000</v>
      </c>
      <c r="J28" s="167"/>
      <c r="K28" s="699"/>
      <c r="L28" s="130"/>
      <c r="M28" s="28">
        <f t="shared" si="0"/>
        <v>0</v>
      </c>
      <c r="N28" s="130"/>
      <c r="O28" s="28">
        <f t="shared" si="1"/>
        <v>0</v>
      </c>
      <c r="P28" s="6">
        <f t="shared" si="2"/>
        <v>60000</v>
      </c>
      <c r="Q28" s="686"/>
      <c r="R28" s="691"/>
    </row>
    <row r="29" spans="2:18" s="40" customFormat="1" ht="15.95" hidden="1" customHeight="1">
      <c r="B29" s="3154"/>
      <c r="C29" s="108">
        <v>41649</v>
      </c>
      <c r="D29" s="27" t="s">
        <v>65</v>
      </c>
      <c r="E29" s="46"/>
      <c r="F29" s="46"/>
      <c r="G29" s="46"/>
      <c r="H29" s="692">
        <f>F29*G29</f>
        <v>0</v>
      </c>
      <c r="I29" s="699">
        <f>H29*500</f>
        <v>0</v>
      </c>
      <c r="J29" s="167"/>
      <c r="K29" s="699"/>
      <c r="L29" s="130">
        <v>4</v>
      </c>
      <c r="M29" s="28">
        <f>L29*10000</f>
        <v>40000</v>
      </c>
      <c r="N29" s="130"/>
      <c r="O29" s="28">
        <f>N29*15000</f>
        <v>0</v>
      </c>
      <c r="P29" s="6">
        <f>M29+K29+I29+O29</f>
        <v>40000</v>
      </c>
      <c r="Q29" s="686"/>
      <c r="R29" s="691"/>
    </row>
    <row r="30" spans="2:18" s="40" customFormat="1" ht="15.95" hidden="1" customHeight="1">
      <c r="B30" s="690">
        <v>17</v>
      </c>
      <c r="C30" s="108">
        <v>41650</v>
      </c>
      <c r="D30" s="27" t="s">
        <v>131</v>
      </c>
      <c r="E30" s="46"/>
      <c r="F30" s="46"/>
      <c r="G30" s="46"/>
      <c r="H30" s="46">
        <f t="shared" si="3"/>
        <v>0</v>
      </c>
      <c r="I30" s="699">
        <f t="shared" si="4"/>
        <v>0</v>
      </c>
      <c r="J30" s="20"/>
      <c r="K30" s="699"/>
      <c r="L30" s="130"/>
      <c r="M30" s="28">
        <f t="shared" si="0"/>
        <v>0</v>
      </c>
      <c r="N30" s="130"/>
      <c r="O30" s="28">
        <f t="shared" si="1"/>
        <v>0</v>
      </c>
      <c r="P30" s="6">
        <f t="shared" si="2"/>
        <v>0</v>
      </c>
      <c r="Q30" s="204">
        <v>35000</v>
      </c>
      <c r="R30" s="691"/>
    </row>
    <row r="31" spans="2:18" s="40" customFormat="1" ht="15.95" hidden="1" customHeight="1">
      <c r="B31" s="3158">
        <v>18</v>
      </c>
      <c r="C31" s="104">
        <v>41651</v>
      </c>
      <c r="D31" s="3" t="s">
        <v>43</v>
      </c>
      <c r="E31" s="692" t="s">
        <v>9</v>
      </c>
      <c r="F31" s="692">
        <v>1</v>
      </c>
      <c r="G31" s="692">
        <v>120</v>
      </c>
      <c r="H31" s="692">
        <f t="shared" si="3"/>
        <v>120</v>
      </c>
      <c r="I31" s="699">
        <f t="shared" si="4"/>
        <v>60000</v>
      </c>
      <c r="J31" s="692"/>
      <c r="K31" s="47"/>
      <c r="L31" s="130">
        <v>3</v>
      </c>
      <c r="M31" s="28">
        <f t="shared" si="0"/>
        <v>30000</v>
      </c>
      <c r="N31" s="130">
        <v>2.5</v>
      </c>
      <c r="O31" s="28">
        <f t="shared" si="1"/>
        <v>37500</v>
      </c>
      <c r="P31" s="6">
        <f t="shared" si="2"/>
        <v>127500</v>
      </c>
      <c r="Q31" s="3168">
        <v>35000</v>
      </c>
      <c r="R31" s="94"/>
    </row>
    <row r="32" spans="2:18" s="40" customFormat="1" ht="15.95" hidden="1" customHeight="1">
      <c r="B32" s="3160"/>
      <c r="C32" s="104">
        <v>41651</v>
      </c>
      <c r="D32" s="3" t="s">
        <v>186</v>
      </c>
      <c r="E32" s="692" t="s">
        <v>9</v>
      </c>
      <c r="F32" s="692"/>
      <c r="G32" s="692"/>
      <c r="H32" s="692">
        <f>F32*G32</f>
        <v>0</v>
      </c>
      <c r="I32" s="699">
        <f>H32*500</f>
        <v>0</v>
      </c>
      <c r="J32" s="692" t="s">
        <v>127</v>
      </c>
      <c r="K32" s="47">
        <v>25000</v>
      </c>
      <c r="L32" s="130">
        <v>4</v>
      </c>
      <c r="M32" s="28">
        <f>L32*10000</f>
        <v>40000</v>
      </c>
      <c r="N32" s="130"/>
      <c r="O32" s="28">
        <f>N32*15000</f>
        <v>0</v>
      </c>
      <c r="P32" s="6">
        <f>M32+K32+I32+O32</f>
        <v>65000</v>
      </c>
      <c r="Q32" s="3165"/>
      <c r="R32" s="94"/>
    </row>
    <row r="33" spans="2:18" s="40" customFormat="1" ht="15.95" hidden="1" customHeight="1">
      <c r="B33" s="690">
        <v>19</v>
      </c>
      <c r="C33" s="108">
        <v>41652</v>
      </c>
      <c r="D33" s="3" t="s">
        <v>135</v>
      </c>
      <c r="E33" s="692" t="s">
        <v>9</v>
      </c>
      <c r="F33" s="692">
        <v>5</v>
      </c>
      <c r="G33" s="692"/>
      <c r="H33" s="692">
        <f>F33*G33</f>
        <v>0</v>
      </c>
      <c r="I33" s="699">
        <f>H33*500</f>
        <v>0</v>
      </c>
      <c r="J33" s="692"/>
      <c r="K33" s="47">
        <f>F33*7500</f>
        <v>37500</v>
      </c>
      <c r="L33" s="130">
        <v>1</v>
      </c>
      <c r="M33" s="28">
        <f t="shared" si="0"/>
        <v>10000</v>
      </c>
      <c r="N33" s="130"/>
      <c r="O33" s="699">
        <f t="shared" si="1"/>
        <v>0</v>
      </c>
      <c r="P33" s="6">
        <f t="shared" si="2"/>
        <v>47500</v>
      </c>
      <c r="Q33" s="698"/>
      <c r="R33" s="691"/>
    </row>
    <row r="34" spans="2:18" s="40" customFormat="1" ht="15.95" hidden="1" customHeight="1">
      <c r="B34" s="690">
        <v>20</v>
      </c>
      <c r="C34" s="108">
        <v>41653</v>
      </c>
      <c r="D34" s="3" t="s">
        <v>135</v>
      </c>
      <c r="E34" s="692" t="s">
        <v>9</v>
      </c>
      <c r="F34" s="692">
        <v>3</v>
      </c>
      <c r="G34" s="692"/>
      <c r="H34" s="692">
        <f>F34*G34</f>
        <v>0</v>
      </c>
      <c r="I34" s="699">
        <f>H34*500</f>
        <v>0</v>
      </c>
      <c r="J34" s="692"/>
      <c r="K34" s="47">
        <f>F34*7500</f>
        <v>22500</v>
      </c>
      <c r="L34" s="130">
        <v>1</v>
      </c>
      <c r="M34" s="28">
        <f t="shared" si="0"/>
        <v>10000</v>
      </c>
      <c r="N34" s="130"/>
      <c r="O34" s="28">
        <f t="shared" si="1"/>
        <v>0</v>
      </c>
      <c r="P34" s="6">
        <f t="shared" si="2"/>
        <v>32500</v>
      </c>
      <c r="Q34" s="204"/>
      <c r="R34" s="94"/>
    </row>
    <row r="35" spans="2:18" s="40" customFormat="1" ht="15.95" hidden="1" customHeight="1">
      <c r="B35" s="690">
        <v>21</v>
      </c>
      <c r="C35" s="108">
        <v>41654</v>
      </c>
      <c r="D35" s="3" t="s">
        <v>135</v>
      </c>
      <c r="E35" s="692" t="s">
        <v>9</v>
      </c>
      <c r="F35" s="692">
        <v>2</v>
      </c>
      <c r="G35" s="692"/>
      <c r="H35" s="692">
        <f>F35*G35</f>
        <v>0</v>
      </c>
      <c r="I35" s="699">
        <f>H35*500</f>
        <v>0</v>
      </c>
      <c r="J35" s="692"/>
      <c r="K35" s="47">
        <f>F35*7500</f>
        <v>15000</v>
      </c>
      <c r="L35" s="130">
        <v>1.5</v>
      </c>
      <c r="M35" s="28">
        <f t="shared" si="0"/>
        <v>15000</v>
      </c>
      <c r="N35" s="130"/>
      <c r="O35" s="28">
        <f t="shared" si="1"/>
        <v>0</v>
      </c>
      <c r="P35" s="6">
        <f t="shared" si="2"/>
        <v>30000</v>
      </c>
      <c r="Q35" s="204"/>
      <c r="R35" s="691"/>
    </row>
    <row r="36" spans="2:18" s="40" customFormat="1" ht="15.95" hidden="1" customHeight="1">
      <c r="B36" s="3153">
        <v>22</v>
      </c>
      <c r="C36" s="108">
        <v>41655</v>
      </c>
      <c r="D36" s="3" t="s">
        <v>161</v>
      </c>
      <c r="E36" s="692" t="s">
        <v>9</v>
      </c>
      <c r="F36" s="692"/>
      <c r="G36" s="692"/>
      <c r="H36" s="692">
        <f t="shared" si="3"/>
        <v>0</v>
      </c>
      <c r="I36" s="699">
        <f t="shared" si="4"/>
        <v>0</v>
      </c>
      <c r="J36" s="692" t="s">
        <v>127</v>
      </c>
      <c r="K36" s="47">
        <v>25000</v>
      </c>
      <c r="L36" s="130"/>
      <c r="M36" s="28">
        <f t="shared" si="0"/>
        <v>0</v>
      </c>
      <c r="N36" s="130"/>
      <c r="O36" s="28">
        <f t="shared" si="1"/>
        <v>0</v>
      </c>
      <c r="P36" s="6">
        <f t="shared" si="2"/>
        <v>25000</v>
      </c>
      <c r="Q36" s="688"/>
      <c r="R36" s="691"/>
    </row>
    <row r="37" spans="2:18" s="40" customFormat="1" ht="15.95" hidden="1" customHeight="1">
      <c r="B37" s="3154"/>
      <c r="C37" s="108">
        <v>41655</v>
      </c>
      <c r="D37" s="3" t="s">
        <v>135</v>
      </c>
      <c r="E37" s="692" t="s">
        <v>9</v>
      </c>
      <c r="F37" s="692">
        <v>3</v>
      </c>
      <c r="G37" s="692"/>
      <c r="H37" s="692">
        <f t="shared" si="3"/>
        <v>0</v>
      </c>
      <c r="I37" s="699">
        <f t="shared" si="4"/>
        <v>0</v>
      </c>
      <c r="J37" s="692"/>
      <c r="K37" s="47">
        <f>F37*7500</f>
        <v>22500</v>
      </c>
      <c r="L37" s="130">
        <v>1</v>
      </c>
      <c r="M37" s="28">
        <f>L37*10000</f>
        <v>10000</v>
      </c>
      <c r="N37" s="130"/>
      <c r="O37" s="28">
        <f>N37*15000</f>
        <v>0</v>
      </c>
      <c r="P37" s="6">
        <f>M37+K37+I37+O37</f>
        <v>32500</v>
      </c>
      <c r="Q37" s="688"/>
      <c r="R37" s="691"/>
    </row>
    <row r="38" spans="2:18" s="40" customFormat="1" ht="15.95" hidden="1" customHeight="1">
      <c r="B38" s="3153">
        <v>23</v>
      </c>
      <c r="C38" s="108">
        <v>41656</v>
      </c>
      <c r="D38" s="3" t="s">
        <v>135</v>
      </c>
      <c r="E38" s="692" t="s">
        <v>9</v>
      </c>
      <c r="F38" s="692">
        <v>1</v>
      </c>
      <c r="G38" s="692"/>
      <c r="H38" s="692">
        <f t="shared" si="3"/>
        <v>0</v>
      </c>
      <c r="I38" s="699">
        <f t="shared" si="4"/>
        <v>0</v>
      </c>
      <c r="J38" s="692"/>
      <c r="K38" s="47">
        <f>F38*7500</f>
        <v>7500</v>
      </c>
      <c r="L38" s="201"/>
      <c r="M38" s="698">
        <f t="shared" si="0"/>
        <v>0</v>
      </c>
      <c r="N38" s="201"/>
      <c r="O38" s="698">
        <f t="shared" si="1"/>
        <v>0</v>
      </c>
      <c r="P38" s="6">
        <f t="shared" si="2"/>
        <v>7500</v>
      </c>
      <c r="Q38" s="698"/>
      <c r="R38" s="691"/>
    </row>
    <row r="39" spans="2:18" s="40" customFormat="1" ht="15.95" hidden="1" customHeight="1">
      <c r="B39" s="3154"/>
      <c r="C39" s="108">
        <v>41656</v>
      </c>
      <c r="D39" s="3" t="s">
        <v>136</v>
      </c>
      <c r="E39" s="692" t="s">
        <v>10</v>
      </c>
      <c r="F39" s="692">
        <v>2</v>
      </c>
      <c r="G39" s="692">
        <v>30</v>
      </c>
      <c r="H39" s="692">
        <f t="shared" si="3"/>
        <v>60</v>
      </c>
      <c r="I39" s="699">
        <f t="shared" si="4"/>
        <v>30000</v>
      </c>
      <c r="J39" s="692"/>
      <c r="K39" s="47"/>
      <c r="L39" s="201"/>
      <c r="M39" s="698">
        <f>L39*10000</f>
        <v>0</v>
      </c>
      <c r="N39" s="201"/>
      <c r="O39" s="698">
        <f>N39*15000</f>
        <v>0</v>
      </c>
      <c r="P39" s="6">
        <f>M39+K39+I39+O39</f>
        <v>30000</v>
      </c>
      <c r="Q39" s="698"/>
      <c r="R39" s="691"/>
    </row>
    <row r="40" spans="2:18" s="40" customFormat="1" ht="15.95" hidden="1" customHeight="1">
      <c r="B40" s="3153">
        <v>24</v>
      </c>
      <c r="C40" s="108">
        <v>41657</v>
      </c>
      <c r="D40" s="3" t="s">
        <v>135</v>
      </c>
      <c r="E40" s="692" t="s">
        <v>9</v>
      </c>
      <c r="F40" s="692">
        <v>2</v>
      </c>
      <c r="G40" s="692"/>
      <c r="H40" s="692">
        <f>F40*G40</f>
        <v>0</v>
      </c>
      <c r="I40" s="699">
        <f>H40*500</f>
        <v>0</v>
      </c>
      <c r="J40" s="692"/>
      <c r="K40" s="47">
        <f>F40*7500</f>
        <v>15000</v>
      </c>
      <c r="L40" s="201"/>
      <c r="M40" s="698">
        <f t="shared" si="0"/>
        <v>0</v>
      </c>
      <c r="N40" s="201"/>
      <c r="O40" s="698">
        <f t="shared" si="1"/>
        <v>0</v>
      </c>
      <c r="P40" s="6">
        <f t="shared" si="2"/>
        <v>15000</v>
      </c>
      <c r="Q40" s="698"/>
      <c r="R40" s="691"/>
    </row>
    <row r="41" spans="2:18" s="40" customFormat="1" ht="15.95" hidden="1" customHeight="1">
      <c r="B41" s="3154"/>
      <c r="C41" s="108">
        <v>41657</v>
      </c>
      <c r="D41" s="3" t="s">
        <v>136</v>
      </c>
      <c r="E41" s="692" t="s">
        <v>10</v>
      </c>
      <c r="F41" s="692">
        <v>2</v>
      </c>
      <c r="G41" s="692">
        <v>30</v>
      </c>
      <c r="H41" s="692">
        <f>F41*G41</f>
        <v>60</v>
      </c>
      <c r="I41" s="699">
        <f>H41*500</f>
        <v>30000</v>
      </c>
      <c r="J41" s="692"/>
      <c r="K41" s="47"/>
      <c r="L41" s="201">
        <v>2</v>
      </c>
      <c r="M41" s="698">
        <f>L41*10000</f>
        <v>20000</v>
      </c>
      <c r="N41" s="201"/>
      <c r="O41" s="698">
        <f>N41*15000</f>
        <v>0</v>
      </c>
      <c r="P41" s="6">
        <f>M41+K41+I41+O41</f>
        <v>50000</v>
      </c>
      <c r="Q41" s="698"/>
      <c r="R41" s="691"/>
    </row>
    <row r="42" spans="2:18" s="40" customFormat="1" ht="15.95" hidden="1" customHeight="1">
      <c r="B42" s="140">
        <v>25</v>
      </c>
      <c r="C42" s="104">
        <v>41658</v>
      </c>
      <c r="D42" s="20" t="s">
        <v>92</v>
      </c>
      <c r="E42" s="46"/>
      <c r="F42" s="46"/>
      <c r="G42" s="46"/>
      <c r="H42" s="46">
        <f>F42*G42</f>
        <v>0</v>
      </c>
      <c r="I42" s="699">
        <f>H42*500</f>
        <v>0</v>
      </c>
      <c r="J42" s="20"/>
      <c r="K42" s="699"/>
      <c r="L42" s="130"/>
      <c r="M42" s="28">
        <f>L42*10000</f>
        <v>0</v>
      </c>
      <c r="N42" s="130"/>
      <c r="O42" s="28">
        <f>N42*15000</f>
        <v>0</v>
      </c>
      <c r="P42" s="6">
        <f>M42+K42+I42+O42</f>
        <v>0</v>
      </c>
      <c r="Q42" s="686"/>
      <c r="R42" s="691"/>
    </row>
    <row r="43" spans="2:18" s="40" customFormat="1" ht="15.95" hidden="1" customHeight="1">
      <c r="B43" s="3153">
        <v>26</v>
      </c>
      <c r="C43" s="108">
        <v>41659</v>
      </c>
      <c r="D43" s="20" t="s">
        <v>42</v>
      </c>
      <c r="E43" s="692" t="s">
        <v>9</v>
      </c>
      <c r="F43" s="692">
        <v>5</v>
      </c>
      <c r="G43" s="692">
        <v>30</v>
      </c>
      <c r="H43" s="692">
        <f t="shared" ref="H43:H48" si="5">F43*G43</f>
        <v>150</v>
      </c>
      <c r="I43" s="699">
        <f t="shared" ref="I43:I48" si="6">H43*500</f>
        <v>75000</v>
      </c>
      <c r="J43" s="692"/>
      <c r="K43" s="47"/>
      <c r="L43" s="201">
        <v>7</v>
      </c>
      <c r="M43" s="698">
        <f t="shared" ref="M43:M48" si="7">L43*10000</f>
        <v>70000</v>
      </c>
      <c r="N43" s="201">
        <v>3</v>
      </c>
      <c r="O43" s="698">
        <f t="shared" si="1"/>
        <v>45000</v>
      </c>
      <c r="P43" s="6">
        <f t="shared" si="2"/>
        <v>190000</v>
      </c>
      <c r="Q43" s="698"/>
      <c r="R43" s="691"/>
    </row>
    <row r="44" spans="2:18" s="40" customFormat="1" ht="15.95" hidden="1" customHeight="1">
      <c r="B44" s="3154"/>
      <c r="C44" s="108">
        <v>41659</v>
      </c>
      <c r="D44" s="3" t="s">
        <v>134</v>
      </c>
      <c r="E44" s="692" t="s">
        <v>9</v>
      </c>
      <c r="F44" s="692">
        <v>1</v>
      </c>
      <c r="G44" s="692"/>
      <c r="H44" s="692">
        <f t="shared" si="5"/>
        <v>0</v>
      </c>
      <c r="I44" s="698">
        <f>H44*500</f>
        <v>0</v>
      </c>
      <c r="J44" s="167"/>
      <c r="K44" s="699">
        <f>F44*10000</f>
        <v>10000</v>
      </c>
      <c r="L44" s="201"/>
      <c r="M44" s="698">
        <f>L44*10000</f>
        <v>0</v>
      </c>
      <c r="N44" s="201"/>
      <c r="O44" s="698">
        <f>N44*15000</f>
        <v>0</v>
      </c>
      <c r="P44" s="6">
        <f>M44+K44+I44+O44</f>
        <v>10000</v>
      </c>
      <c r="Q44" s="698"/>
      <c r="R44" s="691"/>
    </row>
    <row r="45" spans="2:18" s="40" customFormat="1" ht="15.95" hidden="1" customHeight="1">
      <c r="B45" s="690">
        <v>27</v>
      </c>
      <c r="C45" s="108">
        <v>41660</v>
      </c>
      <c r="D45" s="20" t="s">
        <v>42</v>
      </c>
      <c r="E45" s="692" t="s">
        <v>9</v>
      </c>
      <c r="F45" s="692">
        <v>2</v>
      </c>
      <c r="G45" s="692">
        <v>30</v>
      </c>
      <c r="H45" s="692">
        <f t="shared" si="5"/>
        <v>60</v>
      </c>
      <c r="I45" s="699">
        <f t="shared" si="6"/>
        <v>30000</v>
      </c>
      <c r="J45" s="692"/>
      <c r="K45" s="47"/>
      <c r="L45" s="201">
        <v>0.5</v>
      </c>
      <c r="M45" s="698">
        <f t="shared" si="7"/>
        <v>5000</v>
      </c>
      <c r="N45" s="201"/>
      <c r="O45" s="686">
        <f t="shared" si="1"/>
        <v>0</v>
      </c>
      <c r="P45" s="110">
        <f t="shared" si="2"/>
        <v>35000</v>
      </c>
      <c r="Q45" s="686"/>
      <c r="R45" s="687"/>
    </row>
    <row r="46" spans="2:18" s="40" customFormat="1" ht="15.95" hidden="1" customHeight="1">
      <c r="B46" s="690">
        <v>28</v>
      </c>
      <c r="C46" s="108">
        <v>41661</v>
      </c>
      <c r="D46" s="20" t="s">
        <v>42</v>
      </c>
      <c r="E46" s="692" t="s">
        <v>9</v>
      </c>
      <c r="F46" s="692">
        <v>2</v>
      </c>
      <c r="G46" s="692">
        <v>30</v>
      </c>
      <c r="H46" s="692">
        <f t="shared" si="5"/>
        <v>60</v>
      </c>
      <c r="I46" s="699">
        <f t="shared" si="6"/>
        <v>30000</v>
      </c>
      <c r="J46" s="692"/>
      <c r="K46" s="47"/>
      <c r="L46" s="109">
        <v>2</v>
      </c>
      <c r="M46" s="686">
        <f t="shared" si="7"/>
        <v>20000</v>
      </c>
      <c r="N46" s="109"/>
      <c r="O46" s="688">
        <f t="shared" si="1"/>
        <v>0</v>
      </c>
      <c r="P46" s="159">
        <f t="shared" si="2"/>
        <v>50000</v>
      </c>
      <c r="Q46" s="688"/>
      <c r="R46" s="684"/>
    </row>
    <row r="47" spans="2:18" s="40" customFormat="1" ht="15.95" hidden="1" customHeight="1">
      <c r="B47" s="689">
        <v>29</v>
      </c>
      <c r="C47" s="108">
        <v>41662</v>
      </c>
      <c r="D47" s="20" t="s">
        <v>42</v>
      </c>
      <c r="E47" s="692" t="s">
        <v>9</v>
      </c>
      <c r="F47" s="692">
        <v>2</v>
      </c>
      <c r="G47" s="692">
        <v>30</v>
      </c>
      <c r="H47" s="46">
        <f t="shared" si="5"/>
        <v>60</v>
      </c>
      <c r="I47" s="204">
        <f t="shared" si="6"/>
        <v>30000</v>
      </c>
      <c r="J47" s="46"/>
      <c r="K47" s="28"/>
      <c r="L47" s="158"/>
      <c r="M47" s="688">
        <f t="shared" si="7"/>
        <v>0</v>
      </c>
      <c r="N47" s="158"/>
      <c r="O47" s="103">
        <f t="shared" si="1"/>
        <v>0</v>
      </c>
      <c r="P47" s="124">
        <f t="shared" si="2"/>
        <v>30000</v>
      </c>
      <c r="Q47" s="103"/>
      <c r="R47" s="125"/>
    </row>
    <row r="48" spans="2:18" s="40" customFormat="1" ht="15.95" hidden="1" customHeight="1">
      <c r="B48" s="3153">
        <v>30</v>
      </c>
      <c r="C48" s="108">
        <v>41663</v>
      </c>
      <c r="D48" s="20" t="s">
        <v>42</v>
      </c>
      <c r="E48" s="692" t="s">
        <v>9</v>
      </c>
      <c r="F48" s="692">
        <v>1</v>
      </c>
      <c r="G48" s="692">
        <v>30</v>
      </c>
      <c r="H48" s="46">
        <f t="shared" si="5"/>
        <v>30</v>
      </c>
      <c r="I48" s="28">
        <f t="shared" si="6"/>
        <v>15000</v>
      </c>
      <c r="J48" s="46"/>
      <c r="K48" s="157"/>
      <c r="L48" s="123"/>
      <c r="M48" s="103">
        <f t="shared" si="7"/>
        <v>0</v>
      </c>
      <c r="N48" s="123"/>
      <c r="O48" s="103">
        <f>N48*15000</f>
        <v>0</v>
      </c>
      <c r="P48" s="124">
        <f>M48+K48+I48+O48</f>
        <v>15000</v>
      </c>
      <c r="Q48" s="103"/>
      <c r="R48" s="125"/>
    </row>
    <row r="49" spans="2:18" s="40" customFormat="1" ht="15.95" hidden="1" customHeight="1">
      <c r="B49" s="3154"/>
      <c r="C49" s="108">
        <v>41663</v>
      </c>
      <c r="D49" s="27" t="s">
        <v>149</v>
      </c>
      <c r="E49" s="692" t="s">
        <v>9</v>
      </c>
      <c r="F49" s="46">
        <v>1</v>
      </c>
      <c r="G49" s="46">
        <v>30</v>
      </c>
      <c r="H49" s="46">
        <f t="shared" si="3"/>
        <v>30</v>
      </c>
      <c r="I49" s="28">
        <f t="shared" si="4"/>
        <v>15000</v>
      </c>
      <c r="J49" s="46"/>
      <c r="K49" s="157"/>
      <c r="L49" s="123">
        <v>2.5</v>
      </c>
      <c r="M49" s="103">
        <f t="shared" si="0"/>
        <v>25000</v>
      </c>
      <c r="N49" s="123"/>
      <c r="O49" s="103">
        <f t="shared" si="1"/>
        <v>0</v>
      </c>
      <c r="P49" s="124">
        <f t="shared" si="2"/>
        <v>40000</v>
      </c>
      <c r="Q49" s="103"/>
      <c r="R49" s="125"/>
    </row>
    <row r="50" spans="2:18" s="112" customFormat="1" ht="15.95" hidden="1" customHeight="1">
      <c r="B50" s="3156">
        <v>31</v>
      </c>
      <c r="C50" s="108">
        <v>41664</v>
      </c>
      <c r="D50" s="20" t="s">
        <v>42</v>
      </c>
      <c r="E50" s="692" t="s">
        <v>9</v>
      </c>
      <c r="F50" s="692">
        <v>1</v>
      </c>
      <c r="G50" s="692">
        <v>30</v>
      </c>
      <c r="H50" s="692">
        <f t="shared" si="3"/>
        <v>30</v>
      </c>
      <c r="I50" s="699">
        <f t="shared" si="4"/>
        <v>15000</v>
      </c>
      <c r="J50" s="692"/>
      <c r="K50" s="47"/>
      <c r="L50" s="130"/>
      <c r="M50" s="28">
        <f t="shared" si="0"/>
        <v>0</v>
      </c>
      <c r="N50" s="130"/>
      <c r="O50" s="28">
        <f t="shared" si="1"/>
        <v>0</v>
      </c>
      <c r="P50" s="6">
        <f t="shared" si="2"/>
        <v>15000</v>
      </c>
      <c r="Q50" s="204"/>
      <c r="R50" s="691"/>
    </row>
    <row r="51" spans="2:18" s="112" customFormat="1" ht="15.95" hidden="1" customHeight="1" thickBot="1">
      <c r="B51" s="3157"/>
      <c r="C51" s="152">
        <v>41664</v>
      </c>
      <c r="D51" s="16" t="s">
        <v>178</v>
      </c>
      <c r="E51" s="44" t="s">
        <v>10</v>
      </c>
      <c r="F51" s="44">
        <v>1</v>
      </c>
      <c r="G51" s="44">
        <v>60</v>
      </c>
      <c r="H51" s="44">
        <f t="shared" si="3"/>
        <v>60</v>
      </c>
      <c r="I51" s="702">
        <f t="shared" si="4"/>
        <v>30000</v>
      </c>
      <c r="J51" s="44"/>
      <c r="K51" s="48"/>
      <c r="L51" s="33">
        <v>0.5</v>
      </c>
      <c r="M51" s="45">
        <f t="shared" si="0"/>
        <v>5000</v>
      </c>
      <c r="N51" s="33"/>
      <c r="O51" s="45">
        <f t="shared" si="1"/>
        <v>0</v>
      </c>
      <c r="P51" s="17">
        <f t="shared" si="2"/>
        <v>35000</v>
      </c>
      <c r="Q51" s="196"/>
      <c r="R51" s="357"/>
    </row>
    <row r="52" spans="2:18" s="40" customFormat="1" ht="18" hidden="1" customHeight="1">
      <c r="B52" s="184">
        <v>1</v>
      </c>
      <c r="C52" s="695">
        <v>41665</v>
      </c>
      <c r="D52" s="347" t="s">
        <v>136</v>
      </c>
      <c r="E52" s="346" t="s">
        <v>10</v>
      </c>
      <c r="F52" s="346">
        <v>2</v>
      </c>
      <c r="G52" s="346">
        <v>30</v>
      </c>
      <c r="H52" s="346">
        <f>F52*G52</f>
        <v>60</v>
      </c>
      <c r="I52" s="143">
        <f>H52*500</f>
        <v>30000</v>
      </c>
      <c r="J52" s="346"/>
      <c r="K52" s="704"/>
      <c r="L52" s="531">
        <v>3.5</v>
      </c>
      <c r="M52" s="403">
        <f>L52*10000</f>
        <v>35000</v>
      </c>
      <c r="N52" s="531"/>
      <c r="O52" s="403">
        <f>N52*15000</f>
        <v>0</v>
      </c>
      <c r="P52" s="41">
        <f>M52+K52+I52+O52</f>
        <v>65000</v>
      </c>
      <c r="Q52" s="403"/>
      <c r="R52" s="693"/>
    </row>
    <row r="53" spans="2:18" s="21" customFormat="1" ht="18" hidden="1" customHeight="1">
      <c r="B53" s="690">
        <v>2</v>
      </c>
      <c r="C53" s="108">
        <v>41666</v>
      </c>
      <c r="D53" s="3" t="s">
        <v>161</v>
      </c>
      <c r="E53" s="494" t="s">
        <v>9</v>
      </c>
      <c r="F53" s="692">
        <v>11</v>
      </c>
      <c r="G53" s="692"/>
      <c r="H53" s="692"/>
      <c r="I53" s="699"/>
      <c r="J53" s="692" t="s">
        <v>70</v>
      </c>
      <c r="K53" s="47">
        <v>35000</v>
      </c>
      <c r="L53" s="130">
        <v>1</v>
      </c>
      <c r="M53" s="698">
        <f t="shared" ref="M53:M87" si="8">L53*10000</f>
        <v>10000</v>
      </c>
      <c r="N53" s="130"/>
      <c r="O53" s="698">
        <f>N53*15000</f>
        <v>0</v>
      </c>
      <c r="P53" s="6">
        <f>M53+K53+I53+O53</f>
        <v>45000</v>
      </c>
      <c r="Q53" s="204"/>
      <c r="R53" s="691"/>
    </row>
    <row r="54" spans="2:18" s="40" customFormat="1" ht="18" hidden="1" customHeight="1">
      <c r="B54" s="3156">
        <v>3</v>
      </c>
      <c r="C54" s="108">
        <v>41667</v>
      </c>
      <c r="D54" s="3" t="s">
        <v>136</v>
      </c>
      <c r="E54" s="692" t="s">
        <v>10</v>
      </c>
      <c r="F54" s="692">
        <v>1</v>
      </c>
      <c r="G54" s="692">
        <v>30</v>
      </c>
      <c r="H54" s="692">
        <f>F54*G54</f>
        <v>30</v>
      </c>
      <c r="I54" s="699">
        <f>H54*500</f>
        <v>15000</v>
      </c>
      <c r="J54" s="692"/>
      <c r="K54" s="47"/>
      <c r="L54" s="201"/>
      <c r="M54" s="698">
        <f>L54*10000</f>
        <v>0</v>
      </c>
      <c r="N54" s="201"/>
      <c r="O54" s="698">
        <f>N54*15000</f>
        <v>0</v>
      </c>
      <c r="P54" s="6">
        <f>M54+K54+I54+O54</f>
        <v>15000</v>
      </c>
      <c r="Q54" s="698"/>
      <c r="R54" s="691"/>
    </row>
    <row r="55" spans="2:18" s="40" customFormat="1" ht="18" hidden="1" customHeight="1">
      <c r="B55" s="3156"/>
      <c r="C55" s="108">
        <v>41667</v>
      </c>
      <c r="D55" s="3" t="s">
        <v>352</v>
      </c>
      <c r="E55" s="692" t="s">
        <v>10</v>
      </c>
      <c r="F55" s="692">
        <v>1</v>
      </c>
      <c r="G55" s="692">
        <v>30</v>
      </c>
      <c r="H55" s="692">
        <f>F55*G55</f>
        <v>30</v>
      </c>
      <c r="I55" s="699">
        <f>H55*500</f>
        <v>15000</v>
      </c>
      <c r="J55" s="692"/>
      <c r="K55" s="47"/>
      <c r="L55" s="201">
        <v>1</v>
      </c>
      <c r="M55" s="698">
        <f>L55*10000</f>
        <v>10000</v>
      </c>
      <c r="N55" s="201"/>
      <c r="O55" s="698">
        <f t="shared" ref="O55:O61" si="9">N55*15000</f>
        <v>0</v>
      </c>
      <c r="P55" s="6">
        <f t="shared" ref="P55:P87" si="10">M55+K55+I55+O55</f>
        <v>25000</v>
      </c>
      <c r="Q55" s="698"/>
      <c r="R55" s="691"/>
    </row>
    <row r="56" spans="2:18" s="40" customFormat="1" ht="18" hidden="1" customHeight="1">
      <c r="B56" s="3156"/>
      <c r="C56" s="108">
        <v>41667</v>
      </c>
      <c r="D56" s="588" t="s">
        <v>149</v>
      </c>
      <c r="E56" s="354" t="s">
        <v>9</v>
      </c>
      <c r="F56" s="692">
        <v>1</v>
      </c>
      <c r="G56" s="692">
        <v>30</v>
      </c>
      <c r="H56" s="692">
        <f>F56*G56</f>
        <v>30</v>
      </c>
      <c r="I56" s="699">
        <f>H56*500</f>
        <v>15000</v>
      </c>
      <c r="J56" s="692"/>
      <c r="K56" s="47"/>
      <c r="L56" s="201"/>
      <c r="M56" s="698">
        <f>L56*10000</f>
        <v>0</v>
      </c>
      <c r="N56" s="201"/>
      <c r="O56" s="698">
        <f t="shared" si="9"/>
        <v>0</v>
      </c>
      <c r="P56" s="6">
        <f t="shared" si="10"/>
        <v>15000</v>
      </c>
      <c r="Q56" s="698"/>
      <c r="R56" s="691"/>
    </row>
    <row r="57" spans="2:18" s="40" customFormat="1" ht="18" hidden="1" customHeight="1">
      <c r="B57" s="3156">
        <v>4</v>
      </c>
      <c r="C57" s="108">
        <v>41668</v>
      </c>
      <c r="D57" s="588" t="s">
        <v>149</v>
      </c>
      <c r="E57" s="354" t="s">
        <v>9</v>
      </c>
      <c r="F57" s="692">
        <v>1</v>
      </c>
      <c r="G57" s="692"/>
      <c r="H57" s="692"/>
      <c r="I57" s="699"/>
      <c r="J57" s="692"/>
      <c r="K57" s="47"/>
      <c r="L57" s="130">
        <v>5</v>
      </c>
      <c r="M57" s="698">
        <f t="shared" si="8"/>
        <v>50000</v>
      </c>
      <c r="N57" s="130"/>
      <c r="O57" s="698">
        <f t="shared" si="9"/>
        <v>0</v>
      </c>
      <c r="P57" s="6">
        <f t="shared" si="10"/>
        <v>50000</v>
      </c>
      <c r="Q57" s="204"/>
      <c r="R57" s="691"/>
    </row>
    <row r="58" spans="2:18" s="40" customFormat="1" ht="18" hidden="1" customHeight="1">
      <c r="B58" s="3156"/>
      <c r="C58" s="108">
        <v>41668</v>
      </c>
      <c r="D58" s="27" t="s">
        <v>129</v>
      </c>
      <c r="E58" s="46" t="s">
        <v>39</v>
      </c>
      <c r="F58" s="46">
        <v>1</v>
      </c>
      <c r="G58" s="46">
        <v>150</v>
      </c>
      <c r="H58" s="692">
        <f>F58*G58</f>
        <v>150</v>
      </c>
      <c r="I58" s="699">
        <f>H58*500</f>
        <v>75000</v>
      </c>
      <c r="J58" s="167"/>
      <c r="K58" s="699"/>
      <c r="L58" s="201">
        <v>4</v>
      </c>
      <c r="M58" s="699">
        <f t="shared" si="8"/>
        <v>40000</v>
      </c>
      <c r="N58" s="201"/>
      <c r="O58" s="699">
        <f t="shared" si="9"/>
        <v>0</v>
      </c>
      <c r="P58" s="6">
        <f t="shared" si="10"/>
        <v>115000</v>
      </c>
      <c r="Q58" s="698"/>
      <c r="R58" s="691"/>
    </row>
    <row r="59" spans="2:18" s="40" customFormat="1" ht="18" hidden="1" customHeight="1">
      <c r="B59" s="3156">
        <v>5</v>
      </c>
      <c r="C59" s="108">
        <v>41669</v>
      </c>
      <c r="D59" s="3" t="s">
        <v>43</v>
      </c>
      <c r="E59" s="692" t="s">
        <v>9</v>
      </c>
      <c r="F59" s="692">
        <v>1</v>
      </c>
      <c r="G59" s="692">
        <v>120</v>
      </c>
      <c r="H59" s="692">
        <f>F59*G59</f>
        <v>120</v>
      </c>
      <c r="I59" s="699">
        <f>H59*500</f>
        <v>60000</v>
      </c>
      <c r="J59" s="167"/>
      <c r="K59" s="699"/>
      <c r="L59" s="130"/>
      <c r="M59" s="28">
        <f t="shared" si="8"/>
        <v>0</v>
      </c>
      <c r="N59" s="130"/>
      <c r="O59" s="28">
        <f t="shared" si="9"/>
        <v>0</v>
      </c>
      <c r="P59" s="6">
        <f t="shared" si="10"/>
        <v>60000</v>
      </c>
      <c r="Q59" s="3168">
        <v>35000</v>
      </c>
      <c r="R59" s="3169" t="s">
        <v>251</v>
      </c>
    </row>
    <row r="60" spans="2:18" s="40" customFormat="1" ht="18" hidden="1" customHeight="1">
      <c r="B60" s="3156"/>
      <c r="C60" s="108">
        <v>41669</v>
      </c>
      <c r="D60" s="27" t="s">
        <v>129</v>
      </c>
      <c r="E60" s="46" t="s">
        <v>39</v>
      </c>
      <c r="F60" s="46">
        <v>1</v>
      </c>
      <c r="G60" s="46">
        <v>150</v>
      </c>
      <c r="H60" s="692">
        <f>F60*G60</f>
        <v>150</v>
      </c>
      <c r="I60" s="699">
        <f>H60*500</f>
        <v>75000</v>
      </c>
      <c r="J60" s="167"/>
      <c r="K60" s="699"/>
      <c r="L60" s="201">
        <v>4</v>
      </c>
      <c r="M60" s="699">
        <f t="shared" si="8"/>
        <v>40000</v>
      </c>
      <c r="N60" s="201">
        <v>3</v>
      </c>
      <c r="O60" s="699">
        <f t="shared" si="9"/>
        <v>45000</v>
      </c>
      <c r="P60" s="6">
        <f t="shared" si="10"/>
        <v>160000</v>
      </c>
      <c r="Q60" s="3165"/>
      <c r="R60" s="3167"/>
    </row>
    <row r="61" spans="2:18" s="40" customFormat="1" ht="18" hidden="1" customHeight="1">
      <c r="B61" s="3156">
        <v>6</v>
      </c>
      <c r="C61" s="108">
        <v>41670</v>
      </c>
      <c r="D61" s="3" t="s">
        <v>43</v>
      </c>
      <c r="E61" s="692" t="s">
        <v>9</v>
      </c>
      <c r="F61" s="692">
        <v>1</v>
      </c>
      <c r="G61" s="692">
        <v>120</v>
      </c>
      <c r="H61" s="692">
        <f>F61*G61</f>
        <v>120</v>
      </c>
      <c r="I61" s="699">
        <f>H61*500</f>
        <v>60000</v>
      </c>
      <c r="J61" s="167"/>
      <c r="K61" s="699"/>
      <c r="L61" s="130">
        <v>4.5</v>
      </c>
      <c r="M61" s="28">
        <f t="shared" si="8"/>
        <v>45000</v>
      </c>
      <c r="N61" s="130"/>
      <c r="O61" s="28">
        <f t="shared" si="9"/>
        <v>0</v>
      </c>
      <c r="P61" s="6">
        <f t="shared" si="10"/>
        <v>105000</v>
      </c>
      <c r="Q61" s="698"/>
      <c r="R61" s="691"/>
    </row>
    <row r="62" spans="2:18" s="40" customFormat="1" ht="18" hidden="1" customHeight="1">
      <c r="B62" s="3156"/>
      <c r="C62" s="108">
        <v>41670</v>
      </c>
      <c r="D62" s="3" t="s">
        <v>65</v>
      </c>
      <c r="E62" s="692"/>
      <c r="F62" s="692"/>
      <c r="G62" s="692"/>
      <c r="H62" s="692">
        <f>F62*G62</f>
        <v>0</v>
      </c>
      <c r="I62" s="699">
        <f>H62*500</f>
        <v>0</v>
      </c>
      <c r="J62" s="692"/>
      <c r="K62" s="47"/>
      <c r="L62" s="201"/>
      <c r="M62" s="699">
        <f t="shared" si="8"/>
        <v>0</v>
      </c>
      <c r="N62" s="201">
        <v>4</v>
      </c>
      <c r="O62" s="699">
        <f>N62*15000</f>
        <v>60000</v>
      </c>
      <c r="P62" s="6">
        <f t="shared" si="10"/>
        <v>60000</v>
      </c>
      <c r="Q62" s="204"/>
      <c r="R62" s="691"/>
    </row>
    <row r="63" spans="2:18" s="40" customFormat="1" ht="18" hidden="1" customHeight="1">
      <c r="B63" s="705">
        <v>7</v>
      </c>
      <c r="C63" s="527">
        <v>41671</v>
      </c>
      <c r="D63" s="351" t="s">
        <v>52</v>
      </c>
      <c r="E63" s="352"/>
      <c r="F63" s="352"/>
      <c r="G63" s="352"/>
      <c r="H63" s="352">
        <f t="shared" ref="H63:H69" si="11">F63*G63</f>
        <v>0</v>
      </c>
      <c r="I63" s="503">
        <f t="shared" ref="I63:I69" si="12">H63*500</f>
        <v>0</v>
      </c>
      <c r="J63" s="535"/>
      <c r="K63" s="503"/>
      <c r="L63" s="342"/>
      <c r="M63" s="503">
        <f t="shared" si="8"/>
        <v>0</v>
      </c>
      <c r="N63" s="342"/>
      <c r="O63" s="503">
        <f t="shared" ref="O63:O89" si="13">N63*15000</f>
        <v>0</v>
      </c>
      <c r="P63" s="415">
        <f t="shared" si="10"/>
        <v>0</v>
      </c>
      <c r="Q63" s="379">
        <v>35000</v>
      </c>
      <c r="R63" s="703"/>
    </row>
    <row r="64" spans="2:18" s="40" customFormat="1" ht="18" hidden="1" customHeight="1">
      <c r="B64" s="705">
        <v>8</v>
      </c>
      <c r="C64" s="527">
        <v>41672</v>
      </c>
      <c r="D64" s="351" t="s">
        <v>52</v>
      </c>
      <c r="E64" s="352"/>
      <c r="F64" s="352"/>
      <c r="G64" s="352"/>
      <c r="H64" s="352">
        <f t="shared" si="11"/>
        <v>0</v>
      </c>
      <c r="I64" s="503">
        <f t="shared" si="12"/>
        <v>0</v>
      </c>
      <c r="J64" s="535"/>
      <c r="K64" s="503"/>
      <c r="L64" s="342"/>
      <c r="M64" s="503">
        <f t="shared" si="8"/>
        <v>0</v>
      </c>
      <c r="N64" s="342"/>
      <c r="O64" s="503">
        <f t="shared" si="13"/>
        <v>0</v>
      </c>
      <c r="P64" s="415">
        <f t="shared" si="10"/>
        <v>0</v>
      </c>
      <c r="Q64" s="379">
        <v>35000</v>
      </c>
      <c r="R64" s="703"/>
    </row>
    <row r="65" spans="2:18" s="40" customFormat="1" ht="18" hidden="1" customHeight="1">
      <c r="B65" s="705">
        <v>9</v>
      </c>
      <c r="C65" s="527">
        <v>41673</v>
      </c>
      <c r="D65" s="351" t="s">
        <v>52</v>
      </c>
      <c r="E65" s="352"/>
      <c r="F65" s="352"/>
      <c r="G65" s="352"/>
      <c r="H65" s="352">
        <f t="shared" si="11"/>
        <v>0</v>
      </c>
      <c r="I65" s="503">
        <f t="shared" si="12"/>
        <v>0</v>
      </c>
      <c r="J65" s="535"/>
      <c r="K65" s="503"/>
      <c r="L65" s="342"/>
      <c r="M65" s="503">
        <f t="shared" si="8"/>
        <v>0</v>
      </c>
      <c r="N65" s="342"/>
      <c r="O65" s="503">
        <f t="shared" si="13"/>
        <v>0</v>
      </c>
      <c r="P65" s="415">
        <f t="shared" si="10"/>
        <v>0</v>
      </c>
      <c r="Q65" s="379">
        <v>35000</v>
      </c>
      <c r="R65" s="703"/>
    </row>
    <row r="66" spans="2:18" s="40" customFormat="1" ht="18" hidden="1" customHeight="1">
      <c r="B66" s="705">
        <v>10</v>
      </c>
      <c r="C66" s="527">
        <v>41674</v>
      </c>
      <c r="D66" s="351" t="s">
        <v>52</v>
      </c>
      <c r="E66" s="352"/>
      <c r="F66" s="352"/>
      <c r="G66" s="352"/>
      <c r="H66" s="352">
        <f t="shared" si="11"/>
        <v>0</v>
      </c>
      <c r="I66" s="503">
        <f t="shared" si="12"/>
        <v>0</v>
      </c>
      <c r="J66" s="535"/>
      <c r="K66" s="503"/>
      <c r="L66" s="342"/>
      <c r="M66" s="503">
        <f t="shared" si="8"/>
        <v>0</v>
      </c>
      <c r="N66" s="342"/>
      <c r="O66" s="503">
        <f t="shared" si="13"/>
        <v>0</v>
      </c>
      <c r="P66" s="415">
        <f t="shared" si="10"/>
        <v>0</v>
      </c>
      <c r="Q66" s="379">
        <v>35000</v>
      </c>
      <c r="R66" s="703"/>
    </row>
    <row r="67" spans="2:18" s="40" customFormat="1" ht="18" hidden="1" customHeight="1">
      <c r="B67" s="705">
        <v>11</v>
      </c>
      <c r="C67" s="527">
        <v>41675</v>
      </c>
      <c r="D67" s="351" t="s">
        <v>52</v>
      </c>
      <c r="E67" s="352"/>
      <c r="F67" s="352"/>
      <c r="G67" s="352"/>
      <c r="H67" s="352">
        <f t="shared" si="11"/>
        <v>0</v>
      </c>
      <c r="I67" s="503">
        <f t="shared" si="12"/>
        <v>0</v>
      </c>
      <c r="J67" s="535"/>
      <c r="K67" s="503"/>
      <c r="L67" s="342"/>
      <c r="M67" s="503">
        <f t="shared" si="8"/>
        <v>0</v>
      </c>
      <c r="N67" s="342"/>
      <c r="O67" s="503">
        <f t="shared" si="13"/>
        <v>0</v>
      </c>
      <c r="P67" s="415">
        <f t="shared" si="10"/>
        <v>0</v>
      </c>
      <c r="Q67" s="379">
        <v>35000</v>
      </c>
      <c r="R67" s="703"/>
    </row>
    <row r="68" spans="2:18" s="40" customFormat="1" ht="18" hidden="1" customHeight="1">
      <c r="B68" s="690">
        <v>12</v>
      </c>
      <c r="C68" s="108">
        <v>41676</v>
      </c>
      <c r="D68" s="3" t="s">
        <v>43</v>
      </c>
      <c r="E68" s="692" t="s">
        <v>9</v>
      </c>
      <c r="F68" s="692">
        <v>1</v>
      </c>
      <c r="G68" s="692">
        <v>120</v>
      </c>
      <c r="H68" s="692">
        <f t="shared" si="11"/>
        <v>120</v>
      </c>
      <c r="I68" s="699">
        <f t="shared" si="12"/>
        <v>60000</v>
      </c>
      <c r="J68" s="167"/>
      <c r="K68" s="699"/>
      <c r="L68" s="130">
        <v>2</v>
      </c>
      <c r="M68" s="28">
        <f t="shared" si="8"/>
        <v>20000</v>
      </c>
      <c r="N68" s="130"/>
      <c r="O68" s="28">
        <f t="shared" si="13"/>
        <v>0</v>
      </c>
      <c r="P68" s="6">
        <f t="shared" si="10"/>
        <v>80000</v>
      </c>
      <c r="Q68" s="698"/>
      <c r="R68" s="691"/>
    </row>
    <row r="69" spans="2:18" s="40" customFormat="1" ht="18" hidden="1" customHeight="1">
      <c r="B69" s="690">
        <v>13</v>
      </c>
      <c r="C69" s="108">
        <v>41677</v>
      </c>
      <c r="D69" s="27" t="s">
        <v>95</v>
      </c>
      <c r="E69" s="46"/>
      <c r="F69" s="46"/>
      <c r="G69" s="46"/>
      <c r="H69" s="692">
        <f t="shared" si="11"/>
        <v>0</v>
      </c>
      <c r="I69" s="699">
        <f t="shared" si="12"/>
        <v>0</v>
      </c>
      <c r="J69" s="3"/>
      <c r="K69" s="204"/>
      <c r="L69" s="201"/>
      <c r="M69" s="699">
        <f t="shared" si="8"/>
        <v>0</v>
      </c>
      <c r="N69" s="201"/>
      <c r="O69" s="699">
        <f t="shared" si="13"/>
        <v>0</v>
      </c>
      <c r="P69" s="6">
        <f t="shared" si="10"/>
        <v>0</v>
      </c>
      <c r="Q69" s="698"/>
      <c r="R69" s="691"/>
    </row>
    <row r="70" spans="2:18" s="40" customFormat="1" ht="18" hidden="1" customHeight="1">
      <c r="B70" s="690">
        <v>14</v>
      </c>
      <c r="C70" s="108">
        <v>41678</v>
      </c>
      <c r="D70" s="27" t="s">
        <v>95</v>
      </c>
      <c r="E70" s="46"/>
      <c r="F70" s="46"/>
      <c r="G70" s="46"/>
      <c r="H70" s="692">
        <f>F70*G70</f>
        <v>0</v>
      </c>
      <c r="I70" s="699">
        <f>H70*500</f>
        <v>0</v>
      </c>
      <c r="J70" s="3"/>
      <c r="K70" s="204"/>
      <c r="L70" s="201"/>
      <c r="M70" s="699">
        <f t="shared" si="8"/>
        <v>0</v>
      </c>
      <c r="N70" s="201"/>
      <c r="O70" s="699">
        <f t="shared" si="13"/>
        <v>0</v>
      </c>
      <c r="P70" s="6">
        <f t="shared" si="10"/>
        <v>0</v>
      </c>
      <c r="Q70" s="698"/>
      <c r="R70" s="691"/>
    </row>
    <row r="71" spans="2:18" s="40" customFormat="1" ht="18" hidden="1" customHeight="1">
      <c r="B71" s="744">
        <v>15</v>
      </c>
      <c r="C71" s="739">
        <v>41679</v>
      </c>
      <c r="D71" s="453" t="s">
        <v>355</v>
      </c>
      <c r="E71" s="452"/>
      <c r="F71" s="452"/>
      <c r="G71" s="452"/>
      <c r="H71" s="452">
        <f>F71*G71</f>
        <v>0</v>
      </c>
      <c r="I71" s="720">
        <f>H71*500</f>
        <v>0</v>
      </c>
      <c r="J71" s="453"/>
      <c r="K71" s="439"/>
      <c r="L71" s="435"/>
      <c r="M71" s="720">
        <f t="shared" si="8"/>
        <v>0</v>
      </c>
      <c r="N71" s="435"/>
      <c r="O71" s="720">
        <f t="shared" si="13"/>
        <v>0</v>
      </c>
      <c r="P71" s="454">
        <f t="shared" si="10"/>
        <v>0</v>
      </c>
      <c r="Q71" s="439"/>
      <c r="R71" s="726"/>
    </row>
    <row r="72" spans="2:18" s="40" customFormat="1" ht="18" hidden="1" customHeight="1">
      <c r="B72" s="744">
        <v>16</v>
      </c>
      <c r="C72" s="739">
        <v>41680</v>
      </c>
      <c r="D72" s="453" t="s">
        <v>355</v>
      </c>
      <c r="E72" s="452"/>
      <c r="F72" s="452"/>
      <c r="G72" s="452"/>
      <c r="H72" s="452">
        <f>F72*G72</f>
        <v>0</v>
      </c>
      <c r="I72" s="720">
        <f>H72*500</f>
        <v>0</v>
      </c>
      <c r="J72" s="453"/>
      <c r="K72" s="439"/>
      <c r="L72" s="435"/>
      <c r="M72" s="720">
        <f t="shared" si="8"/>
        <v>0</v>
      </c>
      <c r="N72" s="435"/>
      <c r="O72" s="720">
        <f t="shared" si="13"/>
        <v>0</v>
      </c>
      <c r="P72" s="454">
        <f t="shared" si="10"/>
        <v>0</v>
      </c>
      <c r="Q72" s="439"/>
      <c r="R72" s="726"/>
    </row>
    <row r="73" spans="2:18" s="40" customFormat="1" ht="18" hidden="1" customHeight="1">
      <c r="B73" s="744">
        <v>17</v>
      </c>
      <c r="C73" s="739">
        <v>41681</v>
      </c>
      <c r="D73" s="453" t="s">
        <v>355</v>
      </c>
      <c r="E73" s="452"/>
      <c r="F73" s="452"/>
      <c r="G73" s="452"/>
      <c r="H73" s="452">
        <f t="shared" ref="H73:H87" si="14">F73*G73</f>
        <v>0</v>
      </c>
      <c r="I73" s="720">
        <f t="shared" ref="I73:I87" si="15">H73*500</f>
        <v>0</v>
      </c>
      <c r="J73" s="452"/>
      <c r="K73" s="748"/>
      <c r="L73" s="435"/>
      <c r="M73" s="439">
        <f t="shared" si="8"/>
        <v>0</v>
      </c>
      <c r="N73" s="435"/>
      <c r="O73" s="439">
        <f t="shared" si="13"/>
        <v>0</v>
      </c>
      <c r="P73" s="454">
        <f t="shared" si="10"/>
        <v>0</v>
      </c>
      <c r="Q73" s="439"/>
      <c r="R73" s="726"/>
    </row>
    <row r="74" spans="2:18" s="40" customFormat="1" ht="18" hidden="1" customHeight="1">
      <c r="B74" s="744">
        <v>18</v>
      </c>
      <c r="C74" s="739">
        <v>41682</v>
      </c>
      <c r="D74" s="453" t="s">
        <v>355</v>
      </c>
      <c r="E74" s="452"/>
      <c r="F74" s="452"/>
      <c r="G74" s="452"/>
      <c r="H74" s="452">
        <f t="shared" si="14"/>
        <v>0</v>
      </c>
      <c r="I74" s="720">
        <f t="shared" si="15"/>
        <v>0</v>
      </c>
      <c r="J74" s="452"/>
      <c r="K74" s="748"/>
      <c r="L74" s="435"/>
      <c r="M74" s="439">
        <f t="shared" si="8"/>
        <v>0</v>
      </c>
      <c r="N74" s="435"/>
      <c r="O74" s="439">
        <f t="shared" si="13"/>
        <v>0</v>
      </c>
      <c r="P74" s="454">
        <f t="shared" si="10"/>
        <v>0</v>
      </c>
      <c r="Q74" s="439"/>
      <c r="R74" s="726"/>
    </row>
    <row r="75" spans="2:18" s="40" customFormat="1" ht="18" hidden="1" customHeight="1">
      <c r="B75" s="744">
        <v>19</v>
      </c>
      <c r="C75" s="739">
        <v>41683</v>
      </c>
      <c r="D75" s="453" t="s">
        <v>355</v>
      </c>
      <c r="E75" s="452"/>
      <c r="F75" s="452"/>
      <c r="G75" s="452"/>
      <c r="H75" s="452">
        <f t="shared" si="14"/>
        <v>0</v>
      </c>
      <c r="I75" s="720">
        <f t="shared" si="15"/>
        <v>0</v>
      </c>
      <c r="J75" s="452"/>
      <c r="K75" s="748"/>
      <c r="L75" s="435"/>
      <c r="M75" s="439">
        <f t="shared" si="8"/>
        <v>0</v>
      </c>
      <c r="N75" s="435"/>
      <c r="O75" s="439">
        <f t="shared" si="13"/>
        <v>0</v>
      </c>
      <c r="P75" s="454">
        <f t="shared" si="10"/>
        <v>0</v>
      </c>
      <c r="Q75" s="439"/>
      <c r="R75" s="726"/>
    </row>
    <row r="76" spans="2:18" s="40" customFormat="1" ht="18" hidden="1" customHeight="1">
      <c r="B76" s="744">
        <v>20</v>
      </c>
      <c r="C76" s="739">
        <v>41684</v>
      </c>
      <c r="D76" s="453" t="s">
        <v>355</v>
      </c>
      <c r="E76" s="452"/>
      <c r="F76" s="452"/>
      <c r="G76" s="452"/>
      <c r="H76" s="452">
        <f t="shared" si="14"/>
        <v>0</v>
      </c>
      <c r="I76" s="720">
        <f t="shared" si="15"/>
        <v>0</v>
      </c>
      <c r="J76" s="452"/>
      <c r="K76" s="748"/>
      <c r="L76" s="435"/>
      <c r="M76" s="439">
        <f t="shared" si="8"/>
        <v>0</v>
      </c>
      <c r="N76" s="435"/>
      <c r="O76" s="439">
        <f t="shared" si="13"/>
        <v>0</v>
      </c>
      <c r="P76" s="454">
        <f t="shared" si="10"/>
        <v>0</v>
      </c>
      <c r="Q76" s="439"/>
      <c r="R76" s="726"/>
    </row>
    <row r="77" spans="2:18" s="40" customFormat="1" ht="18" hidden="1" customHeight="1">
      <c r="B77" s="744">
        <v>21</v>
      </c>
      <c r="C77" s="739">
        <v>41685</v>
      </c>
      <c r="D77" s="453" t="s">
        <v>355</v>
      </c>
      <c r="E77" s="452"/>
      <c r="F77" s="452"/>
      <c r="G77" s="452"/>
      <c r="H77" s="452">
        <f t="shared" si="14"/>
        <v>0</v>
      </c>
      <c r="I77" s="720">
        <f t="shared" si="15"/>
        <v>0</v>
      </c>
      <c r="J77" s="452"/>
      <c r="K77" s="748"/>
      <c r="L77" s="435"/>
      <c r="M77" s="439">
        <f t="shared" si="8"/>
        <v>0</v>
      </c>
      <c r="N77" s="435"/>
      <c r="O77" s="439">
        <f t="shared" si="13"/>
        <v>0</v>
      </c>
      <c r="P77" s="454">
        <f t="shared" si="10"/>
        <v>0</v>
      </c>
      <c r="Q77" s="439"/>
      <c r="R77" s="726"/>
    </row>
    <row r="78" spans="2:18" s="40" customFormat="1" ht="18" hidden="1" customHeight="1">
      <c r="B78" s="744">
        <v>22</v>
      </c>
      <c r="C78" s="739">
        <v>41686</v>
      </c>
      <c r="D78" s="453" t="s">
        <v>355</v>
      </c>
      <c r="E78" s="452"/>
      <c r="F78" s="452"/>
      <c r="G78" s="452"/>
      <c r="H78" s="452">
        <f t="shared" si="14"/>
        <v>0</v>
      </c>
      <c r="I78" s="720">
        <f t="shared" si="15"/>
        <v>0</v>
      </c>
      <c r="J78" s="452"/>
      <c r="K78" s="748"/>
      <c r="L78" s="435"/>
      <c r="M78" s="439">
        <f t="shared" si="8"/>
        <v>0</v>
      </c>
      <c r="N78" s="435"/>
      <c r="O78" s="439">
        <f t="shared" si="13"/>
        <v>0</v>
      </c>
      <c r="P78" s="454">
        <f t="shared" si="10"/>
        <v>0</v>
      </c>
      <c r="Q78" s="439"/>
      <c r="R78" s="726"/>
    </row>
    <row r="79" spans="2:18" s="40" customFormat="1" ht="18" hidden="1" customHeight="1">
      <c r="B79" s="744">
        <v>23</v>
      </c>
      <c r="C79" s="739">
        <v>41687</v>
      </c>
      <c r="D79" s="453" t="s">
        <v>355</v>
      </c>
      <c r="E79" s="452"/>
      <c r="F79" s="452"/>
      <c r="G79" s="452"/>
      <c r="H79" s="452">
        <f t="shared" si="14"/>
        <v>0</v>
      </c>
      <c r="I79" s="720">
        <f t="shared" si="15"/>
        <v>0</v>
      </c>
      <c r="J79" s="452"/>
      <c r="K79" s="748"/>
      <c r="L79" s="435"/>
      <c r="M79" s="439">
        <f t="shared" si="8"/>
        <v>0</v>
      </c>
      <c r="N79" s="435"/>
      <c r="O79" s="439">
        <f t="shared" si="13"/>
        <v>0</v>
      </c>
      <c r="P79" s="454">
        <f t="shared" si="10"/>
        <v>0</v>
      </c>
      <c r="Q79" s="439"/>
      <c r="R79" s="726"/>
    </row>
    <row r="80" spans="2:18" s="40" customFormat="1" ht="18" hidden="1" customHeight="1">
      <c r="B80" s="744">
        <v>24</v>
      </c>
      <c r="C80" s="739">
        <v>41688</v>
      </c>
      <c r="D80" s="453" t="s">
        <v>355</v>
      </c>
      <c r="E80" s="452"/>
      <c r="F80" s="452"/>
      <c r="G80" s="452"/>
      <c r="H80" s="452">
        <f t="shared" si="14"/>
        <v>0</v>
      </c>
      <c r="I80" s="720">
        <f t="shared" si="15"/>
        <v>0</v>
      </c>
      <c r="J80" s="452"/>
      <c r="K80" s="748"/>
      <c r="L80" s="435"/>
      <c r="M80" s="439">
        <f t="shared" si="8"/>
        <v>0</v>
      </c>
      <c r="N80" s="435"/>
      <c r="O80" s="439">
        <f t="shared" si="13"/>
        <v>0</v>
      </c>
      <c r="P80" s="454">
        <f t="shared" si="10"/>
        <v>0</v>
      </c>
      <c r="Q80" s="439"/>
      <c r="R80" s="726"/>
    </row>
    <row r="81" spans="1:18" s="40" customFormat="1" ht="18" hidden="1" customHeight="1">
      <c r="B81" s="744">
        <v>25</v>
      </c>
      <c r="C81" s="739">
        <v>41689</v>
      </c>
      <c r="D81" s="453" t="s">
        <v>355</v>
      </c>
      <c r="E81" s="452"/>
      <c r="F81" s="452"/>
      <c r="G81" s="452"/>
      <c r="H81" s="452">
        <f t="shared" si="14"/>
        <v>0</v>
      </c>
      <c r="I81" s="720">
        <f t="shared" si="15"/>
        <v>0</v>
      </c>
      <c r="J81" s="452"/>
      <c r="K81" s="748"/>
      <c r="L81" s="435"/>
      <c r="M81" s="439">
        <f t="shared" si="8"/>
        <v>0</v>
      </c>
      <c r="N81" s="435"/>
      <c r="O81" s="439">
        <f t="shared" si="13"/>
        <v>0</v>
      </c>
      <c r="P81" s="454">
        <f t="shared" si="10"/>
        <v>0</v>
      </c>
      <c r="Q81" s="439"/>
      <c r="R81" s="726"/>
    </row>
    <row r="82" spans="1:18" s="40" customFormat="1" ht="18" hidden="1" customHeight="1">
      <c r="B82" s="744">
        <v>26</v>
      </c>
      <c r="C82" s="739">
        <v>41690</v>
      </c>
      <c r="D82" s="453" t="s">
        <v>355</v>
      </c>
      <c r="E82" s="452"/>
      <c r="F82" s="452"/>
      <c r="G82" s="452"/>
      <c r="H82" s="452">
        <f t="shared" si="14"/>
        <v>0</v>
      </c>
      <c r="I82" s="720">
        <f t="shared" si="15"/>
        <v>0</v>
      </c>
      <c r="J82" s="452"/>
      <c r="K82" s="748"/>
      <c r="L82" s="435"/>
      <c r="M82" s="439">
        <f t="shared" si="8"/>
        <v>0</v>
      </c>
      <c r="N82" s="435"/>
      <c r="O82" s="439">
        <f t="shared" si="13"/>
        <v>0</v>
      </c>
      <c r="P82" s="454">
        <f t="shared" si="10"/>
        <v>0</v>
      </c>
      <c r="Q82" s="439"/>
      <c r="R82" s="726"/>
    </row>
    <row r="83" spans="1:18" s="40" customFormat="1" ht="18" hidden="1" customHeight="1">
      <c r="B83" s="744">
        <v>27</v>
      </c>
      <c r="C83" s="739">
        <v>41691</v>
      </c>
      <c r="D83" s="453" t="s">
        <v>355</v>
      </c>
      <c r="E83" s="452"/>
      <c r="F83" s="452"/>
      <c r="G83" s="452"/>
      <c r="H83" s="452">
        <f t="shared" si="14"/>
        <v>0</v>
      </c>
      <c r="I83" s="720">
        <f t="shared" si="15"/>
        <v>0</v>
      </c>
      <c r="J83" s="452"/>
      <c r="K83" s="748"/>
      <c r="L83" s="435"/>
      <c r="M83" s="439">
        <f t="shared" si="8"/>
        <v>0</v>
      </c>
      <c r="N83" s="435"/>
      <c r="O83" s="439">
        <f t="shared" si="13"/>
        <v>0</v>
      </c>
      <c r="P83" s="454">
        <f t="shared" si="10"/>
        <v>0</v>
      </c>
      <c r="Q83" s="439"/>
      <c r="R83" s="726"/>
    </row>
    <row r="84" spans="1:18" s="40" customFormat="1" ht="18" hidden="1" customHeight="1">
      <c r="B84" s="744">
        <v>28</v>
      </c>
      <c r="C84" s="739">
        <v>41692</v>
      </c>
      <c r="D84" s="453" t="s">
        <v>355</v>
      </c>
      <c r="E84" s="452"/>
      <c r="F84" s="452"/>
      <c r="G84" s="452"/>
      <c r="H84" s="452">
        <f t="shared" si="14"/>
        <v>0</v>
      </c>
      <c r="I84" s="720">
        <f t="shared" si="15"/>
        <v>0</v>
      </c>
      <c r="J84" s="452"/>
      <c r="K84" s="748"/>
      <c r="L84" s="435"/>
      <c r="M84" s="439">
        <f t="shared" si="8"/>
        <v>0</v>
      </c>
      <c r="N84" s="435"/>
      <c r="O84" s="439">
        <f t="shared" si="13"/>
        <v>0</v>
      </c>
      <c r="P84" s="454">
        <f t="shared" si="10"/>
        <v>0</v>
      </c>
      <c r="Q84" s="439"/>
      <c r="R84" s="726"/>
    </row>
    <row r="85" spans="1:18" s="40" customFormat="1" ht="18" hidden="1" customHeight="1">
      <c r="B85" s="744">
        <v>29</v>
      </c>
      <c r="C85" s="739">
        <v>41693</v>
      </c>
      <c r="D85" s="453" t="s">
        <v>355</v>
      </c>
      <c r="E85" s="452"/>
      <c r="F85" s="452"/>
      <c r="G85" s="452"/>
      <c r="H85" s="452">
        <f t="shared" si="14"/>
        <v>0</v>
      </c>
      <c r="I85" s="720">
        <f>H85*500</f>
        <v>0</v>
      </c>
      <c r="J85" s="452"/>
      <c r="K85" s="748"/>
      <c r="L85" s="435"/>
      <c r="M85" s="439">
        <f t="shared" si="8"/>
        <v>0</v>
      </c>
      <c r="N85" s="435"/>
      <c r="O85" s="439">
        <f t="shared" si="13"/>
        <v>0</v>
      </c>
      <c r="P85" s="454">
        <f t="shared" si="10"/>
        <v>0</v>
      </c>
      <c r="Q85" s="439"/>
      <c r="R85" s="726"/>
    </row>
    <row r="86" spans="1:18" s="40" customFormat="1" ht="18" hidden="1" customHeight="1">
      <c r="B86" s="744">
        <v>30</v>
      </c>
      <c r="C86" s="739">
        <v>41694</v>
      </c>
      <c r="D86" s="453" t="s">
        <v>355</v>
      </c>
      <c r="E86" s="452"/>
      <c r="F86" s="452"/>
      <c r="G86" s="452"/>
      <c r="H86" s="452">
        <f t="shared" si="14"/>
        <v>0</v>
      </c>
      <c r="I86" s="720">
        <f t="shared" si="15"/>
        <v>0</v>
      </c>
      <c r="J86" s="452"/>
      <c r="K86" s="748"/>
      <c r="L86" s="435"/>
      <c r="M86" s="439">
        <f t="shared" si="8"/>
        <v>0</v>
      </c>
      <c r="N86" s="435"/>
      <c r="O86" s="439">
        <f t="shared" si="13"/>
        <v>0</v>
      </c>
      <c r="P86" s="454">
        <f t="shared" si="10"/>
        <v>0</v>
      </c>
      <c r="Q86" s="439"/>
      <c r="R86" s="726"/>
    </row>
    <row r="87" spans="1:18" s="40" customFormat="1" ht="18" hidden="1" customHeight="1" thickBot="1">
      <c r="B87" s="747">
        <v>31</v>
      </c>
      <c r="C87" s="749">
        <v>41695</v>
      </c>
      <c r="D87" s="561" t="s">
        <v>355</v>
      </c>
      <c r="E87" s="564"/>
      <c r="F87" s="564"/>
      <c r="G87" s="564"/>
      <c r="H87" s="564">
        <f t="shared" si="14"/>
        <v>0</v>
      </c>
      <c r="I87" s="565">
        <f t="shared" si="15"/>
        <v>0</v>
      </c>
      <c r="J87" s="750"/>
      <c r="K87" s="751"/>
      <c r="L87" s="752"/>
      <c r="M87" s="735">
        <f t="shared" si="8"/>
        <v>0</v>
      </c>
      <c r="N87" s="752"/>
      <c r="O87" s="735">
        <f t="shared" si="13"/>
        <v>0</v>
      </c>
      <c r="P87" s="562">
        <f t="shared" si="10"/>
        <v>0</v>
      </c>
      <c r="Q87" s="753"/>
      <c r="R87" s="754"/>
    </row>
    <row r="88" spans="1:18" s="40" customFormat="1" ht="15.95" hidden="1" customHeight="1">
      <c r="A88" s="18"/>
      <c r="B88" s="768">
        <v>1</v>
      </c>
      <c r="C88" s="769">
        <v>41696</v>
      </c>
      <c r="D88" s="3091" t="s">
        <v>361</v>
      </c>
      <c r="E88" s="770"/>
      <c r="F88" s="770"/>
      <c r="G88" s="771"/>
      <c r="H88" s="770">
        <f>F88*G88</f>
        <v>0</v>
      </c>
      <c r="I88" s="772">
        <f>H88*500</f>
        <v>0</v>
      </c>
      <c r="J88" s="773"/>
      <c r="K88" s="772"/>
      <c r="L88" s="123"/>
      <c r="M88" s="305">
        <f>L88*10000</f>
        <v>0</v>
      </c>
      <c r="N88" s="121"/>
      <c r="O88" s="305">
        <f t="shared" si="13"/>
        <v>0</v>
      </c>
      <c r="P88" s="774">
        <f>I88+K88+M88+O88</f>
        <v>0</v>
      </c>
      <c r="Q88" s="774"/>
      <c r="R88" s="775"/>
    </row>
    <row r="89" spans="1:18" s="340" customFormat="1" ht="15.95" hidden="1" customHeight="1">
      <c r="A89" s="339"/>
      <c r="B89" s="776">
        <v>2</v>
      </c>
      <c r="C89" s="526">
        <v>41697</v>
      </c>
      <c r="D89" s="3092"/>
      <c r="E89" s="121"/>
      <c r="F89" s="121"/>
      <c r="G89" s="123"/>
      <c r="H89" s="121">
        <f t="shared" ref="H89:H115" si="16">F89*G89</f>
        <v>0</v>
      </c>
      <c r="I89" s="103">
        <f>H89*500</f>
        <v>0</v>
      </c>
      <c r="J89" s="777"/>
      <c r="K89" s="103"/>
      <c r="L89" s="123"/>
      <c r="M89" s="305">
        <f>L89*10000</f>
        <v>0</v>
      </c>
      <c r="N89" s="121"/>
      <c r="O89" s="305">
        <f t="shared" si="13"/>
        <v>0</v>
      </c>
      <c r="P89" s="305">
        <f>I89+K89+M89+O89</f>
        <v>0</v>
      </c>
      <c r="Q89" s="305"/>
      <c r="R89" s="125"/>
    </row>
    <row r="90" spans="1:18" s="40" customFormat="1" ht="15.95" hidden="1" customHeight="1">
      <c r="A90" s="19"/>
      <c r="B90" s="778">
        <v>3</v>
      </c>
      <c r="C90" s="526">
        <v>41698</v>
      </c>
      <c r="D90" s="3092"/>
      <c r="E90" s="121"/>
      <c r="F90" s="121"/>
      <c r="G90" s="121"/>
      <c r="H90" s="121">
        <f t="shared" si="16"/>
        <v>0</v>
      </c>
      <c r="I90" s="122">
        <f>H90*500</f>
        <v>0</v>
      </c>
      <c r="J90" s="121"/>
      <c r="K90" s="779"/>
      <c r="L90" s="123"/>
      <c r="M90" s="305">
        <f t="shared" ref="M90:M102" si="17">L90*10000</f>
        <v>0</v>
      </c>
      <c r="N90" s="121"/>
      <c r="O90" s="305">
        <f>N90*15000</f>
        <v>0</v>
      </c>
      <c r="P90" s="305">
        <f t="shared" ref="P90:P102" si="18">I90+K90+M90+O90</f>
        <v>0</v>
      </c>
      <c r="Q90" s="780"/>
      <c r="R90" s="781"/>
    </row>
    <row r="91" spans="1:18" s="40" customFormat="1" ht="15.95" hidden="1" customHeight="1">
      <c r="A91" s="19"/>
      <c r="B91" s="776">
        <v>4</v>
      </c>
      <c r="C91" s="526">
        <v>41699</v>
      </c>
      <c r="D91" s="3092"/>
      <c r="E91" s="121"/>
      <c r="F91" s="121"/>
      <c r="G91" s="764"/>
      <c r="H91" s="121">
        <f t="shared" si="16"/>
        <v>0</v>
      </c>
      <c r="I91" s="103">
        <f>H91*500</f>
        <v>0</v>
      </c>
      <c r="J91" s="121"/>
      <c r="K91" s="103"/>
      <c r="L91" s="123"/>
      <c r="M91" s="305">
        <f t="shared" si="17"/>
        <v>0</v>
      </c>
      <c r="N91" s="121"/>
      <c r="O91" s="305">
        <f>N91*15000</f>
        <v>0</v>
      </c>
      <c r="P91" s="305">
        <f t="shared" si="18"/>
        <v>0</v>
      </c>
      <c r="Q91" s="782"/>
      <c r="R91" s="783"/>
    </row>
    <row r="92" spans="1:18" s="40" customFormat="1" ht="15.95" hidden="1" customHeight="1">
      <c r="A92" s="19"/>
      <c r="B92" s="800">
        <v>5</v>
      </c>
      <c r="C92" s="387">
        <v>41700</v>
      </c>
      <c r="D92" s="3092"/>
      <c r="E92" s="121"/>
      <c r="F92" s="784"/>
      <c r="G92" s="785"/>
      <c r="H92" s="121">
        <f t="shared" si="16"/>
        <v>0</v>
      </c>
      <c r="I92" s="103">
        <f t="shared" ref="I92:I103" si="19">H92*500</f>
        <v>0</v>
      </c>
      <c r="J92" s="786"/>
      <c r="K92" s="787"/>
      <c r="L92" s="123"/>
      <c r="M92" s="305">
        <f t="shared" si="17"/>
        <v>0</v>
      </c>
      <c r="N92" s="121"/>
      <c r="O92" s="305">
        <f>N92*15000</f>
        <v>0</v>
      </c>
      <c r="P92" s="305">
        <f t="shared" si="18"/>
        <v>0</v>
      </c>
      <c r="Q92" s="788"/>
      <c r="R92" s="789"/>
    </row>
    <row r="93" spans="1:18" s="40" customFormat="1" ht="15.95" hidden="1" customHeight="1">
      <c r="A93" s="19"/>
      <c r="B93" s="776">
        <v>6</v>
      </c>
      <c r="C93" s="526">
        <v>41701</v>
      </c>
      <c r="D93" s="3092"/>
      <c r="E93" s="120"/>
      <c r="F93" s="121"/>
      <c r="G93" s="764"/>
      <c r="H93" s="121">
        <f t="shared" si="16"/>
        <v>0</v>
      </c>
      <c r="I93" s="103">
        <f t="shared" si="19"/>
        <v>0</v>
      </c>
      <c r="J93" s="777"/>
      <c r="K93" s="103"/>
      <c r="L93" s="123"/>
      <c r="M93" s="305">
        <f t="shared" si="17"/>
        <v>0</v>
      </c>
      <c r="N93" s="121"/>
      <c r="O93" s="305">
        <f>N93*15000</f>
        <v>0</v>
      </c>
      <c r="P93" s="305">
        <f t="shared" si="18"/>
        <v>0</v>
      </c>
      <c r="Q93" s="305"/>
      <c r="R93" s="125"/>
    </row>
    <row r="94" spans="1:18" s="40" customFormat="1" ht="15.95" hidden="1" customHeight="1">
      <c r="A94" s="19"/>
      <c r="B94" s="778">
        <v>7</v>
      </c>
      <c r="C94" s="526">
        <v>41702</v>
      </c>
      <c r="D94" s="3092"/>
      <c r="E94" s="121"/>
      <c r="F94" s="121"/>
      <c r="G94" s="764"/>
      <c r="H94" s="121">
        <f t="shared" si="16"/>
        <v>0</v>
      </c>
      <c r="I94" s="103">
        <f t="shared" si="19"/>
        <v>0</v>
      </c>
      <c r="J94" s="121"/>
      <c r="K94" s="305"/>
      <c r="L94" s="123"/>
      <c r="M94" s="305">
        <f t="shared" si="17"/>
        <v>0</v>
      </c>
      <c r="N94" s="121"/>
      <c r="O94" s="305">
        <f t="shared" ref="O94:O102" si="20">N94*15000</f>
        <v>0</v>
      </c>
      <c r="P94" s="305">
        <f t="shared" si="18"/>
        <v>0</v>
      </c>
      <c r="Q94" s="305"/>
      <c r="R94" s="125"/>
    </row>
    <row r="95" spans="1:18" s="40" customFormat="1" ht="15.95" hidden="1" customHeight="1">
      <c r="A95" s="19"/>
      <c r="B95" s="776">
        <v>8</v>
      </c>
      <c r="C95" s="526">
        <v>41703</v>
      </c>
      <c r="D95" s="3092"/>
      <c r="E95" s="121"/>
      <c r="F95" s="121"/>
      <c r="G95" s="764"/>
      <c r="H95" s="121">
        <f t="shared" si="16"/>
        <v>0</v>
      </c>
      <c r="I95" s="103">
        <f t="shared" si="19"/>
        <v>0</v>
      </c>
      <c r="J95" s="121"/>
      <c r="K95" s="305"/>
      <c r="L95" s="123"/>
      <c r="M95" s="305">
        <f t="shared" si="17"/>
        <v>0</v>
      </c>
      <c r="N95" s="121"/>
      <c r="O95" s="305">
        <f t="shared" si="20"/>
        <v>0</v>
      </c>
      <c r="P95" s="305">
        <f t="shared" si="18"/>
        <v>0</v>
      </c>
      <c r="Q95" s="305"/>
      <c r="R95" s="125"/>
    </row>
    <row r="96" spans="1:18" s="40" customFormat="1" ht="15.95" hidden="1" customHeight="1">
      <c r="A96" s="19"/>
      <c r="B96" s="778">
        <v>9</v>
      </c>
      <c r="C96" s="526">
        <v>41704</v>
      </c>
      <c r="D96" s="3092"/>
      <c r="E96" s="120"/>
      <c r="F96" s="121"/>
      <c r="G96" s="764"/>
      <c r="H96" s="121">
        <f t="shared" si="16"/>
        <v>0</v>
      </c>
      <c r="I96" s="103">
        <f t="shared" si="19"/>
        <v>0</v>
      </c>
      <c r="J96" s="121"/>
      <c r="K96" s="305"/>
      <c r="L96" s="123"/>
      <c r="M96" s="305">
        <f t="shared" si="17"/>
        <v>0</v>
      </c>
      <c r="N96" s="121"/>
      <c r="O96" s="305">
        <f t="shared" si="20"/>
        <v>0</v>
      </c>
      <c r="P96" s="305">
        <f t="shared" si="18"/>
        <v>0</v>
      </c>
      <c r="Q96" s="780"/>
      <c r="R96" s="781"/>
    </row>
    <row r="97" spans="1:19" s="40" customFormat="1" ht="15.95" hidden="1" customHeight="1">
      <c r="A97" s="19"/>
      <c r="B97" s="776">
        <v>10</v>
      </c>
      <c r="C97" s="526">
        <v>41705</v>
      </c>
      <c r="D97" s="3092"/>
      <c r="E97" s="121"/>
      <c r="F97" s="121"/>
      <c r="G97" s="764"/>
      <c r="H97" s="121">
        <f t="shared" si="16"/>
        <v>0</v>
      </c>
      <c r="I97" s="103">
        <f t="shared" si="19"/>
        <v>0</v>
      </c>
      <c r="J97" s="121"/>
      <c r="K97" s="305"/>
      <c r="L97" s="123"/>
      <c r="M97" s="305">
        <f t="shared" si="17"/>
        <v>0</v>
      </c>
      <c r="N97" s="121"/>
      <c r="O97" s="305">
        <f t="shared" si="20"/>
        <v>0</v>
      </c>
      <c r="P97" s="305">
        <f t="shared" si="18"/>
        <v>0</v>
      </c>
      <c r="Q97" s="782"/>
      <c r="R97" s="783"/>
    </row>
    <row r="98" spans="1:19" s="40" customFormat="1" ht="15.95" hidden="1" customHeight="1">
      <c r="A98" s="19"/>
      <c r="B98" s="778">
        <v>11</v>
      </c>
      <c r="C98" s="526">
        <v>41706</v>
      </c>
      <c r="D98" s="3092"/>
      <c r="E98" s="121"/>
      <c r="F98" s="121"/>
      <c r="G98" s="764"/>
      <c r="H98" s="121">
        <f t="shared" si="16"/>
        <v>0</v>
      </c>
      <c r="I98" s="103">
        <f t="shared" si="19"/>
        <v>0</v>
      </c>
      <c r="J98" s="121"/>
      <c r="K98" s="305"/>
      <c r="L98" s="121"/>
      <c r="M98" s="305">
        <f t="shared" si="17"/>
        <v>0</v>
      </c>
      <c r="N98" s="121"/>
      <c r="O98" s="305">
        <f t="shared" si="20"/>
        <v>0</v>
      </c>
      <c r="P98" s="305">
        <f t="shared" si="18"/>
        <v>0</v>
      </c>
      <c r="Q98" s="305"/>
      <c r="R98" s="125"/>
    </row>
    <row r="99" spans="1:19" s="40" customFormat="1" ht="15.95" hidden="1" customHeight="1">
      <c r="A99" s="19"/>
      <c r="B99" s="386">
        <v>12</v>
      </c>
      <c r="C99" s="387">
        <v>41707</v>
      </c>
      <c r="D99" s="3092"/>
      <c r="E99" s="121"/>
      <c r="F99" s="121"/>
      <c r="G99" s="764"/>
      <c r="H99" s="121">
        <f t="shared" si="16"/>
        <v>0</v>
      </c>
      <c r="I99" s="103">
        <f t="shared" si="19"/>
        <v>0</v>
      </c>
      <c r="J99" s="121"/>
      <c r="K99" s="305"/>
      <c r="L99" s="121"/>
      <c r="M99" s="305">
        <f t="shared" si="17"/>
        <v>0</v>
      </c>
      <c r="N99" s="121"/>
      <c r="O99" s="305">
        <f t="shared" si="20"/>
        <v>0</v>
      </c>
      <c r="P99" s="305">
        <f t="shared" si="18"/>
        <v>0</v>
      </c>
      <c r="Q99" s="305"/>
      <c r="R99" s="125"/>
    </row>
    <row r="100" spans="1:19" s="40" customFormat="1" ht="15.95" hidden="1" customHeight="1">
      <c r="A100" s="19"/>
      <c r="B100" s="778">
        <v>13</v>
      </c>
      <c r="C100" s="526">
        <v>41708</v>
      </c>
      <c r="D100" s="3092"/>
      <c r="E100" s="121"/>
      <c r="F100" s="121"/>
      <c r="G100" s="764"/>
      <c r="H100" s="121">
        <f t="shared" si="16"/>
        <v>0</v>
      </c>
      <c r="I100" s="103">
        <f t="shared" si="19"/>
        <v>0</v>
      </c>
      <c r="J100" s="121"/>
      <c r="K100" s="305"/>
      <c r="L100" s="121"/>
      <c r="M100" s="305">
        <f t="shared" si="17"/>
        <v>0</v>
      </c>
      <c r="N100" s="121"/>
      <c r="O100" s="305">
        <f t="shared" si="20"/>
        <v>0</v>
      </c>
      <c r="P100" s="305">
        <f t="shared" si="18"/>
        <v>0</v>
      </c>
      <c r="Q100" s="305"/>
      <c r="R100" s="125"/>
    </row>
    <row r="101" spans="1:19" s="40" customFormat="1" ht="15.95" hidden="1" customHeight="1">
      <c r="B101" s="776">
        <v>14</v>
      </c>
      <c r="C101" s="526">
        <v>41709</v>
      </c>
      <c r="D101" s="3092"/>
      <c r="E101" s="121"/>
      <c r="F101" s="121"/>
      <c r="G101" s="764"/>
      <c r="H101" s="121">
        <f t="shared" si="16"/>
        <v>0</v>
      </c>
      <c r="I101" s="103">
        <f t="shared" si="19"/>
        <v>0</v>
      </c>
      <c r="J101" s="121"/>
      <c r="K101" s="305"/>
      <c r="L101" s="121"/>
      <c r="M101" s="305">
        <f t="shared" si="17"/>
        <v>0</v>
      </c>
      <c r="N101" s="121"/>
      <c r="O101" s="305">
        <f t="shared" si="20"/>
        <v>0</v>
      </c>
      <c r="P101" s="305">
        <f t="shared" si="18"/>
        <v>0</v>
      </c>
      <c r="Q101" s="305"/>
      <c r="R101" s="125"/>
    </row>
    <row r="102" spans="1:19" s="40" customFormat="1" ht="15.95" hidden="1" customHeight="1">
      <c r="B102" s="778">
        <v>15</v>
      </c>
      <c r="C102" s="526">
        <v>41710</v>
      </c>
      <c r="D102" s="3092"/>
      <c r="E102" s="120"/>
      <c r="F102" s="121"/>
      <c r="G102" s="764"/>
      <c r="H102" s="121">
        <f t="shared" si="16"/>
        <v>0</v>
      </c>
      <c r="I102" s="103">
        <f t="shared" si="19"/>
        <v>0</v>
      </c>
      <c r="J102" s="121"/>
      <c r="K102" s="305"/>
      <c r="L102" s="121"/>
      <c r="M102" s="305">
        <f t="shared" si="17"/>
        <v>0</v>
      </c>
      <c r="N102" s="121"/>
      <c r="O102" s="305">
        <f t="shared" si="20"/>
        <v>0</v>
      </c>
      <c r="P102" s="305">
        <f t="shared" si="18"/>
        <v>0</v>
      </c>
      <c r="Q102" s="305"/>
      <c r="R102" s="125"/>
    </row>
    <row r="103" spans="1:19" s="40" customFormat="1" ht="15.95" hidden="1" customHeight="1">
      <c r="B103" s="776">
        <v>16</v>
      </c>
      <c r="C103" s="526">
        <v>41711</v>
      </c>
      <c r="D103" s="3092"/>
      <c r="E103" s="121"/>
      <c r="F103" s="121"/>
      <c r="G103" s="764"/>
      <c r="H103" s="121">
        <f t="shared" si="16"/>
        <v>0</v>
      </c>
      <c r="I103" s="103">
        <f t="shared" si="19"/>
        <v>0</v>
      </c>
      <c r="J103" s="121"/>
      <c r="K103" s="305"/>
      <c r="L103" s="121"/>
      <c r="M103" s="305">
        <f>L103*10000</f>
        <v>0</v>
      </c>
      <c r="N103" s="121"/>
      <c r="O103" s="305">
        <f>N103*15000</f>
        <v>0</v>
      </c>
      <c r="P103" s="305">
        <f t="shared" ref="P103:P109" si="21">I103+K103+M103+O103</f>
        <v>0</v>
      </c>
      <c r="Q103" s="305"/>
      <c r="R103" s="125"/>
    </row>
    <row r="104" spans="1:19" s="40" customFormat="1" ht="15.95" hidden="1" customHeight="1">
      <c r="B104" s="778">
        <v>17</v>
      </c>
      <c r="C104" s="526">
        <v>41712</v>
      </c>
      <c r="D104" s="3092"/>
      <c r="E104" s="121"/>
      <c r="F104" s="121"/>
      <c r="G104" s="764"/>
      <c r="H104" s="121">
        <f t="shared" si="16"/>
        <v>0</v>
      </c>
      <c r="I104" s="103">
        <f t="shared" ref="I104:I129" si="22">H104*500</f>
        <v>0</v>
      </c>
      <c r="J104" s="121"/>
      <c r="K104" s="305"/>
      <c r="L104" s="121"/>
      <c r="M104" s="305">
        <f t="shared" ref="M104:M142" si="23">L104*10000</f>
        <v>0</v>
      </c>
      <c r="N104" s="121"/>
      <c r="O104" s="305">
        <f t="shared" ref="O104:O117" si="24">N104*15000</f>
        <v>0</v>
      </c>
      <c r="P104" s="305">
        <f t="shared" si="21"/>
        <v>0</v>
      </c>
      <c r="Q104" s="305"/>
      <c r="R104" s="125"/>
    </row>
    <row r="105" spans="1:19" s="40" customFormat="1" ht="15.95" hidden="1" customHeight="1">
      <c r="B105" s="776">
        <v>18</v>
      </c>
      <c r="C105" s="526">
        <v>41713</v>
      </c>
      <c r="D105" s="3092"/>
      <c r="E105" s="121"/>
      <c r="F105" s="121"/>
      <c r="G105" s="764"/>
      <c r="H105" s="121">
        <f t="shared" si="16"/>
        <v>0</v>
      </c>
      <c r="I105" s="103">
        <f t="shared" si="22"/>
        <v>0</v>
      </c>
      <c r="J105" s="121"/>
      <c r="K105" s="305"/>
      <c r="L105" s="121"/>
      <c r="M105" s="305">
        <f t="shared" si="23"/>
        <v>0</v>
      </c>
      <c r="N105" s="121"/>
      <c r="O105" s="305">
        <f t="shared" si="24"/>
        <v>0</v>
      </c>
      <c r="P105" s="305">
        <f t="shared" si="21"/>
        <v>0</v>
      </c>
      <c r="Q105" s="305"/>
      <c r="R105" s="125"/>
      <c r="S105" s="344"/>
    </row>
    <row r="106" spans="1:19" s="40" customFormat="1" ht="15.95" hidden="1" customHeight="1">
      <c r="B106" s="800">
        <v>19</v>
      </c>
      <c r="C106" s="387">
        <v>41714</v>
      </c>
      <c r="D106" s="3092"/>
      <c r="E106" s="121"/>
      <c r="F106" s="121"/>
      <c r="G106" s="764"/>
      <c r="H106" s="121">
        <f t="shared" si="16"/>
        <v>0</v>
      </c>
      <c r="I106" s="103">
        <f t="shared" si="22"/>
        <v>0</v>
      </c>
      <c r="J106" s="121"/>
      <c r="K106" s="305"/>
      <c r="L106" s="121"/>
      <c r="M106" s="305">
        <f t="shared" si="23"/>
        <v>0</v>
      </c>
      <c r="N106" s="121"/>
      <c r="O106" s="305">
        <f t="shared" si="24"/>
        <v>0</v>
      </c>
      <c r="P106" s="305">
        <f t="shared" si="21"/>
        <v>0</v>
      </c>
      <c r="Q106" s="305"/>
      <c r="R106" s="125"/>
      <c r="S106" s="344"/>
    </row>
    <row r="107" spans="1:19" s="40" customFormat="1" ht="15.95" hidden="1" customHeight="1">
      <c r="B107" s="776">
        <v>20</v>
      </c>
      <c r="C107" s="526">
        <v>41715</v>
      </c>
      <c r="D107" s="3092"/>
      <c r="E107" s="121"/>
      <c r="F107" s="121"/>
      <c r="G107" s="764"/>
      <c r="H107" s="121">
        <f t="shared" si="16"/>
        <v>0</v>
      </c>
      <c r="I107" s="103">
        <f t="shared" si="22"/>
        <v>0</v>
      </c>
      <c r="J107" s="121"/>
      <c r="K107" s="305"/>
      <c r="L107" s="121"/>
      <c r="M107" s="305">
        <f t="shared" si="23"/>
        <v>0</v>
      </c>
      <c r="N107" s="121"/>
      <c r="O107" s="305">
        <f t="shared" si="24"/>
        <v>0</v>
      </c>
      <c r="P107" s="305">
        <f t="shared" si="21"/>
        <v>0</v>
      </c>
      <c r="Q107" s="305"/>
      <c r="R107" s="125"/>
      <c r="S107" s="344"/>
    </row>
    <row r="108" spans="1:19" s="40" customFormat="1" ht="15.95" hidden="1" customHeight="1">
      <c r="B108" s="778">
        <v>21</v>
      </c>
      <c r="C108" s="526">
        <v>41716</v>
      </c>
      <c r="D108" s="3092"/>
      <c r="E108" s="121"/>
      <c r="F108" s="121"/>
      <c r="G108" s="764"/>
      <c r="H108" s="121">
        <f t="shared" si="16"/>
        <v>0</v>
      </c>
      <c r="I108" s="103">
        <f t="shared" si="22"/>
        <v>0</v>
      </c>
      <c r="J108" s="121"/>
      <c r="K108" s="305"/>
      <c r="L108" s="121"/>
      <c r="M108" s="305">
        <f t="shared" si="23"/>
        <v>0</v>
      </c>
      <c r="N108" s="121"/>
      <c r="O108" s="305">
        <f t="shared" si="24"/>
        <v>0</v>
      </c>
      <c r="P108" s="305">
        <f t="shared" si="21"/>
        <v>0</v>
      </c>
      <c r="Q108" s="305"/>
      <c r="R108" s="125"/>
      <c r="S108" s="344"/>
    </row>
    <row r="109" spans="1:19" s="40" customFormat="1" ht="15.95" hidden="1" customHeight="1">
      <c r="B109" s="776">
        <v>22</v>
      </c>
      <c r="C109" s="526">
        <v>41717</v>
      </c>
      <c r="D109" s="3092"/>
      <c r="E109" s="121"/>
      <c r="F109" s="121"/>
      <c r="G109" s="764"/>
      <c r="H109" s="121">
        <f t="shared" si="16"/>
        <v>0</v>
      </c>
      <c r="I109" s="103">
        <f t="shared" si="22"/>
        <v>0</v>
      </c>
      <c r="J109" s="121"/>
      <c r="K109" s="305"/>
      <c r="L109" s="121"/>
      <c r="M109" s="305">
        <f t="shared" si="23"/>
        <v>0</v>
      </c>
      <c r="N109" s="121"/>
      <c r="O109" s="305">
        <f t="shared" si="24"/>
        <v>0</v>
      </c>
      <c r="P109" s="305">
        <f t="shared" si="21"/>
        <v>0</v>
      </c>
      <c r="Q109" s="305"/>
      <c r="R109" s="125"/>
      <c r="S109" s="344"/>
    </row>
    <row r="110" spans="1:19" s="40" customFormat="1" ht="15.95" hidden="1" customHeight="1">
      <c r="B110" s="778">
        <v>23</v>
      </c>
      <c r="C110" s="526">
        <v>41718</v>
      </c>
      <c r="D110" s="3092"/>
      <c r="E110" s="121"/>
      <c r="F110" s="121"/>
      <c r="G110" s="764"/>
      <c r="H110" s="121">
        <f t="shared" si="16"/>
        <v>0</v>
      </c>
      <c r="I110" s="103">
        <f t="shared" si="22"/>
        <v>0</v>
      </c>
      <c r="J110" s="121"/>
      <c r="K110" s="305"/>
      <c r="L110" s="121"/>
      <c r="M110" s="305">
        <f t="shared" si="23"/>
        <v>0</v>
      </c>
      <c r="N110" s="121"/>
      <c r="O110" s="305">
        <f t="shared" si="24"/>
        <v>0</v>
      </c>
      <c r="P110" s="305">
        <f t="shared" ref="P110:P115" si="25">I110+K110+M110+O110</f>
        <v>0</v>
      </c>
      <c r="Q110" s="305"/>
      <c r="R110" s="125"/>
      <c r="S110" s="344"/>
    </row>
    <row r="111" spans="1:19" s="40" customFormat="1" ht="15.95" hidden="1" customHeight="1">
      <c r="B111" s="776">
        <v>24</v>
      </c>
      <c r="C111" s="526">
        <v>41719</v>
      </c>
      <c r="D111" s="3092"/>
      <c r="E111" s="121"/>
      <c r="F111" s="121"/>
      <c r="G111" s="764"/>
      <c r="H111" s="121">
        <f t="shared" si="16"/>
        <v>0</v>
      </c>
      <c r="I111" s="103">
        <f t="shared" si="22"/>
        <v>0</v>
      </c>
      <c r="J111" s="121"/>
      <c r="K111" s="305"/>
      <c r="L111" s="121"/>
      <c r="M111" s="305">
        <f t="shared" si="23"/>
        <v>0</v>
      </c>
      <c r="N111" s="121"/>
      <c r="O111" s="305">
        <f t="shared" si="24"/>
        <v>0</v>
      </c>
      <c r="P111" s="305">
        <f t="shared" si="25"/>
        <v>0</v>
      </c>
      <c r="Q111" s="305"/>
      <c r="R111" s="125"/>
      <c r="S111" s="344"/>
    </row>
    <row r="112" spans="1:19" s="40" customFormat="1" ht="15.95" hidden="1" customHeight="1">
      <c r="B112" s="778">
        <v>25</v>
      </c>
      <c r="C112" s="526">
        <v>41720</v>
      </c>
      <c r="D112" s="3092"/>
      <c r="E112" s="121"/>
      <c r="F112" s="121"/>
      <c r="G112" s="764"/>
      <c r="H112" s="121">
        <f t="shared" si="16"/>
        <v>0</v>
      </c>
      <c r="I112" s="103">
        <f t="shared" si="22"/>
        <v>0</v>
      </c>
      <c r="J112" s="121"/>
      <c r="K112" s="305"/>
      <c r="L112" s="121"/>
      <c r="M112" s="305">
        <f t="shared" si="23"/>
        <v>0</v>
      </c>
      <c r="N112" s="121"/>
      <c r="O112" s="305">
        <f t="shared" si="24"/>
        <v>0</v>
      </c>
      <c r="P112" s="305">
        <f t="shared" si="25"/>
        <v>0</v>
      </c>
      <c r="Q112" s="305"/>
      <c r="R112" s="125"/>
      <c r="S112" s="344"/>
    </row>
    <row r="113" spans="1:19" s="40" customFormat="1" ht="15.95" hidden="1" customHeight="1">
      <c r="B113" s="386">
        <v>26</v>
      </c>
      <c r="C113" s="387">
        <v>41721</v>
      </c>
      <c r="D113" s="3092"/>
      <c r="E113" s="121"/>
      <c r="F113" s="121"/>
      <c r="G113" s="764"/>
      <c r="H113" s="121">
        <f t="shared" si="16"/>
        <v>0</v>
      </c>
      <c r="I113" s="103">
        <f t="shared" si="22"/>
        <v>0</v>
      </c>
      <c r="J113" s="121"/>
      <c r="K113" s="305"/>
      <c r="L113" s="121"/>
      <c r="M113" s="305">
        <f t="shared" si="23"/>
        <v>0</v>
      </c>
      <c r="N113" s="121"/>
      <c r="O113" s="305">
        <f t="shared" si="24"/>
        <v>0</v>
      </c>
      <c r="P113" s="305">
        <f t="shared" si="25"/>
        <v>0</v>
      </c>
      <c r="Q113" s="305"/>
      <c r="R113" s="125"/>
      <c r="S113" s="344"/>
    </row>
    <row r="114" spans="1:19" s="40" customFormat="1" ht="15.95" hidden="1" customHeight="1">
      <c r="B114" s="778">
        <v>27</v>
      </c>
      <c r="C114" s="526">
        <v>41722</v>
      </c>
      <c r="D114" s="3092"/>
      <c r="E114" s="121"/>
      <c r="F114" s="121"/>
      <c r="G114" s="764"/>
      <c r="H114" s="121">
        <f t="shared" si="16"/>
        <v>0</v>
      </c>
      <c r="I114" s="103">
        <f t="shared" si="22"/>
        <v>0</v>
      </c>
      <c r="J114" s="121"/>
      <c r="K114" s="305"/>
      <c r="L114" s="121"/>
      <c r="M114" s="305">
        <f t="shared" si="23"/>
        <v>0</v>
      </c>
      <c r="N114" s="121"/>
      <c r="O114" s="305">
        <f t="shared" si="24"/>
        <v>0</v>
      </c>
      <c r="P114" s="305">
        <f t="shared" si="25"/>
        <v>0</v>
      </c>
      <c r="Q114" s="305"/>
      <c r="R114" s="125"/>
      <c r="S114" s="344"/>
    </row>
    <row r="115" spans="1:19" s="40" customFormat="1" ht="15.95" hidden="1" customHeight="1" thickBot="1">
      <c r="B115" s="790">
        <v>28</v>
      </c>
      <c r="C115" s="791">
        <v>41723</v>
      </c>
      <c r="D115" s="3093"/>
      <c r="E115" s="127"/>
      <c r="F115" s="127"/>
      <c r="G115" s="765"/>
      <c r="H115" s="127">
        <f t="shared" si="16"/>
        <v>0</v>
      </c>
      <c r="I115" s="766">
        <f t="shared" si="22"/>
        <v>0</v>
      </c>
      <c r="J115" s="127"/>
      <c r="K115" s="767"/>
      <c r="L115" s="127"/>
      <c r="M115" s="767">
        <f t="shared" si="23"/>
        <v>0</v>
      </c>
      <c r="N115" s="127"/>
      <c r="O115" s="767">
        <f t="shared" si="24"/>
        <v>0</v>
      </c>
      <c r="P115" s="767">
        <f t="shared" si="25"/>
        <v>0</v>
      </c>
      <c r="Q115" s="767"/>
      <c r="R115" s="792"/>
      <c r="S115" s="344"/>
    </row>
    <row r="116" spans="1:19" s="40" customFormat="1" ht="15.95" hidden="1" customHeight="1">
      <c r="A116" s="18"/>
      <c r="B116" s="768">
        <v>1</v>
      </c>
      <c r="C116" s="769">
        <v>41724</v>
      </c>
      <c r="D116" s="896" t="s">
        <v>358</v>
      </c>
      <c r="E116" s="770"/>
      <c r="F116" s="770"/>
      <c r="G116" s="771"/>
      <c r="H116" s="771">
        <f>F116*G116</f>
        <v>0</v>
      </c>
      <c r="I116" s="772">
        <f t="shared" si="22"/>
        <v>0</v>
      </c>
      <c r="J116" s="773"/>
      <c r="K116" s="772"/>
      <c r="L116" s="123"/>
      <c r="M116" s="305">
        <f t="shared" si="23"/>
        <v>0</v>
      </c>
      <c r="N116" s="121"/>
      <c r="O116" s="305">
        <f t="shared" si="24"/>
        <v>0</v>
      </c>
      <c r="P116" s="774">
        <f>I116+K116+M116+O116</f>
        <v>0</v>
      </c>
      <c r="Q116" s="774"/>
      <c r="R116" s="775"/>
    </row>
    <row r="117" spans="1:19" s="340" customFormat="1" ht="15.95" hidden="1" customHeight="1">
      <c r="A117" s="339"/>
      <c r="B117" s="995">
        <v>2</v>
      </c>
      <c r="C117" s="526">
        <v>41725</v>
      </c>
      <c r="D117" s="896" t="s">
        <v>358</v>
      </c>
      <c r="E117" s="121"/>
      <c r="F117" s="121"/>
      <c r="G117" s="123"/>
      <c r="H117" s="764">
        <f t="shared" ref="H117:H181" si="26">F117*G117</f>
        <v>0</v>
      </c>
      <c r="I117" s="103">
        <f t="shared" si="22"/>
        <v>0</v>
      </c>
      <c r="J117" s="777"/>
      <c r="K117" s="103"/>
      <c r="L117" s="123"/>
      <c r="M117" s="305">
        <f t="shared" si="23"/>
        <v>0</v>
      </c>
      <c r="N117" s="121"/>
      <c r="O117" s="305">
        <f t="shared" si="24"/>
        <v>0</v>
      </c>
      <c r="P117" s="305">
        <f>I117+K117+M117+O117</f>
        <v>0</v>
      </c>
      <c r="Q117" s="305"/>
      <c r="R117" s="125"/>
    </row>
    <row r="118" spans="1:19" s="40" customFormat="1" ht="15.95" hidden="1" customHeight="1">
      <c r="A118" s="19"/>
      <c r="B118" s="996">
        <v>3</v>
      </c>
      <c r="C118" s="526">
        <v>41726</v>
      </c>
      <c r="D118" s="896" t="s">
        <v>358</v>
      </c>
      <c r="E118" s="121"/>
      <c r="F118" s="121"/>
      <c r="G118" s="121"/>
      <c r="H118" s="764">
        <f t="shared" si="26"/>
        <v>0</v>
      </c>
      <c r="I118" s="122">
        <f t="shared" si="22"/>
        <v>0</v>
      </c>
      <c r="J118" s="121"/>
      <c r="K118" s="103"/>
      <c r="L118" s="123"/>
      <c r="M118" s="305">
        <f t="shared" si="23"/>
        <v>0</v>
      </c>
      <c r="N118" s="121"/>
      <c r="O118" s="305">
        <f>N118*15000</f>
        <v>0</v>
      </c>
      <c r="P118" s="305">
        <f t="shared" ref="P118:P142" si="27">I118+K118+M118+O118</f>
        <v>0</v>
      </c>
      <c r="Q118" s="780"/>
      <c r="R118" s="781"/>
    </row>
    <row r="119" spans="1:19" s="40" customFormat="1" ht="15.95" hidden="1" customHeight="1">
      <c r="A119" s="19"/>
      <c r="B119" s="995">
        <v>4</v>
      </c>
      <c r="C119" s="526">
        <v>41727</v>
      </c>
      <c r="D119" s="896" t="s">
        <v>358</v>
      </c>
      <c r="E119" s="121"/>
      <c r="F119" s="121"/>
      <c r="G119" s="764"/>
      <c r="H119" s="764">
        <f t="shared" si="26"/>
        <v>0</v>
      </c>
      <c r="I119" s="103">
        <f t="shared" si="22"/>
        <v>0</v>
      </c>
      <c r="J119" s="121"/>
      <c r="K119" s="103"/>
      <c r="L119" s="123"/>
      <c r="M119" s="305">
        <f t="shared" si="23"/>
        <v>0</v>
      </c>
      <c r="N119" s="121"/>
      <c r="O119" s="305">
        <f>N119*15000</f>
        <v>0</v>
      </c>
      <c r="P119" s="305">
        <f t="shared" si="27"/>
        <v>0</v>
      </c>
      <c r="Q119" s="782"/>
      <c r="R119" s="783"/>
    </row>
    <row r="120" spans="1:19" s="40" customFormat="1" ht="15.95" hidden="1" customHeight="1">
      <c r="A120" s="19"/>
      <c r="B120" s="800">
        <v>5</v>
      </c>
      <c r="C120" s="387">
        <v>41728</v>
      </c>
      <c r="D120" s="896" t="s">
        <v>358</v>
      </c>
      <c r="E120" s="121"/>
      <c r="F120" s="784"/>
      <c r="G120" s="785"/>
      <c r="H120" s="764">
        <f t="shared" si="26"/>
        <v>0</v>
      </c>
      <c r="I120" s="103">
        <f t="shared" si="22"/>
        <v>0</v>
      </c>
      <c r="J120" s="786"/>
      <c r="K120" s="787"/>
      <c r="L120" s="123"/>
      <c r="M120" s="305">
        <f t="shared" si="23"/>
        <v>0</v>
      </c>
      <c r="N120" s="121"/>
      <c r="O120" s="305">
        <f>N120*15000</f>
        <v>0</v>
      </c>
      <c r="P120" s="305">
        <f t="shared" si="27"/>
        <v>0</v>
      </c>
      <c r="Q120" s="788"/>
      <c r="R120" s="789"/>
    </row>
    <row r="121" spans="1:19" s="40" customFormat="1" ht="15.95" hidden="1" customHeight="1">
      <c r="A121" s="19"/>
      <c r="B121" s="995">
        <v>6</v>
      </c>
      <c r="C121" s="526">
        <v>41729</v>
      </c>
      <c r="D121" s="896" t="s">
        <v>358</v>
      </c>
      <c r="E121" s="120"/>
      <c r="F121" s="121"/>
      <c r="G121" s="764"/>
      <c r="H121" s="764">
        <f t="shared" si="26"/>
        <v>0</v>
      </c>
      <c r="I121" s="103">
        <f t="shared" si="22"/>
        <v>0</v>
      </c>
      <c r="J121" s="777"/>
      <c r="K121" s="103"/>
      <c r="L121" s="123"/>
      <c r="M121" s="305">
        <f t="shared" si="23"/>
        <v>0</v>
      </c>
      <c r="N121" s="121"/>
      <c r="O121" s="305">
        <f>N121*15000</f>
        <v>0</v>
      </c>
      <c r="P121" s="305">
        <f t="shared" si="27"/>
        <v>0</v>
      </c>
      <c r="Q121" s="305"/>
      <c r="R121" s="125"/>
    </row>
    <row r="122" spans="1:19" s="40" customFormat="1" ht="15.95" hidden="1" customHeight="1">
      <c r="A122" s="19"/>
      <c r="B122" s="996">
        <v>7</v>
      </c>
      <c r="C122" s="526">
        <v>41730</v>
      </c>
      <c r="D122" s="896" t="s">
        <v>358</v>
      </c>
      <c r="E122" s="121"/>
      <c r="F122" s="121"/>
      <c r="G122" s="764"/>
      <c r="H122" s="764">
        <f t="shared" si="26"/>
        <v>0</v>
      </c>
      <c r="I122" s="103">
        <f t="shared" si="22"/>
        <v>0</v>
      </c>
      <c r="J122" s="121"/>
      <c r="K122" s="305"/>
      <c r="L122" s="123"/>
      <c r="M122" s="305">
        <f t="shared" si="23"/>
        <v>0</v>
      </c>
      <c r="N122" s="121"/>
      <c r="O122" s="305">
        <f>N122*15000</f>
        <v>0</v>
      </c>
      <c r="P122" s="305">
        <f t="shared" si="27"/>
        <v>0</v>
      </c>
      <c r="Q122" s="305"/>
      <c r="R122" s="125"/>
    </row>
    <row r="123" spans="1:19" s="40" customFormat="1" ht="15.95" hidden="1" customHeight="1">
      <c r="A123" s="19"/>
      <c r="B123" s="995">
        <v>8</v>
      </c>
      <c r="C123" s="526">
        <v>41731</v>
      </c>
      <c r="D123" s="896" t="s">
        <v>358</v>
      </c>
      <c r="E123" s="121"/>
      <c r="F123" s="784"/>
      <c r="G123" s="785"/>
      <c r="H123" s="764">
        <f t="shared" si="26"/>
        <v>0</v>
      </c>
      <c r="I123" s="103">
        <f t="shared" si="22"/>
        <v>0</v>
      </c>
      <c r="J123" s="786"/>
      <c r="K123" s="787"/>
      <c r="L123" s="123"/>
      <c r="M123" s="305">
        <f t="shared" si="23"/>
        <v>0</v>
      </c>
      <c r="N123" s="121"/>
      <c r="O123" s="305">
        <f t="shared" ref="O123:O142" si="28">N123*15000</f>
        <v>0</v>
      </c>
      <c r="P123" s="305">
        <f t="shared" si="27"/>
        <v>0</v>
      </c>
      <c r="Q123" s="305"/>
      <c r="R123" s="125"/>
    </row>
    <row r="124" spans="1:19" s="40" customFormat="1" ht="15.95" hidden="1" customHeight="1">
      <c r="A124" s="19"/>
      <c r="B124" s="996">
        <v>9</v>
      </c>
      <c r="C124" s="526">
        <v>41732</v>
      </c>
      <c r="D124" s="896" t="s">
        <v>358</v>
      </c>
      <c r="E124" s="120"/>
      <c r="F124" s="121"/>
      <c r="G124" s="764"/>
      <c r="H124" s="764">
        <f t="shared" si="26"/>
        <v>0</v>
      </c>
      <c r="I124" s="103">
        <f t="shared" si="22"/>
        <v>0</v>
      </c>
      <c r="J124" s="777"/>
      <c r="K124" s="103"/>
      <c r="L124" s="123"/>
      <c r="M124" s="305">
        <f t="shared" si="23"/>
        <v>0</v>
      </c>
      <c r="N124" s="121"/>
      <c r="O124" s="305">
        <f t="shared" si="28"/>
        <v>0</v>
      </c>
      <c r="P124" s="305">
        <f t="shared" si="27"/>
        <v>0</v>
      </c>
      <c r="Q124" s="780"/>
      <c r="R124" s="781"/>
    </row>
    <row r="125" spans="1:19" s="40" customFormat="1" ht="15.95" hidden="1" customHeight="1">
      <c r="B125" s="996">
        <v>5</v>
      </c>
      <c r="C125" s="526">
        <v>41733</v>
      </c>
      <c r="D125" s="896" t="s">
        <v>358</v>
      </c>
      <c r="E125" s="42"/>
      <c r="F125" s="925"/>
      <c r="G125" s="1005"/>
      <c r="H125" s="764">
        <f t="shared" si="26"/>
        <v>0</v>
      </c>
      <c r="I125" s="122">
        <f t="shared" si="22"/>
        <v>0</v>
      </c>
      <c r="J125" s="121"/>
      <c r="K125" s="103"/>
      <c r="L125" s="123"/>
      <c r="M125" s="103">
        <f t="shared" si="23"/>
        <v>0</v>
      </c>
      <c r="N125" s="123"/>
      <c r="O125" s="103">
        <f t="shared" si="28"/>
        <v>0</v>
      </c>
      <c r="P125" s="124">
        <f t="shared" si="27"/>
        <v>0</v>
      </c>
      <c r="Q125" s="103"/>
      <c r="R125" s="125"/>
    </row>
    <row r="126" spans="1:19" s="40" customFormat="1" ht="15.95" hidden="1" customHeight="1">
      <c r="A126" s="19"/>
      <c r="B126" s="996">
        <v>11</v>
      </c>
      <c r="C126" s="526">
        <v>41734</v>
      </c>
      <c r="D126" s="896" t="s">
        <v>358</v>
      </c>
      <c r="E126" s="121"/>
      <c r="F126" s="121"/>
      <c r="G126" s="764"/>
      <c r="H126" s="764">
        <f t="shared" si="26"/>
        <v>0</v>
      </c>
      <c r="I126" s="103">
        <f t="shared" si="22"/>
        <v>0</v>
      </c>
      <c r="J126" s="121"/>
      <c r="K126" s="305"/>
      <c r="L126" s="123"/>
      <c r="M126" s="305">
        <f t="shared" si="23"/>
        <v>0</v>
      </c>
      <c r="N126" s="121"/>
      <c r="O126" s="305">
        <f t="shared" si="28"/>
        <v>0</v>
      </c>
      <c r="P126" s="124">
        <f t="shared" si="27"/>
        <v>0</v>
      </c>
      <c r="Q126" s="305"/>
      <c r="R126" s="125"/>
    </row>
    <row r="127" spans="1:19" s="40" customFormat="1" ht="15.95" hidden="1" customHeight="1">
      <c r="A127" s="19"/>
      <c r="B127" s="800">
        <v>12</v>
      </c>
      <c r="C127" s="387">
        <v>41735</v>
      </c>
      <c r="D127" s="896" t="s">
        <v>358</v>
      </c>
      <c r="E127" s="121"/>
      <c r="F127" s="121"/>
      <c r="G127" s="764"/>
      <c r="H127" s="764">
        <f t="shared" si="26"/>
        <v>0</v>
      </c>
      <c r="I127" s="103">
        <f t="shared" si="22"/>
        <v>0</v>
      </c>
      <c r="J127" s="121"/>
      <c r="K127" s="305"/>
      <c r="L127" s="123"/>
      <c r="M127" s="305">
        <f t="shared" si="23"/>
        <v>0</v>
      </c>
      <c r="N127" s="121"/>
      <c r="O127" s="305">
        <f t="shared" si="28"/>
        <v>0</v>
      </c>
      <c r="P127" s="305">
        <f t="shared" si="27"/>
        <v>0</v>
      </c>
      <c r="Q127" s="305"/>
      <c r="R127" s="125"/>
    </row>
    <row r="128" spans="1:19" s="40" customFormat="1" ht="15.95" hidden="1" customHeight="1">
      <c r="A128" s="19"/>
      <c r="B128" s="996">
        <v>13</v>
      </c>
      <c r="C128" s="526">
        <v>41736</v>
      </c>
      <c r="D128" s="896" t="s">
        <v>358</v>
      </c>
      <c r="E128" s="121"/>
      <c r="F128" s="121"/>
      <c r="G128" s="764"/>
      <c r="H128" s="764">
        <f t="shared" si="26"/>
        <v>0</v>
      </c>
      <c r="I128" s="103">
        <f t="shared" si="22"/>
        <v>0</v>
      </c>
      <c r="J128" s="121"/>
      <c r="K128" s="305"/>
      <c r="L128" s="123"/>
      <c r="M128" s="305">
        <f t="shared" si="23"/>
        <v>0</v>
      </c>
      <c r="N128" s="121"/>
      <c r="O128" s="305">
        <f t="shared" si="28"/>
        <v>0</v>
      </c>
      <c r="P128" s="124">
        <f t="shared" si="27"/>
        <v>0</v>
      </c>
      <c r="Q128" s="305"/>
      <c r="R128" s="125"/>
    </row>
    <row r="129" spans="2:19" s="40" customFormat="1" ht="15.95" hidden="1" customHeight="1">
      <c r="B129" s="996">
        <v>14</v>
      </c>
      <c r="C129" s="526">
        <v>41737</v>
      </c>
      <c r="D129" s="896" t="s">
        <v>358</v>
      </c>
      <c r="E129" s="121"/>
      <c r="F129" s="121"/>
      <c r="G129" s="764"/>
      <c r="H129" s="764">
        <f t="shared" si="26"/>
        <v>0</v>
      </c>
      <c r="I129" s="103">
        <f t="shared" si="22"/>
        <v>0</v>
      </c>
      <c r="J129" s="121"/>
      <c r="K129" s="305"/>
      <c r="L129" s="764"/>
      <c r="M129" s="305">
        <f t="shared" si="23"/>
        <v>0</v>
      </c>
      <c r="N129" s="121"/>
      <c r="O129" s="305">
        <f t="shared" si="28"/>
        <v>0</v>
      </c>
      <c r="P129" s="124">
        <f t="shared" si="27"/>
        <v>0</v>
      </c>
      <c r="Q129" s="305"/>
      <c r="R129" s="125"/>
    </row>
    <row r="130" spans="2:19" s="40" customFormat="1" ht="15.95" hidden="1" customHeight="1">
      <c r="B130" s="996">
        <v>15</v>
      </c>
      <c r="C130" s="526">
        <v>41738</v>
      </c>
      <c r="D130" s="896" t="s">
        <v>358</v>
      </c>
      <c r="E130" s="895"/>
      <c r="F130" s="895"/>
      <c r="G130" s="895"/>
      <c r="H130" s="764">
        <f>F130*G130</f>
        <v>0</v>
      </c>
      <c r="I130" s="1097">
        <f>H130*500</f>
        <v>0</v>
      </c>
      <c r="J130" s="42"/>
      <c r="K130" s="42"/>
      <c r="L130" s="764"/>
      <c r="M130" s="305">
        <f t="shared" si="23"/>
        <v>0</v>
      </c>
      <c r="N130" s="121"/>
      <c r="O130" s="305">
        <f t="shared" si="28"/>
        <v>0</v>
      </c>
      <c r="P130" s="305">
        <f t="shared" si="27"/>
        <v>0</v>
      </c>
      <c r="Q130" s="305"/>
      <c r="R130" s="125"/>
    </row>
    <row r="131" spans="2:19" s="40" customFormat="1" ht="15.95" hidden="1" customHeight="1">
      <c r="B131" s="996">
        <v>16</v>
      </c>
      <c r="C131" s="526">
        <v>41739</v>
      </c>
      <c r="D131" s="896" t="s">
        <v>358</v>
      </c>
      <c r="E131" s="121"/>
      <c r="F131" s="121"/>
      <c r="G131" s="764"/>
      <c r="H131" s="764">
        <f>F131*G131</f>
        <v>0</v>
      </c>
      <c r="I131" s="103">
        <f t="shared" ref="I131:I195" si="29">H131*500</f>
        <v>0</v>
      </c>
      <c r="J131" s="121"/>
      <c r="K131" s="305"/>
      <c r="L131" s="764"/>
      <c r="M131" s="305">
        <f t="shared" si="23"/>
        <v>0</v>
      </c>
      <c r="N131" s="121"/>
      <c r="O131" s="305">
        <f t="shared" si="28"/>
        <v>0</v>
      </c>
      <c r="P131" s="305">
        <f t="shared" si="27"/>
        <v>0</v>
      </c>
      <c r="Q131" s="305"/>
      <c r="R131" s="125"/>
    </row>
    <row r="132" spans="2:19" s="40" customFormat="1" ht="15.95" hidden="1" customHeight="1">
      <c r="B132" s="996">
        <v>17</v>
      </c>
      <c r="C132" s="526">
        <v>41740</v>
      </c>
      <c r="D132" s="896" t="s">
        <v>358</v>
      </c>
      <c r="E132" s="121"/>
      <c r="F132" s="121"/>
      <c r="G132" s="764"/>
      <c r="H132" s="764">
        <f>F132*G132</f>
        <v>0</v>
      </c>
      <c r="I132" s="103">
        <f t="shared" si="29"/>
        <v>0</v>
      </c>
      <c r="J132" s="121"/>
      <c r="K132" s="305"/>
      <c r="L132" s="764"/>
      <c r="M132" s="305">
        <f t="shared" si="23"/>
        <v>0</v>
      </c>
      <c r="N132" s="121"/>
      <c r="O132" s="305">
        <f t="shared" si="28"/>
        <v>0</v>
      </c>
      <c r="P132" s="305">
        <f t="shared" si="27"/>
        <v>0</v>
      </c>
      <c r="Q132" s="305"/>
      <c r="R132" s="125"/>
    </row>
    <row r="133" spans="2:19" s="40" customFormat="1" ht="15.95" hidden="1" customHeight="1">
      <c r="B133" s="996">
        <v>18</v>
      </c>
      <c r="C133" s="526">
        <v>41741</v>
      </c>
      <c r="D133" s="896" t="s">
        <v>358</v>
      </c>
      <c r="E133" s="121"/>
      <c r="F133" s="121"/>
      <c r="G133" s="764"/>
      <c r="H133" s="764">
        <f>F133*G133</f>
        <v>0</v>
      </c>
      <c r="I133" s="103">
        <f t="shared" si="29"/>
        <v>0</v>
      </c>
      <c r="J133" s="121"/>
      <c r="K133" s="305"/>
      <c r="L133" s="764"/>
      <c r="M133" s="305">
        <f t="shared" si="23"/>
        <v>0</v>
      </c>
      <c r="N133" s="121"/>
      <c r="O133" s="305">
        <f t="shared" si="28"/>
        <v>0</v>
      </c>
      <c r="P133" s="305">
        <f t="shared" si="27"/>
        <v>0</v>
      </c>
      <c r="Q133" s="305"/>
      <c r="R133" s="125"/>
      <c r="S133" s="344"/>
    </row>
    <row r="134" spans="2:19" s="40" customFormat="1" ht="15.95" hidden="1" customHeight="1">
      <c r="B134" s="800">
        <v>19</v>
      </c>
      <c r="C134" s="387">
        <v>41742</v>
      </c>
      <c r="D134" s="896" t="s">
        <v>358</v>
      </c>
      <c r="E134" s="121"/>
      <c r="F134" s="121"/>
      <c r="G134" s="764"/>
      <c r="H134" s="764">
        <f>F134*G134</f>
        <v>0</v>
      </c>
      <c r="I134" s="103">
        <f t="shared" si="29"/>
        <v>0</v>
      </c>
      <c r="J134" s="121"/>
      <c r="K134" s="305"/>
      <c r="L134" s="764"/>
      <c r="M134" s="305">
        <f t="shared" si="23"/>
        <v>0</v>
      </c>
      <c r="N134" s="121"/>
      <c r="O134" s="305">
        <f t="shared" si="28"/>
        <v>0</v>
      </c>
      <c r="P134" s="305">
        <f t="shared" si="27"/>
        <v>0</v>
      </c>
      <c r="Q134" s="305"/>
      <c r="R134" s="125"/>
      <c r="S134" s="344"/>
    </row>
    <row r="135" spans="2:19" s="40" customFormat="1" ht="15.95" hidden="1" customHeight="1">
      <c r="B135" s="995">
        <v>20</v>
      </c>
      <c r="C135" s="526">
        <v>41743</v>
      </c>
      <c r="D135" s="896" t="s">
        <v>358</v>
      </c>
      <c r="E135" s="121"/>
      <c r="F135" s="121"/>
      <c r="G135" s="764"/>
      <c r="H135" s="764">
        <f t="shared" si="26"/>
        <v>0</v>
      </c>
      <c r="I135" s="103">
        <f t="shared" si="29"/>
        <v>0</v>
      </c>
      <c r="J135" s="121"/>
      <c r="K135" s="305"/>
      <c r="L135" s="764"/>
      <c r="M135" s="305">
        <f t="shared" si="23"/>
        <v>0</v>
      </c>
      <c r="N135" s="121"/>
      <c r="O135" s="305">
        <f t="shared" si="28"/>
        <v>0</v>
      </c>
      <c r="P135" s="305">
        <f t="shared" si="27"/>
        <v>0</v>
      </c>
      <c r="Q135" s="305"/>
      <c r="R135" s="125"/>
      <c r="S135" s="344"/>
    </row>
    <row r="136" spans="2:19" s="40" customFormat="1" ht="15.95" hidden="1" customHeight="1">
      <c r="B136" s="996">
        <v>21</v>
      </c>
      <c r="C136" s="526">
        <v>41744</v>
      </c>
      <c r="D136" s="896" t="s">
        <v>358</v>
      </c>
      <c r="E136" s="121"/>
      <c r="F136" s="121"/>
      <c r="G136" s="764"/>
      <c r="H136" s="764">
        <f t="shared" si="26"/>
        <v>0</v>
      </c>
      <c r="I136" s="103">
        <f t="shared" si="29"/>
        <v>0</v>
      </c>
      <c r="J136" s="121"/>
      <c r="K136" s="305"/>
      <c r="L136" s="764"/>
      <c r="M136" s="305">
        <f t="shared" si="23"/>
        <v>0</v>
      </c>
      <c r="N136" s="121"/>
      <c r="O136" s="305">
        <f t="shared" si="28"/>
        <v>0</v>
      </c>
      <c r="P136" s="305">
        <f t="shared" si="27"/>
        <v>0</v>
      </c>
      <c r="Q136" s="124"/>
      <c r="R136" s="125"/>
      <c r="S136" s="344"/>
    </row>
    <row r="137" spans="2:19" s="40" customFormat="1" ht="15.95" hidden="1" customHeight="1">
      <c r="B137" s="996">
        <v>22</v>
      </c>
      <c r="C137" s="526">
        <v>41745</v>
      </c>
      <c r="D137" s="896" t="s">
        <v>358</v>
      </c>
      <c r="E137" s="121"/>
      <c r="F137" s="121"/>
      <c r="G137" s="764"/>
      <c r="H137" s="764">
        <f t="shared" si="26"/>
        <v>0</v>
      </c>
      <c r="I137" s="103">
        <f t="shared" si="29"/>
        <v>0</v>
      </c>
      <c r="J137" s="121"/>
      <c r="K137" s="305"/>
      <c r="L137" s="764"/>
      <c r="M137" s="305">
        <f t="shared" si="23"/>
        <v>0</v>
      </c>
      <c r="N137" s="121"/>
      <c r="O137" s="305">
        <f t="shared" si="28"/>
        <v>0</v>
      </c>
      <c r="P137" s="305">
        <f t="shared" si="27"/>
        <v>0</v>
      </c>
      <c r="Q137" s="124"/>
      <c r="R137" s="125"/>
      <c r="S137" s="344"/>
    </row>
    <row r="138" spans="2:19" s="40" customFormat="1" ht="15.95" hidden="1" customHeight="1">
      <c r="B138" s="996">
        <v>23</v>
      </c>
      <c r="C138" s="526">
        <v>41746</v>
      </c>
      <c r="D138" s="896" t="s">
        <v>358</v>
      </c>
      <c r="E138" s="42"/>
      <c r="F138" s="925"/>
      <c r="G138" s="1005"/>
      <c r="H138" s="764">
        <f t="shared" si="26"/>
        <v>0</v>
      </c>
      <c r="I138" s="122">
        <f t="shared" si="29"/>
        <v>0</v>
      </c>
      <c r="J138" s="121"/>
      <c r="K138" s="103"/>
      <c r="L138" s="764"/>
      <c r="M138" s="305">
        <f t="shared" si="23"/>
        <v>0</v>
      </c>
      <c r="N138" s="121"/>
      <c r="O138" s="305">
        <f t="shared" si="28"/>
        <v>0</v>
      </c>
      <c r="P138" s="305">
        <f t="shared" si="27"/>
        <v>0</v>
      </c>
      <c r="Q138" s="305"/>
      <c r="R138" s="125"/>
      <c r="S138" s="344"/>
    </row>
    <row r="139" spans="2:19" s="40" customFormat="1" ht="15.95" hidden="1" customHeight="1">
      <c r="B139" s="995">
        <v>24</v>
      </c>
      <c r="C139" s="526">
        <v>41747</v>
      </c>
      <c r="D139" s="896" t="s">
        <v>358</v>
      </c>
      <c r="E139" s="42"/>
      <c r="F139" s="121"/>
      <c r="G139" s="764"/>
      <c r="H139" s="764">
        <f t="shared" si="26"/>
        <v>0</v>
      </c>
      <c r="I139" s="103">
        <f t="shared" si="29"/>
        <v>0</v>
      </c>
      <c r="J139" s="121"/>
      <c r="K139" s="305"/>
      <c r="L139" s="764"/>
      <c r="M139" s="305">
        <f t="shared" si="23"/>
        <v>0</v>
      </c>
      <c r="N139" s="121"/>
      <c r="O139" s="305">
        <f t="shared" si="28"/>
        <v>0</v>
      </c>
      <c r="P139" s="305">
        <f t="shared" si="27"/>
        <v>0</v>
      </c>
      <c r="Q139" s="305"/>
      <c r="R139" s="125"/>
      <c r="S139" s="344"/>
    </row>
    <row r="140" spans="2:19" s="40" customFormat="1" ht="15.95" hidden="1" customHeight="1">
      <c r="B140" s="996">
        <v>25</v>
      </c>
      <c r="C140" s="526">
        <v>41748</v>
      </c>
      <c r="D140" s="896" t="s">
        <v>358</v>
      </c>
      <c r="E140" s="121"/>
      <c r="F140" s="121"/>
      <c r="G140" s="764"/>
      <c r="H140" s="764">
        <f t="shared" si="26"/>
        <v>0</v>
      </c>
      <c r="I140" s="103">
        <f t="shared" si="29"/>
        <v>0</v>
      </c>
      <c r="J140" s="121"/>
      <c r="K140" s="305"/>
      <c r="L140" s="764"/>
      <c r="M140" s="305">
        <f t="shared" si="23"/>
        <v>0</v>
      </c>
      <c r="N140" s="121"/>
      <c r="O140" s="305">
        <f t="shared" si="28"/>
        <v>0</v>
      </c>
      <c r="P140" s="305">
        <f t="shared" si="27"/>
        <v>0</v>
      </c>
      <c r="Q140" s="124"/>
      <c r="R140" s="125"/>
      <c r="S140" s="344"/>
    </row>
    <row r="141" spans="2:19" s="40" customFormat="1" ht="15.95" hidden="1" customHeight="1">
      <c r="B141" s="386">
        <v>26</v>
      </c>
      <c r="C141" s="387">
        <v>41749</v>
      </c>
      <c r="D141" s="896" t="s">
        <v>358</v>
      </c>
      <c r="E141" s="121"/>
      <c r="F141" s="121"/>
      <c r="G141" s="764"/>
      <c r="H141" s="764">
        <f t="shared" si="26"/>
        <v>0</v>
      </c>
      <c r="I141" s="103">
        <f t="shared" si="29"/>
        <v>0</v>
      </c>
      <c r="J141" s="121"/>
      <c r="K141" s="305"/>
      <c r="L141" s="764"/>
      <c r="M141" s="305">
        <f t="shared" si="23"/>
        <v>0</v>
      </c>
      <c r="N141" s="121"/>
      <c r="O141" s="305">
        <f t="shared" si="28"/>
        <v>0</v>
      </c>
      <c r="P141" s="305">
        <f t="shared" si="27"/>
        <v>0</v>
      </c>
      <c r="Q141" s="305"/>
      <c r="R141" s="125"/>
      <c r="S141" s="344"/>
    </row>
    <row r="142" spans="2:19" s="40" customFormat="1" ht="15.95" hidden="1" customHeight="1">
      <c r="B142" s="996">
        <v>27</v>
      </c>
      <c r="C142" s="526">
        <v>41750</v>
      </c>
      <c r="D142" s="896" t="s">
        <v>358</v>
      </c>
      <c r="E142" s="121"/>
      <c r="F142" s="121"/>
      <c r="G142" s="764"/>
      <c r="H142" s="764">
        <f t="shared" si="26"/>
        <v>0</v>
      </c>
      <c r="I142" s="103">
        <f t="shared" si="29"/>
        <v>0</v>
      </c>
      <c r="J142" s="121"/>
      <c r="K142" s="305"/>
      <c r="L142" s="764"/>
      <c r="M142" s="305">
        <f t="shared" si="23"/>
        <v>0</v>
      </c>
      <c r="N142" s="121"/>
      <c r="O142" s="305">
        <f t="shared" si="28"/>
        <v>0</v>
      </c>
      <c r="P142" s="305">
        <f t="shared" si="27"/>
        <v>0</v>
      </c>
      <c r="Q142" s="305"/>
      <c r="R142" s="125"/>
      <c r="S142" s="344"/>
    </row>
    <row r="143" spans="2:19" s="40" customFormat="1" ht="15.95" hidden="1" customHeight="1">
      <c r="B143" s="995">
        <v>28</v>
      </c>
      <c r="C143" s="526">
        <v>41751</v>
      </c>
      <c r="D143" s="896" t="s">
        <v>358</v>
      </c>
      <c r="E143" s="121"/>
      <c r="F143" s="121"/>
      <c r="G143" s="764"/>
      <c r="H143" s="764">
        <f t="shared" si="26"/>
        <v>0</v>
      </c>
      <c r="I143" s="103">
        <f t="shared" si="29"/>
        <v>0</v>
      </c>
      <c r="J143" s="121"/>
      <c r="K143" s="305"/>
      <c r="L143" s="764"/>
      <c r="M143" s="305">
        <f t="shared" ref="M143:M149" si="30">L143*10000</f>
        <v>0</v>
      </c>
      <c r="N143" s="121"/>
      <c r="O143" s="305">
        <f t="shared" ref="O143:O158" si="31">N143*15000</f>
        <v>0</v>
      </c>
      <c r="P143" s="305">
        <f>I143+K143+M143+O143</f>
        <v>0</v>
      </c>
      <c r="Q143" s="305"/>
      <c r="R143" s="125"/>
      <c r="S143" s="344"/>
    </row>
    <row r="144" spans="2:19" s="40" customFormat="1" ht="15.95" hidden="1" customHeight="1">
      <c r="B144" s="995">
        <v>29</v>
      </c>
      <c r="C144" s="108">
        <v>41752</v>
      </c>
      <c r="D144" s="896" t="s">
        <v>358</v>
      </c>
      <c r="E144" s="121"/>
      <c r="F144" s="121"/>
      <c r="G144" s="764"/>
      <c r="H144" s="764">
        <f t="shared" si="26"/>
        <v>0</v>
      </c>
      <c r="I144" s="103">
        <f t="shared" si="29"/>
        <v>0</v>
      </c>
      <c r="J144" s="121"/>
      <c r="K144" s="305"/>
      <c r="L144" s="764"/>
      <c r="M144" s="305">
        <f t="shared" si="30"/>
        <v>0</v>
      </c>
      <c r="N144" s="121"/>
      <c r="O144" s="305">
        <f t="shared" si="31"/>
        <v>0</v>
      </c>
      <c r="P144" s="305">
        <f>I144+K144+M144+O144</f>
        <v>0</v>
      </c>
      <c r="Q144" s="305"/>
      <c r="R144" s="125"/>
    </row>
    <row r="145" spans="1:18" s="40" customFormat="1" ht="15.95" hidden="1" customHeight="1">
      <c r="B145" s="995">
        <v>30</v>
      </c>
      <c r="C145" s="314">
        <v>41753</v>
      </c>
      <c r="D145" s="896" t="s">
        <v>358</v>
      </c>
      <c r="E145" s="121"/>
      <c r="F145" s="121"/>
      <c r="G145" s="764"/>
      <c r="H145" s="764">
        <f t="shared" si="26"/>
        <v>0</v>
      </c>
      <c r="I145" s="103">
        <f t="shared" si="29"/>
        <v>0</v>
      </c>
      <c r="J145" s="121"/>
      <c r="K145" s="305"/>
      <c r="L145" s="764"/>
      <c r="M145" s="305">
        <f t="shared" si="30"/>
        <v>0</v>
      </c>
      <c r="N145" s="121"/>
      <c r="O145" s="305">
        <f t="shared" si="31"/>
        <v>0</v>
      </c>
      <c r="P145" s="305">
        <f>I145+K145+M145+O145</f>
        <v>0</v>
      </c>
      <c r="Q145" s="305"/>
      <c r="R145" s="125"/>
    </row>
    <row r="146" spans="1:18" s="40" customFormat="1" ht="15.95" hidden="1" customHeight="1" thickBot="1">
      <c r="B146" s="1004">
        <v>31</v>
      </c>
      <c r="C146" s="345">
        <v>41754</v>
      </c>
      <c r="D146" s="1108" t="s">
        <v>464</v>
      </c>
      <c r="E146" s="127"/>
      <c r="F146" s="127"/>
      <c r="G146" s="765"/>
      <c r="H146" s="765">
        <f t="shared" si="26"/>
        <v>0</v>
      </c>
      <c r="I146" s="766">
        <f t="shared" si="29"/>
        <v>0</v>
      </c>
      <c r="J146" s="127"/>
      <c r="K146" s="767"/>
      <c r="L146" s="765"/>
      <c r="M146" s="767">
        <f t="shared" si="30"/>
        <v>0</v>
      </c>
      <c r="N146" s="127"/>
      <c r="O146" s="767">
        <f t="shared" si="31"/>
        <v>0</v>
      </c>
      <c r="P146" s="767">
        <f>I146+K146+M146+O146</f>
        <v>0</v>
      </c>
      <c r="Q146" s="767"/>
      <c r="R146" s="792"/>
    </row>
    <row r="147" spans="1:18" s="40" customFormat="1" ht="15.95" hidden="1" customHeight="1">
      <c r="A147" s="18"/>
      <c r="B147" s="3390">
        <v>1</v>
      </c>
      <c r="C147" s="1110">
        <v>41755</v>
      </c>
      <c r="D147" s="3" t="s">
        <v>420</v>
      </c>
      <c r="E147" s="1104" t="s">
        <v>421</v>
      </c>
      <c r="F147" s="1104">
        <v>4</v>
      </c>
      <c r="G147" s="764"/>
      <c r="H147" s="764">
        <f t="shared" si="26"/>
        <v>0</v>
      </c>
      <c r="I147" s="1102">
        <f t="shared" si="29"/>
        <v>0</v>
      </c>
      <c r="J147" s="3241" t="s">
        <v>70</v>
      </c>
      <c r="K147" s="3244">
        <v>35000</v>
      </c>
      <c r="L147" s="123"/>
      <c r="M147" s="1105">
        <f t="shared" si="30"/>
        <v>0</v>
      </c>
      <c r="N147" s="1104"/>
      <c r="O147" s="1105">
        <f t="shared" si="31"/>
        <v>0</v>
      </c>
      <c r="P147" s="3271">
        <f>I147+K147+M147+O147</f>
        <v>35000</v>
      </c>
      <c r="Q147" s="1036"/>
      <c r="R147" s="1116"/>
    </row>
    <row r="148" spans="1:18" s="40" customFormat="1" ht="15.95" hidden="1" customHeight="1">
      <c r="A148" s="18"/>
      <c r="B148" s="3265"/>
      <c r="C148" s="1110">
        <v>41755</v>
      </c>
      <c r="D148" s="3" t="s">
        <v>422</v>
      </c>
      <c r="E148" s="1104" t="s">
        <v>10</v>
      </c>
      <c r="F148" s="1104">
        <v>1</v>
      </c>
      <c r="G148" s="764"/>
      <c r="H148" s="764">
        <f t="shared" si="26"/>
        <v>0</v>
      </c>
      <c r="I148" s="1102">
        <f t="shared" si="29"/>
        <v>0</v>
      </c>
      <c r="J148" s="3242"/>
      <c r="K148" s="3245"/>
      <c r="L148" s="123"/>
      <c r="M148" s="1105">
        <f t="shared" si="30"/>
        <v>0</v>
      </c>
      <c r="N148" s="1104"/>
      <c r="O148" s="1105">
        <f t="shared" si="31"/>
        <v>0</v>
      </c>
      <c r="P148" s="3221"/>
      <c r="Q148" s="124"/>
      <c r="R148" s="1117"/>
    </row>
    <row r="149" spans="1:18" s="340" customFormat="1" ht="15.95" hidden="1" customHeight="1">
      <c r="A149" s="339"/>
      <c r="B149" s="3196">
        <v>2</v>
      </c>
      <c r="C149" s="1112">
        <v>41756</v>
      </c>
      <c r="D149" s="3" t="s">
        <v>420</v>
      </c>
      <c r="E149" s="1104" t="s">
        <v>421</v>
      </c>
      <c r="F149" s="1104">
        <v>4</v>
      </c>
      <c r="G149" s="764"/>
      <c r="H149" s="764">
        <f t="shared" si="26"/>
        <v>0</v>
      </c>
      <c r="I149" s="1102">
        <f t="shared" si="29"/>
        <v>0</v>
      </c>
      <c r="J149" s="3241" t="s">
        <v>70</v>
      </c>
      <c r="K149" s="3244">
        <v>35000</v>
      </c>
      <c r="L149" s="3249">
        <v>4</v>
      </c>
      <c r="M149" s="3244">
        <f t="shared" si="30"/>
        <v>40000</v>
      </c>
      <c r="N149" s="1104"/>
      <c r="O149" s="1105">
        <f t="shared" si="31"/>
        <v>0</v>
      </c>
      <c r="P149" s="3221">
        <f>I149+K149+M149+O149</f>
        <v>75000</v>
      </c>
      <c r="Q149" s="124"/>
      <c r="R149" s="1117"/>
    </row>
    <row r="150" spans="1:18" s="340" customFormat="1" ht="15.95" hidden="1" customHeight="1">
      <c r="A150" s="339"/>
      <c r="B150" s="3198"/>
      <c r="C150" s="1112">
        <v>41756</v>
      </c>
      <c r="D150" s="3" t="s">
        <v>422</v>
      </c>
      <c r="E150" s="1104" t="s">
        <v>10</v>
      </c>
      <c r="F150" s="1104">
        <v>1</v>
      </c>
      <c r="G150" s="764"/>
      <c r="H150" s="764">
        <f t="shared" si="26"/>
        <v>0</v>
      </c>
      <c r="I150" s="1102">
        <f t="shared" si="29"/>
        <v>0</v>
      </c>
      <c r="J150" s="3242"/>
      <c r="K150" s="3245"/>
      <c r="L150" s="3251"/>
      <c r="M150" s="3245"/>
      <c r="N150" s="1104"/>
      <c r="O150" s="1105">
        <f t="shared" si="31"/>
        <v>0</v>
      </c>
      <c r="P150" s="3221"/>
      <c r="Q150" s="124"/>
      <c r="R150" s="1117"/>
    </row>
    <row r="151" spans="1:18" s="40" customFormat="1" ht="15.95" hidden="1" customHeight="1">
      <c r="A151" s="19"/>
      <c r="B151" s="3264">
        <v>3</v>
      </c>
      <c r="C151" s="1110">
        <v>41757</v>
      </c>
      <c r="D151" s="3" t="s">
        <v>420</v>
      </c>
      <c r="E151" s="1104" t="s">
        <v>421</v>
      </c>
      <c r="F151" s="1104">
        <v>6</v>
      </c>
      <c r="G151" s="764"/>
      <c r="H151" s="764">
        <f t="shared" ref="H151:H161" si="32">F151*G151</f>
        <v>0</v>
      </c>
      <c r="I151" s="1102">
        <f t="shared" ref="I151:I161" si="33">H151*500</f>
        <v>0</v>
      </c>
      <c r="J151" s="3241" t="s">
        <v>70</v>
      </c>
      <c r="K151" s="3244">
        <v>35000</v>
      </c>
      <c r="L151" s="3249">
        <v>1.5</v>
      </c>
      <c r="M151" s="3244">
        <f>L151*10000</f>
        <v>15000</v>
      </c>
      <c r="N151" s="1104"/>
      <c r="O151" s="1105">
        <f t="shared" si="31"/>
        <v>0</v>
      </c>
      <c r="P151" s="3221">
        <f>I151+K151+M151+O151</f>
        <v>50000</v>
      </c>
      <c r="Q151" s="124"/>
      <c r="R151" s="1117"/>
    </row>
    <row r="152" spans="1:18" s="40" customFormat="1" ht="15.95" hidden="1" customHeight="1">
      <c r="A152" s="19"/>
      <c r="B152" s="3265"/>
      <c r="C152" s="1110">
        <v>41757</v>
      </c>
      <c r="D152" s="3" t="s">
        <v>422</v>
      </c>
      <c r="E152" s="1104" t="s">
        <v>10</v>
      </c>
      <c r="F152" s="1104">
        <v>1</v>
      </c>
      <c r="G152" s="764"/>
      <c r="H152" s="764">
        <f t="shared" si="32"/>
        <v>0</v>
      </c>
      <c r="I152" s="1102">
        <f t="shared" si="33"/>
        <v>0</v>
      </c>
      <c r="J152" s="3242"/>
      <c r="K152" s="3245"/>
      <c r="L152" s="3251"/>
      <c r="M152" s="3245"/>
      <c r="N152" s="1104"/>
      <c r="O152" s="1105">
        <f t="shared" si="31"/>
        <v>0</v>
      </c>
      <c r="P152" s="3221"/>
      <c r="Q152" s="124"/>
      <c r="R152" s="1117"/>
    </row>
    <row r="153" spans="1:18" s="40" customFormat="1" ht="15.95" hidden="1" customHeight="1">
      <c r="A153" s="19"/>
      <c r="B153" s="3264">
        <v>4</v>
      </c>
      <c r="C153" s="1110">
        <v>41758</v>
      </c>
      <c r="D153" s="3" t="s">
        <v>420</v>
      </c>
      <c r="E153" s="1104" t="s">
        <v>421</v>
      </c>
      <c r="F153" s="1104">
        <v>3</v>
      </c>
      <c r="G153" s="764"/>
      <c r="H153" s="764">
        <f t="shared" si="32"/>
        <v>0</v>
      </c>
      <c r="I153" s="1102">
        <f t="shared" si="33"/>
        <v>0</v>
      </c>
      <c r="J153" s="3241" t="s">
        <v>70</v>
      </c>
      <c r="K153" s="3244">
        <v>35000</v>
      </c>
      <c r="L153" s="3249">
        <v>1</v>
      </c>
      <c r="M153" s="3244">
        <f>L153*10000</f>
        <v>10000</v>
      </c>
      <c r="N153" s="1104"/>
      <c r="O153" s="1105">
        <f t="shared" si="31"/>
        <v>0</v>
      </c>
      <c r="P153" s="3221">
        <f>I153+K153+M153+O153</f>
        <v>45000</v>
      </c>
      <c r="Q153" s="124"/>
      <c r="R153" s="1117"/>
    </row>
    <row r="154" spans="1:18" s="40" customFormat="1" ht="15.95" hidden="1" customHeight="1">
      <c r="A154" s="19"/>
      <c r="B154" s="3265"/>
      <c r="C154" s="1110">
        <v>41758</v>
      </c>
      <c r="D154" s="3" t="s">
        <v>422</v>
      </c>
      <c r="E154" s="1104" t="s">
        <v>10</v>
      </c>
      <c r="F154" s="1104">
        <v>2</v>
      </c>
      <c r="G154" s="764"/>
      <c r="H154" s="764">
        <f t="shared" si="32"/>
        <v>0</v>
      </c>
      <c r="I154" s="1102">
        <f t="shared" si="33"/>
        <v>0</v>
      </c>
      <c r="J154" s="3242"/>
      <c r="K154" s="3245"/>
      <c r="L154" s="3251"/>
      <c r="M154" s="3245"/>
      <c r="N154" s="1104"/>
      <c r="O154" s="1105">
        <f t="shared" si="31"/>
        <v>0</v>
      </c>
      <c r="P154" s="3221"/>
      <c r="Q154" s="124"/>
      <c r="R154" s="1117"/>
    </row>
    <row r="155" spans="1:18" s="40" customFormat="1" ht="15.95" hidden="1" customHeight="1">
      <c r="A155" s="19"/>
      <c r="B155" s="3264">
        <v>5</v>
      </c>
      <c r="C155" s="1110">
        <v>41759</v>
      </c>
      <c r="D155" s="3" t="s">
        <v>422</v>
      </c>
      <c r="E155" s="1104" t="s">
        <v>10</v>
      </c>
      <c r="F155" s="1104">
        <v>3</v>
      </c>
      <c r="G155" s="764"/>
      <c r="H155" s="764">
        <f t="shared" si="32"/>
        <v>0</v>
      </c>
      <c r="I155" s="1102">
        <f t="shared" si="33"/>
        <v>0</v>
      </c>
      <c r="J155" s="777" t="s">
        <v>127</v>
      </c>
      <c r="K155" s="777">
        <f>F155*12500</f>
        <v>37500</v>
      </c>
      <c r="L155" s="123"/>
      <c r="M155" s="1105">
        <f t="shared" ref="M155:M178" si="34">L155*10000</f>
        <v>0</v>
      </c>
      <c r="N155" s="1104"/>
      <c r="O155" s="1105">
        <f t="shared" si="31"/>
        <v>0</v>
      </c>
      <c r="P155" s="1105">
        <f t="shared" ref="P155:P219" si="35">I155+K155+M155+O155</f>
        <v>37500</v>
      </c>
      <c r="Q155" s="124"/>
      <c r="R155" s="1117"/>
    </row>
    <row r="156" spans="1:18" s="40" customFormat="1" ht="15.95" hidden="1" customHeight="1">
      <c r="A156" s="19"/>
      <c r="B156" s="3265"/>
      <c r="C156" s="1110">
        <v>41759</v>
      </c>
      <c r="D156" s="3" t="s">
        <v>473</v>
      </c>
      <c r="E156" s="1104" t="s">
        <v>10</v>
      </c>
      <c r="F156" s="1101">
        <v>1</v>
      </c>
      <c r="G156" s="1101"/>
      <c r="H156" s="366">
        <f t="shared" si="32"/>
        <v>0</v>
      </c>
      <c r="I156" s="1098">
        <f t="shared" si="33"/>
        <v>0</v>
      </c>
      <c r="J156" s="167"/>
      <c r="K156" s="699">
        <f>F156*10000</f>
        <v>10000</v>
      </c>
      <c r="L156" s="123"/>
      <c r="M156" s="1105">
        <f>L156*10000</f>
        <v>0</v>
      </c>
      <c r="N156" s="1104"/>
      <c r="O156" s="1105">
        <f t="shared" si="31"/>
        <v>0</v>
      </c>
      <c r="P156" s="1105">
        <f>I156+K156+M156+O156</f>
        <v>10000</v>
      </c>
      <c r="Q156" s="124"/>
      <c r="R156" s="1117"/>
    </row>
    <row r="157" spans="1:18" s="40" customFormat="1" ht="15.95" hidden="1" customHeight="1">
      <c r="A157" s="19"/>
      <c r="B157" s="1113">
        <v>6</v>
      </c>
      <c r="C157" s="1110">
        <v>41760</v>
      </c>
      <c r="D157" s="3" t="s">
        <v>473</v>
      </c>
      <c r="E157" s="1104" t="s">
        <v>10</v>
      </c>
      <c r="F157" s="1101">
        <v>1</v>
      </c>
      <c r="G157" s="1101"/>
      <c r="H157" s="366">
        <f t="shared" si="32"/>
        <v>0</v>
      </c>
      <c r="I157" s="1098">
        <f t="shared" si="33"/>
        <v>0</v>
      </c>
      <c r="J157" s="167"/>
      <c r="K157" s="699">
        <f>F157*10000</f>
        <v>10000</v>
      </c>
      <c r="L157" s="123"/>
      <c r="M157" s="1105">
        <f t="shared" si="34"/>
        <v>0</v>
      </c>
      <c r="N157" s="1104"/>
      <c r="O157" s="1105">
        <f t="shared" si="31"/>
        <v>0</v>
      </c>
      <c r="P157" s="1105">
        <f t="shared" si="35"/>
        <v>10000</v>
      </c>
      <c r="Q157" s="124"/>
      <c r="R157" s="1117"/>
    </row>
    <row r="158" spans="1:18" s="40" customFormat="1" ht="15.95" hidden="1" customHeight="1">
      <c r="A158" s="19"/>
      <c r="B158" s="1113">
        <v>7</v>
      </c>
      <c r="C158" s="1110">
        <v>41761</v>
      </c>
      <c r="D158" s="3" t="s">
        <v>422</v>
      </c>
      <c r="E158" s="1104" t="s">
        <v>10</v>
      </c>
      <c r="F158" s="1104">
        <v>3</v>
      </c>
      <c r="G158" s="764"/>
      <c r="H158" s="764">
        <f t="shared" si="32"/>
        <v>0</v>
      </c>
      <c r="I158" s="1102">
        <f t="shared" si="33"/>
        <v>0</v>
      </c>
      <c r="J158" s="777" t="s">
        <v>127</v>
      </c>
      <c r="K158" s="777">
        <f>F158*12500</f>
        <v>37500</v>
      </c>
      <c r="L158" s="123">
        <v>1</v>
      </c>
      <c r="M158" s="1105">
        <f t="shared" si="34"/>
        <v>10000</v>
      </c>
      <c r="N158" s="1104"/>
      <c r="O158" s="1105">
        <f t="shared" si="31"/>
        <v>0</v>
      </c>
      <c r="P158" s="1105">
        <f t="shared" si="35"/>
        <v>47500</v>
      </c>
      <c r="Q158" s="124"/>
      <c r="R158" s="1117"/>
    </row>
    <row r="159" spans="1:18" s="40" customFormat="1" ht="15.95" hidden="1" customHeight="1">
      <c r="A159" s="19"/>
      <c r="B159" s="1113">
        <v>8</v>
      </c>
      <c r="C159" s="1110">
        <v>41762</v>
      </c>
      <c r="D159" s="3" t="s">
        <v>422</v>
      </c>
      <c r="E159" s="1104" t="s">
        <v>10</v>
      </c>
      <c r="F159" s="1104">
        <v>3</v>
      </c>
      <c r="G159" s="764"/>
      <c r="H159" s="764">
        <f t="shared" si="32"/>
        <v>0</v>
      </c>
      <c r="I159" s="1102">
        <f t="shared" si="33"/>
        <v>0</v>
      </c>
      <c r="J159" s="777" t="s">
        <v>127</v>
      </c>
      <c r="K159" s="777">
        <f>F159*12500</f>
        <v>37500</v>
      </c>
      <c r="L159" s="123"/>
      <c r="M159" s="1105">
        <f t="shared" si="34"/>
        <v>0</v>
      </c>
      <c r="N159" s="1104"/>
      <c r="O159" s="1105">
        <f t="shared" ref="O159:O178" si="36">N159*15000</f>
        <v>0</v>
      </c>
      <c r="P159" s="1105">
        <f t="shared" si="35"/>
        <v>37500</v>
      </c>
      <c r="Q159" s="124"/>
      <c r="R159" s="1117"/>
    </row>
    <row r="160" spans="1:18" s="40" customFormat="1" ht="15.95" hidden="1" customHeight="1">
      <c r="A160" s="19"/>
      <c r="B160" s="1111">
        <v>9</v>
      </c>
      <c r="C160" s="1112">
        <v>41763</v>
      </c>
      <c r="D160" s="3" t="s">
        <v>422</v>
      </c>
      <c r="E160" s="1104" t="s">
        <v>10</v>
      </c>
      <c r="F160" s="1104">
        <v>3</v>
      </c>
      <c r="G160" s="764"/>
      <c r="H160" s="764">
        <f t="shared" si="32"/>
        <v>0</v>
      </c>
      <c r="I160" s="1102">
        <f t="shared" si="33"/>
        <v>0</v>
      </c>
      <c r="J160" s="777" t="s">
        <v>127</v>
      </c>
      <c r="K160" s="777">
        <f>F160*12500</f>
        <v>37500</v>
      </c>
      <c r="L160" s="123">
        <v>4</v>
      </c>
      <c r="M160" s="1105">
        <f t="shared" si="34"/>
        <v>40000</v>
      </c>
      <c r="N160" s="1104"/>
      <c r="O160" s="1105">
        <f t="shared" si="36"/>
        <v>0</v>
      </c>
      <c r="P160" s="1105">
        <f t="shared" si="35"/>
        <v>77500</v>
      </c>
      <c r="Q160" s="124"/>
      <c r="R160" s="1117"/>
    </row>
    <row r="161" spans="1:19" s="40" customFormat="1" ht="15.95" hidden="1" customHeight="1">
      <c r="B161" s="1113">
        <v>10</v>
      </c>
      <c r="C161" s="1110">
        <v>41764</v>
      </c>
      <c r="D161" s="3" t="s">
        <v>422</v>
      </c>
      <c r="E161" s="1104" t="s">
        <v>10</v>
      </c>
      <c r="F161" s="1104">
        <v>2</v>
      </c>
      <c r="G161" s="764"/>
      <c r="H161" s="764">
        <f t="shared" si="32"/>
        <v>0</v>
      </c>
      <c r="I161" s="1102">
        <f t="shared" si="33"/>
        <v>0</v>
      </c>
      <c r="J161" s="777" t="s">
        <v>127</v>
      </c>
      <c r="K161" s="777">
        <f>F161*12500</f>
        <v>25000</v>
      </c>
      <c r="L161" s="123"/>
      <c r="M161" s="1102">
        <f t="shared" si="34"/>
        <v>0</v>
      </c>
      <c r="N161" s="123"/>
      <c r="O161" s="1102">
        <f t="shared" si="36"/>
        <v>0</v>
      </c>
      <c r="P161" s="124">
        <f t="shared" si="35"/>
        <v>25000</v>
      </c>
      <c r="Q161" s="124"/>
      <c r="R161" s="1117"/>
    </row>
    <row r="162" spans="1:19" s="40" customFormat="1" ht="15.95" hidden="1" customHeight="1">
      <c r="A162" s="19"/>
      <c r="B162" s="1113">
        <v>11</v>
      </c>
      <c r="C162" s="1110">
        <v>41765</v>
      </c>
      <c r="D162" s="1024" t="s">
        <v>331</v>
      </c>
      <c r="E162" s="1104"/>
      <c r="F162" s="1104"/>
      <c r="G162" s="764"/>
      <c r="H162" s="764">
        <f t="shared" si="26"/>
        <v>0</v>
      </c>
      <c r="I162" s="1102">
        <f t="shared" si="29"/>
        <v>0</v>
      </c>
      <c r="J162" s="1107"/>
      <c r="K162" s="1106"/>
      <c r="L162" s="123"/>
      <c r="M162" s="1105">
        <f t="shared" si="34"/>
        <v>0</v>
      </c>
      <c r="N162" s="1104"/>
      <c r="O162" s="1105">
        <f t="shared" si="36"/>
        <v>0</v>
      </c>
      <c r="P162" s="1106">
        <f t="shared" si="35"/>
        <v>0</v>
      </c>
      <c r="Q162" s="124"/>
      <c r="R162" s="1117"/>
    </row>
    <row r="163" spans="1:19" s="40" customFormat="1" ht="15.95" hidden="1" customHeight="1">
      <c r="A163" s="19"/>
      <c r="B163" s="1113">
        <v>12</v>
      </c>
      <c r="C163" s="1110">
        <v>41766</v>
      </c>
      <c r="D163" s="896" t="s">
        <v>487</v>
      </c>
      <c r="E163" s="1104"/>
      <c r="F163" s="1104"/>
      <c r="G163" s="764"/>
      <c r="H163" s="764">
        <f t="shared" si="26"/>
        <v>0</v>
      </c>
      <c r="I163" s="1102">
        <f t="shared" si="29"/>
        <v>0</v>
      </c>
      <c r="J163" s="1107"/>
      <c r="K163" s="1106"/>
      <c r="L163" s="123"/>
      <c r="M163" s="1105">
        <f t="shared" si="34"/>
        <v>0</v>
      </c>
      <c r="N163" s="1104"/>
      <c r="O163" s="1105">
        <f t="shared" si="36"/>
        <v>0</v>
      </c>
      <c r="P163" s="1105">
        <f t="shared" si="35"/>
        <v>0</v>
      </c>
      <c r="Q163" s="124"/>
      <c r="R163" s="1117"/>
    </row>
    <row r="164" spans="1:19" s="40" customFormat="1" ht="15.95" hidden="1" customHeight="1">
      <c r="A164" s="19"/>
      <c r="B164" s="1113">
        <v>13</v>
      </c>
      <c r="C164" s="1110">
        <v>41767</v>
      </c>
      <c r="D164" s="896" t="s">
        <v>487</v>
      </c>
      <c r="E164" s="1104"/>
      <c r="F164" s="1104"/>
      <c r="G164" s="764"/>
      <c r="H164" s="764">
        <f t="shared" si="26"/>
        <v>0</v>
      </c>
      <c r="I164" s="1102">
        <f t="shared" si="29"/>
        <v>0</v>
      </c>
      <c r="J164" s="1107"/>
      <c r="K164" s="1106"/>
      <c r="L164" s="123"/>
      <c r="M164" s="1105">
        <f t="shared" si="34"/>
        <v>0</v>
      </c>
      <c r="N164" s="1104"/>
      <c r="O164" s="1105">
        <f t="shared" si="36"/>
        <v>0</v>
      </c>
      <c r="P164" s="1106">
        <f t="shared" si="35"/>
        <v>0</v>
      </c>
      <c r="Q164" s="124"/>
      <c r="R164" s="1117"/>
    </row>
    <row r="165" spans="1:19" s="40" customFormat="1" ht="15.95" hidden="1" customHeight="1">
      <c r="B165" s="1113">
        <v>14</v>
      </c>
      <c r="C165" s="1110">
        <v>41768</v>
      </c>
      <c r="D165" s="896" t="s">
        <v>487</v>
      </c>
      <c r="E165" s="1104"/>
      <c r="F165" s="1104"/>
      <c r="G165" s="764"/>
      <c r="H165" s="764">
        <f t="shared" si="26"/>
        <v>0</v>
      </c>
      <c r="I165" s="1102">
        <f t="shared" si="29"/>
        <v>0</v>
      </c>
      <c r="J165" s="1107"/>
      <c r="K165" s="1106"/>
      <c r="L165" s="764"/>
      <c r="M165" s="1105">
        <f t="shared" si="34"/>
        <v>0</v>
      </c>
      <c r="N165" s="1104"/>
      <c r="O165" s="1105">
        <f t="shared" si="36"/>
        <v>0</v>
      </c>
      <c r="P165" s="1106">
        <f t="shared" si="35"/>
        <v>0</v>
      </c>
      <c r="Q165" s="124"/>
      <c r="R165" s="1117"/>
    </row>
    <row r="166" spans="1:19" s="40" customFormat="1" ht="15.95" hidden="1" customHeight="1">
      <c r="B166" s="1113">
        <v>15</v>
      </c>
      <c r="C166" s="1110">
        <v>41769</v>
      </c>
      <c r="D166" s="896" t="s">
        <v>487</v>
      </c>
      <c r="E166" s="895"/>
      <c r="F166" s="895"/>
      <c r="G166" s="895"/>
      <c r="H166" s="764">
        <f t="shared" si="26"/>
        <v>0</v>
      </c>
      <c r="I166" s="1102">
        <f t="shared" si="29"/>
        <v>0</v>
      </c>
      <c r="J166" s="895"/>
      <c r="K166" s="895"/>
      <c r="L166" s="764"/>
      <c r="M166" s="1105">
        <f t="shared" si="34"/>
        <v>0</v>
      </c>
      <c r="N166" s="1104"/>
      <c r="O166" s="1105">
        <f t="shared" si="36"/>
        <v>0</v>
      </c>
      <c r="P166" s="1105">
        <f t="shared" si="35"/>
        <v>0</v>
      </c>
      <c r="Q166" s="124"/>
      <c r="R166" s="1117"/>
    </row>
    <row r="167" spans="1:19" s="40" customFormat="1" ht="15.95" hidden="1" customHeight="1">
      <c r="B167" s="1111">
        <v>16</v>
      </c>
      <c r="C167" s="1112">
        <v>41770</v>
      </c>
      <c r="D167" s="896" t="s">
        <v>487</v>
      </c>
      <c r="E167" s="1104"/>
      <c r="F167" s="1104"/>
      <c r="G167" s="764"/>
      <c r="H167" s="764">
        <f t="shared" si="26"/>
        <v>0</v>
      </c>
      <c r="I167" s="1102">
        <f t="shared" si="29"/>
        <v>0</v>
      </c>
      <c r="J167" s="1107"/>
      <c r="K167" s="1106"/>
      <c r="L167" s="764"/>
      <c r="M167" s="1105">
        <f t="shared" si="34"/>
        <v>0</v>
      </c>
      <c r="N167" s="1104"/>
      <c r="O167" s="1105">
        <f t="shared" si="36"/>
        <v>0</v>
      </c>
      <c r="P167" s="1105">
        <f t="shared" si="35"/>
        <v>0</v>
      </c>
      <c r="Q167" s="124"/>
      <c r="R167" s="1117"/>
    </row>
    <row r="168" spans="1:19" s="40" customFormat="1" ht="15.95" hidden="1" customHeight="1">
      <c r="B168" s="1113">
        <v>17</v>
      </c>
      <c r="C168" s="1110">
        <v>41771</v>
      </c>
      <c r="D168" s="896" t="s">
        <v>487</v>
      </c>
      <c r="E168" s="1104"/>
      <c r="F168" s="1104"/>
      <c r="G168" s="764"/>
      <c r="H168" s="764">
        <f t="shared" si="26"/>
        <v>0</v>
      </c>
      <c r="I168" s="1102">
        <f t="shared" si="29"/>
        <v>0</v>
      </c>
      <c r="J168" s="1107"/>
      <c r="K168" s="1106"/>
      <c r="L168" s="764"/>
      <c r="M168" s="1105">
        <f t="shared" si="34"/>
        <v>0</v>
      </c>
      <c r="N168" s="1104"/>
      <c r="O168" s="1105">
        <f t="shared" si="36"/>
        <v>0</v>
      </c>
      <c r="P168" s="1105">
        <f t="shared" si="35"/>
        <v>0</v>
      </c>
      <c r="Q168" s="124"/>
      <c r="R168" s="1117"/>
    </row>
    <row r="169" spans="1:19" s="40" customFormat="1" ht="15.95" hidden="1" customHeight="1">
      <c r="B169" s="1113">
        <v>18</v>
      </c>
      <c r="C169" s="1110">
        <v>41772</v>
      </c>
      <c r="D169" s="896" t="s">
        <v>487</v>
      </c>
      <c r="E169" s="1104"/>
      <c r="F169" s="1104"/>
      <c r="G169" s="764"/>
      <c r="H169" s="764">
        <f t="shared" si="26"/>
        <v>0</v>
      </c>
      <c r="I169" s="1102">
        <f t="shared" si="29"/>
        <v>0</v>
      </c>
      <c r="J169" s="1107"/>
      <c r="K169" s="1106"/>
      <c r="L169" s="764"/>
      <c r="M169" s="1105">
        <f t="shared" si="34"/>
        <v>0</v>
      </c>
      <c r="N169" s="1104"/>
      <c r="O169" s="1105">
        <f t="shared" si="36"/>
        <v>0</v>
      </c>
      <c r="P169" s="1105">
        <f t="shared" si="35"/>
        <v>0</v>
      </c>
      <c r="Q169" s="124"/>
      <c r="R169" s="1117"/>
      <c r="S169" s="344"/>
    </row>
    <row r="170" spans="1:19" s="40" customFormat="1" ht="15.95" hidden="1" customHeight="1">
      <c r="B170" s="1113">
        <v>19</v>
      </c>
      <c r="C170" s="1110">
        <v>41773</v>
      </c>
      <c r="D170" s="896" t="s">
        <v>487</v>
      </c>
      <c r="E170" s="1104"/>
      <c r="F170" s="1104"/>
      <c r="G170" s="764"/>
      <c r="H170" s="764">
        <f t="shared" si="26"/>
        <v>0</v>
      </c>
      <c r="I170" s="1102">
        <f t="shared" si="29"/>
        <v>0</v>
      </c>
      <c r="J170" s="1104"/>
      <c r="K170" s="1105"/>
      <c r="L170" s="764"/>
      <c r="M170" s="1105">
        <f t="shared" si="34"/>
        <v>0</v>
      </c>
      <c r="N170" s="1104"/>
      <c r="O170" s="1105">
        <f t="shared" si="36"/>
        <v>0</v>
      </c>
      <c r="P170" s="1105">
        <f t="shared" si="35"/>
        <v>0</v>
      </c>
      <c r="Q170" s="124"/>
      <c r="R170" s="1117"/>
      <c r="S170" s="344"/>
    </row>
    <row r="171" spans="1:19" s="40" customFormat="1" ht="15.95" hidden="1" customHeight="1">
      <c r="B171" s="1113">
        <v>20</v>
      </c>
      <c r="C171" s="1110">
        <v>41774</v>
      </c>
      <c r="D171" s="896" t="s">
        <v>487</v>
      </c>
      <c r="E171" s="1104"/>
      <c r="F171" s="1104"/>
      <c r="G171" s="764"/>
      <c r="H171" s="764">
        <f t="shared" si="26"/>
        <v>0</v>
      </c>
      <c r="I171" s="1102">
        <f t="shared" si="29"/>
        <v>0</v>
      </c>
      <c r="J171" s="1104"/>
      <c r="K171" s="1105"/>
      <c r="L171" s="764"/>
      <c r="M171" s="1105">
        <f t="shared" si="34"/>
        <v>0</v>
      </c>
      <c r="N171" s="1104"/>
      <c r="O171" s="1105">
        <f t="shared" si="36"/>
        <v>0</v>
      </c>
      <c r="P171" s="1105">
        <f t="shared" si="35"/>
        <v>0</v>
      </c>
      <c r="Q171" s="124"/>
      <c r="R171" s="1117"/>
      <c r="S171" s="344"/>
    </row>
    <row r="172" spans="1:19" s="40" customFormat="1" ht="15.95" hidden="1" customHeight="1">
      <c r="B172" s="1113">
        <v>21</v>
      </c>
      <c r="C172" s="1110">
        <v>41775</v>
      </c>
      <c r="D172" s="896" t="s">
        <v>487</v>
      </c>
      <c r="E172" s="1104"/>
      <c r="F172" s="1104"/>
      <c r="G172" s="764"/>
      <c r="H172" s="764">
        <f t="shared" si="26"/>
        <v>0</v>
      </c>
      <c r="I172" s="1102">
        <f t="shared" si="29"/>
        <v>0</v>
      </c>
      <c r="J172" s="1107"/>
      <c r="K172" s="1106"/>
      <c r="L172" s="764"/>
      <c r="M172" s="1105">
        <f t="shared" si="34"/>
        <v>0</v>
      </c>
      <c r="N172" s="1104"/>
      <c r="O172" s="1105">
        <f t="shared" si="36"/>
        <v>0</v>
      </c>
      <c r="P172" s="1105">
        <f t="shared" si="35"/>
        <v>0</v>
      </c>
      <c r="Q172" s="124"/>
      <c r="R172" s="1117"/>
      <c r="S172" s="344"/>
    </row>
    <row r="173" spans="1:19" s="40" customFormat="1" ht="15.95" hidden="1" customHeight="1">
      <c r="B173" s="1113">
        <v>22</v>
      </c>
      <c r="C173" s="1110">
        <v>41776</v>
      </c>
      <c r="D173" s="896" t="s">
        <v>487</v>
      </c>
      <c r="E173" s="1104"/>
      <c r="F173" s="1104"/>
      <c r="G173" s="764"/>
      <c r="H173" s="764">
        <f t="shared" si="26"/>
        <v>0</v>
      </c>
      <c r="I173" s="1102">
        <f t="shared" si="29"/>
        <v>0</v>
      </c>
      <c r="J173" s="1107"/>
      <c r="K173" s="1106"/>
      <c r="L173" s="764"/>
      <c r="M173" s="1105">
        <f t="shared" si="34"/>
        <v>0</v>
      </c>
      <c r="N173" s="1104"/>
      <c r="O173" s="1105">
        <f t="shared" si="36"/>
        <v>0</v>
      </c>
      <c r="P173" s="1105">
        <f t="shared" si="35"/>
        <v>0</v>
      </c>
      <c r="Q173" s="124"/>
      <c r="R173" s="1117"/>
      <c r="S173" s="344"/>
    </row>
    <row r="174" spans="1:19" s="40" customFormat="1" ht="15.95" hidden="1" customHeight="1">
      <c r="B174" s="1111">
        <v>23</v>
      </c>
      <c r="C174" s="1112">
        <v>41777</v>
      </c>
      <c r="D174" s="1024" t="s">
        <v>331</v>
      </c>
      <c r="E174" s="42"/>
      <c r="F174" s="1101"/>
      <c r="G174" s="1005"/>
      <c r="H174" s="764">
        <f t="shared" si="26"/>
        <v>0</v>
      </c>
      <c r="I174" s="122">
        <f t="shared" si="29"/>
        <v>0</v>
      </c>
      <c r="J174" s="1104"/>
      <c r="K174" s="779"/>
      <c r="L174" s="764"/>
      <c r="M174" s="1105">
        <f t="shared" si="34"/>
        <v>0</v>
      </c>
      <c r="N174" s="1104"/>
      <c r="O174" s="1105">
        <f t="shared" si="36"/>
        <v>0</v>
      </c>
      <c r="P174" s="1105">
        <f t="shared" si="35"/>
        <v>0</v>
      </c>
      <c r="Q174" s="124"/>
      <c r="R174" s="1117"/>
      <c r="S174" s="344"/>
    </row>
    <row r="175" spans="1:19" s="40" customFormat="1" ht="15.95" hidden="1" customHeight="1">
      <c r="B175" s="1113">
        <v>24</v>
      </c>
      <c r="C175" s="1110">
        <v>41778</v>
      </c>
      <c r="D175" s="896" t="s">
        <v>487</v>
      </c>
      <c r="E175" s="42"/>
      <c r="F175" s="1104"/>
      <c r="G175" s="764"/>
      <c r="H175" s="764">
        <f t="shared" si="26"/>
        <v>0</v>
      </c>
      <c r="I175" s="1102">
        <f t="shared" si="29"/>
        <v>0</v>
      </c>
      <c r="J175" s="1104"/>
      <c r="K175" s="1105"/>
      <c r="L175" s="764"/>
      <c r="M175" s="1105">
        <f t="shared" si="34"/>
        <v>0</v>
      </c>
      <c r="N175" s="1104"/>
      <c r="O175" s="1105">
        <f t="shared" si="36"/>
        <v>0</v>
      </c>
      <c r="P175" s="1105">
        <f t="shared" si="35"/>
        <v>0</v>
      </c>
      <c r="Q175" s="124"/>
      <c r="R175" s="1117"/>
      <c r="S175" s="344"/>
    </row>
    <row r="176" spans="1:19" s="40" customFormat="1" ht="15.95" hidden="1" customHeight="1">
      <c r="B176" s="1113">
        <v>25</v>
      </c>
      <c r="C176" s="1110">
        <v>41779</v>
      </c>
      <c r="D176" s="896" t="s">
        <v>487</v>
      </c>
      <c r="E176" s="1104"/>
      <c r="F176" s="1104"/>
      <c r="G176" s="764"/>
      <c r="H176" s="764">
        <f t="shared" si="26"/>
        <v>0</v>
      </c>
      <c r="I176" s="1102">
        <f t="shared" si="29"/>
        <v>0</v>
      </c>
      <c r="J176" s="1104"/>
      <c r="K176" s="1105"/>
      <c r="L176" s="764"/>
      <c r="M176" s="1105">
        <f t="shared" si="34"/>
        <v>0</v>
      </c>
      <c r="N176" s="1104"/>
      <c r="O176" s="1105">
        <f t="shared" si="36"/>
        <v>0</v>
      </c>
      <c r="P176" s="1105">
        <f t="shared" si="35"/>
        <v>0</v>
      </c>
      <c r="Q176" s="124"/>
      <c r="R176" s="1117"/>
      <c r="S176" s="344"/>
    </row>
    <row r="177" spans="1:19" s="40" customFormat="1" ht="15.95" hidden="1" customHeight="1">
      <c r="B177" s="1113">
        <v>26</v>
      </c>
      <c r="C177" s="108">
        <v>41780</v>
      </c>
      <c r="D177" s="896" t="s">
        <v>487</v>
      </c>
      <c r="E177" s="1104"/>
      <c r="F177" s="1104"/>
      <c r="G177" s="764"/>
      <c r="H177" s="764">
        <f t="shared" si="26"/>
        <v>0</v>
      </c>
      <c r="I177" s="1102">
        <f t="shared" si="29"/>
        <v>0</v>
      </c>
      <c r="J177" s="1104"/>
      <c r="K177" s="1105"/>
      <c r="L177" s="764"/>
      <c r="M177" s="1105">
        <f t="shared" si="34"/>
        <v>0</v>
      </c>
      <c r="N177" s="1104"/>
      <c r="O177" s="1105">
        <f t="shared" si="36"/>
        <v>0</v>
      </c>
      <c r="P177" s="1105">
        <f t="shared" si="35"/>
        <v>0</v>
      </c>
      <c r="Q177" s="124"/>
      <c r="R177" s="1117"/>
      <c r="S177" s="344"/>
    </row>
    <row r="178" spans="1:19" s="40" customFormat="1" ht="15.95" hidden="1" customHeight="1">
      <c r="B178" s="1113">
        <v>27</v>
      </c>
      <c r="C178" s="108">
        <v>41781</v>
      </c>
      <c r="D178" s="896" t="s">
        <v>487</v>
      </c>
      <c r="E178" s="1104"/>
      <c r="F178" s="1104"/>
      <c r="G178" s="764"/>
      <c r="H178" s="764">
        <f t="shared" si="26"/>
        <v>0</v>
      </c>
      <c r="I178" s="1102">
        <f t="shared" si="29"/>
        <v>0</v>
      </c>
      <c r="J178" s="1104"/>
      <c r="K178" s="1105"/>
      <c r="L178" s="764"/>
      <c r="M178" s="1105">
        <f t="shared" si="34"/>
        <v>0</v>
      </c>
      <c r="N178" s="1104"/>
      <c r="O178" s="1105">
        <f t="shared" si="36"/>
        <v>0</v>
      </c>
      <c r="P178" s="1105">
        <f t="shared" si="35"/>
        <v>0</v>
      </c>
      <c r="Q178" s="124"/>
      <c r="R178" s="1117"/>
      <c r="S178" s="344"/>
    </row>
    <row r="179" spans="1:19" s="40" customFormat="1" ht="15.95" hidden="1" customHeight="1">
      <c r="B179" s="1113">
        <v>28</v>
      </c>
      <c r="C179" s="108">
        <v>41782</v>
      </c>
      <c r="D179" s="896" t="s">
        <v>487</v>
      </c>
      <c r="E179" s="1104"/>
      <c r="F179" s="1104"/>
      <c r="G179" s="764"/>
      <c r="H179" s="764">
        <f t="shared" si="26"/>
        <v>0</v>
      </c>
      <c r="I179" s="1102">
        <f t="shared" si="29"/>
        <v>0</v>
      </c>
      <c r="J179" s="1104"/>
      <c r="K179" s="1105"/>
      <c r="L179" s="764"/>
      <c r="M179" s="1105">
        <f>L179*10000</f>
        <v>0</v>
      </c>
      <c r="N179" s="1104"/>
      <c r="O179" s="1105">
        <f>N179*15000</f>
        <v>0</v>
      </c>
      <c r="P179" s="1105">
        <f t="shared" si="35"/>
        <v>0</v>
      </c>
      <c r="Q179" s="124"/>
      <c r="R179" s="3075" t="s">
        <v>645</v>
      </c>
      <c r="S179" s="344"/>
    </row>
    <row r="180" spans="1:19" s="40" customFormat="1" ht="15.95" hidden="1" customHeight="1">
      <c r="B180" s="1113">
        <v>29</v>
      </c>
      <c r="C180" s="108">
        <v>41783</v>
      </c>
      <c r="D180" s="896" t="s">
        <v>487</v>
      </c>
      <c r="E180" s="1104"/>
      <c r="F180" s="1104"/>
      <c r="G180" s="764"/>
      <c r="H180" s="764">
        <f t="shared" si="26"/>
        <v>0</v>
      </c>
      <c r="I180" s="1102">
        <f t="shared" si="29"/>
        <v>0</v>
      </c>
      <c r="J180" s="1104"/>
      <c r="K180" s="1105"/>
      <c r="L180" s="764"/>
      <c r="M180" s="1105">
        <f>L180*10000</f>
        <v>0</v>
      </c>
      <c r="N180" s="1104"/>
      <c r="O180" s="1105">
        <f>N180*15000</f>
        <v>0</v>
      </c>
      <c r="P180" s="1105">
        <f t="shared" si="35"/>
        <v>0</v>
      </c>
      <c r="Q180" s="124"/>
      <c r="R180" s="3076"/>
    </row>
    <row r="181" spans="1:19" s="40" customFormat="1" ht="15.95" hidden="1" customHeight="1" thickBot="1">
      <c r="B181" s="1114">
        <v>30</v>
      </c>
      <c r="C181" s="1115">
        <v>41784</v>
      </c>
      <c r="D181" s="1108" t="s">
        <v>331</v>
      </c>
      <c r="E181" s="127"/>
      <c r="F181" s="127"/>
      <c r="G181" s="765"/>
      <c r="H181" s="765">
        <f t="shared" si="26"/>
        <v>0</v>
      </c>
      <c r="I181" s="1103">
        <f t="shared" si="29"/>
        <v>0</v>
      </c>
      <c r="J181" s="127"/>
      <c r="K181" s="767"/>
      <c r="L181" s="765"/>
      <c r="M181" s="767">
        <f>L181*10000</f>
        <v>0</v>
      </c>
      <c r="N181" s="127"/>
      <c r="O181" s="767">
        <f>N181*15000</f>
        <v>0</v>
      </c>
      <c r="P181" s="767">
        <f t="shared" si="35"/>
        <v>0</v>
      </c>
      <c r="Q181" s="1014"/>
      <c r="R181" s="3077"/>
    </row>
    <row r="182" spans="1:19" s="40" customFormat="1" ht="15.95" hidden="1" customHeight="1">
      <c r="A182" s="18"/>
      <c r="B182" s="1333">
        <v>1</v>
      </c>
      <c r="C182" s="1334">
        <v>41785</v>
      </c>
      <c r="D182" s="1024" t="s">
        <v>647</v>
      </c>
      <c r="E182" s="1291"/>
      <c r="F182" s="1291"/>
      <c r="G182" s="764"/>
      <c r="H182" s="764">
        <f t="shared" ref="H182:H258" si="37">F182*G182</f>
        <v>0</v>
      </c>
      <c r="I182" s="1293">
        <f t="shared" si="29"/>
        <v>0</v>
      </c>
      <c r="J182" s="777"/>
      <c r="K182" s="777"/>
      <c r="L182" s="764"/>
      <c r="M182" s="1292">
        <f t="shared" ref="M182:M217" si="38">L182*10000</f>
        <v>0</v>
      </c>
      <c r="N182" s="1291"/>
      <c r="O182" s="1292">
        <f t="shared" ref="O182:O217" si="39">N182*15000</f>
        <v>0</v>
      </c>
      <c r="P182" s="1292">
        <f t="shared" si="35"/>
        <v>0</v>
      </c>
      <c r="Q182" s="1292"/>
      <c r="R182" s="125"/>
    </row>
    <row r="183" spans="1:19" s="340" customFormat="1" ht="15.95" hidden="1" customHeight="1">
      <c r="A183" s="339"/>
      <c r="B183" s="1335">
        <v>2</v>
      </c>
      <c r="C183" s="1334">
        <v>41786</v>
      </c>
      <c r="D183" s="3" t="s">
        <v>422</v>
      </c>
      <c r="E183" s="1325" t="s">
        <v>10</v>
      </c>
      <c r="F183" s="1325">
        <v>3</v>
      </c>
      <c r="G183" s="764"/>
      <c r="H183" s="764">
        <f t="shared" si="37"/>
        <v>0</v>
      </c>
      <c r="I183" s="1323">
        <f t="shared" si="29"/>
        <v>0</v>
      </c>
      <c r="J183" s="777" t="s">
        <v>127</v>
      </c>
      <c r="K183" s="1323">
        <f>F183*12500</f>
        <v>37500</v>
      </c>
      <c r="L183" s="123">
        <v>1</v>
      </c>
      <c r="M183" s="1292">
        <f t="shared" si="38"/>
        <v>10000</v>
      </c>
      <c r="N183" s="1291"/>
      <c r="O183" s="1292">
        <f t="shared" si="39"/>
        <v>0</v>
      </c>
      <c r="P183" s="1292">
        <f t="shared" si="35"/>
        <v>47500</v>
      </c>
      <c r="Q183" s="1292"/>
      <c r="R183" s="125"/>
    </row>
    <row r="184" spans="1:19" s="40" customFormat="1" ht="15.95" hidden="1" customHeight="1">
      <c r="A184" s="19"/>
      <c r="B184" s="3186">
        <v>3</v>
      </c>
      <c r="C184" s="1334">
        <v>41787</v>
      </c>
      <c r="D184" s="3" t="s">
        <v>422</v>
      </c>
      <c r="E184" s="1325" t="s">
        <v>10</v>
      </c>
      <c r="F184" s="1325">
        <v>3</v>
      </c>
      <c r="G184" s="764"/>
      <c r="H184" s="764">
        <f t="shared" ref="H184:H189" si="40">F184*G184</f>
        <v>0</v>
      </c>
      <c r="I184" s="1323">
        <f t="shared" ref="I184:I189" si="41">H184*500</f>
        <v>0</v>
      </c>
      <c r="J184" s="777" t="s">
        <v>127</v>
      </c>
      <c r="K184" s="1323">
        <f>F184*12500</f>
        <v>37500</v>
      </c>
      <c r="L184" s="123"/>
      <c r="M184" s="1292">
        <f t="shared" si="38"/>
        <v>0</v>
      </c>
      <c r="N184" s="1291"/>
      <c r="O184" s="1292">
        <f t="shared" si="39"/>
        <v>0</v>
      </c>
      <c r="P184" s="1292">
        <f t="shared" si="35"/>
        <v>37500</v>
      </c>
      <c r="Q184" s="124"/>
      <c r="R184" s="1025"/>
    </row>
    <row r="185" spans="1:19" s="40" customFormat="1" ht="15.95" hidden="1" customHeight="1">
      <c r="A185" s="19"/>
      <c r="B185" s="3187"/>
      <c r="C185" s="1334">
        <v>41787</v>
      </c>
      <c r="D185" s="3" t="s">
        <v>473</v>
      </c>
      <c r="E185" s="1325" t="s">
        <v>10</v>
      </c>
      <c r="F185" s="1316">
        <v>1</v>
      </c>
      <c r="G185" s="1316"/>
      <c r="H185" s="366">
        <f t="shared" si="40"/>
        <v>0</v>
      </c>
      <c r="I185" s="1310">
        <f t="shared" si="41"/>
        <v>0</v>
      </c>
      <c r="J185" s="167"/>
      <c r="K185" s="699">
        <f>F185*10000</f>
        <v>10000</v>
      </c>
      <c r="L185" s="123">
        <v>2</v>
      </c>
      <c r="M185" s="1326">
        <f>L185*10000</f>
        <v>20000</v>
      </c>
      <c r="N185" s="1325"/>
      <c r="O185" s="1326">
        <f>N185*15000</f>
        <v>0</v>
      </c>
      <c r="P185" s="1326">
        <f>I185+K185+M185+O185</f>
        <v>30000</v>
      </c>
      <c r="Q185" s="124"/>
      <c r="R185" s="1025"/>
    </row>
    <row r="186" spans="1:19" s="40" customFormat="1" ht="15.95" hidden="1" customHeight="1">
      <c r="A186" s="19"/>
      <c r="B186" s="3186">
        <v>4</v>
      </c>
      <c r="C186" s="1334">
        <v>41788</v>
      </c>
      <c r="D186" s="3" t="s">
        <v>422</v>
      </c>
      <c r="E186" s="1325" t="s">
        <v>10</v>
      </c>
      <c r="F186" s="1325">
        <v>2</v>
      </c>
      <c r="G186" s="764"/>
      <c r="H186" s="764">
        <f t="shared" si="40"/>
        <v>0</v>
      </c>
      <c r="I186" s="1323">
        <f t="shared" si="41"/>
        <v>0</v>
      </c>
      <c r="J186" s="777" t="s">
        <v>127</v>
      </c>
      <c r="K186" s="1323">
        <f>F186*12500</f>
        <v>25000</v>
      </c>
      <c r="L186" s="123"/>
      <c r="M186" s="1292">
        <f t="shared" si="38"/>
        <v>0</v>
      </c>
      <c r="N186" s="1291"/>
      <c r="O186" s="1292">
        <f t="shared" si="39"/>
        <v>0</v>
      </c>
      <c r="P186" s="1292">
        <f t="shared" si="35"/>
        <v>25000</v>
      </c>
      <c r="Q186" s="124"/>
      <c r="R186" s="1025"/>
    </row>
    <row r="187" spans="1:19" s="40" customFormat="1" ht="15.95" hidden="1" customHeight="1">
      <c r="A187" s="19"/>
      <c r="B187" s="3187"/>
      <c r="C187" s="1334">
        <v>41788</v>
      </c>
      <c r="D187" s="3" t="s">
        <v>420</v>
      </c>
      <c r="E187" s="1325" t="s">
        <v>421</v>
      </c>
      <c r="F187" s="1325">
        <v>2</v>
      </c>
      <c r="G187" s="1325"/>
      <c r="H187" s="764">
        <f t="shared" si="40"/>
        <v>0</v>
      </c>
      <c r="I187" s="122">
        <f t="shared" si="41"/>
        <v>0</v>
      </c>
      <c r="J187" s="1325" t="s">
        <v>127</v>
      </c>
      <c r="K187" s="779">
        <f>F187*2000</f>
        <v>4000</v>
      </c>
      <c r="L187" s="123">
        <v>1</v>
      </c>
      <c r="M187" s="1326">
        <f t="shared" si="38"/>
        <v>10000</v>
      </c>
      <c r="N187" s="1325"/>
      <c r="O187" s="1326">
        <f>N187*15000</f>
        <v>0</v>
      </c>
      <c r="P187" s="1326">
        <f>I187+K187+M187+O187</f>
        <v>14000</v>
      </c>
      <c r="Q187" s="124"/>
      <c r="R187" s="1025"/>
    </row>
    <row r="188" spans="1:19" s="40" customFormat="1" ht="15.95" hidden="1" customHeight="1">
      <c r="A188" s="19"/>
      <c r="B188" s="1335">
        <v>5</v>
      </c>
      <c r="C188" s="1334">
        <v>41789</v>
      </c>
      <c r="D188" s="3" t="s">
        <v>422</v>
      </c>
      <c r="E188" s="1325" t="s">
        <v>10</v>
      </c>
      <c r="F188" s="1325">
        <v>3</v>
      </c>
      <c r="G188" s="764"/>
      <c r="H188" s="764">
        <f t="shared" si="40"/>
        <v>0</v>
      </c>
      <c r="I188" s="1323">
        <f t="shared" si="41"/>
        <v>0</v>
      </c>
      <c r="J188" s="777" t="s">
        <v>127</v>
      </c>
      <c r="K188" s="1323">
        <f>F188*12500</f>
        <v>37500</v>
      </c>
      <c r="L188" s="123">
        <v>1</v>
      </c>
      <c r="M188" s="1292">
        <f t="shared" si="38"/>
        <v>10000</v>
      </c>
      <c r="N188" s="1291"/>
      <c r="O188" s="1292">
        <f t="shared" si="39"/>
        <v>0</v>
      </c>
      <c r="P188" s="1292">
        <f t="shared" si="35"/>
        <v>47500</v>
      </c>
      <c r="Q188" s="788"/>
      <c r="R188" s="789"/>
    </row>
    <row r="189" spans="1:19" s="40" customFormat="1" ht="15.95" hidden="1" customHeight="1">
      <c r="A189" s="19"/>
      <c r="B189" s="1335">
        <v>6</v>
      </c>
      <c r="C189" s="1334">
        <v>41790</v>
      </c>
      <c r="D189" s="3" t="s">
        <v>422</v>
      </c>
      <c r="E189" s="1325" t="s">
        <v>10</v>
      </c>
      <c r="F189" s="1325">
        <v>4</v>
      </c>
      <c r="G189" s="764"/>
      <c r="H189" s="764">
        <f t="shared" si="40"/>
        <v>0</v>
      </c>
      <c r="I189" s="1323">
        <f t="shared" si="41"/>
        <v>0</v>
      </c>
      <c r="J189" s="777" t="s">
        <v>127</v>
      </c>
      <c r="K189" s="1323">
        <f>F189*12500</f>
        <v>50000</v>
      </c>
      <c r="L189" s="123"/>
      <c r="M189" s="1292">
        <f t="shared" si="38"/>
        <v>0</v>
      </c>
      <c r="N189" s="1291"/>
      <c r="O189" s="1292">
        <f t="shared" si="39"/>
        <v>0</v>
      </c>
      <c r="P189" s="1292">
        <f t="shared" si="35"/>
        <v>50000</v>
      </c>
      <c r="Q189" s="1292"/>
      <c r="R189" s="125"/>
    </row>
    <row r="190" spans="1:19" s="40" customFormat="1" ht="15.95" hidden="1" customHeight="1">
      <c r="A190" s="19"/>
      <c r="B190" s="1303">
        <v>7</v>
      </c>
      <c r="C190" s="1339">
        <v>41791</v>
      </c>
      <c r="D190" s="1024" t="s">
        <v>648</v>
      </c>
      <c r="E190" s="1291"/>
      <c r="F190" s="1291"/>
      <c r="G190" s="764"/>
      <c r="H190" s="764">
        <f t="shared" si="37"/>
        <v>0</v>
      </c>
      <c r="I190" s="1293">
        <f t="shared" si="29"/>
        <v>0</v>
      </c>
      <c r="J190" s="1291"/>
      <c r="K190" s="1292"/>
      <c r="L190" s="123"/>
      <c r="M190" s="1292">
        <f t="shared" si="38"/>
        <v>0</v>
      </c>
      <c r="N190" s="1291"/>
      <c r="O190" s="1292">
        <f t="shared" si="39"/>
        <v>0</v>
      </c>
      <c r="P190" s="1292">
        <f t="shared" si="35"/>
        <v>0</v>
      </c>
      <c r="Q190" s="1292"/>
      <c r="R190" s="125"/>
    </row>
    <row r="191" spans="1:19" s="40" customFormat="1" ht="15.95" hidden="1" customHeight="1">
      <c r="A191" s="19"/>
      <c r="B191" s="1335">
        <v>8</v>
      </c>
      <c r="C191" s="1334">
        <v>41792</v>
      </c>
      <c r="D191" s="1024" t="s">
        <v>648</v>
      </c>
      <c r="E191" s="1291"/>
      <c r="F191" s="784"/>
      <c r="G191" s="785"/>
      <c r="H191" s="764">
        <f t="shared" si="37"/>
        <v>0</v>
      </c>
      <c r="I191" s="1293">
        <f t="shared" si="29"/>
        <v>0</v>
      </c>
      <c r="J191" s="786"/>
      <c r="K191" s="787"/>
      <c r="L191" s="123"/>
      <c r="M191" s="1292">
        <f t="shared" si="38"/>
        <v>0</v>
      </c>
      <c r="N191" s="1291"/>
      <c r="O191" s="1292">
        <f t="shared" si="39"/>
        <v>0</v>
      </c>
      <c r="P191" s="1292">
        <f t="shared" si="35"/>
        <v>0</v>
      </c>
      <c r="Q191" s="1292"/>
      <c r="R191" s="125"/>
    </row>
    <row r="192" spans="1:19" s="40" customFormat="1" ht="15.95" hidden="1" customHeight="1">
      <c r="A192" s="19"/>
      <c r="B192" s="1335">
        <v>9</v>
      </c>
      <c r="C192" s="1334">
        <v>41793</v>
      </c>
      <c r="D192" s="3" t="s">
        <v>422</v>
      </c>
      <c r="E192" s="1325" t="s">
        <v>10</v>
      </c>
      <c r="F192" s="1325">
        <v>2</v>
      </c>
      <c r="G192" s="764"/>
      <c r="H192" s="764">
        <f t="shared" si="37"/>
        <v>0</v>
      </c>
      <c r="I192" s="1323">
        <f t="shared" si="29"/>
        <v>0</v>
      </c>
      <c r="J192" s="777" t="s">
        <v>127</v>
      </c>
      <c r="K192" s="1323">
        <f>F192*12500</f>
        <v>25000</v>
      </c>
      <c r="L192" s="123"/>
      <c r="M192" s="1292">
        <f t="shared" si="38"/>
        <v>0</v>
      </c>
      <c r="N192" s="1291"/>
      <c r="O192" s="1292">
        <f t="shared" si="39"/>
        <v>0</v>
      </c>
      <c r="P192" s="1292">
        <f t="shared" si="35"/>
        <v>25000</v>
      </c>
      <c r="Q192" s="780"/>
      <c r="R192" s="781"/>
    </row>
    <row r="193" spans="1:19" s="40" customFormat="1" ht="15.95" hidden="1" customHeight="1">
      <c r="B193" s="3186">
        <v>10</v>
      </c>
      <c r="C193" s="1334">
        <v>41794</v>
      </c>
      <c r="D193" s="3" t="s">
        <v>422</v>
      </c>
      <c r="E193" s="1325" t="s">
        <v>10</v>
      </c>
      <c r="F193" s="1325">
        <v>2</v>
      </c>
      <c r="G193" s="764"/>
      <c r="H193" s="764">
        <f t="shared" si="37"/>
        <v>0</v>
      </c>
      <c r="I193" s="1323">
        <f t="shared" si="29"/>
        <v>0</v>
      </c>
      <c r="J193" s="777" t="s">
        <v>127</v>
      </c>
      <c r="K193" s="1323">
        <f>F193*12500</f>
        <v>25000</v>
      </c>
      <c r="L193" s="123"/>
      <c r="M193" s="1293">
        <f t="shared" si="38"/>
        <v>0</v>
      </c>
      <c r="N193" s="123"/>
      <c r="O193" s="1293">
        <f t="shared" si="39"/>
        <v>0</v>
      </c>
      <c r="P193" s="124">
        <f t="shared" si="35"/>
        <v>25000</v>
      </c>
      <c r="Q193" s="1293"/>
      <c r="R193" s="125"/>
    </row>
    <row r="194" spans="1:19" s="40" customFormat="1" ht="15.95" hidden="1" customHeight="1">
      <c r="B194" s="3187"/>
      <c r="C194" s="1334">
        <v>41794</v>
      </c>
      <c r="D194" s="3" t="s">
        <v>473</v>
      </c>
      <c r="E194" s="1325" t="s">
        <v>10</v>
      </c>
      <c r="F194" s="1316">
        <v>1</v>
      </c>
      <c r="G194" s="1316"/>
      <c r="H194" s="366">
        <f t="shared" si="37"/>
        <v>0</v>
      </c>
      <c r="I194" s="1310">
        <f t="shared" si="29"/>
        <v>0</v>
      </c>
      <c r="J194" s="167"/>
      <c r="K194" s="699">
        <f>F194*10000</f>
        <v>10000</v>
      </c>
      <c r="L194" s="123"/>
      <c r="M194" s="1323">
        <f>L194*10000</f>
        <v>0</v>
      </c>
      <c r="N194" s="123"/>
      <c r="O194" s="1323">
        <f>N194*15000</f>
        <v>0</v>
      </c>
      <c r="P194" s="124">
        <f>I194+K194+M194+O194</f>
        <v>10000</v>
      </c>
      <c r="Q194" s="1323"/>
      <c r="R194" s="125"/>
    </row>
    <row r="195" spans="1:19" s="40" customFormat="1" ht="15.95" hidden="1" customHeight="1">
      <c r="A195" s="19"/>
      <c r="B195" s="1335">
        <v>11</v>
      </c>
      <c r="C195" s="1334">
        <v>41795</v>
      </c>
      <c r="D195" s="1024" t="s">
        <v>649</v>
      </c>
      <c r="E195" s="1291"/>
      <c r="F195" s="1291"/>
      <c r="G195" s="764"/>
      <c r="H195" s="764">
        <f t="shared" si="37"/>
        <v>0</v>
      </c>
      <c r="I195" s="1293">
        <f t="shared" si="29"/>
        <v>0</v>
      </c>
      <c r="J195" s="1295"/>
      <c r="K195" s="1296"/>
      <c r="L195" s="123"/>
      <c r="M195" s="1292">
        <f t="shared" si="38"/>
        <v>0</v>
      </c>
      <c r="N195" s="1291"/>
      <c r="O195" s="1292">
        <f t="shared" si="39"/>
        <v>0</v>
      </c>
      <c r="P195" s="1296">
        <f t="shared" si="35"/>
        <v>0</v>
      </c>
      <c r="Q195" s="1292"/>
      <c r="R195" s="125"/>
    </row>
    <row r="196" spans="1:19" s="40" customFormat="1" ht="15.95" hidden="1" customHeight="1">
      <c r="A196" s="19"/>
      <c r="B196" s="1335">
        <v>12</v>
      </c>
      <c r="C196" s="1334">
        <v>41796</v>
      </c>
      <c r="D196" s="3" t="s">
        <v>422</v>
      </c>
      <c r="E196" s="1325" t="s">
        <v>10</v>
      </c>
      <c r="F196" s="1325">
        <v>4</v>
      </c>
      <c r="G196" s="764"/>
      <c r="H196" s="764">
        <f t="shared" ref="H196:H202" si="42">F196*G196</f>
        <v>0</v>
      </c>
      <c r="I196" s="1323">
        <f t="shared" ref="I196:I202" si="43">H196*500</f>
        <v>0</v>
      </c>
      <c r="J196" s="777" t="s">
        <v>127</v>
      </c>
      <c r="K196" s="1323">
        <f>F196*12500</f>
        <v>50000</v>
      </c>
      <c r="L196" s="123">
        <v>1</v>
      </c>
      <c r="M196" s="1292">
        <f t="shared" si="38"/>
        <v>10000</v>
      </c>
      <c r="N196" s="1291"/>
      <c r="O196" s="1292">
        <f t="shared" si="39"/>
        <v>0</v>
      </c>
      <c r="P196" s="1292">
        <f t="shared" si="35"/>
        <v>60000</v>
      </c>
      <c r="Q196" s="1292"/>
      <c r="R196" s="125"/>
    </row>
    <row r="197" spans="1:19" s="40" customFormat="1" ht="15.95" hidden="1" customHeight="1">
      <c r="A197" s="19"/>
      <c r="B197" s="3186">
        <v>13</v>
      </c>
      <c r="C197" s="1334">
        <v>41797</v>
      </c>
      <c r="D197" s="3" t="s">
        <v>422</v>
      </c>
      <c r="E197" s="1325" t="s">
        <v>10</v>
      </c>
      <c r="F197" s="1325">
        <v>4</v>
      </c>
      <c r="G197" s="764"/>
      <c r="H197" s="764">
        <f t="shared" si="42"/>
        <v>0</v>
      </c>
      <c r="I197" s="1323">
        <f t="shared" si="43"/>
        <v>0</v>
      </c>
      <c r="J197" s="777" t="s">
        <v>127</v>
      </c>
      <c r="K197" s="1323">
        <f>F197*12500</f>
        <v>50000</v>
      </c>
      <c r="L197" s="123">
        <v>1</v>
      </c>
      <c r="M197" s="1292">
        <f t="shared" si="38"/>
        <v>10000</v>
      </c>
      <c r="N197" s="1291"/>
      <c r="O197" s="1292">
        <f t="shared" si="39"/>
        <v>0</v>
      </c>
      <c r="P197" s="1296">
        <f t="shared" si="35"/>
        <v>60000</v>
      </c>
      <c r="Q197" s="1292"/>
      <c r="R197" s="125"/>
    </row>
    <row r="198" spans="1:19" s="40" customFormat="1" ht="15.95" hidden="1" customHeight="1">
      <c r="A198" s="19"/>
      <c r="B198" s="3187"/>
      <c r="C198" s="1334">
        <v>41797</v>
      </c>
      <c r="D198" s="3" t="s">
        <v>473</v>
      </c>
      <c r="E198" s="1325" t="s">
        <v>10</v>
      </c>
      <c r="F198" s="1316">
        <v>1</v>
      </c>
      <c r="G198" s="1316"/>
      <c r="H198" s="366">
        <f t="shared" si="42"/>
        <v>0</v>
      </c>
      <c r="I198" s="1310">
        <f t="shared" si="43"/>
        <v>0</v>
      </c>
      <c r="J198" s="167"/>
      <c r="K198" s="699">
        <f>F198*10000</f>
        <v>10000</v>
      </c>
      <c r="L198" s="123">
        <v>1</v>
      </c>
      <c r="M198" s="1326">
        <f>L198*10000</f>
        <v>10000</v>
      </c>
      <c r="N198" s="1325"/>
      <c r="O198" s="1326">
        <f>N198*15000</f>
        <v>0</v>
      </c>
      <c r="P198" s="1319">
        <f>I198+K198+M198+O198</f>
        <v>20000</v>
      </c>
      <c r="Q198" s="1326"/>
      <c r="R198" s="125"/>
    </row>
    <row r="199" spans="1:19" s="40" customFormat="1" ht="15.95" hidden="1" customHeight="1">
      <c r="B199" s="3196">
        <v>14</v>
      </c>
      <c r="C199" s="1339">
        <v>41798</v>
      </c>
      <c r="D199" s="3" t="s">
        <v>422</v>
      </c>
      <c r="E199" s="1325" t="s">
        <v>10</v>
      </c>
      <c r="F199" s="1325">
        <v>4</v>
      </c>
      <c r="G199" s="764"/>
      <c r="H199" s="764">
        <f t="shared" si="42"/>
        <v>0</v>
      </c>
      <c r="I199" s="1323">
        <f t="shared" si="43"/>
        <v>0</v>
      </c>
      <c r="J199" s="777" t="s">
        <v>127</v>
      </c>
      <c r="K199" s="1323">
        <f>F199*12500</f>
        <v>50000</v>
      </c>
      <c r="L199" s="764">
        <v>4</v>
      </c>
      <c r="M199" s="1292">
        <f t="shared" si="38"/>
        <v>40000</v>
      </c>
      <c r="N199" s="1291"/>
      <c r="O199" s="1292">
        <f t="shared" si="39"/>
        <v>0</v>
      </c>
      <c r="P199" s="1296">
        <f t="shared" si="35"/>
        <v>90000</v>
      </c>
      <c r="Q199" s="1292"/>
      <c r="R199" s="125"/>
    </row>
    <row r="200" spans="1:19" s="40" customFormat="1" ht="15.95" hidden="1" customHeight="1">
      <c r="B200" s="3198"/>
      <c r="C200" s="1339">
        <v>41798</v>
      </c>
      <c r="D200" s="3" t="s">
        <v>473</v>
      </c>
      <c r="E200" s="1325" t="s">
        <v>10</v>
      </c>
      <c r="F200" s="1316">
        <v>1</v>
      </c>
      <c r="G200" s="1316"/>
      <c r="H200" s="366">
        <f t="shared" si="42"/>
        <v>0</v>
      </c>
      <c r="I200" s="1310">
        <f t="shared" si="43"/>
        <v>0</v>
      </c>
      <c r="J200" s="167"/>
      <c r="K200" s="699">
        <f>F200*10000</f>
        <v>10000</v>
      </c>
      <c r="L200" s="764">
        <v>1</v>
      </c>
      <c r="M200" s="1326">
        <f>L200*10000</f>
        <v>10000</v>
      </c>
      <c r="N200" s="1325"/>
      <c r="O200" s="1326">
        <f>N200*15000</f>
        <v>0</v>
      </c>
      <c r="P200" s="1319">
        <f>I200+K200+M200+O200</f>
        <v>20000</v>
      </c>
      <c r="Q200" s="1326"/>
      <c r="R200" s="125"/>
    </row>
    <row r="201" spans="1:19" s="40" customFormat="1" ht="15.95" hidden="1" customHeight="1">
      <c r="B201" s="3186">
        <v>15</v>
      </c>
      <c r="C201" s="1334">
        <v>41799</v>
      </c>
      <c r="D201" s="3" t="s">
        <v>422</v>
      </c>
      <c r="E201" s="1325" t="s">
        <v>10</v>
      </c>
      <c r="F201" s="1325">
        <v>2</v>
      </c>
      <c r="G201" s="764"/>
      <c r="H201" s="764">
        <f t="shared" si="42"/>
        <v>0</v>
      </c>
      <c r="I201" s="1323">
        <f t="shared" si="43"/>
        <v>0</v>
      </c>
      <c r="J201" s="777" t="s">
        <v>127</v>
      </c>
      <c r="K201" s="1323">
        <f>F201*12500</f>
        <v>25000</v>
      </c>
      <c r="L201" s="764"/>
      <c r="M201" s="1292">
        <f t="shared" si="38"/>
        <v>0</v>
      </c>
      <c r="N201" s="1291"/>
      <c r="O201" s="1292">
        <f t="shared" si="39"/>
        <v>0</v>
      </c>
      <c r="P201" s="1292">
        <f t="shared" si="35"/>
        <v>25000</v>
      </c>
      <c r="Q201" s="1292"/>
      <c r="R201" s="125"/>
    </row>
    <row r="202" spans="1:19" s="40" customFormat="1" ht="15.95" hidden="1" customHeight="1">
      <c r="B202" s="3187"/>
      <c r="C202" s="1334">
        <v>41799</v>
      </c>
      <c r="D202" s="3" t="s">
        <v>473</v>
      </c>
      <c r="E202" s="1325" t="s">
        <v>10</v>
      </c>
      <c r="F202" s="1316">
        <v>1</v>
      </c>
      <c r="G202" s="1316"/>
      <c r="H202" s="366">
        <f t="shared" si="42"/>
        <v>0</v>
      </c>
      <c r="I202" s="1310">
        <f t="shared" si="43"/>
        <v>0</v>
      </c>
      <c r="J202" s="167"/>
      <c r="K202" s="699">
        <f>F202*10000</f>
        <v>10000</v>
      </c>
      <c r="L202" s="764"/>
      <c r="M202" s="1326">
        <f>L202*10000</f>
        <v>0</v>
      </c>
      <c r="N202" s="1325"/>
      <c r="O202" s="1326">
        <f>N202*15000</f>
        <v>0</v>
      </c>
      <c r="P202" s="1326">
        <f>I202+K202+M202+O202</f>
        <v>10000</v>
      </c>
      <c r="Q202" s="1326"/>
      <c r="R202" s="125"/>
    </row>
    <row r="203" spans="1:19" s="40" customFormat="1" ht="15.95" hidden="1" customHeight="1">
      <c r="B203" s="1335">
        <v>16</v>
      </c>
      <c r="C203" s="1334">
        <v>41800</v>
      </c>
      <c r="D203" s="1024" t="s">
        <v>650</v>
      </c>
      <c r="E203" s="1291"/>
      <c r="F203" s="1291"/>
      <c r="G203" s="764"/>
      <c r="H203" s="764">
        <f t="shared" si="37"/>
        <v>0</v>
      </c>
      <c r="I203" s="1293">
        <f t="shared" ref="I203:I267" si="44">H203*500</f>
        <v>0</v>
      </c>
      <c r="J203" s="1295"/>
      <c r="K203" s="1296"/>
      <c r="L203" s="764"/>
      <c r="M203" s="1292">
        <f t="shared" si="38"/>
        <v>0</v>
      </c>
      <c r="N203" s="1291"/>
      <c r="O203" s="1292">
        <f t="shared" si="39"/>
        <v>0</v>
      </c>
      <c r="P203" s="1292">
        <f t="shared" si="35"/>
        <v>0</v>
      </c>
      <c r="Q203" s="1292"/>
      <c r="R203" s="125"/>
    </row>
    <row r="204" spans="1:19" s="40" customFormat="1" ht="15.95" hidden="1" customHeight="1">
      <c r="B204" s="1335">
        <v>17</v>
      </c>
      <c r="C204" s="1334">
        <v>41801</v>
      </c>
      <c r="D204" s="1024" t="s">
        <v>650</v>
      </c>
      <c r="E204" s="1291"/>
      <c r="F204" s="1291"/>
      <c r="G204" s="764"/>
      <c r="H204" s="764">
        <f t="shared" si="37"/>
        <v>0</v>
      </c>
      <c r="I204" s="1293">
        <f t="shared" si="44"/>
        <v>0</v>
      </c>
      <c r="J204" s="1295"/>
      <c r="K204" s="1296"/>
      <c r="L204" s="764"/>
      <c r="M204" s="1292">
        <f t="shared" si="38"/>
        <v>0</v>
      </c>
      <c r="N204" s="1291"/>
      <c r="O204" s="1292">
        <f t="shared" si="39"/>
        <v>0</v>
      </c>
      <c r="P204" s="1292">
        <f t="shared" si="35"/>
        <v>0</v>
      </c>
      <c r="Q204" s="1292"/>
      <c r="R204" s="125"/>
    </row>
    <row r="205" spans="1:19" s="40" customFormat="1" ht="15.95" hidden="1" customHeight="1">
      <c r="B205" s="3186">
        <v>18</v>
      </c>
      <c r="C205" s="1334">
        <v>41802</v>
      </c>
      <c r="D205" s="3" t="s">
        <v>422</v>
      </c>
      <c r="E205" s="1325" t="s">
        <v>10</v>
      </c>
      <c r="F205" s="1325">
        <v>2</v>
      </c>
      <c r="G205" s="764"/>
      <c r="H205" s="764">
        <f>F205*G205</f>
        <v>0</v>
      </c>
      <c r="I205" s="1323">
        <f>H205*500</f>
        <v>0</v>
      </c>
      <c r="J205" s="777" t="s">
        <v>127</v>
      </c>
      <c r="K205" s="1323">
        <f>F205*12500</f>
        <v>25000</v>
      </c>
      <c r="L205" s="764">
        <v>1</v>
      </c>
      <c r="M205" s="1292">
        <f t="shared" si="38"/>
        <v>10000</v>
      </c>
      <c r="N205" s="1291"/>
      <c r="O205" s="1292">
        <f t="shared" si="39"/>
        <v>0</v>
      </c>
      <c r="P205" s="1292">
        <f t="shared" si="35"/>
        <v>35000</v>
      </c>
      <c r="Q205" s="1292"/>
      <c r="R205" s="125"/>
      <c r="S205" s="344"/>
    </row>
    <row r="206" spans="1:19" s="40" customFormat="1" ht="15.95" hidden="1" customHeight="1">
      <c r="B206" s="3187"/>
      <c r="C206" s="1334">
        <v>41802</v>
      </c>
      <c r="D206" s="3" t="s">
        <v>473</v>
      </c>
      <c r="E206" s="1325" t="s">
        <v>10</v>
      </c>
      <c r="F206" s="1316">
        <v>2</v>
      </c>
      <c r="G206" s="1316"/>
      <c r="H206" s="366">
        <f>F206*G206</f>
        <v>0</v>
      </c>
      <c r="I206" s="1310">
        <f>H206*500</f>
        <v>0</v>
      </c>
      <c r="J206" s="167"/>
      <c r="K206" s="699">
        <f>F206*10000</f>
        <v>20000</v>
      </c>
      <c r="L206" s="764">
        <v>1</v>
      </c>
      <c r="M206" s="1326">
        <f>L206*10000</f>
        <v>10000</v>
      </c>
      <c r="N206" s="1325"/>
      <c r="O206" s="1326">
        <f>N206*15000</f>
        <v>0</v>
      </c>
      <c r="P206" s="1326">
        <f>I206+K206+M206+O206</f>
        <v>30000</v>
      </c>
      <c r="Q206" s="1326"/>
      <c r="R206" s="125"/>
      <c r="S206" s="344"/>
    </row>
    <row r="207" spans="1:19" s="40" customFormat="1" ht="15.95" hidden="1" customHeight="1">
      <c r="B207" s="1341">
        <v>19</v>
      </c>
      <c r="C207" s="1334">
        <v>41803</v>
      </c>
      <c r="D207" s="3" t="s">
        <v>422</v>
      </c>
      <c r="E207" s="1325" t="s">
        <v>10</v>
      </c>
      <c r="F207" s="1325">
        <v>2</v>
      </c>
      <c r="G207" s="764"/>
      <c r="H207" s="764">
        <f t="shared" si="37"/>
        <v>0</v>
      </c>
      <c r="I207" s="1323">
        <f t="shared" si="44"/>
        <v>0</v>
      </c>
      <c r="J207" s="777" t="s">
        <v>127</v>
      </c>
      <c r="K207" s="1323">
        <f>F207*12500</f>
        <v>25000</v>
      </c>
      <c r="L207" s="764">
        <v>1</v>
      </c>
      <c r="M207" s="1292">
        <f t="shared" si="38"/>
        <v>10000</v>
      </c>
      <c r="N207" s="1291"/>
      <c r="O207" s="1292">
        <f t="shared" si="39"/>
        <v>0</v>
      </c>
      <c r="P207" s="1292">
        <f t="shared" si="35"/>
        <v>35000</v>
      </c>
      <c r="Q207" s="1292"/>
      <c r="R207" s="125"/>
      <c r="S207" s="344"/>
    </row>
    <row r="208" spans="1:19" s="40" customFormat="1" ht="15.95" hidden="1" customHeight="1">
      <c r="B208" s="1335">
        <v>20</v>
      </c>
      <c r="C208" s="1334">
        <v>41804</v>
      </c>
      <c r="D208" s="3" t="s">
        <v>422</v>
      </c>
      <c r="E208" s="1325" t="s">
        <v>10</v>
      </c>
      <c r="F208" s="1325">
        <v>3</v>
      </c>
      <c r="G208" s="764"/>
      <c r="H208" s="764">
        <f>F208*G208</f>
        <v>0</v>
      </c>
      <c r="I208" s="1323">
        <f>H208*500</f>
        <v>0</v>
      </c>
      <c r="J208" s="777" t="s">
        <v>127</v>
      </c>
      <c r="K208" s="1323">
        <f>F208*12500</f>
        <v>37500</v>
      </c>
      <c r="L208" s="764"/>
      <c r="M208" s="1292">
        <f t="shared" si="38"/>
        <v>0</v>
      </c>
      <c r="N208" s="1291"/>
      <c r="O208" s="1292">
        <f t="shared" si="39"/>
        <v>0</v>
      </c>
      <c r="P208" s="1292">
        <f t="shared" si="35"/>
        <v>37500</v>
      </c>
      <c r="Q208" s="1292"/>
      <c r="R208" s="125"/>
      <c r="S208" s="344"/>
    </row>
    <row r="209" spans="1:19" s="40" customFormat="1" ht="15.95" hidden="1" customHeight="1">
      <c r="B209" s="1303">
        <v>21</v>
      </c>
      <c r="C209" s="1339">
        <v>41805</v>
      </c>
      <c r="D209" s="3" t="s">
        <v>422</v>
      </c>
      <c r="E209" s="1325" t="s">
        <v>10</v>
      </c>
      <c r="F209" s="1325">
        <v>4</v>
      </c>
      <c r="G209" s="764"/>
      <c r="H209" s="764">
        <f>F209*G209</f>
        <v>0</v>
      </c>
      <c r="I209" s="1323">
        <f>H209*500</f>
        <v>0</v>
      </c>
      <c r="J209" s="777" t="s">
        <v>127</v>
      </c>
      <c r="K209" s="1323">
        <f>F209*12500</f>
        <v>50000</v>
      </c>
      <c r="L209" s="764">
        <v>5</v>
      </c>
      <c r="M209" s="1292">
        <f t="shared" si="38"/>
        <v>50000</v>
      </c>
      <c r="N209" s="1291"/>
      <c r="O209" s="1292">
        <f t="shared" si="39"/>
        <v>0</v>
      </c>
      <c r="P209" s="1292">
        <f t="shared" si="35"/>
        <v>100000</v>
      </c>
      <c r="Q209" s="1296"/>
      <c r="R209" s="125"/>
      <c r="S209" s="344"/>
    </row>
    <row r="210" spans="1:19" s="40" customFormat="1" ht="15.95" hidden="1" customHeight="1">
      <c r="B210" s="3186">
        <v>22</v>
      </c>
      <c r="C210" s="1334">
        <v>41806</v>
      </c>
      <c r="D210" s="3" t="s">
        <v>422</v>
      </c>
      <c r="E210" s="1325" t="s">
        <v>10</v>
      </c>
      <c r="F210" s="1325">
        <v>3</v>
      </c>
      <c r="G210" s="764"/>
      <c r="H210" s="764">
        <f>F210*G210</f>
        <v>0</v>
      </c>
      <c r="I210" s="1323">
        <f>H210*500</f>
        <v>0</v>
      </c>
      <c r="J210" s="777" t="s">
        <v>127</v>
      </c>
      <c r="K210" s="1323">
        <f>F210*12500</f>
        <v>37500</v>
      </c>
      <c r="L210" s="764"/>
      <c r="M210" s="1292">
        <f t="shared" si="38"/>
        <v>0</v>
      </c>
      <c r="N210" s="1291"/>
      <c r="O210" s="1292">
        <f t="shared" si="39"/>
        <v>0</v>
      </c>
      <c r="P210" s="1292">
        <f t="shared" si="35"/>
        <v>37500</v>
      </c>
      <c r="Q210" s="1296"/>
      <c r="R210" s="125"/>
      <c r="S210" s="344"/>
    </row>
    <row r="211" spans="1:19" s="40" customFormat="1" ht="15.95" hidden="1" customHeight="1">
      <c r="B211" s="3187"/>
      <c r="C211" s="1334">
        <v>41806</v>
      </c>
      <c r="D211" s="592" t="s">
        <v>130</v>
      </c>
      <c r="E211" s="46" t="s">
        <v>39</v>
      </c>
      <c r="F211" s="366">
        <v>1</v>
      </c>
      <c r="G211" s="354">
        <v>150</v>
      </c>
      <c r="H211" s="764">
        <f>F211*G211</f>
        <v>150</v>
      </c>
      <c r="I211" s="1323">
        <f>H211*500</f>
        <v>75000</v>
      </c>
      <c r="J211" s="1320"/>
      <c r="K211" s="1319"/>
      <c r="L211" s="764">
        <v>6.5</v>
      </c>
      <c r="M211" s="1326">
        <f>L211*10000</f>
        <v>65000</v>
      </c>
      <c r="N211" s="1325"/>
      <c r="O211" s="1326">
        <f>N211*15000</f>
        <v>0</v>
      </c>
      <c r="P211" s="1326">
        <f>I211+K211+M211+O211</f>
        <v>140000</v>
      </c>
      <c r="Q211" s="1319"/>
      <c r="R211" s="125"/>
      <c r="S211" s="344"/>
    </row>
    <row r="212" spans="1:19" s="40" customFormat="1" ht="15.95" hidden="1" customHeight="1">
      <c r="B212" s="1335">
        <v>23</v>
      </c>
      <c r="C212" s="1334">
        <v>41807</v>
      </c>
      <c r="D212" s="591" t="s">
        <v>133</v>
      </c>
      <c r="E212" s="42"/>
      <c r="F212" s="1290"/>
      <c r="G212" s="1005"/>
      <c r="H212" s="764">
        <f t="shared" si="37"/>
        <v>0</v>
      </c>
      <c r="I212" s="122">
        <f t="shared" si="44"/>
        <v>0</v>
      </c>
      <c r="J212" s="1291"/>
      <c r="K212" s="779"/>
      <c r="L212" s="764"/>
      <c r="M212" s="1292">
        <f t="shared" si="38"/>
        <v>0</v>
      </c>
      <c r="N212" s="1291"/>
      <c r="O212" s="1292">
        <f t="shared" si="39"/>
        <v>0</v>
      </c>
      <c r="P212" s="1292">
        <f t="shared" si="35"/>
        <v>0</v>
      </c>
      <c r="Q212" s="1292"/>
      <c r="R212" s="125"/>
      <c r="S212" s="344"/>
    </row>
    <row r="213" spans="1:19" s="40" customFormat="1" ht="15.95" hidden="1" customHeight="1">
      <c r="B213" s="1335">
        <v>24</v>
      </c>
      <c r="C213" s="1334">
        <v>41808</v>
      </c>
      <c r="D213" s="1018" t="s">
        <v>651</v>
      </c>
      <c r="E213" s="42"/>
      <c r="F213" s="1291"/>
      <c r="G213" s="764"/>
      <c r="H213" s="764">
        <f t="shared" si="37"/>
        <v>0</v>
      </c>
      <c r="I213" s="1293">
        <f t="shared" si="44"/>
        <v>0</v>
      </c>
      <c r="J213" s="1291"/>
      <c r="K213" s="1292"/>
      <c r="L213" s="764"/>
      <c r="M213" s="1292">
        <f t="shared" si="38"/>
        <v>0</v>
      </c>
      <c r="N213" s="1291"/>
      <c r="O213" s="1292">
        <f t="shared" si="39"/>
        <v>0</v>
      </c>
      <c r="P213" s="1292">
        <f t="shared" si="35"/>
        <v>0</v>
      </c>
      <c r="Q213" s="1292"/>
      <c r="R213" s="125"/>
      <c r="S213" s="344"/>
    </row>
    <row r="214" spans="1:19" s="40" customFormat="1" ht="15.95" hidden="1" customHeight="1">
      <c r="B214" s="1335">
        <v>25</v>
      </c>
      <c r="C214" s="1334">
        <v>41809</v>
      </c>
      <c r="D214" s="1018" t="s">
        <v>651</v>
      </c>
      <c r="E214" s="1291"/>
      <c r="F214" s="1291"/>
      <c r="G214" s="764"/>
      <c r="H214" s="764">
        <f t="shared" si="37"/>
        <v>0</v>
      </c>
      <c r="I214" s="1293">
        <f t="shared" si="44"/>
        <v>0</v>
      </c>
      <c r="J214" s="1291"/>
      <c r="K214" s="1292"/>
      <c r="L214" s="764"/>
      <c r="M214" s="1292">
        <f t="shared" si="38"/>
        <v>0</v>
      </c>
      <c r="N214" s="1291"/>
      <c r="O214" s="1292">
        <f t="shared" si="39"/>
        <v>0</v>
      </c>
      <c r="P214" s="1292">
        <f t="shared" si="35"/>
        <v>0</v>
      </c>
      <c r="Q214" s="1296"/>
      <c r="R214" s="125"/>
      <c r="S214" s="344"/>
    </row>
    <row r="215" spans="1:19" s="40" customFormat="1" ht="15.95" hidden="1" customHeight="1">
      <c r="B215" s="3186">
        <v>26</v>
      </c>
      <c r="C215" s="1334">
        <v>41810</v>
      </c>
      <c r="D215" s="592" t="s">
        <v>130</v>
      </c>
      <c r="E215" s="46" t="s">
        <v>39</v>
      </c>
      <c r="F215" s="366">
        <v>1</v>
      </c>
      <c r="G215" s="354">
        <v>150</v>
      </c>
      <c r="H215" s="764">
        <f t="shared" si="37"/>
        <v>150</v>
      </c>
      <c r="I215" s="1293">
        <f t="shared" si="44"/>
        <v>75000</v>
      </c>
      <c r="J215" s="1291"/>
      <c r="K215" s="1292"/>
      <c r="L215" s="764"/>
      <c r="M215" s="1292">
        <f t="shared" si="38"/>
        <v>0</v>
      </c>
      <c r="N215" s="1291"/>
      <c r="O215" s="1292">
        <f t="shared" si="39"/>
        <v>0</v>
      </c>
      <c r="P215" s="1292">
        <f t="shared" si="35"/>
        <v>75000</v>
      </c>
      <c r="Q215" s="1292"/>
      <c r="R215" s="125"/>
      <c r="S215" s="344"/>
    </row>
    <row r="216" spans="1:19" s="40" customFormat="1" ht="15.95" hidden="1" customHeight="1">
      <c r="B216" s="3187"/>
      <c r="C216" s="1334">
        <v>41810</v>
      </c>
      <c r="D216" s="3" t="s">
        <v>133</v>
      </c>
      <c r="E216" s="1325"/>
      <c r="F216" s="1325"/>
      <c r="G216" s="764"/>
      <c r="H216" s="764">
        <f>F216*G216</f>
        <v>0</v>
      </c>
      <c r="I216" s="1323">
        <f>H216*500</f>
        <v>0</v>
      </c>
      <c r="J216" s="1325"/>
      <c r="K216" s="1326"/>
      <c r="L216" s="764">
        <v>4</v>
      </c>
      <c r="M216" s="1326">
        <f>L216*10000</f>
        <v>40000</v>
      </c>
      <c r="N216" s="1325"/>
      <c r="O216" s="1326">
        <f>N216*15000</f>
        <v>0</v>
      </c>
      <c r="P216" s="1326">
        <f>I216+K216+M216+O216</f>
        <v>40000</v>
      </c>
      <c r="Q216" s="1326"/>
      <c r="R216" s="125"/>
      <c r="S216" s="344"/>
    </row>
    <row r="217" spans="1:19" s="40" customFormat="1" ht="15.95" hidden="1" customHeight="1">
      <c r="B217" s="1335">
        <v>27</v>
      </c>
      <c r="C217" s="1334">
        <v>41811</v>
      </c>
      <c r="D217" s="1018" t="s">
        <v>652</v>
      </c>
      <c r="E217" s="1291"/>
      <c r="F217" s="1291"/>
      <c r="G217" s="764"/>
      <c r="H217" s="764">
        <f t="shared" si="37"/>
        <v>0</v>
      </c>
      <c r="I217" s="1293">
        <f t="shared" si="44"/>
        <v>0</v>
      </c>
      <c r="J217" s="1291"/>
      <c r="K217" s="1292"/>
      <c r="L217" s="764"/>
      <c r="M217" s="1292">
        <f t="shared" si="38"/>
        <v>0</v>
      </c>
      <c r="N217" s="1291"/>
      <c r="O217" s="1292">
        <f t="shared" si="39"/>
        <v>0</v>
      </c>
      <c r="P217" s="1292">
        <f t="shared" si="35"/>
        <v>0</v>
      </c>
      <c r="Q217" s="1292"/>
      <c r="R217" s="125"/>
      <c r="S217" s="344"/>
    </row>
    <row r="218" spans="1:19" s="40" customFormat="1" ht="15.95" hidden="1" customHeight="1">
      <c r="B218" s="1303">
        <v>28</v>
      </c>
      <c r="C218" s="1339">
        <v>41812</v>
      </c>
      <c r="D218" s="1018" t="s">
        <v>651</v>
      </c>
      <c r="E218" s="1291"/>
      <c r="F218" s="1291"/>
      <c r="G218" s="764"/>
      <c r="H218" s="764">
        <f t="shared" si="37"/>
        <v>0</v>
      </c>
      <c r="I218" s="1293">
        <f t="shared" si="44"/>
        <v>0</v>
      </c>
      <c r="J218" s="1291"/>
      <c r="K218" s="1292"/>
      <c r="L218" s="764"/>
      <c r="M218" s="1292">
        <f t="shared" ref="M218:M226" si="45">L218*10000</f>
        <v>0</v>
      </c>
      <c r="N218" s="1291"/>
      <c r="O218" s="1292">
        <f t="shared" ref="O218:O226" si="46">N218*15000</f>
        <v>0</v>
      </c>
      <c r="P218" s="1292">
        <f t="shared" si="35"/>
        <v>0</v>
      </c>
      <c r="Q218" s="1292"/>
      <c r="R218" s="125"/>
      <c r="S218" s="344"/>
    </row>
    <row r="219" spans="1:19" s="40" customFormat="1" ht="15.95" hidden="1" customHeight="1">
      <c r="B219" s="1335">
        <v>29</v>
      </c>
      <c r="C219" s="1334">
        <v>41813</v>
      </c>
      <c r="D219" s="592" t="s">
        <v>653</v>
      </c>
      <c r="E219" s="46" t="s">
        <v>39</v>
      </c>
      <c r="F219" s="366">
        <v>1</v>
      </c>
      <c r="G219" s="354">
        <v>150</v>
      </c>
      <c r="H219" s="764">
        <f t="shared" si="37"/>
        <v>150</v>
      </c>
      <c r="I219" s="1293">
        <f t="shared" si="44"/>
        <v>75000</v>
      </c>
      <c r="J219" s="1291"/>
      <c r="K219" s="1292"/>
      <c r="L219" s="764">
        <v>4</v>
      </c>
      <c r="M219" s="1292">
        <f t="shared" si="45"/>
        <v>40000</v>
      </c>
      <c r="N219" s="1291">
        <v>2</v>
      </c>
      <c r="O219" s="1292">
        <f t="shared" si="46"/>
        <v>30000</v>
      </c>
      <c r="P219" s="1292">
        <f t="shared" si="35"/>
        <v>145000</v>
      </c>
      <c r="Q219" s="1292"/>
      <c r="R219" s="125"/>
    </row>
    <row r="220" spans="1:19" s="31" customFormat="1" ht="15.95" hidden="1" customHeight="1">
      <c r="B220" s="1422">
        <v>30</v>
      </c>
      <c r="C220" s="1428">
        <v>41814</v>
      </c>
      <c r="D220" s="27" t="s">
        <v>654</v>
      </c>
      <c r="E220" s="46" t="s">
        <v>39</v>
      </c>
      <c r="F220" s="1420">
        <v>8</v>
      </c>
      <c r="G220" s="764"/>
      <c r="H220" s="764">
        <f t="shared" si="37"/>
        <v>0</v>
      </c>
      <c r="I220" s="1417">
        <f t="shared" si="44"/>
        <v>0</v>
      </c>
      <c r="J220" s="777" t="s">
        <v>127</v>
      </c>
      <c r="K220" s="1419">
        <v>25000</v>
      </c>
      <c r="L220" s="764">
        <v>1</v>
      </c>
      <c r="M220" s="1419">
        <f t="shared" si="45"/>
        <v>10000</v>
      </c>
      <c r="N220" s="1420"/>
      <c r="O220" s="1419">
        <f t="shared" si="46"/>
        <v>0</v>
      </c>
      <c r="P220" s="1419">
        <f t="shared" ref="P220:P226" si="47">I220+K220+M220+O220</f>
        <v>35000</v>
      </c>
      <c r="Q220" s="1419">
        <v>35000</v>
      </c>
      <c r="R220" s="125"/>
    </row>
    <row r="221" spans="1:19" s="31" customFormat="1" ht="15.95" hidden="1" customHeight="1" thickBot="1">
      <c r="B221" s="1423">
        <v>31</v>
      </c>
      <c r="C221" s="1429">
        <v>41815</v>
      </c>
      <c r="D221" s="50" t="s">
        <v>654</v>
      </c>
      <c r="E221" s="56" t="s">
        <v>39</v>
      </c>
      <c r="F221" s="1421">
        <v>18</v>
      </c>
      <c r="G221" s="765"/>
      <c r="H221" s="765">
        <f t="shared" si="37"/>
        <v>0</v>
      </c>
      <c r="I221" s="1418">
        <f t="shared" si="44"/>
        <v>0</v>
      </c>
      <c r="J221" s="1421" t="s">
        <v>127</v>
      </c>
      <c r="K221" s="767">
        <v>35000</v>
      </c>
      <c r="L221" s="765">
        <v>1</v>
      </c>
      <c r="M221" s="767">
        <f t="shared" si="45"/>
        <v>10000</v>
      </c>
      <c r="N221" s="1421"/>
      <c r="O221" s="767">
        <f t="shared" si="46"/>
        <v>0</v>
      </c>
      <c r="P221" s="767">
        <f t="shared" si="47"/>
        <v>45000</v>
      </c>
      <c r="Q221" s="767">
        <v>35000</v>
      </c>
      <c r="R221" s="792"/>
    </row>
    <row r="222" spans="1:19" s="34" customFormat="1" ht="15.95" hidden="1" customHeight="1">
      <c r="A222" s="1458"/>
      <c r="B222" s="3270">
        <v>1</v>
      </c>
      <c r="C222" s="695">
        <v>41816</v>
      </c>
      <c r="D222" s="1462" t="s">
        <v>807</v>
      </c>
      <c r="E222" s="1463" t="s">
        <v>556</v>
      </c>
      <c r="F222" s="1463">
        <v>1</v>
      </c>
      <c r="G222" s="1464">
        <v>56</v>
      </c>
      <c r="H222" s="771">
        <f t="shared" si="37"/>
        <v>56</v>
      </c>
      <c r="I222" s="1833">
        <f t="shared" si="44"/>
        <v>28000</v>
      </c>
      <c r="J222" s="773"/>
      <c r="K222" s="1833"/>
      <c r="L222" s="1029">
        <v>2</v>
      </c>
      <c r="M222" s="1835">
        <f t="shared" si="45"/>
        <v>20000</v>
      </c>
      <c r="N222" s="770"/>
      <c r="O222" s="1835">
        <f t="shared" si="46"/>
        <v>0</v>
      </c>
      <c r="P222" s="1835">
        <f t="shared" si="47"/>
        <v>48000</v>
      </c>
      <c r="Q222" s="3271">
        <v>35000</v>
      </c>
      <c r="R222" s="775"/>
    </row>
    <row r="223" spans="1:19" s="340" customFormat="1" ht="15.95" hidden="1" customHeight="1">
      <c r="A223" s="339"/>
      <c r="B223" s="3071"/>
      <c r="C223" s="108">
        <v>41816</v>
      </c>
      <c r="D223" s="807" t="s">
        <v>133</v>
      </c>
      <c r="E223" s="1829"/>
      <c r="F223" s="1829"/>
      <c r="G223" s="123"/>
      <c r="H223" s="764">
        <f>F223*G223</f>
        <v>0</v>
      </c>
      <c r="I223" s="1831">
        <f>H223*500</f>
        <v>0</v>
      </c>
      <c r="J223" s="777"/>
      <c r="K223" s="1831"/>
      <c r="L223" s="123">
        <v>3</v>
      </c>
      <c r="M223" s="1830">
        <f t="shared" si="45"/>
        <v>30000</v>
      </c>
      <c r="N223" s="1829"/>
      <c r="O223" s="1830">
        <f t="shared" si="46"/>
        <v>0</v>
      </c>
      <c r="P223" s="1830">
        <f t="shared" si="47"/>
        <v>30000</v>
      </c>
      <c r="Q223" s="3221"/>
      <c r="R223" s="125"/>
    </row>
    <row r="224" spans="1:19" s="340" customFormat="1" ht="15.95" hidden="1" customHeight="1">
      <c r="A224" s="339"/>
      <c r="B224" s="1836">
        <v>2</v>
      </c>
      <c r="C224" s="1336">
        <v>41817</v>
      </c>
      <c r="D224" s="896" t="s">
        <v>898</v>
      </c>
      <c r="E224" s="1829"/>
      <c r="F224" s="1829"/>
      <c r="G224" s="123"/>
      <c r="H224" s="764">
        <f t="shared" si="37"/>
        <v>0</v>
      </c>
      <c r="I224" s="1831">
        <f t="shared" si="44"/>
        <v>0</v>
      </c>
      <c r="J224" s="777"/>
      <c r="K224" s="1831"/>
      <c r="L224" s="123"/>
      <c r="M224" s="1830">
        <f t="shared" si="45"/>
        <v>0</v>
      </c>
      <c r="N224" s="1829"/>
      <c r="O224" s="1830">
        <f t="shared" si="46"/>
        <v>0</v>
      </c>
      <c r="P224" s="1830">
        <f t="shared" si="47"/>
        <v>0</v>
      </c>
      <c r="Q224" s="1830"/>
      <c r="R224" s="125"/>
    </row>
    <row r="225" spans="1:18" s="40" customFormat="1" ht="15.95" hidden="1" customHeight="1">
      <c r="A225" s="19"/>
      <c r="B225" s="1836">
        <v>3</v>
      </c>
      <c r="C225" s="1336">
        <v>41818</v>
      </c>
      <c r="D225" s="896" t="s">
        <v>898</v>
      </c>
      <c r="E225" s="1829"/>
      <c r="F225" s="1829"/>
      <c r="G225" s="1829"/>
      <c r="H225" s="764">
        <f t="shared" si="37"/>
        <v>0</v>
      </c>
      <c r="I225" s="122">
        <f t="shared" si="44"/>
        <v>0</v>
      </c>
      <c r="J225" s="1829"/>
      <c r="K225" s="779"/>
      <c r="L225" s="123"/>
      <c r="M225" s="1830">
        <f t="shared" si="45"/>
        <v>0</v>
      </c>
      <c r="N225" s="1829"/>
      <c r="O225" s="1830">
        <f t="shared" si="46"/>
        <v>0</v>
      </c>
      <c r="P225" s="1830">
        <f t="shared" si="47"/>
        <v>0</v>
      </c>
      <c r="Q225" s="124"/>
      <c r="R225" s="1025"/>
    </row>
    <row r="226" spans="1:18" s="40" customFormat="1" ht="15.95" hidden="1" customHeight="1">
      <c r="A226" s="19"/>
      <c r="B226" s="1837">
        <v>4</v>
      </c>
      <c r="C226" s="1465">
        <v>41819</v>
      </c>
      <c r="D226" s="1024" t="s">
        <v>787</v>
      </c>
      <c r="E226" s="1829"/>
      <c r="F226" s="1829"/>
      <c r="G226" s="764"/>
      <c r="H226" s="764">
        <f t="shared" si="37"/>
        <v>0</v>
      </c>
      <c r="I226" s="1831">
        <f t="shared" si="44"/>
        <v>0</v>
      </c>
      <c r="J226" s="1829"/>
      <c r="K226" s="1831"/>
      <c r="L226" s="123"/>
      <c r="M226" s="1830">
        <f t="shared" si="45"/>
        <v>0</v>
      </c>
      <c r="N226" s="1829"/>
      <c r="O226" s="1830">
        <f t="shared" si="46"/>
        <v>0</v>
      </c>
      <c r="P226" s="1830">
        <f t="shared" si="47"/>
        <v>0</v>
      </c>
      <c r="Q226" s="124"/>
      <c r="R226" s="1025"/>
    </row>
    <row r="227" spans="1:18" s="40" customFormat="1" ht="15.95" hidden="1" customHeight="1">
      <c r="A227" s="19"/>
      <c r="B227" s="3209">
        <v>5</v>
      </c>
      <c r="C227" s="1336">
        <v>41820</v>
      </c>
      <c r="D227" s="3" t="s">
        <v>800</v>
      </c>
      <c r="E227" s="120" t="s">
        <v>799</v>
      </c>
      <c r="F227" s="1829">
        <v>8</v>
      </c>
      <c r="G227" s="764"/>
      <c r="H227" s="764">
        <f>F227*G227</f>
        <v>0</v>
      </c>
      <c r="I227" s="1831">
        <f>H227*500</f>
        <v>0</v>
      </c>
      <c r="J227" s="777"/>
      <c r="K227" s="1831">
        <f>F227*2000</f>
        <v>16000</v>
      </c>
      <c r="L227" s="123"/>
      <c r="M227" s="1830">
        <f t="shared" ref="M227:M264" si="48">L227*10000</f>
        <v>0</v>
      </c>
      <c r="N227" s="1829"/>
      <c r="O227" s="1830">
        <f t="shared" ref="O227:O264" si="49">N227*15000</f>
        <v>0</v>
      </c>
      <c r="P227" s="1830">
        <f t="shared" ref="P227:P289" si="50">I227+K227+M227+O227</f>
        <v>16000</v>
      </c>
      <c r="Q227" s="788"/>
      <c r="R227" s="789"/>
    </row>
    <row r="228" spans="1:18" s="40" customFormat="1" ht="15.95" hidden="1" customHeight="1">
      <c r="A228" s="19"/>
      <c r="B228" s="3209"/>
      <c r="C228" s="1336">
        <v>41820</v>
      </c>
      <c r="D228" s="807" t="s">
        <v>788</v>
      </c>
      <c r="E228" s="1829" t="s">
        <v>10</v>
      </c>
      <c r="F228" s="1829">
        <v>1</v>
      </c>
      <c r="G228" s="123">
        <v>20</v>
      </c>
      <c r="H228" s="764">
        <f>F228*G228</f>
        <v>20</v>
      </c>
      <c r="I228" s="1831">
        <f>H228*500</f>
        <v>10000</v>
      </c>
      <c r="J228" s="777"/>
      <c r="K228" s="1831"/>
      <c r="L228" s="123">
        <v>1</v>
      </c>
      <c r="M228" s="1830">
        <f>L228*10000</f>
        <v>10000</v>
      </c>
      <c r="N228" s="1829"/>
      <c r="O228" s="1830">
        <f>N228*15000</f>
        <v>0</v>
      </c>
      <c r="P228" s="1830">
        <f>I228+K228+M228+O228</f>
        <v>20000</v>
      </c>
      <c r="Q228" s="788"/>
      <c r="R228" s="789"/>
    </row>
    <row r="229" spans="1:18" s="40" customFormat="1" ht="15.95" hidden="1" customHeight="1">
      <c r="A229" s="19"/>
      <c r="B229" s="1836">
        <v>6</v>
      </c>
      <c r="C229" s="1336">
        <v>41821</v>
      </c>
      <c r="D229" s="807" t="s">
        <v>788</v>
      </c>
      <c r="E229" s="1829" t="s">
        <v>10</v>
      </c>
      <c r="F229" s="1829">
        <v>1</v>
      </c>
      <c r="G229" s="123">
        <v>20</v>
      </c>
      <c r="H229" s="764">
        <f t="shared" si="37"/>
        <v>20</v>
      </c>
      <c r="I229" s="1831">
        <f t="shared" si="44"/>
        <v>10000</v>
      </c>
      <c r="J229" s="777"/>
      <c r="K229" s="1831"/>
      <c r="L229" s="123">
        <v>1</v>
      </c>
      <c r="M229" s="1830">
        <f t="shared" si="48"/>
        <v>10000</v>
      </c>
      <c r="N229" s="1829"/>
      <c r="O229" s="1830">
        <f t="shared" si="49"/>
        <v>0</v>
      </c>
      <c r="P229" s="1830">
        <f t="shared" si="50"/>
        <v>20000</v>
      </c>
      <c r="Q229" s="1830"/>
      <c r="R229" s="125"/>
    </row>
    <row r="230" spans="1:18" s="40" customFormat="1" ht="15.95" hidden="1" customHeight="1">
      <c r="A230" s="19"/>
      <c r="B230" s="1836">
        <v>7</v>
      </c>
      <c r="C230" s="1336">
        <v>41822</v>
      </c>
      <c r="D230" s="1018" t="s">
        <v>900</v>
      </c>
      <c r="E230" s="1829"/>
      <c r="F230" s="1829"/>
      <c r="G230" s="764"/>
      <c r="H230" s="764">
        <f t="shared" si="37"/>
        <v>0</v>
      </c>
      <c r="I230" s="1831">
        <f t="shared" si="44"/>
        <v>0</v>
      </c>
      <c r="J230" s="1829"/>
      <c r="K230" s="1830"/>
      <c r="L230" s="123"/>
      <c r="M230" s="1830">
        <f t="shared" si="48"/>
        <v>0</v>
      </c>
      <c r="N230" s="1829"/>
      <c r="O230" s="1830">
        <f t="shared" si="49"/>
        <v>0</v>
      </c>
      <c r="P230" s="1830">
        <f t="shared" si="50"/>
        <v>0</v>
      </c>
      <c r="Q230" s="1830"/>
      <c r="R230" s="125"/>
    </row>
    <row r="231" spans="1:18" s="40" customFormat="1" ht="15.95" hidden="1" customHeight="1">
      <c r="A231" s="19"/>
      <c r="B231" s="1836">
        <v>8</v>
      </c>
      <c r="C231" s="1336">
        <v>41823</v>
      </c>
      <c r="D231" s="1018" t="s">
        <v>901</v>
      </c>
      <c r="E231" s="1829"/>
      <c r="F231" s="784"/>
      <c r="G231" s="785"/>
      <c r="H231" s="764">
        <f t="shared" si="37"/>
        <v>0</v>
      </c>
      <c r="I231" s="1831">
        <f t="shared" si="44"/>
        <v>0</v>
      </c>
      <c r="J231" s="786"/>
      <c r="K231" s="787"/>
      <c r="L231" s="123"/>
      <c r="M231" s="1830">
        <f t="shared" si="48"/>
        <v>0</v>
      </c>
      <c r="N231" s="1829"/>
      <c r="O231" s="1830">
        <f t="shared" si="49"/>
        <v>0</v>
      </c>
      <c r="P231" s="1830">
        <f t="shared" si="50"/>
        <v>0</v>
      </c>
      <c r="Q231" s="1830"/>
      <c r="R231" s="125"/>
    </row>
    <row r="232" spans="1:18" s="40" customFormat="1" ht="15.95" hidden="1" customHeight="1">
      <c r="A232" s="19"/>
      <c r="B232" s="3209">
        <v>9</v>
      </c>
      <c r="C232" s="1336">
        <v>41824</v>
      </c>
      <c r="D232" s="3" t="s">
        <v>791</v>
      </c>
      <c r="E232" s="1829" t="s">
        <v>556</v>
      </c>
      <c r="F232" s="1829">
        <v>2</v>
      </c>
      <c r="G232" s="764">
        <v>25</v>
      </c>
      <c r="H232" s="764">
        <f>F232*G232</f>
        <v>50</v>
      </c>
      <c r="I232" s="1831">
        <f>H232*500</f>
        <v>25000</v>
      </c>
      <c r="J232" s="777"/>
      <c r="K232" s="1831"/>
      <c r="L232" s="123"/>
      <c r="M232" s="1830">
        <f>L232*10000</f>
        <v>0</v>
      </c>
      <c r="N232" s="1829"/>
      <c r="O232" s="1830">
        <f>N232*15000</f>
        <v>0</v>
      </c>
      <c r="P232" s="1830">
        <f>I232+K232+M232+O232</f>
        <v>25000</v>
      </c>
      <c r="Q232" s="124"/>
      <c r="R232" s="1025"/>
    </row>
    <row r="233" spans="1:18" s="40" customFormat="1" ht="15.95" hidden="1" customHeight="1">
      <c r="A233" s="19"/>
      <c r="B233" s="3209"/>
      <c r="C233" s="1336">
        <v>41824</v>
      </c>
      <c r="D233" s="807" t="s">
        <v>788</v>
      </c>
      <c r="E233" s="1829" t="s">
        <v>10</v>
      </c>
      <c r="F233" s="1829">
        <v>2</v>
      </c>
      <c r="G233" s="123">
        <v>20</v>
      </c>
      <c r="H233" s="764">
        <f t="shared" si="37"/>
        <v>40</v>
      </c>
      <c r="I233" s="1831">
        <f t="shared" si="44"/>
        <v>20000</v>
      </c>
      <c r="J233" s="777"/>
      <c r="K233" s="1831"/>
      <c r="L233" s="123">
        <v>1</v>
      </c>
      <c r="M233" s="1830">
        <f t="shared" si="48"/>
        <v>10000</v>
      </c>
      <c r="N233" s="1829"/>
      <c r="O233" s="1830">
        <f t="shared" si="49"/>
        <v>0</v>
      </c>
      <c r="P233" s="1830">
        <f t="shared" si="50"/>
        <v>30000</v>
      </c>
      <c r="Q233" s="124"/>
      <c r="R233" s="1025"/>
    </row>
    <row r="234" spans="1:18" s="40" customFormat="1" ht="15.95" hidden="1" customHeight="1">
      <c r="B234" s="3209">
        <v>10</v>
      </c>
      <c r="C234" s="1336">
        <v>41825</v>
      </c>
      <c r="D234" s="3" t="s">
        <v>791</v>
      </c>
      <c r="E234" s="1829" t="s">
        <v>556</v>
      </c>
      <c r="F234" s="1829">
        <v>4</v>
      </c>
      <c r="G234" s="764">
        <v>25</v>
      </c>
      <c r="H234" s="764">
        <f>F234*G234</f>
        <v>100</v>
      </c>
      <c r="I234" s="122">
        <f>H234*500</f>
        <v>50000</v>
      </c>
      <c r="J234" s="1829"/>
      <c r="K234" s="779"/>
      <c r="L234" s="123"/>
      <c r="M234" s="1831">
        <f>L234*10000</f>
        <v>0</v>
      </c>
      <c r="N234" s="123"/>
      <c r="O234" s="1831">
        <f>N234*15000</f>
        <v>0</v>
      </c>
      <c r="P234" s="124">
        <f>I234+K234+M234+O234</f>
        <v>50000</v>
      </c>
      <c r="Q234" s="1831"/>
      <c r="R234" s="125"/>
    </row>
    <row r="235" spans="1:18" s="40" customFormat="1" ht="15.95" hidden="1" customHeight="1">
      <c r="B235" s="3209"/>
      <c r="C235" s="1336">
        <v>41825</v>
      </c>
      <c r="D235" s="807" t="s">
        <v>788</v>
      </c>
      <c r="E235" s="1829" t="s">
        <v>10</v>
      </c>
      <c r="F235" s="1829">
        <v>1</v>
      </c>
      <c r="G235" s="123">
        <v>20</v>
      </c>
      <c r="H235" s="764">
        <f t="shared" si="37"/>
        <v>20</v>
      </c>
      <c r="I235" s="122">
        <f t="shared" si="44"/>
        <v>10000</v>
      </c>
      <c r="J235" s="1829"/>
      <c r="K235" s="779"/>
      <c r="L235" s="123">
        <v>2</v>
      </c>
      <c r="M235" s="1831">
        <f t="shared" si="48"/>
        <v>20000</v>
      </c>
      <c r="N235" s="123"/>
      <c r="O235" s="1831">
        <f t="shared" si="49"/>
        <v>0</v>
      </c>
      <c r="P235" s="124">
        <f t="shared" si="50"/>
        <v>30000</v>
      </c>
      <c r="Q235" s="1831"/>
      <c r="R235" s="125"/>
    </row>
    <row r="236" spans="1:18" s="40" customFormat="1" ht="15.95" hidden="1" customHeight="1">
      <c r="A236" s="19"/>
      <c r="B236" s="3261">
        <v>11</v>
      </c>
      <c r="C236" s="1465">
        <v>41826</v>
      </c>
      <c r="D236" s="3" t="s">
        <v>791</v>
      </c>
      <c r="E236" s="1829" t="s">
        <v>556</v>
      </c>
      <c r="F236" s="1829">
        <v>1</v>
      </c>
      <c r="G236" s="764">
        <v>25</v>
      </c>
      <c r="H236" s="764">
        <f>F236*G236</f>
        <v>25</v>
      </c>
      <c r="I236" s="1831">
        <f>H236*500</f>
        <v>12500</v>
      </c>
      <c r="J236" s="1829"/>
      <c r="K236" s="1830"/>
      <c r="L236" s="123"/>
      <c r="M236" s="1830">
        <f>L236*10000</f>
        <v>0</v>
      </c>
      <c r="N236" s="1829"/>
      <c r="O236" s="1830">
        <f>N236*15000</f>
        <v>0</v>
      </c>
      <c r="P236" s="1830">
        <f>I236+K236+M236+O236</f>
        <v>12500</v>
      </c>
      <c r="Q236" s="1830"/>
      <c r="R236" s="125"/>
    </row>
    <row r="237" spans="1:18" s="40" customFormat="1" ht="15.95" hidden="1" customHeight="1">
      <c r="A237" s="19"/>
      <c r="B237" s="3261"/>
      <c r="C237" s="1465">
        <v>41826</v>
      </c>
      <c r="D237" s="807" t="s">
        <v>788</v>
      </c>
      <c r="E237" s="1829" t="s">
        <v>10</v>
      </c>
      <c r="F237" s="1829">
        <v>3</v>
      </c>
      <c r="G237" s="123">
        <v>20</v>
      </c>
      <c r="H237" s="764">
        <f t="shared" si="37"/>
        <v>60</v>
      </c>
      <c r="I237" s="1831">
        <f t="shared" si="44"/>
        <v>30000</v>
      </c>
      <c r="J237" s="1829"/>
      <c r="K237" s="1830"/>
      <c r="L237" s="123">
        <v>6</v>
      </c>
      <c r="M237" s="1830">
        <f t="shared" si="48"/>
        <v>60000</v>
      </c>
      <c r="N237" s="1829"/>
      <c r="O237" s="1830">
        <f t="shared" si="49"/>
        <v>0</v>
      </c>
      <c r="P237" s="1830">
        <f t="shared" si="50"/>
        <v>90000</v>
      </c>
      <c r="Q237" s="1830"/>
      <c r="R237" s="125"/>
    </row>
    <row r="238" spans="1:18" s="40" customFormat="1" ht="15.95" hidden="1" customHeight="1">
      <c r="A238" s="19"/>
      <c r="B238" s="1836">
        <v>12</v>
      </c>
      <c r="C238" s="1336">
        <v>41827</v>
      </c>
      <c r="D238" s="807" t="s">
        <v>788</v>
      </c>
      <c r="E238" s="1829" t="s">
        <v>10</v>
      </c>
      <c r="F238" s="1829">
        <v>4</v>
      </c>
      <c r="G238" s="123">
        <v>20</v>
      </c>
      <c r="H238" s="764">
        <f t="shared" si="37"/>
        <v>80</v>
      </c>
      <c r="I238" s="1831">
        <f t="shared" si="44"/>
        <v>40000</v>
      </c>
      <c r="J238" s="1829"/>
      <c r="K238" s="1830"/>
      <c r="L238" s="123">
        <v>1</v>
      </c>
      <c r="M238" s="1830">
        <f t="shared" si="48"/>
        <v>10000</v>
      </c>
      <c r="N238" s="1829"/>
      <c r="O238" s="1830">
        <f t="shared" si="49"/>
        <v>0</v>
      </c>
      <c r="P238" s="1830">
        <f t="shared" si="50"/>
        <v>50000</v>
      </c>
      <c r="Q238" s="1830"/>
      <c r="R238" s="125"/>
    </row>
    <row r="239" spans="1:18" s="40" customFormat="1" ht="15.95" hidden="1" customHeight="1">
      <c r="B239" s="3209">
        <v>13</v>
      </c>
      <c r="C239" s="1336">
        <v>41828</v>
      </c>
      <c r="D239" s="3" t="s">
        <v>792</v>
      </c>
      <c r="E239" s="1829" t="s">
        <v>556</v>
      </c>
      <c r="F239" s="1829">
        <v>2</v>
      </c>
      <c r="G239" s="764">
        <v>15</v>
      </c>
      <c r="H239" s="764">
        <f t="shared" si="37"/>
        <v>30</v>
      </c>
      <c r="I239" s="1831">
        <f t="shared" si="44"/>
        <v>15000</v>
      </c>
      <c r="J239" s="1829"/>
      <c r="K239" s="1830"/>
      <c r="L239" s="764"/>
      <c r="M239" s="1830">
        <f t="shared" si="48"/>
        <v>0</v>
      </c>
      <c r="N239" s="1829"/>
      <c r="O239" s="1830">
        <f t="shared" si="49"/>
        <v>0</v>
      </c>
      <c r="P239" s="1830">
        <f t="shared" si="50"/>
        <v>15000</v>
      </c>
      <c r="Q239" s="1830"/>
      <c r="R239" s="125"/>
    </row>
    <row r="240" spans="1:18" s="40" customFormat="1" ht="15.95" hidden="1" customHeight="1">
      <c r="B240" s="3209"/>
      <c r="C240" s="1336">
        <v>41828</v>
      </c>
      <c r="D240" s="807" t="s">
        <v>788</v>
      </c>
      <c r="E240" s="1829" t="s">
        <v>10</v>
      </c>
      <c r="F240" s="1829">
        <v>4</v>
      </c>
      <c r="G240" s="123">
        <v>20</v>
      </c>
      <c r="H240" s="764">
        <f>F240*G240</f>
        <v>80</v>
      </c>
      <c r="I240" s="1831">
        <f>H240*500</f>
        <v>40000</v>
      </c>
      <c r="J240" s="1829"/>
      <c r="K240" s="1830"/>
      <c r="L240" s="764">
        <v>2</v>
      </c>
      <c r="M240" s="1830">
        <f>L240*10000</f>
        <v>20000</v>
      </c>
      <c r="N240" s="1829"/>
      <c r="O240" s="1830">
        <f>N240*15000</f>
        <v>0</v>
      </c>
      <c r="P240" s="1830">
        <f>I240+K240+M240+O240</f>
        <v>60000</v>
      </c>
      <c r="Q240" s="1830"/>
      <c r="R240" s="125"/>
    </row>
    <row r="241" spans="2:19" s="40" customFormat="1" ht="15.95" hidden="1" customHeight="1">
      <c r="B241" s="1836">
        <v>14</v>
      </c>
      <c r="C241" s="1336">
        <v>41829</v>
      </c>
      <c r="D241" s="896" t="s">
        <v>808</v>
      </c>
      <c r="E241" s="1829"/>
      <c r="F241" s="1829"/>
      <c r="G241" s="764"/>
      <c r="H241" s="764">
        <f>F241*G241</f>
        <v>0</v>
      </c>
      <c r="I241" s="1831">
        <f>H241*500</f>
        <v>0</v>
      </c>
      <c r="J241" s="1829"/>
      <c r="K241" s="1830"/>
      <c r="L241" s="764"/>
      <c r="M241" s="1830">
        <f>L241*10000</f>
        <v>0</v>
      </c>
      <c r="N241" s="1829"/>
      <c r="O241" s="1830">
        <f>N241*15000</f>
        <v>0</v>
      </c>
      <c r="P241" s="1830">
        <f>I241+K241+M241+O241</f>
        <v>0</v>
      </c>
      <c r="Q241" s="1830"/>
      <c r="R241" s="125"/>
    </row>
    <row r="242" spans="2:19" s="40" customFormat="1" ht="15.95" hidden="1" customHeight="1">
      <c r="B242" s="1836">
        <v>15</v>
      </c>
      <c r="C242" s="1336">
        <v>41830</v>
      </c>
      <c r="D242" s="1843" t="s">
        <v>92</v>
      </c>
      <c r="E242" s="895"/>
      <c r="F242" s="895"/>
      <c r="G242" s="895"/>
      <c r="H242" s="764">
        <f>F242*G242</f>
        <v>0</v>
      </c>
      <c r="I242" s="1831">
        <f>H242*500</f>
        <v>0</v>
      </c>
      <c r="J242" s="895"/>
      <c r="K242" s="895"/>
      <c r="L242" s="764"/>
      <c r="M242" s="1830">
        <f>L242*10000</f>
        <v>0</v>
      </c>
      <c r="N242" s="1829"/>
      <c r="O242" s="1830">
        <f>N242*15000</f>
        <v>0</v>
      </c>
      <c r="P242" s="1830">
        <f>I242+K242+M242+O242</f>
        <v>0</v>
      </c>
      <c r="Q242" s="1830"/>
      <c r="R242" s="125"/>
    </row>
    <row r="243" spans="2:19" s="40" customFormat="1" ht="15.95" hidden="1" customHeight="1">
      <c r="B243" s="3209">
        <v>16</v>
      </c>
      <c r="C243" s="1336">
        <v>41831</v>
      </c>
      <c r="D243" s="3" t="s">
        <v>792</v>
      </c>
      <c r="E243" s="1829" t="s">
        <v>556</v>
      </c>
      <c r="F243" s="1829">
        <v>2</v>
      </c>
      <c r="G243" s="764">
        <v>15</v>
      </c>
      <c r="H243" s="764">
        <f>F243*G243</f>
        <v>30</v>
      </c>
      <c r="I243" s="1831">
        <f>H243*500</f>
        <v>15000</v>
      </c>
      <c r="J243" s="1829"/>
      <c r="K243" s="1830"/>
      <c r="L243" s="764"/>
      <c r="M243" s="1830">
        <f>L243*10000</f>
        <v>0</v>
      </c>
      <c r="N243" s="1829"/>
      <c r="O243" s="1830">
        <f>N243*15000</f>
        <v>0</v>
      </c>
      <c r="P243" s="1830">
        <f>I243+K243+M243+O243</f>
        <v>15000</v>
      </c>
      <c r="Q243" s="1830"/>
      <c r="R243" s="125"/>
    </row>
    <row r="244" spans="2:19" s="40" customFormat="1" ht="15.95" hidden="1" customHeight="1">
      <c r="B244" s="3209"/>
      <c r="C244" s="1336">
        <v>41831</v>
      </c>
      <c r="D244" s="807" t="s">
        <v>788</v>
      </c>
      <c r="E244" s="1829" t="s">
        <v>10</v>
      </c>
      <c r="F244" s="1829">
        <v>3</v>
      </c>
      <c r="G244" s="123">
        <v>20</v>
      </c>
      <c r="H244" s="764">
        <f t="shared" si="37"/>
        <v>60</v>
      </c>
      <c r="I244" s="1831">
        <f t="shared" si="44"/>
        <v>30000</v>
      </c>
      <c r="J244" s="1829"/>
      <c r="K244" s="1830"/>
      <c r="L244" s="764">
        <v>2</v>
      </c>
      <c r="M244" s="1830">
        <f t="shared" si="48"/>
        <v>20000</v>
      </c>
      <c r="N244" s="1829"/>
      <c r="O244" s="1830">
        <f t="shared" si="49"/>
        <v>0</v>
      </c>
      <c r="P244" s="1830">
        <f t="shared" si="50"/>
        <v>50000</v>
      </c>
      <c r="Q244" s="1830"/>
      <c r="R244" s="125"/>
    </row>
    <row r="245" spans="2:19" s="40" customFormat="1" ht="15.95" hidden="1" customHeight="1">
      <c r="B245" s="3209">
        <v>17</v>
      </c>
      <c r="C245" s="1336">
        <v>41832</v>
      </c>
      <c r="D245" s="3" t="s">
        <v>792</v>
      </c>
      <c r="E245" s="1829" t="s">
        <v>556</v>
      </c>
      <c r="F245" s="1829">
        <v>2</v>
      </c>
      <c r="G245" s="764">
        <v>15</v>
      </c>
      <c r="H245" s="764">
        <f>F245*G245</f>
        <v>30</v>
      </c>
      <c r="I245" s="1831">
        <f>H245*500</f>
        <v>15000</v>
      </c>
      <c r="J245" s="1829"/>
      <c r="K245" s="1830"/>
      <c r="L245" s="764"/>
      <c r="M245" s="1830">
        <f>L245*10000</f>
        <v>0</v>
      </c>
      <c r="N245" s="1829"/>
      <c r="O245" s="1830">
        <f>N245*15000</f>
        <v>0</v>
      </c>
      <c r="P245" s="1830">
        <f>I245+K245+M245+O245</f>
        <v>15000</v>
      </c>
      <c r="Q245" s="1830"/>
      <c r="R245" s="125"/>
    </row>
    <row r="246" spans="2:19" s="40" customFormat="1" ht="15.95" hidden="1" customHeight="1">
      <c r="B246" s="3209"/>
      <c r="C246" s="1336">
        <v>41832</v>
      </c>
      <c r="D246" s="807" t="s">
        <v>788</v>
      </c>
      <c r="E246" s="1829" t="s">
        <v>10</v>
      </c>
      <c r="F246" s="1829">
        <v>4</v>
      </c>
      <c r="G246" s="123">
        <v>20</v>
      </c>
      <c r="H246" s="764">
        <f t="shared" si="37"/>
        <v>80</v>
      </c>
      <c r="I246" s="1831">
        <f t="shared" si="44"/>
        <v>40000</v>
      </c>
      <c r="J246" s="1829"/>
      <c r="K246" s="1830"/>
      <c r="L246" s="764">
        <v>2</v>
      </c>
      <c r="M246" s="1830">
        <f t="shared" si="48"/>
        <v>20000</v>
      </c>
      <c r="N246" s="1829"/>
      <c r="O246" s="1830">
        <f t="shared" si="49"/>
        <v>0</v>
      </c>
      <c r="P246" s="1830">
        <f t="shared" si="50"/>
        <v>60000</v>
      </c>
      <c r="Q246" s="1830"/>
      <c r="R246" s="125"/>
    </row>
    <row r="247" spans="2:19" s="40" customFormat="1" ht="15.95" hidden="1" customHeight="1">
      <c r="B247" s="3261">
        <v>18</v>
      </c>
      <c r="C247" s="1465">
        <v>41833</v>
      </c>
      <c r="D247" s="3" t="s">
        <v>792</v>
      </c>
      <c r="E247" s="1829" t="s">
        <v>556</v>
      </c>
      <c r="F247" s="1829">
        <v>3</v>
      </c>
      <c r="G247" s="764">
        <v>15</v>
      </c>
      <c r="H247" s="764">
        <f>F247*G247</f>
        <v>45</v>
      </c>
      <c r="I247" s="1831">
        <f>H247*500</f>
        <v>22500</v>
      </c>
      <c r="J247" s="1829"/>
      <c r="K247" s="1830"/>
      <c r="L247" s="764"/>
      <c r="M247" s="1830">
        <f>L247*10000</f>
        <v>0</v>
      </c>
      <c r="N247" s="1829"/>
      <c r="O247" s="1830">
        <f>N247*15000</f>
        <v>0</v>
      </c>
      <c r="P247" s="1830">
        <f>I247+K247+M247+O247</f>
        <v>22500</v>
      </c>
      <c r="Q247" s="1830"/>
      <c r="R247" s="125"/>
      <c r="S247" s="344"/>
    </row>
    <row r="248" spans="2:19" s="40" customFormat="1" ht="15.95" hidden="1" customHeight="1">
      <c r="B248" s="3261"/>
      <c r="C248" s="1465">
        <v>41833</v>
      </c>
      <c r="D248" s="807" t="s">
        <v>788</v>
      </c>
      <c r="E248" s="1829" t="s">
        <v>10</v>
      </c>
      <c r="F248" s="1829">
        <v>3</v>
      </c>
      <c r="G248" s="123">
        <v>20</v>
      </c>
      <c r="H248" s="764">
        <f t="shared" si="37"/>
        <v>60</v>
      </c>
      <c r="I248" s="1831">
        <f t="shared" si="44"/>
        <v>30000</v>
      </c>
      <c r="J248" s="1829"/>
      <c r="K248" s="1830"/>
      <c r="L248" s="764">
        <v>5</v>
      </c>
      <c r="M248" s="1830">
        <f t="shared" si="48"/>
        <v>50000</v>
      </c>
      <c r="N248" s="1829"/>
      <c r="O248" s="1830">
        <f t="shared" si="49"/>
        <v>0</v>
      </c>
      <c r="P248" s="1830">
        <f t="shared" si="50"/>
        <v>80000</v>
      </c>
      <c r="Q248" s="1830"/>
      <c r="R248" s="125"/>
      <c r="S248" s="344"/>
    </row>
    <row r="249" spans="2:19" s="40" customFormat="1" ht="15.95" hidden="1" customHeight="1">
      <c r="B249" s="1836">
        <v>19</v>
      </c>
      <c r="C249" s="1336">
        <v>41834</v>
      </c>
      <c r="D249" s="807" t="s">
        <v>788</v>
      </c>
      <c r="E249" s="1829" t="s">
        <v>10</v>
      </c>
      <c r="F249" s="1829">
        <v>2</v>
      </c>
      <c r="G249" s="123">
        <v>20</v>
      </c>
      <c r="H249" s="764">
        <f t="shared" si="37"/>
        <v>40</v>
      </c>
      <c r="I249" s="1831">
        <f t="shared" si="44"/>
        <v>20000</v>
      </c>
      <c r="J249" s="1829"/>
      <c r="K249" s="1830"/>
      <c r="L249" s="764"/>
      <c r="M249" s="1830">
        <f t="shared" si="48"/>
        <v>0</v>
      </c>
      <c r="N249" s="1829"/>
      <c r="O249" s="1830">
        <f t="shared" si="49"/>
        <v>0</v>
      </c>
      <c r="P249" s="1830">
        <f t="shared" si="50"/>
        <v>20000</v>
      </c>
      <c r="Q249" s="1830"/>
      <c r="R249" s="125"/>
      <c r="S249" s="344"/>
    </row>
    <row r="250" spans="2:19" s="40" customFormat="1" ht="15.95" hidden="1" customHeight="1">
      <c r="B250" s="3209">
        <v>20</v>
      </c>
      <c r="C250" s="1336">
        <v>41835</v>
      </c>
      <c r="D250" s="3" t="s">
        <v>794</v>
      </c>
      <c r="E250" s="1829" t="s">
        <v>556</v>
      </c>
      <c r="F250" s="1829">
        <v>1</v>
      </c>
      <c r="G250" s="764">
        <v>30</v>
      </c>
      <c r="H250" s="764">
        <f>F250*G250</f>
        <v>30</v>
      </c>
      <c r="I250" s="1831">
        <f>H250*500</f>
        <v>15000</v>
      </c>
      <c r="J250" s="1829"/>
      <c r="K250" s="1830"/>
      <c r="L250" s="764"/>
      <c r="M250" s="1830">
        <f>L250*10000</f>
        <v>0</v>
      </c>
      <c r="N250" s="1829"/>
      <c r="O250" s="1830">
        <f>N250*15000</f>
        <v>0</v>
      </c>
      <c r="P250" s="1830">
        <f>I250+K250+M250+O250</f>
        <v>15000</v>
      </c>
      <c r="Q250" s="1830"/>
      <c r="R250" s="125"/>
      <c r="S250" s="344"/>
    </row>
    <row r="251" spans="2:19" s="40" customFormat="1" ht="15.95" hidden="1" customHeight="1">
      <c r="B251" s="3209"/>
      <c r="C251" s="1336">
        <v>41835</v>
      </c>
      <c r="D251" s="3" t="s">
        <v>902</v>
      </c>
      <c r="E251" s="1829" t="s">
        <v>556</v>
      </c>
      <c r="F251" s="1829">
        <v>1</v>
      </c>
      <c r="G251" s="764"/>
      <c r="H251" s="764">
        <f>F251*G251</f>
        <v>0</v>
      </c>
      <c r="I251" s="1831">
        <f>H251*500</f>
        <v>0</v>
      </c>
      <c r="J251" s="1829" t="s">
        <v>127</v>
      </c>
      <c r="K251" s="1830">
        <f>F251*10000</f>
        <v>10000</v>
      </c>
      <c r="L251" s="764"/>
      <c r="M251" s="1830">
        <f t="shared" si="48"/>
        <v>0</v>
      </c>
      <c r="N251" s="1829"/>
      <c r="O251" s="1830">
        <f t="shared" si="49"/>
        <v>0</v>
      </c>
      <c r="P251" s="1830">
        <f t="shared" si="50"/>
        <v>10000</v>
      </c>
      <c r="Q251" s="1830"/>
      <c r="R251" s="125"/>
      <c r="S251" s="344"/>
    </row>
    <row r="252" spans="2:19" s="40" customFormat="1" ht="15.95" hidden="1" customHeight="1">
      <c r="B252" s="3209">
        <v>21</v>
      </c>
      <c r="C252" s="1336">
        <v>41836</v>
      </c>
      <c r="D252" s="3" t="s">
        <v>795</v>
      </c>
      <c r="E252" s="1829" t="s">
        <v>556</v>
      </c>
      <c r="F252" s="1829">
        <v>4</v>
      </c>
      <c r="G252" s="764">
        <v>18</v>
      </c>
      <c r="H252" s="764">
        <f>F252*G252</f>
        <v>72</v>
      </c>
      <c r="I252" s="1831">
        <f>H252*500</f>
        <v>36000</v>
      </c>
      <c r="J252" s="1829"/>
      <c r="K252" s="1830"/>
      <c r="L252" s="764"/>
      <c r="M252" s="1830">
        <f>L252*10000</f>
        <v>0</v>
      </c>
      <c r="N252" s="1829"/>
      <c r="O252" s="1830">
        <f>N252*15000</f>
        <v>0</v>
      </c>
      <c r="P252" s="1830">
        <f>I252+K252+M252+O252</f>
        <v>36000</v>
      </c>
      <c r="Q252" s="1830"/>
      <c r="R252" s="125"/>
      <c r="S252" s="344"/>
    </row>
    <row r="253" spans="2:19" s="40" customFormat="1" ht="15.95" hidden="1" customHeight="1">
      <c r="B253" s="3209"/>
      <c r="C253" s="1336">
        <v>41836</v>
      </c>
      <c r="D253" s="807" t="s">
        <v>788</v>
      </c>
      <c r="E253" s="1829" t="s">
        <v>10</v>
      </c>
      <c r="F253" s="1829">
        <v>4</v>
      </c>
      <c r="G253" s="123">
        <v>20</v>
      </c>
      <c r="H253" s="764">
        <f t="shared" si="37"/>
        <v>80</v>
      </c>
      <c r="I253" s="1831">
        <f t="shared" si="44"/>
        <v>40000</v>
      </c>
      <c r="J253" s="1829"/>
      <c r="K253" s="1830"/>
      <c r="L253" s="764">
        <v>2</v>
      </c>
      <c r="M253" s="1830">
        <f t="shared" si="48"/>
        <v>20000</v>
      </c>
      <c r="N253" s="1829"/>
      <c r="O253" s="1830">
        <f t="shared" si="49"/>
        <v>0</v>
      </c>
      <c r="P253" s="1830">
        <f t="shared" si="50"/>
        <v>60000</v>
      </c>
      <c r="Q253" s="1830"/>
      <c r="R253" s="125"/>
      <c r="S253" s="344"/>
    </row>
    <row r="254" spans="2:19" s="40" customFormat="1" ht="15.95" hidden="1" customHeight="1">
      <c r="B254" s="3209">
        <v>22</v>
      </c>
      <c r="C254" s="1336">
        <v>41837</v>
      </c>
      <c r="D254" s="3" t="s">
        <v>795</v>
      </c>
      <c r="E254" s="1829" t="s">
        <v>556</v>
      </c>
      <c r="F254" s="1829">
        <v>3</v>
      </c>
      <c r="G254" s="764">
        <v>18</v>
      </c>
      <c r="H254" s="764">
        <f>F254*G254</f>
        <v>54</v>
      </c>
      <c r="I254" s="1831">
        <f>H254*500</f>
        <v>27000</v>
      </c>
      <c r="J254" s="1829"/>
      <c r="K254" s="1830"/>
      <c r="L254" s="764"/>
      <c r="M254" s="1830">
        <f>L254*10000</f>
        <v>0</v>
      </c>
      <c r="N254" s="1829"/>
      <c r="O254" s="1830">
        <f>N254*15000</f>
        <v>0</v>
      </c>
      <c r="P254" s="1830">
        <f>I254+K254+M254+O254</f>
        <v>27000</v>
      </c>
      <c r="Q254" s="1830"/>
      <c r="R254" s="125"/>
      <c r="S254" s="344"/>
    </row>
    <row r="255" spans="2:19" s="40" customFormat="1" ht="15.95" hidden="1" customHeight="1">
      <c r="B255" s="3209"/>
      <c r="C255" s="1336">
        <v>41837</v>
      </c>
      <c r="D255" s="807" t="s">
        <v>788</v>
      </c>
      <c r="E255" s="1829" t="s">
        <v>10</v>
      </c>
      <c r="F255" s="1829">
        <v>3</v>
      </c>
      <c r="G255" s="123">
        <v>20</v>
      </c>
      <c r="H255" s="764">
        <f t="shared" si="37"/>
        <v>60</v>
      </c>
      <c r="I255" s="1831">
        <f t="shared" si="44"/>
        <v>30000</v>
      </c>
      <c r="J255" s="1829"/>
      <c r="K255" s="1830"/>
      <c r="L255" s="764">
        <v>2</v>
      </c>
      <c r="M255" s="1830">
        <f t="shared" si="48"/>
        <v>20000</v>
      </c>
      <c r="N255" s="1829"/>
      <c r="O255" s="1830">
        <f t="shared" si="49"/>
        <v>0</v>
      </c>
      <c r="P255" s="1830">
        <f t="shared" si="50"/>
        <v>50000</v>
      </c>
      <c r="Q255" s="1830"/>
      <c r="R255" s="125"/>
      <c r="S255" s="344"/>
    </row>
    <row r="256" spans="2:19" s="40" customFormat="1" ht="15.95" hidden="1" customHeight="1">
      <c r="B256" s="3209">
        <v>23</v>
      </c>
      <c r="C256" s="1336">
        <v>41838</v>
      </c>
      <c r="D256" s="3" t="s">
        <v>795</v>
      </c>
      <c r="E256" s="1829" t="s">
        <v>556</v>
      </c>
      <c r="F256" s="1829">
        <v>2</v>
      </c>
      <c r="G256" s="764">
        <v>18</v>
      </c>
      <c r="H256" s="764">
        <f>F256*G256</f>
        <v>36</v>
      </c>
      <c r="I256" s="122">
        <f>H256*500</f>
        <v>18000</v>
      </c>
      <c r="J256" s="1829"/>
      <c r="K256" s="779"/>
      <c r="L256" s="764"/>
      <c r="M256" s="1830">
        <f>L256*10000</f>
        <v>0</v>
      </c>
      <c r="N256" s="1829"/>
      <c r="O256" s="1830">
        <f>N256*15000</f>
        <v>0</v>
      </c>
      <c r="P256" s="1830">
        <f>I256+K256+M256+O256</f>
        <v>18000</v>
      </c>
      <c r="Q256" s="1830"/>
      <c r="R256" s="125"/>
      <c r="S256" s="344"/>
    </row>
    <row r="257" spans="1:19" s="40" customFormat="1" ht="15.95" hidden="1" customHeight="1">
      <c r="B257" s="3209"/>
      <c r="C257" s="1336">
        <v>41838</v>
      </c>
      <c r="D257" s="807" t="s">
        <v>788</v>
      </c>
      <c r="E257" s="1829" t="s">
        <v>10</v>
      </c>
      <c r="F257" s="1829">
        <v>3</v>
      </c>
      <c r="G257" s="123">
        <v>20</v>
      </c>
      <c r="H257" s="764">
        <f t="shared" si="37"/>
        <v>60</v>
      </c>
      <c r="I257" s="122">
        <f t="shared" si="44"/>
        <v>30000</v>
      </c>
      <c r="J257" s="1829"/>
      <c r="K257" s="779"/>
      <c r="L257" s="764">
        <v>1</v>
      </c>
      <c r="M257" s="1830">
        <f t="shared" si="48"/>
        <v>10000</v>
      </c>
      <c r="N257" s="1829"/>
      <c r="O257" s="1830">
        <f t="shared" si="49"/>
        <v>0</v>
      </c>
      <c r="P257" s="1830">
        <f t="shared" si="50"/>
        <v>40000</v>
      </c>
      <c r="Q257" s="1830"/>
      <c r="R257" s="125"/>
      <c r="S257" s="344"/>
    </row>
    <row r="258" spans="1:19" s="40" customFormat="1" ht="15.95" hidden="1" customHeight="1">
      <c r="B258" s="1836">
        <v>24</v>
      </c>
      <c r="C258" s="1336">
        <v>41839</v>
      </c>
      <c r="D258" s="1018" t="s">
        <v>803</v>
      </c>
      <c r="E258" s="42"/>
      <c r="F258" s="1829"/>
      <c r="G258" s="764"/>
      <c r="H258" s="764">
        <f t="shared" si="37"/>
        <v>0</v>
      </c>
      <c r="I258" s="1831">
        <f t="shared" si="44"/>
        <v>0</v>
      </c>
      <c r="J258" s="1829"/>
      <c r="K258" s="1830"/>
      <c r="L258" s="764"/>
      <c r="M258" s="1830">
        <f t="shared" si="48"/>
        <v>0</v>
      </c>
      <c r="N258" s="1829"/>
      <c r="O258" s="1830">
        <f t="shared" si="49"/>
        <v>0</v>
      </c>
      <c r="P258" s="1830">
        <f t="shared" si="50"/>
        <v>0</v>
      </c>
      <c r="Q258" s="1830"/>
      <c r="R258" s="125"/>
      <c r="S258" s="344"/>
    </row>
    <row r="259" spans="1:19" s="40" customFormat="1" ht="15.95" hidden="1" customHeight="1">
      <c r="B259" s="1837">
        <v>25</v>
      </c>
      <c r="C259" s="1465">
        <v>41840</v>
      </c>
      <c r="D259" s="3" t="s">
        <v>796</v>
      </c>
      <c r="E259" s="1829" t="s">
        <v>556</v>
      </c>
      <c r="F259" s="1829">
        <v>1</v>
      </c>
      <c r="G259" s="764">
        <v>27</v>
      </c>
      <c r="H259" s="764">
        <f t="shared" ref="H259:H300" si="51">F259*G259</f>
        <v>27</v>
      </c>
      <c r="I259" s="1831">
        <f t="shared" si="44"/>
        <v>13500</v>
      </c>
      <c r="J259" s="1829"/>
      <c r="K259" s="1830"/>
      <c r="L259" s="764">
        <v>4</v>
      </c>
      <c r="M259" s="1830">
        <f t="shared" si="48"/>
        <v>40000</v>
      </c>
      <c r="N259" s="1829"/>
      <c r="O259" s="1830">
        <f t="shared" si="49"/>
        <v>0</v>
      </c>
      <c r="P259" s="1830">
        <f t="shared" si="50"/>
        <v>53500</v>
      </c>
      <c r="Q259" s="1830"/>
      <c r="R259" s="125"/>
      <c r="S259" s="344"/>
    </row>
    <row r="260" spans="1:19" s="40" customFormat="1" ht="15.95" hidden="1" customHeight="1">
      <c r="B260" s="3209">
        <v>26</v>
      </c>
      <c r="C260" s="1336">
        <v>41841</v>
      </c>
      <c r="D260" s="3" t="s">
        <v>796</v>
      </c>
      <c r="E260" s="1829" t="s">
        <v>556</v>
      </c>
      <c r="F260" s="1829">
        <v>1</v>
      </c>
      <c r="G260" s="764">
        <v>27</v>
      </c>
      <c r="H260" s="764">
        <f t="shared" si="51"/>
        <v>27</v>
      </c>
      <c r="I260" s="1831">
        <f t="shared" si="44"/>
        <v>13500</v>
      </c>
      <c r="J260" s="1829"/>
      <c r="K260" s="1830"/>
      <c r="L260" s="764"/>
      <c r="M260" s="1830">
        <f t="shared" si="48"/>
        <v>0</v>
      </c>
      <c r="N260" s="1829"/>
      <c r="O260" s="1830">
        <f t="shared" si="49"/>
        <v>0</v>
      </c>
      <c r="P260" s="1830">
        <f t="shared" si="50"/>
        <v>13500</v>
      </c>
      <c r="Q260" s="1830"/>
      <c r="R260" s="125"/>
      <c r="S260" s="344"/>
    </row>
    <row r="261" spans="1:19" s="40" customFormat="1" ht="15.95" hidden="1" customHeight="1">
      <c r="B261" s="3209"/>
      <c r="C261" s="1336">
        <v>41841</v>
      </c>
      <c r="D261" s="1121" t="s">
        <v>788</v>
      </c>
      <c r="E261" s="1829" t="s">
        <v>10</v>
      </c>
      <c r="F261" s="1829">
        <v>2</v>
      </c>
      <c r="G261" s="123">
        <v>20</v>
      </c>
      <c r="H261" s="764">
        <f>F261*G261</f>
        <v>40</v>
      </c>
      <c r="I261" s="1831">
        <f>H261*500</f>
        <v>20000</v>
      </c>
      <c r="J261" s="1829"/>
      <c r="K261" s="1830"/>
      <c r="L261" s="764"/>
      <c r="M261" s="1830">
        <f>L261*10000</f>
        <v>0</v>
      </c>
      <c r="N261" s="1829"/>
      <c r="O261" s="1830">
        <f>N261*15000</f>
        <v>0</v>
      </c>
      <c r="P261" s="1830">
        <f>I261+K261+M261+O261</f>
        <v>20000</v>
      </c>
      <c r="Q261" s="1830"/>
      <c r="R261" s="125"/>
      <c r="S261" s="344"/>
    </row>
    <row r="262" spans="1:19" s="40" customFormat="1" ht="15.95" hidden="1" customHeight="1">
      <c r="B262" s="3209"/>
      <c r="C262" s="1336">
        <v>41841</v>
      </c>
      <c r="D262" s="1121" t="s">
        <v>802</v>
      </c>
      <c r="E262" s="1829" t="s">
        <v>10</v>
      </c>
      <c r="F262" s="1829">
        <v>1</v>
      </c>
      <c r="G262" s="764">
        <v>20</v>
      </c>
      <c r="H262" s="764">
        <f t="shared" si="51"/>
        <v>20</v>
      </c>
      <c r="I262" s="1831">
        <f t="shared" si="44"/>
        <v>10000</v>
      </c>
      <c r="J262" s="1829"/>
      <c r="K262" s="1830"/>
      <c r="L262" s="764">
        <v>1</v>
      </c>
      <c r="M262" s="1830">
        <f t="shared" si="48"/>
        <v>10000</v>
      </c>
      <c r="N262" s="1829"/>
      <c r="O262" s="1830">
        <f t="shared" si="49"/>
        <v>0</v>
      </c>
      <c r="P262" s="1830">
        <f t="shared" si="50"/>
        <v>20000</v>
      </c>
      <c r="Q262" s="1830"/>
      <c r="R262" s="125"/>
      <c r="S262" s="344"/>
    </row>
    <row r="263" spans="1:19" s="40" customFormat="1" ht="15.95" hidden="1" customHeight="1">
      <c r="B263" s="3209">
        <v>27</v>
      </c>
      <c r="C263" s="1336">
        <v>41842</v>
      </c>
      <c r="D263" s="3" t="s">
        <v>796</v>
      </c>
      <c r="E263" s="1829" t="s">
        <v>556</v>
      </c>
      <c r="F263" s="1829">
        <v>1</v>
      </c>
      <c r="G263" s="764">
        <v>27</v>
      </c>
      <c r="H263" s="764">
        <f>F263*G263</f>
        <v>27</v>
      </c>
      <c r="I263" s="1831">
        <f>H263*500</f>
        <v>13500</v>
      </c>
      <c r="J263" s="1829"/>
      <c r="K263" s="1830"/>
      <c r="L263" s="764"/>
      <c r="M263" s="1830">
        <f>L263*10000</f>
        <v>0</v>
      </c>
      <c r="N263" s="1829"/>
      <c r="O263" s="1830">
        <f>N263*15000</f>
        <v>0</v>
      </c>
      <c r="P263" s="1830">
        <f>I263+K263+M263+O263</f>
        <v>13500</v>
      </c>
      <c r="Q263" s="1830"/>
      <c r="R263" s="125"/>
      <c r="S263" s="344"/>
    </row>
    <row r="264" spans="1:19" s="40" customFormat="1" ht="15.95" hidden="1" customHeight="1">
      <c r="B264" s="3209"/>
      <c r="C264" s="1336">
        <v>41842</v>
      </c>
      <c r="D264" s="1121" t="s">
        <v>788</v>
      </c>
      <c r="E264" s="1829" t="s">
        <v>10</v>
      </c>
      <c r="F264" s="1829">
        <v>2</v>
      </c>
      <c r="G264" s="123">
        <v>20</v>
      </c>
      <c r="H264" s="764">
        <f t="shared" si="51"/>
        <v>40</v>
      </c>
      <c r="I264" s="1831">
        <f t="shared" si="44"/>
        <v>20000</v>
      </c>
      <c r="J264" s="1829"/>
      <c r="K264" s="1830"/>
      <c r="L264" s="764">
        <v>1</v>
      </c>
      <c r="M264" s="1830">
        <f t="shared" si="48"/>
        <v>10000</v>
      </c>
      <c r="N264" s="1829"/>
      <c r="O264" s="1830">
        <f t="shared" si="49"/>
        <v>0</v>
      </c>
      <c r="P264" s="1830">
        <f t="shared" si="50"/>
        <v>30000</v>
      </c>
      <c r="Q264" s="1830"/>
      <c r="R264" s="125"/>
      <c r="S264" s="344"/>
    </row>
    <row r="265" spans="1:19" s="40" customFormat="1" ht="15.95" hidden="1" customHeight="1">
      <c r="B265" s="1836">
        <v>28</v>
      </c>
      <c r="C265" s="1336">
        <v>41843</v>
      </c>
      <c r="D265" s="1121" t="s">
        <v>788</v>
      </c>
      <c r="E265" s="1829" t="s">
        <v>10</v>
      </c>
      <c r="F265" s="1829">
        <v>2</v>
      </c>
      <c r="G265" s="123">
        <v>20</v>
      </c>
      <c r="H265" s="764">
        <f t="shared" si="51"/>
        <v>40</v>
      </c>
      <c r="I265" s="1831">
        <f t="shared" si="44"/>
        <v>20000</v>
      </c>
      <c r="J265" s="1829"/>
      <c r="K265" s="1830"/>
      <c r="L265" s="764"/>
      <c r="M265" s="1830">
        <f>L265*10000</f>
        <v>0</v>
      </c>
      <c r="N265" s="1829"/>
      <c r="O265" s="1830">
        <f>N265*15000</f>
        <v>0</v>
      </c>
      <c r="P265" s="1830">
        <f t="shared" si="50"/>
        <v>20000</v>
      </c>
      <c r="Q265" s="1830"/>
      <c r="R265" s="125"/>
      <c r="S265" s="344"/>
    </row>
    <row r="266" spans="1:19" s="40" customFormat="1" ht="15.95" hidden="1" customHeight="1">
      <c r="B266" s="1836">
        <v>29</v>
      </c>
      <c r="C266" s="1336">
        <v>41844</v>
      </c>
      <c r="D266" s="1121" t="s">
        <v>788</v>
      </c>
      <c r="E266" s="1829" t="s">
        <v>10</v>
      </c>
      <c r="F266" s="1829">
        <v>1</v>
      </c>
      <c r="G266" s="123">
        <v>20</v>
      </c>
      <c r="H266" s="764">
        <f t="shared" si="51"/>
        <v>20</v>
      </c>
      <c r="I266" s="1831">
        <f t="shared" si="44"/>
        <v>10000</v>
      </c>
      <c r="J266" s="1829"/>
      <c r="K266" s="1830"/>
      <c r="L266" s="764"/>
      <c r="M266" s="1830">
        <f>L266*10000</f>
        <v>0</v>
      </c>
      <c r="N266" s="1829"/>
      <c r="O266" s="1830">
        <f>N266*15000</f>
        <v>0</v>
      </c>
      <c r="P266" s="1830">
        <f t="shared" si="50"/>
        <v>10000</v>
      </c>
      <c r="Q266" s="1830"/>
      <c r="R266" s="125"/>
    </row>
    <row r="267" spans="1:19" s="40" customFormat="1" ht="15.95" hidden="1" customHeight="1" thickBot="1">
      <c r="A267" s="1457"/>
      <c r="B267" s="1840">
        <v>30</v>
      </c>
      <c r="C267" s="1338">
        <v>41845</v>
      </c>
      <c r="D267" s="1468" t="s">
        <v>797</v>
      </c>
      <c r="E267" s="1838"/>
      <c r="F267" s="1838"/>
      <c r="G267" s="765"/>
      <c r="H267" s="765">
        <f t="shared" si="51"/>
        <v>0</v>
      </c>
      <c r="I267" s="1832">
        <f t="shared" si="44"/>
        <v>0</v>
      </c>
      <c r="J267" s="1838"/>
      <c r="K267" s="767"/>
      <c r="L267" s="765"/>
      <c r="M267" s="767">
        <f>L267*10000</f>
        <v>0</v>
      </c>
      <c r="N267" s="1838"/>
      <c r="O267" s="767">
        <f>N267*15000</f>
        <v>0</v>
      </c>
      <c r="P267" s="767">
        <f t="shared" si="50"/>
        <v>0</v>
      </c>
      <c r="Q267" s="767"/>
      <c r="R267" s="792"/>
    </row>
    <row r="268" spans="1:19" s="21" customFormat="1" ht="15.95" hidden="1" customHeight="1">
      <c r="B268" s="2151">
        <v>1</v>
      </c>
      <c r="C268" s="695">
        <v>41846</v>
      </c>
      <c r="D268" s="1086" t="s">
        <v>797</v>
      </c>
      <c r="E268" s="1463"/>
      <c r="F268" s="1463"/>
      <c r="G268" s="1464"/>
      <c r="H268" s="764">
        <f t="shared" si="51"/>
        <v>0</v>
      </c>
      <c r="I268" s="2146">
        <f t="shared" ref="I268:I300" si="52">H268*500</f>
        <v>0</v>
      </c>
      <c r="J268" s="773"/>
      <c r="K268" s="2146"/>
      <c r="L268" s="1029"/>
      <c r="M268" s="2152">
        <f t="shared" ref="M268:M300" si="53">L268*10000</f>
        <v>0</v>
      </c>
      <c r="N268" s="770"/>
      <c r="O268" s="2152">
        <f t="shared" ref="O268:O300" si="54">N268*15000</f>
        <v>0</v>
      </c>
      <c r="P268" s="2152">
        <f t="shared" si="50"/>
        <v>0</v>
      </c>
      <c r="Q268" s="1036"/>
      <c r="R268" s="775"/>
    </row>
    <row r="269" spans="1:19" s="21" customFormat="1" ht="15.95" hidden="1" customHeight="1">
      <c r="B269" s="2121">
        <v>2</v>
      </c>
      <c r="C269" s="108">
        <v>41847</v>
      </c>
      <c r="D269" s="896" t="s">
        <v>797</v>
      </c>
      <c r="E269" s="1470"/>
      <c r="F269" s="1470"/>
      <c r="G269" s="1471"/>
      <c r="H269" s="764">
        <f t="shared" si="51"/>
        <v>0</v>
      </c>
      <c r="I269" s="2141">
        <f t="shared" si="52"/>
        <v>0</v>
      </c>
      <c r="J269" s="119"/>
      <c r="K269" s="2141"/>
      <c r="L269" s="123"/>
      <c r="M269" s="2140">
        <f t="shared" si="53"/>
        <v>0</v>
      </c>
      <c r="N269" s="2139"/>
      <c r="O269" s="2140">
        <f t="shared" si="54"/>
        <v>0</v>
      </c>
      <c r="P269" s="2140">
        <f t="shared" si="50"/>
        <v>0</v>
      </c>
      <c r="Q269" s="124"/>
      <c r="R269" s="125"/>
    </row>
    <row r="270" spans="1:19" s="21" customFormat="1" ht="15.95" hidden="1" customHeight="1">
      <c r="B270" s="2121">
        <v>3</v>
      </c>
      <c r="C270" s="108">
        <v>41848</v>
      </c>
      <c r="D270" s="896" t="s">
        <v>972</v>
      </c>
      <c r="E270" s="2139"/>
      <c r="F270" s="2139"/>
      <c r="G270" s="123"/>
      <c r="H270" s="764">
        <f t="shared" si="51"/>
        <v>0</v>
      </c>
      <c r="I270" s="2141">
        <f t="shared" si="52"/>
        <v>0</v>
      </c>
      <c r="J270" s="777"/>
      <c r="K270" s="2141"/>
      <c r="L270" s="123"/>
      <c r="M270" s="2140">
        <f t="shared" si="53"/>
        <v>0</v>
      </c>
      <c r="N270" s="2139"/>
      <c r="O270" s="2140">
        <f t="shared" si="54"/>
        <v>0</v>
      </c>
      <c r="P270" s="2140">
        <f t="shared" si="50"/>
        <v>0</v>
      </c>
      <c r="Q270" s="2140"/>
      <c r="R270" s="125"/>
    </row>
    <row r="271" spans="1:19" s="21" customFormat="1" ht="15.95" hidden="1" customHeight="1">
      <c r="B271" s="2121">
        <v>4</v>
      </c>
      <c r="C271" s="108">
        <v>41849</v>
      </c>
      <c r="D271" s="896" t="s">
        <v>972</v>
      </c>
      <c r="E271" s="2139"/>
      <c r="F271" s="2139"/>
      <c r="G271" s="2139"/>
      <c r="H271" s="764">
        <f t="shared" si="51"/>
        <v>0</v>
      </c>
      <c r="I271" s="122">
        <f t="shared" si="52"/>
        <v>0</v>
      </c>
      <c r="J271" s="2139"/>
      <c r="K271" s="779"/>
      <c r="L271" s="123"/>
      <c r="M271" s="2140">
        <f t="shared" si="53"/>
        <v>0</v>
      </c>
      <c r="N271" s="2139"/>
      <c r="O271" s="2140">
        <f t="shared" si="54"/>
        <v>0</v>
      </c>
      <c r="P271" s="2140">
        <f t="shared" si="50"/>
        <v>0</v>
      </c>
      <c r="Q271" s="124"/>
      <c r="R271" s="1025"/>
    </row>
    <row r="272" spans="1:19" s="21" customFormat="1" ht="15.95" hidden="1" customHeight="1">
      <c r="B272" s="2121">
        <v>5</v>
      </c>
      <c r="C272" s="108">
        <v>41850</v>
      </c>
      <c r="D272" s="896" t="s">
        <v>972</v>
      </c>
      <c r="E272" s="2139"/>
      <c r="F272" s="2139"/>
      <c r="G272" s="764"/>
      <c r="H272" s="764">
        <f t="shared" si="51"/>
        <v>0</v>
      </c>
      <c r="I272" s="2141">
        <f t="shared" si="52"/>
        <v>0</v>
      </c>
      <c r="J272" s="2139"/>
      <c r="K272" s="2141"/>
      <c r="L272" s="123"/>
      <c r="M272" s="2140">
        <f t="shared" si="53"/>
        <v>0</v>
      </c>
      <c r="N272" s="2139"/>
      <c r="O272" s="2140">
        <f t="shared" si="54"/>
        <v>0</v>
      </c>
      <c r="P272" s="2140">
        <f t="shared" si="50"/>
        <v>0</v>
      </c>
      <c r="Q272" s="124"/>
      <c r="R272" s="1025"/>
    </row>
    <row r="273" spans="1:18" s="21" customFormat="1" ht="15.95" hidden="1" customHeight="1">
      <c r="B273" s="2121">
        <v>6</v>
      </c>
      <c r="C273" s="108">
        <v>41851</v>
      </c>
      <c r="D273" s="896" t="s">
        <v>972</v>
      </c>
      <c r="E273" s="2139"/>
      <c r="F273" s="784"/>
      <c r="G273" s="785"/>
      <c r="H273" s="764">
        <f t="shared" si="51"/>
        <v>0</v>
      </c>
      <c r="I273" s="2141">
        <f t="shared" si="52"/>
        <v>0</v>
      </c>
      <c r="J273" s="786"/>
      <c r="K273" s="787"/>
      <c r="L273" s="123"/>
      <c r="M273" s="2140">
        <f t="shared" si="53"/>
        <v>0</v>
      </c>
      <c r="N273" s="2139"/>
      <c r="O273" s="2140">
        <f t="shared" si="54"/>
        <v>0</v>
      </c>
      <c r="P273" s="2140">
        <f t="shared" si="50"/>
        <v>0</v>
      </c>
      <c r="Q273" s="788"/>
      <c r="R273" s="789"/>
    </row>
    <row r="274" spans="1:18" s="21" customFormat="1" ht="15.95" hidden="1" customHeight="1">
      <c r="B274" s="2121">
        <v>7</v>
      </c>
      <c r="C274" s="108">
        <v>41852</v>
      </c>
      <c r="D274" s="896" t="s">
        <v>972</v>
      </c>
      <c r="E274" s="2139"/>
      <c r="F274" s="2139"/>
      <c r="G274" s="123"/>
      <c r="H274" s="764">
        <f t="shared" si="51"/>
        <v>0</v>
      </c>
      <c r="I274" s="2141">
        <f t="shared" si="52"/>
        <v>0</v>
      </c>
      <c r="J274" s="777"/>
      <c r="K274" s="2141"/>
      <c r="L274" s="123"/>
      <c r="M274" s="2140">
        <f t="shared" si="53"/>
        <v>0</v>
      </c>
      <c r="N274" s="2139"/>
      <c r="O274" s="2140">
        <f t="shared" si="54"/>
        <v>0</v>
      </c>
      <c r="P274" s="2140">
        <f t="shared" si="50"/>
        <v>0</v>
      </c>
      <c r="Q274" s="2140"/>
      <c r="R274" s="125"/>
    </row>
    <row r="275" spans="1:18" s="21" customFormat="1" ht="15.95" hidden="1" customHeight="1">
      <c r="B275" s="2121">
        <v>8</v>
      </c>
      <c r="C275" s="108">
        <v>41853</v>
      </c>
      <c r="D275" s="896" t="s">
        <v>972</v>
      </c>
      <c r="E275" s="2139"/>
      <c r="F275" s="2139"/>
      <c r="G275" s="764"/>
      <c r="H275" s="764">
        <f t="shared" si="51"/>
        <v>0</v>
      </c>
      <c r="I275" s="2141">
        <f t="shared" si="52"/>
        <v>0</v>
      </c>
      <c r="J275" s="2139"/>
      <c r="K275" s="2140"/>
      <c r="L275" s="123"/>
      <c r="M275" s="2140">
        <f t="shared" si="53"/>
        <v>0</v>
      </c>
      <c r="N275" s="2139"/>
      <c r="O275" s="2140">
        <f t="shared" si="54"/>
        <v>0</v>
      </c>
      <c r="P275" s="2140">
        <f t="shared" si="50"/>
        <v>0</v>
      </c>
      <c r="Q275" s="2140"/>
      <c r="R275" s="125"/>
    </row>
    <row r="276" spans="1:18" s="21" customFormat="1" ht="15.95" hidden="1" customHeight="1">
      <c r="B276" s="386">
        <v>9</v>
      </c>
      <c r="C276" s="104">
        <v>41854</v>
      </c>
      <c r="D276" s="896" t="s">
        <v>972</v>
      </c>
      <c r="E276" s="2139"/>
      <c r="F276" s="2139"/>
      <c r="G276" s="764"/>
      <c r="H276" s="764">
        <f t="shared" si="51"/>
        <v>0</v>
      </c>
      <c r="I276" s="2141">
        <f t="shared" si="52"/>
        <v>0</v>
      </c>
      <c r="J276" s="2139"/>
      <c r="K276" s="2140"/>
      <c r="L276" s="123"/>
      <c r="M276" s="2140">
        <f t="shared" si="53"/>
        <v>0</v>
      </c>
      <c r="N276" s="2139"/>
      <c r="O276" s="2140">
        <f t="shared" si="54"/>
        <v>0</v>
      </c>
      <c r="P276" s="2140">
        <f t="shared" si="50"/>
        <v>0</v>
      </c>
      <c r="Q276" s="2140"/>
      <c r="R276" s="125"/>
    </row>
    <row r="277" spans="1:18" s="34" customFormat="1" ht="15.95" hidden="1" customHeight="1">
      <c r="A277" s="1458"/>
      <c r="B277" s="2119">
        <v>10</v>
      </c>
      <c r="C277" s="327">
        <v>41855</v>
      </c>
      <c r="D277" s="1018" t="s">
        <v>973</v>
      </c>
      <c r="E277" s="1470"/>
      <c r="F277" s="1470"/>
      <c r="G277" s="1471"/>
      <c r="H277" s="764">
        <f t="shared" si="51"/>
        <v>0</v>
      </c>
      <c r="I277" s="2141">
        <f t="shared" si="52"/>
        <v>0</v>
      </c>
      <c r="J277" s="119"/>
      <c r="K277" s="2141"/>
      <c r="L277" s="123"/>
      <c r="M277" s="2140">
        <f t="shared" si="53"/>
        <v>0</v>
      </c>
      <c r="N277" s="2139"/>
      <c r="O277" s="2140">
        <f t="shared" si="54"/>
        <v>0</v>
      </c>
      <c r="P277" s="2140">
        <f t="shared" si="50"/>
        <v>0</v>
      </c>
      <c r="Q277" s="124"/>
      <c r="R277" s="125"/>
    </row>
    <row r="278" spans="1:18" s="34" customFormat="1" ht="15.95" hidden="1" customHeight="1">
      <c r="A278" s="1458"/>
      <c r="B278" s="2121">
        <v>11</v>
      </c>
      <c r="C278" s="327">
        <v>41856</v>
      </c>
      <c r="D278" s="1018" t="s">
        <v>973</v>
      </c>
      <c r="E278" s="1470"/>
      <c r="F278" s="1470"/>
      <c r="G278" s="1471"/>
      <c r="H278" s="764">
        <f t="shared" si="51"/>
        <v>0</v>
      </c>
      <c r="I278" s="2141">
        <f t="shared" si="52"/>
        <v>0</v>
      </c>
      <c r="J278" s="119"/>
      <c r="K278" s="2141"/>
      <c r="L278" s="123"/>
      <c r="M278" s="2140">
        <f t="shared" si="53"/>
        <v>0</v>
      </c>
      <c r="N278" s="2139"/>
      <c r="O278" s="2140">
        <f t="shared" si="54"/>
        <v>0</v>
      </c>
      <c r="P278" s="2140">
        <f t="shared" si="50"/>
        <v>0</v>
      </c>
      <c r="Q278" s="124"/>
      <c r="R278" s="125"/>
    </row>
    <row r="279" spans="1:18" s="340" customFormat="1" ht="15.95" hidden="1" customHeight="1">
      <c r="A279" s="339"/>
      <c r="B279" s="2121">
        <v>12</v>
      </c>
      <c r="C279" s="327">
        <v>41857</v>
      </c>
      <c r="D279" s="1018" t="s">
        <v>973</v>
      </c>
      <c r="E279" s="2139"/>
      <c r="F279" s="2139"/>
      <c r="G279" s="123"/>
      <c r="H279" s="764">
        <f t="shared" si="51"/>
        <v>0</v>
      </c>
      <c r="I279" s="2141">
        <f t="shared" si="52"/>
        <v>0</v>
      </c>
      <c r="J279" s="777"/>
      <c r="K279" s="2141"/>
      <c r="L279" s="123"/>
      <c r="M279" s="2140">
        <f t="shared" si="53"/>
        <v>0</v>
      </c>
      <c r="N279" s="2139"/>
      <c r="O279" s="2140">
        <f t="shared" si="54"/>
        <v>0</v>
      </c>
      <c r="P279" s="2140">
        <f t="shared" si="50"/>
        <v>0</v>
      </c>
      <c r="Q279" s="2140"/>
      <c r="R279" s="125"/>
    </row>
    <row r="280" spans="1:18" s="40" customFormat="1" ht="15.95" hidden="1" customHeight="1">
      <c r="A280" s="19"/>
      <c r="B280" s="2121">
        <v>13</v>
      </c>
      <c r="C280" s="327">
        <v>41858</v>
      </c>
      <c r="D280" s="1959" t="s">
        <v>788</v>
      </c>
      <c r="E280" s="2139" t="s">
        <v>10</v>
      </c>
      <c r="F280" s="2139">
        <v>3</v>
      </c>
      <c r="G280" s="2139"/>
      <c r="H280" s="764">
        <f t="shared" si="51"/>
        <v>0</v>
      </c>
      <c r="I280" s="2141">
        <f t="shared" si="52"/>
        <v>0</v>
      </c>
      <c r="J280" s="2139" t="s">
        <v>127</v>
      </c>
      <c r="K280" s="2141">
        <f t="shared" ref="K280:K287" si="55">F280*12500</f>
        <v>37500</v>
      </c>
      <c r="L280" s="123">
        <v>1</v>
      </c>
      <c r="M280" s="2140">
        <f t="shared" si="53"/>
        <v>10000</v>
      </c>
      <c r="N280" s="2139"/>
      <c r="O280" s="2140">
        <f t="shared" si="54"/>
        <v>0</v>
      </c>
      <c r="P280" s="2140">
        <f t="shared" si="50"/>
        <v>47500</v>
      </c>
      <c r="Q280" s="124"/>
      <c r="R280" s="1025"/>
    </row>
    <row r="281" spans="1:18" s="40" customFormat="1" ht="15.95" hidden="1" customHeight="1">
      <c r="A281" s="19"/>
      <c r="B281" s="2121">
        <v>14</v>
      </c>
      <c r="C281" s="327">
        <v>41859</v>
      </c>
      <c r="D281" s="2216" t="s">
        <v>92</v>
      </c>
      <c r="E281" s="2139"/>
      <c r="F281" s="2139"/>
      <c r="G281" s="2139"/>
      <c r="H281" s="764">
        <f t="shared" si="51"/>
        <v>0</v>
      </c>
      <c r="I281" s="2141">
        <f t="shared" si="52"/>
        <v>0</v>
      </c>
      <c r="J281" s="2139"/>
      <c r="K281" s="2141">
        <f t="shared" si="55"/>
        <v>0</v>
      </c>
      <c r="L281" s="123"/>
      <c r="M281" s="2140">
        <f t="shared" si="53"/>
        <v>0</v>
      </c>
      <c r="N281" s="2139"/>
      <c r="O281" s="2140">
        <f t="shared" si="54"/>
        <v>0</v>
      </c>
      <c r="P281" s="2140">
        <f t="shared" si="50"/>
        <v>0</v>
      </c>
      <c r="Q281" s="124"/>
      <c r="R281" s="1025"/>
    </row>
    <row r="282" spans="1:18" s="40" customFormat="1" ht="15.95" hidden="1" customHeight="1">
      <c r="A282" s="19"/>
      <c r="B282" s="2121">
        <v>15</v>
      </c>
      <c r="C282" s="327">
        <v>41860</v>
      </c>
      <c r="D282" s="2216" t="s">
        <v>92</v>
      </c>
      <c r="E282" s="2139"/>
      <c r="F282" s="2139"/>
      <c r="G282" s="2139"/>
      <c r="H282" s="764">
        <f t="shared" si="51"/>
        <v>0</v>
      </c>
      <c r="I282" s="2141">
        <f t="shared" si="52"/>
        <v>0</v>
      </c>
      <c r="J282" s="2139"/>
      <c r="K282" s="2141">
        <f t="shared" si="55"/>
        <v>0</v>
      </c>
      <c r="L282" s="123"/>
      <c r="M282" s="2140">
        <f t="shared" si="53"/>
        <v>0</v>
      </c>
      <c r="N282" s="2139"/>
      <c r="O282" s="2140">
        <f t="shared" si="54"/>
        <v>0</v>
      </c>
      <c r="P282" s="2140">
        <f t="shared" si="50"/>
        <v>0</v>
      </c>
      <c r="Q282" s="788"/>
      <c r="R282" s="789"/>
    </row>
    <row r="283" spans="1:18" s="40" customFormat="1" ht="15.95" hidden="1" customHeight="1">
      <c r="A283" s="19"/>
      <c r="B283" s="3391">
        <v>16</v>
      </c>
      <c r="C283" s="1465">
        <v>41861</v>
      </c>
      <c r="D283" s="3" t="s">
        <v>1030</v>
      </c>
      <c r="E283" s="2139" t="s">
        <v>810</v>
      </c>
      <c r="F283" s="2139">
        <v>2</v>
      </c>
      <c r="G283" s="2139">
        <v>25</v>
      </c>
      <c r="H283" s="764">
        <f>F283*G283</f>
        <v>50</v>
      </c>
      <c r="I283" s="2141">
        <f>H283*500</f>
        <v>25000</v>
      </c>
      <c r="J283" s="2139"/>
      <c r="K283" s="2141"/>
      <c r="L283" s="123">
        <v>3</v>
      </c>
      <c r="M283" s="2140">
        <f>L283*10000</f>
        <v>30000</v>
      </c>
      <c r="N283" s="2139"/>
      <c r="O283" s="2140">
        <f>N283*15000</f>
        <v>0</v>
      </c>
      <c r="P283" s="2140">
        <f>I283+K283+M283+O283</f>
        <v>55000</v>
      </c>
      <c r="Q283" s="2140"/>
      <c r="R283" s="125"/>
    </row>
    <row r="284" spans="1:18" s="40" customFormat="1" ht="15.95" hidden="1" customHeight="1">
      <c r="A284" s="19"/>
      <c r="B284" s="3392"/>
      <c r="C284" s="1465">
        <v>41861</v>
      </c>
      <c r="D284" s="3" t="s">
        <v>473</v>
      </c>
      <c r="E284" s="2139" t="s">
        <v>10</v>
      </c>
      <c r="F284" s="2139">
        <v>1</v>
      </c>
      <c r="G284" s="764"/>
      <c r="H284" s="764">
        <f>F284*G284</f>
        <v>0</v>
      </c>
      <c r="I284" s="2141">
        <f>H284*500</f>
        <v>0</v>
      </c>
      <c r="J284" s="2139"/>
      <c r="K284" s="699">
        <f>F284*10000</f>
        <v>10000</v>
      </c>
      <c r="L284" s="123">
        <v>2</v>
      </c>
      <c r="M284" s="2140">
        <f t="shared" si="53"/>
        <v>20000</v>
      </c>
      <c r="N284" s="2139"/>
      <c r="O284" s="2140">
        <f t="shared" si="54"/>
        <v>0</v>
      </c>
      <c r="P284" s="2140">
        <f t="shared" si="50"/>
        <v>30000</v>
      </c>
      <c r="Q284" s="2140"/>
      <c r="R284" s="125"/>
    </row>
    <row r="285" spans="1:18" s="40" customFormat="1" ht="15.95" hidden="1" customHeight="1">
      <c r="A285" s="19"/>
      <c r="B285" s="2121">
        <v>17</v>
      </c>
      <c r="C285" s="327">
        <v>41862</v>
      </c>
      <c r="D285" s="1959" t="s">
        <v>788</v>
      </c>
      <c r="E285" s="2139" t="s">
        <v>10</v>
      </c>
      <c r="F285" s="2139">
        <v>2</v>
      </c>
      <c r="G285" s="2139"/>
      <c r="H285" s="764">
        <f t="shared" si="51"/>
        <v>0</v>
      </c>
      <c r="I285" s="2141">
        <f t="shared" si="52"/>
        <v>0</v>
      </c>
      <c r="J285" s="2139" t="s">
        <v>127</v>
      </c>
      <c r="K285" s="2141">
        <f t="shared" si="55"/>
        <v>25000</v>
      </c>
      <c r="L285" s="123"/>
      <c r="M285" s="2140">
        <f t="shared" si="53"/>
        <v>0</v>
      </c>
      <c r="N285" s="2139"/>
      <c r="O285" s="2140">
        <f t="shared" si="54"/>
        <v>0</v>
      </c>
      <c r="P285" s="2140">
        <f t="shared" si="50"/>
        <v>25000</v>
      </c>
      <c r="Q285" s="2140"/>
      <c r="R285" s="125"/>
    </row>
    <row r="286" spans="1:18" s="40" customFormat="1" ht="15.95" hidden="1" customHeight="1">
      <c r="A286" s="19"/>
      <c r="B286" s="2121">
        <v>18</v>
      </c>
      <c r="C286" s="327">
        <v>41863</v>
      </c>
      <c r="D286" s="1959" t="s">
        <v>788</v>
      </c>
      <c r="E286" s="2139" t="s">
        <v>10</v>
      </c>
      <c r="F286" s="2139">
        <v>1</v>
      </c>
      <c r="G286" s="2139"/>
      <c r="H286" s="764">
        <f t="shared" si="51"/>
        <v>0</v>
      </c>
      <c r="I286" s="2141">
        <f t="shared" si="52"/>
        <v>0</v>
      </c>
      <c r="J286" s="2139" t="s">
        <v>127</v>
      </c>
      <c r="K286" s="2141">
        <f t="shared" si="55"/>
        <v>12500</v>
      </c>
      <c r="L286" s="123"/>
      <c r="M286" s="2140">
        <f t="shared" si="53"/>
        <v>0</v>
      </c>
      <c r="N286" s="2139"/>
      <c r="O286" s="2140">
        <f t="shared" si="54"/>
        <v>0</v>
      </c>
      <c r="P286" s="2140">
        <f t="shared" si="50"/>
        <v>12500</v>
      </c>
      <c r="Q286" s="2140"/>
      <c r="R286" s="125"/>
    </row>
    <row r="287" spans="1:18" s="40" customFormat="1" ht="15.95" hidden="1" customHeight="1">
      <c r="A287" s="19"/>
      <c r="B287" s="2123">
        <v>19</v>
      </c>
      <c r="C287" s="327">
        <v>41864</v>
      </c>
      <c r="D287" s="1959" t="s">
        <v>788</v>
      </c>
      <c r="E287" s="2139" t="s">
        <v>10</v>
      </c>
      <c r="F287" s="2139">
        <v>1</v>
      </c>
      <c r="G287" s="2139"/>
      <c r="H287" s="764">
        <f t="shared" si="51"/>
        <v>0</v>
      </c>
      <c r="I287" s="2141">
        <f t="shared" si="52"/>
        <v>0</v>
      </c>
      <c r="J287" s="2139" t="s">
        <v>127</v>
      </c>
      <c r="K287" s="2141">
        <f t="shared" si="55"/>
        <v>12500</v>
      </c>
      <c r="L287" s="123"/>
      <c r="M287" s="2140">
        <f t="shared" si="53"/>
        <v>0</v>
      </c>
      <c r="N287" s="2139"/>
      <c r="O287" s="2140">
        <f t="shared" si="54"/>
        <v>0</v>
      </c>
      <c r="P287" s="2140">
        <f t="shared" si="50"/>
        <v>12500</v>
      </c>
      <c r="Q287" s="2140"/>
      <c r="R287" s="125"/>
    </row>
    <row r="288" spans="1:18" s="40" customFormat="1" ht="15.95" hidden="1" customHeight="1">
      <c r="A288" s="19"/>
      <c r="B288" s="2156">
        <v>20</v>
      </c>
      <c r="C288" s="327">
        <v>41865</v>
      </c>
      <c r="D288" s="1959" t="s">
        <v>788</v>
      </c>
      <c r="E288" s="2139" t="s">
        <v>10</v>
      </c>
      <c r="F288" s="2139">
        <v>2</v>
      </c>
      <c r="G288" s="123"/>
      <c r="H288" s="764">
        <f t="shared" si="51"/>
        <v>0</v>
      </c>
      <c r="I288" s="2141">
        <f t="shared" si="52"/>
        <v>0</v>
      </c>
      <c r="J288" s="2139" t="s">
        <v>127</v>
      </c>
      <c r="K288" s="2141">
        <f>F288*12500</f>
        <v>25000</v>
      </c>
      <c r="L288" s="123"/>
      <c r="M288" s="2140"/>
      <c r="N288" s="2139"/>
      <c r="O288" s="2140">
        <f t="shared" si="54"/>
        <v>0</v>
      </c>
      <c r="P288" s="2140">
        <f t="shared" si="50"/>
        <v>25000</v>
      </c>
      <c r="Q288" s="2140"/>
      <c r="R288" s="125"/>
    </row>
    <row r="289" spans="1:18" s="40" customFormat="1" ht="15.95" hidden="1" customHeight="1">
      <c r="A289" s="19"/>
      <c r="B289" s="2121">
        <v>21</v>
      </c>
      <c r="C289" s="327">
        <v>41866</v>
      </c>
      <c r="D289" s="1018" t="s">
        <v>1031</v>
      </c>
      <c r="E289" s="2139"/>
      <c r="F289" s="1470"/>
      <c r="G289" s="1471"/>
      <c r="H289" s="764">
        <f t="shared" si="51"/>
        <v>0</v>
      </c>
      <c r="I289" s="2141">
        <f t="shared" si="52"/>
        <v>0</v>
      </c>
      <c r="J289" s="119"/>
      <c r="K289" s="2141"/>
      <c r="L289" s="123"/>
      <c r="M289" s="2140">
        <f t="shared" si="53"/>
        <v>0</v>
      </c>
      <c r="N289" s="2139"/>
      <c r="O289" s="2140">
        <f t="shared" si="54"/>
        <v>0</v>
      </c>
      <c r="P289" s="2140">
        <f t="shared" si="50"/>
        <v>0</v>
      </c>
      <c r="Q289" s="124"/>
      <c r="R289" s="1025"/>
    </row>
    <row r="290" spans="1:18" s="40" customFormat="1" ht="15.95" hidden="1" customHeight="1">
      <c r="A290" s="19"/>
      <c r="B290" s="2150">
        <v>22</v>
      </c>
      <c r="C290" s="327">
        <v>41867</v>
      </c>
      <c r="D290" s="1018" t="s">
        <v>1000</v>
      </c>
      <c r="E290" s="2139"/>
      <c r="F290" s="2139"/>
      <c r="G290" s="764"/>
      <c r="H290" s="764">
        <f t="shared" si="51"/>
        <v>0</v>
      </c>
      <c r="I290" s="2141">
        <f t="shared" si="52"/>
        <v>0</v>
      </c>
      <c r="J290" s="2139"/>
      <c r="K290" s="779"/>
      <c r="L290" s="123"/>
      <c r="M290" s="2140">
        <f t="shared" si="53"/>
        <v>0</v>
      </c>
      <c r="N290" s="123"/>
      <c r="O290" s="2140">
        <f t="shared" si="54"/>
        <v>0</v>
      </c>
      <c r="P290" s="2140">
        <f t="shared" ref="P290:P301" si="56">I290+K290+M290+O290</f>
        <v>0</v>
      </c>
      <c r="Q290" s="2141"/>
      <c r="R290" s="125"/>
    </row>
    <row r="291" spans="1:18" s="40" customFormat="1" ht="15.95" hidden="1" customHeight="1">
      <c r="A291" s="19"/>
      <c r="B291" s="386">
        <v>23</v>
      </c>
      <c r="C291" s="104">
        <v>41868</v>
      </c>
      <c r="D291" s="1018" t="s">
        <v>973</v>
      </c>
      <c r="E291" s="2139" t="s">
        <v>810</v>
      </c>
      <c r="F291" s="2139">
        <v>1</v>
      </c>
      <c r="G291" s="764">
        <v>25</v>
      </c>
      <c r="H291" s="764">
        <f t="shared" si="51"/>
        <v>25</v>
      </c>
      <c r="I291" s="2141">
        <f t="shared" si="52"/>
        <v>12500</v>
      </c>
      <c r="J291" s="2139"/>
      <c r="K291" s="2140"/>
      <c r="L291" s="123">
        <v>4</v>
      </c>
      <c r="M291" s="2140">
        <f t="shared" si="53"/>
        <v>40000</v>
      </c>
      <c r="N291" s="2139"/>
      <c r="O291" s="2140">
        <f t="shared" si="54"/>
        <v>0</v>
      </c>
      <c r="P291" s="2140">
        <f t="shared" si="56"/>
        <v>52500</v>
      </c>
      <c r="Q291" s="2140"/>
      <c r="R291" s="125"/>
    </row>
    <row r="292" spans="1:18" s="40" customFormat="1" ht="15.95" hidden="1" customHeight="1">
      <c r="A292" s="19"/>
      <c r="B292" s="3186">
        <v>24</v>
      </c>
      <c r="C292" s="327">
        <v>41869</v>
      </c>
      <c r="D292" s="2163" t="s">
        <v>1003</v>
      </c>
      <c r="E292" s="2139" t="s">
        <v>39</v>
      </c>
      <c r="F292" s="2139">
        <v>1</v>
      </c>
      <c r="G292" s="123">
        <v>150</v>
      </c>
      <c r="H292" s="764">
        <f t="shared" si="51"/>
        <v>150</v>
      </c>
      <c r="I292" s="2141">
        <f t="shared" si="52"/>
        <v>75000</v>
      </c>
      <c r="J292" s="2139"/>
      <c r="K292" s="2140"/>
      <c r="L292" s="123"/>
      <c r="M292" s="2140">
        <f t="shared" si="53"/>
        <v>0</v>
      </c>
      <c r="N292" s="2139"/>
      <c r="O292" s="2140">
        <f t="shared" si="54"/>
        <v>0</v>
      </c>
      <c r="P292" s="2140">
        <f t="shared" si="56"/>
        <v>75000</v>
      </c>
      <c r="Q292" s="2140"/>
      <c r="R292" s="125"/>
    </row>
    <row r="293" spans="1:18" s="40" customFormat="1" ht="15.95" hidden="1" customHeight="1">
      <c r="A293" s="19"/>
      <c r="B293" s="3187"/>
      <c r="C293" s="327">
        <v>41869</v>
      </c>
      <c r="D293" s="27" t="s">
        <v>1006</v>
      </c>
      <c r="E293" s="2139"/>
      <c r="F293" s="2139"/>
      <c r="G293" s="123"/>
      <c r="H293" s="764">
        <f>F293*G293</f>
        <v>0</v>
      </c>
      <c r="I293" s="2141">
        <f>H293*500</f>
        <v>0</v>
      </c>
      <c r="J293" s="2139"/>
      <c r="K293" s="2140"/>
      <c r="L293" s="123">
        <v>5</v>
      </c>
      <c r="M293" s="2140">
        <f>L293*10000</f>
        <v>50000</v>
      </c>
      <c r="N293" s="2139"/>
      <c r="O293" s="2140">
        <f>N293*15000</f>
        <v>0</v>
      </c>
      <c r="P293" s="2140">
        <f>I293+K293+M293+O293</f>
        <v>50000</v>
      </c>
      <c r="Q293" s="2140"/>
      <c r="R293" s="125"/>
    </row>
    <row r="294" spans="1:18" s="40" customFormat="1" ht="15.95" hidden="1" customHeight="1">
      <c r="A294" s="19"/>
      <c r="B294" s="2123">
        <v>25</v>
      </c>
      <c r="C294" s="327">
        <v>41870</v>
      </c>
      <c r="D294" s="1018" t="s">
        <v>1032</v>
      </c>
      <c r="E294" s="2139"/>
      <c r="F294" s="2139"/>
      <c r="G294" s="123"/>
      <c r="H294" s="764">
        <f t="shared" si="51"/>
        <v>0</v>
      </c>
      <c r="I294" s="2141">
        <f t="shared" si="52"/>
        <v>0</v>
      </c>
      <c r="J294" s="2139"/>
      <c r="K294" s="2140"/>
      <c r="L294" s="123"/>
      <c r="M294" s="2140">
        <f t="shared" si="53"/>
        <v>0</v>
      </c>
      <c r="N294" s="2139"/>
      <c r="O294" s="2140">
        <f t="shared" si="54"/>
        <v>0</v>
      </c>
      <c r="P294" s="2140">
        <f t="shared" si="56"/>
        <v>0</v>
      </c>
      <c r="Q294" s="2140"/>
      <c r="R294" s="125"/>
    </row>
    <row r="295" spans="1:18" s="40" customFormat="1" ht="15.95" hidden="1" customHeight="1">
      <c r="B295" s="2156">
        <v>26</v>
      </c>
      <c r="C295" s="327">
        <v>41871</v>
      </c>
      <c r="D295" s="1018" t="s">
        <v>1032</v>
      </c>
      <c r="E295" s="2139"/>
      <c r="F295" s="2137"/>
      <c r="G295" s="2137"/>
      <c r="H295" s="764">
        <f t="shared" si="51"/>
        <v>0</v>
      </c>
      <c r="I295" s="2141">
        <f t="shared" si="52"/>
        <v>0</v>
      </c>
      <c r="J295" s="167"/>
      <c r="K295" s="699"/>
      <c r="L295" s="123"/>
      <c r="M295" s="2140">
        <f t="shared" si="53"/>
        <v>0</v>
      </c>
      <c r="N295" s="2139"/>
      <c r="O295" s="2140">
        <f t="shared" si="54"/>
        <v>0</v>
      </c>
      <c r="P295" s="2140">
        <f t="shared" si="56"/>
        <v>0</v>
      </c>
      <c r="Q295" s="2140"/>
      <c r="R295" s="125"/>
    </row>
    <row r="296" spans="1:18" s="40" customFormat="1" ht="15.95" hidden="1" customHeight="1">
      <c r="B296" s="2121">
        <v>27</v>
      </c>
      <c r="C296" s="327">
        <v>41872</v>
      </c>
      <c r="D296" s="1018" t="s">
        <v>1032</v>
      </c>
      <c r="E296" s="2139"/>
      <c r="F296" s="2139"/>
      <c r="G296" s="123"/>
      <c r="H296" s="764">
        <f t="shared" si="51"/>
        <v>0</v>
      </c>
      <c r="I296" s="2141">
        <f t="shared" si="52"/>
        <v>0</v>
      </c>
      <c r="J296" s="2139"/>
      <c r="K296" s="2140"/>
      <c r="L296" s="123"/>
      <c r="M296" s="2140">
        <f t="shared" si="53"/>
        <v>0</v>
      </c>
      <c r="N296" s="2139"/>
      <c r="O296" s="2140">
        <f t="shared" si="54"/>
        <v>0</v>
      </c>
      <c r="P296" s="2140">
        <f t="shared" si="56"/>
        <v>0</v>
      </c>
      <c r="Q296" s="2140"/>
      <c r="R296" s="2055"/>
    </row>
    <row r="297" spans="1:18" s="40" customFormat="1" ht="15.95" hidden="1" customHeight="1">
      <c r="B297" s="2150">
        <v>28</v>
      </c>
      <c r="C297" s="327">
        <v>41873</v>
      </c>
      <c r="D297" s="1018" t="s">
        <v>1032</v>
      </c>
      <c r="E297" s="2139"/>
      <c r="F297" s="2139"/>
      <c r="G297" s="764"/>
      <c r="H297" s="764">
        <f t="shared" si="51"/>
        <v>0</v>
      </c>
      <c r="I297" s="2141">
        <f t="shared" si="52"/>
        <v>0</v>
      </c>
      <c r="J297" s="2139"/>
      <c r="K297" s="2140"/>
      <c r="L297" s="764"/>
      <c r="M297" s="2140">
        <f t="shared" si="53"/>
        <v>0</v>
      </c>
      <c r="N297" s="2139"/>
      <c r="O297" s="2140">
        <f t="shared" si="54"/>
        <v>0</v>
      </c>
      <c r="P297" s="2140">
        <f t="shared" si="56"/>
        <v>0</v>
      </c>
      <c r="Q297" s="2140"/>
      <c r="R297" s="125"/>
    </row>
    <row r="298" spans="1:18" s="40" customFormat="1" ht="15.95" hidden="1" customHeight="1">
      <c r="B298" s="2123">
        <v>29</v>
      </c>
      <c r="C298" s="327">
        <v>41874</v>
      </c>
      <c r="D298" s="1018" t="s">
        <v>1032</v>
      </c>
      <c r="E298" s="2139"/>
      <c r="F298" s="2139"/>
      <c r="G298" s="764"/>
      <c r="H298" s="764">
        <f t="shared" si="51"/>
        <v>0</v>
      </c>
      <c r="I298" s="2141">
        <f t="shared" si="52"/>
        <v>0</v>
      </c>
      <c r="J298" s="2139"/>
      <c r="K298" s="2141"/>
      <c r="L298" s="764"/>
      <c r="M298" s="2140">
        <f t="shared" si="53"/>
        <v>0</v>
      </c>
      <c r="N298" s="2139"/>
      <c r="O298" s="2140">
        <f t="shared" si="54"/>
        <v>0</v>
      </c>
      <c r="P298" s="2140">
        <f t="shared" si="56"/>
        <v>0</v>
      </c>
      <c r="Q298" s="2140"/>
      <c r="R298" s="125"/>
    </row>
    <row r="299" spans="1:18" s="40" customFormat="1" ht="15.95" hidden="1" customHeight="1">
      <c r="B299" s="2149">
        <v>30</v>
      </c>
      <c r="C299" s="104">
        <v>41875</v>
      </c>
      <c r="D299" s="1018" t="s">
        <v>1032</v>
      </c>
      <c r="E299" s="2137"/>
      <c r="F299" s="42"/>
      <c r="G299" s="42"/>
      <c r="H299" s="764">
        <f t="shared" si="51"/>
        <v>0</v>
      </c>
      <c r="I299" s="2141">
        <f t="shared" si="52"/>
        <v>0</v>
      </c>
      <c r="J299" s="42"/>
      <c r="K299" s="42"/>
      <c r="L299" s="764"/>
      <c r="M299" s="2140">
        <f t="shared" si="53"/>
        <v>0</v>
      </c>
      <c r="N299" s="2139"/>
      <c r="O299" s="2140">
        <f t="shared" si="54"/>
        <v>0</v>
      </c>
      <c r="P299" s="2140">
        <f t="shared" si="56"/>
        <v>0</v>
      </c>
      <c r="Q299" s="2140"/>
      <c r="R299" s="125"/>
    </row>
    <row r="300" spans="1:18" s="40" customFormat="1" ht="15.95" hidden="1" customHeight="1" thickBot="1">
      <c r="B300" s="2122">
        <v>31</v>
      </c>
      <c r="C300" s="2202">
        <v>41876</v>
      </c>
      <c r="D300" s="1357" t="s">
        <v>1032</v>
      </c>
      <c r="E300" s="44"/>
      <c r="F300" s="2155"/>
      <c r="G300" s="1013"/>
      <c r="H300" s="765">
        <f t="shared" si="51"/>
        <v>0</v>
      </c>
      <c r="I300" s="2142">
        <f t="shared" si="52"/>
        <v>0</v>
      </c>
      <c r="J300" s="14"/>
      <c r="K300" s="14"/>
      <c r="L300" s="765"/>
      <c r="M300" s="767">
        <f t="shared" si="53"/>
        <v>0</v>
      </c>
      <c r="N300" s="2155"/>
      <c r="O300" s="767">
        <f t="shared" si="54"/>
        <v>0</v>
      </c>
      <c r="P300" s="767">
        <f t="shared" si="56"/>
        <v>0</v>
      </c>
      <c r="Q300" s="767"/>
      <c r="R300" s="792"/>
    </row>
    <row r="301" spans="1:18" s="31" customFormat="1" ht="15.95" hidden="1" customHeight="1">
      <c r="B301" s="2181">
        <v>1</v>
      </c>
      <c r="C301" s="769">
        <v>41877</v>
      </c>
      <c r="D301" s="1401" t="s">
        <v>788</v>
      </c>
      <c r="E301" s="2172" t="s">
        <v>10</v>
      </c>
      <c r="F301" s="367">
        <v>1</v>
      </c>
      <c r="G301" s="46"/>
      <c r="H301" s="764"/>
      <c r="I301" s="2169">
        <f>H301*500</f>
        <v>0</v>
      </c>
      <c r="J301" s="2172" t="s">
        <v>127</v>
      </c>
      <c r="K301" s="2169">
        <f>F301*12500</f>
        <v>12500</v>
      </c>
      <c r="L301" s="764"/>
      <c r="M301" s="2171">
        <f>L301*10000</f>
        <v>0</v>
      </c>
      <c r="N301" s="2172"/>
      <c r="O301" s="2171">
        <f>N301*15000</f>
        <v>0</v>
      </c>
      <c r="P301" s="2171">
        <f t="shared" si="56"/>
        <v>12500</v>
      </c>
      <c r="Q301" s="2171"/>
      <c r="R301" s="2055"/>
    </row>
    <row r="302" spans="1:18" s="31" customFormat="1" ht="15.95" hidden="1" customHeight="1">
      <c r="B302" s="2184">
        <v>2</v>
      </c>
      <c r="C302" s="526">
        <v>41878</v>
      </c>
      <c r="D302" s="1401" t="s">
        <v>788</v>
      </c>
      <c r="E302" s="2172" t="s">
        <v>10</v>
      </c>
      <c r="F302" s="367">
        <v>1</v>
      </c>
      <c r="G302" s="46"/>
      <c r="H302" s="764"/>
      <c r="I302" s="2169">
        <f>H302*500</f>
        <v>0</v>
      </c>
      <c r="J302" s="2172" t="s">
        <v>127</v>
      </c>
      <c r="K302" s="2169">
        <f>F302*12500</f>
        <v>12500</v>
      </c>
      <c r="L302" s="764"/>
      <c r="M302" s="2171">
        <f>L302*10000</f>
        <v>0</v>
      </c>
      <c r="N302" s="2172"/>
      <c r="O302" s="2171">
        <f>N302*15000</f>
        <v>0</v>
      </c>
      <c r="P302" s="2171">
        <f>I302+K302+M302+O302</f>
        <v>12500</v>
      </c>
      <c r="Q302" s="2171"/>
      <c r="R302" s="2055"/>
    </row>
    <row r="303" spans="1:18" s="31" customFormat="1" ht="15.95" hidden="1" customHeight="1">
      <c r="B303" s="2167">
        <v>3</v>
      </c>
      <c r="C303" s="526">
        <v>41879</v>
      </c>
      <c r="D303" s="1276" t="s">
        <v>1050</v>
      </c>
      <c r="E303" s="2172"/>
      <c r="F303" s="367"/>
      <c r="G303" s="46"/>
      <c r="H303" s="764"/>
      <c r="I303" s="2169"/>
      <c r="J303" s="2172"/>
      <c r="K303" s="2169"/>
      <c r="L303" s="764"/>
      <c r="M303" s="2171"/>
      <c r="N303" s="2172"/>
      <c r="O303" s="2171"/>
      <c r="P303" s="2171"/>
      <c r="Q303" s="2171"/>
      <c r="R303" s="2055"/>
    </row>
    <row r="304" spans="1:18" s="31" customFormat="1" ht="15.95" hidden="1" customHeight="1">
      <c r="B304" s="2184">
        <v>4</v>
      </c>
      <c r="C304" s="526">
        <v>41880</v>
      </c>
      <c r="D304" s="1401" t="s">
        <v>788</v>
      </c>
      <c r="E304" s="2172" t="s">
        <v>10</v>
      </c>
      <c r="F304" s="367">
        <v>1</v>
      </c>
      <c r="G304" s="46"/>
      <c r="H304" s="764"/>
      <c r="I304" s="2169">
        <f>H304*500</f>
        <v>0</v>
      </c>
      <c r="J304" s="2172" t="s">
        <v>127</v>
      </c>
      <c r="K304" s="2169">
        <f>F304*12500</f>
        <v>12500</v>
      </c>
      <c r="L304" s="764"/>
      <c r="M304" s="2171">
        <f>L304*10000</f>
        <v>0</v>
      </c>
      <c r="N304" s="2172"/>
      <c r="O304" s="2171">
        <f>N304*15000</f>
        <v>0</v>
      </c>
      <c r="P304" s="2171">
        <f>I304+K304+M304+O304</f>
        <v>12500</v>
      </c>
      <c r="Q304" s="2171"/>
      <c r="R304" s="2055"/>
    </row>
    <row r="305" spans="2:20" s="31" customFormat="1" ht="15.95" hidden="1" customHeight="1">
      <c r="B305" s="2167">
        <v>5</v>
      </c>
      <c r="C305" s="526">
        <v>41881</v>
      </c>
      <c r="D305" s="1018" t="s">
        <v>1032</v>
      </c>
      <c r="E305" s="2172"/>
      <c r="F305" s="2172"/>
      <c r="G305" s="123"/>
      <c r="H305" s="764"/>
      <c r="I305" s="2169"/>
      <c r="J305" s="2172"/>
      <c r="K305" s="2171"/>
      <c r="L305" s="764"/>
      <c r="M305" s="2171"/>
      <c r="N305" s="2172"/>
      <c r="O305" s="2171"/>
      <c r="P305" s="2171"/>
      <c r="Q305" s="2171"/>
      <c r="R305" s="125"/>
    </row>
    <row r="306" spans="2:20" s="31" customFormat="1" ht="15.95" hidden="1" customHeight="1">
      <c r="B306" s="2187">
        <v>6</v>
      </c>
      <c r="C306" s="2054">
        <v>41882</v>
      </c>
      <c r="D306" s="1018" t="s">
        <v>1032</v>
      </c>
      <c r="E306" s="2172"/>
      <c r="F306" s="2172"/>
      <c r="G306" s="123"/>
      <c r="H306" s="764"/>
      <c r="I306" s="2169"/>
      <c r="J306" s="2172"/>
      <c r="K306" s="2171"/>
      <c r="L306" s="764"/>
      <c r="M306" s="2171"/>
      <c r="N306" s="2172"/>
      <c r="O306" s="2171"/>
      <c r="P306" s="2171"/>
      <c r="Q306" s="2171"/>
      <c r="R306" s="125"/>
    </row>
    <row r="307" spans="2:20" s="31" customFormat="1" ht="15.95" hidden="1" customHeight="1">
      <c r="B307" s="2179">
        <v>7</v>
      </c>
      <c r="C307" s="526">
        <v>41883</v>
      </c>
      <c r="D307" s="1018" t="s">
        <v>1032</v>
      </c>
      <c r="E307" s="2172"/>
      <c r="F307" s="2172"/>
      <c r="G307" s="123"/>
      <c r="H307" s="764"/>
      <c r="I307" s="2169"/>
      <c r="J307" s="2172"/>
      <c r="K307" s="2171"/>
      <c r="L307" s="764"/>
      <c r="M307" s="2171"/>
      <c r="N307" s="2172"/>
      <c r="O307" s="2171"/>
      <c r="P307" s="2171"/>
      <c r="Q307" s="2171"/>
      <c r="R307" s="125"/>
    </row>
    <row r="308" spans="2:20" s="31" customFormat="1" ht="15.95" hidden="1" customHeight="1">
      <c r="B308" s="2179">
        <v>8</v>
      </c>
      <c r="C308" s="526">
        <v>41884</v>
      </c>
      <c r="D308" s="1018" t="s">
        <v>1032</v>
      </c>
      <c r="E308" s="2172"/>
      <c r="F308" s="2172"/>
      <c r="G308" s="123"/>
      <c r="H308" s="764"/>
      <c r="I308" s="2169"/>
      <c r="J308" s="2172"/>
      <c r="K308" s="2171"/>
      <c r="L308" s="764"/>
      <c r="M308" s="2171"/>
      <c r="N308" s="2172"/>
      <c r="O308" s="2171"/>
      <c r="P308" s="2171"/>
      <c r="Q308" s="2171"/>
      <c r="R308" s="125"/>
    </row>
    <row r="309" spans="2:20" s="31" customFormat="1" ht="15.95" hidden="1" customHeight="1">
      <c r="B309" s="2184">
        <v>9</v>
      </c>
      <c r="C309" s="526">
        <v>41885</v>
      </c>
      <c r="D309" s="1018" t="s">
        <v>1032</v>
      </c>
      <c r="E309" s="2172"/>
      <c r="F309" s="2172"/>
      <c r="G309" s="123"/>
      <c r="H309" s="764"/>
      <c r="I309" s="2169"/>
      <c r="J309" s="2172"/>
      <c r="K309" s="2171"/>
      <c r="L309" s="764"/>
      <c r="M309" s="2171"/>
      <c r="N309" s="2172"/>
      <c r="O309" s="2171"/>
      <c r="P309" s="2171"/>
      <c r="Q309" s="2171"/>
      <c r="R309" s="125"/>
    </row>
    <row r="310" spans="2:20" s="31" customFormat="1" ht="15.95" hidden="1" customHeight="1">
      <c r="B310" s="2184">
        <v>10</v>
      </c>
      <c r="C310" s="526">
        <v>41886</v>
      </c>
      <c r="D310" s="1018" t="s">
        <v>1032</v>
      </c>
      <c r="E310" s="2172"/>
      <c r="F310" s="2172"/>
      <c r="G310" s="123"/>
      <c r="H310" s="764"/>
      <c r="I310" s="2169"/>
      <c r="J310" s="2172"/>
      <c r="K310" s="2171"/>
      <c r="L310" s="764"/>
      <c r="M310" s="2171"/>
      <c r="N310" s="2172"/>
      <c r="O310" s="2171"/>
      <c r="P310" s="2171"/>
      <c r="Q310" s="2171"/>
      <c r="R310" s="125"/>
    </row>
    <row r="311" spans="2:20" s="31" customFormat="1" ht="15.95" hidden="1" customHeight="1">
      <c r="B311" s="2179">
        <v>11</v>
      </c>
      <c r="C311" s="526">
        <v>41887</v>
      </c>
      <c r="D311" s="1018" t="s">
        <v>1032</v>
      </c>
      <c r="E311" s="2172"/>
      <c r="F311" s="2172"/>
      <c r="G311" s="123"/>
      <c r="H311" s="764"/>
      <c r="I311" s="2169"/>
      <c r="J311" s="2172"/>
      <c r="K311" s="2171"/>
      <c r="L311" s="764"/>
      <c r="M311" s="2171"/>
      <c r="N311" s="2172"/>
      <c r="O311" s="2171"/>
      <c r="P311" s="2171"/>
      <c r="Q311" s="2171"/>
      <c r="R311" s="125"/>
    </row>
    <row r="312" spans="2:20" s="31" customFormat="1" ht="15.95" hidden="1" customHeight="1">
      <c r="B312" s="2179">
        <v>12</v>
      </c>
      <c r="C312" s="526">
        <v>41888</v>
      </c>
      <c r="D312" s="1018" t="s">
        <v>1032</v>
      </c>
      <c r="E312" s="2172"/>
      <c r="F312" s="2172"/>
      <c r="G312" s="123"/>
      <c r="H312" s="764"/>
      <c r="I312" s="2169"/>
      <c r="J312" s="2172"/>
      <c r="K312" s="2171"/>
      <c r="L312" s="764"/>
      <c r="M312" s="2171"/>
      <c r="N312" s="2172"/>
      <c r="O312" s="2171"/>
      <c r="P312" s="2171"/>
      <c r="Q312" s="2171"/>
      <c r="R312" s="125"/>
    </row>
    <row r="313" spans="2:20" s="31" customFormat="1" ht="15.95" hidden="1" customHeight="1">
      <c r="B313" s="2187">
        <v>13</v>
      </c>
      <c r="C313" s="2054">
        <v>41889</v>
      </c>
      <c r="D313" s="1018" t="s">
        <v>1032</v>
      </c>
      <c r="E313" s="2172"/>
      <c r="F313" s="2172"/>
      <c r="G313" s="123"/>
      <c r="H313" s="764"/>
      <c r="I313" s="2169"/>
      <c r="J313" s="2172"/>
      <c r="K313" s="2171"/>
      <c r="L313" s="764"/>
      <c r="M313" s="2171"/>
      <c r="N313" s="2172"/>
      <c r="O313" s="2171"/>
      <c r="P313" s="2171"/>
      <c r="Q313" s="2171"/>
      <c r="R313" s="125"/>
    </row>
    <row r="314" spans="2:20" s="31" customFormat="1" ht="15.95" hidden="1" customHeight="1">
      <c r="B314" s="2179">
        <v>14</v>
      </c>
      <c r="C314" s="526">
        <v>41890</v>
      </c>
      <c r="D314" s="1018" t="s">
        <v>1032</v>
      </c>
      <c r="E314" s="2172"/>
      <c r="F314" s="2172"/>
      <c r="G314" s="123"/>
      <c r="H314" s="764"/>
      <c r="I314" s="2169"/>
      <c r="J314" s="2172"/>
      <c r="K314" s="2171"/>
      <c r="L314" s="764"/>
      <c r="M314" s="2171"/>
      <c r="N314" s="2172"/>
      <c r="O314" s="2171"/>
      <c r="P314" s="2171"/>
      <c r="Q314" s="2171"/>
      <c r="R314" s="125"/>
    </row>
    <row r="315" spans="2:20" s="31" customFormat="1" ht="15.95" hidden="1" customHeight="1">
      <c r="B315" s="2179">
        <v>15</v>
      </c>
      <c r="C315" s="526">
        <v>41891</v>
      </c>
      <c r="D315" s="1018" t="s">
        <v>1032</v>
      </c>
      <c r="E315" s="2172"/>
      <c r="F315" s="2172"/>
      <c r="G315" s="123"/>
      <c r="H315" s="764"/>
      <c r="I315" s="2169"/>
      <c r="J315" s="2172"/>
      <c r="K315" s="2171"/>
      <c r="L315" s="764"/>
      <c r="M315" s="2171"/>
      <c r="N315" s="2172"/>
      <c r="O315" s="2171"/>
      <c r="P315" s="2171"/>
      <c r="Q315" s="2171"/>
      <c r="R315" s="125"/>
    </row>
    <row r="316" spans="2:20" s="31" customFormat="1" ht="15.95" hidden="1" customHeight="1">
      <c r="B316" s="2184">
        <v>16</v>
      </c>
      <c r="C316" s="526">
        <v>41892</v>
      </c>
      <c r="D316" s="1018" t="s">
        <v>1032</v>
      </c>
      <c r="E316" s="2172"/>
      <c r="F316" s="2172"/>
      <c r="G316" s="123"/>
      <c r="H316" s="764"/>
      <c r="I316" s="2169"/>
      <c r="J316" s="2172"/>
      <c r="K316" s="2171"/>
      <c r="L316" s="764"/>
      <c r="M316" s="2171"/>
      <c r="N316" s="2172"/>
      <c r="O316" s="2171"/>
      <c r="P316" s="2171"/>
      <c r="Q316" s="2171"/>
      <c r="R316" s="125"/>
    </row>
    <row r="317" spans="2:20" s="31" customFormat="1" ht="15.95" hidden="1" customHeight="1">
      <c r="B317" s="2179">
        <v>17</v>
      </c>
      <c r="C317" s="526">
        <v>41893</v>
      </c>
      <c r="D317" s="1018" t="s">
        <v>1032</v>
      </c>
      <c r="E317" s="2172"/>
      <c r="F317" s="2172"/>
      <c r="G317" s="123"/>
      <c r="H317" s="764"/>
      <c r="I317" s="2169"/>
      <c r="J317" s="2172"/>
      <c r="K317" s="2171"/>
      <c r="L317" s="764"/>
      <c r="M317" s="2171"/>
      <c r="N317" s="2172"/>
      <c r="O317" s="2171"/>
      <c r="P317" s="2171"/>
      <c r="Q317" s="2171"/>
      <c r="R317" s="125"/>
      <c r="T317" s="1220"/>
    </row>
    <row r="318" spans="2:20" s="31" customFormat="1" ht="15.95" hidden="1" customHeight="1">
      <c r="B318" s="2184">
        <v>18</v>
      </c>
      <c r="C318" s="526">
        <v>41894</v>
      </c>
      <c r="D318" s="1018" t="s">
        <v>1032</v>
      </c>
      <c r="E318" s="2172"/>
      <c r="F318" s="2172"/>
      <c r="G318" s="123"/>
      <c r="H318" s="764"/>
      <c r="I318" s="2169"/>
      <c r="J318" s="2172"/>
      <c r="K318" s="2171"/>
      <c r="L318" s="764"/>
      <c r="M318" s="2171"/>
      <c r="N318" s="2172"/>
      <c r="O318" s="2171"/>
      <c r="P318" s="2171"/>
      <c r="Q318" s="2171"/>
      <c r="R318" s="125"/>
      <c r="T318" s="1220"/>
    </row>
    <row r="319" spans="2:20" s="31" customFormat="1" ht="15.95" hidden="1" customHeight="1">
      <c r="B319" s="2179">
        <v>19</v>
      </c>
      <c r="C319" s="526">
        <v>41895</v>
      </c>
      <c r="D319" s="1018" t="s">
        <v>1032</v>
      </c>
      <c r="E319" s="2172"/>
      <c r="F319" s="2172"/>
      <c r="G319" s="123"/>
      <c r="H319" s="764"/>
      <c r="I319" s="2169"/>
      <c r="J319" s="2172"/>
      <c r="K319" s="2171"/>
      <c r="L319" s="764"/>
      <c r="M319" s="2171"/>
      <c r="N319" s="2172"/>
      <c r="O319" s="2171"/>
      <c r="P319" s="2171"/>
      <c r="Q319" s="2171"/>
      <c r="R319" s="125"/>
      <c r="T319" s="1220"/>
    </row>
    <row r="320" spans="2:20" s="31" customFormat="1" ht="15.95" hidden="1" customHeight="1">
      <c r="B320" s="2187">
        <v>20</v>
      </c>
      <c r="C320" s="2054">
        <v>41896</v>
      </c>
      <c r="D320" s="1018" t="s">
        <v>1032</v>
      </c>
      <c r="E320" s="2172"/>
      <c r="F320" s="2172"/>
      <c r="G320" s="123"/>
      <c r="H320" s="764"/>
      <c r="I320" s="2169"/>
      <c r="J320" s="2172"/>
      <c r="K320" s="2171"/>
      <c r="L320" s="764"/>
      <c r="M320" s="2171"/>
      <c r="N320" s="2172"/>
      <c r="O320" s="2171"/>
      <c r="P320" s="2171"/>
      <c r="Q320" s="2171"/>
      <c r="R320" s="125"/>
      <c r="T320" s="1220"/>
    </row>
    <row r="321" spans="2:20" s="31" customFormat="1" ht="15.95" hidden="1" customHeight="1">
      <c r="B321" s="2184">
        <v>21</v>
      </c>
      <c r="C321" s="526">
        <v>41897</v>
      </c>
      <c r="D321" s="1018" t="s">
        <v>1032</v>
      </c>
      <c r="E321" s="2172"/>
      <c r="F321" s="2172"/>
      <c r="G321" s="123"/>
      <c r="H321" s="764"/>
      <c r="I321" s="2169"/>
      <c r="J321" s="2172"/>
      <c r="K321" s="2171"/>
      <c r="L321" s="764"/>
      <c r="M321" s="2171"/>
      <c r="N321" s="2172"/>
      <c r="O321" s="2171"/>
      <c r="P321" s="2171"/>
      <c r="Q321" s="2171"/>
      <c r="R321" s="125"/>
      <c r="T321" s="1220"/>
    </row>
    <row r="322" spans="2:20" s="31" customFormat="1" ht="15.95" hidden="1" customHeight="1">
      <c r="B322" s="2184">
        <v>22</v>
      </c>
      <c r="C322" s="526">
        <v>41898</v>
      </c>
      <c r="D322" s="1018" t="s">
        <v>1032</v>
      </c>
      <c r="E322" s="2172"/>
      <c r="F322" s="2172"/>
      <c r="G322" s="123"/>
      <c r="H322" s="764"/>
      <c r="I322" s="2169"/>
      <c r="J322" s="2172"/>
      <c r="K322" s="2171"/>
      <c r="L322" s="764"/>
      <c r="M322" s="2171"/>
      <c r="N322" s="2172"/>
      <c r="O322" s="2171"/>
      <c r="P322" s="2171"/>
      <c r="Q322" s="2171"/>
      <c r="R322" s="125"/>
      <c r="T322" s="1220"/>
    </row>
    <row r="323" spans="2:20" s="31" customFormat="1" ht="15.95" hidden="1" customHeight="1">
      <c r="B323" s="2184">
        <v>23</v>
      </c>
      <c r="C323" s="526">
        <v>41899</v>
      </c>
      <c r="D323" s="1018" t="s">
        <v>1032</v>
      </c>
      <c r="E323" s="2172"/>
      <c r="F323" s="2172"/>
      <c r="G323" s="123"/>
      <c r="H323" s="764"/>
      <c r="I323" s="2169"/>
      <c r="J323" s="2172"/>
      <c r="K323" s="2171"/>
      <c r="L323" s="764"/>
      <c r="M323" s="2171"/>
      <c r="N323" s="2172"/>
      <c r="O323" s="2171"/>
      <c r="P323" s="2171"/>
      <c r="Q323" s="2171"/>
      <c r="R323" s="125"/>
      <c r="T323" s="1220"/>
    </row>
    <row r="324" spans="2:20" s="31" customFormat="1" ht="15.95" hidden="1" customHeight="1">
      <c r="B324" s="2184">
        <v>24</v>
      </c>
      <c r="C324" s="526">
        <v>41900</v>
      </c>
      <c r="D324" s="1018" t="s">
        <v>1032</v>
      </c>
      <c r="E324" s="2172"/>
      <c r="F324" s="2172"/>
      <c r="G324" s="123"/>
      <c r="H324" s="764"/>
      <c r="I324" s="2169"/>
      <c r="J324" s="2172"/>
      <c r="K324" s="2171"/>
      <c r="L324" s="764"/>
      <c r="M324" s="2171"/>
      <c r="N324" s="2172"/>
      <c r="O324" s="2171"/>
      <c r="P324" s="2171"/>
      <c r="Q324" s="2171"/>
      <c r="R324" s="125"/>
      <c r="T324" s="1220"/>
    </row>
    <row r="325" spans="2:20" s="31" customFormat="1" ht="15.95" hidden="1" customHeight="1">
      <c r="B325" s="2184">
        <v>25</v>
      </c>
      <c r="C325" s="526">
        <v>41901</v>
      </c>
      <c r="D325" s="1018" t="s">
        <v>1032</v>
      </c>
      <c r="E325" s="2172"/>
      <c r="F325" s="2172"/>
      <c r="G325" s="123"/>
      <c r="H325" s="764"/>
      <c r="I325" s="2169"/>
      <c r="J325" s="2172"/>
      <c r="K325" s="2171"/>
      <c r="L325" s="764"/>
      <c r="M325" s="2171"/>
      <c r="N325" s="2172"/>
      <c r="O325" s="2171"/>
      <c r="P325" s="2171"/>
      <c r="Q325" s="2171"/>
      <c r="R325" s="125"/>
      <c r="T325" s="1220"/>
    </row>
    <row r="326" spans="2:20" s="31" customFormat="1" ht="15.95" hidden="1" customHeight="1">
      <c r="B326" s="2179">
        <v>26</v>
      </c>
      <c r="C326" s="526">
        <v>41902</v>
      </c>
      <c r="D326" s="1018" t="s">
        <v>1032</v>
      </c>
      <c r="E326" s="2172"/>
      <c r="F326" s="2172"/>
      <c r="G326" s="123"/>
      <c r="H326" s="764"/>
      <c r="I326" s="2169"/>
      <c r="J326" s="2172"/>
      <c r="K326" s="2171"/>
      <c r="L326" s="764"/>
      <c r="M326" s="2171"/>
      <c r="N326" s="2172"/>
      <c r="O326" s="2171"/>
      <c r="P326" s="2171"/>
      <c r="Q326" s="2171"/>
      <c r="R326" s="125"/>
      <c r="T326" s="1220"/>
    </row>
    <row r="327" spans="2:20" s="31" customFormat="1" ht="15.95" hidden="1" customHeight="1">
      <c r="B327" s="2188">
        <v>27</v>
      </c>
      <c r="C327" s="2054">
        <v>41903</v>
      </c>
      <c r="D327" s="1018" t="s">
        <v>1032</v>
      </c>
      <c r="E327" s="2172"/>
      <c r="F327" s="2172"/>
      <c r="G327" s="123"/>
      <c r="H327" s="764"/>
      <c r="I327" s="2169"/>
      <c r="J327" s="2172"/>
      <c r="K327" s="2171"/>
      <c r="L327" s="764"/>
      <c r="M327" s="2171"/>
      <c r="N327" s="2172"/>
      <c r="O327" s="2171"/>
      <c r="P327" s="2171"/>
      <c r="Q327" s="2171"/>
      <c r="R327" s="125"/>
      <c r="T327" s="1220"/>
    </row>
    <row r="328" spans="2:20" s="31" customFormat="1" ht="15.95" hidden="1" customHeight="1">
      <c r="B328" s="2184">
        <v>28</v>
      </c>
      <c r="C328" s="526">
        <v>41904</v>
      </c>
      <c r="D328" s="1018" t="s">
        <v>1032</v>
      </c>
      <c r="E328" s="2172"/>
      <c r="F328" s="2172"/>
      <c r="G328" s="123"/>
      <c r="H328" s="764"/>
      <c r="I328" s="2169"/>
      <c r="J328" s="2172"/>
      <c r="K328" s="2171"/>
      <c r="L328" s="764"/>
      <c r="M328" s="2171"/>
      <c r="N328" s="2172"/>
      <c r="O328" s="2171"/>
      <c r="P328" s="2171"/>
      <c r="Q328" s="2171"/>
      <c r="R328" s="125"/>
      <c r="T328" s="1220"/>
    </row>
    <row r="329" spans="2:20" s="31" customFormat="1" ht="15.95" hidden="1" customHeight="1">
      <c r="B329" s="2184">
        <v>29</v>
      </c>
      <c r="C329" s="526">
        <v>41905</v>
      </c>
      <c r="D329" s="1401" t="s">
        <v>788</v>
      </c>
      <c r="E329" s="2172" t="s">
        <v>10</v>
      </c>
      <c r="F329" s="367">
        <v>1</v>
      </c>
      <c r="G329" s="46"/>
      <c r="H329" s="764"/>
      <c r="I329" s="2169">
        <f>H329*500</f>
        <v>0</v>
      </c>
      <c r="J329" s="2172" t="s">
        <v>127</v>
      </c>
      <c r="K329" s="2169">
        <f>F329*12500</f>
        <v>12500</v>
      </c>
      <c r="L329" s="764"/>
      <c r="M329" s="2171">
        <f>L329*10000</f>
        <v>0</v>
      </c>
      <c r="N329" s="2172"/>
      <c r="O329" s="2171">
        <f>N329*15000</f>
        <v>0</v>
      </c>
      <c r="P329" s="2171">
        <f>I329+K329+M329+O329</f>
        <v>12500</v>
      </c>
      <c r="Q329" s="2171"/>
      <c r="R329" s="2055" t="s">
        <v>1051</v>
      </c>
      <c r="T329" s="1220"/>
    </row>
    <row r="330" spans="2:20" s="31" customFormat="1" ht="15.95" hidden="1" customHeight="1">
      <c r="B330" s="2184">
        <v>30</v>
      </c>
      <c r="C330" s="526">
        <v>41906</v>
      </c>
      <c r="D330" s="1018" t="s">
        <v>1032</v>
      </c>
      <c r="E330" s="2172"/>
      <c r="F330" s="2172"/>
      <c r="G330" s="123"/>
      <c r="H330" s="764"/>
      <c r="I330" s="2169"/>
      <c r="J330" s="2172"/>
      <c r="K330" s="2171"/>
      <c r="L330" s="764"/>
      <c r="M330" s="2171"/>
      <c r="N330" s="2172"/>
      <c r="O330" s="2171"/>
      <c r="P330" s="2171"/>
      <c r="Q330" s="2171"/>
      <c r="R330" s="125"/>
      <c r="T330" s="1220"/>
    </row>
    <row r="331" spans="2:20" s="31" customFormat="1" ht="15.95" hidden="1" customHeight="1" thickBot="1">
      <c r="B331" s="2189">
        <v>31</v>
      </c>
      <c r="C331" s="791">
        <v>41907</v>
      </c>
      <c r="D331" s="1357" t="s">
        <v>1032</v>
      </c>
      <c r="E331" s="2477"/>
      <c r="F331" s="2183"/>
      <c r="G331" s="1013"/>
      <c r="H331" s="765"/>
      <c r="I331" s="2178"/>
      <c r="J331" s="2183"/>
      <c r="K331" s="767"/>
      <c r="L331" s="765"/>
      <c r="M331" s="767"/>
      <c r="N331" s="2183"/>
      <c r="O331" s="767"/>
      <c r="P331" s="767"/>
      <c r="Q331" s="767"/>
      <c r="R331" s="792"/>
      <c r="T331" s="1220"/>
    </row>
    <row r="332" spans="2:20" s="40" customFormat="1" ht="15.95" hidden="1" customHeight="1">
      <c r="B332" s="2283">
        <v>1</v>
      </c>
      <c r="C332" s="2488">
        <v>41908</v>
      </c>
      <c r="D332" s="2489" t="s">
        <v>1032</v>
      </c>
      <c r="E332" s="2490"/>
      <c r="F332" s="367"/>
      <c r="G332" s="46"/>
      <c r="H332" s="764"/>
      <c r="I332" s="2456"/>
      <c r="J332" s="2458"/>
      <c r="K332" s="2457"/>
      <c r="L332" s="764"/>
      <c r="M332" s="2457"/>
      <c r="N332" s="2458"/>
      <c r="O332" s="2457"/>
      <c r="P332" s="2457"/>
      <c r="Q332" s="2457"/>
      <c r="R332" s="2055"/>
    </row>
    <row r="333" spans="2:20" s="40" customFormat="1" ht="15.95" hidden="1" customHeight="1">
      <c r="B333" s="2454">
        <v>2</v>
      </c>
      <c r="C333" s="1940">
        <v>41909</v>
      </c>
      <c r="D333" s="1018" t="s">
        <v>1032</v>
      </c>
      <c r="E333" s="2458"/>
      <c r="F333" s="367"/>
      <c r="G333" s="46"/>
      <c r="H333" s="764"/>
      <c r="I333" s="2456"/>
      <c r="J333" s="2458"/>
      <c r="K333" s="2456"/>
      <c r="L333" s="764"/>
      <c r="M333" s="2457"/>
      <c r="N333" s="2458"/>
      <c r="O333" s="2457"/>
      <c r="P333" s="2457"/>
      <c r="Q333" s="2457"/>
      <c r="R333" s="2055"/>
    </row>
    <row r="334" spans="2:20" s="40" customFormat="1" ht="15.95" hidden="1" customHeight="1">
      <c r="B334" s="2454">
        <v>3</v>
      </c>
      <c r="C334" s="1940">
        <v>41910</v>
      </c>
      <c r="D334" s="1018" t="s">
        <v>1032</v>
      </c>
      <c r="E334" s="1534"/>
      <c r="F334" s="1535"/>
      <c r="G334" s="1535"/>
      <c r="H334" s="1536"/>
      <c r="I334" s="1537"/>
      <c r="J334" s="1898"/>
      <c r="K334" s="1538"/>
      <c r="L334" s="1539"/>
      <c r="M334" s="1899"/>
      <c r="N334" s="1539"/>
      <c r="O334" s="1899"/>
      <c r="P334" s="1540"/>
      <c r="Q334" s="1899"/>
      <c r="R334" s="2449"/>
    </row>
    <row r="335" spans="2:20" s="40" customFormat="1" ht="15.95" hidden="1" customHeight="1">
      <c r="B335" s="2454">
        <v>4</v>
      </c>
      <c r="C335" s="1940">
        <v>41911</v>
      </c>
      <c r="D335" s="1018" t="s">
        <v>1032</v>
      </c>
      <c r="E335" s="1534"/>
      <c r="F335" s="1535"/>
      <c r="G335" s="1535"/>
      <c r="H335" s="1536"/>
      <c r="I335" s="1537"/>
      <c r="J335" s="1898"/>
      <c r="K335" s="1538"/>
      <c r="L335" s="1539"/>
      <c r="M335" s="1899"/>
      <c r="N335" s="1539"/>
      <c r="O335" s="1899"/>
      <c r="P335" s="1540"/>
      <c r="Q335" s="1899"/>
      <c r="R335" s="2449"/>
    </row>
    <row r="336" spans="2:20" s="40" customFormat="1" ht="15.95" hidden="1" customHeight="1">
      <c r="B336" s="2454">
        <v>5</v>
      </c>
      <c r="C336" s="1940">
        <v>41912</v>
      </c>
      <c r="D336" s="27" t="s">
        <v>1200</v>
      </c>
      <c r="E336" s="2475" t="s">
        <v>984</v>
      </c>
      <c r="F336" s="2475">
        <v>1</v>
      </c>
      <c r="G336" s="46">
        <v>55</v>
      </c>
      <c r="H336" s="764">
        <f>F336*G336</f>
        <v>55</v>
      </c>
      <c r="I336" s="2473">
        <f>H336*500</f>
        <v>27500</v>
      </c>
      <c r="J336" s="2475"/>
      <c r="K336" s="2474"/>
      <c r="L336" s="764">
        <v>2</v>
      </c>
      <c r="M336" s="2474">
        <f>L336*10000</f>
        <v>20000</v>
      </c>
      <c r="N336" s="2475"/>
      <c r="O336" s="2474">
        <f>N336*15000</f>
        <v>0</v>
      </c>
      <c r="P336" s="2474">
        <f>I336+K336+M336+O336</f>
        <v>47500</v>
      </c>
      <c r="Q336" s="2474"/>
      <c r="R336" s="2055"/>
    </row>
    <row r="337" spans="2:18" s="40" customFormat="1" ht="15.95" hidden="1" customHeight="1">
      <c r="B337" s="2454">
        <v>6</v>
      </c>
      <c r="C337" s="1940">
        <v>41913</v>
      </c>
      <c r="D337" s="27" t="s">
        <v>1200</v>
      </c>
      <c r="E337" s="2475" t="s">
        <v>984</v>
      </c>
      <c r="F337" s="2475">
        <v>1</v>
      </c>
      <c r="G337" s="46">
        <v>55</v>
      </c>
      <c r="H337" s="764">
        <f>F337*G337</f>
        <v>55</v>
      </c>
      <c r="I337" s="2473">
        <f>H337*500</f>
        <v>27500</v>
      </c>
      <c r="J337" s="2475"/>
      <c r="K337" s="2474"/>
      <c r="L337" s="764">
        <v>5.5</v>
      </c>
      <c r="M337" s="2474">
        <f>L337*10000</f>
        <v>55000</v>
      </c>
      <c r="N337" s="2475"/>
      <c r="O337" s="2474">
        <f>N337*15000</f>
        <v>0</v>
      </c>
      <c r="P337" s="2474">
        <f>I337+K337+M337+O337</f>
        <v>82500</v>
      </c>
      <c r="Q337" s="2474"/>
      <c r="R337" s="2055"/>
    </row>
    <row r="338" spans="2:18" s="40" customFormat="1" ht="15.95" hidden="1" customHeight="1">
      <c r="B338" s="2454">
        <v>7</v>
      </c>
      <c r="C338" s="1940">
        <v>41914</v>
      </c>
      <c r="D338" s="27" t="s">
        <v>1200</v>
      </c>
      <c r="E338" s="2475" t="s">
        <v>984</v>
      </c>
      <c r="F338" s="2475">
        <v>1</v>
      </c>
      <c r="G338" s="46">
        <v>55</v>
      </c>
      <c r="H338" s="764">
        <f>F338*G338</f>
        <v>55</v>
      </c>
      <c r="I338" s="2473">
        <f>H338*500</f>
        <v>27500</v>
      </c>
      <c r="J338" s="2475"/>
      <c r="K338" s="2474"/>
      <c r="L338" s="764">
        <v>3</v>
      </c>
      <c r="M338" s="2474">
        <f>L338*10000</f>
        <v>30000</v>
      </c>
      <c r="N338" s="2475"/>
      <c r="O338" s="2474">
        <f>N338*15000</f>
        <v>0</v>
      </c>
      <c r="P338" s="2474">
        <f>I338+K338+M338+O338</f>
        <v>57500</v>
      </c>
      <c r="Q338" s="2474"/>
      <c r="R338" s="2055"/>
    </row>
    <row r="339" spans="2:18" s="40" customFormat="1" ht="15.95" hidden="1" customHeight="1">
      <c r="B339" s="3050">
        <v>8</v>
      </c>
      <c r="C339" s="1940">
        <v>41915</v>
      </c>
      <c r="D339" s="27" t="s">
        <v>1246</v>
      </c>
      <c r="E339" s="2530" t="s">
        <v>1262</v>
      </c>
      <c r="F339" s="2475">
        <v>1</v>
      </c>
      <c r="G339" s="46">
        <v>62</v>
      </c>
      <c r="H339" s="764">
        <f>F339*G339</f>
        <v>62</v>
      </c>
      <c r="I339" s="2473">
        <f>H339*500</f>
        <v>31000</v>
      </c>
      <c r="J339" s="2475"/>
      <c r="K339" s="2474"/>
      <c r="L339" s="764"/>
      <c r="M339" s="2474">
        <f>L339*10000</f>
        <v>0</v>
      </c>
      <c r="N339" s="2475"/>
      <c r="O339" s="2474">
        <f>N339*15000</f>
        <v>0</v>
      </c>
      <c r="P339" s="2474">
        <f>I339+K339+M339+O339</f>
        <v>31000</v>
      </c>
      <c r="Q339" s="2474"/>
      <c r="R339" s="2100"/>
    </row>
    <row r="340" spans="2:18" s="40" customFormat="1" ht="15.95" hidden="1" customHeight="1">
      <c r="B340" s="3052"/>
      <c r="C340" s="1940">
        <v>41915</v>
      </c>
      <c r="D340" s="1401" t="s">
        <v>788</v>
      </c>
      <c r="E340" s="2475" t="s">
        <v>10</v>
      </c>
      <c r="F340" s="367">
        <v>1</v>
      </c>
      <c r="G340" s="46"/>
      <c r="H340" s="764"/>
      <c r="I340" s="2473">
        <f>H340*500</f>
        <v>0</v>
      </c>
      <c r="J340" s="2475" t="s">
        <v>127</v>
      </c>
      <c r="K340" s="2473">
        <f>F340*12500</f>
        <v>12500</v>
      </c>
      <c r="L340" s="764"/>
      <c r="M340" s="2474">
        <f>L340*10000</f>
        <v>0</v>
      </c>
      <c r="N340" s="2475"/>
      <c r="O340" s="2474">
        <f>N340*15000</f>
        <v>0</v>
      </c>
      <c r="P340" s="2474">
        <f>I340+K340+M340+O340</f>
        <v>12500</v>
      </c>
      <c r="Q340" s="2474"/>
      <c r="R340" s="2055"/>
    </row>
    <row r="341" spans="2:18" s="40" customFormat="1" ht="15.95" hidden="1" customHeight="1">
      <c r="B341" s="2454">
        <v>9</v>
      </c>
      <c r="C341" s="1940">
        <v>41916</v>
      </c>
      <c r="D341" s="1018" t="s">
        <v>973</v>
      </c>
      <c r="E341" s="2458"/>
      <c r="F341" s="367"/>
      <c r="G341" s="46"/>
      <c r="H341" s="764"/>
      <c r="I341" s="2456"/>
      <c r="J341" s="2458"/>
      <c r="K341" s="2456"/>
      <c r="L341" s="764"/>
      <c r="M341" s="2457"/>
      <c r="N341" s="2458"/>
      <c r="O341" s="2457"/>
      <c r="P341" s="2457"/>
      <c r="Q341" s="2457"/>
      <c r="R341" s="2055"/>
    </row>
    <row r="342" spans="2:18" s="40" customFormat="1" ht="15.95" hidden="1" customHeight="1">
      <c r="B342" s="2478">
        <v>10</v>
      </c>
      <c r="C342" s="1936">
        <v>41917</v>
      </c>
      <c r="D342" s="1543" t="s">
        <v>1237</v>
      </c>
      <c r="E342" s="1534"/>
      <c r="F342" s="1535"/>
      <c r="G342" s="1535"/>
      <c r="H342" s="1536"/>
      <c r="I342" s="1537"/>
      <c r="J342" s="1898"/>
      <c r="K342" s="1538"/>
      <c r="L342" s="1539"/>
      <c r="M342" s="1899"/>
      <c r="N342" s="1539"/>
      <c r="O342" s="1899"/>
      <c r="P342" s="1540"/>
      <c r="Q342" s="1899"/>
      <c r="R342" s="2449"/>
    </row>
    <row r="343" spans="2:18" s="40" customFormat="1" ht="15.95" hidden="1" customHeight="1">
      <c r="B343" s="2454">
        <v>11</v>
      </c>
      <c r="C343" s="1940">
        <v>41918</v>
      </c>
      <c r="D343" s="1401" t="s">
        <v>788</v>
      </c>
      <c r="E343" s="2475" t="s">
        <v>10</v>
      </c>
      <c r="F343" s="367">
        <v>2</v>
      </c>
      <c r="G343" s="46"/>
      <c r="H343" s="764"/>
      <c r="I343" s="2473">
        <f t="shared" ref="I343:I359" si="57">H343*500</f>
        <v>0</v>
      </c>
      <c r="J343" s="2475" t="s">
        <v>127</v>
      </c>
      <c r="K343" s="2473">
        <f>F343*12500</f>
        <v>25000</v>
      </c>
      <c r="L343" s="764">
        <v>1</v>
      </c>
      <c r="M343" s="2474">
        <f t="shared" ref="M343:M359" si="58">L343*10000</f>
        <v>10000</v>
      </c>
      <c r="N343" s="2475"/>
      <c r="O343" s="2474">
        <f t="shared" ref="O343:O359" si="59">N343*15000</f>
        <v>0</v>
      </c>
      <c r="P343" s="2474">
        <f t="shared" ref="P343:P359" si="60">I343+K343+M343+O343</f>
        <v>35000</v>
      </c>
      <c r="Q343" s="2474"/>
      <c r="R343" s="2055"/>
    </row>
    <row r="344" spans="2:18" s="40" customFormat="1" ht="15.95" hidden="1" customHeight="1">
      <c r="B344" s="2454">
        <v>12</v>
      </c>
      <c r="C344" s="1940">
        <v>41919</v>
      </c>
      <c r="D344" s="1401" t="s">
        <v>788</v>
      </c>
      <c r="E344" s="2475" t="s">
        <v>10</v>
      </c>
      <c r="F344" s="367">
        <v>3</v>
      </c>
      <c r="G344" s="46"/>
      <c r="H344" s="764"/>
      <c r="I344" s="2473">
        <f t="shared" si="57"/>
        <v>0</v>
      </c>
      <c r="J344" s="2475" t="s">
        <v>127</v>
      </c>
      <c r="K344" s="2473">
        <f>F344*12500</f>
        <v>37500</v>
      </c>
      <c r="L344" s="764">
        <v>1</v>
      </c>
      <c r="M344" s="2474">
        <f t="shared" si="58"/>
        <v>10000</v>
      </c>
      <c r="N344" s="2475"/>
      <c r="O344" s="2474">
        <f t="shared" si="59"/>
        <v>0</v>
      </c>
      <c r="P344" s="2474">
        <f t="shared" si="60"/>
        <v>47500</v>
      </c>
      <c r="Q344" s="2474"/>
      <c r="R344" s="2055"/>
    </row>
    <row r="345" spans="2:18" s="40" customFormat="1" ht="15.95" hidden="1" customHeight="1">
      <c r="B345" s="2454">
        <v>13</v>
      </c>
      <c r="C345" s="1940">
        <v>41920</v>
      </c>
      <c r="D345" s="1401" t="s">
        <v>788</v>
      </c>
      <c r="E345" s="2475" t="s">
        <v>10</v>
      </c>
      <c r="F345" s="367">
        <v>4</v>
      </c>
      <c r="G345" s="46"/>
      <c r="H345" s="764"/>
      <c r="I345" s="2473">
        <f t="shared" si="57"/>
        <v>0</v>
      </c>
      <c r="J345" s="2475" t="s">
        <v>127</v>
      </c>
      <c r="K345" s="2473">
        <f>F345*12500</f>
        <v>50000</v>
      </c>
      <c r="L345" s="764">
        <v>1</v>
      </c>
      <c r="M345" s="2474">
        <f t="shared" si="58"/>
        <v>10000</v>
      </c>
      <c r="N345" s="2475"/>
      <c r="O345" s="2474">
        <f t="shared" si="59"/>
        <v>0</v>
      </c>
      <c r="P345" s="2474">
        <f t="shared" si="60"/>
        <v>60000</v>
      </c>
      <c r="Q345" s="2474"/>
      <c r="R345" s="2055"/>
    </row>
    <row r="346" spans="2:18" s="40" customFormat="1" ht="15.95" hidden="1" customHeight="1">
      <c r="B346" s="3050">
        <v>14</v>
      </c>
      <c r="C346" s="1940">
        <v>41921</v>
      </c>
      <c r="D346" s="1401" t="s">
        <v>788</v>
      </c>
      <c r="E346" s="2475" t="s">
        <v>10</v>
      </c>
      <c r="F346" s="367">
        <v>3</v>
      </c>
      <c r="G346" s="46"/>
      <c r="H346" s="764"/>
      <c r="I346" s="2473">
        <f t="shared" si="57"/>
        <v>0</v>
      </c>
      <c r="J346" s="2475" t="s">
        <v>127</v>
      </c>
      <c r="K346" s="2473">
        <f>F346*12500</f>
        <v>37500</v>
      </c>
      <c r="L346" s="764"/>
      <c r="M346" s="2474">
        <f t="shared" si="58"/>
        <v>0</v>
      </c>
      <c r="N346" s="2475"/>
      <c r="O346" s="2474">
        <f t="shared" si="59"/>
        <v>0</v>
      </c>
      <c r="P346" s="2474">
        <f t="shared" si="60"/>
        <v>37500</v>
      </c>
      <c r="Q346" s="2474"/>
      <c r="R346" s="2055"/>
    </row>
    <row r="347" spans="2:18" s="40" customFormat="1" ht="15.95" hidden="1" customHeight="1">
      <c r="B347" s="3052"/>
      <c r="C347" s="1940">
        <v>41921</v>
      </c>
      <c r="D347" s="27" t="s">
        <v>1200</v>
      </c>
      <c r="E347" s="2475" t="s">
        <v>984</v>
      </c>
      <c r="F347" s="2475">
        <v>1</v>
      </c>
      <c r="G347" s="46">
        <v>55</v>
      </c>
      <c r="H347" s="764">
        <f>F347*G347</f>
        <v>55</v>
      </c>
      <c r="I347" s="2473">
        <f t="shared" si="57"/>
        <v>27500</v>
      </c>
      <c r="J347" s="2475"/>
      <c r="K347" s="2474"/>
      <c r="L347" s="764">
        <v>3</v>
      </c>
      <c r="M347" s="2474">
        <f t="shared" si="58"/>
        <v>30000</v>
      </c>
      <c r="N347" s="2475"/>
      <c r="O347" s="2474">
        <f t="shared" si="59"/>
        <v>0</v>
      </c>
      <c r="P347" s="2474">
        <f t="shared" si="60"/>
        <v>57500</v>
      </c>
      <c r="Q347" s="2474"/>
      <c r="R347" s="2055"/>
    </row>
    <row r="348" spans="2:18" s="40" customFormat="1" ht="15.95" hidden="1" customHeight="1">
      <c r="B348" s="2454">
        <v>15</v>
      </c>
      <c r="C348" s="1940">
        <v>41922</v>
      </c>
      <c r="D348" s="1401" t="s">
        <v>788</v>
      </c>
      <c r="E348" s="2475" t="s">
        <v>10</v>
      </c>
      <c r="F348" s="367">
        <v>2</v>
      </c>
      <c r="G348" s="46"/>
      <c r="H348" s="764"/>
      <c r="I348" s="2473">
        <f t="shared" si="57"/>
        <v>0</v>
      </c>
      <c r="J348" s="2475" t="s">
        <v>127</v>
      </c>
      <c r="K348" s="2473">
        <f>F348*12500</f>
        <v>25000</v>
      </c>
      <c r="L348" s="764"/>
      <c r="M348" s="2474">
        <f t="shared" si="58"/>
        <v>0</v>
      </c>
      <c r="N348" s="2475"/>
      <c r="O348" s="2474">
        <f t="shared" si="59"/>
        <v>0</v>
      </c>
      <c r="P348" s="2474">
        <f t="shared" si="60"/>
        <v>25000</v>
      </c>
      <c r="Q348" s="2474"/>
      <c r="R348" s="2055"/>
    </row>
    <row r="349" spans="2:18" s="40" customFormat="1" ht="15.95" hidden="1" customHeight="1">
      <c r="B349" s="3050">
        <v>16</v>
      </c>
      <c r="C349" s="1940">
        <v>41923</v>
      </c>
      <c r="D349" s="27" t="s">
        <v>1200</v>
      </c>
      <c r="E349" s="2475" t="s">
        <v>984</v>
      </c>
      <c r="F349" s="2475">
        <v>1</v>
      </c>
      <c r="G349" s="46">
        <v>55</v>
      </c>
      <c r="H349" s="764">
        <f>F349*G349</f>
        <v>55</v>
      </c>
      <c r="I349" s="2473">
        <f t="shared" si="57"/>
        <v>27500</v>
      </c>
      <c r="J349" s="2475"/>
      <c r="K349" s="2474"/>
      <c r="L349" s="764"/>
      <c r="M349" s="2474">
        <f t="shared" si="58"/>
        <v>0</v>
      </c>
      <c r="N349" s="2475"/>
      <c r="O349" s="2474">
        <f t="shared" si="59"/>
        <v>0</v>
      </c>
      <c r="P349" s="2474">
        <f t="shared" si="60"/>
        <v>27500</v>
      </c>
      <c r="Q349" s="2474"/>
      <c r="R349" s="2055"/>
    </row>
    <row r="350" spans="2:18" s="40" customFormat="1" ht="15.95" hidden="1" customHeight="1">
      <c r="B350" s="3052"/>
      <c r="C350" s="1940">
        <v>41923</v>
      </c>
      <c r="D350" s="1401" t="s">
        <v>788</v>
      </c>
      <c r="E350" s="2475" t="s">
        <v>10</v>
      </c>
      <c r="F350" s="367">
        <v>1</v>
      </c>
      <c r="G350" s="46"/>
      <c r="H350" s="764"/>
      <c r="I350" s="2473">
        <f t="shared" si="57"/>
        <v>0</v>
      </c>
      <c r="J350" s="2475" t="s">
        <v>127</v>
      </c>
      <c r="K350" s="2473">
        <f>F350*12500</f>
        <v>12500</v>
      </c>
      <c r="L350" s="764">
        <v>1</v>
      </c>
      <c r="M350" s="2474">
        <f t="shared" si="58"/>
        <v>10000</v>
      </c>
      <c r="N350" s="2475"/>
      <c r="O350" s="2474">
        <f t="shared" si="59"/>
        <v>0</v>
      </c>
      <c r="P350" s="2474">
        <f t="shared" si="60"/>
        <v>22500</v>
      </c>
      <c r="Q350" s="2474"/>
      <c r="R350" s="2055"/>
    </row>
    <row r="351" spans="2:18" s="40" customFormat="1" ht="15.95" hidden="1" customHeight="1">
      <c r="B351" s="3393">
        <v>17</v>
      </c>
      <c r="C351" s="1936">
        <v>41924</v>
      </c>
      <c r="D351" s="1401" t="s">
        <v>788</v>
      </c>
      <c r="E351" s="2475" t="s">
        <v>10</v>
      </c>
      <c r="F351" s="367">
        <v>1</v>
      </c>
      <c r="G351" s="46"/>
      <c r="H351" s="764"/>
      <c r="I351" s="2473">
        <f t="shared" si="57"/>
        <v>0</v>
      </c>
      <c r="J351" s="2475" t="s">
        <v>127</v>
      </c>
      <c r="K351" s="2473">
        <f>F351*12500</f>
        <v>12500</v>
      </c>
      <c r="L351" s="764">
        <v>2</v>
      </c>
      <c r="M351" s="2474">
        <f t="shared" si="58"/>
        <v>20000</v>
      </c>
      <c r="N351" s="2475"/>
      <c r="O351" s="2474">
        <f t="shared" si="59"/>
        <v>0</v>
      </c>
      <c r="P351" s="2474">
        <f t="shared" si="60"/>
        <v>32500</v>
      </c>
      <c r="Q351" s="2474"/>
      <c r="R351" s="2055"/>
    </row>
    <row r="352" spans="2:18" s="40" customFormat="1" ht="15.95" hidden="1" customHeight="1">
      <c r="B352" s="3394"/>
      <c r="C352" s="1936">
        <v>41924</v>
      </c>
      <c r="D352" s="251" t="s">
        <v>1043</v>
      </c>
      <c r="E352" s="2475" t="s">
        <v>810</v>
      </c>
      <c r="F352" s="367">
        <v>1</v>
      </c>
      <c r="G352" s="46"/>
      <c r="H352" s="764">
        <f>F352*G352</f>
        <v>0</v>
      </c>
      <c r="I352" s="2473">
        <f t="shared" si="57"/>
        <v>0</v>
      </c>
      <c r="J352" s="2562" t="s">
        <v>127</v>
      </c>
      <c r="K352" s="2473">
        <v>15000</v>
      </c>
      <c r="L352" s="764">
        <v>6</v>
      </c>
      <c r="M352" s="2474">
        <f t="shared" si="58"/>
        <v>60000</v>
      </c>
      <c r="N352" s="2475"/>
      <c r="O352" s="2474">
        <f t="shared" si="59"/>
        <v>0</v>
      </c>
      <c r="P352" s="2474">
        <f t="shared" si="60"/>
        <v>75000</v>
      </c>
      <c r="Q352" s="2474"/>
      <c r="R352" s="2055"/>
    </row>
    <row r="353" spans="2:18" s="40" customFormat="1" ht="15.95" hidden="1" customHeight="1">
      <c r="B353" s="2454">
        <v>18</v>
      </c>
      <c r="C353" s="1940">
        <v>41925</v>
      </c>
      <c r="D353" s="1401" t="s">
        <v>788</v>
      </c>
      <c r="E353" s="2475" t="s">
        <v>10</v>
      </c>
      <c r="F353" s="367">
        <v>2</v>
      </c>
      <c r="G353" s="46"/>
      <c r="H353" s="764"/>
      <c r="I353" s="2473">
        <f t="shared" si="57"/>
        <v>0</v>
      </c>
      <c r="J353" s="2475" t="s">
        <v>127</v>
      </c>
      <c r="K353" s="2473">
        <f>F353*12500</f>
        <v>25000</v>
      </c>
      <c r="L353" s="764"/>
      <c r="M353" s="2474">
        <f t="shared" si="58"/>
        <v>0</v>
      </c>
      <c r="N353" s="2475"/>
      <c r="O353" s="2474">
        <f t="shared" si="59"/>
        <v>0</v>
      </c>
      <c r="P353" s="2474">
        <f t="shared" si="60"/>
        <v>25000</v>
      </c>
      <c r="Q353" s="2474"/>
      <c r="R353" s="2055"/>
    </row>
    <row r="354" spans="2:18" s="40" customFormat="1" ht="15.95" hidden="1" customHeight="1">
      <c r="B354" s="2454">
        <v>19</v>
      </c>
      <c r="C354" s="1940">
        <v>41926</v>
      </c>
      <c r="D354" s="251" t="s">
        <v>1043</v>
      </c>
      <c r="E354" s="2475" t="s">
        <v>810</v>
      </c>
      <c r="F354" s="367">
        <v>1</v>
      </c>
      <c r="G354" s="46"/>
      <c r="H354" s="764">
        <f>F354*G354</f>
        <v>0</v>
      </c>
      <c r="I354" s="2473">
        <f t="shared" si="57"/>
        <v>0</v>
      </c>
      <c r="J354" s="2562" t="s">
        <v>127</v>
      </c>
      <c r="K354" s="2564">
        <v>15000</v>
      </c>
      <c r="L354" s="764">
        <v>2</v>
      </c>
      <c r="M354" s="2474">
        <f t="shared" si="58"/>
        <v>20000</v>
      </c>
      <c r="N354" s="2475">
        <v>1</v>
      </c>
      <c r="O354" s="2474">
        <f t="shared" si="59"/>
        <v>15000</v>
      </c>
      <c r="P354" s="2474">
        <f t="shared" si="60"/>
        <v>50000</v>
      </c>
      <c r="Q354" s="2474"/>
      <c r="R354" s="2055"/>
    </row>
    <row r="355" spans="2:18" s="40" customFormat="1" ht="15.95" hidden="1" customHeight="1">
      <c r="B355" s="2319">
        <v>20</v>
      </c>
      <c r="C355" s="1940">
        <v>41927</v>
      </c>
      <c r="D355" s="27" t="s">
        <v>1200</v>
      </c>
      <c r="E355" s="2475" t="s">
        <v>984</v>
      </c>
      <c r="F355" s="2475">
        <v>2</v>
      </c>
      <c r="G355" s="46">
        <v>55</v>
      </c>
      <c r="H355" s="764">
        <f>F355*G355</f>
        <v>110</v>
      </c>
      <c r="I355" s="2473">
        <f t="shared" si="57"/>
        <v>55000</v>
      </c>
      <c r="J355" s="2475"/>
      <c r="K355" s="2474"/>
      <c r="L355" s="764">
        <v>3</v>
      </c>
      <c r="M355" s="2474">
        <f t="shared" si="58"/>
        <v>30000</v>
      </c>
      <c r="N355" s="2475"/>
      <c r="O355" s="2474">
        <f t="shared" si="59"/>
        <v>0</v>
      </c>
      <c r="P355" s="2474">
        <f t="shared" si="60"/>
        <v>85000</v>
      </c>
      <c r="Q355" s="2474"/>
      <c r="R355" s="2055"/>
    </row>
    <row r="356" spans="2:18" s="40" customFormat="1" ht="15.95" hidden="1" customHeight="1">
      <c r="B356" s="3050">
        <v>21</v>
      </c>
      <c r="C356" s="1940">
        <v>41928</v>
      </c>
      <c r="D356" s="27" t="s">
        <v>1200</v>
      </c>
      <c r="E356" s="2475" t="s">
        <v>984</v>
      </c>
      <c r="F356" s="2475">
        <v>1</v>
      </c>
      <c r="G356" s="46">
        <v>55</v>
      </c>
      <c r="H356" s="764">
        <f>F356*G356</f>
        <v>55</v>
      </c>
      <c r="I356" s="2473">
        <f t="shared" si="57"/>
        <v>27500</v>
      </c>
      <c r="J356" s="2475"/>
      <c r="K356" s="2474"/>
      <c r="L356" s="764"/>
      <c r="M356" s="2474">
        <f t="shared" si="58"/>
        <v>0</v>
      </c>
      <c r="N356" s="2475"/>
      <c r="O356" s="2474">
        <f t="shared" si="59"/>
        <v>0</v>
      </c>
      <c r="P356" s="2474">
        <f t="shared" si="60"/>
        <v>27500</v>
      </c>
      <c r="Q356" s="2474"/>
      <c r="R356" s="2055"/>
    </row>
    <row r="357" spans="2:18" s="40" customFormat="1" ht="15.95" hidden="1" customHeight="1">
      <c r="B357" s="3052"/>
      <c r="C357" s="1940">
        <v>41928</v>
      </c>
      <c r="D357" s="1401" t="s">
        <v>788</v>
      </c>
      <c r="E357" s="2475" t="s">
        <v>10</v>
      </c>
      <c r="F357" s="367">
        <v>1</v>
      </c>
      <c r="G357" s="46"/>
      <c r="H357" s="764"/>
      <c r="I357" s="2473">
        <f t="shared" si="57"/>
        <v>0</v>
      </c>
      <c r="J357" s="2475" t="s">
        <v>127</v>
      </c>
      <c r="K357" s="2473">
        <f>F357*12500</f>
        <v>12500</v>
      </c>
      <c r="L357" s="764">
        <v>5</v>
      </c>
      <c r="M357" s="2474">
        <f t="shared" si="58"/>
        <v>50000</v>
      </c>
      <c r="N357" s="2475"/>
      <c r="O357" s="2474">
        <f t="shared" si="59"/>
        <v>0</v>
      </c>
      <c r="P357" s="2474">
        <f t="shared" si="60"/>
        <v>62500</v>
      </c>
      <c r="Q357" s="2474"/>
      <c r="R357" s="2055"/>
    </row>
    <row r="358" spans="2:18" s="40" customFormat="1" ht="15.95" hidden="1" customHeight="1">
      <c r="B358" s="2454">
        <v>22</v>
      </c>
      <c r="C358" s="1940">
        <v>41929</v>
      </c>
      <c r="D358" s="1401" t="s">
        <v>788</v>
      </c>
      <c r="E358" s="2475" t="s">
        <v>10</v>
      </c>
      <c r="F358" s="367">
        <v>2</v>
      </c>
      <c r="G358" s="46"/>
      <c r="H358" s="764"/>
      <c r="I358" s="2473">
        <f t="shared" si="57"/>
        <v>0</v>
      </c>
      <c r="J358" s="2475" t="s">
        <v>127</v>
      </c>
      <c r="K358" s="2473">
        <f>F358*12500</f>
        <v>25000</v>
      </c>
      <c r="L358" s="764"/>
      <c r="M358" s="2474">
        <f t="shared" si="58"/>
        <v>0</v>
      </c>
      <c r="N358" s="2475"/>
      <c r="O358" s="2474">
        <f t="shared" si="59"/>
        <v>0</v>
      </c>
      <c r="P358" s="2474">
        <f t="shared" si="60"/>
        <v>25000</v>
      </c>
      <c r="Q358" s="2474"/>
      <c r="R358" s="2055"/>
    </row>
    <row r="359" spans="2:18" s="40" customFormat="1" ht="15.95" hidden="1" customHeight="1">
      <c r="B359" s="2454">
        <v>23</v>
      </c>
      <c r="C359" s="1940">
        <v>41930</v>
      </c>
      <c r="D359" s="1401" t="s">
        <v>788</v>
      </c>
      <c r="E359" s="2475" t="s">
        <v>10</v>
      </c>
      <c r="F359" s="367">
        <v>1</v>
      </c>
      <c r="G359" s="46"/>
      <c r="H359" s="764"/>
      <c r="I359" s="2473">
        <f t="shared" si="57"/>
        <v>0</v>
      </c>
      <c r="J359" s="2475" t="s">
        <v>127</v>
      </c>
      <c r="K359" s="2473">
        <f>F359*12500</f>
        <v>12500</v>
      </c>
      <c r="L359" s="764"/>
      <c r="M359" s="2474">
        <f t="shared" si="58"/>
        <v>0</v>
      </c>
      <c r="N359" s="2475"/>
      <c r="O359" s="2474">
        <f t="shared" si="59"/>
        <v>0</v>
      </c>
      <c r="P359" s="2474">
        <f t="shared" si="60"/>
        <v>12500</v>
      </c>
      <c r="Q359" s="2474"/>
      <c r="R359" s="2055"/>
    </row>
    <row r="360" spans="2:18" s="40" customFormat="1" ht="15.95" hidden="1" customHeight="1">
      <c r="B360" s="2478">
        <v>24</v>
      </c>
      <c r="C360" s="1936">
        <v>41931</v>
      </c>
      <c r="D360" s="1018" t="s">
        <v>1264</v>
      </c>
      <c r="E360" s="2459"/>
      <c r="F360" s="2459"/>
      <c r="G360" s="2459"/>
      <c r="H360" s="1536"/>
      <c r="I360" s="1537"/>
      <c r="J360" s="2459"/>
      <c r="K360" s="2459"/>
      <c r="L360" s="2388">
        <v>4</v>
      </c>
      <c r="M360" s="2531">
        <f>L360*10000</f>
        <v>40000</v>
      </c>
      <c r="N360" s="2530"/>
      <c r="O360" s="2531">
        <f>N360*15000</f>
        <v>0</v>
      </c>
      <c r="P360" s="2531">
        <f>I360+K360+M360+O360</f>
        <v>40000</v>
      </c>
      <c r="Q360" s="2459"/>
      <c r="R360" s="2164"/>
    </row>
    <row r="361" spans="2:18" s="40" customFormat="1" ht="15.95" hidden="1" customHeight="1">
      <c r="B361" s="3050">
        <v>25</v>
      </c>
      <c r="C361" s="1940">
        <v>41932</v>
      </c>
      <c r="D361" s="1401" t="s">
        <v>788</v>
      </c>
      <c r="E361" s="2475" t="s">
        <v>10</v>
      </c>
      <c r="F361" s="367">
        <v>1</v>
      </c>
      <c r="G361" s="46"/>
      <c r="H361" s="764"/>
      <c r="I361" s="2473">
        <f t="shared" ref="I361:I369" si="61">H361*500</f>
        <v>0</v>
      </c>
      <c r="J361" s="2475" t="s">
        <v>127</v>
      </c>
      <c r="K361" s="2473">
        <f>F361*12500</f>
        <v>12500</v>
      </c>
      <c r="L361" s="764"/>
      <c r="M361" s="2474">
        <f t="shared" ref="M361:M369" si="62">L361*10000</f>
        <v>0</v>
      </c>
      <c r="N361" s="2475"/>
      <c r="O361" s="2474">
        <f t="shared" ref="O361:O369" si="63">N361*15000</f>
        <v>0</v>
      </c>
      <c r="P361" s="2474">
        <f t="shared" ref="P361:P369" si="64">I361+K361+M361+O361</f>
        <v>12500</v>
      </c>
      <c r="Q361" s="2474"/>
      <c r="R361" s="2164"/>
    </row>
    <row r="362" spans="2:18" s="40" customFormat="1" ht="15.95" hidden="1" customHeight="1">
      <c r="B362" s="3395"/>
      <c r="C362" s="1940">
        <v>41932</v>
      </c>
      <c r="D362" s="27" t="s">
        <v>1200</v>
      </c>
      <c r="E362" s="2475" t="s">
        <v>984</v>
      </c>
      <c r="F362" s="2475">
        <v>1</v>
      </c>
      <c r="G362" s="46">
        <v>55</v>
      </c>
      <c r="H362" s="764">
        <f>F362*G362</f>
        <v>55</v>
      </c>
      <c r="I362" s="2473">
        <f t="shared" si="61"/>
        <v>27500</v>
      </c>
      <c r="J362" s="2475"/>
      <c r="K362" s="2474"/>
      <c r="L362" s="764">
        <v>2</v>
      </c>
      <c r="M362" s="2474">
        <f t="shared" si="62"/>
        <v>20000</v>
      </c>
      <c r="N362" s="2475"/>
      <c r="O362" s="2474">
        <f t="shared" si="63"/>
        <v>0</v>
      </c>
      <c r="P362" s="2474">
        <f t="shared" si="64"/>
        <v>47500</v>
      </c>
      <c r="Q362" s="2474"/>
      <c r="R362" s="2164"/>
    </row>
    <row r="363" spans="2:18" s="40" customFormat="1" ht="15.95" hidden="1" customHeight="1">
      <c r="B363" s="3385"/>
      <c r="C363" s="1940">
        <v>41932</v>
      </c>
      <c r="D363" s="3" t="s">
        <v>800</v>
      </c>
      <c r="E363" s="120" t="s">
        <v>799</v>
      </c>
      <c r="F363" s="2475">
        <v>3</v>
      </c>
      <c r="G363" s="764"/>
      <c r="H363" s="764"/>
      <c r="I363" s="2473">
        <f t="shared" si="61"/>
        <v>0</v>
      </c>
      <c r="J363" s="777"/>
      <c r="K363" s="2473">
        <v>12500</v>
      </c>
      <c r="L363" s="123"/>
      <c r="M363" s="2474">
        <f t="shared" si="62"/>
        <v>0</v>
      </c>
      <c r="N363" s="2475"/>
      <c r="O363" s="2474">
        <f t="shared" si="63"/>
        <v>0</v>
      </c>
      <c r="P363" s="2474">
        <f t="shared" si="64"/>
        <v>12500</v>
      </c>
      <c r="Q363" s="2474"/>
      <c r="R363" s="125"/>
    </row>
    <row r="364" spans="2:18" s="40" customFormat="1" ht="15.95" hidden="1" customHeight="1">
      <c r="B364" s="3050">
        <v>26</v>
      </c>
      <c r="C364" s="1940">
        <v>41933</v>
      </c>
      <c r="D364" s="1401" t="s">
        <v>788</v>
      </c>
      <c r="E364" s="2475" t="s">
        <v>10</v>
      </c>
      <c r="F364" s="367">
        <v>2</v>
      </c>
      <c r="G364" s="46"/>
      <c r="H364" s="764"/>
      <c r="I364" s="2473">
        <f t="shared" si="61"/>
        <v>0</v>
      </c>
      <c r="J364" s="2475" t="s">
        <v>127</v>
      </c>
      <c r="K364" s="2473">
        <f>F364*12500</f>
        <v>25000</v>
      </c>
      <c r="L364" s="764"/>
      <c r="M364" s="2474">
        <f t="shared" si="62"/>
        <v>0</v>
      </c>
      <c r="N364" s="2475"/>
      <c r="O364" s="2474">
        <f t="shared" si="63"/>
        <v>0</v>
      </c>
      <c r="P364" s="2474">
        <f t="shared" si="64"/>
        <v>25000</v>
      </c>
      <c r="Q364" s="2474"/>
      <c r="R364" s="2164"/>
    </row>
    <row r="365" spans="2:18" s="40" customFormat="1" ht="15.95" hidden="1" customHeight="1">
      <c r="B365" s="3052"/>
      <c r="C365" s="1940">
        <v>41933</v>
      </c>
      <c r="D365" s="27" t="s">
        <v>1252</v>
      </c>
      <c r="E365" s="2475" t="s">
        <v>984</v>
      </c>
      <c r="F365" s="2475">
        <v>1</v>
      </c>
      <c r="G365" s="46">
        <v>75</v>
      </c>
      <c r="H365" s="764">
        <f>F365*G365</f>
        <v>75</v>
      </c>
      <c r="I365" s="2473">
        <f t="shared" si="61"/>
        <v>37500</v>
      </c>
      <c r="J365" s="2475"/>
      <c r="K365" s="2474"/>
      <c r="L365" s="764">
        <v>4</v>
      </c>
      <c r="M365" s="2474">
        <f t="shared" si="62"/>
        <v>40000</v>
      </c>
      <c r="N365" s="2475"/>
      <c r="O365" s="2474">
        <f t="shared" si="63"/>
        <v>0</v>
      </c>
      <c r="P365" s="2474">
        <f t="shared" si="64"/>
        <v>77500</v>
      </c>
      <c r="Q365" s="2474"/>
      <c r="R365" s="2055"/>
    </row>
    <row r="366" spans="2:18" s="40" customFormat="1" ht="15.95" hidden="1" customHeight="1">
      <c r="B366" s="3050">
        <v>27</v>
      </c>
      <c r="C366" s="1940">
        <v>41934</v>
      </c>
      <c r="D366" s="1401" t="s">
        <v>788</v>
      </c>
      <c r="E366" s="2475" t="s">
        <v>10</v>
      </c>
      <c r="F366" s="367">
        <v>2</v>
      </c>
      <c r="G366" s="46"/>
      <c r="H366" s="764"/>
      <c r="I366" s="2473">
        <f t="shared" si="61"/>
        <v>0</v>
      </c>
      <c r="J366" s="2475" t="s">
        <v>127</v>
      </c>
      <c r="K366" s="2473">
        <f>F366*12500</f>
        <v>25000</v>
      </c>
      <c r="L366" s="764"/>
      <c r="M366" s="2474">
        <f t="shared" si="62"/>
        <v>0</v>
      </c>
      <c r="N366" s="2475"/>
      <c r="O366" s="2474">
        <f t="shared" si="63"/>
        <v>0</v>
      </c>
      <c r="P366" s="2474">
        <f t="shared" si="64"/>
        <v>25000</v>
      </c>
      <c r="Q366" s="2474"/>
      <c r="R366" s="2055"/>
    </row>
    <row r="367" spans="2:18" s="40" customFormat="1" ht="15.95" hidden="1" customHeight="1">
      <c r="B367" s="3052"/>
      <c r="C367" s="1940">
        <v>41934</v>
      </c>
      <c r="D367" s="3" t="s">
        <v>1240</v>
      </c>
      <c r="E367" s="2530" t="s">
        <v>810</v>
      </c>
      <c r="F367" s="2475">
        <v>1</v>
      </c>
      <c r="G367" s="764"/>
      <c r="H367" s="764">
        <f>F367*G367</f>
        <v>0</v>
      </c>
      <c r="I367" s="2473">
        <f t="shared" si="61"/>
        <v>0</v>
      </c>
      <c r="J367" s="2562" t="s">
        <v>127</v>
      </c>
      <c r="K367" s="2564">
        <v>15000</v>
      </c>
      <c r="L367" s="764">
        <v>6</v>
      </c>
      <c r="M367" s="2474">
        <f t="shared" si="62"/>
        <v>60000</v>
      </c>
      <c r="N367" s="2475"/>
      <c r="O367" s="2474">
        <f t="shared" si="63"/>
        <v>0</v>
      </c>
      <c r="P367" s="2474">
        <f t="shared" si="64"/>
        <v>75000</v>
      </c>
      <c r="Q367" s="2474"/>
      <c r="R367" s="125"/>
    </row>
    <row r="368" spans="2:18" s="40" customFormat="1" ht="15.95" hidden="1" customHeight="1">
      <c r="B368" s="3050">
        <v>28</v>
      </c>
      <c r="C368" s="1940">
        <v>41935</v>
      </c>
      <c r="D368" s="27" t="s">
        <v>473</v>
      </c>
      <c r="E368" s="2475" t="s">
        <v>10</v>
      </c>
      <c r="F368" s="2475">
        <v>1</v>
      </c>
      <c r="G368" s="123"/>
      <c r="H368" s="764"/>
      <c r="I368" s="2473">
        <f t="shared" si="61"/>
        <v>0</v>
      </c>
      <c r="J368" s="2475"/>
      <c r="K368" s="28">
        <f>F368*10000</f>
        <v>10000</v>
      </c>
      <c r="L368" s="123"/>
      <c r="M368" s="2474">
        <f t="shared" si="62"/>
        <v>0</v>
      </c>
      <c r="N368" s="2475"/>
      <c r="O368" s="2474">
        <f t="shared" si="63"/>
        <v>0</v>
      </c>
      <c r="P368" s="2474">
        <f t="shared" si="64"/>
        <v>10000</v>
      </c>
      <c r="Q368" s="2474"/>
      <c r="R368" s="2164"/>
    </row>
    <row r="369" spans="2:18" s="40" customFormat="1" ht="15.95" hidden="1" customHeight="1">
      <c r="B369" s="3052"/>
      <c r="C369" s="1940">
        <v>41935</v>
      </c>
      <c r="D369" s="27" t="s">
        <v>1247</v>
      </c>
      <c r="E369" s="2475" t="s">
        <v>984</v>
      </c>
      <c r="F369" s="2475">
        <v>1</v>
      </c>
      <c r="G369" s="46">
        <v>55</v>
      </c>
      <c r="H369" s="764">
        <f>F369*G369</f>
        <v>55</v>
      </c>
      <c r="I369" s="2473">
        <f t="shared" si="61"/>
        <v>27500</v>
      </c>
      <c r="J369" s="2475"/>
      <c r="K369" s="2474"/>
      <c r="L369" s="764"/>
      <c r="M369" s="2474">
        <f t="shared" si="62"/>
        <v>0</v>
      </c>
      <c r="N369" s="2475"/>
      <c r="O369" s="2474">
        <f t="shared" si="63"/>
        <v>0</v>
      </c>
      <c r="P369" s="2474">
        <f t="shared" si="64"/>
        <v>27500</v>
      </c>
      <c r="Q369" s="2474"/>
      <c r="R369" s="2055"/>
    </row>
    <row r="370" spans="2:18" s="40" customFormat="1" ht="15.95" hidden="1" customHeight="1">
      <c r="B370" s="2454">
        <v>29</v>
      </c>
      <c r="C370" s="1940">
        <v>41936</v>
      </c>
      <c r="D370" s="1018" t="s">
        <v>1032</v>
      </c>
      <c r="E370" s="2459"/>
      <c r="F370" s="2459"/>
      <c r="G370" s="2459"/>
      <c r="H370" s="1536"/>
      <c r="I370" s="1537"/>
      <c r="J370" s="2459"/>
      <c r="K370" s="2459"/>
      <c r="L370" s="2534"/>
      <c r="M370" s="1899"/>
      <c r="N370" s="2459"/>
      <c r="O370" s="1899"/>
      <c r="P370" s="1540"/>
      <c r="Q370" s="2459"/>
      <c r="R370" s="2164"/>
    </row>
    <row r="371" spans="2:18" s="40" customFormat="1" ht="15.95" hidden="1" customHeight="1" thickBot="1">
      <c r="B371" s="2295">
        <v>30</v>
      </c>
      <c r="C371" s="2296">
        <v>41937</v>
      </c>
      <c r="D371" s="16" t="s">
        <v>1248</v>
      </c>
      <c r="E371" s="2535" t="s">
        <v>810</v>
      </c>
      <c r="F371" s="2477">
        <v>2</v>
      </c>
      <c r="G371" s="765"/>
      <c r="H371" s="765">
        <f>F371*G371</f>
        <v>0</v>
      </c>
      <c r="I371" s="2476">
        <f>H371*500</f>
        <v>0</v>
      </c>
      <c r="J371" s="2583" t="s">
        <v>127</v>
      </c>
      <c r="K371" s="767">
        <v>25000</v>
      </c>
      <c r="L371" s="1013">
        <v>2</v>
      </c>
      <c r="M371" s="767">
        <f>L371*10000</f>
        <v>20000</v>
      </c>
      <c r="N371" s="2477"/>
      <c r="O371" s="767">
        <f>N371*15000</f>
        <v>0</v>
      </c>
      <c r="P371" s="767">
        <f>I371+K371+M371+O371</f>
        <v>45000</v>
      </c>
      <c r="Q371" s="767"/>
      <c r="R371" s="792"/>
    </row>
    <row r="372" spans="2:18" s="40" customFormat="1" ht="15.95" hidden="1" customHeight="1">
      <c r="B372" s="3262">
        <v>1</v>
      </c>
      <c r="C372" s="2840">
        <v>41938</v>
      </c>
      <c r="D372" s="1401" t="s">
        <v>1579</v>
      </c>
      <c r="E372" s="2731" t="s">
        <v>10</v>
      </c>
      <c r="F372" s="367">
        <v>6</v>
      </c>
      <c r="G372" s="46"/>
      <c r="H372" s="764"/>
      <c r="I372" s="2729">
        <f t="shared" ref="I372:I403" si="65">H372*500</f>
        <v>0</v>
      </c>
      <c r="J372" s="2731" t="s">
        <v>127</v>
      </c>
      <c r="K372" s="2729">
        <v>25000</v>
      </c>
      <c r="L372" s="764"/>
      <c r="M372" s="2730">
        <f t="shared" ref="M372:M435" si="66">L372*10000</f>
        <v>0</v>
      </c>
      <c r="N372" s="2731"/>
      <c r="O372" s="2730">
        <f t="shared" ref="O372:O435" si="67">N372*15000</f>
        <v>0</v>
      </c>
      <c r="P372" s="2730">
        <f t="shared" ref="P372:P435" si="68">I372+K372+M372+O372</f>
        <v>25000</v>
      </c>
      <c r="Q372" s="2843"/>
      <c r="R372" s="2858"/>
    </row>
    <row r="373" spans="2:18" s="40" customFormat="1" ht="15.95" hidden="1" customHeight="1">
      <c r="B373" s="3197"/>
      <c r="C373" s="2840">
        <v>41938</v>
      </c>
      <c r="D373" s="27" t="s">
        <v>965</v>
      </c>
      <c r="E373" s="1470" t="s">
        <v>10</v>
      </c>
      <c r="F373" s="367">
        <v>1</v>
      </c>
      <c r="G373" s="46"/>
      <c r="H373" s="764"/>
      <c r="I373" s="2729">
        <f t="shared" si="65"/>
        <v>0</v>
      </c>
      <c r="J373" s="2731"/>
      <c r="K373" s="2730">
        <f>F373*10000</f>
        <v>10000</v>
      </c>
      <c r="L373" s="764">
        <v>3</v>
      </c>
      <c r="M373" s="2730">
        <f t="shared" si="66"/>
        <v>30000</v>
      </c>
      <c r="N373" s="2731"/>
      <c r="O373" s="2730">
        <f t="shared" si="67"/>
        <v>0</v>
      </c>
      <c r="P373" s="2730">
        <f t="shared" si="68"/>
        <v>40000</v>
      </c>
      <c r="Q373" s="2843"/>
      <c r="R373" s="2858"/>
    </row>
    <row r="374" spans="2:18" s="40" customFormat="1" ht="15.95" hidden="1" customHeight="1">
      <c r="B374" s="3198"/>
      <c r="C374" s="2840">
        <v>41938</v>
      </c>
      <c r="D374" s="27" t="s">
        <v>1200</v>
      </c>
      <c r="E374" s="2731" t="s">
        <v>984</v>
      </c>
      <c r="F374" s="2731">
        <v>1</v>
      </c>
      <c r="G374" s="46">
        <v>55</v>
      </c>
      <c r="H374" s="764">
        <f>F374*G374</f>
        <v>55</v>
      </c>
      <c r="I374" s="2729">
        <f t="shared" si="65"/>
        <v>27500</v>
      </c>
      <c r="J374" s="2731" t="s">
        <v>127</v>
      </c>
      <c r="K374" s="2730">
        <f>(F374*G374)*750</f>
        <v>41250</v>
      </c>
      <c r="L374" s="764">
        <v>3</v>
      </c>
      <c r="M374" s="2730">
        <f t="shared" si="66"/>
        <v>30000</v>
      </c>
      <c r="N374" s="2731"/>
      <c r="O374" s="2730">
        <f t="shared" si="67"/>
        <v>0</v>
      </c>
      <c r="P374" s="2730">
        <f t="shared" si="68"/>
        <v>98750</v>
      </c>
      <c r="Q374" s="2843"/>
      <c r="R374" s="2858"/>
    </row>
    <row r="375" spans="2:18" s="40" customFormat="1" ht="15.6" hidden="1" customHeight="1">
      <c r="B375" s="2727">
        <v>2</v>
      </c>
      <c r="C375" s="2480">
        <v>41939</v>
      </c>
      <c r="D375" s="3" t="s">
        <v>1248</v>
      </c>
      <c r="E375" s="2731" t="s">
        <v>556</v>
      </c>
      <c r="F375" s="2731">
        <v>1</v>
      </c>
      <c r="G375" s="764">
        <v>25</v>
      </c>
      <c r="H375" s="764">
        <f>F375*G375</f>
        <v>25</v>
      </c>
      <c r="I375" s="2729">
        <f t="shared" si="65"/>
        <v>12500</v>
      </c>
      <c r="J375" s="2731" t="s">
        <v>127</v>
      </c>
      <c r="K375" s="2730">
        <f>H375*200</f>
        <v>5000</v>
      </c>
      <c r="L375" s="123"/>
      <c r="M375" s="2730">
        <f t="shared" si="66"/>
        <v>0</v>
      </c>
      <c r="N375" s="2731"/>
      <c r="O375" s="2730">
        <f t="shared" si="67"/>
        <v>0</v>
      </c>
      <c r="P375" s="2730">
        <f t="shared" si="68"/>
        <v>17500</v>
      </c>
      <c r="Q375" s="2598"/>
      <c r="R375" s="2597"/>
    </row>
    <row r="376" spans="2:18" s="40" customFormat="1" ht="15.95" hidden="1" customHeight="1">
      <c r="B376" s="2727">
        <v>3</v>
      </c>
      <c r="C376" s="2480">
        <v>41940</v>
      </c>
      <c r="D376" s="27" t="s">
        <v>800</v>
      </c>
      <c r="E376" s="120" t="s">
        <v>799</v>
      </c>
      <c r="F376" s="2731">
        <v>1</v>
      </c>
      <c r="G376" s="764"/>
      <c r="H376" s="764"/>
      <c r="I376" s="2729">
        <f t="shared" si="65"/>
        <v>0</v>
      </c>
      <c r="J376" s="777" t="s">
        <v>127</v>
      </c>
      <c r="K376" s="2729">
        <v>10000</v>
      </c>
      <c r="L376" s="123">
        <v>2</v>
      </c>
      <c r="M376" s="2730">
        <f t="shared" si="66"/>
        <v>20000</v>
      </c>
      <c r="N376" s="2731"/>
      <c r="O376" s="2730">
        <f t="shared" si="67"/>
        <v>0</v>
      </c>
      <c r="P376" s="2730">
        <f t="shared" si="68"/>
        <v>30000</v>
      </c>
      <c r="Q376" s="2598"/>
      <c r="R376" s="2164" t="s">
        <v>1580</v>
      </c>
    </row>
    <row r="377" spans="2:18" s="40" customFormat="1" ht="15.95" hidden="1" customHeight="1">
      <c r="B377" s="2727">
        <v>4</v>
      </c>
      <c r="C377" s="2480">
        <v>41941</v>
      </c>
      <c r="D377" s="1401" t="s">
        <v>788</v>
      </c>
      <c r="E377" s="2731" t="s">
        <v>10</v>
      </c>
      <c r="F377" s="367">
        <v>1</v>
      </c>
      <c r="G377" s="46"/>
      <c r="H377" s="764"/>
      <c r="I377" s="2729">
        <f t="shared" si="65"/>
        <v>0</v>
      </c>
      <c r="J377" s="2731" t="s">
        <v>127</v>
      </c>
      <c r="K377" s="2729">
        <f>F377*12500</f>
        <v>12500</v>
      </c>
      <c r="L377" s="764"/>
      <c r="M377" s="2730">
        <f t="shared" si="66"/>
        <v>0</v>
      </c>
      <c r="N377" s="2731"/>
      <c r="O377" s="2730">
        <f t="shared" si="67"/>
        <v>0</v>
      </c>
      <c r="P377" s="2730">
        <f t="shared" si="68"/>
        <v>12500</v>
      </c>
      <c r="Q377" s="2598"/>
      <c r="R377" s="2597"/>
    </row>
    <row r="378" spans="2:18" s="40" customFormat="1" ht="15.95" hidden="1" customHeight="1">
      <c r="B378" s="2727">
        <v>5</v>
      </c>
      <c r="C378" s="2480">
        <v>41942</v>
      </c>
      <c r="D378" s="1401" t="s">
        <v>1581</v>
      </c>
      <c r="E378" s="2731" t="s">
        <v>10</v>
      </c>
      <c r="F378" s="367">
        <v>3</v>
      </c>
      <c r="G378" s="46"/>
      <c r="H378" s="764"/>
      <c r="I378" s="2729">
        <f t="shared" si="65"/>
        <v>0</v>
      </c>
      <c r="J378" s="2731" t="s">
        <v>127</v>
      </c>
      <c r="K378" s="2729">
        <f>F378*10000</f>
        <v>30000</v>
      </c>
      <c r="L378" s="764">
        <v>2</v>
      </c>
      <c r="M378" s="2730">
        <f t="shared" si="66"/>
        <v>20000</v>
      </c>
      <c r="N378" s="2731"/>
      <c r="O378" s="2730">
        <f t="shared" si="67"/>
        <v>0</v>
      </c>
      <c r="P378" s="2730">
        <f t="shared" si="68"/>
        <v>50000</v>
      </c>
      <c r="Q378" s="2598"/>
      <c r="R378" s="2597"/>
    </row>
    <row r="379" spans="2:18" s="40" customFormat="1" ht="15.95" hidden="1" customHeight="1">
      <c r="B379" s="2727">
        <v>6</v>
      </c>
      <c r="C379" s="2480">
        <v>41943</v>
      </c>
      <c r="D379" s="1401" t="s">
        <v>1581</v>
      </c>
      <c r="E379" s="2731" t="s">
        <v>10</v>
      </c>
      <c r="F379" s="367">
        <v>1</v>
      </c>
      <c r="G379" s="46"/>
      <c r="H379" s="764"/>
      <c r="I379" s="2729">
        <f t="shared" si="65"/>
        <v>0</v>
      </c>
      <c r="J379" s="2731" t="s">
        <v>127</v>
      </c>
      <c r="K379" s="2729">
        <f>F379*10000</f>
        <v>10000</v>
      </c>
      <c r="L379" s="764"/>
      <c r="M379" s="2730">
        <f t="shared" si="66"/>
        <v>0</v>
      </c>
      <c r="N379" s="2731"/>
      <c r="O379" s="2730">
        <f t="shared" si="67"/>
        <v>0</v>
      </c>
      <c r="P379" s="2730">
        <f t="shared" si="68"/>
        <v>10000</v>
      </c>
      <c r="Q379" s="2598"/>
      <c r="R379" s="2597"/>
    </row>
    <row r="380" spans="2:18" s="40" customFormat="1" ht="15.95" hidden="1" customHeight="1">
      <c r="B380" s="2727">
        <v>7</v>
      </c>
      <c r="C380" s="2480">
        <v>41944</v>
      </c>
      <c r="D380" s="27" t="s">
        <v>1542</v>
      </c>
      <c r="E380" s="2731" t="s">
        <v>984</v>
      </c>
      <c r="F380" s="2731">
        <v>1</v>
      </c>
      <c r="G380" s="46">
        <v>55</v>
      </c>
      <c r="H380" s="764">
        <f>F380*G380</f>
        <v>55</v>
      </c>
      <c r="I380" s="2729">
        <f t="shared" si="65"/>
        <v>27500</v>
      </c>
      <c r="J380" s="2731" t="s">
        <v>127</v>
      </c>
      <c r="K380" s="2730">
        <f>H380*200</f>
        <v>11000</v>
      </c>
      <c r="L380" s="764">
        <v>2</v>
      </c>
      <c r="M380" s="2730">
        <f t="shared" si="66"/>
        <v>20000</v>
      </c>
      <c r="N380" s="2731"/>
      <c r="O380" s="2730">
        <f t="shared" si="67"/>
        <v>0</v>
      </c>
      <c r="P380" s="2730">
        <f t="shared" si="68"/>
        <v>58500</v>
      </c>
      <c r="Q380" s="2598"/>
      <c r="R380" s="2597"/>
    </row>
    <row r="381" spans="2:18" s="40" customFormat="1" ht="15.95" hidden="1" customHeight="1">
      <c r="B381" s="2726">
        <v>8</v>
      </c>
      <c r="C381" s="2479">
        <v>41945</v>
      </c>
      <c r="D381" s="27" t="s">
        <v>1582</v>
      </c>
      <c r="E381" s="120" t="s">
        <v>1583</v>
      </c>
      <c r="F381" s="2731">
        <v>1</v>
      </c>
      <c r="G381" s="764"/>
      <c r="H381" s="764"/>
      <c r="I381" s="2729">
        <f t="shared" si="65"/>
        <v>0</v>
      </c>
      <c r="J381" s="777" t="s">
        <v>127</v>
      </c>
      <c r="K381" s="2729">
        <v>10000</v>
      </c>
      <c r="L381" s="123">
        <v>4</v>
      </c>
      <c r="M381" s="2730">
        <f t="shared" si="66"/>
        <v>40000</v>
      </c>
      <c r="N381" s="2731"/>
      <c r="O381" s="2730">
        <f t="shared" si="67"/>
        <v>0</v>
      </c>
      <c r="P381" s="2730">
        <f t="shared" si="68"/>
        <v>50000</v>
      </c>
      <c r="Q381" s="2598"/>
      <c r="R381" s="2164" t="s">
        <v>1580</v>
      </c>
    </row>
    <row r="382" spans="2:18" s="40" customFormat="1" ht="15.95" hidden="1" customHeight="1">
      <c r="B382" s="3186">
        <v>9</v>
      </c>
      <c r="C382" s="2480">
        <v>41946</v>
      </c>
      <c r="D382" s="27" t="s">
        <v>1582</v>
      </c>
      <c r="E382" s="120" t="s">
        <v>1583</v>
      </c>
      <c r="F382" s="2731">
        <v>1</v>
      </c>
      <c r="G382" s="764"/>
      <c r="H382" s="764"/>
      <c r="I382" s="2729">
        <f t="shared" si="65"/>
        <v>0</v>
      </c>
      <c r="J382" s="777" t="s">
        <v>127</v>
      </c>
      <c r="K382" s="2729">
        <v>10000</v>
      </c>
      <c r="L382" s="123"/>
      <c r="M382" s="2730">
        <f t="shared" si="66"/>
        <v>0</v>
      </c>
      <c r="N382" s="2731"/>
      <c r="O382" s="2730">
        <f t="shared" si="67"/>
        <v>0</v>
      </c>
      <c r="P382" s="2730">
        <f t="shared" si="68"/>
        <v>10000</v>
      </c>
      <c r="Q382" s="2598"/>
      <c r="R382" s="2164" t="s">
        <v>1580</v>
      </c>
    </row>
    <row r="383" spans="2:18" s="40" customFormat="1" ht="15.95" hidden="1" customHeight="1">
      <c r="B383" s="3187"/>
      <c r="C383" s="2480">
        <v>41946</v>
      </c>
      <c r="D383" s="1401" t="s">
        <v>1581</v>
      </c>
      <c r="E383" s="2731" t="s">
        <v>10</v>
      </c>
      <c r="F383" s="367">
        <v>1</v>
      </c>
      <c r="G383" s="46"/>
      <c r="H383" s="764"/>
      <c r="I383" s="2729">
        <f t="shared" si="65"/>
        <v>0</v>
      </c>
      <c r="J383" s="2731" t="s">
        <v>127</v>
      </c>
      <c r="K383" s="2729">
        <f>F383*10000</f>
        <v>10000</v>
      </c>
      <c r="L383" s="764">
        <v>3</v>
      </c>
      <c r="M383" s="2730">
        <f t="shared" si="66"/>
        <v>30000</v>
      </c>
      <c r="N383" s="2731"/>
      <c r="O383" s="2730">
        <f t="shared" si="67"/>
        <v>0</v>
      </c>
      <c r="P383" s="2730">
        <f t="shared" si="68"/>
        <v>40000</v>
      </c>
      <c r="Q383" s="2598"/>
      <c r="R383" s="2597"/>
    </row>
    <row r="384" spans="2:18" s="40" customFormat="1" ht="15.95" hidden="1" customHeight="1">
      <c r="B384" s="2727">
        <v>10</v>
      </c>
      <c r="C384" s="2480">
        <v>41947</v>
      </c>
      <c r="D384" s="1401" t="s">
        <v>1581</v>
      </c>
      <c r="E384" s="2731" t="s">
        <v>10</v>
      </c>
      <c r="F384" s="367">
        <v>6</v>
      </c>
      <c r="G384" s="46"/>
      <c r="H384" s="764"/>
      <c r="I384" s="2729">
        <f t="shared" si="65"/>
        <v>0</v>
      </c>
      <c r="J384" s="2731" t="s">
        <v>127</v>
      </c>
      <c r="K384" s="2729">
        <f>F384*10000</f>
        <v>60000</v>
      </c>
      <c r="L384" s="764">
        <v>2</v>
      </c>
      <c r="M384" s="2730">
        <f t="shared" si="66"/>
        <v>20000</v>
      </c>
      <c r="N384" s="2731"/>
      <c r="O384" s="2730">
        <f t="shared" si="67"/>
        <v>0</v>
      </c>
      <c r="P384" s="2730">
        <f t="shared" si="68"/>
        <v>80000</v>
      </c>
      <c r="Q384" s="2598"/>
      <c r="R384" s="2597"/>
    </row>
    <row r="385" spans="2:18" s="40" customFormat="1" ht="15.95" hidden="1" customHeight="1">
      <c r="B385" s="2727">
        <v>11</v>
      </c>
      <c r="C385" s="2480">
        <v>41948</v>
      </c>
      <c r="D385" s="1401" t="s">
        <v>1581</v>
      </c>
      <c r="E385" s="2731" t="s">
        <v>10</v>
      </c>
      <c r="F385" s="367">
        <v>3</v>
      </c>
      <c r="G385" s="46"/>
      <c r="H385" s="764"/>
      <c r="I385" s="2729">
        <f t="shared" si="65"/>
        <v>0</v>
      </c>
      <c r="J385" s="2731" t="s">
        <v>127</v>
      </c>
      <c r="K385" s="2729">
        <f>F385*10000</f>
        <v>30000</v>
      </c>
      <c r="L385" s="764">
        <v>1</v>
      </c>
      <c r="M385" s="2730">
        <f t="shared" si="66"/>
        <v>10000</v>
      </c>
      <c r="N385" s="2731"/>
      <c r="O385" s="2730">
        <f t="shared" si="67"/>
        <v>0</v>
      </c>
      <c r="P385" s="2730">
        <f t="shared" si="68"/>
        <v>40000</v>
      </c>
      <c r="Q385" s="2598"/>
      <c r="R385" s="2851"/>
    </row>
    <row r="386" spans="2:18" s="40" customFormat="1" ht="15.95" hidden="1" customHeight="1">
      <c r="B386" s="2727">
        <v>12</v>
      </c>
      <c r="C386" s="2480">
        <v>41949</v>
      </c>
      <c r="D386" s="1401" t="s">
        <v>1581</v>
      </c>
      <c r="E386" s="2731" t="s">
        <v>10</v>
      </c>
      <c r="F386" s="367">
        <v>1</v>
      </c>
      <c r="G386" s="46"/>
      <c r="H386" s="764"/>
      <c r="I386" s="2729">
        <f t="shared" si="65"/>
        <v>0</v>
      </c>
      <c r="J386" s="2731" t="s">
        <v>127</v>
      </c>
      <c r="K386" s="2729">
        <f>F386*10000</f>
        <v>10000</v>
      </c>
      <c r="L386" s="764">
        <v>7</v>
      </c>
      <c r="M386" s="2730">
        <f t="shared" si="66"/>
        <v>70000</v>
      </c>
      <c r="N386" s="2731">
        <v>2</v>
      </c>
      <c r="O386" s="2730">
        <f t="shared" si="67"/>
        <v>30000</v>
      </c>
      <c r="P386" s="2730">
        <f t="shared" si="68"/>
        <v>110000</v>
      </c>
      <c r="Q386" s="2598"/>
      <c r="R386" s="2851" t="s">
        <v>1584</v>
      </c>
    </row>
    <row r="387" spans="2:18" s="40" customFormat="1" ht="15.95" hidden="1" customHeight="1">
      <c r="B387" s="2727">
        <v>13</v>
      </c>
      <c r="C387" s="2480">
        <v>41950</v>
      </c>
      <c r="D387" s="1401" t="s">
        <v>788</v>
      </c>
      <c r="E387" s="2731" t="s">
        <v>10</v>
      </c>
      <c r="F387" s="367">
        <v>3</v>
      </c>
      <c r="G387" s="46"/>
      <c r="H387" s="764"/>
      <c r="I387" s="2729">
        <f t="shared" si="65"/>
        <v>0</v>
      </c>
      <c r="J387" s="2731" t="s">
        <v>127</v>
      </c>
      <c r="K387" s="2729">
        <f>F387*12500</f>
        <v>37500</v>
      </c>
      <c r="L387" s="764">
        <v>7</v>
      </c>
      <c r="M387" s="2730">
        <f t="shared" si="66"/>
        <v>70000</v>
      </c>
      <c r="N387" s="2731">
        <v>1</v>
      </c>
      <c r="O387" s="2730">
        <f t="shared" si="67"/>
        <v>15000</v>
      </c>
      <c r="P387" s="2730">
        <f t="shared" si="68"/>
        <v>122500</v>
      </c>
      <c r="Q387" s="2598"/>
      <c r="R387" s="2597"/>
    </row>
    <row r="388" spans="2:18" s="40" customFormat="1" ht="15.95" hidden="1" customHeight="1">
      <c r="B388" s="2727">
        <v>14</v>
      </c>
      <c r="C388" s="2480">
        <v>41951</v>
      </c>
      <c r="D388" s="1401" t="s">
        <v>788</v>
      </c>
      <c r="E388" s="2731" t="s">
        <v>10</v>
      </c>
      <c r="F388" s="367">
        <v>1</v>
      </c>
      <c r="G388" s="46"/>
      <c r="H388" s="764"/>
      <c r="I388" s="2729">
        <f t="shared" si="65"/>
        <v>0</v>
      </c>
      <c r="J388" s="2731" t="s">
        <v>127</v>
      </c>
      <c r="K388" s="2729">
        <f>F388*12500</f>
        <v>12500</v>
      </c>
      <c r="L388" s="764"/>
      <c r="M388" s="2730">
        <f t="shared" si="66"/>
        <v>0</v>
      </c>
      <c r="N388" s="2731"/>
      <c r="O388" s="2730">
        <f t="shared" si="67"/>
        <v>0</v>
      </c>
      <c r="P388" s="2730">
        <f t="shared" si="68"/>
        <v>12500</v>
      </c>
      <c r="Q388" s="2598"/>
      <c r="R388" s="2597"/>
    </row>
    <row r="389" spans="2:18" s="40" customFormat="1" ht="15.95" hidden="1" customHeight="1">
      <c r="B389" s="2726">
        <v>15</v>
      </c>
      <c r="C389" s="2479">
        <v>41952</v>
      </c>
      <c r="D389" s="27" t="s">
        <v>1542</v>
      </c>
      <c r="E389" s="2731" t="s">
        <v>984</v>
      </c>
      <c r="F389" s="2731">
        <v>2</v>
      </c>
      <c r="G389" s="46">
        <v>55</v>
      </c>
      <c r="H389" s="764">
        <f>F389*G389</f>
        <v>110</v>
      </c>
      <c r="I389" s="2729">
        <f t="shared" si="65"/>
        <v>55000</v>
      </c>
      <c r="J389" s="2731" t="s">
        <v>127</v>
      </c>
      <c r="K389" s="2730">
        <f>H389*200</f>
        <v>22000</v>
      </c>
      <c r="L389" s="764">
        <v>8</v>
      </c>
      <c r="M389" s="2730">
        <f t="shared" si="66"/>
        <v>80000</v>
      </c>
      <c r="N389" s="2731"/>
      <c r="O389" s="2730">
        <f t="shared" si="67"/>
        <v>0</v>
      </c>
      <c r="P389" s="2730">
        <f t="shared" si="68"/>
        <v>157000</v>
      </c>
      <c r="Q389" s="2598"/>
      <c r="R389" s="2597"/>
    </row>
    <row r="390" spans="2:18" s="40" customFormat="1" ht="15.95" hidden="1" customHeight="1">
      <c r="B390" s="2727">
        <v>16</v>
      </c>
      <c r="C390" s="2480">
        <v>41953</v>
      </c>
      <c r="D390" s="1401" t="s">
        <v>788</v>
      </c>
      <c r="E390" s="2731" t="s">
        <v>10</v>
      </c>
      <c r="F390" s="367">
        <v>5</v>
      </c>
      <c r="G390" s="46"/>
      <c r="H390" s="764"/>
      <c r="I390" s="2729">
        <f t="shared" si="65"/>
        <v>0</v>
      </c>
      <c r="J390" s="2731" t="s">
        <v>127</v>
      </c>
      <c r="K390" s="2729">
        <f>F390*12500</f>
        <v>62500</v>
      </c>
      <c r="L390" s="764">
        <v>4</v>
      </c>
      <c r="M390" s="2730">
        <f t="shared" si="66"/>
        <v>40000</v>
      </c>
      <c r="N390" s="2731"/>
      <c r="O390" s="2730">
        <f t="shared" si="67"/>
        <v>0</v>
      </c>
      <c r="P390" s="2730">
        <f t="shared" si="68"/>
        <v>102500</v>
      </c>
      <c r="Q390" s="2598"/>
      <c r="R390" s="2597"/>
    </row>
    <row r="391" spans="2:18" s="40" customFormat="1" ht="15.95" hidden="1" customHeight="1">
      <c r="B391" s="2727">
        <v>17</v>
      </c>
      <c r="C391" s="2480">
        <v>41954</v>
      </c>
      <c r="D391" s="1401" t="s">
        <v>788</v>
      </c>
      <c r="E391" s="2731" t="s">
        <v>10</v>
      </c>
      <c r="F391" s="367">
        <v>4</v>
      </c>
      <c r="G391" s="46"/>
      <c r="H391" s="764"/>
      <c r="I391" s="2729">
        <f t="shared" si="65"/>
        <v>0</v>
      </c>
      <c r="J391" s="2731" t="s">
        <v>127</v>
      </c>
      <c r="K391" s="2729">
        <f>F391*12500</f>
        <v>50000</v>
      </c>
      <c r="L391" s="764">
        <v>2</v>
      </c>
      <c r="M391" s="2730">
        <f t="shared" si="66"/>
        <v>20000</v>
      </c>
      <c r="N391" s="2731"/>
      <c r="O391" s="2730">
        <f t="shared" si="67"/>
        <v>0</v>
      </c>
      <c r="P391" s="2730">
        <f t="shared" si="68"/>
        <v>70000</v>
      </c>
      <c r="Q391" s="2598"/>
      <c r="R391" s="2597"/>
    </row>
    <row r="392" spans="2:18" s="40" customFormat="1" ht="15.95" hidden="1" customHeight="1">
      <c r="B392" s="2727">
        <v>18</v>
      </c>
      <c r="C392" s="2480">
        <v>41955</v>
      </c>
      <c r="D392" s="1401" t="s">
        <v>788</v>
      </c>
      <c r="E392" s="2731" t="s">
        <v>10</v>
      </c>
      <c r="F392" s="367">
        <v>3</v>
      </c>
      <c r="G392" s="46"/>
      <c r="H392" s="764"/>
      <c r="I392" s="2729">
        <f t="shared" si="65"/>
        <v>0</v>
      </c>
      <c r="J392" s="2731" t="s">
        <v>127</v>
      </c>
      <c r="K392" s="2729">
        <f>F392*12500</f>
        <v>37500</v>
      </c>
      <c r="L392" s="764"/>
      <c r="M392" s="2730">
        <f t="shared" si="66"/>
        <v>0</v>
      </c>
      <c r="N392" s="2731"/>
      <c r="O392" s="2730">
        <f t="shared" si="67"/>
        <v>0</v>
      </c>
      <c r="P392" s="2730">
        <f t="shared" si="68"/>
        <v>37500</v>
      </c>
      <c r="Q392" s="2598"/>
      <c r="R392" s="2597"/>
    </row>
    <row r="393" spans="2:18" s="40" customFormat="1" ht="15.95" hidden="1" customHeight="1">
      <c r="B393" s="2727">
        <v>19</v>
      </c>
      <c r="C393" s="2480">
        <v>41956</v>
      </c>
      <c r="D393" s="1401" t="s">
        <v>788</v>
      </c>
      <c r="E393" s="2731" t="s">
        <v>10</v>
      </c>
      <c r="F393" s="367">
        <v>3</v>
      </c>
      <c r="G393" s="46"/>
      <c r="H393" s="764"/>
      <c r="I393" s="2729">
        <f t="shared" si="65"/>
        <v>0</v>
      </c>
      <c r="J393" s="2731" t="s">
        <v>127</v>
      </c>
      <c r="K393" s="2729">
        <f>F393*12500</f>
        <v>37500</v>
      </c>
      <c r="L393" s="764">
        <v>1</v>
      </c>
      <c r="M393" s="2730">
        <f t="shared" si="66"/>
        <v>10000</v>
      </c>
      <c r="N393" s="2731"/>
      <c r="O393" s="2730">
        <f t="shared" si="67"/>
        <v>0</v>
      </c>
      <c r="P393" s="2730">
        <f t="shared" si="68"/>
        <v>47500</v>
      </c>
      <c r="Q393" s="2598"/>
      <c r="R393" s="2597"/>
    </row>
    <row r="394" spans="2:18" s="40" customFormat="1" ht="15.95" hidden="1" customHeight="1">
      <c r="B394" s="2727">
        <v>20</v>
      </c>
      <c r="C394" s="2480">
        <v>41957</v>
      </c>
      <c r="D394" s="1401" t="s">
        <v>788</v>
      </c>
      <c r="E394" s="2731" t="s">
        <v>10</v>
      </c>
      <c r="F394" s="367">
        <v>4</v>
      </c>
      <c r="G394" s="46"/>
      <c r="H394" s="764"/>
      <c r="I394" s="2729">
        <f t="shared" si="65"/>
        <v>0</v>
      </c>
      <c r="J394" s="2731" t="s">
        <v>127</v>
      </c>
      <c r="K394" s="2729">
        <f>F394*12500</f>
        <v>50000</v>
      </c>
      <c r="L394" s="764">
        <v>1</v>
      </c>
      <c r="M394" s="2730">
        <f t="shared" si="66"/>
        <v>10000</v>
      </c>
      <c r="N394" s="2731"/>
      <c r="O394" s="2730">
        <f t="shared" si="67"/>
        <v>0</v>
      </c>
      <c r="P394" s="2730">
        <f t="shared" si="68"/>
        <v>60000</v>
      </c>
      <c r="Q394" s="2598"/>
      <c r="R394" s="2597"/>
    </row>
    <row r="395" spans="2:18" s="40" customFormat="1" ht="15.95" hidden="1" customHeight="1">
      <c r="B395" s="3186">
        <v>21</v>
      </c>
      <c r="C395" s="2480">
        <v>41958</v>
      </c>
      <c r="D395" s="27" t="s">
        <v>800</v>
      </c>
      <c r="E395" s="120" t="s">
        <v>799</v>
      </c>
      <c r="F395" s="2731">
        <v>1</v>
      </c>
      <c r="G395" s="764"/>
      <c r="H395" s="764"/>
      <c r="I395" s="2729">
        <f t="shared" si="65"/>
        <v>0</v>
      </c>
      <c r="J395" s="777"/>
      <c r="K395" s="2729">
        <f>F395*2000</f>
        <v>2000</v>
      </c>
      <c r="L395" s="123"/>
      <c r="M395" s="2730">
        <f t="shared" si="66"/>
        <v>0</v>
      </c>
      <c r="N395" s="2731"/>
      <c r="O395" s="2730">
        <f t="shared" si="67"/>
        <v>0</v>
      </c>
      <c r="P395" s="2730">
        <f t="shared" si="68"/>
        <v>2000</v>
      </c>
      <c r="Q395" s="2598"/>
      <c r="R395" s="2164" t="s">
        <v>1580</v>
      </c>
    </row>
    <row r="396" spans="2:18" s="40" customFormat="1" ht="15.95" hidden="1" customHeight="1">
      <c r="B396" s="3188"/>
      <c r="C396" s="2480">
        <v>41958</v>
      </c>
      <c r="D396" s="1401" t="s">
        <v>788</v>
      </c>
      <c r="E396" s="2731" t="s">
        <v>10</v>
      </c>
      <c r="F396" s="367">
        <v>1</v>
      </c>
      <c r="G396" s="46"/>
      <c r="H396" s="764"/>
      <c r="I396" s="2729">
        <f t="shared" si="65"/>
        <v>0</v>
      </c>
      <c r="J396" s="2731" t="s">
        <v>127</v>
      </c>
      <c r="K396" s="2729">
        <f>F396*12500</f>
        <v>12500</v>
      </c>
      <c r="L396" s="764"/>
      <c r="M396" s="2730">
        <f t="shared" si="66"/>
        <v>0</v>
      </c>
      <c r="N396" s="2731"/>
      <c r="O396" s="2730">
        <f t="shared" si="67"/>
        <v>0</v>
      </c>
      <c r="P396" s="2730">
        <f t="shared" si="68"/>
        <v>12500</v>
      </c>
      <c r="Q396" s="2598"/>
      <c r="R396" s="2597"/>
    </row>
    <row r="397" spans="2:18" s="40" customFormat="1" ht="15.95" hidden="1" customHeight="1">
      <c r="B397" s="3187"/>
      <c r="C397" s="2480">
        <v>41958</v>
      </c>
      <c r="D397" s="27" t="s">
        <v>1542</v>
      </c>
      <c r="E397" s="2731" t="s">
        <v>984</v>
      </c>
      <c r="F397" s="2731">
        <v>1</v>
      </c>
      <c r="G397" s="46">
        <v>55</v>
      </c>
      <c r="H397" s="764">
        <f>F397*G397</f>
        <v>55</v>
      </c>
      <c r="I397" s="2729">
        <f t="shared" si="65"/>
        <v>27500</v>
      </c>
      <c r="J397" s="2731" t="s">
        <v>127</v>
      </c>
      <c r="K397" s="2730">
        <f>H397*200</f>
        <v>11000</v>
      </c>
      <c r="L397" s="764">
        <v>2</v>
      </c>
      <c r="M397" s="2730">
        <f t="shared" si="66"/>
        <v>20000</v>
      </c>
      <c r="N397" s="2731"/>
      <c r="O397" s="2730">
        <f t="shared" si="67"/>
        <v>0</v>
      </c>
      <c r="P397" s="2730">
        <f t="shared" si="68"/>
        <v>58500</v>
      </c>
      <c r="Q397" s="2598"/>
      <c r="R397" s="2597"/>
    </row>
    <row r="398" spans="2:18" s="40" customFormat="1" ht="15.95" hidden="1" customHeight="1">
      <c r="B398" s="2726">
        <v>22</v>
      </c>
      <c r="C398" s="2479">
        <v>41959</v>
      </c>
      <c r="D398" s="1401" t="s">
        <v>788</v>
      </c>
      <c r="E398" s="2731" t="s">
        <v>10</v>
      </c>
      <c r="F398" s="367">
        <v>3</v>
      </c>
      <c r="G398" s="46"/>
      <c r="H398" s="764"/>
      <c r="I398" s="2729">
        <f t="shared" si="65"/>
        <v>0</v>
      </c>
      <c r="J398" s="2731" t="s">
        <v>127</v>
      </c>
      <c r="K398" s="2729">
        <f>F398*12500</f>
        <v>37500</v>
      </c>
      <c r="L398" s="764">
        <v>5</v>
      </c>
      <c r="M398" s="2730">
        <f t="shared" si="66"/>
        <v>50000</v>
      </c>
      <c r="N398" s="2731"/>
      <c r="O398" s="2730">
        <f t="shared" si="67"/>
        <v>0</v>
      </c>
      <c r="P398" s="2730">
        <f t="shared" si="68"/>
        <v>87500</v>
      </c>
      <c r="Q398" s="2598"/>
      <c r="R398" s="2597"/>
    </row>
    <row r="399" spans="2:18" s="40" customFormat="1" ht="15.95" hidden="1" customHeight="1">
      <c r="B399" s="3186">
        <v>23</v>
      </c>
      <c r="C399" s="2480">
        <v>41960</v>
      </c>
      <c r="D399" s="1401" t="s">
        <v>788</v>
      </c>
      <c r="E399" s="2731" t="s">
        <v>10</v>
      </c>
      <c r="F399" s="367">
        <v>3</v>
      </c>
      <c r="G399" s="46"/>
      <c r="H399" s="764"/>
      <c r="I399" s="2729">
        <f t="shared" si="65"/>
        <v>0</v>
      </c>
      <c r="J399" s="2731" t="s">
        <v>127</v>
      </c>
      <c r="K399" s="2729">
        <f>F399*12500</f>
        <v>37500</v>
      </c>
      <c r="L399" s="764">
        <v>1</v>
      </c>
      <c r="M399" s="2730">
        <f t="shared" si="66"/>
        <v>10000</v>
      </c>
      <c r="N399" s="2731"/>
      <c r="O399" s="2730">
        <f t="shared" si="67"/>
        <v>0</v>
      </c>
      <c r="P399" s="2730">
        <f t="shared" si="68"/>
        <v>47500</v>
      </c>
      <c r="Q399" s="2598"/>
      <c r="R399" s="2597"/>
    </row>
    <row r="400" spans="2:18" s="40" customFormat="1" ht="15.95" hidden="1" customHeight="1">
      <c r="B400" s="3187"/>
      <c r="C400" s="2480">
        <v>41960</v>
      </c>
      <c r="D400" s="3" t="s">
        <v>1544</v>
      </c>
      <c r="E400" s="2731" t="s">
        <v>556</v>
      </c>
      <c r="F400" s="2731">
        <v>1</v>
      </c>
      <c r="G400" s="764">
        <v>25</v>
      </c>
      <c r="H400" s="764">
        <f>F400*G400</f>
        <v>25</v>
      </c>
      <c r="I400" s="2729">
        <f t="shared" si="65"/>
        <v>12500</v>
      </c>
      <c r="J400" s="2731"/>
      <c r="K400" s="2730"/>
      <c r="L400" s="123"/>
      <c r="M400" s="2730">
        <f t="shared" si="66"/>
        <v>0</v>
      </c>
      <c r="N400" s="2731"/>
      <c r="O400" s="2730">
        <f t="shared" si="67"/>
        <v>0</v>
      </c>
      <c r="P400" s="2730">
        <f t="shared" si="68"/>
        <v>12500</v>
      </c>
      <c r="Q400" s="2598"/>
      <c r="R400" s="2597"/>
    </row>
    <row r="401" spans="2:18" s="40" customFormat="1" ht="15.95" hidden="1" customHeight="1">
      <c r="B401" s="2727">
        <v>24</v>
      </c>
      <c r="C401" s="2480">
        <v>41961</v>
      </c>
      <c r="D401" s="1401" t="s">
        <v>788</v>
      </c>
      <c r="E401" s="2731" t="s">
        <v>10</v>
      </c>
      <c r="F401" s="367">
        <v>3</v>
      </c>
      <c r="G401" s="46"/>
      <c r="H401" s="764"/>
      <c r="I401" s="2729">
        <f t="shared" si="65"/>
        <v>0</v>
      </c>
      <c r="J401" s="2731" t="s">
        <v>127</v>
      </c>
      <c r="K401" s="2729">
        <f>F401*12500</f>
        <v>37500</v>
      </c>
      <c r="L401" s="764">
        <v>1</v>
      </c>
      <c r="M401" s="2730">
        <f t="shared" si="66"/>
        <v>10000</v>
      </c>
      <c r="N401" s="2731"/>
      <c r="O401" s="2730">
        <f t="shared" si="67"/>
        <v>0</v>
      </c>
      <c r="P401" s="2730">
        <f t="shared" si="68"/>
        <v>47500</v>
      </c>
      <c r="Q401" s="2598"/>
      <c r="R401" s="2597"/>
    </row>
    <row r="402" spans="2:18" s="40" customFormat="1" ht="15.95" hidden="1" customHeight="1">
      <c r="B402" s="2727">
        <v>25</v>
      </c>
      <c r="C402" s="2480">
        <v>41962</v>
      </c>
      <c r="D402" s="1401" t="s">
        <v>788</v>
      </c>
      <c r="E402" s="2731" t="s">
        <v>10</v>
      </c>
      <c r="F402" s="367">
        <v>1</v>
      </c>
      <c r="G402" s="46"/>
      <c r="H402" s="764"/>
      <c r="I402" s="2729">
        <f t="shared" si="65"/>
        <v>0</v>
      </c>
      <c r="J402" s="2731" t="s">
        <v>127</v>
      </c>
      <c r="K402" s="2729">
        <f>F402*12500</f>
        <v>12500</v>
      </c>
      <c r="L402" s="764"/>
      <c r="M402" s="2730">
        <f t="shared" si="66"/>
        <v>0</v>
      </c>
      <c r="N402" s="2731"/>
      <c r="O402" s="2730">
        <f t="shared" si="67"/>
        <v>0</v>
      </c>
      <c r="P402" s="2730">
        <f t="shared" si="68"/>
        <v>12500</v>
      </c>
      <c r="Q402" s="2598"/>
      <c r="R402" s="2597"/>
    </row>
    <row r="403" spans="2:18" s="40" customFormat="1" ht="15.95" hidden="1" customHeight="1">
      <c r="B403" s="2727">
        <v>26</v>
      </c>
      <c r="C403" s="2480">
        <v>41963</v>
      </c>
      <c r="D403" s="1401" t="s">
        <v>788</v>
      </c>
      <c r="E403" s="2731" t="s">
        <v>10</v>
      </c>
      <c r="F403" s="367">
        <v>1</v>
      </c>
      <c r="G403" s="46"/>
      <c r="H403" s="764"/>
      <c r="I403" s="2729">
        <f t="shared" si="65"/>
        <v>0</v>
      </c>
      <c r="J403" s="2731" t="s">
        <v>127</v>
      </c>
      <c r="K403" s="2729">
        <f>F403*12500</f>
        <v>12500</v>
      </c>
      <c r="L403" s="764"/>
      <c r="M403" s="2730">
        <f t="shared" si="66"/>
        <v>0</v>
      </c>
      <c r="N403" s="2731"/>
      <c r="O403" s="2730">
        <f t="shared" si="67"/>
        <v>0</v>
      </c>
      <c r="P403" s="2730">
        <f t="shared" si="68"/>
        <v>12500</v>
      </c>
      <c r="Q403" s="2598"/>
      <c r="R403" s="2597"/>
    </row>
    <row r="404" spans="2:18" s="40" customFormat="1" ht="15.95" hidden="1" customHeight="1">
      <c r="B404" s="2727">
        <v>27</v>
      </c>
      <c r="C404" s="2480">
        <v>41964</v>
      </c>
      <c r="D404" s="1018" t="s">
        <v>1032</v>
      </c>
      <c r="E404" s="2740"/>
      <c r="F404" s="2740"/>
      <c r="G404" s="2740"/>
      <c r="H404" s="1536"/>
      <c r="I404" s="1537"/>
      <c r="J404" s="2740"/>
      <c r="K404" s="2740"/>
      <c r="L404" s="764"/>
      <c r="M404" s="2730">
        <f t="shared" si="66"/>
        <v>0</v>
      </c>
      <c r="N404" s="2731"/>
      <c r="O404" s="2730">
        <f t="shared" si="67"/>
        <v>0</v>
      </c>
      <c r="P404" s="2730">
        <f t="shared" si="68"/>
        <v>0</v>
      </c>
      <c r="Q404" s="2598"/>
      <c r="R404" s="2597"/>
    </row>
    <row r="405" spans="2:18" s="40" customFormat="1" ht="15.95" hidden="1" customHeight="1">
      <c r="B405" s="2727">
        <v>28</v>
      </c>
      <c r="C405" s="2480">
        <v>41965</v>
      </c>
      <c r="D405" s="1401" t="s">
        <v>788</v>
      </c>
      <c r="E405" s="2731" t="s">
        <v>10</v>
      </c>
      <c r="F405" s="367">
        <v>1</v>
      </c>
      <c r="G405" s="46"/>
      <c r="H405" s="764"/>
      <c r="I405" s="2729">
        <f>H405*500</f>
        <v>0</v>
      </c>
      <c r="J405" s="2731" t="s">
        <v>127</v>
      </c>
      <c r="K405" s="2729">
        <f>F405*12500</f>
        <v>12500</v>
      </c>
      <c r="L405" s="764"/>
      <c r="M405" s="2730">
        <f t="shared" si="66"/>
        <v>0</v>
      </c>
      <c r="N405" s="2731"/>
      <c r="O405" s="2730">
        <f t="shared" si="67"/>
        <v>0</v>
      </c>
      <c r="P405" s="2730">
        <f t="shared" si="68"/>
        <v>12500</v>
      </c>
      <c r="Q405" s="2598"/>
      <c r="R405" s="2597"/>
    </row>
    <row r="406" spans="2:18" s="40" customFormat="1" ht="15.95" hidden="1" customHeight="1">
      <c r="B406" s="2726">
        <v>29</v>
      </c>
      <c r="C406" s="2479">
        <v>41966</v>
      </c>
      <c r="D406" s="1401" t="s">
        <v>788</v>
      </c>
      <c r="E406" s="2731" t="s">
        <v>10</v>
      </c>
      <c r="F406" s="367">
        <v>3</v>
      </c>
      <c r="G406" s="46"/>
      <c r="H406" s="764"/>
      <c r="I406" s="2729">
        <f>H406*500</f>
        <v>0</v>
      </c>
      <c r="J406" s="2731" t="s">
        <v>127</v>
      </c>
      <c r="K406" s="2729">
        <f>F406*12500</f>
        <v>37500</v>
      </c>
      <c r="L406" s="764">
        <v>4</v>
      </c>
      <c r="M406" s="2730">
        <f t="shared" si="66"/>
        <v>40000</v>
      </c>
      <c r="N406" s="2731"/>
      <c r="O406" s="2730">
        <f t="shared" si="67"/>
        <v>0</v>
      </c>
      <c r="P406" s="2730">
        <f t="shared" si="68"/>
        <v>77500</v>
      </c>
      <c r="Q406" s="2598"/>
      <c r="R406" s="2597"/>
    </row>
    <row r="407" spans="2:18" s="40" customFormat="1" ht="15.95" hidden="1" customHeight="1">
      <c r="B407" s="3186">
        <v>30</v>
      </c>
      <c r="C407" s="2480">
        <v>41967</v>
      </c>
      <c r="D407" s="1401" t="s">
        <v>788</v>
      </c>
      <c r="E407" s="2731" t="s">
        <v>10</v>
      </c>
      <c r="F407" s="367">
        <v>2</v>
      </c>
      <c r="G407" s="46"/>
      <c r="H407" s="764"/>
      <c r="I407" s="2729">
        <f>H407*500</f>
        <v>0</v>
      </c>
      <c r="J407" s="2731" t="s">
        <v>127</v>
      </c>
      <c r="K407" s="2729">
        <f>F407*12500</f>
        <v>25000</v>
      </c>
      <c r="L407" s="764">
        <v>1</v>
      </c>
      <c r="M407" s="2730">
        <f t="shared" si="66"/>
        <v>10000</v>
      </c>
      <c r="N407" s="2731"/>
      <c r="O407" s="2730">
        <f t="shared" si="67"/>
        <v>0</v>
      </c>
      <c r="P407" s="2730">
        <f t="shared" si="68"/>
        <v>35000</v>
      </c>
      <c r="Q407" s="2842"/>
      <c r="R407" s="2005"/>
    </row>
    <row r="408" spans="2:18" s="40" customFormat="1" ht="15.95" hidden="1" customHeight="1">
      <c r="B408" s="3187"/>
      <c r="C408" s="2480">
        <v>41967</v>
      </c>
      <c r="D408" s="3" t="s">
        <v>1544</v>
      </c>
      <c r="E408" s="2731" t="s">
        <v>556</v>
      </c>
      <c r="F408" s="2731">
        <v>1</v>
      </c>
      <c r="G408" s="764">
        <v>25</v>
      </c>
      <c r="H408" s="764">
        <f>F408*G408</f>
        <v>25</v>
      </c>
      <c r="I408" s="2729">
        <f>H408*500</f>
        <v>12500</v>
      </c>
      <c r="J408" s="2731"/>
      <c r="K408" s="2730"/>
      <c r="L408" s="123"/>
      <c r="M408" s="2730">
        <f t="shared" si="66"/>
        <v>0</v>
      </c>
      <c r="N408" s="2731"/>
      <c r="O408" s="2730">
        <f t="shared" si="67"/>
        <v>0</v>
      </c>
      <c r="P408" s="2730">
        <f t="shared" si="68"/>
        <v>12500</v>
      </c>
      <c r="Q408" s="2842"/>
      <c r="R408" s="2005"/>
    </row>
    <row r="409" spans="2:18" s="40" customFormat="1" ht="15.95" hidden="1" customHeight="1" thickBot="1">
      <c r="B409" s="2735">
        <v>31</v>
      </c>
      <c r="C409" s="2481">
        <v>41968</v>
      </c>
      <c r="D409" s="1357" t="s">
        <v>1032</v>
      </c>
      <c r="E409" s="2607"/>
      <c r="F409" s="2607"/>
      <c r="G409" s="2607"/>
      <c r="H409" s="1544"/>
      <c r="I409" s="1545"/>
      <c r="J409" s="2607"/>
      <c r="K409" s="2607"/>
      <c r="L409" s="765"/>
      <c r="M409" s="767">
        <f t="shared" si="66"/>
        <v>0</v>
      </c>
      <c r="N409" s="2746"/>
      <c r="O409" s="767">
        <f t="shared" si="67"/>
        <v>0</v>
      </c>
      <c r="P409" s="767">
        <f t="shared" si="68"/>
        <v>0</v>
      </c>
      <c r="Q409" s="2298"/>
      <c r="R409" s="2608"/>
    </row>
    <row r="410" spans="2:18" s="40" customFormat="1" ht="15.95" customHeight="1">
      <c r="B410" s="2921">
        <v>1</v>
      </c>
      <c r="C410" s="2955">
        <v>41969</v>
      </c>
      <c r="D410" s="1018" t="s">
        <v>1032</v>
      </c>
      <c r="E410" s="2939"/>
      <c r="F410" s="2939"/>
      <c r="G410" s="2939"/>
      <c r="H410" s="1536"/>
      <c r="I410" s="2924">
        <f t="shared" ref="I410:I449" si="69">H410*500</f>
        <v>0</v>
      </c>
      <c r="J410" s="2939"/>
      <c r="K410" s="2939"/>
      <c r="L410" s="764"/>
      <c r="M410" s="2926">
        <f t="shared" si="66"/>
        <v>0</v>
      </c>
      <c r="N410" s="2927"/>
      <c r="O410" s="2926">
        <f t="shared" si="67"/>
        <v>0</v>
      </c>
      <c r="P410" s="2926">
        <f t="shared" si="68"/>
        <v>0</v>
      </c>
      <c r="Q410" s="2795"/>
      <c r="R410" s="2772"/>
    </row>
    <row r="411" spans="2:18" s="40" customFormat="1" ht="15.95" customHeight="1">
      <c r="B411" s="2923">
        <v>2</v>
      </c>
      <c r="C411" s="2480">
        <v>41970</v>
      </c>
      <c r="D411" s="3" t="s">
        <v>1544</v>
      </c>
      <c r="E411" s="2927" t="s">
        <v>556</v>
      </c>
      <c r="F411" s="2927">
        <v>1</v>
      </c>
      <c r="G411" s="764">
        <v>25</v>
      </c>
      <c r="H411" s="764">
        <f>F411*G411</f>
        <v>25</v>
      </c>
      <c r="I411" s="2924">
        <f t="shared" si="69"/>
        <v>12500</v>
      </c>
      <c r="J411" s="2927"/>
      <c r="K411" s="2926"/>
      <c r="L411" s="123"/>
      <c r="M411" s="2926">
        <f t="shared" si="66"/>
        <v>0</v>
      </c>
      <c r="N411" s="2927"/>
      <c r="O411" s="2926">
        <f t="shared" si="67"/>
        <v>0</v>
      </c>
      <c r="P411" s="2926">
        <f t="shared" si="68"/>
        <v>12500</v>
      </c>
      <c r="Q411" s="2795"/>
      <c r="R411" s="2772"/>
    </row>
    <row r="412" spans="2:18" s="40" customFormat="1" ht="15.6" customHeight="1">
      <c r="B412" s="3186">
        <v>3</v>
      </c>
      <c r="C412" s="2480">
        <v>41971</v>
      </c>
      <c r="D412" s="1401" t="s">
        <v>788</v>
      </c>
      <c r="E412" s="2927" t="s">
        <v>10</v>
      </c>
      <c r="F412" s="367">
        <v>2</v>
      </c>
      <c r="G412" s="46"/>
      <c r="H412" s="764"/>
      <c r="I412" s="2924">
        <f t="shared" si="69"/>
        <v>0</v>
      </c>
      <c r="J412" s="2927" t="s">
        <v>127</v>
      </c>
      <c r="K412" s="2924">
        <f>F412*12500</f>
        <v>25000</v>
      </c>
      <c r="L412" s="764">
        <v>1</v>
      </c>
      <c r="M412" s="2926">
        <f t="shared" si="66"/>
        <v>10000</v>
      </c>
      <c r="N412" s="2927"/>
      <c r="O412" s="2926">
        <f t="shared" si="67"/>
        <v>0</v>
      </c>
      <c r="P412" s="2926">
        <f t="shared" si="68"/>
        <v>35000</v>
      </c>
      <c r="Q412" s="2795"/>
      <c r="R412" s="2772"/>
    </row>
    <row r="413" spans="2:18" s="40" customFormat="1" ht="15.6" customHeight="1">
      <c r="B413" s="3187"/>
      <c r="C413" s="2480">
        <v>41971</v>
      </c>
      <c r="D413" s="3" t="s">
        <v>1544</v>
      </c>
      <c r="E413" s="2927" t="s">
        <v>556</v>
      </c>
      <c r="F413" s="2927">
        <v>1</v>
      </c>
      <c r="G413" s="764">
        <v>25</v>
      </c>
      <c r="H413" s="764">
        <f>F413*G413</f>
        <v>25</v>
      </c>
      <c r="I413" s="2924">
        <f t="shared" si="69"/>
        <v>12500</v>
      </c>
      <c r="J413" s="2927"/>
      <c r="K413" s="2926"/>
      <c r="L413" s="123"/>
      <c r="M413" s="2926">
        <f t="shared" si="66"/>
        <v>0</v>
      </c>
      <c r="N413" s="2927"/>
      <c r="O413" s="2926">
        <f t="shared" si="67"/>
        <v>0</v>
      </c>
      <c r="P413" s="2926">
        <f t="shared" si="68"/>
        <v>12500</v>
      </c>
      <c r="Q413" s="2795"/>
      <c r="R413" s="2772"/>
    </row>
    <row r="414" spans="2:18" s="40" customFormat="1" ht="15.95" customHeight="1">
      <c r="B414" s="2923">
        <v>4</v>
      </c>
      <c r="C414" s="2480">
        <v>41972</v>
      </c>
      <c r="D414" s="1401" t="s">
        <v>788</v>
      </c>
      <c r="E414" s="2927" t="s">
        <v>10</v>
      </c>
      <c r="F414" s="367">
        <v>3</v>
      </c>
      <c r="G414" s="46"/>
      <c r="H414" s="764"/>
      <c r="I414" s="2924">
        <f t="shared" si="69"/>
        <v>0</v>
      </c>
      <c r="J414" s="2927" t="s">
        <v>127</v>
      </c>
      <c r="K414" s="2924">
        <f>F414*12500</f>
        <v>37500</v>
      </c>
      <c r="L414" s="764">
        <v>1</v>
      </c>
      <c r="M414" s="2926">
        <f t="shared" si="66"/>
        <v>10000</v>
      </c>
      <c r="N414" s="2927"/>
      <c r="O414" s="2926">
        <f t="shared" si="67"/>
        <v>0</v>
      </c>
      <c r="P414" s="2926">
        <f t="shared" si="68"/>
        <v>47500</v>
      </c>
      <c r="Q414" s="2795"/>
      <c r="R414" s="2772"/>
    </row>
    <row r="415" spans="2:18" s="40" customFormat="1" ht="15.95" customHeight="1">
      <c r="B415" s="2922">
        <v>5</v>
      </c>
      <c r="C415" s="2479">
        <v>41973</v>
      </c>
      <c r="D415" s="1401" t="s">
        <v>1048</v>
      </c>
      <c r="E415" s="2927" t="s">
        <v>810</v>
      </c>
      <c r="F415" s="2927">
        <v>1</v>
      </c>
      <c r="G415" s="46">
        <v>55</v>
      </c>
      <c r="H415" s="764">
        <f>F415*G415</f>
        <v>55</v>
      </c>
      <c r="I415" s="2924">
        <f t="shared" si="69"/>
        <v>27500</v>
      </c>
      <c r="J415" s="2927" t="s">
        <v>127</v>
      </c>
      <c r="K415" s="2926">
        <f>H415*200</f>
        <v>11000</v>
      </c>
      <c r="L415" s="764">
        <v>4</v>
      </c>
      <c r="M415" s="2926">
        <f t="shared" si="66"/>
        <v>40000</v>
      </c>
      <c r="N415" s="2927"/>
      <c r="O415" s="2926">
        <f t="shared" si="67"/>
        <v>0</v>
      </c>
      <c r="P415" s="2926">
        <f t="shared" si="68"/>
        <v>78500</v>
      </c>
      <c r="Q415" s="2795"/>
      <c r="R415" s="2772"/>
    </row>
    <row r="416" spans="2:18" s="40" customFormat="1" ht="15.95" customHeight="1">
      <c r="B416" s="3186">
        <v>6</v>
      </c>
      <c r="C416" s="2480">
        <v>41974</v>
      </c>
      <c r="D416" s="1401" t="s">
        <v>788</v>
      </c>
      <c r="E416" s="2927" t="s">
        <v>10</v>
      </c>
      <c r="F416" s="367">
        <v>1</v>
      </c>
      <c r="G416" s="46"/>
      <c r="H416" s="764"/>
      <c r="I416" s="2924">
        <f t="shared" si="69"/>
        <v>0</v>
      </c>
      <c r="J416" s="2927" t="s">
        <v>127</v>
      </c>
      <c r="K416" s="2924">
        <f>F416*12500</f>
        <v>12500</v>
      </c>
      <c r="L416" s="764">
        <v>1</v>
      </c>
      <c r="M416" s="2926">
        <f t="shared" si="66"/>
        <v>10000</v>
      </c>
      <c r="N416" s="2927"/>
      <c r="O416" s="2926">
        <f t="shared" si="67"/>
        <v>0</v>
      </c>
      <c r="P416" s="2926">
        <f t="shared" si="68"/>
        <v>22500</v>
      </c>
      <c r="Q416" s="2795"/>
      <c r="R416" s="2772"/>
    </row>
    <row r="417" spans="2:18" s="40" customFormat="1" ht="15.95" customHeight="1">
      <c r="B417" s="3187"/>
      <c r="C417" s="2480">
        <v>41974</v>
      </c>
      <c r="D417" s="1401" t="s">
        <v>1048</v>
      </c>
      <c r="E417" s="2948" t="s">
        <v>810</v>
      </c>
      <c r="F417" s="2948">
        <v>1</v>
      </c>
      <c r="G417" s="46">
        <v>55</v>
      </c>
      <c r="H417" s="764">
        <f>F417*G417</f>
        <v>55</v>
      </c>
      <c r="I417" s="2950">
        <f t="shared" si="69"/>
        <v>27500</v>
      </c>
      <c r="J417" s="2948" t="s">
        <v>127</v>
      </c>
      <c r="K417" s="2949">
        <f>H417*200</f>
        <v>11000</v>
      </c>
      <c r="L417" s="764">
        <v>6</v>
      </c>
      <c r="M417" s="2949">
        <f t="shared" si="66"/>
        <v>60000</v>
      </c>
      <c r="N417" s="2948">
        <v>5</v>
      </c>
      <c r="O417" s="2949">
        <f t="shared" si="67"/>
        <v>75000</v>
      </c>
      <c r="P417" s="2949">
        <f t="shared" si="68"/>
        <v>173500</v>
      </c>
      <c r="Q417" s="2486"/>
      <c r="R417" s="2100"/>
    </row>
    <row r="418" spans="2:18" s="40" customFormat="1" ht="15.95" customHeight="1">
      <c r="B418" s="2923">
        <v>7</v>
      </c>
      <c r="C418" s="2480">
        <v>41975</v>
      </c>
      <c r="D418" s="1401" t="s">
        <v>788</v>
      </c>
      <c r="E418" s="2927" t="s">
        <v>10</v>
      </c>
      <c r="F418" s="367">
        <v>4</v>
      </c>
      <c r="G418" s="46"/>
      <c r="H418" s="764"/>
      <c r="I418" s="2924">
        <f t="shared" si="69"/>
        <v>0</v>
      </c>
      <c r="J418" s="2927" t="s">
        <v>127</v>
      </c>
      <c r="K418" s="2924">
        <f t="shared" ref="K418:K423" si="70">F418*12500</f>
        <v>50000</v>
      </c>
      <c r="L418" s="764">
        <v>2</v>
      </c>
      <c r="M418" s="2926">
        <f t="shared" si="66"/>
        <v>20000</v>
      </c>
      <c r="N418" s="2927"/>
      <c r="O418" s="2926">
        <f t="shared" si="67"/>
        <v>0</v>
      </c>
      <c r="P418" s="2926">
        <f t="shared" si="68"/>
        <v>70000</v>
      </c>
      <c r="Q418" s="2795"/>
      <c r="R418" s="2772"/>
    </row>
    <row r="419" spans="2:18" s="40" customFormat="1" ht="15.95" customHeight="1">
      <c r="B419" s="2923">
        <v>8</v>
      </c>
      <c r="C419" s="2480">
        <v>41976</v>
      </c>
      <c r="D419" s="1401" t="s">
        <v>788</v>
      </c>
      <c r="E419" s="2927" t="s">
        <v>10</v>
      </c>
      <c r="F419" s="367">
        <v>3</v>
      </c>
      <c r="G419" s="46"/>
      <c r="H419" s="764"/>
      <c r="I419" s="2924">
        <f t="shared" si="69"/>
        <v>0</v>
      </c>
      <c r="J419" s="2927" t="s">
        <v>127</v>
      </c>
      <c r="K419" s="2924">
        <f t="shared" si="70"/>
        <v>37500</v>
      </c>
      <c r="L419" s="764">
        <v>1</v>
      </c>
      <c r="M419" s="2926">
        <f t="shared" si="66"/>
        <v>10000</v>
      </c>
      <c r="N419" s="2927"/>
      <c r="O419" s="2926">
        <f t="shared" si="67"/>
        <v>0</v>
      </c>
      <c r="P419" s="2926">
        <f t="shared" si="68"/>
        <v>47500</v>
      </c>
      <c r="Q419" s="2795"/>
      <c r="R419" s="2772"/>
    </row>
    <row r="420" spans="2:18" s="40" customFormat="1" ht="15.95" customHeight="1">
      <c r="B420" s="2923">
        <v>9</v>
      </c>
      <c r="C420" s="2480">
        <v>41977</v>
      </c>
      <c r="D420" s="1401" t="s">
        <v>788</v>
      </c>
      <c r="E420" s="2927" t="s">
        <v>10</v>
      </c>
      <c r="F420" s="367">
        <v>4</v>
      </c>
      <c r="G420" s="46"/>
      <c r="H420" s="764"/>
      <c r="I420" s="2924">
        <f t="shared" si="69"/>
        <v>0</v>
      </c>
      <c r="J420" s="2927" t="s">
        <v>127</v>
      </c>
      <c r="K420" s="2924">
        <f t="shared" si="70"/>
        <v>50000</v>
      </c>
      <c r="L420" s="764">
        <v>1</v>
      </c>
      <c r="M420" s="2926">
        <f t="shared" si="66"/>
        <v>10000</v>
      </c>
      <c r="N420" s="2927"/>
      <c r="O420" s="2926">
        <f t="shared" si="67"/>
        <v>0</v>
      </c>
      <c r="P420" s="2926">
        <f t="shared" si="68"/>
        <v>60000</v>
      </c>
      <c r="Q420" s="2795"/>
      <c r="R420" s="2772"/>
    </row>
    <row r="421" spans="2:18" s="40" customFormat="1" ht="15.95" customHeight="1">
      <c r="B421" s="2923">
        <v>10</v>
      </c>
      <c r="C421" s="2480">
        <v>41978</v>
      </c>
      <c r="D421" s="1401" t="s">
        <v>788</v>
      </c>
      <c r="E421" s="2927" t="s">
        <v>10</v>
      </c>
      <c r="F421" s="367">
        <v>1</v>
      </c>
      <c r="G421" s="46"/>
      <c r="H421" s="764"/>
      <c r="I421" s="2924">
        <f t="shared" si="69"/>
        <v>0</v>
      </c>
      <c r="J421" s="2927" t="s">
        <v>127</v>
      </c>
      <c r="K421" s="2924">
        <f t="shared" si="70"/>
        <v>12500</v>
      </c>
      <c r="L421" s="764"/>
      <c r="M421" s="2926">
        <f t="shared" si="66"/>
        <v>0</v>
      </c>
      <c r="N421" s="2927"/>
      <c r="O421" s="2926">
        <f t="shared" si="67"/>
        <v>0</v>
      </c>
      <c r="P421" s="2926">
        <f t="shared" si="68"/>
        <v>12500</v>
      </c>
      <c r="Q421" s="2795"/>
      <c r="R421" s="2772"/>
    </row>
    <row r="422" spans="2:18" s="40" customFormat="1" ht="15.95" customHeight="1">
      <c r="B422" s="2923">
        <v>11</v>
      </c>
      <c r="C422" s="2480">
        <v>41979</v>
      </c>
      <c r="D422" s="1401" t="s">
        <v>788</v>
      </c>
      <c r="E422" s="2927" t="s">
        <v>10</v>
      </c>
      <c r="F422" s="367">
        <v>4</v>
      </c>
      <c r="G422" s="46"/>
      <c r="H422" s="764"/>
      <c r="I422" s="2924">
        <f t="shared" si="69"/>
        <v>0</v>
      </c>
      <c r="J422" s="2927" t="s">
        <v>127</v>
      </c>
      <c r="K422" s="2924">
        <f t="shared" si="70"/>
        <v>50000</v>
      </c>
      <c r="L422" s="764">
        <v>1</v>
      </c>
      <c r="M422" s="2926">
        <f t="shared" si="66"/>
        <v>10000</v>
      </c>
      <c r="N422" s="2927"/>
      <c r="O422" s="2926">
        <f t="shared" si="67"/>
        <v>0</v>
      </c>
      <c r="P422" s="2926">
        <f t="shared" si="68"/>
        <v>60000</v>
      </c>
      <c r="Q422" s="2795"/>
      <c r="R422" s="2772"/>
    </row>
    <row r="423" spans="2:18" s="40" customFormat="1" ht="15.95" customHeight="1">
      <c r="B423" s="3196">
        <v>12</v>
      </c>
      <c r="C423" s="2479">
        <v>41980</v>
      </c>
      <c r="D423" s="1401" t="s">
        <v>788</v>
      </c>
      <c r="E423" s="2927" t="s">
        <v>10</v>
      </c>
      <c r="F423" s="367">
        <v>2</v>
      </c>
      <c r="G423" s="46"/>
      <c r="H423" s="764"/>
      <c r="I423" s="2924">
        <f t="shared" si="69"/>
        <v>0</v>
      </c>
      <c r="J423" s="2927" t="s">
        <v>127</v>
      </c>
      <c r="K423" s="2924">
        <f t="shared" si="70"/>
        <v>25000</v>
      </c>
      <c r="L423" s="764"/>
      <c r="M423" s="2926">
        <f t="shared" si="66"/>
        <v>0</v>
      </c>
      <c r="N423" s="2927"/>
      <c r="O423" s="2926">
        <f t="shared" si="67"/>
        <v>0</v>
      </c>
      <c r="P423" s="2926">
        <f t="shared" si="68"/>
        <v>25000</v>
      </c>
      <c r="Q423" s="2795"/>
      <c r="R423" s="2772"/>
    </row>
    <row r="424" spans="2:18" s="40" customFormat="1" ht="15.95" customHeight="1">
      <c r="B424" s="3197"/>
      <c r="C424" s="2479">
        <v>41980</v>
      </c>
      <c r="D424" s="27" t="s">
        <v>1200</v>
      </c>
      <c r="E424" s="2927" t="s">
        <v>984</v>
      </c>
      <c r="F424" s="2927">
        <v>1</v>
      </c>
      <c r="G424" s="46">
        <v>55</v>
      </c>
      <c r="H424" s="764">
        <f>F424*G424</f>
        <v>55</v>
      </c>
      <c r="I424" s="2924">
        <f t="shared" si="69"/>
        <v>27500</v>
      </c>
      <c r="J424" s="2927"/>
      <c r="K424" s="2926"/>
      <c r="L424" s="764">
        <v>4</v>
      </c>
      <c r="M424" s="2926">
        <f t="shared" si="66"/>
        <v>40000</v>
      </c>
      <c r="N424" s="2927"/>
      <c r="O424" s="2926">
        <f t="shared" si="67"/>
        <v>0</v>
      </c>
      <c r="P424" s="2926">
        <f t="shared" si="68"/>
        <v>67500</v>
      </c>
      <c r="Q424" s="2795"/>
      <c r="R424" s="2772"/>
    </row>
    <row r="425" spans="2:18" s="40" customFormat="1" ht="15.95" customHeight="1">
      <c r="B425" s="3198"/>
      <c r="C425" s="2479">
        <v>41980</v>
      </c>
      <c r="D425" s="3" t="s">
        <v>1616</v>
      </c>
      <c r="E425" s="2927" t="s">
        <v>556</v>
      </c>
      <c r="F425" s="2927">
        <v>1</v>
      </c>
      <c r="G425" s="764">
        <v>25</v>
      </c>
      <c r="H425" s="764">
        <f>F425*G425</f>
        <v>25</v>
      </c>
      <c r="I425" s="2924">
        <f t="shared" si="69"/>
        <v>12500</v>
      </c>
      <c r="J425" s="2927" t="s">
        <v>127</v>
      </c>
      <c r="K425" s="2926">
        <f>H425*200</f>
        <v>5000</v>
      </c>
      <c r="L425" s="764">
        <v>6</v>
      </c>
      <c r="M425" s="2926">
        <f t="shared" si="66"/>
        <v>60000</v>
      </c>
      <c r="N425" s="2927"/>
      <c r="O425" s="2926">
        <f t="shared" si="67"/>
        <v>0</v>
      </c>
      <c r="P425" s="2926">
        <f t="shared" si="68"/>
        <v>77500</v>
      </c>
      <c r="Q425" s="2795"/>
      <c r="R425" s="2772"/>
    </row>
    <row r="426" spans="2:18" s="40" customFormat="1" ht="15.95" customHeight="1">
      <c r="B426" s="2923">
        <v>13</v>
      </c>
      <c r="C426" s="2480">
        <v>41981</v>
      </c>
      <c r="D426" s="1401" t="s">
        <v>788</v>
      </c>
      <c r="E426" s="2927" t="s">
        <v>10</v>
      </c>
      <c r="F426" s="367">
        <v>3</v>
      </c>
      <c r="G426" s="46"/>
      <c r="H426" s="764"/>
      <c r="I426" s="2924">
        <f t="shared" si="69"/>
        <v>0</v>
      </c>
      <c r="J426" s="2927" t="s">
        <v>127</v>
      </c>
      <c r="K426" s="2924">
        <f>F426*12500</f>
        <v>37500</v>
      </c>
      <c r="L426" s="764">
        <v>1</v>
      </c>
      <c r="M426" s="2926">
        <f t="shared" si="66"/>
        <v>10000</v>
      </c>
      <c r="N426" s="2927"/>
      <c r="O426" s="2926">
        <f t="shared" si="67"/>
        <v>0</v>
      </c>
      <c r="P426" s="2926">
        <f t="shared" si="68"/>
        <v>47500</v>
      </c>
      <c r="Q426" s="2795"/>
      <c r="R426" s="2772"/>
    </row>
    <row r="427" spans="2:18" s="40" customFormat="1" ht="15.95" customHeight="1">
      <c r="B427" s="2923">
        <v>14</v>
      </c>
      <c r="C427" s="2480">
        <v>41982</v>
      </c>
      <c r="D427" s="1401" t="s">
        <v>788</v>
      </c>
      <c r="E427" s="2927" t="s">
        <v>10</v>
      </c>
      <c r="F427" s="367">
        <v>4</v>
      </c>
      <c r="G427" s="46"/>
      <c r="H427" s="764"/>
      <c r="I427" s="2924">
        <f t="shared" si="69"/>
        <v>0</v>
      </c>
      <c r="J427" s="2927" t="s">
        <v>127</v>
      </c>
      <c r="K427" s="2924">
        <f>F427*12500</f>
        <v>50000</v>
      </c>
      <c r="L427" s="764">
        <v>1</v>
      </c>
      <c r="M427" s="2926">
        <f t="shared" si="66"/>
        <v>10000</v>
      </c>
      <c r="N427" s="2927"/>
      <c r="O427" s="2926">
        <f t="shared" si="67"/>
        <v>0</v>
      </c>
      <c r="P427" s="2926">
        <f t="shared" si="68"/>
        <v>60000</v>
      </c>
      <c r="Q427" s="2795"/>
      <c r="R427" s="2772"/>
    </row>
    <row r="428" spans="2:18" s="40" customFormat="1" ht="15.95" customHeight="1">
      <c r="B428" s="3186">
        <v>15</v>
      </c>
      <c r="C428" s="2480">
        <v>41983</v>
      </c>
      <c r="D428" s="1401" t="s">
        <v>788</v>
      </c>
      <c r="E428" s="2927" t="s">
        <v>10</v>
      </c>
      <c r="F428" s="367">
        <v>3</v>
      </c>
      <c r="G428" s="46"/>
      <c r="H428" s="764"/>
      <c r="I428" s="2924">
        <f t="shared" si="69"/>
        <v>0</v>
      </c>
      <c r="J428" s="2927" t="s">
        <v>127</v>
      </c>
      <c r="K428" s="2924">
        <f>F428*12500</f>
        <v>37500</v>
      </c>
      <c r="L428" s="764"/>
      <c r="M428" s="2926">
        <f t="shared" si="66"/>
        <v>0</v>
      </c>
      <c r="N428" s="2927"/>
      <c r="O428" s="2926">
        <f t="shared" si="67"/>
        <v>0</v>
      </c>
      <c r="P428" s="2926">
        <f t="shared" si="68"/>
        <v>37500</v>
      </c>
      <c r="Q428" s="2795"/>
      <c r="R428" s="2772"/>
    </row>
    <row r="429" spans="2:18" s="40" customFormat="1" ht="15.95" customHeight="1">
      <c r="B429" s="3187"/>
      <c r="C429" s="2480">
        <v>41983</v>
      </c>
      <c r="D429" s="27" t="s">
        <v>800</v>
      </c>
      <c r="E429" s="120" t="s">
        <v>799</v>
      </c>
      <c r="F429" s="2927">
        <v>4</v>
      </c>
      <c r="G429" s="764"/>
      <c r="H429" s="764"/>
      <c r="I429" s="2924">
        <f t="shared" si="69"/>
        <v>0</v>
      </c>
      <c r="J429" s="2927" t="s">
        <v>127</v>
      </c>
      <c r="K429" s="2924">
        <f>F429*2000</f>
        <v>8000</v>
      </c>
      <c r="L429" s="123"/>
      <c r="M429" s="2926">
        <f t="shared" si="66"/>
        <v>0</v>
      </c>
      <c r="N429" s="2927"/>
      <c r="O429" s="2926">
        <f t="shared" si="67"/>
        <v>0</v>
      </c>
      <c r="P429" s="2926">
        <f t="shared" si="68"/>
        <v>8000</v>
      </c>
      <c r="Q429" s="2795"/>
      <c r="R429" s="2772"/>
    </row>
    <row r="430" spans="2:18" s="40" customFormat="1" ht="15.95" customHeight="1">
      <c r="B430" s="3186">
        <v>16</v>
      </c>
      <c r="C430" s="2480">
        <v>41984</v>
      </c>
      <c r="D430" s="1401" t="s">
        <v>788</v>
      </c>
      <c r="E430" s="2927" t="s">
        <v>10</v>
      </c>
      <c r="F430" s="367">
        <v>4</v>
      </c>
      <c r="G430" s="46"/>
      <c r="H430" s="764"/>
      <c r="I430" s="2924">
        <f t="shared" si="69"/>
        <v>0</v>
      </c>
      <c r="J430" s="2927" t="s">
        <v>127</v>
      </c>
      <c r="K430" s="2924">
        <f>F430*12500</f>
        <v>50000</v>
      </c>
      <c r="L430" s="764">
        <v>1</v>
      </c>
      <c r="M430" s="2926">
        <f t="shared" si="66"/>
        <v>10000</v>
      </c>
      <c r="N430" s="2927"/>
      <c r="O430" s="2926">
        <f t="shared" si="67"/>
        <v>0</v>
      </c>
      <c r="P430" s="2926">
        <f t="shared" si="68"/>
        <v>60000</v>
      </c>
      <c r="Q430" s="2795"/>
      <c r="R430" s="2772"/>
    </row>
    <row r="431" spans="2:18" s="40" customFormat="1" ht="15.95" customHeight="1">
      <c r="B431" s="3187"/>
      <c r="C431" s="2480">
        <v>41984</v>
      </c>
      <c r="D431" s="27" t="s">
        <v>800</v>
      </c>
      <c r="E431" s="120" t="s">
        <v>799</v>
      </c>
      <c r="F431" s="2927">
        <v>4</v>
      </c>
      <c r="G431" s="764"/>
      <c r="H431" s="764"/>
      <c r="I431" s="2924">
        <f t="shared" si="69"/>
        <v>0</v>
      </c>
      <c r="J431" s="2927" t="s">
        <v>127</v>
      </c>
      <c r="K431" s="2924">
        <f>F431*2000</f>
        <v>8000</v>
      </c>
      <c r="L431" s="123"/>
      <c r="M431" s="2926">
        <f t="shared" si="66"/>
        <v>0</v>
      </c>
      <c r="N431" s="2927"/>
      <c r="O431" s="2926">
        <f t="shared" si="67"/>
        <v>0</v>
      </c>
      <c r="P431" s="2926">
        <f t="shared" si="68"/>
        <v>8000</v>
      </c>
      <c r="Q431" s="2795"/>
      <c r="R431" s="2772"/>
    </row>
    <row r="432" spans="2:18" s="40" customFormat="1" ht="15.95" customHeight="1">
      <c r="B432" s="2923">
        <v>17</v>
      </c>
      <c r="C432" s="2480">
        <v>41985</v>
      </c>
      <c r="D432" s="1401" t="s">
        <v>788</v>
      </c>
      <c r="E432" s="2927" t="s">
        <v>10</v>
      </c>
      <c r="F432" s="367">
        <v>4</v>
      </c>
      <c r="G432" s="46"/>
      <c r="H432" s="764"/>
      <c r="I432" s="2924">
        <f t="shared" si="69"/>
        <v>0</v>
      </c>
      <c r="J432" s="2927" t="s">
        <v>127</v>
      </c>
      <c r="K432" s="2924">
        <f>F432*12500</f>
        <v>50000</v>
      </c>
      <c r="L432" s="764">
        <v>1</v>
      </c>
      <c r="M432" s="2926">
        <f t="shared" si="66"/>
        <v>10000</v>
      </c>
      <c r="N432" s="2927"/>
      <c r="O432" s="2926">
        <f t="shared" si="67"/>
        <v>0</v>
      </c>
      <c r="P432" s="2926">
        <f t="shared" si="68"/>
        <v>60000</v>
      </c>
      <c r="Q432" s="2795"/>
      <c r="R432" s="2772"/>
    </row>
    <row r="433" spans="2:18" s="40" customFormat="1" ht="15.95" customHeight="1">
      <c r="B433" s="3186">
        <v>18</v>
      </c>
      <c r="C433" s="2480">
        <v>41986</v>
      </c>
      <c r="D433" s="27" t="s">
        <v>800</v>
      </c>
      <c r="E433" s="120" t="s">
        <v>799</v>
      </c>
      <c r="F433" s="2927">
        <v>4</v>
      </c>
      <c r="G433" s="764"/>
      <c r="H433" s="764"/>
      <c r="I433" s="2924">
        <f t="shared" si="69"/>
        <v>0</v>
      </c>
      <c r="J433" s="2927" t="s">
        <v>127</v>
      </c>
      <c r="K433" s="2924">
        <f>F433*2000</f>
        <v>8000</v>
      </c>
      <c r="L433" s="123"/>
      <c r="M433" s="2926">
        <f t="shared" si="66"/>
        <v>0</v>
      </c>
      <c r="N433" s="2927"/>
      <c r="O433" s="2926">
        <f t="shared" si="67"/>
        <v>0</v>
      </c>
      <c r="P433" s="2926">
        <f t="shared" si="68"/>
        <v>8000</v>
      </c>
      <c r="Q433" s="2795"/>
      <c r="R433" s="2772"/>
    </row>
    <row r="434" spans="2:18" s="40" customFormat="1" ht="15.95" customHeight="1">
      <c r="B434" s="3187"/>
      <c r="C434" s="2480">
        <v>41986</v>
      </c>
      <c r="D434" s="1401" t="s">
        <v>788</v>
      </c>
      <c r="E434" s="2927" t="s">
        <v>10</v>
      </c>
      <c r="F434" s="367">
        <v>1</v>
      </c>
      <c r="G434" s="46"/>
      <c r="H434" s="764"/>
      <c r="I434" s="2924">
        <f t="shared" si="69"/>
        <v>0</v>
      </c>
      <c r="J434" s="2927" t="s">
        <v>127</v>
      </c>
      <c r="K434" s="2924">
        <f>F434*12500</f>
        <v>12500</v>
      </c>
      <c r="L434" s="764">
        <v>1</v>
      </c>
      <c r="M434" s="2926">
        <f t="shared" si="66"/>
        <v>10000</v>
      </c>
      <c r="N434" s="2927"/>
      <c r="O434" s="2926">
        <f t="shared" si="67"/>
        <v>0</v>
      </c>
      <c r="P434" s="2926">
        <f t="shared" si="68"/>
        <v>22500</v>
      </c>
      <c r="Q434" s="2795"/>
      <c r="R434" s="2772"/>
    </row>
    <row r="435" spans="2:18" s="40" customFormat="1" ht="15.95" customHeight="1">
      <c r="B435" s="2922">
        <v>19</v>
      </c>
      <c r="C435" s="2479">
        <v>41987</v>
      </c>
      <c r="D435" s="2939" t="s">
        <v>1635</v>
      </c>
      <c r="E435" s="2939"/>
      <c r="F435" s="2939"/>
      <c r="G435" s="2939"/>
      <c r="H435" s="1536"/>
      <c r="I435" s="2924">
        <f t="shared" si="69"/>
        <v>0</v>
      </c>
      <c r="J435" s="2939"/>
      <c r="K435" s="2939"/>
      <c r="L435" s="764"/>
      <c r="M435" s="2926">
        <f t="shared" si="66"/>
        <v>0</v>
      </c>
      <c r="N435" s="2927"/>
      <c r="O435" s="2926">
        <f t="shared" si="67"/>
        <v>0</v>
      </c>
      <c r="P435" s="2926">
        <f t="shared" si="68"/>
        <v>0</v>
      </c>
      <c r="Q435" s="2795"/>
      <c r="R435" s="2772"/>
    </row>
    <row r="436" spans="2:18" s="40" customFormat="1" ht="15.95" customHeight="1">
      <c r="B436" s="2923">
        <v>20</v>
      </c>
      <c r="C436" s="2480">
        <v>41988</v>
      </c>
      <c r="D436" s="1401" t="s">
        <v>788</v>
      </c>
      <c r="E436" s="2927" t="s">
        <v>10</v>
      </c>
      <c r="F436" s="367">
        <v>4</v>
      </c>
      <c r="G436" s="46"/>
      <c r="H436" s="764"/>
      <c r="I436" s="2924">
        <f t="shared" si="69"/>
        <v>0</v>
      </c>
      <c r="J436" s="2927" t="s">
        <v>127</v>
      </c>
      <c r="K436" s="2924">
        <f>F436*12500</f>
        <v>50000</v>
      </c>
      <c r="L436" s="764">
        <v>1</v>
      </c>
      <c r="M436" s="2926">
        <f t="shared" ref="M436:M449" si="71">L436*10000</f>
        <v>10000</v>
      </c>
      <c r="N436" s="2927"/>
      <c r="O436" s="2926">
        <f t="shared" ref="O436:O449" si="72">N436*15000</f>
        <v>0</v>
      </c>
      <c r="P436" s="2926">
        <f t="shared" ref="P436:P449" si="73">I436+K436+M436+O436</f>
        <v>60000</v>
      </c>
      <c r="Q436" s="2795"/>
      <c r="R436" s="2772"/>
    </row>
    <row r="437" spans="2:18" s="40" customFormat="1" ht="15.95" customHeight="1">
      <c r="B437" s="2923">
        <v>21</v>
      </c>
      <c r="C437" s="2480">
        <v>41989</v>
      </c>
      <c r="D437" s="1401" t="s">
        <v>788</v>
      </c>
      <c r="E437" s="2927" t="s">
        <v>10</v>
      </c>
      <c r="F437" s="367">
        <v>4</v>
      </c>
      <c r="G437" s="46"/>
      <c r="H437" s="764"/>
      <c r="I437" s="2924">
        <f t="shared" si="69"/>
        <v>0</v>
      </c>
      <c r="J437" s="2927" t="s">
        <v>127</v>
      </c>
      <c r="K437" s="2924">
        <f>F437*12500</f>
        <v>50000</v>
      </c>
      <c r="L437" s="764">
        <v>1</v>
      </c>
      <c r="M437" s="2926">
        <f t="shared" si="71"/>
        <v>10000</v>
      </c>
      <c r="N437" s="2927"/>
      <c r="O437" s="2926">
        <f t="shared" si="72"/>
        <v>0</v>
      </c>
      <c r="P437" s="2926">
        <f t="shared" si="73"/>
        <v>60000</v>
      </c>
      <c r="Q437" s="2795"/>
      <c r="R437" s="2772"/>
    </row>
    <row r="438" spans="2:18" s="40" customFormat="1" ht="15.95" customHeight="1">
      <c r="B438" s="2923">
        <v>22</v>
      </c>
      <c r="C438" s="2480">
        <v>41990</v>
      </c>
      <c r="D438" s="1401" t="s">
        <v>788</v>
      </c>
      <c r="E438" s="2927" t="s">
        <v>10</v>
      </c>
      <c r="F438" s="367">
        <v>4</v>
      </c>
      <c r="G438" s="46"/>
      <c r="H438" s="764"/>
      <c r="I438" s="2924">
        <f t="shared" si="69"/>
        <v>0</v>
      </c>
      <c r="J438" s="2927" t="s">
        <v>127</v>
      </c>
      <c r="K438" s="2924">
        <f>F438*12500</f>
        <v>50000</v>
      </c>
      <c r="L438" s="764">
        <v>2</v>
      </c>
      <c r="M438" s="2926">
        <f t="shared" si="71"/>
        <v>20000</v>
      </c>
      <c r="N438" s="2927"/>
      <c r="O438" s="2926">
        <f t="shared" si="72"/>
        <v>0</v>
      </c>
      <c r="P438" s="2926">
        <f t="shared" si="73"/>
        <v>70000</v>
      </c>
      <c r="Q438" s="2795"/>
      <c r="R438" s="2772"/>
    </row>
    <row r="439" spans="2:18" s="40" customFormat="1" ht="15.95" customHeight="1">
      <c r="B439" s="3186">
        <v>23</v>
      </c>
      <c r="C439" s="2480">
        <v>41991</v>
      </c>
      <c r="D439" s="1401" t="s">
        <v>788</v>
      </c>
      <c r="E439" s="2927" t="s">
        <v>10</v>
      </c>
      <c r="F439" s="367">
        <v>4</v>
      </c>
      <c r="G439" s="46"/>
      <c r="H439" s="764"/>
      <c r="I439" s="2924">
        <f t="shared" si="69"/>
        <v>0</v>
      </c>
      <c r="J439" s="2927" t="s">
        <v>127</v>
      </c>
      <c r="K439" s="2924">
        <f>F439*12500</f>
        <v>50000</v>
      </c>
      <c r="L439" s="764">
        <v>2</v>
      </c>
      <c r="M439" s="2926">
        <f t="shared" si="71"/>
        <v>20000</v>
      </c>
      <c r="N439" s="2927"/>
      <c r="O439" s="2926">
        <f t="shared" si="72"/>
        <v>0</v>
      </c>
      <c r="P439" s="2926">
        <f t="shared" si="73"/>
        <v>70000</v>
      </c>
      <c r="Q439" s="2795"/>
      <c r="R439" s="2772"/>
    </row>
    <row r="440" spans="2:18" s="40" customFormat="1" ht="15.95" customHeight="1">
      <c r="B440" s="3187"/>
      <c r="C440" s="2480">
        <v>41991</v>
      </c>
      <c r="D440" s="27" t="s">
        <v>800</v>
      </c>
      <c r="E440" s="120" t="s">
        <v>799</v>
      </c>
      <c r="F440" s="2927">
        <v>4</v>
      </c>
      <c r="G440" s="764"/>
      <c r="H440" s="764"/>
      <c r="I440" s="2924">
        <f t="shared" si="69"/>
        <v>0</v>
      </c>
      <c r="J440" s="2927" t="s">
        <v>127</v>
      </c>
      <c r="K440" s="2924">
        <f>F440*2000</f>
        <v>8000</v>
      </c>
      <c r="L440" s="123"/>
      <c r="M440" s="2926">
        <f t="shared" si="71"/>
        <v>0</v>
      </c>
      <c r="N440" s="2927"/>
      <c r="O440" s="2926">
        <f t="shared" si="72"/>
        <v>0</v>
      </c>
      <c r="P440" s="2926">
        <f t="shared" si="73"/>
        <v>8000</v>
      </c>
      <c r="Q440" s="2795"/>
      <c r="R440" s="2772"/>
    </row>
    <row r="441" spans="2:18" s="40" customFormat="1" ht="15.95" customHeight="1">
      <c r="B441" s="2923">
        <v>24</v>
      </c>
      <c r="C441" s="2480">
        <v>41992</v>
      </c>
      <c r="D441" s="1401" t="s">
        <v>788</v>
      </c>
      <c r="E441" s="2927" t="s">
        <v>10</v>
      </c>
      <c r="F441" s="367">
        <v>2</v>
      </c>
      <c r="G441" s="46"/>
      <c r="H441" s="764"/>
      <c r="I441" s="2924">
        <f t="shared" si="69"/>
        <v>0</v>
      </c>
      <c r="J441" s="2927" t="s">
        <v>127</v>
      </c>
      <c r="K441" s="2924">
        <f>F441*12500</f>
        <v>25000</v>
      </c>
      <c r="L441" s="764"/>
      <c r="M441" s="2926">
        <f t="shared" si="71"/>
        <v>0</v>
      </c>
      <c r="N441" s="2927"/>
      <c r="O441" s="2926">
        <f t="shared" si="72"/>
        <v>0</v>
      </c>
      <c r="P441" s="2926">
        <f t="shared" si="73"/>
        <v>25000</v>
      </c>
      <c r="Q441" s="2795"/>
      <c r="R441" s="2772"/>
    </row>
    <row r="442" spans="2:18" s="40" customFormat="1" ht="15.95" customHeight="1">
      <c r="B442" s="3186">
        <v>25</v>
      </c>
      <c r="C442" s="2480">
        <v>41993</v>
      </c>
      <c r="D442" s="1401" t="s">
        <v>788</v>
      </c>
      <c r="E442" s="2927" t="s">
        <v>10</v>
      </c>
      <c r="F442" s="367">
        <v>2</v>
      </c>
      <c r="G442" s="46"/>
      <c r="H442" s="764"/>
      <c r="I442" s="2924">
        <f t="shared" si="69"/>
        <v>0</v>
      </c>
      <c r="J442" s="2927" t="s">
        <v>127</v>
      </c>
      <c r="K442" s="2924">
        <f>F442*12500</f>
        <v>25000</v>
      </c>
      <c r="L442" s="764"/>
      <c r="M442" s="2926">
        <f t="shared" si="71"/>
        <v>0</v>
      </c>
      <c r="N442" s="2927"/>
      <c r="O442" s="2926">
        <f t="shared" si="72"/>
        <v>0</v>
      </c>
      <c r="P442" s="2926">
        <f t="shared" si="73"/>
        <v>25000</v>
      </c>
      <c r="Q442" s="2795"/>
      <c r="R442" s="2772"/>
    </row>
    <row r="443" spans="2:18" s="40" customFormat="1" ht="15.95" customHeight="1">
      <c r="B443" s="3187"/>
      <c r="C443" s="2480">
        <v>41993</v>
      </c>
      <c r="D443" s="27" t="s">
        <v>800</v>
      </c>
      <c r="E443" s="120" t="s">
        <v>799</v>
      </c>
      <c r="F443" s="2927">
        <v>6</v>
      </c>
      <c r="G443" s="764"/>
      <c r="H443" s="764"/>
      <c r="I443" s="2924">
        <f t="shared" si="69"/>
        <v>0</v>
      </c>
      <c r="J443" s="2927" t="s">
        <v>127</v>
      </c>
      <c r="K443" s="2924">
        <f>F443*2000</f>
        <v>12000</v>
      </c>
      <c r="L443" s="123"/>
      <c r="M443" s="2926">
        <f t="shared" si="71"/>
        <v>0</v>
      </c>
      <c r="N443" s="2927"/>
      <c r="O443" s="2926">
        <f t="shared" si="72"/>
        <v>0</v>
      </c>
      <c r="P443" s="2926">
        <f t="shared" si="73"/>
        <v>12000</v>
      </c>
      <c r="Q443" s="2795"/>
      <c r="R443" s="2772"/>
    </row>
    <row r="444" spans="2:18" s="40" customFormat="1" ht="15.95" customHeight="1">
      <c r="B444" s="2922">
        <v>26</v>
      </c>
      <c r="C444" s="2479">
        <v>41994</v>
      </c>
      <c r="D444" s="2487" t="s">
        <v>1612</v>
      </c>
      <c r="E444" s="2939"/>
      <c r="F444" s="2939"/>
      <c r="G444" s="2939"/>
      <c r="H444" s="1536"/>
      <c r="I444" s="2924">
        <f t="shared" si="69"/>
        <v>0</v>
      </c>
      <c r="J444" s="2939"/>
      <c r="K444" s="2939"/>
      <c r="L444" s="764">
        <v>4</v>
      </c>
      <c r="M444" s="2926">
        <f t="shared" si="71"/>
        <v>40000</v>
      </c>
      <c r="N444" s="2927"/>
      <c r="O444" s="2926">
        <f t="shared" si="72"/>
        <v>0</v>
      </c>
      <c r="P444" s="2926">
        <f t="shared" si="73"/>
        <v>40000</v>
      </c>
      <c r="Q444" s="2795"/>
      <c r="R444" s="2772"/>
    </row>
    <row r="445" spans="2:18" s="40" customFormat="1" ht="15.95" customHeight="1">
      <c r="B445" s="2923">
        <v>27</v>
      </c>
      <c r="C445" s="2480">
        <v>41995</v>
      </c>
      <c r="D445" s="1401" t="s">
        <v>788</v>
      </c>
      <c r="E445" s="2927" t="s">
        <v>10</v>
      </c>
      <c r="F445" s="367">
        <v>2</v>
      </c>
      <c r="G445" s="46"/>
      <c r="H445" s="764"/>
      <c r="I445" s="2924">
        <f t="shared" si="69"/>
        <v>0</v>
      </c>
      <c r="J445" s="2927" t="s">
        <v>127</v>
      </c>
      <c r="K445" s="2924">
        <f>F445*12500</f>
        <v>25000</v>
      </c>
      <c r="L445" s="764"/>
      <c r="M445" s="2926">
        <f t="shared" si="71"/>
        <v>0</v>
      </c>
      <c r="N445" s="2927"/>
      <c r="O445" s="2926">
        <f t="shared" si="72"/>
        <v>0</v>
      </c>
      <c r="P445" s="2926">
        <f t="shared" si="73"/>
        <v>25000</v>
      </c>
      <c r="Q445" s="2795"/>
      <c r="R445" s="2772"/>
    </row>
    <row r="446" spans="2:18" s="40" customFormat="1" ht="15.95" customHeight="1">
      <c r="B446" s="3186">
        <v>28</v>
      </c>
      <c r="C446" s="2480">
        <v>41996</v>
      </c>
      <c r="D446" s="1401" t="s">
        <v>788</v>
      </c>
      <c r="E446" s="2927" t="s">
        <v>10</v>
      </c>
      <c r="F446" s="367">
        <v>2</v>
      </c>
      <c r="G446" s="46"/>
      <c r="H446" s="764"/>
      <c r="I446" s="2924">
        <f t="shared" si="69"/>
        <v>0</v>
      </c>
      <c r="J446" s="2927" t="s">
        <v>127</v>
      </c>
      <c r="K446" s="2924">
        <f>F446*12500</f>
        <v>25000</v>
      </c>
      <c r="L446" s="764"/>
      <c r="M446" s="2926">
        <f t="shared" si="71"/>
        <v>0</v>
      </c>
      <c r="N446" s="2927"/>
      <c r="O446" s="2926">
        <f t="shared" si="72"/>
        <v>0</v>
      </c>
      <c r="P446" s="2926">
        <f t="shared" si="73"/>
        <v>25000</v>
      </c>
      <c r="Q446" s="2795"/>
      <c r="R446" s="2772"/>
    </row>
    <row r="447" spans="2:18" s="40" customFormat="1" ht="15.95" customHeight="1">
      <c r="B447" s="3187"/>
      <c r="C447" s="2480">
        <v>41996</v>
      </c>
      <c r="D447" s="3" t="s">
        <v>1613</v>
      </c>
      <c r="E447" s="2927"/>
      <c r="F447" s="2927">
        <v>2</v>
      </c>
      <c r="G447" s="764">
        <v>25</v>
      </c>
      <c r="H447" s="764">
        <f>F447*G447</f>
        <v>50</v>
      </c>
      <c r="I447" s="2924">
        <f t="shared" si="69"/>
        <v>25000</v>
      </c>
      <c r="J447" s="2927"/>
      <c r="K447" s="2926"/>
      <c r="L447" s="764">
        <v>2</v>
      </c>
      <c r="M447" s="2926">
        <f t="shared" si="71"/>
        <v>20000</v>
      </c>
      <c r="N447" s="2927"/>
      <c r="O447" s="2926">
        <f t="shared" si="72"/>
        <v>0</v>
      </c>
      <c r="P447" s="2926">
        <f t="shared" si="73"/>
        <v>45000</v>
      </c>
      <c r="Q447" s="2795"/>
      <c r="R447" s="2772"/>
    </row>
    <row r="448" spans="2:18" s="40" customFormat="1" ht="15.95" customHeight="1">
      <c r="B448" s="2923">
        <v>29</v>
      </c>
      <c r="C448" s="2480">
        <v>41997</v>
      </c>
      <c r="D448" s="1401" t="s">
        <v>788</v>
      </c>
      <c r="E448" s="2927" t="s">
        <v>10</v>
      </c>
      <c r="F448" s="367">
        <v>3</v>
      </c>
      <c r="G448" s="46"/>
      <c r="H448" s="764"/>
      <c r="I448" s="2924">
        <f t="shared" si="69"/>
        <v>0</v>
      </c>
      <c r="J448" s="2927" t="s">
        <v>127</v>
      </c>
      <c r="K448" s="2924">
        <f>F448*12500</f>
        <v>37500</v>
      </c>
      <c r="L448" s="764">
        <v>1</v>
      </c>
      <c r="M448" s="2926">
        <f t="shared" si="71"/>
        <v>10000</v>
      </c>
      <c r="N448" s="2927"/>
      <c r="O448" s="2926">
        <f t="shared" si="72"/>
        <v>0</v>
      </c>
      <c r="P448" s="2926">
        <f t="shared" si="73"/>
        <v>47500</v>
      </c>
      <c r="Q448" s="2795"/>
      <c r="R448" s="2772"/>
    </row>
    <row r="449" spans="2:18" s="40" customFormat="1" ht="15.95" customHeight="1" thickBot="1">
      <c r="B449" s="2933">
        <v>30</v>
      </c>
      <c r="C449" s="2481">
        <v>41998</v>
      </c>
      <c r="D449" s="1357" t="s">
        <v>973</v>
      </c>
      <c r="E449" s="2778"/>
      <c r="F449" s="2778"/>
      <c r="G449" s="2778"/>
      <c r="H449" s="1544"/>
      <c r="I449" s="2932">
        <f t="shared" si="69"/>
        <v>0</v>
      </c>
      <c r="J449" s="2778"/>
      <c r="K449" s="2778"/>
      <c r="L449" s="765"/>
      <c r="M449" s="767">
        <f t="shared" si="71"/>
        <v>0</v>
      </c>
      <c r="N449" s="2944"/>
      <c r="O449" s="767">
        <f t="shared" si="72"/>
        <v>0</v>
      </c>
      <c r="P449" s="767">
        <f t="shared" si="73"/>
        <v>0</v>
      </c>
      <c r="Q449" s="2298"/>
      <c r="R449" s="2783"/>
    </row>
    <row r="450" spans="2:18" s="40" customFormat="1" ht="15.95" customHeight="1">
      <c r="B450" s="2451"/>
      <c r="C450" s="2451"/>
      <c r="D450" s="35"/>
      <c r="E450" s="2451"/>
      <c r="F450" s="35"/>
      <c r="G450" s="35"/>
      <c r="H450" s="35"/>
      <c r="I450" s="89"/>
      <c r="J450" s="2451"/>
      <c r="K450" s="89"/>
      <c r="L450" s="83"/>
      <c r="M450" s="89"/>
      <c r="N450" s="83"/>
      <c r="O450" s="35"/>
      <c r="P450" s="89"/>
      <c r="Q450" s="102"/>
      <c r="R450" s="2450"/>
    </row>
    <row r="451" spans="2:18" s="40" customFormat="1" ht="15.95" customHeight="1">
      <c r="B451" s="2451"/>
      <c r="C451" s="2451"/>
      <c r="D451" s="2453" t="s">
        <v>49</v>
      </c>
      <c r="E451" s="2451"/>
      <c r="F451" s="944"/>
      <c r="G451" s="944"/>
      <c r="H451" s="137"/>
      <c r="I451" s="36"/>
      <c r="J451" s="944"/>
      <c r="K451" s="36"/>
      <c r="L451" s="137"/>
      <c r="M451" s="36"/>
      <c r="N451" s="83"/>
      <c r="O451" s="3189" t="s">
        <v>50</v>
      </c>
      <c r="P451" s="3062"/>
      <c r="Q451" s="102"/>
      <c r="R451" s="2451"/>
    </row>
    <row r="452" spans="2:18" s="40" customFormat="1" ht="15.95" customHeight="1" thickBot="1">
      <c r="B452" s="2451"/>
      <c r="C452" s="2451"/>
      <c r="D452" s="2451"/>
      <c r="E452" s="2451"/>
      <c r="F452" s="944"/>
      <c r="G452" s="944"/>
      <c r="H452" s="137"/>
      <c r="I452" s="36"/>
      <c r="J452" s="944"/>
      <c r="K452" s="36"/>
      <c r="L452" s="137"/>
      <c r="M452" s="36"/>
      <c r="N452" s="83"/>
      <c r="O452" s="2455"/>
      <c r="P452" s="2451"/>
      <c r="Q452" s="102"/>
      <c r="R452" s="2451"/>
    </row>
    <row r="453" spans="2:18" s="40" customFormat="1" ht="15.95" customHeight="1">
      <c r="B453" s="2451"/>
      <c r="C453" s="2451"/>
      <c r="D453" s="2451"/>
      <c r="E453" s="2451"/>
      <c r="F453" s="3135" t="s">
        <v>140</v>
      </c>
      <c r="G453" s="3136"/>
      <c r="H453" s="3190"/>
      <c r="I453" s="3136"/>
      <c r="J453" s="3136"/>
      <c r="K453" s="3136"/>
      <c r="L453" s="3136"/>
      <c r="M453" s="3137"/>
      <c r="N453" s="83"/>
      <c r="O453" s="2455"/>
      <c r="P453" s="2451"/>
      <c r="Q453" s="102"/>
      <c r="R453" s="2451"/>
    </row>
    <row r="454" spans="2:18" s="40" customFormat="1" ht="15.95" customHeight="1" thickBot="1">
      <c r="B454" s="944"/>
      <c r="C454" s="944"/>
      <c r="D454" s="2451"/>
      <c r="E454" s="2451"/>
      <c r="F454" s="3138"/>
      <c r="G454" s="3139"/>
      <c r="H454" s="3193"/>
      <c r="I454" s="3139"/>
      <c r="J454" s="3139"/>
      <c r="K454" s="3139"/>
      <c r="L454" s="3139"/>
      <c r="M454" s="3140"/>
      <c r="N454" s="83"/>
      <c r="O454" s="2455"/>
      <c r="P454" s="2451"/>
      <c r="Q454" s="102"/>
      <c r="R454" s="2451"/>
    </row>
    <row r="455" spans="2:18" s="40" customFormat="1" ht="15.95" customHeight="1">
      <c r="B455" s="944"/>
      <c r="C455" s="944"/>
      <c r="D455" s="2452" t="s">
        <v>46</v>
      </c>
      <c r="E455" s="2451"/>
      <c r="F455" s="2451"/>
      <c r="G455" s="944"/>
      <c r="H455" s="83"/>
      <c r="I455" s="2451"/>
      <c r="J455" s="2451"/>
      <c r="K455" s="102"/>
      <c r="L455" s="83"/>
      <c r="M455" s="2451"/>
      <c r="N455" s="83"/>
      <c r="O455" s="3189" t="s">
        <v>48</v>
      </c>
      <c r="P455" s="3189"/>
      <c r="Q455" s="102"/>
      <c r="R455" s="944"/>
    </row>
    <row r="456" spans="2:18" s="40" customFormat="1" ht="15.95" customHeight="1">
      <c r="B456" s="944"/>
      <c r="C456" s="944"/>
      <c r="D456" s="2451" t="s">
        <v>47</v>
      </c>
      <c r="E456" s="2451"/>
      <c r="F456" s="2451"/>
      <c r="G456" s="2451"/>
      <c r="H456" s="83"/>
      <c r="I456" s="302"/>
      <c r="J456" s="2451"/>
      <c r="K456" s="102"/>
      <c r="L456" s="83"/>
      <c r="M456" s="2451"/>
      <c r="N456" s="83"/>
      <c r="O456" s="102"/>
      <c r="P456" s="2451"/>
      <c r="Q456" s="102"/>
      <c r="R456" s="944"/>
    </row>
    <row r="457" spans="2:18" ht="15.95" customHeight="1">
      <c r="Q457" s="102"/>
    </row>
    <row r="458" spans="2:18" ht="15.95" customHeight="1">
      <c r="Q458" s="102"/>
    </row>
    <row r="459" spans="2:18" ht="15.95" customHeight="1">
      <c r="Q459" s="102"/>
    </row>
    <row r="460" spans="2:18" ht="15.95" customHeight="1">
      <c r="Q460" s="102"/>
    </row>
    <row r="461" spans="2:18" ht="15.95" customHeight="1">
      <c r="Q461" s="102"/>
    </row>
    <row r="462" spans="2:18" ht="15.95" customHeight="1">
      <c r="Q462" s="102"/>
    </row>
    <row r="463" spans="2:18" ht="15.95" customHeight="1">
      <c r="Q463" s="102"/>
    </row>
    <row r="464" spans="2:18" ht="15.95" customHeight="1">
      <c r="Q464" s="102"/>
    </row>
    <row r="465" spans="17:17" ht="15.95" customHeight="1">
      <c r="Q465" s="102"/>
    </row>
    <row r="466" spans="17:17" ht="15.95" customHeight="1">
      <c r="Q466" s="102"/>
    </row>
    <row r="467" spans="17:17" ht="15.95" customHeight="1">
      <c r="Q467" s="102"/>
    </row>
    <row r="468" spans="17:17" ht="15.95" customHeight="1">
      <c r="Q468" s="102"/>
    </row>
    <row r="469" spans="17:17" ht="15.95" customHeight="1">
      <c r="Q469" s="102"/>
    </row>
    <row r="470" spans="17:17" ht="15.95" customHeight="1">
      <c r="Q470" s="102"/>
    </row>
    <row r="471" spans="17:17" ht="15.95" customHeight="1">
      <c r="Q471" s="102"/>
    </row>
    <row r="472" spans="17:17" ht="15.95" customHeight="1">
      <c r="Q472" s="102"/>
    </row>
    <row r="473" spans="17:17" ht="15.95" customHeight="1">
      <c r="Q473" s="102"/>
    </row>
    <row r="474" spans="17:17" ht="15.95" customHeight="1">
      <c r="Q474" s="102"/>
    </row>
    <row r="475" spans="17:17" ht="15.95" customHeight="1">
      <c r="Q475" s="102"/>
    </row>
    <row r="476" spans="17:17" ht="15.95" customHeight="1">
      <c r="Q476" s="102"/>
    </row>
    <row r="477" spans="17:17" ht="15.95" customHeight="1">
      <c r="Q477" s="102"/>
    </row>
    <row r="478" spans="17:17" ht="15.95" customHeight="1">
      <c r="Q478" s="102"/>
    </row>
    <row r="479" spans="17:17" ht="15.95" customHeight="1">
      <c r="Q479" s="102"/>
    </row>
    <row r="480" spans="17:17" ht="15.95" customHeight="1">
      <c r="Q480" s="102"/>
    </row>
    <row r="481" spans="17:17" ht="15.95" customHeight="1">
      <c r="Q481" s="102"/>
    </row>
    <row r="482" spans="17:17" ht="15.95" customHeight="1">
      <c r="Q482" s="102"/>
    </row>
    <row r="483" spans="17:17" ht="15.95" customHeight="1">
      <c r="Q483" s="102"/>
    </row>
    <row r="484" spans="17:17" ht="15.95" customHeight="1">
      <c r="Q484" s="102"/>
    </row>
    <row r="485" spans="17:17" ht="15.95" customHeight="1">
      <c r="Q485" s="102"/>
    </row>
    <row r="486" spans="17:17" ht="15.95" customHeight="1">
      <c r="Q486" s="102"/>
    </row>
    <row r="487" spans="17:17" ht="15.95" customHeight="1">
      <c r="Q487" s="102"/>
    </row>
    <row r="488" spans="17:17" ht="15.95" customHeight="1">
      <c r="Q488" s="102"/>
    </row>
    <row r="489" spans="17:17" ht="15.95" customHeight="1">
      <c r="Q489" s="102"/>
    </row>
    <row r="490" spans="17:17" ht="15.95" customHeight="1">
      <c r="Q490" s="102"/>
    </row>
    <row r="491" spans="17:17" ht="15.95" customHeight="1">
      <c r="Q491" s="102"/>
    </row>
    <row r="492" spans="17:17" ht="15.95" customHeight="1">
      <c r="Q492" s="102"/>
    </row>
    <row r="493" spans="17:17" ht="15.95" customHeight="1">
      <c r="Q493" s="102"/>
    </row>
    <row r="494" spans="17:17" ht="15.95" customHeight="1">
      <c r="Q494" s="102"/>
    </row>
    <row r="495" spans="17:17" ht="15.95" customHeight="1">
      <c r="Q495" s="102"/>
    </row>
    <row r="496" spans="17:17" ht="15.95" customHeight="1">
      <c r="Q496" s="102"/>
    </row>
    <row r="497" spans="17:17" ht="15.95" customHeight="1">
      <c r="Q497" s="102"/>
    </row>
    <row r="498" spans="17:17" ht="15.95" customHeight="1">
      <c r="Q498" s="102"/>
    </row>
    <row r="499" spans="17:17" ht="15.95" customHeight="1">
      <c r="Q499" s="102"/>
    </row>
    <row r="500" spans="17:17" ht="15.95" customHeight="1">
      <c r="Q500" s="102"/>
    </row>
    <row r="501" spans="17:17" ht="15.95" customHeight="1">
      <c r="Q501" s="102"/>
    </row>
    <row r="502" spans="17:17" ht="15.95" customHeight="1">
      <c r="Q502" s="102"/>
    </row>
    <row r="503" spans="17:17" ht="15.95" customHeight="1">
      <c r="Q503" s="102"/>
    </row>
    <row r="504" spans="17:17" ht="15.95" customHeight="1">
      <c r="Q504" s="102"/>
    </row>
    <row r="505" spans="17:17" ht="15.95" customHeight="1">
      <c r="Q505" s="102"/>
    </row>
    <row r="506" spans="17:17" ht="15.95" customHeight="1">
      <c r="Q506" s="102"/>
    </row>
    <row r="507" spans="17:17" ht="15.95" customHeight="1">
      <c r="Q507" s="102"/>
    </row>
    <row r="508" spans="17:17" ht="15.95" customHeight="1">
      <c r="Q508" s="102"/>
    </row>
    <row r="509" spans="17:17" ht="15.95" customHeight="1">
      <c r="Q509" s="102"/>
    </row>
    <row r="510" spans="17:17" ht="15.95" customHeight="1">
      <c r="Q510" s="102"/>
    </row>
    <row r="511" spans="17:17" ht="15.95" customHeight="1">
      <c r="Q511" s="102"/>
    </row>
    <row r="512" spans="17:17" ht="15.95" customHeight="1">
      <c r="Q512" s="102"/>
    </row>
    <row r="513" spans="17:17" ht="15.95" customHeight="1">
      <c r="Q513" s="102"/>
    </row>
    <row r="514" spans="17:17" ht="15.95" customHeight="1">
      <c r="Q514" s="102"/>
    </row>
    <row r="515" spans="17:17" ht="15.95" customHeight="1">
      <c r="Q515" s="102"/>
    </row>
    <row r="516" spans="17:17" ht="15.95" customHeight="1">
      <c r="Q516" s="102"/>
    </row>
    <row r="517" spans="17:17" ht="15.95" customHeight="1">
      <c r="Q517" s="102"/>
    </row>
    <row r="518" spans="17:17" ht="15.95" customHeight="1">
      <c r="Q518" s="102"/>
    </row>
    <row r="519" spans="17:17" ht="15.95" customHeight="1">
      <c r="Q519" s="102"/>
    </row>
    <row r="520" spans="17:17" ht="15.95" customHeight="1">
      <c r="Q520" s="102"/>
    </row>
    <row r="521" spans="17:17" ht="15.95" customHeight="1">
      <c r="Q521" s="102"/>
    </row>
    <row r="522" spans="17:17" ht="15.95" customHeight="1">
      <c r="Q522" s="102"/>
    </row>
    <row r="523" spans="17:17" ht="15.95" customHeight="1">
      <c r="Q523" s="102"/>
    </row>
    <row r="524" spans="17:17" ht="15.95" customHeight="1">
      <c r="Q524" s="102"/>
    </row>
    <row r="525" spans="17:17" ht="15.95" customHeight="1">
      <c r="Q525" s="102"/>
    </row>
    <row r="526" spans="17:17" ht="15.95" customHeight="1">
      <c r="Q526" s="102"/>
    </row>
    <row r="527" spans="17:17" ht="15.95" customHeight="1">
      <c r="Q527" s="102"/>
    </row>
    <row r="528" spans="17:17" ht="15.95" customHeight="1">
      <c r="Q528" s="102"/>
    </row>
    <row r="529" spans="17:17" ht="15.95" customHeight="1">
      <c r="Q529" s="102"/>
    </row>
    <row r="530" spans="17:17" ht="15.95" customHeight="1">
      <c r="Q530" s="102"/>
    </row>
    <row r="531" spans="17:17" ht="15.95" customHeight="1">
      <c r="Q531" s="102"/>
    </row>
    <row r="532" spans="17:17" ht="15.95" customHeight="1">
      <c r="Q532" s="102"/>
    </row>
    <row r="533" spans="17:17" ht="15.95" customHeight="1">
      <c r="Q533" s="102"/>
    </row>
    <row r="534" spans="17:17" ht="15.95" customHeight="1">
      <c r="Q534" s="102"/>
    </row>
    <row r="535" spans="17:17" ht="15.95" customHeight="1">
      <c r="Q535" s="102"/>
    </row>
    <row r="536" spans="17:17" ht="15.95" customHeight="1">
      <c r="Q536" s="102"/>
    </row>
    <row r="537" spans="17:17" ht="15.95" customHeight="1">
      <c r="Q537" s="102"/>
    </row>
    <row r="538" spans="17:17" ht="15.95" customHeight="1">
      <c r="Q538" s="102"/>
    </row>
    <row r="539" spans="17:17" ht="15.95" customHeight="1">
      <c r="Q539" s="102"/>
    </row>
    <row r="540" spans="17:17" ht="15.95" customHeight="1">
      <c r="Q540" s="102"/>
    </row>
    <row r="541" spans="17:17" ht="15.95" customHeight="1">
      <c r="Q541" s="102"/>
    </row>
    <row r="542" spans="17:17" ht="15.95" customHeight="1">
      <c r="Q542" s="102"/>
    </row>
    <row r="543" spans="17:17" ht="15.95" customHeight="1">
      <c r="Q543" s="102"/>
    </row>
    <row r="544" spans="17:17" ht="15.95" customHeight="1">
      <c r="Q544" s="102"/>
    </row>
    <row r="545" spans="17:17" ht="15.95" customHeight="1">
      <c r="Q545" s="102"/>
    </row>
    <row r="546" spans="17:17" ht="15.95" customHeight="1">
      <c r="Q546" s="102"/>
    </row>
    <row r="547" spans="17:17" ht="15.95" customHeight="1">
      <c r="Q547" s="102"/>
    </row>
    <row r="548" spans="17:17" ht="15.95" customHeight="1">
      <c r="Q548" s="102"/>
    </row>
    <row r="549" spans="17:17" ht="15.95" customHeight="1">
      <c r="Q549" s="102"/>
    </row>
    <row r="550" spans="17:17" ht="15.95" customHeight="1">
      <c r="Q550" s="102"/>
    </row>
    <row r="551" spans="17:17" ht="15.95" customHeight="1">
      <c r="Q551" s="102"/>
    </row>
    <row r="552" spans="17:17" ht="15.95" customHeight="1">
      <c r="Q552" s="102"/>
    </row>
    <row r="553" spans="17:17" ht="15.95" customHeight="1">
      <c r="Q553" s="102"/>
    </row>
    <row r="554" spans="17:17" ht="15.95" customHeight="1">
      <c r="Q554" s="102"/>
    </row>
    <row r="555" spans="17:17" ht="15.95" customHeight="1">
      <c r="Q555" s="102"/>
    </row>
    <row r="556" spans="17:17" ht="15.95" customHeight="1">
      <c r="Q556" s="102"/>
    </row>
    <row r="557" spans="17:17" ht="15.95" customHeight="1">
      <c r="Q557" s="102"/>
    </row>
    <row r="558" spans="17:17" ht="15.95" customHeight="1">
      <c r="Q558" s="102"/>
    </row>
    <row r="559" spans="17:17" ht="15.95" customHeight="1">
      <c r="Q559" s="102"/>
    </row>
    <row r="560" spans="17:17" ht="15.95" customHeight="1">
      <c r="Q560" s="102"/>
    </row>
    <row r="561" spans="17:17" ht="15.95" customHeight="1">
      <c r="Q561" s="102"/>
    </row>
    <row r="562" spans="17:17" ht="15.95" customHeight="1">
      <c r="Q562" s="102"/>
    </row>
    <row r="563" spans="17:17" ht="15.95" customHeight="1">
      <c r="Q563" s="102"/>
    </row>
    <row r="564" spans="17:17" ht="15.95" customHeight="1">
      <c r="Q564" s="102"/>
    </row>
    <row r="565" spans="17:17" ht="15.95" customHeight="1">
      <c r="Q565" s="102"/>
    </row>
    <row r="566" spans="17:17" ht="15.95" customHeight="1">
      <c r="Q566" s="102"/>
    </row>
    <row r="567" spans="17:17" ht="15.95" customHeight="1">
      <c r="Q567" s="102"/>
    </row>
    <row r="568" spans="17:17" ht="15.95" customHeight="1">
      <c r="Q568" s="102"/>
    </row>
    <row r="569" spans="17:17" ht="15.95" customHeight="1">
      <c r="Q569" s="102"/>
    </row>
    <row r="570" spans="17:17" ht="15.95" customHeight="1">
      <c r="Q570" s="102"/>
    </row>
    <row r="571" spans="17:17" ht="15.95" customHeight="1">
      <c r="Q571" s="102"/>
    </row>
    <row r="572" spans="17:17" ht="15.95" customHeight="1">
      <c r="Q572" s="102"/>
    </row>
    <row r="573" spans="17:17" ht="15.95" customHeight="1">
      <c r="Q573" s="102"/>
    </row>
    <row r="574" spans="17:17" ht="15.95" customHeight="1">
      <c r="Q574" s="102"/>
    </row>
    <row r="575" spans="17:17" ht="15.95" customHeight="1">
      <c r="Q575" s="102"/>
    </row>
    <row r="576" spans="17:17" ht="15.95" customHeight="1">
      <c r="Q576" s="102"/>
    </row>
    <row r="577" spans="17:17" ht="15.95" customHeight="1">
      <c r="Q577" s="102"/>
    </row>
    <row r="578" spans="17:17" ht="15.95" customHeight="1">
      <c r="Q578" s="102"/>
    </row>
    <row r="579" spans="17:17" ht="15.95" customHeight="1">
      <c r="Q579" s="102"/>
    </row>
    <row r="580" spans="17:17" ht="15.95" customHeight="1">
      <c r="Q580" s="102"/>
    </row>
    <row r="581" spans="17:17" ht="15.95" customHeight="1">
      <c r="Q581" s="102"/>
    </row>
    <row r="582" spans="17:17" ht="15.95" customHeight="1">
      <c r="Q582" s="102"/>
    </row>
    <row r="583" spans="17:17" ht="15.95" customHeight="1">
      <c r="Q583" s="102"/>
    </row>
    <row r="584" spans="17:17" ht="15.95" customHeight="1">
      <c r="Q584" s="102"/>
    </row>
    <row r="585" spans="17:17" ht="15.95" customHeight="1">
      <c r="Q585" s="102"/>
    </row>
    <row r="586" spans="17:17" ht="15.95" customHeight="1">
      <c r="Q586" s="102"/>
    </row>
    <row r="587" spans="17:17" ht="15.95" customHeight="1">
      <c r="Q587" s="102"/>
    </row>
    <row r="588" spans="17:17" ht="15.95" customHeight="1">
      <c r="Q588" s="102"/>
    </row>
    <row r="589" spans="17:17" ht="15.95" customHeight="1">
      <c r="Q589" s="102"/>
    </row>
    <row r="590" spans="17:17" ht="15.95" customHeight="1">
      <c r="Q590" s="102"/>
    </row>
    <row r="591" spans="17:17" ht="15.95" customHeight="1">
      <c r="Q591" s="102"/>
    </row>
    <row r="592" spans="17:17" ht="15.95" customHeight="1">
      <c r="Q592" s="102"/>
    </row>
    <row r="593" spans="17:17" ht="15.95" customHeight="1">
      <c r="Q593" s="102"/>
    </row>
    <row r="594" spans="17:17" ht="15.95" customHeight="1">
      <c r="Q594" s="102"/>
    </row>
    <row r="595" spans="17:17" ht="15.95" customHeight="1">
      <c r="Q595" s="102"/>
    </row>
    <row r="596" spans="17:17" ht="15.95" customHeight="1">
      <c r="Q596" s="102"/>
    </row>
    <row r="597" spans="17:17" ht="15.95" customHeight="1">
      <c r="Q597" s="102"/>
    </row>
    <row r="598" spans="17:17" ht="15.95" customHeight="1">
      <c r="Q598" s="102"/>
    </row>
    <row r="599" spans="17:17" ht="15.95" customHeight="1">
      <c r="Q599" s="102"/>
    </row>
    <row r="600" spans="17:17" ht="15.95" customHeight="1">
      <c r="Q600" s="102"/>
    </row>
    <row r="601" spans="17:17" ht="15.95" customHeight="1">
      <c r="Q601" s="102"/>
    </row>
    <row r="602" spans="17:17" ht="15.95" customHeight="1">
      <c r="Q602" s="102"/>
    </row>
    <row r="603" spans="17:17" ht="15.95" customHeight="1">
      <c r="Q603" s="102"/>
    </row>
    <row r="604" spans="17:17" ht="15.95" customHeight="1">
      <c r="Q604" s="102"/>
    </row>
    <row r="605" spans="17:17" ht="15.95" customHeight="1">
      <c r="Q605" s="102"/>
    </row>
    <row r="606" spans="17:17" ht="15.95" customHeight="1">
      <c r="Q606" s="102"/>
    </row>
    <row r="607" spans="17:17" ht="15.95" customHeight="1">
      <c r="Q607" s="102"/>
    </row>
    <row r="608" spans="17:17" ht="15.95" customHeight="1">
      <c r="Q608" s="102"/>
    </row>
    <row r="609" spans="17:17" ht="15.95" customHeight="1">
      <c r="Q609" s="102"/>
    </row>
    <row r="610" spans="17:17" ht="15.95" customHeight="1">
      <c r="Q610" s="102"/>
    </row>
    <row r="611" spans="17:17" ht="15.95" customHeight="1">
      <c r="Q611" s="102"/>
    </row>
    <row r="612" spans="17:17" ht="15.95" customHeight="1">
      <c r="Q612" s="102"/>
    </row>
    <row r="613" spans="17:17" ht="15.95" customHeight="1">
      <c r="Q613" s="102"/>
    </row>
    <row r="614" spans="17:17" ht="15.95" customHeight="1">
      <c r="Q614" s="102"/>
    </row>
    <row r="615" spans="17:17" ht="15.95" customHeight="1">
      <c r="Q615" s="102"/>
    </row>
    <row r="616" spans="17:17" ht="15.95" customHeight="1">
      <c r="Q616" s="102"/>
    </row>
    <row r="617" spans="17:17" ht="15.95" customHeight="1">
      <c r="Q617" s="102"/>
    </row>
    <row r="618" spans="17:17" ht="15.95" customHeight="1">
      <c r="Q618" s="102"/>
    </row>
    <row r="619" spans="17:17" ht="15.95" customHeight="1">
      <c r="Q619" s="102"/>
    </row>
    <row r="620" spans="17:17" ht="15.95" customHeight="1">
      <c r="Q620" s="102"/>
    </row>
    <row r="621" spans="17:17" ht="15.95" customHeight="1">
      <c r="Q621" s="102"/>
    </row>
    <row r="622" spans="17:17" ht="15.95" customHeight="1">
      <c r="Q622" s="102"/>
    </row>
    <row r="623" spans="17:17" ht="15.95" customHeight="1">
      <c r="Q623" s="102"/>
    </row>
    <row r="624" spans="17:17" ht="15.95" customHeight="1">
      <c r="Q624" s="102"/>
    </row>
    <row r="625" spans="17:17" ht="15.95" customHeight="1">
      <c r="Q625" s="102"/>
    </row>
    <row r="626" spans="17:17" ht="15.95" customHeight="1">
      <c r="Q626" s="102"/>
    </row>
    <row r="627" spans="17:17" ht="15.95" customHeight="1">
      <c r="Q627" s="102"/>
    </row>
    <row r="628" spans="17:17" ht="15.95" customHeight="1">
      <c r="Q628" s="102"/>
    </row>
    <row r="629" spans="17:17" ht="15.95" customHeight="1">
      <c r="Q629" s="102"/>
    </row>
    <row r="630" spans="17:17" ht="15.95" customHeight="1">
      <c r="Q630" s="102"/>
    </row>
    <row r="631" spans="17:17" ht="15.95" customHeight="1">
      <c r="Q631" s="102"/>
    </row>
    <row r="632" spans="17:17" ht="15.95" customHeight="1">
      <c r="Q632" s="102"/>
    </row>
    <row r="633" spans="17:17" ht="15.95" customHeight="1">
      <c r="Q633" s="102"/>
    </row>
    <row r="634" spans="17:17" ht="15.95" customHeight="1">
      <c r="Q634" s="102"/>
    </row>
    <row r="635" spans="17:17" ht="15.95" customHeight="1">
      <c r="Q635" s="102"/>
    </row>
    <row r="636" spans="17:17" ht="15.95" customHeight="1">
      <c r="Q636" s="102"/>
    </row>
    <row r="637" spans="17:17" ht="15.95" customHeight="1">
      <c r="Q637" s="102"/>
    </row>
    <row r="638" spans="17:17" ht="15.95" customHeight="1">
      <c r="Q638" s="102"/>
    </row>
    <row r="639" spans="17:17" ht="15.95" customHeight="1">
      <c r="Q639" s="102"/>
    </row>
    <row r="640" spans="17:17" ht="15.95" customHeight="1">
      <c r="Q640" s="102"/>
    </row>
    <row r="641" spans="17:17">
      <c r="Q641" s="102"/>
    </row>
    <row r="642" spans="17:17">
      <c r="Q642" s="102"/>
    </row>
    <row r="643" spans="17:17">
      <c r="Q643" s="102"/>
    </row>
    <row r="644" spans="17:17">
      <c r="Q644" s="102"/>
    </row>
    <row r="645" spans="17:17">
      <c r="Q645" s="102"/>
    </row>
    <row r="646" spans="17:17">
      <c r="Q646" s="102"/>
    </row>
    <row r="647" spans="17:17">
      <c r="Q647" s="102"/>
    </row>
    <row r="648" spans="17:17">
      <c r="Q648" s="102"/>
    </row>
    <row r="649" spans="17:17">
      <c r="Q649" s="102"/>
    </row>
    <row r="650" spans="17:17">
      <c r="Q650" s="102"/>
    </row>
    <row r="651" spans="17:17">
      <c r="Q651" s="102"/>
    </row>
    <row r="652" spans="17:17">
      <c r="Q652" s="102"/>
    </row>
    <row r="653" spans="17:17">
      <c r="Q653" s="102"/>
    </row>
  </sheetData>
  <autoFilter ref="B8:R449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107">
    <mergeCell ref="B439:B440"/>
    <mergeCell ref="B442:B443"/>
    <mergeCell ref="B446:B447"/>
    <mergeCell ref="B412:B413"/>
    <mergeCell ref="B416:B417"/>
    <mergeCell ref="B423:B425"/>
    <mergeCell ref="B428:B429"/>
    <mergeCell ref="B430:B431"/>
    <mergeCell ref="B433:B434"/>
    <mergeCell ref="B372:B374"/>
    <mergeCell ref="B382:B383"/>
    <mergeCell ref="B395:B397"/>
    <mergeCell ref="B399:B400"/>
    <mergeCell ref="B407:B408"/>
    <mergeCell ref="B364:B365"/>
    <mergeCell ref="B366:B367"/>
    <mergeCell ref="B368:B369"/>
    <mergeCell ref="B339:B340"/>
    <mergeCell ref="B346:B347"/>
    <mergeCell ref="B349:B350"/>
    <mergeCell ref="B351:B352"/>
    <mergeCell ref="B356:B357"/>
    <mergeCell ref="B361:B363"/>
    <mergeCell ref="O451:P451"/>
    <mergeCell ref="F453:M454"/>
    <mergeCell ref="O455:P455"/>
    <mergeCell ref="B201:B202"/>
    <mergeCell ref="B205:B206"/>
    <mergeCell ref="B210:B211"/>
    <mergeCell ref="B215:B216"/>
    <mergeCell ref="B243:B244"/>
    <mergeCell ref="B245:B246"/>
    <mergeCell ref="B247:B248"/>
    <mergeCell ref="R179:R181"/>
    <mergeCell ref="B184:B185"/>
    <mergeCell ref="B186:B187"/>
    <mergeCell ref="B193:B194"/>
    <mergeCell ref="B197:B198"/>
    <mergeCell ref="B199:B200"/>
    <mergeCell ref="B155:B156"/>
    <mergeCell ref="B153:B154"/>
    <mergeCell ref="J153:J154"/>
    <mergeCell ref="K153:K154"/>
    <mergeCell ref="L153:L154"/>
    <mergeCell ref="M153:M154"/>
    <mergeCell ref="P153:P154"/>
    <mergeCell ref="B151:B152"/>
    <mergeCell ref="J151:J152"/>
    <mergeCell ref="K151:K152"/>
    <mergeCell ref="L151:L152"/>
    <mergeCell ref="M151:M152"/>
    <mergeCell ref="P151:P152"/>
    <mergeCell ref="B147:B148"/>
    <mergeCell ref="J147:J148"/>
    <mergeCell ref="K147:K148"/>
    <mergeCell ref="P147:P148"/>
    <mergeCell ref="J149:J150"/>
    <mergeCell ref="K149:K150"/>
    <mergeCell ref="L149:L150"/>
    <mergeCell ref="M149:M150"/>
    <mergeCell ref="P149:P150"/>
    <mergeCell ref="B149:B150"/>
    <mergeCell ref="Q9:Q10"/>
    <mergeCell ref="R9:R10"/>
    <mergeCell ref="Q11:Q12"/>
    <mergeCell ref="Q25:Q26"/>
    <mergeCell ref="R25:R26"/>
    <mergeCell ref="Q31:Q32"/>
    <mergeCell ref="Q59:Q60"/>
    <mergeCell ref="R59:R60"/>
    <mergeCell ref="B54:B56"/>
    <mergeCell ref="B57:B58"/>
    <mergeCell ref="B59:B60"/>
    <mergeCell ref="D88:D115"/>
    <mergeCell ref="B61:B62"/>
    <mergeCell ref="B1:R1"/>
    <mergeCell ref="B2:D2"/>
    <mergeCell ref="B3:D3"/>
    <mergeCell ref="B4:D4"/>
    <mergeCell ref="B5:D5"/>
    <mergeCell ref="B48:B49"/>
    <mergeCell ref="B43:B44"/>
    <mergeCell ref="B25:B26"/>
    <mergeCell ref="B28:B29"/>
    <mergeCell ref="B31:B32"/>
    <mergeCell ref="B9:B10"/>
    <mergeCell ref="B11:B12"/>
    <mergeCell ref="B17:B18"/>
    <mergeCell ref="B50:B51"/>
    <mergeCell ref="B36:B37"/>
    <mergeCell ref="B38:B39"/>
    <mergeCell ref="B40:B41"/>
    <mergeCell ref="Q222:Q223"/>
    <mergeCell ref="B227:B228"/>
    <mergeCell ref="B232:B233"/>
    <mergeCell ref="B234:B235"/>
    <mergeCell ref="B236:B237"/>
    <mergeCell ref="B239:B240"/>
    <mergeCell ref="B250:B251"/>
    <mergeCell ref="B222:B223"/>
    <mergeCell ref="B283:B284"/>
    <mergeCell ref="B292:B293"/>
    <mergeCell ref="B252:B253"/>
    <mergeCell ref="B254:B255"/>
    <mergeCell ref="B256:B257"/>
    <mergeCell ref="B260:B262"/>
    <mergeCell ref="B263:B264"/>
  </mergeCells>
  <pageMargins left="0.21" right="0.16" top="0.12" bottom="0.14000000000000001" header="0.12" footer="0.12"/>
  <pageSetup paperSize="9" scale="62" orientation="landscape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1">
    <tabColor theme="0"/>
    <pageSetUpPr fitToPage="1"/>
  </sheetPr>
  <dimension ref="A1:T764"/>
  <sheetViews>
    <sheetView zoomScale="75" zoomScaleNormal="75" workbookViewId="0">
      <pane ySplit="8" topLeftCell="A9" activePane="bottomLeft" state="frozen"/>
      <selection pane="bottomLeft" activeCell="H4" sqref="H4"/>
    </sheetView>
  </sheetViews>
  <sheetFormatPr defaultRowHeight="15.75"/>
  <cols>
    <col min="1" max="1" width="1.625" style="40" customWidth="1"/>
    <col min="2" max="2" width="4.625" style="101" customWidth="1"/>
    <col min="3" max="3" width="9.625" style="101" customWidth="1"/>
    <col min="4" max="4" width="37.375" style="21" customWidth="1"/>
    <col min="5" max="8" width="8.625" style="101" customWidth="1"/>
    <col min="9" max="9" width="14.625" style="36" customWidth="1"/>
    <col min="10" max="10" width="14.625" style="101" customWidth="1"/>
    <col min="11" max="11" width="14.625" style="36" customWidth="1"/>
    <col min="12" max="12" width="8.625" style="101" customWidth="1"/>
    <col min="13" max="13" width="12.625" style="36" customWidth="1"/>
    <col min="14" max="14" width="8.625" style="101" customWidth="1"/>
    <col min="15" max="15" width="12.625" style="36" customWidth="1"/>
    <col min="16" max="17" width="14.625" style="36" customWidth="1"/>
    <col min="18" max="18" width="14.625" style="101" customWidth="1"/>
    <col min="19" max="22" width="9" style="40"/>
    <col min="23" max="23" width="12.5" style="40" customWidth="1"/>
    <col min="24" max="16384" width="9" style="40"/>
  </cols>
  <sheetData>
    <row r="1" spans="2:19" s="66" customFormat="1" ht="18" customHeight="1">
      <c r="B1" s="3083" t="s">
        <v>0</v>
      </c>
      <c r="C1" s="3083"/>
      <c r="D1" s="3083"/>
      <c r="E1" s="3083"/>
      <c r="F1" s="3083"/>
      <c r="G1" s="3083"/>
      <c r="H1" s="3083"/>
      <c r="I1" s="3083"/>
      <c r="J1" s="3083"/>
      <c r="K1" s="3083"/>
      <c r="L1" s="3083"/>
      <c r="M1" s="3162"/>
      <c r="N1" s="3083"/>
      <c r="O1" s="3162"/>
      <c r="P1" s="3083"/>
      <c r="Q1" s="3162"/>
      <c r="R1" s="3083"/>
    </row>
    <row r="2" spans="2:19" s="58" customFormat="1" ht="15.95" customHeight="1">
      <c r="B2" s="3086" t="s">
        <v>76</v>
      </c>
      <c r="C2" s="3086"/>
      <c r="D2" s="3163"/>
      <c r="E2" s="289"/>
      <c r="F2" s="289"/>
      <c r="G2" s="289"/>
      <c r="H2" s="289"/>
      <c r="I2" s="60"/>
      <c r="J2" s="289"/>
      <c r="K2" s="60"/>
      <c r="L2" s="65"/>
      <c r="M2" s="60"/>
      <c r="N2" s="65"/>
      <c r="O2" s="60"/>
      <c r="P2" s="60"/>
      <c r="Q2" s="60"/>
      <c r="R2" s="289"/>
    </row>
    <row r="3" spans="2:19" s="58" customFormat="1" ht="15.95" customHeight="1">
      <c r="B3" s="3086" t="s">
        <v>191</v>
      </c>
      <c r="C3" s="3086"/>
      <c r="D3" s="3086"/>
      <c r="E3" s="289"/>
      <c r="F3" s="289"/>
      <c r="G3" s="289"/>
      <c r="H3" s="289"/>
      <c r="I3" s="60"/>
      <c r="J3" s="289"/>
      <c r="K3" s="60"/>
      <c r="L3" s="65"/>
      <c r="M3" s="60"/>
      <c r="N3" s="65"/>
      <c r="O3" s="60"/>
      <c r="P3" s="60"/>
      <c r="Q3" s="60"/>
      <c r="R3" s="289"/>
    </row>
    <row r="4" spans="2:19" s="58" customFormat="1" ht="15.95" customHeight="1">
      <c r="B4" s="3086" t="s">
        <v>35</v>
      </c>
      <c r="C4" s="3086"/>
      <c r="D4" s="3086"/>
      <c r="E4" s="289"/>
      <c r="F4" s="289"/>
      <c r="G4" s="289"/>
      <c r="H4" s="289"/>
      <c r="I4" s="60"/>
      <c r="J4" s="289"/>
      <c r="K4" s="60"/>
      <c r="L4" s="65"/>
      <c r="M4" s="60"/>
      <c r="N4" s="65"/>
      <c r="O4" s="60"/>
      <c r="P4" s="60"/>
      <c r="Q4" s="60"/>
      <c r="R4" s="289"/>
    </row>
    <row r="5" spans="2:19" s="58" customFormat="1" ht="15.95" customHeight="1" thickBot="1">
      <c r="B5" s="3086" t="s">
        <v>141</v>
      </c>
      <c r="C5" s="3086"/>
      <c r="D5" s="3086"/>
      <c r="E5" s="3039">
        <v>30</v>
      </c>
      <c r="F5" s="289"/>
      <c r="G5" s="289"/>
      <c r="H5" s="289"/>
      <c r="I5" s="60"/>
      <c r="J5" s="289"/>
      <c r="K5" s="60"/>
      <c r="L5" s="65"/>
      <c r="M5" s="60"/>
      <c r="N5" s="65"/>
      <c r="O5" s="60"/>
      <c r="P5" s="148"/>
      <c r="Q5" s="148"/>
      <c r="R5" s="289"/>
    </row>
    <row r="6" spans="2:19" s="2" customFormat="1" ht="48" thickBot="1">
      <c r="B6" s="394" t="s">
        <v>1</v>
      </c>
      <c r="C6" s="394" t="s">
        <v>2</v>
      </c>
      <c r="D6" s="395" t="s">
        <v>8</v>
      </c>
      <c r="E6" s="394" t="s">
        <v>7</v>
      </c>
      <c r="F6" s="394" t="s">
        <v>28</v>
      </c>
      <c r="G6" s="396" t="s">
        <v>26</v>
      </c>
      <c r="H6" s="394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9" ht="18" customHeight="1" thickBot="1">
      <c r="B7" s="398">
        <v>1</v>
      </c>
      <c r="C7" s="398">
        <v>2</v>
      </c>
      <c r="D7" s="398">
        <v>3</v>
      </c>
      <c r="E7" s="398">
        <v>4</v>
      </c>
      <c r="F7" s="398">
        <v>5</v>
      </c>
      <c r="G7" s="399">
        <v>6</v>
      </c>
      <c r="H7" s="398" t="s">
        <v>33</v>
      </c>
      <c r="I7" s="400" t="s">
        <v>62</v>
      </c>
      <c r="J7" s="398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9" ht="18" customHeight="1" thickBot="1">
      <c r="B8" s="85"/>
      <c r="C8" s="85"/>
      <c r="D8" s="85"/>
      <c r="E8" s="85"/>
      <c r="F8" s="87">
        <f>SUBTOTAL(9,F9:F1403)</f>
        <v>86</v>
      </c>
      <c r="G8" s="87"/>
      <c r="H8" s="87">
        <f>SUBTOTAL(9,H9:H1403)</f>
        <v>355</v>
      </c>
      <c r="I8" s="86">
        <f>SUBTOTAL(9,I9:I1421)</f>
        <v>177500</v>
      </c>
      <c r="J8" s="85"/>
      <c r="K8" s="86">
        <f>SUBTOTAL(9,K9:K1421)</f>
        <v>715000</v>
      </c>
      <c r="L8" s="87">
        <f>SUBTOTAL(9,L9:L1403)</f>
        <v>38</v>
      </c>
      <c r="M8" s="86">
        <f>SUBTOTAL(9,M9:M1421)</f>
        <v>380000</v>
      </c>
      <c r="N8" s="87">
        <f>SUBTOTAL(9,N9:N1403)</f>
        <v>0</v>
      </c>
      <c r="O8" s="86">
        <f>SUBTOTAL(9,O9:O1421)</f>
        <v>0</v>
      </c>
      <c r="P8" s="86">
        <f>SUBTOTAL(9,P9:P1421)</f>
        <v>1272500</v>
      </c>
      <c r="Q8" s="86">
        <f>SUBTOTAL(9,Q9:Q1519)</f>
        <v>0</v>
      </c>
      <c r="R8" s="85"/>
    </row>
    <row r="9" spans="2:19" ht="15.95" hidden="1" customHeight="1">
      <c r="B9" s="178">
        <v>1</v>
      </c>
      <c r="C9" s="108">
        <v>41638</v>
      </c>
      <c r="D9" s="27" t="s">
        <v>130</v>
      </c>
      <c r="E9" s="46" t="s">
        <v>39</v>
      </c>
      <c r="F9" s="46">
        <v>1</v>
      </c>
      <c r="G9" s="46">
        <v>150</v>
      </c>
      <c r="H9" s="413">
        <f t="shared" ref="H9:H43" si="0">F9*G9</f>
        <v>150</v>
      </c>
      <c r="I9" s="253">
        <f t="shared" ref="I9:I43" si="1">H9*500</f>
        <v>75000</v>
      </c>
      <c r="J9" s="167"/>
      <c r="K9" s="2030"/>
      <c r="L9" s="201">
        <v>7</v>
      </c>
      <c r="M9" s="253">
        <f t="shared" ref="M9:M43" si="2">L9*10000</f>
        <v>70000</v>
      </c>
      <c r="N9" s="201"/>
      <c r="O9" s="253">
        <f t="shared" ref="O9:O43" si="3">N9*15000</f>
        <v>0</v>
      </c>
      <c r="P9" s="405">
        <f t="shared" ref="P9:P43" si="4">M9+K9+I9+O9</f>
        <v>145000</v>
      </c>
      <c r="Q9" s="253">
        <v>35000</v>
      </c>
      <c r="R9" s="1141" t="s">
        <v>495</v>
      </c>
    </row>
    <row r="10" spans="2:19" ht="15.95" hidden="1" customHeight="1">
      <c r="B10" s="178">
        <v>2</v>
      </c>
      <c r="C10" s="108">
        <v>41639</v>
      </c>
      <c r="D10" s="27" t="s">
        <v>133</v>
      </c>
      <c r="E10" s="46"/>
      <c r="F10" s="46"/>
      <c r="G10" s="46"/>
      <c r="H10" s="413">
        <f t="shared" si="0"/>
        <v>0</v>
      </c>
      <c r="I10" s="253">
        <f t="shared" si="1"/>
        <v>0</v>
      </c>
      <c r="J10" s="167"/>
      <c r="K10" s="2030"/>
      <c r="L10" s="201">
        <v>2</v>
      </c>
      <c r="M10" s="253">
        <f t="shared" si="2"/>
        <v>20000</v>
      </c>
      <c r="N10" s="201">
        <v>2</v>
      </c>
      <c r="O10" s="253">
        <f t="shared" si="3"/>
        <v>30000</v>
      </c>
      <c r="P10" s="405">
        <f t="shared" si="4"/>
        <v>50000</v>
      </c>
      <c r="Q10" s="253"/>
      <c r="R10" s="1141" t="s">
        <v>495</v>
      </c>
    </row>
    <row r="11" spans="2:19" s="91" customFormat="1" ht="15.95" hidden="1" customHeight="1">
      <c r="B11" s="3153">
        <v>3</v>
      </c>
      <c r="C11" s="108">
        <v>41640</v>
      </c>
      <c r="D11" s="27" t="s">
        <v>130</v>
      </c>
      <c r="E11" s="46" t="s">
        <v>39</v>
      </c>
      <c r="F11" s="46">
        <v>1</v>
      </c>
      <c r="G11" s="46">
        <v>150</v>
      </c>
      <c r="H11" s="413">
        <f t="shared" si="0"/>
        <v>150</v>
      </c>
      <c r="I11" s="253">
        <f t="shared" si="1"/>
        <v>75000</v>
      </c>
      <c r="J11" s="413"/>
      <c r="K11" s="2030"/>
      <c r="L11" s="130"/>
      <c r="M11" s="204">
        <f t="shared" si="2"/>
        <v>0</v>
      </c>
      <c r="N11" s="130"/>
      <c r="O11" s="204">
        <f t="shared" si="3"/>
        <v>0</v>
      </c>
      <c r="P11" s="405">
        <f t="shared" si="4"/>
        <v>75000</v>
      </c>
      <c r="Q11" s="253"/>
      <c r="R11" s="1141" t="s">
        <v>495</v>
      </c>
      <c r="S11" s="90"/>
    </row>
    <row r="12" spans="2:19" s="91" customFormat="1" ht="15.95" hidden="1" customHeight="1">
      <c r="B12" s="3154"/>
      <c r="C12" s="108">
        <v>41640</v>
      </c>
      <c r="D12" s="27" t="s">
        <v>133</v>
      </c>
      <c r="E12" s="46"/>
      <c r="F12" s="46"/>
      <c r="G12" s="46"/>
      <c r="H12" s="413">
        <f>F12*G12</f>
        <v>0</v>
      </c>
      <c r="I12" s="253">
        <f>H12*500</f>
        <v>0</v>
      </c>
      <c r="J12" s="413"/>
      <c r="K12" s="2030"/>
      <c r="L12" s="130"/>
      <c r="M12" s="204">
        <f>L12*10000</f>
        <v>0</v>
      </c>
      <c r="N12" s="130">
        <v>4</v>
      </c>
      <c r="O12" s="204">
        <f>N12*15000</f>
        <v>60000</v>
      </c>
      <c r="P12" s="405">
        <f>M12+K12+I12+O12</f>
        <v>60000</v>
      </c>
      <c r="Q12" s="253"/>
      <c r="R12" s="1141" t="s">
        <v>495</v>
      </c>
      <c r="S12" s="90"/>
    </row>
    <row r="13" spans="2:19" ht="15.95" hidden="1" customHeight="1">
      <c r="B13" s="193">
        <v>4</v>
      </c>
      <c r="C13" s="108">
        <v>41641</v>
      </c>
      <c r="D13" s="27" t="s">
        <v>130</v>
      </c>
      <c r="E13" s="46" t="s">
        <v>39</v>
      </c>
      <c r="F13" s="46">
        <v>1</v>
      </c>
      <c r="G13" s="46">
        <v>150</v>
      </c>
      <c r="H13" s="413">
        <f t="shared" si="0"/>
        <v>150</v>
      </c>
      <c r="I13" s="253">
        <f t="shared" si="1"/>
        <v>75000</v>
      </c>
      <c r="J13" s="167"/>
      <c r="K13" s="2030"/>
      <c r="L13" s="201">
        <v>0.5</v>
      </c>
      <c r="M13" s="253">
        <f t="shared" si="2"/>
        <v>5000</v>
      </c>
      <c r="N13" s="201"/>
      <c r="O13" s="253">
        <f t="shared" si="3"/>
        <v>0</v>
      </c>
      <c r="P13" s="405">
        <f t="shared" si="4"/>
        <v>80000</v>
      </c>
      <c r="Q13" s="225"/>
      <c r="R13" s="1141" t="s">
        <v>495</v>
      </c>
    </row>
    <row r="14" spans="2:19" ht="15.95" hidden="1" customHeight="1">
      <c r="B14" s="193">
        <v>5</v>
      </c>
      <c r="C14" s="108">
        <v>41642</v>
      </c>
      <c r="D14" s="27" t="s">
        <v>133</v>
      </c>
      <c r="E14" s="46"/>
      <c r="F14" s="46"/>
      <c r="G14" s="46"/>
      <c r="H14" s="413">
        <f t="shared" si="0"/>
        <v>0</v>
      </c>
      <c r="I14" s="253">
        <f t="shared" si="1"/>
        <v>0</v>
      </c>
      <c r="J14" s="167"/>
      <c r="K14" s="2030"/>
      <c r="L14" s="201">
        <v>4</v>
      </c>
      <c r="M14" s="253">
        <f t="shared" si="2"/>
        <v>40000</v>
      </c>
      <c r="N14" s="201"/>
      <c r="O14" s="253">
        <f t="shared" si="3"/>
        <v>0</v>
      </c>
      <c r="P14" s="405">
        <f t="shared" si="4"/>
        <v>40000</v>
      </c>
      <c r="Q14" s="225"/>
      <c r="R14" s="1141" t="s">
        <v>495</v>
      </c>
    </row>
    <row r="15" spans="2:19" ht="15.95" hidden="1" customHeight="1">
      <c r="B15" s="193">
        <v>6</v>
      </c>
      <c r="C15" s="108">
        <v>41643</v>
      </c>
      <c r="D15" s="27" t="s">
        <v>130</v>
      </c>
      <c r="E15" s="46" t="s">
        <v>39</v>
      </c>
      <c r="F15" s="46">
        <v>1</v>
      </c>
      <c r="G15" s="46">
        <v>150</v>
      </c>
      <c r="H15" s="413">
        <f t="shared" si="0"/>
        <v>150</v>
      </c>
      <c r="I15" s="253">
        <f t="shared" si="1"/>
        <v>75000</v>
      </c>
      <c r="J15" s="413"/>
      <c r="K15" s="973"/>
      <c r="L15" s="201">
        <v>4</v>
      </c>
      <c r="M15" s="253">
        <f t="shared" si="2"/>
        <v>40000</v>
      </c>
      <c r="N15" s="201"/>
      <c r="O15" s="253">
        <f t="shared" si="3"/>
        <v>0</v>
      </c>
      <c r="P15" s="405">
        <f t="shared" si="4"/>
        <v>115000</v>
      </c>
      <c r="Q15" s="225"/>
      <c r="R15" s="1141" t="s">
        <v>495</v>
      </c>
    </row>
    <row r="16" spans="2:19" ht="15.95" hidden="1" customHeight="1">
      <c r="B16" s="140">
        <v>7</v>
      </c>
      <c r="C16" s="104">
        <v>41644</v>
      </c>
      <c r="D16" s="27" t="s">
        <v>52</v>
      </c>
      <c r="E16" s="46"/>
      <c r="F16" s="46"/>
      <c r="G16" s="46"/>
      <c r="H16" s="413">
        <f t="shared" si="0"/>
        <v>0</v>
      </c>
      <c r="I16" s="253">
        <f t="shared" si="1"/>
        <v>0</v>
      </c>
      <c r="J16" s="167"/>
      <c r="K16" s="2030"/>
      <c r="L16" s="130">
        <v>2.5</v>
      </c>
      <c r="M16" s="204">
        <f t="shared" si="2"/>
        <v>25000</v>
      </c>
      <c r="N16" s="130"/>
      <c r="O16" s="204">
        <f t="shared" si="3"/>
        <v>0</v>
      </c>
      <c r="P16" s="405">
        <f t="shared" si="4"/>
        <v>25000</v>
      </c>
      <c r="Q16" s="253"/>
      <c r="R16" s="1141" t="s">
        <v>495</v>
      </c>
    </row>
    <row r="17" spans="2:18" ht="15.95" hidden="1" customHeight="1">
      <c r="B17" s="193">
        <v>8</v>
      </c>
      <c r="C17" s="108">
        <v>41645</v>
      </c>
      <c r="D17" s="3" t="s">
        <v>43</v>
      </c>
      <c r="E17" s="413" t="s">
        <v>9</v>
      </c>
      <c r="F17" s="413">
        <v>1</v>
      </c>
      <c r="G17" s="413">
        <v>120</v>
      </c>
      <c r="H17" s="413">
        <f t="shared" si="0"/>
        <v>120</v>
      </c>
      <c r="I17" s="253">
        <f t="shared" si="1"/>
        <v>60000</v>
      </c>
      <c r="J17" s="167"/>
      <c r="K17" s="2030"/>
      <c r="L17" s="201">
        <v>2.5</v>
      </c>
      <c r="M17" s="253">
        <f t="shared" si="2"/>
        <v>25000</v>
      </c>
      <c r="N17" s="201"/>
      <c r="O17" s="253">
        <f t="shared" si="3"/>
        <v>0</v>
      </c>
      <c r="P17" s="405">
        <f t="shared" si="4"/>
        <v>85000</v>
      </c>
      <c r="Q17" s="225"/>
      <c r="R17" s="1141" t="s">
        <v>495</v>
      </c>
    </row>
    <row r="18" spans="2:18" ht="15.95" hidden="1" customHeight="1">
      <c r="B18" s="193">
        <v>9</v>
      </c>
      <c r="C18" s="108">
        <v>41646</v>
      </c>
      <c r="D18" s="27" t="s">
        <v>187</v>
      </c>
      <c r="E18" s="46"/>
      <c r="F18" s="46"/>
      <c r="G18" s="46"/>
      <c r="H18" s="413">
        <f t="shared" si="0"/>
        <v>0</v>
      </c>
      <c r="I18" s="253">
        <f t="shared" si="1"/>
        <v>0</v>
      </c>
      <c r="J18" s="167"/>
      <c r="K18" s="2030"/>
      <c r="L18" s="201"/>
      <c r="M18" s="253">
        <f t="shared" si="2"/>
        <v>0</v>
      </c>
      <c r="N18" s="201"/>
      <c r="O18" s="253">
        <f t="shared" si="3"/>
        <v>0</v>
      </c>
      <c r="P18" s="405">
        <f t="shared" si="4"/>
        <v>0</v>
      </c>
      <c r="Q18" s="225"/>
      <c r="R18" s="1141" t="s">
        <v>495</v>
      </c>
    </row>
    <row r="19" spans="2:18" s="31" customFormat="1" ht="15.95" hidden="1" customHeight="1">
      <c r="B19" s="193">
        <v>10</v>
      </c>
      <c r="C19" s="108">
        <v>41647</v>
      </c>
      <c r="D19" s="27" t="s">
        <v>130</v>
      </c>
      <c r="E19" s="46" t="s">
        <v>39</v>
      </c>
      <c r="F19" s="46">
        <v>1</v>
      </c>
      <c r="G19" s="46">
        <v>150</v>
      </c>
      <c r="H19" s="413">
        <f t="shared" si="0"/>
        <v>150</v>
      </c>
      <c r="I19" s="253">
        <f t="shared" si="1"/>
        <v>75000</v>
      </c>
      <c r="J19" s="167"/>
      <c r="K19" s="2030"/>
      <c r="L19" s="130">
        <v>2.5</v>
      </c>
      <c r="M19" s="204">
        <f t="shared" si="2"/>
        <v>25000</v>
      </c>
      <c r="N19" s="130"/>
      <c r="O19" s="204">
        <f t="shared" si="3"/>
        <v>0</v>
      </c>
      <c r="P19" s="38">
        <f t="shared" si="4"/>
        <v>100000</v>
      </c>
      <c r="Q19" s="229"/>
      <c r="R19" s="1141" t="s">
        <v>495</v>
      </c>
    </row>
    <row r="20" spans="2:18" ht="15.95" hidden="1" customHeight="1">
      <c r="B20" s="193">
        <v>11</v>
      </c>
      <c r="C20" s="108">
        <v>41648</v>
      </c>
      <c r="D20" s="3" t="s">
        <v>43</v>
      </c>
      <c r="E20" s="413" t="s">
        <v>9</v>
      </c>
      <c r="F20" s="413">
        <v>1</v>
      </c>
      <c r="G20" s="413">
        <v>120</v>
      </c>
      <c r="H20" s="413">
        <f t="shared" si="0"/>
        <v>120</v>
      </c>
      <c r="I20" s="253">
        <f t="shared" si="1"/>
        <v>60000</v>
      </c>
      <c r="J20" s="167"/>
      <c r="K20" s="2030"/>
      <c r="L20" s="130">
        <v>3</v>
      </c>
      <c r="M20" s="204">
        <f t="shared" si="2"/>
        <v>30000</v>
      </c>
      <c r="N20" s="130">
        <v>3.5</v>
      </c>
      <c r="O20" s="204">
        <f t="shared" si="3"/>
        <v>52500</v>
      </c>
      <c r="P20" s="405">
        <f t="shared" si="4"/>
        <v>142500</v>
      </c>
      <c r="Q20" s="225"/>
      <c r="R20" s="1141" t="s">
        <v>495</v>
      </c>
    </row>
    <row r="21" spans="2:18" ht="15.95" hidden="1" customHeight="1">
      <c r="B21" s="193">
        <v>12</v>
      </c>
      <c r="C21" s="108">
        <v>41649</v>
      </c>
      <c r="D21" s="27" t="s">
        <v>157</v>
      </c>
      <c r="E21" s="46"/>
      <c r="F21" s="46"/>
      <c r="G21" s="46"/>
      <c r="H21" s="413">
        <f t="shared" si="0"/>
        <v>0</v>
      </c>
      <c r="I21" s="253">
        <f t="shared" si="1"/>
        <v>0</v>
      </c>
      <c r="J21" s="167"/>
      <c r="K21" s="2030"/>
      <c r="L21" s="130"/>
      <c r="M21" s="204">
        <f t="shared" si="2"/>
        <v>0</v>
      </c>
      <c r="N21" s="130"/>
      <c r="O21" s="204">
        <f t="shared" si="3"/>
        <v>0</v>
      </c>
      <c r="P21" s="405">
        <f t="shared" si="4"/>
        <v>0</v>
      </c>
      <c r="Q21" s="225"/>
      <c r="R21" s="1141" t="s">
        <v>495</v>
      </c>
    </row>
    <row r="22" spans="2:18" ht="15.95" hidden="1" customHeight="1">
      <c r="B22" s="193">
        <v>13</v>
      </c>
      <c r="C22" s="108">
        <v>41650</v>
      </c>
      <c r="D22" s="27" t="s">
        <v>157</v>
      </c>
      <c r="E22" s="46"/>
      <c r="F22" s="46"/>
      <c r="G22" s="46"/>
      <c r="H22" s="46">
        <f t="shared" si="0"/>
        <v>0</v>
      </c>
      <c r="I22" s="253">
        <f t="shared" si="1"/>
        <v>0</v>
      </c>
      <c r="J22" s="413"/>
      <c r="K22" s="2030"/>
      <c r="L22" s="130"/>
      <c r="M22" s="204">
        <f t="shared" si="2"/>
        <v>0</v>
      </c>
      <c r="N22" s="130"/>
      <c r="O22" s="204">
        <f t="shared" si="3"/>
        <v>0</v>
      </c>
      <c r="P22" s="405">
        <f t="shared" si="4"/>
        <v>0</v>
      </c>
      <c r="Q22" s="204"/>
      <c r="R22" s="1141" t="s">
        <v>495</v>
      </c>
    </row>
    <row r="23" spans="2:18" ht="15.95" hidden="1" customHeight="1">
      <c r="B23" s="140">
        <v>14</v>
      </c>
      <c r="C23" s="104">
        <v>41651</v>
      </c>
      <c r="D23" s="27" t="s">
        <v>188</v>
      </c>
      <c r="E23" s="413"/>
      <c r="F23" s="413"/>
      <c r="G23" s="413"/>
      <c r="H23" s="413">
        <f t="shared" si="0"/>
        <v>0</v>
      </c>
      <c r="I23" s="253">
        <f t="shared" si="1"/>
        <v>0</v>
      </c>
      <c r="J23" s="413"/>
      <c r="K23" s="2030"/>
      <c r="L23" s="130"/>
      <c r="M23" s="204">
        <f t="shared" si="2"/>
        <v>0</v>
      </c>
      <c r="N23" s="130"/>
      <c r="O23" s="204">
        <f t="shared" si="3"/>
        <v>0</v>
      </c>
      <c r="P23" s="405">
        <f t="shared" si="4"/>
        <v>0</v>
      </c>
      <c r="Q23" s="225"/>
      <c r="R23" s="1141" t="s">
        <v>495</v>
      </c>
    </row>
    <row r="24" spans="2:18" ht="15.95" hidden="1" customHeight="1">
      <c r="B24" s="193">
        <v>15</v>
      </c>
      <c r="C24" s="108">
        <v>41652</v>
      </c>
      <c r="D24" s="3" t="s">
        <v>92</v>
      </c>
      <c r="E24" s="413"/>
      <c r="F24" s="413"/>
      <c r="G24" s="413"/>
      <c r="H24" s="413">
        <f t="shared" si="0"/>
        <v>0</v>
      </c>
      <c r="I24" s="253">
        <f t="shared" si="1"/>
        <v>0</v>
      </c>
      <c r="J24" s="413"/>
      <c r="K24" s="2030"/>
      <c r="L24" s="130"/>
      <c r="M24" s="204">
        <f t="shared" si="2"/>
        <v>0</v>
      </c>
      <c r="N24" s="130"/>
      <c r="O24" s="253">
        <f t="shared" si="3"/>
        <v>0</v>
      </c>
      <c r="P24" s="405">
        <f t="shared" si="4"/>
        <v>0</v>
      </c>
      <c r="Q24" s="253"/>
      <c r="R24" s="1141" t="s">
        <v>495</v>
      </c>
    </row>
    <row r="25" spans="2:18" ht="15.95" hidden="1" customHeight="1">
      <c r="B25" s="193">
        <v>16</v>
      </c>
      <c r="C25" s="108">
        <v>41653</v>
      </c>
      <c r="D25" s="3" t="s">
        <v>135</v>
      </c>
      <c r="E25" s="413" t="s">
        <v>9</v>
      </c>
      <c r="F25" s="413">
        <v>4</v>
      </c>
      <c r="G25" s="413"/>
      <c r="H25" s="413">
        <f t="shared" si="0"/>
        <v>0</v>
      </c>
      <c r="I25" s="253">
        <f t="shared" si="1"/>
        <v>0</v>
      </c>
      <c r="J25" s="413"/>
      <c r="K25" s="2030">
        <f>F25*7500</f>
        <v>30000</v>
      </c>
      <c r="L25" s="130"/>
      <c r="M25" s="204">
        <f t="shared" si="2"/>
        <v>0</v>
      </c>
      <c r="N25" s="130"/>
      <c r="O25" s="204">
        <f t="shared" si="3"/>
        <v>0</v>
      </c>
      <c r="P25" s="405">
        <f t="shared" si="4"/>
        <v>30000</v>
      </c>
      <c r="Q25" s="204"/>
      <c r="R25" s="1141" t="s">
        <v>495</v>
      </c>
    </row>
    <row r="26" spans="2:18" ht="15.95" hidden="1" customHeight="1">
      <c r="B26" s="3153">
        <v>17</v>
      </c>
      <c r="C26" s="108">
        <v>41654</v>
      </c>
      <c r="D26" s="3" t="s">
        <v>135</v>
      </c>
      <c r="E26" s="413" t="s">
        <v>9</v>
      </c>
      <c r="F26" s="413">
        <v>4</v>
      </c>
      <c r="G26" s="413"/>
      <c r="H26" s="413">
        <f t="shared" si="0"/>
        <v>0</v>
      </c>
      <c r="I26" s="253">
        <f t="shared" si="1"/>
        <v>0</v>
      </c>
      <c r="J26" s="413"/>
      <c r="K26" s="2030">
        <f>F26*7500</f>
        <v>30000</v>
      </c>
      <c r="L26" s="130"/>
      <c r="M26" s="204">
        <f t="shared" si="2"/>
        <v>0</v>
      </c>
      <c r="N26" s="130"/>
      <c r="O26" s="204">
        <f t="shared" si="3"/>
        <v>0</v>
      </c>
      <c r="P26" s="405">
        <f t="shared" si="4"/>
        <v>30000</v>
      </c>
      <c r="Q26" s="204"/>
      <c r="R26" s="1141" t="s">
        <v>495</v>
      </c>
    </row>
    <row r="27" spans="2:18" ht="15.95" hidden="1" customHeight="1">
      <c r="B27" s="3154"/>
      <c r="C27" s="108">
        <v>41654</v>
      </c>
      <c r="D27" s="3" t="s">
        <v>136</v>
      </c>
      <c r="E27" s="413" t="s">
        <v>10</v>
      </c>
      <c r="F27" s="413">
        <v>1</v>
      </c>
      <c r="G27" s="413">
        <v>30</v>
      </c>
      <c r="H27" s="413">
        <f t="shared" si="0"/>
        <v>30</v>
      </c>
      <c r="I27" s="253">
        <f t="shared" si="1"/>
        <v>15000</v>
      </c>
      <c r="J27" s="413"/>
      <c r="K27" s="2030"/>
      <c r="L27" s="130">
        <v>3</v>
      </c>
      <c r="M27" s="204">
        <f>L27*10000</f>
        <v>30000</v>
      </c>
      <c r="N27" s="130"/>
      <c r="O27" s="204">
        <f>N27*15000</f>
        <v>0</v>
      </c>
      <c r="P27" s="405">
        <f>M27+K27+I27+O27</f>
        <v>45000</v>
      </c>
      <c r="Q27" s="204"/>
      <c r="R27" s="1141" t="s">
        <v>495</v>
      </c>
    </row>
    <row r="28" spans="2:18" ht="15.95" hidden="1" customHeight="1">
      <c r="B28" s="3153">
        <v>18</v>
      </c>
      <c r="C28" s="108">
        <v>41655</v>
      </c>
      <c r="D28" s="3" t="s">
        <v>136</v>
      </c>
      <c r="E28" s="413" t="s">
        <v>10</v>
      </c>
      <c r="F28" s="413">
        <v>1</v>
      </c>
      <c r="G28" s="413">
        <v>30</v>
      </c>
      <c r="H28" s="413">
        <f t="shared" si="0"/>
        <v>30</v>
      </c>
      <c r="I28" s="253">
        <f t="shared" si="1"/>
        <v>15000</v>
      </c>
      <c r="J28" s="413"/>
      <c r="K28" s="2030"/>
      <c r="L28" s="130"/>
      <c r="M28" s="204">
        <f t="shared" si="2"/>
        <v>0</v>
      </c>
      <c r="N28" s="130"/>
      <c r="O28" s="204">
        <f t="shared" si="3"/>
        <v>0</v>
      </c>
      <c r="P28" s="405">
        <f t="shared" si="4"/>
        <v>15000</v>
      </c>
      <c r="Q28" s="229"/>
      <c r="R28" s="1141" t="s">
        <v>495</v>
      </c>
    </row>
    <row r="29" spans="2:18" ht="15.95" hidden="1" customHeight="1">
      <c r="B29" s="3154"/>
      <c r="C29" s="108">
        <v>41655</v>
      </c>
      <c r="D29" s="3" t="s">
        <v>135</v>
      </c>
      <c r="E29" s="413" t="s">
        <v>9</v>
      </c>
      <c r="F29" s="413">
        <v>2</v>
      </c>
      <c r="G29" s="413"/>
      <c r="H29" s="413">
        <f>F29*G29</f>
        <v>0</v>
      </c>
      <c r="I29" s="253">
        <f>H29*500</f>
        <v>0</v>
      </c>
      <c r="J29" s="413"/>
      <c r="K29" s="2030">
        <f>F29*7500</f>
        <v>15000</v>
      </c>
      <c r="L29" s="130"/>
      <c r="M29" s="204">
        <f>L29*10000</f>
        <v>0</v>
      </c>
      <c r="N29" s="130"/>
      <c r="O29" s="204">
        <f>N29*15000</f>
        <v>0</v>
      </c>
      <c r="P29" s="405">
        <f>M29+K29+I29+O29</f>
        <v>15000</v>
      </c>
      <c r="Q29" s="229"/>
      <c r="R29" s="1141" t="s">
        <v>495</v>
      </c>
    </row>
    <row r="30" spans="2:18" ht="15.95" hidden="1" customHeight="1">
      <c r="B30" s="3153">
        <v>19</v>
      </c>
      <c r="C30" s="108">
        <v>41656</v>
      </c>
      <c r="D30" s="3" t="s">
        <v>136</v>
      </c>
      <c r="E30" s="413" t="s">
        <v>10</v>
      </c>
      <c r="F30" s="413">
        <v>1</v>
      </c>
      <c r="G30" s="413">
        <v>30</v>
      </c>
      <c r="H30" s="413">
        <f t="shared" si="0"/>
        <v>30</v>
      </c>
      <c r="I30" s="253">
        <f t="shared" si="1"/>
        <v>15000</v>
      </c>
      <c r="J30" s="413"/>
      <c r="K30" s="2030"/>
      <c r="L30" s="201"/>
      <c r="M30" s="253">
        <f t="shared" si="2"/>
        <v>0</v>
      </c>
      <c r="N30" s="201"/>
      <c r="O30" s="253">
        <f t="shared" si="3"/>
        <v>0</v>
      </c>
      <c r="P30" s="405">
        <f t="shared" si="4"/>
        <v>15000</v>
      </c>
      <c r="Q30" s="3168">
        <v>35000</v>
      </c>
      <c r="R30" s="1141" t="s">
        <v>495</v>
      </c>
    </row>
    <row r="31" spans="2:18" ht="15.95" hidden="1" customHeight="1">
      <c r="B31" s="3154"/>
      <c r="C31" s="108">
        <v>41656</v>
      </c>
      <c r="D31" s="27" t="s">
        <v>129</v>
      </c>
      <c r="E31" s="46" t="s">
        <v>39</v>
      </c>
      <c r="F31" s="46">
        <v>1</v>
      </c>
      <c r="G31" s="46">
        <v>150</v>
      </c>
      <c r="H31" s="413">
        <f>F31*G31</f>
        <v>150</v>
      </c>
      <c r="I31" s="253">
        <f>H31*500</f>
        <v>75000</v>
      </c>
      <c r="J31" s="413"/>
      <c r="K31" s="2030"/>
      <c r="L31" s="201">
        <v>5</v>
      </c>
      <c r="M31" s="253">
        <f>L31*10000</f>
        <v>50000</v>
      </c>
      <c r="N31" s="201"/>
      <c r="O31" s="253">
        <f>N31*15000</f>
        <v>0</v>
      </c>
      <c r="P31" s="405">
        <f>M31+K31+I31+O31</f>
        <v>125000</v>
      </c>
      <c r="Q31" s="3165"/>
      <c r="R31" s="1141" t="s">
        <v>495</v>
      </c>
    </row>
    <row r="32" spans="2:18" ht="15.95" hidden="1" customHeight="1">
      <c r="B32" s="193">
        <v>20</v>
      </c>
      <c r="C32" s="108">
        <v>41657</v>
      </c>
      <c r="D32" s="3" t="s">
        <v>43</v>
      </c>
      <c r="E32" s="413" t="s">
        <v>9</v>
      </c>
      <c r="F32" s="413">
        <v>1</v>
      </c>
      <c r="G32" s="413">
        <v>120</v>
      </c>
      <c r="H32" s="413">
        <f t="shared" si="0"/>
        <v>120</v>
      </c>
      <c r="I32" s="253">
        <f t="shared" si="1"/>
        <v>60000</v>
      </c>
      <c r="J32" s="413"/>
      <c r="K32" s="2030"/>
      <c r="L32" s="201">
        <v>2</v>
      </c>
      <c r="M32" s="253">
        <f t="shared" si="2"/>
        <v>20000</v>
      </c>
      <c r="N32" s="201"/>
      <c r="O32" s="253">
        <f t="shared" si="3"/>
        <v>0</v>
      </c>
      <c r="P32" s="405">
        <f t="shared" si="4"/>
        <v>80000</v>
      </c>
      <c r="Q32" s="253"/>
      <c r="R32" s="1141" t="s">
        <v>495</v>
      </c>
    </row>
    <row r="33" spans="2:18" ht="15.95" hidden="1" customHeight="1">
      <c r="B33" s="140">
        <v>21</v>
      </c>
      <c r="C33" s="104">
        <v>41658</v>
      </c>
      <c r="D33" s="27" t="s">
        <v>189</v>
      </c>
      <c r="E33" s="413"/>
      <c r="F33" s="413"/>
      <c r="G33" s="413"/>
      <c r="H33" s="413">
        <f t="shared" si="0"/>
        <v>0</v>
      </c>
      <c r="I33" s="253">
        <f t="shared" si="1"/>
        <v>0</v>
      </c>
      <c r="J33" s="413"/>
      <c r="K33" s="2030"/>
      <c r="L33" s="201"/>
      <c r="M33" s="253">
        <f t="shared" si="2"/>
        <v>0</v>
      </c>
      <c r="N33" s="201"/>
      <c r="O33" s="253">
        <f t="shared" si="3"/>
        <v>0</v>
      </c>
      <c r="P33" s="405">
        <f t="shared" si="4"/>
        <v>0</v>
      </c>
      <c r="Q33" s="225"/>
      <c r="R33" s="1141" t="s">
        <v>495</v>
      </c>
    </row>
    <row r="34" spans="2:18" ht="15.95" hidden="1" customHeight="1">
      <c r="B34" s="193">
        <v>22</v>
      </c>
      <c r="C34" s="108">
        <v>41659</v>
      </c>
      <c r="D34" s="20" t="s">
        <v>42</v>
      </c>
      <c r="E34" s="413" t="s">
        <v>9</v>
      </c>
      <c r="F34" s="413">
        <v>4</v>
      </c>
      <c r="G34" s="413">
        <v>30</v>
      </c>
      <c r="H34" s="413">
        <f t="shared" si="0"/>
        <v>120</v>
      </c>
      <c r="I34" s="253">
        <f t="shared" si="1"/>
        <v>60000</v>
      </c>
      <c r="J34" s="413"/>
      <c r="K34" s="2030"/>
      <c r="L34" s="201">
        <v>7</v>
      </c>
      <c r="M34" s="253">
        <f t="shared" si="2"/>
        <v>70000</v>
      </c>
      <c r="N34" s="201">
        <v>3</v>
      </c>
      <c r="O34" s="253">
        <f t="shared" si="3"/>
        <v>45000</v>
      </c>
      <c r="P34" s="405">
        <f t="shared" si="4"/>
        <v>175000</v>
      </c>
      <c r="Q34" s="253"/>
      <c r="R34" s="1141" t="s">
        <v>495</v>
      </c>
    </row>
    <row r="35" spans="2:18" ht="15.95" hidden="1" customHeight="1">
      <c r="B35" s="193">
        <v>23</v>
      </c>
      <c r="C35" s="108">
        <v>41660</v>
      </c>
      <c r="D35" s="20" t="s">
        <v>42</v>
      </c>
      <c r="E35" s="413" t="s">
        <v>9</v>
      </c>
      <c r="F35" s="413">
        <v>2</v>
      </c>
      <c r="G35" s="413">
        <v>30</v>
      </c>
      <c r="H35" s="413">
        <f t="shared" si="0"/>
        <v>60</v>
      </c>
      <c r="I35" s="253">
        <f t="shared" si="1"/>
        <v>30000</v>
      </c>
      <c r="J35" s="413"/>
      <c r="K35" s="2030"/>
      <c r="L35" s="109"/>
      <c r="M35" s="225">
        <f t="shared" si="2"/>
        <v>0</v>
      </c>
      <c r="N35" s="109"/>
      <c r="O35" s="225">
        <f t="shared" si="3"/>
        <v>0</v>
      </c>
      <c r="P35" s="362">
        <f t="shared" si="4"/>
        <v>30000</v>
      </c>
      <c r="Q35" s="225"/>
      <c r="R35" s="1141" t="s">
        <v>495</v>
      </c>
    </row>
    <row r="36" spans="2:18" ht="15.95" hidden="1" customHeight="1">
      <c r="B36" s="193">
        <v>24</v>
      </c>
      <c r="C36" s="108">
        <v>41661</v>
      </c>
      <c r="D36" s="20" t="s">
        <v>92</v>
      </c>
      <c r="E36" s="413"/>
      <c r="F36" s="413"/>
      <c r="G36" s="413"/>
      <c r="H36" s="413">
        <f>F36*G36</f>
        <v>0</v>
      </c>
      <c r="I36" s="253">
        <f>H36*500</f>
        <v>0</v>
      </c>
      <c r="J36" s="413"/>
      <c r="K36" s="2030"/>
      <c r="L36" s="201"/>
      <c r="M36" s="253">
        <f>L36*10000</f>
        <v>0</v>
      </c>
      <c r="N36" s="201"/>
      <c r="O36" s="253">
        <f>N36*15000</f>
        <v>0</v>
      </c>
      <c r="P36" s="405">
        <f>M36+K36+I36+O36</f>
        <v>0</v>
      </c>
      <c r="Q36" s="229"/>
      <c r="R36" s="1141" t="s">
        <v>495</v>
      </c>
    </row>
    <row r="37" spans="2:18" ht="15.95" hidden="1" customHeight="1">
      <c r="B37" s="190">
        <v>25</v>
      </c>
      <c r="C37" s="108">
        <v>41662</v>
      </c>
      <c r="D37" s="20" t="s">
        <v>42</v>
      </c>
      <c r="E37" s="413" t="s">
        <v>9</v>
      </c>
      <c r="F37" s="413">
        <v>2</v>
      </c>
      <c r="G37" s="413">
        <v>30</v>
      </c>
      <c r="H37" s="46">
        <f>F37*G37</f>
        <v>60</v>
      </c>
      <c r="I37" s="204">
        <f>H37*500</f>
        <v>30000</v>
      </c>
      <c r="J37" s="46"/>
      <c r="K37" s="973"/>
      <c r="L37" s="158">
        <v>0.5</v>
      </c>
      <c r="M37" s="229">
        <f>L37*10000</f>
        <v>5000</v>
      </c>
      <c r="N37" s="123"/>
      <c r="O37" s="103">
        <f t="shared" si="3"/>
        <v>0</v>
      </c>
      <c r="P37" s="305">
        <f t="shared" si="4"/>
        <v>35000</v>
      </c>
      <c r="Q37" s="103"/>
      <c r="R37" s="1141" t="s">
        <v>495</v>
      </c>
    </row>
    <row r="38" spans="2:18" ht="15.95" hidden="1" customHeight="1">
      <c r="B38" s="3153">
        <v>26</v>
      </c>
      <c r="C38" s="108">
        <v>41663</v>
      </c>
      <c r="D38" s="20" t="s">
        <v>42</v>
      </c>
      <c r="E38" s="413" t="s">
        <v>9</v>
      </c>
      <c r="F38" s="413">
        <v>2</v>
      </c>
      <c r="G38" s="413">
        <v>30</v>
      </c>
      <c r="H38" s="46">
        <f>F38*G38</f>
        <v>60</v>
      </c>
      <c r="I38" s="204">
        <f>H38*500</f>
        <v>30000</v>
      </c>
      <c r="J38" s="46"/>
      <c r="K38" s="973"/>
      <c r="L38" s="123"/>
      <c r="M38" s="103">
        <f>L38*10000</f>
        <v>0</v>
      </c>
      <c r="N38" s="123"/>
      <c r="O38" s="103">
        <f>N38*15000</f>
        <v>0</v>
      </c>
      <c r="P38" s="305">
        <f>M38+K38+I38+O38</f>
        <v>30000</v>
      </c>
      <c r="Q38" s="103"/>
      <c r="R38" s="1141" t="s">
        <v>495</v>
      </c>
    </row>
    <row r="39" spans="2:18" ht="15.95" hidden="1" customHeight="1">
      <c r="B39" s="3155"/>
      <c r="C39" s="108">
        <v>41663</v>
      </c>
      <c r="D39" s="3" t="s">
        <v>136</v>
      </c>
      <c r="E39" s="413" t="s">
        <v>10</v>
      </c>
      <c r="F39" s="413">
        <v>1</v>
      </c>
      <c r="G39" s="413">
        <v>30</v>
      </c>
      <c r="H39" s="46">
        <f>F39*G39</f>
        <v>30</v>
      </c>
      <c r="I39" s="204">
        <f>H39*500</f>
        <v>15000</v>
      </c>
      <c r="J39" s="46"/>
      <c r="K39" s="973"/>
      <c r="L39" s="123"/>
      <c r="M39" s="103">
        <f>L39*10000</f>
        <v>0</v>
      </c>
      <c r="N39" s="123"/>
      <c r="O39" s="103">
        <f>N39*15000</f>
        <v>0</v>
      </c>
      <c r="P39" s="305">
        <f>M39+K39+I39+O39</f>
        <v>15000</v>
      </c>
      <c r="Q39" s="103"/>
      <c r="R39" s="1141" t="s">
        <v>495</v>
      </c>
    </row>
    <row r="40" spans="2:18" ht="15.95" hidden="1" customHeight="1">
      <c r="B40" s="3154"/>
      <c r="C40" s="108">
        <v>41663</v>
      </c>
      <c r="D40" s="27" t="s">
        <v>149</v>
      </c>
      <c r="E40" s="413" t="s">
        <v>9</v>
      </c>
      <c r="F40" s="46">
        <v>1</v>
      </c>
      <c r="G40" s="46">
        <v>30</v>
      </c>
      <c r="H40" s="46">
        <f>F40*G40</f>
        <v>30</v>
      </c>
      <c r="I40" s="204">
        <f>H40*500</f>
        <v>15000</v>
      </c>
      <c r="J40" s="46"/>
      <c r="K40" s="973"/>
      <c r="L40" s="123">
        <v>2</v>
      </c>
      <c r="M40" s="103">
        <f t="shared" si="2"/>
        <v>20000</v>
      </c>
      <c r="N40" s="123"/>
      <c r="O40" s="103">
        <f t="shared" si="3"/>
        <v>0</v>
      </c>
      <c r="P40" s="305">
        <f t="shared" si="4"/>
        <v>35000</v>
      </c>
      <c r="Q40" s="103"/>
      <c r="R40" s="1141" t="s">
        <v>495</v>
      </c>
    </row>
    <row r="41" spans="2:18" s="112" customFormat="1" ht="15.95" hidden="1" customHeight="1">
      <c r="B41" s="3156">
        <v>27</v>
      </c>
      <c r="C41" s="108">
        <v>41664</v>
      </c>
      <c r="D41" s="20" t="s">
        <v>42</v>
      </c>
      <c r="E41" s="413" t="s">
        <v>9</v>
      </c>
      <c r="F41" s="413">
        <v>1</v>
      </c>
      <c r="G41" s="413">
        <v>30</v>
      </c>
      <c r="H41" s="413">
        <f t="shared" si="0"/>
        <v>30</v>
      </c>
      <c r="I41" s="253">
        <f t="shared" si="1"/>
        <v>15000</v>
      </c>
      <c r="J41" s="413"/>
      <c r="K41" s="2030"/>
      <c r="L41" s="130"/>
      <c r="M41" s="204">
        <f t="shared" si="2"/>
        <v>0</v>
      </c>
      <c r="N41" s="130"/>
      <c r="O41" s="204">
        <f t="shared" si="3"/>
        <v>0</v>
      </c>
      <c r="P41" s="405">
        <f t="shared" si="4"/>
        <v>15000</v>
      </c>
      <c r="Q41" s="204"/>
      <c r="R41" s="1141" t="s">
        <v>495</v>
      </c>
    </row>
    <row r="42" spans="2:18" s="112" customFormat="1" ht="15.95" hidden="1" customHeight="1">
      <c r="B42" s="3156"/>
      <c r="C42" s="108">
        <v>41664</v>
      </c>
      <c r="D42" s="3" t="s">
        <v>178</v>
      </c>
      <c r="E42" s="413" t="s">
        <v>10</v>
      </c>
      <c r="F42" s="413">
        <v>1</v>
      </c>
      <c r="G42" s="413">
        <v>60</v>
      </c>
      <c r="H42" s="413">
        <f>F42*G42</f>
        <v>60</v>
      </c>
      <c r="I42" s="253">
        <f>H42*500</f>
        <v>30000</v>
      </c>
      <c r="J42" s="413"/>
      <c r="K42" s="2030"/>
      <c r="L42" s="130"/>
      <c r="M42" s="204">
        <f>L42*10000</f>
        <v>0</v>
      </c>
      <c r="N42" s="130"/>
      <c r="O42" s="204">
        <f>N42*15000</f>
        <v>0</v>
      </c>
      <c r="P42" s="405">
        <f>M42+K42+I42+O42</f>
        <v>30000</v>
      </c>
      <c r="Q42" s="204"/>
      <c r="R42" s="1141" t="s">
        <v>495</v>
      </c>
    </row>
    <row r="43" spans="2:18" s="112" customFormat="1" ht="15.95" hidden="1" customHeight="1" thickBot="1">
      <c r="B43" s="3157"/>
      <c r="C43" s="152">
        <v>41664</v>
      </c>
      <c r="D43" s="16" t="s">
        <v>136</v>
      </c>
      <c r="E43" s="44" t="s">
        <v>10</v>
      </c>
      <c r="F43" s="44">
        <v>1</v>
      </c>
      <c r="G43" s="44">
        <v>30</v>
      </c>
      <c r="H43" s="44">
        <f t="shared" si="0"/>
        <v>30</v>
      </c>
      <c r="I43" s="205">
        <f t="shared" si="1"/>
        <v>15000</v>
      </c>
      <c r="J43" s="44"/>
      <c r="K43" s="964"/>
      <c r="L43" s="33">
        <v>2.5</v>
      </c>
      <c r="M43" s="196">
        <f t="shared" si="2"/>
        <v>25000</v>
      </c>
      <c r="N43" s="33"/>
      <c r="O43" s="196">
        <f t="shared" si="3"/>
        <v>0</v>
      </c>
      <c r="P43" s="364">
        <f t="shared" si="4"/>
        <v>40000</v>
      </c>
      <c r="Q43" s="196"/>
      <c r="R43" s="1141" t="s">
        <v>495</v>
      </c>
    </row>
    <row r="44" spans="2:18" ht="15.95" hidden="1" customHeight="1">
      <c r="B44" s="222">
        <v>1</v>
      </c>
      <c r="C44" s="375">
        <v>41665</v>
      </c>
      <c r="D44" s="587" t="s">
        <v>156</v>
      </c>
      <c r="E44" s="557" t="s">
        <v>10</v>
      </c>
      <c r="F44" s="346">
        <v>4</v>
      </c>
      <c r="G44" s="346">
        <v>30</v>
      </c>
      <c r="H44" s="346">
        <f>F44*G44</f>
        <v>120</v>
      </c>
      <c r="I44" s="403">
        <f>H44*500</f>
        <v>60000</v>
      </c>
      <c r="J44" s="346"/>
      <c r="K44" s="403"/>
      <c r="L44" s="531">
        <v>1</v>
      </c>
      <c r="M44" s="403">
        <f t="shared" ref="M44:M52" si="5">L44*10000</f>
        <v>10000</v>
      </c>
      <c r="N44" s="624"/>
      <c r="O44" s="403"/>
      <c r="P44" s="404">
        <f>I44+K44+M44+O44</f>
        <v>70000</v>
      </c>
      <c r="Q44" s="404"/>
      <c r="R44" s="1141" t="s">
        <v>495</v>
      </c>
    </row>
    <row r="45" spans="2:18" s="344" customFormat="1" ht="15.95" hidden="1" customHeight="1">
      <c r="B45" s="665">
        <v>2</v>
      </c>
      <c r="C45" s="506">
        <v>41666</v>
      </c>
      <c r="D45" s="588" t="s">
        <v>129</v>
      </c>
      <c r="E45" s="669" t="s">
        <v>39</v>
      </c>
      <c r="F45" s="354">
        <v>1</v>
      </c>
      <c r="G45" s="354">
        <v>150</v>
      </c>
      <c r="H45" s="354">
        <f>F45*G45</f>
        <v>150</v>
      </c>
      <c r="I45" s="384">
        <f>H45*500</f>
        <v>75000</v>
      </c>
      <c r="J45" s="354"/>
      <c r="K45" s="2041"/>
      <c r="L45" s="354">
        <v>6</v>
      </c>
      <c r="M45" s="384">
        <f t="shared" si="5"/>
        <v>60000</v>
      </c>
      <c r="N45" s="354"/>
      <c r="O45" s="669"/>
      <c r="P45" s="669">
        <f>I45+K45+M45+O45</f>
        <v>135000</v>
      </c>
      <c r="Q45" s="669"/>
      <c r="R45" s="1141" t="s">
        <v>495</v>
      </c>
    </row>
    <row r="46" spans="2:18" ht="15.95" hidden="1" customHeight="1">
      <c r="B46" s="3087">
        <v>3</v>
      </c>
      <c r="C46" s="314">
        <v>41667</v>
      </c>
      <c r="D46" s="3" t="s">
        <v>133</v>
      </c>
      <c r="E46" s="413"/>
      <c r="F46" s="413"/>
      <c r="G46" s="413"/>
      <c r="H46" s="413">
        <f t="shared" ref="H46:H77" si="6">F46*G46</f>
        <v>0</v>
      </c>
      <c r="I46" s="253">
        <f t="shared" ref="I46:I77" si="7">H46*500</f>
        <v>0</v>
      </c>
      <c r="J46" s="413"/>
      <c r="K46" s="2028"/>
      <c r="L46" s="413"/>
      <c r="M46" s="253">
        <f t="shared" si="5"/>
        <v>0</v>
      </c>
      <c r="N46" s="413"/>
      <c r="O46" s="405"/>
      <c r="P46" s="405">
        <f>I46+K46+M46+O46</f>
        <v>0</v>
      </c>
      <c r="Q46" s="405">
        <v>35000</v>
      </c>
      <c r="R46" s="1141" t="s">
        <v>495</v>
      </c>
    </row>
    <row r="47" spans="2:18" ht="15.95" hidden="1" customHeight="1">
      <c r="B47" s="3087"/>
      <c r="C47" s="314">
        <v>41667</v>
      </c>
      <c r="D47" s="588" t="s">
        <v>156</v>
      </c>
      <c r="E47" s="354" t="s">
        <v>10</v>
      </c>
      <c r="F47" s="413">
        <v>2</v>
      </c>
      <c r="G47" s="413">
        <v>30</v>
      </c>
      <c r="H47" s="413">
        <f t="shared" si="6"/>
        <v>60</v>
      </c>
      <c r="I47" s="253">
        <f t="shared" si="7"/>
        <v>30000</v>
      </c>
      <c r="J47" s="413"/>
      <c r="K47" s="2028"/>
      <c r="L47" s="413">
        <v>1</v>
      </c>
      <c r="M47" s="253">
        <f t="shared" si="5"/>
        <v>10000</v>
      </c>
      <c r="N47" s="413"/>
      <c r="O47" s="405"/>
      <c r="P47" s="405">
        <f>I47+K47+M47+O47</f>
        <v>40000</v>
      </c>
      <c r="Q47" s="405"/>
      <c r="R47" s="1141" t="s">
        <v>495</v>
      </c>
    </row>
    <row r="48" spans="2:18" s="344" customFormat="1" ht="15.95" hidden="1" customHeight="1">
      <c r="B48" s="665">
        <v>4</v>
      </c>
      <c r="C48" s="506">
        <v>41668</v>
      </c>
      <c r="D48" s="588" t="s">
        <v>129</v>
      </c>
      <c r="E48" s="669" t="s">
        <v>39</v>
      </c>
      <c r="F48" s="354">
        <v>1</v>
      </c>
      <c r="G48" s="354">
        <v>150</v>
      </c>
      <c r="H48" s="354">
        <f t="shared" si="6"/>
        <v>150</v>
      </c>
      <c r="I48" s="384">
        <f t="shared" si="7"/>
        <v>75000</v>
      </c>
      <c r="J48" s="354"/>
      <c r="K48" s="2041"/>
      <c r="L48" s="354">
        <v>5</v>
      </c>
      <c r="M48" s="384">
        <f t="shared" si="5"/>
        <v>50000</v>
      </c>
      <c r="N48" s="354"/>
      <c r="O48" s="669"/>
      <c r="P48" s="669">
        <f t="shared" ref="P48:P58" si="8">I48+K48+M48+O48</f>
        <v>125000</v>
      </c>
      <c r="Q48" s="669"/>
      <c r="R48" s="1141" t="s">
        <v>495</v>
      </c>
    </row>
    <row r="49" spans="2:18" s="344" customFormat="1" ht="15.95" hidden="1" customHeight="1">
      <c r="B49" s="3232">
        <v>5</v>
      </c>
      <c r="C49" s="506">
        <v>41669</v>
      </c>
      <c r="D49" s="359" t="s">
        <v>43</v>
      </c>
      <c r="E49" s="354" t="s">
        <v>9</v>
      </c>
      <c r="F49" s="354">
        <v>1</v>
      </c>
      <c r="G49" s="354">
        <v>120</v>
      </c>
      <c r="H49" s="354">
        <f t="shared" si="6"/>
        <v>120</v>
      </c>
      <c r="I49" s="384">
        <f t="shared" si="7"/>
        <v>60000</v>
      </c>
      <c r="J49" s="354"/>
      <c r="K49" s="2041"/>
      <c r="L49" s="354">
        <v>1</v>
      </c>
      <c r="M49" s="384">
        <f t="shared" si="5"/>
        <v>10000</v>
      </c>
      <c r="N49" s="354"/>
      <c r="O49" s="669"/>
      <c r="P49" s="669">
        <f>I49+K49+M49+O49</f>
        <v>70000</v>
      </c>
      <c r="Q49" s="669"/>
      <c r="R49" s="1141" t="s">
        <v>495</v>
      </c>
    </row>
    <row r="50" spans="2:18" s="344" customFormat="1" ht="15.95" hidden="1" customHeight="1">
      <c r="B50" s="3233"/>
      <c r="C50" s="506">
        <v>41669</v>
      </c>
      <c r="D50" s="359" t="s">
        <v>65</v>
      </c>
      <c r="E50" s="354"/>
      <c r="F50" s="354"/>
      <c r="G50" s="354"/>
      <c r="H50" s="354"/>
      <c r="I50" s="384"/>
      <c r="J50" s="354"/>
      <c r="K50" s="2041"/>
      <c r="L50" s="667">
        <v>4</v>
      </c>
      <c r="M50" s="253">
        <f t="shared" si="5"/>
        <v>40000</v>
      </c>
      <c r="N50" s="667"/>
      <c r="O50" s="664"/>
      <c r="P50" s="664">
        <f>I50+K50+M50+O50</f>
        <v>40000</v>
      </c>
      <c r="Q50" s="669"/>
      <c r="R50" s="1141" t="s">
        <v>495</v>
      </c>
    </row>
    <row r="51" spans="2:18" s="344" customFormat="1" ht="15.75" hidden="1" customHeight="1">
      <c r="B51" s="3232">
        <v>6</v>
      </c>
      <c r="C51" s="506">
        <v>41670</v>
      </c>
      <c r="D51" s="359" t="s">
        <v>43</v>
      </c>
      <c r="E51" s="354" t="s">
        <v>9</v>
      </c>
      <c r="F51" s="354">
        <v>1</v>
      </c>
      <c r="G51" s="354">
        <v>120</v>
      </c>
      <c r="H51" s="354">
        <f t="shared" si="6"/>
        <v>120</v>
      </c>
      <c r="I51" s="384">
        <f t="shared" si="7"/>
        <v>60000</v>
      </c>
      <c r="J51" s="354"/>
      <c r="K51" s="2041"/>
      <c r="L51" s="354">
        <v>5</v>
      </c>
      <c r="M51" s="669">
        <f t="shared" si="5"/>
        <v>50000</v>
      </c>
      <c r="N51" s="354"/>
      <c r="O51" s="669"/>
      <c r="P51" s="669">
        <f t="shared" si="8"/>
        <v>110000</v>
      </c>
      <c r="Q51" s="669"/>
      <c r="R51" s="1141" t="s">
        <v>495</v>
      </c>
    </row>
    <row r="52" spans="2:18" s="344" customFormat="1" ht="15.75" hidden="1" customHeight="1">
      <c r="B52" s="3233"/>
      <c r="C52" s="506">
        <v>41670</v>
      </c>
      <c r="D52" s="359" t="s">
        <v>65</v>
      </c>
      <c r="E52" s="354"/>
      <c r="F52" s="354"/>
      <c r="G52" s="354"/>
      <c r="H52" s="354"/>
      <c r="I52" s="384"/>
      <c r="J52" s="354"/>
      <c r="K52" s="2041"/>
      <c r="L52" s="354">
        <v>4</v>
      </c>
      <c r="M52" s="669">
        <f t="shared" si="5"/>
        <v>40000</v>
      </c>
      <c r="N52" s="354"/>
      <c r="O52" s="669"/>
      <c r="P52" s="669">
        <f>I52+K52+M52+O52</f>
        <v>40000</v>
      </c>
      <c r="Q52" s="669"/>
      <c r="R52" s="1141" t="s">
        <v>495</v>
      </c>
    </row>
    <row r="53" spans="2:18" s="344" customFormat="1" ht="15.95" hidden="1" customHeight="1">
      <c r="B53" s="377">
        <v>7</v>
      </c>
      <c r="C53" s="378">
        <v>41671</v>
      </c>
      <c r="D53" s="351" t="s">
        <v>300</v>
      </c>
      <c r="E53" s="393"/>
      <c r="F53" s="352"/>
      <c r="G53" s="352"/>
      <c r="H53" s="352">
        <f t="shared" si="6"/>
        <v>0</v>
      </c>
      <c r="I53" s="379">
        <f t="shared" si="7"/>
        <v>0</v>
      </c>
      <c r="J53" s="352"/>
      <c r="K53" s="393"/>
      <c r="L53" s="352"/>
      <c r="M53" s="393">
        <f t="shared" ref="M53:M62" si="9">L53*10000</f>
        <v>0</v>
      </c>
      <c r="N53" s="352"/>
      <c r="O53" s="393"/>
      <c r="P53" s="393">
        <f t="shared" si="8"/>
        <v>0</v>
      </c>
      <c r="Q53" s="393">
        <v>35000</v>
      </c>
      <c r="R53" s="1141" t="s">
        <v>495</v>
      </c>
    </row>
    <row r="54" spans="2:18" s="344" customFormat="1" ht="15.95" hidden="1" customHeight="1">
      <c r="B54" s="377">
        <v>8</v>
      </c>
      <c r="C54" s="389">
        <v>41672</v>
      </c>
      <c r="D54" s="351" t="s">
        <v>300</v>
      </c>
      <c r="E54" s="393"/>
      <c r="F54" s="352"/>
      <c r="G54" s="352"/>
      <c r="H54" s="352">
        <f t="shared" si="6"/>
        <v>0</v>
      </c>
      <c r="I54" s="379">
        <f t="shared" si="7"/>
        <v>0</v>
      </c>
      <c r="J54" s="352"/>
      <c r="K54" s="393"/>
      <c r="L54" s="352"/>
      <c r="M54" s="393">
        <f t="shared" si="9"/>
        <v>0</v>
      </c>
      <c r="N54" s="352"/>
      <c r="O54" s="393"/>
      <c r="P54" s="393">
        <f t="shared" si="8"/>
        <v>0</v>
      </c>
      <c r="Q54" s="393">
        <v>35000</v>
      </c>
      <c r="R54" s="1141" t="s">
        <v>495</v>
      </c>
    </row>
    <row r="55" spans="2:18" s="344" customFormat="1" ht="15.95" hidden="1" customHeight="1">
      <c r="B55" s="377">
        <v>9</v>
      </c>
      <c r="C55" s="378">
        <v>41673</v>
      </c>
      <c r="D55" s="351" t="s">
        <v>300</v>
      </c>
      <c r="E55" s="393"/>
      <c r="F55" s="352"/>
      <c r="G55" s="352"/>
      <c r="H55" s="352">
        <f t="shared" si="6"/>
        <v>0</v>
      </c>
      <c r="I55" s="379">
        <f t="shared" si="7"/>
        <v>0</v>
      </c>
      <c r="J55" s="352"/>
      <c r="K55" s="393"/>
      <c r="L55" s="352"/>
      <c r="M55" s="393">
        <f t="shared" si="9"/>
        <v>0</v>
      </c>
      <c r="N55" s="352"/>
      <c r="O55" s="393"/>
      <c r="P55" s="393">
        <f t="shared" si="8"/>
        <v>0</v>
      </c>
      <c r="Q55" s="393">
        <v>35000</v>
      </c>
      <c r="R55" s="1141" t="s">
        <v>495</v>
      </c>
    </row>
    <row r="56" spans="2:18" s="344" customFormat="1" ht="15.95" hidden="1" customHeight="1">
      <c r="B56" s="377">
        <v>10</v>
      </c>
      <c r="C56" s="378">
        <v>41674</v>
      </c>
      <c r="D56" s="351" t="s">
        <v>300</v>
      </c>
      <c r="E56" s="393"/>
      <c r="F56" s="352"/>
      <c r="G56" s="352"/>
      <c r="H56" s="352">
        <f t="shared" si="6"/>
        <v>0</v>
      </c>
      <c r="I56" s="379">
        <f t="shared" si="7"/>
        <v>0</v>
      </c>
      <c r="J56" s="352"/>
      <c r="K56" s="393"/>
      <c r="L56" s="352"/>
      <c r="M56" s="393">
        <f t="shared" si="9"/>
        <v>0</v>
      </c>
      <c r="N56" s="352"/>
      <c r="O56" s="393"/>
      <c r="P56" s="393">
        <f t="shared" si="8"/>
        <v>0</v>
      </c>
      <c r="Q56" s="393">
        <v>35000</v>
      </c>
      <c r="R56" s="1141" t="s">
        <v>495</v>
      </c>
    </row>
    <row r="57" spans="2:18" s="344" customFormat="1" ht="15.95" hidden="1" customHeight="1">
      <c r="B57" s="377">
        <v>11</v>
      </c>
      <c r="C57" s="378">
        <v>41675</v>
      </c>
      <c r="D57" s="351" t="s">
        <v>300</v>
      </c>
      <c r="E57" s="393"/>
      <c r="F57" s="352"/>
      <c r="G57" s="352"/>
      <c r="H57" s="352">
        <f t="shared" si="6"/>
        <v>0</v>
      </c>
      <c r="I57" s="379">
        <f t="shared" si="7"/>
        <v>0</v>
      </c>
      <c r="J57" s="352"/>
      <c r="K57" s="393"/>
      <c r="L57" s="352"/>
      <c r="M57" s="393">
        <f t="shared" si="9"/>
        <v>0</v>
      </c>
      <c r="N57" s="352"/>
      <c r="O57" s="393"/>
      <c r="P57" s="393">
        <f t="shared" si="8"/>
        <v>0</v>
      </c>
      <c r="Q57" s="393">
        <v>35000</v>
      </c>
      <c r="R57" s="1141" t="s">
        <v>495</v>
      </c>
    </row>
    <row r="58" spans="2:18" s="344" customFormat="1" ht="15.95" hidden="1" customHeight="1">
      <c r="B58" s="665">
        <v>12</v>
      </c>
      <c r="C58" s="506">
        <v>41676</v>
      </c>
      <c r="D58" s="359" t="s">
        <v>43</v>
      </c>
      <c r="E58" s="354" t="s">
        <v>9</v>
      </c>
      <c r="F58" s="354">
        <v>1</v>
      </c>
      <c r="G58" s="354">
        <v>120</v>
      </c>
      <c r="H58" s="354">
        <f t="shared" si="6"/>
        <v>120</v>
      </c>
      <c r="I58" s="384">
        <f t="shared" si="7"/>
        <v>60000</v>
      </c>
      <c r="J58" s="354"/>
      <c r="K58" s="2041"/>
      <c r="L58" s="354">
        <v>3</v>
      </c>
      <c r="M58" s="669">
        <f t="shared" si="9"/>
        <v>30000</v>
      </c>
      <c r="N58" s="354">
        <v>0.5</v>
      </c>
      <c r="O58" s="669"/>
      <c r="P58" s="669">
        <f t="shared" si="8"/>
        <v>90000</v>
      </c>
      <c r="Q58" s="669"/>
      <c r="R58" s="1141" t="s">
        <v>495</v>
      </c>
    </row>
    <row r="59" spans="2:18" ht="15.95" hidden="1" customHeight="1">
      <c r="B59" s="377">
        <v>13</v>
      </c>
      <c r="C59" s="378">
        <v>41677</v>
      </c>
      <c r="D59" s="351" t="s">
        <v>310</v>
      </c>
      <c r="E59" s="352"/>
      <c r="F59" s="352"/>
      <c r="G59" s="352"/>
      <c r="H59" s="352">
        <f t="shared" si="6"/>
        <v>0</v>
      </c>
      <c r="I59" s="379">
        <f t="shared" si="7"/>
        <v>0</v>
      </c>
      <c r="J59" s="352"/>
      <c r="K59" s="393"/>
      <c r="L59" s="352"/>
      <c r="M59" s="393">
        <f t="shared" si="9"/>
        <v>0</v>
      </c>
      <c r="N59" s="352"/>
      <c r="O59" s="393"/>
      <c r="P59" s="393">
        <f>I59+K59+M59+O59</f>
        <v>0</v>
      </c>
      <c r="Q59" s="393"/>
      <c r="R59" s="1141" t="s">
        <v>495</v>
      </c>
    </row>
    <row r="60" spans="2:18" ht="15.95" hidden="1" customHeight="1">
      <c r="B60" s="449">
        <v>14</v>
      </c>
      <c r="C60" s="450">
        <v>41678</v>
      </c>
      <c r="D60" s="453" t="s">
        <v>358</v>
      </c>
      <c r="E60" s="452"/>
      <c r="F60" s="452"/>
      <c r="G60" s="452"/>
      <c r="H60" s="452">
        <f t="shared" si="6"/>
        <v>0</v>
      </c>
      <c r="I60" s="439">
        <f t="shared" si="7"/>
        <v>0</v>
      </c>
      <c r="J60" s="452"/>
      <c r="K60" s="654"/>
      <c r="L60" s="452"/>
      <c r="M60" s="654">
        <f t="shared" si="9"/>
        <v>0</v>
      </c>
      <c r="N60" s="452"/>
      <c r="O60" s="654"/>
      <c r="P60" s="654">
        <f>I60+K60+M60+O60</f>
        <v>0</v>
      </c>
      <c r="Q60" s="654"/>
      <c r="R60" s="1141" t="s">
        <v>495</v>
      </c>
    </row>
    <row r="61" spans="2:18" ht="15.95" hidden="1" customHeight="1">
      <c r="B61" s="449">
        <v>15</v>
      </c>
      <c r="C61" s="724">
        <v>41679</v>
      </c>
      <c r="D61" s="453" t="s">
        <v>310</v>
      </c>
      <c r="E61" s="452"/>
      <c r="F61" s="452"/>
      <c r="G61" s="452"/>
      <c r="H61" s="452">
        <f t="shared" si="6"/>
        <v>0</v>
      </c>
      <c r="I61" s="439">
        <f t="shared" si="7"/>
        <v>0</v>
      </c>
      <c r="J61" s="452"/>
      <c r="K61" s="654"/>
      <c r="L61" s="452"/>
      <c r="M61" s="654">
        <f t="shared" si="9"/>
        <v>0</v>
      </c>
      <c r="N61" s="452"/>
      <c r="O61" s="654"/>
      <c r="P61" s="654">
        <f>I61+K61+M61+O61</f>
        <v>0</v>
      </c>
      <c r="Q61" s="654"/>
      <c r="R61" s="1141" t="s">
        <v>495</v>
      </c>
    </row>
    <row r="62" spans="2:18" ht="15.95" hidden="1" customHeight="1">
      <c r="B62" s="449">
        <v>16</v>
      </c>
      <c r="C62" s="450">
        <v>41680</v>
      </c>
      <c r="D62" s="453" t="s">
        <v>358</v>
      </c>
      <c r="E62" s="452"/>
      <c r="F62" s="452"/>
      <c r="G62" s="452"/>
      <c r="H62" s="452">
        <f t="shared" si="6"/>
        <v>0</v>
      </c>
      <c r="I62" s="439">
        <f t="shared" si="7"/>
        <v>0</v>
      </c>
      <c r="J62" s="452"/>
      <c r="K62" s="654"/>
      <c r="L62" s="452"/>
      <c r="M62" s="654">
        <f t="shared" si="9"/>
        <v>0</v>
      </c>
      <c r="N62" s="452"/>
      <c r="O62" s="654"/>
      <c r="P62" s="654">
        <f t="shared" ref="P62:P77" si="10">I62+K62+M62+O62</f>
        <v>0</v>
      </c>
      <c r="Q62" s="654"/>
      <c r="R62" s="1141" t="s">
        <v>495</v>
      </c>
    </row>
    <row r="63" spans="2:18" ht="15.95" hidden="1" customHeight="1">
      <c r="B63" s="223">
        <v>17</v>
      </c>
      <c r="C63" s="314">
        <v>41681</v>
      </c>
      <c r="D63" s="3" t="s">
        <v>65</v>
      </c>
      <c r="E63" s="413"/>
      <c r="F63" s="413"/>
      <c r="G63" s="413"/>
      <c r="H63" s="413">
        <f t="shared" si="6"/>
        <v>0</v>
      </c>
      <c r="I63" s="253">
        <f t="shared" si="7"/>
        <v>0</v>
      </c>
      <c r="J63" s="413"/>
      <c r="K63" s="2028"/>
      <c r="L63" s="413">
        <v>3</v>
      </c>
      <c r="M63" s="405">
        <f>L63*10000</f>
        <v>30000</v>
      </c>
      <c r="N63" s="413"/>
      <c r="O63" s="405"/>
      <c r="P63" s="405">
        <f t="shared" si="10"/>
        <v>30000</v>
      </c>
      <c r="Q63" s="405"/>
      <c r="R63" s="1141" t="s">
        <v>495</v>
      </c>
    </row>
    <row r="64" spans="2:18" ht="15.95" hidden="1" customHeight="1">
      <c r="B64" s="223">
        <v>18</v>
      </c>
      <c r="C64" s="314">
        <v>41682</v>
      </c>
      <c r="D64" s="20" t="s">
        <v>326</v>
      </c>
      <c r="E64" s="43" t="s">
        <v>39</v>
      </c>
      <c r="F64" s="413">
        <v>3</v>
      </c>
      <c r="G64" s="413">
        <v>10</v>
      </c>
      <c r="H64" s="413">
        <f t="shared" si="6"/>
        <v>30</v>
      </c>
      <c r="I64" s="253">
        <f t="shared" si="7"/>
        <v>15000</v>
      </c>
      <c r="J64" s="413"/>
      <c r="K64" s="2028"/>
      <c r="L64" s="413">
        <v>1</v>
      </c>
      <c r="M64" s="405">
        <f>L64*10000</f>
        <v>10000</v>
      </c>
      <c r="N64" s="413"/>
      <c r="O64" s="405"/>
      <c r="P64" s="405">
        <f t="shared" si="10"/>
        <v>25000</v>
      </c>
      <c r="Q64" s="405">
        <v>35000</v>
      </c>
      <c r="R64" s="1141" t="s">
        <v>495</v>
      </c>
    </row>
    <row r="65" spans="1:18" ht="15.95" hidden="1" customHeight="1">
      <c r="B65" s="377">
        <v>19</v>
      </c>
      <c r="C65" s="378">
        <v>41683</v>
      </c>
      <c r="D65" s="351" t="s">
        <v>300</v>
      </c>
      <c r="E65" s="352"/>
      <c r="F65" s="352"/>
      <c r="G65" s="352"/>
      <c r="H65" s="352">
        <f t="shared" si="6"/>
        <v>0</v>
      </c>
      <c r="I65" s="379">
        <f t="shared" si="7"/>
        <v>0</v>
      </c>
      <c r="J65" s="352"/>
      <c r="K65" s="393"/>
      <c r="L65" s="352"/>
      <c r="M65" s="393">
        <f>L65*10000</f>
        <v>0</v>
      </c>
      <c r="N65" s="352"/>
      <c r="O65" s="393"/>
      <c r="P65" s="393">
        <f>I65+K65+M65+O65</f>
        <v>0</v>
      </c>
      <c r="Q65" s="393">
        <v>35000</v>
      </c>
      <c r="R65" s="1141" t="s">
        <v>495</v>
      </c>
    </row>
    <row r="66" spans="1:18" ht="15.95" hidden="1" customHeight="1">
      <c r="B66" s="223">
        <v>20</v>
      </c>
      <c r="C66" s="314">
        <v>41684</v>
      </c>
      <c r="D66" s="20" t="s">
        <v>326</v>
      </c>
      <c r="E66" s="43" t="s">
        <v>39</v>
      </c>
      <c r="F66" s="413">
        <v>4</v>
      </c>
      <c r="G66" s="413">
        <v>10</v>
      </c>
      <c r="H66" s="413">
        <f t="shared" si="6"/>
        <v>40</v>
      </c>
      <c r="I66" s="253">
        <f t="shared" si="7"/>
        <v>20000</v>
      </c>
      <c r="J66" s="413"/>
      <c r="K66" s="2028"/>
      <c r="L66" s="413"/>
      <c r="M66" s="405">
        <f>L66*10000</f>
        <v>0</v>
      </c>
      <c r="N66" s="413"/>
      <c r="O66" s="405"/>
      <c r="P66" s="405">
        <f t="shared" si="10"/>
        <v>20000</v>
      </c>
      <c r="Q66" s="405">
        <v>35000</v>
      </c>
      <c r="R66" s="1141" t="s">
        <v>495</v>
      </c>
    </row>
    <row r="67" spans="1:18" ht="15.95" hidden="1" customHeight="1">
      <c r="B67" s="223">
        <v>21</v>
      </c>
      <c r="C67" s="314">
        <v>41685</v>
      </c>
      <c r="D67" s="20" t="s">
        <v>326</v>
      </c>
      <c r="E67" s="43" t="s">
        <v>39</v>
      </c>
      <c r="F67" s="413">
        <v>4</v>
      </c>
      <c r="G67" s="413">
        <v>10</v>
      </c>
      <c r="H67" s="413">
        <f t="shared" si="6"/>
        <v>40</v>
      </c>
      <c r="I67" s="253">
        <f t="shared" si="7"/>
        <v>20000</v>
      </c>
      <c r="J67" s="413"/>
      <c r="K67" s="2028"/>
      <c r="L67" s="413"/>
      <c r="M67" s="405">
        <f t="shared" ref="M67:M77" si="11">L67*10000</f>
        <v>0</v>
      </c>
      <c r="N67" s="413"/>
      <c r="O67" s="405"/>
      <c r="P67" s="405">
        <f t="shared" si="10"/>
        <v>20000</v>
      </c>
      <c r="Q67" s="405">
        <v>35000</v>
      </c>
      <c r="R67" s="1141" t="s">
        <v>495</v>
      </c>
    </row>
    <row r="68" spans="1:18" s="344" customFormat="1" ht="15.95" hidden="1" customHeight="1">
      <c r="B68" s="377">
        <v>22</v>
      </c>
      <c r="C68" s="389">
        <v>41686</v>
      </c>
      <c r="D68" s="351" t="s">
        <v>52</v>
      </c>
      <c r="E68" s="352"/>
      <c r="F68" s="352"/>
      <c r="G68" s="352"/>
      <c r="H68" s="352">
        <f t="shared" si="6"/>
        <v>0</v>
      </c>
      <c r="I68" s="379">
        <f t="shared" si="7"/>
        <v>0</v>
      </c>
      <c r="J68" s="352"/>
      <c r="K68" s="393"/>
      <c r="L68" s="352"/>
      <c r="M68" s="393">
        <f t="shared" si="11"/>
        <v>0</v>
      </c>
      <c r="N68" s="352"/>
      <c r="O68" s="393"/>
      <c r="P68" s="393">
        <f t="shared" si="10"/>
        <v>0</v>
      </c>
      <c r="Q68" s="393">
        <v>35000</v>
      </c>
      <c r="R68" s="1141" t="s">
        <v>495</v>
      </c>
    </row>
    <row r="69" spans="1:18" ht="15.95" hidden="1" customHeight="1">
      <c r="B69" s="223">
        <v>23</v>
      </c>
      <c r="C69" s="314">
        <v>41687</v>
      </c>
      <c r="D69" s="20" t="s">
        <v>326</v>
      </c>
      <c r="E69" s="43" t="s">
        <v>39</v>
      </c>
      <c r="F69" s="413">
        <v>5</v>
      </c>
      <c r="G69" s="413">
        <v>10</v>
      </c>
      <c r="H69" s="413">
        <f t="shared" si="6"/>
        <v>50</v>
      </c>
      <c r="I69" s="253">
        <f t="shared" si="7"/>
        <v>25000</v>
      </c>
      <c r="J69" s="413"/>
      <c r="K69" s="2028"/>
      <c r="L69" s="413"/>
      <c r="M69" s="405">
        <f t="shared" si="11"/>
        <v>0</v>
      </c>
      <c r="N69" s="413"/>
      <c r="O69" s="405"/>
      <c r="P69" s="405">
        <f t="shared" si="10"/>
        <v>25000</v>
      </c>
      <c r="Q69" s="405">
        <v>35000</v>
      </c>
      <c r="R69" s="1141" t="s">
        <v>495</v>
      </c>
    </row>
    <row r="70" spans="1:18" ht="15.95" hidden="1" customHeight="1">
      <c r="B70" s="223">
        <v>24</v>
      </c>
      <c r="C70" s="314">
        <v>41688</v>
      </c>
      <c r="D70" s="20" t="s">
        <v>326</v>
      </c>
      <c r="E70" s="43" t="s">
        <v>39</v>
      </c>
      <c r="F70" s="413">
        <v>1</v>
      </c>
      <c r="G70" s="413">
        <v>10</v>
      </c>
      <c r="H70" s="413">
        <f t="shared" si="6"/>
        <v>10</v>
      </c>
      <c r="I70" s="253">
        <f t="shared" si="7"/>
        <v>5000</v>
      </c>
      <c r="J70" s="413"/>
      <c r="K70" s="2028"/>
      <c r="L70" s="413"/>
      <c r="M70" s="405">
        <f t="shared" si="11"/>
        <v>0</v>
      </c>
      <c r="N70" s="413"/>
      <c r="O70" s="405"/>
      <c r="P70" s="405">
        <f t="shared" si="10"/>
        <v>5000</v>
      </c>
      <c r="Q70" s="405">
        <v>35000</v>
      </c>
      <c r="R70" s="1141" t="s">
        <v>495</v>
      </c>
    </row>
    <row r="71" spans="1:18" ht="15.95" hidden="1" customHeight="1">
      <c r="B71" s="223">
        <v>25</v>
      </c>
      <c r="C71" s="314">
        <v>41689</v>
      </c>
      <c r="D71" s="359" t="s">
        <v>327</v>
      </c>
      <c r="E71" s="413" t="s">
        <v>61</v>
      </c>
      <c r="F71" s="413">
        <v>1</v>
      </c>
      <c r="G71" s="413">
        <v>110</v>
      </c>
      <c r="H71" s="413">
        <f t="shared" si="6"/>
        <v>110</v>
      </c>
      <c r="I71" s="253">
        <f t="shared" si="7"/>
        <v>55000</v>
      </c>
      <c r="J71" s="413"/>
      <c r="K71" s="2028"/>
      <c r="L71" s="413">
        <v>1</v>
      </c>
      <c r="M71" s="405">
        <f t="shared" si="11"/>
        <v>10000</v>
      </c>
      <c r="N71" s="413"/>
      <c r="O71" s="405"/>
      <c r="P71" s="405">
        <f t="shared" si="10"/>
        <v>65000</v>
      </c>
      <c r="Q71" s="405">
        <v>35000</v>
      </c>
      <c r="R71" s="1141" t="s">
        <v>495</v>
      </c>
    </row>
    <row r="72" spans="1:18" ht="15.95" hidden="1" customHeight="1">
      <c r="B72" s="223">
        <v>26</v>
      </c>
      <c r="C72" s="314">
        <v>41690</v>
      </c>
      <c r="D72" s="359" t="s">
        <v>327</v>
      </c>
      <c r="E72" s="413" t="s">
        <v>61</v>
      </c>
      <c r="F72" s="413">
        <v>1</v>
      </c>
      <c r="G72" s="413">
        <v>110</v>
      </c>
      <c r="H72" s="413">
        <f t="shared" si="6"/>
        <v>110</v>
      </c>
      <c r="I72" s="253">
        <f t="shared" si="7"/>
        <v>55000</v>
      </c>
      <c r="J72" s="413"/>
      <c r="K72" s="2028"/>
      <c r="L72" s="413">
        <v>2.5</v>
      </c>
      <c r="M72" s="405">
        <f t="shared" si="11"/>
        <v>25000</v>
      </c>
      <c r="N72" s="413"/>
      <c r="O72" s="405"/>
      <c r="P72" s="405">
        <f t="shared" si="10"/>
        <v>80000</v>
      </c>
      <c r="Q72" s="405">
        <v>35000</v>
      </c>
      <c r="R72" s="1141" t="s">
        <v>495</v>
      </c>
    </row>
    <row r="73" spans="1:18" s="344" customFormat="1" ht="15.95" hidden="1" customHeight="1">
      <c r="B73" s="377">
        <v>27</v>
      </c>
      <c r="C73" s="378">
        <v>41691</v>
      </c>
      <c r="D73" s="351" t="s">
        <v>52</v>
      </c>
      <c r="E73" s="352"/>
      <c r="F73" s="352"/>
      <c r="G73" s="352"/>
      <c r="H73" s="352">
        <f t="shared" si="6"/>
        <v>0</v>
      </c>
      <c r="I73" s="379">
        <f t="shared" si="7"/>
        <v>0</v>
      </c>
      <c r="J73" s="352"/>
      <c r="K73" s="393"/>
      <c r="L73" s="352"/>
      <c r="M73" s="393">
        <f t="shared" si="11"/>
        <v>0</v>
      </c>
      <c r="N73" s="352"/>
      <c r="O73" s="393"/>
      <c r="P73" s="393">
        <f t="shared" si="10"/>
        <v>0</v>
      </c>
      <c r="Q73" s="393">
        <v>35000</v>
      </c>
      <c r="R73" s="1141" t="s">
        <v>495</v>
      </c>
    </row>
    <row r="74" spans="1:18" ht="15.95" hidden="1" customHeight="1">
      <c r="B74" s="223">
        <v>28</v>
      </c>
      <c r="C74" s="314">
        <v>41692</v>
      </c>
      <c r="D74" s="3" t="s">
        <v>325</v>
      </c>
      <c r="E74" s="413"/>
      <c r="F74" s="413"/>
      <c r="G74" s="413"/>
      <c r="H74" s="413">
        <f t="shared" si="6"/>
        <v>0</v>
      </c>
      <c r="I74" s="253">
        <f t="shared" si="7"/>
        <v>0</v>
      </c>
      <c r="J74" s="20" t="s">
        <v>324</v>
      </c>
      <c r="K74" s="2028"/>
      <c r="L74" s="413">
        <v>4</v>
      </c>
      <c r="M74" s="405">
        <f t="shared" si="11"/>
        <v>40000</v>
      </c>
      <c r="N74" s="413"/>
      <c r="O74" s="405"/>
      <c r="P74" s="405">
        <f t="shared" si="10"/>
        <v>40000</v>
      </c>
      <c r="Q74" s="405">
        <v>35000</v>
      </c>
      <c r="R74" s="1141" t="s">
        <v>495</v>
      </c>
    </row>
    <row r="75" spans="1:18" s="344" customFormat="1" ht="15.95" hidden="1" customHeight="1">
      <c r="B75" s="665">
        <v>29</v>
      </c>
      <c r="C75" s="524">
        <v>41693</v>
      </c>
      <c r="D75" s="359" t="s">
        <v>346</v>
      </c>
      <c r="E75" s="354" t="s">
        <v>74</v>
      </c>
      <c r="F75" s="354">
        <v>1</v>
      </c>
      <c r="G75" s="354">
        <v>3</v>
      </c>
      <c r="H75" s="354">
        <f t="shared" si="6"/>
        <v>3</v>
      </c>
      <c r="I75" s="384">
        <f t="shared" si="7"/>
        <v>1500</v>
      </c>
      <c r="J75" s="354"/>
      <c r="K75" s="2041"/>
      <c r="L75" s="354"/>
      <c r="M75" s="669">
        <f t="shared" si="11"/>
        <v>0</v>
      </c>
      <c r="N75" s="354"/>
      <c r="O75" s="669"/>
      <c r="P75" s="669">
        <f t="shared" si="10"/>
        <v>1500</v>
      </c>
      <c r="Q75" s="669">
        <v>35000</v>
      </c>
      <c r="R75" s="1141" t="s">
        <v>495</v>
      </c>
    </row>
    <row r="76" spans="1:18" ht="15.95" hidden="1" customHeight="1">
      <c r="B76" s="377">
        <v>30</v>
      </c>
      <c r="C76" s="378">
        <v>41694</v>
      </c>
      <c r="D76" s="351" t="s">
        <v>300</v>
      </c>
      <c r="E76" s="352"/>
      <c r="F76" s="352"/>
      <c r="G76" s="352"/>
      <c r="H76" s="352">
        <f t="shared" si="6"/>
        <v>0</v>
      </c>
      <c r="I76" s="379">
        <f t="shared" si="7"/>
        <v>0</v>
      </c>
      <c r="J76" s="352"/>
      <c r="K76" s="393"/>
      <c r="L76" s="352"/>
      <c r="M76" s="393">
        <f t="shared" si="11"/>
        <v>0</v>
      </c>
      <c r="N76" s="352"/>
      <c r="O76" s="393"/>
      <c r="P76" s="393">
        <f t="shared" si="10"/>
        <v>0</v>
      </c>
      <c r="Q76" s="393">
        <v>35000</v>
      </c>
      <c r="R76" s="1141" t="s">
        <v>495</v>
      </c>
    </row>
    <row r="77" spans="1:18" ht="15.95" hidden="1" customHeight="1" thickBot="1">
      <c r="B77" s="559">
        <v>31</v>
      </c>
      <c r="C77" s="560">
        <v>41695</v>
      </c>
      <c r="D77" s="610" t="s">
        <v>138</v>
      </c>
      <c r="E77" s="564"/>
      <c r="F77" s="564"/>
      <c r="G77" s="564"/>
      <c r="H77" s="564">
        <f t="shared" si="6"/>
        <v>0</v>
      </c>
      <c r="I77" s="565">
        <f t="shared" si="7"/>
        <v>0</v>
      </c>
      <c r="J77" s="562"/>
      <c r="K77" s="562"/>
      <c r="L77" s="564"/>
      <c r="M77" s="562">
        <f t="shared" si="11"/>
        <v>0</v>
      </c>
      <c r="N77" s="561"/>
      <c r="O77" s="734">
        <f t="shared" ref="O77:O83" si="12">N77*15000</f>
        <v>0</v>
      </c>
      <c r="P77" s="562">
        <f t="shared" si="10"/>
        <v>0</v>
      </c>
      <c r="Q77" s="562"/>
      <c r="R77" s="1141" t="s">
        <v>495</v>
      </c>
    </row>
    <row r="78" spans="1:18" ht="15.95" hidden="1" customHeight="1">
      <c r="A78" s="18"/>
      <c r="B78" s="768">
        <v>1</v>
      </c>
      <c r="C78" s="769">
        <v>41696</v>
      </c>
      <c r="D78" s="3377" t="s">
        <v>363</v>
      </c>
      <c r="E78" s="770"/>
      <c r="F78" s="770"/>
      <c r="G78" s="771"/>
      <c r="H78" s="770">
        <f>F78*G78</f>
        <v>0</v>
      </c>
      <c r="I78" s="772">
        <f>H78*500</f>
        <v>0</v>
      </c>
      <c r="J78" s="773"/>
      <c r="K78" s="2032"/>
      <c r="L78" s="123"/>
      <c r="M78" s="305">
        <f>L78*10000</f>
        <v>0</v>
      </c>
      <c r="N78" s="121"/>
      <c r="O78" s="305">
        <f t="shared" si="12"/>
        <v>0</v>
      </c>
      <c r="P78" s="774">
        <f>I78+K78+M78+O78</f>
        <v>0</v>
      </c>
      <c r="Q78" s="774"/>
      <c r="R78" s="1141" t="s">
        <v>495</v>
      </c>
    </row>
    <row r="79" spans="1:18" s="340" customFormat="1" ht="15.95" hidden="1" customHeight="1">
      <c r="A79" s="339"/>
      <c r="B79" s="776">
        <v>2</v>
      </c>
      <c r="C79" s="526">
        <v>41697</v>
      </c>
      <c r="D79" s="3378"/>
      <c r="E79" s="121"/>
      <c r="F79" s="121"/>
      <c r="G79" s="123"/>
      <c r="H79" s="121">
        <f t="shared" ref="H79:H118" si="13">F79*G79</f>
        <v>0</v>
      </c>
      <c r="I79" s="103">
        <f>H79*500</f>
        <v>0</v>
      </c>
      <c r="J79" s="777"/>
      <c r="K79" s="2031"/>
      <c r="L79" s="123"/>
      <c r="M79" s="305">
        <f>L79*10000</f>
        <v>0</v>
      </c>
      <c r="N79" s="121"/>
      <c r="O79" s="305">
        <f t="shared" si="12"/>
        <v>0</v>
      </c>
      <c r="P79" s="305">
        <f>I79+K79+M79+O79</f>
        <v>0</v>
      </c>
      <c r="Q79" s="305"/>
      <c r="R79" s="1141" t="s">
        <v>495</v>
      </c>
    </row>
    <row r="80" spans="1:18" ht="15.95" hidden="1" customHeight="1">
      <c r="A80" s="19"/>
      <c r="B80" s="778">
        <v>3</v>
      </c>
      <c r="C80" s="526">
        <v>41698</v>
      </c>
      <c r="D80" s="3378"/>
      <c r="E80" s="121"/>
      <c r="F80" s="121"/>
      <c r="G80" s="121"/>
      <c r="H80" s="121">
        <f t="shared" si="13"/>
        <v>0</v>
      </c>
      <c r="I80" s="122">
        <f>H80*500</f>
        <v>0</v>
      </c>
      <c r="J80" s="121"/>
      <c r="K80" s="779"/>
      <c r="L80" s="123"/>
      <c r="M80" s="305">
        <f t="shared" ref="M80:M92" si="14">L80*10000</f>
        <v>0</v>
      </c>
      <c r="N80" s="121"/>
      <c r="O80" s="305">
        <f t="shared" si="12"/>
        <v>0</v>
      </c>
      <c r="P80" s="305">
        <f t="shared" ref="P80:P92" si="15">I80+K80+M80+O80</f>
        <v>0</v>
      </c>
      <c r="Q80" s="780"/>
      <c r="R80" s="1141" t="s">
        <v>495</v>
      </c>
    </row>
    <row r="81" spans="1:19" ht="15.95" hidden="1" customHeight="1">
      <c r="A81" s="19"/>
      <c r="B81" s="776">
        <v>4</v>
      </c>
      <c r="C81" s="526">
        <v>41699</v>
      </c>
      <c r="D81" s="3378"/>
      <c r="E81" s="121"/>
      <c r="F81" s="121"/>
      <c r="G81" s="764"/>
      <c r="H81" s="121">
        <f t="shared" si="13"/>
        <v>0</v>
      </c>
      <c r="I81" s="103">
        <f>H81*500</f>
        <v>0</v>
      </c>
      <c r="J81" s="121"/>
      <c r="K81" s="2031"/>
      <c r="L81" s="123"/>
      <c r="M81" s="305">
        <f t="shared" si="14"/>
        <v>0</v>
      </c>
      <c r="N81" s="121"/>
      <c r="O81" s="305">
        <f t="shared" si="12"/>
        <v>0</v>
      </c>
      <c r="P81" s="305">
        <f t="shared" si="15"/>
        <v>0</v>
      </c>
      <c r="Q81" s="782"/>
      <c r="R81" s="1141" t="s">
        <v>495</v>
      </c>
    </row>
    <row r="82" spans="1:19" ht="15.95" hidden="1" customHeight="1">
      <c r="A82" s="19"/>
      <c r="B82" s="800">
        <v>5</v>
      </c>
      <c r="C82" s="387">
        <v>41700</v>
      </c>
      <c r="D82" s="3378"/>
      <c r="E82" s="121"/>
      <c r="F82" s="784"/>
      <c r="G82" s="785"/>
      <c r="H82" s="121">
        <f t="shared" si="13"/>
        <v>0</v>
      </c>
      <c r="I82" s="103">
        <f t="shared" ref="I82:I93" si="16">H82*500</f>
        <v>0</v>
      </c>
      <c r="J82" s="786"/>
      <c r="K82" s="787"/>
      <c r="L82" s="123"/>
      <c r="M82" s="305">
        <f t="shared" si="14"/>
        <v>0</v>
      </c>
      <c r="N82" s="121"/>
      <c r="O82" s="305">
        <f t="shared" si="12"/>
        <v>0</v>
      </c>
      <c r="P82" s="305">
        <f t="shared" si="15"/>
        <v>0</v>
      </c>
      <c r="Q82" s="788"/>
      <c r="R82" s="1141" t="s">
        <v>495</v>
      </c>
    </row>
    <row r="83" spans="1:19" ht="15.95" hidden="1" customHeight="1">
      <c r="A83" s="19"/>
      <c r="B83" s="776">
        <v>6</v>
      </c>
      <c r="C83" s="526">
        <v>41701</v>
      </c>
      <c r="D83" s="3378"/>
      <c r="E83" s="120"/>
      <c r="F83" s="121"/>
      <c r="G83" s="764"/>
      <c r="H83" s="121">
        <f t="shared" si="13"/>
        <v>0</v>
      </c>
      <c r="I83" s="103">
        <f t="shared" si="16"/>
        <v>0</v>
      </c>
      <c r="J83" s="777"/>
      <c r="K83" s="2031"/>
      <c r="L83" s="123"/>
      <c r="M83" s="305">
        <f t="shared" si="14"/>
        <v>0</v>
      </c>
      <c r="N83" s="121"/>
      <c r="O83" s="305">
        <f t="shared" si="12"/>
        <v>0</v>
      </c>
      <c r="P83" s="305">
        <f t="shared" si="15"/>
        <v>0</v>
      </c>
      <c r="Q83" s="305"/>
      <c r="R83" s="1141" t="s">
        <v>495</v>
      </c>
    </row>
    <row r="84" spans="1:19" ht="15.95" hidden="1" customHeight="1">
      <c r="A84" s="19"/>
      <c r="B84" s="778">
        <v>7</v>
      </c>
      <c r="C84" s="526">
        <v>41702</v>
      </c>
      <c r="D84" s="3378"/>
      <c r="E84" s="121"/>
      <c r="F84" s="121"/>
      <c r="G84" s="764"/>
      <c r="H84" s="121">
        <f t="shared" si="13"/>
        <v>0</v>
      </c>
      <c r="I84" s="103">
        <f t="shared" si="16"/>
        <v>0</v>
      </c>
      <c r="J84" s="121"/>
      <c r="K84" s="2033"/>
      <c r="L84" s="123"/>
      <c r="M84" s="305">
        <f t="shared" si="14"/>
        <v>0</v>
      </c>
      <c r="N84" s="121"/>
      <c r="O84" s="305">
        <f t="shared" ref="O84:O92" si="17">N84*15000</f>
        <v>0</v>
      </c>
      <c r="P84" s="305">
        <f t="shared" si="15"/>
        <v>0</v>
      </c>
      <c r="Q84" s="305"/>
      <c r="R84" s="1141" t="s">
        <v>495</v>
      </c>
    </row>
    <row r="85" spans="1:19" ht="15.95" hidden="1" customHeight="1">
      <c r="A85" s="19"/>
      <c r="B85" s="776">
        <v>8</v>
      </c>
      <c r="C85" s="526">
        <v>41703</v>
      </c>
      <c r="D85" s="3378"/>
      <c r="E85" s="121"/>
      <c r="F85" s="121"/>
      <c r="G85" s="764"/>
      <c r="H85" s="121">
        <f t="shared" si="13"/>
        <v>0</v>
      </c>
      <c r="I85" s="103">
        <f t="shared" si="16"/>
        <v>0</v>
      </c>
      <c r="J85" s="121"/>
      <c r="K85" s="2033"/>
      <c r="L85" s="123"/>
      <c r="M85" s="305">
        <f t="shared" si="14"/>
        <v>0</v>
      </c>
      <c r="N85" s="121"/>
      <c r="O85" s="305">
        <f t="shared" si="17"/>
        <v>0</v>
      </c>
      <c r="P85" s="305">
        <f t="shared" si="15"/>
        <v>0</v>
      </c>
      <c r="Q85" s="305"/>
      <c r="R85" s="1141" t="s">
        <v>495</v>
      </c>
    </row>
    <row r="86" spans="1:19" ht="15.95" hidden="1" customHeight="1">
      <c r="A86" s="19"/>
      <c r="B86" s="778">
        <v>9</v>
      </c>
      <c r="C86" s="526">
        <v>41704</v>
      </c>
      <c r="D86" s="3378"/>
      <c r="E86" s="120"/>
      <c r="F86" s="121"/>
      <c r="G86" s="764"/>
      <c r="H86" s="121">
        <f t="shared" si="13"/>
        <v>0</v>
      </c>
      <c r="I86" s="103">
        <f t="shared" si="16"/>
        <v>0</v>
      </c>
      <c r="J86" s="121"/>
      <c r="K86" s="2033"/>
      <c r="L86" s="123"/>
      <c r="M86" s="305">
        <f t="shared" si="14"/>
        <v>0</v>
      </c>
      <c r="N86" s="121"/>
      <c r="O86" s="305">
        <f t="shared" si="17"/>
        <v>0</v>
      </c>
      <c r="P86" s="305">
        <f t="shared" si="15"/>
        <v>0</v>
      </c>
      <c r="Q86" s="780"/>
      <c r="R86" s="1141" t="s">
        <v>495</v>
      </c>
    </row>
    <row r="87" spans="1:19" ht="15.95" hidden="1" customHeight="1">
      <c r="A87" s="19"/>
      <c r="B87" s="776">
        <v>10</v>
      </c>
      <c r="C87" s="526">
        <v>41705</v>
      </c>
      <c r="D87" s="3378"/>
      <c r="E87" s="121"/>
      <c r="F87" s="121"/>
      <c r="G87" s="764"/>
      <c r="H87" s="121">
        <f t="shared" si="13"/>
        <v>0</v>
      </c>
      <c r="I87" s="103">
        <f t="shared" si="16"/>
        <v>0</v>
      </c>
      <c r="J87" s="121"/>
      <c r="K87" s="2033"/>
      <c r="L87" s="123"/>
      <c r="M87" s="305">
        <f t="shared" si="14"/>
        <v>0</v>
      </c>
      <c r="N87" s="121"/>
      <c r="O87" s="305">
        <f t="shared" si="17"/>
        <v>0</v>
      </c>
      <c r="P87" s="305">
        <f t="shared" si="15"/>
        <v>0</v>
      </c>
      <c r="Q87" s="782"/>
      <c r="R87" s="1141" t="s">
        <v>495</v>
      </c>
    </row>
    <row r="88" spans="1:19" ht="15.95" hidden="1" customHeight="1">
      <c r="A88" s="19"/>
      <c r="B88" s="778">
        <v>11</v>
      </c>
      <c r="C88" s="526">
        <v>41706</v>
      </c>
      <c r="D88" s="3378"/>
      <c r="E88" s="121"/>
      <c r="F88" s="121"/>
      <c r="G88" s="764"/>
      <c r="H88" s="121">
        <f t="shared" si="13"/>
        <v>0</v>
      </c>
      <c r="I88" s="103">
        <f t="shared" si="16"/>
        <v>0</v>
      </c>
      <c r="J88" s="121"/>
      <c r="K88" s="2033"/>
      <c r="L88" s="121"/>
      <c r="M88" s="305">
        <f t="shared" si="14"/>
        <v>0</v>
      </c>
      <c r="N88" s="121"/>
      <c r="O88" s="305">
        <f t="shared" si="17"/>
        <v>0</v>
      </c>
      <c r="P88" s="305">
        <f t="shared" si="15"/>
        <v>0</v>
      </c>
      <c r="Q88" s="305"/>
      <c r="R88" s="1141" t="s">
        <v>495</v>
      </c>
    </row>
    <row r="89" spans="1:19" ht="15.95" hidden="1" customHeight="1">
      <c r="A89" s="19"/>
      <c r="B89" s="386">
        <v>12</v>
      </c>
      <c r="C89" s="387">
        <v>41707</v>
      </c>
      <c r="D89" s="3378"/>
      <c r="E89" s="121"/>
      <c r="F89" s="121"/>
      <c r="G89" s="764"/>
      <c r="H89" s="121">
        <f t="shared" si="13"/>
        <v>0</v>
      </c>
      <c r="I89" s="103">
        <f t="shared" si="16"/>
        <v>0</v>
      </c>
      <c r="J89" s="121"/>
      <c r="K89" s="2033"/>
      <c r="L89" s="121"/>
      <c r="M89" s="305">
        <f t="shared" si="14"/>
        <v>0</v>
      </c>
      <c r="N89" s="121"/>
      <c r="O89" s="305">
        <f t="shared" si="17"/>
        <v>0</v>
      </c>
      <c r="P89" s="305">
        <f t="shared" si="15"/>
        <v>0</v>
      </c>
      <c r="Q89" s="305"/>
      <c r="R89" s="1141" t="s">
        <v>495</v>
      </c>
    </row>
    <row r="90" spans="1:19" ht="15.95" hidden="1" customHeight="1">
      <c r="A90" s="19"/>
      <c r="B90" s="778">
        <v>13</v>
      </c>
      <c r="C90" s="526">
        <v>41708</v>
      </c>
      <c r="D90" s="3378"/>
      <c r="E90" s="121"/>
      <c r="F90" s="121"/>
      <c r="G90" s="764"/>
      <c r="H90" s="121">
        <f t="shared" si="13"/>
        <v>0</v>
      </c>
      <c r="I90" s="103">
        <f t="shared" si="16"/>
        <v>0</v>
      </c>
      <c r="J90" s="121"/>
      <c r="K90" s="2033"/>
      <c r="L90" s="121"/>
      <c r="M90" s="305">
        <f t="shared" si="14"/>
        <v>0</v>
      </c>
      <c r="N90" s="121"/>
      <c r="O90" s="305">
        <f t="shared" si="17"/>
        <v>0</v>
      </c>
      <c r="P90" s="305">
        <f t="shared" si="15"/>
        <v>0</v>
      </c>
      <c r="Q90" s="305"/>
      <c r="R90" s="1141" t="s">
        <v>495</v>
      </c>
    </row>
    <row r="91" spans="1:19" ht="15.95" hidden="1" customHeight="1">
      <c r="B91" s="776">
        <v>14</v>
      </c>
      <c r="C91" s="526">
        <v>41709</v>
      </c>
      <c r="D91" s="3378"/>
      <c r="E91" s="121"/>
      <c r="F91" s="121"/>
      <c r="G91" s="764"/>
      <c r="H91" s="121">
        <f t="shared" si="13"/>
        <v>0</v>
      </c>
      <c r="I91" s="103">
        <f t="shared" si="16"/>
        <v>0</v>
      </c>
      <c r="J91" s="121"/>
      <c r="K91" s="2033"/>
      <c r="L91" s="121"/>
      <c r="M91" s="305">
        <f t="shared" si="14"/>
        <v>0</v>
      </c>
      <c r="N91" s="121"/>
      <c r="O91" s="305">
        <f t="shared" si="17"/>
        <v>0</v>
      </c>
      <c r="P91" s="305">
        <f t="shared" si="15"/>
        <v>0</v>
      </c>
      <c r="Q91" s="305"/>
      <c r="R91" s="1141" t="s">
        <v>495</v>
      </c>
    </row>
    <row r="92" spans="1:19" ht="15.95" hidden="1" customHeight="1">
      <c r="B92" s="778">
        <v>15</v>
      </c>
      <c r="C92" s="526">
        <v>41710</v>
      </c>
      <c r="D92" s="3378"/>
      <c r="E92" s="120"/>
      <c r="F92" s="121"/>
      <c r="G92" s="764"/>
      <c r="H92" s="121">
        <f t="shared" si="13"/>
        <v>0</v>
      </c>
      <c r="I92" s="103">
        <f t="shared" si="16"/>
        <v>0</v>
      </c>
      <c r="J92" s="121"/>
      <c r="K92" s="2033"/>
      <c r="L92" s="121"/>
      <c r="M92" s="305">
        <f t="shared" si="14"/>
        <v>0</v>
      </c>
      <c r="N92" s="121"/>
      <c r="O92" s="305">
        <f t="shared" si="17"/>
        <v>0</v>
      </c>
      <c r="P92" s="305">
        <f t="shared" si="15"/>
        <v>0</v>
      </c>
      <c r="Q92" s="305"/>
      <c r="R92" s="1141" t="s">
        <v>495</v>
      </c>
    </row>
    <row r="93" spans="1:19" ht="15.95" hidden="1" customHeight="1">
      <c r="B93" s="776">
        <v>16</v>
      </c>
      <c r="C93" s="526">
        <v>41711</v>
      </c>
      <c r="D93" s="3378"/>
      <c r="E93" s="121"/>
      <c r="F93" s="121"/>
      <c r="G93" s="764"/>
      <c r="H93" s="121">
        <f t="shared" si="13"/>
        <v>0</v>
      </c>
      <c r="I93" s="103">
        <f t="shared" si="16"/>
        <v>0</v>
      </c>
      <c r="J93" s="121"/>
      <c r="K93" s="2033"/>
      <c r="L93" s="121"/>
      <c r="M93" s="305">
        <f>L93*10000</f>
        <v>0</v>
      </c>
      <c r="N93" s="121"/>
      <c r="O93" s="305">
        <f>N93*15000</f>
        <v>0</v>
      </c>
      <c r="P93" s="305">
        <f t="shared" ref="P93:P99" si="18">I93+K93+M93+O93</f>
        <v>0</v>
      </c>
      <c r="Q93" s="305"/>
      <c r="R93" s="1141" t="s">
        <v>495</v>
      </c>
    </row>
    <row r="94" spans="1:19" ht="15.95" hidden="1" customHeight="1">
      <c r="B94" s="778">
        <v>17</v>
      </c>
      <c r="C94" s="526">
        <v>41712</v>
      </c>
      <c r="D94" s="3378"/>
      <c r="E94" s="121"/>
      <c r="F94" s="121"/>
      <c r="G94" s="764"/>
      <c r="H94" s="121">
        <f t="shared" si="13"/>
        <v>0</v>
      </c>
      <c r="I94" s="103">
        <f t="shared" ref="I94:I118" si="19">H94*500</f>
        <v>0</v>
      </c>
      <c r="J94" s="121"/>
      <c r="K94" s="2033"/>
      <c r="L94" s="121"/>
      <c r="M94" s="305">
        <f t="shared" ref="M94:M105" si="20">L94*10000</f>
        <v>0</v>
      </c>
      <c r="N94" s="121"/>
      <c r="O94" s="305">
        <f t="shared" ref="O94:O167" si="21">N94*15000</f>
        <v>0</v>
      </c>
      <c r="P94" s="305">
        <f t="shared" si="18"/>
        <v>0</v>
      </c>
      <c r="Q94" s="305"/>
      <c r="R94" s="1141" t="s">
        <v>495</v>
      </c>
    </row>
    <row r="95" spans="1:19" ht="15.95" hidden="1" customHeight="1">
      <c r="B95" s="776">
        <v>18</v>
      </c>
      <c r="C95" s="526">
        <v>41713</v>
      </c>
      <c r="D95" s="3378"/>
      <c r="E95" s="121"/>
      <c r="F95" s="121"/>
      <c r="G95" s="764"/>
      <c r="H95" s="121">
        <f t="shared" si="13"/>
        <v>0</v>
      </c>
      <c r="I95" s="103">
        <f t="shared" si="19"/>
        <v>0</v>
      </c>
      <c r="J95" s="121"/>
      <c r="K95" s="2033"/>
      <c r="L95" s="121"/>
      <c r="M95" s="305">
        <f t="shared" si="20"/>
        <v>0</v>
      </c>
      <c r="N95" s="121"/>
      <c r="O95" s="305">
        <f t="shared" si="21"/>
        <v>0</v>
      </c>
      <c r="P95" s="305">
        <f t="shared" si="18"/>
        <v>0</v>
      </c>
      <c r="Q95" s="305"/>
      <c r="R95" s="1141" t="s">
        <v>495</v>
      </c>
      <c r="S95" s="344"/>
    </row>
    <row r="96" spans="1:19" ht="15.95" hidden="1" customHeight="1">
      <c r="B96" s="800">
        <v>19</v>
      </c>
      <c r="C96" s="387">
        <v>41714</v>
      </c>
      <c r="D96" s="3378"/>
      <c r="E96" s="121"/>
      <c r="F96" s="121"/>
      <c r="G96" s="764"/>
      <c r="H96" s="121">
        <f t="shared" si="13"/>
        <v>0</v>
      </c>
      <c r="I96" s="103">
        <f t="shared" si="19"/>
        <v>0</v>
      </c>
      <c r="J96" s="121"/>
      <c r="K96" s="2033"/>
      <c r="L96" s="121"/>
      <c r="M96" s="305">
        <f t="shared" si="20"/>
        <v>0</v>
      </c>
      <c r="N96" s="121"/>
      <c r="O96" s="305">
        <f t="shared" si="21"/>
        <v>0</v>
      </c>
      <c r="P96" s="305">
        <f t="shared" si="18"/>
        <v>0</v>
      </c>
      <c r="Q96" s="305"/>
      <c r="R96" s="1141" t="s">
        <v>495</v>
      </c>
      <c r="S96" s="344"/>
    </row>
    <row r="97" spans="1:19" ht="15.95" hidden="1" customHeight="1">
      <c r="B97" s="776">
        <v>20</v>
      </c>
      <c r="C97" s="526">
        <v>41715</v>
      </c>
      <c r="D97" s="3378"/>
      <c r="E97" s="121"/>
      <c r="F97" s="121"/>
      <c r="G97" s="764"/>
      <c r="H97" s="121">
        <f t="shared" si="13"/>
        <v>0</v>
      </c>
      <c r="I97" s="103">
        <f t="shared" si="19"/>
        <v>0</v>
      </c>
      <c r="J97" s="121"/>
      <c r="K97" s="2033"/>
      <c r="L97" s="121"/>
      <c r="M97" s="305">
        <f t="shared" si="20"/>
        <v>0</v>
      </c>
      <c r="N97" s="121"/>
      <c r="O97" s="305">
        <f t="shared" si="21"/>
        <v>0</v>
      </c>
      <c r="P97" s="305">
        <f t="shared" si="18"/>
        <v>0</v>
      </c>
      <c r="Q97" s="305"/>
      <c r="R97" s="1141" t="s">
        <v>495</v>
      </c>
      <c r="S97" s="344"/>
    </row>
    <row r="98" spans="1:19" ht="15.95" hidden="1" customHeight="1">
      <c r="B98" s="778">
        <v>21</v>
      </c>
      <c r="C98" s="526">
        <v>41716</v>
      </c>
      <c r="D98" s="3378"/>
      <c r="E98" s="121"/>
      <c r="F98" s="121"/>
      <c r="G98" s="764"/>
      <c r="H98" s="121">
        <f t="shared" si="13"/>
        <v>0</v>
      </c>
      <c r="I98" s="103">
        <f t="shared" si="19"/>
        <v>0</v>
      </c>
      <c r="J98" s="121"/>
      <c r="K98" s="2033"/>
      <c r="L98" s="121"/>
      <c r="M98" s="305">
        <f t="shared" si="20"/>
        <v>0</v>
      </c>
      <c r="N98" s="121"/>
      <c r="O98" s="305">
        <f t="shared" si="21"/>
        <v>0</v>
      </c>
      <c r="P98" s="305">
        <f t="shared" si="18"/>
        <v>0</v>
      </c>
      <c r="Q98" s="305"/>
      <c r="R98" s="1141" t="s">
        <v>495</v>
      </c>
      <c r="S98" s="344"/>
    </row>
    <row r="99" spans="1:19" ht="15.95" hidden="1" customHeight="1">
      <c r="B99" s="776">
        <v>22</v>
      </c>
      <c r="C99" s="526">
        <v>41717</v>
      </c>
      <c r="D99" s="3378"/>
      <c r="E99" s="121"/>
      <c r="F99" s="121"/>
      <c r="G99" s="764"/>
      <c r="H99" s="121">
        <f t="shared" si="13"/>
        <v>0</v>
      </c>
      <c r="I99" s="103">
        <f t="shared" si="19"/>
        <v>0</v>
      </c>
      <c r="J99" s="121"/>
      <c r="K99" s="2033"/>
      <c r="L99" s="121"/>
      <c r="M99" s="305">
        <f t="shared" si="20"/>
        <v>0</v>
      </c>
      <c r="N99" s="121"/>
      <c r="O99" s="305">
        <f t="shared" si="21"/>
        <v>0</v>
      </c>
      <c r="P99" s="305">
        <f t="shared" si="18"/>
        <v>0</v>
      </c>
      <c r="Q99" s="305"/>
      <c r="R99" s="1141" t="s">
        <v>495</v>
      </c>
      <c r="S99" s="344"/>
    </row>
    <row r="100" spans="1:19" ht="15.95" hidden="1" customHeight="1">
      <c r="B100" s="778">
        <v>23</v>
      </c>
      <c r="C100" s="526">
        <v>41718</v>
      </c>
      <c r="D100" s="3378"/>
      <c r="E100" s="121"/>
      <c r="F100" s="121"/>
      <c r="G100" s="764"/>
      <c r="H100" s="121">
        <f t="shared" si="13"/>
        <v>0</v>
      </c>
      <c r="I100" s="103">
        <f t="shared" si="19"/>
        <v>0</v>
      </c>
      <c r="J100" s="121"/>
      <c r="K100" s="2033"/>
      <c r="L100" s="121"/>
      <c r="M100" s="305">
        <f t="shared" si="20"/>
        <v>0</v>
      </c>
      <c r="N100" s="121"/>
      <c r="O100" s="305">
        <f t="shared" si="21"/>
        <v>0</v>
      </c>
      <c r="P100" s="305">
        <f t="shared" ref="P100:P114" si="22">I100+K100+M100+O100</f>
        <v>0</v>
      </c>
      <c r="Q100" s="305"/>
      <c r="R100" s="1141" t="s">
        <v>495</v>
      </c>
      <c r="S100" s="344"/>
    </row>
    <row r="101" spans="1:19" ht="15.95" hidden="1" customHeight="1">
      <c r="B101" s="776">
        <v>24</v>
      </c>
      <c r="C101" s="526">
        <v>41719</v>
      </c>
      <c r="D101" s="3378"/>
      <c r="E101" s="121"/>
      <c r="F101" s="121"/>
      <c r="G101" s="764"/>
      <c r="H101" s="121">
        <f t="shared" si="13"/>
        <v>0</v>
      </c>
      <c r="I101" s="103">
        <f t="shared" si="19"/>
        <v>0</v>
      </c>
      <c r="J101" s="121"/>
      <c r="K101" s="2033"/>
      <c r="L101" s="121"/>
      <c r="M101" s="305">
        <f t="shared" si="20"/>
        <v>0</v>
      </c>
      <c r="N101" s="121"/>
      <c r="O101" s="305">
        <f t="shared" si="21"/>
        <v>0</v>
      </c>
      <c r="P101" s="305">
        <f t="shared" si="22"/>
        <v>0</v>
      </c>
      <c r="Q101" s="305"/>
      <c r="R101" s="1141" t="s">
        <v>495</v>
      </c>
      <c r="S101" s="344"/>
    </row>
    <row r="102" spans="1:19" ht="15.95" hidden="1" customHeight="1">
      <c r="B102" s="778">
        <v>25</v>
      </c>
      <c r="C102" s="526">
        <v>41720</v>
      </c>
      <c r="D102" s="3378"/>
      <c r="E102" s="121"/>
      <c r="F102" s="121"/>
      <c r="G102" s="764"/>
      <c r="H102" s="121">
        <f t="shared" si="13"/>
        <v>0</v>
      </c>
      <c r="I102" s="103">
        <f t="shared" si="19"/>
        <v>0</v>
      </c>
      <c r="J102" s="121"/>
      <c r="K102" s="2033"/>
      <c r="L102" s="121"/>
      <c r="M102" s="305">
        <f t="shared" si="20"/>
        <v>0</v>
      </c>
      <c r="N102" s="121"/>
      <c r="O102" s="305">
        <f t="shared" si="21"/>
        <v>0</v>
      </c>
      <c r="P102" s="305">
        <f t="shared" si="22"/>
        <v>0</v>
      </c>
      <c r="Q102" s="305"/>
      <c r="R102" s="1141" t="s">
        <v>495</v>
      </c>
      <c r="S102" s="344"/>
    </row>
    <row r="103" spans="1:19" ht="15.95" hidden="1" customHeight="1">
      <c r="B103" s="386">
        <v>26</v>
      </c>
      <c r="C103" s="387">
        <v>41721</v>
      </c>
      <c r="D103" s="3378"/>
      <c r="E103" s="121"/>
      <c r="F103" s="121"/>
      <c r="G103" s="764"/>
      <c r="H103" s="121">
        <f t="shared" si="13"/>
        <v>0</v>
      </c>
      <c r="I103" s="103">
        <f t="shared" si="19"/>
        <v>0</v>
      </c>
      <c r="J103" s="121"/>
      <c r="K103" s="2033"/>
      <c r="L103" s="121"/>
      <c r="M103" s="305">
        <f t="shared" si="20"/>
        <v>0</v>
      </c>
      <c r="N103" s="121"/>
      <c r="O103" s="305">
        <f t="shared" si="21"/>
        <v>0</v>
      </c>
      <c r="P103" s="305">
        <f t="shared" si="22"/>
        <v>0</v>
      </c>
      <c r="Q103" s="305"/>
      <c r="R103" s="1141" t="s">
        <v>495</v>
      </c>
      <c r="S103" s="344"/>
    </row>
    <row r="104" spans="1:19" ht="15.95" hidden="1" customHeight="1">
      <c r="B104" s="778">
        <v>27</v>
      </c>
      <c r="C104" s="526">
        <v>41722</v>
      </c>
      <c r="D104" s="3378"/>
      <c r="E104" s="121"/>
      <c r="F104" s="121"/>
      <c r="G104" s="764"/>
      <c r="H104" s="121">
        <f t="shared" si="13"/>
        <v>0</v>
      </c>
      <c r="I104" s="103">
        <f t="shared" si="19"/>
        <v>0</v>
      </c>
      <c r="J104" s="121"/>
      <c r="K104" s="2033"/>
      <c r="L104" s="121"/>
      <c r="M104" s="305">
        <f t="shared" si="20"/>
        <v>0</v>
      </c>
      <c r="N104" s="121"/>
      <c r="O104" s="305">
        <f t="shared" si="21"/>
        <v>0</v>
      </c>
      <c r="P104" s="305">
        <f t="shared" si="22"/>
        <v>0</v>
      </c>
      <c r="Q104" s="305"/>
      <c r="R104" s="1141" t="s">
        <v>495</v>
      </c>
      <c r="S104" s="344"/>
    </row>
    <row r="105" spans="1:19" ht="15.95" hidden="1" customHeight="1" thickBot="1">
      <c r="B105" s="790">
        <v>28</v>
      </c>
      <c r="C105" s="791">
        <v>41723</v>
      </c>
      <c r="D105" s="3379"/>
      <c r="E105" s="127"/>
      <c r="F105" s="127"/>
      <c r="G105" s="765"/>
      <c r="H105" s="127">
        <f t="shared" si="13"/>
        <v>0</v>
      </c>
      <c r="I105" s="766">
        <f t="shared" si="19"/>
        <v>0</v>
      </c>
      <c r="J105" s="127"/>
      <c r="K105" s="767"/>
      <c r="L105" s="127"/>
      <c r="M105" s="767">
        <f t="shared" si="20"/>
        <v>0</v>
      </c>
      <c r="N105" s="127"/>
      <c r="O105" s="767">
        <f t="shared" si="21"/>
        <v>0</v>
      </c>
      <c r="P105" s="767">
        <f t="shared" si="22"/>
        <v>0</v>
      </c>
      <c r="Q105" s="767"/>
      <c r="R105" s="357" t="s">
        <v>495</v>
      </c>
      <c r="S105" s="344"/>
    </row>
    <row r="106" spans="1:19" ht="15.95" hidden="1" customHeight="1">
      <c r="A106" s="19"/>
      <c r="B106" s="3264">
        <v>1</v>
      </c>
      <c r="C106" s="1110">
        <v>41758</v>
      </c>
      <c r="D106" s="3" t="s">
        <v>420</v>
      </c>
      <c r="E106" s="1152" t="s">
        <v>421</v>
      </c>
      <c r="F106" s="1152">
        <v>2</v>
      </c>
      <c r="G106" s="764"/>
      <c r="H106" s="764">
        <f t="shared" si="13"/>
        <v>0</v>
      </c>
      <c r="I106" s="1146">
        <f t="shared" si="19"/>
        <v>0</v>
      </c>
      <c r="J106" s="3241" t="s">
        <v>70</v>
      </c>
      <c r="K106" s="3244">
        <v>35000</v>
      </c>
      <c r="L106" s="3249"/>
      <c r="M106" s="3244">
        <f>L106*10000</f>
        <v>0</v>
      </c>
      <c r="N106" s="1152"/>
      <c r="O106" s="1153">
        <f t="shared" si="21"/>
        <v>0</v>
      </c>
      <c r="P106" s="3244">
        <f>I106+K106+M106+O106</f>
        <v>35000</v>
      </c>
      <c r="Q106" s="124"/>
      <c r="R106" s="1176"/>
    </row>
    <row r="107" spans="1:19" ht="15.95" hidden="1" customHeight="1">
      <c r="A107" s="19"/>
      <c r="B107" s="3265"/>
      <c r="C107" s="1110">
        <v>41758</v>
      </c>
      <c r="D107" s="3" t="s">
        <v>422</v>
      </c>
      <c r="E107" s="1152" t="s">
        <v>10</v>
      </c>
      <c r="F107" s="1152">
        <v>1</v>
      </c>
      <c r="G107" s="764"/>
      <c r="H107" s="764">
        <f t="shared" si="13"/>
        <v>0</v>
      </c>
      <c r="I107" s="1146">
        <f t="shared" si="19"/>
        <v>0</v>
      </c>
      <c r="J107" s="3242"/>
      <c r="K107" s="3245"/>
      <c r="L107" s="3251"/>
      <c r="M107" s="3245"/>
      <c r="N107" s="1152"/>
      <c r="O107" s="1153">
        <f t="shared" si="21"/>
        <v>0</v>
      </c>
      <c r="P107" s="3245"/>
      <c r="Q107" s="124"/>
      <c r="R107" s="1117"/>
    </row>
    <row r="108" spans="1:19" ht="15.95" hidden="1" customHeight="1">
      <c r="A108" s="19"/>
      <c r="B108" s="1169">
        <v>2</v>
      </c>
      <c r="C108" s="1110">
        <v>41759</v>
      </c>
      <c r="D108" s="3" t="s">
        <v>422</v>
      </c>
      <c r="E108" s="1152" t="s">
        <v>10</v>
      </c>
      <c r="F108" s="1152">
        <v>2</v>
      </c>
      <c r="G108" s="764"/>
      <c r="H108" s="764">
        <f>F108*G108</f>
        <v>0</v>
      </c>
      <c r="I108" s="1146">
        <f>H108*500</f>
        <v>0</v>
      </c>
      <c r="J108" s="777" t="s">
        <v>127</v>
      </c>
      <c r="K108" s="2031">
        <f>F108*12500</f>
        <v>25000</v>
      </c>
      <c r="L108" s="1167"/>
      <c r="M108" s="1163">
        <v>0</v>
      </c>
      <c r="N108" s="1152"/>
      <c r="O108" s="1153">
        <f t="shared" si="21"/>
        <v>0</v>
      </c>
      <c r="P108" s="1153">
        <f t="shared" si="22"/>
        <v>25000</v>
      </c>
      <c r="Q108" s="124"/>
      <c r="R108" s="1117"/>
    </row>
    <row r="109" spans="1:19" ht="15.95" hidden="1" customHeight="1">
      <c r="A109" s="19"/>
      <c r="B109" s="1170">
        <v>3</v>
      </c>
      <c r="C109" s="1110">
        <v>41760</v>
      </c>
      <c r="D109" s="3" t="s">
        <v>422</v>
      </c>
      <c r="E109" s="1152" t="s">
        <v>10</v>
      </c>
      <c r="F109" s="1152">
        <v>4</v>
      </c>
      <c r="G109" s="764"/>
      <c r="H109" s="764">
        <f t="shared" si="13"/>
        <v>0</v>
      </c>
      <c r="I109" s="1146">
        <f t="shared" si="19"/>
        <v>0</v>
      </c>
      <c r="J109" s="777" t="s">
        <v>127</v>
      </c>
      <c r="K109" s="2031">
        <f t="shared" ref="K109:K114" si="23">F109*12500</f>
        <v>50000</v>
      </c>
      <c r="L109" s="123">
        <v>1</v>
      </c>
      <c r="M109" s="1153">
        <f t="shared" ref="M109:M177" si="24">L109*10000</f>
        <v>10000</v>
      </c>
      <c r="N109" s="1152"/>
      <c r="O109" s="1153">
        <f t="shared" si="21"/>
        <v>0</v>
      </c>
      <c r="P109" s="1153">
        <f t="shared" si="22"/>
        <v>60000</v>
      </c>
      <c r="Q109" s="124"/>
      <c r="R109" s="1117"/>
    </row>
    <row r="110" spans="1:19" ht="15.95" hidden="1" customHeight="1">
      <c r="A110" s="19"/>
      <c r="B110" s="1170">
        <v>4</v>
      </c>
      <c r="C110" s="1110">
        <v>41761</v>
      </c>
      <c r="D110" s="3" t="s">
        <v>422</v>
      </c>
      <c r="E110" s="1152" t="s">
        <v>10</v>
      </c>
      <c r="F110" s="1152">
        <v>4</v>
      </c>
      <c r="G110" s="764"/>
      <c r="H110" s="764">
        <f t="shared" si="13"/>
        <v>0</v>
      </c>
      <c r="I110" s="1146">
        <f t="shared" si="19"/>
        <v>0</v>
      </c>
      <c r="J110" s="777" t="s">
        <v>127</v>
      </c>
      <c r="K110" s="2031">
        <f t="shared" si="23"/>
        <v>50000</v>
      </c>
      <c r="L110" s="123"/>
      <c r="M110" s="1153">
        <f t="shared" si="24"/>
        <v>0</v>
      </c>
      <c r="N110" s="1152"/>
      <c r="O110" s="1153">
        <f t="shared" si="21"/>
        <v>0</v>
      </c>
      <c r="P110" s="1153">
        <f t="shared" si="22"/>
        <v>50000</v>
      </c>
      <c r="Q110" s="124"/>
      <c r="R110" s="1117"/>
    </row>
    <row r="111" spans="1:19" ht="15.95" hidden="1" customHeight="1">
      <c r="A111" s="19"/>
      <c r="B111" s="1170">
        <v>5</v>
      </c>
      <c r="C111" s="1110">
        <v>41762</v>
      </c>
      <c r="D111" s="3" t="s">
        <v>422</v>
      </c>
      <c r="E111" s="1152" t="s">
        <v>10</v>
      </c>
      <c r="F111" s="1152">
        <v>3</v>
      </c>
      <c r="G111" s="764"/>
      <c r="H111" s="764">
        <f t="shared" si="13"/>
        <v>0</v>
      </c>
      <c r="I111" s="1146">
        <f t="shared" si="19"/>
        <v>0</v>
      </c>
      <c r="J111" s="777" t="s">
        <v>127</v>
      </c>
      <c r="K111" s="2031">
        <f t="shared" si="23"/>
        <v>37500</v>
      </c>
      <c r="L111" s="123"/>
      <c r="M111" s="1153">
        <f t="shared" si="24"/>
        <v>0</v>
      </c>
      <c r="N111" s="1152"/>
      <c r="O111" s="1153">
        <f t="shared" si="21"/>
        <v>0</v>
      </c>
      <c r="P111" s="1153">
        <f t="shared" si="22"/>
        <v>37500</v>
      </c>
      <c r="Q111" s="124"/>
      <c r="R111" s="1117"/>
    </row>
    <row r="112" spans="1:19" ht="15.95" hidden="1" customHeight="1">
      <c r="A112" s="19"/>
      <c r="B112" s="1172">
        <v>6</v>
      </c>
      <c r="C112" s="1112">
        <v>41763</v>
      </c>
      <c r="D112" s="3" t="s">
        <v>422</v>
      </c>
      <c r="E112" s="1152" t="s">
        <v>10</v>
      </c>
      <c r="F112" s="1152">
        <v>4</v>
      </c>
      <c r="G112" s="764"/>
      <c r="H112" s="764">
        <f t="shared" si="13"/>
        <v>0</v>
      </c>
      <c r="I112" s="1146">
        <f t="shared" si="19"/>
        <v>0</v>
      </c>
      <c r="J112" s="777" t="s">
        <v>127</v>
      </c>
      <c r="K112" s="2031">
        <f t="shared" si="23"/>
        <v>50000</v>
      </c>
      <c r="L112" s="123">
        <v>4</v>
      </c>
      <c r="M112" s="1153">
        <f t="shared" si="24"/>
        <v>40000</v>
      </c>
      <c r="N112" s="1152"/>
      <c r="O112" s="1153">
        <f t="shared" si="21"/>
        <v>0</v>
      </c>
      <c r="P112" s="1153">
        <f t="shared" si="22"/>
        <v>90000</v>
      </c>
      <c r="Q112" s="124"/>
      <c r="R112" s="1117"/>
    </row>
    <row r="113" spans="1:19" ht="15.95" hidden="1" customHeight="1">
      <c r="B113" s="1170">
        <v>7</v>
      </c>
      <c r="C113" s="1110">
        <v>41764</v>
      </c>
      <c r="D113" s="3" t="s">
        <v>422</v>
      </c>
      <c r="E113" s="1152" t="s">
        <v>10</v>
      </c>
      <c r="F113" s="1152">
        <v>3</v>
      </c>
      <c r="G113" s="764"/>
      <c r="H113" s="764">
        <f t="shared" si="13"/>
        <v>0</v>
      </c>
      <c r="I113" s="1146">
        <f t="shared" si="19"/>
        <v>0</v>
      </c>
      <c r="J113" s="777" t="s">
        <v>127</v>
      </c>
      <c r="K113" s="2031">
        <f t="shared" si="23"/>
        <v>37500</v>
      </c>
      <c r="L113" s="123"/>
      <c r="M113" s="1146">
        <f t="shared" si="24"/>
        <v>0</v>
      </c>
      <c r="N113" s="123"/>
      <c r="O113" s="1146">
        <f t="shared" si="21"/>
        <v>0</v>
      </c>
      <c r="P113" s="124">
        <f t="shared" si="22"/>
        <v>37500</v>
      </c>
      <c r="Q113" s="124"/>
      <c r="R113" s="1117"/>
    </row>
    <row r="114" spans="1:19" ht="15.95" hidden="1" customHeight="1">
      <c r="A114" s="19"/>
      <c r="B114" s="3264">
        <v>8</v>
      </c>
      <c r="C114" s="1110">
        <v>41765</v>
      </c>
      <c r="D114" s="3" t="s">
        <v>422</v>
      </c>
      <c r="E114" s="1152" t="s">
        <v>10</v>
      </c>
      <c r="F114" s="1152">
        <v>3</v>
      </c>
      <c r="G114" s="764"/>
      <c r="H114" s="764">
        <f t="shared" si="13"/>
        <v>0</v>
      </c>
      <c r="I114" s="1146">
        <f t="shared" si="19"/>
        <v>0</v>
      </c>
      <c r="J114" s="777" t="s">
        <v>127</v>
      </c>
      <c r="K114" s="2031">
        <f t="shared" si="23"/>
        <v>37500</v>
      </c>
      <c r="L114" s="123"/>
      <c r="M114" s="1153">
        <f t="shared" si="24"/>
        <v>0</v>
      </c>
      <c r="N114" s="1152"/>
      <c r="O114" s="1153">
        <f t="shared" si="21"/>
        <v>0</v>
      </c>
      <c r="P114" s="1160">
        <f t="shared" si="22"/>
        <v>37500</v>
      </c>
      <c r="Q114" s="124"/>
      <c r="R114" s="1117"/>
    </row>
    <row r="115" spans="1:19" ht="15.95" hidden="1" customHeight="1">
      <c r="A115" s="19"/>
      <c r="B115" s="3265"/>
      <c r="C115" s="1110">
        <v>41765</v>
      </c>
      <c r="D115" s="3" t="s">
        <v>466</v>
      </c>
      <c r="E115" s="1152"/>
      <c r="F115" s="1152"/>
      <c r="G115" s="764"/>
      <c r="H115" s="764">
        <f t="shared" si="13"/>
        <v>0</v>
      </c>
      <c r="I115" s="1146">
        <f t="shared" si="19"/>
        <v>0</v>
      </c>
      <c r="J115" s="1161"/>
      <c r="K115" s="2035"/>
      <c r="L115" s="123">
        <v>4</v>
      </c>
      <c r="M115" s="1153">
        <f t="shared" si="24"/>
        <v>40000</v>
      </c>
      <c r="N115" s="1152"/>
      <c r="O115" s="1153">
        <f t="shared" si="21"/>
        <v>0</v>
      </c>
      <c r="P115" s="1160">
        <f>I115+K115+M115+O115</f>
        <v>40000</v>
      </c>
      <c r="Q115" s="124"/>
      <c r="R115" s="1117"/>
    </row>
    <row r="116" spans="1:19" ht="15.95" hidden="1" customHeight="1">
      <c r="A116" s="19"/>
      <c r="B116" s="1170">
        <v>9</v>
      </c>
      <c r="C116" s="1110">
        <v>41766</v>
      </c>
      <c r="D116" s="1024" t="s">
        <v>467</v>
      </c>
      <c r="E116" s="1152"/>
      <c r="F116" s="1152"/>
      <c r="G116" s="764"/>
      <c r="H116" s="764">
        <f t="shared" si="13"/>
        <v>0</v>
      </c>
      <c r="I116" s="1146">
        <f t="shared" si="19"/>
        <v>0</v>
      </c>
      <c r="J116" s="1161"/>
      <c r="K116" s="2035"/>
      <c r="L116" s="123"/>
      <c r="M116" s="1153">
        <f t="shared" si="24"/>
        <v>0</v>
      </c>
      <c r="N116" s="1152"/>
      <c r="O116" s="1153">
        <f t="shared" si="21"/>
        <v>0</v>
      </c>
      <c r="P116" s="1153">
        <f>I116+K116+M116+O116</f>
        <v>0</v>
      </c>
      <c r="Q116" s="124"/>
      <c r="R116" s="1117"/>
    </row>
    <row r="117" spans="1:19" ht="15.95" hidden="1" customHeight="1">
      <c r="A117" s="19"/>
      <c r="B117" s="1170">
        <v>10</v>
      </c>
      <c r="C117" s="1110">
        <v>41767</v>
      </c>
      <c r="D117" s="1024" t="s">
        <v>469</v>
      </c>
      <c r="E117" s="1152"/>
      <c r="F117" s="1152"/>
      <c r="G117" s="764"/>
      <c r="H117" s="764">
        <f t="shared" si="13"/>
        <v>0</v>
      </c>
      <c r="I117" s="1146">
        <f t="shared" si="19"/>
        <v>0</v>
      </c>
      <c r="J117" s="1161"/>
      <c r="K117" s="2035"/>
      <c r="L117" s="123"/>
      <c r="M117" s="1153">
        <f t="shared" si="24"/>
        <v>0</v>
      </c>
      <c r="N117" s="1152"/>
      <c r="O117" s="1153">
        <f t="shared" si="21"/>
        <v>0</v>
      </c>
      <c r="P117" s="1160">
        <f>I117+K117+M117+O117</f>
        <v>0</v>
      </c>
      <c r="Q117" s="124"/>
      <c r="R117" s="1117"/>
    </row>
    <row r="118" spans="1:19" ht="15.95" hidden="1" customHeight="1">
      <c r="B118" s="1170">
        <v>11</v>
      </c>
      <c r="C118" s="1110">
        <v>41768</v>
      </c>
      <c r="D118" s="1024" t="s">
        <v>469</v>
      </c>
      <c r="E118" s="1152"/>
      <c r="F118" s="1152"/>
      <c r="G118" s="764"/>
      <c r="H118" s="764">
        <f t="shared" si="13"/>
        <v>0</v>
      </c>
      <c r="I118" s="1146">
        <f t="shared" si="19"/>
        <v>0</v>
      </c>
      <c r="J118" s="1161"/>
      <c r="K118" s="2035"/>
      <c r="L118" s="764"/>
      <c r="M118" s="1153">
        <f t="shared" si="24"/>
        <v>0</v>
      </c>
      <c r="N118" s="1152"/>
      <c r="O118" s="1153">
        <f t="shared" si="21"/>
        <v>0</v>
      </c>
      <c r="P118" s="1160">
        <f>I118+K118+M118+O118</f>
        <v>0</v>
      </c>
      <c r="Q118" s="124"/>
      <c r="R118" s="1117"/>
    </row>
    <row r="119" spans="1:19" ht="15.95" hidden="1" customHeight="1">
      <c r="B119" s="1170">
        <v>12</v>
      </c>
      <c r="C119" s="1110">
        <v>41769</v>
      </c>
      <c r="D119" s="1119" t="s">
        <v>470</v>
      </c>
      <c r="E119" s="895"/>
      <c r="F119" s="895"/>
      <c r="G119" s="895"/>
      <c r="H119" s="764">
        <f>F119*G119</f>
        <v>0</v>
      </c>
      <c r="I119" s="1146">
        <f>H119*500</f>
        <v>0</v>
      </c>
      <c r="J119" s="895"/>
      <c r="K119" s="5"/>
      <c r="L119" s="764"/>
      <c r="M119" s="1153">
        <f t="shared" si="24"/>
        <v>0</v>
      </c>
      <c r="N119" s="1152"/>
      <c r="O119" s="1153">
        <f t="shared" si="21"/>
        <v>0</v>
      </c>
      <c r="P119" s="1153">
        <f t="shared" ref="P119:P135" si="25">I119+K119+M119+O119</f>
        <v>0</v>
      </c>
      <c r="Q119" s="124"/>
      <c r="R119" s="1117"/>
    </row>
    <row r="120" spans="1:19" ht="15.95" hidden="1" customHeight="1">
      <c r="B120" s="1172">
        <v>13</v>
      </c>
      <c r="C120" s="1112">
        <v>41770</v>
      </c>
      <c r="D120" s="1119" t="s">
        <v>470</v>
      </c>
      <c r="E120" s="1152"/>
      <c r="F120" s="1152"/>
      <c r="G120" s="764"/>
      <c r="H120" s="764">
        <f t="shared" ref="H120:H133" si="26">F120*G120</f>
        <v>0</v>
      </c>
      <c r="I120" s="1146">
        <f t="shared" ref="I120:I133" si="27">H120*500</f>
        <v>0</v>
      </c>
      <c r="J120" s="1161"/>
      <c r="K120" s="2035"/>
      <c r="L120" s="764"/>
      <c r="M120" s="1153">
        <f t="shared" si="24"/>
        <v>0</v>
      </c>
      <c r="N120" s="1152"/>
      <c r="O120" s="1153">
        <f t="shared" si="21"/>
        <v>0</v>
      </c>
      <c r="P120" s="1153">
        <f t="shared" si="25"/>
        <v>0</v>
      </c>
      <c r="Q120" s="124"/>
      <c r="R120" s="1117"/>
    </row>
    <row r="121" spans="1:19" ht="15.95" hidden="1" customHeight="1">
      <c r="B121" s="1170">
        <v>14</v>
      </c>
      <c r="C121" s="1110">
        <v>41771</v>
      </c>
      <c r="D121" s="1119" t="s">
        <v>470</v>
      </c>
      <c r="E121" s="1152"/>
      <c r="F121" s="1152"/>
      <c r="G121" s="764"/>
      <c r="H121" s="764">
        <f t="shared" si="26"/>
        <v>0</v>
      </c>
      <c r="I121" s="1146">
        <f t="shared" si="27"/>
        <v>0</v>
      </c>
      <c r="J121" s="1161"/>
      <c r="K121" s="2035"/>
      <c r="L121" s="764"/>
      <c r="M121" s="1153">
        <f t="shared" si="24"/>
        <v>0</v>
      </c>
      <c r="N121" s="1152"/>
      <c r="O121" s="1153">
        <f t="shared" si="21"/>
        <v>0</v>
      </c>
      <c r="P121" s="1153">
        <f t="shared" si="25"/>
        <v>0</v>
      </c>
      <c r="Q121" s="124"/>
      <c r="R121" s="1117"/>
    </row>
    <row r="122" spans="1:19" ht="15.95" hidden="1" customHeight="1">
      <c r="B122" s="1170">
        <v>15</v>
      </c>
      <c r="C122" s="1110">
        <v>41772</v>
      </c>
      <c r="D122" s="1024" t="s">
        <v>471</v>
      </c>
      <c r="E122" s="1152"/>
      <c r="F122" s="1152"/>
      <c r="G122" s="764"/>
      <c r="H122" s="764">
        <f t="shared" si="26"/>
        <v>0</v>
      </c>
      <c r="I122" s="1146">
        <f t="shared" si="27"/>
        <v>0</v>
      </c>
      <c r="J122" s="1161"/>
      <c r="K122" s="2035"/>
      <c r="L122" s="764"/>
      <c r="M122" s="1153">
        <f t="shared" si="24"/>
        <v>0</v>
      </c>
      <c r="N122" s="1152"/>
      <c r="O122" s="1153">
        <f t="shared" si="21"/>
        <v>0</v>
      </c>
      <c r="P122" s="1153">
        <f t="shared" si="25"/>
        <v>0</v>
      </c>
      <c r="Q122" s="124"/>
      <c r="R122" s="1117"/>
      <c r="S122" s="344"/>
    </row>
    <row r="123" spans="1:19" ht="15.95" hidden="1" customHeight="1">
      <c r="B123" s="1170">
        <v>16</v>
      </c>
      <c r="C123" s="1110">
        <v>41773</v>
      </c>
      <c r="D123" s="1024" t="s">
        <v>471</v>
      </c>
      <c r="E123" s="1152"/>
      <c r="F123" s="1152"/>
      <c r="G123" s="764"/>
      <c r="H123" s="764">
        <f t="shared" si="26"/>
        <v>0</v>
      </c>
      <c r="I123" s="1146">
        <f t="shared" si="27"/>
        <v>0</v>
      </c>
      <c r="J123" s="1152"/>
      <c r="K123" s="2033"/>
      <c r="L123" s="764"/>
      <c r="M123" s="1153">
        <f t="shared" si="24"/>
        <v>0</v>
      </c>
      <c r="N123" s="1152"/>
      <c r="O123" s="1153">
        <f t="shared" si="21"/>
        <v>0</v>
      </c>
      <c r="P123" s="1153">
        <f t="shared" si="25"/>
        <v>0</v>
      </c>
      <c r="Q123" s="124"/>
      <c r="R123" s="1117"/>
      <c r="S123" s="344"/>
    </row>
    <row r="124" spans="1:19" ht="15.95" hidden="1" customHeight="1">
      <c r="B124" s="1282">
        <v>17</v>
      </c>
      <c r="C124" s="1283">
        <v>41774</v>
      </c>
      <c r="D124" s="351" t="s">
        <v>634</v>
      </c>
      <c r="E124" s="476" t="s">
        <v>10</v>
      </c>
      <c r="F124" s="476">
        <v>1</v>
      </c>
      <c r="G124" s="1279">
        <v>1271</v>
      </c>
      <c r="H124" s="1280">
        <f t="shared" si="26"/>
        <v>1271</v>
      </c>
      <c r="I124" s="429">
        <f>H124*1000</f>
        <v>1271000</v>
      </c>
      <c r="J124" s="476"/>
      <c r="K124" s="431"/>
      <c r="L124" s="1280"/>
      <c r="M124" s="431">
        <f t="shared" si="24"/>
        <v>0</v>
      </c>
      <c r="N124" s="476"/>
      <c r="O124" s="431">
        <f t="shared" si="21"/>
        <v>0</v>
      </c>
      <c r="P124" s="431">
        <f t="shared" si="25"/>
        <v>1271000</v>
      </c>
      <c r="Q124" s="479"/>
      <c r="R124" s="1286"/>
      <c r="S124" s="344"/>
    </row>
    <row r="125" spans="1:19" ht="15.95" hidden="1" customHeight="1">
      <c r="B125" s="1170">
        <v>18</v>
      </c>
      <c r="C125" s="1110">
        <v>41775</v>
      </c>
      <c r="D125" s="1024" t="s">
        <v>496</v>
      </c>
      <c r="E125" s="1152"/>
      <c r="F125" s="1152"/>
      <c r="G125" s="764"/>
      <c r="H125" s="764">
        <f t="shared" si="26"/>
        <v>0</v>
      </c>
      <c r="I125" s="1146">
        <f t="shared" si="27"/>
        <v>0</v>
      </c>
      <c r="J125" s="1161"/>
      <c r="K125" s="2035"/>
      <c r="L125" s="764"/>
      <c r="M125" s="1153">
        <f t="shared" si="24"/>
        <v>0</v>
      </c>
      <c r="N125" s="1152"/>
      <c r="O125" s="1153">
        <f t="shared" si="21"/>
        <v>0</v>
      </c>
      <c r="P125" s="1153">
        <f t="shared" si="25"/>
        <v>0</v>
      </c>
      <c r="Q125" s="124"/>
      <c r="R125" s="1117"/>
      <c r="S125" s="344"/>
    </row>
    <row r="126" spans="1:19" ht="15.95" hidden="1" customHeight="1">
      <c r="B126" s="3264">
        <v>19</v>
      </c>
      <c r="C126" s="1110">
        <v>41776</v>
      </c>
      <c r="D126" s="3" t="s">
        <v>483</v>
      </c>
      <c r="E126" s="1152"/>
      <c r="F126" s="1152"/>
      <c r="G126" s="764"/>
      <c r="H126" s="764">
        <f t="shared" si="26"/>
        <v>0</v>
      </c>
      <c r="I126" s="1146">
        <f t="shared" si="27"/>
        <v>0</v>
      </c>
      <c r="J126" s="1161"/>
      <c r="K126" s="2035"/>
      <c r="L126" s="764"/>
      <c r="M126" s="1153">
        <f t="shared" si="24"/>
        <v>0</v>
      </c>
      <c r="N126" s="1152"/>
      <c r="O126" s="1153">
        <f t="shared" si="21"/>
        <v>0</v>
      </c>
      <c r="P126" s="1153">
        <f t="shared" si="25"/>
        <v>0</v>
      </c>
      <c r="Q126" s="1160"/>
      <c r="R126" s="125"/>
    </row>
    <row r="127" spans="1:19" ht="15.95" hidden="1" customHeight="1">
      <c r="B127" s="3382"/>
      <c r="C127" s="1110">
        <v>41776</v>
      </c>
      <c r="D127" s="592" t="s">
        <v>491</v>
      </c>
      <c r="E127" s="46"/>
      <c r="F127" s="366"/>
      <c r="G127" s="354"/>
      <c r="H127" s="764">
        <f>F127*G127</f>
        <v>0</v>
      </c>
      <c r="I127" s="1146">
        <f>H127*500</f>
        <v>0</v>
      </c>
      <c r="J127" s="1161"/>
      <c r="K127" s="2035"/>
      <c r="L127" s="764"/>
      <c r="M127" s="1153">
        <f>L127*10000</f>
        <v>0</v>
      </c>
      <c r="N127" s="1152"/>
      <c r="O127" s="1153">
        <f>N127*15000</f>
        <v>0</v>
      </c>
      <c r="P127" s="1153">
        <f>I127+K127+M127+O127</f>
        <v>0</v>
      </c>
      <c r="Q127" s="1160"/>
      <c r="R127" s="125"/>
    </row>
    <row r="128" spans="1:19" ht="15.95" hidden="1" customHeight="1">
      <c r="B128" s="3264">
        <v>20</v>
      </c>
      <c r="C128" s="1112">
        <v>41777</v>
      </c>
      <c r="D128" s="592" t="s">
        <v>129</v>
      </c>
      <c r="E128" s="46" t="s">
        <v>39</v>
      </c>
      <c r="F128" s="366">
        <v>1</v>
      </c>
      <c r="G128" s="354">
        <v>150</v>
      </c>
      <c r="H128" s="764">
        <f>F128*G128</f>
        <v>150</v>
      </c>
      <c r="I128" s="1146">
        <f>H128*500</f>
        <v>75000</v>
      </c>
      <c r="J128" s="1161"/>
      <c r="K128" s="2035"/>
      <c r="L128" s="764">
        <v>4</v>
      </c>
      <c r="M128" s="1153">
        <f>L128*10000</f>
        <v>40000</v>
      </c>
      <c r="N128" s="1152"/>
      <c r="O128" s="1153">
        <f>N128*15000</f>
        <v>0</v>
      </c>
      <c r="P128" s="1153">
        <f>I128+K128+M128+O128</f>
        <v>115000</v>
      </c>
      <c r="Q128" s="1153"/>
      <c r="R128" s="125"/>
    </row>
    <row r="129" spans="1:19" ht="15.95" hidden="1" customHeight="1">
      <c r="B129" s="3265"/>
      <c r="C129" s="1112">
        <v>41777</v>
      </c>
      <c r="D129" s="592" t="s">
        <v>133</v>
      </c>
      <c r="E129" s="46"/>
      <c r="F129" s="366"/>
      <c r="G129" s="354"/>
      <c r="H129" s="764">
        <f>F129*G129</f>
        <v>0</v>
      </c>
      <c r="I129" s="1146">
        <f>H129*500</f>
        <v>0</v>
      </c>
      <c r="J129" s="1161"/>
      <c r="K129" s="2035"/>
      <c r="L129" s="764">
        <v>4</v>
      </c>
      <c r="M129" s="1153">
        <f>L129*10000</f>
        <v>40000</v>
      </c>
      <c r="N129" s="1152"/>
      <c r="O129" s="1153">
        <f>N129*15000</f>
        <v>0</v>
      </c>
      <c r="P129" s="1153">
        <f>I129+K129+M129+O129</f>
        <v>40000</v>
      </c>
      <c r="Q129" s="1153"/>
      <c r="R129" s="125"/>
    </row>
    <row r="130" spans="1:19" ht="15.95" hidden="1" customHeight="1">
      <c r="B130" s="1170">
        <v>21</v>
      </c>
      <c r="C130" s="1110">
        <v>41778</v>
      </c>
      <c r="D130" s="1024" t="s">
        <v>331</v>
      </c>
      <c r="E130" s="42"/>
      <c r="F130" s="1152"/>
      <c r="G130" s="764"/>
      <c r="H130" s="764">
        <f t="shared" si="26"/>
        <v>0</v>
      </c>
      <c r="I130" s="1146">
        <f t="shared" si="27"/>
        <v>0</v>
      </c>
      <c r="J130" s="1152"/>
      <c r="K130" s="2033"/>
      <c r="L130" s="764"/>
      <c r="M130" s="1153">
        <f t="shared" si="24"/>
        <v>0</v>
      </c>
      <c r="N130" s="1152"/>
      <c r="O130" s="1153">
        <f t="shared" si="21"/>
        <v>0</v>
      </c>
      <c r="P130" s="1153">
        <f t="shared" si="25"/>
        <v>0</v>
      </c>
      <c r="Q130" s="124"/>
      <c r="R130" s="1117"/>
      <c r="S130" s="344"/>
    </row>
    <row r="131" spans="1:19" ht="15.95" hidden="1" customHeight="1">
      <c r="B131" s="1170">
        <v>22</v>
      </c>
      <c r="C131" s="1110">
        <v>41779</v>
      </c>
      <c r="D131" s="592" t="s">
        <v>129</v>
      </c>
      <c r="E131" s="46" t="s">
        <v>39</v>
      </c>
      <c r="F131" s="366">
        <v>1</v>
      </c>
      <c r="G131" s="354">
        <v>150</v>
      </c>
      <c r="H131" s="764">
        <f t="shared" si="26"/>
        <v>150</v>
      </c>
      <c r="I131" s="1146">
        <f t="shared" si="27"/>
        <v>75000</v>
      </c>
      <c r="J131" s="1152"/>
      <c r="K131" s="2033"/>
      <c r="L131" s="764">
        <v>6</v>
      </c>
      <c r="M131" s="1153">
        <f t="shared" si="24"/>
        <v>60000</v>
      </c>
      <c r="N131" s="1152"/>
      <c r="O131" s="1153">
        <f t="shared" si="21"/>
        <v>0</v>
      </c>
      <c r="P131" s="1153">
        <f t="shared" si="25"/>
        <v>135000</v>
      </c>
      <c r="Q131" s="124"/>
      <c r="R131" s="1117"/>
      <c r="S131" s="344"/>
    </row>
    <row r="132" spans="1:19" ht="15.95" hidden="1" customHeight="1">
      <c r="B132" s="1170">
        <v>23</v>
      </c>
      <c r="C132" s="108">
        <v>41780</v>
      </c>
      <c r="D132" s="1121" t="s">
        <v>133</v>
      </c>
      <c r="E132" s="1152"/>
      <c r="F132" s="1152"/>
      <c r="G132" s="764"/>
      <c r="H132" s="764">
        <f t="shared" si="26"/>
        <v>0</v>
      </c>
      <c r="I132" s="1146">
        <f t="shared" si="27"/>
        <v>0</v>
      </c>
      <c r="J132" s="1152"/>
      <c r="K132" s="2033"/>
      <c r="L132" s="764"/>
      <c r="M132" s="1153">
        <f t="shared" si="24"/>
        <v>0</v>
      </c>
      <c r="N132" s="1152"/>
      <c r="O132" s="1153">
        <f t="shared" si="21"/>
        <v>0</v>
      </c>
      <c r="P132" s="1153">
        <f t="shared" si="25"/>
        <v>0</v>
      </c>
      <c r="Q132" s="124"/>
      <c r="R132" s="1117"/>
      <c r="S132" s="344"/>
    </row>
    <row r="133" spans="1:19" ht="15.95" hidden="1" customHeight="1">
      <c r="B133" s="1170">
        <v>24</v>
      </c>
      <c r="C133" s="108">
        <v>41781</v>
      </c>
      <c r="D133" s="3" t="s">
        <v>422</v>
      </c>
      <c r="E133" s="1152" t="s">
        <v>10</v>
      </c>
      <c r="F133" s="1152">
        <v>4</v>
      </c>
      <c r="G133" s="764"/>
      <c r="H133" s="764">
        <f t="shared" si="26"/>
        <v>0</v>
      </c>
      <c r="I133" s="1146">
        <f t="shared" si="27"/>
        <v>0</v>
      </c>
      <c r="J133" s="777" t="s">
        <v>127</v>
      </c>
      <c r="K133" s="2031">
        <f t="shared" ref="K133:K138" si="28">F133*12500</f>
        <v>50000</v>
      </c>
      <c r="L133" s="123">
        <v>1</v>
      </c>
      <c r="M133" s="1153">
        <f t="shared" si="24"/>
        <v>10000</v>
      </c>
      <c r="N133" s="1152"/>
      <c r="O133" s="1153">
        <f t="shared" si="21"/>
        <v>0</v>
      </c>
      <c r="P133" s="1153">
        <f t="shared" si="25"/>
        <v>60000</v>
      </c>
      <c r="Q133" s="124"/>
      <c r="R133" s="1117"/>
      <c r="S133" s="344"/>
    </row>
    <row r="134" spans="1:19" ht="15.95" hidden="1" customHeight="1">
      <c r="B134" s="1170">
        <v>25</v>
      </c>
      <c r="C134" s="108">
        <v>41782</v>
      </c>
      <c r="D134" s="3" t="s">
        <v>422</v>
      </c>
      <c r="E134" s="1152" t="s">
        <v>10</v>
      </c>
      <c r="F134" s="1152">
        <v>3</v>
      </c>
      <c r="G134" s="764"/>
      <c r="H134" s="764">
        <f t="shared" ref="H134:H165" si="29">F134*G134</f>
        <v>0</v>
      </c>
      <c r="I134" s="1146">
        <f t="shared" ref="I134:I165" si="30">H134*500</f>
        <v>0</v>
      </c>
      <c r="J134" s="777" t="s">
        <v>127</v>
      </c>
      <c r="K134" s="2031">
        <f t="shared" si="28"/>
        <v>37500</v>
      </c>
      <c r="L134" s="764"/>
      <c r="M134" s="1153">
        <f t="shared" si="24"/>
        <v>0</v>
      </c>
      <c r="N134" s="1152"/>
      <c r="O134" s="1153">
        <f t="shared" si="21"/>
        <v>0</v>
      </c>
      <c r="P134" s="1153">
        <f t="shared" si="25"/>
        <v>37500</v>
      </c>
      <c r="Q134" s="124"/>
      <c r="R134" s="1117"/>
      <c r="S134" s="344"/>
    </row>
    <row r="135" spans="1:19" ht="15.95" hidden="1" customHeight="1">
      <c r="B135" s="1168">
        <v>26</v>
      </c>
      <c r="C135" s="108">
        <v>41783</v>
      </c>
      <c r="D135" s="3" t="s">
        <v>422</v>
      </c>
      <c r="E135" s="1152" t="s">
        <v>10</v>
      </c>
      <c r="F135" s="1152">
        <v>3</v>
      </c>
      <c r="G135" s="764"/>
      <c r="H135" s="764">
        <f t="shared" si="29"/>
        <v>0</v>
      </c>
      <c r="I135" s="1146">
        <f t="shared" si="30"/>
        <v>0</v>
      </c>
      <c r="J135" s="777" t="s">
        <v>127</v>
      </c>
      <c r="K135" s="2031">
        <f t="shared" si="28"/>
        <v>37500</v>
      </c>
      <c r="L135" s="123"/>
      <c r="M135" s="1153">
        <f t="shared" si="24"/>
        <v>0</v>
      </c>
      <c r="N135" s="1152"/>
      <c r="O135" s="1153">
        <f t="shared" si="21"/>
        <v>0</v>
      </c>
      <c r="P135" s="1153">
        <f t="shared" si="25"/>
        <v>37500</v>
      </c>
      <c r="Q135" s="124"/>
      <c r="R135" s="1117"/>
    </row>
    <row r="136" spans="1:19" ht="15.95" hidden="1" customHeight="1" thickBot="1">
      <c r="B136" s="1173">
        <v>27</v>
      </c>
      <c r="C136" s="1115">
        <v>41784</v>
      </c>
      <c r="D136" s="1108" t="s">
        <v>331</v>
      </c>
      <c r="E136" s="127" t="s">
        <v>10</v>
      </c>
      <c r="F136" s="127"/>
      <c r="G136" s="765"/>
      <c r="H136" s="765">
        <f t="shared" si="29"/>
        <v>0</v>
      </c>
      <c r="I136" s="1151">
        <f t="shared" si="30"/>
        <v>0</v>
      </c>
      <c r="J136" s="1177"/>
      <c r="K136" s="2036">
        <f t="shared" si="28"/>
        <v>0</v>
      </c>
      <c r="L136" s="1013"/>
      <c r="M136" s="767">
        <f t="shared" si="24"/>
        <v>0</v>
      </c>
      <c r="N136" s="127"/>
      <c r="O136" s="767">
        <f t="shared" si="21"/>
        <v>0</v>
      </c>
      <c r="P136" s="767">
        <f>I136+K136+M136+O136</f>
        <v>0</v>
      </c>
      <c r="Q136" s="1014"/>
      <c r="R136" s="1118"/>
    </row>
    <row r="137" spans="1:19" ht="15.95" hidden="1" customHeight="1">
      <c r="A137" s="18"/>
      <c r="B137" s="1333">
        <v>1</v>
      </c>
      <c r="C137" s="1334">
        <v>41785</v>
      </c>
      <c r="D137" s="3" t="s">
        <v>422</v>
      </c>
      <c r="E137" s="1291" t="s">
        <v>10</v>
      </c>
      <c r="F137" s="1291">
        <v>4</v>
      </c>
      <c r="G137" s="764"/>
      <c r="H137" s="764">
        <f t="shared" si="29"/>
        <v>0</v>
      </c>
      <c r="I137" s="1293">
        <f t="shared" si="30"/>
        <v>0</v>
      </c>
      <c r="J137" s="777" t="s">
        <v>127</v>
      </c>
      <c r="K137" s="2031">
        <f t="shared" si="28"/>
        <v>50000</v>
      </c>
      <c r="L137" s="764">
        <v>1</v>
      </c>
      <c r="M137" s="1292">
        <f t="shared" si="24"/>
        <v>10000</v>
      </c>
      <c r="N137" s="1291"/>
      <c r="O137" s="1292">
        <f t="shared" si="21"/>
        <v>0</v>
      </c>
      <c r="P137" s="1292">
        <f t="shared" ref="P137:P212" si="31">I137+K137+M137+O137</f>
        <v>60000</v>
      </c>
      <c r="Q137" s="1292"/>
      <c r="R137" s="125"/>
    </row>
    <row r="138" spans="1:19" s="340" customFormat="1" ht="15.95" hidden="1" customHeight="1">
      <c r="A138" s="339"/>
      <c r="B138" s="1335">
        <v>2</v>
      </c>
      <c r="C138" s="1334">
        <v>41786</v>
      </c>
      <c r="D138" s="3" t="s">
        <v>422</v>
      </c>
      <c r="E138" s="1291" t="s">
        <v>10</v>
      </c>
      <c r="F138" s="1291">
        <v>3</v>
      </c>
      <c r="G138" s="764"/>
      <c r="H138" s="764">
        <f t="shared" si="29"/>
        <v>0</v>
      </c>
      <c r="I138" s="1293">
        <f t="shared" si="30"/>
        <v>0</v>
      </c>
      <c r="J138" s="777" t="s">
        <v>127</v>
      </c>
      <c r="K138" s="2031">
        <f t="shared" si="28"/>
        <v>37500</v>
      </c>
      <c r="L138" s="123">
        <v>1</v>
      </c>
      <c r="M138" s="1292">
        <f t="shared" si="24"/>
        <v>10000</v>
      </c>
      <c r="N138" s="1291"/>
      <c r="O138" s="1292">
        <f t="shared" si="21"/>
        <v>0</v>
      </c>
      <c r="P138" s="1292">
        <f t="shared" si="31"/>
        <v>47500</v>
      </c>
      <c r="Q138" s="1292"/>
      <c r="R138" s="125"/>
    </row>
    <row r="139" spans="1:19" ht="15.95" hidden="1" customHeight="1">
      <c r="A139" s="19"/>
      <c r="B139" s="3186">
        <v>3</v>
      </c>
      <c r="C139" s="1334">
        <v>41787</v>
      </c>
      <c r="D139" s="3" t="s">
        <v>420</v>
      </c>
      <c r="E139" s="1291" t="s">
        <v>421</v>
      </c>
      <c r="F139" s="1291">
        <v>2</v>
      </c>
      <c r="G139" s="1291"/>
      <c r="H139" s="764">
        <f t="shared" si="29"/>
        <v>0</v>
      </c>
      <c r="I139" s="122">
        <f t="shared" si="30"/>
        <v>0</v>
      </c>
      <c r="J139" s="1291" t="s">
        <v>127</v>
      </c>
      <c r="K139" s="779">
        <f>F139*2000</f>
        <v>4000</v>
      </c>
      <c r="L139" s="123"/>
      <c r="M139" s="1292">
        <f t="shared" si="24"/>
        <v>0</v>
      </c>
      <c r="N139" s="1291"/>
      <c r="O139" s="1292">
        <f t="shared" si="21"/>
        <v>0</v>
      </c>
      <c r="P139" s="1292">
        <f t="shared" si="31"/>
        <v>4000</v>
      </c>
      <c r="Q139" s="780"/>
      <c r="R139" s="781"/>
    </row>
    <row r="140" spans="1:19" ht="15.95" hidden="1" customHeight="1">
      <c r="A140" s="19"/>
      <c r="B140" s="3187"/>
      <c r="C140" s="1334">
        <v>41787</v>
      </c>
      <c r="D140" s="3" t="s">
        <v>422</v>
      </c>
      <c r="E140" s="1291" t="s">
        <v>10</v>
      </c>
      <c r="F140" s="1291">
        <v>3</v>
      </c>
      <c r="G140" s="764"/>
      <c r="H140" s="764">
        <f t="shared" si="29"/>
        <v>0</v>
      </c>
      <c r="I140" s="1293">
        <f t="shared" si="30"/>
        <v>0</v>
      </c>
      <c r="J140" s="777" t="s">
        <v>127</v>
      </c>
      <c r="K140" s="2031">
        <f>F140*12500</f>
        <v>37500</v>
      </c>
      <c r="L140" s="123">
        <v>1</v>
      </c>
      <c r="M140" s="1292">
        <f>L140*10000</f>
        <v>10000</v>
      </c>
      <c r="N140" s="1291"/>
      <c r="O140" s="1292">
        <f>N140*15000</f>
        <v>0</v>
      </c>
      <c r="P140" s="1292">
        <f>I140+K140+M140+O140</f>
        <v>47500</v>
      </c>
      <c r="Q140" s="780"/>
      <c r="R140" s="781"/>
    </row>
    <row r="141" spans="1:19" ht="15.95" hidden="1" customHeight="1">
      <c r="A141" s="19"/>
      <c r="B141" s="1335">
        <v>4</v>
      </c>
      <c r="C141" s="1334">
        <v>41788</v>
      </c>
      <c r="D141" s="3" t="s">
        <v>422</v>
      </c>
      <c r="E141" s="1291" t="s">
        <v>10</v>
      </c>
      <c r="F141" s="1291">
        <v>2</v>
      </c>
      <c r="G141" s="764"/>
      <c r="H141" s="764">
        <f t="shared" si="29"/>
        <v>0</v>
      </c>
      <c r="I141" s="1293">
        <f t="shared" si="30"/>
        <v>0</v>
      </c>
      <c r="J141" s="777" t="s">
        <v>127</v>
      </c>
      <c r="K141" s="2031">
        <f>F141*12500</f>
        <v>25000</v>
      </c>
      <c r="L141" s="123">
        <v>1</v>
      </c>
      <c r="M141" s="1292">
        <f t="shared" si="24"/>
        <v>10000</v>
      </c>
      <c r="N141" s="1291"/>
      <c r="O141" s="1292">
        <f t="shared" si="21"/>
        <v>0</v>
      </c>
      <c r="P141" s="1292">
        <f t="shared" si="31"/>
        <v>35000</v>
      </c>
      <c r="Q141" s="782"/>
      <c r="R141" s="783"/>
    </row>
    <row r="142" spans="1:19" ht="15.95" hidden="1" customHeight="1">
      <c r="A142" s="19"/>
      <c r="B142" s="1335">
        <v>5</v>
      </c>
      <c r="C142" s="1334">
        <v>41789</v>
      </c>
      <c r="D142" s="3" t="s">
        <v>422</v>
      </c>
      <c r="E142" s="1291" t="s">
        <v>10</v>
      </c>
      <c r="F142" s="1291">
        <v>3</v>
      </c>
      <c r="G142" s="764"/>
      <c r="H142" s="764">
        <f t="shared" si="29"/>
        <v>0</v>
      </c>
      <c r="I142" s="1293">
        <f t="shared" si="30"/>
        <v>0</v>
      </c>
      <c r="J142" s="777" t="s">
        <v>127</v>
      </c>
      <c r="K142" s="2031">
        <f>F142*12500</f>
        <v>37500</v>
      </c>
      <c r="L142" s="123">
        <v>1</v>
      </c>
      <c r="M142" s="1292">
        <f t="shared" si="24"/>
        <v>10000</v>
      </c>
      <c r="N142" s="1291"/>
      <c r="O142" s="1292">
        <f t="shared" si="21"/>
        <v>0</v>
      </c>
      <c r="P142" s="1292">
        <f t="shared" si="31"/>
        <v>47500</v>
      </c>
      <c r="Q142" s="788"/>
      <c r="R142" s="789"/>
    </row>
    <row r="143" spans="1:19" ht="15.95" hidden="1" customHeight="1">
      <c r="A143" s="19"/>
      <c r="B143" s="3186">
        <v>6</v>
      </c>
      <c r="C143" s="1334">
        <v>41790</v>
      </c>
      <c r="D143" s="3" t="s">
        <v>422</v>
      </c>
      <c r="E143" s="1291" t="s">
        <v>10</v>
      </c>
      <c r="F143" s="1291">
        <v>4</v>
      </c>
      <c r="G143" s="764"/>
      <c r="H143" s="764">
        <f t="shared" si="29"/>
        <v>0</v>
      </c>
      <c r="I143" s="1293">
        <f t="shared" si="30"/>
        <v>0</v>
      </c>
      <c r="J143" s="777" t="s">
        <v>127</v>
      </c>
      <c r="K143" s="2031">
        <f>F143*12500</f>
        <v>50000</v>
      </c>
      <c r="L143" s="123"/>
      <c r="M143" s="1292">
        <f t="shared" si="24"/>
        <v>0</v>
      </c>
      <c r="N143" s="1291"/>
      <c r="O143" s="1292">
        <f t="shared" si="21"/>
        <v>0</v>
      </c>
      <c r="P143" s="1292">
        <f t="shared" si="31"/>
        <v>50000</v>
      </c>
      <c r="Q143" s="1292"/>
      <c r="R143" s="125"/>
    </row>
    <row r="144" spans="1:19" ht="15.95" hidden="1" customHeight="1">
      <c r="A144" s="19"/>
      <c r="B144" s="3187"/>
      <c r="C144" s="1334">
        <v>41790</v>
      </c>
      <c r="D144" s="3" t="s">
        <v>473</v>
      </c>
      <c r="E144" s="1291" t="s">
        <v>10</v>
      </c>
      <c r="F144" s="1290">
        <v>1</v>
      </c>
      <c r="G144" s="1290"/>
      <c r="H144" s="366">
        <f t="shared" si="29"/>
        <v>0</v>
      </c>
      <c r="I144" s="1289">
        <f t="shared" si="30"/>
        <v>0</v>
      </c>
      <c r="J144" s="167"/>
      <c r="K144" s="699">
        <f>F144*10000</f>
        <v>10000</v>
      </c>
      <c r="L144" s="123">
        <v>2</v>
      </c>
      <c r="M144" s="1292">
        <f>L144*10000</f>
        <v>20000</v>
      </c>
      <c r="N144" s="1291"/>
      <c r="O144" s="1292">
        <f>N144*15000</f>
        <v>0</v>
      </c>
      <c r="P144" s="1292">
        <f>I144+K144+M144+O144</f>
        <v>30000</v>
      </c>
      <c r="Q144" s="1292"/>
      <c r="R144" s="125"/>
    </row>
    <row r="145" spans="1:18" ht="15.95" hidden="1" customHeight="1">
      <c r="A145" s="19"/>
      <c r="B145" s="3196">
        <v>7</v>
      </c>
      <c r="C145" s="1339">
        <v>41791</v>
      </c>
      <c r="D145" s="3" t="s">
        <v>422</v>
      </c>
      <c r="E145" s="1291" t="s">
        <v>10</v>
      </c>
      <c r="F145" s="1291">
        <v>4</v>
      </c>
      <c r="G145" s="764"/>
      <c r="H145" s="764">
        <f t="shared" si="29"/>
        <v>0</v>
      </c>
      <c r="I145" s="1293">
        <f t="shared" si="30"/>
        <v>0</v>
      </c>
      <c r="J145" s="777" t="s">
        <v>127</v>
      </c>
      <c r="K145" s="2031">
        <f>F145*12500</f>
        <v>50000</v>
      </c>
      <c r="L145" s="123">
        <v>5</v>
      </c>
      <c r="M145" s="1292">
        <f t="shared" si="24"/>
        <v>50000</v>
      </c>
      <c r="N145" s="1291"/>
      <c r="O145" s="1292">
        <f t="shared" si="21"/>
        <v>0</v>
      </c>
      <c r="P145" s="1292">
        <f t="shared" si="31"/>
        <v>100000</v>
      </c>
      <c r="Q145" s="1292"/>
      <c r="R145" s="125"/>
    </row>
    <row r="146" spans="1:18" ht="15.95" hidden="1" customHeight="1">
      <c r="A146" s="19"/>
      <c r="B146" s="3198"/>
      <c r="C146" s="1339">
        <v>41791</v>
      </c>
      <c r="D146" s="3" t="s">
        <v>473</v>
      </c>
      <c r="E146" s="1291" t="s">
        <v>10</v>
      </c>
      <c r="F146" s="1290">
        <v>1</v>
      </c>
      <c r="G146" s="1290"/>
      <c r="H146" s="366">
        <f t="shared" si="29"/>
        <v>0</v>
      </c>
      <c r="I146" s="1289">
        <f t="shared" si="30"/>
        <v>0</v>
      </c>
      <c r="J146" s="167"/>
      <c r="K146" s="699">
        <f>F146*10000</f>
        <v>10000</v>
      </c>
      <c r="L146" s="123">
        <v>2</v>
      </c>
      <c r="M146" s="1292">
        <f>L146*10000</f>
        <v>20000</v>
      </c>
      <c r="N146" s="1291"/>
      <c r="O146" s="1292">
        <f>N146*15000</f>
        <v>0</v>
      </c>
      <c r="P146" s="1292">
        <f>I146+K146+M146+O146</f>
        <v>30000</v>
      </c>
      <c r="Q146" s="1292"/>
      <c r="R146" s="125"/>
    </row>
    <row r="147" spans="1:18" ht="15.95" hidden="1" customHeight="1">
      <c r="A147" s="19"/>
      <c r="B147" s="1335">
        <v>8</v>
      </c>
      <c r="C147" s="1334">
        <v>41792</v>
      </c>
      <c r="D147" s="3" t="s">
        <v>422</v>
      </c>
      <c r="E147" s="1291" t="s">
        <v>10</v>
      </c>
      <c r="F147" s="1291">
        <v>4</v>
      </c>
      <c r="G147" s="764"/>
      <c r="H147" s="764">
        <f t="shared" si="29"/>
        <v>0</v>
      </c>
      <c r="I147" s="1293">
        <f t="shared" si="30"/>
        <v>0</v>
      </c>
      <c r="J147" s="777" t="s">
        <v>127</v>
      </c>
      <c r="K147" s="2031">
        <f>F147*12500</f>
        <v>50000</v>
      </c>
      <c r="L147" s="123">
        <v>1</v>
      </c>
      <c r="M147" s="1292">
        <f t="shared" si="24"/>
        <v>10000</v>
      </c>
      <c r="N147" s="1291"/>
      <c r="O147" s="1292">
        <f t="shared" si="21"/>
        <v>0</v>
      </c>
      <c r="P147" s="1292">
        <f t="shared" si="31"/>
        <v>60000</v>
      </c>
      <c r="Q147" s="1292"/>
      <c r="R147" s="125"/>
    </row>
    <row r="148" spans="1:18" ht="15.95" hidden="1" customHeight="1">
      <c r="A148" s="19"/>
      <c r="B148" s="1335">
        <v>9</v>
      </c>
      <c r="C148" s="1334">
        <v>41793</v>
      </c>
      <c r="D148" s="3" t="s">
        <v>422</v>
      </c>
      <c r="E148" s="1291" t="s">
        <v>10</v>
      </c>
      <c r="F148" s="1291">
        <v>4</v>
      </c>
      <c r="G148" s="764"/>
      <c r="H148" s="764">
        <f t="shared" si="29"/>
        <v>0</v>
      </c>
      <c r="I148" s="1293">
        <f t="shared" si="30"/>
        <v>0</v>
      </c>
      <c r="J148" s="777" t="s">
        <v>127</v>
      </c>
      <c r="K148" s="2031">
        <f>F148*12500</f>
        <v>50000</v>
      </c>
      <c r="L148" s="123">
        <v>1</v>
      </c>
      <c r="M148" s="1292">
        <f t="shared" si="24"/>
        <v>10000</v>
      </c>
      <c r="N148" s="1291"/>
      <c r="O148" s="1292">
        <f t="shared" si="21"/>
        <v>0</v>
      </c>
      <c r="P148" s="1292">
        <f t="shared" si="31"/>
        <v>60000</v>
      </c>
      <c r="Q148" s="780"/>
      <c r="R148" s="781"/>
    </row>
    <row r="149" spans="1:18" ht="15.95" hidden="1" customHeight="1">
      <c r="B149" s="1335">
        <v>10</v>
      </c>
      <c r="C149" s="1334">
        <v>41794</v>
      </c>
      <c r="D149" s="3" t="s">
        <v>422</v>
      </c>
      <c r="E149" s="1291" t="s">
        <v>10</v>
      </c>
      <c r="F149" s="1291">
        <v>1</v>
      </c>
      <c r="G149" s="764"/>
      <c r="H149" s="764">
        <f t="shared" si="29"/>
        <v>0</v>
      </c>
      <c r="I149" s="1293">
        <f t="shared" si="30"/>
        <v>0</v>
      </c>
      <c r="J149" s="777" t="s">
        <v>127</v>
      </c>
      <c r="K149" s="2031">
        <f>F149*12500</f>
        <v>12500</v>
      </c>
      <c r="L149" s="123">
        <v>1</v>
      </c>
      <c r="M149" s="1293">
        <f t="shared" si="24"/>
        <v>10000</v>
      </c>
      <c r="N149" s="123"/>
      <c r="O149" s="1293">
        <f t="shared" si="21"/>
        <v>0</v>
      </c>
      <c r="P149" s="124">
        <f t="shared" si="31"/>
        <v>22500</v>
      </c>
      <c r="Q149" s="1293"/>
      <c r="R149" s="125"/>
    </row>
    <row r="150" spans="1:18" ht="15.95" hidden="1" customHeight="1">
      <c r="A150" s="19"/>
      <c r="B150" s="1335">
        <v>11</v>
      </c>
      <c r="C150" s="1334">
        <v>41795</v>
      </c>
      <c r="D150" s="3" t="s">
        <v>473</v>
      </c>
      <c r="E150" s="1291" t="s">
        <v>10</v>
      </c>
      <c r="F150" s="1290">
        <v>1</v>
      </c>
      <c r="G150" s="1290"/>
      <c r="H150" s="366">
        <f t="shared" si="29"/>
        <v>0</v>
      </c>
      <c r="I150" s="1289">
        <f t="shared" si="30"/>
        <v>0</v>
      </c>
      <c r="J150" s="167"/>
      <c r="K150" s="699">
        <f>F150*10000</f>
        <v>10000</v>
      </c>
      <c r="L150" s="123">
        <v>2</v>
      </c>
      <c r="M150" s="1292">
        <f t="shared" si="24"/>
        <v>20000</v>
      </c>
      <c r="N150" s="1291"/>
      <c r="O150" s="1292">
        <f t="shared" si="21"/>
        <v>0</v>
      </c>
      <c r="P150" s="1296">
        <f t="shared" si="31"/>
        <v>30000</v>
      </c>
      <c r="Q150" s="1292"/>
      <c r="R150" s="125"/>
    </row>
    <row r="151" spans="1:18" ht="15.95" hidden="1" customHeight="1">
      <c r="A151" s="19"/>
      <c r="B151" s="3186">
        <v>12</v>
      </c>
      <c r="C151" s="1334">
        <v>41796</v>
      </c>
      <c r="D151" s="3" t="s">
        <v>422</v>
      </c>
      <c r="E151" s="1291" t="s">
        <v>10</v>
      </c>
      <c r="F151" s="1291">
        <v>4</v>
      </c>
      <c r="G151" s="764"/>
      <c r="H151" s="764">
        <f t="shared" si="29"/>
        <v>0</v>
      </c>
      <c r="I151" s="1293">
        <f t="shared" si="30"/>
        <v>0</v>
      </c>
      <c r="J151" s="777" t="s">
        <v>127</v>
      </c>
      <c r="K151" s="2031">
        <f>F151*12500</f>
        <v>50000</v>
      </c>
      <c r="L151" s="123">
        <v>1</v>
      </c>
      <c r="M151" s="1292">
        <f t="shared" si="24"/>
        <v>10000</v>
      </c>
      <c r="N151" s="1291"/>
      <c r="O151" s="1292">
        <f t="shared" si="21"/>
        <v>0</v>
      </c>
      <c r="P151" s="1292">
        <f t="shared" si="31"/>
        <v>60000</v>
      </c>
      <c r="Q151" s="1292"/>
      <c r="R151" s="125"/>
    </row>
    <row r="152" spans="1:18" ht="15.95" hidden="1" customHeight="1">
      <c r="A152" s="19"/>
      <c r="B152" s="3187"/>
      <c r="C152" s="1334">
        <v>41796</v>
      </c>
      <c r="D152" s="3" t="s">
        <v>473</v>
      </c>
      <c r="E152" s="1291" t="s">
        <v>10</v>
      </c>
      <c r="F152" s="1290">
        <v>1</v>
      </c>
      <c r="G152" s="1290"/>
      <c r="H152" s="366">
        <f t="shared" si="29"/>
        <v>0</v>
      </c>
      <c r="I152" s="1289">
        <f t="shared" si="30"/>
        <v>0</v>
      </c>
      <c r="J152" s="167"/>
      <c r="K152" s="699">
        <f>F152*10000</f>
        <v>10000</v>
      </c>
      <c r="L152" s="123">
        <v>2</v>
      </c>
      <c r="M152" s="1292">
        <f>L152*10000</f>
        <v>20000</v>
      </c>
      <c r="N152" s="1291"/>
      <c r="O152" s="1292">
        <f>N152*15000</f>
        <v>0</v>
      </c>
      <c r="P152" s="1292">
        <f>I152+K152+M152+O152</f>
        <v>30000</v>
      </c>
      <c r="Q152" s="1292"/>
      <c r="R152" s="125"/>
    </row>
    <row r="153" spans="1:18" ht="15.95" hidden="1" customHeight="1">
      <c r="A153" s="19"/>
      <c r="B153" s="1335">
        <v>13</v>
      </c>
      <c r="C153" s="1334">
        <v>41797</v>
      </c>
      <c r="D153" s="3" t="s">
        <v>422</v>
      </c>
      <c r="E153" s="1291" t="s">
        <v>10</v>
      </c>
      <c r="F153" s="1291">
        <v>4</v>
      </c>
      <c r="G153" s="764"/>
      <c r="H153" s="764">
        <f t="shared" si="29"/>
        <v>0</v>
      </c>
      <c r="I153" s="1293">
        <f t="shared" si="30"/>
        <v>0</v>
      </c>
      <c r="J153" s="777" t="s">
        <v>127</v>
      </c>
      <c r="K153" s="2031">
        <f>F153*12500</f>
        <v>50000</v>
      </c>
      <c r="L153" s="123"/>
      <c r="M153" s="1292">
        <f t="shared" si="24"/>
        <v>0</v>
      </c>
      <c r="N153" s="1291"/>
      <c r="O153" s="1292">
        <f t="shared" si="21"/>
        <v>0</v>
      </c>
      <c r="P153" s="1296">
        <f t="shared" si="31"/>
        <v>50000</v>
      </c>
      <c r="Q153" s="1292"/>
      <c r="R153" s="125"/>
    </row>
    <row r="154" spans="1:18" ht="15.95" hidden="1" customHeight="1">
      <c r="B154" s="3196">
        <v>14</v>
      </c>
      <c r="C154" s="1339">
        <v>41798</v>
      </c>
      <c r="D154" s="3" t="s">
        <v>473</v>
      </c>
      <c r="E154" s="1291" t="s">
        <v>10</v>
      </c>
      <c r="F154" s="1290">
        <v>1</v>
      </c>
      <c r="G154" s="1290"/>
      <c r="H154" s="366">
        <f t="shared" si="29"/>
        <v>0</v>
      </c>
      <c r="I154" s="1289">
        <f t="shared" si="30"/>
        <v>0</v>
      </c>
      <c r="J154" s="167"/>
      <c r="K154" s="699">
        <f>F154*10000</f>
        <v>10000</v>
      </c>
      <c r="L154" s="764"/>
      <c r="M154" s="1292">
        <f t="shared" si="24"/>
        <v>0</v>
      </c>
      <c r="N154" s="1291"/>
      <c r="O154" s="1292">
        <f t="shared" si="21"/>
        <v>0</v>
      </c>
      <c r="P154" s="1296">
        <f t="shared" si="31"/>
        <v>10000</v>
      </c>
      <c r="Q154" s="1292"/>
      <c r="R154" s="125"/>
    </row>
    <row r="155" spans="1:18" ht="15.95" hidden="1" customHeight="1">
      <c r="B155" s="3197"/>
      <c r="C155" s="1339">
        <v>41798</v>
      </c>
      <c r="D155" s="3" t="s">
        <v>420</v>
      </c>
      <c r="E155" s="1291" t="s">
        <v>421</v>
      </c>
      <c r="F155" s="1291">
        <v>8</v>
      </c>
      <c r="G155" s="1291"/>
      <c r="H155" s="764">
        <f t="shared" si="29"/>
        <v>0</v>
      </c>
      <c r="I155" s="122">
        <f t="shared" si="30"/>
        <v>0</v>
      </c>
      <c r="J155" s="1291" t="s">
        <v>127</v>
      </c>
      <c r="K155" s="779">
        <f>F155*2000</f>
        <v>16000</v>
      </c>
      <c r="L155" s="764">
        <v>2</v>
      </c>
      <c r="M155" s="1292">
        <f>L155*10000</f>
        <v>20000</v>
      </c>
      <c r="N155" s="1291"/>
      <c r="O155" s="1292">
        <f>N155*15000</f>
        <v>0</v>
      </c>
      <c r="P155" s="1296">
        <f>I155+K155+M155+O155</f>
        <v>36000</v>
      </c>
      <c r="Q155" s="1292"/>
      <c r="R155" s="125"/>
    </row>
    <row r="156" spans="1:18" ht="15.95" hidden="1" customHeight="1">
      <c r="B156" s="3198"/>
      <c r="C156" s="1339">
        <v>41798</v>
      </c>
      <c r="D156" s="3" t="s">
        <v>422</v>
      </c>
      <c r="E156" s="1291" t="s">
        <v>10</v>
      </c>
      <c r="F156" s="1291">
        <v>2</v>
      </c>
      <c r="G156" s="764"/>
      <c r="H156" s="764">
        <f t="shared" si="29"/>
        <v>0</v>
      </c>
      <c r="I156" s="1293">
        <f t="shared" si="30"/>
        <v>0</v>
      </c>
      <c r="J156" s="777" t="s">
        <v>127</v>
      </c>
      <c r="K156" s="2031">
        <f>F156*12500</f>
        <v>25000</v>
      </c>
      <c r="L156" s="764">
        <v>3</v>
      </c>
      <c r="M156" s="1292">
        <f>L156*10000</f>
        <v>30000</v>
      </c>
      <c r="N156" s="1291"/>
      <c r="O156" s="1292">
        <f>N156*15000</f>
        <v>0</v>
      </c>
      <c r="P156" s="1296">
        <f>I156+K156+M156+O156</f>
        <v>55000</v>
      </c>
      <c r="Q156" s="1292"/>
      <c r="R156" s="125"/>
    </row>
    <row r="157" spans="1:18" ht="15.95" hidden="1" customHeight="1">
      <c r="B157" s="3186">
        <v>15</v>
      </c>
      <c r="C157" s="1334">
        <v>41799</v>
      </c>
      <c r="D157" s="3" t="s">
        <v>473</v>
      </c>
      <c r="E157" s="1291" t="s">
        <v>10</v>
      </c>
      <c r="F157" s="1290">
        <v>2</v>
      </c>
      <c r="G157" s="1290"/>
      <c r="H157" s="366">
        <f t="shared" si="29"/>
        <v>0</v>
      </c>
      <c r="I157" s="1289">
        <f t="shared" si="30"/>
        <v>0</v>
      </c>
      <c r="J157" s="167"/>
      <c r="K157" s="699">
        <f>F157*10000</f>
        <v>20000</v>
      </c>
      <c r="L157" s="764">
        <v>2</v>
      </c>
      <c r="M157" s="1292">
        <f>L157*10000</f>
        <v>20000</v>
      </c>
      <c r="N157" s="1291"/>
      <c r="O157" s="1292">
        <f>N157*15000</f>
        <v>0</v>
      </c>
      <c r="P157" s="1292">
        <f>I157+K157+M157+O157</f>
        <v>40000</v>
      </c>
      <c r="Q157" s="1292"/>
      <c r="R157" s="125"/>
    </row>
    <row r="158" spans="1:18" ht="15.95" hidden="1" customHeight="1">
      <c r="B158" s="3188"/>
      <c r="C158" s="1334">
        <v>41799</v>
      </c>
      <c r="D158" s="3" t="s">
        <v>420</v>
      </c>
      <c r="E158" s="1291" t="s">
        <v>421</v>
      </c>
      <c r="F158" s="1291">
        <v>3</v>
      </c>
      <c r="G158" s="1291"/>
      <c r="H158" s="764">
        <f t="shared" si="29"/>
        <v>0</v>
      </c>
      <c r="I158" s="122">
        <f t="shared" si="30"/>
        <v>0</v>
      </c>
      <c r="J158" s="1291" t="s">
        <v>127</v>
      </c>
      <c r="K158" s="779">
        <f>F158*2000</f>
        <v>6000</v>
      </c>
      <c r="L158" s="764"/>
      <c r="M158" s="1292">
        <f t="shared" si="24"/>
        <v>0</v>
      </c>
      <c r="N158" s="1291"/>
      <c r="O158" s="1292">
        <f t="shared" si="21"/>
        <v>0</v>
      </c>
      <c r="P158" s="1292">
        <f t="shared" si="31"/>
        <v>6000</v>
      </c>
      <c r="Q158" s="1292"/>
      <c r="R158" s="125"/>
    </row>
    <row r="159" spans="1:18" ht="15.95" hidden="1" customHeight="1">
      <c r="B159" s="3187"/>
      <c r="C159" s="1334">
        <v>41799</v>
      </c>
      <c r="D159" s="3" t="s">
        <v>422</v>
      </c>
      <c r="E159" s="1291" t="s">
        <v>10</v>
      </c>
      <c r="F159" s="1291">
        <v>2</v>
      </c>
      <c r="G159" s="764"/>
      <c r="H159" s="764">
        <f t="shared" si="29"/>
        <v>0</v>
      </c>
      <c r="I159" s="1293">
        <f t="shared" si="30"/>
        <v>0</v>
      </c>
      <c r="J159" s="777" t="s">
        <v>127</v>
      </c>
      <c r="K159" s="2031">
        <f>F159*12500</f>
        <v>25000</v>
      </c>
      <c r="L159" s="764">
        <v>1</v>
      </c>
      <c r="M159" s="1292">
        <f>L159*10000</f>
        <v>10000</v>
      </c>
      <c r="N159" s="1291"/>
      <c r="O159" s="1292">
        <f>N159*15000</f>
        <v>0</v>
      </c>
      <c r="P159" s="1292">
        <f>I159+K159+M159+O159</f>
        <v>35000</v>
      </c>
      <c r="Q159" s="1292"/>
      <c r="R159" s="125"/>
    </row>
    <row r="160" spans="1:18" ht="15.95" hidden="1" customHeight="1">
      <c r="B160" s="3186">
        <v>16</v>
      </c>
      <c r="C160" s="1334">
        <v>41800</v>
      </c>
      <c r="D160" s="3" t="s">
        <v>422</v>
      </c>
      <c r="E160" s="1291" t="s">
        <v>10</v>
      </c>
      <c r="F160" s="1291">
        <v>3</v>
      </c>
      <c r="G160" s="764"/>
      <c r="H160" s="764">
        <f t="shared" si="29"/>
        <v>0</v>
      </c>
      <c r="I160" s="1293">
        <f t="shared" si="30"/>
        <v>0</v>
      </c>
      <c r="J160" s="777" t="s">
        <v>127</v>
      </c>
      <c r="K160" s="2031">
        <f>F160*12500</f>
        <v>37500</v>
      </c>
      <c r="L160" s="764"/>
      <c r="M160" s="1292">
        <f t="shared" si="24"/>
        <v>0</v>
      </c>
      <c r="N160" s="1291"/>
      <c r="O160" s="1292">
        <f t="shared" si="21"/>
        <v>0</v>
      </c>
      <c r="P160" s="1292">
        <f t="shared" si="31"/>
        <v>37500</v>
      </c>
      <c r="Q160" s="1292"/>
      <c r="R160" s="125"/>
    </row>
    <row r="161" spans="2:19" ht="15.95" hidden="1" customHeight="1">
      <c r="B161" s="3187"/>
      <c r="C161" s="1334">
        <v>41800</v>
      </c>
      <c r="D161" s="3" t="s">
        <v>473</v>
      </c>
      <c r="E161" s="1291" t="s">
        <v>10</v>
      </c>
      <c r="F161" s="1290">
        <v>1</v>
      </c>
      <c r="G161" s="1290"/>
      <c r="H161" s="366">
        <f t="shared" si="29"/>
        <v>0</v>
      </c>
      <c r="I161" s="1289">
        <f t="shared" si="30"/>
        <v>0</v>
      </c>
      <c r="J161" s="167"/>
      <c r="K161" s="699">
        <f>F161*10000</f>
        <v>10000</v>
      </c>
      <c r="L161" s="764">
        <v>2</v>
      </c>
      <c r="M161" s="1292">
        <f>L161*10000</f>
        <v>20000</v>
      </c>
      <c r="N161" s="1291"/>
      <c r="O161" s="1292">
        <f>N161*15000</f>
        <v>0</v>
      </c>
      <c r="P161" s="1292">
        <f>I161+K161+M161+O161</f>
        <v>30000</v>
      </c>
      <c r="Q161" s="1292"/>
      <c r="R161" s="125"/>
    </row>
    <row r="162" spans="2:19" ht="15.95" hidden="1" customHeight="1">
      <c r="B162" s="1335">
        <v>17</v>
      </c>
      <c r="C162" s="1334">
        <v>41801</v>
      </c>
      <c r="D162" s="3" t="s">
        <v>422</v>
      </c>
      <c r="E162" s="1291" t="s">
        <v>10</v>
      </c>
      <c r="F162" s="1291">
        <v>1</v>
      </c>
      <c r="G162" s="764"/>
      <c r="H162" s="764">
        <f t="shared" si="29"/>
        <v>0</v>
      </c>
      <c r="I162" s="1293">
        <f t="shared" si="30"/>
        <v>0</v>
      </c>
      <c r="J162" s="777" t="s">
        <v>127</v>
      </c>
      <c r="K162" s="2031">
        <f>F162*12500</f>
        <v>12500</v>
      </c>
      <c r="L162" s="764"/>
      <c r="M162" s="1292">
        <f t="shared" si="24"/>
        <v>0</v>
      </c>
      <c r="N162" s="1291"/>
      <c r="O162" s="1292">
        <f t="shared" si="21"/>
        <v>0</v>
      </c>
      <c r="P162" s="1292">
        <f t="shared" si="31"/>
        <v>12500</v>
      </c>
      <c r="Q162" s="1292"/>
      <c r="R162" s="125"/>
    </row>
    <row r="163" spans="2:19" ht="15.95" hidden="1" customHeight="1">
      <c r="B163" s="3186">
        <v>18</v>
      </c>
      <c r="C163" s="1334">
        <v>41802</v>
      </c>
      <c r="D163" s="3" t="s">
        <v>422</v>
      </c>
      <c r="E163" s="1291" t="s">
        <v>10</v>
      </c>
      <c r="F163" s="1291">
        <v>4</v>
      </c>
      <c r="G163" s="764"/>
      <c r="H163" s="764">
        <f t="shared" si="29"/>
        <v>0</v>
      </c>
      <c r="I163" s="1293">
        <f t="shared" si="30"/>
        <v>0</v>
      </c>
      <c r="J163" s="777" t="s">
        <v>127</v>
      </c>
      <c r="K163" s="2031">
        <f>F163*12500</f>
        <v>50000</v>
      </c>
      <c r="L163" s="764">
        <v>1</v>
      </c>
      <c r="M163" s="1292">
        <f t="shared" si="24"/>
        <v>10000</v>
      </c>
      <c r="N163" s="1291"/>
      <c r="O163" s="1292">
        <f t="shared" si="21"/>
        <v>0</v>
      </c>
      <c r="P163" s="1292">
        <f t="shared" si="31"/>
        <v>60000</v>
      </c>
      <c r="Q163" s="1292"/>
      <c r="R163" s="125"/>
      <c r="S163" s="344"/>
    </row>
    <row r="164" spans="2:19" ht="15.95" hidden="1" customHeight="1">
      <c r="B164" s="3187"/>
      <c r="C164" s="1334">
        <v>41802</v>
      </c>
      <c r="D164" s="3" t="s">
        <v>129</v>
      </c>
      <c r="E164" s="1291" t="s">
        <v>39</v>
      </c>
      <c r="F164" s="1291">
        <v>1</v>
      </c>
      <c r="G164" s="764">
        <v>150</v>
      </c>
      <c r="H164" s="764">
        <f t="shared" si="29"/>
        <v>150</v>
      </c>
      <c r="I164" s="1293">
        <f t="shared" si="30"/>
        <v>75000</v>
      </c>
      <c r="J164" s="1295"/>
      <c r="K164" s="2035"/>
      <c r="L164" s="764">
        <v>2</v>
      </c>
      <c r="M164" s="1292">
        <f>L164*10000</f>
        <v>20000</v>
      </c>
      <c r="N164" s="1291">
        <v>4</v>
      </c>
      <c r="O164" s="1292">
        <f>N164*15000</f>
        <v>60000</v>
      </c>
      <c r="P164" s="1292">
        <f>I164+K164+M164+O164</f>
        <v>155000</v>
      </c>
      <c r="Q164" s="1292"/>
      <c r="R164" s="125"/>
      <c r="S164" s="344"/>
    </row>
    <row r="165" spans="2:19" ht="15.95" hidden="1" customHeight="1">
      <c r="B165" s="1335">
        <v>19</v>
      </c>
      <c r="C165" s="1334">
        <v>41803</v>
      </c>
      <c r="D165" s="3" t="s">
        <v>133</v>
      </c>
      <c r="E165" s="1291"/>
      <c r="F165" s="1291"/>
      <c r="G165" s="764"/>
      <c r="H165" s="764">
        <f t="shared" si="29"/>
        <v>0</v>
      </c>
      <c r="I165" s="1293">
        <f t="shared" si="30"/>
        <v>0</v>
      </c>
      <c r="J165" s="1291"/>
      <c r="K165" s="2033"/>
      <c r="L165" s="764"/>
      <c r="M165" s="1292">
        <f t="shared" si="24"/>
        <v>0</v>
      </c>
      <c r="N165" s="1291"/>
      <c r="O165" s="1292">
        <f t="shared" si="21"/>
        <v>0</v>
      </c>
      <c r="P165" s="1292">
        <f t="shared" si="31"/>
        <v>0</v>
      </c>
      <c r="Q165" s="1292"/>
      <c r="R165" s="125"/>
      <c r="S165" s="344"/>
    </row>
    <row r="166" spans="2:19" ht="15.95" hidden="1" customHeight="1">
      <c r="B166" s="1335">
        <v>20</v>
      </c>
      <c r="C166" s="1334">
        <v>41804</v>
      </c>
      <c r="D166" s="3" t="s">
        <v>422</v>
      </c>
      <c r="E166" s="1291" t="s">
        <v>10</v>
      </c>
      <c r="F166" s="1291">
        <v>4</v>
      </c>
      <c r="G166" s="764"/>
      <c r="H166" s="764">
        <f t="shared" ref="H166:H231" si="32">F166*G166</f>
        <v>0</v>
      </c>
      <c r="I166" s="1293">
        <f t="shared" ref="I166:I231" si="33">H166*500</f>
        <v>0</v>
      </c>
      <c r="J166" s="777" t="s">
        <v>127</v>
      </c>
      <c r="K166" s="2031">
        <f>F166*12500</f>
        <v>50000</v>
      </c>
      <c r="L166" s="764"/>
      <c r="M166" s="1292">
        <f t="shared" si="24"/>
        <v>0</v>
      </c>
      <c r="N166" s="1291"/>
      <c r="O166" s="1292">
        <f t="shared" si="21"/>
        <v>0</v>
      </c>
      <c r="P166" s="1292">
        <f t="shared" si="31"/>
        <v>50000</v>
      </c>
      <c r="Q166" s="1292"/>
      <c r="R166" s="125"/>
      <c r="S166" s="344"/>
    </row>
    <row r="167" spans="2:19" ht="15.95" hidden="1" customHeight="1">
      <c r="B167" s="1303">
        <v>21</v>
      </c>
      <c r="C167" s="1339">
        <v>41805</v>
      </c>
      <c r="D167" s="3" t="s">
        <v>422</v>
      </c>
      <c r="E167" s="1291" t="s">
        <v>10</v>
      </c>
      <c r="F167" s="1291">
        <v>4</v>
      </c>
      <c r="G167" s="764"/>
      <c r="H167" s="764">
        <f t="shared" si="32"/>
        <v>0</v>
      </c>
      <c r="I167" s="1293">
        <f t="shared" si="33"/>
        <v>0</v>
      </c>
      <c r="J167" s="777" t="s">
        <v>127</v>
      </c>
      <c r="K167" s="2031">
        <f>F167*12500</f>
        <v>50000</v>
      </c>
      <c r="L167" s="764">
        <v>5</v>
      </c>
      <c r="M167" s="1292">
        <f t="shared" si="24"/>
        <v>50000</v>
      </c>
      <c r="N167" s="1291"/>
      <c r="O167" s="1292">
        <f t="shared" si="21"/>
        <v>0</v>
      </c>
      <c r="P167" s="1292">
        <f t="shared" si="31"/>
        <v>100000</v>
      </c>
      <c r="Q167" s="1296"/>
      <c r="R167" s="125"/>
      <c r="S167" s="344"/>
    </row>
    <row r="168" spans="2:19" ht="15.95" hidden="1" customHeight="1">
      <c r="B168" s="3186">
        <v>22</v>
      </c>
      <c r="C168" s="1334">
        <v>41806</v>
      </c>
      <c r="D168" s="3" t="s">
        <v>422</v>
      </c>
      <c r="E168" s="1291" t="s">
        <v>10</v>
      </c>
      <c r="F168" s="1291">
        <v>3</v>
      </c>
      <c r="G168" s="764"/>
      <c r="H168" s="764">
        <f t="shared" si="32"/>
        <v>0</v>
      </c>
      <c r="I168" s="1293">
        <f t="shared" si="33"/>
        <v>0</v>
      </c>
      <c r="J168" s="777" t="s">
        <v>127</v>
      </c>
      <c r="K168" s="2031">
        <f>F168*12500</f>
        <v>37500</v>
      </c>
      <c r="L168" s="764"/>
      <c r="M168" s="1292">
        <f t="shared" si="24"/>
        <v>0</v>
      </c>
      <c r="N168" s="1291"/>
      <c r="O168" s="1292">
        <f t="shared" ref="O168:O228" si="34">N168*15000</f>
        <v>0</v>
      </c>
      <c r="P168" s="1292">
        <f t="shared" si="31"/>
        <v>37500</v>
      </c>
      <c r="Q168" s="1296"/>
      <c r="R168" s="125"/>
      <c r="S168" s="344"/>
    </row>
    <row r="169" spans="2:19" ht="15.95" hidden="1" customHeight="1">
      <c r="B169" s="3187"/>
      <c r="C169" s="1334">
        <v>41806</v>
      </c>
      <c r="D169" s="592" t="s">
        <v>130</v>
      </c>
      <c r="E169" s="46" t="s">
        <v>39</v>
      </c>
      <c r="F169" s="366">
        <v>1</v>
      </c>
      <c r="G169" s="354">
        <v>150</v>
      </c>
      <c r="H169" s="764">
        <f t="shared" si="32"/>
        <v>150</v>
      </c>
      <c r="I169" s="1293">
        <f t="shared" si="33"/>
        <v>75000</v>
      </c>
      <c r="J169" s="1295"/>
      <c r="K169" s="2035"/>
      <c r="L169" s="764">
        <v>6</v>
      </c>
      <c r="M169" s="1292">
        <f>L169*10000</f>
        <v>60000</v>
      </c>
      <c r="N169" s="1291"/>
      <c r="O169" s="1292">
        <f t="shared" si="34"/>
        <v>0</v>
      </c>
      <c r="P169" s="1292">
        <f>I169+K169+M169+O169</f>
        <v>135000</v>
      </c>
      <c r="Q169" s="1296"/>
      <c r="R169" s="125"/>
      <c r="S169" s="344"/>
    </row>
    <row r="170" spans="2:19" ht="15.95" hidden="1" customHeight="1">
      <c r="B170" s="3186">
        <v>23</v>
      </c>
      <c r="C170" s="1334">
        <v>41807</v>
      </c>
      <c r="D170" s="591" t="s">
        <v>133</v>
      </c>
      <c r="E170" s="42"/>
      <c r="F170" s="1290"/>
      <c r="G170" s="1005"/>
      <c r="H170" s="764">
        <f t="shared" si="32"/>
        <v>0</v>
      </c>
      <c r="I170" s="122">
        <f t="shared" si="33"/>
        <v>0</v>
      </c>
      <c r="J170" s="1291"/>
      <c r="K170" s="779"/>
      <c r="L170" s="764"/>
      <c r="M170" s="1292">
        <f t="shared" si="24"/>
        <v>0</v>
      </c>
      <c r="N170" s="1291"/>
      <c r="O170" s="1292">
        <f t="shared" si="34"/>
        <v>0</v>
      </c>
      <c r="P170" s="1292">
        <f t="shared" si="31"/>
        <v>0</v>
      </c>
      <c r="Q170" s="1292"/>
      <c r="R170" s="125"/>
      <c r="S170" s="344"/>
    </row>
    <row r="171" spans="2:19" ht="15.95" hidden="1" customHeight="1">
      <c r="B171" s="3187"/>
      <c r="C171" s="1334">
        <v>41807</v>
      </c>
      <c r="D171" s="592" t="s">
        <v>639</v>
      </c>
      <c r="E171" s="46"/>
      <c r="F171" s="366"/>
      <c r="G171" s="354"/>
      <c r="H171" s="764">
        <f t="shared" si="32"/>
        <v>0</v>
      </c>
      <c r="I171" s="122">
        <f t="shared" si="33"/>
        <v>0</v>
      </c>
      <c r="J171" s="1291"/>
      <c r="K171" s="779"/>
      <c r="L171" s="764"/>
      <c r="M171" s="1292">
        <f>L171*10000</f>
        <v>0</v>
      </c>
      <c r="N171" s="1291"/>
      <c r="O171" s="1292">
        <f t="shared" si="34"/>
        <v>0</v>
      </c>
      <c r="P171" s="1292">
        <f>I171+K171+M171+O171</f>
        <v>0</v>
      </c>
      <c r="Q171" s="1292"/>
      <c r="R171" s="125"/>
      <c r="S171" s="344"/>
    </row>
    <row r="172" spans="2:19" ht="15.95" hidden="1" customHeight="1">
      <c r="B172" s="3186">
        <v>24</v>
      </c>
      <c r="C172" s="1334">
        <v>41808</v>
      </c>
      <c r="D172" s="3" t="s">
        <v>129</v>
      </c>
      <c r="E172" s="1291" t="s">
        <v>39</v>
      </c>
      <c r="F172" s="1291">
        <v>1</v>
      </c>
      <c r="G172" s="764">
        <v>150</v>
      </c>
      <c r="H172" s="764">
        <f t="shared" si="32"/>
        <v>150</v>
      </c>
      <c r="I172" s="1293">
        <f t="shared" si="33"/>
        <v>75000</v>
      </c>
      <c r="J172" s="1291"/>
      <c r="K172" s="2033"/>
      <c r="L172" s="764"/>
      <c r="M172" s="1292">
        <f t="shared" si="24"/>
        <v>0</v>
      </c>
      <c r="N172" s="1291"/>
      <c r="O172" s="1292">
        <f t="shared" si="34"/>
        <v>0</v>
      </c>
      <c r="P172" s="1292">
        <f t="shared" si="31"/>
        <v>75000</v>
      </c>
      <c r="Q172" s="1292"/>
      <c r="R172" s="125"/>
      <c r="S172" s="344"/>
    </row>
    <row r="173" spans="2:19" ht="15.95" hidden="1" customHeight="1">
      <c r="B173" s="3187"/>
      <c r="C173" s="1334">
        <v>41808</v>
      </c>
      <c r="D173" s="591" t="s">
        <v>133</v>
      </c>
      <c r="E173" s="42"/>
      <c r="F173" s="1291"/>
      <c r="G173" s="764"/>
      <c r="H173" s="764">
        <f t="shared" si="32"/>
        <v>0</v>
      </c>
      <c r="I173" s="1293">
        <f t="shared" si="33"/>
        <v>0</v>
      </c>
      <c r="J173" s="1291"/>
      <c r="K173" s="2033"/>
      <c r="L173" s="764">
        <v>4</v>
      </c>
      <c r="M173" s="1292">
        <f>L173*10000</f>
        <v>40000</v>
      </c>
      <c r="N173" s="1291"/>
      <c r="O173" s="1292">
        <f t="shared" si="34"/>
        <v>0</v>
      </c>
      <c r="P173" s="1292">
        <f>I173+K173+M173+O173</f>
        <v>40000</v>
      </c>
      <c r="Q173" s="1292"/>
      <c r="R173" s="125"/>
      <c r="S173" s="344"/>
    </row>
    <row r="174" spans="2:19" ht="15.95" hidden="1" customHeight="1">
      <c r="B174" s="1335">
        <v>25</v>
      </c>
      <c r="C174" s="1334">
        <v>41809</v>
      </c>
      <c r="D174" s="592" t="s">
        <v>130</v>
      </c>
      <c r="E174" s="46" t="s">
        <v>39</v>
      </c>
      <c r="F174" s="366">
        <v>1</v>
      </c>
      <c r="G174" s="354">
        <v>150</v>
      </c>
      <c r="H174" s="764">
        <f t="shared" si="32"/>
        <v>150</v>
      </c>
      <c r="I174" s="1293">
        <f t="shared" si="33"/>
        <v>75000</v>
      </c>
      <c r="J174" s="1291"/>
      <c r="K174" s="2033"/>
      <c r="L174" s="764">
        <v>5</v>
      </c>
      <c r="M174" s="1292">
        <f t="shared" si="24"/>
        <v>50000</v>
      </c>
      <c r="N174" s="1291"/>
      <c r="O174" s="1292">
        <f t="shared" si="34"/>
        <v>0</v>
      </c>
      <c r="P174" s="1292">
        <f t="shared" si="31"/>
        <v>125000</v>
      </c>
      <c r="Q174" s="1296"/>
      <c r="R174" s="125"/>
      <c r="S174" s="344"/>
    </row>
    <row r="175" spans="2:19" ht="15.95" hidden="1" customHeight="1">
      <c r="B175" s="3186">
        <v>26</v>
      </c>
      <c r="C175" s="1334">
        <v>41810</v>
      </c>
      <c r="D175" s="3" t="s">
        <v>133</v>
      </c>
      <c r="E175" s="1291"/>
      <c r="F175" s="1291"/>
      <c r="G175" s="764"/>
      <c r="H175" s="764">
        <f t="shared" si="32"/>
        <v>0</v>
      </c>
      <c r="I175" s="1293">
        <f t="shared" si="33"/>
        <v>0</v>
      </c>
      <c r="J175" s="1291"/>
      <c r="K175" s="2033"/>
      <c r="L175" s="764"/>
      <c r="M175" s="1292">
        <f t="shared" si="24"/>
        <v>0</v>
      </c>
      <c r="N175" s="1291"/>
      <c r="O175" s="1292">
        <f t="shared" si="34"/>
        <v>0</v>
      </c>
      <c r="P175" s="1292">
        <f t="shared" si="31"/>
        <v>0</v>
      </c>
      <c r="Q175" s="1292"/>
      <c r="R175" s="125"/>
      <c r="S175" s="344"/>
    </row>
    <row r="176" spans="2:19" ht="15.95" hidden="1" customHeight="1">
      <c r="B176" s="3187"/>
      <c r="C176" s="1334">
        <v>41810</v>
      </c>
      <c r="D176" s="592" t="s">
        <v>130</v>
      </c>
      <c r="E176" s="46" t="s">
        <v>39</v>
      </c>
      <c r="F176" s="366">
        <v>1</v>
      </c>
      <c r="G176" s="354">
        <v>150</v>
      </c>
      <c r="H176" s="764">
        <f t="shared" si="32"/>
        <v>150</v>
      </c>
      <c r="I176" s="1293">
        <f t="shared" si="33"/>
        <v>75000</v>
      </c>
      <c r="J176" s="1291"/>
      <c r="K176" s="2033"/>
      <c r="L176" s="764">
        <v>5.5</v>
      </c>
      <c r="M176" s="1292">
        <f>L176*10000</f>
        <v>55000</v>
      </c>
      <c r="N176" s="1291"/>
      <c r="O176" s="1292">
        <f t="shared" si="34"/>
        <v>0</v>
      </c>
      <c r="P176" s="1292">
        <f>I176+K176+M176+O176</f>
        <v>130000</v>
      </c>
      <c r="Q176" s="1292"/>
      <c r="R176" s="125"/>
      <c r="S176" s="344"/>
    </row>
    <row r="177" spans="1:19" ht="15.95" hidden="1" customHeight="1">
      <c r="B177" s="1335">
        <v>27</v>
      </c>
      <c r="C177" s="1334">
        <v>41811</v>
      </c>
      <c r="D177" s="3" t="s">
        <v>133</v>
      </c>
      <c r="E177" s="1291"/>
      <c r="F177" s="1291"/>
      <c r="G177" s="764"/>
      <c r="H177" s="764">
        <f t="shared" si="32"/>
        <v>0</v>
      </c>
      <c r="I177" s="1293">
        <f t="shared" si="33"/>
        <v>0</v>
      </c>
      <c r="J177" s="1291"/>
      <c r="K177" s="2033"/>
      <c r="L177" s="764"/>
      <c r="M177" s="1292">
        <f t="shared" si="24"/>
        <v>0</v>
      </c>
      <c r="N177" s="1291"/>
      <c r="O177" s="1292">
        <f t="shared" si="34"/>
        <v>0</v>
      </c>
      <c r="P177" s="1292">
        <f t="shared" si="31"/>
        <v>0</v>
      </c>
      <c r="Q177" s="1292"/>
      <c r="R177" s="125"/>
      <c r="S177" s="344"/>
    </row>
    <row r="178" spans="1:19" ht="15.95" hidden="1" customHeight="1">
      <c r="B178" s="1303">
        <v>28</v>
      </c>
      <c r="C178" s="1339">
        <v>41812</v>
      </c>
      <c r="D178" s="1024" t="s">
        <v>95</v>
      </c>
      <c r="E178" s="1291"/>
      <c r="F178" s="1291"/>
      <c r="G178" s="764"/>
      <c r="H178" s="764">
        <f t="shared" si="32"/>
        <v>0</v>
      </c>
      <c r="I178" s="1293">
        <f t="shared" si="33"/>
        <v>0</v>
      </c>
      <c r="J178" s="1291"/>
      <c r="K178" s="2033"/>
      <c r="L178" s="764"/>
      <c r="M178" s="1292">
        <f>L178*10000</f>
        <v>0</v>
      </c>
      <c r="N178" s="1291"/>
      <c r="O178" s="1292">
        <f t="shared" si="34"/>
        <v>0</v>
      </c>
      <c r="P178" s="1292">
        <f t="shared" si="31"/>
        <v>0</v>
      </c>
      <c r="Q178" s="1292"/>
      <c r="R178" s="125"/>
      <c r="S178" s="344"/>
    </row>
    <row r="179" spans="1:19" ht="15.95" hidden="1" customHeight="1">
      <c r="B179" s="1335">
        <v>29</v>
      </c>
      <c r="C179" s="1334">
        <v>41813</v>
      </c>
      <c r="D179" s="1024" t="s">
        <v>95</v>
      </c>
      <c r="E179" s="1291"/>
      <c r="F179" s="1291"/>
      <c r="G179" s="764"/>
      <c r="H179" s="764">
        <f t="shared" si="32"/>
        <v>0</v>
      </c>
      <c r="I179" s="1293">
        <f t="shared" si="33"/>
        <v>0</v>
      </c>
      <c r="J179" s="1291"/>
      <c r="K179" s="2033"/>
      <c r="L179" s="764"/>
      <c r="M179" s="1292">
        <f>L179*10000</f>
        <v>0</v>
      </c>
      <c r="N179" s="1291"/>
      <c r="O179" s="1292">
        <f t="shared" si="34"/>
        <v>0</v>
      </c>
      <c r="P179" s="1292">
        <f t="shared" si="31"/>
        <v>0</v>
      </c>
      <c r="Q179" s="1292"/>
      <c r="R179" s="125"/>
    </row>
    <row r="180" spans="1:19" ht="15.95" hidden="1" customHeight="1">
      <c r="B180" s="1335">
        <v>30</v>
      </c>
      <c r="C180" s="1336">
        <v>41814</v>
      </c>
      <c r="D180" s="592" t="s">
        <v>640</v>
      </c>
      <c r="E180" s="46" t="s">
        <v>39</v>
      </c>
      <c r="F180" s="366">
        <v>1</v>
      </c>
      <c r="G180" s="354">
        <v>150</v>
      </c>
      <c r="H180" s="764">
        <f t="shared" si="32"/>
        <v>150</v>
      </c>
      <c r="I180" s="1293">
        <f t="shared" si="33"/>
        <v>75000</v>
      </c>
      <c r="J180" s="1291"/>
      <c r="K180" s="2033"/>
      <c r="L180" s="764">
        <v>6</v>
      </c>
      <c r="M180" s="1292">
        <f>L180*10000</f>
        <v>60000</v>
      </c>
      <c r="N180" s="1291"/>
      <c r="O180" s="1292">
        <f t="shared" si="34"/>
        <v>0</v>
      </c>
      <c r="P180" s="1292">
        <f t="shared" si="31"/>
        <v>135000</v>
      </c>
      <c r="Q180" s="1292"/>
      <c r="R180" s="125"/>
    </row>
    <row r="181" spans="1:19" s="31" customFormat="1" ht="15.95" hidden="1" customHeight="1">
      <c r="B181" s="3209">
        <v>31</v>
      </c>
      <c r="C181" s="1428">
        <v>41815</v>
      </c>
      <c r="D181" s="27" t="s">
        <v>654</v>
      </c>
      <c r="E181" s="46" t="s">
        <v>39</v>
      </c>
      <c r="F181" s="1420">
        <v>2</v>
      </c>
      <c r="G181" s="764"/>
      <c r="H181" s="764">
        <f t="shared" si="32"/>
        <v>0</v>
      </c>
      <c r="I181" s="1417">
        <f t="shared" si="33"/>
        <v>0</v>
      </c>
      <c r="J181" s="1420" t="s">
        <v>127</v>
      </c>
      <c r="K181" s="2033">
        <v>20000</v>
      </c>
      <c r="L181" s="764"/>
      <c r="M181" s="1419">
        <f>L181*10000</f>
        <v>0</v>
      </c>
      <c r="N181" s="1420"/>
      <c r="O181" s="1419">
        <f t="shared" si="34"/>
        <v>0</v>
      </c>
      <c r="P181" s="1419">
        <f>I181+K181+M181+O181</f>
        <v>20000</v>
      </c>
      <c r="Q181" s="1419">
        <v>35000</v>
      </c>
      <c r="R181" s="125"/>
    </row>
    <row r="182" spans="1:19" ht="15.95" hidden="1" customHeight="1" thickBot="1">
      <c r="B182" s="3210"/>
      <c r="C182" s="1338">
        <v>41815</v>
      </c>
      <c r="D182" s="16" t="s">
        <v>133</v>
      </c>
      <c r="E182" s="1301"/>
      <c r="F182" s="1301"/>
      <c r="G182" s="765"/>
      <c r="H182" s="765">
        <f t="shared" si="32"/>
        <v>0</v>
      </c>
      <c r="I182" s="1294">
        <f t="shared" si="33"/>
        <v>0</v>
      </c>
      <c r="J182" s="1301"/>
      <c r="K182" s="767"/>
      <c r="L182" s="765"/>
      <c r="M182" s="767">
        <f>L182*10000</f>
        <v>0</v>
      </c>
      <c r="N182" s="1301"/>
      <c r="O182" s="767">
        <f t="shared" si="34"/>
        <v>0</v>
      </c>
      <c r="P182" s="767">
        <f t="shared" si="31"/>
        <v>0</v>
      </c>
      <c r="Q182" s="767"/>
      <c r="R182" s="792"/>
      <c r="S182" s="344"/>
    </row>
    <row r="183" spans="1:19" s="34" customFormat="1" ht="15.95" hidden="1" customHeight="1">
      <c r="A183" s="1458"/>
      <c r="B183" s="768">
        <v>1</v>
      </c>
      <c r="C183" s="695">
        <v>41816</v>
      </c>
      <c r="D183" s="347" t="s">
        <v>800</v>
      </c>
      <c r="E183" s="1473" t="s">
        <v>799</v>
      </c>
      <c r="F183" s="770">
        <v>15</v>
      </c>
      <c r="G183" s="771"/>
      <c r="H183" s="771">
        <f t="shared" si="32"/>
        <v>0</v>
      </c>
      <c r="I183" s="1434">
        <f t="shared" si="33"/>
        <v>0</v>
      </c>
      <c r="J183" s="1474"/>
      <c r="K183" s="2032">
        <f>F183*2000</f>
        <v>30000</v>
      </c>
      <c r="L183" s="1029">
        <v>1</v>
      </c>
      <c r="M183" s="1441">
        <f t="shared" ref="M183:M228" si="35">L183*10000</f>
        <v>10000</v>
      </c>
      <c r="N183" s="770"/>
      <c r="O183" s="1441">
        <f t="shared" si="34"/>
        <v>0</v>
      </c>
      <c r="P183" s="1441">
        <f t="shared" si="31"/>
        <v>40000</v>
      </c>
      <c r="Q183" s="1441"/>
      <c r="R183" s="775"/>
    </row>
    <row r="184" spans="1:19" s="340" customFormat="1" ht="15.95" hidden="1" customHeight="1">
      <c r="A184" s="339"/>
      <c r="B184" s="1442">
        <v>2</v>
      </c>
      <c r="C184" s="1336">
        <v>41817</v>
      </c>
      <c r="D184" s="896" t="s">
        <v>898</v>
      </c>
      <c r="E184" s="1436"/>
      <c r="F184" s="1436"/>
      <c r="G184" s="123"/>
      <c r="H184" s="764">
        <f t="shared" si="32"/>
        <v>0</v>
      </c>
      <c r="I184" s="1433">
        <f t="shared" si="33"/>
        <v>0</v>
      </c>
      <c r="J184" s="777"/>
      <c r="K184" s="2031"/>
      <c r="L184" s="123"/>
      <c r="M184" s="1435">
        <f t="shared" si="35"/>
        <v>0</v>
      </c>
      <c r="N184" s="1436"/>
      <c r="O184" s="1435">
        <f t="shared" si="34"/>
        <v>0</v>
      </c>
      <c r="P184" s="1435">
        <f t="shared" si="31"/>
        <v>0</v>
      </c>
      <c r="Q184" s="1435"/>
      <c r="R184" s="125"/>
    </row>
    <row r="185" spans="1:19" ht="15.95" hidden="1" customHeight="1">
      <c r="A185" s="19"/>
      <c r="B185" s="1442">
        <v>3</v>
      </c>
      <c r="C185" s="1336">
        <v>41818</v>
      </c>
      <c r="D185" s="896" t="s">
        <v>898</v>
      </c>
      <c r="E185" s="1436"/>
      <c r="F185" s="1436"/>
      <c r="G185" s="1436"/>
      <c r="H185" s="764">
        <f t="shared" si="32"/>
        <v>0</v>
      </c>
      <c r="I185" s="122">
        <f t="shared" si="33"/>
        <v>0</v>
      </c>
      <c r="J185" s="1436"/>
      <c r="K185" s="779"/>
      <c r="L185" s="123"/>
      <c r="M185" s="1435">
        <f t="shared" si="35"/>
        <v>0</v>
      </c>
      <c r="N185" s="1436"/>
      <c r="O185" s="1435">
        <f t="shared" si="34"/>
        <v>0</v>
      </c>
      <c r="P185" s="1435">
        <f t="shared" si="31"/>
        <v>0</v>
      </c>
      <c r="Q185" s="124"/>
      <c r="R185" s="781"/>
    </row>
    <row r="186" spans="1:19" ht="15.95" hidden="1" customHeight="1">
      <c r="A186" s="19"/>
      <c r="B186" s="1444">
        <v>4</v>
      </c>
      <c r="C186" s="1465">
        <v>41819</v>
      </c>
      <c r="D186" s="3" t="s">
        <v>800</v>
      </c>
      <c r="E186" s="120" t="s">
        <v>799</v>
      </c>
      <c r="F186" s="1436">
        <v>15</v>
      </c>
      <c r="G186" s="764"/>
      <c r="H186" s="764">
        <f>F186*G186</f>
        <v>0</v>
      </c>
      <c r="I186" s="1433">
        <f>H186*500</f>
        <v>0</v>
      </c>
      <c r="J186" s="777"/>
      <c r="K186" s="2031">
        <f>F186*2000</f>
        <v>30000</v>
      </c>
      <c r="L186" s="123">
        <v>5</v>
      </c>
      <c r="M186" s="1435">
        <f t="shared" si="35"/>
        <v>50000</v>
      </c>
      <c r="N186" s="1436"/>
      <c r="O186" s="1435">
        <f t="shared" si="34"/>
        <v>0</v>
      </c>
      <c r="P186" s="1435">
        <f t="shared" si="31"/>
        <v>80000</v>
      </c>
      <c r="Q186" s="124"/>
      <c r="R186" s="783"/>
    </row>
    <row r="187" spans="1:19" ht="15.95" hidden="1" customHeight="1">
      <c r="A187" s="19"/>
      <c r="B187" s="3209">
        <v>5</v>
      </c>
      <c r="C187" s="1336">
        <v>41820</v>
      </c>
      <c r="D187" s="3" t="s">
        <v>800</v>
      </c>
      <c r="E187" s="120" t="s">
        <v>799</v>
      </c>
      <c r="F187" s="1436">
        <v>8</v>
      </c>
      <c r="G187" s="764"/>
      <c r="H187" s="764">
        <f>F187*G187</f>
        <v>0</v>
      </c>
      <c r="I187" s="1433">
        <f>H187*500</f>
        <v>0</v>
      </c>
      <c r="J187" s="777"/>
      <c r="K187" s="2031">
        <f>F187*2000</f>
        <v>16000</v>
      </c>
      <c r="L187" s="123"/>
      <c r="M187" s="1435">
        <f t="shared" si="35"/>
        <v>0</v>
      </c>
      <c r="N187" s="1436"/>
      <c r="O187" s="1435">
        <f t="shared" si="34"/>
        <v>0</v>
      </c>
      <c r="P187" s="1435">
        <f t="shared" si="31"/>
        <v>16000</v>
      </c>
      <c r="Q187" s="788"/>
      <c r="R187" s="789"/>
    </row>
    <row r="188" spans="1:19" ht="15.95" hidden="1" customHeight="1">
      <c r="A188" s="19"/>
      <c r="B188" s="3209"/>
      <c r="C188" s="1336">
        <v>41820</v>
      </c>
      <c r="D188" s="807" t="s">
        <v>788</v>
      </c>
      <c r="E188" s="1436" t="s">
        <v>10</v>
      </c>
      <c r="F188" s="1436">
        <v>1</v>
      </c>
      <c r="G188" s="123">
        <v>20</v>
      </c>
      <c r="H188" s="764">
        <f>F188*G188</f>
        <v>20</v>
      </c>
      <c r="I188" s="1433">
        <f>H188*500</f>
        <v>10000</v>
      </c>
      <c r="J188" s="777"/>
      <c r="K188" s="2031"/>
      <c r="L188" s="123"/>
      <c r="M188" s="1435">
        <f>L188*10000</f>
        <v>0</v>
      </c>
      <c r="N188" s="1436"/>
      <c r="O188" s="1435">
        <f>N188*15000</f>
        <v>0</v>
      </c>
      <c r="P188" s="1435">
        <f>I188+K188+M188+O188</f>
        <v>10000</v>
      </c>
      <c r="Q188" s="788"/>
      <c r="R188" s="789"/>
    </row>
    <row r="189" spans="1:19" ht="15.95" hidden="1" customHeight="1">
      <c r="A189" s="19"/>
      <c r="B189" s="3209">
        <v>6</v>
      </c>
      <c r="C189" s="1336">
        <v>41821</v>
      </c>
      <c r="D189" s="3" t="s">
        <v>800</v>
      </c>
      <c r="E189" s="120" t="s">
        <v>799</v>
      </c>
      <c r="F189" s="1436">
        <v>7</v>
      </c>
      <c r="G189" s="764"/>
      <c r="H189" s="764">
        <f>F189*G189</f>
        <v>0</v>
      </c>
      <c r="I189" s="1433">
        <f>H189*500</f>
        <v>0</v>
      </c>
      <c r="J189" s="777"/>
      <c r="K189" s="2031">
        <f>F189*2000</f>
        <v>14000</v>
      </c>
      <c r="L189" s="123"/>
      <c r="M189" s="1435">
        <f t="shared" si="35"/>
        <v>0</v>
      </c>
      <c r="N189" s="1436"/>
      <c r="O189" s="1435">
        <f t="shared" si="34"/>
        <v>0</v>
      </c>
      <c r="P189" s="1435">
        <f t="shared" si="31"/>
        <v>14000</v>
      </c>
      <c r="Q189" s="1435"/>
      <c r="R189" s="125"/>
    </row>
    <row r="190" spans="1:19" ht="15.95" hidden="1" customHeight="1">
      <c r="A190" s="19"/>
      <c r="B190" s="3209"/>
      <c r="C190" s="1336">
        <v>41821</v>
      </c>
      <c r="D190" s="807" t="s">
        <v>788</v>
      </c>
      <c r="E190" s="1436" t="s">
        <v>10</v>
      </c>
      <c r="F190" s="1436">
        <v>1</v>
      </c>
      <c r="G190" s="123">
        <v>20</v>
      </c>
      <c r="H190" s="764">
        <f>F190*G190</f>
        <v>20</v>
      </c>
      <c r="I190" s="1433">
        <f>H190*500</f>
        <v>10000</v>
      </c>
      <c r="J190" s="777"/>
      <c r="K190" s="2031"/>
      <c r="L190" s="123">
        <v>1</v>
      </c>
      <c r="M190" s="1435">
        <f>L190*10000</f>
        <v>10000</v>
      </c>
      <c r="N190" s="1436"/>
      <c r="O190" s="1435">
        <f>N190*15000</f>
        <v>0</v>
      </c>
      <c r="P190" s="1435">
        <f>I190+K190+M190+O190</f>
        <v>20000</v>
      </c>
      <c r="Q190" s="1435"/>
      <c r="R190" s="125"/>
    </row>
    <row r="191" spans="1:19" ht="15.95" hidden="1" customHeight="1">
      <c r="A191" s="19"/>
      <c r="B191" s="1442">
        <v>7</v>
      </c>
      <c r="C191" s="1336">
        <v>41822</v>
      </c>
      <c r="D191" s="1024" t="s">
        <v>787</v>
      </c>
      <c r="E191" s="1436"/>
      <c r="F191" s="1436"/>
      <c r="G191" s="764"/>
      <c r="H191" s="764">
        <f t="shared" si="32"/>
        <v>0</v>
      </c>
      <c r="I191" s="1433">
        <f t="shared" si="33"/>
        <v>0</v>
      </c>
      <c r="J191" s="1436"/>
      <c r="K191" s="2033"/>
      <c r="L191" s="123"/>
      <c r="M191" s="1435">
        <f t="shared" si="35"/>
        <v>0</v>
      </c>
      <c r="N191" s="1436"/>
      <c r="O191" s="1435">
        <f t="shared" si="34"/>
        <v>0</v>
      </c>
      <c r="P191" s="1435">
        <f t="shared" si="31"/>
        <v>0</v>
      </c>
      <c r="Q191" s="1435"/>
      <c r="R191" s="125"/>
    </row>
    <row r="192" spans="1:19" ht="15.95" hidden="1" customHeight="1">
      <c r="A192" s="19"/>
      <c r="B192" s="3209">
        <v>8</v>
      </c>
      <c r="C192" s="1336">
        <v>41823</v>
      </c>
      <c r="D192" s="3" t="s">
        <v>800</v>
      </c>
      <c r="E192" s="120" t="s">
        <v>799</v>
      </c>
      <c r="F192" s="1436">
        <v>21</v>
      </c>
      <c r="G192" s="764"/>
      <c r="H192" s="764">
        <f t="shared" si="32"/>
        <v>0</v>
      </c>
      <c r="I192" s="1433">
        <f t="shared" si="33"/>
        <v>0</v>
      </c>
      <c r="J192" s="777"/>
      <c r="K192" s="2031">
        <f>F192*2000</f>
        <v>42000</v>
      </c>
      <c r="L192" s="123"/>
      <c r="M192" s="1435">
        <f t="shared" si="35"/>
        <v>0</v>
      </c>
      <c r="N192" s="1436"/>
      <c r="O192" s="1435">
        <f t="shared" si="34"/>
        <v>0</v>
      </c>
      <c r="P192" s="1435">
        <f t="shared" si="31"/>
        <v>42000</v>
      </c>
      <c r="Q192" s="1435"/>
      <c r="R192" s="125"/>
    </row>
    <row r="193" spans="1:18" ht="15.95" hidden="1" customHeight="1">
      <c r="A193" s="19"/>
      <c r="B193" s="3209"/>
      <c r="C193" s="1336">
        <v>41823</v>
      </c>
      <c r="D193" s="807" t="s">
        <v>788</v>
      </c>
      <c r="E193" s="1436" t="s">
        <v>10</v>
      </c>
      <c r="F193" s="1436">
        <v>1</v>
      </c>
      <c r="G193" s="123">
        <v>20</v>
      </c>
      <c r="H193" s="764">
        <f t="shared" si="32"/>
        <v>20</v>
      </c>
      <c r="I193" s="1433">
        <f t="shared" si="33"/>
        <v>10000</v>
      </c>
      <c r="J193" s="777"/>
      <c r="K193" s="2031"/>
      <c r="L193" s="123">
        <v>1</v>
      </c>
      <c r="M193" s="1435">
        <f>L193*10000</f>
        <v>10000</v>
      </c>
      <c r="N193" s="1436"/>
      <c r="O193" s="1435">
        <f>N193*15000</f>
        <v>0</v>
      </c>
      <c r="P193" s="1435">
        <f>I193+K193+M193+O193</f>
        <v>20000</v>
      </c>
      <c r="Q193" s="1435"/>
      <c r="R193" s="125"/>
    </row>
    <row r="194" spans="1:18" ht="15.95" hidden="1" customHeight="1">
      <c r="A194" s="19"/>
      <c r="B194" s="3209">
        <v>9</v>
      </c>
      <c r="C194" s="1336">
        <v>41824</v>
      </c>
      <c r="D194" s="3" t="s">
        <v>800</v>
      </c>
      <c r="E194" s="120" t="s">
        <v>799</v>
      </c>
      <c r="F194" s="1436">
        <v>8</v>
      </c>
      <c r="G194" s="764"/>
      <c r="H194" s="764">
        <f>F194*G194</f>
        <v>0</v>
      </c>
      <c r="I194" s="1433">
        <f>H194*500</f>
        <v>0</v>
      </c>
      <c r="J194" s="777"/>
      <c r="K194" s="2031">
        <f>F194*2000</f>
        <v>16000</v>
      </c>
      <c r="L194" s="123"/>
      <c r="M194" s="1435">
        <f t="shared" si="35"/>
        <v>0</v>
      </c>
      <c r="N194" s="1436"/>
      <c r="O194" s="1435">
        <f t="shared" si="34"/>
        <v>0</v>
      </c>
      <c r="P194" s="1435">
        <f t="shared" si="31"/>
        <v>16000</v>
      </c>
      <c r="Q194" s="124"/>
      <c r="R194" s="781"/>
    </row>
    <row r="195" spans="1:18" ht="15.95" hidden="1" customHeight="1">
      <c r="A195" s="19"/>
      <c r="B195" s="3209"/>
      <c r="C195" s="1336">
        <v>41824</v>
      </c>
      <c r="D195" s="807" t="s">
        <v>788</v>
      </c>
      <c r="E195" s="1436" t="s">
        <v>10</v>
      </c>
      <c r="F195" s="1436">
        <v>3</v>
      </c>
      <c r="G195" s="123">
        <v>20</v>
      </c>
      <c r="H195" s="764">
        <f>F195*G195</f>
        <v>60</v>
      </c>
      <c r="I195" s="1433">
        <f>H195*500</f>
        <v>30000</v>
      </c>
      <c r="J195" s="777"/>
      <c r="K195" s="2031"/>
      <c r="L195" s="123"/>
      <c r="M195" s="1435">
        <f>L195*10000</f>
        <v>0</v>
      </c>
      <c r="N195" s="1436"/>
      <c r="O195" s="1435">
        <f>N195*15000</f>
        <v>0</v>
      </c>
      <c r="P195" s="1435">
        <f>I195+K195+M195+O195</f>
        <v>30000</v>
      </c>
      <c r="Q195" s="124"/>
      <c r="R195" s="781"/>
    </row>
    <row r="196" spans="1:18" ht="15.95" hidden="1" customHeight="1">
      <c r="B196" s="3209">
        <v>10</v>
      </c>
      <c r="C196" s="1336">
        <v>41825</v>
      </c>
      <c r="D196" s="3" t="s">
        <v>791</v>
      </c>
      <c r="E196" s="1436" t="s">
        <v>556</v>
      </c>
      <c r="F196" s="1436">
        <v>2</v>
      </c>
      <c r="G196" s="764">
        <v>25</v>
      </c>
      <c r="H196" s="764">
        <f>F196*G196</f>
        <v>50</v>
      </c>
      <c r="I196" s="122">
        <f>H196*500</f>
        <v>25000</v>
      </c>
      <c r="J196" s="1436"/>
      <c r="K196" s="779"/>
      <c r="L196" s="123"/>
      <c r="M196" s="1433">
        <f>L196*10000</f>
        <v>0</v>
      </c>
      <c r="N196" s="123"/>
      <c r="O196" s="1433">
        <f>N196*15000</f>
        <v>0</v>
      </c>
      <c r="P196" s="124">
        <f>I196+K196+M196+O196</f>
        <v>25000</v>
      </c>
      <c r="Q196" s="1433"/>
      <c r="R196" s="125"/>
    </row>
    <row r="197" spans="1:18" ht="15.95" hidden="1" customHeight="1">
      <c r="B197" s="3209"/>
      <c r="C197" s="1336">
        <v>41825</v>
      </c>
      <c r="D197" s="3" t="s">
        <v>800</v>
      </c>
      <c r="E197" s="120" t="s">
        <v>799</v>
      </c>
      <c r="F197" s="1436">
        <v>6</v>
      </c>
      <c r="G197" s="764"/>
      <c r="H197" s="764">
        <f>F197*G197</f>
        <v>0</v>
      </c>
      <c r="I197" s="1433">
        <f>H197*500</f>
        <v>0</v>
      </c>
      <c r="J197" s="777"/>
      <c r="K197" s="2031">
        <f>F197*2000</f>
        <v>12000</v>
      </c>
      <c r="L197" s="123"/>
      <c r="M197" s="1433">
        <f>L197*10000</f>
        <v>0</v>
      </c>
      <c r="N197" s="123"/>
      <c r="O197" s="1433">
        <f>N197*15000</f>
        <v>0</v>
      </c>
      <c r="P197" s="124">
        <f>I197+K197+M197+O197</f>
        <v>12000</v>
      </c>
      <c r="Q197" s="1433"/>
      <c r="R197" s="125"/>
    </row>
    <row r="198" spans="1:18" ht="15.95" hidden="1" customHeight="1">
      <c r="B198" s="3209"/>
      <c r="C198" s="1336">
        <v>41825</v>
      </c>
      <c r="D198" s="807" t="s">
        <v>788</v>
      </c>
      <c r="E198" s="1436" t="s">
        <v>10</v>
      </c>
      <c r="F198" s="1436">
        <v>2</v>
      </c>
      <c r="G198" s="123">
        <v>20</v>
      </c>
      <c r="H198" s="764">
        <f t="shared" si="32"/>
        <v>40</v>
      </c>
      <c r="I198" s="122">
        <f t="shared" si="33"/>
        <v>20000</v>
      </c>
      <c r="J198" s="1436"/>
      <c r="K198" s="779"/>
      <c r="L198" s="123"/>
      <c r="M198" s="1433">
        <f t="shared" si="35"/>
        <v>0</v>
      </c>
      <c r="N198" s="123"/>
      <c r="O198" s="1433">
        <f t="shared" si="34"/>
        <v>0</v>
      </c>
      <c r="P198" s="124">
        <f t="shared" si="31"/>
        <v>20000</v>
      </c>
      <c r="Q198" s="1433"/>
      <c r="R198" s="125"/>
    </row>
    <row r="199" spans="1:18" ht="15.95" hidden="1" customHeight="1">
      <c r="A199" s="19"/>
      <c r="B199" s="3261">
        <v>11</v>
      </c>
      <c r="C199" s="1465">
        <v>41826</v>
      </c>
      <c r="D199" s="3" t="s">
        <v>800</v>
      </c>
      <c r="E199" s="120" t="s">
        <v>799</v>
      </c>
      <c r="F199" s="1436">
        <v>13</v>
      </c>
      <c r="G199" s="764"/>
      <c r="H199" s="764">
        <f t="shared" si="32"/>
        <v>0</v>
      </c>
      <c r="I199" s="1433">
        <f t="shared" si="33"/>
        <v>0</v>
      </c>
      <c r="J199" s="777"/>
      <c r="K199" s="2031">
        <f>F199*2000</f>
        <v>26000</v>
      </c>
      <c r="L199" s="123"/>
      <c r="M199" s="1435">
        <f>L199*10000</f>
        <v>0</v>
      </c>
      <c r="N199" s="1436"/>
      <c r="O199" s="1435">
        <f>N199*15000</f>
        <v>0</v>
      </c>
      <c r="P199" s="1435">
        <f>I199+K199+M199+O199</f>
        <v>26000</v>
      </c>
      <c r="Q199" s="1435"/>
      <c r="R199" s="125"/>
    </row>
    <row r="200" spans="1:18" ht="15.95" hidden="1" customHeight="1">
      <c r="A200" s="19"/>
      <c r="B200" s="3261"/>
      <c r="C200" s="1465">
        <v>41826</v>
      </c>
      <c r="D200" s="807" t="s">
        <v>788</v>
      </c>
      <c r="E200" s="1436" t="s">
        <v>10</v>
      </c>
      <c r="F200" s="1436">
        <v>3</v>
      </c>
      <c r="G200" s="123">
        <v>20</v>
      </c>
      <c r="H200" s="764">
        <f>F200*G200</f>
        <v>60</v>
      </c>
      <c r="I200" s="122">
        <f>H200*500</f>
        <v>30000</v>
      </c>
      <c r="J200" s="1436"/>
      <c r="K200" s="779"/>
      <c r="L200" s="123">
        <v>4</v>
      </c>
      <c r="M200" s="1435">
        <f t="shared" si="35"/>
        <v>40000</v>
      </c>
      <c r="N200" s="1436"/>
      <c r="O200" s="1435">
        <f t="shared" si="34"/>
        <v>0</v>
      </c>
      <c r="P200" s="1435">
        <f t="shared" si="31"/>
        <v>70000</v>
      </c>
      <c r="Q200" s="1435"/>
      <c r="R200" s="125"/>
    </row>
    <row r="201" spans="1:18" ht="15.95" hidden="1" customHeight="1">
      <c r="A201" s="19"/>
      <c r="B201" s="1442">
        <v>12</v>
      </c>
      <c r="C201" s="1336">
        <v>41827</v>
      </c>
      <c r="D201" s="807" t="s">
        <v>788</v>
      </c>
      <c r="E201" s="1436" t="s">
        <v>10</v>
      </c>
      <c r="F201" s="1436">
        <v>3</v>
      </c>
      <c r="G201" s="123">
        <v>20</v>
      </c>
      <c r="H201" s="764">
        <f t="shared" si="32"/>
        <v>60</v>
      </c>
      <c r="I201" s="1433">
        <f t="shared" si="33"/>
        <v>30000</v>
      </c>
      <c r="J201" s="1436"/>
      <c r="K201" s="2033"/>
      <c r="L201" s="123"/>
      <c r="M201" s="1435">
        <f t="shared" si="35"/>
        <v>0</v>
      </c>
      <c r="N201" s="1436"/>
      <c r="O201" s="1435">
        <f t="shared" si="34"/>
        <v>0</v>
      </c>
      <c r="P201" s="1435">
        <f t="shared" si="31"/>
        <v>30000</v>
      </c>
      <c r="Q201" s="1435"/>
      <c r="R201" s="125"/>
    </row>
    <row r="202" spans="1:18" ht="15.95" hidden="1" customHeight="1">
      <c r="A202" s="19"/>
      <c r="B202" s="3209">
        <v>13</v>
      </c>
      <c r="C202" s="1336">
        <v>41828</v>
      </c>
      <c r="D202" s="3" t="s">
        <v>800</v>
      </c>
      <c r="E202" s="120" t="s">
        <v>799</v>
      </c>
      <c r="F202" s="1436">
        <v>2</v>
      </c>
      <c r="G202" s="764"/>
      <c r="H202" s="764">
        <f>F202*G202</f>
        <v>0</v>
      </c>
      <c r="I202" s="1433">
        <f>H202*500</f>
        <v>0</v>
      </c>
      <c r="J202" s="777"/>
      <c r="K202" s="2031">
        <f>F202*2000</f>
        <v>4000</v>
      </c>
      <c r="L202" s="123"/>
      <c r="M202" s="1435">
        <f>L202*10000</f>
        <v>0</v>
      </c>
      <c r="N202" s="1436"/>
      <c r="O202" s="1435">
        <f>N202*15000</f>
        <v>0</v>
      </c>
      <c r="P202" s="1435">
        <f>I202+K202+M202+O202</f>
        <v>4000</v>
      </c>
      <c r="Q202" s="1435"/>
      <c r="R202" s="125"/>
    </row>
    <row r="203" spans="1:18" ht="15.95" hidden="1" customHeight="1">
      <c r="A203" s="19"/>
      <c r="B203" s="3209"/>
      <c r="C203" s="1336">
        <v>41828</v>
      </c>
      <c r="D203" s="807" t="s">
        <v>788</v>
      </c>
      <c r="E203" s="1436" t="s">
        <v>10</v>
      </c>
      <c r="F203" s="1436">
        <v>4</v>
      </c>
      <c r="G203" s="123">
        <v>20</v>
      </c>
      <c r="H203" s="764">
        <f>F203*G203</f>
        <v>80</v>
      </c>
      <c r="I203" s="122">
        <f>H203*500</f>
        <v>40000</v>
      </c>
      <c r="J203" s="1436"/>
      <c r="K203" s="779"/>
      <c r="L203" s="123">
        <v>1</v>
      </c>
      <c r="M203" s="1435">
        <f t="shared" si="35"/>
        <v>10000</v>
      </c>
      <c r="N203" s="1436"/>
      <c r="O203" s="1435">
        <f t="shared" si="34"/>
        <v>0</v>
      </c>
      <c r="P203" s="1435">
        <f t="shared" si="31"/>
        <v>50000</v>
      </c>
      <c r="Q203" s="1435"/>
      <c r="R203" s="125"/>
    </row>
    <row r="204" spans="1:18" ht="15.95" hidden="1" customHeight="1">
      <c r="B204" s="1442">
        <v>14</v>
      </c>
      <c r="C204" s="1336">
        <v>41829</v>
      </c>
      <c r="D204" s="896" t="s">
        <v>808</v>
      </c>
      <c r="E204" s="1436"/>
      <c r="F204" s="1436"/>
      <c r="G204" s="764"/>
      <c r="H204" s="764">
        <f t="shared" si="32"/>
        <v>0</v>
      </c>
      <c r="I204" s="1433">
        <f t="shared" si="33"/>
        <v>0</v>
      </c>
      <c r="J204" s="1436"/>
      <c r="K204" s="2033"/>
      <c r="L204" s="764"/>
      <c r="M204" s="1435">
        <f t="shared" si="35"/>
        <v>0</v>
      </c>
      <c r="N204" s="1436"/>
      <c r="O204" s="1435">
        <f t="shared" si="34"/>
        <v>0</v>
      </c>
      <c r="P204" s="1435">
        <f t="shared" si="31"/>
        <v>0</v>
      </c>
      <c r="Q204" s="1435"/>
      <c r="R204" s="125"/>
    </row>
    <row r="205" spans="1:18" ht="15.95" hidden="1" customHeight="1">
      <c r="B205" s="3209">
        <v>15</v>
      </c>
      <c r="C205" s="1336">
        <v>41830</v>
      </c>
      <c r="D205" s="3" t="s">
        <v>800</v>
      </c>
      <c r="E205" s="120" t="s">
        <v>799</v>
      </c>
      <c r="F205" s="1436">
        <v>1</v>
      </c>
      <c r="G205" s="764"/>
      <c r="H205" s="764">
        <f t="shared" si="32"/>
        <v>0</v>
      </c>
      <c r="I205" s="1433">
        <f t="shared" si="33"/>
        <v>0</v>
      </c>
      <c r="J205" s="777"/>
      <c r="K205" s="2031">
        <f>F205*2000</f>
        <v>2000</v>
      </c>
      <c r="L205" s="764"/>
      <c r="M205" s="1435">
        <f>L205*10000</f>
        <v>0</v>
      </c>
      <c r="N205" s="1436"/>
      <c r="O205" s="1435">
        <f>N205*15000</f>
        <v>0</v>
      </c>
      <c r="P205" s="1435">
        <f>I205+K205+M205+O205</f>
        <v>2000</v>
      </c>
      <c r="Q205" s="1435"/>
      <c r="R205" s="125"/>
    </row>
    <row r="206" spans="1:18" ht="15.95" hidden="1" customHeight="1">
      <c r="B206" s="3209"/>
      <c r="C206" s="1336">
        <v>41830</v>
      </c>
      <c r="D206" s="807" t="s">
        <v>788</v>
      </c>
      <c r="E206" s="1436" t="s">
        <v>10</v>
      </c>
      <c r="F206" s="1436">
        <v>3</v>
      </c>
      <c r="G206" s="123">
        <v>20</v>
      </c>
      <c r="H206" s="764">
        <f t="shared" si="32"/>
        <v>60</v>
      </c>
      <c r="I206" s="122">
        <f t="shared" si="33"/>
        <v>30000</v>
      </c>
      <c r="J206" s="1436"/>
      <c r="K206" s="779"/>
      <c r="L206" s="764">
        <v>1</v>
      </c>
      <c r="M206" s="1435">
        <f t="shared" si="35"/>
        <v>10000</v>
      </c>
      <c r="N206" s="1436"/>
      <c r="O206" s="1435">
        <f t="shared" si="34"/>
        <v>0</v>
      </c>
      <c r="P206" s="1435">
        <f t="shared" si="31"/>
        <v>40000</v>
      </c>
      <c r="Q206" s="1435"/>
      <c r="R206" s="125"/>
    </row>
    <row r="207" spans="1:18" ht="15.95" hidden="1" customHeight="1">
      <c r="B207" s="3209">
        <v>16</v>
      </c>
      <c r="C207" s="1336">
        <v>41831</v>
      </c>
      <c r="D207" s="3" t="s">
        <v>792</v>
      </c>
      <c r="E207" s="1436" t="s">
        <v>556</v>
      </c>
      <c r="F207" s="1436">
        <v>2</v>
      </c>
      <c r="G207" s="764">
        <v>15</v>
      </c>
      <c r="H207" s="764">
        <f>F207*G207</f>
        <v>30</v>
      </c>
      <c r="I207" s="1433">
        <f>H207*500</f>
        <v>15000</v>
      </c>
      <c r="J207" s="1436"/>
      <c r="K207" s="2033"/>
      <c r="L207" s="764"/>
      <c r="M207" s="1435">
        <f>L207*10000</f>
        <v>0</v>
      </c>
      <c r="N207" s="1436"/>
      <c r="O207" s="1435">
        <f>N207*15000</f>
        <v>0</v>
      </c>
      <c r="P207" s="1435">
        <f>I207+K207+M207+O207</f>
        <v>15000</v>
      </c>
      <c r="Q207" s="1435"/>
      <c r="R207" s="125"/>
    </row>
    <row r="208" spans="1:18" ht="15.95" hidden="1" customHeight="1">
      <c r="B208" s="3209"/>
      <c r="C208" s="1336">
        <v>41831</v>
      </c>
      <c r="D208" s="807" t="s">
        <v>788</v>
      </c>
      <c r="E208" s="1436" t="s">
        <v>10</v>
      </c>
      <c r="F208" s="1436">
        <v>3</v>
      </c>
      <c r="G208" s="123">
        <v>20</v>
      </c>
      <c r="H208" s="764">
        <f t="shared" si="32"/>
        <v>60</v>
      </c>
      <c r="I208" s="1433">
        <f t="shared" si="33"/>
        <v>30000</v>
      </c>
      <c r="J208" s="1436"/>
      <c r="K208" s="2033"/>
      <c r="L208" s="764"/>
      <c r="M208" s="1435">
        <f t="shared" si="35"/>
        <v>0</v>
      </c>
      <c r="N208" s="1436"/>
      <c r="O208" s="1435">
        <f t="shared" si="34"/>
        <v>0</v>
      </c>
      <c r="P208" s="1435">
        <f t="shared" si="31"/>
        <v>30000</v>
      </c>
      <c r="Q208" s="1435"/>
      <c r="R208" s="125"/>
    </row>
    <row r="209" spans="2:19" ht="15.95" hidden="1" customHeight="1">
      <c r="B209" s="1442">
        <v>17</v>
      </c>
      <c r="C209" s="1336">
        <v>41832</v>
      </c>
      <c r="D209" s="896" t="s">
        <v>801</v>
      </c>
      <c r="E209" s="1436"/>
      <c r="F209" s="1436"/>
      <c r="G209" s="764"/>
      <c r="H209" s="764">
        <f t="shared" si="32"/>
        <v>0</v>
      </c>
      <c r="I209" s="1433">
        <f t="shared" si="33"/>
        <v>0</v>
      </c>
      <c r="J209" s="1436"/>
      <c r="K209" s="2033"/>
      <c r="L209" s="764"/>
      <c r="M209" s="1435">
        <f t="shared" si="35"/>
        <v>0</v>
      </c>
      <c r="N209" s="1436"/>
      <c r="O209" s="1435">
        <f t="shared" si="34"/>
        <v>0</v>
      </c>
      <c r="P209" s="1435">
        <f t="shared" si="31"/>
        <v>0</v>
      </c>
      <c r="Q209" s="1435"/>
      <c r="R209" s="125"/>
    </row>
    <row r="210" spans="2:19" ht="15.95" hidden="1" customHeight="1">
      <c r="B210" s="3196">
        <v>18</v>
      </c>
      <c r="C210" s="1465">
        <v>41833</v>
      </c>
      <c r="D210" s="3" t="s">
        <v>792</v>
      </c>
      <c r="E210" s="1436" t="s">
        <v>556</v>
      </c>
      <c r="F210" s="1436">
        <v>3</v>
      </c>
      <c r="G210" s="764">
        <v>15</v>
      </c>
      <c r="H210" s="764">
        <f>F210*G210</f>
        <v>45</v>
      </c>
      <c r="I210" s="1433">
        <f>H210*500</f>
        <v>22500</v>
      </c>
      <c r="J210" s="1436"/>
      <c r="K210" s="2033"/>
      <c r="L210" s="764"/>
      <c r="M210" s="1435">
        <f>L210*10000</f>
        <v>0</v>
      </c>
      <c r="N210" s="1436"/>
      <c r="O210" s="1435">
        <f>N210*15000</f>
        <v>0</v>
      </c>
      <c r="P210" s="1435">
        <f>I210+K210+M210+O210</f>
        <v>22500</v>
      </c>
      <c r="Q210" s="1435"/>
      <c r="R210" s="125"/>
      <c r="S210" s="344"/>
    </row>
    <row r="211" spans="2:19" ht="15.95" hidden="1" customHeight="1">
      <c r="B211" s="3197"/>
      <c r="C211" s="1465">
        <v>41833</v>
      </c>
      <c r="D211" s="807" t="s">
        <v>788</v>
      </c>
      <c r="E211" s="1436" t="s">
        <v>10</v>
      </c>
      <c r="F211" s="1436">
        <v>3</v>
      </c>
      <c r="G211" s="123">
        <v>20</v>
      </c>
      <c r="H211" s="764">
        <f t="shared" si="32"/>
        <v>60</v>
      </c>
      <c r="I211" s="1433">
        <f t="shared" si="33"/>
        <v>30000</v>
      </c>
      <c r="J211" s="1436"/>
      <c r="K211" s="2033"/>
      <c r="L211" s="764"/>
      <c r="M211" s="1435">
        <f t="shared" si="35"/>
        <v>0</v>
      </c>
      <c r="N211" s="1436"/>
      <c r="O211" s="1435">
        <f t="shared" si="34"/>
        <v>0</v>
      </c>
      <c r="P211" s="1435">
        <f t="shared" si="31"/>
        <v>30000</v>
      </c>
      <c r="Q211" s="1435"/>
      <c r="R211" s="125"/>
      <c r="S211" s="344"/>
    </row>
    <row r="212" spans="2:19" ht="15.95" hidden="1" customHeight="1">
      <c r="B212" s="3198"/>
      <c r="C212" s="1465">
        <v>41833</v>
      </c>
      <c r="D212" s="3" t="s">
        <v>800</v>
      </c>
      <c r="E212" s="120" t="s">
        <v>799</v>
      </c>
      <c r="F212" s="1436">
        <v>2</v>
      </c>
      <c r="G212" s="764"/>
      <c r="H212" s="764">
        <f>F212*G212</f>
        <v>0</v>
      </c>
      <c r="I212" s="1433">
        <f>H212*500</f>
        <v>0</v>
      </c>
      <c r="J212" s="777"/>
      <c r="K212" s="2031">
        <f>F212*2000</f>
        <v>4000</v>
      </c>
      <c r="L212" s="764">
        <v>4</v>
      </c>
      <c r="M212" s="1435">
        <f t="shared" si="35"/>
        <v>40000</v>
      </c>
      <c r="N212" s="1436"/>
      <c r="O212" s="1435">
        <f t="shared" si="34"/>
        <v>0</v>
      </c>
      <c r="P212" s="1435">
        <f t="shared" si="31"/>
        <v>44000</v>
      </c>
      <c r="Q212" s="1435"/>
      <c r="R212" s="125"/>
      <c r="S212" s="344"/>
    </row>
    <row r="213" spans="2:19" ht="15.95" hidden="1" customHeight="1">
      <c r="B213" s="3209">
        <v>19</v>
      </c>
      <c r="C213" s="1336">
        <v>41834</v>
      </c>
      <c r="D213" s="3" t="s">
        <v>794</v>
      </c>
      <c r="E213" s="1436" t="s">
        <v>556</v>
      </c>
      <c r="F213" s="1436">
        <v>2</v>
      </c>
      <c r="G213" s="764">
        <v>30</v>
      </c>
      <c r="H213" s="764">
        <f>F213*G213</f>
        <v>60</v>
      </c>
      <c r="I213" s="1433">
        <f>H213*500</f>
        <v>30000</v>
      </c>
      <c r="J213" s="1436"/>
      <c r="K213" s="2033"/>
      <c r="L213" s="764"/>
      <c r="M213" s="1435">
        <f>L213*10000</f>
        <v>0</v>
      </c>
      <c r="N213" s="1436"/>
      <c r="O213" s="1435">
        <f>N213*15000</f>
        <v>0</v>
      </c>
      <c r="P213" s="1435">
        <f>I213+K213+M213+O213</f>
        <v>30000</v>
      </c>
      <c r="Q213" s="1435"/>
      <c r="R213" s="125"/>
      <c r="S213" s="344"/>
    </row>
    <row r="214" spans="2:19" ht="15.95" hidden="1" customHeight="1">
      <c r="B214" s="3209"/>
      <c r="C214" s="1336">
        <v>41834</v>
      </c>
      <c r="D214" s="807" t="s">
        <v>788</v>
      </c>
      <c r="E214" s="1436" t="s">
        <v>10</v>
      </c>
      <c r="F214" s="1436">
        <v>2</v>
      </c>
      <c r="G214" s="123">
        <v>20</v>
      </c>
      <c r="H214" s="764">
        <f t="shared" si="32"/>
        <v>40</v>
      </c>
      <c r="I214" s="1433">
        <f t="shared" si="33"/>
        <v>20000</v>
      </c>
      <c r="J214" s="1436"/>
      <c r="K214" s="2033"/>
      <c r="L214" s="764">
        <v>1</v>
      </c>
      <c r="M214" s="1435">
        <f t="shared" si="35"/>
        <v>10000</v>
      </c>
      <c r="N214" s="1436"/>
      <c r="O214" s="1435">
        <f t="shared" si="34"/>
        <v>0</v>
      </c>
      <c r="P214" s="1435">
        <f t="shared" ref="P214:P275" si="36">I214+K214+M214+O214</f>
        <v>30000</v>
      </c>
      <c r="Q214" s="1435"/>
      <c r="R214" s="125"/>
      <c r="S214" s="344"/>
    </row>
    <row r="215" spans="2:19" ht="15.95" hidden="1" customHeight="1">
      <c r="B215" s="1442">
        <v>20</v>
      </c>
      <c r="C215" s="1336">
        <v>41835</v>
      </c>
      <c r="D215" s="3" t="s">
        <v>794</v>
      </c>
      <c r="E215" s="1436" t="s">
        <v>556</v>
      </c>
      <c r="F215" s="1436">
        <v>1</v>
      </c>
      <c r="G215" s="764">
        <v>30</v>
      </c>
      <c r="H215" s="764">
        <f t="shared" si="32"/>
        <v>30</v>
      </c>
      <c r="I215" s="1433">
        <f t="shared" si="33"/>
        <v>15000</v>
      </c>
      <c r="J215" s="1436"/>
      <c r="K215" s="2033"/>
      <c r="L215" s="764">
        <v>1</v>
      </c>
      <c r="M215" s="1435">
        <f t="shared" si="35"/>
        <v>10000</v>
      </c>
      <c r="N215" s="1436"/>
      <c r="O215" s="1435">
        <f t="shared" si="34"/>
        <v>0</v>
      </c>
      <c r="P215" s="1435">
        <f t="shared" si="36"/>
        <v>25000</v>
      </c>
      <c r="Q215" s="1435"/>
      <c r="R215" s="125"/>
      <c r="S215" s="344"/>
    </row>
    <row r="216" spans="2:19" ht="15.95" hidden="1" customHeight="1">
      <c r="B216" s="3209">
        <v>21</v>
      </c>
      <c r="C216" s="1336">
        <v>41836</v>
      </c>
      <c r="D216" s="1121" t="s">
        <v>795</v>
      </c>
      <c r="E216" s="1436" t="s">
        <v>556</v>
      </c>
      <c r="F216" s="1436">
        <v>1</v>
      </c>
      <c r="G216" s="764">
        <v>18</v>
      </c>
      <c r="H216" s="764">
        <f>F216*G216</f>
        <v>18</v>
      </c>
      <c r="I216" s="1433">
        <f>H216*500</f>
        <v>9000</v>
      </c>
      <c r="J216" s="1436"/>
      <c r="K216" s="2033"/>
      <c r="L216" s="764"/>
      <c r="M216" s="1435">
        <f>L216*10000</f>
        <v>0</v>
      </c>
      <c r="N216" s="1436"/>
      <c r="O216" s="1435">
        <f>N216*15000</f>
        <v>0</v>
      </c>
      <c r="P216" s="1435">
        <f>I216+K216+M216+O216</f>
        <v>9000</v>
      </c>
      <c r="Q216" s="1435"/>
      <c r="R216" s="125"/>
      <c r="S216" s="344"/>
    </row>
    <row r="217" spans="2:19" ht="15.95" hidden="1" customHeight="1">
      <c r="B217" s="3209"/>
      <c r="C217" s="1336">
        <v>41836</v>
      </c>
      <c r="D217" s="1121" t="s">
        <v>788</v>
      </c>
      <c r="E217" s="1436" t="s">
        <v>10</v>
      </c>
      <c r="F217" s="1436">
        <v>1</v>
      </c>
      <c r="G217" s="123">
        <v>20</v>
      </c>
      <c r="H217" s="764">
        <f t="shared" si="32"/>
        <v>20</v>
      </c>
      <c r="I217" s="1433">
        <f t="shared" si="33"/>
        <v>10000</v>
      </c>
      <c r="J217" s="1436"/>
      <c r="K217" s="2033"/>
      <c r="L217" s="764">
        <v>1</v>
      </c>
      <c r="M217" s="1435">
        <f t="shared" si="35"/>
        <v>10000</v>
      </c>
      <c r="N217" s="1436"/>
      <c r="O217" s="1435">
        <f t="shared" si="34"/>
        <v>0</v>
      </c>
      <c r="P217" s="1435">
        <f t="shared" si="36"/>
        <v>20000</v>
      </c>
      <c r="Q217" s="1435"/>
      <c r="R217" s="125"/>
      <c r="S217" s="344"/>
    </row>
    <row r="218" spans="2:19" ht="15.95" hidden="1" customHeight="1">
      <c r="B218" s="3209">
        <v>22</v>
      </c>
      <c r="C218" s="1336">
        <v>41837</v>
      </c>
      <c r="D218" s="1121" t="s">
        <v>795</v>
      </c>
      <c r="E218" s="1436" t="s">
        <v>556</v>
      </c>
      <c r="F218" s="1436">
        <v>3</v>
      </c>
      <c r="G218" s="764">
        <v>18</v>
      </c>
      <c r="H218" s="764">
        <f t="shared" si="32"/>
        <v>54</v>
      </c>
      <c r="I218" s="1433">
        <f t="shared" si="33"/>
        <v>27000</v>
      </c>
      <c r="J218" s="1436"/>
      <c r="K218" s="2033"/>
      <c r="L218" s="764"/>
      <c r="M218" s="1435">
        <f t="shared" si="35"/>
        <v>0</v>
      </c>
      <c r="N218" s="1436"/>
      <c r="O218" s="1435">
        <f t="shared" si="34"/>
        <v>0</v>
      </c>
      <c r="P218" s="1435">
        <f t="shared" si="36"/>
        <v>27000</v>
      </c>
      <c r="Q218" s="1435"/>
      <c r="R218" s="125"/>
      <c r="S218" s="344"/>
    </row>
    <row r="219" spans="2:19" ht="15.95" hidden="1" customHeight="1">
      <c r="B219" s="3209"/>
      <c r="C219" s="1336">
        <v>41837</v>
      </c>
      <c r="D219" s="1121" t="s">
        <v>788</v>
      </c>
      <c r="E219" s="1436" t="s">
        <v>10</v>
      </c>
      <c r="F219" s="1436">
        <v>2</v>
      </c>
      <c r="G219" s="123">
        <v>20</v>
      </c>
      <c r="H219" s="764">
        <f>F219*G219</f>
        <v>40</v>
      </c>
      <c r="I219" s="1433">
        <f>H219*500</f>
        <v>20000</v>
      </c>
      <c r="J219" s="1436"/>
      <c r="K219" s="2033"/>
      <c r="L219" s="764"/>
      <c r="M219" s="1435">
        <f>L219*10000</f>
        <v>0</v>
      </c>
      <c r="N219" s="1436"/>
      <c r="O219" s="1435">
        <f>N219*15000</f>
        <v>0</v>
      </c>
      <c r="P219" s="1435">
        <f>I219+K219+M219+O219</f>
        <v>20000</v>
      </c>
      <c r="Q219" s="1435"/>
      <c r="R219" s="125"/>
      <c r="S219" s="344"/>
    </row>
    <row r="220" spans="2:19" ht="15.95" hidden="1" customHeight="1">
      <c r="B220" s="3209"/>
      <c r="C220" s="1336">
        <v>41837</v>
      </c>
      <c r="D220" s="1121" t="s">
        <v>802</v>
      </c>
      <c r="E220" s="1436" t="s">
        <v>10</v>
      </c>
      <c r="F220" s="1436">
        <v>1</v>
      </c>
      <c r="G220" s="764">
        <v>20</v>
      </c>
      <c r="H220" s="764">
        <f t="shared" si="32"/>
        <v>20</v>
      </c>
      <c r="I220" s="1433">
        <f t="shared" si="33"/>
        <v>10000</v>
      </c>
      <c r="J220" s="1436"/>
      <c r="K220" s="2033"/>
      <c r="L220" s="764"/>
      <c r="M220" s="1435">
        <f t="shared" si="35"/>
        <v>0</v>
      </c>
      <c r="N220" s="1436"/>
      <c r="O220" s="1435">
        <f t="shared" si="34"/>
        <v>0</v>
      </c>
      <c r="P220" s="1435">
        <f t="shared" si="36"/>
        <v>10000</v>
      </c>
      <c r="Q220" s="1435"/>
      <c r="R220" s="125"/>
      <c r="S220" s="344"/>
    </row>
    <row r="221" spans="2:19" ht="15.95" hidden="1" customHeight="1">
      <c r="B221" s="3209"/>
      <c r="C221" s="1336">
        <v>41837</v>
      </c>
      <c r="D221" s="3" t="s">
        <v>800</v>
      </c>
      <c r="E221" s="120" t="s">
        <v>799</v>
      </c>
      <c r="F221" s="1436">
        <v>1</v>
      </c>
      <c r="G221" s="764"/>
      <c r="H221" s="764">
        <f t="shared" si="32"/>
        <v>0</v>
      </c>
      <c r="I221" s="1433">
        <f t="shared" si="33"/>
        <v>0</v>
      </c>
      <c r="J221" s="777"/>
      <c r="K221" s="2031">
        <f>F221*2000</f>
        <v>2000</v>
      </c>
      <c r="L221" s="764"/>
      <c r="M221" s="1435">
        <f t="shared" si="35"/>
        <v>0</v>
      </c>
      <c r="N221" s="1436"/>
      <c r="O221" s="1435">
        <f t="shared" si="34"/>
        <v>0</v>
      </c>
      <c r="P221" s="1435">
        <f t="shared" si="36"/>
        <v>2000</v>
      </c>
      <c r="Q221" s="1435"/>
      <c r="R221" s="125"/>
      <c r="S221" s="344"/>
    </row>
    <row r="222" spans="2:19" ht="15.95" hidden="1" customHeight="1">
      <c r="B222" s="3209">
        <v>23</v>
      </c>
      <c r="C222" s="1336">
        <v>41838</v>
      </c>
      <c r="D222" s="1121" t="s">
        <v>795</v>
      </c>
      <c r="E222" s="1436" t="s">
        <v>556</v>
      </c>
      <c r="F222" s="1436">
        <v>2</v>
      </c>
      <c r="G222" s="764">
        <v>18</v>
      </c>
      <c r="H222" s="764">
        <f t="shared" si="32"/>
        <v>36</v>
      </c>
      <c r="I222" s="122">
        <f t="shared" si="33"/>
        <v>18000</v>
      </c>
      <c r="J222" s="1436"/>
      <c r="K222" s="779"/>
      <c r="L222" s="764"/>
      <c r="M222" s="1435">
        <f t="shared" si="35"/>
        <v>0</v>
      </c>
      <c r="N222" s="1436"/>
      <c r="O222" s="1435">
        <f t="shared" si="34"/>
        <v>0</v>
      </c>
      <c r="P222" s="1435">
        <f t="shared" si="36"/>
        <v>18000</v>
      </c>
      <c r="Q222" s="1435"/>
      <c r="R222" s="125"/>
      <c r="S222" s="344"/>
    </row>
    <row r="223" spans="2:19" ht="15.95" hidden="1" customHeight="1">
      <c r="B223" s="3209"/>
      <c r="C223" s="1336">
        <v>41838</v>
      </c>
      <c r="D223" s="1121" t="s">
        <v>788</v>
      </c>
      <c r="E223" s="1436" t="s">
        <v>10</v>
      </c>
      <c r="F223" s="1436">
        <v>3</v>
      </c>
      <c r="G223" s="123">
        <v>20</v>
      </c>
      <c r="H223" s="764">
        <f t="shared" si="32"/>
        <v>60</v>
      </c>
      <c r="I223" s="122">
        <f t="shared" si="33"/>
        <v>30000</v>
      </c>
      <c r="J223" s="1436"/>
      <c r="K223" s="779"/>
      <c r="L223" s="764">
        <v>1.5</v>
      </c>
      <c r="M223" s="1435">
        <f t="shared" si="35"/>
        <v>15000</v>
      </c>
      <c r="N223" s="1436"/>
      <c r="O223" s="1435">
        <f t="shared" si="34"/>
        <v>0</v>
      </c>
      <c r="P223" s="1435">
        <f t="shared" si="36"/>
        <v>45000</v>
      </c>
      <c r="Q223" s="1435"/>
      <c r="R223" s="125"/>
      <c r="S223" s="344"/>
    </row>
    <row r="224" spans="2:19" ht="15.95" hidden="1" customHeight="1">
      <c r="B224" s="1442">
        <v>24</v>
      </c>
      <c r="C224" s="1336">
        <v>41839</v>
      </c>
      <c r="D224" s="1018" t="s">
        <v>803</v>
      </c>
      <c r="E224" s="42"/>
      <c r="F224" s="1436"/>
      <c r="G224" s="764"/>
      <c r="H224" s="764">
        <f t="shared" si="32"/>
        <v>0</v>
      </c>
      <c r="I224" s="1433">
        <f t="shared" si="33"/>
        <v>0</v>
      </c>
      <c r="J224" s="1436"/>
      <c r="K224" s="2033"/>
      <c r="L224" s="764"/>
      <c r="M224" s="1435">
        <f t="shared" si="35"/>
        <v>0</v>
      </c>
      <c r="N224" s="1436"/>
      <c r="O224" s="1435">
        <f t="shared" si="34"/>
        <v>0</v>
      </c>
      <c r="P224" s="1435">
        <f t="shared" si="36"/>
        <v>0</v>
      </c>
      <c r="Q224" s="1435"/>
      <c r="R224" s="125"/>
      <c r="S224" s="344"/>
    </row>
    <row r="225" spans="1:19" ht="15.95" hidden="1" customHeight="1">
      <c r="B225" s="3261">
        <v>25</v>
      </c>
      <c r="C225" s="1465">
        <v>41840</v>
      </c>
      <c r="D225" s="3" t="s">
        <v>796</v>
      </c>
      <c r="E225" s="1436" t="s">
        <v>556</v>
      </c>
      <c r="F225" s="1436">
        <v>1</v>
      </c>
      <c r="G225" s="764">
        <v>27</v>
      </c>
      <c r="H225" s="764">
        <f>F225*G225</f>
        <v>27</v>
      </c>
      <c r="I225" s="1433">
        <f>H225*500</f>
        <v>13500</v>
      </c>
      <c r="J225" s="1436"/>
      <c r="K225" s="2033"/>
      <c r="L225" s="764"/>
      <c r="M225" s="1435">
        <f>L225*10000</f>
        <v>0</v>
      </c>
      <c r="N225" s="1436"/>
      <c r="O225" s="1435">
        <f>N225*15000</f>
        <v>0</v>
      </c>
      <c r="P225" s="1435">
        <f>I225+K225+M225+O225</f>
        <v>13500</v>
      </c>
      <c r="Q225" s="1435"/>
      <c r="R225" s="125"/>
      <c r="S225" s="344"/>
    </row>
    <row r="226" spans="1:19" ht="15.95" hidden="1" customHeight="1">
      <c r="B226" s="3261"/>
      <c r="C226" s="1465">
        <v>41840</v>
      </c>
      <c r="D226" s="1121" t="s">
        <v>788</v>
      </c>
      <c r="E226" s="1436" t="s">
        <v>10</v>
      </c>
      <c r="F226" s="1436">
        <v>1</v>
      </c>
      <c r="G226" s="123">
        <v>20</v>
      </c>
      <c r="H226" s="764">
        <f t="shared" si="32"/>
        <v>20</v>
      </c>
      <c r="I226" s="1433">
        <f t="shared" si="33"/>
        <v>10000</v>
      </c>
      <c r="J226" s="1436"/>
      <c r="K226" s="2033"/>
      <c r="L226" s="764">
        <v>3.5</v>
      </c>
      <c r="M226" s="1435">
        <f t="shared" si="35"/>
        <v>35000</v>
      </c>
      <c r="N226" s="1436"/>
      <c r="O226" s="1435">
        <f t="shared" si="34"/>
        <v>0</v>
      </c>
      <c r="P226" s="1435">
        <f t="shared" si="36"/>
        <v>45000</v>
      </c>
      <c r="Q226" s="1435"/>
      <c r="R226" s="125"/>
      <c r="S226" s="344"/>
    </row>
    <row r="227" spans="1:19" ht="15.95" hidden="1" customHeight="1">
      <c r="B227" s="1442">
        <v>26</v>
      </c>
      <c r="C227" s="1336">
        <v>41841</v>
      </c>
      <c r="D227" s="1121" t="s">
        <v>788</v>
      </c>
      <c r="E227" s="1436" t="s">
        <v>10</v>
      </c>
      <c r="F227" s="1436">
        <v>3</v>
      </c>
      <c r="G227" s="123">
        <v>20</v>
      </c>
      <c r="H227" s="764">
        <f t="shared" si="32"/>
        <v>60</v>
      </c>
      <c r="I227" s="1433">
        <f t="shared" si="33"/>
        <v>30000</v>
      </c>
      <c r="J227" s="1436"/>
      <c r="K227" s="2033"/>
      <c r="L227" s="764"/>
      <c r="M227" s="1435">
        <f t="shared" si="35"/>
        <v>0</v>
      </c>
      <c r="N227" s="1436"/>
      <c r="O227" s="1435">
        <f t="shared" si="34"/>
        <v>0</v>
      </c>
      <c r="P227" s="1435">
        <f t="shared" si="36"/>
        <v>30000</v>
      </c>
      <c r="Q227" s="1435"/>
      <c r="R227" s="125"/>
      <c r="S227" s="344"/>
    </row>
    <row r="228" spans="1:19" ht="15.95" hidden="1" customHeight="1">
      <c r="B228" s="1442">
        <v>27</v>
      </c>
      <c r="C228" s="1336">
        <v>41842</v>
      </c>
      <c r="D228" s="1121" t="s">
        <v>788</v>
      </c>
      <c r="E228" s="1436" t="s">
        <v>10</v>
      </c>
      <c r="F228" s="1436">
        <v>3</v>
      </c>
      <c r="G228" s="123">
        <v>20</v>
      </c>
      <c r="H228" s="764">
        <f t="shared" si="32"/>
        <v>60</v>
      </c>
      <c r="I228" s="1433">
        <f t="shared" si="33"/>
        <v>30000</v>
      </c>
      <c r="J228" s="1436"/>
      <c r="K228" s="2033"/>
      <c r="L228" s="764"/>
      <c r="M228" s="1435">
        <f t="shared" si="35"/>
        <v>0</v>
      </c>
      <c r="N228" s="1436"/>
      <c r="O228" s="1435">
        <f t="shared" si="34"/>
        <v>0</v>
      </c>
      <c r="P228" s="1435">
        <f t="shared" si="36"/>
        <v>30000</v>
      </c>
      <c r="Q228" s="1435"/>
      <c r="R228" s="125"/>
      <c r="S228" s="344"/>
    </row>
    <row r="229" spans="1:19" ht="15.95" hidden="1" customHeight="1">
      <c r="B229" s="1442">
        <v>28</v>
      </c>
      <c r="C229" s="1336">
        <v>41843</v>
      </c>
      <c r="D229" s="1121" t="s">
        <v>788</v>
      </c>
      <c r="E229" s="1436" t="s">
        <v>10</v>
      </c>
      <c r="F229" s="1436">
        <v>2</v>
      </c>
      <c r="G229" s="123">
        <v>20</v>
      </c>
      <c r="H229" s="764">
        <f t="shared" si="32"/>
        <v>40</v>
      </c>
      <c r="I229" s="1433">
        <f t="shared" si="33"/>
        <v>20000</v>
      </c>
      <c r="J229" s="1436"/>
      <c r="K229" s="2033"/>
      <c r="L229" s="764"/>
      <c r="M229" s="1435">
        <f>L229*10000</f>
        <v>0</v>
      </c>
      <c r="N229" s="1436"/>
      <c r="O229" s="1435">
        <f>N229*15000</f>
        <v>0</v>
      </c>
      <c r="P229" s="1435">
        <f t="shared" si="36"/>
        <v>20000</v>
      </c>
      <c r="Q229" s="1435"/>
      <c r="R229" s="125"/>
      <c r="S229" s="344"/>
    </row>
    <row r="230" spans="1:19" ht="15.95" hidden="1" customHeight="1">
      <c r="B230" s="1442">
        <v>29</v>
      </c>
      <c r="C230" s="1336">
        <v>41844</v>
      </c>
      <c r="D230" s="1121" t="s">
        <v>788</v>
      </c>
      <c r="E230" s="1436" t="s">
        <v>10</v>
      </c>
      <c r="F230" s="1436">
        <v>1</v>
      </c>
      <c r="G230" s="123">
        <v>20</v>
      </c>
      <c r="H230" s="764">
        <f t="shared" si="32"/>
        <v>20</v>
      </c>
      <c r="I230" s="1433">
        <f t="shared" si="33"/>
        <v>10000</v>
      </c>
      <c r="J230" s="1436"/>
      <c r="K230" s="2033"/>
      <c r="L230" s="764"/>
      <c r="M230" s="1435">
        <f>L230*10000</f>
        <v>0</v>
      </c>
      <c r="N230" s="1436"/>
      <c r="O230" s="1435">
        <f>N230*15000</f>
        <v>0</v>
      </c>
      <c r="P230" s="1435">
        <f t="shared" si="36"/>
        <v>10000</v>
      </c>
      <c r="Q230" s="1435"/>
      <c r="R230" s="125"/>
    </row>
    <row r="231" spans="1:19" ht="15.95" hidden="1" customHeight="1" thickBot="1">
      <c r="A231" s="1457"/>
      <c r="B231" s="1443">
        <v>30</v>
      </c>
      <c r="C231" s="1338">
        <v>41845</v>
      </c>
      <c r="D231" s="1468" t="s">
        <v>797</v>
      </c>
      <c r="E231" s="1440"/>
      <c r="F231" s="1440"/>
      <c r="G231" s="765"/>
      <c r="H231" s="765">
        <f t="shared" si="32"/>
        <v>0</v>
      </c>
      <c r="I231" s="1439">
        <f t="shared" si="33"/>
        <v>0</v>
      </c>
      <c r="J231" s="1440"/>
      <c r="K231" s="767"/>
      <c r="L231" s="765"/>
      <c r="M231" s="767">
        <f>L231*10000</f>
        <v>0</v>
      </c>
      <c r="N231" s="1440"/>
      <c r="O231" s="767">
        <f>N231*15000</f>
        <v>0</v>
      </c>
      <c r="P231" s="767">
        <f t="shared" si="36"/>
        <v>0</v>
      </c>
      <c r="Q231" s="767"/>
      <c r="R231" s="792"/>
    </row>
    <row r="232" spans="1:19" ht="15.95" hidden="1" customHeight="1">
      <c r="B232" s="2039">
        <v>1</v>
      </c>
      <c r="C232" s="695">
        <v>41846</v>
      </c>
      <c r="D232" s="1086" t="s">
        <v>797</v>
      </c>
      <c r="E232" s="1463"/>
      <c r="F232" s="1463"/>
      <c r="G232" s="1464"/>
      <c r="H232" s="771"/>
      <c r="I232" s="2032">
        <f t="shared" ref="I232:I271" si="37">H232*500</f>
        <v>0</v>
      </c>
      <c r="J232" s="773"/>
      <c r="K232" s="2032"/>
      <c r="L232" s="1029"/>
      <c r="M232" s="2040">
        <f t="shared" ref="M232:M269" si="38">L232*10000</f>
        <v>0</v>
      </c>
      <c r="N232" s="770"/>
      <c r="O232" s="2040">
        <f t="shared" ref="O232:O270" si="39">N232*15000</f>
        <v>0</v>
      </c>
      <c r="P232" s="2040">
        <f t="shared" si="36"/>
        <v>0</v>
      </c>
      <c r="Q232" s="1036"/>
      <c r="R232" s="775"/>
    </row>
    <row r="233" spans="1:19" ht="15.95" hidden="1" customHeight="1">
      <c r="B233" s="386">
        <v>2</v>
      </c>
      <c r="C233" s="104">
        <v>41847</v>
      </c>
      <c r="D233" s="896" t="s">
        <v>797</v>
      </c>
      <c r="E233" s="1470"/>
      <c r="F233" s="1470"/>
      <c r="G233" s="1471"/>
      <c r="H233" s="764"/>
      <c r="I233" s="2031">
        <f t="shared" si="37"/>
        <v>0</v>
      </c>
      <c r="J233" s="119"/>
      <c r="K233" s="2031"/>
      <c r="L233" s="123"/>
      <c r="M233" s="2033">
        <f t="shared" si="38"/>
        <v>0</v>
      </c>
      <c r="N233" s="2034"/>
      <c r="O233" s="2033">
        <f t="shared" si="39"/>
        <v>0</v>
      </c>
      <c r="P233" s="2033">
        <f t="shared" si="36"/>
        <v>0</v>
      </c>
      <c r="Q233" s="124"/>
      <c r="R233" s="125"/>
    </row>
    <row r="234" spans="1:19" ht="15.95" hidden="1" customHeight="1">
      <c r="B234" s="2037">
        <v>3</v>
      </c>
      <c r="C234" s="108">
        <v>41848</v>
      </c>
      <c r="D234" s="896" t="s">
        <v>972</v>
      </c>
      <c r="E234" s="2034"/>
      <c r="F234" s="2034"/>
      <c r="G234" s="123"/>
      <c r="H234" s="764"/>
      <c r="I234" s="2031">
        <f t="shared" si="37"/>
        <v>0</v>
      </c>
      <c r="J234" s="777"/>
      <c r="K234" s="2031"/>
      <c r="L234" s="123"/>
      <c r="M234" s="2033">
        <f t="shared" si="38"/>
        <v>0</v>
      </c>
      <c r="N234" s="2034"/>
      <c r="O234" s="2033">
        <f t="shared" si="39"/>
        <v>0</v>
      </c>
      <c r="P234" s="2033">
        <f t="shared" si="36"/>
        <v>0</v>
      </c>
      <c r="Q234" s="2033"/>
      <c r="R234" s="125"/>
    </row>
    <row r="235" spans="1:19" ht="15.95" hidden="1" customHeight="1">
      <c r="B235" s="2027">
        <v>4</v>
      </c>
      <c r="C235" s="108">
        <v>41849</v>
      </c>
      <c r="D235" s="896" t="s">
        <v>972</v>
      </c>
      <c r="E235" s="2034"/>
      <c r="F235" s="2034"/>
      <c r="G235" s="2034"/>
      <c r="H235" s="764"/>
      <c r="I235" s="122">
        <f t="shared" si="37"/>
        <v>0</v>
      </c>
      <c r="J235" s="2034"/>
      <c r="K235" s="779"/>
      <c r="L235" s="123"/>
      <c r="M235" s="2033">
        <f t="shared" si="38"/>
        <v>0</v>
      </c>
      <c r="N235" s="2034"/>
      <c r="O235" s="2033">
        <f t="shared" si="39"/>
        <v>0</v>
      </c>
      <c r="P235" s="2033">
        <f t="shared" si="36"/>
        <v>0</v>
      </c>
      <c r="Q235" s="124"/>
      <c r="R235" s="1025"/>
    </row>
    <row r="236" spans="1:19" ht="15.95" hidden="1" customHeight="1">
      <c r="B236" s="2037">
        <v>5</v>
      </c>
      <c r="C236" s="108">
        <v>41850</v>
      </c>
      <c r="D236" s="896" t="s">
        <v>972</v>
      </c>
      <c r="E236" s="2034"/>
      <c r="F236" s="2034"/>
      <c r="G236" s="764"/>
      <c r="H236" s="764"/>
      <c r="I236" s="2031">
        <f t="shared" si="37"/>
        <v>0</v>
      </c>
      <c r="J236" s="2034"/>
      <c r="K236" s="2031"/>
      <c r="L236" s="123"/>
      <c r="M236" s="2033">
        <f t="shared" si="38"/>
        <v>0</v>
      </c>
      <c r="N236" s="2034"/>
      <c r="O236" s="2033">
        <f t="shared" si="39"/>
        <v>0</v>
      </c>
      <c r="P236" s="2033">
        <f t="shared" si="36"/>
        <v>0</v>
      </c>
      <c r="Q236" s="124"/>
      <c r="R236" s="1025"/>
    </row>
    <row r="237" spans="1:19" ht="15.95" hidden="1" customHeight="1">
      <c r="B237" s="2027">
        <v>6</v>
      </c>
      <c r="C237" s="108">
        <v>41851</v>
      </c>
      <c r="D237" s="896" t="s">
        <v>972</v>
      </c>
      <c r="E237" s="2034"/>
      <c r="F237" s="784"/>
      <c r="G237" s="785"/>
      <c r="H237" s="764"/>
      <c r="I237" s="2031">
        <f t="shared" si="37"/>
        <v>0</v>
      </c>
      <c r="J237" s="786"/>
      <c r="K237" s="787"/>
      <c r="L237" s="123"/>
      <c r="M237" s="2033">
        <f t="shared" si="38"/>
        <v>0</v>
      </c>
      <c r="N237" s="2034"/>
      <c r="O237" s="2033">
        <f t="shared" si="39"/>
        <v>0</v>
      </c>
      <c r="P237" s="2033">
        <f t="shared" si="36"/>
        <v>0</v>
      </c>
      <c r="Q237" s="788"/>
      <c r="R237" s="789"/>
    </row>
    <row r="238" spans="1:19" ht="15.95" hidden="1" customHeight="1">
      <c r="B238" s="2037">
        <v>7</v>
      </c>
      <c r="C238" s="108">
        <v>41852</v>
      </c>
      <c r="D238" s="896" t="s">
        <v>972</v>
      </c>
      <c r="E238" s="2034"/>
      <c r="F238" s="2034"/>
      <c r="G238" s="123"/>
      <c r="H238" s="764"/>
      <c r="I238" s="2031">
        <f t="shared" si="37"/>
        <v>0</v>
      </c>
      <c r="J238" s="777"/>
      <c r="K238" s="2031"/>
      <c r="L238" s="123"/>
      <c r="M238" s="2033">
        <f t="shared" si="38"/>
        <v>0</v>
      </c>
      <c r="N238" s="2034"/>
      <c r="O238" s="2033">
        <f t="shared" si="39"/>
        <v>0</v>
      </c>
      <c r="P238" s="2033">
        <f t="shared" si="36"/>
        <v>0</v>
      </c>
      <c r="Q238" s="2033"/>
      <c r="R238" s="125"/>
    </row>
    <row r="239" spans="1:19" ht="15.95" hidden="1" customHeight="1">
      <c r="B239" s="2027">
        <v>8</v>
      </c>
      <c r="C239" s="108">
        <v>41853</v>
      </c>
      <c r="D239" s="896" t="s">
        <v>972</v>
      </c>
      <c r="E239" s="2034"/>
      <c r="F239" s="2034"/>
      <c r="G239" s="764"/>
      <c r="H239" s="764"/>
      <c r="I239" s="2031">
        <f t="shared" si="37"/>
        <v>0</v>
      </c>
      <c r="J239" s="2034"/>
      <c r="K239" s="2033"/>
      <c r="L239" s="123"/>
      <c r="M239" s="2033">
        <f t="shared" si="38"/>
        <v>0</v>
      </c>
      <c r="N239" s="2034"/>
      <c r="O239" s="2033">
        <f t="shared" si="39"/>
        <v>0</v>
      </c>
      <c r="P239" s="2033">
        <f t="shared" si="36"/>
        <v>0</v>
      </c>
      <c r="Q239" s="2033"/>
      <c r="R239" s="125"/>
    </row>
    <row r="240" spans="1:19" ht="15.95" hidden="1" customHeight="1">
      <c r="B240" s="2038">
        <v>9</v>
      </c>
      <c r="C240" s="1465">
        <v>41854</v>
      </c>
      <c r="D240" s="896" t="s">
        <v>972</v>
      </c>
      <c r="E240" s="2034"/>
      <c r="F240" s="2034"/>
      <c r="G240" s="764"/>
      <c r="H240" s="764"/>
      <c r="I240" s="2031">
        <f t="shared" si="37"/>
        <v>0</v>
      </c>
      <c r="J240" s="2034"/>
      <c r="K240" s="2033"/>
      <c r="L240" s="123"/>
      <c r="M240" s="2033">
        <f t="shared" si="38"/>
        <v>0</v>
      </c>
      <c r="N240" s="2034"/>
      <c r="O240" s="2033">
        <f t="shared" si="39"/>
        <v>0</v>
      </c>
      <c r="P240" s="2033">
        <f t="shared" si="36"/>
        <v>0</v>
      </c>
      <c r="Q240" s="2033"/>
      <c r="R240" s="125"/>
    </row>
    <row r="241" spans="2:18" ht="15.95" hidden="1" customHeight="1">
      <c r="B241" s="2027">
        <v>10</v>
      </c>
      <c r="C241" s="108">
        <v>41855</v>
      </c>
      <c r="D241" s="1018" t="s">
        <v>973</v>
      </c>
      <c r="E241" s="2034"/>
      <c r="F241" s="2034"/>
      <c r="G241" s="123"/>
      <c r="H241" s="764"/>
      <c r="I241" s="2031">
        <f t="shared" si="37"/>
        <v>0</v>
      </c>
      <c r="J241" s="786"/>
      <c r="K241" s="787"/>
      <c r="L241" s="123"/>
      <c r="M241" s="2033">
        <f t="shared" si="38"/>
        <v>0</v>
      </c>
      <c r="N241" s="2034"/>
      <c r="O241" s="2033">
        <f t="shared" si="39"/>
        <v>0</v>
      </c>
      <c r="P241" s="2033">
        <f t="shared" si="36"/>
        <v>0</v>
      </c>
      <c r="Q241" s="2033"/>
      <c r="R241" s="125"/>
    </row>
    <row r="242" spans="2:18" ht="15.95" hidden="1" customHeight="1">
      <c r="B242" s="2037">
        <v>11</v>
      </c>
      <c r="C242" s="108">
        <v>41856</v>
      </c>
      <c r="D242" s="1018" t="s">
        <v>973</v>
      </c>
      <c r="E242" s="1470"/>
      <c r="F242" s="1470"/>
      <c r="G242" s="1471"/>
      <c r="H242" s="764"/>
      <c r="I242" s="2031">
        <f t="shared" si="37"/>
        <v>0</v>
      </c>
      <c r="J242" s="119"/>
      <c r="K242" s="2031"/>
      <c r="L242" s="123"/>
      <c r="M242" s="2033">
        <f t="shared" si="38"/>
        <v>0</v>
      </c>
      <c r="N242" s="2034"/>
      <c r="O242" s="2033">
        <f t="shared" si="39"/>
        <v>0</v>
      </c>
      <c r="P242" s="2033">
        <f t="shared" si="36"/>
        <v>0</v>
      </c>
      <c r="Q242" s="124"/>
      <c r="R242" s="1025"/>
    </row>
    <row r="243" spans="2:18" ht="15.95" hidden="1" customHeight="1">
      <c r="B243" s="2027">
        <v>12</v>
      </c>
      <c r="C243" s="108">
        <v>41857</v>
      </c>
      <c r="D243" s="1121" t="s">
        <v>788</v>
      </c>
      <c r="E243" s="1470" t="s">
        <v>10</v>
      </c>
      <c r="F243" s="1470">
        <v>2</v>
      </c>
      <c r="G243" s="1471"/>
      <c r="H243" s="764">
        <f>F243*G243</f>
        <v>0</v>
      </c>
      <c r="I243" s="2031">
        <f t="shared" si="37"/>
        <v>0</v>
      </c>
      <c r="J243" s="2034" t="s">
        <v>127</v>
      </c>
      <c r="K243" s="2031">
        <f t="shared" ref="K243:K249" si="40">F243*12500</f>
        <v>25000</v>
      </c>
      <c r="L243" s="123"/>
      <c r="M243" s="2033">
        <f t="shared" si="38"/>
        <v>0</v>
      </c>
      <c r="N243" s="2034"/>
      <c r="O243" s="2033">
        <f t="shared" si="39"/>
        <v>0</v>
      </c>
      <c r="P243" s="2033">
        <f t="shared" si="36"/>
        <v>25000</v>
      </c>
      <c r="Q243" s="124"/>
      <c r="R243" s="1025"/>
    </row>
    <row r="244" spans="2:18" ht="15.95" hidden="1" customHeight="1">
      <c r="B244" s="2037">
        <v>13</v>
      </c>
      <c r="C244" s="108">
        <v>41858</v>
      </c>
      <c r="D244" s="1121" t="s">
        <v>788</v>
      </c>
      <c r="E244" s="1470" t="s">
        <v>10</v>
      </c>
      <c r="F244" s="2034">
        <v>2</v>
      </c>
      <c r="G244" s="764"/>
      <c r="H244" s="764">
        <f>F244*G244</f>
        <v>0</v>
      </c>
      <c r="I244" s="122">
        <f t="shared" si="37"/>
        <v>0</v>
      </c>
      <c r="J244" s="2034" t="s">
        <v>127</v>
      </c>
      <c r="K244" s="2031">
        <f t="shared" si="40"/>
        <v>25000</v>
      </c>
      <c r="L244" s="123"/>
      <c r="M244" s="2031">
        <f t="shared" si="38"/>
        <v>0</v>
      </c>
      <c r="N244" s="123"/>
      <c r="O244" s="2031">
        <f t="shared" si="39"/>
        <v>0</v>
      </c>
      <c r="P244" s="124">
        <f t="shared" si="36"/>
        <v>25000</v>
      </c>
      <c r="Q244" s="2031"/>
      <c r="R244" s="125"/>
    </row>
    <row r="245" spans="2:18" ht="15.95" hidden="1" customHeight="1">
      <c r="B245" s="2027">
        <v>14</v>
      </c>
      <c r="C245" s="108">
        <v>41859</v>
      </c>
      <c r="D245" s="1121" t="s">
        <v>788</v>
      </c>
      <c r="E245" s="1470" t="s">
        <v>10</v>
      </c>
      <c r="F245" s="2034">
        <v>3</v>
      </c>
      <c r="G245" s="764"/>
      <c r="H245" s="764">
        <f t="shared" ref="H245:H271" si="41">F245*G245</f>
        <v>0</v>
      </c>
      <c r="I245" s="2031">
        <f t="shared" si="37"/>
        <v>0</v>
      </c>
      <c r="J245" s="2034" t="s">
        <v>127</v>
      </c>
      <c r="K245" s="2031">
        <f t="shared" si="40"/>
        <v>37500</v>
      </c>
      <c r="L245" s="123"/>
      <c r="M245" s="2033">
        <f t="shared" si="38"/>
        <v>0</v>
      </c>
      <c r="N245" s="2034"/>
      <c r="O245" s="2033">
        <f t="shared" si="39"/>
        <v>0</v>
      </c>
      <c r="P245" s="2033">
        <f t="shared" si="36"/>
        <v>37500</v>
      </c>
      <c r="Q245" s="2033"/>
      <c r="R245" s="125"/>
    </row>
    <row r="246" spans="2:18" ht="15.95" hidden="1" customHeight="1">
      <c r="B246" s="2037">
        <v>15</v>
      </c>
      <c r="C246" s="108">
        <v>41860</v>
      </c>
      <c r="D246" s="1121" t="s">
        <v>788</v>
      </c>
      <c r="E246" s="1470" t="s">
        <v>10</v>
      </c>
      <c r="F246" s="2034">
        <v>2</v>
      </c>
      <c r="G246" s="123"/>
      <c r="H246" s="764">
        <f t="shared" si="41"/>
        <v>0</v>
      </c>
      <c r="I246" s="2031">
        <f t="shared" si="37"/>
        <v>0</v>
      </c>
      <c r="J246" s="2034" t="s">
        <v>127</v>
      </c>
      <c r="K246" s="2031">
        <f t="shared" si="40"/>
        <v>25000</v>
      </c>
      <c r="L246" s="123"/>
      <c r="M246" s="2033">
        <f t="shared" si="38"/>
        <v>0</v>
      </c>
      <c r="N246" s="2034"/>
      <c r="O246" s="2033">
        <f t="shared" si="39"/>
        <v>0</v>
      </c>
      <c r="P246" s="2033">
        <f t="shared" si="36"/>
        <v>25000</v>
      </c>
      <c r="Q246" s="2033"/>
      <c r="R246" s="125"/>
    </row>
    <row r="247" spans="2:18" ht="15.95" hidden="1" customHeight="1">
      <c r="B247" s="386">
        <v>16</v>
      </c>
      <c r="C247" s="104">
        <v>41861</v>
      </c>
      <c r="D247" s="1121" t="s">
        <v>802</v>
      </c>
      <c r="E247" s="1470" t="s">
        <v>10</v>
      </c>
      <c r="F247" s="2034">
        <v>1</v>
      </c>
      <c r="G247" s="123"/>
      <c r="H247" s="764">
        <f t="shared" si="41"/>
        <v>0</v>
      </c>
      <c r="I247" s="2031">
        <f t="shared" si="37"/>
        <v>0</v>
      </c>
      <c r="J247" s="2034" t="s">
        <v>127</v>
      </c>
      <c r="K247" s="2031">
        <f t="shared" si="40"/>
        <v>12500</v>
      </c>
      <c r="L247" s="123">
        <v>4</v>
      </c>
      <c r="M247" s="2033">
        <f t="shared" si="38"/>
        <v>40000</v>
      </c>
      <c r="N247" s="2034"/>
      <c r="O247" s="2033">
        <f t="shared" si="39"/>
        <v>0</v>
      </c>
      <c r="P247" s="2033">
        <f t="shared" si="36"/>
        <v>52500</v>
      </c>
      <c r="Q247" s="2033"/>
      <c r="R247" s="125"/>
    </row>
    <row r="248" spans="2:18" ht="15.95" hidden="1" customHeight="1">
      <c r="B248" s="2037">
        <v>17</v>
      </c>
      <c r="C248" s="108">
        <v>41862</v>
      </c>
      <c r="D248" s="1121" t="s">
        <v>788</v>
      </c>
      <c r="E248" s="1470" t="s">
        <v>10</v>
      </c>
      <c r="F248" s="2029">
        <v>3</v>
      </c>
      <c r="G248" s="2029"/>
      <c r="H248" s="764">
        <f t="shared" si="41"/>
        <v>0</v>
      </c>
      <c r="I248" s="2030">
        <f t="shared" si="37"/>
        <v>0</v>
      </c>
      <c r="J248" s="2034" t="s">
        <v>127</v>
      </c>
      <c r="K248" s="2031">
        <f t="shared" si="40"/>
        <v>37500</v>
      </c>
      <c r="L248" s="123"/>
      <c r="M248" s="2033">
        <f t="shared" si="38"/>
        <v>0</v>
      </c>
      <c r="N248" s="2034"/>
      <c r="O248" s="2033">
        <f t="shared" si="39"/>
        <v>0</v>
      </c>
      <c r="P248" s="2033">
        <f t="shared" si="36"/>
        <v>37500</v>
      </c>
      <c r="Q248" s="2033"/>
      <c r="R248" s="125"/>
    </row>
    <row r="249" spans="2:18" ht="15.95" hidden="1" customHeight="1">
      <c r="B249" s="3080">
        <v>18</v>
      </c>
      <c r="C249" s="2160">
        <v>41863</v>
      </c>
      <c r="D249" s="1121" t="s">
        <v>788</v>
      </c>
      <c r="E249" s="1470" t="s">
        <v>10</v>
      </c>
      <c r="F249" s="2034">
        <v>3</v>
      </c>
      <c r="G249" s="123"/>
      <c r="H249" s="764">
        <f t="shared" si="41"/>
        <v>0</v>
      </c>
      <c r="I249" s="2031">
        <f t="shared" si="37"/>
        <v>0</v>
      </c>
      <c r="J249" s="2034" t="s">
        <v>127</v>
      </c>
      <c r="K249" s="2031">
        <f t="shared" si="40"/>
        <v>37500</v>
      </c>
      <c r="L249" s="123"/>
      <c r="M249" s="2033">
        <f t="shared" si="38"/>
        <v>0</v>
      </c>
      <c r="N249" s="2034"/>
      <c r="O249" s="2033">
        <f t="shared" si="39"/>
        <v>0</v>
      </c>
      <c r="P249" s="2033">
        <f t="shared" si="36"/>
        <v>37500</v>
      </c>
      <c r="Q249" s="2033"/>
      <c r="R249" s="125"/>
    </row>
    <row r="250" spans="2:18" ht="15.95" hidden="1" customHeight="1">
      <c r="B250" s="3081"/>
      <c r="C250" s="2160">
        <v>41863</v>
      </c>
      <c r="D250" s="1959" t="s">
        <v>999</v>
      </c>
      <c r="E250" s="1470" t="s">
        <v>39</v>
      </c>
      <c r="F250" s="2034">
        <v>1</v>
      </c>
      <c r="G250" s="764">
        <v>150</v>
      </c>
      <c r="H250" s="764">
        <f>F250*G250</f>
        <v>150</v>
      </c>
      <c r="I250" s="2031">
        <f>H250*500</f>
        <v>75000</v>
      </c>
      <c r="J250" s="2034"/>
      <c r="K250" s="2033"/>
      <c r="L250" s="764">
        <v>6</v>
      </c>
      <c r="M250" s="2033">
        <f t="shared" si="38"/>
        <v>60000</v>
      </c>
      <c r="N250" s="2034"/>
      <c r="O250" s="2033">
        <f t="shared" si="39"/>
        <v>0</v>
      </c>
      <c r="P250" s="2033">
        <f t="shared" si="36"/>
        <v>135000</v>
      </c>
      <c r="Q250" s="2033"/>
      <c r="R250" s="125"/>
    </row>
    <row r="251" spans="2:18" ht="15.95" hidden="1" customHeight="1">
      <c r="B251" s="3186">
        <v>19</v>
      </c>
      <c r="C251" s="2160">
        <v>41864</v>
      </c>
      <c r="D251" s="27" t="s">
        <v>1006</v>
      </c>
      <c r="E251" s="2034"/>
      <c r="F251" s="2034"/>
      <c r="G251" s="764"/>
      <c r="H251" s="764"/>
      <c r="I251" s="2031"/>
      <c r="J251" s="2034"/>
      <c r="K251" s="2033"/>
      <c r="L251" s="764"/>
      <c r="M251" s="2033">
        <f t="shared" si="38"/>
        <v>0</v>
      </c>
      <c r="N251" s="2034"/>
      <c r="O251" s="2033">
        <f t="shared" si="39"/>
        <v>0</v>
      </c>
      <c r="P251" s="2033">
        <f t="shared" si="36"/>
        <v>0</v>
      </c>
      <c r="Q251" s="2033"/>
      <c r="R251" s="125"/>
    </row>
    <row r="252" spans="2:18" ht="15.95" hidden="1" customHeight="1">
      <c r="B252" s="3187"/>
      <c r="C252" s="2160">
        <v>41864</v>
      </c>
      <c r="D252" s="27" t="s">
        <v>968</v>
      </c>
      <c r="E252" s="2034" t="s">
        <v>810</v>
      </c>
      <c r="F252" s="2034">
        <v>1</v>
      </c>
      <c r="G252" s="764">
        <v>25</v>
      </c>
      <c r="H252" s="764">
        <f t="shared" si="41"/>
        <v>25</v>
      </c>
      <c r="I252" s="2031">
        <f t="shared" si="37"/>
        <v>12500</v>
      </c>
      <c r="J252" s="2034"/>
      <c r="K252" s="2033"/>
      <c r="L252" s="764">
        <v>2</v>
      </c>
      <c r="M252" s="2033">
        <f t="shared" si="38"/>
        <v>20000</v>
      </c>
      <c r="N252" s="2034"/>
      <c r="O252" s="2033">
        <f t="shared" si="39"/>
        <v>0</v>
      </c>
      <c r="P252" s="2033">
        <f t="shared" si="36"/>
        <v>32500</v>
      </c>
      <c r="Q252" s="2033"/>
      <c r="R252" s="125"/>
    </row>
    <row r="253" spans="2:18" ht="15.95" hidden="1" customHeight="1">
      <c r="B253" s="3080">
        <v>20</v>
      </c>
      <c r="C253" s="2160">
        <v>41865</v>
      </c>
      <c r="D253" s="1121" t="s">
        <v>788</v>
      </c>
      <c r="E253" s="1470" t="s">
        <v>10</v>
      </c>
      <c r="F253" s="2034">
        <v>1</v>
      </c>
      <c r="G253" s="764"/>
      <c r="H253" s="764">
        <f t="shared" si="41"/>
        <v>0</v>
      </c>
      <c r="I253" s="2031">
        <f t="shared" si="37"/>
        <v>0</v>
      </c>
      <c r="J253" s="2034" t="s">
        <v>127</v>
      </c>
      <c r="K253" s="2031">
        <f>F253*12500</f>
        <v>12500</v>
      </c>
      <c r="L253" s="764"/>
      <c r="M253" s="2033">
        <f t="shared" si="38"/>
        <v>0</v>
      </c>
      <c r="N253" s="2034"/>
      <c r="O253" s="2033">
        <f t="shared" si="39"/>
        <v>0</v>
      </c>
      <c r="P253" s="2033">
        <f t="shared" si="36"/>
        <v>12500</v>
      </c>
      <c r="Q253" s="2033"/>
      <c r="R253" s="125"/>
    </row>
    <row r="254" spans="2:18" ht="15.95" hidden="1" customHeight="1">
      <c r="B254" s="3081"/>
      <c r="C254" s="2160">
        <v>41865</v>
      </c>
      <c r="D254" s="27" t="s">
        <v>968</v>
      </c>
      <c r="E254" s="2034" t="s">
        <v>810</v>
      </c>
      <c r="F254" s="42">
        <v>1</v>
      </c>
      <c r="G254" s="42">
        <v>25</v>
      </c>
      <c r="H254" s="764">
        <f t="shared" si="41"/>
        <v>25</v>
      </c>
      <c r="I254" s="2031">
        <f t="shared" si="37"/>
        <v>12500</v>
      </c>
      <c r="J254" s="42"/>
      <c r="K254" s="1001"/>
      <c r="L254" s="764"/>
      <c r="M254" s="2033">
        <f t="shared" si="38"/>
        <v>0</v>
      </c>
      <c r="N254" s="2034"/>
      <c r="O254" s="2033">
        <f t="shared" si="39"/>
        <v>0</v>
      </c>
      <c r="P254" s="2033">
        <f t="shared" si="36"/>
        <v>12500</v>
      </c>
      <c r="Q254" s="2033"/>
      <c r="R254" s="125"/>
    </row>
    <row r="255" spans="2:18" ht="15.95" hidden="1" customHeight="1">
      <c r="B255" s="3186">
        <v>21</v>
      </c>
      <c r="C255" s="108">
        <v>41866</v>
      </c>
      <c r="D255" s="1018" t="s">
        <v>1000</v>
      </c>
      <c r="E255" s="1470"/>
      <c r="F255" s="2034"/>
      <c r="G255" s="764"/>
      <c r="H255" s="764"/>
      <c r="I255" s="2031">
        <f t="shared" si="37"/>
        <v>0</v>
      </c>
      <c r="J255" s="42"/>
      <c r="K255" s="1001"/>
      <c r="L255" s="764"/>
      <c r="M255" s="2033">
        <f t="shared" si="38"/>
        <v>0</v>
      </c>
      <c r="N255" s="2034"/>
      <c r="O255" s="2033">
        <f t="shared" si="39"/>
        <v>0</v>
      </c>
      <c r="P255" s="2033">
        <f t="shared" si="36"/>
        <v>0</v>
      </c>
      <c r="Q255" s="2033"/>
      <c r="R255" s="125"/>
    </row>
    <row r="256" spans="2:18" ht="15.95" hidden="1" customHeight="1">
      <c r="B256" s="3187"/>
      <c r="C256" s="108">
        <v>41866</v>
      </c>
      <c r="D256" s="27" t="s">
        <v>968</v>
      </c>
      <c r="E256" s="2034" t="s">
        <v>810</v>
      </c>
      <c r="F256" s="2034">
        <v>1</v>
      </c>
      <c r="G256" s="764">
        <v>25</v>
      </c>
      <c r="H256" s="764">
        <v>25</v>
      </c>
      <c r="I256" s="2031">
        <f t="shared" si="37"/>
        <v>12500</v>
      </c>
      <c r="J256" s="42"/>
      <c r="K256" s="1001"/>
      <c r="L256" s="764">
        <v>1</v>
      </c>
      <c r="M256" s="2033">
        <f t="shared" si="38"/>
        <v>10000</v>
      </c>
      <c r="N256" s="2034"/>
      <c r="O256" s="2033">
        <f t="shared" si="39"/>
        <v>0</v>
      </c>
      <c r="P256" s="2033">
        <f t="shared" si="36"/>
        <v>22500</v>
      </c>
      <c r="Q256" s="2033"/>
      <c r="R256" s="125"/>
    </row>
    <row r="257" spans="2:18" ht="15.95" hidden="1" customHeight="1">
      <c r="B257" s="3080">
        <v>22</v>
      </c>
      <c r="C257" s="108">
        <v>41867</v>
      </c>
      <c r="D257" s="27" t="s">
        <v>968</v>
      </c>
      <c r="E257" s="2034" t="s">
        <v>810</v>
      </c>
      <c r="F257" s="2034">
        <v>1</v>
      </c>
      <c r="G257" s="123">
        <v>25</v>
      </c>
      <c r="H257" s="764">
        <f t="shared" si="41"/>
        <v>25</v>
      </c>
      <c r="I257" s="2031">
        <f t="shared" si="37"/>
        <v>12500</v>
      </c>
      <c r="J257" s="42"/>
      <c r="K257" s="1001"/>
      <c r="L257" s="764"/>
      <c r="M257" s="2033">
        <f t="shared" si="38"/>
        <v>0</v>
      </c>
      <c r="N257" s="2034"/>
      <c r="O257" s="2033">
        <f t="shared" si="39"/>
        <v>0</v>
      </c>
      <c r="P257" s="2033">
        <f t="shared" si="36"/>
        <v>12500</v>
      </c>
      <c r="Q257" s="2033"/>
      <c r="R257" s="125"/>
    </row>
    <row r="258" spans="2:18" ht="15.95" hidden="1" customHeight="1">
      <c r="B258" s="3081"/>
      <c r="C258" s="108">
        <v>41867</v>
      </c>
      <c r="D258" s="1018" t="s">
        <v>1001</v>
      </c>
      <c r="E258" s="2034"/>
      <c r="F258" s="2034"/>
      <c r="G258" s="123"/>
      <c r="H258" s="764">
        <f t="shared" si="41"/>
        <v>0</v>
      </c>
      <c r="I258" s="2031">
        <f t="shared" si="37"/>
        <v>0</v>
      </c>
      <c r="J258" s="42" t="s">
        <v>127</v>
      </c>
      <c r="K258" s="1001">
        <v>10000</v>
      </c>
      <c r="L258" s="764"/>
      <c r="M258" s="2033">
        <f t="shared" si="38"/>
        <v>0</v>
      </c>
      <c r="N258" s="2034"/>
      <c r="O258" s="2033">
        <f t="shared" si="39"/>
        <v>0</v>
      </c>
      <c r="P258" s="2033">
        <f t="shared" si="36"/>
        <v>10000</v>
      </c>
      <c r="Q258" s="2033"/>
      <c r="R258" s="125"/>
    </row>
    <row r="259" spans="2:18" ht="15.95" hidden="1" customHeight="1">
      <c r="B259" s="2038">
        <v>23</v>
      </c>
      <c r="C259" s="1465">
        <v>41868</v>
      </c>
      <c r="D259" s="2161" t="s">
        <v>1002</v>
      </c>
      <c r="E259" s="2034"/>
      <c r="F259" s="2029"/>
      <c r="G259" s="2029"/>
      <c r="H259" s="764">
        <f t="shared" si="41"/>
        <v>0</v>
      </c>
      <c r="I259" s="2031">
        <f t="shared" si="37"/>
        <v>0</v>
      </c>
      <c r="J259" s="167"/>
      <c r="K259" s="699"/>
      <c r="L259" s="764"/>
      <c r="M259" s="2033">
        <f t="shared" si="38"/>
        <v>0</v>
      </c>
      <c r="N259" s="2034"/>
      <c r="O259" s="2033">
        <f t="shared" si="39"/>
        <v>0</v>
      </c>
      <c r="P259" s="2033">
        <f t="shared" si="36"/>
        <v>0</v>
      </c>
      <c r="Q259" s="2033"/>
      <c r="R259" s="125"/>
    </row>
    <row r="260" spans="2:18" ht="15.95" hidden="1" customHeight="1">
      <c r="B260" s="3080">
        <v>24</v>
      </c>
      <c r="C260" s="108">
        <v>41869</v>
      </c>
      <c r="D260" s="2162" t="s">
        <v>1003</v>
      </c>
      <c r="E260" s="2034" t="s">
        <v>39</v>
      </c>
      <c r="F260" s="46">
        <v>1</v>
      </c>
      <c r="G260" s="46">
        <v>150</v>
      </c>
      <c r="H260" s="764">
        <f t="shared" si="41"/>
        <v>150</v>
      </c>
      <c r="I260" s="2031">
        <f t="shared" si="37"/>
        <v>75000</v>
      </c>
      <c r="J260" s="57"/>
      <c r="K260" s="28"/>
      <c r="L260" s="764"/>
      <c r="M260" s="2033">
        <f t="shared" si="38"/>
        <v>0</v>
      </c>
      <c r="N260" s="2034"/>
      <c r="O260" s="2033">
        <f t="shared" si="39"/>
        <v>0</v>
      </c>
      <c r="P260" s="2033">
        <f t="shared" si="36"/>
        <v>75000</v>
      </c>
      <c r="Q260" s="2033"/>
      <c r="R260" s="125"/>
    </row>
    <row r="261" spans="2:18" ht="15.95" hidden="1" customHeight="1">
      <c r="B261" s="3081"/>
      <c r="C261" s="108">
        <v>41869</v>
      </c>
      <c r="D261" s="27" t="s">
        <v>1006</v>
      </c>
      <c r="E261" s="2034"/>
      <c r="F261" s="46"/>
      <c r="G261" s="46"/>
      <c r="H261" s="764">
        <f t="shared" si="41"/>
        <v>0</v>
      </c>
      <c r="I261" s="2031">
        <f t="shared" si="37"/>
        <v>0</v>
      </c>
      <c r="J261" s="57"/>
      <c r="K261" s="28"/>
      <c r="L261" s="764">
        <v>5</v>
      </c>
      <c r="M261" s="2033">
        <f t="shared" si="38"/>
        <v>50000</v>
      </c>
      <c r="N261" s="2034"/>
      <c r="O261" s="2033">
        <f t="shared" si="39"/>
        <v>0</v>
      </c>
      <c r="P261" s="2033">
        <f t="shared" si="36"/>
        <v>50000</v>
      </c>
      <c r="Q261" s="2033"/>
      <c r="R261" s="125"/>
    </row>
    <row r="262" spans="2:18" ht="15.95" hidden="1" customHeight="1">
      <c r="B262" s="3186">
        <v>25</v>
      </c>
      <c r="C262" s="108">
        <v>41870</v>
      </c>
      <c r="D262" s="27" t="s">
        <v>1004</v>
      </c>
      <c r="E262" s="2034" t="s">
        <v>39</v>
      </c>
      <c r="F262" s="2034">
        <v>2</v>
      </c>
      <c r="G262" s="46">
        <v>150</v>
      </c>
      <c r="H262" s="764">
        <f>F262*G262</f>
        <v>300</v>
      </c>
      <c r="I262" s="2031">
        <f>H262*500</f>
        <v>150000</v>
      </c>
      <c r="J262" s="2034"/>
      <c r="K262" s="2033"/>
      <c r="L262" s="764"/>
      <c r="M262" s="2033">
        <f>L262*10000</f>
        <v>0</v>
      </c>
      <c r="N262" s="2034"/>
      <c r="O262" s="2033">
        <f>N262*15000</f>
        <v>0</v>
      </c>
      <c r="P262" s="2033">
        <f>I262+K262+M262+O262</f>
        <v>150000</v>
      </c>
      <c r="Q262" s="2033"/>
      <c r="R262" s="125"/>
    </row>
    <row r="263" spans="2:18" ht="15.95" hidden="1" customHeight="1">
      <c r="B263" s="3187"/>
      <c r="C263" s="108">
        <v>41870</v>
      </c>
      <c r="D263" s="27" t="s">
        <v>1006</v>
      </c>
      <c r="E263" s="2034"/>
      <c r="F263" s="2034"/>
      <c r="G263" s="46"/>
      <c r="H263" s="764">
        <f t="shared" si="41"/>
        <v>0</v>
      </c>
      <c r="I263" s="2031">
        <f t="shared" si="37"/>
        <v>0</v>
      </c>
      <c r="J263" s="2034"/>
      <c r="K263" s="2033"/>
      <c r="L263" s="764">
        <v>0.5</v>
      </c>
      <c r="M263" s="2033">
        <f t="shared" si="38"/>
        <v>5000</v>
      </c>
      <c r="N263" s="2034"/>
      <c r="O263" s="2033">
        <f t="shared" si="39"/>
        <v>0</v>
      </c>
      <c r="P263" s="2033">
        <f t="shared" si="36"/>
        <v>5000</v>
      </c>
      <c r="Q263" s="2033"/>
      <c r="R263" s="125"/>
    </row>
    <row r="264" spans="2:18" ht="15.95" hidden="1" customHeight="1">
      <c r="B264" s="3080">
        <v>26</v>
      </c>
      <c r="C264" s="108">
        <v>41871</v>
      </c>
      <c r="D264" s="2162" t="s">
        <v>1003</v>
      </c>
      <c r="E264" s="2034" t="s">
        <v>39</v>
      </c>
      <c r="F264" s="2034">
        <v>1</v>
      </c>
      <c r="G264" s="46">
        <v>150</v>
      </c>
      <c r="H264" s="764">
        <f t="shared" si="41"/>
        <v>150</v>
      </c>
      <c r="I264" s="2031">
        <f t="shared" si="37"/>
        <v>75000</v>
      </c>
      <c r="J264" s="2034"/>
      <c r="K264" s="2033"/>
      <c r="L264" s="764">
        <v>5</v>
      </c>
      <c r="M264" s="2033">
        <f t="shared" si="38"/>
        <v>50000</v>
      </c>
      <c r="N264" s="2034"/>
      <c r="O264" s="2033"/>
      <c r="P264" s="2033">
        <f t="shared" si="36"/>
        <v>125000</v>
      </c>
      <c r="Q264" s="2033"/>
      <c r="R264" s="125"/>
    </row>
    <row r="265" spans="2:18" ht="15.95" hidden="1" customHeight="1">
      <c r="B265" s="3081"/>
      <c r="C265" s="108">
        <v>41871</v>
      </c>
      <c r="D265" s="27" t="s">
        <v>1006</v>
      </c>
      <c r="E265" s="2034"/>
      <c r="F265" s="2034"/>
      <c r="G265" s="46"/>
      <c r="H265" s="764">
        <f t="shared" si="41"/>
        <v>0</v>
      </c>
      <c r="I265" s="2031">
        <f t="shared" si="37"/>
        <v>0</v>
      </c>
      <c r="J265" s="2034"/>
      <c r="K265" s="2033"/>
      <c r="L265" s="764">
        <v>5</v>
      </c>
      <c r="M265" s="2033">
        <f t="shared" si="38"/>
        <v>50000</v>
      </c>
      <c r="N265" s="2034"/>
      <c r="O265" s="2033">
        <f t="shared" si="39"/>
        <v>0</v>
      </c>
      <c r="P265" s="2033">
        <f t="shared" si="36"/>
        <v>50000</v>
      </c>
      <c r="Q265" s="2033"/>
      <c r="R265" s="125"/>
    </row>
    <row r="266" spans="2:18" ht="15.95" hidden="1" customHeight="1">
      <c r="B266" s="3186">
        <v>27</v>
      </c>
      <c r="C266" s="108">
        <v>41872</v>
      </c>
      <c r="D266" s="1401" t="s">
        <v>788</v>
      </c>
      <c r="E266" s="1470" t="s">
        <v>10</v>
      </c>
      <c r="F266" s="2034">
        <v>1</v>
      </c>
      <c r="G266" s="764"/>
      <c r="H266" s="764">
        <f t="shared" si="41"/>
        <v>0</v>
      </c>
      <c r="I266" s="2031">
        <f t="shared" si="37"/>
        <v>0</v>
      </c>
      <c r="J266" s="2034" t="s">
        <v>127</v>
      </c>
      <c r="K266" s="2031">
        <f>F266*12500</f>
        <v>12500</v>
      </c>
      <c r="L266" s="764">
        <v>1.5</v>
      </c>
      <c r="M266" s="2033">
        <f t="shared" si="38"/>
        <v>15000</v>
      </c>
      <c r="N266" s="2034"/>
      <c r="O266" s="2033"/>
      <c r="P266" s="2033">
        <f t="shared" si="36"/>
        <v>27500</v>
      </c>
      <c r="Q266" s="2033"/>
      <c r="R266" s="125"/>
    </row>
    <row r="267" spans="2:18" ht="15.95" hidden="1" customHeight="1">
      <c r="B267" s="3187"/>
      <c r="C267" s="108">
        <v>41872</v>
      </c>
      <c r="D267" s="1276" t="s">
        <v>803</v>
      </c>
      <c r="E267" s="2034"/>
      <c r="F267" s="2034"/>
      <c r="G267" s="764"/>
      <c r="H267" s="764">
        <f t="shared" si="41"/>
        <v>0</v>
      </c>
      <c r="I267" s="2031">
        <f t="shared" si="37"/>
        <v>0</v>
      </c>
      <c r="J267" s="2034"/>
      <c r="K267" s="2033"/>
      <c r="L267" s="764"/>
      <c r="M267" s="2033">
        <f t="shared" si="38"/>
        <v>0</v>
      </c>
      <c r="N267" s="2034"/>
      <c r="O267" s="2033">
        <f t="shared" si="39"/>
        <v>0</v>
      </c>
      <c r="P267" s="2033">
        <f t="shared" si="36"/>
        <v>0</v>
      </c>
      <c r="Q267" s="2033"/>
      <c r="R267" s="125"/>
    </row>
    <row r="268" spans="2:18" ht="15.95" hidden="1" customHeight="1">
      <c r="B268" s="2026">
        <v>28</v>
      </c>
      <c r="C268" s="108">
        <v>41873</v>
      </c>
      <c r="D268" s="1121" t="s">
        <v>788</v>
      </c>
      <c r="E268" s="1470" t="s">
        <v>10</v>
      </c>
      <c r="F268" s="2034">
        <v>2</v>
      </c>
      <c r="G268" s="764"/>
      <c r="H268" s="764">
        <f>F268*G268</f>
        <v>0</v>
      </c>
      <c r="I268" s="2031">
        <f>H268*500</f>
        <v>0</v>
      </c>
      <c r="J268" s="2034" t="s">
        <v>127</v>
      </c>
      <c r="K268" s="2031">
        <f>F268*12500</f>
        <v>25000</v>
      </c>
      <c r="L268" s="764"/>
      <c r="M268" s="2033"/>
      <c r="N268" s="2034"/>
      <c r="O268" s="2033"/>
      <c r="P268" s="2033"/>
      <c r="Q268" s="2033"/>
      <c r="R268" s="125"/>
    </row>
    <row r="269" spans="2:18" ht="15.95" hidden="1" customHeight="1">
      <c r="B269" s="2037">
        <v>29</v>
      </c>
      <c r="C269" s="108">
        <v>41874</v>
      </c>
      <c r="D269" s="1121" t="s">
        <v>788</v>
      </c>
      <c r="E269" s="1470" t="s">
        <v>10</v>
      </c>
      <c r="F269" s="2029">
        <v>2</v>
      </c>
      <c r="G269" s="2029"/>
      <c r="H269" s="764">
        <f t="shared" si="41"/>
        <v>0</v>
      </c>
      <c r="I269" s="2030">
        <f t="shared" si="37"/>
        <v>0</v>
      </c>
      <c r="J269" s="2034" t="s">
        <v>127</v>
      </c>
      <c r="K269" s="2031">
        <f>F269*12500</f>
        <v>25000</v>
      </c>
      <c r="L269" s="764"/>
      <c r="M269" s="2033">
        <f t="shared" si="38"/>
        <v>0</v>
      </c>
      <c r="N269" s="2034"/>
      <c r="O269" s="2033">
        <f t="shared" si="39"/>
        <v>0</v>
      </c>
      <c r="P269" s="2033">
        <f t="shared" si="36"/>
        <v>25000</v>
      </c>
      <c r="Q269" s="2033"/>
      <c r="R269" s="125"/>
    </row>
    <row r="270" spans="2:18" ht="15.95" hidden="1" customHeight="1">
      <c r="B270" s="386">
        <v>30</v>
      </c>
      <c r="C270" s="104">
        <v>41875</v>
      </c>
      <c r="D270" s="27" t="s">
        <v>978</v>
      </c>
      <c r="E270" s="2034" t="s">
        <v>984</v>
      </c>
      <c r="F270" s="2034">
        <v>2</v>
      </c>
      <c r="G270" s="764">
        <v>55</v>
      </c>
      <c r="H270" s="764">
        <f t="shared" si="41"/>
        <v>110</v>
      </c>
      <c r="I270" s="2031">
        <f t="shared" si="37"/>
        <v>55000</v>
      </c>
      <c r="J270" s="2034"/>
      <c r="K270" s="2033"/>
      <c r="L270" s="764">
        <v>5</v>
      </c>
      <c r="M270" s="2033">
        <f>L270*10000</f>
        <v>50000</v>
      </c>
      <c r="N270" s="2034"/>
      <c r="O270" s="2033">
        <f t="shared" si="39"/>
        <v>0</v>
      </c>
      <c r="P270" s="2033">
        <f t="shared" si="36"/>
        <v>105000</v>
      </c>
      <c r="Q270" s="2033"/>
      <c r="R270" s="125"/>
    </row>
    <row r="271" spans="2:18" ht="15.95" hidden="1" customHeight="1" thickBot="1">
      <c r="B271" s="2044">
        <v>31</v>
      </c>
      <c r="C271" s="152">
        <v>41876</v>
      </c>
      <c r="D271" s="50" t="s">
        <v>978</v>
      </c>
      <c r="E271" s="2042" t="s">
        <v>984</v>
      </c>
      <c r="F271" s="2042">
        <v>2</v>
      </c>
      <c r="G271" s="1013">
        <v>55</v>
      </c>
      <c r="H271" s="765">
        <f t="shared" si="41"/>
        <v>110</v>
      </c>
      <c r="I271" s="2036">
        <f t="shared" si="37"/>
        <v>55000</v>
      </c>
      <c r="J271" s="2042"/>
      <c r="K271" s="767"/>
      <c r="L271" s="765"/>
      <c r="M271" s="767">
        <f>L271*10000</f>
        <v>0</v>
      </c>
      <c r="N271" s="2042"/>
      <c r="O271" s="767">
        <f>N271*15000</f>
        <v>0</v>
      </c>
      <c r="P271" s="767">
        <f t="shared" si="36"/>
        <v>55000</v>
      </c>
      <c r="Q271" s="767"/>
      <c r="R271" s="792"/>
    </row>
    <row r="272" spans="2:18" s="31" customFormat="1" ht="15.95" hidden="1" customHeight="1">
      <c r="B272" s="2181">
        <v>1</v>
      </c>
      <c r="C272" s="769">
        <v>41877</v>
      </c>
      <c r="D272" s="1401" t="s">
        <v>788</v>
      </c>
      <c r="E272" s="2172" t="s">
        <v>10</v>
      </c>
      <c r="F272" s="367">
        <v>2</v>
      </c>
      <c r="G272" s="46"/>
      <c r="H272" s="764"/>
      <c r="I272" s="2169">
        <f>H272*500</f>
        <v>0</v>
      </c>
      <c r="J272" s="2172" t="s">
        <v>127</v>
      </c>
      <c r="K272" s="2169">
        <f>F272*12500</f>
        <v>25000</v>
      </c>
      <c r="L272" s="764"/>
      <c r="M272" s="2171">
        <f>L272*10000</f>
        <v>0</v>
      </c>
      <c r="N272" s="2172"/>
      <c r="O272" s="2171">
        <f>N272*15000</f>
        <v>0</v>
      </c>
      <c r="P272" s="2171">
        <f t="shared" si="36"/>
        <v>25000</v>
      </c>
      <c r="Q272" s="2171"/>
      <c r="R272" s="2055"/>
    </row>
    <row r="273" spans="2:18" s="31" customFormat="1" ht="15.95" hidden="1" customHeight="1">
      <c r="B273" s="3186">
        <v>2</v>
      </c>
      <c r="C273" s="526">
        <v>41878</v>
      </c>
      <c r="D273" s="1401" t="s">
        <v>1042</v>
      </c>
      <c r="E273" s="2172"/>
      <c r="F273" s="367"/>
      <c r="G273" s="46"/>
      <c r="H273" s="764"/>
      <c r="I273" s="2169"/>
      <c r="J273" s="2172"/>
      <c r="K273" s="2169"/>
      <c r="L273" s="764"/>
      <c r="M273" s="2171"/>
      <c r="N273" s="2172"/>
      <c r="O273" s="2171"/>
      <c r="P273" s="2171"/>
      <c r="Q273" s="2171"/>
      <c r="R273" s="2055"/>
    </row>
    <row r="274" spans="2:18" s="31" customFormat="1" ht="15.95" hidden="1" customHeight="1">
      <c r="B274" s="3187"/>
      <c r="C274" s="526">
        <v>41878</v>
      </c>
      <c r="D274" s="27" t="s">
        <v>965</v>
      </c>
      <c r="E274" s="2276" t="s">
        <v>10</v>
      </c>
      <c r="F274" s="2172">
        <v>1</v>
      </c>
      <c r="G274" s="123"/>
      <c r="H274" s="764"/>
      <c r="I274" s="2169">
        <f t="shared" ref="I274:I295" si="42">H274*500</f>
        <v>0</v>
      </c>
      <c r="J274" s="2276" t="s">
        <v>127</v>
      </c>
      <c r="K274" s="2171">
        <v>50000</v>
      </c>
      <c r="L274" s="764">
        <v>2</v>
      </c>
      <c r="M274" s="2171">
        <f t="shared" ref="M274:M298" si="43">L274*10000</f>
        <v>20000</v>
      </c>
      <c r="N274" s="2172"/>
      <c r="O274" s="2171">
        <f t="shared" ref="O274:O295" si="44">N274*15000</f>
        <v>0</v>
      </c>
      <c r="P274" s="2171">
        <f t="shared" si="36"/>
        <v>70000</v>
      </c>
      <c r="Q274" s="2171">
        <v>35000</v>
      </c>
      <c r="R274" s="2365" t="s">
        <v>1213</v>
      </c>
    </row>
    <row r="275" spans="2:18" s="31" customFormat="1" ht="15.95" hidden="1" customHeight="1">
      <c r="B275" s="2167">
        <v>3</v>
      </c>
      <c r="C275" s="526">
        <v>41879</v>
      </c>
      <c r="D275" s="1401" t="s">
        <v>788</v>
      </c>
      <c r="E275" s="2172" t="s">
        <v>10</v>
      </c>
      <c r="F275" s="367">
        <v>1</v>
      </c>
      <c r="G275" s="46"/>
      <c r="H275" s="764"/>
      <c r="I275" s="2169">
        <f t="shared" si="42"/>
        <v>0</v>
      </c>
      <c r="J275" s="2172" t="s">
        <v>127</v>
      </c>
      <c r="K275" s="2169">
        <f>F275*12500</f>
        <v>12500</v>
      </c>
      <c r="L275" s="764"/>
      <c r="M275" s="2171">
        <f>L275*10000</f>
        <v>0</v>
      </c>
      <c r="N275" s="2172"/>
      <c r="O275" s="2171">
        <f>N275*15000</f>
        <v>0</v>
      </c>
      <c r="P275" s="2171">
        <f t="shared" si="36"/>
        <v>12500</v>
      </c>
      <c r="Q275" s="2171"/>
      <c r="R275" s="2055"/>
    </row>
    <row r="276" spans="2:18" s="31" customFormat="1" ht="15.95" hidden="1" customHeight="1">
      <c r="B276" s="3186">
        <v>4</v>
      </c>
      <c r="C276" s="526">
        <v>41880</v>
      </c>
      <c r="D276" s="1401" t="s">
        <v>788</v>
      </c>
      <c r="E276" s="2172" t="s">
        <v>10</v>
      </c>
      <c r="F276" s="367">
        <v>2</v>
      </c>
      <c r="G276" s="46"/>
      <c r="H276" s="764"/>
      <c r="I276" s="2169">
        <f t="shared" si="42"/>
        <v>0</v>
      </c>
      <c r="J276" s="2172" t="s">
        <v>127</v>
      </c>
      <c r="K276" s="2169">
        <f>F276*12500</f>
        <v>25000</v>
      </c>
      <c r="L276" s="764"/>
      <c r="M276" s="2171">
        <f>L276*10000</f>
        <v>0</v>
      </c>
      <c r="N276" s="2172"/>
      <c r="O276" s="2171">
        <f>N276*15000</f>
        <v>0</v>
      </c>
      <c r="P276" s="2171">
        <f>I276+K276+M276+O276</f>
        <v>25000</v>
      </c>
      <c r="Q276" s="2171"/>
      <c r="R276" s="2055"/>
    </row>
    <row r="277" spans="2:18" s="31" customFormat="1" ht="15.95" hidden="1" customHeight="1">
      <c r="B277" s="3187"/>
      <c r="C277" s="526">
        <v>41880</v>
      </c>
      <c r="D277" s="27" t="s">
        <v>1052</v>
      </c>
      <c r="E277" s="2172" t="s">
        <v>810</v>
      </c>
      <c r="F277" s="367">
        <v>4</v>
      </c>
      <c r="G277" s="46">
        <v>20</v>
      </c>
      <c r="H277" s="764">
        <f>F277*G277</f>
        <v>80</v>
      </c>
      <c r="I277" s="2169">
        <f t="shared" si="42"/>
        <v>40000</v>
      </c>
      <c r="J277" s="2172"/>
      <c r="K277" s="2169"/>
      <c r="L277" s="764"/>
      <c r="M277" s="2171">
        <f>L277*10000</f>
        <v>0</v>
      </c>
      <c r="N277" s="2172"/>
      <c r="O277" s="2171">
        <f>N277*15000</f>
        <v>0</v>
      </c>
      <c r="P277" s="2171">
        <f>I277+K277+M277+O277</f>
        <v>40000</v>
      </c>
      <c r="Q277" s="2171"/>
      <c r="R277" s="2055"/>
    </row>
    <row r="278" spans="2:18" s="31" customFormat="1" ht="15.95" hidden="1" customHeight="1">
      <c r="B278" s="2167">
        <v>5</v>
      </c>
      <c r="C278" s="526">
        <v>41881</v>
      </c>
      <c r="D278" s="1276" t="s">
        <v>970</v>
      </c>
      <c r="E278" s="2172"/>
      <c r="F278" s="2172"/>
      <c r="G278" s="123"/>
      <c r="H278" s="764">
        <f>F278*G278</f>
        <v>0</v>
      </c>
      <c r="I278" s="2169">
        <f t="shared" si="42"/>
        <v>0</v>
      </c>
      <c r="J278" s="2172"/>
      <c r="K278" s="2171"/>
      <c r="L278" s="764"/>
      <c r="M278" s="2171">
        <f t="shared" si="43"/>
        <v>0</v>
      </c>
      <c r="N278" s="2172"/>
      <c r="O278" s="2171">
        <f t="shared" si="44"/>
        <v>0</v>
      </c>
      <c r="P278" s="2171">
        <f t="shared" ref="P278:P321" si="45">I278+K278+M278+O278</f>
        <v>0</v>
      </c>
      <c r="Q278" s="2171"/>
      <c r="R278" s="125"/>
    </row>
    <row r="279" spans="2:18" s="31" customFormat="1" ht="15.95" hidden="1" customHeight="1">
      <c r="B279" s="2270">
        <v>6</v>
      </c>
      <c r="C279" s="2054">
        <v>41882</v>
      </c>
      <c r="D279" s="27" t="s">
        <v>1012</v>
      </c>
      <c r="E279" s="2172" t="s">
        <v>984</v>
      </c>
      <c r="F279" s="2172">
        <v>1</v>
      </c>
      <c r="G279" s="46">
        <v>55</v>
      </c>
      <c r="H279" s="764">
        <f>F279*G279</f>
        <v>55</v>
      </c>
      <c r="I279" s="2169">
        <f t="shared" si="42"/>
        <v>27500</v>
      </c>
      <c r="J279" s="2172"/>
      <c r="K279" s="2171"/>
      <c r="L279" s="764">
        <v>4</v>
      </c>
      <c r="M279" s="2171">
        <f>L279*10000</f>
        <v>40000</v>
      </c>
      <c r="N279" s="2172"/>
      <c r="O279" s="2171">
        <f>N279*15000</f>
        <v>0</v>
      </c>
      <c r="P279" s="2171">
        <f t="shared" si="45"/>
        <v>67500</v>
      </c>
      <c r="Q279" s="2171"/>
      <c r="R279" s="2055"/>
    </row>
    <row r="280" spans="2:18" s="31" customFormat="1" ht="15.95" hidden="1" customHeight="1">
      <c r="B280" s="2179">
        <v>7</v>
      </c>
      <c r="C280" s="526">
        <v>41883</v>
      </c>
      <c r="D280" s="1401" t="s">
        <v>788</v>
      </c>
      <c r="E280" s="2172" t="s">
        <v>10</v>
      </c>
      <c r="F280" s="367">
        <v>3</v>
      </c>
      <c r="G280" s="46"/>
      <c r="H280" s="764"/>
      <c r="I280" s="2169">
        <f t="shared" si="42"/>
        <v>0</v>
      </c>
      <c r="J280" s="2172" t="s">
        <v>127</v>
      </c>
      <c r="K280" s="2169">
        <f>F280*12500</f>
        <v>37500</v>
      </c>
      <c r="L280" s="764"/>
      <c r="M280" s="2171">
        <f t="shared" si="43"/>
        <v>0</v>
      </c>
      <c r="N280" s="2172"/>
      <c r="O280" s="2171">
        <f t="shared" si="44"/>
        <v>0</v>
      </c>
      <c r="P280" s="2171">
        <f t="shared" si="45"/>
        <v>37500</v>
      </c>
      <c r="Q280" s="2171"/>
      <c r="R280" s="2055"/>
    </row>
    <row r="281" spans="2:18" s="31" customFormat="1" ht="15.95" hidden="1" customHeight="1">
      <c r="B281" s="2179">
        <v>8</v>
      </c>
      <c r="C281" s="526">
        <v>41884</v>
      </c>
      <c r="D281" s="1401" t="s">
        <v>788</v>
      </c>
      <c r="E281" s="2172" t="s">
        <v>10</v>
      </c>
      <c r="F281" s="367">
        <v>4</v>
      </c>
      <c r="G281" s="46"/>
      <c r="H281" s="764"/>
      <c r="I281" s="2169">
        <f t="shared" si="42"/>
        <v>0</v>
      </c>
      <c r="J281" s="2172" t="s">
        <v>127</v>
      </c>
      <c r="K281" s="2169">
        <f>F281*12500</f>
        <v>50000</v>
      </c>
      <c r="L281" s="764">
        <v>3</v>
      </c>
      <c r="M281" s="2171">
        <f t="shared" si="43"/>
        <v>30000</v>
      </c>
      <c r="N281" s="2172"/>
      <c r="O281" s="2171">
        <f t="shared" si="44"/>
        <v>0</v>
      </c>
      <c r="P281" s="2171">
        <f t="shared" si="45"/>
        <v>80000</v>
      </c>
      <c r="Q281" s="2171"/>
      <c r="R281" s="2055"/>
    </row>
    <row r="282" spans="2:18" s="31" customFormat="1" ht="15.95" hidden="1" customHeight="1">
      <c r="B282" s="3186">
        <v>9</v>
      </c>
      <c r="C282" s="526">
        <v>41885</v>
      </c>
      <c r="D282" s="1401" t="s">
        <v>788</v>
      </c>
      <c r="E282" s="2172" t="s">
        <v>10</v>
      </c>
      <c r="F282" s="367">
        <v>2</v>
      </c>
      <c r="G282" s="46"/>
      <c r="H282" s="764"/>
      <c r="I282" s="2169">
        <f t="shared" si="42"/>
        <v>0</v>
      </c>
      <c r="J282" s="2172" t="s">
        <v>127</v>
      </c>
      <c r="K282" s="2169">
        <f>F282*12500</f>
        <v>25000</v>
      </c>
      <c r="L282" s="764"/>
      <c r="M282" s="2171">
        <f t="shared" si="43"/>
        <v>0</v>
      </c>
      <c r="N282" s="2172"/>
      <c r="O282" s="2171">
        <f t="shared" si="44"/>
        <v>0</v>
      </c>
      <c r="P282" s="2171">
        <f t="shared" si="45"/>
        <v>25000</v>
      </c>
      <c r="Q282" s="2171"/>
      <c r="R282" s="2055"/>
    </row>
    <row r="283" spans="2:18" s="31" customFormat="1" ht="15.95" hidden="1" customHeight="1">
      <c r="B283" s="3188"/>
      <c r="C283" s="526">
        <v>41885</v>
      </c>
      <c r="D283" s="27" t="s">
        <v>1012</v>
      </c>
      <c r="E283" s="2172" t="s">
        <v>984</v>
      </c>
      <c r="F283" s="2172">
        <v>1</v>
      </c>
      <c r="G283" s="46">
        <v>55</v>
      </c>
      <c r="H283" s="764">
        <f>F283*G283</f>
        <v>55</v>
      </c>
      <c r="I283" s="2169">
        <f t="shared" si="42"/>
        <v>27500</v>
      </c>
      <c r="J283" s="2172"/>
      <c r="K283" s="2171"/>
      <c r="L283" s="764">
        <v>1</v>
      </c>
      <c r="M283" s="2171">
        <f t="shared" si="43"/>
        <v>10000</v>
      </c>
      <c r="N283" s="2172"/>
      <c r="O283" s="2171">
        <f t="shared" si="44"/>
        <v>0</v>
      </c>
      <c r="P283" s="2171">
        <f t="shared" si="45"/>
        <v>37500</v>
      </c>
      <c r="Q283" s="2171"/>
      <c r="R283" s="2055"/>
    </row>
    <row r="284" spans="2:18" s="31" customFormat="1" ht="15.95" hidden="1" customHeight="1">
      <c r="B284" s="3186">
        <v>10</v>
      </c>
      <c r="C284" s="526">
        <v>41886</v>
      </c>
      <c r="D284" s="1401" t="s">
        <v>788</v>
      </c>
      <c r="E284" s="2172" t="s">
        <v>10</v>
      </c>
      <c r="F284" s="367">
        <v>3</v>
      </c>
      <c r="G284" s="46"/>
      <c r="H284" s="764"/>
      <c r="I284" s="2169">
        <f t="shared" si="42"/>
        <v>0</v>
      </c>
      <c r="J284" s="2172" t="s">
        <v>127</v>
      </c>
      <c r="K284" s="2169">
        <f>F284*12500</f>
        <v>37500</v>
      </c>
      <c r="L284" s="764"/>
      <c r="M284" s="2171">
        <f t="shared" si="43"/>
        <v>0</v>
      </c>
      <c r="N284" s="2172"/>
      <c r="O284" s="2171">
        <f t="shared" si="44"/>
        <v>0</v>
      </c>
      <c r="P284" s="2171">
        <f t="shared" si="45"/>
        <v>37500</v>
      </c>
      <c r="Q284" s="2171"/>
      <c r="R284" s="2055"/>
    </row>
    <row r="285" spans="2:18" s="31" customFormat="1" ht="15.95" hidden="1" customHeight="1">
      <c r="B285" s="3187"/>
      <c r="C285" s="526">
        <v>41886</v>
      </c>
      <c r="D285" s="27" t="s">
        <v>1012</v>
      </c>
      <c r="E285" s="2172" t="s">
        <v>984</v>
      </c>
      <c r="F285" s="2172">
        <v>1</v>
      </c>
      <c r="G285" s="46">
        <v>55</v>
      </c>
      <c r="H285" s="764">
        <f>F285*G285</f>
        <v>55</v>
      </c>
      <c r="I285" s="2169">
        <f t="shared" si="42"/>
        <v>27500</v>
      </c>
      <c r="J285" s="2172"/>
      <c r="K285" s="2171">
        <f>F285*12500</f>
        <v>12500</v>
      </c>
      <c r="L285" s="764">
        <v>2</v>
      </c>
      <c r="M285" s="2171">
        <f t="shared" si="43"/>
        <v>20000</v>
      </c>
      <c r="N285" s="2172"/>
      <c r="O285" s="2171">
        <f t="shared" si="44"/>
        <v>0</v>
      </c>
      <c r="P285" s="2171">
        <f t="shared" si="45"/>
        <v>60000</v>
      </c>
      <c r="Q285" s="2171"/>
      <c r="R285" s="2055"/>
    </row>
    <row r="286" spans="2:18" s="31" customFormat="1" ht="15.95" hidden="1" customHeight="1">
      <c r="B286" s="2179">
        <v>11</v>
      </c>
      <c r="C286" s="526">
        <v>41887</v>
      </c>
      <c r="D286" s="1401" t="s">
        <v>788</v>
      </c>
      <c r="E286" s="2172" t="s">
        <v>10</v>
      </c>
      <c r="F286" s="367">
        <v>3</v>
      </c>
      <c r="G286" s="46"/>
      <c r="H286" s="764"/>
      <c r="I286" s="2169">
        <f t="shared" si="42"/>
        <v>0</v>
      </c>
      <c r="J286" s="2172" t="s">
        <v>127</v>
      </c>
      <c r="K286" s="2169">
        <f>F286*12500</f>
        <v>37500</v>
      </c>
      <c r="L286" s="764">
        <v>1</v>
      </c>
      <c r="M286" s="2171">
        <f t="shared" si="43"/>
        <v>10000</v>
      </c>
      <c r="N286" s="2172"/>
      <c r="O286" s="2171">
        <f t="shared" si="44"/>
        <v>0</v>
      </c>
      <c r="P286" s="2171">
        <f t="shared" si="45"/>
        <v>47500</v>
      </c>
      <c r="Q286" s="2171"/>
      <c r="R286" s="2055"/>
    </row>
    <row r="287" spans="2:18" s="31" customFormat="1" ht="15.95" hidden="1" customHeight="1">
      <c r="B287" s="2179">
        <v>12</v>
      </c>
      <c r="C287" s="526">
        <v>41888</v>
      </c>
      <c r="D287" s="1401" t="s">
        <v>788</v>
      </c>
      <c r="E287" s="2172" t="s">
        <v>10</v>
      </c>
      <c r="F287" s="367">
        <v>4</v>
      </c>
      <c r="G287" s="46"/>
      <c r="H287" s="764"/>
      <c r="I287" s="2169">
        <f t="shared" si="42"/>
        <v>0</v>
      </c>
      <c r="J287" s="2172" t="s">
        <v>127</v>
      </c>
      <c r="K287" s="2169">
        <f>F287*12500</f>
        <v>50000</v>
      </c>
      <c r="L287" s="764">
        <v>2</v>
      </c>
      <c r="M287" s="2171">
        <f t="shared" si="43"/>
        <v>20000</v>
      </c>
      <c r="N287" s="2172"/>
      <c r="O287" s="2171">
        <f t="shared" si="44"/>
        <v>0</v>
      </c>
      <c r="P287" s="2171">
        <f t="shared" si="45"/>
        <v>70000</v>
      </c>
      <c r="Q287" s="2171"/>
      <c r="R287" s="2055"/>
    </row>
    <row r="288" spans="2:18" s="31" customFormat="1" ht="15.95" hidden="1" customHeight="1">
      <c r="B288" s="3196">
        <v>13</v>
      </c>
      <c r="C288" s="2054">
        <v>41889</v>
      </c>
      <c r="D288" s="2366" t="s">
        <v>788</v>
      </c>
      <c r="E288" s="2367" t="s">
        <v>39</v>
      </c>
      <c r="F288" s="2368">
        <v>2</v>
      </c>
      <c r="G288" s="2367"/>
      <c r="H288" s="2368"/>
      <c r="I288" s="2369">
        <f t="shared" si="42"/>
        <v>0</v>
      </c>
      <c r="J288" s="2367" t="s">
        <v>127</v>
      </c>
      <c r="K288" s="2369">
        <f>F288*12500</f>
        <v>25000</v>
      </c>
      <c r="L288" s="2368"/>
      <c r="M288" s="2370">
        <f t="shared" si="43"/>
        <v>0</v>
      </c>
      <c r="N288" s="2367"/>
      <c r="O288" s="2370">
        <f t="shared" si="44"/>
        <v>0</v>
      </c>
      <c r="P288" s="2370">
        <f t="shared" si="45"/>
        <v>25000</v>
      </c>
      <c r="Q288" s="2370"/>
      <c r="R288" s="2247"/>
    </row>
    <row r="289" spans="2:20" s="31" customFormat="1" ht="15.95" hidden="1" customHeight="1">
      <c r="B289" s="3198"/>
      <c r="C289" s="2054">
        <v>41889</v>
      </c>
      <c r="D289" s="2366" t="s">
        <v>1215</v>
      </c>
      <c r="E289" s="2367" t="s">
        <v>799</v>
      </c>
      <c r="F289" s="2368">
        <v>6</v>
      </c>
      <c r="G289" s="2367"/>
      <c r="H289" s="2368"/>
      <c r="I289" s="2369">
        <f t="shared" si="42"/>
        <v>0</v>
      </c>
      <c r="J289" s="2367" t="s">
        <v>127</v>
      </c>
      <c r="K289" s="2369">
        <f>F289*2000</f>
        <v>12000</v>
      </c>
      <c r="L289" s="2368">
        <v>3</v>
      </c>
      <c r="M289" s="2370">
        <f t="shared" si="43"/>
        <v>30000</v>
      </c>
      <c r="N289" s="2367"/>
      <c r="O289" s="2370">
        <f t="shared" si="44"/>
        <v>0</v>
      </c>
      <c r="P289" s="2370">
        <f>I289+K289+M289+O289</f>
        <v>42000</v>
      </c>
      <c r="Q289" s="2370"/>
      <c r="R289" s="2247"/>
    </row>
    <row r="290" spans="2:20" s="31" customFormat="1" ht="15.95" hidden="1" customHeight="1">
      <c r="B290" s="3209">
        <v>14</v>
      </c>
      <c r="C290" s="526">
        <v>41890</v>
      </c>
      <c r="D290" s="1401" t="s">
        <v>788</v>
      </c>
      <c r="E290" s="2172" t="s">
        <v>10</v>
      </c>
      <c r="F290" s="367">
        <v>2</v>
      </c>
      <c r="G290" s="46"/>
      <c r="H290" s="764"/>
      <c r="I290" s="2169">
        <f t="shared" si="42"/>
        <v>0</v>
      </c>
      <c r="J290" s="2172" t="s">
        <v>127</v>
      </c>
      <c r="K290" s="2169">
        <f>F290*12500</f>
        <v>25000</v>
      </c>
      <c r="L290" s="764"/>
      <c r="M290" s="2171">
        <f t="shared" si="43"/>
        <v>0</v>
      </c>
      <c r="N290" s="2172"/>
      <c r="O290" s="2171">
        <f t="shared" si="44"/>
        <v>0</v>
      </c>
      <c r="P290" s="2171">
        <f t="shared" si="45"/>
        <v>25000</v>
      </c>
      <c r="Q290" s="2171"/>
      <c r="R290" s="2055"/>
    </row>
    <row r="291" spans="2:20" s="31" customFormat="1" ht="15.95" hidden="1" customHeight="1">
      <c r="B291" s="3209"/>
      <c r="C291" s="526">
        <v>41890</v>
      </c>
      <c r="D291" s="27" t="s">
        <v>1012</v>
      </c>
      <c r="E291" s="2172" t="s">
        <v>984</v>
      </c>
      <c r="F291" s="2172">
        <v>1</v>
      </c>
      <c r="G291" s="46">
        <v>55</v>
      </c>
      <c r="H291" s="764">
        <f>F291*G291</f>
        <v>55</v>
      </c>
      <c r="I291" s="2169">
        <f t="shared" si="42"/>
        <v>27500</v>
      </c>
      <c r="J291" s="2172"/>
      <c r="K291" s="2171">
        <f>F291*12500</f>
        <v>12500</v>
      </c>
      <c r="L291" s="764"/>
      <c r="M291" s="2171">
        <f t="shared" si="43"/>
        <v>0</v>
      </c>
      <c r="N291" s="2172"/>
      <c r="O291" s="2171">
        <f t="shared" si="44"/>
        <v>0</v>
      </c>
      <c r="P291" s="2171">
        <f t="shared" si="45"/>
        <v>40000</v>
      </c>
      <c r="Q291" s="2171"/>
      <c r="R291" s="2055"/>
    </row>
    <row r="292" spans="2:20" s="31" customFormat="1" ht="15.95" hidden="1" customHeight="1">
      <c r="B292" s="2179">
        <v>15</v>
      </c>
      <c r="C292" s="526">
        <v>41891</v>
      </c>
      <c r="D292" s="1401" t="s">
        <v>788</v>
      </c>
      <c r="E292" s="2172" t="s">
        <v>10</v>
      </c>
      <c r="F292" s="367">
        <v>4</v>
      </c>
      <c r="G292" s="46"/>
      <c r="H292" s="764"/>
      <c r="I292" s="2169">
        <f t="shared" si="42"/>
        <v>0</v>
      </c>
      <c r="J292" s="2172" t="s">
        <v>127</v>
      </c>
      <c r="K292" s="2169">
        <f>F292*12500</f>
        <v>50000</v>
      </c>
      <c r="L292" s="764">
        <v>2</v>
      </c>
      <c r="M292" s="2171">
        <f t="shared" si="43"/>
        <v>20000</v>
      </c>
      <c r="N292" s="2172"/>
      <c r="O292" s="2171">
        <f t="shared" si="44"/>
        <v>0</v>
      </c>
      <c r="P292" s="2171">
        <f t="shared" si="45"/>
        <v>70000</v>
      </c>
      <c r="Q292" s="2171"/>
      <c r="R292" s="2055"/>
    </row>
    <row r="293" spans="2:20" s="31" customFormat="1" ht="15.95" hidden="1" customHeight="1">
      <c r="B293" s="3186">
        <v>16</v>
      </c>
      <c r="C293" s="526">
        <v>41892</v>
      </c>
      <c r="D293" s="1401" t="s">
        <v>788</v>
      </c>
      <c r="E293" s="2172" t="s">
        <v>10</v>
      </c>
      <c r="F293" s="367">
        <v>4</v>
      </c>
      <c r="G293" s="46"/>
      <c r="H293" s="764"/>
      <c r="I293" s="2169">
        <f t="shared" si="42"/>
        <v>0</v>
      </c>
      <c r="J293" s="2172" t="s">
        <v>127</v>
      </c>
      <c r="K293" s="2169">
        <f>F293*12500</f>
        <v>50000</v>
      </c>
      <c r="L293" s="764">
        <v>2</v>
      </c>
      <c r="M293" s="2171">
        <f>L293*10000</f>
        <v>20000</v>
      </c>
      <c r="N293" s="2172"/>
      <c r="O293" s="2171">
        <f>N293*15000</f>
        <v>0</v>
      </c>
      <c r="P293" s="2171">
        <f>I293+K293+M293+O293</f>
        <v>70000</v>
      </c>
      <c r="Q293" s="2171"/>
      <c r="R293" s="2055"/>
    </row>
    <row r="294" spans="2:20" s="31" customFormat="1" ht="15.95" hidden="1" customHeight="1">
      <c r="B294" s="3187"/>
      <c r="C294" s="526">
        <v>41892</v>
      </c>
      <c r="D294" s="2366" t="s">
        <v>1215</v>
      </c>
      <c r="E294" s="2367" t="s">
        <v>799</v>
      </c>
      <c r="F294" s="367">
        <v>1</v>
      </c>
      <c r="G294" s="46"/>
      <c r="H294" s="764"/>
      <c r="I294" s="2169">
        <f t="shared" si="42"/>
        <v>0</v>
      </c>
      <c r="J294" s="2276" t="s">
        <v>127</v>
      </c>
      <c r="K294" s="2169">
        <f>F294*5000</f>
        <v>5000</v>
      </c>
      <c r="L294" s="764"/>
      <c r="M294" s="2171">
        <f>L294*10000</f>
        <v>0</v>
      </c>
      <c r="N294" s="2172"/>
      <c r="O294" s="2171">
        <f>N294*15000</f>
        <v>0</v>
      </c>
      <c r="P294" s="2171">
        <f>I294+K294+M294+O294</f>
        <v>5000</v>
      </c>
      <c r="Q294" s="2171"/>
      <c r="R294" s="2055"/>
      <c r="T294" s="1220"/>
    </row>
    <row r="295" spans="2:20" s="31" customFormat="1" ht="15.95" hidden="1" customHeight="1">
      <c r="B295" s="2179">
        <v>17</v>
      </c>
      <c r="C295" s="526">
        <v>41893</v>
      </c>
      <c r="D295" s="1401" t="s">
        <v>788</v>
      </c>
      <c r="E295" s="2172" t="s">
        <v>10</v>
      </c>
      <c r="F295" s="367">
        <v>4</v>
      </c>
      <c r="G295" s="46"/>
      <c r="H295" s="764"/>
      <c r="I295" s="2169">
        <f t="shared" si="42"/>
        <v>0</v>
      </c>
      <c r="J295" s="2172" t="s">
        <v>127</v>
      </c>
      <c r="K295" s="2169">
        <f>F295*12500</f>
        <v>50000</v>
      </c>
      <c r="L295" s="764"/>
      <c r="M295" s="2171">
        <f t="shared" si="43"/>
        <v>0</v>
      </c>
      <c r="N295" s="2172"/>
      <c r="O295" s="2171">
        <f t="shared" si="44"/>
        <v>0</v>
      </c>
      <c r="P295" s="2171">
        <f t="shared" si="45"/>
        <v>50000</v>
      </c>
      <c r="Q295" s="2171"/>
      <c r="R295" s="2055" t="s">
        <v>1053</v>
      </c>
      <c r="T295" s="1220"/>
    </row>
    <row r="296" spans="2:20" s="31" customFormat="1" ht="15.95" hidden="1" customHeight="1">
      <c r="B296" s="3186">
        <v>18</v>
      </c>
      <c r="C296" s="526">
        <v>41894</v>
      </c>
      <c r="D296" s="2366" t="s">
        <v>1215</v>
      </c>
      <c r="E296" s="2367" t="s">
        <v>799</v>
      </c>
      <c r="F296" s="367">
        <v>1</v>
      </c>
      <c r="G296" s="46"/>
      <c r="H296" s="764"/>
      <c r="I296" s="2273">
        <f>H296*500</f>
        <v>0</v>
      </c>
      <c r="J296" s="2276" t="s">
        <v>127</v>
      </c>
      <c r="K296" s="2273">
        <f>F296*2000</f>
        <v>2000</v>
      </c>
      <c r="L296" s="764"/>
      <c r="M296" s="2275">
        <f>L296*10000</f>
        <v>0</v>
      </c>
      <c r="N296" s="2276"/>
      <c r="O296" s="2275"/>
      <c r="P296" s="2275"/>
      <c r="Q296" s="2275"/>
      <c r="R296" s="2055"/>
      <c r="T296" s="1220"/>
    </row>
    <row r="297" spans="2:20" s="31" customFormat="1" ht="15.95" hidden="1" customHeight="1">
      <c r="B297" s="3188"/>
      <c r="C297" s="526">
        <v>41894</v>
      </c>
      <c r="D297" s="1401" t="s">
        <v>788</v>
      </c>
      <c r="E297" s="2276" t="s">
        <v>10</v>
      </c>
      <c r="F297" s="367">
        <v>2</v>
      </c>
      <c r="G297" s="46"/>
      <c r="H297" s="764"/>
      <c r="I297" s="2273">
        <f>H297*500</f>
        <v>0</v>
      </c>
      <c r="J297" s="2276" t="s">
        <v>127</v>
      </c>
      <c r="K297" s="2273">
        <f>F297*12500</f>
        <v>25000</v>
      </c>
      <c r="L297" s="764"/>
      <c r="M297" s="2275">
        <f t="shared" si="43"/>
        <v>0</v>
      </c>
      <c r="N297" s="2172"/>
      <c r="O297" s="2171"/>
      <c r="P297" s="2171"/>
      <c r="Q297" s="2171"/>
      <c r="R297" s="2055"/>
      <c r="T297" s="1220"/>
    </row>
    <row r="298" spans="2:20" s="31" customFormat="1" ht="15.95" hidden="1" customHeight="1">
      <c r="B298" s="3187"/>
      <c r="C298" s="526">
        <v>41894</v>
      </c>
      <c r="D298" s="27" t="s">
        <v>1216</v>
      </c>
      <c r="E298" s="2276" t="s">
        <v>810</v>
      </c>
      <c r="F298" s="2276">
        <v>1</v>
      </c>
      <c r="G298" s="46">
        <v>15</v>
      </c>
      <c r="H298" s="764">
        <f>F298*G298</f>
        <v>15</v>
      </c>
      <c r="I298" s="2273">
        <f>H298*500</f>
        <v>7500</v>
      </c>
      <c r="J298" s="2276"/>
      <c r="K298" s="2273"/>
      <c r="L298" s="764">
        <v>2</v>
      </c>
      <c r="M298" s="2275">
        <f t="shared" si="43"/>
        <v>20000</v>
      </c>
      <c r="N298" s="2276"/>
      <c r="O298" s="2275"/>
      <c r="P298" s="2275"/>
      <c r="Q298" s="2275"/>
      <c r="R298" s="2055"/>
      <c r="T298" s="1220"/>
    </row>
    <row r="299" spans="2:20" s="31" customFormat="1" ht="15.95" hidden="1" customHeight="1">
      <c r="B299" s="2179">
        <v>19</v>
      </c>
      <c r="C299" s="526">
        <v>41895</v>
      </c>
      <c r="D299" s="1401" t="s">
        <v>788</v>
      </c>
      <c r="E299" s="2172" t="s">
        <v>10</v>
      </c>
      <c r="F299" s="367">
        <v>3</v>
      </c>
      <c r="G299" s="46"/>
      <c r="H299" s="764"/>
      <c r="I299" s="2169">
        <f>H299*500</f>
        <v>0</v>
      </c>
      <c r="J299" s="2172" t="s">
        <v>127</v>
      </c>
      <c r="K299" s="2169">
        <f>F299*12500</f>
        <v>37500</v>
      </c>
      <c r="L299" s="764">
        <v>2</v>
      </c>
      <c r="M299" s="2171">
        <f>L299*10000</f>
        <v>20000</v>
      </c>
      <c r="N299" s="2172"/>
      <c r="O299" s="2171">
        <f>N299*15000</f>
        <v>0</v>
      </c>
      <c r="P299" s="2171">
        <f>I299+K299+M299+O299</f>
        <v>57500</v>
      </c>
      <c r="Q299" s="2171"/>
      <c r="R299" s="2055"/>
      <c r="T299" s="1220"/>
    </row>
    <row r="300" spans="2:20" s="31" customFormat="1" ht="15.95" hidden="1" customHeight="1">
      <c r="B300" s="3196">
        <v>20</v>
      </c>
      <c r="C300" s="2054">
        <v>41896</v>
      </c>
      <c r="D300" s="1401" t="s">
        <v>788</v>
      </c>
      <c r="E300" s="2172" t="s">
        <v>10</v>
      </c>
      <c r="F300" s="367">
        <v>3</v>
      </c>
      <c r="G300" s="46"/>
      <c r="H300" s="764"/>
      <c r="I300" s="2169">
        <f>H300*500</f>
        <v>0</v>
      </c>
      <c r="J300" s="2172" t="s">
        <v>127</v>
      </c>
      <c r="K300" s="2169">
        <f>F300*12500</f>
        <v>37500</v>
      </c>
      <c r="L300" s="764"/>
      <c r="M300" s="2171">
        <f>L300*10000</f>
        <v>0</v>
      </c>
      <c r="N300" s="2172"/>
      <c r="O300" s="2171">
        <f>N300*15000</f>
        <v>0</v>
      </c>
      <c r="P300" s="2171">
        <f>I300+K300+M300+O300</f>
        <v>37500</v>
      </c>
      <c r="Q300" s="2171"/>
      <c r="R300" s="2055"/>
      <c r="T300" s="1220"/>
    </row>
    <row r="301" spans="2:20" s="31" customFormat="1" ht="15.95" hidden="1" customHeight="1">
      <c r="B301" s="3198"/>
      <c r="C301" s="2054">
        <v>41896</v>
      </c>
      <c r="D301" s="27" t="s">
        <v>1035</v>
      </c>
      <c r="E301" s="2172"/>
      <c r="F301" s="367">
        <v>3</v>
      </c>
      <c r="G301" s="46"/>
      <c r="H301" s="764"/>
      <c r="I301" s="2169"/>
      <c r="J301" s="2172"/>
      <c r="K301" s="2169">
        <f>F301*12500</f>
        <v>37500</v>
      </c>
      <c r="L301" s="764">
        <v>5.5</v>
      </c>
      <c r="M301" s="2171">
        <f>L301*10000</f>
        <v>55000</v>
      </c>
      <c r="N301" s="2172"/>
      <c r="O301" s="2171">
        <f>N301*15000</f>
        <v>0</v>
      </c>
      <c r="P301" s="2171">
        <f>I301+K301+M301+O301</f>
        <v>92500</v>
      </c>
      <c r="Q301" s="2171"/>
      <c r="R301" s="2055"/>
      <c r="T301" s="1220"/>
    </row>
    <row r="302" spans="2:20" s="31" customFormat="1" ht="15.95" hidden="1" customHeight="1">
      <c r="B302" s="3186">
        <v>21</v>
      </c>
      <c r="C302" s="526">
        <v>41897</v>
      </c>
      <c r="D302" s="1401" t="s">
        <v>788</v>
      </c>
      <c r="E302" s="2172" t="s">
        <v>10</v>
      </c>
      <c r="F302" s="367">
        <v>3</v>
      </c>
      <c r="G302" s="46"/>
      <c r="H302" s="764"/>
      <c r="I302" s="2169">
        <f t="shared" ref="I302:I321" si="46">H302*500</f>
        <v>0</v>
      </c>
      <c r="J302" s="2172" t="s">
        <v>127</v>
      </c>
      <c r="K302" s="2169">
        <f>F302*12500</f>
        <v>37500</v>
      </c>
      <c r="L302" s="764"/>
      <c r="M302" s="2171">
        <f t="shared" ref="M302:M321" si="47">L302*10000</f>
        <v>0</v>
      </c>
      <c r="N302" s="2172"/>
      <c r="O302" s="2171">
        <f t="shared" ref="O302:O321" si="48">N302*15000</f>
        <v>0</v>
      </c>
      <c r="P302" s="2171">
        <f t="shared" si="45"/>
        <v>37500</v>
      </c>
      <c r="Q302" s="2171"/>
      <c r="R302" s="2055"/>
      <c r="T302" s="1220"/>
    </row>
    <row r="303" spans="2:20" s="31" customFormat="1" ht="15.95" hidden="1" customHeight="1">
      <c r="B303" s="3187"/>
      <c r="C303" s="526">
        <v>41897</v>
      </c>
      <c r="D303" s="2366" t="s">
        <v>1215</v>
      </c>
      <c r="E303" s="2367" t="s">
        <v>799</v>
      </c>
      <c r="F303" s="367">
        <v>4</v>
      </c>
      <c r="G303" s="46"/>
      <c r="H303" s="764"/>
      <c r="I303" s="2273">
        <f t="shared" si="46"/>
        <v>0</v>
      </c>
      <c r="J303" s="2276" t="s">
        <v>127</v>
      </c>
      <c r="K303" s="2273">
        <f>F303*3000</f>
        <v>12000</v>
      </c>
      <c r="L303" s="764">
        <v>1</v>
      </c>
      <c r="M303" s="2171">
        <f t="shared" si="47"/>
        <v>10000</v>
      </c>
      <c r="N303" s="2172"/>
      <c r="O303" s="2171">
        <f t="shared" si="48"/>
        <v>0</v>
      </c>
      <c r="P303" s="2171">
        <f t="shared" si="45"/>
        <v>22000</v>
      </c>
      <c r="Q303" s="2171"/>
      <c r="R303" s="2055"/>
      <c r="T303" s="1220"/>
    </row>
    <row r="304" spans="2:20" s="31" customFormat="1" ht="15.95" hidden="1" customHeight="1">
      <c r="B304" s="3186">
        <v>22</v>
      </c>
      <c r="C304" s="526">
        <v>41898</v>
      </c>
      <c r="D304" s="1401" t="s">
        <v>788</v>
      </c>
      <c r="E304" s="2172" t="s">
        <v>10</v>
      </c>
      <c r="F304" s="367">
        <v>3</v>
      </c>
      <c r="G304" s="46"/>
      <c r="H304" s="764"/>
      <c r="I304" s="2169">
        <f t="shared" si="46"/>
        <v>0</v>
      </c>
      <c r="J304" s="2172" t="s">
        <v>127</v>
      </c>
      <c r="K304" s="2169">
        <f>F304*12500</f>
        <v>37500</v>
      </c>
      <c r="L304" s="764"/>
      <c r="M304" s="2171">
        <f t="shared" si="47"/>
        <v>0</v>
      </c>
      <c r="N304" s="2172"/>
      <c r="O304" s="2171">
        <f t="shared" si="48"/>
        <v>0</v>
      </c>
      <c r="P304" s="2171">
        <f t="shared" si="45"/>
        <v>37500</v>
      </c>
      <c r="Q304" s="2171"/>
      <c r="R304" s="2055"/>
      <c r="T304" s="1220"/>
    </row>
    <row r="305" spans="2:20" s="31" customFormat="1" ht="15.95" hidden="1" customHeight="1">
      <c r="B305" s="3188"/>
      <c r="C305" s="526">
        <v>41898</v>
      </c>
      <c r="D305" s="27" t="s">
        <v>1035</v>
      </c>
      <c r="E305" s="2172" t="s">
        <v>810</v>
      </c>
      <c r="F305" s="367">
        <v>1</v>
      </c>
      <c r="G305" s="46">
        <v>20</v>
      </c>
      <c r="H305" s="764">
        <f>F305*G305</f>
        <v>20</v>
      </c>
      <c r="I305" s="2169">
        <f t="shared" si="46"/>
        <v>10000</v>
      </c>
      <c r="J305" s="2172"/>
      <c r="K305" s="2169">
        <f>F305*12500</f>
        <v>12500</v>
      </c>
      <c r="L305" s="764">
        <v>2</v>
      </c>
      <c r="M305" s="2171">
        <f t="shared" si="47"/>
        <v>20000</v>
      </c>
      <c r="N305" s="2172"/>
      <c r="O305" s="2171">
        <f t="shared" si="48"/>
        <v>0</v>
      </c>
      <c r="P305" s="2171">
        <f t="shared" si="45"/>
        <v>42500</v>
      </c>
      <c r="Q305" s="2171"/>
      <c r="R305" s="2055"/>
      <c r="T305" s="1220"/>
    </row>
    <row r="306" spans="2:20" s="31" customFormat="1" ht="15.95" hidden="1" customHeight="1">
      <c r="B306" s="3187"/>
      <c r="C306" s="526">
        <v>41898</v>
      </c>
      <c r="D306" s="27" t="s">
        <v>1042</v>
      </c>
      <c r="E306" s="2172"/>
      <c r="F306" s="367"/>
      <c r="G306" s="46"/>
      <c r="H306" s="764"/>
      <c r="I306" s="2169"/>
      <c r="J306" s="2172"/>
      <c r="K306" s="2169"/>
      <c r="L306" s="764"/>
      <c r="M306" s="2171">
        <f>L306*10000</f>
        <v>0</v>
      </c>
      <c r="N306" s="2172"/>
      <c r="O306" s="2171">
        <f>N306*15000</f>
        <v>0</v>
      </c>
      <c r="P306" s="2171">
        <f t="shared" si="45"/>
        <v>0</v>
      </c>
      <c r="Q306" s="2171"/>
      <c r="R306" s="2055"/>
      <c r="T306" s="1220"/>
    </row>
    <row r="307" spans="2:20" s="31" customFormat="1" ht="15.95" hidden="1" customHeight="1">
      <c r="B307" s="3186">
        <v>23</v>
      </c>
      <c r="C307" s="526">
        <v>41899</v>
      </c>
      <c r="D307" s="1401" t="s">
        <v>788</v>
      </c>
      <c r="E307" s="2172" t="s">
        <v>10</v>
      </c>
      <c r="F307" s="367">
        <v>3</v>
      </c>
      <c r="G307" s="46"/>
      <c r="H307" s="764"/>
      <c r="I307" s="2169">
        <f t="shared" si="46"/>
        <v>0</v>
      </c>
      <c r="J307" s="2172" t="s">
        <v>127</v>
      </c>
      <c r="K307" s="2169">
        <f>F307*12500</f>
        <v>37500</v>
      </c>
      <c r="L307" s="764"/>
      <c r="M307" s="2171">
        <f>L307*10000</f>
        <v>0</v>
      </c>
      <c r="N307" s="2172"/>
      <c r="O307" s="2171">
        <f>N307*15000</f>
        <v>0</v>
      </c>
      <c r="P307" s="2171">
        <f t="shared" si="45"/>
        <v>37500</v>
      </c>
      <c r="Q307" s="2171"/>
      <c r="R307" s="2055"/>
      <c r="T307" s="1220"/>
    </row>
    <row r="308" spans="2:20" s="31" customFormat="1" ht="15.95" hidden="1" customHeight="1">
      <c r="B308" s="3188"/>
      <c r="C308" s="526">
        <v>41899</v>
      </c>
      <c r="D308" s="27" t="s">
        <v>1035</v>
      </c>
      <c r="E308" s="2172"/>
      <c r="F308" s="367">
        <v>1</v>
      </c>
      <c r="G308" s="46"/>
      <c r="H308" s="764"/>
      <c r="I308" s="2169"/>
      <c r="J308" s="2172"/>
      <c r="K308" s="2169">
        <f>F308*12500</f>
        <v>12500</v>
      </c>
      <c r="L308" s="764"/>
      <c r="M308" s="2171">
        <f>L308*10000</f>
        <v>0</v>
      </c>
      <c r="N308" s="2172"/>
      <c r="O308" s="2171">
        <f>N308*15000</f>
        <v>0</v>
      </c>
      <c r="P308" s="2171">
        <f t="shared" si="45"/>
        <v>12500</v>
      </c>
      <c r="Q308" s="2171"/>
      <c r="R308" s="2055"/>
      <c r="T308" s="1220"/>
    </row>
    <row r="309" spans="2:20" s="31" customFormat="1" ht="15.95" hidden="1" customHeight="1">
      <c r="B309" s="3187"/>
      <c r="C309" s="526">
        <v>41899</v>
      </c>
      <c r="D309" s="1401" t="s">
        <v>1054</v>
      </c>
      <c r="E309" s="2172"/>
      <c r="F309" s="367">
        <v>7</v>
      </c>
      <c r="G309" s="46"/>
      <c r="H309" s="764"/>
      <c r="I309" s="2169"/>
      <c r="J309" s="2172"/>
      <c r="K309" s="2169"/>
      <c r="L309" s="764">
        <v>1</v>
      </c>
      <c r="M309" s="2171">
        <f>L309*10000</f>
        <v>10000</v>
      </c>
      <c r="N309" s="2172"/>
      <c r="O309" s="2171">
        <f>N309*15000</f>
        <v>0</v>
      </c>
      <c r="P309" s="2171">
        <f t="shared" si="45"/>
        <v>10000</v>
      </c>
      <c r="Q309" s="2171"/>
      <c r="R309" s="2055" t="s">
        <v>1053</v>
      </c>
      <c r="T309" s="1220"/>
    </row>
    <row r="310" spans="2:20" s="31" customFormat="1" ht="15.95" hidden="1" customHeight="1">
      <c r="B310" s="3186">
        <v>24</v>
      </c>
      <c r="C310" s="526">
        <v>41900</v>
      </c>
      <c r="D310" s="1401" t="s">
        <v>788</v>
      </c>
      <c r="E310" s="2172" t="s">
        <v>10</v>
      </c>
      <c r="F310" s="367">
        <v>3</v>
      </c>
      <c r="G310" s="46"/>
      <c r="H310" s="764"/>
      <c r="I310" s="2169">
        <f t="shared" si="46"/>
        <v>0</v>
      </c>
      <c r="J310" s="2172" t="s">
        <v>127</v>
      </c>
      <c r="K310" s="2169">
        <f>F310*12500</f>
        <v>37500</v>
      </c>
      <c r="L310" s="764"/>
      <c r="M310" s="2171">
        <f t="shared" si="47"/>
        <v>0</v>
      </c>
      <c r="N310" s="2172"/>
      <c r="O310" s="2171">
        <f t="shared" si="48"/>
        <v>0</v>
      </c>
      <c r="P310" s="2171">
        <f t="shared" si="45"/>
        <v>37500</v>
      </c>
      <c r="Q310" s="2171"/>
      <c r="R310" s="2055"/>
      <c r="T310" s="1220"/>
    </row>
    <row r="311" spans="2:20" s="31" customFormat="1" ht="15.95" hidden="1" customHeight="1">
      <c r="B311" s="3187"/>
      <c r="C311" s="526">
        <v>41900</v>
      </c>
      <c r="D311" s="27" t="s">
        <v>1052</v>
      </c>
      <c r="E311" s="2172" t="s">
        <v>810</v>
      </c>
      <c r="F311" s="367">
        <v>4</v>
      </c>
      <c r="G311" s="46">
        <v>20</v>
      </c>
      <c r="H311" s="764">
        <f>F311*G311</f>
        <v>80</v>
      </c>
      <c r="I311" s="2169">
        <f>H311*500</f>
        <v>40000</v>
      </c>
      <c r="J311" s="2172"/>
      <c r="K311" s="2169"/>
      <c r="L311" s="764">
        <v>1</v>
      </c>
      <c r="M311" s="2171">
        <f>L311*10000</f>
        <v>10000</v>
      </c>
      <c r="N311" s="2172">
        <v>1</v>
      </c>
      <c r="O311" s="2171">
        <f>N311*15000</f>
        <v>15000</v>
      </c>
      <c r="P311" s="2171">
        <f>I311+K311+M311+O311</f>
        <v>65000</v>
      </c>
      <c r="Q311" s="2171"/>
      <c r="R311" s="2055"/>
      <c r="T311" s="1220"/>
    </row>
    <row r="312" spans="2:20" s="31" customFormat="1" ht="15.95" hidden="1" customHeight="1">
      <c r="B312" s="2184">
        <v>25</v>
      </c>
      <c r="C312" s="526">
        <v>41901</v>
      </c>
      <c r="D312" s="251" t="s">
        <v>1055</v>
      </c>
      <c r="E312" s="2172" t="s">
        <v>810</v>
      </c>
      <c r="F312" s="367">
        <v>1</v>
      </c>
      <c r="G312" s="46"/>
      <c r="H312" s="764">
        <f>F312*G312</f>
        <v>0</v>
      </c>
      <c r="I312" s="2169">
        <f>H312*500</f>
        <v>0</v>
      </c>
      <c r="J312" s="2172"/>
      <c r="K312" s="2169"/>
      <c r="L312" s="764"/>
      <c r="M312" s="2171">
        <f>L312*10000</f>
        <v>0</v>
      </c>
      <c r="N312" s="2172"/>
      <c r="O312" s="2171">
        <f>N312*15000</f>
        <v>0</v>
      </c>
      <c r="P312" s="2171">
        <f>I312+K312+M312+O312</f>
        <v>0</v>
      </c>
      <c r="Q312" s="2171"/>
      <c r="R312" s="2055"/>
      <c r="T312" s="1220"/>
    </row>
    <row r="313" spans="2:20" s="31" customFormat="1" ht="15.95" hidden="1" customHeight="1">
      <c r="B313" s="2179">
        <v>26</v>
      </c>
      <c r="C313" s="526">
        <v>41902</v>
      </c>
      <c r="D313" s="251" t="s">
        <v>1037</v>
      </c>
      <c r="E313" s="2172" t="s">
        <v>810</v>
      </c>
      <c r="F313" s="367">
        <v>1</v>
      </c>
      <c r="G313" s="46">
        <v>25</v>
      </c>
      <c r="H313" s="764">
        <f>F313*G313</f>
        <v>25</v>
      </c>
      <c r="I313" s="2169">
        <f>H313*500</f>
        <v>12500</v>
      </c>
      <c r="J313" s="2172"/>
      <c r="K313" s="2169"/>
      <c r="L313" s="764">
        <v>3</v>
      </c>
      <c r="M313" s="2171">
        <f>L313*10000</f>
        <v>30000</v>
      </c>
      <c r="N313" s="2172"/>
      <c r="O313" s="2171">
        <f>N313*15000</f>
        <v>0</v>
      </c>
      <c r="P313" s="2171">
        <f>I313+K313+M313+O313</f>
        <v>42500</v>
      </c>
      <c r="Q313" s="2171"/>
      <c r="R313" s="2055"/>
      <c r="T313" s="1220"/>
    </row>
    <row r="314" spans="2:20" s="31" customFormat="1" ht="15.95" hidden="1" customHeight="1">
      <c r="B314" s="3197">
        <v>27</v>
      </c>
      <c r="C314" s="2054">
        <v>41903</v>
      </c>
      <c r="D314" s="1401" t="s">
        <v>788</v>
      </c>
      <c r="E314" s="2172" t="s">
        <v>10</v>
      </c>
      <c r="F314" s="367">
        <v>1</v>
      </c>
      <c r="G314" s="46"/>
      <c r="H314" s="764"/>
      <c r="I314" s="2169">
        <f t="shared" si="46"/>
        <v>0</v>
      </c>
      <c r="J314" s="2172" t="s">
        <v>127</v>
      </c>
      <c r="K314" s="2169">
        <f t="shared" ref="K314:K321" si="49">F314*12500</f>
        <v>12500</v>
      </c>
      <c r="L314" s="764"/>
      <c r="M314" s="2171">
        <f t="shared" si="47"/>
        <v>0</v>
      </c>
      <c r="N314" s="2172"/>
      <c r="O314" s="2171">
        <f t="shared" si="48"/>
        <v>0</v>
      </c>
      <c r="P314" s="2171">
        <f t="shared" si="45"/>
        <v>12500</v>
      </c>
      <c r="Q314" s="2171"/>
      <c r="R314" s="2055"/>
      <c r="T314" s="1220"/>
    </row>
    <row r="315" spans="2:20" s="31" customFormat="1" ht="15.95" hidden="1" customHeight="1">
      <c r="B315" s="3198"/>
      <c r="C315" s="2054">
        <v>41903</v>
      </c>
      <c r="D315" s="251" t="s">
        <v>1038</v>
      </c>
      <c r="E315" s="2172" t="s">
        <v>810</v>
      </c>
      <c r="F315" s="367">
        <v>1</v>
      </c>
      <c r="G315" s="46">
        <v>55</v>
      </c>
      <c r="H315" s="764">
        <f>F315*G315</f>
        <v>55</v>
      </c>
      <c r="I315" s="2169">
        <f t="shared" si="46"/>
        <v>27500</v>
      </c>
      <c r="J315" s="2172"/>
      <c r="K315" s="2169">
        <f t="shared" si="49"/>
        <v>12500</v>
      </c>
      <c r="L315" s="764">
        <v>1</v>
      </c>
      <c r="M315" s="2171">
        <f t="shared" si="47"/>
        <v>10000</v>
      </c>
      <c r="N315" s="2172"/>
      <c r="O315" s="2171">
        <f t="shared" si="48"/>
        <v>0</v>
      </c>
      <c r="P315" s="2171">
        <f t="shared" si="45"/>
        <v>50000</v>
      </c>
      <c r="Q315" s="2171"/>
      <c r="R315" s="2055"/>
      <c r="T315" s="1220"/>
    </row>
    <row r="316" spans="2:20" s="31" customFormat="1" ht="15.95" hidden="1" customHeight="1">
      <c r="B316" s="3186">
        <v>28</v>
      </c>
      <c r="C316" s="526">
        <v>41904</v>
      </c>
      <c r="D316" s="1401" t="s">
        <v>788</v>
      </c>
      <c r="E316" s="2172" t="s">
        <v>10</v>
      </c>
      <c r="F316" s="367">
        <v>2</v>
      </c>
      <c r="G316" s="46"/>
      <c r="H316" s="764"/>
      <c r="I316" s="2169">
        <f>H316*500</f>
        <v>0</v>
      </c>
      <c r="J316" s="2172" t="s">
        <v>127</v>
      </c>
      <c r="K316" s="2169">
        <f>F316*12500</f>
        <v>25000</v>
      </c>
      <c r="L316" s="764"/>
      <c r="M316" s="2171">
        <f>L316*10000</f>
        <v>0</v>
      </c>
      <c r="N316" s="2172"/>
      <c r="O316" s="2171">
        <f>N316*15000</f>
        <v>0</v>
      </c>
      <c r="P316" s="2171">
        <f>I316+K316+M316+O316</f>
        <v>25000</v>
      </c>
      <c r="Q316" s="2171"/>
      <c r="R316" s="2055"/>
      <c r="T316" s="1220"/>
    </row>
    <row r="317" spans="2:20" s="31" customFormat="1" ht="15.95" hidden="1" customHeight="1">
      <c r="B317" s="3187"/>
      <c r="C317" s="526">
        <v>41904</v>
      </c>
      <c r="D317" s="251" t="s">
        <v>1038</v>
      </c>
      <c r="E317" s="2172" t="s">
        <v>810</v>
      </c>
      <c r="F317" s="367">
        <v>2</v>
      </c>
      <c r="G317" s="46">
        <v>55</v>
      </c>
      <c r="H317" s="764">
        <f>F317*G317</f>
        <v>110</v>
      </c>
      <c r="I317" s="2169">
        <f t="shared" si="46"/>
        <v>55000</v>
      </c>
      <c r="J317" s="2172"/>
      <c r="K317" s="2169">
        <f t="shared" si="49"/>
        <v>25000</v>
      </c>
      <c r="L317" s="764">
        <v>2</v>
      </c>
      <c r="M317" s="2171">
        <f t="shared" si="47"/>
        <v>20000</v>
      </c>
      <c r="N317" s="2172"/>
      <c r="O317" s="2171">
        <f t="shared" si="48"/>
        <v>0</v>
      </c>
      <c r="P317" s="2171">
        <f t="shared" si="45"/>
        <v>100000</v>
      </c>
      <c r="Q317" s="2171"/>
      <c r="R317" s="2055"/>
      <c r="T317" s="1220"/>
    </row>
    <row r="318" spans="2:20" s="31" customFormat="1" ht="15.95" hidden="1" customHeight="1">
      <c r="B318" s="3186">
        <v>29</v>
      </c>
      <c r="C318" s="526">
        <v>41905</v>
      </c>
      <c r="D318" s="1401" t="s">
        <v>788</v>
      </c>
      <c r="E318" s="2172" t="s">
        <v>10</v>
      </c>
      <c r="F318" s="367">
        <v>2</v>
      </c>
      <c r="G318" s="46"/>
      <c r="H318" s="764"/>
      <c r="I318" s="2169">
        <f>H318*500</f>
        <v>0</v>
      </c>
      <c r="J318" s="2172" t="s">
        <v>127</v>
      </c>
      <c r="K318" s="2169">
        <f>F318*12500</f>
        <v>25000</v>
      </c>
      <c r="L318" s="764"/>
      <c r="M318" s="2171">
        <f>L318*10000</f>
        <v>0</v>
      </c>
      <c r="N318" s="2172"/>
      <c r="O318" s="2171">
        <f>N318*15000</f>
        <v>0</v>
      </c>
      <c r="P318" s="2171">
        <f>I318+K318+M318+O318</f>
        <v>25000</v>
      </c>
      <c r="Q318" s="2171"/>
      <c r="R318" s="2055"/>
      <c r="T318" s="1220"/>
    </row>
    <row r="319" spans="2:20" s="31" customFormat="1" ht="15.95" hidden="1" customHeight="1">
      <c r="B319" s="3187"/>
      <c r="C319" s="526">
        <v>41905</v>
      </c>
      <c r="D319" s="251" t="s">
        <v>1038</v>
      </c>
      <c r="E319" s="2172" t="s">
        <v>810</v>
      </c>
      <c r="F319" s="367">
        <v>1</v>
      </c>
      <c r="G319" s="46">
        <v>55</v>
      </c>
      <c r="H319" s="764">
        <f>F319*G319</f>
        <v>55</v>
      </c>
      <c r="I319" s="2169">
        <f>H319*500</f>
        <v>27500</v>
      </c>
      <c r="J319" s="2172"/>
      <c r="K319" s="2169">
        <f>F319*12500</f>
        <v>12500</v>
      </c>
      <c r="L319" s="764">
        <v>1</v>
      </c>
      <c r="M319" s="2171">
        <f>L319*10000</f>
        <v>10000</v>
      </c>
      <c r="N319" s="2172"/>
      <c r="O319" s="2171">
        <f>N319*15000</f>
        <v>0</v>
      </c>
      <c r="P319" s="2171">
        <f>I319+K319+M319+O319</f>
        <v>50000</v>
      </c>
      <c r="Q319" s="2171"/>
      <c r="R319" s="2055"/>
      <c r="T319" s="1220"/>
    </row>
    <row r="320" spans="2:20" s="31" customFormat="1" ht="15.95" hidden="1" customHeight="1">
      <c r="B320" s="3186">
        <v>30</v>
      </c>
      <c r="C320" s="526">
        <v>41906</v>
      </c>
      <c r="D320" s="251" t="s">
        <v>1038</v>
      </c>
      <c r="E320" s="2172" t="s">
        <v>810</v>
      </c>
      <c r="F320" s="367">
        <v>2</v>
      </c>
      <c r="G320" s="46">
        <v>55</v>
      </c>
      <c r="H320" s="764">
        <f>F320*G320</f>
        <v>110</v>
      </c>
      <c r="I320" s="2169">
        <f t="shared" si="46"/>
        <v>55000</v>
      </c>
      <c r="J320" s="2172"/>
      <c r="K320" s="2169">
        <f t="shared" si="49"/>
        <v>25000</v>
      </c>
      <c r="L320" s="764"/>
      <c r="M320" s="2171">
        <f t="shared" si="47"/>
        <v>0</v>
      </c>
      <c r="N320" s="2172"/>
      <c r="O320" s="2171">
        <f t="shared" si="48"/>
        <v>0</v>
      </c>
      <c r="P320" s="2171">
        <f t="shared" si="45"/>
        <v>80000</v>
      </c>
      <c r="Q320" s="2171"/>
      <c r="R320" s="2055"/>
      <c r="T320" s="1220"/>
    </row>
    <row r="321" spans="2:20" s="31" customFormat="1" ht="15.95" hidden="1" customHeight="1">
      <c r="B321" s="3188"/>
      <c r="C321" s="526">
        <v>41906</v>
      </c>
      <c r="D321" s="1401" t="s">
        <v>802</v>
      </c>
      <c r="E321" s="2172" t="s">
        <v>10</v>
      </c>
      <c r="F321" s="367">
        <v>1</v>
      </c>
      <c r="G321" s="46"/>
      <c r="H321" s="764"/>
      <c r="I321" s="2169">
        <f t="shared" si="46"/>
        <v>0</v>
      </c>
      <c r="J321" s="2172" t="s">
        <v>127</v>
      </c>
      <c r="K321" s="2169">
        <f t="shared" si="49"/>
        <v>12500</v>
      </c>
      <c r="L321" s="764"/>
      <c r="M321" s="2171">
        <f t="shared" si="47"/>
        <v>0</v>
      </c>
      <c r="N321" s="2172"/>
      <c r="O321" s="2171">
        <f t="shared" si="48"/>
        <v>0</v>
      </c>
      <c r="P321" s="2171">
        <f t="shared" si="45"/>
        <v>12500</v>
      </c>
      <c r="Q321" s="2171"/>
      <c r="R321" s="2055"/>
      <c r="T321" s="1220"/>
    </row>
    <row r="322" spans="2:20" s="31" customFormat="1" ht="15.95" hidden="1" customHeight="1">
      <c r="B322" s="3187"/>
      <c r="C322" s="526">
        <v>41906</v>
      </c>
      <c r="D322" s="2248" t="s">
        <v>1042</v>
      </c>
      <c r="E322" s="2174"/>
      <c r="F322" s="1203"/>
      <c r="G322" s="1202"/>
      <c r="H322" s="1021"/>
      <c r="I322" s="2175"/>
      <c r="J322" s="2174"/>
      <c r="K322" s="2175"/>
      <c r="L322" s="1021">
        <v>1</v>
      </c>
      <c r="M322" s="2171">
        <f>L322*10000</f>
        <v>10000</v>
      </c>
      <c r="N322" s="2172"/>
      <c r="O322" s="2171">
        <f>N322*15000</f>
        <v>0</v>
      </c>
      <c r="P322" s="2171">
        <f>I322+K322+M322+O322</f>
        <v>10000</v>
      </c>
      <c r="Q322" s="2173"/>
      <c r="R322" s="2191"/>
      <c r="T322" s="1220"/>
    </row>
    <row r="323" spans="2:20" s="31" customFormat="1" ht="15.95" hidden="1" customHeight="1">
      <c r="B323" s="3186">
        <v>31</v>
      </c>
      <c r="C323" s="526">
        <v>41907</v>
      </c>
      <c r="D323" s="1401" t="s">
        <v>788</v>
      </c>
      <c r="E323" s="2172" t="s">
        <v>10</v>
      </c>
      <c r="F323" s="367">
        <v>2</v>
      </c>
      <c r="G323" s="46"/>
      <c r="H323" s="764"/>
      <c r="I323" s="2169">
        <f>H323*500</f>
        <v>0</v>
      </c>
      <c r="J323" s="2172" t="s">
        <v>127</v>
      </c>
      <c r="K323" s="2169">
        <f>F323*12500</f>
        <v>25000</v>
      </c>
      <c r="L323" s="764"/>
      <c r="M323" s="2171">
        <f>L323*10000</f>
        <v>0</v>
      </c>
      <c r="N323" s="2172"/>
      <c r="O323" s="2171">
        <f>N323*15000</f>
        <v>0</v>
      </c>
      <c r="P323" s="2171">
        <f>I323+K323+M323+O323</f>
        <v>25000</v>
      </c>
      <c r="Q323" s="2171"/>
      <c r="R323" s="2055"/>
      <c r="T323" s="1220"/>
    </row>
    <row r="324" spans="2:20" s="31" customFormat="1" ht="15.95" hidden="1" customHeight="1" thickBot="1">
      <c r="B324" s="3208"/>
      <c r="C324" s="791">
        <v>41907</v>
      </c>
      <c r="D324" s="2241" t="s">
        <v>1038</v>
      </c>
      <c r="E324" s="2183" t="s">
        <v>810</v>
      </c>
      <c r="F324" s="368">
        <v>2</v>
      </c>
      <c r="G324" s="56">
        <v>55</v>
      </c>
      <c r="H324" s="765">
        <f>F324*G324</f>
        <v>110</v>
      </c>
      <c r="I324" s="2178">
        <f>H324*500</f>
        <v>55000</v>
      </c>
      <c r="J324" s="2183"/>
      <c r="K324" s="2178">
        <f>F324*12500</f>
        <v>25000</v>
      </c>
      <c r="L324" s="765">
        <v>3</v>
      </c>
      <c r="M324" s="767">
        <f>L324*10000</f>
        <v>30000</v>
      </c>
      <c r="N324" s="2183"/>
      <c r="O324" s="767">
        <f>N324*15000</f>
        <v>0</v>
      </c>
      <c r="P324" s="767">
        <f>I324+K324+M324+O324</f>
        <v>110000</v>
      </c>
      <c r="Q324" s="767"/>
      <c r="R324" s="2222"/>
      <c r="T324" s="1220"/>
    </row>
    <row r="325" spans="2:20" ht="15.6" hidden="1" customHeight="1">
      <c r="B325" s="3263">
        <v>1</v>
      </c>
      <c r="C325" s="1931">
        <v>41908</v>
      </c>
      <c r="D325" s="3" t="s">
        <v>800</v>
      </c>
      <c r="E325" s="120" t="s">
        <v>799</v>
      </c>
      <c r="F325" s="2508">
        <v>4</v>
      </c>
      <c r="G325" s="764"/>
      <c r="H325" s="764"/>
      <c r="I325" s="2506">
        <f>H325*500</f>
        <v>0</v>
      </c>
      <c r="J325" s="777" t="s">
        <v>127</v>
      </c>
      <c r="K325" s="2506">
        <v>25000</v>
      </c>
      <c r="L325" s="764"/>
      <c r="M325" s="2507">
        <f>L325*10000</f>
        <v>0</v>
      </c>
      <c r="N325" s="2508"/>
      <c r="O325" s="2507">
        <f>N325*15000</f>
        <v>0</v>
      </c>
      <c r="P325" s="2507">
        <f>I325+K325+M325+O325</f>
        <v>25000</v>
      </c>
      <c r="Q325" s="2390"/>
      <c r="R325" s="2391"/>
    </row>
    <row r="326" spans="2:20" ht="15.6" hidden="1" customHeight="1">
      <c r="B326" s="3187"/>
      <c r="C326" s="1940">
        <v>41908</v>
      </c>
      <c r="D326" s="1401" t="s">
        <v>788</v>
      </c>
      <c r="E326" s="2508" t="s">
        <v>10</v>
      </c>
      <c r="F326" s="367">
        <v>1</v>
      </c>
      <c r="G326" s="46"/>
      <c r="H326" s="764"/>
      <c r="I326" s="2506">
        <f>H326*500</f>
        <v>0</v>
      </c>
      <c r="J326" s="2508" t="s">
        <v>127</v>
      </c>
      <c r="K326" s="2506">
        <f>F326*12500</f>
        <v>12500</v>
      </c>
      <c r="L326" s="764"/>
      <c r="M326" s="2507">
        <f>L326*10000</f>
        <v>0</v>
      </c>
      <c r="N326" s="2508"/>
      <c r="O326" s="2507">
        <f>N326*15000</f>
        <v>0</v>
      </c>
      <c r="P326" s="2507">
        <f>I326+K326+M326+O326</f>
        <v>12500</v>
      </c>
      <c r="Q326" s="2390"/>
      <c r="R326" s="2391"/>
    </row>
    <row r="327" spans="2:20" ht="15.95" hidden="1" customHeight="1">
      <c r="B327" s="2469">
        <v>2</v>
      </c>
      <c r="C327" s="1940">
        <v>41909</v>
      </c>
      <c r="D327" s="1390" t="s">
        <v>194</v>
      </c>
      <c r="E327" s="2388"/>
      <c r="F327" s="2471"/>
      <c r="G327" s="2471"/>
      <c r="H327" s="2378"/>
      <c r="I327" s="2381"/>
      <c r="J327" s="2471"/>
      <c r="K327" s="2471"/>
      <c r="L327" s="2388"/>
      <c r="M327" s="1804"/>
      <c r="N327" s="2388"/>
      <c r="O327" s="1804"/>
      <c r="P327" s="1804"/>
      <c r="Q327" s="2390"/>
      <c r="R327" s="2391"/>
    </row>
    <row r="328" spans="2:20" ht="15.95" hidden="1" customHeight="1">
      <c r="B328" s="2468">
        <v>3</v>
      </c>
      <c r="C328" s="2479">
        <v>41910</v>
      </c>
      <c r="D328" s="1390" t="s">
        <v>194</v>
      </c>
      <c r="E328" s="2388"/>
      <c r="F328" s="2471"/>
      <c r="G328" s="2471"/>
      <c r="H328" s="2378"/>
      <c r="I328" s="2381"/>
      <c r="J328" s="2471"/>
      <c r="K328" s="2471"/>
      <c r="L328" s="2388"/>
      <c r="M328" s="1804"/>
      <c r="N328" s="2388"/>
      <c r="O328" s="1804"/>
      <c r="P328" s="1804"/>
      <c r="Q328" s="2390"/>
      <c r="R328" s="2391"/>
    </row>
    <row r="329" spans="2:20" ht="15.95" hidden="1" customHeight="1">
      <c r="B329" s="3186">
        <v>4</v>
      </c>
      <c r="C329" s="1940">
        <v>41911</v>
      </c>
      <c r="D329" s="251" t="s">
        <v>1038</v>
      </c>
      <c r="E329" s="2508" t="s">
        <v>810</v>
      </c>
      <c r="F329" s="367">
        <v>2</v>
      </c>
      <c r="G329" s="46">
        <v>55</v>
      </c>
      <c r="H329" s="764">
        <f>F329*G329</f>
        <v>110</v>
      </c>
      <c r="I329" s="2506">
        <f>H329*500</f>
        <v>55000</v>
      </c>
      <c r="J329" s="2508"/>
      <c r="K329" s="2506">
        <f t="shared" ref="K329:K336" si="50">F329*12500</f>
        <v>25000</v>
      </c>
      <c r="L329" s="764">
        <v>3</v>
      </c>
      <c r="M329" s="2507">
        <f>L329*10000</f>
        <v>30000</v>
      </c>
      <c r="N329" s="2508"/>
      <c r="O329" s="2507">
        <f>N329*15000</f>
        <v>0</v>
      </c>
      <c r="P329" s="2507">
        <f t="shared" ref="P329:P338" si="51">I329+K329+M329+O329</f>
        <v>110000</v>
      </c>
      <c r="Q329" s="2390"/>
      <c r="R329" s="2391"/>
    </row>
    <row r="330" spans="2:20" ht="15.95" hidden="1" customHeight="1">
      <c r="B330" s="3187"/>
      <c r="C330" s="1940">
        <v>41911</v>
      </c>
      <c r="D330" s="1401" t="s">
        <v>788</v>
      </c>
      <c r="E330" s="2508" t="s">
        <v>10</v>
      </c>
      <c r="F330" s="367">
        <v>1</v>
      </c>
      <c r="G330" s="46"/>
      <c r="H330" s="764"/>
      <c r="I330" s="2506">
        <f>H330*500</f>
        <v>0</v>
      </c>
      <c r="J330" s="2508" t="s">
        <v>127</v>
      </c>
      <c r="K330" s="2506">
        <f t="shared" si="50"/>
        <v>12500</v>
      </c>
      <c r="L330" s="764"/>
      <c r="M330" s="2507">
        <f>L330*10000</f>
        <v>0</v>
      </c>
      <c r="N330" s="2508"/>
      <c r="O330" s="2507">
        <f>N330*15000</f>
        <v>0</v>
      </c>
      <c r="P330" s="2507">
        <f t="shared" si="51"/>
        <v>12500</v>
      </c>
      <c r="Q330" s="2390"/>
      <c r="R330" s="2391"/>
    </row>
    <row r="331" spans="2:20" ht="15.95" hidden="1" customHeight="1">
      <c r="B331" s="3186">
        <v>5</v>
      </c>
      <c r="C331" s="1940">
        <v>41912</v>
      </c>
      <c r="D331" s="1401" t="s">
        <v>788</v>
      </c>
      <c r="E331" s="2508" t="s">
        <v>10</v>
      </c>
      <c r="F331" s="367">
        <v>1</v>
      </c>
      <c r="G331" s="46"/>
      <c r="H331" s="764"/>
      <c r="I331" s="2506">
        <f t="shared" ref="I331:I350" si="52">H331*500</f>
        <v>0</v>
      </c>
      <c r="J331" s="2508" t="s">
        <v>127</v>
      </c>
      <c r="K331" s="2506">
        <f t="shared" si="50"/>
        <v>12500</v>
      </c>
      <c r="L331" s="764"/>
      <c r="M331" s="2507">
        <f t="shared" ref="M331:M350" si="53">L331*10000</f>
        <v>0</v>
      </c>
      <c r="N331" s="2508"/>
      <c r="O331" s="2507">
        <f t="shared" ref="O331:O350" si="54">N331*15000</f>
        <v>0</v>
      </c>
      <c r="P331" s="2507">
        <f t="shared" si="51"/>
        <v>12500</v>
      </c>
      <c r="Q331" s="2390"/>
      <c r="R331" s="2391"/>
    </row>
    <row r="332" spans="2:20" ht="15.95" hidden="1" customHeight="1">
      <c r="B332" s="3188"/>
      <c r="C332" s="1940">
        <v>41912</v>
      </c>
      <c r="D332" s="1401" t="s">
        <v>802</v>
      </c>
      <c r="E332" s="2508" t="s">
        <v>10</v>
      </c>
      <c r="F332" s="367">
        <v>1</v>
      </c>
      <c r="G332" s="46"/>
      <c r="H332" s="764"/>
      <c r="I332" s="2506">
        <f t="shared" si="52"/>
        <v>0</v>
      </c>
      <c r="J332" s="2508" t="s">
        <v>127</v>
      </c>
      <c r="K332" s="2506">
        <f t="shared" si="50"/>
        <v>12500</v>
      </c>
      <c r="L332" s="764"/>
      <c r="M332" s="2507">
        <f t="shared" si="53"/>
        <v>0</v>
      </c>
      <c r="N332" s="2508"/>
      <c r="O332" s="2507">
        <f t="shared" si="54"/>
        <v>0</v>
      </c>
      <c r="P332" s="2507">
        <f t="shared" si="51"/>
        <v>12500</v>
      </c>
      <c r="Q332" s="2390"/>
      <c r="R332" s="2391"/>
    </row>
    <row r="333" spans="2:20" ht="15.95" hidden="1" customHeight="1">
      <c r="B333" s="3187"/>
      <c r="C333" s="1940">
        <v>41912</v>
      </c>
      <c r="D333" s="251" t="s">
        <v>1038</v>
      </c>
      <c r="E333" s="2508" t="s">
        <v>810</v>
      </c>
      <c r="F333" s="367">
        <v>1</v>
      </c>
      <c r="G333" s="46">
        <v>55</v>
      </c>
      <c r="H333" s="764">
        <f>F333*G333</f>
        <v>55</v>
      </c>
      <c r="I333" s="2506">
        <f t="shared" si="52"/>
        <v>27500</v>
      </c>
      <c r="J333" s="2508"/>
      <c r="K333" s="2506">
        <f t="shared" si="50"/>
        <v>12500</v>
      </c>
      <c r="L333" s="764"/>
      <c r="M333" s="2507">
        <f t="shared" si="53"/>
        <v>0</v>
      </c>
      <c r="N333" s="2508"/>
      <c r="O333" s="2507">
        <f t="shared" si="54"/>
        <v>0</v>
      </c>
      <c r="P333" s="2507">
        <f t="shared" si="51"/>
        <v>40000</v>
      </c>
      <c r="Q333" s="2390"/>
      <c r="R333" s="2391"/>
    </row>
    <row r="334" spans="2:20" ht="15.95" hidden="1" customHeight="1">
      <c r="B334" s="2469">
        <v>6</v>
      </c>
      <c r="C334" s="2480">
        <v>41913</v>
      </c>
      <c r="D334" s="251" t="s">
        <v>1038</v>
      </c>
      <c r="E334" s="2508" t="s">
        <v>810</v>
      </c>
      <c r="F334" s="367">
        <v>1</v>
      </c>
      <c r="G334" s="46">
        <v>55</v>
      </c>
      <c r="H334" s="764">
        <f>F334*G334</f>
        <v>55</v>
      </c>
      <c r="I334" s="2506">
        <f t="shared" si="52"/>
        <v>27500</v>
      </c>
      <c r="J334" s="2508"/>
      <c r="K334" s="2506">
        <f t="shared" si="50"/>
        <v>12500</v>
      </c>
      <c r="L334" s="764"/>
      <c r="M334" s="2507">
        <f t="shared" si="53"/>
        <v>0</v>
      </c>
      <c r="N334" s="2508"/>
      <c r="O334" s="2507">
        <f t="shared" si="54"/>
        <v>0</v>
      </c>
      <c r="P334" s="2507">
        <f t="shared" si="51"/>
        <v>40000</v>
      </c>
      <c r="Q334" s="2390"/>
      <c r="R334" s="2391"/>
    </row>
    <row r="335" spans="2:20" ht="15.95" hidden="1" customHeight="1">
      <c r="B335" s="2469">
        <v>7</v>
      </c>
      <c r="C335" s="2480">
        <v>41914</v>
      </c>
      <c r="D335" s="251" t="s">
        <v>1038</v>
      </c>
      <c r="E335" s="2508" t="s">
        <v>810</v>
      </c>
      <c r="F335" s="367">
        <v>1</v>
      </c>
      <c r="G335" s="46">
        <v>55</v>
      </c>
      <c r="H335" s="764">
        <f>F335*G335</f>
        <v>55</v>
      </c>
      <c r="I335" s="2506">
        <f t="shared" si="52"/>
        <v>27500</v>
      </c>
      <c r="J335" s="2508"/>
      <c r="K335" s="2506">
        <f t="shared" si="50"/>
        <v>12500</v>
      </c>
      <c r="L335" s="764"/>
      <c r="M335" s="2507">
        <f t="shared" si="53"/>
        <v>0</v>
      </c>
      <c r="N335" s="2508"/>
      <c r="O335" s="2507">
        <f t="shared" si="54"/>
        <v>0</v>
      </c>
      <c r="P335" s="2507">
        <f t="shared" si="51"/>
        <v>40000</v>
      </c>
      <c r="Q335" s="2390"/>
      <c r="R335" s="2391"/>
    </row>
    <row r="336" spans="2:20" ht="15.95" hidden="1" customHeight="1">
      <c r="B336" s="3186">
        <v>8</v>
      </c>
      <c r="C336" s="2480">
        <v>41915</v>
      </c>
      <c r="D336" s="1401" t="s">
        <v>788</v>
      </c>
      <c r="E336" s="2508" t="s">
        <v>10</v>
      </c>
      <c r="F336" s="367">
        <v>2</v>
      </c>
      <c r="G336" s="46"/>
      <c r="H336" s="764"/>
      <c r="I336" s="2506">
        <f t="shared" si="52"/>
        <v>0</v>
      </c>
      <c r="J336" s="2508" t="s">
        <v>127</v>
      </c>
      <c r="K336" s="2506">
        <f t="shared" si="50"/>
        <v>25000</v>
      </c>
      <c r="L336" s="764"/>
      <c r="M336" s="2507">
        <f t="shared" si="53"/>
        <v>0</v>
      </c>
      <c r="N336" s="2508"/>
      <c r="O336" s="2507">
        <f t="shared" si="54"/>
        <v>0</v>
      </c>
      <c r="P336" s="2507">
        <f t="shared" si="51"/>
        <v>25000</v>
      </c>
      <c r="Q336" s="2390"/>
      <c r="R336" s="2391"/>
    </row>
    <row r="337" spans="2:18" ht="15.95" hidden="1" customHeight="1">
      <c r="B337" s="3187"/>
      <c r="C337" s="2480">
        <v>41915</v>
      </c>
      <c r="D337" s="27" t="s">
        <v>1246</v>
      </c>
      <c r="E337" s="2508"/>
      <c r="F337" s="2508">
        <v>1</v>
      </c>
      <c r="G337" s="46">
        <v>62</v>
      </c>
      <c r="H337" s="764">
        <f>F337*G337</f>
        <v>62</v>
      </c>
      <c r="I337" s="2506">
        <f>H337*500</f>
        <v>31000</v>
      </c>
      <c r="J337" s="2508"/>
      <c r="K337" s="2507"/>
      <c r="L337" s="764"/>
      <c r="M337" s="2507">
        <f>L337*10000</f>
        <v>0</v>
      </c>
      <c r="N337" s="2508"/>
      <c r="O337" s="2507">
        <f>N337*15000</f>
        <v>0</v>
      </c>
      <c r="P337" s="2507">
        <f t="shared" si="51"/>
        <v>31000</v>
      </c>
      <c r="Q337" s="2390"/>
      <c r="R337" s="2391"/>
    </row>
    <row r="338" spans="2:18" ht="15.95" hidden="1" customHeight="1">
      <c r="B338" s="2469">
        <v>9</v>
      </c>
      <c r="C338" s="2480">
        <v>41916</v>
      </c>
      <c r="D338" s="1401" t="s">
        <v>788</v>
      </c>
      <c r="E338" s="2508" t="s">
        <v>10</v>
      </c>
      <c r="F338" s="367">
        <v>3</v>
      </c>
      <c r="G338" s="46"/>
      <c r="H338" s="764"/>
      <c r="I338" s="2506">
        <f t="shared" si="52"/>
        <v>0</v>
      </c>
      <c r="J338" s="2508" t="s">
        <v>127</v>
      </c>
      <c r="K338" s="2506">
        <f>F338*12500</f>
        <v>37500</v>
      </c>
      <c r="L338" s="764"/>
      <c r="M338" s="2507">
        <f t="shared" si="53"/>
        <v>0</v>
      </c>
      <c r="N338" s="2508"/>
      <c r="O338" s="2507">
        <f t="shared" si="54"/>
        <v>0</v>
      </c>
      <c r="P338" s="2507">
        <f t="shared" si="51"/>
        <v>37500</v>
      </c>
      <c r="Q338" s="2390"/>
      <c r="R338" s="2391"/>
    </row>
    <row r="339" spans="2:18" ht="15.95" hidden="1" customHeight="1">
      <c r="B339" s="2468">
        <v>10</v>
      </c>
      <c r="C339" s="2479">
        <v>41917</v>
      </c>
      <c r="D339" s="1543" t="s">
        <v>1237</v>
      </c>
      <c r="E339" s="2388"/>
      <c r="F339" s="2471"/>
      <c r="G339" s="2471"/>
      <c r="H339" s="2378"/>
      <c r="I339" s="2381"/>
      <c r="J339" s="2471"/>
      <c r="K339" s="2471"/>
      <c r="L339" s="2388"/>
      <c r="M339" s="1804"/>
      <c r="N339" s="2388"/>
      <c r="O339" s="1804"/>
      <c r="P339" s="1804"/>
      <c r="Q339" s="2390"/>
      <c r="R339" s="2391"/>
    </row>
    <row r="340" spans="2:18" ht="15.95" hidden="1" customHeight="1">
      <c r="B340" s="3186">
        <v>11</v>
      </c>
      <c r="C340" s="2480">
        <v>41918</v>
      </c>
      <c r="D340" s="1401" t="s">
        <v>788</v>
      </c>
      <c r="E340" s="2508" t="s">
        <v>10</v>
      </c>
      <c r="F340" s="367">
        <v>3</v>
      </c>
      <c r="G340" s="46"/>
      <c r="H340" s="764"/>
      <c r="I340" s="2506">
        <f t="shared" si="52"/>
        <v>0</v>
      </c>
      <c r="J340" s="2508" t="s">
        <v>127</v>
      </c>
      <c r="K340" s="2506">
        <f>F340*12500</f>
        <v>37500</v>
      </c>
      <c r="L340" s="764">
        <v>1</v>
      </c>
      <c r="M340" s="2507">
        <f t="shared" si="53"/>
        <v>10000</v>
      </c>
      <c r="N340" s="2508"/>
      <c r="O340" s="2507">
        <f t="shared" si="54"/>
        <v>0</v>
      </c>
      <c r="P340" s="2507">
        <f t="shared" ref="P340:P357" si="55">I340+K340+M340+O340</f>
        <v>47500</v>
      </c>
      <c r="Q340" s="2390"/>
      <c r="R340" s="2391"/>
    </row>
    <row r="341" spans="2:18" ht="15.95" hidden="1" customHeight="1">
      <c r="B341" s="3187"/>
      <c r="C341" s="2480">
        <v>41918</v>
      </c>
      <c r="D341" s="3" t="s">
        <v>800</v>
      </c>
      <c r="E341" s="120" t="s">
        <v>799</v>
      </c>
      <c r="F341" s="2508">
        <v>4</v>
      </c>
      <c r="G341" s="764"/>
      <c r="H341" s="764"/>
      <c r="I341" s="2506">
        <f>H341*500</f>
        <v>0</v>
      </c>
      <c r="J341" s="777"/>
      <c r="K341" s="2506">
        <v>12500</v>
      </c>
      <c r="L341" s="764"/>
      <c r="M341" s="2507">
        <f>L341*10000</f>
        <v>0</v>
      </c>
      <c r="N341" s="2508"/>
      <c r="O341" s="2507">
        <f>N341*15000</f>
        <v>0</v>
      </c>
      <c r="P341" s="2507">
        <f t="shared" si="55"/>
        <v>12500</v>
      </c>
      <c r="Q341" s="2390"/>
      <c r="R341" s="2391"/>
    </row>
    <row r="342" spans="2:18" ht="15.95" hidden="1" customHeight="1">
      <c r="B342" s="2469">
        <v>12</v>
      </c>
      <c r="C342" s="2480">
        <v>41919</v>
      </c>
      <c r="D342" s="1401" t="s">
        <v>788</v>
      </c>
      <c r="E342" s="2508" t="s">
        <v>10</v>
      </c>
      <c r="F342" s="367">
        <v>3</v>
      </c>
      <c r="G342" s="46"/>
      <c r="H342" s="764"/>
      <c r="I342" s="2506">
        <f t="shared" si="52"/>
        <v>0</v>
      </c>
      <c r="J342" s="2508" t="s">
        <v>127</v>
      </c>
      <c r="K342" s="2506">
        <f>F342*12500</f>
        <v>37500</v>
      </c>
      <c r="L342" s="764"/>
      <c r="M342" s="2507">
        <f t="shared" si="53"/>
        <v>0</v>
      </c>
      <c r="N342" s="2508"/>
      <c r="O342" s="2507">
        <f t="shared" si="54"/>
        <v>0</v>
      </c>
      <c r="P342" s="2507">
        <f t="shared" si="55"/>
        <v>37500</v>
      </c>
      <c r="Q342" s="2390"/>
      <c r="R342" s="2391"/>
    </row>
    <row r="343" spans="2:18" ht="15.95" hidden="1" customHeight="1">
      <c r="B343" s="3186">
        <v>13</v>
      </c>
      <c r="C343" s="2480">
        <v>41920</v>
      </c>
      <c r="D343" s="1401" t="s">
        <v>788</v>
      </c>
      <c r="E343" s="2508" t="s">
        <v>10</v>
      </c>
      <c r="F343" s="367">
        <v>4</v>
      </c>
      <c r="G343" s="46"/>
      <c r="H343" s="764"/>
      <c r="I343" s="2506">
        <f t="shared" si="52"/>
        <v>0</v>
      </c>
      <c r="J343" s="2508" t="s">
        <v>127</v>
      </c>
      <c r="K343" s="2506">
        <f>F343*12500</f>
        <v>50000</v>
      </c>
      <c r="L343" s="764"/>
      <c r="M343" s="2507">
        <f t="shared" si="53"/>
        <v>0</v>
      </c>
      <c r="N343" s="2508"/>
      <c r="O343" s="2507">
        <f t="shared" si="54"/>
        <v>0</v>
      </c>
      <c r="P343" s="2507">
        <f t="shared" si="55"/>
        <v>50000</v>
      </c>
      <c r="Q343" s="2390"/>
      <c r="R343" s="2391"/>
    </row>
    <row r="344" spans="2:18" ht="15.95" hidden="1" customHeight="1">
      <c r="B344" s="3187"/>
      <c r="C344" s="2480">
        <v>41920</v>
      </c>
      <c r="D344" s="3" t="s">
        <v>800</v>
      </c>
      <c r="E344" s="120" t="s">
        <v>799</v>
      </c>
      <c r="F344" s="2508">
        <v>5</v>
      </c>
      <c r="G344" s="764"/>
      <c r="H344" s="764"/>
      <c r="I344" s="2506">
        <f>H344*500</f>
        <v>0</v>
      </c>
      <c r="J344" s="777" t="s">
        <v>127</v>
      </c>
      <c r="K344" s="2506">
        <v>12500</v>
      </c>
      <c r="L344" s="764"/>
      <c r="M344" s="2507">
        <f>L344*10000</f>
        <v>0</v>
      </c>
      <c r="N344" s="2508"/>
      <c r="O344" s="2507">
        <f>N344*15000</f>
        <v>0</v>
      </c>
      <c r="P344" s="2507">
        <f t="shared" si="55"/>
        <v>12500</v>
      </c>
      <c r="Q344" s="2390"/>
      <c r="R344" s="2391"/>
    </row>
    <row r="345" spans="2:18" ht="15.95" hidden="1" customHeight="1">
      <c r="B345" s="3186">
        <v>14</v>
      </c>
      <c r="C345" s="2480">
        <v>41921</v>
      </c>
      <c r="D345" s="1401" t="s">
        <v>788</v>
      </c>
      <c r="E345" s="2508" t="s">
        <v>10</v>
      </c>
      <c r="F345" s="367">
        <v>2</v>
      </c>
      <c r="G345" s="46"/>
      <c r="H345" s="764"/>
      <c r="I345" s="2506">
        <f t="shared" si="52"/>
        <v>0</v>
      </c>
      <c r="J345" s="2508" t="s">
        <v>127</v>
      </c>
      <c r="K345" s="2506">
        <f>F345*12500</f>
        <v>25000</v>
      </c>
      <c r="L345" s="764"/>
      <c r="M345" s="2507">
        <f t="shared" si="53"/>
        <v>0</v>
      </c>
      <c r="N345" s="2508"/>
      <c r="O345" s="2507">
        <f t="shared" si="54"/>
        <v>0</v>
      </c>
      <c r="P345" s="2507">
        <f t="shared" si="55"/>
        <v>25000</v>
      </c>
      <c r="Q345" s="2390"/>
      <c r="R345" s="2391"/>
    </row>
    <row r="346" spans="2:18" ht="15.95" hidden="1" customHeight="1">
      <c r="B346" s="3187"/>
      <c r="C346" s="2480">
        <v>41921</v>
      </c>
      <c r="D346" s="27" t="s">
        <v>1200</v>
      </c>
      <c r="E346" s="2508" t="s">
        <v>984</v>
      </c>
      <c r="F346" s="2508">
        <v>1</v>
      </c>
      <c r="G346" s="46">
        <v>55</v>
      </c>
      <c r="H346" s="764">
        <f>F346*G346</f>
        <v>55</v>
      </c>
      <c r="I346" s="2506">
        <f t="shared" si="52"/>
        <v>27500</v>
      </c>
      <c r="J346" s="2508"/>
      <c r="K346" s="2507"/>
      <c r="L346" s="764">
        <v>1</v>
      </c>
      <c r="M346" s="2507">
        <f t="shared" si="53"/>
        <v>10000</v>
      </c>
      <c r="N346" s="2508"/>
      <c r="O346" s="2507">
        <f t="shared" si="54"/>
        <v>0</v>
      </c>
      <c r="P346" s="2507">
        <f t="shared" si="55"/>
        <v>37500</v>
      </c>
      <c r="Q346" s="2390"/>
      <c r="R346" s="2391"/>
    </row>
    <row r="347" spans="2:18" ht="15.95" hidden="1" customHeight="1">
      <c r="B347" s="3186">
        <v>15</v>
      </c>
      <c r="C347" s="2480">
        <v>41922</v>
      </c>
      <c r="D347" s="1401" t="s">
        <v>788</v>
      </c>
      <c r="E347" s="2508" t="s">
        <v>10</v>
      </c>
      <c r="F347" s="367">
        <v>2</v>
      </c>
      <c r="G347" s="46"/>
      <c r="H347" s="764"/>
      <c r="I347" s="2506">
        <f t="shared" si="52"/>
        <v>0</v>
      </c>
      <c r="J347" s="2508" t="s">
        <v>127</v>
      </c>
      <c r="K347" s="2506">
        <f>F347*12500</f>
        <v>25000</v>
      </c>
      <c r="L347" s="764"/>
      <c r="M347" s="2507">
        <f t="shared" si="53"/>
        <v>0</v>
      </c>
      <c r="N347" s="2508"/>
      <c r="O347" s="2507">
        <f t="shared" si="54"/>
        <v>0</v>
      </c>
      <c r="P347" s="2507">
        <f t="shared" si="55"/>
        <v>25000</v>
      </c>
      <c r="Q347" s="2390"/>
      <c r="R347" s="2391"/>
    </row>
    <row r="348" spans="2:18" ht="15.95" hidden="1" customHeight="1">
      <c r="B348" s="3187"/>
      <c r="C348" s="2480">
        <v>41922</v>
      </c>
      <c r="D348" s="27" t="s">
        <v>1200</v>
      </c>
      <c r="E348" s="2508" t="s">
        <v>984</v>
      </c>
      <c r="F348" s="2508">
        <v>1</v>
      </c>
      <c r="G348" s="46">
        <v>55</v>
      </c>
      <c r="H348" s="764">
        <f>F348*G348</f>
        <v>55</v>
      </c>
      <c r="I348" s="2506">
        <f t="shared" si="52"/>
        <v>27500</v>
      </c>
      <c r="J348" s="2508"/>
      <c r="K348" s="2507"/>
      <c r="L348" s="764">
        <v>1</v>
      </c>
      <c r="M348" s="2507">
        <f t="shared" si="53"/>
        <v>10000</v>
      </c>
      <c r="N348" s="2508"/>
      <c r="O348" s="2507">
        <f t="shared" si="54"/>
        <v>0</v>
      </c>
      <c r="P348" s="2507">
        <f t="shared" si="55"/>
        <v>37500</v>
      </c>
      <c r="Q348" s="2390"/>
      <c r="R348" s="2391"/>
    </row>
    <row r="349" spans="2:18" ht="15.95" hidden="1" customHeight="1">
      <c r="B349" s="2469">
        <v>16</v>
      </c>
      <c r="C349" s="2480">
        <v>41923</v>
      </c>
      <c r="D349" s="1401" t="s">
        <v>788</v>
      </c>
      <c r="E349" s="2508" t="s">
        <v>10</v>
      </c>
      <c r="F349" s="367">
        <v>5</v>
      </c>
      <c r="G349" s="46"/>
      <c r="H349" s="764"/>
      <c r="I349" s="2506">
        <f t="shared" si="52"/>
        <v>0</v>
      </c>
      <c r="J349" s="2508" t="s">
        <v>127</v>
      </c>
      <c r="K349" s="2506">
        <f>F349*12500</f>
        <v>62500</v>
      </c>
      <c r="L349" s="764">
        <v>1</v>
      </c>
      <c r="M349" s="2507">
        <f t="shared" si="53"/>
        <v>10000</v>
      </c>
      <c r="N349" s="2508"/>
      <c r="O349" s="2507">
        <f t="shared" si="54"/>
        <v>0</v>
      </c>
      <c r="P349" s="2507">
        <f t="shared" si="55"/>
        <v>72500</v>
      </c>
      <c r="Q349" s="2390"/>
      <c r="R349" s="2391"/>
    </row>
    <row r="350" spans="2:18" ht="15.95" hidden="1" customHeight="1">
      <c r="B350" s="3196">
        <v>17</v>
      </c>
      <c r="C350" s="2479">
        <v>41924</v>
      </c>
      <c r="D350" s="1401" t="s">
        <v>788</v>
      </c>
      <c r="E350" s="2508" t="s">
        <v>10</v>
      </c>
      <c r="F350" s="367">
        <v>2</v>
      </c>
      <c r="G350" s="46"/>
      <c r="H350" s="764"/>
      <c r="I350" s="2506">
        <f t="shared" si="52"/>
        <v>0</v>
      </c>
      <c r="J350" s="2508" t="s">
        <v>127</v>
      </c>
      <c r="K350" s="2506">
        <f>F350*12500</f>
        <v>25000</v>
      </c>
      <c r="L350" s="764">
        <v>2</v>
      </c>
      <c r="M350" s="2507">
        <f t="shared" si="53"/>
        <v>20000</v>
      </c>
      <c r="N350" s="2508"/>
      <c r="O350" s="2507">
        <f t="shared" si="54"/>
        <v>0</v>
      </c>
      <c r="P350" s="2507">
        <f t="shared" si="55"/>
        <v>45000</v>
      </c>
      <c r="Q350" s="2390"/>
      <c r="R350" s="2391"/>
    </row>
    <row r="351" spans="2:18" ht="15.95" hidden="1" customHeight="1">
      <c r="B351" s="3197"/>
      <c r="C351" s="2479">
        <v>41924</v>
      </c>
      <c r="D351" s="27" t="s">
        <v>1218</v>
      </c>
      <c r="E351" s="2508" t="s">
        <v>810</v>
      </c>
      <c r="F351" s="367">
        <v>1</v>
      </c>
      <c r="G351" s="46">
        <v>20</v>
      </c>
      <c r="H351" s="764">
        <f>F351*G351</f>
        <v>20</v>
      </c>
      <c r="I351" s="2506">
        <f t="shared" ref="I351:I357" si="56">H351*500</f>
        <v>10000</v>
      </c>
      <c r="J351" s="2508"/>
      <c r="K351" s="2506"/>
      <c r="L351" s="764">
        <v>4</v>
      </c>
      <c r="M351" s="2507">
        <f t="shared" ref="M351:M356" si="57">L351*10000</f>
        <v>40000</v>
      </c>
      <c r="N351" s="2508"/>
      <c r="O351" s="2507">
        <f t="shared" ref="O351:O357" si="58">N351*15000</f>
        <v>0</v>
      </c>
      <c r="P351" s="2507">
        <f t="shared" si="55"/>
        <v>50000</v>
      </c>
      <c r="Q351" s="2390"/>
      <c r="R351" s="2391"/>
    </row>
    <row r="352" spans="2:18" ht="15.95" hidden="1" customHeight="1">
      <c r="B352" s="3198"/>
      <c r="C352" s="2479">
        <v>41924</v>
      </c>
      <c r="D352" s="3" t="s">
        <v>800</v>
      </c>
      <c r="E352" s="120" t="s">
        <v>799</v>
      </c>
      <c r="F352" s="2508">
        <v>5</v>
      </c>
      <c r="G352" s="764"/>
      <c r="H352" s="764"/>
      <c r="I352" s="2506">
        <f t="shared" si="56"/>
        <v>0</v>
      </c>
      <c r="J352" s="777" t="s">
        <v>127</v>
      </c>
      <c r="K352" s="2506">
        <v>12500</v>
      </c>
      <c r="L352" s="764"/>
      <c r="M352" s="2507">
        <f t="shared" si="57"/>
        <v>0</v>
      </c>
      <c r="N352" s="2508"/>
      <c r="O352" s="2507">
        <f t="shared" si="58"/>
        <v>0</v>
      </c>
      <c r="P352" s="2507">
        <f t="shared" si="55"/>
        <v>12500</v>
      </c>
      <c r="Q352" s="2390"/>
      <c r="R352" s="2391"/>
    </row>
    <row r="353" spans="2:18" ht="15.95" hidden="1" customHeight="1">
      <c r="B353" s="3186">
        <v>18</v>
      </c>
      <c r="C353" s="2480">
        <v>41925</v>
      </c>
      <c r="D353" s="1401" t="s">
        <v>788</v>
      </c>
      <c r="E353" s="2508" t="s">
        <v>10</v>
      </c>
      <c r="F353" s="367">
        <v>3</v>
      </c>
      <c r="G353" s="46"/>
      <c r="H353" s="764"/>
      <c r="I353" s="2506">
        <f t="shared" si="56"/>
        <v>0</v>
      </c>
      <c r="J353" s="2508" t="s">
        <v>127</v>
      </c>
      <c r="K353" s="2506">
        <f>F353*12500</f>
        <v>37500</v>
      </c>
      <c r="L353" s="764"/>
      <c r="M353" s="2507">
        <f t="shared" si="57"/>
        <v>0</v>
      </c>
      <c r="N353" s="2508"/>
      <c r="O353" s="2507">
        <f t="shared" si="58"/>
        <v>0</v>
      </c>
      <c r="P353" s="2507">
        <f t="shared" si="55"/>
        <v>37500</v>
      </c>
      <c r="Q353" s="2390"/>
      <c r="R353" s="2391"/>
    </row>
    <row r="354" spans="2:18" ht="15.95" hidden="1" customHeight="1">
      <c r="B354" s="3188"/>
      <c r="C354" s="2480">
        <v>41925</v>
      </c>
      <c r="D354" s="3" t="s">
        <v>800</v>
      </c>
      <c r="E354" s="120" t="s">
        <v>799</v>
      </c>
      <c r="F354" s="2508">
        <v>3</v>
      </c>
      <c r="G354" s="764"/>
      <c r="H354" s="764"/>
      <c r="I354" s="2506">
        <f>H354*500</f>
        <v>0</v>
      </c>
      <c r="J354" s="777" t="s">
        <v>127</v>
      </c>
      <c r="K354" s="2506">
        <v>12500</v>
      </c>
      <c r="L354" s="764"/>
      <c r="M354" s="2507">
        <f>L354*10000</f>
        <v>0</v>
      </c>
      <c r="N354" s="2508"/>
      <c r="O354" s="2507">
        <f>N354*15000</f>
        <v>0</v>
      </c>
      <c r="P354" s="2507">
        <f>I354+K354+M354+O354</f>
        <v>12500</v>
      </c>
      <c r="Q354" s="2390"/>
      <c r="R354" s="2391"/>
    </row>
    <row r="355" spans="2:18" ht="15.95" hidden="1" customHeight="1">
      <c r="B355" s="3187"/>
      <c r="C355" s="2480">
        <v>41925</v>
      </c>
      <c r="D355" s="27" t="s">
        <v>1043</v>
      </c>
      <c r="E355" s="2508" t="s">
        <v>810</v>
      </c>
      <c r="F355" s="367">
        <v>1</v>
      </c>
      <c r="G355" s="46"/>
      <c r="H355" s="764">
        <f>F355*G355</f>
        <v>0</v>
      </c>
      <c r="I355" s="2506">
        <f t="shared" si="56"/>
        <v>0</v>
      </c>
      <c r="J355" s="2562" t="s">
        <v>127</v>
      </c>
      <c r="K355" s="2506">
        <v>15000</v>
      </c>
      <c r="L355" s="764">
        <v>4</v>
      </c>
      <c r="M355" s="2507">
        <f t="shared" si="57"/>
        <v>40000</v>
      </c>
      <c r="N355" s="2508">
        <v>3</v>
      </c>
      <c r="O355" s="2507">
        <f t="shared" si="58"/>
        <v>45000</v>
      </c>
      <c r="P355" s="2507">
        <f t="shared" si="55"/>
        <v>100000</v>
      </c>
      <c r="Q355" s="2390"/>
      <c r="R355" s="2391"/>
    </row>
    <row r="356" spans="2:18" ht="15.95" hidden="1" customHeight="1">
      <c r="B356" s="3186">
        <v>19</v>
      </c>
      <c r="C356" s="2480">
        <v>41926</v>
      </c>
      <c r="D356" s="27" t="s">
        <v>1200</v>
      </c>
      <c r="E356" s="2508" t="s">
        <v>984</v>
      </c>
      <c r="F356" s="2508">
        <v>1</v>
      </c>
      <c r="G356" s="46">
        <v>55</v>
      </c>
      <c r="H356" s="764">
        <f>F356*G356</f>
        <v>55</v>
      </c>
      <c r="I356" s="2506">
        <f t="shared" si="56"/>
        <v>27500</v>
      </c>
      <c r="J356" s="2508"/>
      <c r="K356" s="2507"/>
      <c r="L356" s="764"/>
      <c r="M356" s="2507">
        <f t="shared" si="57"/>
        <v>0</v>
      </c>
      <c r="N356" s="2508"/>
      <c r="O356" s="2507">
        <f t="shared" si="58"/>
        <v>0</v>
      </c>
      <c r="P356" s="2507">
        <f t="shared" si="55"/>
        <v>27500</v>
      </c>
      <c r="Q356" s="2390"/>
      <c r="R356" s="2391"/>
    </row>
    <row r="357" spans="2:18" ht="15.95" hidden="1" customHeight="1">
      <c r="B357" s="3187"/>
      <c r="C357" s="2480">
        <v>41926</v>
      </c>
      <c r="D357" s="27" t="s">
        <v>473</v>
      </c>
      <c r="E357" s="2508" t="s">
        <v>10</v>
      </c>
      <c r="F357" s="2508">
        <v>2</v>
      </c>
      <c r="G357" s="123"/>
      <c r="H357" s="764"/>
      <c r="I357" s="2506">
        <f t="shared" si="56"/>
        <v>0</v>
      </c>
      <c r="J357" s="2508"/>
      <c r="K357" s="28">
        <f>F357*10000</f>
        <v>20000</v>
      </c>
      <c r="L357" s="123"/>
      <c r="M357" s="2507">
        <f>L357*10000</f>
        <v>0</v>
      </c>
      <c r="N357" s="2508"/>
      <c r="O357" s="2507">
        <f t="shared" si="58"/>
        <v>0</v>
      </c>
      <c r="P357" s="2507">
        <f t="shared" si="55"/>
        <v>20000</v>
      </c>
      <c r="Q357" s="2390"/>
      <c r="R357" s="2391"/>
    </row>
    <row r="358" spans="2:18" ht="15.95" hidden="1" customHeight="1">
      <c r="B358" s="2516">
        <v>20</v>
      </c>
      <c r="C358" s="2480">
        <v>41927</v>
      </c>
      <c r="D358" s="1390" t="s">
        <v>1263</v>
      </c>
      <c r="E358" s="2508"/>
      <c r="F358" s="2508"/>
      <c r="G358" s="46"/>
      <c r="H358" s="764"/>
      <c r="I358" s="2506"/>
      <c r="J358" s="2508"/>
      <c r="K358" s="2507"/>
      <c r="L358" s="764"/>
      <c r="M358" s="2531">
        <f>L358*10000</f>
        <v>0</v>
      </c>
      <c r="N358" s="2530"/>
      <c r="O358" s="2531">
        <f>N358*15000</f>
        <v>0</v>
      </c>
      <c r="P358" s="2531">
        <f>I358+K358+M358+O358</f>
        <v>0</v>
      </c>
      <c r="Q358" s="2390"/>
      <c r="R358" s="2391"/>
    </row>
    <row r="359" spans="2:18" ht="15.95" hidden="1" customHeight="1">
      <c r="B359" s="2469">
        <v>21</v>
      </c>
      <c r="C359" s="2480">
        <v>41928</v>
      </c>
      <c r="D359" s="27" t="s">
        <v>1200</v>
      </c>
      <c r="E359" s="2508" t="s">
        <v>984</v>
      </c>
      <c r="F359" s="2508">
        <v>1</v>
      </c>
      <c r="G359" s="46">
        <v>55</v>
      </c>
      <c r="H359" s="764">
        <f>F359*G359</f>
        <v>55</v>
      </c>
      <c r="I359" s="2506">
        <f>H359*500</f>
        <v>27500</v>
      </c>
      <c r="J359" s="2508"/>
      <c r="K359" s="2507"/>
      <c r="L359" s="764"/>
      <c r="M359" s="2507">
        <f>L359*10000</f>
        <v>0</v>
      </c>
      <c r="N359" s="2508"/>
      <c r="O359" s="2507">
        <f>N359*15000</f>
        <v>0</v>
      </c>
      <c r="P359" s="2507">
        <f t="shared" ref="P359:P392" si="59">I359+K359+M359+O359</f>
        <v>27500</v>
      </c>
      <c r="Q359" s="2390"/>
      <c r="R359" s="2391"/>
    </row>
    <row r="360" spans="2:18" ht="15.95" hidden="1" customHeight="1">
      <c r="B360" s="2505">
        <v>21</v>
      </c>
      <c r="C360" s="2480">
        <v>41928</v>
      </c>
      <c r="D360" s="1401" t="s">
        <v>788</v>
      </c>
      <c r="E360" s="2508" t="s">
        <v>10</v>
      </c>
      <c r="F360" s="367">
        <v>2</v>
      </c>
      <c r="G360" s="46"/>
      <c r="H360" s="764"/>
      <c r="I360" s="2506">
        <f t="shared" ref="I360:I365" si="60">H360*500</f>
        <v>0</v>
      </c>
      <c r="J360" s="2508" t="s">
        <v>127</v>
      </c>
      <c r="K360" s="2506">
        <f>F360*12500</f>
        <v>25000</v>
      </c>
      <c r="L360" s="764">
        <v>2</v>
      </c>
      <c r="M360" s="2507">
        <f t="shared" ref="M360:M365" si="61">L360*10000</f>
        <v>20000</v>
      </c>
      <c r="N360" s="2508">
        <v>2</v>
      </c>
      <c r="O360" s="2507">
        <f t="shared" ref="O360:O365" si="62">N360*15000</f>
        <v>30000</v>
      </c>
      <c r="P360" s="2507">
        <f t="shared" si="59"/>
        <v>75000</v>
      </c>
      <c r="Q360" s="2390"/>
      <c r="R360" s="2391"/>
    </row>
    <row r="361" spans="2:18" ht="15.6" hidden="1" customHeight="1">
      <c r="B361" s="3186">
        <v>22</v>
      </c>
      <c r="C361" s="2480">
        <v>41929</v>
      </c>
      <c r="D361" s="1401" t="s">
        <v>788</v>
      </c>
      <c r="E361" s="2508" t="s">
        <v>10</v>
      </c>
      <c r="F361" s="367">
        <v>3</v>
      </c>
      <c r="G361" s="46"/>
      <c r="H361" s="764"/>
      <c r="I361" s="2506">
        <f t="shared" si="60"/>
        <v>0</v>
      </c>
      <c r="J361" s="2508" t="s">
        <v>127</v>
      </c>
      <c r="K361" s="2506">
        <f>F361*12500</f>
        <v>37500</v>
      </c>
      <c r="L361" s="764"/>
      <c r="M361" s="2507">
        <f t="shared" si="61"/>
        <v>0</v>
      </c>
      <c r="N361" s="2508"/>
      <c r="O361" s="2507">
        <f t="shared" si="62"/>
        <v>0</v>
      </c>
      <c r="P361" s="2507">
        <f t="shared" si="59"/>
        <v>37500</v>
      </c>
      <c r="Q361" s="2390"/>
      <c r="R361" s="2391"/>
    </row>
    <row r="362" spans="2:18" ht="15.6" hidden="1" customHeight="1">
      <c r="B362" s="3187"/>
      <c r="C362" s="2480">
        <v>41929</v>
      </c>
      <c r="D362" s="3" t="s">
        <v>800</v>
      </c>
      <c r="E362" s="120" t="s">
        <v>799</v>
      </c>
      <c r="F362" s="2508">
        <v>1</v>
      </c>
      <c r="G362" s="764"/>
      <c r="H362" s="764"/>
      <c r="I362" s="2506">
        <f>H362*500</f>
        <v>0</v>
      </c>
      <c r="J362" s="777"/>
      <c r="K362" s="2506">
        <v>12500</v>
      </c>
      <c r="L362" s="764"/>
      <c r="M362" s="2507">
        <f>L362*10000</f>
        <v>0</v>
      </c>
      <c r="N362" s="2508"/>
      <c r="O362" s="2507">
        <f>N362*15000</f>
        <v>0</v>
      </c>
      <c r="P362" s="2507">
        <f t="shared" si="59"/>
        <v>12500</v>
      </c>
      <c r="Q362" s="2390"/>
      <c r="R362" s="2391"/>
    </row>
    <row r="363" spans="2:18" ht="15.95" hidden="1" customHeight="1">
      <c r="B363" s="3186">
        <v>23</v>
      </c>
      <c r="C363" s="2480">
        <v>41930</v>
      </c>
      <c r="D363" s="1401" t="s">
        <v>788</v>
      </c>
      <c r="E363" s="2508" t="s">
        <v>10</v>
      </c>
      <c r="F363" s="367">
        <v>2</v>
      </c>
      <c r="G363" s="46"/>
      <c r="H363" s="764"/>
      <c r="I363" s="2506">
        <f t="shared" si="60"/>
        <v>0</v>
      </c>
      <c r="J363" s="2508" t="s">
        <v>127</v>
      </c>
      <c r="K363" s="2506">
        <f>F363*12500</f>
        <v>25000</v>
      </c>
      <c r="L363" s="764"/>
      <c r="M363" s="2507">
        <f t="shared" si="61"/>
        <v>0</v>
      </c>
      <c r="N363" s="2508"/>
      <c r="O363" s="2507">
        <f t="shared" si="62"/>
        <v>0</v>
      </c>
      <c r="P363" s="2507">
        <f t="shared" si="59"/>
        <v>25000</v>
      </c>
      <c r="Q363" s="2390"/>
      <c r="R363" s="2391"/>
    </row>
    <row r="364" spans="2:18" ht="15.95" hidden="1" customHeight="1">
      <c r="B364" s="3187"/>
      <c r="C364" s="2480">
        <v>41930</v>
      </c>
      <c r="D364" s="3" t="s">
        <v>800</v>
      </c>
      <c r="E364" s="120" t="s">
        <v>799</v>
      </c>
      <c r="F364" s="2508">
        <v>8</v>
      </c>
      <c r="G364" s="764"/>
      <c r="H364" s="764"/>
      <c r="I364" s="2506">
        <f>H364*500</f>
        <v>0</v>
      </c>
      <c r="J364" s="777"/>
      <c r="K364" s="2506">
        <v>25000</v>
      </c>
      <c r="L364" s="764"/>
      <c r="M364" s="2507">
        <f>L364*10000</f>
        <v>0</v>
      </c>
      <c r="N364" s="2508"/>
      <c r="O364" s="2507">
        <f>N364*15000</f>
        <v>0</v>
      </c>
      <c r="P364" s="2507">
        <f t="shared" si="59"/>
        <v>25000</v>
      </c>
      <c r="Q364" s="2390"/>
      <c r="R364" s="2391"/>
    </row>
    <row r="365" spans="2:18" ht="15.95" hidden="1" customHeight="1">
      <c r="B365" s="3196">
        <v>24</v>
      </c>
      <c r="C365" s="2479">
        <v>41931</v>
      </c>
      <c r="D365" s="1401" t="s">
        <v>788</v>
      </c>
      <c r="E365" s="2521" t="s">
        <v>10</v>
      </c>
      <c r="F365" s="367">
        <v>2</v>
      </c>
      <c r="G365" s="46"/>
      <c r="H365" s="764"/>
      <c r="I365" s="2519">
        <f t="shared" si="60"/>
        <v>0</v>
      </c>
      <c r="J365" s="2521" t="s">
        <v>127</v>
      </c>
      <c r="K365" s="2519">
        <f>F365*12500</f>
        <v>25000</v>
      </c>
      <c r="L365" s="764"/>
      <c r="M365" s="2520">
        <f t="shared" si="61"/>
        <v>0</v>
      </c>
      <c r="N365" s="2521"/>
      <c r="O365" s="2520">
        <f t="shared" si="62"/>
        <v>0</v>
      </c>
      <c r="P365" s="2520">
        <f t="shared" si="59"/>
        <v>25000</v>
      </c>
      <c r="Q365" s="2390"/>
      <c r="R365" s="2391"/>
    </row>
    <row r="366" spans="2:18" ht="15.95" hidden="1" customHeight="1">
      <c r="B366" s="3197"/>
      <c r="C366" s="2479">
        <v>41931</v>
      </c>
      <c r="D366" s="27" t="s">
        <v>800</v>
      </c>
      <c r="E366" s="120" t="s">
        <v>799</v>
      </c>
      <c r="F366" s="2521">
        <v>3</v>
      </c>
      <c r="G366" s="764"/>
      <c r="H366" s="764"/>
      <c r="I366" s="2519">
        <f t="shared" ref="I366:I377" si="63">H366*500</f>
        <v>0</v>
      </c>
      <c r="J366" s="777"/>
      <c r="K366" s="2519">
        <v>12500</v>
      </c>
      <c r="L366" s="764"/>
      <c r="M366" s="2520">
        <f t="shared" ref="M366:M377" si="64">L366*10000</f>
        <v>0</v>
      </c>
      <c r="N366" s="2521"/>
      <c r="O366" s="2520">
        <f t="shared" ref="O366:O377" si="65">N366*15000</f>
        <v>0</v>
      </c>
      <c r="P366" s="2520">
        <f t="shared" si="59"/>
        <v>12500</v>
      </c>
      <c r="Q366" s="2390"/>
      <c r="R366" s="2391"/>
    </row>
    <row r="367" spans="2:18" ht="15.95" hidden="1" customHeight="1">
      <c r="B367" s="3198"/>
      <c r="C367" s="2479">
        <v>41931</v>
      </c>
      <c r="D367" s="1093" t="s">
        <v>1265</v>
      </c>
      <c r="E367" s="2485"/>
      <c r="F367" s="2521">
        <v>1</v>
      </c>
      <c r="G367" s="764"/>
      <c r="H367" s="764"/>
      <c r="I367" s="2519">
        <f t="shared" si="63"/>
        <v>0</v>
      </c>
      <c r="J367" s="777"/>
      <c r="K367" s="2519">
        <v>10000</v>
      </c>
      <c r="L367" s="764">
        <v>4</v>
      </c>
      <c r="M367" s="2520">
        <f t="shared" si="64"/>
        <v>40000</v>
      </c>
      <c r="N367" s="2521">
        <v>2</v>
      </c>
      <c r="O367" s="2520">
        <f t="shared" si="65"/>
        <v>30000</v>
      </c>
      <c r="P367" s="2520">
        <f t="shared" si="59"/>
        <v>80000</v>
      </c>
      <c r="Q367" s="2390"/>
      <c r="R367" s="2164" t="s">
        <v>1255</v>
      </c>
    </row>
    <row r="368" spans="2:18" ht="15.95" hidden="1" customHeight="1">
      <c r="B368" s="3186">
        <v>25</v>
      </c>
      <c r="C368" s="2480">
        <v>41932</v>
      </c>
      <c r="D368" s="3" t="s">
        <v>800</v>
      </c>
      <c r="E368" s="120" t="s">
        <v>799</v>
      </c>
      <c r="F368" s="2508">
        <v>15</v>
      </c>
      <c r="G368" s="764"/>
      <c r="H368" s="764"/>
      <c r="I368" s="2506">
        <f t="shared" si="63"/>
        <v>0</v>
      </c>
      <c r="J368" s="777"/>
      <c r="K368" s="2506">
        <v>25000</v>
      </c>
      <c r="L368" s="764"/>
      <c r="M368" s="2507">
        <f t="shared" si="64"/>
        <v>0</v>
      </c>
      <c r="N368" s="2508"/>
      <c r="O368" s="2507">
        <f t="shared" si="65"/>
        <v>0</v>
      </c>
      <c r="P368" s="2507">
        <f t="shared" si="59"/>
        <v>25000</v>
      </c>
      <c r="Q368" s="2390"/>
      <c r="R368" s="2391"/>
    </row>
    <row r="369" spans="2:18" ht="15.95" hidden="1" customHeight="1">
      <c r="B369" s="3188"/>
      <c r="C369" s="2480">
        <v>41932</v>
      </c>
      <c r="D369" s="1401" t="s">
        <v>788</v>
      </c>
      <c r="E369" s="2508" t="s">
        <v>10</v>
      </c>
      <c r="F369" s="367">
        <v>1</v>
      </c>
      <c r="G369" s="46"/>
      <c r="H369" s="764"/>
      <c r="I369" s="2506">
        <f t="shared" si="63"/>
        <v>0</v>
      </c>
      <c r="J369" s="2508" t="s">
        <v>127</v>
      </c>
      <c r="K369" s="2506">
        <f>F369*12500</f>
        <v>12500</v>
      </c>
      <c r="L369" s="764"/>
      <c r="M369" s="2507">
        <f t="shared" si="64"/>
        <v>0</v>
      </c>
      <c r="N369" s="2508"/>
      <c r="O369" s="2507">
        <f t="shared" si="65"/>
        <v>0</v>
      </c>
      <c r="P369" s="2507">
        <f t="shared" si="59"/>
        <v>12500</v>
      </c>
      <c r="Q369" s="2390"/>
      <c r="R369" s="2391"/>
    </row>
    <row r="370" spans="2:18" ht="15.95" hidden="1" customHeight="1">
      <c r="B370" s="3187"/>
      <c r="C370" s="2480">
        <v>41932</v>
      </c>
      <c r="D370" s="1401" t="s">
        <v>1253</v>
      </c>
      <c r="E370" s="2512" t="s">
        <v>10</v>
      </c>
      <c r="F370" s="367">
        <v>12</v>
      </c>
      <c r="G370" s="46"/>
      <c r="H370" s="764"/>
      <c r="I370" s="2514">
        <f t="shared" si="63"/>
        <v>0</v>
      </c>
      <c r="J370" s="2512" t="s">
        <v>70</v>
      </c>
      <c r="K370" s="2514">
        <v>15000</v>
      </c>
      <c r="L370" s="764"/>
      <c r="M370" s="2531">
        <f t="shared" si="64"/>
        <v>0</v>
      </c>
      <c r="N370" s="2512">
        <v>3</v>
      </c>
      <c r="O370" s="2513">
        <f t="shared" si="65"/>
        <v>45000</v>
      </c>
      <c r="P370" s="2513">
        <f t="shared" si="59"/>
        <v>60000</v>
      </c>
      <c r="Q370" s="2390"/>
      <c r="R370" s="2391"/>
    </row>
    <row r="371" spans="2:18" ht="15.95" hidden="1" customHeight="1">
      <c r="B371" s="3186">
        <v>26</v>
      </c>
      <c r="C371" s="2480">
        <v>41933</v>
      </c>
      <c r="D371" s="1401" t="s">
        <v>788</v>
      </c>
      <c r="E371" s="2508" t="s">
        <v>10</v>
      </c>
      <c r="F371" s="367">
        <v>2</v>
      </c>
      <c r="G371" s="46"/>
      <c r="H371" s="764"/>
      <c r="I371" s="2506">
        <f t="shared" si="63"/>
        <v>0</v>
      </c>
      <c r="J371" s="2508" t="s">
        <v>127</v>
      </c>
      <c r="K371" s="2506">
        <f>F371*12500</f>
        <v>25000</v>
      </c>
      <c r="L371" s="764"/>
      <c r="M371" s="2507">
        <f t="shared" si="64"/>
        <v>0</v>
      </c>
      <c r="N371" s="2508"/>
      <c r="O371" s="2507">
        <f t="shared" si="65"/>
        <v>0</v>
      </c>
      <c r="P371" s="2507">
        <f t="shared" si="59"/>
        <v>25000</v>
      </c>
      <c r="Q371" s="2390"/>
      <c r="R371" s="2391"/>
    </row>
    <row r="372" spans="2:18" ht="15.95" hidden="1" customHeight="1">
      <c r="B372" s="3187"/>
      <c r="C372" s="2480">
        <v>41933</v>
      </c>
      <c r="D372" s="27" t="s">
        <v>1266</v>
      </c>
      <c r="E372" s="2508" t="s">
        <v>984</v>
      </c>
      <c r="F372" s="2508">
        <v>1</v>
      </c>
      <c r="G372" s="46">
        <v>75</v>
      </c>
      <c r="H372" s="764">
        <f>F372*G372</f>
        <v>75</v>
      </c>
      <c r="I372" s="2506">
        <f t="shared" si="63"/>
        <v>37500</v>
      </c>
      <c r="J372" s="2508"/>
      <c r="K372" s="2507"/>
      <c r="L372" s="764"/>
      <c r="M372" s="2507">
        <f t="shared" si="64"/>
        <v>0</v>
      </c>
      <c r="N372" s="2508"/>
      <c r="O372" s="2507">
        <f t="shared" si="65"/>
        <v>0</v>
      </c>
      <c r="P372" s="2507">
        <f t="shared" si="59"/>
        <v>37500</v>
      </c>
      <c r="Q372" s="2390"/>
      <c r="R372" s="2391"/>
    </row>
    <row r="373" spans="2:18" ht="15.6" hidden="1" customHeight="1">
      <c r="B373" s="3186">
        <v>27</v>
      </c>
      <c r="C373" s="2480">
        <v>41934</v>
      </c>
      <c r="D373" s="1401" t="s">
        <v>788</v>
      </c>
      <c r="E373" s="2508" t="s">
        <v>10</v>
      </c>
      <c r="F373" s="367">
        <v>2</v>
      </c>
      <c r="G373" s="46"/>
      <c r="H373" s="764"/>
      <c r="I373" s="2506">
        <f t="shared" si="63"/>
        <v>0</v>
      </c>
      <c r="J373" s="2508" t="s">
        <v>127</v>
      </c>
      <c r="K373" s="2506">
        <f>F373*12500</f>
        <v>25000</v>
      </c>
      <c r="L373" s="764">
        <v>3</v>
      </c>
      <c r="M373" s="2507">
        <f t="shared" si="64"/>
        <v>30000</v>
      </c>
      <c r="N373" s="2508"/>
      <c r="O373" s="2507">
        <f t="shared" si="65"/>
        <v>0</v>
      </c>
      <c r="P373" s="2507">
        <f t="shared" si="59"/>
        <v>55000</v>
      </c>
      <c r="Q373" s="2390"/>
      <c r="R373" s="2391"/>
    </row>
    <row r="374" spans="2:18" ht="15.6" hidden="1" customHeight="1">
      <c r="B374" s="3187"/>
      <c r="C374" s="2480">
        <v>41934</v>
      </c>
      <c r="D374" s="3" t="s">
        <v>800</v>
      </c>
      <c r="E374" s="120" t="s">
        <v>799</v>
      </c>
      <c r="F374" s="2508">
        <v>5</v>
      </c>
      <c r="G374" s="764"/>
      <c r="H374" s="764"/>
      <c r="I374" s="2506">
        <f t="shared" si="63"/>
        <v>0</v>
      </c>
      <c r="J374" s="777"/>
      <c r="K374" s="2506">
        <v>12500</v>
      </c>
      <c r="L374" s="764"/>
      <c r="M374" s="2507">
        <f t="shared" si="64"/>
        <v>0</v>
      </c>
      <c r="N374" s="2508"/>
      <c r="O374" s="2507">
        <f t="shared" si="65"/>
        <v>0</v>
      </c>
      <c r="P374" s="2507">
        <f t="shared" si="59"/>
        <v>12500</v>
      </c>
      <c r="Q374" s="2390"/>
      <c r="R374" s="2391"/>
    </row>
    <row r="375" spans="2:18" ht="15.95" hidden="1" customHeight="1">
      <c r="B375" s="2469">
        <v>28</v>
      </c>
      <c r="C375" s="2480">
        <v>41935</v>
      </c>
      <c r="D375" s="3" t="s">
        <v>800</v>
      </c>
      <c r="E375" s="120" t="s">
        <v>799</v>
      </c>
      <c r="F375" s="2508">
        <v>17</v>
      </c>
      <c r="G375" s="764"/>
      <c r="H375" s="764"/>
      <c r="I375" s="2506">
        <f t="shared" si="63"/>
        <v>0</v>
      </c>
      <c r="J375" s="777" t="s">
        <v>70</v>
      </c>
      <c r="K375" s="2506">
        <v>35000</v>
      </c>
      <c r="L375" s="764"/>
      <c r="M375" s="2507">
        <f t="shared" si="64"/>
        <v>0</v>
      </c>
      <c r="N375" s="2508"/>
      <c r="O375" s="2507">
        <f t="shared" si="65"/>
        <v>0</v>
      </c>
      <c r="P375" s="2507">
        <f t="shared" si="59"/>
        <v>35000</v>
      </c>
      <c r="Q375" s="2390"/>
      <c r="R375" s="2391"/>
    </row>
    <row r="376" spans="2:18" ht="15.95" hidden="1" customHeight="1">
      <c r="B376" s="2469">
        <v>29</v>
      </c>
      <c r="C376" s="2480">
        <v>41936</v>
      </c>
      <c r="D376" s="3" t="s">
        <v>800</v>
      </c>
      <c r="E376" s="120" t="s">
        <v>799</v>
      </c>
      <c r="F376" s="2508">
        <v>15</v>
      </c>
      <c r="G376" s="764"/>
      <c r="H376" s="764"/>
      <c r="I376" s="2506">
        <f t="shared" si="63"/>
        <v>0</v>
      </c>
      <c r="J376" s="777" t="s">
        <v>70</v>
      </c>
      <c r="K376" s="2506">
        <v>35000</v>
      </c>
      <c r="L376" s="764"/>
      <c r="M376" s="2507">
        <f t="shared" si="64"/>
        <v>0</v>
      </c>
      <c r="N376" s="2508"/>
      <c r="O376" s="2507">
        <f t="shared" si="65"/>
        <v>0</v>
      </c>
      <c r="P376" s="2507">
        <f t="shared" si="59"/>
        <v>35000</v>
      </c>
      <c r="Q376" s="2390"/>
      <c r="R376" s="2391"/>
    </row>
    <row r="377" spans="2:18" ht="15.95" hidden="1" customHeight="1" thickBot="1">
      <c r="B377" s="2470">
        <v>30</v>
      </c>
      <c r="C377" s="2481">
        <v>41937</v>
      </c>
      <c r="D377" s="16" t="s">
        <v>1248</v>
      </c>
      <c r="E377" s="2511" t="s">
        <v>556</v>
      </c>
      <c r="F377" s="2511">
        <v>1</v>
      </c>
      <c r="G377" s="765"/>
      <c r="H377" s="765">
        <f>F377*G377</f>
        <v>0</v>
      </c>
      <c r="I377" s="2509">
        <f t="shared" si="63"/>
        <v>0</v>
      </c>
      <c r="J377" s="2583" t="s">
        <v>127</v>
      </c>
      <c r="K377" s="2565">
        <v>15000</v>
      </c>
      <c r="L377" s="1013"/>
      <c r="M377" s="767">
        <f t="shared" si="64"/>
        <v>0</v>
      </c>
      <c r="N377" s="2511"/>
      <c r="O377" s="767">
        <f t="shared" si="65"/>
        <v>0</v>
      </c>
      <c r="P377" s="767">
        <f t="shared" si="59"/>
        <v>15000</v>
      </c>
      <c r="Q377" s="2396"/>
      <c r="R377" s="2397"/>
    </row>
    <row r="378" spans="2:18" ht="15.95" hidden="1" customHeight="1">
      <c r="B378" s="2725">
        <v>1</v>
      </c>
      <c r="C378" s="2840">
        <v>41938</v>
      </c>
      <c r="D378" s="27" t="s">
        <v>1200</v>
      </c>
      <c r="E378" s="2731" t="s">
        <v>984</v>
      </c>
      <c r="F378" s="2731">
        <v>1</v>
      </c>
      <c r="G378" s="46">
        <v>55</v>
      </c>
      <c r="H378" s="764">
        <f>F378*G378</f>
        <v>55</v>
      </c>
      <c r="I378" s="2729">
        <f>H378*500</f>
        <v>27500</v>
      </c>
      <c r="J378" s="2731"/>
      <c r="K378" s="2730"/>
      <c r="L378" s="764">
        <v>2</v>
      </c>
      <c r="M378" s="2730">
        <f>L378*10000</f>
        <v>20000</v>
      </c>
      <c r="N378" s="2731"/>
      <c r="O378" s="2730">
        <f>N378*15000</f>
        <v>0</v>
      </c>
      <c r="P378" s="2730">
        <f t="shared" si="59"/>
        <v>47500</v>
      </c>
      <c r="Q378" s="2843"/>
      <c r="R378" s="2858"/>
    </row>
    <row r="379" spans="2:18" ht="15.95" hidden="1" customHeight="1">
      <c r="B379" s="2727">
        <v>2</v>
      </c>
      <c r="C379" s="2480">
        <v>41939</v>
      </c>
      <c r="D379" s="3" t="s">
        <v>1248</v>
      </c>
      <c r="E379" s="2731" t="s">
        <v>556</v>
      </c>
      <c r="F379" s="2731">
        <v>2</v>
      </c>
      <c r="G379" s="764">
        <v>25</v>
      </c>
      <c r="H379" s="764">
        <f>F379*G379</f>
        <v>50</v>
      </c>
      <c r="I379" s="2729">
        <f t="shared" ref="I379:I394" si="66">H379*500</f>
        <v>25000</v>
      </c>
      <c r="J379" s="2731" t="s">
        <v>127</v>
      </c>
      <c r="K379" s="2730">
        <f>H379*200</f>
        <v>10000</v>
      </c>
      <c r="L379" s="123">
        <v>3</v>
      </c>
      <c r="M379" s="2730">
        <f t="shared" ref="M379:M392" si="67">L379*10000</f>
        <v>30000</v>
      </c>
      <c r="N379" s="2731"/>
      <c r="O379" s="2730">
        <f t="shared" ref="O379:O392" si="68">N379*15000</f>
        <v>0</v>
      </c>
      <c r="P379" s="2730">
        <f t="shared" si="59"/>
        <v>65000</v>
      </c>
      <c r="Q379" s="2598"/>
      <c r="R379" s="2597"/>
    </row>
    <row r="380" spans="2:18" ht="15.95" hidden="1" customHeight="1">
      <c r="B380" s="2727">
        <v>3</v>
      </c>
      <c r="C380" s="2480">
        <v>41940</v>
      </c>
      <c r="D380" s="27" t="s">
        <v>800</v>
      </c>
      <c r="E380" s="120" t="s">
        <v>799</v>
      </c>
      <c r="F380" s="2731">
        <v>16</v>
      </c>
      <c r="G380" s="764"/>
      <c r="H380" s="764"/>
      <c r="I380" s="2729">
        <f t="shared" si="66"/>
        <v>0</v>
      </c>
      <c r="J380" s="777"/>
      <c r="K380" s="2729">
        <f>F380*2000</f>
        <v>32000</v>
      </c>
      <c r="L380" s="123"/>
      <c r="M380" s="2730">
        <f t="shared" si="67"/>
        <v>0</v>
      </c>
      <c r="N380" s="2731"/>
      <c r="O380" s="2730">
        <f t="shared" si="68"/>
        <v>0</v>
      </c>
      <c r="P380" s="2730">
        <f t="shared" si="59"/>
        <v>32000</v>
      </c>
      <c r="Q380" s="2598"/>
      <c r="R380" s="2597"/>
    </row>
    <row r="381" spans="2:18" ht="15.95" hidden="1" customHeight="1">
      <c r="B381" s="2727">
        <v>4</v>
      </c>
      <c r="C381" s="2480">
        <v>41941</v>
      </c>
      <c r="D381" s="1401" t="s">
        <v>788</v>
      </c>
      <c r="E381" s="2731" t="s">
        <v>10</v>
      </c>
      <c r="F381" s="367">
        <v>1</v>
      </c>
      <c r="G381" s="46"/>
      <c r="H381" s="764"/>
      <c r="I381" s="2729">
        <f t="shared" si="66"/>
        <v>0</v>
      </c>
      <c r="J381" s="2731" t="s">
        <v>127</v>
      </c>
      <c r="K381" s="2729">
        <f>F381*12500</f>
        <v>12500</v>
      </c>
      <c r="L381" s="764"/>
      <c r="M381" s="2730">
        <f t="shared" si="67"/>
        <v>0</v>
      </c>
      <c r="N381" s="2731"/>
      <c r="O381" s="2730">
        <f t="shared" si="68"/>
        <v>0</v>
      </c>
      <c r="P381" s="2730">
        <f t="shared" si="59"/>
        <v>12500</v>
      </c>
      <c r="Q381" s="2598"/>
      <c r="R381" s="2597"/>
    </row>
    <row r="382" spans="2:18" ht="15.95" hidden="1" customHeight="1">
      <c r="B382" s="3186">
        <v>5</v>
      </c>
      <c r="C382" s="2480">
        <v>41942</v>
      </c>
      <c r="D382" s="27" t="s">
        <v>1582</v>
      </c>
      <c r="E382" s="120" t="s">
        <v>1583</v>
      </c>
      <c r="F382" s="2731">
        <v>5</v>
      </c>
      <c r="G382" s="764"/>
      <c r="H382" s="764"/>
      <c r="I382" s="2729">
        <f t="shared" si="66"/>
        <v>0</v>
      </c>
      <c r="J382" s="777"/>
      <c r="K382" s="2729">
        <f>F382*2000</f>
        <v>10000</v>
      </c>
      <c r="L382" s="123"/>
      <c r="M382" s="2730">
        <f t="shared" si="67"/>
        <v>0</v>
      </c>
      <c r="N382" s="2731"/>
      <c r="O382" s="2730">
        <f t="shared" si="68"/>
        <v>0</v>
      </c>
      <c r="P382" s="2730">
        <f t="shared" si="59"/>
        <v>10000</v>
      </c>
      <c r="Q382" s="2598"/>
      <c r="R382" s="2597"/>
    </row>
    <row r="383" spans="2:18" ht="15.95" hidden="1" customHeight="1">
      <c r="B383" s="3187"/>
      <c r="C383" s="2480">
        <v>41942</v>
      </c>
      <c r="D383" s="1401" t="s">
        <v>1581</v>
      </c>
      <c r="E383" s="2731" t="s">
        <v>10</v>
      </c>
      <c r="F383" s="367">
        <v>2</v>
      </c>
      <c r="G383" s="46"/>
      <c r="H383" s="764"/>
      <c r="I383" s="2729">
        <f t="shared" si="66"/>
        <v>0</v>
      </c>
      <c r="J383" s="2731" t="s">
        <v>127</v>
      </c>
      <c r="K383" s="2729">
        <f>F383*10000</f>
        <v>20000</v>
      </c>
      <c r="L383" s="764">
        <v>1</v>
      </c>
      <c r="M383" s="2730">
        <f t="shared" si="67"/>
        <v>10000</v>
      </c>
      <c r="N383" s="2731"/>
      <c r="O383" s="2730">
        <f t="shared" si="68"/>
        <v>0</v>
      </c>
      <c r="P383" s="2730">
        <f t="shared" si="59"/>
        <v>30000</v>
      </c>
      <c r="Q383" s="2598"/>
      <c r="R383" s="2597"/>
    </row>
    <row r="384" spans="2:18" ht="15.95" hidden="1" customHeight="1">
      <c r="B384" s="3186">
        <v>6</v>
      </c>
      <c r="C384" s="2480">
        <v>41943</v>
      </c>
      <c r="D384" s="27" t="s">
        <v>1582</v>
      </c>
      <c r="E384" s="120" t="s">
        <v>1583</v>
      </c>
      <c r="F384" s="2731">
        <v>6</v>
      </c>
      <c r="G384" s="764"/>
      <c r="H384" s="764"/>
      <c r="I384" s="2729">
        <f t="shared" si="66"/>
        <v>0</v>
      </c>
      <c r="J384" s="777"/>
      <c r="K384" s="2729">
        <f>F384*2000</f>
        <v>12000</v>
      </c>
      <c r="L384" s="123"/>
      <c r="M384" s="2730">
        <f t="shared" si="67"/>
        <v>0</v>
      </c>
      <c r="N384" s="2731"/>
      <c r="O384" s="2730">
        <f t="shared" si="68"/>
        <v>0</v>
      </c>
      <c r="P384" s="2730">
        <f t="shared" si="59"/>
        <v>12000</v>
      </c>
      <c r="Q384" s="2598"/>
      <c r="R384" s="2597"/>
    </row>
    <row r="385" spans="2:18" ht="15.95" hidden="1" customHeight="1">
      <c r="B385" s="3187"/>
      <c r="C385" s="2480">
        <v>41943</v>
      </c>
      <c r="D385" s="1401" t="s">
        <v>1581</v>
      </c>
      <c r="E385" s="2731" t="s">
        <v>10</v>
      </c>
      <c r="F385" s="367">
        <v>2</v>
      </c>
      <c r="G385" s="46"/>
      <c r="H385" s="764"/>
      <c r="I385" s="2729">
        <f t="shared" si="66"/>
        <v>0</v>
      </c>
      <c r="J385" s="2731" t="s">
        <v>127</v>
      </c>
      <c r="K385" s="2729">
        <f>F385*10000</f>
        <v>20000</v>
      </c>
      <c r="L385" s="764"/>
      <c r="M385" s="2730">
        <f t="shared" si="67"/>
        <v>0</v>
      </c>
      <c r="N385" s="2731"/>
      <c r="O385" s="2730">
        <f t="shared" si="68"/>
        <v>0</v>
      </c>
      <c r="P385" s="2730">
        <f t="shared" si="59"/>
        <v>20000</v>
      </c>
      <c r="Q385" s="2598"/>
      <c r="R385" s="2597"/>
    </row>
    <row r="386" spans="2:18" ht="15.95" hidden="1" customHeight="1">
      <c r="B386" s="2727">
        <v>7</v>
      </c>
      <c r="C386" s="2480">
        <v>41944</v>
      </c>
      <c r="D386" s="27" t="s">
        <v>1542</v>
      </c>
      <c r="E386" s="2731" t="s">
        <v>984</v>
      </c>
      <c r="F386" s="2731">
        <v>1</v>
      </c>
      <c r="G386" s="46">
        <v>55</v>
      </c>
      <c r="H386" s="764">
        <v>55</v>
      </c>
      <c r="I386" s="2729">
        <f t="shared" si="66"/>
        <v>27500</v>
      </c>
      <c r="J386" s="2731" t="s">
        <v>127</v>
      </c>
      <c r="K386" s="2730">
        <f>H386*200</f>
        <v>11000</v>
      </c>
      <c r="L386" s="764">
        <v>3</v>
      </c>
      <c r="M386" s="2730">
        <f t="shared" si="67"/>
        <v>30000</v>
      </c>
      <c r="N386" s="2731"/>
      <c r="O386" s="2730">
        <f t="shared" si="68"/>
        <v>0</v>
      </c>
      <c r="P386" s="2730">
        <f t="shared" si="59"/>
        <v>68500</v>
      </c>
      <c r="Q386" s="2598"/>
      <c r="R386" s="2164" t="s">
        <v>1585</v>
      </c>
    </row>
    <row r="387" spans="2:18" ht="15.95" hidden="1" customHeight="1">
      <c r="B387" s="3196">
        <v>8</v>
      </c>
      <c r="C387" s="2479">
        <v>41945</v>
      </c>
      <c r="D387" s="1401" t="s">
        <v>1581</v>
      </c>
      <c r="E387" s="2731" t="s">
        <v>10</v>
      </c>
      <c r="F387" s="367">
        <v>2</v>
      </c>
      <c r="G387" s="46"/>
      <c r="H387" s="764"/>
      <c r="I387" s="2729">
        <f t="shared" si="66"/>
        <v>0</v>
      </c>
      <c r="J387" s="2731" t="s">
        <v>127</v>
      </c>
      <c r="K387" s="2729">
        <f>F387*10000</f>
        <v>20000</v>
      </c>
      <c r="L387" s="764">
        <v>5</v>
      </c>
      <c r="M387" s="2730">
        <f t="shared" si="67"/>
        <v>50000</v>
      </c>
      <c r="N387" s="2731"/>
      <c r="O387" s="2730">
        <f t="shared" si="68"/>
        <v>0</v>
      </c>
      <c r="P387" s="2730">
        <f t="shared" si="59"/>
        <v>70000</v>
      </c>
      <c r="Q387" s="2598"/>
      <c r="R387" s="2597"/>
    </row>
    <row r="388" spans="2:18" ht="15.95" hidden="1" customHeight="1">
      <c r="B388" s="3198"/>
      <c r="C388" s="2479">
        <v>41945</v>
      </c>
      <c r="D388" s="27" t="s">
        <v>1582</v>
      </c>
      <c r="E388" s="120" t="s">
        <v>1583</v>
      </c>
      <c r="F388" s="2731">
        <v>8</v>
      </c>
      <c r="G388" s="764"/>
      <c r="H388" s="764"/>
      <c r="I388" s="2729">
        <f t="shared" si="66"/>
        <v>0</v>
      </c>
      <c r="J388" s="777"/>
      <c r="K388" s="2729">
        <f>F388*2000</f>
        <v>16000</v>
      </c>
      <c r="L388" s="123">
        <v>3</v>
      </c>
      <c r="M388" s="2730">
        <f t="shared" si="67"/>
        <v>30000</v>
      </c>
      <c r="N388" s="2731"/>
      <c r="O388" s="2730">
        <f t="shared" si="68"/>
        <v>0</v>
      </c>
      <c r="P388" s="2730">
        <f t="shared" si="59"/>
        <v>46000</v>
      </c>
      <c r="Q388" s="2598"/>
      <c r="R388" s="2597"/>
    </row>
    <row r="389" spans="2:18" ht="15.95" hidden="1" customHeight="1">
      <c r="B389" s="3186">
        <v>9</v>
      </c>
      <c r="C389" s="2480">
        <v>41946</v>
      </c>
      <c r="D389" s="27" t="s">
        <v>1582</v>
      </c>
      <c r="E389" s="120" t="s">
        <v>1583</v>
      </c>
      <c r="F389" s="2731">
        <v>3</v>
      </c>
      <c r="G389" s="764"/>
      <c r="H389" s="764"/>
      <c r="I389" s="2729">
        <f t="shared" si="66"/>
        <v>0</v>
      </c>
      <c r="J389" s="777"/>
      <c r="K389" s="2729">
        <f>F389*2000</f>
        <v>6000</v>
      </c>
      <c r="L389" s="123"/>
      <c r="M389" s="2730">
        <f t="shared" si="67"/>
        <v>0</v>
      </c>
      <c r="N389" s="2731"/>
      <c r="O389" s="2730">
        <f t="shared" si="68"/>
        <v>0</v>
      </c>
      <c r="P389" s="2730">
        <f t="shared" si="59"/>
        <v>6000</v>
      </c>
      <c r="Q389" s="2598"/>
      <c r="R389" s="2597"/>
    </row>
    <row r="390" spans="2:18" ht="15.95" hidden="1" customHeight="1">
      <c r="B390" s="3187"/>
      <c r="C390" s="2480">
        <v>41946</v>
      </c>
      <c r="D390" s="1401" t="s">
        <v>1581</v>
      </c>
      <c r="E390" s="2731" t="s">
        <v>10</v>
      </c>
      <c r="F390" s="367">
        <v>1</v>
      </c>
      <c r="G390" s="46"/>
      <c r="H390" s="764"/>
      <c r="I390" s="2729">
        <f t="shared" si="66"/>
        <v>0</v>
      </c>
      <c r="J390" s="2731" t="s">
        <v>127</v>
      </c>
      <c r="K390" s="2729">
        <f>F390*10000</f>
        <v>10000</v>
      </c>
      <c r="L390" s="764"/>
      <c r="M390" s="2730">
        <f t="shared" si="67"/>
        <v>0</v>
      </c>
      <c r="N390" s="2731"/>
      <c r="O390" s="2730">
        <f t="shared" si="68"/>
        <v>0</v>
      </c>
      <c r="P390" s="2730">
        <f t="shared" si="59"/>
        <v>10000</v>
      </c>
      <c r="Q390" s="2598"/>
      <c r="R390" s="2597"/>
    </row>
    <row r="391" spans="2:18" ht="15.95" hidden="1" customHeight="1">
      <c r="B391" s="3186">
        <v>10</v>
      </c>
      <c r="C391" s="2480">
        <v>41947</v>
      </c>
      <c r="D391" s="27" t="s">
        <v>1582</v>
      </c>
      <c r="E391" s="120" t="s">
        <v>1583</v>
      </c>
      <c r="F391" s="2731">
        <v>3</v>
      </c>
      <c r="G391" s="764"/>
      <c r="H391" s="764"/>
      <c r="I391" s="2729">
        <f t="shared" si="66"/>
        <v>0</v>
      </c>
      <c r="J391" s="777"/>
      <c r="K391" s="2729">
        <f>F391*2000</f>
        <v>6000</v>
      </c>
      <c r="L391" s="123"/>
      <c r="M391" s="2730">
        <f t="shared" si="67"/>
        <v>0</v>
      </c>
      <c r="N391" s="2731"/>
      <c r="O391" s="2730">
        <f t="shared" si="68"/>
        <v>0</v>
      </c>
      <c r="P391" s="2730">
        <f t="shared" si="59"/>
        <v>6000</v>
      </c>
      <c r="Q391" s="2598"/>
      <c r="R391" s="2597"/>
    </row>
    <row r="392" spans="2:18" ht="15.95" hidden="1" customHeight="1">
      <c r="B392" s="3187"/>
      <c r="C392" s="2480">
        <v>41947</v>
      </c>
      <c r="D392" s="1401" t="s">
        <v>1581</v>
      </c>
      <c r="E392" s="2731" t="s">
        <v>10</v>
      </c>
      <c r="F392" s="367">
        <v>3</v>
      </c>
      <c r="G392" s="46"/>
      <c r="H392" s="764"/>
      <c r="I392" s="2729">
        <f t="shared" si="66"/>
        <v>0</v>
      </c>
      <c r="J392" s="2731" t="s">
        <v>127</v>
      </c>
      <c r="K392" s="2729">
        <f>F392*10000</f>
        <v>30000</v>
      </c>
      <c r="L392" s="764"/>
      <c r="M392" s="2730">
        <f t="shared" si="67"/>
        <v>0</v>
      </c>
      <c r="N392" s="2731"/>
      <c r="O392" s="2730">
        <f t="shared" si="68"/>
        <v>0</v>
      </c>
      <c r="P392" s="2730">
        <f t="shared" si="59"/>
        <v>30000</v>
      </c>
      <c r="Q392" s="2598"/>
      <c r="R392" s="2597"/>
    </row>
    <row r="393" spans="2:18" ht="15.95" hidden="1" customHeight="1">
      <c r="B393" s="2727">
        <v>11</v>
      </c>
      <c r="C393" s="2480">
        <v>41948</v>
      </c>
      <c r="D393" s="1390" t="s">
        <v>1586</v>
      </c>
      <c r="E393" s="2622"/>
      <c r="F393" s="2740"/>
      <c r="G393" s="2740"/>
      <c r="H393" s="2378"/>
      <c r="I393" s="2729">
        <f t="shared" si="66"/>
        <v>0</v>
      </c>
      <c r="J393" s="2740"/>
      <c r="K393" s="2740"/>
      <c r="L393" s="2622"/>
      <c r="M393" s="2730">
        <f>L393*10000</f>
        <v>0</v>
      </c>
      <c r="N393" s="2731"/>
      <c r="O393" s="2730">
        <f>N393*15000</f>
        <v>0</v>
      </c>
      <c r="P393" s="2730">
        <f>I393+K393+M393+O393</f>
        <v>0</v>
      </c>
      <c r="Q393" s="2598"/>
      <c r="R393" s="2597"/>
    </row>
    <row r="394" spans="2:18" ht="15.95" hidden="1" customHeight="1">
      <c r="B394" s="3186">
        <v>12</v>
      </c>
      <c r="C394" s="2480">
        <v>41949</v>
      </c>
      <c r="D394" s="2484" t="s">
        <v>1587</v>
      </c>
      <c r="E394" s="2485"/>
      <c r="F394" s="2484"/>
      <c r="G394" s="2484"/>
      <c r="H394" s="1470"/>
      <c r="I394" s="2729">
        <f t="shared" si="66"/>
        <v>0</v>
      </c>
      <c r="J394" s="1093" t="s">
        <v>127</v>
      </c>
      <c r="K394" s="2863">
        <v>10000</v>
      </c>
      <c r="L394" s="2485"/>
      <c r="M394" s="1804"/>
      <c r="N394" s="2485"/>
      <c r="O394" s="1804"/>
      <c r="P394" s="1804"/>
      <c r="Q394" s="2486"/>
      <c r="R394" s="2100"/>
    </row>
    <row r="395" spans="2:18" ht="15.95" hidden="1" customHeight="1">
      <c r="B395" s="3187"/>
      <c r="C395" s="2480">
        <v>41949</v>
      </c>
      <c r="D395" s="1401" t="s">
        <v>788</v>
      </c>
      <c r="E395" s="2731" t="s">
        <v>10</v>
      </c>
      <c r="F395" s="367">
        <v>1</v>
      </c>
      <c r="G395" s="46"/>
      <c r="H395" s="764"/>
      <c r="I395" s="2729">
        <f t="shared" ref="I395:I422" si="69">H395*500</f>
        <v>0</v>
      </c>
      <c r="J395" s="2731" t="s">
        <v>127</v>
      </c>
      <c r="K395" s="2729">
        <f>F395*12500</f>
        <v>12500</v>
      </c>
      <c r="L395" s="764"/>
      <c r="M395" s="2730">
        <f t="shared" ref="M395:M415" si="70">L395*10000</f>
        <v>0</v>
      </c>
      <c r="N395" s="2731"/>
      <c r="O395" s="2730">
        <f t="shared" ref="O395:O416" si="71">N395*15000</f>
        <v>0</v>
      </c>
      <c r="P395" s="2730">
        <f t="shared" ref="P395:P416" si="72">I395+K395+M395+O395</f>
        <v>12500</v>
      </c>
      <c r="Q395" s="2598"/>
      <c r="R395" s="2597"/>
    </row>
    <row r="396" spans="2:18" ht="15.95" hidden="1" customHeight="1">
      <c r="B396" s="3186">
        <v>13</v>
      </c>
      <c r="C396" s="2480">
        <v>41950</v>
      </c>
      <c r="D396" s="27" t="s">
        <v>800</v>
      </c>
      <c r="E396" s="120" t="s">
        <v>799</v>
      </c>
      <c r="F396" s="2731">
        <v>7</v>
      </c>
      <c r="G396" s="764"/>
      <c r="H396" s="764"/>
      <c r="I396" s="2729">
        <f t="shared" si="69"/>
        <v>0</v>
      </c>
      <c r="J396" s="777"/>
      <c r="K396" s="2729">
        <f>F396*2000</f>
        <v>14000</v>
      </c>
      <c r="L396" s="123"/>
      <c r="M396" s="2730">
        <f t="shared" si="70"/>
        <v>0</v>
      </c>
      <c r="N396" s="2731"/>
      <c r="O396" s="2730">
        <f t="shared" si="71"/>
        <v>0</v>
      </c>
      <c r="P396" s="2730">
        <f t="shared" si="72"/>
        <v>14000</v>
      </c>
      <c r="Q396" s="2598"/>
      <c r="R396" s="2597"/>
    </row>
    <row r="397" spans="2:18" ht="15.95" hidden="1" customHeight="1">
      <c r="B397" s="3187"/>
      <c r="C397" s="2480">
        <v>41950</v>
      </c>
      <c r="D397" s="1401" t="s">
        <v>788</v>
      </c>
      <c r="E397" s="2731" t="s">
        <v>10</v>
      </c>
      <c r="F397" s="367">
        <v>2</v>
      </c>
      <c r="G397" s="46"/>
      <c r="H397" s="764"/>
      <c r="I397" s="2729">
        <f t="shared" si="69"/>
        <v>0</v>
      </c>
      <c r="J397" s="2731" t="s">
        <v>127</v>
      </c>
      <c r="K397" s="2729">
        <f>F397*12500</f>
        <v>25000</v>
      </c>
      <c r="L397" s="764">
        <v>6</v>
      </c>
      <c r="M397" s="2730">
        <f t="shared" si="70"/>
        <v>60000</v>
      </c>
      <c r="N397" s="2731"/>
      <c r="O397" s="2730">
        <f t="shared" si="71"/>
        <v>0</v>
      </c>
      <c r="P397" s="2730">
        <f t="shared" si="72"/>
        <v>85000</v>
      </c>
      <c r="Q397" s="2598"/>
      <c r="R397" s="2597"/>
    </row>
    <row r="398" spans="2:18" ht="15.95" hidden="1" customHeight="1">
      <c r="B398" s="2727">
        <v>14</v>
      </c>
      <c r="C398" s="2480">
        <v>41951</v>
      </c>
      <c r="D398" s="27" t="s">
        <v>800</v>
      </c>
      <c r="E398" s="120" t="s">
        <v>799</v>
      </c>
      <c r="F398" s="2731">
        <v>1</v>
      </c>
      <c r="G398" s="764"/>
      <c r="H398" s="764"/>
      <c r="I398" s="2729">
        <f t="shared" si="69"/>
        <v>0</v>
      </c>
      <c r="J398" s="777"/>
      <c r="K398" s="2729">
        <f>F398*5000</f>
        <v>5000</v>
      </c>
      <c r="L398" s="123">
        <v>1</v>
      </c>
      <c r="M398" s="2730">
        <f t="shared" si="70"/>
        <v>10000</v>
      </c>
      <c r="N398" s="2731"/>
      <c r="O398" s="2730">
        <f t="shared" si="71"/>
        <v>0</v>
      </c>
      <c r="P398" s="2730">
        <f t="shared" si="72"/>
        <v>15000</v>
      </c>
      <c r="Q398" s="2486"/>
      <c r="R398" s="2164" t="s">
        <v>1580</v>
      </c>
    </row>
    <row r="399" spans="2:18" ht="15.95" hidden="1" customHeight="1">
      <c r="B399" s="2726">
        <v>15</v>
      </c>
      <c r="C399" s="2479">
        <v>41952</v>
      </c>
      <c r="D399" s="1401" t="s">
        <v>788</v>
      </c>
      <c r="E399" s="2731" t="s">
        <v>10</v>
      </c>
      <c r="F399" s="367">
        <v>2</v>
      </c>
      <c r="G399" s="46"/>
      <c r="H399" s="764"/>
      <c r="I399" s="2729">
        <f t="shared" si="69"/>
        <v>0</v>
      </c>
      <c r="J399" s="2731" t="s">
        <v>127</v>
      </c>
      <c r="K399" s="2729">
        <f>F399*12500</f>
        <v>25000</v>
      </c>
      <c r="L399" s="764">
        <v>8</v>
      </c>
      <c r="M399" s="2730">
        <f t="shared" si="70"/>
        <v>80000</v>
      </c>
      <c r="N399" s="2731"/>
      <c r="O399" s="2730">
        <f t="shared" si="71"/>
        <v>0</v>
      </c>
      <c r="P399" s="2730">
        <f t="shared" si="72"/>
        <v>105000</v>
      </c>
      <c r="Q399" s="2598"/>
      <c r="R399" s="2597"/>
    </row>
    <row r="400" spans="2:18" ht="15.95" hidden="1" customHeight="1">
      <c r="B400" s="2727">
        <v>16</v>
      </c>
      <c r="C400" s="2480">
        <v>41953</v>
      </c>
      <c r="D400" s="1401" t="s">
        <v>788</v>
      </c>
      <c r="E400" s="2731" t="s">
        <v>10</v>
      </c>
      <c r="F400" s="367">
        <v>4</v>
      </c>
      <c r="G400" s="46"/>
      <c r="H400" s="764"/>
      <c r="I400" s="2729">
        <f t="shared" si="69"/>
        <v>0</v>
      </c>
      <c r="J400" s="2731" t="s">
        <v>127</v>
      </c>
      <c r="K400" s="2729">
        <f>F400*12500</f>
        <v>50000</v>
      </c>
      <c r="L400" s="764"/>
      <c r="M400" s="2730">
        <f t="shared" si="70"/>
        <v>0</v>
      </c>
      <c r="N400" s="2731"/>
      <c r="O400" s="2730">
        <f t="shared" si="71"/>
        <v>0</v>
      </c>
      <c r="P400" s="2730">
        <f t="shared" si="72"/>
        <v>50000</v>
      </c>
      <c r="Q400" s="2598"/>
      <c r="R400" s="2597"/>
    </row>
    <row r="401" spans="2:18" ht="15.95" hidden="1" customHeight="1">
      <c r="B401" s="2727">
        <v>17</v>
      </c>
      <c r="C401" s="2480">
        <v>41954</v>
      </c>
      <c r="D401" s="1401" t="s">
        <v>788</v>
      </c>
      <c r="E401" s="2731" t="s">
        <v>10</v>
      </c>
      <c r="F401" s="367">
        <v>3</v>
      </c>
      <c r="G401" s="46"/>
      <c r="H401" s="764"/>
      <c r="I401" s="2729">
        <f t="shared" si="69"/>
        <v>0</v>
      </c>
      <c r="J401" s="2731" t="s">
        <v>127</v>
      </c>
      <c r="K401" s="2729">
        <f>F401*12500</f>
        <v>37500</v>
      </c>
      <c r="L401" s="764"/>
      <c r="M401" s="2730">
        <f t="shared" si="70"/>
        <v>0</v>
      </c>
      <c r="N401" s="2731"/>
      <c r="O401" s="2730">
        <f t="shared" si="71"/>
        <v>0</v>
      </c>
      <c r="P401" s="2730">
        <f t="shared" si="72"/>
        <v>37500</v>
      </c>
      <c r="Q401" s="2598"/>
      <c r="R401" s="2597"/>
    </row>
    <row r="402" spans="2:18" ht="15.95" hidden="1" customHeight="1">
      <c r="B402" s="3186">
        <v>18</v>
      </c>
      <c r="C402" s="2480">
        <v>41955</v>
      </c>
      <c r="D402" s="1401" t="s">
        <v>788</v>
      </c>
      <c r="E402" s="2731" t="s">
        <v>10</v>
      </c>
      <c r="F402" s="367">
        <v>2</v>
      </c>
      <c r="G402" s="46"/>
      <c r="H402" s="764"/>
      <c r="I402" s="2729">
        <f t="shared" si="69"/>
        <v>0</v>
      </c>
      <c r="J402" s="2731" t="s">
        <v>127</v>
      </c>
      <c r="K402" s="2729">
        <f>F402*12500</f>
        <v>25000</v>
      </c>
      <c r="L402" s="764"/>
      <c r="M402" s="2730">
        <f t="shared" si="70"/>
        <v>0</v>
      </c>
      <c r="N402" s="2731"/>
      <c r="O402" s="2730">
        <f t="shared" si="71"/>
        <v>0</v>
      </c>
      <c r="P402" s="2730">
        <f t="shared" si="72"/>
        <v>25000</v>
      </c>
      <c r="Q402" s="2598"/>
      <c r="R402" s="2597"/>
    </row>
    <row r="403" spans="2:18" ht="15.95" hidden="1" customHeight="1">
      <c r="B403" s="3187"/>
      <c r="C403" s="2480">
        <v>41955</v>
      </c>
      <c r="D403" s="1121" t="s">
        <v>795</v>
      </c>
      <c r="E403" s="2731" t="s">
        <v>556</v>
      </c>
      <c r="F403" s="2731">
        <v>1</v>
      </c>
      <c r="G403" s="764">
        <v>20</v>
      </c>
      <c r="H403" s="764">
        <f>F403*G403</f>
        <v>20</v>
      </c>
      <c r="I403" s="122">
        <f t="shared" si="69"/>
        <v>10000</v>
      </c>
      <c r="J403" s="2731"/>
      <c r="K403" s="779"/>
      <c r="L403" s="764"/>
      <c r="M403" s="2730">
        <f t="shared" si="70"/>
        <v>0</v>
      </c>
      <c r="N403" s="2731"/>
      <c r="O403" s="2730">
        <f t="shared" si="71"/>
        <v>0</v>
      </c>
      <c r="P403" s="2730">
        <f t="shared" si="72"/>
        <v>10000</v>
      </c>
      <c r="Q403" s="2598"/>
      <c r="R403" s="2597"/>
    </row>
    <row r="404" spans="2:18" ht="15.95" hidden="1" customHeight="1">
      <c r="B404" s="2727">
        <v>19</v>
      </c>
      <c r="C404" s="2480">
        <v>41956</v>
      </c>
      <c r="D404" s="1401" t="s">
        <v>788</v>
      </c>
      <c r="E404" s="2731" t="s">
        <v>10</v>
      </c>
      <c r="F404" s="367">
        <v>2</v>
      </c>
      <c r="G404" s="46"/>
      <c r="H404" s="764"/>
      <c r="I404" s="2729">
        <f t="shared" si="69"/>
        <v>0</v>
      </c>
      <c r="J404" s="2731" t="s">
        <v>127</v>
      </c>
      <c r="K404" s="2729">
        <f>F404*12500</f>
        <v>25000</v>
      </c>
      <c r="L404" s="764">
        <v>1</v>
      </c>
      <c r="M404" s="2730">
        <f t="shared" si="70"/>
        <v>10000</v>
      </c>
      <c r="N404" s="2731"/>
      <c r="O404" s="2730">
        <f t="shared" si="71"/>
        <v>0</v>
      </c>
      <c r="P404" s="2730">
        <f t="shared" si="72"/>
        <v>35000</v>
      </c>
      <c r="Q404" s="2598"/>
      <c r="R404" s="2597"/>
    </row>
    <row r="405" spans="2:18" ht="15.6" hidden="1" customHeight="1">
      <c r="B405" s="3186">
        <v>20</v>
      </c>
      <c r="C405" s="2480">
        <v>41957</v>
      </c>
      <c r="D405" s="1401" t="s">
        <v>788</v>
      </c>
      <c r="E405" s="2731" t="s">
        <v>10</v>
      </c>
      <c r="F405" s="367">
        <v>2</v>
      </c>
      <c r="G405" s="46"/>
      <c r="H405" s="764"/>
      <c r="I405" s="2729">
        <f t="shared" si="69"/>
        <v>0</v>
      </c>
      <c r="J405" s="2731" t="s">
        <v>127</v>
      </c>
      <c r="K405" s="2729">
        <f>F405*12500</f>
        <v>25000</v>
      </c>
      <c r="L405" s="764"/>
      <c r="M405" s="2730">
        <f t="shared" si="70"/>
        <v>0</v>
      </c>
      <c r="N405" s="2731"/>
      <c r="O405" s="2730">
        <f t="shared" si="71"/>
        <v>0</v>
      </c>
      <c r="P405" s="2730">
        <f t="shared" si="72"/>
        <v>25000</v>
      </c>
      <c r="Q405" s="2598"/>
      <c r="R405" s="2597"/>
    </row>
    <row r="406" spans="2:18" ht="15.6" hidden="1" customHeight="1">
      <c r="B406" s="3187"/>
      <c r="C406" s="2480">
        <v>41957</v>
      </c>
      <c r="D406" s="27" t="s">
        <v>800</v>
      </c>
      <c r="E406" s="120" t="s">
        <v>799</v>
      </c>
      <c r="F406" s="2731">
        <v>2</v>
      </c>
      <c r="G406" s="764"/>
      <c r="H406" s="764"/>
      <c r="I406" s="2729">
        <f t="shared" si="69"/>
        <v>0</v>
      </c>
      <c r="J406" s="777"/>
      <c r="K406" s="2729">
        <f>F406*2000</f>
        <v>4000</v>
      </c>
      <c r="L406" s="123"/>
      <c r="M406" s="2730">
        <f t="shared" si="70"/>
        <v>0</v>
      </c>
      <c r="N406" s="2731"/>
      <c r="O406" s="2730">
        <f t="shared" si="71"/>
        <v>0</v>
      </c>
      <c r="P406" s="2730">
        <f t="shared" si="72"/>
        <v>4000</v>
      </c>
      <c r="Q406" s="2598"/>
      <c r="R406" s="2597"/>
    </row>
    <row r="407" spans="2:18" ht="15.95" hidden="1" customHeight="1">
      <c r="B407" s="3186">
        <v>21</v>
      </c>
      <c r="C407" s="2480">
        <v>41958</v>
      </c>
      <c r="D407" s="27" t="s">
        <v>800</v>
      </c>
      <c r="E407" s="120" t="s">
        <v>799</v>
      </c>
      <c r="F407" s="2731">
        <v>4</v>
      </c>
      <c r="G407" s="764"/>
      <c r="H407" s="764"/>
      <c r="I407" s="2729">
        <f t="shared" si="69"/>
        <v>0</v>
      </c>
      <c r="J407" s="777"/>
      <c r="K407" s="2729">
        <f>F407*2000</f>
        <v>8000</v>
      </c>
      <c r="L407" s="123"/>
      <c r="M407" s="2730">
        <f t="shared" si="70"/>
        <v>0</v>
      </c>
      <c r="N407" s="2731"/>
      <c r="O407" s="2730">
        <f t="shared" si="71"/>
        <v>0</v>
      </c>
      <c r="P407" s="2730">
        <f t="shared" si="72"/>
        <v>8000</v>
      </c>
      <c r="Q407" s="2598"/>
      <c r="R407" s="2597"/>
    </row>
    <row r="408" spans="2:18" ht="15.95" hidden="1" customHeight="1">
      <c r="B408" s="3187"/>
      <c r="C408" s="2480">
        <v>41958</v>
      </c>
      <c r="D408" s="1401" t="s">
        <v>788</v>
      </c>
      <c r="E408" s="2731" t="s">
        <v>10</v>
      </c>
      <c r="F408" s="367">
        <v>3</v>
      </c>
      <c r="G408" s="46"/>
      <c r="H408" s="764"/>
      <c r="I408" s="2729">
        <f t="shared" si="69"/>
        <v>0</v>
      </c>
      <c r="J408" s="2731" t="s">
        <v>127</v>
      </c>
      <c r="K408" s="2729">
        <f>F408*12500</f>
        <v>37500</v>
      </c>
      <c r="L408" s="764">
        <v>1</v>
      </c>
      <c r="M408" s="2730">
        <f t="shared" si="70"/>
        <v>10000</v>
      </c>
      <c r="N408" s="2731"/>
      <c r="O408" s="2730">
        <f t="shared" si="71"/>
        <v>0</v>
      </c>
      <c r="P408" s="2730">
        <f t="shared" si="72"/>
        <v>47500</v>
      </c>
      <c r="Q408" s="2598"/>
      <c r="R408" s="2597"/>
    </row>
    <row r="409" spans="2:18" ht="15.95" hidden="1" customHeight="1">
      <c r="B409" s="3196">
        <v>22</v>
      </c>
      <c r="C409" s="2479">
        <v>41959</v>
      </c>
      <c r="D409" s="1401" t="s">
        <v>788</v>
      </c>
      <c r="E409" s="2731" t="s">
        <v>10</v>
      </c>
      <c r="F409" s="367">
        <v>3</v>
      </c>
      <c r="G409" s="46"/>
      <c r="H409" s="764"/>
      <c r="I409" s="2729">
        <f t="shared" si="69"/>
        <v>0</v>
      </c>
      <c r="J409" s="2731" t="s">
        <v>127</v>
      </c>
      <c r="K409" s="2729">
        <f>F409*12500</f>
        <v>37500</v>
      </c>
      <c r="L409" s="764">
        <v>5</v>
      </c>
      <c r="M409" s="2730">
        <f t="shared" si="70"/>
        <v>50000</v>
      </c>
      <c r="N409" s="2731"/>
      <c r="O409" s="2730">
        <f t="shared" si="71"/>
        <v>0</v>
      </c>
      <c r="P409" s="2730">
        <f t="shared" si="72"/>
        <v>87500</v>
      </c>
      <c r="Q409" s="2598"/>
      <c r="R409" s="2597"/>
    </row>
    <row r="410" spans="2:18" ht="15.95" hidden="1" customHeight="1">
      <c r="B410" s="3198"/>
      <c r="C410" s="2479">
        <v>41959</v>
      </c>
      <c r="D410" s="27" t="s">
        <v>1542</v>
      </c>
      <c r="E410" s="2731" t="s">
        <v>984</v>
      </c>
      <c r="F410" s="2731">
        <v>1</v>
      </c>
      <c r="G410" s="46">
        <v>55</v>
      </c>
      <c r="H410" s="764">
        <v>55</v>
      </c>
      <c r="I410" s="2729">
        <f t="shared" si="69"/>
        <v>27500</v>
      </c>
      <c r="J410" s="2731" t="s">
        <v>127</v>
      </c>
      <c r="K410" s="2730">
        <f>H410*200</f>
        <v>11000</v>
      </c>
      <c r="L410" s="764">
        <v>5</v>
      </c>
      <c r="M410" s="2730">
        <f t="shared" si="70"/>
        <v>50000</v>
      </c>
      <c r="N410" s="2731"/>
      <c r="O410" s="2730">
        <f t="shared" si="71"/>
        <v>0</v>
      </c>
      <c r="P410" s="2730">
        <f t="shared" si="72"/>
        <v>88500</v>
      </c>
      <c r="Q410" s="2598"/>
      <c r="R410" s="2597"/>
    </row>
    <row r="411" spans="2:18" ht="15.95" hidden="1" customHeight="1">
      <c r="B411" s="3186">
        <v>23</v>
      </c>
      <c r="C411" s="2480">
        <v>41960</v>
      </c>
      <c r="D411" s="1401" t="s">
        <v>788</v>
      </c>
      <c r="E411" s="2731" t="s">
        <v>10</v>
      </c>
      <c r="F411" s="367">
        <v>3</v>
      </c>
      <c r="G411" s="46"/>
      <c r="H411" s="764"/>
      <c r="I411" s="2729">
        <f t="shared" si="69"/>
        <v>0</v>
      </c>
      <c r="J411" s="2731" t="s">
        <v>127</v>
      </c>
      <c r="K411" s="2729">
        <f>F411*12500</f>
        <v>37500</v>
      </c>
      <c r="L411" s="764"/>
      <c r="M411" s="2730">
        <f t="shared" si="70"/>
        <v>0</v>
      </c>
      <c r="N411" s="2731"/>
      <c r="O411" s="2730">
        <f t="shared" si="71"/>
        <v>0</v>
      </c>
      <c r="P411" s="2730">
        <f t="shared" si="72"/>
        <v>37500</v>
      </c>
      <c r="Q411" s="2598"/>
      <c r="R411" s="2597"/>
    </row>
    <row r="412" spans="2:18" ht="15.95" hidden="1" customHeight="1">
      <c r="B412" s="3187"/>
      <c r="C412" s="2480">
        <v>41960</v>
      </c>
      <c r="D412" s="3" t="s">
        <v>1544</v>
      </c>
      <c r="E412" s="2731" t="s">
        <v>556</v>
      </c>
      <c r="F412" s="2731">
        <v>1</v>
      </c>
      <c r="G412" s="764">
        <v>25</v>
      </c>
      <c r="H412" s="764">
        <f>F412*G412</f>
        <v>25</v>
      </c>
      <c r="I412" s="2729">
        <f t="shared" si="69"/>
        <v>12500</v>
      </c>
      <c r="J412" s="2731"/>
      <c r="K412" s="2730"/>
      <c r="L412" s="123"/>
      <c r="M412" s="2730">
        <f t="shared" si="70"/>
        <v>0</v>
      </c>
      <c r="N412" s="2731"/>
      <c r="O412" s="2730">
        <f t="shared" si="71"/>
        <v>0</v>
      </c>
      <c r="P412" s="2730">
        <f t="shared" si="72"/>
        <v>12500</v>
      </c>
      <c r="Q412" s="2598"/>
      <c r="R412" s="2597"/>
    </row>
    <row r="413" spans="2:18" ht="15.95" hidden="1" customHeight="1">
      <c r="B413" s="2727">
        <v>24</v>
      </c>
      <c r="C413" s="2480">
        <v>41961</v>
      </c>
      <c r="D413" s="1401" t="s">
        <v>788</v>
      </c>
      <c r="E413" s="2731" t="s">
        <v>10</v>
      </c>
      <c r="F413" s="367">
        <v>1</v>
      </c>
      <c r="G413" s="46"/>
      <c r="H413" s="764"/>
      <c r="I413" s="2729">
        <f t="shared" si="69"/>
        <v>0</v>
      </c>
      <c r="J413" s="2731" t="s">
        <v>127</v>
      </c>
      <c r="K413" s="2729">
        <f>F413*12500</f>
        <v>12500</v>
      </c>
      <c r="L413" s="764"/>
      <c r="M413" s="2730">
        <f t="shared" si="70"/>
        <v>0</v>
      </c>
      <c r="N413" s="2731"/>
      <c r="O413" s="2730">
        <f t="shared" si="71"/>
        <v>0</v>
      </c>
      <c r="P413" s="2730">
        <f t="shared" si="72"/>
        <v>12500</v>
      </c>
      <c r="Q413" s="2598"/>
      <c r="R413" s="2597"/>
    </row>
    <row r="414" spans="2:18" ht="15.95" hidden="1" customHeight="1">
      <c r="B414" s="2727">
        <v>25</v>
      </c>
      <c r="C414" s="2480">
        <v>41962</v>
      </c>
      <c r="D414" s="1018" t="s">
        <v>1032</v>
      </c>
      <c r="E414" s="2622"/>
      <c r="F414" s="2740"/>
      <c r="G414" s="2740"/>
      <c r="H414" s="2378"/>
      <c r="I414" s="2729">
        <f t="shared" si="69"/>
        <v>0</v>
      </c>
      <c r="J414" s="2740"/>
      <c r="K414" s="2740"/>
      <c r="L414" s="2622"/>
      <c r="M414" s="2730">
        <f t="shared" si="70"/>
        <v>0</v>
      </c>
      <c r="N414" s="2622"/>
      <c r="O414" s="2730">
        <f t="shared" si="71"/>
        <v>0</v>
      </c>
      <c r="P414" s="2730">
        <f t="shared" si="72"/>
        <v>0</v>
      </c>
      <c r="Q414" s="2598"/>
      <c r="R414" s="2597"/>
    </row>
    <row r="415" spans="2:18" ht="15.95" hidden="1" customHeight="1">
      <c r="B415" s="2727">
        <v>26</v>
      </c>
      <c r="C415" s="2480">
        <v>41963</v>
      </c>
      <c r="D415" s="896" t="s">
        <v>448</v>
      </c>
      <c r="E415" s="2622"/>
      <c r="F415" s="2740"/>
      <c r="G415" s="2740"/>
      <c r="H415" s="2378"/>
      <c r="I415" s="2729">
        <f t="shared" si="69"/>
        <v>0</v>
      </c>
      <c r="J415" s="2740"/>
      <c r="K415" s="2740"/>
      <c r="L415" s="2622"/>
      <c r="M415" s="2730">
        <f t="shared" si="70"/>
        <v>0</v>
      </c>
      <c r="N415" s="2622"/>
      <c r="O415" s="2730">
        <f t="shared" si="71"/>
        <v>0</v>
      </c>
      <c r="P415" s="2730">
        <f t="shared" si="72"/>
        <v>0</v>
      </c>
      <c r="Q415" s="2598"/>
      <c r="R415" s="2597"/>
    </row>
    <row r="416" spans="2:18" ht="15.95" hidden="1" customHeight="1">
      <c r="B416" s="2727">
        <v>27</v>
      </c>
      <c r="C416" s="2480">
        <v>41964</v>
      </c>
      <c r="D416" s="27" t="s">
        <v>800</v>
      </c>
      <c r="E416" s="120" t="s">
        <v>799</v>
      </c>
      <c r="F416" s="2731">
        <v>7</v>
      </c>
      <c r="G416" s="764"/>
      <c r="H416" s="764"/>
      <c r="I416" s="2729">
        <f t="shared" si="69"/>
        <v>0</v>
      </c>
      <c r="J416" s="777"/>
      <c r="K416" s="2729">
        <f>F416*2000</f>
        <v>14000</v>
      </c>
      <c r="L416" s="123">
        <v>2</v>
      </c>
      <c r="M416" s="2730">
        <f t="shared" ref="M416:M469" si="73">L416*10000</f>
        <v>20000</v>
      </c>
      <c r="N416" s="2731"/>
      <c r="O416" s="2730">
        <f t="shared" si="71"/>
        <v>0</v>
      </c>
      <c r="P416" s="2730">
        <f t="shared" si="72"/>
        <v>34000</v>
      </c>
      <c r="Q416" s="2598"/>
      <c r="R416" s="2597"/>
    </row>
    <row r="417" spans="2:18" ht="15.95" hidden="1" customHeight="1">
      <c r="B417" s="3186">
        <v>28</v>
      </c>
      <c r="C417" s="2480">
        <v>41965</v>
      </c>
      <c r="D417" s="1401" t="s">
        <v>788</v>
      </c>
      <c r="E417" s="2731" t="s">
        <v>10</v>
      </c>
      <c r="F417" s="367">
        <v>2</v>
      </c>
      <c r="G417" s="46"/>
      <c r="H417" s="764"/>
      <c r="I417" s="2729">
        <f t="shared" si="69"/>
        <v>0</v>
      </c>
      <c r="J417" s="2731" t="s">
        <v>127</v>
      </c>
      <c r="K417" s="2729">
        <f>F417*12500</f>
        <v>25000</v>
      </c>
      <c r="L417" s="764"/>
      <c r="M417" s="2730">
        <f t="shared" si="73"/>
        <v>0</v>
      </c>
      <c r="N417" s="2731"/>
      <c r="O417" s="2730">
        <f t="shared" ref="O417:O469" si="74">N417*15000</f>
        <v>0</v>
      </c>
      <c r="P417" s="2730">
        <f t="shared" ref="P417:P469" si="75">I417+K417+M417+O417</f>
        <v>25000</v>
      </c>
      <c r="Q417" s="2598"/>
      <c r="R417" s="2597"/>
    </row>
    <row r="418" spans="2:18" ht="15.95" hidden="1" customHeight="1">
      <c r="B418" s="3187"/>
      <c r="C418" s="2480">
        <v>41965</v>
      </c>
      <c r="D418" s="1401" t="s">
        <v>1588</v>
      </c>
      <c r="E418" s="2731" t="s">
        <v>10</v>
      </c>
      <c r="F418" s="367">
        <v>1</v>
      </c>
      <c r="G418" s="46"/>
      <c r="H418" s="764"/>
      <c r="I418" s="2729">
        <f t="shared" si="69"/>
        <v>0</v>
      </c>
      <c r="J418" s="2731" t="s">
        <v>127</v>
      </c>
      <c r="K418" s="2729">
        <f>F418*12500</f>
        <v>12500</v>
      </c>
      <c r="L418" s="764">
        <v>1</v>
      </c>
      <c r="M418" s="2730">
        <f t="shared" si="73"/>
        <v>10000</v>
      </c>
      <c r="N418" s="2731"/>
      <c r="O418" s="2730">
        <f t="shared" si="74"/>
        <v>0</v>
      </c>
      <c r="P418" s="2730">
        <f t="shared" si="75"/>
        <v>22500</v>
      </c>
      <c r="Q418" s="2598"/>
      <c r="R418" s="2597"/>
    </row>
    <row r="419" spans="2:18" ht="15.95" hidden="1" customHeight="1">
      <c r="B419" s="2726">
        <v>29</v>
      </c>
      <c r="C419" s="2479">
        <v>41966</v>
      </c>
      <c r="D419" s="1401" t="s">
        <v>788</v>
      </c>
      <c r="E419" s="2731" t="s">
        <v>10</v>
      </c>
      <c r="F419" s="367">
        <v>3</v>
      </c>
      <c r="G419" s="46"/>
      <c r="H419" s="764"/>
      <c r="I419" s="2729">
        <f t="shared" si="69"/>
        <v>0</v>
      </c>
      <c r="J419" s="2731" t="s">
        <v>127</v>
      </c>
      <c r="K419" s="2729">
        <f>F419*12500</f>
        <v>37500</v>
      </c>
      <c r="L419" s="764">
        <v>5</v>
      </c>
      <c r="M419" s="2730">
        <f t="shared" si="73"/>
        <v>50000</v>
      </c>
      <c r="N419" s="2731"/>
      <c r="O419" s="2730">
        <f t="shared" si="74"/>
        <v>0</v>
      </c>
      <c r="P419" s="2730">
        <f t="shared" si="75"/>
        <v>87500</v>
      </c>
      <c r="Q419" s="2598"/>
      <c r="R419" s="2597"/>
    </row>
    <row r="420" spans="2:18" ht="15.95" hidden="1" customHeight="1">
      <c r="B420" s="3186">
        <v>30</v>
      </c>
      <c r="C420" s="2480">
        <v>41967</v>
      </c>
      <c r="D420" s="1401" t="s">
        <v>788</v>
      </c>
      <c r="E420" s="2731" t="s">
        <v>10</v>
      </c>
      <c r="F420" s="367">
        <v>2</v>
      </c>
      <c r="G420" s="46"/>
      <c r="H420" s="764"/>
      <c r="I420" s="2729">
        <f t="shared" si="69"/>
        <v>0</v>
      </c>
      <c r="J420" s="2731" t="s">
        <v>127</v>
      </c>
      <c r="K420" s="2729">
        <f>F420*12500</f>
        <v>25000</v>
      </c>
      <c r="L420" s="764"/>
      <c r="M420" s="2730">
        <f t="shared" si="73"/>
        <v>0</v>
      </c>
      <c r="N420" s="2731"/>
      <c r="O420" s="2730">
        <f t="shared" si="74"/>
        <v>0</v>
      </c>
      <c r="P420" s="2730">
        <f t="shared" si="75"/>
        <v>25000</v>
      </c>
      <c r="Q420" s="2842"/>
      <c r="R420" s="2005"/>
    </row>
    <row r="421" spans="2:18" ht="15.95" hidden="1" customHeight="1">
      <c r="B421" s="3187"/>
      <c r="C421" s="2480">
        <v>41967</v>
      </c>
      <c r="D421" s="3" t="s">
        <v>1544</v>
      </c>
      <c r="E421" s="2731" t="s">
        <v>556</v>
      </c>
      <c r="F421" s="2731">
        <v>2</v>
      </c>
      <c r="G421" s="764">
        <v>25</v>
      </c>
      <c r="H421" s="764">
        <f>F421*G421</f>
        <v>50</v>
      </c>
      <c r="I421" s="2729">
        <f t="shared" si="69"/>
        <v>25000</v>
      </c>
      <c r="J421" s="2731"/>
      <c r="K421" s="2730"/>
      <c r="L421" s="123">
        <v>2</v>
      </c>
      <c r="M421" s="2730">
        <f t="shared" si="73"/>
        <v>20000</v>
      </c>
      <c r="N421" s="2731"/>
      <c r="O421" s="2730">
        <f t="shared" si="74"/>
        <v>0</v>
      </c>
      <c r="P421" s="2730">
        <f t="shared" si="75"/>
        <v>45000</v>
      </c>
      <c r="Q421" s="2842"/>
      <c r="R421" s="2005"/>
    </row>
    <row r="422" spans="2:18" ht="15.95" hidden="1" customHeight="1">
      <c r="B422" s="3186">
        <v>31</v>
      </c>
      <c r="C422" s="2480">
        <v>41968</v>
      </c>
      <c r="D422" s="1401" t="s">
        <v>788</v>
      </c>
      <c r="E422" s="2731" t="s">
        <v>10</v>
      </c>
      <c r="F422" s="367">
        <v>2</v>
      </c>
      <c r="G422" s="46"/>
      <c r="H422" s="764"/>
      <c r="I422" s="2729">
        <f t="shared" si="69"/>
        <v>0</v>
      </c>
      <c r="J422" s="2731" t="s">
        <v>127</v>
      </c>
      <c r="K422" s="2729">
        <f>F422*12500</f>
        <v>25000</v>
      </c>
      <c r="L422" s="764"/>
      <c r="M422" s="2730">
        <f t="shared" si="73"/>
        <v>0</v>
      </c>
      <c r="N422" s="2731"/>
      <c r="O422" s="2730">
        <f t="shared" si="74"/>
        <v>0</v>
      </c>
      <c r="P422" s="2730">
        <f t="shared" si="75"/>
        <v>25000</v>
      </c>
      <c r="Q422" s="2842"/>
      <c r="R422" s="2005"/>
    </row>
    <row r="423" spans="2:18" ht="15.95" hidden="1" customHeight="1">
      <c r="B423" s="3188"/>
      <c r="C423" s="2480">
        <v>41968</v>
      </c>
      <c r="D423" s="3" t="s">
        <v>1544</v>
      </c>
      <c r="E423" s="2731" t="s">
        <v>556</v>
      </c>
      <c r="F423" s="2731">
        <v>2</v>
      </c>
      <c r="G423" s="764">
        <v>25</v>
      </c>
      <c r="H423" s="764">
        <f>F423*G423</f>
        <v>50</v>
      </c>
      <c r="I423" s="2729">
        <f>H423*500</f>
        <v>25000</v>
      </c>
      <c r="J423" s="2731"/>
      <c r="K423" s="2730"/>
      <c r="L423" s="123"/>
      <c r="M423" s="2730">
        <f t="shared" si="73"/>
        <v>0</v>
      </c>
      <c r="N423" s="2731"/>
      <c r="O423" s="2730">
        <f t="shared" si="74"/>
        <v>0</v>
      </c>
      <c r="P423" s="2730">
        <f t="shared" si="75"/>
        <v>25000</v>
      </c>
      <c r="Q423" s="2842"/>
      <c r="R423" s="2005"/>
    </row>
    <row r="424" spans="2:18" ht="15.95" hidden="1" customHeight="1" thickBot="1">
      <c r="B424" s="3208"/>
      <c r="C424" s="2481">
        <v>41968</v>
      </c>
      <c r="D424" s="50" t="s">
        <v>800</v>
      </c>
      <c r="E424" s="2852" t="s">
        <v>799</v>
      </c>
      <c r="F424" s="2746">
        <v>5</v>
      </c>
      <c r="G424" s="765"/>
      <c r="H424" s="765"/>
      <c r="I424" s="2734">
        <f>H424*500</f>
        <v>0</v>
      </c>
      <c r="J424" s="1177"/>
      <c r="K424" s="2734">
        <f>F424*2000</f>
        <v>10000</v>
      </c>
      <c r="L424" s="1013">
        <v>1</v>
      </c>
      <c r="M424" s="767">
        <f t="shared" si="73"/>
        <v>10000</v>
      </c>
      <c r="N424" s="2746"/>
      <c r="O424" s="767">
        <f t="shared" si="74"/>
        <v>0</v>
      </c>
      <c r="P424" s="767">
        <f t="shared" si="75"/>
        <v>20000</v>
      </c>
      <c r="Q424" s="2298"/>
      <c r="R424" s="2608"/>
    </row>
    <row r="425" spans="2:18" ht="15.95" customHeight="1">
      <c r="B425" s="3263">
        <v>1</v>
      </c>
      <c r="C425" s="2955">
        <v>41969</v>
      </c>
      <c r="D425" s="27" t="s">
        <v>800</v>
      </c>
      <c r="E425" s="120" t="s">
        <v>799</v>
      </c>
      <c r="F425" s="2927">
        <v>6</v>
      </c>
      <c r="G425" s="764"/>
      <c r="H425" s="764"/>
      <c r="I425" s="2924">
        <f t="shared" ref="I425:I469" si="76">H425*500</f>
        <v>0</v>
      </c>
      <c r="J425" s="777" t="s">
        <v>127</v>
      </c>
      <c r="K425" s="2924">
        <v>25000</v>
      </c>
      <c r="L425" s="123"/>
      <c r="M425" s="2926">
        <f t="shared" si="73"/>
        <v>0</v>
      </c>
      <c r="N425" s="2927"/>
      <c r="O425" s="2926">
        <f t="shared" si="74"/>
        <v>0</v>
      </c>
      <c r="P425" s="2926">
        <f t="shared" si="75"/>
        <v>25000</v>
      </c>
      <c r="Q425" s="2843"/>
      <c r="R425" s="2858"/>
    </row>
    <row r="426" spans="2:18" ht="15.95" customHeight="1">
      <c r="B426" s="3187"/>
      <c r="C426" s="2955">
        <v>41969</v>
      </c>
      <c r="D426" s="1401" t="s">
        <v>788</v>
      </c>
      <c r="E426" s="2927" t="s">
        <v>10</v>
      </c>
      <c r="F426" s="367">
        <v>1</v>
      </c>
      <c r="G426" s="46"/>
      <c r="H426" s="764"/>
      <c r="I426" s="2924">
        <f t="shared" si="76"/>
        <v>0</v>
      </c>
      <c r="J426" s="2927" t="s">
        <v>127</v>
      </c>
      <c r="K426" s="2924">
        <f>F426*12500</f>
        <v>12500</v>
      </c>
      <c r="L426" s="764"/>
      <c r="M426" s="2926">
        <f t="shared" si="73"/>
        <v>0</v>
      </c>
      <c r="N426" s="2927"/>
      <c r="O426" s="2926">
        <f t="shared" si="74"/>
        <v>0</v>
      </c>
      <c r="P426" s="2926">
        <f t="shared" si="75"/>
        <v>12500</v>
      </c>
      <c r="Q426" s="2843"/>
      <c r="R426" s="2858"/>
    </row>
    <row r="427" spans="2:18" ht="15.95" customHeight="1">
      <c r="B427" s="3186">
        <v>2</v>
      </c>
      <c r="C427" s="2480">
        <v>41970</v>
      </c>
      <c r="D427" s="3" t="s">
        <v>1544</v>
      </c>
      <c r="E427" s="2927" t="s">
        <v>556</v>
      </c>
      <c r="F427" s="2927">
        <v>1</v>
      </c>
      <c r="G427" s="764">
        <v>25</v>
      </c>
      <c r="H427" s="764">
        <f>F427*G427</f>
        <v>25</v>
      </c>
      <c r="I427" s="2924">
        <f t="shared" si="76"/>
        <v>12500</v>
      </c>
      <c r="J427" s="2927"/>
      <c r="K427" s="2926"/>
      <c r="L427" s="123"/>
      <c r="M427" s="2926">
        <f t="shared" si="73"/>
        <v>0</v>
      </c>
      <c r="N427" s="2927"/>
      <c r="O427" s="2926">
        <f t="shared" si="74"/>
        <v>0</v>
      </c>
      <c r="P427" s="2926">
        <f t="shared" si="75"/>
        <v>12500</v>
      </c>
      <c r="Q427" s="2795"/>
      <c r="R427" s="2772"/>
    </row>
    <row r="428" spans="2:18" ht="15.95" customHeight="1">
      <c r="B428" s="3187"/>
      <c r="C428" s="2480">
        <v>41970</v>
      </c>
      <c r="D428" s="1401" t="s">
        <v>788</v>
      </c>
      <c r="E428" s="2927" t="s">
        <v>10</v>
      </c>
      <c r="F428" s="367">
        <v>1</v>
      </c>
      <c r="G428" s="46"/>
      <c r="H428" s="764"/>
      <c r="I428" s="2924">
        <f t="shared" si="76"/>
        <v>0</v>
      </c>
      <c r="J428" s="2927" t="s">
        <v>127</v>
      </c>
      <c r="K428" s="2924">
        <f>F428*12500</f>
        <v>12500</v>
      </c>
      <c r="L428" s="764">
        <v>2</v>
      </c>
      <c r="M428" s="2926">
        <f t="shared" si="73"/>
        <v>20000</v>
      </c>
      <c r="N428" s="2927"/>
      <c r="O428" s="2926">
        <f t="shared" si="74"/>
        <v>0</v>
      </c>
      <c r="P428" s="2926">
        <f t="shared" si="75"/>
        <v>32500</v>
      </c>
      <c r="Q428" s="2795"/>
      <c r="R428" s="2772"/>
    </row>
    <row r="429" spans="2:18" ht="15.95" customHeight="1">
      <c r="B429" s="3186">
        <v>3</v>
      </c>
      <c r="C429" s="2480">
        <v>41971</v>
      </c>
      <c r="D429" s="1401" t="s">
        <v>788</v>
      </c>
      <c r="E429" s="2927" t="s">
        <v>10</v>
      </c>
      <c r="F429" s="367">
        <v>2</v>
      </c>
      <c r="G429" s="46"/>
      <c r="H429" s="764"/>
      <c r="I429" s="2924">
        <f t="shared" si="76"/>
        <v>0</v>
      </c>
      <c r="J429" s="2927" t="s">
        <v>127</v>
      </c>
      <c r="K429" s="2924">
        <f>F429*12500</f>
        <v>25000</v>
      </c>
      <c r="L429" s="764"/>
      <c r="M429" s="2926">
        <f t="shared" si="73"/>
        <v>0</v>
      </c>
      <c r="N429" s="2927"/>
      <c r="O429" s="2926">
        <f t="shared" si="74"/>
        <v>0</v>
      </c>
      <c r="P429" s="2926">
        <f t="shared" si="75"/>
        <v>25000</v>
      </c>
      <c r="Q429" s="2795"/>
      <c r="R429" s="2772"/>
    </row>
    <row r="430" spans="2:18" ht="15.95" customHeight="1">
      <c r="B430" s="3187"/>
      <c r="C430" s="2480">
        <v>41971</v>
      </c>
      <c r="D430" s="3" t="s">
        <v>1544</v>
      </c>
      <c r="E430" s="2927" t="s">
        <v>556</v>
      </c>
      <c r="F430" s="2927">
        <v>1</v>
      </c>
      <c r="G430" s="764">
        <v>25</v>
      </c>
      <c r="H430" s="764">
        <f>F430*G430</f>
        <v>25</v>
      </c>
      <c r="I430" s="2924">
        <f t="shared" si="76"/>
        <v>12500</v>
      </c>
      <c r="J430" s="2927"/>
      <c r="K430" s="2926"/>
      <c r="L430" s="123">
        <v>1</v>
      </c>
      <c r="M430" s="2926">
        <f t="shared" si="73"/>
        <v>10000</v>
      </c>
      <c r="N430" s="2927"/>
      <c r="O430" s="2926">
        <f t="shared" si="74"/>
        <v>0</v>
      </c>
      <c r="P430" s="2926">
        <f t="shared" si="75"/>
        <v>22500</v>
      </c>
      <c r="Q430" s="2795"/>
      <c r="R430" s="2772"/>
    </row>
    <row r="431" spans="2:18" ht="15.95" customHeight="1">
      <c r="B431" s="2923">
        <v>4</v>
      </c>
      <c r="C431" s="2480">
        <v>41972</v>
      </c>
      <c r="D431" s="1401" t="s">
        <v>788</v>
      </c>
      <c r="E431" s="2927" t="s">
        <v>10</v>
      </c>
      <c r="F431" s="367">
        <v>3</v>
      </c>
      <c r="G431" s="46"/>
      <c r="H431" s="764"/>
      <c r="I431" s="2924">
        <f t="shared" si="76"/>
        <v>0</v>
      </c>
      <c r="J431" s="2927" t="s">
        <v>127</v>
      </c>
      <c r="K431" s="2924">
        <f>F431*12500</f>
        <v>37500</v>
      </c>
      <c r="L431" s="764">
        <v>1.5</v>
      </c>
      <c r="M431" s="2926">
        <f t="shared" si="73"/>
        <v>15000</v>
      </c>
      <c r="N431" s="2927"/>
      <c r="O431" s="2926">
        <f t="shared" si="74"/>
        <v>0</v>
      </c>
      <c r="P431" s="2926">
        <f t="shared" si="75"/>
        <v>52500</v>
      </c>
      <c r="Q431" s="2795"/>
      <c r="R431" s="2772"/>
    </row>
    <row r="432" spans="2:18" ht="15.95" customHeight="1">
      <c r="B432" s="2922">
        <v>5</v>
      </c>
      <c r="C432" s="2479">
        <v>41973</v>
      </c>
      <c r="D432" s="1401" t="s">
        <v>1048</v>
      </c>
      <c r="E432" s="2927" t="s">
        <v>810</v>
      </c>
      <c r="F432" s="2927">
        <v>1</v>
      </c>
      <c r="G432" s="46">
        <v>55</v>
      </c>
      <c r="H432" s="764">
        <f>F432*G432</f>
        <v>55</v>
      </c>
      <c r="I432" s="2924">
        <f t="shared" si="76"/>
        <v>27500</v>
      </c>
      <c r="J432" s="2927" t="s">
        <v>127</v>
      </c>
      <c r="K432" s="2926">
        <f>H432*200</f>
        <v>11000</v>
      </c>
      <c r="L432" s="764">
        <v>5</v>
      </c>
      <c r="M432" s="2926">
        <f t="shared" si="73"/>
        <v>50000</v>
      </c>
      <c r="N432" s="2927"/>
      <c r="O432" s="2926">
        <f t="shared" si="74"/>
        <v>0</v>
      </c>
      <c r="P432" s="2926">
        <f t="shared" si="75"/>
        <v>88500</v>
      </c>
      <c r="Q432" s="2795"/>
      <c r="R432" s="2851" t="s">
        <v>1251</v>
      </c>
    </row>
    <row r="433" spans="2:18" ht="15.95" customHeight="1">
      <c r="B433" s="2923">
        <v>6</v>
      </c>
      <c r="C433" s="2480">
        <v>41974</v>
      </c>
      <c r="D433" s="1018" t="s">
        <v>1032</v>
      </c>
      <c r="E433" s="2794"/>
      <c r="F433" s="2939"/>
      <c r="G433" s="2939"/>
      <c r="H433" s="764"/>
      <c r="I433" s="2924">
        <f t="shared" si="76"/>
        <v>0</v>
      </c>
      <c r="J433" s="2927"/>
      <c r="K433" s="2926">
        <f>F433*10000</f>
        <v>0</v>
      </c>
      <c r="L433" s="764"/>
      <c r="M433" s="2926">
        <f t="shared" si="73"/>
        <v>0</v>
      </c>
      <c r="N433" s="2927"/>
      <c r="O433" s="2926">
        <f t="shared" si="74"/>
        <v>0</v>
      </c>
      <c r="P433" s="2926">
        <f t="shared" si="75"/>
        <v>0</v>
      </c>
      <c r="Q433" s="2795"/>
      <c r="R433" s="2772"/>
    </row>
    <row r="434" spans="2:18" ht="15.95" customHeight="1">
      <c r="B434" s="3186">
        <v>7</v>
      </c>
      <c r="C434" s="2480">
        <v>41975</v>
      </c>
      <c r="D434" s="3" t="s">
        <v>1544</v>
      </c>
      <c r="E434" s="2927" t="s">
        <v>556</v>
      </c>
      <c r="F434" s="2927">
        <v>2</v>
      </c>
      <c r="G434" s="764">
        <v>25</v>
      </c>
      <c r="H434" s="764">
        <f>F434*G434</f>
        <v>50</v>
      </c>
      <c r="I434" s="2924">
        <f t="shared" si="76"/>
        <v>25000</v>
      </c>
      <c r="J434" s="2927"/>
      <c r="K434" s="2926"/>
      <c r="L434" s="123">
        <v>1.5</v>
      </c>
      <c r="M434" s="2926">
        <f t="shared" si="73"/>
        <v>15000</v>
      </c>
      <c r="N434" s="2927"/>
      <c r="O434" s="2926">
        <f t="shared" si="74"/>
        <v>0</v>
      </c>
      <c r="P434" s="2926">
        <f t="shared" si="75"/>
        <v>40000</v>
      </c>
      <c r="Q434" s="2795"/>
      <c r="R434" s="2772"/>
    </row>
    <row r="435" spans="2:18" ht="15.95" customHeight="1">
      <c r="B435" s="3187"/>
      <c r="C435" s="2480">
        <v>41975</v>
      </c>
      <c r="D435" s="1401" t="s">
        <v>788</v>
      </c>
      <c r="E435" s="2927" t="s">
        <v>10</v>
      </c>
      <c r="F435" s="367">
        <v>2</v>
      </c>
      <c r="G435" s="46"/>
      <c r="H435" s="764"/>
      <c r="I435" s="2924">
        <f t="shared" si="76"/>
        <v>0</v>
      </c>
      <c r="J435" s="2927" t="s">
        <v>127</v>
      </c>
      <c r="K435" s="2924">
        <f>F435*12500</f>
        <v>25000</v>
      </c>
      <c r="L435" s="764"/>
      <c r="M435" s="2926">
        <f t="shared" si="73"/>
        <v>0</v>
      </c>
      <c r="N435" s="2927"/>
      <c r="O435" s="2926">
        <f t="shared" si="74"/>
        <v>0</v>
      </c>
      <c r="P435" s="2926">
        <f t="shared" si="75"/>
        <v>25000</v>
      </c>
      <c r="Q435" s="2795"/>
      <c r="R435" s="2772"/>
    </row>
    <row r="436" spans="2:18" ht="15.6" customHeight="1">
      <c r="B436" s="3186">
        <v>8</v>
      </c>
      <c r="C436" s="2480">
        <v>41976</v>
      </c>
      <c r="D436" s="1401" t="s">
        <v>788</v>
      </c>
      <c r="E436" s="2927" t="s">
        <v>10</v>
      </c>
      <c r="F436" s="367">
        <v>2</v>
      </c>
      <c r="G436" s="46"/>
      <c r="H436" s="764"/>
      <c r="I436" s="2924">
        <f t="shared" si="76"/>
        <v>0</v>
      </c>
      <c r="J436" s="2927" t="s">
        <v>127</v>
      </c>
      <c r="K436" s="2924">
        <f>F436*12500</f>
        <v>25000</v>
      </c>
      <c r="L436" s="764">
        <v>1</v>
      </c>
      <c r="M436" s="2926">
        <f t="shared" si="73"/>
        <v>10000</v>
      </c>
      <c r="N436" s="2927"/>
      <c r="O436" s="2926">
        <f t="shared" si="74"/>
        <v>0</v>
      </c>
      <c r="P436" s="2926">
        <f t="shared" si="75"/>
        <v>35000</v>
      </c>
      <c r="Q436" s="2795"/>
      <c r="R436" s="2772"/>
    </row>
    <row r="437" spans="2:18" ht="15.6" customHeight="1">
      <c r="B437" s="3187"/>
      <c r="C437" s="2480">
        <v>41976</v>
      </c>
      <c r="D437" s="27" t="s">
        <v>800</v>
      </c>
      <c r="E437" s="120" t="s">
        <v>799</v>
      </c>
      <c r="F437" s="2927">
        <v>4</v>
      </c>
      <c r="G437" s="764"/>
      <c r="H437" s="764"/>
      <c r="I437" s="2924">
        <f t="shared" si="76"/>
        <v>0</v>
      </c>
      <c r="J437" s="777"/>
      <c r="K437" s="2924">
        <f>F437*2000</f>
        <v>8000</v>
      </c>
      <c r="L437" s="123"/>
      <c r="M437" s="2926">
        <f t="shared" si="73"/>
        <v>0</v>
      </c>
      <c r="N437" s="2927"/>
      <c r="O437" s="2926">
        <f t="shared" si="74"/>
        <v>0</v>
      </c>
      <c r="P437" s="2926">
        <f t="shared" si="75"/>
        <v>8000</v>
      </c>
      <c r="Q437" s="2795"/>
      <c r="R437" s="2772"/>
    </row>
    <row r="438" spans="2:18" ht="15.95" customHeight="1">
      <c r="B438" s="3186">
        <v>9</v>
      </c>
      <c r="C438" s="2480">
        <v>41977</v>
      </c>
      <c r="D438" s="1401" t="s">
        <v>788</v>
      </c>
      <c r="E438" s="2927" t="s">
        <v>10</v>
      </c>
      <c r="F438" s="367">
        <v>3</v>
      </c>
      <c r="G438" s="46"/>
      <c r="H438" s="764"/>
      <c r="I438" s="2924">
        <f t="shared" si="76"/>
        <v>0</v>
      </c>
      <c r="J438" s="2927" t="s">
        <v>127</v>
      </c>
      <c r="K438" s="2924">
        <f>F438*12500</f>
        <v>37500</v>
      </c>
      <c r="L438" s="764"/>
      <c r="M438" s="2926">
        <f t="shared" si="73"/>
        <v>0</v>
      </c>
      <c r="N438" s="2927"/>
      <c r="O438" s="2926">
        <f t="shared" si="74"/>
        <v>0</v>
      </c>
      <c r="P438" s="2926">
        <f t="shared" si="75"/>
        <v>37500</v>
      </c>
      <c r="Q438" s="2795"/>
      <c r="R438" s="2772"/>
    </row>
    <row r="439" spans="2:18" ht="15.95" customHeight="1">
      <c r="B439" s="3188"/>
      <c r="C439" s="2480">
        <v>41977</v>
      </c>
      <c r="D439" s="27" t="s">
        <v>800</v>
      </c>
      <c r="E439" s="120" t="s">
        <v>799</v>
      </c>
      <c r="F439" s="2927">
        <v>4</v>
      </c>
      <c r="G439" s="764"/>
      <c r="H439" s="764"/>
      <c r="I439" s="2924">
        <f t="shared" si="76"/>
        <v>0</v>
      </c>
      <c r="J439" s="777"/>
      <c r="K439" s="2924">
        <f>F439*2000</f>
        <v>8000</v>
      </c>
      <c r="L439" s="123"/>
      <c r="M439" s="2926">
        <f t="shared" si="73"/>
        <v>0</v>
      </c>
      <c r="N439" s="2927"/>
      <c r="O439" s="2926">
        <f t="shared" si="74"/>
        <v>0</v>
      </c>
      <c r="P439" s="2926">
        <f t="shared" si="75"/>
        <v>8000</v>
      </c>
      <c r="Q439" s="2795"/>
      <c r="R439" s="2772"/>
    </row>
    <row r="440" spans="2:18" ht="15.95" customHeight="1">
      <c r="B440" s="3187"/>
      <c r="C440" s="2480">
        <v>41977</v>
      </c>
      <c r="D440" s="3" t="s">
        <v>1636</v>
      </c>
      <c r="E440" s="2927" t="s">
        <v>556</v>
      </c>
      <c r="F440" s="2927">
        <v>1</v>
      </c>
      <c r="G440" s="764">
        <v>25</v>
      </c>
      <c r="H440" s="764">
        <f>F440*G440</f>
        <v>25</v>
      </c>
      <c r="I440" s="2924">
        <f t="shared" si="76"/>
        <v>12500</v>
      </c>
      <c r="J440" s="2927"/>
      <c r="K440" s="2926"/>
      <c r="L440" s="123">
        <v>3</v>
      </c>
      <c r="M440" s="2926">
        <f t="shared" si="73"/>
        <v>30000</v>
      </c>
      <c r="N440" s="2927"/>
      <c r="O440" s="2926">
        <f t="shared" si="74"/>
        <v>0</v>
      </c>
      <c r="P440" s="2926">
        <f t="shared" si="75"/>
        <v>42500</v>
      </c>
      <c r="Q440" s="2795"/>
      <c r="R440" s="2772"/>
    </row>
    <row r="441" spans="2:18" ht="15.95" customHeight="1">
      <c r="B441" s="3186">
        <v>10</v>
      </c>
      <c r="C441" s="2480">
        <v>41978</v>
      </c>
      <c r="D441" s="27" t="s">
        <v>800</v>
      </c>
      <c r="E441" s="120" t="s">
        <v>799</v>
      </c>
      <c r="F441" s="2927">
        <v>5</v>
      </c>
      <c r="G441" s="764"/>
      <c r="H441" s="764"/>
      <c r="I441" s="2924">
        <f t="shared" si="76"/>
        <v>0</v>
      </c>
      <c r="J441" s="777" t="s">
        <v>127</v>
      </c>
      <c r="K441" s="2924">
        <v>20000</v>
      </c>
      <c r="L441" s="123"/>
      <c r="M441" s="2926">
        <f t="shared" si="73"/>
        <v>0</v>
      </c>
      <c r="N441" s="2927"/>
      <c r="O441" s="2926">
        <f t="shared" si="74"/>
        <v>0</v>
      </c>
      <c r="P441" s="2926">
        <f t="shared" si="75"/>
        <v>20000</v>
      </c>
      <c r="Q441" s="2795"/>
      <c r="R441" s="2772"/>
    </row>
    <row r="442" spans="2:18" ht="15.95" customHeight="1">
      <c r="B442" s="3188"/>
      <c r="C442" s="2480">
        <v>41978</v>
      </c>
      <c r="D442" s="1401" t="s">
        <v>788</v>
      </c>
      <c r="E442" s="2927" t="s">
        <v>10</v>
      </c>
      <c r="F442" s="367">
        <v>2</v>
      </c>
      <c r="G442" s="46"/>
      <c r="H442" s="764"/>
      <c r="I442" s="2924">
        <f t="shared" si="76"/>
        <v>0</v>
      </c>
      <c r="J442" s="2927" t="s">
        <v>127</v>
      </c>
      <c r="K442" s="2924">
        <f>F442*12500</f>
        <v>25000</v>
      </c>
      <c r="L442" s="764"/>
      <c r="M442" s="2926">
        <f t="shared" si="73"/>
        <v>0</v>
      </c>
      <c r="N442" s="2927"/>
      <c r="O442" s="2926">
        <f t="shared" si="74"/>
        <v>0</v>
      </c>
      <c r="P442" s="2926">
        <f t="shared" si="75"/>
        <v>25000</v>
      </c>
      <c r="Q442" s="2795"/>
      <c r="R442" s="2772"/>
    </row>
    <row r="443" spans="2:18" ht="15.95" customHeight="1">
      <c r="B443" s="3187"/>
      <c r="C443" s="2480">
        <v>41978</v>
      </c>
      <c r="D443" s="3" t="s">
        <v>795</v>
      </c>
      <c r="E443" s="120" t="s">
        <v>799</v>
      </c>
      <c r="F443" s="2927">
        <v>1</v>
      </c>
      <c r="G443" s="764">
        <v>20</v>
      </c>
      <c r="H443" s="764">
        <f>F443*G443</f>
        <v>20</v>
      </c>
      <c r="I443" s="2924">
        <f t="shared" si="76"/>
        <v>10000</v>
      </c>
      <c r="J443" s="2927"/>
      <c r="K443" s="2926"/>
      <c r="L443" s="123">
        <v>2</v>
      </c>
      <c r="M443" s="2926">
        <f t="shared" si="73"/>
        <v>20000</v>
      </c>
      <c r="N443" s="2927"/>
      <c r="O443" s="2926">
        <f t="shared" si="74"/>
        <v>0</v>
      </c>
      <c r="P443" s="2926">
        <f t="shared" si="75"/>
        <v>30000</v>
      </c>
      <c r="Q443" s="2795"/>
      <c r="R443" s="2772"/>
    </row>
    <row r="444" spans="2:18" ht="15.95" customHeight="1">
      <c r="B444" s="2923">
        <v>11</v>
      </c>
      <c r="C444" s="2480">
        <v>41979</v>
      </c>
      <c r="D444" s="1401" t="s">
        <v>788</v>
      </c>
      <c r="E444" s="2927" t="s">
        <v>10</v>
      </c>
      <c r="F444" s="367">
        <v>3</v>
      </c>
      <c r="G444" s="46"/>
      <c r="H444" s="764"/>
      <c r="I444" s="2924">
        <f t="shared" si="76"/>
        <v>0</v>
      </c>
      <c r="J444" s="2927" t="s">
        <v>127</v>
      </c>
      <c r="K444" s="2924">
        <f>F444*12500</f>
        <v>37500</v>
      </c>
      <c r="L444" s="764"/>
      <c r="M444" s="2926">
        <f t="shared" si="73"/>
        <v>0</v>
      </c>
      <c r="N444" s="2927"/>
      <c r="O444" s="2926">
        <f t="shared" si="74"/>
        <v>0</v>
      </c>
      <c r="P444" s="2926">
        <f t="shared" si="75"/>
        <v>37500</v>
      </c>
      <c r="Q444" s="2795"/>
      <c r="R444" s="2772"/>
    </row>
    <row r="445" spans="2:18" ht="15.95" customHeight="1">
      <c r="B445" s="3196">
        <v>12</v>
      </c>
      <c r="C445" s="2479">
        <v>41980</v>
      </c>
      <c r="D445" s="1401" t="s">
        <v>788</v>
      </c>
      <c r="E445" s="2927" t="s">
        <v>10</v>
      </c>
      <c r="F445" s="367">
        <v>2</v>
      </c>
      <c r="G445" s="46"/>
      <c r="H445" s="764"/>
      <c r="I445" s="2924">
        <f t="shared" si="76"/>
        <v>0</v>
      </c>
      <c r="J445" s="2927" t="s">
        <v>127</v>
      </c>
      <c r="K445" s="2924">
        <f>F445*12500</f>
        <v>25000</v>
      </c>
      <c r="L445" s="764">
        <v>4</v>
      </c>
      <c r="M445" s="2926">
        <f t="shared" si="73"/>
        <v>40000</v>
      </c>
      <c r="N445" s="2927"/>
      <c r="O445" s="2926">
        <f t="shared" si="74"/>
        <v>0</v>
      </c>
      <c r="P445" s="2926">
        <f t="shared" si="75"/>
        <v>65000</v>
      </c>
      <c r="Q445" s="2795"/>
      <c r="R445" s="2772"/>
    </row>
    <row r="446" spans="2:18" ht="15.95" customHeight="1">
      <c r="B446" s="3197"/>
      <c r="C446" s="2479">
        <v>41980</v>
      </c>
      <c r="D446" s="27" t="s">
        <v>1196</v>
      </c>
      <c r="E446" s="2927" t="s">
        <v>984</v>
      </c>
      <c r="F446" s="2927">
        <v>1</v>
      </c>
      <c r="G446" s="46">
        <v>55</v>
      </c>
      <c r="H446" s="764">
        <f>F446*G446</f>
        <v>55</v>
      </c>
      <c r="I446" s="2924">
        <f t="shared" si="76"/>
        <v>27500</v>
      </c>
      <c r="J446" s="2927"/>
      <c r="K446" s="2926"/>
      <c r="L446" s="764">
        <v>3</v>
      </c>
      <c r="M446" s="2926">
        <f t="shared" si="73"/>
        <v>30000</v>
      </c>
      <c r="N446" s="2927"/>
      <c r="O446" s="2926">
        <f t="shared" si="74"/>
        <v>0</v>
      </c>
      <c r="P446" s="2926">
        <f t="shared" si="75"/>
        <v>57500</v>
      </c>
      <c r="Q446" s="2795"/>
      <c r="R446" s="2772"/>
    </row>
    <row r="447" spans="2:18" ht="15.95" customHeight="1">
      <c r="B447" s="3198"/>
      <c r="C447" s="2479">
        <v>41980</v>
      </c>
      <c r="D447" s="3" t="s">
        <v>1616</v>
      </c>
      <c r="E447" s="2927" t="s">
        <v>556</v>
      </c>
      <c r="F447" s="2927">
        <v>1</v>
      </c>
      <c r="G447" s="764">
        <v>25</v>
      </c>
      <c r="H447" s="764">
        <f>F447*G447</f>
        <v>25</v>
      </c>
      <c r="I447" s="2924">
        <f t="shared" si="76"/>
        <v>12500</v>
      </c>
      <c r="J447" s="2927" t="s">
        <v>127</v>
      </c>
      <c r="K447" s="2926">
        <f>H447*200</f>
        <v>5000</v>
      </c>
      <c r="L447" s="764">
        <v>3</v>
      </c>
      <c r="M447" s="2926">
        <f t="shared" si="73"/>
        <v>30000</v>
      </c>
      <c r="N447" s="2927"/>
      <c r="O447" s="2926">
        <f t="shared" si="74"/>
        <v>0</v>
      </c>
      <c r="P447" s="2926">
        <f t="shared" si="75"/>
        <v>47500</v>
      </c>
      <c r="Q447" s="2795"/>
      <c r="R447" s="2772"/>
    </row>
    <row r="448" spans="2:18" ht="15.95" customHeight="1">
      <c r="B448" s="2923">
        <v>13</v>
      </c>
      <c r="C448" s="2480">
        <v>41981</v>
      </c>
      <c r="D448" s="1401" t="s">
        <v>788</v>
      </c>
      <c r="E448" s="2927" t="s">
        <v>10</v>
      </c>
      <c r="F448" s="367">
        <v>3</v>
      </c>
      <c r="G448" s="46"/>
      <c r="H448" s="764"/>
      <c r="I448" s="2924">
        <f t="shared" si="76"/>
        <v>0</v>
      </c>
      <c r="J448" s="2927" t="s">
        <v>127</v>
      </c>
      <c r="K448" s="2924">
        <f>F448*12500</f>
        <v>37500</v>
      </c>
      <c r="L448" s="764">
        <v>1</v>
      </c>
      <c r="M448" s="2926">
        <f t="shared" si="73"/>
        <v>10000</v>
      </c>
      <c r="N448" s="2927"/>
      <c r="O448" s="2926">
        <f t="shared" si="74"/>
        <v>0</v>
      </c>
      <c r="P448" s="2926">
        <f t="shared" si="75"/>
        <v>47500</v>
      </c>
      <c r="Q448" s="2795"/>
      <c r="R448" s="2851" t="s">
        <v>1637</v>
      </c>
    </row>
    <row r="449" spans="2:18" ht="15.95" customHeight="1">
      <c r="B449" s="2923">
        <v>14</v>
      </c>
      <c r="C449" s="2480">
        <v>41982</v>
      </c>
      <c r="D449" s="1401" t="s">
        <v>788</v>
      </c>
      <c r="E449" s="2927" t="s">
        <v>10</v>
      </c>
      <c r="F449" s="367">
        <v>4</v>
      </c>
      <c r="G449" s="46"/>
      <c r="H449" s="764"/>
      <c r="I449" s="2924">
        <f t="shared" si="76"/>
        <v>0</v>
      </c>
      <c r="J449" s="2927" t="s">
        <v>127</v>
      </c>
      <c r="K449" s="2924">
        <f>F449*12500</f>
        <v>50000</v>
      </c>
      <c r="L449" s="764">
        <v>1.5</v>
      </c>
      <c r="M449" s="2926">
        <f t="shared" si="73"/>
        <v>15000</v>
      </c>
      <c r="N449" s="2927"/>
      <c r="O449" s="2926">
        <f t="shared" si="74"/>
        <v>0</v>
      </c>
      <c r="P449" s="2926">
        <f t="shared" si="75"/>
        <v>65000</v>
      </c>
      <c r="Q449" s="2795"/>
      <c r="R449" s="2851" t="s">
        <v>1637</v>
      </c>
    </row>
    <row r="450" spans="2:18" ht="15.95" customHeight="1">
      <c r="B450" s="2923">
        <v>15</v>
      </c>
      <c r="C450" s="2480">
        <v>41983</v>
      </c>
      <c r="D450" s="1401" t="s">
        <v>788</v>
      </c>
      <c r="E450" s="2927" t="s">
        <v>10</v>
      </c>
      <c r="F450" s="367">
        <v>2</v>
      </c>
      <c r="G450" s="46"/>
      <c r="H450" s="764"/>
      <c r="I450" s="2924">
        <f t="shared" si="76"/>
        <v>0</v>
      </c>
      <c r="J450" s="2927" t="s">
        <v>127</v>
      </c>
      <c r="K450" s="2924">
        <f>F450*12500</f>
        <v>25000</v>
      </c>
      <c r="L450" s="764">
        <v>1</v>
      </c>
      <c r="M450" s="2926">
        <f t="shared" si="73"/>
        <v>10000</v>
      </c>
      <c r="N450" s="2927"/>
      <c r="O450" s="2926">
        <f t="shared" si="74"/>
        <v>0</v>
      </c>
      <c r="P450" s="2926">
        <f t="shared" si="75"/>
        <v>35000</v>
      </c>
      <c r="Q450" s="2795"/>
      <c r="R450" s="2851" t="s">
        <v>1637</v>
      </c>
    </row>
    <row r="451" spans="2:18" ht="15.95" customHeight="1">
      <c r="B451" s="3186">
        <v>16</v>
      </c>
      <c r="C451" s="2480">
        <v>41984</v>
      </c>
      <c r="D451" s="1401" t="s">
        <v>788</v>
      </c>
      <c r="E451" s="2927" t="s">
        <v>10</v>
      </c>
      <c r="F451" s="367">
        <v>1</v>
      </c>
      <c r="G451" s="46"/>
      <c r="H451" s="764"/>
      <c r="I451" s="2924">
        <f t="shared" si="76"/>
        <v>0</v>
      </c>
      <c r="J451" s="2927" t="s">
        <v>127</v>
      </c>
      <c r="K451" s="2924">
        <f>F451*12500</f>
        <v>12500</v>
      </c>
      <c r="L451" s="764">
        <v>1</v>
      </c>
      <c r="M451" s="2926">
        <f t="shared" si="73"/>
        <v>10000</v>
      </c>
      <c r="N451" s="2927"/>
      <c r="O451" s="2926">
        <f t="shared" si="74"/>
        <v>0</v>
      </c>
      <c r="P451" s="2926">
        <f t="shared" si="75"/>
        <v>22500</v>
      </c>
      <c r="Q451" s="2795"/>
      <c r="R451" s="2851" t="s">
        <v>1637</v>
      </c>
    </row>
    <row r="452" spans="2:18" ht="15.95" customHeight="1">
      <c r="B452" s="3187"/>
      <c r="C452" s="2480">
        <v>41984</v>
      </c>
      <c r="D452" s="27" t="s">
        <v>800</v>
      </c>
      <c r="E452" s="120" t="s">
        <v>799</v>
      </c>
      <c r="F452" s="2927">
        <v>4</v>
      </c>
      <c r="G452" s="764"/>
      <c r="H452" s="764"/>
      <c r="I452" s="2924">
        <f t="shared" si="76"/>
        <v>0</v>
      </c>
      <c r="J452" s="777"/>
      <c r="K452" s="2924">
        <f>F452*2000</f>
        <v>8000</v>
      </c>
      <c r="L452" s="123"/>
      <c r="M452" s="2926">
        <f t="shared" si="73"/>
        <v>0</v>
      </c>
      <c r="N452" s="2927"/>
      <c r="O452" s="2926">
        <f t="shared" si="74"/>
        <v>0</v>
      </c>
      <c r="P452" s="2926">
        <f t="shared" si="75"/>
        <v>8000</v>
      </c>
      <c r="Q452" s="2795"/>
      <c r="R452" s="2851" t="s">
        <v>1637</v>
      </c>
    </row>
    <row r="453" spans="2:18" ht="15.95" customHeight="1">
      <c r="B453" s="2923">
        <v>17</v>
      </c>
      <c r="C453" s="2480">
        <v>41985</v>
      </c>
      <c r="D453" s="999" t="s">
        <v>1586</v>
      </c>
      <c r="E453" s="2794"/>
      <c r="F453" s="2939"/>
      <c r="G453" s="2939"/>
      <c r="H453" s="764"/>
      <c r="I453" s="2924">
        <f t="shared" si="76"/>
        <v>0</v>
      </c>
      <c r="J453" s="2927"/>
      <c r="K453" s="2926">
        <f>F453*10000</f>
        <v>0</v>
      </c>
      <c r="L453" s="764"/>
      <c r="M453" s="2926">
        <f t="shared" si="73"/>
        <v>0</v>
      </c>
      <c r="N453" s="2927"/>
      <c r="O453" s="2926">
        <f t="shared" si="74"/>
        <v>0</v>
      </c>
      <c r="P453" s="2926">
        <f t="shared" si="75"/>
        <v>0</v>
      </c>
      <c r="Q453" s="2795"/>
      <c r="R453" s="2772"/>
    </row>
    <row r="454" spans="2:18" ht="15.95" customHeight="1">
      <c r="B454" s="2923">
        <v>18</v>
      </c>
      <c r="C454" s="2480">
        <v>41986</v>
      </c>
      <c r="D454" s="999" t="s">
        <v>1586</v>
      </c>
      <c r="E454" s="2794"/>
      <c r="F454" s="2939"/>
      <c r="G454" s="2939"/>
      <c r="H454" s="764"/>
      <c r="I454" s="2924">
        <f t="shared" si="76"/>
        <v>0</v>
      </c>
      <c r="J454" s="2927"/>
      <c r="K454" s="2926">
        <f>F454*10000</f>
        <v>0</v>
      </c>
      <c r="L454" s="764"/>
      <c r="M454" s="2926">
        <f t="shared" si="73"/>
        <v>0</v>
      </c>
      <c r="N454" s="2927"/>
      <c r="O454" s="2926">
        <f t="shared" si="74"/>
        <v>0</v>
      </c>
      <c r="P454" s="2926">
        <f t="shared" si="75"/>
        <v>0</v>
      </c>
      <c r="Q454" s="2795"/>
      <c r="R454" s="2772"/>
    </row>
    <row r="455" spans="2:18" ht="15.95" customHeight="1">
      <c r="B455" s="2922">
        <v>19</v>
      </c>
      <c r="C455" s="2479">
        <v>41987</v>
      </c>
      <c r="D455" s="999" t="s">
        <v>1586</v>
      </c>
      <c r="E455" s="2794"/>
      <c r="F455" s="2939"/>
      <c r="G455" s="2939"/>
      <c r="H455" s="764"/>
      <c r="I455" s="2924">
        <f t="shared" si="76"/>
        <v>0</v>
      </c>
      <c r="J455" s="2927"/>
      <c r="K455" s="2926">
        <f>F455*10000</f>
        <v>0</v>
      </c>
      <c r="L455" s="764"/>
      <c r="M455" s="2926">
        <f t="shared" si="73"/>
        <v>0</v>
      </c>
      <c r="N455" s="2927"/>
      <c r="O455" s="2926">
        <f t="shared" si="74"/>
        <v>0</v>
      </c>
      <c r="P455" s="2926">
        <f t="shared" si="75"/>
        <v>0</v>
      </c>
      <c r="Q455" s="2795"/>
      <c r="R455" s="2772"/>
    </row>
    <row r="456" spans="2:18" ht="15.95" customHeight="1">
      <c r="B456" s="2923">
        <v>20</v>
      </c>
      <c r="C456" s="2480">
        <v>41988</v>
      </c>
      <c r="D456" s="1401" t="s">
        <v>788</v>
      </c>
      <c r="E456" s="2927" t="s">
        <v>10</v>
      </c>
      <c r="F456" s="367">
        <v>3</v>
      </c>
      <c r="G456" s="46"/>
      <c r="H456" s="764"/>
      <c r="I456" s="2924">
        <f t="shared" si="76"/>
        <v>0</v>
      </c>
      <c r="J456" s="2927" t="s">
        <v>127</v>
      </c>
      <c r="K456" s="2924">
        <f>F456*12500</f>
        <v>37500</v>
      </c>
      <c r="L456" s="764"/>
      <c r="M456" s="2926">
        <f t="shared" si="73"/>
        <v>0</v>
      </c>
      <c r="N456" s="2927"/>
      <c r="O456" s="2926">
        <f t="shared" si="74"/>
        <v>0</v>
      </c>
      <c r="P456" s="2926">
        <f t="shared" si="75"/>
        <v>37500</v>
      </c>
      <c r="Q456" s="2795"/>
      <c r="R456" s="2851" t="s">
        <v>1637</v>
      </c>
    </row>
    <row r="457" spans="2:18" ht="15.95" customHeight="1">
      <c r="B457" s="2923">
        <v>21</v>
      </c>
      <c r="C457" s="2480">
        <v>41989</v>
      </c>
      <c r="D457" s="1401" t="s">
        <v>788</v>
      </c>
      <c r="E457" s="2927" t="s">
        <v>10</v>
      </c>
      <c r="F457" s="367">
        <v>3</v>
      </c>
      <c r="G457" s="46"/>
      <c r="H457" s="764"/>
      <c r="I457" s="2924">
        <f t="shared" si="76"/>
        <v>0</v>
      </c>
      <c r="J457" s="2927" t="s">
        <v>127</v>
      </c>
      <c r="K457" s="2924">
        <f>F457*12500</f>
        <v>37500</v>
      </c>
      <c r="L457" s="764"/>
      <c r="M457" s="2926">
        <f t="shared" si="73"/>
        <v>0</v>
      </c>
      <c r="N457" s="2927"/>
      <c r="O457" s="2926">
        <f t="shared" si="74"/>
        <v>0</v>
      </c>
      <c r="P457" s="2926">
        <f t="shared" si="75"/>
        <v>37500</v>
      </c>
      <c r="Q457" s="2795"/>
      <c r="R457" s="2851" t="s">
        <v>1637</v>
      </c>
    </row>
    <row r="458" spans="2:18" ht="15.95" customHeight="1">
      <c r="B458" s="2923">
        <v>22</v>
      </c>
      <c r="C458" s="2480">
        <v>41990</v>
      </c>
      <c r="D458" s="1401" t="s">
        <v>788</v>
      </c>
      <c r="E458" s="2927" t="s">
        <v>10</v>
      </c>
      <c r="F458" s="367">
        <v>3</v>
      </c>
      <c r="G458" s="46"/>
      <c r="H458" s="764"/>
      <c r="I458" s="2924">
        <f t="shared" si="76"/>
        <v>0</v>
      </c>
      <c r="J458" s="2927" t="s">
        <v>127</v>
      </c>
      <c r="K458" s="2924">
        <f>F458*12500</f>
        <v>37500</v>
      </c>
      <c r="L458" s="764">
        <v>1</v>
      </c>
      <c r="M458" s="2926">
        <f t="shared" si="73"/>
        <v>10000</v>
      </c>
      <c r="N458" s="2927"/>
      <c r="O458" s="2926">
        <f t="shared" si="74"/>
        <v>0</v>
      </c>
      <c r="P458" s="2926">
        <f t="shared" si="75"/>
        <v>47500</v>
      </c>
      <c r="Q458" s="2795"/>
      <c r="R458" s="2851" t="s">
        <v>1637</v>
      </c>
    </row>
    <row r="459" spans="2:18" ht="15.95" customHeight="1">
      <c r="B459" s="2923">
        <v>23</v>
      </c>
      <c r="C459" s="2480">
        <v>41991</v>
      </c>
      <c r="D459" s="1401" t="s">
        <v>788</v>
      </c>
      <c r="E459" s="2927" t="s">
        <v>10</v>
      </c>
      <c r="F459" s="367">
        <v>1</v>
      </c>
      <c r="G459" s="46"/>
      <c r="H459" s="764"/>
      <c r="I459" s="2924">
        <f t="shared" si="76"/>
        <v>0</v>
      </c>
      <c r="J459" s="2927" t="s">
        <v>127</v>
      </c>
      <c r="K459" s="2924">
        <f>F459*12500</f>
        <v>12500</v>
      </c>
      <c r="L459" s="764"/>
      <c r="M459" s="2926">
        <f t="shared" si="73"/>
        <v>0</v>
      </c>
      <c r="N459" s="2927"/>
      <c r="O459" s="2926">
        <f t="shared" si="74"/>
        <v>0</v>
      </c>
      <c r="P459" s="2926">
        <f t="shared" si="75"/>
        <v>12500</v>
      </c>
      <c r="Q459" s="2795"/>
      <c r="R459" s="2851" t="s">
        <v>1637</v>
      </c>
    </row>
    <row r="460" spans="2:18" ht="15.95" customHeight="1">
      <c r="B460" s="2923">
        <v>24</v>
      </c>
      <c r="C460" s="2480">
        <v>41992</v>
      </c>
      <c r="D460" s="1018" t="s">
        <v>1032</v>
      </c>
      <c r="E460" s="2794"/>
      <c r="F460" s="2939"/>
      <c r="G460" s="2939"/>
      <c r="H460" s="764"/>
      <c r="I460" s="2924">
        <f t="shared" si="76"/>
        <v>0</v>
      </c>
      <c r="J460" s="2927"/>
      <c r="K460" s="2926">
        <f>F460*10000</f>
        <v>0</v>
      </c>
      <c r="L460" s="764"/>
      <c r="M460" s="2926">
        <f t="shared" si="73"/>
        <v>0</v>
      </c>
      <c r="N460" s="2927"/>
      <c r="O460" s="2926">
        <f t="shared" si="74"/>
        <v>0</v>
      </c>
      <c r="P460" s="2926">
        <f t="shared" si="75"/>
        <v>0</v>
      </c>
      <c r="Q460" s="2795"/>
      <c r="R460" s="2772"/>
    </row>
    <row r="461" spans="2:18" ht="15.95" customHeight="1">
      <c r="B461" s="2923">
        <v>25</v>
      </c>
      <c r="C461" s="2480">
        <v>41993</v>
      </c>
      <c r="D461" s="1018" t="s">
        <v>1032</v>
      </c>
      <c r="E461" s="2794"/>
      <c r="F461" s="2939"/>
      <c r="G461" s="2939"/>
      <c r="H461" s="764"/>
      <c r="I461" s="2924">
        <f t="shared" si="76"/>
        <v>0</v>
      </c>
      <c r="J461" s="2927"/>
      <c r="K461" s="2926">
        <f>F461*10000</f>
        <v>0</v>
      </c>
      <c r="L461" s="764"/>
      <c r="M461" s="2926">
        <f t="shared" si="73"/>
        <v>0</v>
      </c>
      <c r="N461" s="2927"/>
      <c r="O461" s="2926">
        <f t="shared" si="74"/>
        <v>0</v>
      </c>
      <c r="P461" s="2926">
        <f t="shared" si="75"/>
        <v>0</v>
      </c>
      <c r="Q461" s="2795"/>
      <c r="R461" s="2772"/>
    </row>
    <row r="462" spans="2:18" ht="15.95" customHeight="1">
      <c r="B462" s="2922">
        <v>26</v>
      </c>
      <c r="C462" s="2479">
        <v>41994</v>
      </c>
      <c r="D462" s="1018" t="s">
        <v>1032</v>
      </c>
      <c r="E462" s="2794"/>
      <c r="F462" s="2939"/>
      <c r="G462" s="2939"/>
      <c r="H462" s="764"/>
      <c r="I462" s="2924">
        <f t="shared" si="76"/>
        <v>0</v>
      </c>
      <c r="J462" s="2927"/>
      <c r="K462" s="2926">
        <f>F462*10000</f>
        <v>0</v>
      </c>
      <c r="L462" s="764"/>
      <c r="M462" s="2926">
        <f t="shared" si="73"/>
        <v>0</v>
      </c>
      <c r="N462" s="2927"/>
      <c r="O462" s="2926">
        <f t="shared" si="74"/>
        <v>0</v>
      </c>
      <c r="P462" s="2926">
        <f t="shared" si="75"/>
        <v>0</v>
      </c>
      <c r="Q462" s="2795"/>
      <c r="R462" s="2772"/>
    </row>
    <row r="463" spans="2:18" ht="15.95" customHeight="1">
      <c r="B463" s="2923">
        <v>27</v>
      </c>
      <c r="C463" s="2480">
        <v>41995</v>
      </c>
      <c r="D463" s="1401" t="s">
        <v>788</v>
      </c>
      <c r="E463" s="2927" t="s">
        <v>10</v>
      </c>
      <c r="F463" s="367">
        <v>2</v>
      </c>
      <c r="G463" s="46"/>
      <c r="H463" s="764"/>
      <c r="I463" s="2924">
        <f t="shared" si="76"/>
        <v>0</v>
      </c>
      <c r="J463" s="2927" t="s">
        <v>127</v>
      </c>
      <c r="K463" s="2924">
        <f>F463*12500</f>
        <v>25000</v>
      </c>
      <c r="L463" s="764"/>
      <c r="M463" s="2926">
        <f t="shared" si="73"/>
        <v>0</v>
      </c>
      <c r="N463" s="2927"/>
      <c r="O463" s="2926">
        <f t="shared" si="74"/>
        <v>0</v>
      </c>
      <c r="P463" s="2926">
        <f t="shared" si="75"/>
        <v>25000</v>
      </c>
      <c r="Q463" s="2795"/>
      <c r="R463" s="2772"/>
    </row>
    <row r="464" spans="2:18" ht="15.95" customHeight="1">
      <c r="B464" s="3186">
        <v>28</v>
      </c>
      <c r="C464" s="2480">
        <v>41996</v>
      </c>
      <c r="D464" s="1401" t="s">
        <v>788</v>
      </c>
      <c r="E464" s="2927" t="s">
        <v>10</v>
      </c>
      <c r="F464" s="367">
        <v>2</v>
      </c>
      <c r="G464" s="46"/>
      <c r="H464" s="764"/>
      <c r="I464" s="2924">
        <f t="shared" si="76"/>
        <v>0</v>
      </c>
      <c r="J464" s="2927" t="s">
        <v>127</v>
      </c>
      <c r="K464" s="2924">
        <f>F464*12500</f>
        <v>25000</v>
      </c>
      <c r="L464" s="764"/>
      <c r="M464" s="2926">
        <f t="shared" si="73"/>
        <v>0</v>
      </c>
      <c r="N464" s="2927"/>
      <c r="O464" s="2926">
        <f t="shared" si="74"/>
        <v>0</v>
      </c>
      <c r="P464" s="2926">
        <f t="shared" si="75"/>
        <v>25000</v>
      </c>
      <c r="Q464" s="2795"/>
      <c r="R464" s="2772"/>
    </row>
    <row r="465" spans="2:18" ht="15.95" customHeight="1">
      <c r="B465" s="3187"/>
      <c r="C465" s="2480">
        <v>41996</v>
      </c>
      <c r="D465" s="3" t="s">
        <v>1613</v>
      </c>
      <c r="E465" s="2927"/>
      <c r="F465" s="2927">
        <v>2</v>
      </c>
      <c r="G465" s="764">
        <v>25</v>
      </c>
      <c r="H465" s="764">
        <f>F465*G465</f>
        <v>50</v>
      </c>
      <c r="I465" s="2924">
        <f t="shared" si="76"/>
        <v>25000</v>
      </c>
      <c r="J465" s="2927"/>
      <c r="K465" s="2926"/>
      <c r="L465" s="764">
        <v>2</v>
      </c>
      <c r="M465" s="2926">
        <f t="shared" si="73"/>
        <v>20000</v>
      </c>
      <c r="N465" s="2927"/>
      <c r="O465" s="2926">
        <f t="shared" si="74"/>
        <v>0</v>
      </c>
      <c r="P465" s="2926">
        <f t="shared" si="75"/>
        <v>45000</v>
      </c>
      <c r="Q465" s="2795"/>
      <c r="R465" s="2772"/>
    </row>
    <row r="466" spans="2:18" ht="15.95" customHeight="1">
      <c r="B466" s="2923">
        <v>29</v>
      </c>
      <c r="C466" s="2480">
        <v>41997</v>
      </c>
      <c r="D466" s="1401" t="s">
        <v>788</v>
      </c>
      <c r="E466" s="2927" t="s">
        <v>10</v>
      </c>
      <c r="F466" s="367">
        <v>4</v>
      </c>
      <c r="G466" s="46"/>
      <c r="H466" s="764"/>
      <c r="I466" s="2924">
        <f t="shared" si="76"/>
        <v>0</v>
      </c>
      <c r="J466" s="2927" t="s">
        <v>127</v>
      </c>
      <c r="K466" s="2924">
        <f>F466*12500</f>
        <v>50000</v>
      </c>
      <c r="L466" s="764"/>
      <c r="M466" s="2926">
        <f t="shared" si="73"/>
        <v>0</v>
      </c>
      <c r="N466" s="2927"/>
      <c r="O466" s="2926">
        <f t="shared" si="74"/>
        <v>0</v>
      </c>
      <c r="P466" s="2926">
        <f t="shared" si="75"/>
        <v>50000</v>
      </c>
      <c r="Q466" s="2795"/>
      <c r="R466" s="2772"/>
    </row>
    <row r="467" spans="2:18" ht="15.95" customHeight="1">
      <c r="B467" s="3186">
        <v>30</v>
      </c>
      <c r="C467" s="2480">
        <v>41998</v>
      </c>
      <c r="D467" s="1401" t="s">
        <v>788</v>
      </c>
      <c r="E467" s="2927" t="s">
        <v>10</v>
      </c>
      <c r="F467" s="367">
        <v>1</v>
      </c>
      <c r="G467" s="46"/>
      <c r="H467" s="764"/>
      <c r="I467" s="2924">
        <f t="shared" si="76"/>
        <v>0</v>
      </c>
      <c r="J467" s="2927" t="s">
        <v>127</v>
      </c>
      <c r="K467" s="2924">
        <f>F467*12500</f>
        <v>12500</v>
      </c>
      <c r="L467" s="764"/>
      <c r="M467" s="2926">
        <f t="shared" si="73"/>
        <v>0</v>
      </c>
      <c r="N467" s="2927"/>
      <c r="O467" s="2926">
        <f t="shared" si="74"/>
        <v>0</v>
      </c>
      <c r="P467" s="2926">
        <f t="shared" si="75"/>
        <v>12500</v>
      </c>
      <c r="Q467" s="2842"/>
      <c r="R467" s="2777"/>
    </row>
    <row r="468" spans="2:18" ht="15.95" customHeight="1">
      <c r="B468" s="3188"/>
      <c r="C468" s="2480">
        <v>41998</v>
      </c>
      <c r="D468" s="3" t="s">
        <v>1619</v>
      </c>
      <c r="E468" s="2927"/>
      <c r="F468" s="2927">
        <v>1</v>
      </c>
      <c r="G468" s="764">
        <v>25</v>
      </c>
      <c r="H468" s="764">
        <f>F468*G468</f>
        <v>25</v>
      </c>
      <c r="I468" s="2924">
        <f t="shared" si="76"/>
        <v>12500</v>
      </c>
      <c r="J468" s="2927" t="s">
        <v>127</v>
      </c>
      <c r="K468" s="2926">
        <f>H468*200</f>
        <v>5000</v>
      </c>
      <c r="L468" s="764"/>
      <c r="M468" s="2926">
        <f t="shared" si="73"/>
        <v>0</v>
      </c>
      <c r="N468" s="2927"/>
      <c r="O468" s="2926">
        <f t="shared" si="74"/>
        <v>0</v>
      </c>
      <c r="P468" s="2926">
        <f t="shared" si="75"/>
        <v>17500</v>
      </c>
      <c r="Q468" s="2842"/>
      <c r="R468" s="2777"/>
    </row>
    <row r="469" spans="2:18" ht="15.95" customHeight="1" thickBot="1">
      <c r="B469" s="3208"/>
      <c r="C469" s="2481">
        <v>41998</v>
      </c>
      <c r="D469" s="16" t="s">
        <v>1638</v>
      </c>
      <c r="E469" s="2944"/>
      <c r="F469" s="2944">
        <v>1</v>
      </c>
      <c r="G469" s="765"/>
      <c r="H469" s="765">
        <f>F469*G469</f>
        <v>0</v>
      </c>
      <c r="I469" s="2932">
        <f t="shared" si="76"/>
        <v>0</v>
      </c>
      <c r="J469" s="2944"/>
      <c r="K469" s="767"/>
      <c r="L469" s="765">
        <v>3.5</v>
      </c>
      <c r="M469" s="767">
        <f t="shared" si="73"/>
        <v>35000</v>
      </c>
      <c r="N469" s="2944"/>
      <c r="O469" s="767">
        <f t="shared" si="74"/>
        <v>0</v>
      </c>
      <c r="P469" s="767">
        <f t="shared" si="75"/>
        <v>35000</v>
      </c>
      <c r="Q469" s="2298"/>
      <c r="R469" s="2783"/>
    </row>
    <row r="470" spans="2:18" ht="15.95" customHeight="1">
      <c r="B470" s="161"/>
      <c r="C470" s="162"/>
      <c r="D470" s="35"/>
      <c r="E470" s="2460"/>
      <c r="F470" s="2460"/>
      <c r="G470" s="2460"/>
      <c r="H470" s="163"/>
      <c r="I470" s="164"/>
      <c r="J470" s="163"/>
      <c r="K470" s="165"/>
      <c r="L470" s="166"/>
      <c r="M470" s="128"/>
      <c r="N470" s="166"/>
      <c r="O470" s="128"/>
      <c r="P470" s="129"/>
      <c r="Q470" s="128"/>
      <c r="R470" s="163"/>
    </row>
    <row r="471" spans="2:18" ht="15.95" customHeight="1">
      <c r="B471" s="2460"/>
      <c r="C471" s="2460"/>
      <c r="D471" s="2462" t="s">
        <v>49</v>
      </c>
      <c r="E471" s="2460"/>
      <c r="F471" s="21"/>
      <c r="G471" s="21"/>
      <c r="H471" s="21"/>
      <c r="I471" s="209"/>
      <c r="J471" s="944"/>
      <c r="K471" s="209"/>
      <c r="L471" s="944"/>
      <c r="M471" s="209"/>
      <c r="N471" s="83"/>
      <c r="O471" s="2461" t="s">
        <v>50</v>
      </c>
      <c r="P471" s="2461"/>
      <c r="Q471" s="102"/>
      <c r="R471" s="2460"/>
    </row>
    <row r="472" spans="2:18" ht="15.95" customHeight="1" thickBot="1">
      <c r="B472" s="2460"/>
      <c r="C472" s="2460"/>
      <c r="D472" s="2460"/>
      <c r="E472" s="2460"/>
      <c r="F472" s="21"/>
      <c r="G472" s="21"/>
      <c r="H472" s="21"/>
      <c r="I472" s="209"/>
      <c r="J472" s="944"/>
      <c r="K472" s="209"/>
      <c r="L472" s="944"/>
      <c r="M472" s="209"/>
      <c r="N472" s="83"/>
      <c r="O472" s="2461"/>
      <c r="P472" s="35"/>
      <c r="Q472" s="102"/>
      <c r="R472" s="2460"/>
    </row>
    <row r="473" spans="2:18" ht="15.95" customHeight="1">
      <c r="B473" s="2460"/>
      <c r="C473" s="2460"/>
      <c r="D473" s="2460"/>
      <c r="E473" s="2460"/>
      <c r="F473" s="3135" t="s">
        <v>140</v>
      </c>
      <c r="G473" s="3136"/>
      <c r="H473" s="3136"/>
      <c r="I473" s="3136"/>
      <c r="J473" s="3136"/>
      <c r="K473" s="3136"/>
      <c r="L473" s="3136"/>
      <c r="M473" s="3137"/>
      <c r="N473" s="83"/>
      <c r="O473" s="2461"/>
      <c r="P473" s="35"/>
      <c r="Q473" s="102"/>
      <c r="R473" s="2460"/>
    </row>
    <row r="474" spans="2:18" ht="15.95" customHeight="1" thickBot="1">
      <c r="B474" s="2460"/>
      <c r="C474" s="2460"/>
      <c r="D474" s="2460"/>
      <c r="E474" s="2460"/>
      <c r="F474" s="3138"/>
      <c r="G474" s="3139"/>
      <c r="H474" s="3139"/>
      <c r="I474" s="3139"/>
      <c r="J474" s="3139"/>
      <c r="K474" s="3139"/>
      <c r="L474" s="3139"/>
      <c r="M474" s="3140"/>
      <c r="N474" s="83"/>
      <c r="O474" s="2461"/>
      <c r="P474" s="35"/>
      <c r="Q474" s="102"/>
      <c r="R474" s="2460"/>
    </row>
    <row r="475" spans="2:18" ht="15.95" customHeight="1">
      <c r="B475" s="2460"/>
      <c r="C475" s="2460"/>
      <c r="D475" s="2461" t="s">
        <v>46</v>
      </c>
      <c r="E475" s="2460"/>
      <c r="F475" s="2460"/>
      <c r="G475" s="21"/>
      <c r="H475" s="35"/>
      <c r="I475" s="35"/>
      <c r="J475" s="2460"/>
      <c r="K475" s="89"/>
      <c r="L475" s="35"/>
      <c r="M475" s="35"/>
      <c r="N475" s="83"/>
      <c r="O475" s="2461" t="s">
        <v>48</v>
      </c>
      <c r="P475" s="2461"/>
      <c r="Q475" s="102"/>
      <c r="R475" s="2460"/>
    </row>
    <row r="476" spans="2:18" ht="15.95" customHeight="1">
      <c r="B476" s="2460"/>
      <c r="C476" s="2460"/>
      <c r="D476" s="2460" t="s">
        <v>47</v>
      </c>
      <c r="E476" s="2460"/>
      <c r="F476" s="2460"/>
      <c r="G476" s="2460"/>
      <c r="H476" s="35"/>
      <c r="I476" s="54"/>
      <c r="J476" s="2460"/>
      <c r="K476" s="89"/>
      <c r="L476" s="35"/>
      <c r="M476" s="35"/>
      <c r="N476" s="83"/>
      <c r="O476" s="35"/>
      <c r="P476" s="35"/>
      <c r="Q476" s="102"/>
      <c r="R476" s="2460"/>
    </row>
    <row r="477" spans="2:18" ht="15.95" customHeight="1">
      <c r="B477" s="2460"/>
      <c r="C477" s="51"/>
      <c r="D477" s="35"/>
      <c r="E477" s="2460"/>
      <c r="F477" s="2460"/>
      <c r="G477" s="2460"/>
      <c r="H477" s="2460"/>
      <c r="I477" s="2460"/>
      <c r="J477" s="2460"/>
      <c r="K477" s="102"/>
      <c r="L477" s="2460"/>
      <c r="M477" s="102"/>
      <c r="N477" s="83"/>
      <c r="O477" s="102"/>
      <c r="P477" s="102"/>
      <c r="Q477" s="102"/>
      <c r="R477" s="2460"/>
    </row>
    <row r="478" spans="2:18" ht="15.95" customHeight="1">
      <c r="B478" s="224"/>
      <c r="C478" s="224"/>
      <c r="D478" s="35"/>
      <c r="E478" s="224"/>
      <c r="F478" s="224"/>
      <c r="G478" s="224"/>
      <c r="H478" s="224"/>
      <c r="I478" s="102"/>
      <c r="J478" s="224"/>
      <c r="K478" s="102"/>
      <c r="L478" s="224"/>
      <c r="M478" s="102"/>
      <c r="N478" s="224"/>
      <c r="O478" s="102"/>
      <c r="P478" s="102"/>
      <c r="Q478" s="102"/>
      <c r="R478" s="224"/>
    </row>
    <row r="479" spans="2:18" ht="15.95" customHeight="1">
      <c r="B479" s="224"/>
      <c r="C479" s="224"/>
      <c r="D479" s="35"/>
      <c r="E479" s="224"/>
      <c r="F479" s="224"/>
      <c r="G479" s="224"/>
      <c r="H479" s="224"/>
      <c r="I479" s="102"/>
      <c r="J479" s="224"/>
      <c r="K479" s="102"/>
      <c r="L479" s="224"/>
      <c r="M479" s="102"/>
      <c r="N479" s="224"/>
      <c r="O479" s="102"/>
      <c r="P479" s="102"/>
      <c r="Q479" s="102"/>
      <c r="R479" s="224"/>
    </row>
    <row r="480" spans="2:18" ht="15.95" customHeight="1">
      <c r="B480" s="224"/>
      <c r="C480" s="224"/>
      <c r="D480" s="35"/>
      <c r="E480" s="224"/>
      <c r="F480" s="224"/>
      <c r="G480" s="224"/>
      <c r="H480" s="224"/>
      <c r="I480" s="102"/>
      <c r="J480" s="224"/>
      <c r="K480" s="102"/>
      <c r="L480" s="224"/>
      <c r="M480" s="102"/>
      <c r="N480" s="224"/>
      <c r="O480" s="102"/>
      <c r="P480" s="102"/>
      <c r="Q480" s="102"/>
      <c r="R480" s="224"/>
    </row>
    <row r="481" spans="2:18" ht="15.95" customHeight="1">
      <c r="B481" s="224"/>
      <c r="C481" s="224"/>
      <c r="D481" s="35"/>
      <c r="E481" s="224"/>
      <c r="F481" s="224"/>
      <c r="G481" s="224"/>
      <c r="H481" s="224"/>
      <c r="I481" s="102"/>
      <c r="J481" s="224"/>
      <c r="K481" s="102"/>
      <c r="L481" s="224"/>
      <c r="M481" s="102"/>
      <c r="N481" s="224"/>
      <c r="O481" s="102"/>
      <c r="P481" s="102"/>
      <c r="Q481" s="102"/>
      <c r="R481" s="224"/>
    </row>
    <row r="482" spans="2:18" ht="15.95" customHeight="1">
      <c r="B482" s="224"/>
      <c r="C482" s="224"/>
      <c r="D482" s="35"/>
      <c r="E482" s="224"/>
      <c r="F482" s="224"/>
      <c r="G482" s="224"/>
      <c r="H482" s="224"/>
      <c r="I482" s="102"/>
      <c r="J482" s="224"/>
      <c r="K482" s="102"/>
      <c r="L482" s="224"/>
      <c r="M482" s="102"/>
      <c r="N482" s="224"/>
      <c r="O482" s="102"/>
      <c r="P482" s="102"/>
      <c r="Q482" s="102"/>
      <c r="R482" s="224"/>
    </row>
    <row r="483" spans="2:18" ht="15.95" customHeight="1">
      <c r="B483" s="224"/>
      <c r="C483" s="224"/>
      <c r="D483" s="35"/>
      <c r="E483" s="224"/>
      <c r="F483" s="224"/>
      <c r="G483" s="224"/>
      <c r="H483" s="224"/>
      <c r="I483" s="102"/>
      <c r="J483" s="224"/>
      <c r="K483" s="102"/>
      <c r="L483" s="224"/>
      <c r="M483" s="102"/>
      <c r="N483" s="224"/>
      <c r="O483" s="102"/>
      <c r="P483" s="102"/>
      <c r="Q483" s="102"/>
      <c r="R483" s="224"/>
    </row>
    <row r="484" spans="2:18" ht="15.95" customHeight="1">
      <c r="B484" s="224"/>
      <c r="C484" s="224"/>
      <c r="D484" s="35"/>
      <c r="E484" s="224"/>
      <c r="F484" s="224"/>
      <c r="G484" s="224"/>
      <c r="H484" s="224"/>
      <c r="I484" s="102"/>
      <c r="J484" s="224"/>
      <c r="K484" s="102"/>
      <c r="L484" s="224"/>
      <c r="M484" s="102"/>
      <c r="N484" s="224"/>
      <c r="O484" s="102"/>
      <c r="P484" s="102"/>
      <c r="Q484" s="102"/>
      <c r="R484" s="224"/>
    </row>
    <row r="485" spans="2:18" ht="15.95" customHeight="1">
      <c r="B485" s="224"/>
      <c r="C485" s="224"/>
      <c r="D485" s="35"/>
      <c r="E485" s="224"/>
      <c r="F485" s="224"/>
      <c r="G485" s="224"/>
      <c r="H485" s="224"/>
      <c r="I485" s="102"/>
      <c r="J485" s="224"/>
      <c r="K485" s="102"/>
      <c r="L485" s="224"/>
      <c r="M485" s="102"/>
      <c r="N485" s="224"/>
      <c r="O485" s="102"/>
      <c r="P485" s="102"/>
      <c r="Q485" s="102"/>
      <c r="R485" s="224"/>
    </row>
    <row r="486" spans="2:18" ht="15.95" customHeight="1">
      <c r="B486" s="224"/>
      <c r="C486" s="224"/>
      <c r="D486" s="35"/>
      <c r="E486" s="224"/>
      <c r="F486" s="224"/>
      <c r="G486" s="224"/>
      <c r="H486" s="224"/>
      <c r="I486" s="102"/>
      <c r="J486" s="224"/>
      <c r="K486" s="102"/>
      <c r="L486" s="224"/>
      <c r="M486" s="102"/>
      <c r="N486" s="224"/>
      <c r="O486" s="102"/>
      <c r="P486" s="102"/>
      <c r="Q486" s="102"/>
      <c r="R486" s="224"/>
    </row>
    <row r="487" spans="2:18" ht="15.95" customHeight="1">
      <c r="B487" s="224"/>
      <c r="C487" s="224"/>
      <c r="D487" s="35"/>
      <c r="E487" s="224"/>
      <c r="F487" s="224"/>
      <c r="G487" s="224"/>
      <c r="H487" s="224"/>
      <c r="I487" s="102"/>
      <c r="J487" s="224"/>
      <c r="K487" s="102"/>
      <c r="L487" s="224"/>
      <c r="M487" s="102"/>
      <c r="N487" s="224"/>
      <c r="O487" s="102"/>
      <c r="P487" s="102"/>
      <c r="Q487" s="102"/>
      <c r="R487" s="224"/>
    </row>
    <row r="488" spans="2:18" ht="15.95" customHeight="1">
      <c r="B488" s="224"/>
      <c r="C488" s="224"/>
      <c r="D488" s="35"/>
      <c r="E488" s="224"/>
      <c r="F488" s="224"/>
      <c r="G488" s="224"/>
      <c r="H488" s="224"/>
      <c r="I488" s="102"/>
      <c r="J488" s="224"/>
      <c r="K488" s="102"/>
      <c r="L488" s="224"/>
      <c r="M488" s="102"/>
      <c r="N488" s="224"/>
      <c r="O488" s="102"/>
      <c r="P488" s="102"/>
      <c r="Q488" s="102"/>
      <c r="R488" s="224"/>
    </row>
    <row r="489" spans="2:18" ht="15.95" customHeight="1">
      <c r="B489" s="224"/>
      <c r="C489" s="224"/>
      <c r="D489" s="35"/>
      <c r="E489" s="224"/>
      <c r="F489" s="224"/>
      <c r="G489" s="224"/>
      <c r="H489" s="224"/>
      <c r="I489" s="102"/>
      <c r="J489" s="224"/>
      <c r="K489" s="102"/>
      <c r="L489" s="224"/>
      <c r="M489" s="102"/>
      <c r="N489" s="224"/>
      <c r="O489" s="102"/>
      <c r="P489" s="102"/>
      <c r="Q489" s="102"/>
      <c r="R489" s="224"/>
    </row>
    <row r="490" spans="2:18" ht="15.95" customHeight="1">
      <c r="B490" s="224"/>
      <c r="C490" s="224"/>
      <c r="D490" s="35"/>
      <c r="E490" s="224"/>
      <c r="F490" s="224"/>
      <c r="G490" s="224"/>
      <c r="H490" s="224"/>
      <c r="I490" s="102"/>
      <c r="J490" s="224"/>
      <c r="K490" s="102"/>
      <c r="L490" s="224"/>
      <c r="M490" s="102"/>
      <c r="N490" s="224"/>
      <c r="O490" s="102"/>
      <c r="P490" s="102"/>
      <c r="Q490" s="102"/>
      <c r="R490" s="224"/>
    </row>
    <row r="491" spans="2:18" ht="15.95" customHeight="1">
      <c r="B491" s="224"/>
      <c r="C491" s="224"/>
      <c r="D491" s="35"/>
      <c r="E491" s="224"/>
      <c r="F491" s="224"/>
      <c r="G491" s="224"/>
      <c r="H491" s="224"/>
      <c r="I491" s="102"/>
      <c r="J491" s="224"/>
      <c r="K491" s="102"/>
      <c r="L491" s="224"/>
      <c r="M491" s="102"/>
      <c r="N491" s="224"/>
      <c r="O491" s="102"/>
      <c r="P491" s="102"/>
      <c r="Q491" s="102"/>
      <c r="R491" s="224"/>
    </row>
    <row r="492" spans="2:18" ht="15.95" customHeight="1">
      <c r="B492" s="224"/>
      <c r="C492" s="224"/>
      <c r="D492" s="35"/>
      <c r="E492" s="224"/>
      <c r="F492" s="224"/>
      <c r="G492" s="224"/>
      <c r="H492" s="224"/>
      <c r="I492" s="102"/>
      <c r="J492" s="224"/>
      <c r="K492" s="102"/>
      <c r="L492" s="224"/>
      <c r="M492" s="102"/>
      <c r="N492" s="224"/>
      <c r="O492" s="102"/>
      <c r="P492" s="102"/>
      <c r="Q492" s="102"/>
      <c r="R492" s="224"/>
    </row>
    <row r="493" spans="2:18" ht="15.95" customHeight="1">
      <c r="B493" s="224"/>
      <c r="C493" s="224"/>
      <c r="D493" s="35"/>
      <c r="E493" s="224"/>
      <c r="F493" s="224"/>
      <c r="G493" s="224"/>
      <c r="H493" s="224"/>
      <c r="I493" s="102"/>
      <c r="J493" s="224"/>
      <c r="K493" s="102"/>
      <c r="L493" s="224"/>
      <c r="M493" s="102"/>
      <c r="N493" s="224"/>
      <c r="O493" s="102"/>
      <c r="P493" s="102"/>
      <c r="Q493" s="102"/>
      <c r="R493" s="224"/>
    </row>
    <row r="494" spans="2:18" ht="15.95" customHeight="1">
      <c r="B494" s="224"/>
      <c r="C494" s="224"/>
      <c r="D494" s="35"/>
      <c r="E494" s="224"/>
      <c r="F494" s="224"/>
      <c r="G494" s="224"/>
      <c r="H494" s="224"/>
      <c r="I494" s="102"/>
      <c r="J494" s="224"/>
      <c r="K494" s="102"/>
      <c r="L494" s="224"/>
      <c r="M494" s="102"/>
      <c r="N494" s="224"/>
      <c r="O494" s="102"/>
      <c r="P494" s="102"/>
      <c r="Q494" s="102"/>
      <c r="R494" s="224"/>
    </row>
    <row r="495" spans="2:18" ht="15.95" customHeight="1">
      <c r="B495" s="224"/>
      <c r="C495" s="224"/>
      <c r="D495" s="35"/>
      <c r="E495" s="224"/>
      <c r="F495" s="224"/>
      <c r="G495" s="224"/>
      <c r="H495" s="224"/>
      <c r="I495" s="102"/>
      <c r="J495" s="224"/>
      <c r="K495" s="102"/>
      <c r="L495" s="224"/>
      <c r="M495" s="102"/>
      <c r="N495" s="224"/>
      <c r="O495" s="102"/>
      <c r="P495" s="102"/>
      <c r="Q495" s="102"/>
      <c r="R495" s="224"/>
    </row>
    <row r="496" spans="2:18" ht="15.95" customHeight="1">
      <c r="B496" s="224"/>
      <c r="C496" s="224"/>
      <c r="D496" s="35"/>
      <c r="E496" s="224"/>
      <c r="F496" s="224"/>
      <c r="G496" s="224"/>
      <c r="H496" s="224"/>
      <c r="I496" s="102"/>
      <c r="J496" s="224"/>
      <c r="K496" s="102"/>
      <c r="L496" s="224"/>
      <c r="M496" s="102"/>
      <c r="N496" s="224"/>
      <c r="O496" s="102"/>
      <c r="P496" s="102"/>
      <c r="Q496" s="102"/>
      <c r="R496" s="224"/>
    </row>
    <row r="497" spans="2:18" ht="15.95" customHeight="1">
      <c r="B497" s="224"/>
      <c r="C497" s="224"/>
      <c r="D497" s="35"/>
      <c r="E497" s="224"/>
      <c r="F497" s="224"/>
      <c r="G497" s="224"/>
      <c r="H497" s="224"/>
      <c r="I497" s="102"/>
      <c r="J497" s="224"/>
      <c r="K497" s="102"/>
      <c r="L497" s="224"/>
      <c r="M497" s="102"/>
      <c r="N497" s="224"/>
      <c r="O497" s="102"/>
      <c r="P497" s="102"/>
      <c r="Q497" s="102"/>
      <c r="R497" s="224"/>
    </row>
    <row r="498" spans="2:18" ht="15.95" customHeight="1">
      <c r="B498" s="224"/>
      <c r="C498" s="224"/>
      <c r="D498" s="35"/>
      <c r="E498" s="224"/>
      <c r="F498" s="224"/>
      <c r="G498" s="224"/>
      <c r="H498" s="224"/>
      <c r="I498" s="102"/>
      <c r="J498" s="224"/>
      <c r="K498" s="102"/>
      <c r="L498" s="224"/>
      <c r="M498" s="102"/>
      <c r="N498" s="224"/>
      <c r="O498" s="102"/>
      <c r="P498" s="102"/>
      <c r="Q498" s="102"/>
      <c r="R498" s="224"/>
    </row>
    <row r="499" spans="2:18" ht="15.95" customHeight="1">
      <c r="B499" s="224"/>
      <c r="C499" s="224"/>
      <c r="D499" s="35"/>
      <c r="E499" s="224"/>
      <c r="F499" s="224"/>
      <c r="G499" s="224"/>
      <c r="H499" s="224"/>
      <c r="I499" s="102"/>
      <c r="J499" s="224"/>
      <c r="K499" s="102"/>
      <c r="L499" s="224"/>
      <c r="M499" s="102"/>
      <c r="N499" s="224"/>
      <c r="O499" s="102"/>
      <c r="P499" s="102"/>
      <c r="Q499" s="102"/>
      <c r="R499" s="224"/>
    </row>
    <row r="500" spans="2:18" ht="15.95" customHeight="1">
      <c r="B500" s="224"/>
      <c r="C500" s="224"/>
      <c r="D500" s="35"/>
      <c r="E500" s="224"/>
      <c r="F500" s="224"/>
      <c r="G500" s="224"/>
      <c r="H500" s="224"/>
      <c r="I500" s="102"/>
      <c r="J500" s="224"/>
      <c r="K500" s="102"/>
      <c r="L500" s="224"/>
      <c r="M500" s="102"/>
      <c r="N500" s="224"/>
      <c r="O500" s="102"/>
      <c r="P500" s="102"/>
      <c r="Q500" s="102"/>
      <c r="R500" s="224"/>
    </row>
    <row r="501" spans="2:18" ht="15.95" customHeight="1">
      <c r="B501" s="224"/>
      <c r="C501" s="224"/>
      <c r="D501" s="35"/>
      <c r="E501" s="224"/>
      <c r="F501" s="224"/>
      <c r="G501" s="224"/>
      <c r="H501" s="224"/>
      <c r="I501" s="102"/>
      <c r="J501" s="224"/>
      <c r="K501" s="102"/>
      <c r="L501" s="224"/>
      <c r="M501" s="102"/>
      <c r="N501" s="224"/>
      <c r="O501" s="102"/>
      <c r="P501" s="102"/>
      <c r="Q501" s="102"/>
      <c r="R501" s="224"/>
    </row>
    <row r="502" spans="2:18" ht="15.95" customHeight="1">
      <c r="B502" s="224"/>
      <c r="C502" s="224"/>
      <c r="D502" s="35"/>
      <c r="E502" s="224"/>
      <c r="F502" s="224"/>
      <c r="G502" s="224"/>
      <c r="H502" s="224"/>
      <c r="I502" s="102"/>
      <c r="J502" s="224"/>
      <c r="K502" s="102"/>
      <c r="L502" s="224"/>
      <c r="M502" s="102"/>
      <c r="N502" s="224"/>
      <c r="O502" s="102"/>
      <c r="P502" s="102"/>
      <c r="Q502" s="102"/>
      <c r="R502" s="224"/>
    </row>
    <row r="503" spans="2:18" ht="15.95" customHeight="1">
      <c r="B503" s="224"/>
      <c r="C503" s="224"/>
      <c r="D503" s="35"/>
      <c r="E503" s="224"/>
      <c r="F503" s="224"/>
      <c r="G503" s="224"/>
      <c r="H503" s="224"/>
      <c r="I503" s="102"/>
      <c r="J503" s="224"/>
      <c r="K503" s="102"/>
      <c r="L503" s="224"/>
      <c r="M503" s="102"/>
      <c r="N503" s="224"/>
      <c r="O503" s="102"/>
      <c r="P503" s="102"/>
      <c r="Q503" s="102"/>
      <c r="R503" s="224"/>
    </row>
    <row r="504" spans="2:18" ht="15.95" customHeight="1">
      <c r="B504" s="224"/>
      <c r="C504" s="224"/>
      <c r="D504" s="35"/>
      <c r="E504" s="224"/>
      <c r="F504" s="224"/>
      <c r="G504" s="224"/>
      <c r="H504" s="224"/>
      <c r="I504" s="102"/>
      <c r="J504" s="224"/>
      <c r="K504" s="102"/>
      <c r="L504" s="224"/>
      <c r="M504" s="102"/>
      <c r="N504" s="224"/>
      <c r="O504" s="102"/>
      <c r="P504" s="102"/>
      <c r="Q504" s="102"/>
      <c r="R504" s="224"/>
    </row>
    <row r="505" spans="2:18" ht="15.95" customHeight="1">
      <c r="B505" s="224"/>
      <c r="C505" s="224"/>
      <c r="D505" s="35"/>
      <c r="E505" s="224"/>
      <c r="F505" s="224"/>
      <c r="G505" s="224"/>
      <c r="H505" s="224"/>
      <c r="I505" s="102"/>
      <c r="J505" s="224"/>
      <c r="K505" s="102"/>
      <c r="L505" s="224"/>
      <c r="M505" s="102"/>
      <c r="N505" s="224"/>
      <c r="O505" s="102"/>
      <c r="P505" s="102"/>
      <c r="Q505" s="102"/>
      <c r="R505" s="224"/>
    </row>
    <row r="506" spans="2:18" ht="15.95" customHeight="1">
      <c r="B506" s="224"/>
      <c r="C506" s="224"/>
      <c r="D506" s="35"/>
      <c r="E506" s="224"/>
      <c r="F506" s="224"/>
      <c r="G506" s="224"/>
      <c r="H506" s="224"/>
      <c r="I506" s="102"/>
      <c r="J506" s="224"/>
      <c r="K506" s="102"/>
      <c r="L506" s="224"/>
      <c r="M506" s="102"/>
      <c r="N506" s="224"/>
      <c r="O506" s="102"/>
      <c r="P506" s="102"/>
      <c r="Q506" s="102"/>
      <c r="R506" s="224"/>
    </row>
    <row r="507" spans="2:18" ht="15.95" customHeight="1">
      <c r="B507" s="224"/>
      <c r="C507" s="224"/>
      <c r="D507" s="35"/>
      <c r="E507" s="224"/>
      <c r="F507" s="224"/>
      <c r="G507" s="224"/>
      <c r="H507" s="224"/>
      <c r="I507" s="102"/>
      <c r="J507" s="224"/>
      <c r="K507" s="102"/>
      <c r="L507" s="224"/>
      <c r="M507" s="102"/>
      <c r="N507" s="224"/>
      <c r="O507" s="102"/>
      <c r="P507" s="102"/>
      <c r="Q507" s="102"/>
      <c r="R507" s="224"/>
    </row>
    <row r="508" spans="2:18" ht="15.95" customHeight="1">
      <c r="B508" s="224"/>
      <c r="C508" s="224"/>
      <c r="D508" s="35"/>
      <c r="E508" s="224"/>
      <c r="F508" s="224"/>
      <c r="G508" s="224"/>
      <c r="H508" s="224"/>
      <c r="I508" s="102"/>
      <c r="J508" s="224"/>
      <c r="K508" s="102"/>
      <c r="L508" s="224"/>
      <c r="M508" s="102"/>
      <c r="N508" s="224"/>
      <c r="O508" s="102"/>
      <c r="P508" s="102"/>
      <c r="Q508" s="102"/>
      <c r="R508" s="224"/>
    </row>
    <row r="509" spans="2:18" ht="15.95" customHeight="1">
      <c r="B509" s="224"/>
      <c r="C509" s="224"/>
      <c r="D509" s="35"/>
      <c r="E509" s="224"/>
      <c r="F509" s="224"/>
      <c r="G509" s="224"/>
      <c r="H509" s="224"/>
      <c r="I509" s="102"/>
      <c r="J509" s="224"/>
      <c r="K509" s="102"/>
      <c r="L509" s="224"/>
      <c r="M509" s="102"/>
      <c r="N509" s="224"/>
      <c r="O509" s="102"/>
      <c r="P509" s="102"/>
      <c r="Q509" s="102"/>
      <c r="R509" s="224"/>
    </row>
    <row r="510" spans="2:18" ht="15.95" customHeight="1">
      <c r="B510" s="224"/>
      <c r="C510" s="224"/>
      <c r="D510" s="35"/>
      <c r="E510" s="224"/>
      <c r="F510" s="224"/>
      <c r="G510" s="224"/>
      <c r="H510" s="224"/>
      <c r="I510" s="102"/>
      <c r="J510" s="224"/>
      <c r="K510" s="102"/>
      <c r="L510" s="224"/>
      <c r="M510" s="102"/>
      <c r="N510" s="224"/>
      <c r="O510" s="102"/>
      <c r="P510" s="102"/>
      <c r="Q510" s="102"/>
      <c r="R510" s="224"/>
    </row>
    <row r="511" spans="2:18" ht="15.95" customHeight="1">
      <c r="B511" s="224"/>
      <c r="C511" s="224"/>
      <c r="D511" s="35"/>
      <c r="E511" s="224"/>
      <c r="F511" s="224"/>
      <c r="G511" s="224"/>
      <c r="H511" s="224"/>
      <c r="I511" s="102"/>
      <c r="J511" s="224"/>
      <c r="K511" s="102"/>
      <c r="L511" s="224"/>
      <c r="M511" s="102"/>
      <c r="N511" s="224"/>
      <c r="O511" s="102"/>
      <c r="P511" s="102"/>
      <c r="Q511" s="102"/>
      <c r="R511" s="224"/>
    </row>
    <row r="512" spans="2:18" ht="15.95" customHeight="1">
      <c r="B512" s="224"/>
      <c r="C512" s="224"/>
      <c r="D512" s="35"/>
      <c r="E512" s="224"/>
      <c r="F512" s="224"/>
      <c r="G512" s="224"/>
      <c r="H512" s="224"/>
      <c r="I512" s="102"/>
      <c r="J512" s="224"/>
      <c r="K512" s="102"/>
      <c r="L512" s="224"/>
      <c r="M512" s="102"/>
      <c r="N512" s="224"/>
      <c r="O512" s="102"/>
      <c r="P512" s="102"/>
      <c r="Q512" s="102"/>
      <c r="R512" s="224"/>
    </row>
    <row r="513" spans="2:18" ht="15.95" customHeight="1">
      <c r="B513" s="224"/>
      <c r="C513" s="224"/>
      <c r="D513" s="35"/>
      <c r="E513" s="224"/>
      <c r="F513" s="224"/>
      <c r="G513" s="224"/>
      <c r="H513" s="224"/>
      <c r="I513" s="102"/>
      <c r="J513" s="224"/>
      <c r="K513" s="102"/>
      <c r="L513" s="224"/>
      <c r="M513" s="102"/>
      <c r="N513" s="224"/>
      <c r="O513" s="102"/>
      <c r="P513" s="102"/>
      <c r="Q513" s="102"/>
      <c r="R513" s="224"/>
    </row>
    <row r="514" spans="2:18" ht="15.95" customHeight="1">
      <c r="B514" s="224"/>
      <c r="C514" s="224"/>
      <c r="D514" s="35"/>
      <c r="E514" s="224"/>
      <c r="F514" s="224"/>
      <c r="G514" s="224"/>
      <c r="H514" s="224"/>
      <c r="I514" s="102"/>
      <c r="J514" s="224"/>
      <c r="K514" s="102"/>
      <c r="L514" s="224"/>
      <c r="M514" s="102"/>
      <c r="N514" s="224"/>
      <c r="O514" s="102"/>
      <c r="P514" s="102"/>
      <c r="Q514" s="102"/>
      <c r="R514" s="224"/>
    </row>
    <row r="515" spans="2:18" ht="15.95" customHeight="1">
      <c r="B515" s="224"/>
      <c r="C515" s="224"/>
      <c r="D515" s="35"/>
      <c r="E515" s="224"/>
      <c r="F515" s="224"/>
      <c r="G515" s="224"/>
      <c r="H515" s="224"/>
      <c r="I515" s="102"/>
      <c r="J515" s="224"/>
      <c r="K515" s="102"/>
      <c r="L515" s="224"/>
      <c r="M515" s="102"/>
      <c r="N515" s="224"/>
      <c r="O515" s="102"/>
      <c r="P515" s="102"/>
      <c r="Q515" s="102"/>
      <c r="R515" s="224"/>
    </row>
    <row r="516" spans="2:18" ht="15.95" customHeight="1">
      <c r="B516" s="224"/>
      <c r="C516" s="224"/>
      <c r="D516" s="35"/>
      <c r="E516" s="224"/>
      <c r="F516" s="224"/>
      <c r="G516" s="224"/>
      <c r="H516" s="224"/>
      <c r="I516" s="102"/>
      <c r="J516" s="224"/>
      <c r="K516" s="102"/>
      <c r="L516" s="224"/>
      <c r="M516" s="102"/>
      <c r="N516" s="224"/>
      <c r="O516" s="102"/>
      <c r="P516" s="102"/>
      <c r="Q516" s="102"/>
      <c r="R516" s="224"/>
    </row>
    <row r="517" spans="2:18" ht="15.95" customHeight="1">
      <c r="B517" s="224"/>
      <c r="C517" s="224"/>
      <c r="D517" s="35"/>
      <c r="E517" s="224"/>
      <c r="F517" s="224"/>
      <c r="G517" s="224"/>
      <c r="H517" s="224"/>
      <c r="I517" s="102"/>
      <c r="J517" s="224"/>
      <c r="K517" s="102"/>
      <c r="L517" s="224"/>
      <c r="M517" s="102"/>
      <c r="N517" s="224"/>
      <c r="O517" s="102"/>
      <c r="P517" s="102"/>
      <c r="Q517" s="102"/>
      <c r="R517" s="224"/>
    </row>
    <row r="518" spans="2:18" ht="15.95" customHeight="1">
      <c r="B518" s="224"/>
      <c r="C518" s="224"/>
      <c r="D518" s="35"/>
      <c r="E518" s="224"/>
      <c r="F518" s="224"/>
      <c r="G518" s="224"/>
      <c r="H518" s="224"/>
      <c r="I518" s="102"/>
      <c r="J518" s="224"/>
      <c r="K518" s="102"/>
      <c r="L518" s="224"/>
      <c r="M518" s="102"/>
      <c r="N518" s="224"/>
      <c r="O518" s="102"/>
      <c r="P518" s="102"/>
      <c r="Q518" s="102"/>
      <c r="R518" s="224"/>
    </row>
    <row r="519" spans="2:18" ht="15.95" customHeight="1">
      <c r="B519" s="224"/>
      <c r="C519" s="224"/>
      <c r="D519" s="35"/>
      <c r="E519" s="224"/>
      <c r="F519" s="224"/>
      <c r="G519" s="224"/>
      <c r="H519" s="224"/>
      <c r="I519" s="102"/>
      <c r="J519" s="224"/>
      <c r="K519" s="102"/>
      <c r="L519" s="224"/>
      <c r="M519" s="102"/>
      <c r="N519" s="224"/>
      <c r="O519" s="102"/>
      <c r="P519" s="102"/>
      <c r="Q519" s="102"/>
      <c r="R519" s="224"/>
    </row>
    <row r="520" spans="2:18" ht="15.95" customHeight="1">
      <c r="B520" s="224"/>
      <c r="C520" s="224"/>
      <c r="D520" s="35"/>
      <c r="E520" s="224"/>
      <c r="F520" s="224"/>
      <c r="G520" s="224"/>
      <c r="H520" s="224"/>
      <c r="I520" s="102"/>
      <c r="J520" s="224"/>
      <c r="K520" s="102"/>
      <c r="L520" s="224"/>
      <c r="M520" s="102"/>
      <c r="N520" s="224"/>
      <c r="O520" s="102"/>
      <c r="P520" s="102"/>
      <c r="Q520" s="102"/>
      <c r="R520" s="224"/>
    </row>
    <row r="521" spans="2:18" ht="15.95" customHeight="1">
      <c r="B521" s="224"/>
      <c r="C521" s="224"/>
      <c r="D521" s="35"/>
      <c r="E521" s="224"/>
      <c r="F521" s="224"/>
      <c r="G521" s="224"/>
      <c r="H521" s="224"/>
      <c r="I521" s="102"/>
      <c r="J521" s="224"/>
      <c r="K521" s="102"/>
      <c r="L521" s="224"/>
      <c r="M521" s="102"/>
      <c r="N521" s="224"/>
      <c r="O521" s="102"/>
      <c r="P521" s="102"/>
      <c r="Q521" s="102"/>
      <c r="R521" s="224"/>
    </row>
    <row r="522" spans="2:18" ht="15.95" customHeight="1">
      <c r="B522" s="224"/>
      <c r="C522" s="224"/>
      <c r="D522" s="35"/>
      <c r="E522" s="224"/>
      <c r="F522" s="224"/>
      <c r="G522" s="224"/>
      <c r="H522" s="224"/>
      <c r="I522" s="102"/>
      <c r="J522" s="224"/>
      <c r="K522" s="102"/>
      <c r="L522" s="224"/>
      <c r="M522" s="102"/>
      <c r="N522" s="224"/>
      <c r="O522" s="102"/>
      <c r="P522" s="102"/>
      <c r="Q522" s="102"/>
      <c r="R522" s="224"/>
    </row>
    <row r="523" spans="2:18" ht="15.95" customHeight="1">
      <c r="B523" s="224"/>
      <c r="C523" s="224"/>
      <c r="D523" s="35"/>
      <c r="E523" s="224"/>
      <c r="F523" s="224"/>
      <c r="G523" s="224"/>
      <c r="H523" s="224"/>
      <c r="I523" s="102"/>
      <c r="J523" s="224"/>
      <c r="K523" s="102"/>
      <c r="L523" s="224"/>
      <c r="M523" s="102"/>
      <c r="N523" s="224"/>
      <c r="O523" s="102"/>
      <c r="P523" s="102"/>
      <c r="Q523" s="102"/>
      <c r="R523" s="224"/>
    </row>
    <row r="524" spans="2:18" ht="15.95" customHeight="1">
      <c r="B524" s="224"/>
      <c r="C524" s="224"/>
      <c r="D524" s="35"/>
      <c r="E524" s="224"/>
      <c r="F524" s="224"/>
      <c r="G524" s="224"/>
      <c r="H524" s="224"/>
      <c r="I524" s="102"/>
      <c r="J524" s="224"/>
      <c r="K524" s="102"/>
      <c r="L524" s="224"/>
      <c r="M524" s="102"/>
      <c r="N524" s="224"/>
      <c r="O524" s="102"/>
      <c r="P524" s="102"/>
      <c r="Q524" s="102"/>
      <c r="R524" s="224"/>
    </row>
    <row r="525" spans="2:18" ht="15.95" customHeight="1">
      <c r="B525" s="224"/>
      <c r="C525" s="224"/>
      <c r="D525" s="35"/>
      <c r="E525" s="224"/>
      <c r="F525" s="224"/>
      <c r="G525" s="224"/>
      <c r="H525" s="224"/>
      <c r="I525" s="102"/>
      <c r="J525" s="224"/>
      <c r="K525" s="102"/>
      <c r="L525" s="224"/>
      <c r="M525" s="102"/>
      <c r="N525" s="224"/>
      <c r="O525" s="102"/>
      <c r="P525" s="102"/>
      <c r="Q525" s="102"/>
      <c r="R525" s="224"/>
    </row>
    <row r="526" spans="2:18" ht="15.95" customHeight="1">
      <c r="B526" s="224"/>
      <c r="C526" s="224"/>
      <c r="D526" s="35"/>
      <c r="E526" s="224"/>
      <c r="F526" s="224"/>
      <c r="G526" s="224"/>
      <c r="H526" s="224"/>
      <c r="I526" s="102"/>
      <c r="J526" s="224"/>
      <c r="K526" s="102"/>
      <c r="L526" s="224"/>
      <c r="M526" s="102"/>
      <c r="N526" s="224"/>
      <c r="O526" s="102"/>
      <c r="P526" s="102"/>
      <c r="Q526" s="102"/>
      <c r="R526" s="224"/>
    </row>
    <row r="527" spans="2:18" ht="15.95" customHeight="1">
      <c r="B527" s="224"/>
      <c r="C527" s="224"/>
      <c r="D527" s="35"/>
      <c r="E527" s="224"/>
      <c r="F527" s="224"/>
      <c r="G527" s="224"/>
      <c r="H527" s="224"/>
      <c r="I527" s="102"/>
      <c r="J527" s="224"/>
      <c r="K527" s="102"/>
      <c r="L527" s="224"/>
      <c r="M527" s="102"/>
      <c r="N527" s="224"/>
      <c r="O527" s="102"/>
      <c r="P527" s="102"/>
      <c r="Q527" s="102"/>
      <c r="R527" s="224"/>
    </row>
    <row r="528" spans="2:18" ht="15.95" customHeight="1">
      <c r="B528" s="224"/>
      <c r="C528" s="224"/>
      <c r="D528" s="35"/>
      <c r="E528" s="224"/>
      <c r="F528" s="224"/>
      <c r="G528" s="224"/>
      <c r="H528" s="224"/>
      <c r="I528" s="102"/>
      <c r="J528" s="224"/>
      <c r="K528" s="102"/>
      <c r="L528" s="224"/>
      <c r="M528" s="102"/>
      <c r="N528" s="224"/>
      <c r="O528" s="102"/>
      <c r="P528" s="102"/>
      <c r="Q528" s="102"/>
      <c r="R528" s="224"/>
    </row>
    <row r="529" spans="2:18" ht="15.95" customHeight="1">
      <c r="B529" s="224"/>
      <c r="C529" s="224"/>
      <c r="D529" s="35"/>
      <c r="E529" s="224"/>
      <c r="F529" s="224"/>
      <c r="G529" s="224"/>
      <c r="H529" s="224"/>
      <c r="I529" s="102"/>
      <c r="J529" s="224"/>
      <c r="K529" s="102"/>
      <c r="L529" s="224"/>
      <c r="M529" s="102"/>
      <c r="N529" s="224"/>
      <c r="O529" s="102"/>
      <c r="P529" s="102"/>
      <c r="Q529" s="102"/>
      <c r="R529" s="224"/>
    </row>
    <row r="530" spans="2:18" ht="15.95" customHeight="1">
      <c r="B530" s="224"/>
      <c r="C530" s="224"/>
      <c r="D530" s="35"/>
      <c r="E530" s="224"/>
      <c r="F530" s="224"/>
      <c r="G530" s="224"/>
      <c r="H530" s="224"/>
      <c r="I530" s="102"/>
      <c r="J530" s="224"/>
      <c r="K530" s="102"/>
      <c r="L530" s="224"/>
      <c r="M530" s="102"/>
      <c r="N530" s="224"/>
      <c r="O530" s="102"/>
      <c r="P530" s="102"/>
      <c r="Q530" s="102"/>
      <c r="R530" s="224"/>
    </row>
    <row r="531" spans="2:18" ht="15.95" customHeight="1">
      <c r="B531" s="224"/>
      <c r="C531" s="224"/>
      <c r="D531" s="35"/>
      <c r="E531" s="224"/>
      <c r="F531" s="224"/>
      <c r="G531" s="224"/>
      <c r="H531" s="224"/>
      <c r="I531" s="102"/>
      <c r="J531" s="224"/>
      <c r="K531" s="102"/>
      <c r="L531" s="224"/>
      <c r="M531" s="102"/>
      <c r="N531" s="224"/>
      <c r="O531" s="102"/>
      <c r="P531" s="102"/>
      <c r="Q531" s="102"/>
      <c r="R531" s="224"/>
    </row>
    <row r="532" spans="2:18" ht="15.95" customHeight="1">
      <c r="B532" s="224"/>
      <c r="C532" s="224"/>
      <c r="D532" s="35"/>
      <c r="E532" s="224"/>
      <c r="F532" s="224"/>
      <c r="G532" s="224"/>
      <c r="H532" s="224"/>
      <c r="I532" s="102"/>
      <c r="J532" s="224"/>
      <c r="K532" s="102"/>
      <c r="L532" s="224"/>
      <c r="M532" s="102"/>
      <c r="N532" s="224"/>
      <c r="O532" s="102"/>
      <c r="P532" s="102"/>
      <c r="Q532" s="102"/>
      <c r="R532" s="224"/>
    </row>
    <row r="533" spans="2:18" ht="15.95" customHeight="1">
      <c r="B533" s="224"/>
      <c r="C533" s="224"/>
      <c r="D533" s="35"/>
      <c r="E533" s="224"/>
      <c r="F533" s="224"/>
      <c r="G533" s="224"/>
      <c r="H533" s="224"/>
      <c r="I533" s="102"/>
      <c r="J533" s="224"/>
      <c r="K533" s="102"/>
      <c r="L533" s="224"/>
      <c r="M533" s="102"/>
      <c r="N533" s="224"/>
      <c r="O533" s="102"/>
      <c r="P533" s="102"/>
      <c r="Q533" s="102"/>
      <c r="R533" s="224"/>
    </row>
    <row r="534" spans="2:18" ht="15.95" customHeight="1">
      <c r="B534" s="224"/>
      <c r="C534" s="224"/>
      <c r="D534" s="35"/>
      <c r="E534" s="224"/>
      <c r="F534" s="224"/>
      <c r="G534" s="224"/>
      <c r="H534" s="224"/>
      <c r="I534" s="102"/>
      <c r="J534" s="224"/>
      <c r="K534" s="102"/>
      <c r="L534" s="224"/>
      <c r="M534" s="102"/>
      <c r="N534" s="224"/>
      <c r="O534" s="102"/>
      <c r="P534" s="102"/>
      <c r="Q534" s="102"/>
      <c r="R534" s="224"/>
    </row>
    <row r="535" spans="2:18" ht="15.95" customHeight="1">
      <c r="B535" s="224"/>
      <c r="C535" s="224"/>
      <c r="D535" s="35"/>
      <c r="E535" s="224"/>
      <c r="F535" s="224"/>
      <c r="G535" s="224"/>
      <c r="H535" s="224"/>
      <c r="I535" s="102"/>
      <c r="J535" s="224"/>
      <c r="K535" s="102"/>
      <c r="L535" s="224"/>
      <c r="M535" s="102"/>
      <c r="N535" s="224"/>
      <c r="O535" s="102"/>
      <c r="P535" s="102"/>
      <c r="Q535" s="102"/>
      <c r="R535" s="224"/>
    </row>
    <row r="536" spans="2:18" ht="15.95" customHeight="1">
      <c r="B536" s="224"/>
      <c r="C536" s="224"/>
      <c r="D536" s="35"/>
      <c r="E536" s="224"/>
      <c r="F536" s="224"/>
      <c r="G536" s="224"/>
      <c r="H536" s="224"/>
      <c r="I536" s="102"/>
      <c r="J536" s="224"/>
      <c r="K536" s="102"/>
      <c r="L536" s="224"/>
      <c r="M536" s="102"/>
      <c r="N536" s="224"/>
      <c r="O536" s="102"/>
      <c r="P536" s="102"/>
      <c r="Q536" s="102"/>
      <c r="R536" s="224"/>
    </row>
    <row r="537" spans="2:18" ht="15.95" customHeight="1">
      <c r="B537" s="224"/>
      <c r="C537" s="224"/>
      <c r="D537" s="35"/>
      <c r="E537" s="224"/>
      <c r="F537" s="224"/>
      <c r="G537" s="224"/>
      <c r="H537" s="224"/>
      <c r="I537" s="102"/>
      <c r="J537" s="224"/>
      <c r="K537" s="102"/>
      <c r="L537" s="224"/>
      <c r="M537" s="102"/>
      <c r="N537" s="224"/>
      <c r="O537" s="102"/>
      <c r="P537" s="102"/>
      <c r="Q537" s="102"/>
      <c r="R537" s="224"/>
    </row>
    <row r="538" spans="2:18" ht="15.95" customHeight="1">
      <c r="B538" s="224"/>
      <c r="C538" s="224"/>
      <c r="D538" s="35"/>
      <c r="E538" s="224"/>
      <c r="F538" s="224"/>
      <c r="G538" s="224"/>
      <c r="H538" s="224"/>
      <c r="I538" s="102"/>
      <c r="J538" s="224"/>
      <c r="K538" s="102"/>
      <c r="L538" s="224"/>
      <c r="M538" s="102"/>
      <c r="N538" s="224"/>
      <c r="O538" s="102"/>
      <c r="P538" s="102"/>
      <c r="Q538" s="102"/>
      <c r="R538" s="224"/>
    </row>
    <row r="539" spans="2:18" ht="15.95" customHeight="1">
      <c r="B539" s="224"/>
      <c r="C539" s="224"/>
      <c r="D539" s="35"/>
      <c r="E539" s="224"/>
      <c r="F539" s="224"/>
      <c r="G539" s="224"/>
      <c r="H539" s="224"/>
      <c r="I539" s="102"/>
      <c r="J539" s="224"/>
      <c r="K539" s="102"/>
      <c r="L539" s="224"/>
      <c r="M539" s="102"/>
      <c r="N539" s="224"/>
      <c r="O539" s="102"/>
      <c r="P539" s="102"/>
      <c r="Q539" s="102"/>
      <c r="R539" s="224"/>
    </row>
    <row r="540" spans="2:18" ht="15.95" customHeight="1">
      <c r="B540" s="224"/>
      <c r="C540" s="224"/>
      <c r="D540" s="35"/>
      <c r="E540" s="224"/>
      <c r="F540" s="224"/>
      <c r="G540" s="224"/>
      <c r="H540" s="224"/>
      <c r="I540" s="102"/>
      <c r="J540" s="224"/>
      <c r="K540" s="102"/>
      <c r="L540" s="224"/>
      <c r="M540" s="102"/>
      <c r="N540" s="224"/>
      <c r="O540" s="102"/>
      <c r="P540" s="102"/>
      <c r="Q540" s="102"/>
      <c r="R540" s="224"/>
    </row>
    <row r="541" spans="2:18" ht="15.95" customHeight="1">
      <c r="B541" s="224"/>
      <c r="C541" s="224"/>
      <c r="D541" s="35"/>
      <c r="E541" s="224"/>
      <c r="F541" s="224"/>
      <c r="G541" s="224"/>
      <c r="H541" s="224"/>
      <c r="I541" s="102"/>
      <c r="J541" s="224"/>
      <c r="K541" s="102"/>
      <c r="L541" s="224"/>
      <c r="M541" s="102"/>
      <c r="N541" s="224"/>
      <c r="O541" s="102"/>
      <c r="P541" s="102"/>
      <c r="Q541" s="102"/>
      <c r="R541" s="224"/>
    </row>
    <row r="542" spans="2:18" ht="15.95" customHeight="1">
      <c r="B542" s="224"/>
      <c r="C542" s="224"/>
      <c r="D542" s="35"/>
      <c r="E542" s="224"/>
      <c r="F542" s="224"/>
      <c r="G542" s="224"/>
      <c r="H542" s="224"/>
      <c r="I542" s="102"/>
      <c r="J542" s="224"/>
      <c r="K542" s="102"/>
      <c r="L542" s="224"/>
      <c r="M542" s="102"/>
      <c r="N542" s="224"/>
      <c r="O542" s="102"/>
      <c r="P542" s="102"/>
      <c r="Q542" s="102"/>
      <c r="R542" s="224"/>
    </row>
    <row r="543" spans="2:18" ht="15.95" customHeight="1">
      <c r="B543" s="224"/>
      <c r="C543" s="224"/>
      <c r="D543" s="35"/>
      <c r="E543" s="224"/>
      <c r="F543" s="224"/>
      <c r="G543" s="224"/>
      <c r="H543" s="224"/>
      <c r="I543" s="102"/>
      <c r="J543" s="224"/>
      <c r="K543" s="102"/>
      <c r="L543" s="224"/>
      <c r="M543" s="102"/>
      <c r="N543" s="224"/>
      <c r="O543" s="102"/>
      <c r="P543" s="102"/>
      <c r="Q543" s="102"/>
      <c r="R543" s="224"/>
    </row>
    <row r="544" spans="2:18" ht="15.95" customHeight="1">
      <c r="B544" s="224"/>
      <c r="C544" s="224"/>
      <c r="D544" s="35"/>
      <c r="E544" s="224"/>
      <c r="F544" s="224"/>
      <c r="G544" s="224"/>
      <c r="H544" s="224"/>
      <c r="I544" s="102"/>
      <c r="J544" s="224"/>
      <c r="K544" s="102"/>
      <c r="L544" s="224"/>
      <c r="M544" s="102"/>
      <c r="N544" s="224"/>
      <c r="O544" s="102"/>
      <c r="P544" s="102"/>
      <c r="Q544" s="102"/>
      <c r="R544" s="224"/>
    </row>
    <row r="545" spans="2:18" ht="15.95" customHeight="1">
      <c r="B545" s="224"/>
      <c r="C545" s="224"/>
      <c r="D545" s="35"/>
      <c r="E545" s="224"/>
      <c r="F545" s="224"/>
      <c r="G545" s="224"/>
      <c r="H545" s="224"/>
      <c r="I545" s="102"/>
      <c r="J545" s="224"/>
      <c r="K545" s="102"/>
      <c r="L545" s="224"/>
      <c r="M545" s="102"/>
      <c r="N545" s="224"/>
      <c r="O545" s="102"/>
      <c r="P545" s="102"/>
      <c r="Q545" s="102"/>
      <c r="R545" s="224"/>
    </row>
    <row r="546" spans="2:18" ht="15.95" customHeight="1">
      <c r="B546" s="224"/>
      <c r="C546" s="224"/>
      <c r="D546" s="35"/>
      <c r="E546" s="224"/>
      <c r="F546" s="224"/>
      <c r="G546" s="224"/>
      <c r="H546" s="224"/>
      <c r="I546" s="102"/>
      <c r="J546" s="224"/>
      <c r="K546" s="102"/>
      <c r="L546" s="224"/>
      <c r="M546" s="102"/>
      <c r="N546" s="224"/>
      <c r="O546" s="102"/>
      <c r="P546" s="102"/>
      <c r="Q546" s="102"/>
      <c r="R546" s="224"/>
    </row>
    <row r="547" spans="2:18" ht="15.95" customHeight="1">
      <c r="B547" s="224"/>
      <c r="C547" s="224"/>
      <c r="D547" s="35"/>
      <c r="E547" s="224"/>
      <c r="F547" s="224"/>
      <c r="G547" s="224"/>
      <c r="H547" s="224"/>
      <c r="I547" s="102"/>
      <c r="J547" s="224"/>
      <c r="K547" s="102"/>
      <c r="L547" s="224"/>
      <c r="M547" s="102"/>
      <c r="N547" s="224"/>
      <c r="O547" s="102"/>
      <c r="P547" s="102"/>
      <c r="Q547" s="102"/>
      <c r="R547" s="224"/>
    </row>
    <row r="548" spans="2:18" ht="15.95" customHeight="1">
      <c r="B548" s="224"/>
      <c r="C548" s="224"/>
      <c r="D548" s="35"/>
      <c r="E548" s="224"/>
      <c r="F548" s="224"/>
      <c r="G548" s="224"/>
      <c r="H548" s="224"/>
      <c r="I548" s="102"/>
      <c r="J548" s="224"/>
      <c r="K548" s="102"/>
      <c r="L548" s="224"/>
      <c r="M548" s="102"/>
      <c r="N548" s="224"/>
      <c r="O548" s="102"/>
      <c r="P548" s="102"/>
      <c r="Q548" s="102"/>
      <c r="R548" s="224"/>
    </row>
    <row r="549" spans="2:18" ht="15.95" customHeight="1">
      <c r="B549" s="224"/>
      <c r="C549" s="224"/>
      <c r="D549" s="35"/>
      <c r="E549" s="224"/>
      <c r="F549" s="224"/>
      <c r="G549" s="224"/>
      <c r="H549" s="224"/>
      <c r="I549" s="102"/>
      <c r="J549" s="224"/>
      <c r="K549" s="102"/>
      <c r="L549" s="224"/>
      <c r="M549" s="102"/>
      <c r="N549" s="224"/>
      <c r="O549" s="102"/>
      <c r="P549" s="102"/>
      <c r="Q549" s="102"/>
      <c r="R549" s="224"/>
    </row>
    <row r="550" spans="2:18" ht="15.95" customHeight="1">
      <c r="B550" s="224"/>
      <c r="C550" s="224"/>
      <c r="D550" s="35"/>
      <c r="E550" s="224"/>
      <c r="F550" s="224"/>
      <c r="G550" s="224"/>
      <c r="H550" s="224"/>
      <c r="I550" s="102"/>
      <c r="J550" s="224"/>
      <c r="K550" s="102"/>
      <c r="L550" s="224"/>
      <c r="M550" s="102"/>
      <c r="N550" s="224"/>
      <c r="O550" s="102"/>
      <c r="P550" s="102"/>
      <c r="Q550" s="102"/>
      <c r="R550" s="224"/>
    </row>
    <row r="551" spans="2:18" ht="15.95" customHeight="1">
      <c r="B551" s="224"/>
      <c r="C551" s="224"/>
      <c r="D551" s="35"/>
      <c r="E551" s="224"/>
      <c r="F551" s="224"/>
      <c r="G551" s="224"/>
      <c r="H551" s="224"/>
      <c r="I551" s="102"/>
      <c r="J551" s="224"/>
      <c r="K551" s="102"/>
      <c r="L551" s="224"/>
      <c r="M551" s="102"/>
      <c r="N551" s="224"/>
      <c r="O551" s="102"/>
      <c r="P551" s="102"/>
      <c r="Q551" s="102"/>
      <c r="R551" s="224"/>
    </row>
    <row r="552" spans="2:18" ht="15.95" customHeight="1">
      <c r="B552" s="224"/>
      <c r="C552" s="224"/>
      <c r="D552" s="35"/>
      <c r="E552" s="224"/>
      <c r="F552" s="224"/>
      <c r="G552" s="224"/>
      <c r="H552" s="224"/>
      <c r="I552" s="102"/>
      <c r="J552" s="224"/>
      <c r="K552" s="102"/>
      <c r="L552" s="224"/>
      <c r="M552" s="102"/>
      <c r="N552" s="224"/>
      <c r="O552" s="102"/>
      <c r="P552" s="102"/>
      <c r="Q552" s="102"/>
      <c r="R552" s="224"/>
    </row>
    <row r="553" spans="2:18" ht="15.95" customHeight="1">
      <c r="B553" s="224"/>
      <c r="C553" s="224"/>
      <c r="D553" s="35"/>
      <c r="E553" s="224"/>
      <c r="F553" s="224"/>
      <c r="G553" s="224"/>
      <c r="H553" s="224"/>
      <c r="I553" s="102"/>
      <c r="J553" s="224"/>
      <c r="K553" s="102"/>
      <c r="L553" s="224"/>
      <c r="M553" s="102"/>
      <c r="N553" s="224"/>
      <c r="O553" s="102"/>
      <c r="P553" s="102"/>
      <c r="Q553" s="102"/>
      <c r="R553" s="224"/>
    </row>
    <row r="554" spans="2:18" ht="15.95" customHeight="1">
      <c r="B554" s="224"/>
      <c r="C554" s="224"/>
      <c r="D554" s="35"/>
      <c r="E554" s="224"/>
      <c r="F554" s="224"/>
      <c r="G554" s="224"/>
      <c r="H554" s="224"/>
      <c r="I554" s="102"/>
      <c r="J554" s="224"/>
      <c r="K554" s="102"/>
      <c r="L554" s="224"/>
      <c r="M554" s="102"/>
      <c r="N554" s="224"/>
      <c r="O554" s="102"/>
      <c r="P554" s="102"/>
      <c r="Q554" s="102"/>
      <c r="R554" s="224"/>
    </row>
    <row r="555" spans="2:18" ht="15.95" customHeight="1">
      <c r="B555" s="224"/>
      <c r="C555" s="224"/>
      <c r="D555" s="35"/>
      <c r="E555" s="224"/>
      <c r="F555" s="224"/>
      <c r="G555" s="224"/>
      <c r="H555" s="224"/>
      <c r="I555" s="102"/>
      <c r="J555" s="224"/>
      <c r="K555" s="102"/>
      <c r="L555" s="224"/>
      <c r="M555" s="102"/>
      <c r="N555" s="224"/>
      <c r="O555" s="102"/>
      <c r="P555" s="102"/>
      <c r="Q555" s="102"/>
      <c r="R555" s="224"/>
    </row>
    <row r="556" spans="2:18" ht="15.95" customHeight="1">
      <c r="B556" s="224"/>
      <c r="C556" s="224"/>
      <c r="D556" s="35"/>
      <c r="E556" s="224"/>
      <c r="F556" s="224"/>
      <c r="G556" s="224"/>
      <c r="H556" s="224"/>
      <c r="I556" s="102"/>
      <c r="J556" s="224"/>
      <c r="K556" s="102"/>
      <c r="L556" s="224"/>
      <c r="M556" s="102"/>
      <c r="N556" s="224"/>
      <c r="O556" s="102"/>
      <c r="P556" s="102"/>
      <c r="Q556" s="102"/>
      <c r="R556" s="224"/>
    </row>
    <row r="557" spans="2:18" ht="15.95" customHeight="1">
      <c r="B557" s="224"/>
      <c r="C557" s="224"/>
      <c r="D557" s="35"/>
      <c r="E557" s="224"/>
      <c r="F557" s="224"/>
      <c r="G557" s="224"/>
      <c r="H557" s="224"/>
      <c r="I557" s="102"/>
      <c r="J557" s="224"/>
      <c r="K557" s="102"/>
      <c r="L557" s="224"/>
      <c r="M557" s="102"/>
      <c r="N557" s="224"/>
      <c r="O557" s="102"/>
      <c r="P557" s="102"/>
      <c r="Q557" s="102"/>
      <c r="R557" s="224"/>
    </row>
    <row r="558" spans="2:18" ht="15.95" customHeight="1">
      <c r="B558" s="224"/>
      <c r="C558" s="224"/>
      <c r="D558" s="35"/>
      <c r="E558" s="224"/>
      <c r="F558" s="224"/>
      <c r="G558" s="224"/>
      <c r="H558" s="224"/>
      <c r="I558" s="102"/>
      <c r="J558" s="224"/>
      <c r="K558" s="102"/>
      <c r="L558" s="224"/>
      <c r="M558" s="102"/>
      <c r="N558" s="224"/>
      <c r="O558" s="102"/>
      <c r="P558" s="102"/>
      <c r="Q558" s="102"/>
      <c r="R558" s="224"/>
    </row>
    <row r="559" spans="2:18" ht="15.95" customHeight="1">
      <c r="B559" s="224"/>
      <c r="C559" s="224"/>
      <c r="D559" s="35"/>
      <c r="E559" s="224"/>
      <c r="F559" s="224"/>
      <c r="G559" s="224"/>
      <c r="H559" s="224"/>
      <c r="I559" s="102"/>
      <c r="J559" s="224"/>
      <c r="K559" s="102"/>
      <c r="L559" s="224"/>
      <c r="M559" s="102"/>
      <c r="N559" s="224"/>
      <c r="O559" s="102"/>
      <c r="P559" s="102"/>
      <c r="Q559" s="102"/>
      <c r="R559" s="224"/>
    </row>
    <row r="560" spans="2:18" ht="15.95" customHeight="1">
      <c r="B560" s="224"/>
      <c r="C560" s="224"/>
      <c r="D560" s="35"/>
      <c r="E560" s="224"/>
      <c r="F560" s="224"/>
      <c r="G560" s="224"/>
      <c r="H560" s="224"/>
      <c r="I560" s="102"/>
      <c r="J560" s="224"/>
      <c r="K560" s="102"/>
      <c r="L560" s="224"/>
      <c r="M560" s="102"/>
      <c r="N560" s="224"/>
      <c r="O560" s="102"/>
      <c r="P560" s="102"/>
      <c r="Q560" s="102"/>
      <c r="R560" s="224"/>
    </row>
    <row r="561" spans="2:18" ht="15.95" customHeight="1">
      <c r="B561" s="224"/>
      <c r="C561" s="224"/>
      <c r="D561" s="35"/>
      <c r="E561" s="224"/>
      <c r="F561" s="224"/>
      <c r="G561" s="224"/>
      <c r="H561" s="224"/>
      <c r="I561" s="102"/>
      <c r="J561" s="224"/>
      <c r="K561" s="102"/>
      <c r="L561" s="224"/>
      <c r="M561" s="102"/>
      <c r="N561" s="224"/>
      <c r="O561" s="102"/>
      <c r="P561" s="102"/>
      <c r="Q561" s="102"/>
      <c r="R561" s="224"/>
    </row>
    <row r="562" spans="2:18" ht="15.95" customHeight="1">
      <c r="B562" s="224"/>
      <c r="C562" s="224"/>
      <c r="D562" s="35"/>
      <c r="E562" s="224"/>
      <c r="F562" s="224"/>
      <c r="G562" s="224"/>
      <c r="H562" s="224"/>
      <c r="I562" s="102"/>
      <c r="J562" s="224"/>
      <c r="K562" s="102"/>
      <c r="L562" s="224"/>
      <c r="M562" s="102"/>
      <c r="N562" s="224"/>
      <c r="O562" s="102"/>
      <c r="P562" s="102"/>
      <c r="Q562" s="102"/>
      <c r="R562" s="224"/>
    </row>
    <row r="563" spans="2:18" ht="15.95" customHeight="1">
      <c r="B563" s="224"/>
      <c r="C563" s="224"/>
      <c r="D563" s="35"/>
      <c r="E563" s="224"/>
      <c r="F563" s="224"/>
      <c r="G563" s="224"/>
      <c r="H563" s="224"/>
      <c r="I563" s="102"/>
      <c r="J563" s="224"/>
      <c r="K563" s="102"/>
      <c r="L563" s="224"/>
      <c r="M563" s="102"/>
      <c r="N563" s="224"/>
      <c r="O563" s="102"/>
      <c r="P563" s="102"/>
      <c r="Q563" s="102"/>
      <c r="R563" s="224"/>
    </row>
    <row r="564" spans="2:18" ht="15.95" customHeight="1">
      <c r="B564" s="224"/>
      <c r="C564" s="224"/>
      <c r="D564" s="35"/>
      <c r="E564" s="224"/>
      <c r="F564" s="224"/>
      <c r="G564" s="224"/>
      <c r="H564" s="224"/>
      <c r="I564" s="102"/>
      <c r="J564" s="224"/>
      <c r="K564" s="102"/>
      <c r="L564" s="224"/>
      <c r="M564" s="102"/>
      <c r="N564" s="224"/>
      <c r="O564" s="102"/>
      <c r="P564" s="102"/>
      <c r="Q564" s="102"/>
      <c r="R564" s="224"/>
    </row>
    <row r="565" spans="2:18" ht="15.95" customHeight="1">
      <c r="B565" s="224"/>
      <c r="C565" s="224"/>
      <c r="D565" s="35"/>
      <c r="E565" s="224"/>
      <c r="F565" s="224"/>
      <c r="G565" s="224"/>
      <c r="H565" s="224"/>
      <c r="I565" s="102"/>
      <c r="J565" s="224"/>
      <c r="K565" s="102"/>
      <c r="L565" s="224"/>
      <c r="M565" s="102"/>
      <c r="N565" s="224"/>
      <c r="O565" s="102"/>
      <c r="P565" s="102"/>
      <c r="Q565" s="102"/>
      <c r="R565" s="224"/>
    </row>
    <row r="566" spans="2:18" ht="15.95" customHeight="1">
      <c r="B566" s="224"/>
      <c r="C566" s="224"/>
      <c r="D566" s="35"/>
      <c r="E566" s="224"/>
      <c r="F566" s="224"/>
      <c r="G566" s="224"/>
      <c r="H566" s="224"/>
      <c r="I566" s="102"/>
      <c r="J566" s="224"/>
      <c r="K566" s="102"/>
      <c r="L566" s="224"/>
      <c r="M566" s="102"/>
      <c r="N566" s="224"/>
      <c r="O566" s="102"/>
      <c r="P566" s="102"/>
      <c r="Q566" s="102"/>
      <c r="R566" s="224"/>
    </row>
    <row r="567" spans="2:18" ht="15.95" customHeight="1">
      <c r="B567" s="224"/>
      <c r="C567" s="224"/>
      <c r="D567" s="35"/>
      <c r="E567" s="224"/>
      <c r="F567" s="224"/>
      <c r="G567" s="224"/>
      <c r="H567" s="224"/>
      <c r="I567" s="102"/>
      <c r="J567" s="224"/>
      <c r="K567" s="102"/>
      <c r="L567" s="224"/>
      <c r="M567" s="102"/>
      <c r="N567" s="224"/>
      <c r="O567" s="102"/>
      <c r="P567" s="102"/>
      <c r="Q567" s="102"/>
      <c r="R567" s="224"/>
    </row>
    <row r="568" spans="2:18" ht="15.95" customHeight="1">
      <c r="B568" s="224"/>
      <c r="C568" s="224"/>
      <c r="D568" s="35"/>
      <c r="E568" s="224"/>
      <c r="F568" s="224"/>
      <c r="G568" s="224"/>
      <c r="H568" s="224"/>
      <c r="I568" s="102"/>
      <c r="J568" s="224"/>
      <c r="K568" s="102"/>
      <c r="L568" s="224"/>
      <c r="M568" s="102"/>
      <c r="N568" s="224"/>
      <c r="O568" s="102"/>
      <c r="P568" s="102"/>
      <c r="Q568" s="102"/>
      <c r="R568" s="224"/>
    </row>
    <row r="569" spans="2:18" ht="15.95" customHeight="1">
      <c r="B569" s="224"/>
      <c r="C569" s="224"/>
      <c r="D569" s="35"/>
      <c r="E569" s="224"/>
      <c r="F569" s="224"/>
      <c r="G569" s="224"/>
      <c r="H569" s="224"/>
      <c r="I569" s="102"/>
      <c r="J569" s="224"/>
      <c r="K569" s="102"/>
      <c r="L569" s="224"/>
      <c r="M569" s="102"/>
      <c r="N569" s="224"/>
      <c r="O569" s="102"/>
      <c r="P569" s="102"/>
      <c r="Q569" s="102"/>
      <c r="R569" s="224"/>
    </row>
    <row r="570" spans="2:18" ht="15.95" customHeight="1">
      <c r="B570" s="224"/>
      <c r="C570" s="224"/>
      <c r="D570" s="35"/>
      <c r="E570" s="224"/>
      <c r="F570" s="224"/>
      <c r="G570" s="224"/>
      <c r="H570" s="224"/>
      <c r="I570" s="102"/>
      <c r="J570" s="224"/>
      <c r="K570" s="102"/>
      <c r="L570" s="224"/>
      <c r="M570" s="102"/>
      <c r="N570" s="224"/>
      <c r="O570" s="102"/>
      <c r="P570" s="102"/>
      <c r="Q570" s="102"/>
      <c r="R570" s="224"/>
    </row>
    <row r="571" spans="2:18" ht="15.95" customHeight="1">
      <c r="B571" s="224"/>
      <c r="C571" s="224"/>
      <c r="D571" s="35"/>
      <c r="E571" s="224"/>
      <c r="F571" s="224"/>
      <c r="G571" s="224"/>
      <c r="H571" s="224"/>
      <c r="I571" s="102"/>
      <c r="J571" s="224"/>
      <c r="K571" s="102"/>
      <c r="L571" s="224"/>
      <c r="M571" s="102"/>
      <c r="N571" s="224"/>
      <c r="O571" s="102"/>
      <c r="P571" s="102"/>
      <c r="Q571" s="102"/>
      <c r="R571" s="224"/>
    </row>
    <row r="572" spans="2:18" ht="15.95" customHeight="1">
      <c r="B572" s="224"/>
      <c r="C572" s="224"/>
      <c r="D572" s="35"/>
      <c r="E572" s="224"/>
      <c r="F572" s="224"/>
      <c r="G572" s="224"/>
      <c r="H572" s="224"/>
      <c r="I572" s="102"/>
      <c r="J572" s="224"/>
      <c r="K572" s="102"/>
      <c r="L572" s="224"/>
      <c r="M572" s="102"/>
      <c r="N572" s="224"/>
      <c r="O572" s="102"/>
      <c r="P572" s="102"/>
      <c r="Q572" s="102"/>
      <c r="R572" s="224"/>
    </row>
    <row r="573" spans="2:18" ht="15.95" customHeight="1">
      <c r="B573" s="224"/>
      <c r="C573" s="224"/>
      <c r="D573" s="35"/>
      <c r="E573" s="224"/>
      <c r="F573" s="224"/>
      <c r="G573" s="224"/>
      <c r="H573" s="224"/>
      <c r="I573" s="102"/>
      <c r="J573" s="224"/>
      <c r="K573" s="102"/>
      <c r="L573" s="224"/>
      <c r="M573" s="102"/>
      <c r="N573" s="224"/>
      <c r="O573" s="102"/>
      <c r="P573" s="102"/>
      <c r="Q573" s="102"/>
      <c r="R573" s="224"/>
    </row>
    <row r="574" spans="2:18" ht="15.95" customHeight="1">
      <c r="B574" s="224"/>
      <c r="C574" s="224"/>
      <c r="D574" s="35"/>
      <c r="E574" s="224"/>
      <c r="F574" s="224"/>
      <c r="G574" s="224"/>
      <c r="H574" s="224"/>
      <c r="I574" s="102"/>
      <c r="J574" s="224"/>
      <c r="K574" s="102"/>
      <c r="L574" s="224"/>
      <c r="M574" s="102"/>
      <c r="N574" s="224"/>
      <c r="O574" s="102"/>
      <c r="P574" s="102"/>
      <c r="Q574" s="102"/>
      <c r="R574" s="224"/>
    </row>
    <row r="575" spans="2:18" ht="15.95" customHeight="1">
      <c r="B575" s="224"/>
      <c r="C575" s="224"/>
      <c r="D575" s="35"/>
      <c r="E575" s="224"/>
      <c r="F575" s="224"/>
      <c r="G575" s="224"/>
      <c r="H575" s="224"/>
      <c r="I575" s="102"/>
      <c r="J575" s="224"/>
      <c r="K575" s="102"/>
      <c r="L575" s="224"/>
      <c r="M575" s="102"/>
      <c r="N575" s="224"/>
      <c r="O575" s="102"/>
      <c r="P575" s="102"/>
      <c r="Q575" s="102"/>
      <c r="R575" s="224"/>
    </row>
    <row r="576" spans="2:18" ht="15.95" customHeight="1">
      <c r="B576" s="224"/>
      <c r="C576" s="224"/>
      <c r="D576" s="35"/>
      <c r="E576" s="224"/>
      <c r="F576" s="224"/>
      <c r="G576" s="224"/>
      <c r="H576" s="224"/>
      <c r="I576" s="102"/>
      <c r="J576" s="224"/>
      <c r="K576" s="102"/>
      <c r="L576" s="224"/>
      <c r="M576" s="102"/>
      <c r="N576" s="224"/>
      <c r="O576" s="102"/>
      <c r="P576" s="102"/>
      <c r="Q576" s="102"/>
      <c r="R576" s="224"/>
    </row>
    <row r="577" spans="2:18" ht="15.95" customHeight="1">
      <c r="B577" s="224"/>
      <c r="C577" s="224"/>
      <c r="D577" s="35"/>
      <c r="E577" s="224"/>
      <c r="F577" s="224"/>
      <c r="G577" s="224"/>
      <c r="H577" s="224"/>
      <c r="I577" s="102"/>
      <c r="J577" s="224"/>
      <c r="K577" s="102"/>
      <c r="L577" s="224"/>
      <c r="M577" s="102"/>
      <c r="N577" s="224"/>
      <c r="O577" s="102"/>
      <c r="P577" s="102"/>
      <c r="Q577" s="102"/>
      <c r="R577" s="224"/>
    </row>
    <row r="578" spans="2:18" ht="15.95" customHeight="1">
      <c r="B578" s="224"/>
      <c r="C578" s="224"/>
      <c r="D578" s="35"/>
      <c r="E578" s="224"/>
      <c r="F578" s="224"/>
      <c r="G578" s="224"/>
      <c r="H578" s="224"/>
      <c r="I578" s="102"/>
      <c r="J578" s="224"/>
      <c r="K578" s="102"/>
      <c r="L578" s="224"/>
      <c r="M578" s="102"/>
      <c r="N578" s="224"/>
      <c r="O578" s="102"/>
      <c r="P578" s="102"/>
      <c r="Q578" s="102"/>
      <c r="R578" s="224"/>
    </row>
    <row r="579" spans="2:18" ht="15.95" customHeight="1">
      <c r="B579" s="224"/>
      <c r="C579" s="224"/>
      <c r="D579" s="35"/>
      <c r="E579" s="224"/>
      <c r="F579" s="224"/>
      <c r="G579" s="224"/>
      <c r="H579" s="224"/>
      <c r="I579" s="102"/>
      <c r="J579" s="224"/>
      <c r="K579" s="102"/>
      <c r="L579" s="224"/>
      <c r="M579" s="102"/>
      <c r="N579" s="224"/>
      <c r="O579" s="102"/>
      <c r="P579" s="102"/>
      <c r="Q579" s="102"/>
      <c r="R579" s="224"/>
    </row>
    <row r="580" spans="2:18" ht="15.95" customHeight="1">
      <c r="B580" s="224"/>
      <c r="C580" s="224"/>
      <c r="D580" s="35"/>
      <c r="E580" s="224"/>
      <c r="F580" s="224"/>
      <c r="G580" s="224"/>
      <c r="H580" s="224"/>
      <c r="I580" s="102"/>
      <c r="J580" s="224"/>
      <c r="K580" s="102"/>
      <c r="L580" s="224"/>
      <c r="M580" s="102"/>
      <c r="N580" s="224"/>
      <c r="O580" s="102"/>
      <c r="P580" s="102"/>
      <c r="Q580" s="102"/>
      <c r="R580" s="224"/>
    </row>
    <row r="581" spans="2:18" ht="15.95" customHeight="1">
      <c r="B581" s="224"/>
      <c r="C581" s="224"/>
      <c r="D581" s="35"/>
      <c r="E581" s="224"/>
      <c r="F581" s="224"/>
      <c r="G581" s="224"/>
      <c r="H581" s="224"/>
      <c r="I581" s="102"/>
      <c r="J581" s="224"/>
      <c r="K581" s="102"/>
      <c r="L581" s="224"/>
      <c r="M581" s="102"/>
      <c r="N581" s="224"/>
      <c r="O581" s="102"/>
      <c r="P581" s="102"/>
      <c r="Q581" s="102"/>
      <c r="R581" s="224"/>
    </row>
    <row r="582" spans="2:18" ht="15.95" customHeight="1">
      <c r="B582" s="224"/>
      <c r="C582" s="224"/>
      <c r="D582" s="35"/>
      <c r="E582" s="224"/>
      <c r="F582" s="224"/>
      <c r="G582" s="224"/>
      <c r="H582" s="224"/>
      <c r="I582" s="102"/>
      <c r="J582" s="224"/>
      <c r="K582" s="102"/>
      <c r="L582" s="224"/>
      <c r="M582" s="102"/>
      <c r="N582" s="224"/>
      <c r="O582" s="102"/>
      <c r="P582" s="102"/>
      <c r="Q582" s="102"/>
      <c r="R582" s="224"/>
    </row>
    <row r="583" spans="2:18" ht="15.95" customHeight="1">
      <c r="B583" s="224"/>
      <c r="C583" s="224"/>
      <c r="D583" s="35"/>
      <c r="E583" s="224"/>
      <c r="F583" s="224"/>
      <c r="G583" s="224"/>
      <c r="H583" s="224"/>
      <c r="I583" s="102"/>
      <c r="J583" s="224"/>
      <c r="K583" s="102"/>
      <c r="L583" s="224"/>
      <c r="M583" s="102"/>
      <c r="N583" s="224"/>
      <c r="O583" s="102"/>
      <c r="P583" s="102"/>
      <c r="Q583" s="102"/>
      <c r="R583" s="224"/>
    </row>
    <row r="584" spans="2:18" ht="15.95" customHeight="1">
      <c r="B584" s="224"/>
      <c r="C584" s="224"/>
      <c r="D584" s="35"/>
      <c r="E584" s="224"/>
      <c r="F584" s="224"/>
      <c r="G584" s="224"/>
      <c r="H584" s="224"/>
      <c r="I584" s="102"/>
      <c r="J584" s="224"/>
      <c r="K584" s="102"/>
      <c r="L584" s="224"/>
      <c r="M584" s="102"/>
      <c r="N584" s="224"/>
      <c r="O584" s="102"/>
      <c r="P584" s="102"/>
      <c r="Q584" s="102"/>
      <c r="R584" s="224"/>
    </row>
    <row r="585" spans="2:18" ht="15.95" customHeight="1">
      <c r="B585" s="224"/>
      <c r="C585" s="224"/>
      <c r="D585" s="35"/>
      <c r="E585" s="224"/>
      <c r="F585" s="224"/>
      <c r="G585" s="224"/>
      <c r="H585" s="224"/>
      <c r="I585" s="102"/>
      <c r="J585" s="224"/>
      <c r="K585" s="102"/>
      <c r="L585" s="224"/>
      <c r="M585" s="102"/>
      <c r="N585" s="224"/>
      <c r="O585" s="102"/>
      <c r="P585" s="102"/>
      <c r="Q585" s="102"/>
      <c r="R585" s="224"/>
    </row>
    <row r="586" spans="2:18" ht="15.95" customHeight="1">
      <c r="B586" s="224"/>
      <c r="C586" s="224"/>
      <c r="D586" s="35"/>
      <c r="E586" s="224"/>
      <c r="F586" s="224"/>
      <c r="G586" s="224"/>
      <c r="H586" s="224"/>
      <c r="I586" s="102"/>
      <c r="J586" s="224"/>
      <c r="K586" s="102"/>
      <c r="L586" s="224"/>
      <c r="M586" s="102"/>
      <c r="N586" s="224"/>
      <c r="O586" s="102"/>
      <c r="P586" s="102"/>
      <c r="Q586" s="102"/>
      <c r="R586" s="224"/>
    </row>
    <row r="587" spans="2:18" ht="15.95" customHeight="1">
      <c r="B587" s="224"/>
      <c r="C587" s="224"/>
      <c r="D587" s="35"/>
      <c r="E587" s="224"/>
      <c r="F587" s="224"/>
      <c r="G587" s="224"/>
      <c r="H587" s="224"/>
      <c r="I587" s="102"/>
      <c r="J587" s="224"/>
      <c r="K587" s="102"/>
      <c r="L587" s="224"/>
      <c r="M587" s="102"/>
      <c r="N587" s="224"/>
      <c r="O587" s="102"/>
      <c r="P587" s="102"/>
      <c r="Q587" s="102"/>
      <c r="R587" s="224"/>
    </row>
    <row r="588" spans="2:18" ht="15.95" customHeight="1">
      <c r="B588" s="224"/>
      <c r="C588" s="224"/>
      <c r="D588" s="35"/>
      <c r="E588" s="224"/>
      <c r="F588" s="224"/>
      <c r="G588" s="224"/>
      <c r="H588" s="224"/>
      <c r="I588" s="102"/>
      <c r="J588" s="224"/>
      <c r="K588" s="102"/>
      <c r="L588" s="224"/>
      <c r="M588" s="102"/>
      <c r="N588" s="224"/>
      <c r="O588" s="102"/>
      <c r="P588" s="102"/>
      <c r="Q588" s="102"/>
      <c r="R588" s="224"/>
    </row>
    <row r="589" spans="2:18" ht="15.95" customHeight="1">
      <c r="B589" s="224"/>
      <c r="C589" s="224"/>
      <c r="D589" s="35"/>
      <c r="E589" s="224"/>
      <c r="F589" s="224"/>
      <c r="G589" s="224"/>
      <c r="H589" s="224"/>
      <c r="I589" s="102"/>
      <c r="J589" s="224"/>
      <c r="K589" s="102"/>
      <c r="L589" s="224"/>
      <c r="M589" s="102"/>
      <c r="N589" s="224"/>
      <c r="O589" s="102"/>
      <c r="P589" s="102"/>
      <c r="Q589" s="102"/>
      <c r="R589" s="224"/>
    </row>
    <row r="590" spans="2:18" ht="15.95" customHeight="1">
      <c r="B590" s="224"/>
      <c r="C590" s="224"/>
      <c r="D590" s="35"/>
      <c r="E590" s="224"/>
      <c r="F590" s="224"/>
      <c r="G590" s="224"/>
      <c r="H590" s="224"/>
      <c r="I590" s="102"/>
      <c r="J590" s="224"/>
      <c r="K590" s="102"/>
      <c r="L590" s="224"/>
      <c r="M590" s="102"/>
      <c r="N590" s="224"/>
      <c r="O590" s="102"/>
      <c r="P590" s="102"/>
      <c r="Q590" s="102"/>
      <c r="R590" s="224"/>
    </row>
    <row r="591" spans="2:18" ht="15.95" customHeight="1">
      <c r="B591" s="224"/>
      <c r="C591" s="224"/>
      <c r="D591" s="35"/>
      <c r="E591" s="224"/>
      <c r="F591" s="224"/>
      <c r="G591" s="224"/>
      <c r="H591" s="224"/>
      <c r="I591" s="102"/>
      <c r="J591" s="224"/>
      <c r="K591" s="102"/>
      <c r="L591" s="224"/>
      <c r="M591" s="102"/>
      <c r="N591" s="224"/>
      <c r="O591" s="102"/>
      <c r="P591" s="102"/>
      <c r="Q591" s="102"/>
      <c r="R591" s="224"/>
    </row>
    <row r="592" spans="2:18" ht="15.95" customHeight="1">
      <c r="B592" s="224"/>
      <c r="C592" s="224"/>
      <c r="D592" s="35"/>
      <c r="E592" s="224"/>
      <c r="F592" s="224"/>
      <c r="G592" s="224"/>
      <c r="H592" s="224"/>
      <c r="I592" s="102"/>
      <c r="J592" s="224"/>
      <c r="K592" s="102"/>
      <c r="L592" s="224"/>
      <c r="M592" s="102"/>
      <c r="N592" s="224"/>
      <c r="O592" s="102"/>
      <c r="P592" s="102"/>
      <c r="Q592" s="102"/>
      <c r="R592" s="224"/>
    </row>
    <row r="593" spans="2:18" ht="15.95" customHeight="1">
      <c r="B593" s="224"/>
      <c r="C593" s="224"/>
      <c r="D593" s="35"/>
      <c r="E593" s="224"/>
      <c r="F593" s="224"/>
      <c r="G593" s="224"/>
      <c r="H593" s="224"/>
      <c r="I593" s="102"/>
      <c r="J593" s="224"/>
      <c r="K593" s="102"/>
      <c r="L593" s="224"/>
      <c r="M593" s="102"/>
      <c r="N593" s="224"/>
      <c r="O593" s="102"/>
      <c r="P593" s="102"/>
      <c r="Q593" s="102"/>
      <c r="R593" s="224"/>
    </row>
    <row r="594" spans="2:18" ht="15.95" customHeight="1">
      <c r="B594" s="224"/>
      <c r="C594" s="224"/>
      <c r="D594" s="35"/>
      <c r="E594" s="224"/>
      <c r="F594" s="224"/>
      <c r="G594" s="224"/>
      <c r="H594" s="224"/>
      <c r="I594" s="102"/>
      <c r="J594" s="224"/>
      <c r="K594" s="102"/>
      <c r="L594" s="224"/>
      <c r="M594" s="102"/>
      <c r="N594" s="224"/>
      <c r="O594" s="102"/>
      <c r="P594" s="102"/>
      <c r="Q594" s="102"/>
      <c r="R594" s="224"/>
    </row>
    <row r="595" spans="2:18" ht="15.95" customHeight="1">
      <c r="B595" s="224"/>
      <c r="C595" s="224"/>
      <c r="D595" s="35"/>
      <c r="E595" s="224"/>
      <c r="F595" s="224"/>
      <c r="G595" s="224"/>
      <c r="H595" s="224"/>
      <c r="I595" s="102"/>
      <c r="J595" s="224"/>
      <c r="K595" s="102"/>
      <c r="L595" s="224"/>
      <c r="M595" s="102"/>
      <c r="N595" s="224"/>
      <c r="O595" s="102"/>
      <c r="P595" s="102"/>
      <c r="Q595" s="102"/>
      <c r="R595" s="224"/>
    </row>
    <row r="596" spans="2:18" ht="15.95" customHeight="1">
      <c r="B596" s="224"/>
      <c r="C596" s="224"/>
      <c r="D596" s="35"/>
      <c r="E596" s="224"/>
      <c r="F596" s="224"/>
      <c r="G596" s="224"/>
      <c r="H596" s="224"/>
      <c r="I596" s="102"/>
      <c r="J596" s="224"/>
      <c r="K596" s="102"/>
      <c r="L596" s="224"/>
      <c r="M596" s="102"/>
      <c r="N596" s="224"/>
      <c r="O596" s="102"/>
      <c r="P596" s="102"/>
      <c r="Q596" s="102"/>
      <c r="R596" s="224"/>
    </row>
    <row r="597" spans="2:18" ht="15.95" customHeight="1">
      <c r="B597" s="224"/>
      <c r="C597" s="224"/>
      <c r="D597" s="35"/>
      <c r="E597" s="224"/>
      <c r="F597" s="224"/>
      <c r="G597" s="224"/>
      <c r="H597" s="224"/>
      <c r="I597" s="102"/>
      <c r="J597" s="224"/>
      <c r="K597" s="102"/>
      <c r="L597" s="224"/>
      <c r="M597" s="102"/>
      <c r="N597" s="224"/>
      <c r="O597" s="102"/>
      <c r="P597" s="102"/>
      <c r="Q597" s="102"/>
      <c r="R597" s="224"/>
    </row>
    <row r="598" spans="2:18" ht="15.95" customHeight="1">
      <c r="B598" s="224"/>
      <c r="C598" s="224"/>
      <c r="D598" s="35"/>
      <c r="E598" s="224"/>
      <c r="F598" s="224"/>
      <c r="G598" s="224"/>
      <c r="H598" s="224"/>
      <c r="I598" s="102"/>
      <c r="J598" s="224"/>
      <c r="K598" s="102"/>
      <c r="L598" s="224"/>
      <c r="M598" s="102"/>
      <c r="N598" s="224"/>
      <c r="O598" s="102"/>
      <c r="P598" s="102"/>
      <c r="Q598" s="102"/>
      <c r="R598" s="224"/>
    </row>
    <row r="599" spans="2:18" ht="15.95" customHeight="1">
      <c r="B599" s="224"/>
      <c r="C599" s="224"/>
      <c r="D599" s="35"/>
      <c r="E599" s="224"/>
      <c r="F599" s="224"/>
      <c r="G599" s="224"/>
      <c r="H599" s="224"/>
      <c r="I599" s="102"/>
      <c r="J599" s="224"/>
      <c r="K599" s="102"/>
      <c r="L599" s="224"/>
      <c r="M599" s="102"/>
      <c r="N599" s="224"/>
      <c r="O599" s="102"/>
      <c r="P599" s="102"/>
      <c r="Q599" s="102"/>
      <c r="R599" s="224"/>
    </row>
    <row r="600" spans="2:18" ht="15.95" customHeight="1">
      <c r="B600" s="224"/>
      <c r="C600" s="224"/>
      <c r="D600" s="35"/>
      <c r="E600" s="224"/>
      <c r="F600" s="224"/>
      <c r="G600" s="224"/>
      <c r="H600" s="224"/>
      <c r="I600" s="102"/>
      <c r="J600" s="224"/>
      <c r="K600" s="102"/>
      <c r="L600" s="224"/>
      <c r="M600" s="102"/>
      <c r="N600" s="224"/>
      <c r="O600" s="102"/>
      <c r="P600" s="102"/>
      <c r="Q600" s="102"/>
      <c r="R600" s="224"/>
    </row>
    <row r="601" spans="2:18" ht="15.95" customHeight="1">
      <c r="B601" s="224"/>
      <c r="C601" s="224"/>
      <c r="D601" s="35"/>
      <c r="E601" s="224"/>
      <c r="F601" s="224"/>
      <c r="G601" s="224"/>
      <c r="H601" s="224"/>
      <c r="I601" s="102"/>
      <c r="J601" s="224"/>
      <c r="K601" s="102"/>
      <c r="L601" s="224"/>
      <c r="M601" s="102"/>
      <c r="N601" s="224"/>
      <c r="O601" s="102"/>
      <c r="P601" s="102"/>
      <c r="Q601" s="102"/>
      <c r="R601" s="224"/>
    </row>
    <row r="602" spans="2:18" ht="15.95" customHeight="1">
      <c r="B602" s="224"/>
      <c r="C602" s="224"/>
      <c r="D602" s="35"/>
      <c r="E602" s="224"/>
      <c r="F602" s="224"/>
      <c r="G602" s="224"/>
      <c r="H602" s="224"/>
      <c r="I602" s="102"/>
      <c r="J602" s="224"/>
      <c r="K602" s="102"/>
      <c r="L602" s="224"/>
      <c r="M602" s="102"/>
      <c r="N602" s="224"/>
      <c r="O602" s="102"/>
      <c r="P602" s="102"/>
      <c r="Q602" s="102"/>
      <c r="R602" s="224"/>
    </row>
    <row r="603" spans="2:18" ht="15.95" customHeight="1">
      <c r="B603" s="224"/>
      <c r="C603" s="224"/>
      <c r="D603" s="35"/>
      <c r="E603" s="224"/>
      <c r="F603" s="224"/>
      <c r="G603" s="224"/>
      <c r="H603" s="224"/>
      <c r="I603" s="102"/>
      <c r="J603" s="224"/>
      <c r="K603" s="102"/>
      <c r="L603" s="224"/>
      <c r="M603" s="102"/>
      <c r="N603" s="224"/>
      <c r="O603" s="102"/>
      <c r="P603" s="102"/>
      <c r="Q603" s="102"/>
      <c r="R603" s="224"/>
    </row>
    <row r="604" spans="2:18" ht="15.95" customHeight="1">
      <c r="B604" s="224"/>
      <c r="C604" s="224"/>
      <c r="D604" s="35"/>
      <c r="E604" s="224"/>
      <c r="F604" s="224"/>
      <c r="G604" s="224"/>
      <c r="H604" s="224"/>
      <c r="I604" s="102"/>
      <c r="J604" s="224"/>
      <c r="K604" s="102"/>
      <c r="L604" s="224"/>
      <c r="M604" s="102"/>
      <c r="N604" s="224"/>
      <c r="O604" s="102"/>
      <c r="P604" s="102"/>
      <c r="Q604" s="102"/>
      <c r="R604" s="224"/>
    </row>
    <row r="605" spans="2:18" ht="15.95" customHeight="1">
      <c r="B605" s="224"/>
      <c r="C605" s="224"/>
      <c r="D605" s="35"/>
      <c r="E605" s="224"/>
      <c r="F605" s="224"/>
      <c r="G605" s="224"/>
      <c r="H605" s="224"/>
      <c r="I605" s="102"/>
      <c r="J605" s="224"/>
      <c r="K605" s="102"/>
      <c r="L605" s="224"/>
      <c r="M605" s="102"/>
      <c r="N605" s="224"/>
      <c r="O605" s="102"/>
      <c r="P605" s="102"/>
      <c r="Q605" s="102"/>
      <c r="R605" s="224"/>
    </row>
    <row r="606" spans="2:18" ht="15.95" customHeight="1">
      <c r="B606" s="224"/>
      <c r="C606" s="224"/>
      <c r="D606" s="35"/>
      <c r="E606" s="224"/>
      <c r="F606" s="224"/>
      <c r="G606" s="224"/>
      <c r="H606" s="224"/>
      <c r="I606" s="102"/>
      <c r="J606" s="224"/>
      <c r="K606" s="102"/>
      <c r="L606" s="224"/>
      <c r="M606" s="102"/>
      <c r="N606" s="224"/>
      <c r="O606" s="102"/>
      <c r="P606" s="102"/>
      <c r="Q606" s="102"/>
      <c r="R606" s="224"/>
    </row>
    <row r="607" spans="2:18" ht="15.95" customHeight="1">
      <c r="B607" s="224"/>
      <c r="C607" s="224"/>
      <c r="D607" s="35"/>
      <c r="E607" s="224"/>
      <c r="F607" s="224"/>
      <c r="G607" s="224"/>
      <c r="H607" s="224"/>
      <c r="I607" s="102"/>
      <c r="J607" s="224"/>
      <c r="K607" s="102"/>
      <c r="L607" s="224"/>
      <c r="M607" s="102"/>
      <c r="N607" s="224"/>
      <c r="O607" s="102"/>
      <c r="P607" s="102"/>
      <c r="Q607" s="102"/>
      <c r="R607" s="224"/>
    </row>
    <row r="608" spans="2:18" ht="15.95" customHeight="1">
      <c r="B608" s="224"/>
      <c r="C608" s="224"/>
      <c r="D608" s="35"/>
      <c r="E608" s="224"/>
      <c r="F608" s="224"/>
      <c r="G608" s="224"/>
      <c r="H608" s="224"/>
      <c r="I608" s="102"/>
      <c r="J608" s="224"/>
      <c r="K608" s="102"/>
      <c r="L608" s="224"/>
      <c r="M608" s="102"/>
      <c r="N608" s="224"/>
      <c r="O608" s="102"/>
      <c r="P608" s="102"/>
      <c r="Q608" s="102"/>
      <c r="R608" s="224"/>
    </row>
    <row r="609" spans="2:18" ht="15.95" customHeight="1">
      <c r="B609" s="224"/>
      <c r="C609" s="224"/>
      <c r="D609" s="35"/>
      <c r="E609" s="224"/>
      <c r="F609" s="224"/>
      <c r="G609" s="224"/>
      <c r="H609" s="224"/>
      <c r="I609" s="102"/>
      <c r="J609" s="224"/>
      <c r="K609" s="102"/>
      <c r="L609" s="224"/>
      <c r="M609" s="102"/>
      <c r="N609" s="224"/>
      <c r="O609" s="102"/>
      <c r="P609" s="102"/>
      <c r="Q609" s="102"/>
      <c r="R609" s="224"/>
    </row>
    <row r="610" spans="2:18" ht="15.95" customHeight="1">
      <c r="B610" s="224"/>
      <c r="C610" s="224"/>
      <c r="D610" s="35"/>
      <c r="E610" s="224"/>
      <c r="F610" s="224"/>
      <c r="G610" s="224"/>
      <c r="H610" s="224"/>
      <c r="I610" s="102"/>
      <c r="J610" s="224"/>
      <c r="K610" s="102"/>
      <c r="L610" s="224"/>
      <c r="M610" s="102"/>
      <c r="N610" s="224"/>
      <c r="O610" s="102"/>
      <c r="P610" s="102"/>
      <c r="Q610" s="102"/>
      <c r="R610" s="224"/>
    </row>
    <row r="611" spans="2:18" ht="15.95" customHeight="1">
      <c r="B611" s="224"/>
      <c r="C611" s="224"/>
      <c r="D611" s="35"/>
      <c r="E611" s="224"/>
      <c r="F611" s="224"/>
      <c r="G611" s="224"/>
      <c r="H611" s="224"/>
      <c r="I611" s="102"/>
      <c r="J611" s="224"/>
      <c r="K611" s="102"/>
      <c r="L611" s="224"/>
      <c r="M611" s="102"/>
      <c r="N611" s="224"/>
      <c r="O611" s="102"/>
      <c r="P611" s="102"/>
      <c r="Q611" s="102"/>
      <c r="R611" s="224"/>
    </row>
    <row r="612" spans="2:18" ht="15.95" customHeight="1">
      <c r="B612" s="224"/>
      <c r="C612" s="224"/>
      <c r="D612" s="35"/>
      <c r="E612" s="224"/>
      <c r="F612" s="224"/>
      <c r="G612" s="224"/>
      <c r="H612" s="224"/>
      <c r="I612" s="102"/>
      <c r="J612" s="224"/>
      <c r="K612" s="102"/>
      <c r="L612" s="224"/>
      <c r="M612" s="102"/>
      <c r="N612" s="224"/>
      <c r="O612" s="102"/>
      <c r="P612" s="102"/>
      <c r="Q612" s="102"/>
      <c r="R612" s="224"/>
    </row>
    <row r="613" spans="2:18" ht="15.95" customHeight="1">
      <c r="B613" s="224"/>
      <c r="C613" s="224"/>
      <c r="D613" s="35"/>
      <c r="E613" s="224"/>
      <c r="F613" s="224"/>
      <c r="G613" s="224"/>
      <c r="H613" s="224"/>
      <c r="I613" s="102"/>
      <c r="J613" s="224"/>
      <c r="K613" s="102"/>
      <c r="L613" s="224"/>
      <c r="M613" s="102"/>
      <c r="N613" s="224"/>
      <c r="O613" s="102"/>
      <c r="P613" s="102"/>
      <c r="Q613" s="102"/>
      <c r="R613" s="224"/>
    </row>
    <row r="614" spans="2:18" ht="15.95" customHeight="1">
      <c r="B614" s="224"/>
      <c r="C614" s="224"/>
      <c r="D614" s="35"/>
      <c r="E614" s="224"/>
      <c r="F614" s="224"/>
      <c r="G614" s="224"/>
      <c r="H614" s="224"/>
      <c r="I614" s="102"/>
      <c r="J614" s="224"/>
      <c r="K614" s="102"/>
      <c r="L614" s="224"/>
      <c r="M614" s="102"/>
      <c r="N614" s="224"/>
      <c r="O614" s="102"/>
      <c r="P614" s="102"/>
      <c r="Q614" s="102"/>
      <c r="R614" s="224"/>
    </row>
    <row r="615" spans="2:18" ht="15.95" customHeight="1">
      <c r="B615" s="224"/>
      <c r="C615" s="224"/>
      <c r="D615" s="35"/>
      <c r="E615" s="224"/>
      <c r="F615" s="224"/>
      <c r="G615" s="224"/>
      <c r="H615" s="224"/>
      <c r="I615" s="102"/>
      <c r="J615" s="224"/>
      <c r="K615" s="102"/>
      <c r="L615" s="224"/>
      <c r="M615" s="102"/>
      <c r="N615" s="224"/>
      <c r="O615" s="102"/>
      <c r="P615" s="102"/>
      <c r="Q615" s="102"/>
      <c r="R615" s="224"/>
    </row>
    <row r="616" spans="2:18" ht="15.95" customHeight="1">
      <c r="B616" s="224"/>
      <c r="C616" s="224"/>
      <c r="D616" s="35"/>
      <c r="E616" s="224"/>
      <c r="F616" s="224"/>
      <c r="G616" s="224"/>
      <c r="H616" s="224"/>
      <c r="I616" s="102"/>
      <c r="J616" s="224"/>
      <c r="K616" s="102"/>
      <c r="L616" s="224"/>
      <c r="M616" s="102"/>
      <c r="N616" s="224"/>
      <c r="O616" s="102"/>
      <c r="P616" s="102"/>
      <c r="Q616" s="102"/>
      <c r="R616" s="224"/>
    </row>
    <row r="617" spans="2:18" ht="15.95" customHeight="1">
      <c r="B617" s="224"/>
      <c r="C617" s="224"/>
      <c r="D617" s="35"/>
      <c r="E617" s="224"/>
      <c r="F617" s="224"/>
      <c r="G617" s="224"/>
      <c r="H617" s="224"/>
      <c r="I617" s="102"/>
      <c r="J617" s="224"/>
      <c r="K617" s="102"/>
      <c r="L617" s="224"/>
      <c r="M617" s="102"/>
      <c r="N617" s="224"/>
      <c r="O617" s="102"/>
      <c r="P617" s="102"/>
      <c r="Q617" s="102"/>
      <c r="R617" s="224"/>
    </row>
    <row r="618" spans="2:18" ht="15.95" customHeight="1">
      <c r="B618" s="224"/>
      <c r="C618" s="224"/>
      <c r="D618" s="35"/>
      <c r="E618" s="224"/>
      <c r="F618" s="224"/>
      <c r="G618" s="224"/>
      <c r="H618" s="224"/>
      <c r="I618" s="102"/>
      <c r="J618" s="224"/>
      <c r="K618" s="102"/>
      <c r="L618" s="224"/>
      <c r="M618" s="102"/>
      <c r="N618" s="224"/>
      <c r="O618" s="102"/>
      <c r="P618" s="102"/>
      <c r="Q618" s="102"/>
      <c r="R618" s="224"/>
    </row>
    <row r="619" spans="2:18" ht="15.95" customHeight="1">
      <c r="B619" s="224"/>
      <c r="C619" s="224"/>
      <c r="D619" s="35"/>
      <c r="E619" s="224"/>
      <c r="F619" s="224"/>
      <c r="G619" s="224"/>
      <c r="H619" s="224"/>
      <c r="I619" s="102"/>
      <c r="J619" s="224"/>
      <c r="K619" s="102"/>
      <c r="L619" s="224"/>
      <c r="M619" s="102"/>
      <c r="N619" s="224"/>
      <c r="O619" s="102"/>
      <c r="P619" s="102"/>
      <c r="Q619" s="102"/>
      <c r="R619" s="224"/>
    </row>
    <row r="620" spans="2:18" ht="15.95" customHeight="1">
      <c r="B620" s="224"/>
      <c r="C620" s="224"/>
      <c r="D620" s="35"/>
      <c r="E620" s="224"/>
      <c r="F620" s="224"/>
      <c r="G620" s="224"/>
      <c r="H620" s="224"/>
      <c r="I620" s="102"/>
      <c r="J620" s="224"/>
      <c r="K620" s="102"/>
      <c r="L620" s="224"/>
      <c r="M620" s="102"/>
      <c r="N620" s="224"/>
      <c r="O620" s="102"/>
      <c r="P620" s="102"/>
      <c r="Q620" s="102"/>
      <c r="R620" s="224"/>
    </row>
    <row r="621" spans="2:18" ht="15.95" customHeight="1">
      <c r="B621" s="224"/>
      <c r="C621" s="224"/>
      <c r="D621" s="35"/>
      <c r="E621" s="224"/>
      <c r="F621" s="224"/>
      <c r="G621" s="224"/>
      <c r="H621" s="224"/>
      <c r="I621" s="102"/>
      <c r="J621" s="224"/>
      <c r="K621" s="102"/>
      <c r="L621" s="224"/>
      <c r="M621" s="102"/>
      <c r="N621" s="224"/>
      <c r="O621" s="102"/>
      <c r="P621" s="102"/>
      <c r="Q621" s="102"/>
      <c r="R621" s="224"/>
    </row>
    <row r="622" spans="2:18" ht="15.95" customHeight="1">
      <c r="B622" s="224"/>
      <c r="C622" s="224"/>
      <c r="D622" s="35"/>
      <c r="E622" s="224"/>
      <c r="F622" s="224"/>
      <c r="G622" s="224"/>
      <c r="H622" s="224"/>
      <c r="I622" s="102"/>
      <c r="J622" s="224"/>
      <c r="K622" s="102"/>
      <c r="L622" s="224"/>
      <c r="M622" s="102"/>
      <c r="N622" s="224"/>
      <c r="O622" s="102"/>
      <c r="P622" s="102"/>
      <c r="Q622" s="102"/>
      <c r="R622" s="224"/>
    </row>
    <row r="623" spans="2:18" ht="15.95" customHeight="1">
      <c r="B623" s="224"/>
      <c r="C623" s="224"/>
      <c r="D623" s="35"/>
      <c r="E623" s="224"/>
      <c r="F623" s="224"/>
      <c r="G623" s="224"/>
      <c r="H623" s="224"/>
      <c r="I623" s="102"/>
      <c r="J623" s="224"/>
      <c r="K623" s="102"/>
      <c r="L623" s="224"/>
      <c r="M623" s="102"/>
      <c r="N623" s="224"/>
      <c r="O623" s="102"/>
      <c r="P623" s="102"/>
      <c r="Q623" s="102"/>
      <c r="R623" s="224"/>
    </row>
    <row r="624" spans="2:18" ht="15.95" customHeight="1">
      <c r="B624" s="224"/>
      <c r="C624" s="224"/>
      <c r="D624" s="35"/>
      <c r="E624" s="224"/>
      <c r="F624" s="224"/>
      <c r="G624" s="224"/>
      <c r="H624" s="224"/>
      <c r="I624" s="102"/>
      <c r="J624" s="224"/>
      <c r="K624" s="102"/>
      <c r="L624" s="224"/>
      <c r="M624" s="102"/>
      <c r="N624" s="224"/>
      <c r="O624" s="102"/>
      <c r="P624" s="102"/>
      <c r="Q624" s="102"/>
      <c r="R624" s="224"/>
    </row>
    <row r="625" spans="2:18" ht="15.95" customHeight="1">
      <c r="B625" s="224"/>
      <c r="C625" s="224"/>
      <c r="D625" s="35"/>
      <c r="E625" s="224"/>
      <c r="F625" s="224"/>
      <c r="G625" s="224"/>
      <c r="H625" s="224"/>
      <c r="I625" s="102"/>
      <c r="J625" s="224"/>
      <c r="K625" s="102"/>
      <c r="L625" s="224"/>
      <c r="M625" s="102"/>
      <c r="N625" s="224"/>
      <c r="O625" s="102"/>
      <c r="P625" s="102"/>
      <c r="Q625" s="102"/>
      <c r="R625" s="224"/>
    </row>
    <row r="626" spans="2:18" ht="15.95" customHeight="1">
      <c r="B626" s="224"/>
      <c r="C626" s="224"/>
      <c r="D626" s="35"/>
      <c r="E626" s="224"/>
      <c r="F626" s="224"/>
      <c r="G626" s="224"/>
      <c r="H626" s="224"/>
      <c r="I626" s="102"/>
      <c r="J626" s="224"/>
      <c r="K626" s="102"/>
      <c r="L626" s="224"/>
      <c r="M626" s="102"/>
      <c r="N626" s="224"/>
      <c r="O626" s="102"/>
      <c r="P626" s="102"/>
      <c r="Q626" s="102"/>
      <c r="R626" s="224"/>
    </row>
    <row r="627" spans="2:18" ht="15.95" customHeight="1">
      <c r="B627" s="224"/>
      <c r="C627" s="224"/>
      <c r="D627" s="35"/>
      <c r="E627" s="224"/>
      <c r="F627" s="224"/>
      <c r="G627" s="224"/>
      <c r="H627" s="224"/>
      <c r="I627" s="102"/>
      <c r="J627" s="224"/>
      <c r="K627" s="102"/>
      <c r="L627" s="224"/>
      <c r="M627" s="102"/>
      <c r="N627" s="224"/>
      <c r="O627" s="102"/>
      <c r="P627" s="102"/>
      <c r="Q627" s="102"/>
      <c r="R627" s="224"/>
    </row>
    <row r="628" spans="2:18" ht="15.95" customHeight="1">
      <c r="B628" s="224"/>
      <c r="C628" s="224"/>
      <c r="D628" s="35"/>
      <c r="E628" s="224"/>
      <c r="F628" s="224"/>
      <c r="G628" s="224"/>
      <c r="H628" s="224"/>
      <c r="I628" s="102"/>
      <c r="J628" s="224"/>
      <c r="K628" s="102"/>
      <c r="L628" s="224"/>
      <c r="M628" s="102"/>
      <c r="N628" s="224"/>
      <c r="O628" s="102"/>
      <c r="P628" s="102"/>
      <c r="Q628" s="102"/>
      <c r="R628" s="224"/>
    </row>
    <row r="629" spans="2:18" ht="15.95" customHeight="1">
      <c r="B629" s="224"/>
      <c r="C629" s="224"/>
      <c r="D629" s="35"/>
      <c r="E629" s="224"/>
      <c r="F629" s="224"/>
      <c r="G629" s="224"/>
      <c r="H629" s="224"/>
      <c r="I629" s="102"/>
      <c r="J629" s="224"/>
      <c r="K629" s="102"/>
      <c r="L629" s="224"/>
      <c r="M629" s="102"/>
      <c r="N629" s="224"/>
      <c r="O629" s="102"/>
      <c r="P629" s="102"/>
      <c r="Q629" s="102"/>
      <c r="R629" s="224"/>
    </row>
    <row r="630" spans="2:18" ht="15.95" customHeight="1">
      <c r="B630" s="224"/>
      <c r="C630" s="224"/>
      <c r="D630" s="35"/>
      <c r="E630" s="224"/>
      <c r="F630" s="224"/>
      <c r="G630" s="224"/>
      <c r="H630" s="224"/>
      <c r="I630" s="102"/>
      <c r="J630" s="224"/>
      <c r="K630" s="102"/>
      <c r="L630" s="224"/>
      <c r="M630" s="102"/>
      <c r="N630" s="224"/>
      <c r="O630" s="102"/>
      <c r="P630" s="102"/>
      <c r="Q630" s="102"/>
      <c r="R630" s="224"/>
    </row>
    <row r="631" spans="2:18" ht="15.95" customHeight="1">
      <c r="B631" s="224"/>
      <c r="C631" s="224"/>
      <c r="D631" s="35"/>
      <c r="E631" s="224"/>
      <c r="F631" s="224"/>
      <c r="G631" s="224"/>
      <c r="H631" s="224"/>
      <c r="I631" s="102"/>
      <c r="J631" s="224"/>
      <c r="K631" s="102"/>
      <c r="L631" s="224"/>
      <c r="M631" s="102"/>
      <c r="N631" s="224"/>
      <c r="O631" s="102"/>
      <c r="P631" s="102"/>
      <c r="Q631" s="102"/>
      <c r="R631" s="224"/>
    </row>
    <row r="632" spans="2:18" ht="15.95" customHeight="1">
      <c r="B632" s="224"/>
      <c r="C632" s="224"/>
      <c r="D632" s="35"/>
      <c r="E632" s="224"/>
      <c r="F632" s="224"/>
      <c r="G632" s="224"/>
      <c r="H632" s="224"/>
      <c r="I632" s="102"/>
      <c r="J632" s="224"/>
      <c r="K632" s="102"/>
      <c r="L632" s="224"/>
      <c r="M632" s="102"/>
      <c r="N632" s="224"/>
      <c r="O632" s="102"/>
      <c r="P632" s="102"/>
      <c r="Q632" s="102"/>
      <c r="R632" s="224"/>
    </row>
    <row r="633" spans="2:18" ht="15.95" customHeight="1">
      <c r="B633" s="224"/>
      <c r="C633" s="224"/>
      <c r="D633" s="35"/>
      <c r="E633" s="224"/>
      <c r="F633" s="224"/>
      <c r="G633" s="224"/>
      <c r="H633" s="224"/>
      <c r="I633" s="102"/>
      <c r="J633" s="224"/>
      <c r="K633" s="102"/>
      <c r="L633" s="224"/>
      <c r="M633" s="102"/>
      <c r="N633" s="224"/>
      <c r="O633" s="102"/>
      <c r="P633" s="102"/>
      <c r="Q633" s="102"/>
      <c r="R633" s="224"/>
    </row>
    <row r="634" spans="2:18" ht="15.95" customHeight="1">
      <c r="B634" s="224"/>
      <c r="C634" s="224"/>
      <c r="D634" s="35"/>
      <c r="E634" s="224"/>
      <c r="F634" s="224"/>
      <c r="G634" s="224"/>
      <c r="H634" s="224"/>
      <c r="I634" s="102"/>
      <c r="J634" s="224"/>
      <c r="K634" s="102"/>
      <c r="L634" s="224"/>
      <c r="M634" s="102"/>
      <c r="N634" s="224"/>
      <c r="O634" s="102"/>
      <c r="P634" s="102"/>
      <c r="Q634" s="102"/>
      <c r="R634" s="224"/>
    </row>
    <row r="635" spans="2:18" ht="15.95" customHeight="1">
      <c r="B635" s="224"/>
      <c r="C635" s="224"/>
      <c r="D635" s="35"/>
      <c r="E635" s="224"/>
      <c r="F635" s="224"/>
      <c r="G635" s="224"/>
      <c r="H635" s="224"/>
      <c r="I635" s="102"/>
      <c r="J635" s="224"/>
      <c r="K635" s="102"/>
      <c r="L635" s="224"/>
      <c r="M635" s="102"/>
      <c r="N635" s="224"/>
      <c r="O635" s="102"/>
      <c r="P635" s="102"/>
      <c r="Q635" s="102"/>
      <c r="R635" s="224"/>
    </row>
    <row r="636" spans="2:18" ht="15.95" customHeight="1">
      <c r="B636" s="224"/>
      <c r="C636" s="224"/>
      <c r="D636" s="35"/>
      <c r="E636" s="224"/>
      <c r="F636" s="224"/>
      <c r="G636" s="224"/>
      <c r="H636" s="224"/>
      <c r="I636" s="102"/>
      <c r="J636" s="224"/>
      <c r="K636" s="102"/>
      <c r="L636" s="224"/>
      <c r="M636" s="102"/>
      <c r="N636" s="224"/>
      <c r="O636" s="102"/>
      <c r="P636" s="102"/>
      <c r="Q636" s="102"/>
      <c r="R636" s="224"/>
    </row>
    <row r="637" spans="2:18" ht="15.95" customHeight="1">
      <c r="B637" s="224"/>
      <c r="C637" s="224"/>
      <c r="D637" s="35"/>
      <c r="E637" s="224"/>
      <c r="F637" s="224"/>
      <c r="G637" s="224"/>
      <c r="H637" s="224"/>
      <c r="I637" s="102"/>
      <c r="J637" s="224"/>
      <c r="K637" s="102"/>
      <c r="L637" s="224"/>
      <c r="M637" s="102"/>
      <c r="N637" s="224"/>
      <c r="O637" s="102"/>
      <c r="P637" s="102"/>
      <c r="Q637" s="102"/>
      <c r="R637" s="224"/>
    </row>
    <row r="638" spans="2:18" ht="15.95" customHeight="1">
      <c r="B638" s="224"/>
      <c r="C638" s="224"/>
      <c r="D638" s="35"/>
      <c r="E638" s="224"/>
      <c r="F638" s="224"/>
      <c r="G638" s="224"/>
      <c r="H638" s="224"/>
      <c r="I638" s="102"/>
      <c r="J638" s="224"/>
      <c r="K638" s="102"/>
      <c r="L638" s="224"/>
      <c r="M638" s="102"/>
      <c r="N638" s="224"/>
      <c r="O638" s="102"/>
      <c r="P638" s="102"/>
      <c r="Q638" s="102"/>
      <c r="R638" s="224"/>
    </row>
    <row r="639" spans="2:18" ht="15.95" customHeight="1">
      <c r="B639" s="224"/>
      <c r="C639" s="224"/>
      <c r="D639" s="35"/>
      <c r="E639" s="224"/>
      <c r="F639" s="224"/>
      <c r="G639" s="224"/>
      <c r="H639" s="224"/>
      <c r="I639" s="102"/>
      <c r="J639" s="224"/>
      <c r="K639" s="102"/>
      <c r="L639" s="224"/>
      <c r="M639" s="102"/>
      <c r="N639" s="224"/>
      <c r="O639" s="102"/>
      <c r="P639" s="102"/>
      <c r="Q639" s="102"/>
      <c r="R639" s="224"/>
    </row>
    <row r="640" spans="2:18" ht="15.95" customHeight="1">
      <c r="B640" s="224"/>
      <c r="C640" s="224"/>
      <c r="D640" s="35"/>
      <c r="E640" s="224"/>
      <c r="F640" s="224"/>
      <c r="G640" s="224"/>
      <c r="H640" s="224"/>
      <c r="I640" s="102"/>
      <c r="J640" s="224"/>
      <c r="K640" s="102"/>
      <c r="L640" s="224"/>
      <c r="M640" s="102"/>
      <c r="N640" s="224"/>
      <c r="O640" s="102"/>
      <c r="P640" s="102"/>
      <c r="Q640" s="102"/>
      <c r="R640" s="224"/>
    </row>
    <row r="641" spans="2:18" ht="15.95" customHeight="1">
      <c r="B641" s="224"/>
      <c r="C641" s="224"/>
      <c r="D641" s="35"/>
      <c r="E641" s="224"/>
      <c r="F641" s="224"/>
      <c r="G641" s="224"/>
      <c r="H641" s="224"/>
      <c r="I641" s="102"/>
      <c r="J641" s="224"/>
      <c r="K641" s="102"/>
      <c r="L641" s="224"/>
      <c r="M641" s="102"/>
      <c r="N641" s="224"/>
      <c r="O641" s="102"/>
      <c r="P641" s="102"/>
      <c r="Q641" s="102"/>
      <c r="R641" s="224"/>
    </row>
    <row r="642" spans="2:18" ht="15.95" customHeight="1">
      <c r="B642" s="224"/>
      <c r="C642" s="224"/>
      <c r="D642" s="35"/>
      <c r="E642" s="224"/>
      <c r="F642" s="224"/>
      <c r="G642" s="224"/>
      <c r="H642" s="224"/>
      <c r="I642" s="102"/>
      <c r="J642" s="224"/>
      <c r="K642" s="102"/>
      <c r="L642" s="224"/>
      <c r="M642" s="102"/>
      <c r="N642" s="224"/>
      <c r="O642" s="102"/>
      <c r="P642" s="102"/>
      <c r="Q642" s="102"/>
      <c r="R642" s="224"/>
    </row>
    <row r="643" spans="2:18" ht="15.95" customHeight="1">
      <c r="B643" s="224"/>
      <c r="C643" s="224"/>
      <c r="D643" s="35"/>
      <c r="E643" s="224"/>
      <c r="F643" s="224"/>
      <c r="G643" s="224"/>
      <c r="H643" s="224"/>
      <c r="I643" s="102"/>
      <c r="J643" s="224"/>
      <c r="K643" s="102"/>
      <c r="L643" s="224"/>
      <c r="M643" s="102"/>
      <c r="N643" s="224"/>
      <c r="O643" s="102"/>
      <c r="P643" s="102"/>
      <c r="Q643" s="102"/>
      <c r="R643" s="224"/>
    </row>
    <row r="644" spans="2:18" ht="15.95" customHeight="1">
      <c r="B644" s="224"/>
      <c r="C644" s="224"/>
      <c r="D644" s="35"/>
      <c r="E644" s="224"/>
      <c r="F644" s="224"/>
      <c r="G644" s="224"/>
      <c r="H644" s="224"/>
      <c r="I644" s="102"/>
      <c r="J644" s="224"/>
      <c r="K644" s="102"/>
      <c r="L644" s="224"/>
      <c r="M644" s="102"/>
      <c r="N644" s="224"/>
      <c r="O644" s="102"/>
      <c r="P644" s="102"/>
      <c r="Q644" s="102"/>
      <c r="R644" s="224"/>
    </row>
    <row r="645" spans="2:18" ht="15.95" customHeight="1">
      <c r="B645" s="224"/>
      <c r="C645" s="224"/>
      <c r="D645" s="35"/>
      <c r="E645" s="224"/>
      <c r="F645" s="224"/>
      <c r="G645" s="224"/>
      <c r="H645" s="224"/>
      <c r="I645" s="102"/>
      <c r="J645" s="224"/>
      <c r="K645" s="102"/>
      <c r="L645" s="224"/>
      <c r="M645" s="102"/>
      <c r="N645" s="224"/>
      <c r="O645" s="102"/>
      <c r="P645" s="102"/>
      <c r="Q645" s="102"/>
      <c r="R645" s="224"/>
    </row>
    <row r="646" spans="2:18" ht="15.95" customHeight="1">
      <c r="B646" s="224"/>
      <c r="C646" s="224"/>
      <c r="D646" s="35"/>
      <c r="E646" s="224"/>
      <c r="F646" s="224"/>
      <c r="G646" s="224"/>
      <c r="H646" s="224"/>
      <c r="I646" s="102"/>
      <c r="J646" s="224"/>
      <c r="K646" s="102"/>
      <c r="L646" s="224"/>
      <c r="M646" s="102"/>
      <c r="N646" s="224"/>
      <c r="O646" s="102"/>
      <c r="P646" s="102"/>
      <c r="Q646" s="102"/>
      <c r="R646" s="224"/>
    </row>
    <row r="647" spans="2:18" ht="15.95" customHeight="1">
      <c r="B647" s="224"/>
      <c r="C647" s="224"/>
      <c r="D647" s="35"/>
      <c r="E647" s="224"/>
      <c r="F647" s="224"/>
      <c r="G647" s="224"/>
      <c r="H647" s="224"/>
      <c r="I647" s="102"/>
      <c r="J647" s="224"/>
      <c r="K647" s="102"/>
      <c r="L647" s="224"/>
      <c r="M647" s="102"/>
      <c r="N647" s="224"/>
      <c r="O647" s="102"/>
      <c r="P647" s="102"/>
      <c r="Q647" s="102"/>
      <c r="R647" s="224"/>
    </row>
    <row r="648" spans="2:18" ht="15.95" customHeight="1">
      <c r="B648" s="224"/>
      <c r="C648" s="224"/>
      <c r="D648" s="35"/>
      <c r="E648" s="224"/>
      <c r="F648" s="224"/>
      <c r="G648" s="224"/>
      <c r="H648" s="224"/>
      <c r="I648" s="102"/>
      <c r="J648" s="224"/>
      <c r="K648" s="102"/>
      <c r="L648" s="224"/>
      <c r="M648" s="102"/>
      <c r="N648" s="224"/>
      <c r="O648" s="102"/>
      <c r="P648" s="102"/>
      <c r="Q648" s="102"/>
      <c r="R648" s="224"/>
    </row>
    <row r="649" spans="2:18" ht="15.95" customHeight="1">
      <c r="B649" s="224"/>
      <c r="C649" s="224"/>
      <c r="D649" s="35"/>
      <c r="E649" s="224"/>
      <c r="F649" s="224"/>
      <c r="G649" s="224"/>
      <c r="H649" s="224"/>
      <c r="I649" s="102"/>
      <c r="J649" s="224"/>
      <c r="K649" s="102"/>
      <c r="L649" s="224"/>
      <c r="M649" s="102"/>
      <c r="N649" s="224"/>
      <c r="O649" s="102"/>
      <c r="P649" s="102"/>
      <c r="Q649" s="102"/>
      <c r="R649" s="224"/>
    </row>
    <row r="650" spans="2:18" ht="15.95" customHeight="1">
      <c r="B650" s="224"/>
      <c r="C650" s="224"/>
      <c r="D650" s="35"/>
      <c r="E650" s="224"/>
      <c r="F650" s="224"/>
      <c r="G650" s="224"/>
      <c r="H650" s="224"/>
      <c r="I650" s="102"/>
      <c r="J650" s="224"/>
      <c r="K650" s="102"/>
      <c r="L650" s="224"/>
      <c r="M650" s="102"/>
      <c r="N650" s="224"/>
      <c r="O650" s="102"/>
      <c r="P650" s="102"/>
      <c r="Q650" s="102"/>
      <c r="R650" s="224"/>
    </row>
    <row r="651" spans="2:18" ht="15.95" customHeight="1">
      <c r="B651" s="224"/>
      <c r="C651" s="224"/>
      <c r="D651" s="35"/>
      <c r="E651" s="224"/>
      <c r="F651" s="224"/>
      <c r="G651" s="224"/>
      <c r="H651" s="224"/>
      <c r="I651" s="102"/>
      <c r="J651" s="224"/>
      <c r="K651" s="102"/>
      <c r="L651" s="224"/>
      <c r="M651" s="102"/>
      <c r="N651" s="224"/>
      <c r="O651" s="102"/>
      <c r="P651" s="102"/>
      <c r="Q651" s="102"/>
      <c r="R651" s="224"/>
    </row>
    <row r="652" spans="2:18" ht="15.95" customHeight="1">
      <c r="B652" s="224"/>
      <c r="C652" s="224"/>
      <c r="D652" s="35"/>
      <c r="E652" s="224"/>
      <c r="F652" s="224"/>
      <c r="G652" s="224"/>
      <c r="H652" s="224"/>
      <c r="I652" s="102"/>
      <c r="J652" s="224"/>
      <c r="K652" s="102"/>
      <c r="L652" s="224"/>
      <c r="M652" s="102"/>
      <c r="N652" s="224"/>
      <c r="O652" s="102"/>
      <c r="P652" s="102"/>
      <c r="Q652" s="102"/>
      <c r="R652" s="224"/>
    </row>
    <row r="653" spans="2:18" ht="15.95" customHeight="1">
      <c r="B653" s="224"/>
      <c r="C653" s="224"/>
      <c r="D653" s="35"/>
      <c r="E653" s="224"/>
      <c r="F653" s="224"/>
      <c r="G653" s="224"/>
      <c r="H653" s="224"/>
      <c r="I653" s="102"/>
      <c r="J653" s="224"/>
      <c r="K653" s="102"/>
      <c r="L653" s="224"/>
      <c r="M653" s="102"/>
      <c r="N653" s="224"/>
      <c r="O653" s="102"/>
      <c r="P653" s="102"/>
      <c r="Q653" s="102"/>
      <c r="R653" s="224"/>
    </row>
    <row r="654" spans="2:18" ht="15.95" customHeight="1">
      <c r="B654" s="224"/>
      <c r="C654" s="224"/>
      <c r="D654" s="35"/>
      <c r="E654" s="224"/>
      <c r="F654" s="224"/>
      <c r="G654" s="224"/>
      <c r="H654" s="224"/>
      <c r="I654" s="102"/>
      <c r="J654" s="224"/>
      <c r="K654" s="102"/>
      <c r="L654" s="224"/>
      <c r="M654" s="102"/>
      <c r="N654" s="224"/>
      <c r="O654" s="102"/>
      <c r="P654" s="102"/>
      <c r="Q654" s="102"/>
      <c r="R654" s="224"/>
    </row>
    <row r="655" spans="2:18" ht="15.95" customHeight="1">
      <c r="B655" s="224"/>
      <c r="C655" s="224"/>
      <c r="D655" s="35"/>
      <c r="E655" s="224"/>
      <c r="F655" s="224"/>
      <c r="G655" s="224"/>
      <c r="H655" s="224"/>
      <c r="I655" s="102"/>
      <c r="J655" s="224"/>
      <c r="K655" s="102"/>
      <c r="L655" s="224"/>
      <c r="M655" s="102"/>
      <c r="N655" s="224"/>
      <c r="O655" s="102"/>
      <c r="P655" s="102"/>
      <c r="Q655" s="102"/>
      <c r="R655" s="224"/>
    </row>
    <row r="656" spans="2:18" ht="15.95" customHeight="1">
      <c r="B656" s="224"/>
      <c r="C656" s="224"/>
      <c r="D656" s="35"/>
      <c r="E656" s="224"/>
      <c r="F656" s="224"/>
      <c r="G656" s="224"/>
      <c r="H656" s="224"/>
      <c r="I656" s="102"/>
      <c r="J656" s="224"/>
      <c r="K656" s="102"/>
      <c r="L656" s="224"/>
      <c r="M656" s="102"/>
      <c r="N656" s="224"/>
      <c r="O656" s="102"/>
      <c r="P656" s="102"/>
      <c r="Q656" s="102"/>
      <c r="R656" s="224"/>
    </row>
    <row r="657" spans="2:18" ht="15.95" customHeight="1">
      <c r="B657" s="224"/>
      <c r="C657" s="224"/>
      <c r="D657" s="35"/>
      <c r="E657" s="224"/>
      <c r="F657" s="224"/>
      <c r="G657" s="224"/>
      <c r="H657" s="224"/>
      <c r="I657" s="102"/>
      <c r="J657" s="224"/>
      <c r="K657" s="102"/>
      <c r="L657" s="224"/>
      <c r="M657" s="102"/>
      <c r="N657" s="224"/>
      <c r="O657" s="102"/>
      <c r="P657" s="102"/>
      <c r="Q657" s="102"/>
      <c r="R657" s="224"/>
    </row>
    <row r="658" spans="2:18" ht="15.95" customHeight="1">
      <c r="B658" s="224"/>
      <c r="C658" s="224"/>
      <c r="D658" s="35"/>
      <c r="E658" s="224"/>
      <c r="F658" s="224"/>
      <c r="G658" s="224"/>
      <c r="H658" s="224"/>
      <c r="I658" s="102"/>
      <c r="J658" s="224"/>
      <c r="K658" s="102"/>
      <c r="L658" s="224"/>
      <c r="M658" s="102"/>
      <c r="N658" s="224"/>
      <c r="O658" s="102"/>
      <c r="P658" s="102"/>
      <c r="Q658" s="102"/>
      <c r="R658" s="224"/>
    </row>
    <row r="659" spans="2:18" ht="15.95" customHeight="1">
      <c r="B659" s="224"/>
      <c r="C659" s="224"/>
      <c r="D659" s="35"/>
      <c r="E659" s="224"/>
      <c r="F659" s="224"/>
      <c r="G659" s="224"/>
      <c r="H659" s="224"/>
      <c r="I659" s="102"/>
      <c r="J659" s="224"/>
      <c r="K659" s="102"/>
      <c r="L659" s="224"/>
      <c r="M659" s="102"/>
      <c r="N659" s="224"/>
      <c r="O659" s="102"/>
      <c r="P659" s="102"/>
      <c r="Q659" s="102"/>
      <c r="R659" s="224"/>
    </row>
    <row r="660" spans="2:18" ht="15.95" customHeight="1">
      <c r="B660" s="224"/>
      <c r="C660" s="224"/>
      <c r="D660" s="35"/>
      <c r="E660" s="224"/>
      <c r="F660" s="224"/>
      <c r="G660" s="224"/>
      <c r="H660" s="224"/>
      <c r="I660" s="102"/>
      <c r="J660" s="224"/>
      <c r="K660" s="102"/>
      <c r="L660" s="224"/>
      <c r="M660" s="102"/>
      <c r="N660" s="224"/>
      <c r="O660" s="102"/>
      <c r="P660" s="102"/>
      <c r="Q660" s="102"/>
      <c r="R660" s="224"/>
    </row>
    <row r="661" spans="2:18" ht="15.95" customHeight="1">
      <c r="B661" s="224"/>
      <c r="C661" s="224"/>
      <c r="D661" s="35"/>
      <c r="E661" s="224"/>
      <c r="F661" s="224"/>
      <c r="G661" s="224"/>
      <c r="H661" s="224"/>
      <c r="I661" s="102"/>
      <c r="J661" s="224"/>
      <c r="K661" s="102"/>
      <c r="L661" s="224"/>
      <c r="M661" s="102"/>
      <c r="N661" s="224"/>
      <c r="O661" s="102"/>
      <c r="P661" s="102"/>
      <c r="Q661" s="102"/>
      <c r="R661" s="224"/>
    </row>
    <row r="662" spans="2:18" ht="15.95" customHeight="1">
      <c r="B662" s="224"/>
      <c r="C662" s="224"/>
      <c r="D662" s="35"/>
      <c r="E662" s="224"/>
      <c r="F662" s="224"/>
      <c r="G662" s="224"/>
      <c r="H662" s="224"/>
      <c r="I662" s="102"/>
      <c r="J662" s="224"/>
      <c r="K662" s="102"/>
      <c r="L662" s="224"/>
      <c r="M662" s="102"/>
      <c r="N662" s="224"/>
      <c r="O662" s="102"/>
      <c r="P662" s="102"/>
      <c r="Q662" s="102"/>
      <c r="R662" s="224"/>
    </row>
    <row r="663" spans="2:18" ht="15.95" customHeight="1">
      <c r="B663" s="224"/>
      <c r="C663" s="224"/>
      <c r="D663" s="35"/>
      <c r="E663" s="224"/>
      <c r="F663" s="224"/>
      <c r="G663" s="224"/>
      <c r="H663" s="224"/>
      <c r="I663" s="102"/>
      <c r="J663" s="224"/>
      <c r="K663" s="102"/>
      <c r="L663" s="224"/>
      <c r="M663" s="102"/>
      <c r="N663" s="224"/>
      <c r="O663" s="102"/>
      <c r="P663" s="102"/>
      <c r="Q663" s="102"/>
      <c r="R663" s="224"/>
    </row>
    <row r="664" spans="2:18" ht="15.95" customHeight="1">
      <c r="B664" s="224"/>
      <c r="C664" s="224"/>
      <c r="D664" s="35"/>
      <c r="E664" s="224"/>
      <c r="F664" s="224"/>
      <c r="G664" s="224"/>
      <c r="H664" s="224"/>
      <c r="I664" s="102"/>
      <c r="J664" s="224"/>
      <c r="K664" s="102"/>
      <c r="L664" s="224"/>
      <c r="M664" s="102"/>
      <c r="N664" s="224"/>
      <c r="O664" s="102"/>
      <c r="P664" s="102"/>
      <c r="Q664" s="102"/>
      <c r="R664" s="224"/>
    </row>
    <row r="665" spans="2:18" ht="15.95" customHeight="1">
      <c r="B665" s="224"/>
      <c r="C665" s="224"/>
      <c r="D665" s="35"/>
      <c r="E665" s="224"/>
      <c r="F665" s="224"/>
      <c r="G665" s="224"/>
      <c r="H665" s="224"/>
      <c r="I665" s="102"/>
      <c r="J665" s="224"/>
      <c r="K665" s="102"/>
      <c r="L665" s="224"/>
      <c r="M665" s="102"/>
      <c r="N665" s="224"/>
      <c r="O665" s="102"/>
      <c r="P665" s="102"/>
      <c r="Q665" s="102"/>
      <c r="R665" s="224"/>
    </row>
    <row r="666" spans="2:18" ht="15.95" customHeight="1">
      <c r="B666" s="224"/>
      <c r="C666" s="224"/>
      <c r="D666" s="35"/>
      <c r="E666" s="224"/>
      <c r="F666" s="224"/>
      <c r="G666" s="224"/>
      <c r="H666" s="224"/>
      <c r="I666" s="102"/>
      <c r="J666" s="224"/>
      <c r="K666" s="102"/>
      <c r="L666" s="224"/>
      <c r="M666" s="102"/>
      <c r="N666" s="224"/>
      <c r="O666" s="102"/>
      <c r="P666" s="102"/>
      <c r="Q666" s="102"/>
      <c r="R666" s="224"/>
    </row>
    <row r="667" spans="2:18" ht="15.95" customHeight="1">
      <c r="B667" s="224"/>
      <c r="C667" s="224"/>
      <c r="D667" s="35"/>
      <c r="E667" s="224"/>
      <c r="F667" s="224"/>
      <c r="G667" s="224"/>
      <c r="H667" s="224"/>
      <c r="I667" s="102"/>
      <c r="J667" s="224"/>
      <c r="K667" s="102"/>
      <c r="L667" s="224"/>
      <c r="M667" s="102"/>
      <c r="N667" s="224"/>
      <c r="O667" s="102"/>
      <c r="P667" s="102"/>
      <c r="Q667" s="102"/>
      <c r="R667" s="224"/>
    </row>
    <row r="668" spans="2:18" ht="15.95" customHeight="1">
      <c r="B668" s="224"/>
      <c r="C668" s="224"/>
      <c r="D668" s="35"/>
      <c r="E668" s="224"/>
      <c r="F668" s="224"/>
      <c r="G668" s="224"/>
      <c r="H668" s="224"/>
      <c r="I668" s="102"/>
      <c r="J668" s="224"/>
      <c r="K668" s="102"/>
      <c r="L668" s="224"/>
      <c r="M668" s="102"/>
      <c r="N668" s="224"/>
      <c r="O668" s="102"/>
      <c r="P668" s="102"/>
      <c r="Q668" s="102"/>
      <c r="R668" s="224"/>
    </row>
    <row r="669" spans="2:18" ht="15.95" customHeight="1">
      <c r="B669" s="224"/>
      <c r="C669" s="224"/>
      <c r="D669" s="35"/>
      <c r="E669" s="224"/>
      <c r="F669" s="224"/>
      <c r="G669" s="224"/>
      <c r="H669" s="224"/>
      <c r="I669" s="102"/>
      <c r="J669" s="224"/>
      <c r="K669" s="102"/>
      <c r="L669" s="224"/>
      <c r="M669" s="102"/>
      <c r="N669" s="224"/>
      <c r="O669" s="102"/>
      <c r="P669" s="102"/>
      <c r="Q669" s="102"/>
      <c r="R669" s="224"/>
    </row>
    <row r="670" spans="2:18" ht="15.95" customHeight="1">
      <c r="B670" s="224"/>
      <c r="C670" s="224"/>
      <c r="D670" s="35"/>
      <c r="E670" s="224"/>
      <c r="F670" s="224"/>
      <c r="G670" s="224"/>
      <c r="H670" s="224"/>
      <c r="I670" s="102"/>
      <c r="J670" s="224"/>
      <c r="K670" s="102"/>
      <c r="L670" s="224"/>
      <c r="M670" s="102"/>
      <c r="N670" s="224"/>
      <c r="O670" s="102"/>
      <c r="P670" s="102"/>
      <c r="Q670" s="102"/>
      <c r="R670" s="224"/>
    </row>
    <row r="671" spans="2:18" ht="15.95" customHeight="1">
      <c r="B671" s="224"/>
      <c r="C671" s="224"/>
      <c r="D671" s="35"/>
      <c r="E671" s="224"/>
      <c r="F671" s="224"/>
      <c r="G671" s="224"/>
      <c r="H671" s="224"/>
      <c r="I671" s="102"/>
      <c r="J671" s="224"/>
      <c r="K671" s="102"/>
      <c r="L671" s="224"/>
      <c r="M671" s="102"/>
      <c r="N671" s="224"/>
      <c r="O671" s="102"/>
      <c r="P671" s="102"/>
      <c r="Q671" s="102"/>
      <c r="R671" s="224"/>
    </row>
    <row r="672" spans="2:18" ht="15.95" customHeight="1">
      <c r="B672" s="224"/>
      <c r="C672" s="224"/>
      <c r="D672" s="35"/>
      <c r="E672" s="224"/>
      <c r="F672" s="224"/>
      <c r="G672" s="224"/>
      <c r="H672" s="224"/>
      <c r="I672" s="102"/>
      <c r="J672" s="224"/>
      <c r="K672" s="102"/>
      <c r="L672" s="224"/>
      <c r="M672" s="102"/>
      <c r="N672" s="224"/>
      <c r="O672" s="102"/>
      <c r="P672" s="102"/>
      <c r="Q672" s="102"/>
      <c r="R672" s="224"/>
    </row>
    <row r="673" spans="2:18" ht="15.95" customHeight="1">
      <c r="B673" s="224"/>
      <c r="C673" s="224"/>
      <c r="D673" s="35"/>
      <c r="E673" s="224"/>
      <c r="F673" s="224"/>
      <c r="G673" s="224"/>
      <c r="H673" s="224"/>
      <c r="I673" s="102"/>
      <c r="J673" s="224"/>
      <c r="K673" s="102"/>
      <c r="L673" s="224"/>
      <c r="M673" s="102"/>
      <c r="N673" s="224"/>
      <c r="O673" s="102"/>
      <c r="P673" s="102"/>
      <c r="Q673" s="102"/>
      <c r="R673" s="224"/>
    </row>
    <row r="674" spans="2:18" ht="15.95" customHeight="1">
      <c r="B674" s="224"/>
      <c r="C674" s="224"/>
      <c r="D674" s="35"/>
      <c r="E674" s="224"/>
      <c r="F674" s="224"/>
      <c r="G674" s="224"/>
      <c r="H674" s="224"/>
      <c r="I674" s="102"/>
      <c r="J674" s="224"/>
      <c r="K674" s="102"/>
      <c r="L674" s="224"/>
      <c r="M674" s="102"/>
      <c r="N674" s="224"/>
      <c r="O674" s="102"/>
      <c r="P674" s="102"/>
      <c r="Q674" s="102"/>
      <c r="R674" s="224"/>
    </row>
    <row r="675" spans="2:18" ht="15.95" customHeight="1">
      <c r="B675" s="224"/>
      <c r="C675" s="224"/>
      <c r="D675" s="35"/>
      <c r="E675" s="224"/>
      <c r="F675" s="224"/>
      <c r="G675" s="224"/>
      <c r="H675" s="224"/>
      <c r="I675" s="102"/>
      <c r="J675" s="224"/>
      <c r="K675" s="102"/>
      <c r="L675" s="224"/>
      <c r="M675" s="102"/>
      <c r="N675" s="224"/>
      <c r="O675" s="102"/>
      <c r="P675" s="102"/>
      <c r="Q675" s="102"/>
      <c r="R675" s="224"/>
    </row>
    <row r="676" spans="2:18" ht="15.95" customHeight="1">
      <c r="B676" s="224"/>
      <c r="C676" s="224"/>
      <c r="D676" s="35"/>
      <c r="E676" s="224"/>
      <c r="F676" s="224"/>
      <c r="G676" s="224"/>
      <c r="H676" s="224"/>
      <c r="I676" s="102"/>
      <c r="J676" s="224"/>
      <c r="K676" s="102"/>
      <c r="L676" s="224"/>
      <c r="M676" s="102"/>
      <c r="N676" s="224"/>
      <c r="O676" s="102"/>
      <c r="P676" s="102"/>
      <c r="Q676" s="102"/>
      <c r="R676" s="224"/>
    </row>
    <row r="677" spans="2:18" ht="15.95" customHeight="1">
      <c r="B677" s="224"/>
      <c r="C677" s="224"/>
      <c r="D677" s="35"/>
      <c r="E677" s="224"/>
      <c r="F677" s="224"/>
      <c r="G677" s="224"/>
      <c r="H677" s="224"/>
      <c r="I677" s="102"/>
      <c r="J677" s="224"/>
      <c r="K677" s="102"/>
      <c r="L677" s="224"/>
      <c r="M677" s="102"/>
      <c r="N677" s="224"/>
      <c r="O677" s="102"/>
      <c r="P677" s="102"/>
      <c r="Q677" s="102"/>
      <c r="R677" s="224"/>
    </row>
    <row r="678" spans="2:18" ht="15.95" customHeight="1">
      <c r="B678" s="224"/>
      <c r="C678" s="224"/>
      <c r="D678" s="35"/>
      <c r="E678" s="224"/>
      <c r="F678" s="224"/>
      <c r="G678" s="224"/>
      <c r="H678" s="224"/>
      <c r="I678" s="102"/>
      <c r="J678" s="224"/>
      <c r="K678" s="102"/>
      <c r="L678" s="224"/>
      <c r="M678" s="102"/>
      <c r="N678" s="224"/>
      <c r="O678" s="102"/>
      <c r="P678" s="102"/>
      <c r="Q678" s="102"/>
      <c r="R678" s="224"/>
    </row>
    <row r="679" spans="2:18" ht="15.95" customHeight="1">
      <c r="B679" s="224"/>
      <c r="C679" s="224"/>
      <c r="D679" s="35"/>
      <c r="E679" s="224"/>
      <c r="F679" s="224"/>
      <c r="G679" s="224"/>
      <c r="H679" s="224"/>
      <c r="I679" s="102"/>
      <c r="J679" s="224"/>
      <c r="K679" s="102"/>
      <c r="L679" s="224"/>
      <c r="M679" s="102"/>
      <c r="N679" s="224"/>
      <c r="O679" s="102"/>
      <c r="P679" s="102"/>
      <c r="Q679" s="102"/>
      <c r="R679" s="224"/>
    </row>
    <row r="680" spans="2:18" ht="15.95" customHeight="1">
      <c r="B680" s="224"/>
      <c r="C680" s="224"/>
      <c r="D680" s="35"/>
      <c r="E680" s="224"/>
      <c r="F680" s="224"/>
      <c r="G680" s="224"/>
      <c r="H680" s="224"/>
      <c r="I680" s="102"/>
      <c r="J680" s="224"/>
      <c r="K680" s="102"/>
      <c r="L680" s="224"/>
      <c r="M680" s="102"/>
      <c r="N680" s="224"/>
      <c r="O680" s="102"/>
      <c r="P680" s="102"/>
      <c r="Q680" s="102"/>
      <c r="R680" s="224"/>
    </row>
    <row r="681" spans="2:18" ht="15.95" customHeight="1">
      <c r="B681" s="224"/>
      <c r="C681" s="224"/>
      <c r="D681" s="35"/>
      <c r="E681" s="224"/>
      <c r="F681" s="224"/>
      <c r="G681" s="224"/>
      <c r="H681" s="224"/>
      <c r="I681" s="102"/>
      <c r="J681" s="224"/>
      <c r="K681" s="102"/>
      <c r="L681" s="224"/>
      <c r="M681" s="102"/>
      <c r="N681" s="224"/>
      <c r="O681" s="102"/>
      <c r="P681" s="102"/>
      <c r="Q681" s="102"/>
      <c r="R681" s="224"/>
    </row>
    <row r="682" spans="2:18" ht="15.95" customHeight="1">
      <c r="B682" s="224"/>
      <c r="C682" s="224"/>
      <c r="D682" s="35"/>
      <c r="E682" s="224"/>
      <c r="F682" s="224"/>
      <c r="G682" s="224"/>
      <c r="H682" s="224"/>
      <c r="I682" s="102"/>
      <c r="J682" s="224"/>
      <c r="K682" s="102"/>
      <c r="L682" s="224"/>
      <c r="M682" s="102"/>
      <c r="N682" s="224"/>
      <c r="O682" s="102"/>
      <c r="P682" s="102"/>
      <c r="Q682" s="102"/>
      <c r="R682" s="224"/>
    </row>
    <row r="683" spans="2:18" ht="15.95" customHeight="1">
      <c r="B683" s="224"/>
      <c r="C683" s="224"/>
      <c r="D683" s="35"/>
      <c r="E683" s="224"/>
      <c r="F683" s="224"/>
      <c r="G683" s="224"/>
      <c r="H683" s="224"/>
      <c r="I683" s="102"/>
      <c r="J683" s="224"/>
      <c r="K683" s="102"/>
      <c r="L683" s="224"/>
      <c r="M683" s="102"/>
      <c r="N683" s="224"/>
      <c r="O683" s="102"/>
      <c r="P683" s="102"/>
      <c r="Q683" s="102"/>
      <c r="R683" s="224"/>
    </row>
    <row r="684" spans="2:18" ht="15.95" customHeight="1">
      <c r="B684" s="224"/>
      <c r="C684" s="224"/>
      <c r="D684" s="35"/>
      <c r="E684" s="224"/>
      <c r="F684" s="224"/>
      <c r="G684" s="224"/>
      <c r="H684" s="224"/>
      <c r="I684" s="102"/>
      <c r="J684" s="224"/>
      <c r="K684" s="102"/>
      <c r="L684" s="224"/>
      <c r="M684" s="102"/>
      <c r="N684" s="224"/>
      <c r="O684" s="102"/>
      <c r="P684" s="102"/>
      <c r="Q684" s="102"/>
      <c r="R684" s="224"/>
    </row>
    <row r="685" spans="2:18" ht="15.95" customHeight="1">
      <c r="B685" s="224"/>
      <c r="C685" s="224"/>
      <c r="D685" s="35"/>
      <c r="E685" s="224"/>
      <c r="F685" s="224"/>
      <c r="G685" s="224"/>
      <c r="H685" s="224"/>
      <c r="I685" s="102"/>
      <c r="J685" s="224"/>
      <c r="K685" s="102"/>
      <c r="L685" s="224"/>
      <c r="M685" s="102"/>
      <c r="N685" s="224"/>
      <c r="O685" s="102"/>
      <c r="P685" s="102"/>
      <c r="Q685" s="102"/>
      <c r="R685" s="224"/>
    </row>
    <row r="686" spans="2:18" ht="15.95" customHeight="1">
      <c r="B686" s="224"/>
      <c r="C686" s="224"/>
      <c r="D686" s="35"/>
      <c r="E686" s="224"/>
      <c r="F686" s="224"/>
      <c r="G686" s="224"/>
      <c r="H686" s="224"/>
      <c r="I686" s="102"/>
      <c r="J686" s="224"/>
      <c r="K686" s="102"/>
      <c r="L686" s="224"/>
      <c r="M686" s="102"/>
      <c r="N686" s="224"/>
      <c r="O686" s="102"/>
      <c r="P686" s="102"/>
      <c r="Q686" s="102"/>
      <c r="R686" s="224"/>
    </row>
    <row r="687" spans="2:18" ht="15.95" customHeight="1">
      <c r="B687" s="224"/>
      <c r="C687" s="224"/>
      <c r="D687" s="35"/>
      <c r="E687" s="224"/>
      <c r="F687" s="224"/>
      <c r="G687" s="224"/>
      <c r="H687" s="224"/>
      <c r="I687" s="102"/>
      <c r="J687" s="224"/>
      <c r="K687" s="102"/>
      <c r="L687" s="224"/>
      <c r="M687" s="102"/>
      <c r="N687" s="224"/>
      <c r="O687" s="102"/>
      <c r="P687" s="102"/>
      <c r="Q687" s="102"/>
      <c r="R687" s="224"/>
    </row>
    <row r="688" spans="2:18" ht="15.95" customHeight="1">
      <c r="B688" s="224"/>
      <c r="C688" s="224"/>
      <c r="D688" s="35"/>
      <c r="E688" s="224"/>
      <c r="F688" s="224"/>
      <c r="G688" s="224"/>
      <c r="H688" s="224"/>
      <c r="I688" s="102"/>
      <c r="J688" s="224"/>
      <c r="K688" s="102"/>
      <c r="L688" s="224"/>
      <c r="M688" s="102"/>
      <c r="N688" s="224"/>
      <c r="O688" s="102"/>
      <c r="P688" s="102"/>
      <c r="Q688" s="102"/>
      <c r="R688" s="224"/>
    </row>
    <row r="689" spans="2:18" ht="15.95" customHeight="1">
      <c r="B689" s="224"/>
      <c r="C689" s="224"/>
      <c r="D689" s="35"/>
      <c r="E689" s="224"/>
      <c r="F689" s="224"/>
      <c r="G689" s="224"/>
      <c r="H689" s="224"/>
      <c r="I689" s="102"/>
      <c r="J689" s="224"/>
      <c r="K689" s="102"/>
      <c r="L689" s="224"/>
      <c r="M689" s="102"/>
      <c r="N689" s="224"/>
      <c r="O689" s="102"/>
      <c r="P689" s="102"/>
      <c r="Q689" s="102"/>
      <c r="R689" s="224"/>
    </row>
    <row r="690" spans="2:18" ht="15.95" customHeight="1">
      <c r="B690" s="224"/>
      <c r="C690" s="224"/>
      <c r="D690" s="35"/>
      <c r="E690" s="224"/>
      <c r="F690" s="224"/>
      <c r="G690" s="224"/>
      <c r="H690" s="224"/>
      <c r="I690" s="102"/>
      <c r="J690" s="224"/>
      <c r="K690" s="102"/>
      <c r="L690" s="224"/>
      <c r="M690" s="102"/>
      <c r="N690" s="224"/>
      <c r="O690" s="102"/>
      <c r="P690" s="102"/>
      <c r="Q690" s="102"/>
      <c r="R690" s="224"/>
    </row>
    <row r="691" spans="2:18" ht="15.95" customHeight="1">
      <c r="B691" s="224"/>
      <c r="C691" s="224"/>
      <c r="D691" s="35"/>
      <c r="E691" s="224"/>
      <c r="F691" s="224"/>
      <c r="G691" s="224"/>
      <c r="H691" s="224"/>
      <c r="I691" s="102"/>
      <c r="J691" s="224"/>
      <c r="K691" s="102"/>
      <c r="L691" s="224"/>
      <c r="M691" s="102"/>
      <c r="N691" s="224"/>
      <c r="O691" s="102"/>
      <c r="P691" s="102"/>
      <c r="Q691" s="102"/>
      <c r="R691" s="224"/>
    </row>
    <row r="692" spans="2:18" ht="15.95" customHeight="1">
      <c r="B692" s="224"/>
      <c r="C692" s="224"/>
      <c r="D692" s="35"/>
      <c r="E692" s="224"/>
      <c r="F692" s="224"/>
      <c r="G692" s="224"/>
      <c r="H692" s="224"/>
      <c r="I692" s="102"/>
      <c r="J692" s="224"/>
      <c r="K692" s="102"/>
      <c r="L692" s="224"/>
      <c r="M692" s="102"/>
      <c r="N692" s="224"/>
      <c r="O692" s="102"/>
      <c r="P692" s="102"/>
      <c r="Q692" s="102"/>
      <c r="R692" s="224"/>
    </row>
    <row r="693" spans="2:18" ht="15.95" customHeight="1">
      <c r="B693" s="224"/>
      <c r="C693" s="224"/>
      <c r="D693" s="35"/>
      <c r="E693" s="224"/>
      <c r="F693" s="224"/>
      <c r="G693" s="224"/>
      <c r="H693" s="224"/>
      <c r="I693" s="102"/>
      <c r="J693" s="224"/>
      <c r="K693" s="102"/>
      <c r="L693" s="224"/>
      <c r="M693" s="102"/>
      <c r="N693" s="224"/>
      <c r="O693" s="102"/>
      <c r="P693" s="102"/>
      <c r="Q693" s="102"/>
      <c r="R693" s="224"/>
    </row>
    <row r="694" spans="2:18" ht="15.95" customHeight="1">
      <c r="B694" s="224"/>
      <c r="C694" s="224"/>
      <c r="D694" s="35"/>
      <c r="E694" s="224"/>
      <c r="F694" s="224"/>
      <c r="G694" s="224"/>
      <c r="H694" s="224"/>
      <c r="I694" s="102"/>
      <c r="J694" s="224"/>
      <c r="K694" s="102"/>
      <c r="L694" s="224"/>
      <c r="M694" s="102"/>
      <c r="N694" s="224"/>
      <c r="O694" s="102"/>
      <c r="P694" s="102"/>
      <c r="Q694" s="102"/>
      <c r="R694" s="224"/>
    </row>
    <row r="695" spans="2:18" ht="15.95" customHeight="1">
      <c r="B695" s="224"/>
      <c r="C695" s="224"/>
      <c r="D695" s="35"/>
      <c r="E695" s="224"/>
      <c r="F695" s="224"/>
      <c r="G695" s="224"/>
      <c r="H695" s="224"/>
      <c r="I695" s="102"/>
      <c r="J695" s="224"/>
      <c r="K695" s="102"/>
      <c r="L695" s="224"/>
      <c r="M695" s="102"/>
      <c r="N695" s="224"/>
      <c r="O695" s="102"/>
      <c r="P695" s="102"/>
      <c r="Q695" s="102"/>
      <c r="R695" s="224"/>
    </row>
    <row r="696" spans="2:18" ht="15.95" customHeight="1">
      <c r="B696" s="224"/>
      <c r="C696" s="224"/>
      <c r="D696" s="35"/>
      <c r="E696" s="224"/>
      <c r="F696" s="224"/>
      <c r="G696" s="224"/>
      <c r="H696" s="224"/>
      <c r="I696" s="102"/>
      <c r="J696" s="224"/>
      <c r="K696" s="102"/>
      <c r="L696" s="224"/>
      <c r="M696" s="102"/>
      <c r="N696" s="224"/>
      <c r="O696" s="102"/>
      <c r="P696" s="102"/>
      <c r="Q696" s="102"/>
      <c r="R696" s="224"/>
    </row>
    <row r="697" spans="2:18" ht="15.95" customHeight="1">
      <c r="B697" s="224"/>
      <c r="C697" s="224"/>
      <c r="D697" s="35"/>
      <c r="E697" s="224"/>
      <c r="F697" s="224"/>
      <c r="G697" s="224"/>
      <c r="H697" s="224"/>
      <c r="I697" s="102"/>
      <c r="J697" s="224"/>
      <c r="K697" s="102"/>
      <c r="L697" s="224"/>
      <c r="M697" s="102"/>
      <c r="N697" s="224"/>
      <c r="O697" s="102"/>
      <c r="P697" s="102"/>
      <c r="Q697" s="102"/>
      <c r="R697" s="224"/>
    </row>
    <row r="698" spans="2:18" ht="15.95" customHeight="1">
      <c r="B698" s="224"/>
      <c r="C698" s="224"/>
      <c r="D698" s="35"/>
      <c r="E698" s="224"/>
      <c r="F698" s="224"/>
      <c r="G698" s="224"/>
      <c r="H698" s="224"/>
      <c r="I698" s="102"/>
      <c r="J698" s="224"/>
      <c r="K698" s="102"/>
      <c r="L698" s="224"/>
      <c r="M698" s="102"/>
      <c r="N698" s="224"/>
      <c r="O698" s="102"/>
      <c r="P698" s="102"/>
      <c r="Q698" s="102"/>
      <c r="R698" s="224"/>
    </row>
    <row r="699" spans="2:18" ht="15.95" customHeight="1">
      <c r="B699" s="224"/>
      <c r="C699" s="224"/>
      <c r="D699" s="35"/>
      <c r="E699" s="224"/>
      <c r="F699" s="224"/>
      <c r="G699" s="224"/>
      <c r="H699" s="224"/>
      <c r="I699" s="102"/>
      <c r="J699" s="224"/>
      <c r="K699" s="102"/>
      <c r="L699" s="224"/>
      <c r="M699" s="102"/>
      <c r="N699" s="224"/>
      <c r="O699" s="102"/>
      <c r="P699" s="102"/>
      <c r="Q699" s="102"/>
      <c r="R699" s="224"/>
    </row>
    <row r="700" spans="2:18" ht="15.95" customHeight="1">
      <c r="B700" s="224"/>
      <c r="C700" s="224"/>
      <c r="D700" s="35"/>
      <c r="E700" s="224"/>
      <c r="F700" s="224"/>
      <c r="G700" s="224"/>
      <c r="H700" s="224"/>
      <c r="I700" s="102"/>
      <c r="J700" s="224"/>
      <c r="K700" s="102"/>
      <c r="L700" s="224"/>
      <c r="M700" s="102"/>
      <c r="N700" s="224"/>
      <c r="O700" s="102"/>
      <c r="P700" s="102"/>
      <c r="Q700" s="102"/>
      <c r="R700" s="224"/>
    </row>
    <row r="701" spans="2:18" ht="15.95" customHeight="1">
      <c r="B701" s="224"/>
      <c r="C701" s="224"/>
      <c r="D701" s="35"/>
      <c r="E701" s="224"/>
      <c r="F701" s="224"/>
      <c r="G701" s="224"/>
      <c r="H701" s="224"/>
      <c r="I701" s="102"/>
      <c r="J701" s="224"/>
      <c r="K701" s="102"/>
      <c r="L701" s="224"/>
      <c r="M701" s="102"/>
      <c r="N701" s="224"/>
      <c r="O701" s="102"/>
      <c r="P701" s="102"/>
      <c r="Q701" s="102"/>
      <c r="R701" s="224"/>
    </row>
    <row r="702" spans="2:18" ht="15.95" customHeight="1">
      <c r="B702" s="224"/>
      <c r="C702" s="224"/>
      <c r="D702" s="35"/>
      <c r="E702" s="224"/>
      <c r="F702" s="224"/>
      <c r="G702" s="224"/>
      <c r="H702" s="224"/>
      <c r="I702" s="102"/>
      <c r="J702" s="224"/>
      <c r="K702" s="102"/>
      <c r="L702" s="224"/>
      <c r="M702" s="102"/>
      <c r="N702" s="224"/>
      <c r="O702" s="102"/>
      <c r="P702" s="102"/>
      <c r="Q702" s="102"/>
      <c r="R702" s="224"/>
    </row>
    <row r="703" spans="2:18" ht="15.95" customHeight="1">
      <c r="B703" s="224"/>
      <c r="C703" s="224"/>
      <c r="D703" s="35"/>
      <c r="E703" s="224"/>
      <c r="F703" s="224"/>
      <c r="G703" s="224"/>
      <c r="H703" s="224"/>
      <c r="I703" s="102"/>
      <c r="J703" s="224"/>
      <c r="K703" s="102"/>
      <c r="L703" s="224"/>
      <c r="M703" s="102"/>
      <c r="N703" s="224"/>
      <c r="O703" s="102"/>
      <c r="P703" s="102"/>
      <c r="Q703" s="102"/>
      <c r="R703" s="224"/>
    </row>
    <row r="704" spans="2:18" ht="15.95" customHeight="1">
      <c r="B704" s="224"/>
      <c r="C704" s="224"/>
      <c r="D704" s="35"/>
      <c r="E704" s="224"/>
      <c r="F704" s="224"/>
      <c r="G704" s="224"/>
      <c r="H704" s="224"/>
      <c r="I704" s="102"/>
      <c r="J704" s="224"/>
      <c r="K704" s="102"/>
      <c r="L704" s="224"/>
      <c r="M704" s="102"/>
      <c r="N704" s="224"/>
      <c r="O704" s="102"/>
      <c r="P704" s="102"/>
      <c r="Q704" s="102"/>
      <c r="R704" s="224"/>
    </row>
    <row r="705" spans="2:18" ht="15.95" customHeight="1">
      <c r="B705" s="224"/>
      <c r="C705" s="224"/>
      <c r="D705" s="35"/>
      <c r="E705" s="224"/>
      <c r="F705" s="224"/>
      <c r="G705" s="224"/>
      <c r="H705" s="224"/>
      <c r="I705" s="102"/>
      <c r="J705" s="224"/>
      <c r="K705" s="102"/>
      <c r="L705" s="224"/>
      <c r="M705" s="102"/>
      <c r="N705" s="224"/>
      <c r="O705" s="102"/>
      <c r="P705" s="102"/>
      <c r="Q705" s="102"/>
      <c r="R705" s="224"/>
    </row>
    <row r="706" spans="2:18" ht="15.95" customHeight="1">
      <c r="B706" s="224"/>
      <c r="C706" s="224"/>
      <c r="D706" s="35"/>
      <c r="E706" s="224"/>
      <c r="F706" s="224"/>
      <c r="G706" s="224"/>
      <c r="H706" s="224"/>
      <c r="I706" s="102"/>
      <c r="J706" s="224"/>
      <c r="K706" s="102"/>
      <c r="L706" s="224"/>
      <c r="M706" s="102"/>
      <c r="N706" s="224"/>
      <c r="O706" s="102"/>
      <c r="P706" s="102"/>
      <c r="Q706" s="102"/>
    </row>
    <row r="707" spans="2:18" ht="15.95" customHeight="1">
      <c r="B707" s="224"/>
      <c r="C707" s="224"/>
      <c r="D707" s="35"/>
      <c r="E707" s="224"/>
      <c r="F707" s="224"/>
      <c r="G707" s="224"/>
      <c r="H707" s="224"/>
      <c r="I707" s="102"/>
      <c r="J707" s="224"/>
      <c r="K707" s="102"/>
      <c r="L707" s="224"/>
      <c r="M707" s="102"/>
      <c r="N707" s="224"/>
      <c r="O707" s="102"/>
      <c r="P707" s="102"/>
      <c r="Q707" s="102"/>
    </row>
    <row r="708" spans="2:18" ht="15.95" customHeight="1"/>
    <row r="709" spans="2:18" ht="15.95" customHeight="1"/>
    <row r="710" spans="2:18" ht="15.95" customHeight="1"/>
    <row r="711" spans="2:18" ht="15.95" customHeight="1"/>
    <row r="712" spans="2:18" ht="15.95" customHeight="1"/>
    <row r="713" spans="2:18" ht="15.95" customHeight="1"/>
    <row r="714" spans="2:18" ht="15.95" customHeight="1"/>
    <row r="715" spans="2:18" ht="15.95" customHeight="1"/>
    <row r="716" spans="2:18" ht="15.95" customHeight="1"/>
    <row r="717" spans="2:18" ht="15.95" customHeight="1">
      <c r="B717" s="21"/>
      <c r="C717" s="21"/>
      <c r="I717" s="101"/>
      <c r="P717" s="101"/>
    </row>
    <row r="718" spans="2:18" ht="15.95" customHeight="1">
      <c r="B718" s="21"/>
      <c r="C718" s="21"/>
      <c r="I718" s="101"/>
      <c r="P718" s="101"/>
    </row>
    <row r="719" spans="2:18" ht="15.95" customHeight="1">
      <c r="B719" s="21"/>
      <c r="C719" s="21"/>
      <c r="I719" s="101"/>
      <c r="P719" s="101"/>
    </row>
    <row r="720" spans="2:18" ht="15.95" customHeight="1">
      <c r="B720" s="21"/>
      <c r="C720" s="21"/>
      <c r="I720" s="101"/>
      <c r="P720" s="101"/>
    </row>
    <row r="721" spans="2:16" ht="15.95" customHeight="1">
      <c r="B721" s="21"/>
      <c r="C721" s="21"/>
      <c r="I721" s="101"/>
      <c r="P721" s="101"/>
    </row>
    <row r="722" spans="2:16" ht="15.95" customHeight="1">
      <c r="B722" s="21"/>
      <c r="C722" s="21"/>
      <c r="I722" s="101"/>
      <c r="P722" s="101"/>
    </row>
    <row r="723" spans="2:16" ht="15.95" customHeight="1">
      <c r="B723" s="21"/>
      <c r="C723" s="21"/>
      <c r="I723" s="101"/>
      <c r="P723" s="101"/>
    </row>
    <row r="724" spans="2:16" ht="15.95" customHeight="1">
      <c r="B724" s="21"/>
      <c r="C724" s="21"/>
      <c r="I724" s="101"/>
      <c r="P724" s="101"/>
    </row>
    <row r="725" spans="2:16" ht="15.95" customHeight="1">
      <c r="B725" s="21"/>
      <c r="C725" s="21"/>
      <c r="I725" s="101"/>
      <c r="P725" s="101"/>
    </row>
    <row r="726" spans="2:16" ht="15.95" customHeight="1">
      <c r="B726" s="21"/>
      <c r="C726" s="21"/>
      <c r="I726" s="101"/>
      <c r="P726" s="101"/>
    </row>
    <row r="727" spans="2:16" ht="15.95" customHeight="1">
      <c r="B727" s="21"/>
      <c r="C727" s="21"/>
      <c r="I727" s="101"/>
      <c r="P727" s="101"/>
    </row>
    <row r="728" spans="2:16" ht="15.95" customHeight="1">
      <c r="B728" s="21"/>
      <c r="C728" s="21"/>
      <c r="I728" s="101"/>
      <c r="P728" s="101"/>
    </row>
    <row r="729" spans="2:16" ht="15.95" customHeight="1">
      <c r="B729" s="21"/>
      <c r="C729" s="21"/>
      <c r="I729" s="101"/>
      <c r="P729" s="101"/>
    </row>
    <row r="730" spans="2:16" ht="15.95" customHeight="1">
      <c r="B730" s="21"/>
      <c r="C730" s="21"/>
      <c r="I730" s="101"/>
      <c r="P730" s="101"/>
    </row>
    <row r="731" spans="2:16" ht="15.95" customHeight="1">
      <c r="B731" s="21"/>
      <c r="C731" s="21"/>
      <c r="I731" s="101"/>
      <c r="P731" s="101"/>
    </row>
    <row r="732" spans="2:16" ht="15.95" customHeight="1">
      <c r="B732" s="21"/>
      <c r="C732" s="21"/>
      <c r="I732" s="101"/>
      <c r="P732" s="101"/>
    </row>
    <row r="733" spans="2:16" ht="15.95" customHeight="1">
      <c r="B733" s="21"/>
      <c r="C733" s="21"/>
      <c r="I733" s="101"/>
      <c r="P733" s="101"/>
    </row>
    <row r="734" spans="2:16" ht="15.95" customHeight="1">
      <c r="B734" s="21"/>
      <c r="C734" s="21"/>
      <c r="I734" s="101"/>
      <c r="P734" s="101"/>
    </row>
    <row r="735" spans="2:16" ht="15.95" customHeight="1">
      <c r="B735" s="21"/>
      <c r="C735" s="21"/>
      <c r="I735" s="101"/>
      <c r="P735" s="101"/>
    </row>
    <row r="736" spans="2:16" ht="15.95" customHeight="1">
      <c r="B736" s="21"/>
      <c r="C736" s="21"/>
      <c r="I736" s="101"/>
      <c r="P736" s="101"/>
    </row>
    <row r="737" spans="2:16" ht="15.95" customHeight="1">
      <c r="B737" s="21"/>
      <c r="C737" s="21"/>
      <c r="I737" s="101"/>
      <c r="P737" s="101"/>
    </row>
    <row r="738" spans="2:16" ht="15.95" customHeight="1">
      <c r="B738" s="21"/>
      <c r="C738" s="21"/>
      <c r="I738" s="101"/>
      <c r="P738" s="101"/>
    </row>
    <row r="739" spans="2:16" ht="15.95" customHeight="1">
      <c r="B739" s="21"/>
      <c r="C739" s="21"/>
      <c r="I739" s="101"/>
      <c r="P739" s="101"/>
    </row>
    <row r="740" spans="2:16" ht="15.95" customHeight="1">
      <c r="B740" s="21"/>
      <c r="C740" s="21"/>
      <c r="I740" s="101"/>
      <c r="P740" s="101"/>
    </row>
    <row r="741" spans="2:16" ht="15.95" customHeight="1">
      <c r="B741" s="21"/>
      <c r="C741" s="21"/>
      <c r="I741" s="101"/>
      <c r="P741" s="101"/>
    </row>
    <row r="742" spans="2:16" ht="15.95" customHeight="1">
      <c r="B742" s="21"/>
      <c r="C742" s="21"/>
      <c r="I742" s="101"/>
      <c r="P742" s="101"/>
    </row>
    <row r="743" spans="2:16" ht="15.95" customHeight="1">
      <c r="B743" s="21"/>
      <c r="C743" s="21"/>
      <c r="I743" s="101"/>
      <c r="P743" s="101"/>
    </row>
    <row r="744" spans="2:16" ht="15.95" customHeight="1">
      <c r="B744" s="21"/>
      <c r="C744" s="21"/>
      <c r="I744" s="101"/>
      <c r="P744" s="101"/>
    </row>
    <row r="745" spans="2:16" ht="15.95" customHeight="1">
      <c r="B745" s="21"/>
      <c r="C745" s="21"/>
      <c r="I745" s="101"/>
      <c r="P745" s="101"/>
    </row>
    <row r="746" spans="2:16" ht="15.95" customHeight="1">
      <c r="B746" s="21"/>
      <c r="C746" s="21"/>
      <c r="I746" s="101"/>
      <c r="P746" s="101"/>
    </row>
    <row r="747" spans="2:16" ht="15.95" customHeight="1">
      <c r="B747" s="21"/>
      <c r="C747" s="21"/>
      <c r="I747" s="101"/>
      <c r="P747" s="101"/>
    </row>
    <row r="748" spans="2:16" ht="15.95" customHeight="1">
      <c r="B748" s="21"/>
      <c r="C748" s="21"/>
      <c r="I748" s="101"/>
      <c r="P748" s="101"/>
    </row>
    <row r="749" spans="2:16" ht="15.95" customHeight="1">
      <c r="B749" s="21"/>
      <c r="C749" s="21"/>
      <c r="I749" s="101"/>
      <c r="P749" s="101"/>
    </row>
    <row r="750" spans="2:16" ht="15.95" customHeight="1">
      <c r="B750" s="21"/>
      <c r="C750" s="21"/>
      <c r="I750" s="101"/>
      <c r="P750" s="101"/>
    </row>
    <row r="751" spans="2:16" ht="15.95" customHeight="1">
      <c r="B751" s="21"/>
      <c r="C751" s="21"/>
      <c r="I751" s="101"/>
      <c r="P751" s="101"/>
    </row>
    <row r="752" spans="2:16" ht="15.95" customHeight="1">
      <c r="B752" s="21"/>
      <c r="C752" s="21"/>
      <c r="I752" s="101"/>
      <c r="P752" s="101"/>
    </row>
    <row r="753" spans="2:16" ht="15.95" customHeight="1">
      <c r="B753" s="21"/>
      <c r="C753" s="21"/>
      <c r="I753" s="101"/>
      <c r="P753" s="101"/>
    </row>
    <row r="754" spans="2:16" ht="15.95" customHeight="1">
      <c r="B754" s="21"/>
      <c r="C754" s="21"/>
      <c r="I754" s="101"/>
      <c r="P754" s="101"/>
    </row>
    <row r="755" spans="2:16" ht="15.95" customHeight="1">
      <c r="B755" s="21"/>
      <c r="C755" s="21"/>
      <c r="I755" s="101"/>
      <c r="P755" s="101"/>
    </row>
    <row r="756" spans="2:16" ht="15.95" customHeight="1">
      <c r="B756" s="21"/>
      <c r="C756" s="21"/>
      <c r="I756" s="101"/>
      <c r="P756" s="101"/>
    </row>
    <row r="757" spans="2:16" ht="15.95" customHeight="1">
      <c r="B757" s="21"/>
      <c r="C757" s="21"/>
      <c r="I757" s="101"/>
      <c r="P757" s="101"/>
    </row>
    <row r="758" spans="2:16" ht="15.95" customHeight="1">
      <c r="B758" s="21"/>
      <c r="C758" s="21"/>
      <c r="I758" s="101"/>
      <c r="P758" s="101"/>
    </row>
    <row r="759" spans="2:16" ht="15.95" customHeight="1">
      <c r="B759" s="21"/>
      <c r="C759" s="21"/>
      <c r="I759" s="101"/>
      <c r="P759" s="101"/>
    </row>
    <row r="760" spans="2:16" ht="15.95" customHeight="1">
      <c r="B760" s="21"/>
      <c r="C760" s="21"/>
      <c r="I760" s="101"/>
      <c r="P760" s="101"/>
    </row>
    <row r="761" spans="2:16" ht="15.95" customHeight="1">
      <c r="B761" s="21"/>
      <c r="C761" s="21"/>
      <c r="I761" s="101"/>
      <c r="P761" s="101"/>
    </row>
    <row r="762" spans="2:16" ht="15.95" customHeight="1">
      <c r="B762" s="21"/>
      <c r="C762" s="21"/>
      <c r="I762" s="101"/>
      <c r="P762" s="101"/>
    </row>
    <row r="763" spans="2:16" ht="15.95" customHeight="1">
      <c r="B763" s="21"/>
      <c r="C763" s="21"/>
      <c r="I763" s="101"/>
      <c r="P763" s="101"/>
    </row>
    <row r="764" spans="2:16" ht="15.95" customHeight="1">
      <c r="B764" s="21"/>
      <c r="C764" s="21"/>
      <c r="I764" s="101"/>
      <c r="P764" s="101"/>
    </row>
  </sheetData>
  <autoFilter ref="B8:R469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124">
    <mergeCell ref="B441:B443"/>
    <mergeCell ref="B445:B447"/>
    <mergeCell ref="B451:B452"/>
    <mergeCell ref="B464:B465"/>
    <mergeCell ref="B467:B469"/>
    <mergeCell ref="B425:B426"/>
    <mergeCell ref="B427:B428"/>
    <mergeCell ref="B429:B430"/>
    <mergeCell ref="B434:B435"/>
    <mergeCell ref="B436:B437"/>
    <mergeCell ref="B438:B440"/>
    <mergeCell ref="B417:B418"/>
    <mergeCell ref="B420:B421"/>
    <mergeCell ref="B422:B424"/>
    <mergeCell ref="B396:B397"/>
    <mergeCell ref="B402:B403"/>
    <mergeCell ref="B405:B406"/>
    <mergeCell ref="B407:B408"/>
    <mergeCell ref="B409:B410"/>
    <mergeCell ref="B411:B412"/>
    <mergeCell ref="B382:B383"/>
    <mergeCell ref="B384:B385"/>
    <mergeCell ref="B387:B388"/>
    <mergeCell ref="B389:B390"/>
    <mergeCell ref="B391:B392"/>
    <mergeCell ref="B394:B395"/>
    <mergeCell ref="B361:B362"/>
    <mergeCell ref="B363:B364"/>
    <mergeCell ref="B365:B367"/>
    <mergeCell ref="B368:B370"/>
    <mergeCell ref="B371:B372"/>
    <mergeCell ref="B373:B374"/>
    <mergeCell ref="B345:B346"/>
    <mergeCell ref="B347:B348"/>
    <mergeCell ref="B350:B352"/>
    <mergeCell ref="B353:B355"/>
    <mergeCell ref="B356:B357"/>
    <mergeCell ref="B325:B326"/>
    <mergeCell ref="B329:B330"/>
    <mergeCell ref="B331:B333"/>
    <mergeCell ref="B336:B337"/>
    <mergeCell ref="B340:B341"/>
    <mergeCell ref="B343:B344"/>
    <mergeCell ref="B310:B311"/>
    <mergeCell ref="B314:B315"/>
    <mergeCell ref="B316:B317"/>
    <mergeCell ref="B318:B319"/>
    <mergeCell ref="B320:B322"/>
    <mergeCell ref="B323:B324"/>
    <mergeCell ref="B290:B291"/>
    <mergeCell ref="B293:B294"/>
    <mergeCell ref="B300:B301"/>
    <mergeCell ref="B302:B303"/>
    <mergeCell ref="B304:B306"/>
    <mergeCell ref="B307:B309"/>
    <mergeCell ref="B296:B298"/>
    <mergeCell ref="B260:B261"/>
    <mergeCell ref="B273:B274"/>
    <mergeCell ref="B276:B277"/>
    <mergeCell ref="B282:B283"/>
    <mergeCell ref="B284:B285"/>
    <mergeCell ref="B288:B289"/>
    <mergeCell ref="B266:B267"/>
    <mergeCell ref="B207:B208"/>
    <mergeCell ref="B213:B214"/>
    <mergeCell ref="B216:B217"/>
    <mergeCell ref="B218:B221"/>
    <mergeCell ref="B249:B250"/>
    <mergeCell ref="B262:B263"/>
    <mergeCell ref="B251:B252"/>
    <mergeCell ref="B253:B254"/>
    <mergeCell ref="B255:B256"/>
    <mergeCell ref="B257:B258"/>
    <mergeCell ref="B192:B193"/>
    <mergeCell ref="B194:B195"/>
    <mergeCell ref="B196:B198"/>
    <mergeCell ref="B199:B200"/>
    <mergeCell ref="B264:B265"/>
    <mergeCell ref="B222:B223"/>
    <mergeCell ref="B225:B226"/>
    <mergeCell ref="B210:B212"/>
    <mergeCell ref="B202:B203"/>
    <mergeCell ref="B205:B206"/>
    <mergeCell ref="B114:B115"/>
    <mergeCell ref="B126:B127"/>
    <mergeCell ref="B128:B129"/>
    <mergeCell ref="B106:B107"/>
    <mergeCell ref="J106:J107"/>
    <mergeCell ref="K106:K107"/>
    <mergeCell ref="L106:L107"/>
    <mergeCell ref="M106:M107"/>
    <mergeCell ref="P106:P107"/>
    <mergeCell ref="B46:B47"/>
    <mergeCell ref="B49:B50"/>
    <mergeCell ref="B51:B52"/>
    <mergeCell ref="D78:D105"/>
    <mergeCell ref="B41:B43"/>
    <mergeCell ref="B11:B12"/>
    <mergeCell ref="B26:B27"/>
    <mergeCell ref="B28:B29"/>
    <mergeCell ref="B30:B31"/>
    <mergeCell ref="B38:B40"/>
    <mergeCell ref="B1:R1"/>
    <mergeCell ref="B2:D2"/>
    <mergeCell ref="B3:D3"/>
    <mergeCell ref="B4:D4"/>
    <mergeCell ref="B5:D5"/>
    <mergeCell ref="Q30:Q31"/>
    <mergeCell ref="B139:B140"/>
    <mergeCell ref="B143:B144"/>
    <mergeCell ref="B145:B146"/>
    <mergeCell ref="B151:B152"/>
    <mergeCell ref="B154:B156"/>
    <mergeCell ref="B175:B176"/>
    <mergeCell ref="F473:M474"/>
    <mergeCell ref="B181:B182"/>
    <mergeCell ref="B157:B159"/>
    <mergeCell ref="B160:B161"/>
    <mergeCell ref="B163:B164"/>
    <mergeCell ref="B168:B169"/>
    <mergeCell ref="B170:B171"/>
    <mergeCell ref="B172:B173"/>
    <mergeCell ref="B187:B188"/>
    <mergeCell ref="B189:B190"/>
  </mergeCells>
  <pageMargins left="0.62" right="0.14000000000000001" top="0.12" bottom="0.12" header="0.12" footer="0.12"/>
  <pageSetup paperSize="9" scale="57" orientation="landscape" horizontalDpi="4294967293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filterMode="1" enableFormatConditionsCalculation="0">
    <tabColor theme="0"/>
    <pageSetUpPr fitToPage="1"/>
  </sheetPr>
  <dimension ref="A1:T955"/>
  <sheetViews>
    <sheetView zoomScale="75" zoomScaleNormal="75" zoomScalePageLayoutView="75" workbookViewId="0">
      <pane ySplit="8" topLeftCell="A9" activePane="bottomLeft" state="frozen"/>
      <selection pane="bottomLeft" activeCell="B1" sqref="B1:R1"/>
    </sheetView>
  </sheetViews>
  <sheetFormatPr defaultColWidth="11" defaultRowHeight="15.75"/>
  <cols>
    <col min="1" max="1" width="1.625" style="40" customWidth="1"/>
    <col min="2" max="2" width="4.625" style="101" customWidth="1"/>
    <col min="3" max="3" width="9.625" style="101" customWidth="1"/>
    <col min="4" max="4" width="37.375" style="21" customWidth="1"/>
    <col min="5" max="7" width="8.625" style="101" customWidth="1"/>
    <col min="8" max="8" width="8.625" style="137" customWidth="1"/>
    <col min="9" max="10" width="14.625" style="101" customWidth="1"/>
    <col min="11" max="11" width="12.625" style="36" customWidth="1"/>
    <col min="12" max="12" width="8.625" style="137" customWidth="1"/>
    <col min="13" max="13" width="12.625" style="101" customWidth="1"/>
    <col min="14" max="14" width="8.625" style="137" customWidth="1"/>
    <col min="15" max="15" width="12.625" style="36" customWidth="1"/>
    <col min="16" max="16" width="14.625" style="101" customWidth="1"/>
    <col min="17" max="17" width="14.625" style="36" customWidth="1"/>
    <col min="18" max="18" width="14.625" style="101" customWidth="1"/>
  </cols>
  <sheetData>
    <row r="1" spans="1:19" s="66" customFormat="1" ht="18" customHeight="1">
      <c r="B1" s="3083" t="s">
        <v>0</v>
      </c>
      <c r="C1" s="3083"/>
      <c r="D1" s="3083"/>
      <c r="E1" s="3083"/>
      <c r="F1" s="3083"/>
      <c r="G1" s="3083"/>
      <c r="H1" s="3161"/>
      <c r="I1" s="3083"/>
      <c r="J1" s="3083"/>
      <c r="K1" s="3162"/>
      <c r="L1" s="3083"/>
      <c r="M1" s="3083"/>
      <c r="N1" s="3083"/>
      <c r="O1" s="3162"/>
      <c r="P1" s="3083"/>
      <c r="Q1" s="3162"/>
      <c r="R1" s="3083"/>
    </row>
    <row r="2" spans="1:19" s="58" customFormat="1" ht="15.95" customHeight="1">
      <c r="B2" s="3086" t="s">
        <v>126</v>
      </c>
      <c r="C2" s="3086"/>
      <c r="D2" s="3086"/>
      <c r="E2" s="289"/>
      <c r="F2" s="289"/>
      <c r="G2" s="289"/>
      <c r="H2" s="65"/>
      <c r="I2" s="60"/>
      <c r="J2" s="289"/>
      <c r="K2" s="60"/>
      <c r="L2" s="65"/>
      <c r="M2" s="60"/>
      <c r="N2" s="65"/>
      <c r="O2" s="60"/>
      <c r="P2" s="60"/>
      <c r="Q2" s="60"/>
      <c r="R2" s="289"/>
    </row>
    <row r="3" spans="1:19" s="58" customFormat="1" ht="15.95" customHeight="1">
      <c r="B3" s="3086" t="s">
        <v>20</v>
      </c>
      <c r="C3" s="3086"/>
      <c r="D3" s="3086"/>
      <c r="E3" s="289"/>
      <c r="F3" s="289"/>
      <c r="G3" s="289"/>
      <c r="H3" s="65"/>
      <c r="I3" s="60"/>
      <c r="J3" s="289"/>
      <c r="K3" s="60"/>
      <c r="L3" s="65"/>
      <c r="M3" s="60"/>
      <c r="N3" s="65"/>
      <c r="O3" s="60"/>
      <c r="P3" s="60"/>
      <c r="Q3" s="60"/>
      <c r="R3" s="289"/>
    </row>
    <row r="4" spans="1:19" s="58" customFormat="1" ht="15.95" customHeight="1">
      <c r="B4" s="3086" t="s">
        <v>55</v>
      </c>
      <c r="C4" s="3086"/>
      <c r="D4" s="3086"/>
      <c r="E4" s="289"/>
      <c r="F4" s="289"/>
      <c r="G4" s="289"/>
      <c r="H4" s="65"/>
      <c r="I4" s="60"/>
      <c r="J4" s="289"/>
      <c r="K4" s="60"/>
      <c r="L4" s="65"/>
      <c r="M4" s="60"/>
      <c r="N4" s="65"/>
      <c r="O4" s="60"/>
      <c r="P4" s="60"/>
      <c r="Q4" s="60"/>
      <c r="R4" s="289"/>
    </row>
    <row r="5" spans="1:19" s="68" customFormat="1" ht="15.95" customHeight="1" thickBot="1">
      <c r="B5" s="3086" t="s">
        <v>305</v>
      </c>
      <c r="C5" s="3086"/>
      <c r="D5" s="3086"/>
      <c r="E5" s="3039">
        <v>30</v>
      </c>
      <c r="F5" s="289"/>
      <c r="G5" s="289"/>
      <c r="H5" s="65"/>
      <c r="I5" s="60"/>
      <c r="J5" s="289"/>
      <c r="K5" s="60"/>
      <c r="L5" s="65"/>
      <c r="M5" s="60"/>
      <c r="N5" s="65"/>
      <c r="O5" s="60"/>
      <c r="P5" s="148"/>
      <c r="Q5" s="148"/>
      <c r="R5" s="289"/>
    </row>
    <row r="6" spans="1:19" s="2" customFormat="1" ht="50.1" customHeight="1" thickBot="1">
      <c r="B6" s="394" t="s">
        <v>1</v>
      </c>
      <c r="C6" s="394" t="s">
        <v>2</v>
      </c>
      <c r="D6" s="395" t="s">
        <v>8</v>
      </c>
      <c r="E6" s="394" t="s">
        <v>7</v>
      </c>
      <c r="F6" s="394" t="s">
        <v>28</v>
      </c>
      <c r="G6" s="396" t="s">
        <v>26</v>
      </c>
      <c r="H6" s="396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1:19" s="30" customFormat="1" ht="18" customHeight="1" thickBot="1">
      <c r="A7" s="40"/>
      <c r="B7" s="398">
        <v>1</v>
      </c>
      <c r="C7" s="398">
        <v>2</v>
      </c>
      <c r="D7" s="398">
        <v>3</v>
      </c>
      <c r="E7" s="398">
        <v>4</v>
      </c>
      <c r="F7" s="398">
        <v>5</v>
      </c>
      <c r="G7" s="399">
        <v>6</v>
      </c>
      <c r="H7" s="399" t="s">
        <v>33</v>
      </c>
      <c r="I7" s="400" t="s">
        <v>62</v>
      </c>
      <c r="J7" s="398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1:19" s="34" customFormat="1" ht="18" customHeight="1" thickBot="1">
      <c r="B8" s="85"/>
      <c r="C8" s="85"/>
      <c r="D8" s="85"/>
      <c r="E8" s="85"/>
      <c r="F8" s="87">
        <f>SUBTOTAL(9,F9:F1469)</f>
        <v>73</v>
      </c>
      <c r="G8" s="87"/>
      <c r="H8" s="87">
        <f>SUBTOTAL(9,H9:H1469)</f>
        <v>530</v>
      </c>
      <c r="I8" s="86">
        <f>SUBTOTAL(9,I9:I1487)</f>
        <v>265000</v>
      </c>
      <c r="J8" s="85"/>
      <c r="K8" s="86">
        <f>SUBTOTAL(9,K9:K1487)</f>
        <v>651500</v>
      </c>
      <c r="L8" s="87">
        <f>SUBTOTAL(9,L9:L1469)</f>
        <v>61</v>
      </c>
      <c r="M8" s="15">
        <f>SUBTOTAL(9,M9:M1487)</f>
        <v>610000</v>
      </c>
      <c r="N8" s="87">
        <f>SUBTOTAL(9,N9:N1469)</f>
        <v>4</v>
      </c>
      <c r="O8" s="86">
        <f>SUBTOTAL(9,O9:O1487)</f>
        <v>60000</v>
      </c>
      <c r="P8" s="86">
        <f>SUBTOTAL(9,P9:P1487)</f>
        <v>1586500</v>
      </c>
      <c r="Q8" s="86">
        <f>SUBTOTAL(9,Q9:Q1585)</f>
        <v>0</v>
      </c>
      <c r="R8" s="85"/>
    </row>
    <row r="9" spans="1:19" s="40" customFormat="1" ht="15.95" hidden="1" customHeight="1">
      <c r="B9" s="3170">
        <v>1</v>
      </c>
      <c r="C9" s="114">
        <v>41634</v>
      </c>
      <c r="D9" s="155" t="s">
        <v>44</v>
      </c>
      <c r="E9" s="42" t="s">
        <v>10</v>
      </c>
      <c r="F9" s="169">
        <v>1</v>
      </c>
      <c r="G9" s="169">
        <v>30</v>
      </c>
      <c r="H9" s="366">
        <f>F9*G9</f>
        <v>30</v>
      </c>
      <c r="I9" s="146">
        <f>H9*500</f>
        <v>15000</v>
      </c>
      <c r="J9" s="167"/>
      <c r="K9" s="146"/>
      <c r="L9" s="117"/>
      <c r="M9" s="116">
        <f t="shared" ref="M9:M74" si="0">L9*10000</f>
        <v>0</v>
      </c>
      <c r="N9" s="117"/>
      <c r="O9" s="116">
        <f t="shared" ref="O9:O58" si="1">N9*15000</f>
        <v>0</v>
      </c>
      <c r="P9" s="118">
        <f t="shared" ref="P9:P58" si="2">M9+K9+I9+O9</f>
        <v>15000</v>
      </c>
      <c r="Q9" s="3164">
        <v>35000</v>
      </c>
      <c r="R9" s="179"/>
    </row>
    <row r="10" spans="1:19" s="40" customFormat="1" ht="15.95" hidden="1" customHeight="1">
      <c r="B10" s="3154"/>
      <c r="C10" s="114">
        <v>41634</v>
      </c>
      <c r="D10" s="27" t="s">
        <v>129</v>
      </c>
      <c r="E10" s="43" t="s">
        <v>39</v>
      </c>
      <c r="F10" s="46">
        <v>1</v>
      </c>
      <c r="G10" s="46">
        <v>150</v>
      </c>
      <c r="H10" s="366">
        <f>F10*G10</f>
        <v>150</v>
      </c>
      <c r="I10" s="146">
        <f>H10*500</f>
        <v>75000</v>
      </c>
      <c r="J10" s="167"/>
      <c r="K10" s="146"/>
      <c r="L10" s="117">
        <v>7</v>
      </c>
      <c r="M10" s="116">
        <f>L10*10000</f>
        <v>70000</v>
      </c>
      <c r="N10" s="117"/>
      <c r="O10" s="116">
        <f>N10*15000</f>
        <v>0</v>
      </c>
      <c r="P10" s="118">
        <f>M10+K10+I10+O10</f>
        <v>145000</v>
      </c>
      <c r="Q10" s="3165"/>
      <c r="R10" s="194"/>
    </row>
    <row r="11" spans="1:19" s="40" customFormat="1" ht="15.95" hidden="1" customHeight="1">
      <c r="B11" s="178">
        <v>2</v>
      </c>
      <c r="C11" s="108">
        <v>41635</v>
      </c>
      <c r="D11" s="3" t="s">
        <v>151</v>
      </c>
      <c r="E11" s="42" t="s">
        <v>132</v>
      </c>
      <c r="F11" s="169">
        <v>1</v>
      </c>
      <c r="G11" s="169">
        <v>120</v>
      </c>
      <c r="H11" s="366">
        <f>F11*G11</f>
        <v>120</v>
      </c>
      <c r="I11" s="146">
        <f>H11*500</f>
        <v>60000</v>
      </c>
      <c r="J11" s="169"/>
      <c r="K11" s="47"/>
      <c r="L11" s="201">
        <v>5</v>
      </c>
      <c r="M11" s="146">
        <f t="shared" si="0"/>
        <v>50000</v>
      </c>
      <c r="N11" s="168"/>
      <c r="O11" s="146">
        <f t="shared" si="1"/>
        <v>0</v>
      </c>
      <c r="P11" s="6">
        <f t="shared" si="2"/>
        <v>110000</v>
      </c>
      <c r="Q11" s="176"/>
      <c r="R11" s="180"/>
    </row>
    <row r="12" spans="1:19" s="40" customFormat="1" ht="15.95" hidden="1" customHeight="1">
      <c r="B12" s="178">
        <v>3</v>
      </c>
      <c r="C12" s="108">
        <v>41636</v>
      </c>
      <c r="D12" s="3" t="s">
        <v>95</v>
      </c>
      <c r="E12" s="42"/>
      <c r="F12" s="169"/>
      <c r="G12" s="169"/>
      <c r="H12" s="366">
        <f>F12*G12</f>
        <v>0</v>
      </c>
      <c r="I12" s="146">
        <f>H12*500</f>
        <v>0</v>
      </c>
      <c r="J12" s="169"/>
      <c r="K12" s="47"/>
      <c r="L12" s="201"/>
      <c r="M12" s="146">
        <f t="shared" si="0"/>
        <v>0</v>
      </c>
      <c r="N12" s="168"/>
      <c r="O12" s="146">
        <f t="shared" si="1"/>
        <v>0</v>
      </c>
      <c r="P12" s="6">
        <f t="shared" si="2"/>
        <v>0</v>
      </c>
      <c r="Q12" s="176"/>
      <c r="R12" s="180"/>
    </row>
    <row r="13" spans="1:19" s="40" customFormat="1" ht="15.95" hidden="1" customHeight="1">
      <c r="B13" s="140">
        <v>4</v>
      </c>
      <c r="C13" s="104">
        <v>41637</v>
      </c>
      <c r="D13" s="3" t="s">
        <v>95</v>
      </c>
      <c r="E13" s="43"/>
      <c r="F13" s="46"/>
      <c r="G13" s="46"/>
      <c r="H13" s="374">
        <f t="shared" ref="H13:H58" si="3">F13*G13</f>
        <v>0</v>
      </c>
      <c r="I13" s="146">
        <f t="shared" ref="I13:I58" si="4">H13*500</f>
        <v>0</v>
      </c>
      <c r="J13" s="167"/>
      <c r="K13" s="146"/>
      <c r="L13" s="201"/>
      <c r="M13" s="146">
        <f t="shared" si="0"/>
        <v>0</v>
      </c>
      <c r="N13" s="168"/>
      <c r="O13" s="146">
        <f t="shared" si="1"/>
        <v>0</v>
      </c>
      <c r="P13" s="6">
        <f t="shared" si="2"/>
        <v>0</v>
      </c>
      <c r="Q13" s="173"/>
      <c r="R13" s="180"/>
    </row>
    <row r="14" spans="1:19" s="40" customFormat="1" ht="15.95" hidden="1" customHeight="1">
      <c r="B14" s="178">
        <v>5</v>
      </c>
      <c r="C14" s="108">
        <v>41638</v>
      </c>
      <c r="D14" s="27" t="s">
        <v>129</v>
      </c>
      <c r="E14" s="43" t="s">
        <v>39</v>
      </c>
      <c r="F14" s="46">
        <v>1</v>
      </c>
      <c r="G14" s="46">
        <v>150</v>
      </c>
      <c r="H14" s="374">
        <f t="shared" si="3"/>
        <v>150</v>
      </c>
      <c r="I14" s="146">
        <f t="shared" si="4"/>
        <v>75000</v>
      </c>
      <c r="J14" s="167"/>
      <c r="K14" s="146"/>
      <c r="L14" s="201">
        <v>5</v>
      </c>
      <c r="M14" s="146">
        <f t="shared" si="0"/>
        <v>50000</v>
      </c>
      <c r="N14" s="168">
        <v>2</v>
      </c>
      <c r="O14" s="146">
        <f t="shared" si="1"/>
        <v>30000</v>
      </c>
      <c r="P14" s="6">
        <f t="shared" si="2"/>
        <v>155000</v>
      </c>
      <c r="Q14" s="176"/>
      <c r="R14" s="180"/>
    </row>
    <row r="15" spans="1:19" s="40" customFormat="1" ht="15.95" hidden="1" customHeight="1">
      <c r="B15" s="178">
        <v>6</v>
      </c>
      <c r="C15" s="108">
        <v>41639</v>
      </c>
      <c r="D15" s="27" t="s">
        <v>133</v>
      </c>
      <c r="E15" s="43"/>
      <c r="F15" s="46"/>
      <c r="G15" s="46"/>
      <c r="H15" s="374">
        <f t="shared" si="3"/>
        <v>0</v>
      </c>
      <c r="I15" s="146">
        <f t="shared" si="4"/>
        <v>0</v>
      </c>
      <c r="J15" s="167"/>
      <c r="K15" s="146"/>
      <c r="L15" s="201"/>
      <c r="M15" s="146">
        <f t="shared" si="0"/>
        <v>0</v>
      </c>
      <c r="N15" s="168"/>
      <c r="O15" s="146">
        <f t="shared" si="1"/>
        <v>0</v>
      </c>
      <c r="P15" s="6">
        <f t="shared" si="2"/>
        <v>0</v>
      </c>
      <c r="Q15" s="176"/>
      <c r="R15" s="180"/>
    </row>
    <row r="16" spans="1:19" s="91" customFormat="1" ht="15.95" hidden="1" customHeight="1">
      <c r="B16" s="3153">
        <v>7</v>
      </c>
      <c r="C16" s="108">
        <v>41640</v>
      </c>
      <c r="D16" s="27" t="s">
        <v>130</v>
      </c>
      <c r="E16" s="43" t="s">
        <v>39</v>
      </c>
      <c r="F16" s="46">
        <v>1</v>
      </c>
      <c r="G16" s="46">
        <v>150</v>
      </c>
      <c r="H16" s="366">
        <f t="shared" si="3"/>
        <v>150</v>
      </c>
      <c r="I16" s="146">
        <f t="shared" si="4"/>
        <v>75000</v>
      </c>
      <c r="J16" s="20"/>
      <c r="K16" s="146"/>
      <c r="L16" s="130"/>
      <c r="M16" s="28">
        <f t="shared" si="0"/>
        <v>0</v>
      </c>
      <c r="N16" s="130"/>
      <c r="O16" s="28">
        <f t="shared" si="1"/>
        <v>0</v>
      </c>
      <c r="P16" s="6">
        <f t="shared" si="2"/>
        <v>75000</v>
      </c>
      <c r="Q16" s="176"/>
      <c r="R16" s="39"/>
      <c r="S16" s="90"/>
    </row>
    <row r="17" spans="2:19" s="91" customFormat="1" ht="15.95" hidden="1" customHeight="1">
      <c r="B17" s="3154"/>
      <c r="C17" s="108">
        <v>41640</v>
      </c>
      <c r="D17" s="27" t="s">
        <v>133</v>
      </c>
      <c r="E17" s="43"/>
      <c r="F17" s="46"/>
      <c r="G17" s="46"/>
      <c r="H17" s="366">
        <f>F17*G17</f>
        <v>0</v>
      </c>
      <c r="I17" s="146">
        <f>H17*500</f>
        <v>0</v>
      </c>
      <c r="J17" s="20"/>
      <c r="K17" s="146"/>
      <c r="L17" s="130">
        <v>4</v>
      </c>
      <c r="M17" s="28">
        <f>L17*10000</f>
        <v>40000</v>
      </c>
      <c r="N17" s="130"/>
      <c r="O17" s="28">
        <f>N17*15000</f>
        <v>0</v>
      </c>
      <c r="P17" s="6">
        <f>M17+K17+I17+O17</f>
        <v>40000</v>
      </c>
      <c r="Q17" s="191"/>
      <c r="R17" s="39"/>
      <c r="S17" s="90"/>
    </row>
    <row r="18" spans="2:19" s="40" customFormat="1" ht="15.95" hidden="1" customHeight="1">
      <c r="B18" s="3153">
        <v>8</v>
      </c>
      <c r="C18" s="108">
        <v>41641</v>
      </c>
      <c r="D18" s="27" t="s">
        <v>130</v>
      </c>
      <c r="E18" s="43" t="s">
        <v>39</v>
      </c>
      <c r="F18" s="46">
        <v>1</v>
      </c>
      <c r="G18" s="46">
        <v>150</v>
      </c>
      <c r="H18" s="374">
        <f t="shared" si="3"/>
        <v>150</v>
      </c>
      <c r="I18" s="146">
        <f t="shared" si="4"/>
        <v>75000</v>
      </c>
      <c r="J18" s="167"/>
      <c r="K18" s="146"/>
      <c r="L18" s="201">
        <v>7</v>
      </c>
      <c r="M18" s="146">
        <f t="shared" si="0"/>
        <v>70000</v>
      </c>
      <c r="N18" s="168"/>
      <c r="O18" s="146">
        <f t="shared" si="1"/>
        <v>0</v>
      </c>
      <c r="P18" s="6">
        <f t="shared" si="2"/>
        <v>145000</v>
      </c>
      <c r="Q18" s="173"/>
      <c r="R18" s="180"/>
    </row>
    <row r="19" spans="2:19" s="40" customFormat="1" ht="15.95" hidden="1" customHeight="1">
      <c r="B19" s="3154"/>
      <c r="C19" s="108">
        <v>41641</v>
      </c>
      <c r="D19" s="27" t="s">
        <v>133</v>
      </c>
      <c r="E19" s="43"/>
      <c r="F19" s="46"/>
      <c r="G19" s="46"/>
      <c r="H19" s="374">
        <f>F19*G19</f>
        <v>0</v>
      </c>
      <c r="I19" s="146">
        <f>H19*500</f>
        <v>0</v>
      </c>
      <c r="J19" s="167"/>
      <c r="K19" s="146"/>
      <c r="L19" s="201"/>
      <c r="M19" s="146">
        <f>L19*10000</f>
        <v>0</v>
      </c>
      <c r="N19" s="201">
        <v>4</v>
      </c>
      <c r="O19" s="146">
        <f>N19*15000</f>
        <v>60000</v>
      </c>
      <c r="P19" s="6">
        <f>M19+K19+I19+O19</f>
        <v>60000</v>
      </c>
      <c r="Q19" s="188"/>
      <c r="R19" s="195"/>
    </row>
    <row r="20" spans="2:19" s="40" customFormat="1" ht="15.95" hidden="1" customHeight="1">
      <c r="B20" s="178">
        <v>9</v>
      </c>
      <c r="C20" s="108">
        <v>41642</v>
      </c>
      <c r="D20" s="27" t="s">
        <v>157</v>
      </c>
      <c r="E20" s="43"/>
      <c r="F20" s="46"/>
      <c r="G20" s="46"/>
      <c r="H20" s="374">
        <f t="shared" si="3"/>
        <v>0</v>
      </c>
      <c r="I20" s="146">
        <f t="shared" si="4"/>
        <v>0</v>
      </c>
      <c r="J20" s="167"/>
      <c r="K20" s="146"/>
      <c r="L20" s="201"/>
      <c r="M20" s="146">
        <f t="shared" si="0"/>
        <v>0</v>
      </c>
      <c r="N20" s="168"/>
      <c r="O20" s="146">
        <f t="shared" si="1"/>
        <v>0</v>
      </c>
      <c r="P20" s="6">
        <f t="shared" si="2"/>
        <v>0</v>
      </c>
      <c r="Q20" s="173"/>
      <c r="R20" s="180"/>
    </row>
    <row r="21" spans="2:19" s="40" customFormat="1" ht="15.95" hidden="1" customHeight="1">
      <c r="B21" s="178">
        <v>10</v>
      </c>
      <c r="C21" s="108">
        <v>41643</v>
      </c>
      <c r="D21" s="27" t="s">
        <v>157</v>
      </c>
      <c r="E21" s="43"/>
      <c r="F21" s="46"/>
      <c r="G21" s="46"/>
      <c r="H21" s="374">
        <f t="shared" si="3"/>
        <v>0</v>
      </c>
      <c r="I21" s="146">
        <f t="shared" si="4"/>
        <v>0</v>
      </c>
      <c r="J21" s="3"/>
      <c r="K21" s="177"/>
      <c r="L21" s="201"/>
      <c r="M21" s="146">
        <f t="shared" si="0"/>
        <v>0</v>
      </c>
      <c r="N21" s="168"/>
      <c r="O21" s="146">
        <f t="shared" si="1"/>
        <v>0</v>
      </c>
      <c r="P21" s="6">
        <f t="shared" si="2"/>
        <v>0</v>
      </c>
      <c r="Q21" s="173"/>
      <c r="R21" s="156"/>
    </row>
    <row r="22" spans="2:19" s="40" customFormat="1" ht="15.95" hidden="1" customHeight="1">
      <c r="B22" s="140">
        <v>11</v>
      </c>
      <c r="C22" s="104">
        <v>41644</v>
      </c>
      <c r="D22" s="27" t="s">
        <v>157</v>
      </c>
      <c r="E22" s="43"/>
      <c r="F22" s="46"/>
      <c r="G22" s="46"/>
      <c r="H22" s="366">
        <f t="shared" si="3"/>
        <v>0</v>
      </c>
      <c r="I22" s="146">
        <f t="shared" si="4"/>
        <v>0</v>
      </c>
      <c r="J22" s="167"/>
      <c r="K22" s="146"/>
      <c r="L22" s="130"/>
      <c r="M22" s="28">
        <f t="shared" si="0"/>
        <v>0</v>
      </c>
      <c r="N22" s="130"/>
      <c r="O22" s="28">
        <f t="shared" si="1"/>
        <v>0</v>
      </c>
      <c r="P22" s="6">
        <f t="shared" si="2"/>
        <v>0</v>
      </c>
      <c r="Q22" s="176"/>
      <c r="R22" s="156"/>
    </row>
    <row r="23" spans="2:19" s="40" customFormat="1" ht="15.95" hidden="1" customHeight="1">
      <c r="B23" s="178">
        <v>12</v>
      </c>
      <c r="C23" s="108">
        <v>41645</v>
      </c>
      <c r="D23" s="27" t="s">
        <v>157</v>
      </c>
      <c r="E23" s="43"/>
      <c r="F23" s="46"/>
      <c r="G23" s="46"/>
      <c r="H23" s="374">
        <f t="shared" si="3"/>
        <v>0</v>
      </c>
      <c r="I23" s="146">
        <f t="shared" si="4"/>
        <v>0</v>
      </c>
      <c r="J23" s="167"/>
      <c r="K23" s="146"/>
      <c r="L23" s="201"/>
      <c r="M23" s="146">
        <f t="shared" si="0"/>
        <v>0</v>
      </c>
      <c r="N23" s="168"/>
      <c r="O23" s="146">
        <f t="shared" si="1"/>
        <v>0</v>
      </c>
      <c r="P23" s="6">
        <f t="shared" si="2"/>
        <v>0</v>
      </c>
      <c r="Q23" s="173"/>
      <c r="R23" s="180"/>
    </row>
    <row r="24" spans="2:19" s="40" customFormat="1" ht="15.95" hidden="1" customHeight="1">
      <c r="B24" s="178">
        <v>13</v>
      </c>
      <c r="C24" s="108">
        <v>41646</v>
      </c>
      <c r="D24" s="27" t="s">
        <v>65</v>
      </c>
      <c r="E24" s="43"/>
      <c r="F24" s="46"/>
      <c r="G24" s="46"/>
      <c r="H24" s="374">
        <f t="shared" si="3"/>
        <v>0</v>
      </c>
      <c r="I24" s="146">
        <f t="shared" si="4"/>
        <v>0</v>
      </c>
      <c r="J24" s="167"/>
      <c r="K24" s="146"/>
      <c r="L24" s="201"/>
      <c r="M24" s="176">
        <f t="shared" si="0"/>
        <v>0</v>
      </c>
      <c r="N24" s="168"/>
      <c r="O24" s="176">
        <f t="shared" si="1"/>
        <v>0</v>
      </c>
      <c r="P24" s="6">
        <f t="shared" si="2"/>
        <v>0</v>
      </c>
      <c r="Q24" s="173"/>
      <c r="R24" s="131"/>
    </row>
    <row r="25" spans="2:19" s="31" customFormat="1" ht="15.95" hidden="1" customHeight="1">
      <c r="B25" s="3153">
        <v>14</v>
      </c>
      <c r="C25" s="108">
        <v>41647</v>
      </c>
      <c r="D25" s="3" t="s">
        <v>43</v>
      </c>
      <c r="E25" s="42" t="s">
        <v>9</v>
      </c>
      <c r="F25" s="169">
        <v>1</v>
      </c>
      <c r="G25" s="169">
        <v>120</v>
      </c>
      <c r="H25" s="374">
        <f t="shared" si="3"/>
        <v>120</v>
      </c>
      <c r="I25" s="146">
        <f t="shared" si="4"/>
        <v>60000</v>
      </c>
      <c r="J25" s="167"/>
      <c r="K25" s="146"/>
      <c r="L25" s="130">
        <v>2</v>
      </c>
      <c r="M25" s="177">
        <f t="shared" si="0"/>
        <v>20000</v>
      </c>
      <c r="N25" s="130"/>
      <c r="O25" s="177">
        <f t="shared" si="1"/>
        <v>0</v>
      </c>
      <c r="P25" s="29">
        <f t="shared" si="2"/>
        <v>80000</v>
      </c>
      <c r="Q25" s="3172">
        <v>35000</v>
      </c>
      <c r="R25" s="3108" t="s">
        <v>251</v>
      </c>
    </row>
    <row r="26" spans="2:19" s="31" customFormat="1" ht="15.95" hidden="1" customHeight="1">
      <c r="B26" s="3155"/>
      <c r="C26" s="108">
        <v>41647</v>
      </c>
      <c r="D26" s="27" t="s">
        <v>130</v>
      </c>
      <c r="E26" s="43" t="s">
        <v>39</v>
      </c>
      <c r="F26" s="46">
        <v>1</v>
      </c>
      <c r="G26" s="46">
        <v>150</v>
      </c>
      <c r="H26" s="374">
        <f t="shared" si="3"/>
        <v>150</v>
      </c>
      <c r="I26" s="146">
        <f t="shared" si="4"/>
        <v>75000</v>
      </c>
      <c r="J26" s="167"/>
      <c r="K26" s="146"/>
      <c r="L26" s="130">
        <v>7</v>
      </c>
      <c r="M26" s="192">
        <f t="shared" si="0"/>
        <v>70000</v>
      </c>
      <c r="N26" s="130"/>
      <c r="O26" s="192">
        <f t="shared" si="1"/>
        <v>0</v>
      </c>
      <c r="P26" s="29">
        <f t="shared" si="2"/>
        <v>145000</v>
      </c>
      <c r="Q26" s="3173"/>
      <c r="R26" s="3396"/>
    </row>
    <row r="27" spans="2:19" s="31" customFormat="1" ht="15.95" hidden="1" customHeight="1">
      <c r="B27" s="3154"/>
      <c r="C27" s="108">
        <v>41647</v>
      </c>
      <c r="D27" s="27" t="s">
        <v>190</v>
      </c>
      <c r="E27" s="43"/>
      <c r="F27" s="46"/>
      <c r="G27" s="46"/>
      <c r="H27" s="374">
        <f>F27*G27</f>
        <v>0</v>
      </c>
      <c r="I27" s="146">
        <f>H27*500</f>
        <v>0</v>
      </c>
      <c r="J27" s="167"/>
      <c r="K27" s="146"/>
      <c r="L27" s="130"/>
      <c r="M27" s="192">
        <f>L27*10000</f>
        <v>0</v>
      </c>
      <c r="N27" s="130">
        <v>3</v>
      </c>
      <c r="O27" s="192">
        <f>N27*15000</f>
        <v>45000</v>
      </c>
      <c r="P27" s="29">
        <f>M27+K27+I27+O27</f>
        <v>45000</v>
      </c>
      <c r="Q27" s="3174"/>
      <c r="R27" s="3109"/>
    </row>
    <row r="28" spans="2:19" s="40" customFormat="1" ht="15.95" hidden="1" customHeight="1">
      <c r="B28" s="178">
        <v>15</v>
      </c>
      <c r="C28" s="108">
        <v>41648</v>
      </c>
      <c r="D28" s="27" t="s">
        <v>52</v>
      </c>
      <c r="E28" s="42"/>
      <c r="F28" s="169"/>
      <c r="G28" s="169"/>
      <c r="H28" s="366">
        <f t="shared" si="3"/>
        <v>0</v>
      </c>
      <c r="I28" s="146">
        <f t="shared" si="4"/>
        <v>0</v>
      </c>
      <c r="J28" s="167"/>
      <c r="K28" s="146"/>
      <c r="L28" s="130"/>
      <c r="M28" s="28">
        <f t="shared" si="0"/>
        <v>0</v>
      </c>
      <c r="N28" s="130"/>
      <c r="O28" s="28">
        <f t="shared" si="1"/>
        <v>0</v>
      </c>
      <c r="P28" s="6">
        <f t="shared" si="2"/>
        <v>0</v>
      </c>
      <c r="Q28" s="173">
        <v>35000</v>
      </c>
      <c r="R28" s="94"/>
    </row>
    <row r="29" spans="2:19" s="40" customFormat="1" ht="15.95" hidden="1" customHeight="1">
      <c r="B29" s="3153">
        <v>16</v>
      </c>
      <c r="C29" s="108">
        <v>41649</v>
      </c>
      <c r="D29" s="3" t="s">
        <v>43</v>
      </c>
      <c r="E29" s="42" t="s">
        <v>9</v>
      </c>
      <c r="F29" s="169">
        <v>1</v>
      </c>
      <c r="G29" s="169">
        <v>120</v>
      </c>
      <c r="H29" s="366">
        <f t="shared" si="3"/>
        <v>120</v>
      </c>
      <c r="I29" s="146">
        <f t="shared" si="4"/>
        <v>60000</v>
      </c>
      <c r="J29" s="167"/>
      <c r="K29" s="146"/>
      <c r="L29" s="130"/>
      <c r="M29" s="28">
        <f t="shared" si="0"/>
        <v>0</v>
      </c>
      <c r="N29" s="130"/>
      <c r="O29" s="28">
        <f t="shared" si="1"/>
        <v>0</v>
      </c>
      <c r="P29" s="6">
        <f t="shared" si="2"/>
        <v>60000</v>
      </c>
      <c r="Q29" s="3168">
        <v>35000</v>
      </c>
      <c r="R29" s="3169" t="s">
        <v>251</v>
      </c>
    </row>
    <row r="30" spans="2:19" s="40" customFormat="1" ht="15.95" hidden="1" customHeight="1">
      <c r="B30" s="3154"/>
      <c r="C30" s="108">
        <v>41649</v>
      </c>
      <c r="D30" s="27" t="s">
        <v>130</v>
      </c>
      <c r="E30" s="43" t="s">
        <v>39</v>
      </c>
      <c r="F30" s="46">
        <v>1</v>
      </c>
      <c r="G30" s="46">
        <v>150</v>
      </c>
      <c r="H30" s="366">
        <f>F30*G30</f>
        <v>150</v>
      </c>
      <c r="I30" s="146">
        <f>H30*500</f>
        <v>75000</v>
      </c>
      <c r="J30" s="167"/>
      <c r="K30" s="146"/>
      <c r="L30" s="130">
        <v>6</v>
      </c>
      <c r="M30" s="28">
        <f>L30*10000</f>
        <v>60000</v>
      </c>
      <c r="N30" s="130">
        <v>1</v>
      </c>
      <c r="O30" s="28">
        <f>N30*15000</f>
        <v>15000</v>
      </c>
      <c r="P30" s="6">
        <f>M30+K30+I30+O30</f>
        <v>150000</v>
      </c>
      <c r="Q30" s="3165"/>
      <c r="R30" s="3167"/>
    </row>
    <row r="31" spans="2:19" s="40" customFormat="1" ht="15.95" hidden="1" customHeight="1">
      <c r="B31" s="178">
        <v>17</v>
      </c>
      <c r="C31" s="108">
        <v>41650</v>
      </c>
      <c r="D31" s="27" t="s">
        <v>52</v>
      </c>
      <c r="E31" s="43"/>
      <c r="F31" s="46"/>
      <c r="G31" s="46"/>
      <c r="H31" s="367">
        <f t="shared" si="3"/>
        <v>0</v>
      </c>
      <c r="I31" s="146">
        <f t="shared" si="4"/>
        <v>0</v>
      </c>
      <c r="J31" s="20"/>
      <c r="K31" s="146"/>
      <c r="L31" s="130"/>
      <c r="M31" s="28">
        <f t="shared" si="0"/>
        <v>0</v>
      </c>
      <c r="N31" s="130"/>
      <c r="O31" s="28">
        <f t="shared" si="1"/>
        <v>0</v>
      </c>
      <c r="P31" s="6">
        <f t="shared" si="2"/>
        <v>0</v>
      </c>
      <c r="Q31" s="177">
        <v>35000</v>
      </c>
      <c r="R31" s="156"/>
    </row>
    <row r="32" spans="2:19" s="40" customFormat="1" ht="15.95" hidden="1" customHeight="1">
      <c r="B32" s="3158">
        <v>18</v>
      </c>
      <c r="C32" s="104">
        <v>41651</v>
      </c>
      <c r="D32" s="3" t="s">
        <v>43</v>
      </c>
      <c r="E32" s="42" t="s">
        <v>9</v>
      </c>
      <c r="F32" s="169">
        <v>1</v>
      </c>
      <c r="G32" s="169">
        <v>120</v>
      </c>
      <c r="H32" s="366">
        <f t="shared" si="3"/>
        <v>120</v>
      </c>
      <c r="I32" s="146">
        <f t="shared" si="4"/>
        <v>60000</v>
      </c>
      <c r="J32" s="169"/>
      <c r="K32" s="47"/>
      <c r="L32" s="130">
        <v>2.5</v>
      </c>
      <c r="M32" s="28">
        <f t="shared" si="0"/>
        <v>25000</v>
      </c>
      <c r="N32" s="130"/>
      <c r="O32" s="28">
        <f t="shared" si="1"/>
        <v>0</v>
      </c>
      <c r="P32" s="6">
        <f t="shared" si="2"/>
        <v>85000</v>
      </c>
      <c r="Q32" s="173"/>
      <c r="R32" s="94"/>
    </row>
    <row r="33" spans="2:18" s="40" customFormat="1" ht="15.95" hidden="1" customHeight="1">
      <c r="B33" s="3160"/>
      <c r="C33" s="104">
        <v>41651</v>
      </c>
      <c r="D33" s="3" t="s">
        <v>65</v>
      </c>
      <c r="E33" s="42"/>
      <c r="F33" s="169"/>
      <c r="G33" s="169"/>
      <c r="H33" s="366">
        <f>F33*G33</f>
        <v>0</v>
      </c>
      <c r="I33" s="146">
        <f>H33*500</f>
        <v>0</v>
      </c>
      <c r="J33" s="169"/>
      <c r="K33" s="47"/>
      <c r="L33" s="130">
        <v>4</v>
      </c>
      <c r="M33" s="28">
        <f>L33*10000</f>
        <v>40000</v>
      </c>
      <c r="N33" s="130"/>
      <c r="O33" s="28">
        <f>N33*15000</f>
        <v>0</v>
      </c>
      <c r="P33" s="6">
        <f>M33+K33+I33+O33</f>
        <v>40000</v>
      </c>
      <c r="Q33" s="188">
        <v>35000</v>
      </c>
      <c r="R33" s="94"/>
    </row>
    <row r="34" spans="2:18" s="40" customFormat="1" ht="15.95" hidden="1" customHeight="1">
      <c r="B34" s="3153">
        <v>19</v>
      </c>
      <c r="C34" s="108">
        <v>41652</v>
      </c>
      <c r="D34" s="3" t="s">
        <v>43</v>
      </c>
      <c r="E34" s="42" t="s">
        <v>9</v>
      </c>
      <c r="F34" s="169">
        <v>1</v>
      </c>
      <c r="G34" s="169">
        <v>120</v>
      </c>
      <c r="H34" s="366">
        <f t="shared" si="3"/>
        <v>120</v>
      </c>
      <c r="I34" s="146">
        <f t="shared" si="4"/>
        <v>60000</v>
      </c>
      <c r="J34" s="169"/>
      <c r="K34" s="47"/>
      <c r="L34" s="130">
        <v>6</v>
      </c>
      <c r="M34" s="28">
        <f t="shared" si="0"/>
        <v>60000</v>
      </c>
      <c r="N34" s="130"/>
      <c r="O34" s="146">
        <f t="shared" si="1"/>
        <v>0</v>
      </c>
      <c r="P34" s="6">
        <f t="shared" si="2"/>
        <v>120000</v>
      </c>
      <c r="Q34" s="176"/>
      <c r="R34" s="156"/>
    </row>
    <row r="35" spans="2:18" s="40" customFormat="1" ht="15.95" hidden="1" customHeight="1">
      <c r="B35" s="3154"/>
      <c r="C35" s="108">
        <v>41652</v>
      </c>
      <c r="D35" s="3" t="s">
        <v>65</v>
      </c>
      <c r="E35" s="42"/>
      <c r="F35" s="169"/>
      <c r="G35" s="169"/>
      <c r="H35" s="366">
        <f>F35*G35</f>
        <v>0</v>
      </c>
      <c r="I35" s="146">
        <f>H35*500</f>
        <v>0</v>
      </c>
      <c r="J35" s="169"/>
      <c r="K35" s="47"/>
      <c r="L35" s="130"/>
      <c r="M35" s="28">
        <f>L35*10000</f>
        <v>0</v>
      </c>
      <c r="N35" s="130">
        <v>4</v>
      </c>
      <c r="O35" s="146">
        <f>N35*15000</f>
        <v>60000</v>
      </c>
      <c r="P35" s="6">
        <f>M35+K35+I35+O35</f>
        <v>60000</v>
      </c>
      <c r="Q35" s="191"/>
      <c r="R35" s="156"/>
    </row>
    <row r="36" spans="2:18" s="40" customFormat="1" ht="15.95" hidden="1" customHeight="1">
      <c r="B36" s="178">
        <v>20</v>
      </c>
      <c r="C36" s="108">
        <v>41653</v>
      </c>
      <c r="D36" s="27" t="s">
        <v>52</v>
      </c>
      <c r="E36" s="42"/>
      <c r="F36" s="169"/>
      <c r="G36" s="169"/>
      <c r="H36" s="366">
        <f t="shared" si="3"/>
        <v>0</v>
      </c>
      <c r="I36" s="146">
        <f t="shared" si="4"/>
        <v>0</v>
      </c>
      <c r="J36" s="20"/>
      <c r="K36" s="146"/>
      <c r="L36" s="130"/>
      <c r="M36" s="28">
        <f t="shared" si="0"/>
        <v>0</v>
      </c>
      <c r="N36" s="130"/>
      <c r="O36" s="28">
        <f t="shared" si="1"/>
        <v>0</v>
      </c>
      <c r="P36" s="6">
        <f t="shared" si="2"/>
        <v>0</v>
      </c>
      <c r="Q36" s="177">
        <v>35000</v>
      </c>
      <c r="R36" s="95"/>
    </row>
    <row r="37" spans="2:18" s="40" customFormat="1" ht="15.95" hidden="1" customHeight="1">
      <c r="B37" s="3153">
        <v>21</v>
      </c>
      <c r="C37" s="108">
        <v>41654</v>
      </c>
      <c r="D37" s="3" t="s">
        <v>133</v>
      </c>
      <c r="E37" s="42"/>
      <c r="F37" s="169"/>
      <c r="G37" s="169"/>
      <c r="H37" s="366">
        <f>F37*G37</f>
        <v>0</v>
      </c>
      <c r="I37" s="146">
        <f>H37*500</f>
        <v>0</v>
      </c>
      <c r="J37" s="169"/>
      <c r="K37" s="47"/>
      <c r="L37" s="130"/>
      <c r="M37" s="28">
        <f>L37*10000</f>
        <v>0</v>
      </c>
      <c r="N37" s="130"/>
      <c r="O37" s="28">
        <f>N37*15000</f>
        <v>0</v>
      </c>
      <c r="P37" s="6">
        <f>M37+K37+I37+O37</f>
        <v>0</v>
      </c>
      <c r="Q37" s="3172">
        <v>35000</v>
      </c>
      <c r="R37" s="156"/>
    </row>
    <row r="38" spans="2:18" s="40" customFormat="1" ht="15.95" hidden="1" customHeight="1">
      <c r="B38" s="3155"/>
      <c r="C38" s="108">
        <v>41654</v>
      </c>
      <c r="D38" s="3" t="s">
        <v>136</v>
      </c>
      <c r="E38" s="42" t="s">
        <v>10</v>
      </c>
      <c r="F38" s="169">
        <v>1</v>
      </c>
      <c r="G38" s="169">
        <v>30</v>
      </c>
      <c r="H38" s="366">
        <f t="shared" si="3"/>
        <v>30</v>
      </c>
      <c r="I38" s="146">
        <f t="shared" si="4"/>
        <v>15000</v>
      </c>
      <c r="J38" s="169"/>
      <c r="K38" s="47"/>
      <c r="L38" s="130"/>
      <c r="M38" s="28">
        <f t="shared" si="0"/>
        <v>0</v>
      </c>
      <c r="N38" s="130"/>
      <c r="O38" s="28">
        <f t="shared" si="1"/>
        <v>0</v>
      </c>
      <c r="P38" s="6">
        <f t="shared" si="2"/>
        <v>15000</v>
      </c>
      <c r="Q38" s="3173"/>
      <c r="R38" s="156"/>
    </row>
    <row r="39" spans="2:18" s="40" customFormat="1" ht="15.95" hidden="1" customHeight="1">
      <c r="B39" s="3154"/>
      <c r="C39" s="108">
        <v>41654</v>
      </c>
      <c r="D39" s="27" t="s">
        <v>130</v>
      </c>
      <c r="E39" s="43" t="s">
        <v>39</v>
      </c>
      <c r="F39" s="46">
        <v>1</v>
      </c>
      <c r="G39" s="46">
        <v>150</v>
      </c>
      <c r="H39" s="366">
        <f>F39*G39</f>
        <v>150</v>
      </c>
      <c r="I39" s="146">
        <f>H39*500</f>
        <v>75000</v>
      </c>
      <c r="J39" s="169"/>
      <c r="K39" s="47"/>
      <c r="L39" s="130">
        <v>7</v>
      </c>
      <c r="M39" s="28">
        <f>L39*10000</f>
        <v>70000</v>
      </c>
      <c r="N39" s="130"/>
      <c r="O39" s="28">
        <f>N39*15000</f>
        <v>0</v>
      </c>
      <c r="P39" s="6">
        <f>M39+K39+I39+O39</f>
        <v>145000</v>
      </c>
      <c r="Q39" s="3174"/>
      <c r="R39" s="156"/>
    </row>
    <row r="40" spans="2:18" s="40" customFormat="1" ht="15.95" hidden="1" customHeight="1">
      <c r="B40" s="3153">
        <v>22</v>
      </c>
      <c r="C40" s="108">
        <v>41655</v>
      </c>
      <c r="D40" s="3" t="s">
        <v>43</v>
      </c>
      <c r="E40" s="42" t="s">
        <v>9</v>
      </c>
      <c r="F40" s="169">
        <v>1</v>
      </c>
      <c r="G40" s="169">
        <v>120</v>
      </c>
      <c r="H40" s="366">
        <f t="shared" si="3"/>
        <v>120</v>
      </c>
      <c r="I40" s="146">
        <f t="shared" si="4"/>
        <v>60000</v>
      </c>
      <c r="J40" s="169"/>
      <c r="K40" s="47"/>
      <c r="L40" s="130">
        <v>1.5</v>
      </c>
      <c r="M40" s="28">
        <f t="shared" si="0"/>
        <v>15000</v>
      </c>
      <c r="N40" s="130"/>
      <c r="O40" s="28">
        <f t="shared" si="1"/>
        <v>0</v>
      </c>
      <c r="P40" s="6">
        <f t="shared" si="2"/>
        <v>75000</v>
      </c>
      <c r="Q40" s="175"/>
      <c r="R40" s="156"/>
    </row>
    <row r="41" spans="2:18" s="40" customFormat="1" ht="15.95" hidden="1" customHeight="1">
      <c r="B41" s="3154"/>
      <c r="C41" s="108">
        <v>41655</v>
      </c>
      <c r="D41" s="3" t="s">
        <v>136</v>
      </c>
      <c r="E41" s="42" t="s">
        <v>10</v>
      </c>
      <c r="F41" s="169">
        <v>1</v>
      </c>
      <c r="G41" s="169">
        <v>30</v>
      </c>
      <c r="H41" s="366">
        <f>F41*G41</f>
        <v>30</v>
      </c>
      <c r="I41" s="146">
        <f>H41*500</f>
        <v>15000</v>
      </c>
      <c r="J41" s="169"/>
      <c r="K41" s="47"/>
      <c r="L41" s="130">
        <v>2</v>
      </c>
      <c r="M41" s="28">
        <f>L41*10000</f>
        <v>20000</v>
      </c>
      <c r="N41" s="130"/>
      <c r="O41" s="28">
        <f>N41*15000</f>
        <v>0</v>
      </c>
      <c r="P41" s="6">
        <f>M41+K41+I41+O41</f>
        <v>35000</v>
      </c>
      <c r="Q41" s="189"/>
      <c r="R41" s="156"/>
    </row>
    <row r="42" spans="2:18" s="40" customFormat="1" ht="15.95" hidden="1" customHeight="1">
      <c r="B42" s="178">
        <v>23</v>
      </c>
      <c r="C42" s="108">
        <v>41656</v>
      </c>
      <c r="D42" s="27" t="s">
        <v>129</v>
      </c>
      <c r="E42" s="43" t="s">
        <v>39</v>
      </c>
      <c r="F42" s="46">
        <v>1</v>
      </c>
      <c r="G42" s="46">
        <v>150</v>
      </c>
      <c r="H42" s="366">
        <f t="shared" si="3"/>
        <v>150</v>
      </c>
      <c r="I42" s="146">
        <f t="shared" si="4"/>
        <v>75000</v>
      </c>
      <c r="J42" s="169"/>
      <c r="K42" s="47"/>
      <c r="L42" s="201">
        <v>7</v>
      </c>
      <c r="M42" s="176">
        <f t="shared" si="0"/>
        <v>70000</v>
      </c>
      <c r="N42" s="168"/>
      <c r="O42" s="176">
        <f t="shared" si="1"/>
        <v>0</v>
      </c>
      <c r="P42" s="6">
        <f t="shared" si="2"/>
        <v>145000</v>
      </c>
      <c r="Q42" s="176">
        <v>35000</v>
      </c>
      <c r="R42" s="180"/>
    </row>
    <row r="43" spans="2:18" s="40" customFormat="1" ht="15.95" hidden="1" customHeight="1">
      <c r="B43" s="3153">
        <v>24</v>
      </c>
      <c r="C43" s="108">
        <v>41657</v>
      </c>
      <c r="D43" s="3" t="s">
        <v>43</v>
      </c>
      <c r="E43" s="42" t="s">
        <v>9</v>
      </c>
      <c r="F43" s="169">
        <v>1</v>
      </c>
      <c r="G43" s="169">
        <v>120</v>
      </c>
      <c r="H43" s="366">
        <f t="shared" si="3"/>
        <v>120</v>
      </c>
      <c r="I43" s="146">
        <f t="shared" si="4"/>
        <v>60000</v>
      </c>
      <c r="J43" s="169"/>
      <c r="K43" s="47"/>
      <c r="L43" s="201">
        <v>3</v>
      </c>
      <c r="M43" s="176">
        <f t="shared" si="0"/>
        <v>30000</v>
      </c>
      <c r="N43" s="168">
        <v>1</v>
      </c>
      <c r="O43" s="176">
        <f t="shared" si="1"/>
        <v>15000</v>
      </c>
      <c r="P43" s="6">
        <f t="shared" si="2"/>
        <v>105000</v>
      </c>
      <c r="Q43" s="3168">
        <v>35000</v>
      </c>
      <c r="R43" s="3169" t="s">
        <v>251</v>
      </c>
    </row>
    <row r="44" spans="2:18" s="40" customFormat="1" ht="15.95" hidden="1" customHeight="1">
      <c r="B44" s="3155"/>
      <c r="C44" s="108">
        <v>41657</v>
      </c>
      <c r="D44" s="3" t="s">
        <v>136</v>
      </c>
      <c r="E44" s="42" t="s">
        <v>10</v>
      </c>
      <c r="F44" s="169">
        <v>1</v>
      </c>
      <c r="G44" s="169">
        <v>30</v>
      </c>
      <c r="H44" s="366">
        <f t="shared" si="3"/>
        <v>30</v>
      </c>
      <c r="I44" s="146">
        <f t="shared" si="4"/>
        <v>15000</v>
      </c>
      <c r="J44" s="169"/>
      <c r="K44" s="47"/>
      <c r="L44" s="201"/>
      <c r="M44" s="191">
        <f t="shared" si="0"/>
        <v>0</v>
      </c>
      <c r="N44" s="201"/>
      <c r="O44" s="191">
        <f t="shared" si="1"/>
        <v>0</v>
      </c>
      <c r="P44" s="6">
        <f t="shared" si="2"/>
        <v>15000</v>
      </c>
      <c r="Q44" s="3177"/>
      <c r="R44" s="3171"/>
    </row>
    <row r="45" spans="2:18" s="40" customFormat="1" ht="15.95" hidden="1" customHeight="1">
      <c r="B45" s="3154"/>
      <c r="C45" s="108">
        <v>41657</v>
      </c>
      <c r="D45" s="27" t="s">
        <v>129</v>
      </c>
      <c r="E45" s="43" t="s">
        <v>39</v>
      </c>
      <c r="F45" s="46">
        <v>1</v>
      </c>
      <c r="G45" s="46">
        <v>150</v>
      </c>
      <c r="H45" s="366">
        <f>F45*G45</f>
        <v>150</v>
      </c>
      <c r="I45" s="146">
        <f>H45*500</f>
        <v>75000</v>
      </c>
      <c r="J45" s="169"/>
      <c r="K45" s="47"/>
      <c r="L45" s="201">
        <v>6</v>
      </c>
      <c r="M45" s="191">
        <f>L45*10000</f>
        <v>60000</v>
      </c>
      <c r="N45" s="201">
        <v>1</v>
      </c>
      <c r="O45" s="191">
        <f>N45*15000</f>
        <v>15000</v>
      </c>
      <c r="P45" s="6">
        <f>M45+K45+I45+O45</f>
        <v>150000</v>
      </c>
      <c r="Q45" s="3165"/>
      <c r="R45" s="3167"/>
    </row>
    <row r="46" spans="2:18" s="40" customFormat="1" ht="15.95" hidden="1" customHeight="1">
      <c r="B46" s="3158">
        <v>25</v>
      </c>
      <c r="C46" s="104">
        <v>41658</v>
      </c>
      <c r="D46" s="3" t="s">
        <v>133</v>
      </c>
      <c r="E46" s="42"/>
      <c r="F46" s="169"/>
      <c r="G46" s="169"/>
      <c r="H46" s="366">
        <f t="shared" si="3"/>
        <v>0</v>
      </c>
      <c r="I46" s="146">
        <f t="shared" si="4"/>
        <v>0</v>
      </c>
      <c r="J46" s="169"/>
      <c r="K46" s="47"/>
      <c r="L46" s="201">
        <v>4</v>
      </c>
      <c r="M46" s="176">
        <f t="shared" si="0"/>
        <v>40000</v>
      </c>
      <c r="N46" s="168"/>
      <c r="O46" s="176">
        <f t="shared" si="1"/>
        <v>0</v>
      </c>
      <c r="P46" s="6">
        <f t="shared" si="2"/>
        <v>40000</v>
      </c>
      <c r="Q46" s="3168">
        <v>35000</v>
      </c>
      <c r="R46" s="156"/>
    </row>
    <row r="47" spans="2:18" s="40" customFormat="1" ht="15.95" hidden="1" customHeight="1">
      <c r="B47" s="3159"/>
      <c r="C47" s="104">
        <v>41658</v>
      </c>
      <c r="D47" s="3" t="s">
        <v>136</v>
      </c>
      <c r="E47" s="42" t="s">
        <v>10</v>
      </c>
      <c r="F47" s="169">
        <v>1</v>
      </c>
      <c r="G47" s="169">
        <v>30</v>
      </c>
      <c r="H47" s="366">
        <f t="shared" si="3"/>
        <v>30</v>
      </c>
      <c r="I47" s="146">
        <f t="shared" si="4"/>
        <v>15000</v>
      </c>
      <c r="J47" s="169"/>
      <c r="K47" s="47"/>
      <c r="L47" s="201">
        <v>1</v>
      </c>
      <c r="M47" s="191">
        <f t="shared" si="0"/>
        <v>10000</v>
      </c>
      <c r="N47" s="201"/>
      <c r="O47" s="191">
        <f t="shared" si="1"/>
        <v>0</v>
      </c>
      <c r="P47" s="6">
        <f t="shared" si="2"/>
        <v>25000</v>
      </c>
      <c r="Q47" s="3177"/>
      <c r="R47" s="156"/>
    </row>
    <row r="48" spans="2:18" s="40" customFormat="1" ht="15.95" hidden="1" customHeight="1">
      <c r="B48" s="3160"/>
      <c r="C48" s="104">
        <v>41658</v>
      </c>
      <c r="D48" s="27" t="s">
        <v>129</v>
      </c>
      <c r="E48" s="43" t="s">
        <v>39</v>
      </c>
      <c r="F48" s="46">
        <v>1</v>
      </c>
      <c r="G48" s="46">
        <v>150</v>
      </c>
      <c r="H48" s="366">
        <f>F48*G48</f>
        <v>150</v>
      </c>
      <c r="I48" s="146">
        <f>H48*500</f>
        <v>75000</v>
      </c>
      <c r="J48" s="169"/>
      <c r="K48" s="47"/>
      <c r="L48" s="201">
        <v>5.5</v>
      </c>
      <c r="M48" s="191">
        <f>L48*10000</f>
        <v>55000</v>
      </c>
      <c r="N48" s="201">
        <v>1.5</v>
      </c>
      <c r="O48" s="191">
        <f>N48*15000</f>
        <v>22500</v>
      </c>
      <c r="P48" s="6">
        <f>M48+K48+I48+O48</f>
        <v>152500</v>
      </c>
      <c r="Q48" s="3165"/>
      <c r="R48" s="156"/>
    </row>
    <row r="49" spans="1:19" s="40" customFormat="1" ht="15.95" hidden="1" customHeight="1">
      <c r="B49" s="178">
        <v>26</v>
      </c>
      <c r="C49" s="108">
        <v>41659</v>
      </c>
      <c r="D49" s="3" t="s">
        <v>133</v>
      </c>
      <c r="E49" s="42"/>
      <c r="F49" s="169"/>
      <c r="G49" s="169"/>
      <c r="H49" s="366">
        <f t="shared" si="3"/>
        <v>0</v>
      </c>
      <c r="I49" s="146">
        <f t="shared" si="4"/>
        <v>0</v>
      </c>
      <c r="J49" s="169"/>
      <c r="K49" s="47"/>
      <c r="L49" s="201">
        <v>4</v>
      </c>
      <c r="M49" s="176">
        <f t="shared" si="0"/>
        <v>40000</v>
      </c>
      <c r="N49" s="168"/>
      <c r="O49" s="176">
        <f t="shared" si="1"/>
        <v>0</v>
      </c>
      <c r="P49" s="6">
        <f t="shared" si="2"/>
        <v>40000</v>
      </c>
      <c r="Q49" s="176"/>
      <c r="R49" s="156"/>
    </row>
    <row r="50" spans="1:19" s="40" customFormat="1" ht="15.95" hidden="1" customHeight="1">
      <c r="B50" s="178">
        <v>27</v>
      </c>
      <c r="C50" s="108">
        <v>41660</v>
      </c>
      <c r="D50" s="27" t="s">
        <v>130</v>
      </c>
      <c r="E50" s="43" t="s">
        <v>39</v>
      </c>
      <c r="F50" s="46">
        <v>1</v>
      </c>
      <c r="G50" s="46">
        <v>150</v>
      </c>
      <c r="H50" s="366">
        <f t="shared" si="3"/>
        <v>150</v>
      </c>
      <c r="I50" s="146">
        <f t="shared" si="4"/>
        <v>75000</v>
      </c>
      <c r="J50" s="169"/>
      <c r="K50" s="47"/>
      <c r="L50" s="109">
        <v>2.5</v>
      </c>
      <c r="M50" s="173">
        <f t="shared" si="0"/>
        <v>25000</v>
      </c>
      <c r="N50" s="109"/>
      <c r="O50" s="173">
        <f t="shared" si="1"/>
        <v>0</v>
      </c>
      <c r="P50" s="110">
        <f t="shared" si="2"/>
        <v>100000</v>
      </c>
      <c r="Q50" s="173">
        <v>35000</v>
      </c>
      <c r="R50" s="132"/>
    </row>
    <row r="51" spans="1:19" s="40" customFormat="1" ht="15.95" hidden="1" customHeight="1">
      <c r="B51" s="3153">
        <v>28</v>
      </c>
      <c r="C51" s="108">
        <v>41661</v>
      </c>
      <c r="D51" s="3" t="s">
        <v>43</v>
      </c>
      <c r="E51" s="42" t="s">
        <v>9</v>
      </c>
      <c r="F51" s="169">
        <v>1</v>
      </c>
      <c r="G51" s="169">
        <v>120</v>
      </c>
      <c r="H51" s="367">
        <f t="shared" si="3"/>
        <v>120</v>
      </c>
      <c r="I51" s="177">
        <f t="shared" si="4"/>
        <v>60000</v>
      </c>
      <c r="J51" s="46"/>
      <c r="K51" s="28"/>
      <c r="L51" s="158">
        <v>3</v>
      </c>
      <c r="M51" s="175">
        <f t="shared" si="0"/>
        <v>30000</v>
      </c>
      <c r="N51" s="158"/>
      <c r="O51" s="175">
        <f t="shared" si="1"/>
        <v>0</v>
      </c>
      <c r="P51" s="159">
        <f t="shared" si="2"/>
        <v>90000</v>
      </c>
      <c r="Q51" s="175"/>
      <c r="R51" s="160"/>
    </row>
    <row r="52" spans="1:19" s="40" customFormat="1" ht="15.95" hidden="1" customHeight="1">
      <c r="B52" s="3154"/>
      <c r="C52" s="108">
        <v>41661</v>
      </c>
      <c r="D52" s="20" t="s">
        <v>42</v>
      </c>
      <c r="E52" s="169" t="s">
        <v>9</v>
      </c>
      <c r="F52" s="169">
        <v>1</v>
      </c>
      <c r="G52" s="169">
        <v>30</v>
      </c>
      <c r="H52" s="367">
        <f>F52*G52</f>
        <v>30</v>
      </c>
      <c r="I52" s="192">
        <f>H52*500</f>
        <v>15000</v>
      </c>
      <c r="J52" s="46"/>
      <c r="K52" s="28"/>
      <c r="L52" s="158">
        <v>2</v>
      </c>
      <c r="M52" s="189">
        <f>L52*10000</f>
        <v>20000</v>
      </c>
      <c r="N52" s="158"/>
      <c r="O52" s="189">
        <f>N52*15000</f>
        <v>0</v>
      </c>
      <c r="P52" s="159">
        <f>M52+K52+I52+O52</f>
        <v>35000</v>
      </c>
      <c r="Q52" s="189"/>
      <c r="R52" s="160"/>
    </row>
    <row r="53" spans="1:19" s="40" customFormat="1" ht="15.95" hidden="1" customHeight="1">
      <c r="B53" s="3153">
        <v>29</v>
      </c>
      <c r="C53" s="108">
        <v>41662</v>
      </c>
      <c r="D53" s="20" t="s">
        <v>42</v>
      </c>
      <c r="E53" s="169" t="s">
        <v>9</v>
      </c>
      <c r="F53" s="169">
        <v>1</v>
      </c>
      <c r="G53" s="169">
        <v>30</v>
      </c>
      <c r="H53" s="367">
        <f>F53*G53</f>
        <v>30</v>
      </c>
      <c r="I53" s="28">
        <f>H53*500</f>
        <v>15000</v>
      </c>
      <c r="J53" s="46"/>
      <c r="K53" s="157"/>
      <c r="L53" s="123"/>
      <c r="M53" s="103">
        <f>L53*10000</f>
        <v>0</v>
      </c>
      <c r="N53" s="123"/>
      <c r="O53" s="103">
        <f>N53*15000</f>
        <v>0</v>
      </c>
      <c r="P53" s="124">
        <f>M53+K53+I53+O53</f>
        <v>15000</v>
      </c>
      <c r="Q53" s="3215">
        <v>35000</v>
      </c>
      <c r="R53" s="3300" t="s">
        <v>251</v>
      </c>
    </row>
    <row r="54" spans="1:19" s="40" customFormat="1" ht="15.95" hidden="1" customHeight="1">
      <c r="B54" s="3154"/>
      <c r="C54" s="108">
        <v>41662</v>
      </c>
      <c r="D54" s="27" t="s">
        <v>130</v>
      </c>
      <c r="E54" s="43" t="s">
        <v>39</v>
      </c>
      <c r="F54" s="46">
        <v>1</v>
      </c>
      <c r="G54" s="46">
        <v>150</v>
      </c>
      <c r="H54" s="367">
        <f t="shared" si="3"/>
        <v>150</v>
      </c>
      <c r="I54" s="28">
        <f t="shared" si="4"/>
        <v>75000</v>
      </c>
      <c r="J54" s="46"/>
      <c r="K54" s="157"/>
      <c r="L54" s="123">
        <v>4.5</v>
      </c>
      <c r="M54" s="103">
        <f t="shared" si="0"/>
        <v>45000</v>
      </c>
      <c r="N54" s="123"/>
      <c r="O54" s="103">
        <f t="shared" si="1"/>
        <v>0</v>
      </c>
      <c r="P54" s="124">
        <f t="shared" si="2"/>
        <v>120000</v>
      </c>
      <c r="Q54" s="3217"/>
      <c r="R54" s="3302"/>
    </row>
    <row r="55" spans="1:19" s="40" customFormat="1" ht="15.95" hidden="1" customHeight="1">
      <c r="B55" s="3153">
        <v>30</v>
      </c>
      <c r="C55" s="108">
        <v>41663</v>
      </c>
      <c r="D55" s="20" t="s">
        <v>42</v>
      </c>
      <c r="E55" s="169" t="s">
        <v>9</v>
      </c>
      <c r="F55" s="169">
        <v>1</v>
      </c>
      <c r="G55" s="169">
        <v>30</v>
      </c>
      <c r="H55" s="367">
        <f>F55*G55</f>
        <v>30</v>
      </c>
      <c r="I55" s="192">
        <f>H55*500</f>
        <v>15000</v>
      </c>
      <c r="J55" s="46"/>
      <c r="K55" s="28"/>
      <c r="L55" s="123">
        <v>3</v>
      </c>
      <c r="M55" s="103">
        <f>L55*10000</f>
        <v>30000</v>
      </c>
      <c r="N55" s="123">
        <v>1</v>
      </c>
      <c r="O55" s="103">
        <f>N55*15000</f>
        <v>15000</v>
      </c>
      <c r="P55" s="124">
        <f>M55+K55+I55+O55</f>
        <v>60000</v>
      </c>
      <c r="Q55" s="3215">
        <v>35000</v>
      </c>
      <c r="R55" s="3300" t="s">
        <v>251</v>
      </c>
    </row>
    <row r="56" spans="1:19" s="40" customFormat="1" ht="15.95" hidden="1" customHeight="1">
      <c r="B56" s="3154"/>
      <c r="C56" s="108">
        <v>41663</v>
      </c>
      <c r="D56" s="27" t="s">
        <v>130</v>
      </c>
      <c r="E56" s="43" t="s">
        <v>39</v>
      </c>
      <c r="F56" s="46">
        <v>1</v>
      </c>
      <c r="G56" s="46">
        <v>150</v>
      </c>
      <c r="H56" s="367">
        <f t="shared" si="3"/>
        <v>150</v>
      </c>
      <c r="I56" s="177">
        <f t="shared" si="4"/>
        <v>75000</v>
      </c>
      <c r="J56" s="46"/>
      <c r="K56" s="28"/>
      <c r="L56" s="123">
        <v>5</v>
      </c>
      <c r="M56" s="103">
        <f t="shared" si="0"/>
        <v>50000</v>
      </c>
      <c r="N56" s="123">
        <v>2</v>
      </c>
      <c r="O56" s="103">
        <f t="shared" si="1"/>
        <v>30000</v>
      </c>
      <c r="P56" s="124">
        <f t="shared" si="2"/>
        <v>155000</v>
      </c>
      <c r="Q56" s="3217"/>
      <c r="R56" s="3302"/>
    </row>
    <row r="57" spans="1:19" s="112" customFormat="1" ht="15.95" hidden="1" customHeight="1">
      <c r="B57" s="3156">
        <v>31</v>
      </c>
      <c r="C57" s="108">
        <v>41664</v>
      </c>
      <c r="D57" s="3" t="s">
        <v>150</v>
      </c>
      <c r="E57" s="42" t="s">
        <v>9</v>
      </c>
      <c r="F57" s="169">
        <v>1</v>
      </c>
      <c r="G57" s="169">
        <v>120</v>
      </c>
      <c r="H57" s="366">
        <f>F57*G57</f>
        <v>120</v>
      </c>
      <c r="I57" s="146">
        <f>H57*500</f>
        <v>60000</v>
      </c>
      <c r="J57" s="169"/>
      <c r="K57" s="47"/>
      <c r="L57" s="130">
        <v>2</v>
      </c>
      <c r="M57" s="28">
        <f>L57*10000</f>
        <v>20000</v>
      </c>
      <c r="N57" s="130"/>
      <c r="O57" s="28">
        <f>N57*15000</f>
        <v>0</v>
      </c>
      <c r="P57" s="6">
        <f>M57+K57+I57+O57</f>
        <v>80000</v>
      </c>
      <c r="Q57" s="192"/>
      <c r="R57" s="156"/>
    </row>
    <row r="58" spans="1:19" s="112" customFormat="1" ht="15.95" hidden="1" customHeight="1" thickBot="1">
      <c r="B58" s="3157"/>
      <c r="C58" s="152">
        <v>41664</v>
      </c>
      <c r="D58" s="16" t="s">
        <v>65</v>
      </c>
      <c r="E58" s="14"/>
      <c r="F58" s="44"/>
      <c r="G58" s="44"/>
      <c r="H58" s="373">
        <f t="shared" si="3"/>
        <v>0</v>
      </c>
      <c r="I58" s="147">
        <f t="shared" si="4"/>
        <v>0</v>
      </c>
      <c r="J58" s="44"/>
      <c r="K58" s="48"/>
      <c r="L58" s="33">
        <v>4</v>
      </c>
      <c r="M58" s="45">
        <f t="shared" si="0"/>
        <v>40000</v>
      </c>
      <c r="N58" s="33"/>
      <c r="O58" s="45">
        <f t="shared" si="1"/>
        <v>0</v>
      </c>
      <c r="P58" s="17">
        <f t="shared" si="2"/>
        <v>40000</v>
      </c>
      <c r="Q58" s="196"/>
      <c r="R58" s="185"/>
    </row>
    <row r="59" spans="1:19" s="344" customFormat="1" ht="15.95" hidden="1" customHeight="1">
      <c r="B59" s="3252">
        <v>1</v>
      </c>
      <c r="C59" s="571">
        <v>41665</v>
      </c>
      <c r="D59" s="642" t="s">
        <v>43</v>
      </c>
      <c r="E59" s="488" t="s">
        <v>9</v>
      </c>
      <c r="F59" s="488">
        <v>1</v>
      </c>
      <c r="G59" s="488">
        <v>120</v>
      </c>
      <c r="H59" s="1022">
        <f>F59*G59</f>
        <v>120</v>
      </c>
      <c r="I59" s="644">
        <f>H59*500</f>
        <v>60000</v>
      </c>
      <c r="J59" s="488"/>
      <c r="K59" s="645"/>
      <c r="L59" s="1022">
        <v>3</v>
      </c>
      <c r="M59" s="644">
        <f t="shared" si="0"/>
        <v>30000</v>
      </c>
      <c r="N59" s="488"/>
      <c r="O59" s="645">
        <f>N59*15000</f>
        <v>0</v>
      </c>
      <c r="P59" s="645">
        <f>I59+K59+M59+O59</f>
        <v>90000</v>
      </c>
      <c r="Q59" s="3397" t="s">
        <v>311</v>
      </c>
      <c r="R59" s="646"/>
    </row>
    <row r="60" spans="1:19" s="344" customFormat="1" ht="15.95" hidden="1" customHeight="1">
      <c r="B60" s="3087"/>
      <c r="C60" s="524">
        <v>41665</v>
      </c>
      <c r="D60" s="626" t="s">
        <v>156</v>
      </c>
      <c r="E60" s="494" t="s">
        <v>10</v>
      </c>
      <c r="F60" s="494">
        <v>1</v>
      </c>
      <c r="G60" s="494">
        <v>30</v>
      </c>
      <c r="H60" s="858">
        <f>F60*G60</f>
        <v>30</v>
      </c>
      <c r="I60" s="647">
        <f>H60*500</f>
        <v>15000</v>
      </c>
      <c r="J60" s="494"/>
      <c r="K60" s="505"/>
      <c r="L60" s="858">
        <v>2.5</v>
      </c>
      <c r="M60" s="647">
        <f t="shared" si="0"/>
        <v>25000</v>
      </c>
      <c r="N60" s="494"/>
      <c r="O60" s="505">
        <f t="shared" ref="O60:O95" si="5">N60*15000</f>
        <v>0</v>
      </c>
      <c r="P60" s="505">
        <f t="shared" ref="P60:P93" si="6">I60+K60+M60+O60</f>
        <v>40000</v>
      </c>
      <c r="Q60" s="3398"/>
      <c r="R60" s="474"/>
    </row>
    <row r="61" spans="1:19" s="682" customFormat="1" ht="15.95" hidden="1" customHeight="1">
      <c r="B61" s="3087"/>
      <c r="C61" s="524">
        <v>41665</v>
      </c>
      <c r="D61" s="626" t="s">
        <v>130</v>
      </c>
      <c r="E61" s="494" t="s">
        <v>39</v>
      </c>
      <c r="F61" s="494">
        <v>1</v>
      </c>
      <c r="G61" s="494">
        <v>150</v>
      </c>
      <c r="H61" s="858">
        <f t="shared" ref="H61:H93" si="7">F61*G61</f>
        <v>150</v>
      </c>
      <c r="I61" s="647">
        <f t="shared" ref="I61:I93" si="8">H61*500</f>
        <v>75000</v>
      </c>
      <c r="J61" s="494"/>
      <c r="K61" s="668"/>
      <c r="L61" s="858">
        <v>3.5</v>
      </c>
      <c r="M61" s="647">
        <f t="shared" si="0"/>
        <v>35000</v>
      </c>
      <c r="N61" s="494">
        <v>3.5</v>
      </c>
      <c r="O61" s="668">
        <f t="shared" si="5"/>
        <v>52500</v>
      </c>
      <c r="P61" s="668">
        <f t="shared" si="6"/>
        <v>162500</v>
      </c>
      <c r="Q61" s="3398"/>
      <c r="R61" s="474"/>
    </row>
    <row r="62" spans="1:19" s="344" customFormat="1" ht="15.95" hidden="1" customHeight="1">
      <c r="B62" s="414">
        <v>2</v>
      </c>
      <c r="C62" s="506">
        <v>41666</v>
      </c>
      <c r="D62" s="507" t="s">
        <v>133</v>
      </c>
      <c r="E62" s="354"/>
      <c r="F62" s="354"/>
      <c r="G62" s="354"/>
      <c r="H62" s="371">
        <f t="shared" si="7"/>
        <v>0</v>
      </c>
      <c r="I62" s="384">
        <f t="shared" si="8"/>
        <v>0</v>
      </c>
      <c r="J62" s="354"/>
      <c r="K62" s="408"/>
      <c r="L62" s="371">
        <v>4</v>
      </c>
      <c r="M62" s="384">
        <f t="shared" si="0"/>
        <v>40000</v>
      </c>
      <c r="N62" s="354"/>
      <c r="O62" s="408">
        <f t="shared" si="5"/>
        <v>0</v>
      </c>
      <c r="P62" s="408">
        <f t="shared" si="6"/>
        <v>40000</v>
      </c>
      <c r="Q62" s="408"/>
      <c r="R62" s="407"/>
    </row>
    <row r="63" spans="1:19" s="344" customFormat="1" ht="15.95" hidden="1" customHeight="1">
      <c r="B63" s="414">
        <v>3</v>
      </c>
      <c r="C63" s="506">
        <v>41667</v>
      </c>
      <c r="D63" s="588" t="s">
        <v>156</v>
      </c>
      <c r="E63" s="354" t="s">
        <v>10</v>
      </c>
      <c r="F63" s="354">
        <v>2</v>
      </c>
      <c r="G63" s="354">
        <v>30</v>
      </c>
      <c r="H63" s="371">
        <f t="shared" si="7"/>
        <v>60</v>
      </c>
      <c r="I63" s="384">
        <f t="shared" si="8"/>
        <v>30000</v>
      </c>
      <c r="J63" s="354"/>
      <c r="K63" s="408"/>
      <c r="L63" s="371"/>
      <c r="M63" s="384">
        <f t="shared" si="0"/>
        <v>0</v>
      </c>
      <c r="N63" s="354"/>
      <c r="O63" s="408">
        <f t="shared" si="5"/>
        <v>0</v>
      </c>
      <c r="P63" s="408">
        <f t="shared" si="6"/>
        <v>30000</v>
      </c>
      <c r="Q63" s="408"/>
      <c r="R63" s="407"/>
    </row>
    <row r="64" spans="1:19" s="641" customFormat="1" ht="15.95" hidden="1" customHeight="1">
      <c r="A64" s="344"/>
      <c r="B64" s="414">
        <v>4</v>
      </c>
      <c r="C64" s="506">
        <v>41668</v>
      </c>
      <c r="D64" s="588" t="s">
        <v>130</v>
      </c>
      <c r="E64" s="354" t="s">
        <v>39</v>
      </c>
      <c r="F64" s="354">
        <v>1</v>
      </c>
      <c r="G64" s="354">
        <v>150</v>
      </c>
      <c r="H64" s="371">
        <f t="shared" si="7"/>
        <v>150</v>
      </c>
      <c r="I64" s="384">
        <f t="shared" si="8"/>
        <v>75000</v>
      </c>
      <c r="J64" s="354"/>
      <c r="K64" s="408"/>
      <c r="L64" s="371">
        <v>4</v>
      </c>
      <c r="M64" s="384">
        <f t="shared" si="0"/>
        <v>40000</v>
      </c>
      <c r="N64" s="354"/>
      <c r="O64" s="408">
        <f t="shared" si="5"/>
        <v>0</v>
      </c>
      <c r="P64" s="408">
        <f t="shared" si="6"/>
        <v>115000</v>
      </c>
      <c r="Q64" s="408">
        <v>35000</v>
      </c>
      <c r="R64" s="407"/>
      <c r="S64" s="344"/>
    </row>
    <row r="65" spans="2:18" s="344" customFormat="1" ht="15.95" hidden="1" customHeight="1">
      <c r="B65" s="3232">
        <v>5</v>
      </c>
      <c r="C65" s="506">
        <v>41669</v>
      </c>
      <c r="D65" s="588" t="s">
        <v>43</v>
      </c>
      <c r="E65" s="354" t="s">
        <v>9</v>
      </c>
      <c r="F65" s="354">
        <v>1</v>
      </c>
      <c r="G65" s="354">
        <v>120</v>
      </c>
      <c r="H65" s="371">
        <f t="shared" si="7"/>
        <v>120</v>
      </c>
      <c r="I65" s="384">
        <f t="shared" si="8"/>
        <v>60000</v>
      </c>
      <c r="J65" s="354"/>
      <c r="K65" s="669"/>
      <c r="L65" s="371">
        <v>2</v>
      </c>
      <c r="M65" s="384">
        <f t="shared" si="0"/>
        <v>20000</v>
      </c>
      <c r="N65" s="354"/>
      <c r="O65" s="669">
        <f t="shared" si="5"/>
        <v>0</v>
      </c>
      <c r="P65" s="669">
        <f t="shared" si="6"/>
        <v>80000</v>
      </c>
      <c r="Q65" s="669"/>
      <c r="R65" s="670"/>
    </row>
    <row r="66" spans="2:18" s="344" customFormat="1" ht="15.95" hidden="1" customHeight="1">
      <c r="B66" s="3233"/>
      <c r="C66" s="506">
        <v>41669</v>
      </c>
      <c r="D66" s="588" t="s">
        <v>65</v>
      </c>
      <c r="E66" s="354"/>
      <c r="F66" s="354"/>
      <c r="G66" s="354"/>
      <c r="H66" s="371"/>
      <c r="I66" s="384"/>
      <c r="J66" s="354"/>
      <c r="K66" s="669"/>
      <c r="L66" s="371">
        <v>4</v>
      </c>
      <c r="M66" s="384">
        <f>L66*10000</f>
        <v>40000</v>
      </c>
      <c r="N66" s="354"/>
      <c r="O66" s="669">
        <f>N66*15000</f>
        <v>0</v>
      </c>
      <c r="P66" s="669">
        <f>I66+K66+M66+O66</f>
        <v>40000</v>
      </c>
      <c r="Q66" s="669"/>
      <c r="R66" s="670"/>
    </row>
    <row r="67" spans="2:18" s="344" customFormat="1" ht="15.95" hidden="1" customHeight="1">
      <c r="B67" s="3232">
        <v>6</v>
      </c>
      <c r="C67" s="506">
        <v>41670</v>
      </c>
      <c r="D67" s="588" t="s">
        <v>43</v>
      </c>
      <c r="E67" s="354" t="s">
        <v>9</v>
      </c>
      <c r="F67" s="354">
        <v>1</v>
      </c>
      <c r="G67" s="354">
        <v>120</v>
      </c>
      <c r="H67" s="371">
        <f t="shared" si="7"/>
        <v>120</v>
      </c>
      <c r="I67" s="384">
        <f t="shared" si="8"/>
        <v>60000</v>
      </c>
      <c r="J67" s="354"/>
      <c r="K67" s="408"/>
      <c r="L67" s="371">
        <v>4</v>
      </c>
      <c r="M67" s="384">
        <f t="shared" si="0"/>
        <v>40000</v>
      </c>
      <c r="N67" s="354"/>
      <c r="O67" s="408">
        <f t="shared" si="5"/>
        <v>0</v>
      </c>
      <c r="P67" s="408">
        <f t="shared" si="6"/>
        <v>100000</v>
      </c>
      <c r="Q67" s="408"/>
      <c r="R67" s="407"/>
    </row>
    <row r="68" spans="2:18" s="344" customFormat="1" ht="15.95" hidden="1" customHeight="1">
      <c r="B68" s="3233"/>
      <c r="C68" s="506">
        <v>41670</v>
      </c>
      <c r="D68" s="588" t="s">
        <v>65</v>
      </c>
      <c r="E68" s="354"/>
      <c r="F68" s="354"/>
      <c r="G68" s="354"/>
      <c r="H68" s="371"/>
      <c r="I68" s="384"/>
      <c r="J68" s="354"/>
      <c r="K68" s="669"/>
      <c r="L68" s="371">
        <v>2</v>
      </c>
      <c r="M68" s="384">
        <f t="shared" si="0"/>
        <v>20000</v>
      </c>
      <c r="N68" s="354">
        <v>2</v>
      </c>
      <c r="O68" s="669"/>
      <c r="P68" s="669"/>
      <c r="Q68" s="669"/>
      <c r="R68" s="670"/>
    </row>
    <row r="69" spans="2:18" s="344" customFormat="1" ht="15.95" hidden="1" customHeight="1">
      <c r="B69" s="377">
        <v>7</v>
      </c>
      <c r="C69" s="378">
        <v>41671</v>
      </c>
      <c r="D69" s="383" t="s">
        <v>300</v>
      </c>
      <c r="E69" s="352"/>
      <c r="F69" s="352"/>
      <c r="G69" s="352"/>
      <c r="H69" s="370">
        <f t="shared" si="7"/>
        <v>0</v>
      </c>
      <c r="I69" s="379">
        <f t="shared" si="8"/>
        <v>0</v>
      </c>
      <c r="J69" s="352"/>
      <c r="K69" s="393"/>
      <c r="L69" s="370"/>
      <c r="M69" s="379">
        <f t="shared" si="0"/>
        <v>0</v>
      </c>
      <c r="N69" s="352"/>
      <c r="O69" s="393">
        <f t="shared" si="5"/>
        <v>0</v>
      </c>
      <c r="P69" s="393">
        <f t="shared" si="6"/>
        <v>0</v>
      </c>
      <c r="Q69" s="393">
        <v>35000</v>
      </c>
      <c r="R69" s="358"/>
    </row>
    <row r="70" spans="2:18" s="344" customFormat="1" ht="15.95" hidden="1" customHeight="1">
      <c r="B70" s="377">
        <v>8</v>
      </c>
      <c r="C70" s="389">
        <v>41672</v>
      </c>
      <c r="D70" s="383" t="s">
        <v>300</v>
      </c>
      <c r="E70" s="352"/>
      <c r="F70" s="352"/>
      <c r="G70" s="352"/>
      <c r="H70" s="370">
        <f t="shared" si="7"/>
        <v>0</v>
      </c>
      <c r="I70" s="379">
        <f t="shared" si="8"/>
        <v>0</v>
      </c>
      <c r="J70" s="352"/>
      <c r="K70" s="393"/>
      <c r="L70" s="370"/>
      <c r="M70" s="379">
        <f t="shared" si="0"/>
        <v>0</v>
      </c>
      <c r="N70" s="352"/>
      <c r="O70" s="393">
        <f t="shared" si="5"/>
        <v>0</v>
      </c>
      <c r="P70" s="393">
        <f t="shared" si="6"/>
        <v>0</v>
      </c>
      <c r="Q70" s="393">
        <v>35000</v>
      </c>
      <c r="R70" s="358"/>
    </row>
    <row r="71" spans="2:18" s="344" customFormat="1" ht="15.95" hidden="1" customHeight="1">
      <c r="B71" s="377">
        <v>9</v>
      </c>
      <c r="C71" s="378">
        <v>41673</v>
      </c>
      <c r="D71" s="383" t="s">
        <v>300</v>
      </c>
      <c r="E71" s="352"/>
      <c r="F71" s="352"/>
      <c r="G71" s="352"/>
      <c r="H71" s="370">
        <f t="shared" si="7"/>
        <v>0</v>
      </c>
      <c r="I71" s="379">
        <f t="shared" si="8"/>
        <v>0</v>
      </c>
      <c r="J71" s="352"/>
      <c r="K71" s="393"/>
      <c r="L71" s="370"/>
      <c r="M71" s="379">
        <f t="shared" si="0"/>
        <v>0</v>
      </c>
      <c r="N71" s="352"/>
      <c r="O71" s="393">
        <f t="shared" si="5"/>
        <v>0</v>
      </c>
      <c r="P71" s="393">
        <f t="shared" si="6"/>
        <v>0</v>
      </c>
      <c r="Q71" s="393">
        <v>35000</v>
      </c>
      <c r="R71" s="358"/>
    </row>
    <row r="72" spans="2:18" s="344" customFormat="1" ht="15.95" hidden="1" customHeight="1">
      <c r="B72" s="377">
        <v>10</v>
      </c>
      <c r="C72" s="378">
        <v>41674</v>
      </c>
      <c r="D72" s="383" t="s">
        <v>300</v>
      </c>
      <c r="E72" s="352"/>
      <c r="F72" s="352"/>
      <c r="G72" s="352"/>
      <c r="H72" s="370">
        <f t="shared" si="7"/>
        <v>0</v>
      </c>
      <c r="I72" s="379">
        <f t="shared" si="8"/>
        <v>0</v>
      </c>
      <c r="J72" s="352"/>
      <c r="K72" s="393"/>
      <c r="L72" s="370"/>
      <c r="M72" s="379">
        <f t="shared" si="0"/>
        <v>0</v>
      </c>
      <c r="N72" s="352"/>
      <c r="O72" s="393">
        <f t="shared" si="5"/>
        <v>0</v>
      </c>
      <c r="P72" s="393">
        <f t="shared" si="6"/>
        <v>0</v>
      </c>
      <c r="Q72" s="393">
        <v>35000</v>
      </c>
      <c r="R72" s="358"/>
    </row>
    <row r="73" spans="2:18" s="344" customFormat="1" ht="15.95" hidden="1" customHeight="1">
      <c r="B73" s="377">
        <v>11</v>
      </c>
      <c r="C73" s="378">
        <v>41675</v>
      </c>
      <c r="D73" s="383" t="s">
        <v>300</v>
      </c>
      <c r="E73" s="352"/>
      <c r="F73" s="352"/>
      <c r="G73" s="352"/>
      <c r="H73" s="370">
        <f t="shared" si="7"/>
        <v>0</v>
      </c>
      <c r="I73" s="379">
        <f t="shared" si="8"/>
        <v>0</v>
      </c>
      <c r="J73" s="352"/>
      <c r="K73" s="393"/>
      <c r="L73" s="370"/>
      <c r="M73" s="379">
        <f t="shared" si="0"/>
        <v>0</v>
      </c>
      <c r="N73" s="352"/>
      <c r="O73" s="393">
        <f t="shared" si="5"/>
        <v>0</v>
      </c>
      <c r="P73" s="393">
        <f t="shared" si="6"/>
        <v>0</v>
      </c>
      <c r="Q73" s="393">
        <v>35000</v>
      </c>
      <c r="R73" s="358"/>
    </row>
    <row r="74" spans="2:18" s="344" customFormat="1" ht="15.95" hidden="1" customHeight="1">
      <c r="B74" s="665">
        <v>12</v>
      </c>
      <c r="C74" s="506">
        <v>41676</v>
      </c>
      <c r="D74" s="588" t="s">
        <v>43</v>
      </c>
      <c r="E74" s="354" t="s">
        <v>9</v>
      </c>
      <c r="F74" s="354">
        <v>1</v>
      </c>
      <c r="G74" s="354">
        <v>120</v>
      </c>
      <c r="H74" s="371">
        <f t="shared" si="7"/>
        <v>120</v>
      </c>
      <c r="I74" s="384">
        <f t="shared" si="8"/>
        <v>60000</v>
      </c>
      <c r="J74" s="354"/>
      <c r="K74" s="669"/>
      <c r="L74" s="371">
        <v>2</v>
      </c>
      <c r="M74" s="384">
        <f t="shared" si="0"/>
        <v>20000</v>
      </c>
      <c r="N74" s="354"/>
      <c r="O74" s="669">
        <f t="shared" si="5"/>
        <v>0</v>
      </c>
      <c r="P74" s="669">
        <f t="shared" si="6"/>
        <v>80000</v>
      </c>
      <c r="Q74" s="669"/>
      <c r="R74" s="510"/>
    </row>
    <row r="75" spans="2:18" s="40" customFormat="1" ht="15.95" hidden="1" customHeight="1">
      <c r="B75" s="377">
        <v>13</v>
      </c>
      <c r="C75" s="378">
        <v>41677</v>
      </c>
      <c r="D75" s="383" t="s">
        <v>310</v>
      </c>
      <c r="E75" s="352"/>
      <c r="F75" s="352"/>
      <c r="G75" s="352"/>
      <c r="H75" s="370">
        <f t="shared" si="7"/>
        <v>0</v>
      </c>
      <c r="I75" s="379">
        <f t="shared" si="8"/>
        <v>0</v>
      </c>
      <c r="J75" s="352"/>
      <c r="K75" s="393"/>
      <c r="L75" s="370"/>
      <c r="M75" s="379">
        <f t="shared" ref="M75:M93" si="9">L75*10000</f>
        <v>0</v>
      </c>
      <c r="N75" s="352"/>
      <c r="O75" s="393">
        <f t="shared" si="5"/>
        <v>0</v>
      </c>
      <c r="P75" s="393">
        <f t="shared" si="6"/>
        <v>0</v>
      </c>
      <c r="Q75" s="393"/>
      <c r="R75" s="353"/>
    </row>
    <row r="76" spans="2:18" s="40" customFormat="1" ht="15.95" hidden="1" customHeight="1">
      <c r="B76" s="377">
        <v>14</v>
      </c>
      <c r="C76" s="378">
        <v>41678</v>
      </c>
      <c r="D76" s="383" t="s">
        <v>331</v>
      </c>
      <c r="E76" s="352"/>
      <c r="F76" s="352"/>
      <c r="G76" s="352"/>
      <c r="H76" s="370">
        <f t="shared" si="7"/>
        <v>0</v>
      </c>
      <c r="I76" s="379">
        <f t="shared" si="8"/>
        <v>0</v>
      </c>
      <c r="J76" s="352"/>
      <c r="K76" s="393"/>
      <c r="L76" s="370"/>
      <c r="M76" s="379">
        <f t="shared" si="9"/>
        <v>0</v>
      </c>
      <c r="N76" s="352"/>
      <c r="O76" s="393">
        <f t="shared" si="5"/>
        <v>0</v>
      </c>
      <c r="P76" s="393">
        <f t="shared" si="6"/>
        <v>0</v>
      </c>
      <c r="Q76" s="393"/>
      <c r="R76" s="353"/>
    </row>
    <row r="77" spans="2:18" s="40" customFormat="1" ht="15.95" hidden="1" customHeight="1">
      <c r="B77" s="449">
        <v>15</v>
      </c>
      <c r="C77" s="724">
        <v>41679</v>
      </c>
      <c r="D77" s="718" t="s">
        <v>359</v>
      </c>
      <c r="E77" s="452"/>
      <c r="F77" s="452"/>
      <c r="G77" s="452"/>
      <c r="H77" s="518">
        <f t="shared" si="7"/>
        <v>0</v>
      </c>
      <c r="I77" s="439">
        <f t="shared" si="8"/>
        <v>0</v>
      </c>
      <c r="J77" s="738"/>
      <c r="K77" s="654"/>
      <c r="L77" s="518"/>
      <c r="M77" s="439">
        <f t="shared" si="9"/>
        <v>0</v>
      </c>
      <c r="N77" s="452"/>
      <c r="O77" s="654">
        <f t="shared" si="5"/>
        <v>0</v>
      </c>
      <c r="P77" s="654">
        <f t="shared" si="6"/>
        <v>0</v>
      </c>
      <c r="Q77" s="654"/>
      <c r="R77" s="726"/>
    </row>
    <row r="78" spans="2:18" s="40" customFormat="1" ht="15.95" hidden="1" customHeight="1">
      <c r="B78" s="449">
        <v>16</v>
      </c>
      <c r="C78" s="450">
        <v>41680</v>
      </c>
      <c r="D78" s="718" t="s">
        <v>359</v>
      </c>
      <c r="E78" s="452"/>
      <c r="F78" s="452"/>
      <c r="G78" s="452"/>
      <c r="H78" s="518">
        <f t="shared" si="7"/>
        <v>0</v>
      </c>
      <c r="I78" s="439">
        <f t="shared" si="8"/>
        <v>0</v>
      </c>
      <c r="J78" s="738"/>
      <c r="K78" s="654"/>
      <c r="L78" s="518"/>
      <c r="M78" s="439">
        <f t="shared" si="9"/>
        <v>0</v>
      </c>
      <c r="N78" s="452"/>
      <c r="O78" s="654">
        <f t="shared" si="5"/>
        <v>0</v>
      </c>
      <c r="P78" s="654">
        <f t="shared" si="6"/>
        <v>0</v>
      </c>
      <c r="Q78" s="654"/>
      <c r="R78" s="726"/>
    </row>
    <row r="79" spans="2:18" s="344" customFormat="1" ht="15.95" hidden="1" customHeight="1">
      <c r="B79" s="414">
        <v>17</v>
      </c>
      <c r="C79" s="506">
        <v>41681</v>
      </c>
      <c r="D79" s="507" t="s">
        <v>65</v>
      </c>
      <c r="E79" s="354"/>
      <c r="F79" s="354"/>
      <c r="G79" s="354"/>
      <c r="H79" s="371">
        <f t="shared" si="7"/>
        <v>0</v>
      </c>
      <c r="I79" s="384">
        <f t="shared" si="8"/>
        <v>0</v>
      </c>
      <c r="J79" s="649"/>
      <c r="K79" s="408"/>
      <c r="L79" s="371"/>
      <c r="M79" s="384">
        <f t="shared" si="9"/>
        <v>0</v>
      </c>
      <c r="N79" s="354"/>
      <c r="O79" s="408">
        <f t="shared" si="5"/>
        <v>0</v>
      </c>
      <c r="P79" s="408">
        <f t="shared" si="6"/>
        <v>0</v>
      </c>
      <c r="Q79" s="408"/>
      <c r="R79" s="407"/>
    </row>
    <row r="80" spans="2:18" s="344" customFormat="1" ht="15.95" hidden="1" customHeight="1">
      <c r="B80" s="414">
        <v>18</v>
      </c>
      <c r="C80" s="506">
        <v>41682</v>
      </c>
      <c r="D80" s="507" t="s">
        <v>332</v>
      </c>
      <c r="E80" s="354" t="s">
        <v>39</v>
      </c>
      <c r="F80" s="354">
        <v>1</v>
      </c>
      <c r="G80" s="354">
        <v>10</v>
      </c>
      <c r="H80" s="371">
        <f t="shared" si="7"/>
        <v>10</v>
      </c>
      <c r="I80" s="384">
        <f t="shared" si="8"/>
        <v>5000</v>
      </c>
      <c r="J80" s="649"/>
      <c r="K80" s="408"/>
      <c r="L80" s="371">
        <v>1.5</v>
      </c>
      <c r="M80" s="384">
        <f t="shared" si="9"/>
        <v>15000</v>
      </c>
      <c r="N80" s="354"/>
      <c r="O80" s="408">
        <f t="shared" si="5"/>
        <v>0</v>
      </c>
      <c r="P80" s="408">
        <f t="shared" si="6"/>
        <v>20000</v>
      </c>
      <c r="Q80" s="408">
        <v>35000</v>
      </c>
      <c r="R80" s="407"/>
    </row>
    <row r="81" spans="1:18" s="40" customFormat="1" ht="15.95" hidden="1" customHeight="1">
      <c r="B81" s="377">
        <v>19</v>
      </c>
      <c r="C81" s="378">
        <v>41683</v>
      </c>
      <c r="D81" s="383" t="s">
        <v>300</v>
      </c>
      <c r="E81" s="352" t="s">
        <v>39</v>
      </c>
      <c r="F81" s="352"/>
      <c r="G81" s="352"/>
      <c r="H81" s="370">
        <f t="shared" si="7"/>
        <v>0</v>
      </c>
      <c r="I81" s="379">
        <f t="shared" si="8"/>
        <v>0</v>
      </c>
      <c r="J81" s="648"/>
      <c r="K81" s="393"/>
      <c r="L81" s="370"/>
      <c r="M81" s="379">
        <f t="shared" si="9"/>
        <v>0</v>
      </c>
      <c r="N81" s="352"/>
      <c r="O81" s="393">
        <f t="shared" si="5"/>
        <v>0</v>
      </c>
      <c r="P81" s="393">
        <f t="shared" si="6"/>
        <v>0</v>
      </c>
      <c r="Q81" s="393">
        <v>35000</v>
      </c>
      <c r="R81" s="353"/>
    </row>
    <row r="82" spans="1:18" s="40" customFormat="1" ht="15.95" hidden="1" customHeight="1">
      <c r="B82" s="223">
        <v>20</v>
      </c>
      <c r="C82" s="314">
        <v>41684</v>
      </c>
      <c r="D82" s="20" t="s">
        <v>307</v>
      </c>
      <c r="E82" s="354" t="s">
        <v>39</v>
      </c>
      <c r="F82" s="413">
        <v>4</v>
      </c>
      <c r="G82" s="413">
        <v>10</v>
      </c>
      <c r="H82" s="366">
        <f t="shared" si="7"/>
        <v>40</v>
      </c>
      <c r="I82" s="253">
        <f t="shared" si="8"/>
        <v>20000</v>
      </c>
      <c r="J82" s="650"/>
      <c r="K82" s="405"/>
      <c r="L82" s="366"/>
      <c r="M82" s="253">
        <f t="shared" si="9"/>
        <v>0</v>
      </c>
      <c r="N82" s="413"/>
      <c r="O82" s="405">
        <f t="shared" si="5"/>
        <v>0</v>
      </c>
      <c r="P82" s="405">
        <f t="shared" si="6"/>
        <v>20000</v>
      </c>
      <c r="Q82" s="408">
        <v>35000</v>
      </c>
      <c r="R82" s="401"/>
    </row>
    <row r="83" spans="1:18" s="40" customFormat="1" ht="15.95" hidden="1" customHeight="1">
      <c r="B83" s="223">
        <v>21</v>
      </c>
      <c r="C83" s="314">
        <v>41685</v>
      </c>
      <c r="D83" s="20" t="s">
        <v>307</v>
      </c>
      <c r="E83" s="354" t="s">
        <v>39</v>
      </c>
      <c r="F83" s="413">
        <v>4</v>
      </c>
      <c r="G83" s="413">
        <v>10</v>
      </c>
      <c r="H83" s="366">
        <f t="shared" si="7"/>
        <v>40</v>
      </c>
      <c r="I83" s="253">
        <f t="shared" si="8"/>
        <v>20000</v>
      </c>
      <c r="J83" s="413"/>
      <c r="K83" s="405"/>
      <c r="L83" s="366">
        <v>2</v>
      </c>
      <c r="M83" s="253">
        <f t="shared" si="9"/>
        <v>20000</v>
      </c>
      <c r="N83" s="413"/>
      <c r="O83" s="405">
        <f t="shared" si="5"/>
        <v>0</v>
      </c>
      <c r="P83" s="405">
        <f t="shared" si="6"/>
        <v>40000</v>
      </c>
      <c r="Q83" s="408">
        <v>35000</v>
      </c>
      <c r="R83" s="401"/>
    </row>
    <row r="84" spans="1:18" s="344" customFormat="1" ht="15.95" hidden="1" customHeight="1">
      <c r="B84" s="377">
        <v>22</v>
      </c>
      <c r="C84" s="389">
        <v>41686</v>
      </c>
      <c r="D84" s="383" t="s">
        <v>52</v>
      </c>
      <c r="E84" s="352" t="s">
        <v>39</v>
      </c>
      <c r="F84" s="352"/>
      <c r="G84" s="352"/>
      <c r="H84" s="370">
        <f t="shared" si="7"/>
        <v>0</v>
      </c>
      <c r="I84" s="379">
        <f t="shared" si="8"/>
        <v>0</v>
      </c>
      <c r="J84" s="352"/>
      <c r="K84" s="393"/>
      <c r="L84" s="370"/>
      <c r="M84" s="379">
        <f t="shared" si="9"/>
        <v>0</v>
      </c>
      <c r="N84" s="352"/>
      <c r="O84" s="393">
        <f t="shared" si="5"/>
        <v>0</v>
      </c>
      <c r="P84" s="393">
        <f t="shared" si="6"/>
        <v>0</v>
      </c>
      <c r="Q84" s="393">
        <v>35000</v>
      </c>
      <c r="R84" s="353"/>
    </row>
    <row r="85" spans="1:18" s="344" customFormat="1" ht="15.95" hidden="1" customHeight="1">
      <c r="B85" s="414">
        <v>23</v>
      </c>
      <c r="C85" s="506">
        <v>41687</v>
      </c>
      <c r="D85" s="507" t="s">
        <v>333</v>
      </c>
      <c r="E85" s="354" t="s">
        <v>39</v>
      </c>
      <c r="F85" s="354">
        <v>5</v>
      </c>
      <c r="G85" s="354">
        <v>10</v>
      </c>
      <c r="H85" s="371">
        <f t="shared" si="7"/>
        <v>50</v>
      </c>
      <c r="I85" s="384">
        <f t="shared" si="8"/>
        <v>25000</v>
      </c>
      <c r="J85" s="354"/>
      <c r="K85" s="408"/>
      <c r="L85" s="371">
        <v>2</v>
      </c>
      <c r="M85" s="384">
        <f t="shared" si="9"/>
        <v>20000</v>
      </c>
      <c r="N85" s="354"/>
      <c r="O85" s="408">
        <f t="shared" si="5"/>
        <v>0</v>
      </c>
      <c r="P85" s="408">
        <f t="shared" si="6"/>
        <v>45000</v>
      </c>
      <c r="Q85" s="408">
        <v>35000</v>
      </c>
      <c r="R85" s="407"/>
    </row>
    <row r="86" spans="1:18" s="40" customFormat="1" ht="15.95" hidden="1" customHeight="1">
      <c r="B86" s="223">
        <v>24</v>
      </c>
      <c r="C86" s="314">
        <v>41688</v>
      </c>
      <c r="D86" s="20" t="s">
        <v>333</v>
      </c>
      <c r="E86" s="354" t="s">
        <v>39</v>
      </c>
      <c r="F86" s="413">
        <v>3</v>
      </c>
      <c r="G86" s="413">
        <v>10</v>
      </c>
      <c r="H86" s="366">
        <f t="shared" si="7"/>
        <v>30</v>
      </c>
      <c r="I86" s="253">
        <f t="shared" si="8"/>
        <v>15000</v>
      </c>
      <c r="J86" s="413"/>
      <c r="K86" s="405"/>
      <c r="L86" s="366">
        <v>2</v>
      </c>
      <c r="M86" s="253">
        <f t="shared" si="9"/>
        <v>20000</v>
      </c>
      <c r="N86" s="413"/>
      <c r="O86" s="405">
        <f t="shared" si="5"/>
        <v>0</v>
      </c>
      <c r="P86" s="405">
        <f t="shared" si="6"/>
        <v>35000</v>
      </c>
      <c r="Q86" s="408">
        <v>35000</v>
      </c>
      <c r="R86" s="401"/>
    </row>
    <row r="87" spans="1:18" s="344" customFormat="1" ht="15.95" hidden="1" customHeight="1">
      <c r="B87" s="414">
        <v>25</v>
      </c>
      <c r="C87" s="506">
        <v>41689</v>
      </c>
      <c r="D87" s="507" t="s">
        <v>327</v>
      </c>
      <c r="E87" s="354" t="s">
        <v>39</v>
      </c>
      <c r="F87" s="354">
        <v>1</v>
      </c>
      <c r="G87" s="354">
        <v>110</v>
      </c>
      <c r="H87" s="371">
        <f t="shared" si="7"/>
        <v>110</v>
      </c>
      <c r="I87" s="384">
        <f t="shared" si="8"/>
        <v>55000</v>
      </c>
      <c r="J87" s="354"/>
      <c r="K87" s="408"/>
      <c r="L87" s="371">
        <v>2</v>
      </c>
      <c r="M87" s="384">
        <f t="shared" si="9"/>
        <v>20000</v>
      </c>
      <c r="N87" s="354"/>
      <c r="O87" s="408">
        <f t="shared" si="5"/>
        <v>0</v>
      </c>
      <c r="P87" s="408">
        <f t="shared" si="6"/>
        <v>75000</v>
      </c>
      <c r="Q87" s="408">
        <v>35000</v>
      </c>
      <c r="R87" s="407"/>
    </row>
    <row r="88" spans="1:18" s="344" customFormat="1" ht="15.95" hidden="1" customHeight="1">
      <c r="B88" s="414">
        <v>26</v>
      </c>
      <c r="C88" s="506">
        <v>41690</v>
      </c>
      <c r="D88" s="507" t="s">
        <v>327</v>
      </c>
      <c r="E88" s="354" t="s">
        <v>39</v>
      </c>
      <c r="F88" s="354">
        <v>1</v>
      </c>
      <c r="G88" s="354">
        <v>110</v>
      </c>
      <c r="H88" s="371">
        <f t="shared" si="7"/>
        <v>110</v>
      </c>
      <c r="I88" s="384">
        <f t="shared" si="8"/>
        <v>55000</v>
      </c>
      <c r="J88" s="354"/>
      <c r="K88" s="408"/>
      <c r="L88" s="371">
        <v>3</v>
      </c>
      <c r="M88" s="384">
        <f t="shared" si="9"/>
        <v>30000</v>
      </c>
      <c r="N88" s="354"/>
      <c r="O88" s="408">
        <f t="shared" si="5"/>
        <v>0</v>
      </c>
      <c r="P88" s="408">
        <f t="shared" si="6"/>
        <v>85000</v>
      </c>
      <c r="Q88" s="408">
        <v>35000</v>
      </c>
      <c r="R88" s="407"/>
    </row>
    <row r="89" spans="1:18" s="40" customFormat="1" ht="15.95" hidden="1" customHeight="1">
      <c r="B89" s="377">
        <v>27</v>
      </c>
      <c r="C89" s="378">
        <v>41691</v>
      </c>
      <c r="D89" s="383" t="s">
        <v>300</v>
      </c>
      <c r="E89" s="352" t="s">
        <v>39</v>
      </c>
      <c r="F89" s="352"/>
      <c r="G89" s="352"/>
      <c r="H89" s="370">
        <f t="shared" si="7"/>
        <v>0</v>
      </c>
      <c r="I89" s="379">
        <f t="shared" si="8"/>
        <v>0</v>
      </c>
      <c r="J89" s="352"/>
      <c r="K89" s="393"/>
      <c r="L89" s="370"/>
      <c r="M89" s="379">
        <f t="shared" si="9"/>
        <v>0</v>
      </c>
      <c r="N89" s="352"/>
      <c r="O89" s="393">
        <f t="shared" si="5"/>
        <v>0</v>
      </c>
      <c r="P89" s="393">
        <f t="shared" si="6"/>
        <v>0</v>
      </c>
      <c r="Q89" s="393">
        <v>35000</v>
      </c>
      <c r="R89" s="353"/>
    </row>
    <row r="90" spans="1:18" s="40" customFormat="1" ht="15.95" hidden="1" customHeight="1">
      <c r="B90" s="377">
        <v>28</v>
      </c>
      <c r="C90" s="378">
        <v>41692</v>
      </c>
      <c r="D90" s="383" t="s">
        <v>300</v>
      </c>
      <c r="E90" s="352" t="s">
        <v>39</v>
      </c>
      <c r="F90" s="352"/>
      <c r="G90" s="352"/>
      <c r="H90" s="370">
        <f t="shared" si="7"/>
        <v>0</v>
      </c>
      <c r="I90" s="379">
        <f t="shared" si="8"/>
        <v>0</v>
      </c>
      <c r="J90" s="352"/>
      <c r="K90" s="393"/>
      <c r="L90" s="370"/>
      <c r="M90" s="379">
        <f t="shared" si="9"/>
        <v>0</v>
      </c>
      <c r="N90" s="352"/>
      <c r="O90" s="393">
        <f t="shared" si="5"/>
        <v>0</v>
      </c>
      <c r="P90" s="393">
        <f t="shared" si="6"/>
        <v>0</v>
      </c>
      <c r="Q90" s="393">
        <v>35000</v>
      </c>
      <c r="R90" s="353"/>
    </row>
    <row r="91" spans="1:18" s="344" customFormat="1" ht="15.95" hidden="1" customHeight="1">
      <c r="B91" s="414">
        <v>29</v>
      </c>
      <c r="C91" s="524">
        <v>41693</v>
      </c>
      <c r="D91" s="507" t="s">
        <v>327</v>
      </c>
      <c r="E91" s="354" t="s">
        <v>39</v>
      </c>
      <c r="F91" s="354">
        <v>1</v>
      </c>
      <c r="G91" s="354">
        <v>110</v>
      </c>
      <c r="H91" s="371">
        <f t="shared" si="7"/>
        <v>110</v>
      </c>
      <c r="I91" s="384">
        <f t="shared" si="8"/>
        <v>55000</v>
      </c>
      <c r="J91" s="354"/>
      <c r="K91" s="408"/>
      <c r="L91" s="371">
        <v>3</v>
      </c>
      <c r="M91" s="384">
        <f t="shared" si="9"/>
        <v>30000</v>
      </c>
      <c r="N91" s="354"/>
      <c r="O91" s="408">
        <f t="shared" si="5"/>
        <v>0</v>
      </c>
      <c r="P91" s="408">
        <f t="shared" si="6"/>
        <v>85000</v>
      </c>
      <c r="Q91" s="408">
        <v>35000</v>
      </c>
      <c r="R91" s="407"/>
    </row>
    <row r="92" spans="1:18" s="40" customFormat="1" ht="15.95" hidden="1" customHeight="1">
      <c r="B92" s="377">
        <v>30</v>
      </c>
      <c r="C92" s="378">
        <v>41694</v>
      </c>
      <c r="D92" s="383" t="s">
        <v>300</v>
      </c>
      <c r="E92" s="352" t="s">
        <v>39</v>
      </c>
      <c r="F92" s="352"/>
      <c r="G92" s="352"/>
      <c r="H92" s="370">
        <f t="shared" si="7"/>
        <v>0</v>
      </c>
      <c r="I92" s="379">
        <f t="shared" si="8"/>
        <v>0</v>
      </c>
      <c r="J92" s="352"/>
      <c r="K92" s="393"/>
      <c r="L92" s="370"/>
      <c r="M92" s="379">
        <f t="shared" si="9"/>
        <v>0</v>
      </c>
      <c r="N92" s="352"/>
      <c r="O92" s="393">
        <f t="shared" si="5"/>
        <v>0</v>
      </c>
      <c r="P92" s="393">
        <f t="shared" si="6"/>
        <v>0</v>
      </c>
      <c r="Q92" s="393">
        <v>35000</v>
      </c>
      <c r="R92" s="353"/>
    </row>
    <row r="93" spans="1:18" s="40" customFormat="1" ht="15.95" hidden="1" customHeight="1" thickBot="1">
      <c r="B93" s="559">
        <v>31</v>
      </c>
      <c r="C93" s="560">
        <v>41695</v>
      </c>
      <c r="D93" s="610" t="s">
        <v>138</v>
      </c>
      <c r="E93" s="564"/>
      <c r="F93" s="564"/>
      <c r="G93" s="564"/>
      <c r="H93" s="728">
        <f t="shared" si="7"/>
        <v>0</v>
      </c>
      <c r="I93" s="735">
        <f t="shared" si="8"/>
        <v>0</v>
      </c>
      <c r="J93" s="563"/>
      <c r="K93" s="564"/>
      <c r="L93" s="728"/>
      <c r="M93" s="563">
        <f t="shared" si="9"/>
        <v>0</v>
      </c>
      <c r="N93" s="564"/>
      <c r="O93" s="736">
        <f t="shared" si="5"/>
        <v>0</v>
      </c>
      <c r="P93" s="563">
        <f t="shared" si="6"/>
        <v>0</v>
      </c>
      <c r="Q93" s="563"/>
      <c r="R93" s="737"/>
    </row>
    <row r="94" spans="1:18" s="40" customFormat="1" ht="15.95" hidden="1" customHeight="1">
      <c r="A94" s="18"/>
      <c r="B94" s="768">
        <v>1</v>
      </c>
      <c r="C94" s="769">
        <v>41696</v>
      </c>
      <c r="D94" s="3091" t="s">
        <v>361</v>
      </c>
      <c r="E94" s="770"/>
      <c r="F94" s="770"/>
      <c r="G94" s="771"/>
      <c r="H94" s="771">
        <f>F94*G94</f>
        <v>0</v>
      </c>
      <c r="I94" s="772">
        <f>H94*500</f>
        <v>0</v>
      </c>
      <c r="J94" s="773"/>
      <c r="K94" s="772"/>
      <c r="L94" s="123"/>
      <c r="M94" s="305">
        <f>L94*10000</f>
        <v>0</v>
      </c>
      <c r="N94" s="121"/>
      <c r="O94" s="305">
        <f t="shared" si="5"/>
        <v>0</v>
      </c>
      <c r="P94" s="774">
        <f>I94+K94+M94+O94</f>
        <v>0</v>
      </c>
      <c r="Q94" s="774"/>
      <c r="R94" s="775"/>
    </row>
    <row r="95" spans="1:18" s="340" customFormat="1" ht="15.95" hidden="1" customHeight="1">
      <c r="A95" s="339"/>
      <c r="B95" s="776">
        <v>2</v>
      </c>
      <c r="C95" s="526">
        <v>41697</v>
      </c>
      <c r="D95" s="3092"/>
      <c r="E95" s="121"/>
      <c r="F95" s="121"/>
      <c r="G95" s="123"/>
      <c r="H95" s="764">
        <f t="shared" ref="H95:H121" si="10">F95*G95</f>
        <v>0</v>
      </c>
      <c r="I95" s="103">
        <f>H95*500</f>
        <v>0</v>
      </c>
      <c r="J95" s="777"/>
      <c r="K95" s="103"/>
      <c r="L95" s="123"/>
      <c r="M95" s="305">
        <f>L95*10000</f>
        <v>0</v>
      </c>
      <c r="N95" s="121"/>
      <c r="O95" s="305">
        <f t="shared" si="5"/>
        <v>0</v>
      </c>
      <c r="P95" s="305">
        <f>I95+K95+M95+O95</f>
        <v>0</v>
      </c>
      <c r="Q95" s="305"/>
      <c r="R95" s="125"/>
    </row>
    <row r="96" spans="1:18" s="40" customFormat="1" ht="15.95" hidden="1" customHeight="1">
      <c r="A96" s="19"/>
      <c r="B96" s="778">
        <v>3</v>
      </c>
      <c r="C96" s="526">
        <v>41698</v>
      </c>
      <c r="D96" s="3092"/>
      <c r="E96" s="121"/>
      <c r="F96" s="121"/>
      <c r="G96" s="121"/>
      <c r="H96" s="764">
        <f t="shared" si="10"/>
        <v>0</v>
      </c>
      <c r="I96" s="122">
        <f>H96*500</f>
        <v>0</v>
      </c>
      <c r="J96" s="121"/>
      <c r="K96" s="779"/>
      <c r="L96" s="123"/>
      <c r="M96" s="305">
        <f t="shared" ref="M96:M108" si="11">L96*10000</f>
        <v>0</v>
      </c>
      <c r="N96" s="121"/>
      <c r="O96" s="305">
        <f>N96*15000</f>
        <v>0</v>
      </c>
      <c r="P96" s="305">
        <f t="shared" ref="P96:P108" si="12">I96+K96+M96+O96</f>
        <v>0</v>
      </c>
      <c r="Q96" s="780"/>
      <c r="R96" s="781"/>
    </row>
    <row r="97" spans="1:19" s="40" customFormat="1" ht="15.95" hidden="1" customHeight="1">
      <c r="A97" s="19"/>
      <c r="B97" s="776">
        <v>4</v>
      </c>
      <c r="C97" s="526">
        <v>41699</v>
      </c>
      <c r="D97" s="3092"/>
      <c r="E97" s="121"/>
      <c r="F97" s="121"/>
      <c r="G97" s="764"/>
      <c r="H97" s="764">
        <f t="shared" si="10"/>
        <v>0</v>
      </c>
      <c r="I97" s="103">
        <f>H97*500</f>
        <v>0</v>
      </c>
      <c r="J97" s="121"/>
      <c r="K97" s="103"/>
      <c r="L97" s="123"/>
      <c r="M97" s="305">
        <f t="shared" si="11"/>
        <v>0</v>
      </c>
      <c r="N97" s="121"/>
      <c r="O97" s="305">
        <f>N97*15000</f>
        <v>0</v>
      </c>
      <c r="P97" s="305">
        <f t="shared" si="12"/>
        <v>0</v>
      </c>
      <c r="Q97" s="782"/>
      <c r="R97" s="783"/>
    </row>
    <row r="98" spans="1:19" s="40" customFormat="1" ht="15.95" hidden="1" customHeight="1">
      <c r="A98" s="19"/>
      <c r="B98" s="800">
        <v>5</v>
      </c>
      <c r="C98" s="387">
        <v>41700</v>
      </c>
      <c r="D98" s="3092"/>
      <c r="E98" s="121"/>
      <c r="F98" s="784"/>
      <c r="G98" s="785"/>
      <c r="H98" s="764">
        <f t="shared" si="10"/>
        <v>0</v>
      </c>
      <c r="I98" s="103">
        <f t="shared" ref="I98:I109" si="13">H98*500</f>
        <v>0</v>
      </c>
      <c r="J98" s="786"/>
      <c r="K98" s="787"/>
      <c r="L98" s="123"/>
      <c r="M98" s="305">
        <f t="shared" si="11"/>
        <v>0</v>
      </c>
      <c r="N98" s="121"/>
      <c r="O98" s="305">
        <f>N98*15000</f>
        <v>0</v>
      </c>
      <c r="P98" s="305">
        <f t="shared" si="12"/>
        <v>0</v>
      </c>
      <c r="Q98" s="788"/>
      <c r="R98" s="789"/>
    </row>
    <row r="99" spans="1:19" s="40" customFormat="1" ht="15.95" hidden="1" customHeight="1">
      <c r="A99" s="19"/>
      <c r="B99" s="776">
        <v>6</v>
      </c>
      <c r="C99" s="526">
        <v>41701</v>
      </c>
      <c r="D99" s="3092"/>
      <c r="E99" s="120"/>
      <c r="F99" s="121"/>
      <c r="G99" s="764"/>
      <c r="H99" s="764">
        <f t="shared" si="10"/>
        <v>0</v>
      </c>
      <c r="I99" s="103">
        <f t="shared" si="13"/>
        <v>0</v>
      </c>
      <c r="J99" s="777"/>
      <c r="K99" s="103"/>
      <c r="L99" s="123"/>
      <c r="M99" s="305">
        <f t="shared" si="11"/>
        <v>0</v>
      </c>
      <c r="N99" s="121"/>
      <c r="O99" s="305">
        <f>N99*15000</f>
        <v>0</v>
      </c>
      <c r="P99" s="305">
        <f t="shared" si="12"/>
        <v>0</v>
      </c>
      <c r="Q99" s="305"/>
      <c r="R99" s="125"/>
    </row>
    <row r="100" spans="1:19" s="40" customFormat="1" ht="15.95" hidden="1" customHeight="1">
      <c r="A100" s="19"/>
      <c r="B100" s="778">
        <v>7</v>
      </c>
      <c r="C100" s="526">
        <v>41702</v>
      </c>
      <c r="D100" s="3092"/>
      <c r="E100" s="121"/>
      <c r="F100" s="121"/>
      <c r="G100" s="764"/>
      <c r="H100" s="764">
        <f t="shared" si="10"/>
        <v>0</v>
      </c>
      <c r="I100" s="103">
        <f t="shared" si="13"/>
        <v>0</v>
      </c>
      <c r="J100" s="121"/>
      <c r="K100" s="305"/>
      <c r="L100" s="123"/>
      <c r="M100" s="305">
        <f t="shared" si="11"/>
        <v>0</v>
      </c>
      <c r="N100" s="121"/>
      <c r="O100" s="305">
        <f t="shared" ref="O100:O108" si="14">N100*15000</f>
        <v>0</v>
      </c>
      <c r="P100" s="305">
        <f t="shared" si="12"/>
        <v>0</v>
      </c>
      <c r="Q100" s="305"/>
      <c r="R100" s="125"/>
    </row>
    <row r="101" spans="1:19" s="40" customFormat="1" ht="15.95" hidden="1" customHeight="1">
      <c r="A101" s="19"/>
      <c r="B101" s="776">
        <v>8</v>
      </c>
      <c r="C101" s="526">
        <v>41703</v>
      </c>
      <c r="D101" s="3092"/>
      <c r="E101" s="121"/>
      <c r="F101" s="121"/>
      <c r="G101" s="764"/>
      <c r="H101" s="764">
        <f t="shared" si="10"/>
        <v>0</v>
      </c>
      <c r="I101" s="103">
        <f t="shared" si="13"/>
        <v>0</v>
      </c>
      <c r="J101" s="121"/>
      <c r="K101" s="305"/>
      <c r="L101" s="123"/>
      <c r="M101" s="305">
        <f t="shared" si="11"/>
        <v>0</v>
      </c>
      <c r="N101" s="121"/>
      <c r="O101" s="305">
        <f t="shared" si="14"/>
        <v>0</v>
      </c>
      <c r="P101" s="305">
        <f t="shared" si="12"/>
        <v>0</v>
      </c>
      <c r="Q101" s="305"/>
      <c r="R101" s="125"/>
    </row>
    <row r="102" spans="1:19" s="40" customFormat="1" ht="15.95" hidden="1" customHeight="1">
      <c r="A102" s="19"/>
      <c r="B102" s="778">
        <v>9</v>
      </c>
      <c r="C102" s="526">
        <v>41704</v>
      </c>
      <c r="D102" s="3092"/>
      <c r="E102" s="120"/>
      <c r="F102" s="121"/>
      <c r="G102" s="764"/>
      <c r="H102" s="764">
        <f t="shared" si="10"/>
        <v>0</v>
      </c>
      <c r="I102" s="103">
        <f t="shared" si="13"/>
        <v>0</v>
      </c>
      <c r="J102" s="121"/>
      <c r="K102" s="305"/>
      <c r="L102" s="123"/>
      <c r="M102" s="305">
        <f t="shared" si="11"/>
        <v>0</v>
      </c>
      <c r="N102" s="121"/>
      <c r="O102" s="305">
        <f t="shared" si="14"/>
        <v>0</v>
      </c>
      <c r="P102" s="305">
        <f t="shared" si="12"/>
        <v>0</v>
      </c>
      <c r="Q102" s="780"/>
      <c r="R102" s="781"/>
    </row>
    <row r="103" spans="1:19" s="40" customFormat="1" ht="15.95" hidden="1" customHeight="1">
      <c r="A103" s="19"/>
      <c r="B103" s="776">
        <v>10</v>
      </c>
      <c r="C103" s="526">
        <v>41705</v>
      </c>
      <c r="D103" s="3092"/>
      <c r="E103" s="121"/>
      <c r="F103" s="121"/>
      <c r="G103" s="764"/>
      <c r="H103" s="764">
        <f t="shared" si="10"/>
        <v>0</v>
      </c>
      <c r="I103" s="103">
        <f t="shared" si="13"/>
        <v>0</v>
      </c>
      <c r="J103" s="121"/>
      <c r="K103" s="305"/>
      <c r="L103" s="123"/>
      <c r="M103" s="305">
        <f t="shared" si="11"/>
        <v>0</v>
      </c>
      <c r="N103" s="121"/>
      <c r="O103" s="305">
        <f t="shared" si="14"/>
        <v>0</v>
      </c>
      <c r="P103" s="305">
        <f t="shared" si="12"/>
        <v>0</v>
      </c>
      <c r="Q103" s="782"/>
      <c r="R103" s="783"/>
    </row>
    <row r="104" spans="1:19" s="40" customFormat="1" ht="15.95" hidden="1" customHeight="1">
      <c r="A104" s="19"/>
      <c r="B104" s="778">
        <v>11</v>
      </c>
      <c r="C104" s="526">
        <v>41706</v>
      </c>
      <c r="D104" s="3092"/>
      <c r="E104" s="121"/>
      <c r="F104" s="121"/>
      <c r="G104" s="764"/>
      <c r="H104" s="764">
        <f t="shared" si="10"/>
        <v>0</v>
      </c>
      <c r="I104" s="103">
        <f t="shared" si="13"/>
        <v>0</v>
      </c>
      <c r="J104" s="121"/>
      <c r="K104" s="305"/>
      <c r="L104" s="764"/>
      <c r="M104" s="305">
        <f t="shared" si="11"/>
        <v>0</v>
      </c>
      <c r="N104" s="121"/>
      <c r="O104" s="305">
        <f t="shared" si="14"/>
        <v>0</v>
      </c>
      <c r="P104" s="305">
        <f t="shared" si="12"/>
        <v>0</v>
      </c>
      <c r="Q104" s="305"/>
      <c r="R104" s="125"/>
    </row>
    <row r="105" spans="1:19" s="40" customFormat="1" ht="15.95" hidden="1" customHeight="1">
      <c r="A105" s="19"/>
      <c r="B105" s="386">
        <v>12</v>
      </c>
      <c r="C105" s="387">
        <v>41707</v>
      </c>
      <c r="D105" s="3092"/>
      <c r="E105" s="121"/>
      <c r="F105" s="121"/>
      <c r="G105" s="764"/>
      <c r="H105" s="764">
        <f t="shared" si="10"/>
        <v>0</v>
      </c>
      <c r="I105" s="103">
        <f t="shared" si="13"/>
        <v>0</v>
      </c>
      <c r="J105" s="121"/>
      <c r="K105" s="305"/>
      <c r="L105" s="764"/>
      <c r="M105" s="305">
        <f t="shared" si="11"/>
        <v>0</v>
      </c>
      <c r="N105" s="121"/>
      <c r="O105" s="305">
        <f t="shared" si="14"/>
        <v>0</v>
      </c>
      <c r="P105" s="305">
        <f t="shared" si="12"/>
        <v>0</v>
      </c>
      <c r="Q105" s="305"/>
      <c r="R105" s="125"/>
    </row>
    <row r="106" spans="1:19" s="40" customFormat="1" ht="15.95" hidden="1" customHeight="1">
      <c r="A106" s="19"/>
      <c r="B106" s="778">
        <v>13</v>
      </c>
      <c r="C106" s="526">
        <v>41708</v>
      </c>
      <c r="D106" s="3092"/>
      <c r="E106" s="121"/>
      <c r="F106" s="121"/>
      <c r="G106" s="764"/>
      <c r="H106" s="764">
        <f t="shared" si="10"/>
        <v>0</v>
      </c>
      <c r="I106" s="103">
        <f t="shared" si="13"/>
        <v>0</v>
      </c>
      <c r="J106" s="121"/>
      <c r="K106" s="305"/>
      <c r="L106" s="764"/>
      <c r="M106" s="305">
        <f t="shared" si="11"/>
        <v>0</v>
      </c>
      <c r="N106" s="121"/>
      <c r="O106" s="305">
        <f t="shared" si="14"/>
        <v>0</v>
      </c>
      <c r="P106" s="305">
        <f t="shared" si="12"/>
        <v>0</v>
      </c>
      <c r="Q106" s="305"/>
      <c r="R106" s="125"/>
    </row>
    <row r="107" spans="1:19" s="40" customFormat="1" ht="15.95" hidden="1" customHeight="1">
      <c r="B107" s="776">
        <v>14</v>
      </c>
      <c r="C107" s="526">
        <v>41709</v>
      </c>
      <c r="D107" s="3092"/>
      <c r="E107" s="121"/>
      <c r="F107" s="121"/>
      <c r="G107" s="764"/>
      <c r="H107" s="764">
        <f t="shared" si="10"/>
        <v>0</v>
      </c>
      <c r="I107" s="103">
        <f t="shared" si="13"/>
        <v>0</v>
      </c>
      <c r="J107" s="121"/>
      <c r="K107" s="305"/>
      <c r="L107" s="764"/>
      <c r="M107" s="305">
        <f t="shared" si="11"/>
        <v>0</v>
      </c>
      <c r="N107" s="121"/>
      <c r="O107" s="305">
        <f t="shared" si="14"/>
        <v>0</v>
      </c>
      <c r="P107" s="305">
        <f t="shared" si="12"/>
        <v>0</v>
      </c>
      <c r="Q107" s="305"/>
      <c r="R107" s="125"/>
    </row>
    <row r="108" spans="1:19" s="40" customFormat="1" ht="15.95" hidden="1" customHeight="1">
      <c r="B108" s="778">
        <v>15</v>
      </c>
      <c r="C108" s="526">
        <v>41710</v>
      </c>
      <c r="D108" s="3092"/>
      <c r="E108" s="120"/>
      <c r="F108" s="121"/>
      <c r="G108" s="764"/>
      <c r="H108" s="764">
        <f t="shared" si="10"/>
        <v>0</v>
      </c>
      <c r="I108" s="103">
        <f t="shared" si="13"/>
        <v>0</v>
      </c>
      <c r="J108" s="121"/>
      <c r="K108" s="305"/>
      <c r="L108" s="764"/>
      <c r="M108" s="305">
        <f t="shared" si="11"/>
        <v>0</v>
      </c>
      <c r="N108" s="121"/>
      <c r="O108" s="305">
        <f t="shared" si="14"/>
        <v>0</v>
      </c>
      <c r="P108" s="305">
        <f t="shared" si="12"/>
        <v>0</v>
      </c>
      <c r="Q108" s="305"/>
      <c r="R108" s="125"/>
    </row>
    <row r="109" spans="1:19" s="40" customFormat="1" ht="15.95" hidden="1" customHeight="1">
      <c r="B109" s="776">
        <v>16</v>
      </c>
      <c r="C109" s="526">
        <v>41711</v>
      </c>
      <c r="D109" s="3092"/>
      <c r="E109" s="121"/>
      <c r="F109" s="121"/>
      <c r="G109" s="764"/>
      <c r="H109" s="764">
        <f t="shared" si="10"/>
        <v>0</v>
      </c>
      <c r="I109" s="103">
        <f t="shared" si="13"/>
        <v>0</v>
      </c>
      <c r="J109" s="121"/>
      <c r="K109" s="305"/>
      <c r="L109" s="764"/>
      <c r="M109" s="305">
        <f>L109*10000</f>
        <v>0</v>
      </c>
      <c r="N109" s="121"/>
      <c r="O109" s="305">
        <f>N109*15000</f>
        <v>0</v>
      </c>
      <c r="P109" s="305">
        <f t="shared" ref="P109:P115" si="15">I109+K109+M109+O109</f>
        <v>0</v>
      </c>
      <c r="Q109" s="305"/>
      <c r="R109" s="125"/>
    </row>
    <row r="110" spans="1:19" s="40" customFormat="1" ht="15.95" hidden="1" customHeight="1">
      <c r="B110" s="778">
        <v>17</v>
      </c>
      <c r="C110" s="526">
        <v>41712</v>
      </c>
      <c r="D110" s="3092"/>
      <c r="E110" s="121"/>
      <c r="F110" s="121"/>
      <c r="G110" s="764"/>
      <c r="H110" s="764">
        <f t="shared" si="10"/>
        <v>0</v>
      </c>
      <c r="I110" s="103">
        <f t="shared" ref="I110:I121" si="16">H110*500</f>
        <v>0</v>
      </c>
      <c r="J110" s="121"/>
      <c r="K110" s="305"/>
      <c r="L110" s="764"/>
      <c r="M110" s="305">
        <f t="shared" ref="M110:M121" si="17">L110*10000</f>
        <v>0</v>
      </c>
      <c r="N110" s="121"/>
      <c r="O110" s="305">
        <f t="shared" ref="O110:O123" si="18">N110*15000</f>
        <v>0</v>
      </c>
      <c r="P110" s="305">
        <f t="shared" si="15"/>
        <v>0</v>
      </c>
      <c r="Q110" s="305"/>
      <c r="R110" s="125"/>
    </row>
    <row r="111" spans="1:19" s="40" customFormat="1" ht="15.95" hidden="1" customHeight="1">
      <c r="B111" s="776">
        <v>18</v>
      </c>
      <c r="C111" s="526">
        <v>41713</v>
      </c>
      <c r="D111" s="3092"/>
      <c r="E111" s="121"/>
      <c r="F111" s="121"/>
      <c r="G111" s="764"/>
      <c r="H111" s="764">
        <f t="shared" si="10"/>
        <v>0</v>
      </c>
      <c r="I111" s="103">
        <f t="shared" si="16"/>
        <v>0</v>
      </c>
      <c r="J111" s="121"/>
      <c r="K111" s="305"/>
      <c r="L111" s="764"/>
      <c r="M111" s="305">
        <f t="shared" si="17"/>
        <v>0</v>
      </c>
      <c r="N111" s="121"/>
      <c r="O111" s="305">
        <f t="shared" si="18"/>
        <v>0</v>
      </c>
      <c r="P111" s="305">
        <f t="shared" si="15"/>
        <v>0</v>
      </c>
      <c r="Q111" s="305"/>
      <c r="R111" s="125"/>
      <c r="S111" s="344"/>
    </row>
    <row r="112" spans="1:19" s="40" customFormat="1" ht="15.95" hidden="1" customHeight="1">
      <c r="B112" s="800">
        <v>19</v>
      </c>
      <c r="C112" s="387">
        <v>41714</v>
      </c>
      <c r="D112" s="3092"/>
      <c r="E112" s="121"/>
      <c r="F112" s="121"/>
      <c r="G112" s="764"/>
      <c r="H112" s="764">
        <f t="shared" si="10"/>
        <v>0</v>
      </c>
      <c r="I112" s="103">
        <f t="shared" si="16"/>
        <v>0</v>
      </c>
      <c r="J112" s="121"/>
      <c r="K112" s="305"/>
      <c r="L112" s="764"/>
      <c r="M112" s="305">
        <f t="shared" si="17"/>
        <v>0</v>
      </c>
      <c r="N112" s="121"/>
      <c r="O112" s="305">
        <f t="shared" si="18"/>
        <v>0</v>
      </c>
      <c r="P112" s="305">
        <f t="shared" si="15"/>
        <v>0</v>
      </c>
      <c r="Q112" s="305"/>
      <c r="R112" s="125"/>
      <c r="S112" s="344"/>
    </row>
    <row r="113" spans="1:19" s="40" customFormat="1" ht="15.95" hidden="1" customHeight="1">
      <c r="B113" s="776">
        <v>20</v>
      </c>
      <c r="C113" s="526">
        <v>41715</v>
      </c>
      <c r="D113" s="3092"/>
      <c r="E113" s="121"/>
      <c r="F113" s="121"/>
      <c r="G113" s="764"/>
      <c r="H113" s="764">
        <f t="shared" si="10"/>
        <v>0</v>
      </c>
      <c r="I113" s="103">
        <f t="shared" si="16"/>
        <v>0</v>
      </c>
      <c r="J113" s="121"/>
      <c r="K113" s="305"/>
      <c r="L113" s="764"/>
      <c r="M113" s="305">
        <f t="shared" si="17"/>
        <v>0</v>
      </c>
      <c r="N113" s="121"/>
      <c r="O113" s="305">
        <f t="shared" si="18"/>
        <v>0</v>
      </c>
      <c r="P113" s="305">
        <f t="shared" si="15"/>
        <v>0</v>
      </c>
      <c r="Q113" s="305"/>
      <c r="R113" s="125"/>
      <c r="S113" s="344"/>
    </row>
    <row r="114" spans="1:19" s="40" customFormat="1" ht="15.95" hidden="1" customHeight="1">
      <c r="B114" s="778">
        <v>21</v>
      </c>
      <c r="C114" s="526">
        <v>41716</v>
      </c>
      <c r="D114" s="3092"/>
      <c r="E114" s="121"/>
      <c r="F114" s="121"/>
      <c r="G114" s="764"/>
      <c r="H114" s="764">
        <f t="shared" si="10"/>
        <v>0</v>
      </c>
      <c r="I114" s="103">
        <f t="shared" si="16"/>
        <v>0</v>
      </c>
      <c r="J114" s="121"/>
      <c r="K114" s="305"/>
      <c r="L114" s="764"/>
      <c r="M114" s="305">
        <f t="shared" si="17"/>
        <v>0</v>
      </c>
      <c r="N114" s="121"/>
      <c r="O114" s="305">
        <f t="shared" si="18"/>
        <v>0</v>
      </c>
      <c r="P114" s="305">
        <f t="shared" si="15"/>
        <v>0</v>
      </c>
      <c r="Q114" s="305"/>
      <c r="R114" s="125"/>
      <c r="S114" s="344"/>
    </row>
    <row r="115" spans="1:19" s="40" customFormat="1" ht="15.95" hidden="1" customHeight="1">
      <c r="B115" s="776">
        <v>22</v>
      </c>
      <c r="C115" s="526">
        <v>41717</v>
      </c>
      <c r="D115" s="3092"/>
      <c r="E115" s="121"/>
      <c r="F115" s="121"/>
      <c r="G115" s="764"/>
      <c r="H115" s="764">
        <f t="shared" si="10"/>
        <v>0</v>
      </c>
      <c r="I115" s="103">
        <f t="shared" si="16"/>
        <v>0</v>
      </c>
      <c r="J115" s="121"/>
      <c r="K115" s="305"/>
      <c r="L115" s="764"/>
      <c r="M115" s="305">
        <f t="shared" si="17"/>
        <v>0</v>
      </c>
      <c r="N115" s="121"/>
      <c r="O115" s="305">
        <f t="shared" si="18"/>
        <v>0</v>
      </c>
      <c r="P115" s="305">
        <f t="shared" si="15"/>
        <v>0</v>
      </c>
      <c r="Q115" s="305"/>
      <c r="R115" s="125"/>
      <c r="S115" s="344"/>
    </row>
    <row r="116" spans="1:19" s="40" customFormat="1" ht="15.95" hidden="1" customHeight="1">
      <c r="B116" s="778">
        <v>23</v>
      </c>
      <c r="C116" s="526">
        <v>41718</v>
      </c>
      <c r="D116" s="3092"/>
      <c r="E116" s="121"/>
      <c r="F116" s="121"/>
      <c r="G116" s="764"/>
      <c r="H116" s="764">
        <f t="shared" si="10"/>
        <v>0</v>
      </c>
      <c r="I116" s="103">
        <f t="shared" si="16"/>
        <v>0</v>
      </c>
      <c r="J116" s="121"/>
      <c r="K116" s="305"/>
      <c r="L116" s="764"/>
      <c r="M116" s="305">
        <f t="shared" si="17"/>
        <v>0</v>
      </c>
      <c r="N116" s="121"/>
      <c r="O116" s="305">
        <f t="shared" si="18"/>
        <v>0</v>
      </c>
      <c r="P116" s="305">
        <f t="shared" ref="P116:P121" si="19">I116+K116+M116+O116</f>
        <v>0</v>
      </c>
      <c r="Q116" s="305"/>
      <c r="R116" s="125"/>
      <c r="S116" s="344"/>
    </row>
    <row r="117" spans="1:19" s="40" customFormat="1" ht="15.95" hidden="1" customHeight="1">
      <c r="B117" s="776">
        <v>24</v>
      </c>
      <c r="C117" s="526">
        <v>41719</v>
      </c>
      <c r="D117" s="3092"/>
      <c r="E117" s="121"/>
      <c r="F117" s="121"/>
      <c r="G117" s="764"/>
      <c r="H117" s="764">
        <f t="shared" si="10"/>
        <v>0</v>
      </c>
      <c r="I117" s="103">
        <f t="shared" si="16"/>
        <v>0</v>
      </c>
      <c r="J117" s="121"/>
      <c r="K117" s="305"/>
      <c r="L117" s="764"/>
      <c r="M117" s="305">
        <f t="shared" si="17"/>
        <v>0</v>
      </c>
      <c r="N117" s="121"/>
      <c r="O117" s="305">
        <f t="shared" si="18"/>
        <v>0</v>
      </c>
      <c r="P117" s="305">
        <f t="shared" si="19"/>
        <v>0</v>
      </c>
      <c r="Q117" s="305"/>
      <c r="R117" s="125"/>
      <c r="S117" s="344"/>
    </row>
    <row r="118" spans="1:19" s="40" customFormat="1" ht="15.95" hidden="1" customHeight="1">
      <c r="B118" s="778">
        <v>25</v>
      </c>
      <c r="C118" s="526">
        <v>41720</v>
      </c>
      <c r="D118" s="3092"/>
      <c r="E118" s="121"/>
      <c r="F118" s="121"/>
      <c r="G118" s="764"/>
      <c r="H118" s="764">
        <f t="shared" si="10"/>
        <v>0</v>
      </c>
      <c r="I118" s="103">
        <f t="shared" si="16"/>
        <v>0</v>
      </c>
      <c r="J118" s="121"/>
      <c r="K118" s="305"/>
      <c r="L118" s="764"/>
      <c r="M118" s="305">
        <f t="shared" si="17"/>
        <v>0</v>
      </c>
      <c r="N118" s="121"/>
      <c r="O118" s="305">
        <f t="shared" si="18"/>
        <v>0</v>
      </c>
      <c r="P118" s="305">
        <f t="shared" si="19"/>
        <v>0</v>
      </c>
      <c r="Q118" s="305"/>
      <c r="R118" s="125"/>
      <c r="S118" s="344"/>
    </row>
    <row r="119" spans="1:19" s="40" customFormat="1" ht="15.95" hidden="1" customHeight="1">
      <c r="B119" s="386">
        <v>26</v>
      </c>
      <c r="C119" s="387">
        <v>41721</v>
      </c>
      <c r="D119" s="3092"/>
      <c r="E119" s="121"/>
      <c r="F119" s="121"/>
      <c r="G119" s="764"/>
      <c r="H119" s="764">
        <f t="shared" si="10"/>
        <v>0</v>
      </c>
      <c r="I119" s="103">
        <f t="shared" si="16"/>
        <v>0</v>
      </c>
      <c r="J119" s="121"/>
      <c r="K119" s="305"/>
      <c r="L119" s="764"/>
      <c r="M119" s="305">
        <f t="shared" si="17"/>
        <v>0</v>
      </c>
      <c r="N119" s="121"/>
      <c r="O119" s="305">
        <f t="shared" si="18"/>
        <v>0</v>
      </c>
      <c r="P119" s="305">
        <f t="shared" si="19"/>
        <v>0</v>
      </c>
      <c r="Q119" s="305"/>
      <c r="R119" s="125"/>
      <c r="S119" s="344"/>
    </row>
    <row r="120" spans="1:19" s="40" customFormat="1" ht="15.95" hidden="1" customHeight="1">
      <c r="B120" s="778">
        <v>27</v>
      </c>
      <c r="C120" s="526">
        <v>41722</v>
      </c>
      <c r="D120" s="3092"/>
      <c r="E120" s="121"/>
      <c r="F120" s="121"/>
      <c r="G120" s="764"/>
      <c r="H120" s="764">
        <f t="shared" si="10"/>
        <v>0</v>
      </c>
      <c r="I120" s="103">
        <f t="shared" si="16"/>
        <v>0</v>
      </c>
      <c r="J120" s="121"/>
      <c r="K120" s="305"/>
      <c r="L120" s="764"/>
      <c r="M120" s="305">
        <f t="shared" si="17"/>
        <v>0</v>
      </c>
      <c r="N120" s="121"/>
      <c r="O120" s="305">
        <f t="shared" si="18"/>
        <v>0</v>
      </c>
      <c r="P120" s="305">
        <f t="shared" si="19"/>
        <v>0</v>
      </c>
      <c r="Q120" s="305"/>
      <c r="R120" s="125"/>
      <c r="S120" s="344"/>
    </row>
    <row r="121" spans="1:19" s="40" customFormat="1" ht="15.95" hidden="1" customHeight="1" thickBot="1">
      <c r="B121" s="790">
        <v>28</v>
      </c>
      <c r="C121" s="791">
        <v>41723</v>
      </c>
      <c r="D121" s="3093"/>
      <c r="E121" s="127"/>
      <c r="F121" s="127"/>
      <c r="G121" s="765"/>
      <c r="H121" s="765">
        <f t="shared" si="10"/>
        <v>0</v>
      </c>
      <c r="I121" s="766">
        <f t="shared" si="16"/>
        <v>0</v>
      </c>
      <c r="J121" s="127"/>
      <c r="K121" s="767"/>
      <c r="L121" s="765"/>
      <c r="M121" s="767">
        <f t="shared" si="17"/>
        <v>0</v>
      </c>
      <c r="N121" s="127"/>
      <c r="O121" s="767">
        <f t="shared" si="18"/>
        <v>0</v>
      </c>
      <c r="P121" s="767">
        <f t="shared" si="19"/>
        <v>0</v>
      </c>
      <c r="Q121" s="767"/>
      <c r="R121" s="792"/>
      <c r="S121" s="344"/>
    </row>
    <row r="122" spans="1:19" s="40" customFormat="1" ht="15.95" hidden="1" customHeight="1">
      <c r="A122" s="18"/>
      <c r="B122" s="768">
        <v>1</v>
      </c>
      <c r="C122" s="769">
        <v>41724</v>
      </c>
      <c r="D122" s="896" t="s">
        <v>358</v>
      </c>
      <c r="E122" s="770"/>
      <c r="F122" s="770"/>
      <c r="G122" s="771"/>
      <c r="H122" s="771">
        <f t="shared" ref="H122:H140" si="20">F122*G122</f>
        <v>0</v>
      </c>
      <c r="I122" s="772">
        <f t="shared" ref="I122:I128" si="21">H122*500</f>
        <v>0</v>
      </c>
      <c r="J122" s="773"/>
      <c r="K122" s="772"/>
      <c r="L122" s="123"/>
      <c r="M122" s="305">
        <f t="shared" ref="M122:M128" si="22">L122*10000</f>
        <v>0</v>
      </c>
      <c r="N122" s="121"/>
      <c r="O122" s="305">
        <f t="shared" si="18"/>
        <v>0</v>
      </c>
      <c r="P122" s="774">
        <f t="shared" ref="P122:P128" si="23">I122+K122+M122+O122</f>
        <v>0</v>
      </c>
      <c r="Q122" s="774"/>
      <c r="R122" s="775"/>
    </row>
    <row r="123" spans="1:19" s="340" customFormat="1" ht="15.95" hidden="1" customHeight="1">
      <c r="A123" s="339"/>
      <c r="B123" s="776">
        <v>2</v>
      </c>
      <c r="C123" s="526">
        <v>41725</v>
      </c>
      <c r="D123" s="896" t="s">
        <v>358</v>
      </c>
      <c r="E123" s="121"/>
      <c r="F123" s="121"/>
      <c r="G123" s="123"/>
      <c r="H123" s="764">
        <f t="shared" si="20"/>
        <v>0</v>
      </c>
      <c r="I123" s="103">
        <f t="shared" si="21"/>
        <v>0</v>
      </c>
      <c r="J123" s="777"/>
      <c r="K123" s="103"/>
      <c r="L123" s="123"/>
      <c r="M123" s="305">
        <f t="shared" si="22"/>
        <v>0</v>
      </c>
      <c r="N123" s="121"/>
      <c r="O123" s="305">
        <f t="shared" si="18"/>
        <v>0</v>
      </c>
      <c r="P123" s="305">
        <f t="shared" si="23"/>
        <v>0</v>
      </c>
      <c r="Q123" s="305"/>
      <c r="R123" s="125"/>
    </row>
    <row r="124" spans="1:19" s="40" customFormat="1" ht="15.95" hidden="1" customHeight="1">
      <c r="A124" s="19"/>
      <c r="B124" s="778">
        <v>3</v>
      </c>
      <c r="C124" s="526">
        <v>41726</v>
      </c>
      <c r="D124" s="896" t="s">
        <v>358</v>
      </c>
      <c r="E124" s="121"/>
      <c r="F124" s="121"/>
      <c r="G124" s="121"/>
      <c r="H124" s="764">
        <f t="shared" si="20"/>
        <v>0</v>
      </c>
      <c r="I124" s="122">
        <f t="shared" si="21"/>
        <v>0</v>
      </c>
      <c r="J124" s="121"/>
      <c r="K124" s="779"/>
      <c r="L124" s="123"/>
      <c r="M124" s="305">
        <f t="shared" si="22"/>
        <v>0</v>
      </c>
      <c r="N124" s="121"/>
      <c r="O124" s="305">
        <f>N124*15000</f>
        <v>0</v>
      </c>
      <c r="P124" s="305">
        <f t="shared" si="23"/>
        <v>0</v>
      </c>
      <c r="Q124" s="780"/>
      <c r="R124" s="781"/>
    </row>
    <row r="125" spans="1:19" s="40" customFormat="1" ht="15.95" hidden="1" customHeight="1">
      <c r="A125" s="19"/>
      <c r="B125" s="776">
        <v>4</v>
      </c>
      <c r="C125" s="526">
        <v>41727</v>
      </c>
      <c r="D125" s="896" t="s">
        <v>358</v>
      </c>
      <c r="E125" s="121"/>
      <c r="F125" s="121"/>
      <c r="G125" s="764"/>
      <c r="H125" s="764">
        <f t="shared" si="20"/>
        <v>0</v>
      </c>
      <c r="I125" s="103">
        <f t="shared" si="21"/>
        <v>0</v>
      </c>
      <c r="J125" s="121"/>
      <c r="K125" s="103"/>
      <c r="L125" s="123"/>
      <c r="M125" s="305">
        <f t="shared" si="22"/>
        <v>0</v>
      </c>
      <c r="N125" s="121"/>
      <c r="O125" s="305">
        <f>N125*15000</f>
        <v>0</v>
      </c>
      <c r="P125" s="305">
        <f t="shared" si="23"/>
        <v>0</v>
      </c>
      <c r="Q125" s="782"/>
      <c r="R125" s="783"/>
    </row>
    <row r="126" spans="1:19" s="40" customFormat="1" ht="15.95" hidden="1" customHeight="1">
      <c r="A126" s="19"/>
      <c r="B126" s="800">
        <v>5</v>
      </c>
      <c r="C126" s="387">
        <v>41728</v>
      </c>
      <c r="D126" s="896" t="s">
        <v>358</v>
      </c>
      <c r="E126" s="121"/>
      <c r="F126" s="784"/>
      <c r="G126" s="785"/>
      <c r="H126" s="764">
        <f t="shared" si="20"/>
        <v>0</v>
      </c>
      <c r="I126" s="103">
        <f t="shared" si="21"/>
        <v>0</v>
      </c>
      <c r="J126" s="786"/>
      <c r="K126" s="787"/>
      <c r="L126" s="123"/>
      <c r="M126" s="305">
        <f t="shared" si="22"/>
        <v>0</v>
      </c>
      <c r="N126" s="121"/>
      <c r="O126" s="305">
        <f>N126*15000</f>
        <v>0</v>
      </c>
      <c r="P126" s="305">
        <f t="shared" si="23"/>
        <v>0</v>
      </c>
      <c r="Q126" s="788"/>
      <c r="R126" s="789"/>
    </row>
    <row r="127" spans="1:19" s="40" customFormat="1" ht="15.95" hidden="1" customHeight="1">
      <c r="A127" s="19"/>
      <c r="B127" s="776">
        <v>6</v>
      </c>
      <c r="C127" s="526">
        <v>41729</v>
      </c>
      <c r="D127" s="896" t="s">
        <v>358</v>
      </c>
      <c r="E127" s="120"/>
      <c r="F127" s="121"/>
      <c r="G127" s="764"/>
      <c r="H127" s="764">
        <f t="shared" si="20"/>
        <v>0</v>
      </c>
      <c r="I127" s="103">
        <f t="shared" si="21"/>
        <v>0</v>
      </c>
      <c r="J127" s="777"/>
      <c r="K127" s="103"/>
      <c r="L127" s="123"/>
      <c r="M127" s="305">
        <f t="shared" si="22"/>
        <v>0</v>
      </c>
      <c r="N127" s="121"/>
      <c r="O127" s="305">
        <f>N127*15000</f>
        <v>0</v>
      </c>
      <c r="P127" s="305">
        <f t="shared" si="23"/>
        <v>0</v>
      </c>
      <c r="Q127" s="305"/>
      <c r="R127" s="125"/>
    </row>
    <row r="128" spans="1:19" s="40" customFormat="1" ht="15.95" hidden="1" customHeight="1">
      <c r="A128" s="19"/>
      <c r="B128" s="778">
        <v>7</v>
      </c>
      <c r="C128" s="526">
        <v>41730</v>
      </c>
      <c r="D128" s="896" t="s">
        <v>358</v>
      </c>
      <c r="E128" s="121"/>
      <c r="F128" s="121"/>
      <c r="G128" s="764"/>
      <c r="H128" s="764">
        <f t="shared" si="20"/>
        <v>0</v>
      </c>
      <c r="I128" s="103">
        <f t="shared" si="21"/>
        <v>0</v>
      </c>
      <c r="J128" s="121"/>
      <c r="K128" s="305"/>
      <c r="L128" s="123"/>
      <c r="M128" s="305">
        <f t="shared" si="22"/>
        <v>0</v>
      </c>
      <c r="N128" s="121"/>
      <c r="O128" s="305">
        <f>N128*15000</f>
        <v>0</v>
      </c>
      <c r="P128" s="305">
        <f t="shared" si="23"/>
        <v>0</v>
      </c>
      <c r="Q128" s="305"/>
      <c r="R128" s="125"/>
    </row>
    <row r="129" spans="1:18" s="40" customFormat="1" ht="15.95" hidden="1" customHeight="1">
      <c r="A129" s="19"/>
      <c r="B129" s="776">
        <v>8</v>
      </c>
      <c r="C129" s="526">
        <v>41731</v>
      </c>
      <c r="D129" s="896" t="s">
        <v>358</v>
      </c>
      <c r="E129" s="121"/>
      <c r="F129" s="784"/>
      <c r="G129" s="785"/>
      <c r="H129" s="764">
        <f t="shared" si="20"/>
        <v>0</v>
      </c>
      <c r="I129" s="103">
        <f t="shared" ref="I129:I140" si="24">H129*500</f>
        <v>0</v>
      </c>
      <c r="J129" s="786"/>
      <c r="K129" s="787"/>
      <c r="L129" s="123"/>
      <c r="M129" s="305">
        <f t="shared" ref="M129:M142" si="25">L129*10000</f>
        <v>0</v>
      </c>
      <c r="N129" s="121"/>
      <c r="O129" s="305">
        <f t="shared" ref="O129:O142" si="26">N129*15000</f>
        <v>0</v>
      </c>
      <c r="P129" s="305">
        <f t="shared" ref="P129:P142" si="27">I129+K129+M129+O129</f>
        <v>0</v>
      </c>
      <c r="Q129" s="305"/>
      <c r="R129" s="125"/>
    </row>
    <row r="130" spans="1:18" s="40" customFormat="1" ht="15.95" hidden="1" customHeight="1">
      <c r="A130" s="19"/>
      <c r="B130" s="778">
        <v>9</v>
      </c>
      <c r="C130" s="526">
        <v>41732</v>
      </c>
      <c r="D130" s="896" t="s">
        <v>358</v>
      </c>
      <c r="E130" s="120"/>
      <c r="F130" s="121"/>
      <c r="G130" s="764"/>
      <c r="H130" s="764">
        <f t="shared" si="20"/>
        <v>0</v>
      </c>
      <c r="I130" s="103">
        <f t="shared" si="24"/>
        <v>0</v>
      </c>
      <c r="J130" s="777"/>
      <c r="K130" s="103"/>
      <c r="L130" s="123"/>
      <c r="M130" s="305">
        <f t="shared" si="25"/>
        <v>0</v>
      </c>
      <c r="N130" s="121"/>
      <c r="O130" s="305">
        <f t="shared" si="26"/>
        <v>0</v>
      </c>
      <c r="P130" s="305">
        <f t="shared" si="27"/>
        <v>0</v>
      </c>
      <c r="Q130" s="780"/>
      <c r="R130" s="781"/>
    </row>
    <row r="131" spans="1:18" s="40" customFormat="1" ht="15.95" hidden="1" customHeight="1">
      <c r="B131" s="3080">
        <v>5</v>
      </c>
      <c r="C131" s="526">
        <v>41733</v>
      </c>
      <c r="D131" s="3" t="s">
        <v>465</v>
      </c>
      <c r="E131" s="42"/>
      <c r="F131" s="894"/>
      <c r="G131" s="1005"/>
      <c r="H131" s="764">
        <f t="shared" si="20"/>
        <v>0</v>
      </c>
      <c r="I131" s="122">
        <f t="shared" si="24"/>
        <v>0</v>
      </c>
      <c r="J131" s="121"/>
      <c r="K131" s="779"/>
      <c r="L131" s="123"/>
      <c r="M131" s="103">
        <f t="shared" si="25"/>
        <v>0</v>
      </c>
      <c r="N131" s="123"/>
      <c r="O131" s="103">
        <f t="shared" si="26"/>
        <v>0</v>
      </c>
      <c r="P131" s="124">
        <f t="shared" si="27"/>
        <v>0</v>
      </c>
      <c r="Q131" s="103"/>
      <c r="R131" s="125"/>
    </row>
    <row r="132" spans="1:18" s="40" customFormat="1" ht="15.95" hidden="1" customHeight="1">
      <c r="B132" s="3081"/>
      <c r="C132" s="526">
        <v>41733</v>
      </c>
      <c r="D132" s="591" t="s">
        <v>133</v>
      </c>
      <c r="E132" s="42"/>
      <c r="F132" s="894"/>
      <c r="G132" s="1005"/>
      <c r="H132" s="764">
        <f t="shared" si="20"/>
        <v>0</v>
      </c>
      <c r="I132" s="122">
        <f t="shared" si="24"/>
        <v>0</v>
      </c>
      <c r="J132" s="121"/>
      <c r="K132" s="779"/>
      <c r="L132" s="123">
        <v>4</v>
      </c>
      <c r="M132" s="103">
        <f>L132*10000</f>
        <v>40000</v>
      </c>
      <c r="N132" s="123"/>
      <c r="O132" s="103">
        <f>N132*15000</f>
        <v>0</v>
      </c>
      <c r="P132" s="124">
        <f t="shared" si="27"/>
        <v>40000</v>
      </c>
      <c r="Q132" s="103"/>
      <c r="R132" s="125"/>
    </row>
    <row r="133" spans="1:18" s="40" customFormat="1" ht="15.95" hidden="1" customHeight="1">
      <c r="A133" s="19"/>
      <c r="B133" s="3080">
        <v>11</v>
      </c>
      <c r="C133" s="526">
        <v>41734</v>
      </c>
      <c r="D133" s="3" t="s">
        <v>420</v>
      </c>
      <c r="E133" s="121" t="s">
        <v>421</v>
      </c>
      <c r="F133" s="121">
        <v>5</v>
      </c>
      <c r="G133" s="764"/>
      <c r="H133" s="764">
        <f t="shared" si="20"/>
        <v>0</v>
      </c>
      <c r="I133" s="103">
        <f t="shared" si="24"/>
        <v>0</v>
      </c>
      <c r="J133" s="3241" t="s">
        <v>70</v>
      </c>
      <c r="K133" s="3244">
        <v>35000</v>
      </c>
      <c r="L133" s="123"/>
      <c r="M133" s="305">
        <f t="shared" si="25"/>
        <v>0</v>
      </c>
      <c r="N133" s="121"/>
      <c r="O133" s="305">
        <f t="shared" si="26"/>
        <v>0</v>
      </c>
      <c r="P133" s="3244">
        <f t="shared" si="27"/>
        <v>35000</v>
      </c>
      <c r="Q133" s="305"/>
      <c r="R133" s="125"/>
    </row>
    <row r="134" spans="1:18" s="40" customFormat="1" ht="15.95" hidden="1" customHeight="1">
      <c r="A134" s="19"/>
      <c r="B134" s="3081"/>
      <c r="C134" s="526">
        <v>41734</v>
      </c>
      <c r="D134" s="3" t="s">
        <v>422</v>
      </c>
      <c r="E134" s="121" t="s">
        <v>10</v>
      </c>
      <c r="F134" s="121">
        <v>1</v>
      </c>
      <c r="G134" s="764"/>
      <c r="H134" s="764">
        <f t="shared" si="20"/>
        <v>0</v>
      </c>
      <c r="I134" s="103">
        <f t="shared" si="24"/>
        <v>0</v>
      </c>
      <c r="J134" s="3242"/>
      <c r="K134" s="3245"/>
      <c r="L134" s="123"/>
      <c r="M134" s="305">
        <f>L134*10000</f>
        <v>0</v>
      </c>
      <c r="N134" s="121"/>
      <c r="O134" s="305">
        <f>N134*15000</f>
        <v>0</v>
      </c>
      <c r="P134" s="3245"/>
      <c r="Q134" s="305"/>
      <c r="R134" s="125"/>
    </row>
    <row r="135" spans="1:18" s="40" customFormat="1" ht="15.95" hidden="1" customHeight="1">
      <c r="A135" s="19"/>
      <c r="B135" s="3391">
        <v>12</v>
      </c>
      <c r="C135" s="387">
        <v>41735</v>
      </c>
      <c r="D135" s="3" t="s">
        <v>420</v>
      </c>
      <c r="E135" s="121" t="s">
        <v>421</v>
      </c>
      <c r="F135" s="121">
        <v>5</v>
      </c>
      <c r="G135" s="764"/>
      <c r="H135" s="764">
        <f t="shared" si="20"/>
        <v>0</v>
      </c>
      <c r="I135" s="103">
        <f t="shared" si="24"/>
        <v>0</v>
      </c>
      <c r="J135" s="3241" t="s">
        <v>70</v>
      </c>
      <c r="K135" s="3244">
        <v>35000</v>
      </c>
      <c r="L135" s="123">
        <v>3</v>
      </c>
      <c r="M135" s="305">
        <f t="shared" si="25"/>
        <v>30000</v>
      </c>
      <c r="N135" s="121"/>
      <c r="O135" s="305">
        <f t="shared" si="26"/>
        <v>0</v>
      </c>
      <c r="P135" s="305">
        <f t="shared" si="27"/>
        <v>65000</v>
      </c>
      <c r="Q135" s="305"/>
      <c r="R135" s="125"/>
    </row>
    <row r="136" spans="1:18" s="40" customFormat="1" ht="15.95" hidden="1" customHeight="1">
      <c r="A136" s="19"/>
      <c r="B136" s="3392"/>
      <c r="C136" s="387">
        <v>41735</v>
      </c>
      <c r="D136" s="3" t="s">
        <v>422</v>
      </c>
      <c r="E136" s="121" t="s">
        <v>10</v>
      </c>
      <c r="F136" s="121">
        <v>1</v>
      </c>
      <c r="G136" s="764"/>
      <c r="H136" s="764">
        <f t="shared" si="20"/>
        <v>0</v>
      </c>
      <c r="I136" s="103">
        <f t="shared" si="24"/>
        <v>0</v>
      </c>
      <c r="J136" s="3242"/>
      <c r="K136" s="3245"/>
      <c r="L136" s="123">
        <v>1</v>
      </c>
      <c r="M136" s="305">
        <f>L136*10000</f>
        <v>10000</v>
      </c>
      <c r="N136" s="121"/>
      <c r="O136" s="305">
        <f>N136*15000</f>
        <v>0</v>
      </c>
      <c r="P136" s="305">
        <f>I136+K136+M136+O136</f>
        <v>10000</v>
      </c>
      <c r="Q136" s="305"/>
      <c r="R136" s="125"/>
    </row>
    <row r="137" spans="1:18" s="40" customFormat="1" ht="15.95" hidden="1" customHeight="1">
      <c r="A137" s="19"/>
      <c r="B137" s="3080">
        <v>13</v>
      </c>
      <c r="C137" s="526">
        <v>41736</v>
      </c>
      <c r="D137" s="3" t="s">
        <v>420</v>
      </c>
      <c r="E137" s="121" t="s">
        <v>421</v>
      </c>
      <c r="F137" s="121">
        <v>5</v>
      </c>
      <c r="G137" s="764"/>
      <c r="H137" s="764">
        <f t="shared" si="20"/>
        <v>0</v>
      </c>
      <c r="I137" s="103">
        <f t="shared" si="24"/>
        <v>0</v>
      </c>
      <c r="J137" s="3241" t="s">
        <v>70</v>
      </c>
      <c r="K137" s="3244">
        <v>35000</v>
      </c>
      <c r="L137" s="123"/>
      <c r="M137" s="305">
        <f t="shared" si="25"/>
        <v>0</v>
      </c>
      <c r="N137" s="121"/>
      <c r="O137" s="305">
        <f t="shared" si="26"/>
        <v>0</v>
      </c>
      <c r="P137" s="3244">
        <f t="shared" si="27"/>
        <v>35000</v>
      </c>
      <c r="Q137" s="305"/>
      <c r="R137" s="125"/>
    </row>
    <row r="138" spans="1:18" s="40" customFormat="1" ht="15.95" hidden="1" customHeight="1">
      <c r="A138" s="19"/>
      <c r="B138" s="3081"/>
      <c r="C138" s="526">
        <v>41736</v>
      </c>
      <c r="D138" s="3" t="s">
        <v>422</v>
      </c>
      <c r="E138" s="121" t="s">
        <v>10</v>
      </c>
      <c r="F138" s="121">
        <v>1</v>
      </c>
      <c r="G138" s="764"/>
      <c r="H138" s="764">
        <f t="shared" si="20"/>
        <v>0</v>
      </c>
      <c r="I138" s="103">
        <f t="shared" si="24"/>
        <v>0</v>
      </c>
      <c r="J138" s="3242"/>
      <c r="K138" s="3245"/>
      <c r="L138" s="123"/>
      <c r="M138" s="305">
        <f>L138*10000</f>
        <v>0</v>
      </c>
      <c r="N138" s="121"/>
      <c r="O138" s="305">
        <f>N138*15000</f>
        <v>0</v>
      </c>
      <c r="P138" s="3245"/>
      <c r="Q138" s="305"/>
      <c r="R138" s="125"/>
    </row>
    <row r="139" spans="1:18" s="40" customFormat="1" ht="15.95" hidden="1" customHeight="1">
      <c r="B139" s="3080">
        <v>14</v>
      </c>
      <c r="C139" s="526">
        <v>41737</v>
      </c>
      <c r="D139" s="3" t="s">
        <v>420</v>
      </c>
      <c r="E139" s="121" t="s">
        <v>421</v>
      </c>
      <c r="F139" s="121">
        <v>5</v>
      </c>
      <c r="G139" s="764"/>
      <c r="H139" s="764">
        <f t="shared" si="20"/>
        <v>0</v>
      </c>
      <c r="I139" s="103">
        <f t="shared" si="24"/>
        <v>0</v>
      </c>
      <c r="J139" s="3241" t="s">
        <v>70</v>
      </c>
      <c r="K139" s="3244">
        <v>35000</v>
      </c>
      <c r="L139" s="764"/>
      <c r="M139" s="305">
        <f t="shared" si="25"/>
        <v>0</v>
      </c>
      <c r="N139" s="121"/>
      <c r="O139" s="305">
        <f t="shared" si="26"/>
        <v>0</v>
      </c>
      <c r="P139" s="3244">
        <f t="shared" si="27"/>
        <v>35000</v>
      </c>
      <c r="Q139" s="305"/>
      <c r="R139" s="125"/>
    </row>
    <row r="140" spans="1:18" s="40" customFormat="1" ht="15.95" hidden="1" customHeight="1">
      <c r="B140" s="3081"/>
      <c r="C140" s="526">
        <v>41737</v>
      </c>
      <c r="D140" s="3" t="s">
        <v>422</v>
      </c>
      <c r="E140" s="121" t="s">
        <v>10</v>
      </c>
      <c r="F140" s="121">
        <v>1</v>
      </c>
      <c r="G140" s="764"/>
      <c r="H140" s="764">
        <f t="shared" si="20"/>
        <v>0</v>
      </c>
      <c r="I140" s="103">
        <f t="shared" si="24"/>
        <v>0</v>
      </c>
      <c r="J140" s="3242"/>
      <c r="K140" s="3245"/>
      <c r="L140" s="764"/>
      <c r="M140" s="305">
        <f>L140*10000</f>
        <v>0</v>
      </c>
      <c r="N140" s="121"/>
      <c r="O140" s="305">
        <f>N140*15000</f>
        <v>0</v>
      </c>
      <c r="P140" s="3245"/>
      <c r="Q140" s="305"/>
      <c r="R140" s="125"/>
    </row>
    <row r="141" spans="1:18" s="40" customFormat="1" ht="15.95" hidden="1" customHeight="1">
      <c r="B141" s="778">
        <v>15</v>
      </c>
      <c r="C141" s="526">
        <v>41738</v>
      </c>
      <c r="D141" s="1015" t="s">
        <v>366</v>
      </c>
      <c r="E141" s="895"/>
      <c r="F141" s="895"/>
      <c r="G141" s="895"/>
      <c r="H141" s="1023"/>
      <c r="I141" s="895"/>
      <c r="J141" s="895"/>
      <c r="K141" s="895"/>
      <c r="L141" s="764"/>
      <c r="M141" s="305">
        <f t="shared" si="25"/>
        <v>0</v>
      </c>
      <c r="N141" s="121"/>
      <c r="O141" s="305">
        <f t="shared" si="26"/>
        <v>0</v>
      </c>
      <c r="P141" s="305">
        <f t="shared" si="27"/>
        <v>0</v>
      </c>
      <c r="Q141" s="305"/>
      <c r="R141" s="125"/>
    </row>
    <row r="142" spans="1:18" s="40" customFormat="1" ht="15.95" hidden="1" customHeight="1">
      <c r="B142" s="3080">
        <v>16</v>
      </c>
      <c r="C142" s="526">
        <v>41739</v>
      </c>
      <c r="D142" s="3" t="s">
        <v>420</v>
      </c>
      <c r="E142" s="121" t="s">
        <v>421</v>
      </c>
      <c r="F142" s="121">
        <v>5</v>
      </c>
      <c r="G142" s="764"/>
      <c r="H142" s="764">
        <f t="shared" ref="H142:H183" si="28">F142*G142</f>
        <v>0</v>
      </c>
      <c r="I142" s="103">
        <f t="shared" ref="I142:I147" si="29">H142*500</f>
        <v>0</v>
      </c>
      <c r="J142" s="3241" t="s">
        <v>70</v>
      </c>
      <c r="K142" s="3244">
        <v>35000</v>
      </c>
      <c r="L142" s="764"/>
      <c r="M142" s="305">
        <f t="shared" si="25"/>
        <v>0</v>
      </c>
      <c r="N142" s="121"/>
      <c r="O142" s="305">
        <f t="shared" si="26"/>
        <v>0</v>
      </c>
      <c r="P142" s="305">
        <f t="shared" si="27"/>
        <v>35000</v>
      </c>
      <c r="Q142" s="305"/>
      <c r="R142" s="125"/>
    </row>
    <row r="143" spans="1:18" s="40" customFormat="1" ht="15.95" hidden="1" customHeight="1">
      <c r="B143" s="3081"/>
      <c r="C143" s="526">
        <v>41739</v>
      </c>
      <c r="D143" s="3" t="s">
        <v>422</v>
      </c>
      <c r="E143" s="121" t="s">
        <v>10</v>
      </c>
      <c r="F143" s="121">
        <v>1</v>
      </c>
      <c r="G143" s="764"/>
      <c r="H143" s="764">
        <f t="shared" si="28"/>
        <v>0</v>
      </c>
      <c r="I143" s="103">
        <f t="shared" si="29"/>
        <v>0</v>
      </c>
      <c r="J143" s="3242"/>
      <c r="K143" s="3245"/>
      <c r="L143" s="764"/>
      <c r="M143" s="305">
        <f>L143*10000</f>
        <v>0</v>
      </c>
      <c r="N143" s="121"/>
      <c r="O143" s="305">
        <f>N143*15000</f>
        <v>0</v>
      </c>
      <c r="P143" s="305">
        <f t="shared" ref="P143:P179" si="30">I143+K143+M143+O143</f>
        <v>0</v>
      </c>
      <c r="Q143" s="305"/>
      <c r="R143" s="125"/>
    </row>
    <row r="144" spans="1:18" s="40" customFormat="1" ht="15.95" hidden="1" customHeight="1">
      <c r="B144" s="3080">
        <v>17</v>
      </c>
      <c r="C144" s="526">
        <v>41740</v>
      </c>
      <c r="D144" s="3" t="s">
        <v>420</v>
      </c>
      <c r="E144" s="121" t="s">
        <v>421</v>
      </c>
      <c r="F144" s="121">
        <v>5</v>
      </c>
      <c r="G144" s="764"/>
      <c r="H144" s="764">
        <f t="shared" si="28"/>
        <v>0</v>
      </c>
      <c r="I144" s="103">
        <f t="shared" si="29"/>
        <v>0</v>
      </c>
      <c r="J144" s="3241" t="s">
        <v>70</v>
      </c>
      <c r="K144" s="3244">
        <v>35000</v>
      </c>
      <c r="L144" s="764"/>
      <c r="M144" s="305">
        <f t="shared" ref="M144:M159" si="31">L144*10000</f>
        <v>0</v>
      </c>
      <c r="N144" s="121"/>
      <c r="O144" s="305">
        <f t="shared" ref="O144:O159" si="32">N144*15000</f>
        <v>0</v>
      </c>
      <c r="P144" s="305">
        <f t="shared" si="30"/>
        <v>35000</v>
      </c>
      <c r="Q144" s="305"/>
      <c r="R144" s="125"/>
    </row>
    <row r="145" spans="2:19" s="40" customFormat="1" ht="15.95" hidden="1" customHeight="1">
      <c r="B145" s="3081"/>
      <c r="C145" s="526">
        <v>41740</v>
      </c>
      <c r="D145" s="3" t="s">
        <v>422</v>
      </c>
      <c r="E145" s="121" t="s">
        <v>10</v>
      </c>
      <c r="F145" s="121">
        <v>1</v>
      </c>
      <c r="G145" s="764"/>
      <c r="H145" s="764">
        <f t="shared" si="28"/>
        <v>0</v>
      </c>
      <c r="I145" s="103">
        <f t="shared" si="29"/>
        <v>0</v>
      </c>
      <c r="J145" s="3242"/>
      <c r="K145" s="3245"/>
      <c r="L145" s="764"/>
      <c r="M145" s="305">
        <f>L145*10000</f>
        <v>0</v>
      </c>
      <c r="N145" s="121"/>
      <c r="O145" s="305">
        <f>N145*15000</f>
        <v>0</v>
      </c>
      <c r="P145" s="305">
        <f t="shared" si="30"/>
        <v>0</v>
      </c>
      <c r="Q145" s="305"/>
      <c r="R145" s="125"/>
    </row>
    <row r="146" spans="2:19" s="40" customFormat="1" ht="15.95" hidden="1" customHeight="1">
      <c r="B146" s="3080">
        <v>18</v>
      </c>
      <c r="C146" s="526">
        <v>41741</v>
      </c>
      <c r="D146" s="3" t="s">
        <v>420</v>
      </c>
      <c r="E146" s="121" t="s">
        <v>421</v>
      </c>
      <c r="F146" s="121">
        <v>5</v>
      </c>
      <c r="G146" s="764"/>
      <c r="H146" s="764">
        <f t="shared" si="28"/>
        <v>0</v>
      </c>
      <c r="I146" s="103">
        <f t="shared" si="29"/>
        <v>0</v>
      </c>
      <c r="J146" s="3241" t="s">
        <v>70</v>
      </c>
      <c r="K146" s="3244">
        <v>35000</v>
      </c>
      <c r="L146" s="764"/>
      <c r="M146" s="305">
        <f t="shared" si="31"/>
        <v>0</v>
      </c>
      <c r="N146" s="121"/>
      <c r="O146" s="305">
        <f t="shared" si="32"/>
        <v>0</v>
      </c>
      <c r="P146" s="305">
        <f t="shared" si="30"/>
        <v>35000</v>
      </c>
      <c r="Q146" s="305"/>
      <c r="R146" s="125"/>
      <c r="S146" s="344"/>
    </row>
    <row r="147" spans="2:19" s="40" customFormat="1" ht="15.95" hidden="1" customHeight="1">
      <c r="B147" s="3081"/>
      <c r="C147" s="526">
        <v>41741</v>
      </c>
      <c r="D147" s="3" t="s">
        <v>422</v>
      </c>
      <c r="E147" s="121" t="s">
        <v>10</v>
      </c>
      <c r="F147" s="121">
        <v>1</v>
      </c>
      <c r="G147" s="764"/>
      <c r="H147" s="764">
        <f t="shared" si="28"/>
        <v>0</v>
      </c>
      <c r="I147" s="103">
        <f t="shared" si="29"/>
        <v>0</v>
      </c>
      <c r="J147" s="3242"/>
      <c r="K147" s="3245"/>
      <c r="L147" s="764"/>
      <c r="M147" s="305">
        <f>L147*10000</f>
        <v>0</v>
      </c>
      <c r="N147" s="121"/>
      <c r="O147" s="305">
        <f>N147*15000</f>
        <v>0</v>
      </c>
      <c r="P147" s="305">
        <f t="shared" si="30"/>
        <v>0</v>
      </c>
      <c r="Q147" s="305"/>
      <c r="R147" s="125"/>
      <c r="S147" s="344"/>
    </row>
    <row r="148" spans="2:19" s="40" customFormat="1" ht="15.95" hidden="1" customHeight="1">
      <c r="B148" s="800">
        <v>19</v>
      </c>
      <c r="C148" s="387">
        <v>41742</v>
      </c>
      <c r="D148" s="3" t="s">
        <v>418</v>
      </c>
      <c r="E148" s="121" t="s">
        <v>10</v>
      </c>
      <c r="F148" s="121"/>
      <c r="G148" s="764"/>
      <c r="H148" s="764">
        <f t="shared" si="28"/>
        <v>0</v>
      </c>
      <c r="I148" s="103">
        <f t="shared" ref="I148:I183" si="33">H148*500</f>
        <v>0</v>
      </c>
      <c r="J148" s="121" t="s">
        <v>70</v>
      </c>
      <c r="K148" s="305">
        <v>35000</v>
      </c>
      <c r="L148" s="764">
        <v>4</v>
      </c>
      <c r="M148" s="305">
        <f t="shared" si="31"/>
        <v>40000</v>
      </c>
      <c r="N148" s="121"/>
      <c r="O148" s="305">
        <f t="shared" si="32"/>
        <v>0</v>
      </c>
      <c r="P148" s="305">
        <f t="shared" si="30"/>
        <v>75000</v>
      </c>
      <c r="Q148" s="305"/>
      <c r="R148" s="125"/>
      <c r="S148" s="344"/>
    </row>
    <row r="149" spans="2:19" s="40" customFormat="1" ht="15.95" hidden="1" customHeight="1">
      <c r="B149" s="776">
        <v>20</v>
      </c>
      <c r="C149" s="526">
        <v>41743</v>
      </c>
      <c r="D149" s="3" t="s">
        <v>65</v>
      </c>
      <c r="E149" s="121"/>
      <c r="F149" s="121"/>
      <c r="G149" s="764"/>
      <c r="H149" s="764">
        <f t="shared" si="28"/>
        <v>0</v>
      </c>
      <c r="I149" s="103">
        <f t="shared" si="33"/>
        <v>0</v>
      </c>
      <c r="J149" s="121"/>
      <c r="K149" s="305"/>
      <c r="L149" s="764">
        <v>4</v>
      </c>
      <c r="M149" s="305">
        <f t="shared" si="31"/>
        <v>40000</v>
      </c>
      <c r="N149" s="121"/>
      <c r="O149" s="305">
        <f t="shared" si="32"/>
        <v>0</v>
      </c>
      <c r="P149" s="305">
        <f t="shared" si="30"/>
        <v>40000</v>
      </c>
      <c r="Q149" s="305"/>
      <c r="R149" s="125"/>
      <c r="S149" s="344"/>
    </row>
    <row r="150" spans="2:19" s="40" customFormat="1" ht="15.95" hidden="1" customHeight="1">
      <c r="B150" s="3080">
        <v>21</v>
      </c>
      <c r="C150" s="526">
        <v>41744</v>
      </c>
      <c r="D150" s="3" t="s">
        <v>423</v>
      </c>
      <c r="E150" s="121" t="s">
        <v>424</v>
      </c>
      <c r="F150" s="121">
        <v>1</v>
      </c>
      <c r="G150" s="764"/>
      <c r="H150" s="764">
        <f t="shared" si="28"/>
        <v>0</v>
      </c>
      <c r="I150" s="103">
        <f t="shared" si="33"/>
        <v>0</v>
      </c>
      <c r="J150" s="3241" t="s">
        <v>70</v>
      </c>
      <c r="K150" s="3244">
        <v>20000</v>
      </c>
      <c r="L150" s="764"/>
      <c r="M150" s="305">
        <f t="shared" si="31"/>
        <v>0</v>
      </c>
      <c r="N150" s="121"/>
      <c r="O150" s="305">
        <f t="shared" si="32"/>
        <v>0</v>
      </c>
      <c r="P150" s="305">
        <f t="shared" si="30"/>
        <v>20000</v>
      </c>
      <c r="Q150" s="3244">
        <v>35000</v>
      </c>
      <c r="R150" s="125"/>
      <c r="S150" s="344"/>
    </row>
    <row r="151" spans="2:19" s="40" customFormat="1" ht="15.95" hidden="1" customHeight="1">
      <c r="B151" s="3081"/>
      <c r="C151" s="526">
        <v>41744</v>
      </c>
      <c r="D151" s="3" t="s">
        <v>425</v>
      </c>
      <c r="E151" s="121" t="s">
        <v>39</v>
      </c>
      <c r="F151" s="121">
        <v>3</v>
      </c>
      <c r="G151" s="764"/>
      <c r="H151" s="764">
        <f t="shared" si="28"/>
        <v>0</v>
      </c>
      <c r="I151" s="103">
        <f t="shared" si="33"/>
        <v>0</v>
      </c>
      <c r="J151" s="3242"/>
      <c r="K151" s="3245"/>
      <c r="L151" s="764"/>
      <c r="M151" s="305">
        <f>L151*10000</f>
        <v>0</v>
      </c>
      <c r="N151" s="121"/>
      <c r="O151" s="305">
        <f>N151*15000</f>
        <v>0</v>
      </c>
      <c r="P151" s="305">
        <f t="shared" si="30"/>
        <v>0</v>
      </c>
      <c r="Q151" s="3245"/>
      <c r="R151" s="125"/>
      <c r="S151" s="344"/>
    </row>
    <row r="152" spans="2:19" s="40" customFormat="1" ht="15.95" hidden="1" customHeight="1">
      <c r="B152" s="3080">
        <v>22</v>
      </c>
      <c r="C152" s="526">
        <v>41745</v>
      </c>
      <c r="D152" s="3" t="s">
        <v>423</v>
      </c>
      <c r="E152" s="121" t="s">
        <v>424</v>
      </c>
      <c r="F152" s="121">
        <v>1</v>
      </c>
      <c r="G152" s="764"/>
      <c r="H152" s="764">
        <f t="shared" si="28"/>
        <v>0</v>
      </c>
      <c r="I152" s="103">
        <f t="shared" si="33"/>
        <v>0</v>
      </c>
      <c r="J152" s="3241" t="s">
        <v>70</v>
      </c>
      <c r="K152" s="3244">
        <v>25000</v>
      </c>
      <c r="L152" s="764"/>
      <c r="M152" s="305">
        <f t="shared" si="31"/>
        <v>0</v>
      </c>
      <c r="N152" s="121"/>
      <c r="O152" s="305">
        <f t="shared" si="32"/>
        <v>0</v>
      </c>
      <c r="P152" s="305">
        <f t="shared" si="30"/>
        <v>25000</v>
      </c>
      <c r="Q152" s="3244">
        <v>35000</v>
      </c>
      <c r="R152" s="125"/>
      <c r="S152" s="344"/>
    </row>
    <row r="153" spans="2:19" s="40" customFormat="1" ht="15.95" hidden="1" customHeight="1">
      <c r="B153" s="3081"/>
      <c r="C153" s="526">
        <v>41745</v>
      </c>
      <c r="D153" s="3" t="s">
        <v>425</v>
      </c>
      <c r="E153" s="121" t="s">
        <v>39</v>
      </c>
      <c r="F153" s="121">
        <v>6</v>
      </c>
      <c r="G153" s="764"/>
      <c r="H153" s="764">
        <f t="shared" si="28"/>
        <v>0</v>
      </c>
      <c r="I153" s="103">
        <f t="shared" si="33"/>
        <v>0</v>
      </c>
      <c r="J153" s="3242"/>
      <c r="K153" s="3245"/>
      <c r="L153" s="764"/>
      <c r="M153" s="305">
        <f>L153*10000</f>
        <v>0</v>
      </c>
      <c r="N153" s="121"/>
      <c r="O153" s="305">
        <f>N153*15000</f>
        <v>0</v>
      </c>
      <c r="P153" s="305">
        <f t="shared" si="30"/>
        <v>0</v>
      </c>
      <c r="Q153" s="3245"/>
      <c r="R153" s="125"/>
      <c r="S153" s="344"/>
    </row>
    <row r="154" spans="2:19" s="40" customFormat="1" ht="15.95" hidden="1" customHeight="1">
      <c r="B154" s="778">
        <v>23</v>
      </c>
      <c r="C154" s="526">
        <v>41746</v>
      </c>
      <c r="D154" s="591" t="s">
        <v>427</v>
      </c>
      <c r="E154" s="42" t="s">
        <v>426</v>
      </c>
      <c r="F154" s="925">
        <v>2</v>
      </c>
      <c r="G154" s="1005"/>
      <c r="H154" s="764">
        <f t="shared" si="28"/>
        <v>0</v>
      </c>
      <c r="I154" s="122">
        <f t="shared" si="33"/>
        <v>0</v>
      </c>
      <c r="J154" s="121"/>
      <c r="K154" s="779">
        <v>20000</v>
      </c>
      <c r="L154" s="764"/>
      <c r="M154" s="305">
        <f t="shared" si="31"/>
        <v>0</v>
      </c>
      <c r="N154" s="121"/>
      <c r="O154" s="305">
        <f t="shared" si="32"/>
        <v>0</v>
      </c>
      <c r="P154" s="305">
        <f t="shared" si="30"/>
        <v>20000</v>
      </c>
      <c r="Q154" s="305">
        <v>35000</v>
      </c>
      <c r="R154" s="125"/>
      <c r="S154" s="344"/>
    </row>
    <row r="155" spans="2:19" s="40" customFormat="1" ht="15.95" hidden="1" customHeight="1">
      <c r="B155" s="776">
        <v>24</v>
      </c>
      <c r="C155" s="526">
        <v>41747</v>
      </c>
      <c r="D155" s="591" t="s">
        <v>427</v>
      </c>
      <c r="E155" s="42" t="s">
        <v>426</v>
      </c>
      <c r="F155" s="121">
        <v>1</v>
      </c>
      <c r="G155" s="764"/>
      <c r="H155" s="764">
        <f t="shared" si="28"/>
        <v>0</v>
      </c>
      <c r="I155" s="103">
        <f t="shared" si="33"/>
        <v>0</v>
      </c>
      <c r="J155" s="121"/>
      <c r="K155" s="305">
        <v>20000</v>
      </c>
      <c r="L155" s="764"/>
      <c r="M155" s="305">
        <f t="shared" si="31"/>
        <v>0</v>
      </c>
      <c r="N155" s="121"/>
      <c r="O155" s="305">
        <f t="shared" si="32"/>
        <v>0</v>
      </c>
      <c r="P155" s="305">
        <f t="shared" si="30"/>
        <v>20000</v>
      </c>
      <c r="Q155" s="305">
        <v>35000</v>
      </c>
      <c r="R155" s="125"/>
      <c r="S155" s="344"/>
    </row>
    <row r="156" spans="2:19" s="40" customFormat="1" ht="15.95" hidden="1" customHeight="1">
      <c r="B156" s="3080">
        <v>25</v>
      </c>
      <c r="C156" s="526">
        <v>41748</v>
      </c>
      <c r="D156" s="807" t="s">
        <v>428</v>
      </c>
      <c r="E156" s="121"/>
      <c r="F156" s="121"/>
      <c r="G156" s="764"/>
      <c r="H156" s="764">
        <f t="shared" si="28"/>
        <v>0</v>
      </c>
      <c r="I156" s="103">
        <f t="shared" si="33"/>
        <v>0</v>
      </c>
      <c r="J156" s="121"/>
      <c r="K156" s="305"/>
      <c r="L156" s="764"/>
      <c r="M156" s="305">
        <f t="shared" si="31"/>
        <v>0</v>
      </c>
      <c r="N156" s="121"/>
      <c r="O156" s="305">
        <f t="shared" si="32"/>
        <v>0</v>
      </c>
      <c r="P156" s="305">
        <f t="shared" si="30"/>
        <v>0</v>
      </c>
      <c r="Q156" s="3244">
        <v>35000</v>
      </c>
      <c r="R156" s="125"/>
      <c r="S156" s="344"/>
    </row>
    <row r="157" spans="2:19" s="40" customFormat="1" ht="15.95" hidden="1" customHeight="1">
      <c r="B157" s="3081"/>
      <c r="C157" s="526">
        <v>41748</v>
      </c>
      <c r="D157" s="807" t="s">
        <v>133</v>
      </c>
      <c r="E157" s="121"/>
      <c r="F157" s="121"/>
      <c r="G157" s="764"/>
      <c r="H157" s="764">
        <f t="shared" si="28"/>
        <v>0</v>
      </c>
      <c r="I157" s="103">
        <f t="shared" si="33"/>
        <v>0</v>
      </c>
      <c r="J157" s="121"/>
      <c r="K157" s="305"/>
      <c r="L157" s="764">
        <v>4</v>
      </c>
      <c r="M157" s="305">
        <f>L157*10000</f>
        <v>40000</v>
      </c>
      <c r="N157" s="121"/>
      <c r="O157" s="305">
        <f>N157*15000</f>
        <v>0</v>
      </c>
      <c r="P157" s="305">
        <f t="shared" si="30"/>
        <v>40000</v>
      </c>
      <c r="Q157" s="3245"/>
      <c r="R157" s="125"/>
      <c r="S157" s="344"/>
    </row>
    <row r="158" spans="2:19" s="40" customFormat="1" ht="15.95" hidden="1" customHeight="1">
      <c r="B158" s="386">
        <v>26</v>
      </c>
      <c r="C158" s="387">
        <v>41749</v>
      </c>
      <c r="D158" s="3" t="s">
        <v>429</v>
      </c>
      <c r="E158" s="121" t="s">
        <v>10</v>
      </c>
      <c r="F158" s="121">
        <v>40</v>
      </c>
      <c r="G158" s="764"/>
      <c r="H158" s="764">
        <f t="shared" si="28"/>
        <v>0</v>
      </c>
      <c r="I158" s="103">
        <f t="shared" si="33"/>
        <v>0</v>
      </c>
      <c r="J158" s="121" t="s">
        <v>70</v>
      </c>
      <c r="K158" s="305">
        <v>35000</v>
      </c>
      <c r="L158" s="764"/>
      <c r="M158" s="305">
        <f t="shared" si="31"/>
        <v>0</v>
      </c>
      <c r="N158" s="121"/>
      <c r="O158" s="305">
        <f t="shared" si="32"/>
        <v>0</v>
      </c>
      <c r="P158" s="305">
        <f t="shared" si="30"/>
        <v>35000</v>
      </c>
      <c r="Q158" s="305"/>
      <c r="R158" s="125"/>
      <c r="S158" s="344"/>
    </row>
    <row r="159" spans="2:19" s="40" customFormat="1" ht="15.95" hidden="1" customHeight="1">
      <c r="B159" s="778">
        <v>27</v>
      </c>
      <c r="C159" s="526">
        <v>41750</v>
      </c>
      <c r="D159" s="3" t="s">
        <v>429</v>
      </c>
      <c r="E159" s="121" t="s">
        <v>10</v>
      </c>
      <c r="F159" s="121">
        <v>46</v>
      </c>
      <c r="G159" s="764"/>
      <c r="H159" s="764">
        <f t="shared" si="28"/>
        <v>0</v>
      </c>
      <c r="I159" s="103">
        <f t="shared" si="33"/>
        <v>0</v>
      </c>
      <c r="J159" s="121" t="s">
        <v>70</v>
      </c>
      <c r="K159" s="305">
        <v>35000</v>
      </c>
      <c r="L159" s="764"/>
      <c r="M159" s="305">
        <f t="shared" si="31"/>
        <v>0</v>
      </c>
      <c r="N159" s="121"/>
      <c r="O159" s="305">
        <f t="shared" si="32"/>
        <v>0</v>
      </c>
      <c r="P159" s="305">
        <f t="shared" si="30"/>
        <v>35000</v>
      </c>
      <c r="Q159" s="305"/>
      <c r="R159" s="125"/>
      <c r="S159" s="344"/>
    </row>
    <row r="160" spans="2:19" s="40" customFormat="1" ht="15.95" hidden="1" customHeight="1">
      <c r="B160" s="776">
        <v>28</v>
      </c>
      <c r="C160" s="526">
        <v>41751</v>
      </c>
      <c r="D160" s="3" t="s">
        <v>429</v>
      </c>
      <c r="E160" s="121" t="s">
        <v>10</v>
      </c>
      <c r="F160" s="121">
        <v>70</v>
      </c>
      <c r="G160" s="764"/>
      <c r="H160" s="764">
        <f t="shared" si="28"/>
        <v>0</v>
      </c>
      <c r="I160" s="103">
        <f t="shared" si="33"/>
        <v>0</v>
      </c>
      <c r="J160" s="121" t="s">
        <v>70</v>
      </c>
      <c r="K160" s="305">
        <v>35000</v>
      </c>
      <c r="L160" s="764"/>
      <c r="M160" s="305">
        <f t="shared" ref="M160:M166" si="34">L160*10000</f>
        <v>0</v>
      </c>
      <c r="N160" s="121"/>
      <c r="O160" s="305">
        <f t="shared" ref="O160:O238" si="35">N160*15000</f>
        <v>0</v>
      </c>
      <c r="P160" s="305">
        <f t="shared" si="30"/>
        <v>35000</v>
      </c>
      <c r="Q160" s="305"/>
      <c r="R160" s="125"/>
      <c r="S160" s="344"/>
    </row>
    <row r="161" spans="1:18" s="40" customFormat="1" ht="15.95" hidden="1" customHeight="1">
      <c r="B161" s="776">
        <v>29</v>
      </c>
      <c r="C161" s="108">
        <v>41752</v>
      </c>
      <c r="D161" s="3" t="s">
        <v>429</v>
      </c>
      <c r="E161" s="121" t="s">
        <v>10</v>
      </c>
      <c r="F161" s="121">
        <v>57</v>
      </c>
      <c r="G161" s="764"/>
      <c r="H161" s="764">
        <f t="shared" si="28"/>
        <v>0</v>
      </c>
      <c r="I161" s="103">
        <f t="shared" si="33"/>
        <v>0</v>
      </c>
      <c r="J161" s="121" t="s">
        <v>70</v>
      </c>
      <c r="K161" s="305">
        <v>35000</v>
      </c>
      <c r="L161" s="764"/>
      <c r="M161" s="305">
        <f t="shared" si="34"/>
        <v>0</v>
      </c>
      <c r="N161" s="121"/>
      <c r="O161" s="305">
        <f t="shared" si="35"/>
        <v>0</v>
      </c>
      <c r="P161" s="305">
        <f t="shared" si="30"/>
        <v>35000</v>
      </c>
      <c r="Q161" s="305"/>
      <c r="R161" s="125"/>
    </row>
    <row r="162" spans="1:18" s="40" customFormat="1" ht="15.95" hidden="1" customHeight="1">
      <c r="B162" s="776">
        <v>30</v>
      </c>
      <c r="C162" s="314">
        <v>41753</v>
      </c>
      <c r="D162" s="3" t="s">
        <v>429</v>
      </c>
      <c r="E162" s="121" t="s">
        <v>10</v>
      </c>
      <c r="F162" s="121">
        <v>43</v>
      </c>
      <c r="G162" s="764"/>
      <c r="H162" s="764">
        <f t="shared" si="28"/>
        <v>0</v>
      </c>
      <c r="I162" s="103">
        <f t="shared" si="33"/>
        <v>0</v>
      </c>
      <c r="J162" s="121" t="s">
        <v>70</v>
      </c>
      <c r="K162" s="305">
        <v>35000</v>
      </c>
      <c r="L162" s="764"/>
      <c r="M162" s="305">
        <f t="shared" si="34"/>
        <v>0</v>
      </c>
      <c r="N162" s="121"/>
      <c r="O162" s="305">
        <f t="shared" si="35"/>
        <v>0</v>
      </c>
      <c r="P162" s="305">
        <f t="shared" si="30"/>
        <v>35000</v>
      </c>
      <c r="Q162" s="305"/>
      <c r="R162" s="125"/>
    </row>
    <row r="163" spans="1:18" s="40" customFormat="1" ht="15.95" hidden="1" customHeight="1" thickBot="1">
      <c r="B163" s="790">
        <v>31</v>
      </c>
      <c r="C163" s="345">
        <v>41754</v>
      </c>
      <c r="D163" s="16" t="s">
        <v>429</v>
      </c>
      <c r="E163" s="127" t="s">
        <v>10</v>
      </c>
      <c r="F163" s="127">
        <v>40</v>
      </c>
      <c r="G163" s="765"/>
      <c r="H163" s="765">
        <f t="shared" si="28"/>
        <v>0</v>
      </c>
      <c r="I163" s="766">
        <f t="shared" si="33"/>
        <v>0</v>
      </c>
      <c r="J163" s="127" t="s">
        <v>70</v>
      </c>
      <c r="K163" s="767">
        <v>35000</v>
      </c>
      <c r="L163" s="765"/>
      <c r="M163" s="767">
        <f t="shared" si="34"/>
        <v>0</v>
      </c>
      <c r="N163" s="127"/>
      <c r="O163" s="767">
        <f t="shared" si="35"/>
        <v>0</v>
      </c>
      <c r="P163" s="767">
        <f t="shared" si="30"/>
        <v>35000</v>
      </c>
      <c r="Q163" s="767"/>
      <c r="R163" s="792"/>
    </row>
    <row r="164" spans="1:18" s="40" customFormat="1" ht="15.95" hidden="1" customHeight="1">
      <c r="A164" s="18"/>
      <c r="B164" s="3390">
        <v>1</v>
      </c>
      <c r="C164" s="1110">
        <v>41755</v>
      </c>
      <c r="D164" s="3" t="s">
        <v>420</v>
      </c>
      <c r="E164" s="1104" t="s">
        <v>421</v>
      </c>
      <c r="F164" s="1104">
        <v>4</v>
      </c>
      <c r="G164" s="764"/>
      <c r="H164" s="764">
        <f t="shared" si="28"/>
        <v>0</v>
      </c>
      <c r="I164" s="1102">
        <f t="shared" si="33"/>
        <v>0</v>
      </c>
      <c r="J164" s="3241" t="s">
        <v>70</v>
      </c>
      <c r="K164" s="3244">
        <v>35000</v>
      </c>
      <c r="L164" s="123"/>
      <c r="M164" s="1105">
        <f t="shared" si="34"/>
        <v>0</v>
      </c>
      <c r="N164" s="1104"/>
      <c r="O164" s="1105">
        <f t="shared" si="35"/>
        <v>0</v>
      </c>
      <c r="P164" s="3271">
        <f t="shared" si="30"/>
        <v>35000</v>
      </c>
      <c r="Q164" s="1036"/>
      <c r="R164" s="1116"/>
    </row>
    <row r="165" spans="1:18" s="40" customFormat="1" ht="15.95" hidden="1" customHeight="1">
      <c r="A165" s="18"/>
      <c r="B165" s="3265"/>
      <c r="C165" s="1110">
        <v>41755</v>
      </c>
      <c r="D165" s="3" t="s">
        <v>422</v>
      </c>
      <c r="E165" s="1104" t="s">
        <v>10</v>
      </c>
      <c r="F165" s="1104">
        <v>1</v>
      </c>
      <c r="G165" s="764"/>
      <c r="H165" s="764">
        <f t="shared" si="28"/>
        <v>0</v>
      </c>
      <c r="I165" s="1102">
        <f t="shared" si="33"/>
        <v>0</v>
      </c>
      <c r="J165" s="3242"/>
      <c r="K165" s="3245"/>
      <c r="L165" s="123"/>
      <c r="M165" s="1105">
        <f t="shared" si="34"/>
        <v>0</v>
      </c>
      <c r="N165" s="1104"/>
      <c r="O165" s="1105">
        <f t="shared" si="35"/>
        <v>0</v>
      </c>
      <c r="P165" s="3221"/>
      <c r="Q165" s="124"/>
      <c r="R165" s="1117"/>
    </row>
    <row r="166" spans="1:18" s="340" customFormat="1" ht="15.95" hidden="1" customHeight="1">
      <c r="A166" s="339"/>
      <c r="B166" s="3196">
        <v>2</v>
      </c>
      <c r="C166" s="1112">
        <v>41756</v>
      </c>
      <c r="D166" s="3" t="s">
        <v>420</v>
      </c>
      <c r="E166" s="1104" t="s">
        <v>421</v>
      </c>
      <c r="F166" s="1104">
        <v>4</v>
      </c>
      <c r="G166" s="764"/>
      <c r="H166" s="764">
        <f t="shared" ref="H166:H173" si="36">F166*G166</f>
        <v>0</v>
      </c>
      <c r="I166" s="1102">
        <f t="shared" ref="I166:I173" si="37">H166*500</f>
        <v>0</v>
      </c>
      <c r="J166" s="3241" t="s">
        <v>70</v>
      </c>
      <c r="K166" s="3244">
        <v>35000</v>
      </c>
      <c r="L166" s="3249">
        <v>4</v>
      </c>
      <c r="M166" s="3244">
        <f t="shared" si="34"/>
        <v>40000</v>
      </c>
      <c r="N166" s="1104"/>
      <c r="O166" s="1105">
        <f t="shared" si="35"/>
        <v>0</v>
      </c>
      <c r="P166" s="3221">
        <f>I166+K166+M166+O166</f>
        <v>75000</v>
      </c>
      <c r="Q166" s="124"/>
      <c r="R166" s="1117"/>
    </row>
    <row r="167" spans="1:18" s="340" customFormat="1" ht="15.95" hidden="1" customHeight="1">
      <c r="A167" s="339"/>
      <c r="B167" s="3198"/>
      <c r="C167" s="1112">
        <v>41756</v>
      </c>
      <c r="D167" s="3" t="s">
        <v>422</v>
      </c>
      <c r="E167" s="1104" t="s">
        <v>10</v>
      </c>
      <c r="F167" s="1104">
        <v>1</v>
      </c>
      <c r="G167" s="764"/>
      <c r="H167" s="764">
        <f t="shared" si="36"/>
        <v>0</v>
      </c>
      <c r="I167" s="1102">
        <f t="shared" si="37"/>
        <v>0</v>
      </c>
      <c r="J167" s="3242"/>
      <c r="K167" s="3245"/>
      <c r="L167" s="3251"/>
      <c r="M167" s="3245"/>
      <c r="N167" s="1104"/>
      <c r="O167" s="1105">
        <f t="shared" si="35"/>
        <v>0</v>
      </c>
      <c r="P167" s="3221"/>
      <c r="Q167" s="124"/>
      <c r="R167" s="1117"/>
    </row>
    <row r="168" spans="1:18" s="40" customFormat="1" ht="15.95" hidden="1" customHeight="1">
      <c r="A168" s="19"/>
      <c r="B168" s="3264">
        <v>3</v>
      </c>
      <c r="C168" s="1110">
        <v>41757</v>
      </c>
      <c r="D168" s="3" t="s">
        <v>420</v>
      </c>
      <c r="E168" s="1104" t="s">
        <v>421</v>
      </c>
      <c r="F168" s="1104">
        <v>4</v>
      </c>
      <c r="G168" s="764"/>
      <c r="H168" s="764">
        <f t="shared" si="36"/>
        <v>0</v>
      </c>
      <c r="I168" s="1102">
        <f t="shared" si="37"/>
        <v>0</v>
      </c>
      <c r="J168" s="3241" t="s">
        <v>70</v>
      </c>
      <c r="K168" s="3244">
        <v>35000</v>
      </c>
      <c r="L168" s="3249">
        <v>1.5</v>
      </c>
      <c r="M168" s="3244">
        <f>L168*10000</f>
        <v>15000</v>
      </c>
      <c r="N168" s="1104"/>
      <c r="O168" s="1105">
        <f t="shared" si="35"/>
        <v>0</v>
      </c>
      <c r="P168" s="3221">
        <f>I168+K168+M168+O168</f>
        <v>50000</v>
      </c>
      <c r="Q168" s="124"/>
      <c r="R168" s="1117"/>
    </row>
    <row r="169" spans="1:18" s="40" customFormat="1" ht="15.95" hidden="1" customHeight="1">
      <c r="A169" s="19"/>
      <c r="B169" s="3265"/>
      <c r="C169" s="1110">
        <v>41757</v>
      </c>
      <c r="D169" s="3" t="s">
        <v>422</v>
      </c>
      <c r="E169" s="1104" t="s">
        <v>10</v>
      </c>
      <c r="F169" s="1104">
        <v>1</v>
      </c>
      <c r="G169" s="764"/>
      <c r="H169" s="764">
        <f t="shared" si="36"/>
        <v>0</v>
      </c>
      <c r="I169" s="1102">
        <f t="shared" si="37"/>
        <v>0</v>
      </c>
      <c r="J169" s="3242"/>
      <c r="K169" s="3245"/>
      <c r="L169" s="3251"/>
      <c r="M169" s="3245"/>
      <c r="N169" s="1104"/>
      <c r="O169" s="1105">
        <f t="shared" si="35"/>
        <v>0</v>
      </c>
      <c r="P169" s="3221"/>
      <c r="Q169" s="124"/>
      <c r="R169" s="1117"/>
    </row>
    <row r="170" spans="1:18" s="40" customFormat="1" ht="15.95" hidden="1" customHeight="1">
      <c r="A170" s="19"/>
      <c r="B170" s="3264">
        <v>4</v>
      </c>
      <c r="C170" s="1110">
        <v>41758</v>
      </c>
      <c r="D170" s="3" t="s">
        <v>420</v>
      </c>
      <c r="E170" s="1104" t="s">
        <v>421</v>
      </c>
      <c r="F170" s="1104">
        <v>6</v>
      </c>
      <c r="G170" s="764"/>
      <c r="H170" s="764">
        <f t="shared" si="36"/>
        <v>0</v>
      </c>
      <c r="I170" s="1102">
        <f t="shared" si="37"/>
        <v>0</v>
      </c>
      <c r="J170" s="3241" t="s">
        <v>70</v>
      </c>
      <c r="K170" s="3244">
        <v>35000</v>
      </c>
      <c r="L170" s="3249">
        <v>1</v>
      </c>
      <c r="M170" s="3244">
        <f>L170*10000</f>
        <v>10000</v>
      </c>
      <c r="N170" s="1104"/>
      <c r="O170" s="1105">
        <f t="shared" si="35"/>
        <v>0</v>
      </c>
      <c r="P170" s="3221">
        <f>I170+K170+M170+O170</f>
        <v>45000</v>
      </c>
      <c r="Q170" s="124"/>
      <c r="R170" s="1117"/>
    </row>
    <row r="171" spans="1:18" s="40" customFormat="1" ht="15.95" hidden="1" customHeight="1">
      <c r="A171" s="19"/>
      <c r="B171" s="3265"/>
      <c r="C171" s="1110">
        <v>41758</v>
      </c>
      <c r="D171" s="3" t="s">
        <v>422</v>
      </c>
      <c r="E171" s="1104" t="s">
        <v>10</v>
      </c>
      <c r="F171" s="1104">
        <v>1</v>
      </c>
      <c r="G171" s="764"/>
      <c r="H171" s="764">
        <f t="shared" si="36"/>
        <v>0</v>
      </c>
      <c r="I171" s="1102">
        <f t="shared" si="37"/>
        <v>0</v>
      </c>
      <c r="J171" s="3242"/>
      <c r="K171" s="3245"/>
      <c r="L171" s="3251"/>
      <c r="M171" s="3245"/>
      <c r="N171" s="1104"/>
      <c r="O171" s="1105">
        <f t="shared" si="35"/>
        <v>0</v>
      </c>
      <c r="P171" s="3221"/>
      <c r="Q171" s="124"/>
      <c r="R171" s="1117"/>
    </row>
    <row r="172" spans="1:18" s="40" customFormat="1" ht="15.95" hidden="1" customHeight="1">
      <c r="A172" s="19"/>
      <c r="B172" s="3264">
        <v>5</v>
      </c>
      <c r="C172" s="1110">
        <v>41759</v>
      </c>
      <c r="D172" s="3" t="s">
        <v>420</v>
      </c>
      <c r="E172" s="1104" t="s">
        <v>421</v>
      </c>
      <c r="F172" s="1104">
        <v>5</v>
      </c>
      <c r="G172" s="764"/>
      <c r="H172" s="764">
        <f t="shared" si="36"/>
        <v>0</v>
      </c>
      <c r="I172" s="1102">
        <f t="shared" si="37"/>
        <v>0</v>
      </c>
      <c r="J172" s="3241" t="s">
        <v>70</v>
      </c>
      <c r="K172" s="3244">
        <v>35000</v>
      </c>
      <c r="L172" s="3249">
        <v>1.5</v>
      </c>
      <c r="M172" s="3244">
        <f>L172*10000</f>
        <v>15000</v>
      </c>
      <c r="N172" s="1104"/>
      <c r="O172" s="1105">
        <f t="shared" si="35"/>
        <v>0</v>
      </c>
      <c r="P172" s="3221">
        <f>I172+K172+M172+O172</f>
        <v>50000</v>
      </c>
      <c r="Q172" s="124"/>
      <c r="R172" s="1117"/>
    </row>
    <row r="173" spans="1:18" s="40" customFormat="1" ht="15.95" hidden="1" customHeight="1">
      <c r="A173" s="19"/>
      <c r="B173" s="3265"/>
      <c r="C173" s="1110">
        <v>41759</v>
      </c>
      <c r="D173" s="3" t="s">
        <v>422</v>
      </c>
      <c r="E173" s="1104" t="s">
        <v>10</v>
      </c>
      <c r="F173" s="1104">
        <v>1</v>
      </c>
      <c r="G173" s="764"/>
      <c r="H173" s="764">
        <f t="shared" si="36"/>
        <v>0</v>
      </c>
      <c r="I173" s="1102">
        <f t="shared" si="37"/>
        <v>0</v>
      </c>
      <c r="J173" s="3242"/>
      <c r="K173" s="3245"/>
      <c r="L173" s="3251"/>
      <c r="M173" s="3245"/>
      <c r="N173" s="1104"/>
      <c r="O173" s="1105">
        <f t="shared" si="35"/>
        <v>0</v>
      </c>
      <c r="P173" s="3221"/>
      <c r="Q173" s="124"/>
      <c r="R173" s="1117"/>
    </row>
    <row r="174" spans="1:18" s="40" customFormat="1" ht="15.95" hidden="1" customHeight="1">
      <c r="A174" s="19"/>
      <c r="B174" s="1113">
        <v>6</v>
      </c>
      <c r="C174" s="1110">
        <v>41760</v>
      </c>
      <c r="D174" s="3" t="s">
        <v>422</v>
      </c>
      <c r="E174" s="1104" t="s">
        <v>10</v>
      </c>
      <c r="F174" s="1104">
        <v>4</v>
      </c>
      <c r="G174" s="764"/>
      <c r="H174" s="764">
        <f t="shared" si="28"/>
        <v>0</v>
      </c>
      <c r="I174" s="1102">
        <f t="shared" si="33"/>
        <v>0</v>
      </c>
      <c r="J174" s="777" t="s">
        <v>127</v>
      </c>
      <c r="K174" s="777">
        <f t="shared" ref="K174:K179" si="38">F174*12500</f>
        <v>50000</v>
      </c>
      <c r="L174" s="123">
        <v>1</v>
      </c>
      <c r="M174" s="1105">
        <f t="shared" ref="M174:M246" si="39">L174*10000</f>
        <v>10000</v>
      </c>
      <c r="N174" s="1104"/>
      <c r="O174" s="1105">
        <f t="shared" si="35"/>
        <v>0</v>
      </c>
      <c r="P174" s="1105">
        <f t="shared" si="30"/>
        <v>60000</v>
      </c>
      <c r="Q174" s="124"/>
      <c r="R174" s="1117"/>
    </row>
    <row r="175" spans="1:18" s="40" customFormat="1" ht="15.95" hidden="1" customHeight="1">
      <c r="A175" s="19"/>
      <c r="B175" s="1113">
        <v>7</v>
      </c>
      <c r="C175" s="1110">
        <v>41761</v>
      </c>
      <c r="D175" s="3" t="s">
        <v>422</v>
      </c>
      <c r="E175" s="1104" t="s">
        <v>10</v>
      </c>
      <c r="F175" s="1104">
        <v>4</v>
      </c>
      <c r="G175" s="764"/>
      <c r="H175" s="764">
        <f t="shared" ref="H175:H180" si="40">F175*G175</f>
        <v>0</v>
      </c>
      <c r="I175" s="1102">
        <f t="shared" ref="I175:I180" si="41">H175*500</f>
        <v>0</v>
      </c>
      <c r="J175" s="777" t="s">
        <v>127</v>
      </c>
      <c r="K175" s="777">
        <f t="shared" si="38"/>
        <v>50000</v>
      </c>
      <c r="L175" s="123">
        <v>1</v>
      </c>
      <c r="M175" s="1105">
        <f t="shared" si="39"/>
        <v>10000</v>
      </c>
      <c r="N175" s="1104"/>
      <c r="O175" s="1105">
        <f t="shared" si="35"/>
        <v>0</v>
      </c>
      <c r="P175" s="1105">
        <f t="shared" si="30"/>
        <v>60000</v>
      </c>
      <c r="Q175" s="124"/>
      <c r="R175" s="1117"/>
    </row>
    <row r="176" spans="1:18" s="40" customFormat="1" ht="15.95" hidden="1" customHeight="1">
      <c r="A176" s="19"/>
      <c r="B176" s="1113">
        <v>8</v>
      </c>
      <c r="C176" s="1110">
        <v>41762</v>
      </c>
      <c r="D176" s="3" t="s">
        <v>422</v>
      </c>
      <c r="E176" s="1104" t="s">
        <v>10</v>
      </c>
      <c r="F176" s="1104">
        <v>3</v>
      </c>
      <c r="G176" s="764"/>
      <c r="H176" s="764">
        <f t="shared" si="40"/>
        <v>0</v>
      </c>
      <c r="I176" s="1102">
        <f t="shared" si="41"/>
        <v>0</v>
      </c>
      <c r="J176" s="777" t="s">
        <v>127</v>
      </c>
      <c r="K176" s="777">
        <f t="shared" si="38"/>
        <v>37500</v>
      </c>
      <c r="L176" s="123"/>
      <c r="M176" s="1105">
        <f t="shared" si="39"/>
        <v>0</v>
      </c>
      <c r="N176" s="1104"/>
      <c r="O176" s="1105">
        <f t="shared" si="35"/>
        <v>0</v>
      </c>
      <c r="P176" s="1105">
        <f t="shared" si="30"/>
        <v>37500</v>
      </c>
      <c r="Q176" s="124"/>
      <c r="R176" s="1117"/>
    </row>
    <row r="177" spans="1:19" s="40" customFormat="1" ht="15.95" hidden="1" customHeight="1">
      <c r="A177" s="19"/>
      <c r="B177" s="1111">
        <v>9</v>
      </c>
      <c r="C177" s="1112">
        <v>41763</v>
      </c>
      <c r="D177" s="3" t="s">
        <v>422</v>
      </c>
      <c r="E177" s="1104" t="s">
        <v>10</v>
      </c>
      <c r="F177" s="1104">
        <v>4</v>
      </c>
      <c r="G177" s="764"/>
      <c r="H177" s="764">
        <f t="shared" si="40"/>
        <v>0</v>
      </c>
      <c r="I177" s="1102">
        <f t="shared" si="41"/>
        <v>0</v>
      </c>
      <c r="J177" s="777" t="s">
        <v>127</v>
      </c>
      <c r="K177" s="777">
        <f t="shared" si="38"/>
        <v>50000</v>
      </c>
      <c r="L177" s="123">
        <v>5</v>
      </c>
      <c r="M177" s="1105">
        <f t="shared" si="39"/>
        <v>50000</v>
      </c>
      <c r="N177" s="1104"/>
      <c r="O177" s="1105">
        <f t="shared" si="35"/>
        <v>0</v>
      </c>
      <c r="P177" s="1105">
        <f t="shared" si="30"/>
        <v>100000</v>
      </c>
      <c r="Q177" s="124"/>
      <c r="R177" s="1117"/>
    </row>
    <row r="178" spans="1:19" s="40" customFormat="1" ht="15.95" hidden="1" customHeight="1">
      <c r="B178" s="1113">
        <v>10</v>
      </c>
      <c r="C178" s="1110">
        <v>41764</v>
      </c>
      <c r="D178" s="3" t="s">
        <v>422</v>
      </c>
      <c r="E178" s="1104" t="s">
        <v>10</v>
      </c>
      <c r="F178" s="1104">
        <v>3</v>
      </c>
      <c r="G178" s="764"/>
      <c r="H178" s="764">
        <f t="shared" si="40"/>
        <v>0</v>
      </c>
      <c r="I178" s="1102">
        <f t="shared" si="41"/>
        <v>0</v>
      </c>
      <c r="J178" s="777" t="s">
        <v>127</v>
      </c>
      <c r="K178" s="777">
        <f t="shared" si="38"/>
        <v>37500</v>
      </c>
      <c r="L178" s="123">
        <v>1</v>
      </c>
      <c r="M178" s="1102">
        <f t="shared" si="39"/>
        <v>10000</v>
      </c>
      <c r="N178" s="123"/>
      <c r="O178" s="1102">
        <f t="shared" si="35"/>
        <v>0</v>
      </c>
      <c r="P178" s="124">
        <f t="shared" si="30"/>
        <v>47500</v>
      </c>
      <c r="Q178" s="124"/>
      <c r="R178" s="1117"/>
    </row>
    <row r="179" spans="1:19" s="40" customFormat="1" ht="15.95" hidden="1" customHeight="1">
      <c r="A179" s="19"/>
      <c r="B179" s="3264">
        <v>11</v>
      </c>
      <c r="C179" s="1110">
        <v>41765</v>
      </c>
      <c r="D179" s="3" t="s">
        <v>422</v>
      </c>
      <c r="E179" s="1104" t="s">
        <v>10</v>
      </c>
      <c r="F179" s="1104">
        <v>2</v>
      </c>
      <c r="G179" s="764"/>
      <c r="H179" s="764">
        <f t="shared" si="40"/>
        <v>0</v>
      </c>
      <c r="I179" s="1102">
        <f t="shared" si="41"/>
        <v>0</v>
      </c>
      <c r="J179" s="777" t="s">
        <v>127</v>
      </c>
      <c r="K179" s="777">
        <f t="shared" si="38"/>
        <v>25000</v>
      </c>
      <c r="L179" s="123"/>
      <c r="M179" s="1105">
        <f t="shared" si="39"/>
        <v>0</v>
      </c>
      <c r="N179" s="1104"/>
      <c r="O179" s="1105">
        <f t="shared" si="35"/>
        <v>0</v>
      </c>
      <c r="P179" s="1106">
        <f t="shared" si="30"/>
        <v>25000</v>
      </c>
      <c r="Q179" s="124"/>
      <c r="R179" s="1117"/>
    </row>
    <row r="180" spans="1:19" s="40" customFormat="1" ht="15.95" hidden="1" customHeight="1">
      <c r="A180" s="19"/>
      <c r="B180" s="3265"/>
      <c r="C180" s="1110">
        <v>41765</v>
      </c>
      <c r="D180" s="3" t="s">
        <v>466</v>
      </c>
      <c r="E180" s="1104"/>
      <c r="F180" s="1104"/>
      <c r="G180" s="764"/>
      <c r="H180" s="764">
        <f t="shared" si="40"/>
        <v>0</v>
      </c>
      <c r="I180" s="1102">
        <f t="shared" si="41"/>
        <v>0</v>
      </c>
      <c r="J180" s="1107"/>
      <c r="K180" s="1106"/>
      <c r="L180" s="123"/>
      <c r="M180" s="1105">
        <f t="shared" si="39"/>
        <v>0</v>
      </c>
      <c r="N180" s="1104"/>
      <c r="O180" s="1105">
        <f t="shared" si="35"/>
        <v>0</v>
      </c>
      <c r="P180" s="1106">
        <f>I180+K180+M180+O180</f>
        <v>0</v>
      </c>
      <c r="Q180" s="124"/>
      <c r="R180" s="1117"/>
    </row>
    <row r="181" spans="1:19" s="40" customFormat="1" ht="15.95" hidden="1" customHeight="1">
      <c r="A181" s="19"/>
      <c r="B181" s="1113">
        <v>12</v>
      </c>
      <c r="C181" s="1110">
        <v>41766</v>
      </c>
      <c r="D181" s="1024" t="s">
        <v>467</v>
      </c>
      <c r="E181" s="1104"/>
      <c r="F181" s="1104"/>
      <c r="G181" s="764"/>
      <c r="H181" s="764">
        <f t="shared" si="28"/>
        <v>0</v>
      </c>
      <c r="I181" s="1102">
        <f t="shared" si="33"/>
        <v>0</v>
      </c>
      <c r="J181" s="1107"/>
      <c r="K181" s="1106"/>
      <c r="L181" s="123"/>
      <c r="M181" s="1105">
        <f t="shared" si="39"/>
        <v>0</v>
      </c>
      <c r="N181" s="1104"/>
      <c r="O181" s="1105">
        <f t="shared" si="35"/>
        <v>0</v>
      </c>
      <c r="P181" s="1105">
        <f>I181+K181+M181+O181</f>
        <v>0</v>
      </c>
      <c r="Q181" s="124"/>
      <c r="R181" s="1117"/>
    </row>
    <row r="182" spans="1:19" s="40" customFormat="1" ht="15.95" hidden="1" customHeight="1">
      <c r="A182" s="19"/>
      <c r="B182" s="1113">
        <v>13</v>
      </c>
      <c r="C182" s="1110">
        <v>41767</v>
      </c>
      <c r="D182" s="1024" t="s">
        <v>469</v>
      </c>
      <c r="E182" s="1104"/>
      <c r="F182" s="1104"/>
      <c r="G182" s="764"/>
      <c r="H182" s="764">
        <f t="shared" si="28"/>
        <v>0</v>
      </c>
      <c r="I182" s="1102">
        <f t="shared" si="33"/>
        <v>0</v>
      </c>
      <c r="J182" s="1107"/>
      <c r="K182" s="1106"/>
      <c r="L182" s="123"/>
      <c r="M182" s="1105">
        <f t="shared" si="39"/>
        <v>0</v>
      </c>
      <c r="N182" s="1104"/>
      <c r="O182" s="1105">
        <f t="shared" si="35"/>
        <v>0</v>
      </c>
      <c r="P182" s="1106">
        <f>I182+K182+M182+O182</f>
        <v>0</v>
      </c>
      <c r="Q182" s="124"/>
      <c r="R182" s="1117"/>
    </row>
    <row r="183" spans="1:19" s="40" customFormat="1" ht="15.95" hidden="1" customHeight="1">
      <c r="B183" s="1113">
        <v>14</v>
      </c>
      <c r="C183" s="1110">
        <v>41768</v>
      </c>
      <c r="D183" s="1024" t="s">
        <v>469</v>
      </c>
      <c r="E183" s="1104"/>
      <c r="F183" s="1104"/>
      <c r="G183" s="764"/>
      <c r="H183" s="764">
        <f t="shared" si="28"/>
        <v>0</v>
      </c>
      <c r="I183" s="1102">
        <f t="shared" si="33"/>
        <v>0</v>
      </c>
      <c r="J183" s="1107"/>
      <c r="K183" s="1106"/>
      <c r="L183" s="764"/>
      <c r="M183" s="1105">
        <f t="shared" si="39"/>
        <v>0</v>
      </c>
      <c r="N183" s="1104"/>
      <c r="O183" s="1105">
        <f t="shared" si="35"/>
        <v>0</v>
      </c>
      <c r="P183" s="1106">
        <f>I183+K183+M183+O183</f>
        <v>0</v>
      </c>
      <c r="Q183" s="124"/>
      <c r="R183" s="1117"/>
    </row>
    <row r="184" spans="1:19" s="40" customFormat="1" ht="15.95" hidden="1" customHeight="1">
      <c r="B184" s="1113">
        <v>15</v>
      </c>
      <c r="C184" s="1110">
        <v>41769</v>
      </c>
      <c r="D184" s="1119" t="s">
        <v>470</v>
      </c>
      <c r="E184" s="895"/>
      <c r="F184" s="895"/>
      <c r="G184" s="895"/>
      <c r="H184" s="764">
        <f>F184*G184</f>
        <v>0</v>
      </c>
      <c r="I184" s="1102">
        <f>H184*500</f>
        <v>0</v>
      </c>
      <c r="J184" s="895"/>
      <c r="K184" s="895"/>
      <c r="L184" s="764"/>
      <c r="M184" s="1105">
        <f t="shared" si="39"/>
        <v>0</v>
      </c>
      <c r="N184" s="1104"/>
      <c r="O184" s="1105">
        <f t="shared" si="35"/>
        <v>0</v>
      </c>
      <c r="P184" s="1105">
        <f t="shared" ref="P184:P251" si="42">I184+K184+M184+O184</f>
        <v>0</v>
      </c>
      <c r="Q184" s="124"/>
      <c r="R184" s="1117"/>
    </row>
    <row r="185" spans="1:19" s="40" customFormat="1" ht="15.95" hidden="1" customHeight="1">
      <c r="B185" s="1111">
        <v>16</v>
      </c>
      <c r="C185" s="1112">
        <v>41770</v>
      </c>
      <c r="D185" s="1119" t="s">
        <v>470</v>
      </c>
      <c r="E185" s="1104"/>
      <c r="F185" s="1104"/>
      <c r="G185" s="764"/>
      <c r="H185" s="764">
        <f t="shared" ref="H185:H197" si="43">F185*G185</f>
        <v>0</v>
      </c>
      <c r="I185" s="1102">
        <f t="shared" ref="I185:I197" si="44">H185*500</f>
        <v>0</v>
      </c>
      <c r="J185" s="1107"/>
      <c r="K185" s="1106"/>
      <c r="L185" s="764"/>
      <c r="M185" s="1105">
        <f t="shared" si="39"/>
        <v>0</v>
      </c>
      <c r="N185" s="1104"/>
      <c r="O185" s="1105">
        <f t="shared" si="35"/>
        <v>0</v>
      </c>
      <c r="P185" s="1105">
        <f t="shared" si="42"/>
        <v>0</v>
      </c>
      <c r="Q185" s="124"/>
      <c r="R185" s="1117"/>
    </row>
    <row r="186" spans="1:19" s="40" customFormat="1" ht="15.95" hidden="1" customHeight="1">
      <c r="B186" s="1113">
        <v>17</v>
      </c>
      <c r="C186" s="1110">
        <v>41771</v>
      </c>
      <c r="D186" s="1119" t="s">
        <v>470</v>
      </c>
      <c r="E186" s="1104"/>
      <c r="F186" s="1104"/>
      <c r="G186" s="764"/>
      <c r="H186" s="764">
        <f t="shared" si="43"/>
        <v>0</v>
      </c>
      <c r="I186" s="1102">
        <f t="shared" si="44"/>
        <v>0</v>
      </c>
      <c r="J186" s="1107"/>
      <c r="K186" s="1106"/>
      <c r="L186" s="764"/>
      <c r="M186" s="1105">
        <f t="shared" si="39"/>
        <v>0</v>
      </c>
      <c r="N186" s="1104"/>
      <c r="O186" s="1105">
        <f t="shared" si="35"/>
        <v>0</v>
      </c>
      <c r="P186" s="1105">
        <f t="shared" si="42"/>
        <v>0</v>
      </c>
      <c r="Q186" s="124"/>
      <c r="R186" s="1117"/>
    </row>
    <row r="187" spans="1:19" s="40" customFormat="1" ht="15.95" hidden="1" customHeight="1">
      <c r="B187" s="1113">
        <v>18</v>
      </c>
      <c r="C187" s="1110">
        <v>41772</v>
      </c>
      <c r="D187" s="1024" t="s">
        <v>471</v>
      </c>
      <c r="E187" s="1104"/>
      <c r="F187" s="1104"/>
      <c r="G187" s="764"/>
      <c r="H187" s="764">
        <f t="shared" si="43"/>
        <v>0</v>
      </c>
      <c r="I187" s="1102">
        <f t="shared" si="44"/>
        <v>0</v>
      </c>
      <c r="J187" s="1107"/>
      <c r="K187" s="1106"/>
      <c r="L187" s="764"/>
      <c r="M187" s="1105">
        <f t="shared" si="39"/>
        <v>0</v>
      </c>
      <c r="N187" s="1104"/>
      <c r="O187" s="1105">
        <f t="shared" si="35"/>
        <v>0</v>
      </c>
      <c r="P187" s="1105">
        <f t="shared" si="42"/>
        <v>0</v>
      </c>
      <c r="Q187" s="124"/>
      <c r="R187" s="1117"/>
      <c r="S187" s="344"/>
    </row>
    <row r="188" spans="1:19" s="40" customFormat="1" ht="15.95" hidden="1" customHeight="1">
      <c r="B188" s="1113">
        <v>19</v>
      </c>
      <c r="C188" s="1110">
        <v>41773</v>
      </c>
      <c r="D188" s="1024" t="s">
        <v>471</v>
      </c>
      <c r="E188" s="1104"/>
      <c r="F188" s="1104"/>
      <c r="G188" s="764"/>
      <c r="H188" s="764">
        <f t="shared" si="43"/>
        <v>0</v>
      </c>
      <c r="I188" s="1102">
        <f t="shared" si="44"/>
        <v>0</v>
      </c>
      <c r="J188" s="1104"/>
      <c r="K188" s="1105"/>
      <c r="L188" s="764"/>
      <c r="M188" s="1105">
        <f t="shared" si="39"/>
        <v>0</v>
      </c>
      <c r="N188" s="1104"/>
      <c r="O188" s="1105">
        <f t="shared" si="35"/>
        <v>0</v>
      </c>
      <c r="P188" s="1105">
        <f t="shared" si="42"/>
        <v>0</v>
      </c>
      <c r="Q188" s="124"/>
      <c r="R188" s="1117"/>
      <c r="S188" s="344"/>
    </row>
    <row r="189" spans="1:19" s="40" customFormat="1" ht="15.95" hidden="1" customHeight="1">
      <c r="B189" s="1282">
        <v>20</v>
      </c>
      <c r="C189" s="1283">
        <v>41774</v>
      </c>
      <c r="D189" s="351" t="s">
        <v>634</v>
      </c>
      <c r="E189" s="476" t="s">
        <v>10</v>
      </c>
      <c r="F189" s="476">
        <v>1</v>
      </c>
      <c r="G189" s="1279">
        <v>1271</v>
      </c>
      <c r="H189" s="1280">
        <f t="shared" si="43"/>
        <v>1271</v>
      </c>
      <c r="I189" s="429">
        <f>H189*1000</f>
        <v>1271000</v>
      </c>
      <c r="J189" s="476"/>
      <c r="K189" s="431"/>
      <c r="L189" s="1280"/>
      <c r="M189" s="431">
        <f t="shared" si="39"/>
        <v>0</v>
      </c>
      <c r="N189" s="476"/>
      <c r="O189" s="431">
        <f t="shared" si="35"/>
        <v>0</v>
      </c>
      <c r="P189" s="431">
        <f t="shared" si="42"/>
        <v>1271000</v>
      </c>
      <c r="Q189" s="479"/>
      <c r="R189" s="1286"/>
      <c r="S189" s="344"/>
    </row>
    <row r="190" spans="1:19" s="40" customFormat="1" ht="15.95" hidden="1" customHeight="1">
      <c r="B190" s="1113">
        <v>21</v>
      </c>
      <c r="C190" s="1110">
        <v>41775</v>
      </c>
      <c r="D190" s="1024" t="s">
        <v>496</v>
      </c>
      <c r="E190" s="1104"/>
      <c r="F190" s="1104"/>
      <c r="G190" s="764"/>
      <c r="H190" s="764">
        <f t="shared" si="43"/>
        <v>0</v>
      </c>
      <c r="I190" s="1102">
        <f t="shared" si="44"/>
        <v>0</v>
      </c>
      <c r="J190" s="1107"/>
      <c r="K190" s="1106"/>
      <c r="L190" s="764"/>
      <c r="M190" s="1105">
        <f t="shared" si="39"/>
        <v>0</v>
      </c>
      <c r="N190" s="1104"/>
      <c r="O190" s="1105">
        <f t="shared" si="35"/>
        <v>0</v>
      </c>
      <c r="P190" s="1105">
        <f t="shared" si="42"/>
        <v>0</v>
      </c>
      <c r="Q190" s="124"/>
      <c r="R190" s="1117"/>
      <c r="S190" s="344"/>
    </row>
    <row r="191" spans="1:19" s="40" customFormat="1" ht="15.95" hidden="1" customHeight="1">
      <c r="B191" s="1113">
        <v>22</v>
      </c>
      <c r="C191" s="1110">
        <v>41776</v>
      </c>
      <c r="D191" s="1024" t="s">
        <v>95</v>
      </c>
      <c r="E191" s="1104"/>
      <c r="F191" s="1104"/>
      <c r="G191" s="764"/>
      <c r="H191" s="764">
        <f t="shared" si="43"/>
        <v>0</v>
      </c>
      <c r="I191" s="1102">
        <f t="shared" si="44"/>
        <v>0</v>
      </c>
      <c r="J191" s="1107"/>
      <c r="K191" s="1106"/>
      <c r="L191" s="764"/>
      <c r="M191" s="1105">
        <f t="shared" si="39"/>
        <v>0</v>
      </c>
      <c r="N191" s="1104"/>
      <c r="O191" s="1105">
        <f t="shared" si="35"/>
        <v>0</v>
      </c>
      <c r="P191" s="1105">
        <f t="shared" si="42"/>
        <v>0</v>
      </c>
      <c r="Q191" s="124"/>
      <c r="R191" s="1117"/>
      <c r="S191" s="344"/>
    </row>
    <row r="192" spans="1:19" s="40" customFormat="1" ht="15.95" hidden="1" customHeight="1">
      <c r="B192" s="1111">
        <v>23</v>
      </c>
      <c r="C192" s="1112">
        <v>41777</v>
      </c>
      <c r="D192" s="1024" t="s">
        <v>95</v>
      </c>
      <c r="E192" s="42"/>
      <c r="F192" s="1101"/>
      <c r="G192" s="1005"/>
      <c r="H192" s="764">
        <f t="shared" si="43"/>
        <v>0</v>
      </c>
      <c r="I192" s="122">
        <f t="shared" si="44"/>
        <v>0</v>
      </c>
      <c r="J192" s="1104"/>
      <c r="K192" s="779"/>
      <c r="L192" s="764"/>
      <c r="M192" s="1105">
        <f t="shared" si="39"/>
        <v>0</v>
      </c>
      <c r="N192" s="1104"/>
      <c r="O192" s="1105">
        <f t="shared" si="35"/>
        <v>0</v>
      </c>
      <c r="P192" s="1105">
        <f t="shared" si="42"/>
        <v>0</v>
      </c>
      <c r="Q192" s="124"/>
      <c r="R192" s="1117"/>
      <c r="S192" s="344"/>
    </row>
    <row r="193" spans="1:19" s="40" customFormat="1" ht="15.95" hidden="1" customHeight="1">
      <c r="B193" s="1113">
        <v>24</v>
      </c>
      <c r="C193" s="1110">
        <v>41778</v>
      </c>
      <c r="D193" s="1024" t="s">
        <v>95</v>
      </c>
      <c r="E193" s="42"/>
      <c r="F193" s="1104"/>
      <c r="G193" s="764"/>
      <c r="H193" s="764">
        <f t="shared" si="43"/>
        <v>0</v>
      </c>
      <c r="I193" s="1102">
        <f t="shared" si="44"/>
        <v>0</v>
      </c>
      <c r="J193" s="1104"/>
      <c r="K193" s="1105"/>
      <c r="L193" s="764"/>
      <c r="M193" s="1105">
        <f t="shared" si="39"/>
        <v>0</v>
      </c>
      <c r="N193" s="1104"/>
      <c r="O193" s="1105">
        <f t="shared" si="35"/>
        <v>0</v>
      </c>
      <c r="P193" s="1105">
        <f t="shared" si="42"/>
        <v>0</v>
      </c>
      <c r="Q193" s="124"/>
      <c r="R193" s="1117"/>
      <c r="S193" s="344"/>
    </row>
    <row r="194" spans="1:19" s="40" customFormat="1" ht="15.95" hidden="1" customHeight="1">
      <c r="B194" s="1113">
        <v>25</v>
      </c>
      <c r="C194" s="1110">
        <v>41779</v>
      </c>
      <c r="D194" s="1024" t="s">
        <v>95</v>
      </c>
      <c r="E194" s="1104"/>
      <c r="F194" s="1104"/>
      <c r="G194" s="764"/>
      <c r="H194" s="764">
        <f t="shared" si="43"/>
        <v>0</v>
      </c>
      <c r="I194" s="1102">
        <f t="shared" si="44"/>
        <v>0</v>
      </c>
      <c r="J194" s="1104"/>
      <c r="K194" s="1105"/>
      <c r="L194" s="764"/>
      <c r="M194" s="1105">
        <f t="shared" si="39"/>
        <v>0</v>
      </c>
      <c r="N194" s="1104"/>
      <c r="O194" s="1105">
        <f t="shared" si="35"/>
        <v>0</v>
      </c>
      <c r="P194" s="1105">
        <f t="shared" si="42"/>
        <v>0</v>
      </c>
      <c r="Q194" s="124"/>
      <c r="R194" s="1117"/>
      <c r="S194" s="344"/>
    </row>
    <row r="195" spans="1:19" s="40" customFormat="1" ht="15.95" hidden="1" customHeight="1">
      <c r="B195" s="1113">
        <v>26</v>
      </c>
      <c r="C195" s="108">
        <v>41780</v>
      </c>
      <c r="D195" s="1024" t="s">
        <v>95</v>
      </c>
      <c r="E195" s="1104"/>
      <c r="F195" s="1104"/>
      <c r="G195" s="764"/>
      <c r="H195" s="764">
        <f t="shared" si="43"/>
        <v>0</v>
      </c>
      <c r="I195" s="1102">
        <f t="shared" si="44"/>
        <v>0</v>
      </c>
      <c r="J195" s="1104"/>
      <c r="K195" s="1105"/>
      <c r="L195" s="764"/>
      <c r="M195" s="1105">
        <f t="shared" si="39"/>
        <v>0</v>
      </c>
      <c r="N195" s="1104"/>
      <c r="O195" s="1105">
        <f t="shared" si="35"/>
        <v>0</v>
      </c>
      <c r="P195" s="1105">
        <f t="shared" si="42"/>
        <v>0</v>
      </c>
      <c r="Q195" s="124"/>
      <c r="R195" s="1117"/>
      <c r="S195" s="344"/>
    </row>
    <row r="196" spans="1:19" s="40" customFormat="1" ht="15.95" hidden="1" customHeight="1">
      <c r="B196" s="1113">
        <v>27</v>
      </c>
      <c r="C196" s="108">
        <v>41781</v>
      </c>
      <c r="D196" s="3" t="s">
        <v>422</v>
      </c>
      <c r="E196" s="1104" t="s">
        <v>10</v>
      </c>
      <c r="F196" s="1104">
        <v>4</v>
      </c>
      <c r="G196" s="764"/>
      <c r="H196" s="764">
        <f t="shared" si="43"/>
        <v>0</v>
      </c>
      <c r="I196" s="1102">
        <f t="shared" si="44"/>
        <v>0</v>
      </c>
      <c r="J196" s="777" t="s">
        <v>127</v>
      </c>
      <c r="K196" s="777">
        <f>F196*12500</f>
        <v>50000</v>
      </c>
      <c r="L196" s="123">
        <v>2</v>
      </c>
      <c r="M196" s="1105">
        <f t="shared" si="39"/>
        <v>20000</v>
      </c>
      <c r="N196" s="1104"/>
      <c r="O196" s="1105">
        <f t="shared" si="35"/>
        <v>0</v>
      </c>
      <c r="P196" s="1105">
        <f t="shared" si="42"/>
        <v>70000</v>
      </c>
      <c r="Q196" s="124"/>
      <c r="R196" s="1117"/>
      <c r="S196" s="344"/>
    </row>
    <row r="197" spans="1:19" s="40" customFormat="1" ht="15.95" hidden="1" customHeight="1">
      <c r="B197" s="1113">
        <v>28</v>
      </c>
      <c r="C197" s="108">
        <v>41782</v>
      </c>
      <c r="D197" s="1024" t="s">
        <v>472</v>
      </c>
      <c r="E197" s="1104"/>
      <c r="F197" s="1104"/>
      <c r="G197" s="764"/>
      <c r="H197" s="764">
        <f t="shared" si="43"/>
        <v>0</v>
      </c>
      <c r="I197" s="1102">
        <f t="shared" si="44"/>
        <v>0</v>
      </c>
      <c r="J197" s="1104"/>
      <c r="K197" s="1105"/>
      <c r="L197" s="764"/>
      <c r="M197" s="1105">
        <f t="shared" si="39"/>
        <v>0</v>
      </c>
      <c r="N197" s="1104"/>
      <c r="O197" s="1105">
        <f t="shared" si="35"/>
        <v>0</v>
      </c>
      <c r="P197" s="1105">
        <f t="shared" si="42"/>
        <v>0</v>
      </c>
      <c r="Q197" s="124"/>
      <c r="R197" s="1117"/>
      <c r="S197" s="344"/>
    </row>
    <row r="198" spans="1:19" s="40" customFormat="1" ht="15.95" hidden="1" customHeight="1">
      <c r="B198" s="3264">
        <v>29</v>
      </c>
      <c r="C198" s="108">
        <v>41783</v>
      </c>
      <c r="D198" s="3" t="s">
        <v>422</v>
      </c>
      <c r="E198" s="1104" t="s">
        <v>10</v>
      </c>
      <c r="F198" s="1104">
        <v>3</v>
      </c>
      <c r="G198" s="764"/>
      <c r="H198" s="764">
        <f t="shared" ref="H198:H229" si="45">F198*G198</f>
        <v>0</v>
      </c>
      <c r="I198" s="1102">
        <f t="shared" ref="I198:I229" si="46">H198*500</f>
        <v>0</v>
      </c>
      <c r="J198" s="777" t="s">
        <v>127</v>
      </c>
      <c r="K198" s="777">
        <f>F198*12500</f>
        <v>37500</v>
      </c>
      <c r="L198" s="123"/>
      <c r="M198" s="1105">
        <f t="shared" si="39"/>
        <v>0</v>
      </c>
      <c r="N198" s="1104"/>
      <c r="O198" s="1105">
        <f t="shared" si="35"/>
        <v>0</v>
      </c>
      <c r="P198" s="1105">
        <f t="shared" si="42"/>
        <v>37500</v>
      </c>
      <c r="Q198" s="124"/>
      <c r="R198" s="1117"/>
    </row>
    <row r="199" spans="1:19" s="40" customFormat="1" ht="15.95" hidden="1" customHeight="1">
      <c r="B199" s="3265"/>
      <c r="C199" s="108">
        <v>41783</v>
      </c>
      <c r="D199" s="3" t="s">
        <v>473</v>
      </c>
      <c r="E199" s="1104" t="s">
        <v>10</v>
      </c>
      <c r="F199" s="1101">
        <v>1</v>
      </c>
      <c r="G199" s="1101"/>
      <c r="H199" s="366">
        <f t="shared" si="45"/>
        <v>0</v>
      </c>
      <c r="I199" s="1098">
        <f t="shared" si="46"/>
        <v>0</v>
      </c>
      <c r="J199" s="167"/>
      <c r="K199" s="699">
        <f>F199*10000</f>
        <v>10000</v>
      </c>
      <c r="L199" s="764">
        <v>2</v>
      </c>
      <c r="M199" s="1105">
        <f t="shared" si="39"/>
        <v>20000</v>
      </c>
      <c r="N199" s="1104"/>
      <c r="O199" s="1105">
        <f t="shared" si="35"/>
        <v>0</v>
      </c>
      <c r="P199" s="1105">
        <f>I199+K199+M199+O199</f>
        <v>30000</v>
      </c>
      <c r="Q199" s="124"/>
      <c r="R199" s="1117"/>
    </row>
    <row r="200" spans="1:19" s="40" customFormat="1" ht="15.95" hidden="1" customHeight="1">
      <c r="B200" s="3261">
        <v>30</v>
      </c>
      <c r="C200" s="104">
        <v>41784</v>
      </c>
      <c r="D200" s="3" t="s">
        <v>422</v>
      </c>
      <c r="E200" s="1104" t="s">
        <v>10</v>
      </c>
      <c r="F200" s="1104">
        <v>3</v>
      </c>
      <c r="G200" s="764"/>
      <c r="H200" s="764">
        <f t="shared" si="45"/>
        <v>0</v>
      </c>
      <c r="I200" s="1102">
        <f t="shared" si="46"/>
        <v>0</v>
      </c>
      <c r="J200" s="777" t="s">
        <v>127</v>
      </c>
      <c r="K200" s="777">
        <f>F200*12500</f>
        <v>37500</v>
      </c>
      <c r="L200" s="123">
        <v>5</v>
      </c>
      <c r="M200" s="1105">
        <f t="shared" si="39"/>
        <v>50000</v>
      </c>
      <c r="N200" s="1104"/>
      <c r="O200" s="1105">
        <f t="shared" si="35"/>
        <v>0</v>
      </c>
      <c r="P200" s="1105">
        <f>I200+K200+M200+O200</f>
        <v>87500</v>
      </c>
      <c r="Q200" s="124"/>
      <c r="R200" s="1117"/>
    </row>
    <row r="201" spans="1:19" s="40" customFormat="1" ht="15.95" hidden="1" customHeight="1" thickBot="1">
      <c r="B201" s="3399"/>
      <c r="C201" s="1115">
        <v>41784</v>
      </c>
      <c r="D201" s="16" t="s">
        <v>473</v>
      </c>
      <c r="E201" s="127" t="s">
        <v>10</v>
      </c>
      <c r="F201" s="44">
        <v>1</v>
      </c>
      <c r="G201" s="44"/>
      <c r="H201" s="373">
        <f t="shared" si="45"/>
        <v>0</v>
      </c>
      <c r="I201" s="964">
        <f t="shared" si="46"/>
        <v>0</v>
      </c>
      <c r="J201" s="153"/>
      <c r="K201" s="702">
        <f>F201*10000</f>
        <v>10000</v>
      </c>
      <c r="L201" s="765">
        <v>2</v>
      </c>
      <c r="M201" s="767">
        <f t="shared" si="39"/>
        <v>20000</v>
      </c>
      <c r="N201" s="127"/>
      <c r="O201" s="767">
        <f t="shared" si="35"/>
        <v>0</v>
      </c>
      <c r="P201" s="767">
        <f t="shared" si="42"/>
        <v>30000</v>
      </c>
      <c r="Q201" s="1014"/>
      <c r="R201" s="1118"/>
    </row>
    <row r="202" spans="1:19" s="40" customFormat="1" ht="15.95" hidden="1" customHeight="1">
      <c r="A202" s="18"/>
      <c r="B202" s="3263">
        <v>1</v>
      </c>
      <c r="C202" s="1334">
        <v>41785</v>
      </c>
      <c r="D202" s="3" t="s">
        <v>422</v>
      </c>
      <c r="E202" s="1325" t="s">
        <v>10</v>
      </c>
      <c r="F202" s="1325">
        <v>3</v>
      </c>
      <c r="G202" s="764"/>
      <c r="H202" s="764">
        <f t="shared" si="45"/>
        <v>0</v>
      </c>
      <c r="I202" s="1323">
        <f t="shared" si="46"/>
        <v>0</v>
      </c>
      <c r="J202" s="777" t="s">
        <v>127</v>
      </c>
      <c r="K202" s="777">
        <f>F202*12500</f>
        <v>37500</v>
      </c>
      <c r="L202" s="764"/>
      <c r="M202" s="1292">
        <f t="shared" si="39"/>
        <v>0</v>
      </c>
      <c r="N202" s="1291"/>
      <c r="O202" s="1292">
        <f t="shared" si="35"/>
        <v>0</v>
      </c>
      <c r="P202" s="1292">
        <f t="shared" si="42"/>
        <v>37500</v>
      </c>
      <c r="Q202" s="1292"/>
      <c r="R202" s="125"/>
    </row>
    <row r="203" spans="1:19" s="40" customFormat="1" ht="15.95" hidden="1" customHeight="1">
      <c r="A203" s="18"/>
      <c r="B203" s="3187"/>
      <c r="C203" s="1334">
        <v>41785</v>
      </c>
      <c r="D203" s="3" t="s">
        <v>473</v>
      </c>
      <c r="E203" s="1325" t="s">
        <v>10</v>
      </c>
      <c r="F203" s="1316">
        <v>1</v>
      </c>
      <c r="G203" s="1316"/>
      <c r="H203" s="366">
        <f t="shared" si="45"/>
        <v>0</v>
      </c>
      <c r="I203" s="1310">
        <f t="shared" si="46"/>
        <v>0</v>
      </c>
      <c r="J203" s="167"/>
      <c r="K203" s="699">
        <f>F203*10000</f>
        <v>10000</v>
      </c>
      <c r="L203" s="764">
        <v>2</v>
      </c>
      <c r="M203" s="1326">
        <f>L203*10000</f>
        <v>20000</v>
      </c>
      <c r="N203" s="1325"/>
      <c r="O203" s="1326">
        <f>N203*15000</f>
        <v>0</v>
      </c>
      <c r="P203" s="1326">
        <f>I203+K203+M203+O203</f>
        <v>30000</v>
      </c>
      <c r="Q203" s="1326"/>
      <c r="R203" s="125"/>
    </row>
    <row r="204" spans="1:19" s="340" customFormat="1" ht="15.95" hidden="1" customHeight="1">
      <c r="A204" s="339"/>
      <c r="B204" s="3186">
        <v>2</v>
      </c>
      <c r="C204" s="1334">
        <v>41786</v>
      </c>
      <c r="D204" s="3" t="s">
        <v>422</v>
      </c>
      <c r="E204" s="1325" t="s">
        <v>10</v>
      </c>
      <c r="F204" s="1325">
        <v>3</v>
      </c>
      <c r="G204" s="764"/>
      <c r="H204" s="764">
        <f t="shared" si="45"/>
        <v>0</v>
      </c>
      <c r="I204" s="1323">
        <f t="shared" si="46"/>
        <v>0</v>
      </c>
      <c r="J204" s="777" t="s">
        <v>127</v>
      </c>
      <c r="K204" s="777">
        <f>F204*12500</f>
        <v>37500</v>
      </c>
      <c r="L204" s="123">
        <v>1</v>
      </c>
      <c r="M204" s="1292">
        <f t="shared" si="39"/>
        <v>10000</v>
      </c>
      <c r="N204" s="1291"/>
      <c r="O204" s="1292">
        <f t="shared" si="35"/>
        <v>0</v>
      </c>
      <c r="P204" s="1292">
        <f t="shared" si="42"/>
        <v>47500</v>
      </c>
      <c r="Q204" s="1292"/>
      <c r="R204" s="125"/>
    </row>
    <row r="205" spans="1:19" s="340" customFormat="1" ht="15.95" hidden="1" customHeight="1">
      <c r="A205" s="339"/>
      <c r="B205" s="3187"/>
      <c r="C205" s="1334">
        <v>41786</v>
      </c>
      <c r="D205" s="3" t="s">
        <v>473</v>
      </c>
      <c r="E205" s="1325" t="s">
        <v>10</v>
      </c>
      <c r="F205" s="1316">
        <v>1</v>
      </c>
      <c r="G205" s="1316"/>
      <c r="H205" s="366">
        <f t="shared" si="45"/>
        <v>0</v>
      </c>
      <c r="I205" s="1310">
        <f t="shared" si="46"/>
        <v>0</v>
      </c>
      <c r="J205" s="167"/>
      <c r="K205" s="699">
        <f>F205*10000</f>
        <v>10000</v>
      </c>
      <c r="L205" s="123">
        <v>2</v>
      </c>
      <c r="M205" s="1326">
        <f>L205*10000</f>
        <v>20000</v>
      </c>
      <c r="N205" s="1325"/>
      <c r="O205" s="1326">
        <f>N205*15000</f>
        <v>0</v>
      </c>
      <c r="P205" s="1326">
        <f>I205+K205+M205+O205</f>
        <v>30000</v>
      </c>
      <c r="Q205" s="1326"/>
      <c r="R205" s="125"/>
    </row>
    <row r="206" spans="1:19" s="40" customFormat="1" ht="15.95" hidden="1" customHeight="1">
      <c r="A206" s="19"/>
      <c r="B206" s="3186">
        <v>3</v>
      </c>
      <c r="C206" s="1334">
        <v>41787</v>
      </c>
      <c r="D206" s="3" t="s">
        <v>422</v>
      </c>
      <c r="E206" s="1325" t="s">
        <v>10</v>
      </c>
      <c r="F206" s="1325">
        <v>3</v>
      </c>
      <c r="G206" s="764"/>
      <c r="H206" s="764">
        <f t="shared" si="45"/>
        <v>0</v>
      </c>
      <c r="I206" s="1323">
        <f t="shared" si="46"/>
        <v>0</v>
      </c>
      <c r="J206" s="777" t="s">
        <v>127</v>
      </c>
      <c r="K206" s="777">
        <f>F206*12500</f>
        <v>37500</v>
      </c>
      <c r="L206" s="123">
        <v>1</v>
      </c>
      <c r="M206" s="1292">
        <f t="shared" si="39"/>
        <v>10000</v>
      </c>
      <c r="N206" s="1291"/>
      <c r="O206" s="1292">
        <f t="shared" si="35"/>
        <v>0</v>
      </c>
      <c r="P206" s="1292">
        <f t="shared" si="42"/>
        <v>47500</v>
      </c>
      <c r="Q206" s="780"/>
      <c r="R206" s="781"/>
    </row>
    <row r="207" spans="1:19" s="40" customFormat="1" ht="15.95" hidden="1" customHeight="1">
      <c r="A207" s="19"/>
      <c r="B207" s="3188"/>
      <c r="C207" s="1334">
        <v>41787</v>
      </c>
      <c r="D207" s="3" t="s">
        <v>420</v>
      </c>
      <c r="E207" s="1325" t="s">
        <v>421</v>
      </c>
      <c r="F207" s="1325">
        <v>1</v>
      </c>
      <c r="G207" s="1325"/>
      <c r="H207" s="764">
        <f t="shared" si="45"/>
        <v>0</v>
      </c>
      <c r="I207" s="122">
        <f t="shared" si="46"/>
        <v>0</v>
      </c>
      <c r="J207" s="1325" t="s">
        <v>127</v>
      </c>
      <c r="K207" s="779">
        <f>F207*2000</f>
        <v>2000</v>
      </c>
      <c r="L207" s="123">
        <v>2</v>
      </c>
      <c r="M207" s="1326">
        <f t="shared" si="39"/>
        <v>20000</v>
      </c>
      <c r="N207" s="1325"/>
      <c r="O207" s="1326">
        <f t="shared" si="35"/>
        <v>0</v>
      </c>
      <c r="P207" s="1326">
        <f t="shared" si="42"/>
        <v>22000</v>
      </c>
      <c r="Q207" s="780"/>
      <c r="R207" s="781"/>
    </row>
    <row r="208" spans="1:19" s="40" customFormat="1" ht="15.95" hidden="1" customHeight="1">
      <c r="A208" s="19"/>
      <c r="B208" s="3187"/>
      <c r="C208" s="1334">
        <v>41787</v>
      </c>
      <c r="D208" s="3" t="s">
        <v>655</v>
      </c>
      <c r="E208" s="1325" t="s">
        <v>10</v>
      </c>
      <c r="F208" s="1316">
        <v>1</v>
      </c>
      <c r="G208" s="1316"/>
      <c r="H208" s="366">
        <f t="shared" si="45"/>
        <v>0</v>
      </c>
      <c r="I208" s="1310">
        <f t="shared" si="46"/>
        <v>0</v>
      </c>
      <c r="J208" s="167"/>
      <c r="K208" s="699">
        <f>F208*10000</f>
        <v>10000</v>
      </c>
      <c r="L208" s="123">
        <v>2</v>
      </c>
      <c r="M208" s="1326">
        <f>L208*10000</f>
        <v>20000</v>
      </c>
      <c r="N208" s="1325"/>
      <c r="O208" s="1326">
        <f>N208*15000</f>
        <v>0</v>
      </c>
      <c r="P208" s="1326">
        <f>I208+K208+M208+O208</f>
        <v>30000</v>
      </c>
      <c r="Q208" s="780"/>
      <c r="R208" s="781"/>
    </row>
    <row r="209" spans="1:18" s="40" customFormat="1" ht="15.95" hidden="1" customHeight="1">
      <c r="A209" s="19"/>
      <c r="B209" s="3186">
        <v>4</v>
      </c>
      <c r="C209" s="1334">
        <v>41788</v>
      </c>
      <c r="D209" s="3" t="s">
        <v>422</v>
      </c>
      <c r="E209" s="1325" t="s">
        <v>10</v>
      </c>
      <c r="F209" s="1325">
        <v>3</v>
      </c>
      <c r="G209" s="764"/>
      <c r="H209" s="764">
        <f t="shared" si="45"/>
        <v>0</v>
      </c>
      <c r="I209" s="1323">
        <f t="shared" si="46"/>
        <v>0</v>
      </c>
      <c r="J209" s="777" t="s">
        <v>127</v>
      </c>
      <c r="K209" s="777">
        <f>F209*12500</f>
        <v>37500</v>
      </c>
      <c r="L209" s="123"/>
      <c r="M209" s="1292">
        <f t="shared" si="39"/>
        <v>0</v>
      </c>
      <c r="N209" s="1291"/>
      <c r="O209" s="1292">
        <f t="shared" si="35"/>
        <v>0</v>
      </c>
      <c r="P209" s="1292">
        <f t="shared" si="42"/>
        <v>37500</v>
      </c>
      <c r="Q209" s="782"/>
      <c r="R209" s="783"/>
    </row>
    <row r="210" spans="1:18" s="40" customFormat="1" ht="15.95" hidden="1" customHeight="1">
      <c r="A210" s="19"/>
      <c r="B210" s="3188"/>
      <c r="C210" s="1334">
        <v>41788</v>
      </c>
      <c r="D210" s="3" t="s">
        <v>420</v>
      </c>
      <c r="E210" s="1325" t="s">
        <v>421</v>
      </c>
      <c r="F210" s="1325">
        <v>10</v>
      </c>
      <c r="G210" s="1325"/>
      <c r="H210" s="764">
        <f t="shared" si="45"/>
        <v>0</v>
      </c>
      <c r="I210" s="122">
        <f t="shared" si="46"/>
        <v>0</v>
      </c>
      <c r="J210" s="1325" t="s">
        <v>127</v>
      </c>
      <c r="K210" s="779">
        <f>F210*2000</f>
        <v>20000</v>
      </c>
      <c r="L210" s="123">
        <v>1</v>
      </c>
      <c r="M210" s="1326">
        <f t="shared" si="39"/>
        <v>10000</v>
      </c>
      <c r="N210" s="1325"/>
      <c r="O210" s="1326">
        <f t="shared" si="35"/>
        <v>0</v>
      </c>
      <c r="P210" s="1326">
        <f t="shared" si="42"/>
        <v>30000</v>
      </c>
      <c r="Q210" s="782"/>
      <c r="R210" s="783"/>
    </row>
    <row r="211" spans="1:18" s="40" customFormat="1" ht="15.95" hidden="1" customHeight="1">
      <c r="A211" s="19"/>
      <c r="B211" s="3187"/>
      <c r="C211" s="1334">
        <v>41788</v>
      </c>
      <c r="D211" s="3" t="s">
        <v>655</v>
      </c>
      <c r="E211" s="1325" t="s">
        <v>10</v>
      </c>
      <c r="F211" s="1316">
        <v>1</v>
      </c>
      <c r="G211" s="1316"/>
      <c r="H211" s="366">
        <f t="shared" si="45"/>
        <v>0</v>
      </c>
      <c r="I211" s="1310">
        <f t="shared" si="46"/>
        <v>0</v>
      </c>
      <c r="J211" s="167"/>
      <c r="K211" s="699">
        <f>F211*10000</f>
        <v>10000</v>
      </c>
      <c r="L211" s="123">
        <v>2</v>
      </c>
      <c r="M211" s="1326">
        <f>L211*10000</f>
        <v>20000</v>
      </c>
      <c r="N211" s="1325"/>
      <c r="O211" s="1326">
        <f>N211*15000</f>
        <v>0</v>
      </c>
      <c r="P211" s="1326">
        <f>I211+K211+M211+O211</f>
        <v>30000</v>
      </c>
      <c r="Q211" s="782"/>
      <c r="R211" s="783"/>
    </row>
    <row r="212" spans="1:18" s="40" customFormat="1" ht="15.95" hidden="1" customHeight="1">
      <c r="A212" s="19"/>
      <c r="B212" s="1340">
        <v>5</v>
      </c>
      <c r="C212" s="1334">
        <v>41789</v>
      </c>
      <c r="D212" s="1024" t="s">
        <v>95</v>
      </c>
      <c r="E212" s="1291"/>
      <c r="F212" s="784"/>
      <c r="G212" s="785"/>
      <c r="H212" s="764">
        <f t="shared" si="45"/>
        <v>0</v>
      </c>
      <c r="I212" s="1293">
        <f t="shared" si="46"/>
        <v>0</v>
      </c>
      <c r="J212" s="786"/>
      <c r="K212" s="787"/>
      <c r="L212" s="123"/>
      <c r="M212" s="1292">
        <f t="shared" si="39"/>
        <v>0</v>
      </c>
      <c r="N212" s="1291"/>
      <c r="O212" s="1292">
        <f t="shared" si="35"/>
        <v>0</v>
      </c>
      <c r="P212" s="1292">
        <f t="shared" si="42"/>
        <v>0</v>
      </c>
      <c r="Q212" s="788"/>
      <c r="R212" s="789"/>
    </row>
    <row r="213" spans="1:18" s="40" customFormat="1" ht="15.95" hidden="1" customHeight="1">
      <c r="A213" s="19"/>
      <c r="B213" s="3186">
        <v>6</v>
      </c>
      <c r="C213" s="1334">
        <v>41790</v>
      </c>
      <c r="D213" s="3" t="s">
        <v>422</v>
      </c>
      <c r="E213" s="1325" t="s">
        <v>10</v>
      </c>
      <c r="F213" s="1325">
        <v>3</v>
      </c>
      <c r="G213" s="764"/>
      <c r="H213" s="764">
        <f t="shared" si="45"/>
        <v>0</v>
      </c>
      <c r="I213" s="1323">
        <f t="shared" si="46"/>
        <v>0</v>
      </c>
      <c r="J213" s="777" t="s">
        <v>127</v>
      </c>
      <c r="K213" s="777">
        <f>F213*12500</f>
        <v>37500</v>
      </c>
      <c r="L213" s="123"/>
      <c r="M213" s="1326">
        <f t="shared" si="39"/>
        <v>0</v>
      </c>
      <c r="N213" s="1325"/>
      <c r="O213" s="1326">
        <f t="shared" si="35"/>
        <v>0</v>
      </c>
      <c r="P213" s="1326">
        <f t="shared" si="42"/>
        <v>37500</v>
      </c>
      <c r="Q213" s="1326"/>
      <c r="R213" s="125"/>
    </row>
    <row r="214" spans="1:18" s="40" customFormat="1" ht="15.95" hidden="1" customHeight="1">
      <c r="A214" s="19"/>
      <c r="B214" s="3188"/>
      <c r="C214" s="1334">
        <v>41790</v>
      </c>
      <c r="D214" s="3" t="s">
        <v>420</v>
      </c>
      <c r="E214" s="1325" t="s">
        <v>421</v>
      </c>
      <c r="F214" s="1325">
        <v>5</v>
      </c>
      <c r="G214" s="1325"/>
      <c r="H214" s="764">
        <f t="shared" si="45"/>
        <v>0</v>
      </c>
      <c r="I214" s="122">
        <f t="shared" si="46"/>
        <v>0</v>
      </c>
      <c r="J214" s="1325" t="s">
        <v>127</v>
      </c>
      <c r="K214" s="779">
        <f>F214*2000</f>
        <v>10000</v>
      </c>
      <c r="L214" s="123">
        <v>1</v>
      </c>
      <c r="M214" s="1326">
        <f>L214*10000</f>
        <v>10000</v>
      </c>
      <c r="N214" s="1325"/>
      <c r="O214" s="1326">
        <f>N214*15000</f>
        <v>0</v>
      </c>
      <c r="P214" s="1326">
        <f>I214+K214+M214+O214</f>
        <v>20000</v>
      </c>
      <c r="Q214" s="1326"/>
      <c r="R214" s="125"/>
    </row>
    <row r="215" spans="1:18" s="40" customFormat="1" ht="15.95" hidden="1" customHeight="1">
      <c r="A215" s="19"/>
      <c r="B215" s="3187"/>
      <c r="C215" s="1334">
        <v>41790</v>
      </c>
      <c r="D215" s="3" t="s">
        <v>655</v>
      </c>
      <c r="E215" s="1325" t="s">
        <v>10</v>
      </c>
      <c r="F215" s="1316">
        <v>1</v>
      </c>
      <c r="G215" s="1316"/>
      <c r="H215" s="366">
        <f t="shared" si="45"/>
        <v>0</v>
      </c>
      <c r="I215" s="1310">
        <f t="shared" si="46"/>
        <v>0</v>
      </c>
      <c r="J215" s="167"/>
      <c r="K215" s="699">
        <f>F215*10000</f>
        <v>10000</v>
      </c>
      <c r="L215" s="123">
        <v>2</v>
      </c>
      <c r="M215" s="1292">
        <f t="shared" si="39"/>
        <v>20000</v>
      </c>
      <c r="N215" s="1291"/>
      <c r="O215" s="1292">
        <f t="shared" si="35"/>
        <v>0</v>
      </c>
      <c r="P215" s="1292">
        <f t="shared" si="42"/>
        <v>30000</v>
      </c>
      <c r="Q215" s="1292"/>
      <c r="R215" s="125"/>
    </row>
    <row r="216" spans="1:18" s="40" customFormat="1" ht="15.95" hidden="1" customHeight="1">
      <c r="A216" s="19"/>
      <c r="B216" s="1303">
        <v>7</v>
      </c>
      <c r="C216" s="1339">
        <v>41791</v>
      </c>
      <c r="D216" s="1024" t="s">
        <v>635</v>
      </c>
      <c r="E216" s="1291"/>
      <c r="F216" s="1291"/>
      <c r="G216" s="764"/>
      <c r="H216" s="764">
        <f t="shared" si="45"/>
        <v>0</v>
      </c>
      <c r="I216" s="1293">
        <f t="shared" si="46"/>
        <v>0</v>
      </c>
      <c r="J216" s="1291"/>
      <c r="K216" s="1292"/>
      <c r="L216" s="123"/>
      <c r="M216" s="1292">
        <f t="shared" si="39"/>
        <v>0</v>
      </c>
      <c r="N216" s="1291"/>
      <c r="O216" s="1292">
        <f t="shared" si="35"/>
        <v>0</v>
      </c>
      <c r="P216" s="1292">
        <f t="shared" si="42"/>
        <v>0</v>
      </c>
      <c r="Q216" s="1292"/>
      <c r="R216" s="125"/>
    </row>
    <row r="217" spans="1:18" s="40" customFormat="1" ht="15.95" hidden="1" customHeight="1">
      <c r="A217" s="19"/>
      <c r="B217" s="1335">
        <v>8</v>
      </c>
      <c r="C217" s="1334">
        <v>41792</v>
      </c>
      <c r="D217" s="1024" t="s">
        <v>635</v>
      </c>
      <c r="E217" s="1291"/>
      <c r="F217" s="784"/>
      <c r="G217" s="785"/>
      <c r="H217" s="764">
        <f t="shared" si="45"/>
        <v>0</v>
      </c>
      <c r="I217" s="1293">
        <f t="shared" si="46"/>
        <v>0</v>
      </c>
      <c r="J217" s="786"/>
      <c r="K217" s="787"/>
      <c r="L217" s="123"/>
      <c r="M217" s="1292">
        <f t="shared" si="39"/>
        <v>0</v>
      </c>
      <c r="N217" s="1291"/>
      <c r="O217" s="1292">
        <f t="shared" si="35"/>
        <v>0</v>
      </c>
      <c r="P217" s="1292">
        <f t="shared" si="42"/>
        <v>0</v>
      </c>
      <c r="Q217" s="1292"/>
      <c r="R217" s="125"/>
    </row>
    <row r="218" spans="1:18" s="40" customFormat="1" ht="15.95" hidden="1" customHeight="1">
      <c r="A218" s="19"/>
      <c r="B218" s="1335">
        <v>9</v>
      </c>
      <c r="C218" s="1334">
        <v>41793</v>
      </c>
      <c r="D218" s="3" t="s">
        <v>473</v>
      </c>
      <c r="E218" s="1325" t="s">
        <v>10</v>
      </c>
      <c r="F218" s="1316">
        <v>1</v>
      </c>
      <c r="G218" s="1316"/>
      <c r="H218" s="366">
        <f t="shared" si="45"/>
        <v>0</v>
      </c>
      <c r="I218" s="1310">
        <f t="shared" si="46"/>
        <v>0</v>
      </c>
      <c r="J218" s="167"/>
      <c r="K218" s="699">
        <f>F218*10000</f>
        <v>10000</v>
      </c>
      <c r="L218" s="123">
        <v>2</v>
      </c>
      <c r="M218" s="1292">
        <f t="shared" si="39"/>
        <v>20000</v>
      </c>
      <c r="N218" s="1291"/>
      <c r="O218" s="1292">
        <f t="shared" si="35"/>
        <v>0</v>
      </c>
      <c r="P218" s="1292">
        <f t="shared" si="42"/>
        <v>30000</v>
      </c>
      <c r="Q218" s="780"/>
      <c r="R218" s="781"/>
    </row>
    <row r="219" spans="1:18" s="40" customFormat="1" ht="15.95" hidden="1" customHeight="1">
      <c r="B219" s="3186">
        <v>10</v>
      </c>
      <c r="C219" s="1334">
        <v>41794</v>
      </c>
      <c r="D219" s="3" t="s">
        <v>422</v>
      </c>
      <c r="E219" s="1325" t="s">
        <v>10</v>
      </c>
      <c r="F219" s="1325">
        <v>3</v>
      </c>
      <c r="G219" s="764"/>
      <c r="H219" s="764">
        <f t="shared" si="45"/>
        <v>0</v>
      </c>
      <c r="I219" s="1323">
        <f t="shared" si="46"/>
        <v>0</v>
      </c>
      <c r="J219" s="777" t="s">
        <v>127</v>
      </c>
      <c r="K219" s="777">
        <f>F219*12500</f>
        <v>37500</v>
      </c>
      <c r="L219" s="123"/>
      <c r="M219" s="1293">
        <f t="shared" si="39"/>
        <v>0</v>
      </c>
      <c r="N219" s="123"/>
      <c r="O219" s="1293">
        <f t="shared" si="35"/>
        <v>0</v>
      </c>
      <c r="P219" s="124">
        <f t="shared" si="42"/>
        <v>37500</v>
      </c>
      <c r="Q219" s="1293"/>
      <c r="R219" s="125"/>
    </row>
    <row r="220" spans="1:18" s="40" customFormat="1" ht="15.95" hidden="1" customHeight="1">
      <c r="B220" s="3187"/>
      <c r="C220" s="1334">
        <v>41794</v>
      </c>
      <c r="D220" s="3" t="s">
        <v>655</v>
      </c>
      <c r="E220" s="1325" t="s">
        <v>10</v>
      </c>
      <c r="F220" s="1316">
        <v>1</v>
      </c>
      <c r="G220" s="1316"/>
      <c r="H220" s="366">
        <f t="shared" si="45"/>
        <v>0</v>
      </c>
      <c r="I220" s="1310">
        <f t="shared" si="46"/>
        <v>0</v>
      </c>
      <c r="J220" s="167"/>
      <c r="K220" s="699">
        <f>F220*10000</f>
        <v>10000</v>
      </c>
      <c r="L220" s="123">
        <v>2</v>
      </c>
      <c r="M220" s="1323">
        <f>L220*10000</f>
        <v>20000</v>
      </c>
      <c r="N220" s="123"/>
      <c r="O220" s="1323">
        <f>N220*15000</f>
        <v>0</v>
      </c>
      <c r="P220" s="124">
        <f>I220+K220+M220+O220</f>
        <v>30000</v>
      </c>
      <c r="Q220" s="1323"/>
      <c r="R220" s="125"/>
    </row>
    <row r="221" spans="1:18" s="40" customFormat="1" ht="15.95" hidden="1" customHeight="1">
      <c r="A221" s="19"/>
      <c r="B221" s="1335">
        <v>11</v>
      </c>
      <c r="C221" s="1334">
        <v>41795</v>
      </c>
      <c r="D221" s="3" t="s">
        <v>473</v>
      </c>
      <c r="E221" s="1325" t="s">
        <v>10</v>
      </c>
      <c r="F221" s="1316">
        <v>1</v>
      </c>
      <c r="G221" s="1316"/>
      <c r="H221" s="366">
        <f t="shared" si="45"/>
        <v>0</v>
      </c>
      <c r="I221" s="1310">
        <f t="shared" si="46"/>
        <v>0</v>
      </c>
      <c r="J221" s="167"/>
      <c r="K221" s="699">
        <f>F221*10000</f>
        <v>10000</v>
      </c>
      <c r="L221" s="123">
        <v>2</v>
      </c>
      <c r="M221" s="1292">
        <f t="shared" si="39"/>
        <v>20000</v>
      </c>
      <c r="N221" s="1291"/>
      <c r="O221" s="1292">
        <f t="shared" si="35"/>
        <v>0</v>
      </c>
      <c r="P221" s="1296">
        <f t="shared" si="42"/>
        <v>30000</v>
      </c>
      <c r="Q221" s="1292"/>
      <c r="R221" s="125"/>
    </row>
    <row r="222" spans="1:18" s="40" customFormat="1" ht="15.95" hidden="1" customHeight="1">
      <c r="A222" s="19"/>
      <c r="B222" s="3186">
        <v>12</v>
      </c>
      <c r="C222" s="1334">
        <v>41796</v>
      </c>
      <c r="D222" s="3" t="s">
        <v>422</v>
      </c>
      <c r="E222" s="1325" t="s">
        <v>10</v>
      </c>
      <c r="F222" s="1325">
        <v>4</v>
      </c>
      <c r="G222" s="764"/>
      <c r="H222" s="764">
        <f t="shared" si="45"/>
        <v>0</v>
      </c>
      <c r="I222" s="1323">
        <f t="shared" si="46"/>
        <v>0</v>
      </c>
      <c r="J222" s="777" t="s">
        <v>127</v>
      </c>
      <c r="K222" s="777">
        <f>F222*12500</f>
        <v>50000</v>
      </c>
      <c r="L222" s="123">
        <v>1</v>
      </c>
      <c r="M222" s="1292">
        <f t="shared" si="39"/>
        <v>10000</v>
      </c>
      <c r="N222" s="1291"/>
      <c r="O222" s="1292">
        <f t="shared" si="35"/>
        <v>0</v>
      </c>
      <c r="P222" s="1292">
        <f t="shared" si="42"/>
        <v>60000</v>
      </c>
      <c r="Q222" s="1292"/>
      <c r="R222" s="125"/>
    </row>
    <row r="223" spans="1:18" s="40" customFormat="1" ht="15.95" hidden="1" customHeight="1">
      <c r="A223" s="19"/>
      <c r="B223" s="3187"/>
      <c r="C223" s="1334">
        <v>41796</v>
      </c>
      <c r="D223" s="3" t="s">
        <v>473</v>
      </c>
      <c r="E223" s="1325" t="s">
        <v>10</v>
      </c>
      <c r="F223" s="1316">
        <v>1</v>
      </c>
      <c r="G223" s="1316"/>
      <c r="H223" s="366">
        <f t="shared" si="45"/>
        <v>0</v>
      </c>
      <c r="I223" s="1310">
        <f t="shared" si="46"/>
        <v>0</v>
      </c>
      <c r="J223" s="167"/>
      <c r="K223" s="699">
        <f>F223*10000</f>
        <v>10000</v>
      </c>
      <c r="L223" s="123">
        <v>2</v>
      </c>
      <c r="M223" s="1326">
        <f>L223*10000</f>
        <v>20000</v>
      </c>
      <c r="N223" s="1325"/>
      <c r="O223" s="1326">
        <f>N223*15000</f>
        <v>0</v>
      </c>
      <c r="P223" s="1326">
        <f>I223+K223+M223+O223</f>
        <v>30000</v>
      </c>
      <c r="Q223" s="1326"/>
      <c r="R223" s="125"/>
    </row>
    <row r="224" spans="1:18" s="40" customFormat="1" ht="15.95" hidden="1" customHeight="1">
      <c r="A224" s="19"/>
      <c r="B224" s="3186">
        <v>13</v>
      </c>
      <c r="C224" s="1334">
        <v>41797</v>
      </c>
      <c r="D224" s="3" t="s">
        <v>420</v>
      </c>
      <c r="E224" s="1325" t="s">
        <v>421</v>
      </c>
      <c r="F224" s="1325">
        <v>22</v>
      </c>
      <c r="G224" s="1325"/>
      <c r="H224" s="764">
        <f t="shared" si="45"/>
        <v>0</v>
      </c>
      <c r="I224" s="122">
        <f t="shared" si="46"/>
        <v>0</v>
      </c>
      <c r="J224" s="1325" t="s">
        <v>70</v>
      </c>
      <c r="K224" s="779">
        <v>35000</v>
      </c>
      <c r="L224" s="123"/>
      <c r="M224" s="1292">
        <f t="shared" si="39"/>
        <v>0</v>
      </c>
      <c r="N224" s="1291"/>
      <c r="O224" s="1292">
        <f t="shared" si="35"/>
        <v>0</v>
      </c>
      <c r="P224" s="1296">
        <f t="shared" si="42"/>
        <v>35000</v>
      </c>
      <c r="Q224" s="1292"/>
      <c r="R224" s="125"/>
    </row>
    <row r="225" spans="1:19" s="40" customFormat="1" ht="15.95" hidden="1" customHeight="1">
      <c r="A225" s="19"/>
      <c r="B225" s="3187"/>
      <c r="C225" s="1334">
        <v>41797</v>
      </c>
      <c r="D225" s="3" t="s">
        <v>473</v>
      </c>
      <c r="E225" s="1325" t="s">
        <v>10</v>
      </c>
      <c r="F225" s="1316">
        <v>1</v>
      </c>
      <c r="G225" s="1316"/>
      <c r="H225" s="366">
        <f t="shared" si="45"/>
        <v>0</v>
      </c>
      <c r="I225" s="1310">
        <f t="shared" si="46"/>
        <v>0</v>
      </c>
      <c r="J225" s="167"/>
      <c r="K225" s="699">
        <f>F225*10000</f>
        <v>10000</v>
      </c>
      <c r="L225" s="123"/>
      <c r="M225" s="1326">
        <f>L225*10000</f>
        <v>0</v>
      </c>
      <c r="N225" s="1325"/>
      <c r="O225" s="1326">
        <f>N225*15000</f>
        <v>0</v>
      </c>
      <c r="P225" s="1319">
        <f>I225+K225+M225+O225</f>
        <v>10000</v>
      </c>
      <c r="Q225" s="1326"/>
      <c r="R225" s="125"/>
    </row>
    <row r="226" spans="1:19" s="40" customFormat="1" ht="15.95" hidden="1" customHeight="1">
      <c r="B226" s="1303">
        <v>14</v>
      </c>
      <c r="C226" s="1339">
        <v>41798</v>
      </c>
      <c r="D226" s="3" t="s">
        <v>422</v>
      </c>
      <c r="E226" s="1325" t="s">
        <v>10</v>
      </c>
      <c r="F226" s="1325">
        <v>3</v>
      </c>
      <c r="G226" s="764"/>
      <c r="H226" s="764">
        <f t="shared" si="45"/>
        <v>0</v>
      </c>
      <c r="I226" s="1323">
        <f t="shared" si="46"/>
        <v>0</v>
      </c>
      <c r="J226" s="777" t="s">
        <v>127</v>
      </c>
      <c r="K226" s="777">
        <f>F226*12500</f>
        <v>37500</v>
      </c>
      <c r="L226" s="764">
        <v>5</v>
      </c>
      <c r="M226" s="1292">
        <f t="shared" si="39"/>
        <v>50000</v>
      </c>
      <c r="N226" s="1291"/>
      <c r="O226" s="1292">
        <f t="shared" si="35"/>
        <v>0</v>
      </c>
      <c r="P226" s="1296">
        <f t="shared" si="42"/>
        <v>87500</v>
      </c>
      <c r="Q226" s="1292"/>
      <c r="R226" s="125"/>
    </row>
    <row r="227" spans="1:19" s="40" customFormat="1" ht="15.95" hidden="1" customHeight="1">
      <c r="B227" s="3186">
        <v>15</v>
      </c>
      <c r="C227" s="1334">
        <v>41799</v>
      </c>
      <c r="D227" s="3" t="s">
        <v>422</v>
      </c>
      <c r="E227" s="1325" t="s">
        <v>10</v>
      </c>
      <c r="F227" s="1325">
        <v>3</v>
      </c>
      <c r="G227" s="764"/>
      <c r="H227" s="764">
        <f t="shared" si="45"/>
        <v>0</v>
      </c>
      <c r="I227" s="1323">
        <f t="shared" si="46"/>
        <v>0</v>
      </c>
      <c r="J227" s="777" t="s">
        <v>127</v>
      </c>
      <c r="K227" s="777">
        <f>F227*12500</f>
        <v>37500</v>
      </c>
      <c r="L227" s="764">
        <v>1</v>
      </c>
      <c r="M227" s="1292">
        <f t="shared" si="39"/>
        <v>10000</v>
      </c>
      <c r="N227" s="1291"/>
      <c r="O227" s="1292">
        <f t="shared" si="35"/>
        <v>0</v>
      </c>
      <c r="P227" s="1292">
        <f t="shared" si="42"/>
        <v>47500</v>
      </c>
      <c r="Q227" s="1292"/>
      <c r="R227" s="125"/>
    </row>
    <row r="228" spans="1:19" s="40" customFormat="1" ht="15.95" hidden="1" customHeight="1">
      <c r="B228" s="3187"/>
      <c r="C228" s="1334">
        <v>41799</v>
      </c>
      <c r="D228" s="3" t="s">
        <v>473</v>
      </c>
      <c r="E228" s="1325" t="s">
        <v>10</v>
      </c>
      <c r="F228" s="1316">
        <v>1</v>
      </c>
      <c r="G228" s="1316"/>
      <c r="H228" s="366">
        <f t="shared" si="45"/>
        <v>0</v>
      </c>
      <c r="I228" s="1310">
        <f t="shared" si="46"/>
        <v>0</v>
      </c>
      <c r="J228" s="167"/>
      <c r="K228" s="699">
        <f>F228*10000</f>
        <v>10000</v>
      </c>
      <c r="L228" s="764">
        <v>2</v>
      </c>
      <c r="M228" s="1326">
        <f>L228*10000</f>
        <v>20000</v>
      </c>
      <c r="N228" s="1325"/>
      <c r="O228" s="1326">
        <f>N228*15000</f>
        <v>0</v>
      </c>
      <c r="P228" s="1326">
        <f>I228+K228+M228+O228</f>
        <v>30000</v>
      </c>
      <c r="Q228" s="1326"/>
      <c r="R228" s="125"/>
    </row>
    <row r="229" spans="1:19" s="40" customFormat="1" ht="15.95" hidden="1" customHeight="1">
      <c r="B229" s="3186">
        <v>16</v>
      </c>
      <c r="C229" s="1334">
        <v>41800</v>
      </c>
      <c r="D229" s="3" t="s">
        <v>422</v>
      </c>
      <c r="E229" s="1325" t="s">
        <v>10</v>
      </c>
      <c r="F229" s="1325">
        <v>2</v>
      </c>
      <c r="G229" s="764"/>
      <c r="H229" s="764">
        <f t="shared" si="45"/>
        <v>0</v>
      </c>
      <c r="I229" s="1323">
        <f t="shared" si="46"/>
        <v>0</v>
      </c>
      <c r="J229" s="777" t="s">
        <v>127</v>
      </c>
      <c r="K229" s="777">
        <f>F229*12500</f>
        <v>25000</v>
      </c>
      <c r="L229" s="764"/>
      <c r="M229" s="1292">
        <f t="shared" si="39"/>
        <v>0</v>
      </c>
      <c r="N229" s="1291"/>
      <c r="O229" s="1292">
        <f t="shared" si="35"/>
        <v>0</v>
      </c>
      <c r="P229" s="1292">
        <f t="shared" si="42"/>
        <v>25000</v>
      </c>
      <c r="Q229" s="1292"/>
      <c r="R229" s="125"/>
    </row>
    <row r="230" spans="1:19" s="40" customFormat="1" ht="15.95" hidden="1" customHeight="1">
      <c r="B230" s="3187"/>
      <c r="C230" s="1334">
        <v>41800</v>
      </c>
      <c r="D230" s="3" t="s">
        <v>473</v>
      </c>
      <c r="E230" s="1325" t="s">
        <v>10</v>
      </c>
      <c r="F230" s="1316">
        <v>1</v>
      </c>
      <c r="G230" s="1316"/>
      <c r="H230" s="366">
        <f t="shared" ref="H230:H305" si="47">F230*G230</f>
        <v>0</v>
      </c>
      <c r="I230" s="1310">
        <f t="shared" ref="I230:I305" si="48">H230*500</f>
        <v>0</v>
      </c>
      <c r="J230" s="167"/>
      <c r="K230" s="699">
        <f>F230*10000</f>
        <v>10000</v>
      </c>
      <c r="L230" s="764">
        <v>2</v>
      </c>
      <c r="M230" s="1326">
        <f>L230*10000</f>
        <v>20000</v>
      </c>
      <c r="N230" s="1325"/>
      <c r="O230" s="1326">
        <f>N230*15000</f>
        <v>0</v>
      </c>
      <c r="P230" s="1326">
        <f>I230+K230+M230+O230</f>
        <v>30000</v>
      </c>
      <c r="Q230" s="1326"/>
      <c r="R230" s="125"/>
    </row>
    <row r="231" spans="1:19" s="40" customFormat="1" ht="15.95" hidden="1" customHeight="1">
      <c r="B231" s="3186">
        <v>17</v>
      </c>
      <c r="C231" s="1334">
        <v>41801</v>
      </c>
      <c r="D231" s="3" t="s">
        <v>422</v>
      </c>
      <c r="E231" s="1325" t="s">
        <v>10</v>
      </c>
      <c r="F231" s="1325">
        <v>3</v>
      </c>
      <c r="G231" s="764"/>
      <c r="H231" s="764">
        <f t="shared" si="47"/>
        <v>0</v>
      </c>
      <c r="I231" s="1323">
        <f t="shared" si="48"/>
        <v>0</v>
      </c>
      <c r="J231" s="777" t="s">
        <v>127</v>
      </c>
      <c r="K231" s="777">
        <f>F231*12500</f>
        <v>37500</v>
      </c>
      <c r="L231" s="764">
        <v>1</v>
      </c>
      <c r="M231" s="1292">
        <f t="shared" si="39"/>
        <v>10000</v>
      </c>
      <c r="N231" s="1291"/>
      <c r="O231" s="1292">
        <f t="shared" si="35"/>
        <v>0</v>
      </c>
      <c r="P231" s="1292">
        <f t="shared" si="42"/>
        <v>47500</v>
      </c>
      <c r="Q231" s="1292"/>
      <c r="R231" s="125"/>
    </row>
    <row r="232" spans="1:19" s="40" customFormat="1" ht="15.95" hidden="1" customHeight="1">
      <c r="B232" s="3187"/>
      <c r="C232" s="1334">
        <v>41801</v>
      </c>
      <c r="D232" s="3" t="s">
        <v>473</v>
      </c>
      <c r="E232" s="1325" t="s">
        <v>10</v>
      </c>
      <c r="F232" s="1316">
        <v>1</v>
      </c>
      <c r="G232" s="1316"/>
      <c r="H232" s="366">
        <f t="shared" si="47"/>
        <v>0</v>
      </c>
      <c r="I232" s="1310">
        <f t="shared" si="48"/>
        <v>0</v>
      </c>
      <c r="J232" s="167"/>
      <c r="K232" s="699">
        <f>F232*10000</f>
        <v>10000</v>
      </c>
      <c r="L232" s="764">
        <v>2</v>
      </c>
      <c r="M232" s="1326">
        <f>L232*10000</f>
        <v>20000</v>
      </c>
      <c r="N232" s="1325"/>
      <c r="O232" s="1326">
        <f>N232*15000</f>
        <v>0</v>
      </c>
      <c r="P232" s="1326">
        <f>I232+K232+M232+O232</f>
        <v>30000</v>
      </c>
      <c r="Q232" s="1326"/>
      <c r="R232" s="125"/>
    </row>
    <row r="233" spans="1:19" s="40" customFormat="1" ht="15.95" hidden="1" customHeight="1">
      <c r="B233" s="3186">
        <v>18</v>
      </c>
      <c r="C233" s="1334">
        <v>41802</v>
      </c>
      <c r="D233" s="3" t="s">
        <v>422</v>
      </c>
      <c r="E233" s="1325" t="s">
        <v>10</v>
      </c>
      <c r="F233" s="1325">
        <v>4</v>
      </c>
      <c r="G233" s="764"/>
      <c r="H233" s="764">
        <f t="shared" si="47"/>
        <v>0</v>
      </c>
      <c r="I233" s="1323">
        <f t="shared" si="48"/>
        <v>0</v>
      </c>
      <c r="J233" s="777" t="s">
        <v>127</v>
      </c>
      <c r="K233" s="777">
        <f>F233*12500</f>
        <v>50000</v>
      </c>
      <c r="L233" s="764"/>
      <c r="M233" s="1292">
        <f t="shared" si="39"/>
        <v>0</v>
      </c>
      <c r="N233" s="1291"/>
      <c r="O233" s="1292">
        <f t="shared" si="35"/>
        <v>0</v>
      </c>
      <c r="P233" s="1292">
        <f t="shared" si="42"/>
        <v>50000</v>
      </c>
      <c r="Q233" s="1292"/>
      <c r="R233" s="125"/>
      <c r="S233" s="344"/>
    </row>
    <row r="234" spans="1:19" s="40" customFormat="1" ht="15.95" hidden="1" customHeight="1">
      <c r="B234" s="3187"/>
      <c r="C234" s="1334">
        <v>41802</v>
      </c>
      <c r="D234" s="3" t="s">
        <v>129</v>
      </c>
      <c r="E234" s="1325" t="s">
        <v>39</v>
      </c>
      <c r="F234" s="1325">
        <v>1</v>
      </c>
      <c r="G234" s="764">
        <v>150</v>
      </c>
      <c r="H234" s="764">
        <f t="shared" si="47"/>
        <v>150</v>
      </c>
      <c r="I234" s="1323">
        <f t="shared" si="48"/>
        <v>75000</v>
      </c>
      <c r="J234" s="1320"/>
      <c r="K234" s="1319"/>
      <c r="L234" s="764">
        <v>4</v>
      </c>
      <c r="M234" s="1326">
        <f>L234*10000</f>
        <v>40000</v>
      </c>
      <c r="N234" s="1325">
        <v>2</v>
      </c>
      <c r="O234" s="1326">
        <f>N234*15000</f>
        <v>30000</v>
      </c>
      <c r="P234" s="1326">
        <f>I234+K234+M234+O234</f>
        <v>145000</v>
      </c>
      <c r="Q234" s="1326"/>
      <c r="R234" s="125"/>
      <c r="S234" s="344"/>
    </row>
    <row r="235" spans="1:19" s="40" customFormat="1" ht="15.95" hidden="1" customHeight="1">
      <c r="B235" s="1335">
        <v>19</v>
      </c>
      <c r="C235" s="1334">
        <v>41803</v>
      </c>
      <c r="D235" s="3" t="s">
        <v>133</v>
      </c>
      <c r="E235" s="1291"/>
      <c r="F235" s="1291"/>
      <c r="G235" s="764"/>
      <c r="H235" s="764">
        <f t="shared" si="47"/>
        <v>0</v>
      </c>
      <c r="I235" s="1293">
        <f t="shared" si="48"/>
        <v>0</v>
      </c>
      <c r="J235" s="1291"/>
      <c r="K235" s="1292"/>
      <c r="L235" s="764"/>
      <c r="M235" s="1292">
        <f t="shared" si="39"/>
        <v>0</v>
      </c>
      <c r="N235" s="1291"/>
      <c r="O235" s="1292">
        <f t="shared" si="35"/>
        <v>0</v>
      </c>
      <c r="P235" s="1292">
        <f t="shared" si="42"/>
        <v>0</v>
      </c>
      <c r="Q235" s="1292"/>
      <c r="R235" s="125"/>
      <c r="S235" s="344"/>
    </row>
    <row r="236" spans="1:19" s="40" customFormat="1" ht="15.95" hidden="1" customHeight="1">
      <c r="B236" s="1335">
        <v>20</v>
      </c>
      <c r="C236" s="1334">
        <v>41804</v>
      </c>
      <c r="D236" s="3" t="s">
        <v>422</v>
      </c>
      <c r="E236" s="1325" t="s">
        <v>10</v>
      </c>
      <c r="F236" s="1325">
        <v>2</v>
      </c>
      <c r="G236" s="764"/>
      <c r="H236" s="764">
        <f t="shared" si="47"/>
        <v>0</v>
      </c>
      <c r="I236" s="1323">
        <f t="shared" si="48"/>
        <v>0</v>
      </c>
      <c r="J236" s="777" t="s">
        <v>127</v>
      </c>
      <c r="K236" s="777">
        <f>F236*12500</f>
        <v>25000</v>
      </c>
      <c r="L236" s="764"/>
      <c r="M236" s="1292">
        <f t="shared" si="39"/>
        <v>0</v>
      </c>
      <c r="N236" s="1291"/>
      <c r="O236" s="1292">
        <f t="shared" si="35"/>
        <v>0</v>
      </c>
      <c r="P236" s="1292">
        <f t="shared" si="42"/>
        <v>25000</v>
      </c>
      <c r="Q236" s="1292"/>
      <c r="R236" s="125"/>
      <c r="S236" s="344"/>
    </row>
    <row r="237" spans="1:19" s="40" customFormat="1" ht="15.95" hidden="1" customHeight="1">
      <c r="B237" s="1303">
        <v>21</v>
      </c>
      <c r="C237" s="1339">
        <v>41805</v>
      </c>
      <c r="D237" s="1024" t="s">
        <v>656</v>
      </c>
      <c r="E237" s="1291"/>
      <c r="F237" s="1291"/>
      <c r="G237" s="764"/>
      <c r="H237" s="764">
        <f t="shared" si="47"/>
        <v>0</v>
      </c>
      <c r="I237" s="1293">
        <f t="shared" si="48"/>
        <v>0</v>
      </c>
      <c r="J237" s="1295"/>
      <c r="K237" s="1296"/>
      <c r="L237" s="764"/>
      <c r="M237" s="1292">
        <f t="shared" si="39"/>
        <v>0</v>
      </c>
      <c r="N237" s="1291"/>
      <c r="O237" s="1292">
        <f t="shared" si="35"/>
        <v>0</v>
      </c>
      <c r="P237" s="1292">
        <f t="shared" si="42"/>
        <v>0</v>
      </c>
      <c r="Q237" s="1296"/>
      <c r="R237" s="125"/>
      <c r="S237" s="344"/>
    </row>
    <row r="238" spans="1:19" s="40" customFormat="1" ht="15.95" hidden="1" customHeight="1">
      <c r="B238" s="1335">
        <v>22</v>
      </c>
      <c r="C238" s="1334">
        <v>41806</v>
      </c>
      <c r="D238" s="1024" t="s">
        <v>657</v>
      </c>
      <c r="E238" s="1291"/>
      <c r="F238" s="1291"/>
      <c r="G238" s="764"/>
      <c r="H238" s="764">
        <f t="shared" si="47"/>
        <v>0</v>
      </c>
      <c r="I238" s="1293">
        <f t="shared" si="48"/>
        <v>0</v>
      </c>
      <c r="J238" s="1295"/>
      <c r="K238" s="1296"/>
      <c r="L238" s="764"/>
      <c r="M238" s="1292">
        <f t="shared" si="39"/>
        <v>0</v>
      </c>
      <c r="N238" s="1291"/>
      <c r="O238" s="1292">
        <f t="shared" si="35"/>
        <v>0</v>
      </c>
      <c r="P238" s="1292">
        <f t="shared" si="42"/>
        <v>0</v>
      </c>
      <c r="Q238" s="1296"/>
      <c r="R238" s="125"/>
      <c r="S238" s="344"/>
    </row>
    <row r="239" spans="1:19" s="40" customFormat="1" ht="15.95" hidden="1" customHeight="1">
      <c r="B239" s="3186">
        <v>23</v>
      </c>
      <c r="C239" s="1334">
        <v>41807</v>
      </c>
      <c r="D239" s="3" t="s">
        <v>129</v>
      </c>
      <c r="E239" s="1325" t="s">
        <v>39</v>
      </c>
      <c r="F239" s="1325">
        <v>1</v>
      </c>
      <c r="G239" s="764">
        <v>150</v>
      </c>
      <c r="H239" s="764">
        <f t="shared" si="47"/>
        <v>150</v>
      </c>
      <c r="I239" s="122">
        <f t="shared" si="48"/>
        <v>75000</v>
      </c>
      <c r="J239" s="1291"/>
      <c r="K239" s="779"/>
      <c r="L239" s="764"/>
      <c r="M239" s="1292">
        <f t="shared" si="39"/>
        <v>0</v>
      </c>
      <c r="N239" s="1291"/>
      <c r="O239" s="1292">
        <f t="shared" ref="O239:O246" si="49">N239*15000</f>
        <v>0</v>
      </c>
      <c r="P239" s="1292">
        <f t="shared" si="42"/>
        <v>75000</v>
      </c>
      <c r="Q239" s="1292"/>
      <c r="R239" s="125"/>
      <c r="S239" s="344"/>
    </row>
    <row r="240" spans="1:19" s="40" customFormat="1" ht="15.95" hidden="1" customHeight="1">
      <c r="B240" s="3187"/>
      <c r="C240" s="1334">
        <v>41807</v>
      </c>
      <c r="D240" s="3" t="s">
        <v>133</v>
      </c>
      <c r="E240" s="1325"/>
      <c r="F240" s="1325"/>
      <c r="G240" s="764"/>
      <c r="H240" s="764">
        <f t="shared" si="47"/>
        <v>0</v>
      </c>
      <c r="I240" s="122">
        <f t="shared" si="48"/>
        <v>0</v>
      </c>
      <c r="J240" s="1325"/>
      <c r="K240" s="779"/>
      <c r="L240" s="764">
        <v>4</v>
      </c>
      <c r="M240" s="1326">
        <f>L240*10000</f>
        <v>40000</v>
      </c>
      <c r="N240" s="1325"/>
      <c r="O240" s="1326">
        <f>N240*15000</f>
        <v>0</v>
      </c>
      <c r="P240" s="1326">
        <f>I240+K240+M240+O240</f>
        <v>40000</v>
      </c>
      <c r="Q240" s="1326"/>
      <c r="R240" s="125"/>
      <c r="S240" s="344"/>
    </row>
    <row r="241" spans="1:19" s="40" customFormat="1" ht="15.95" hidden="1" customHeight="1">
      <c r="B241" s="3186">
        <v>24</v>
      </c>
      <c r="C241" s="1334">
        <v>41808</v>
      </c>
      <c r="D241" s="3" t="s">
        <v>129</v>
      </c>
      <c r="E241" s="1325" t="s">
        <v>39</v>
      </c>
      <c r="F241" s="1325">
        <v>1</v>
      </c>
      <c r="G241" s="764">
        <v>150</v>
      </c>
      <c r="H241" s="764">
        <f t="shared" si="47"/>
        <v>150</v>
      </c>
      <c r="I241" s="1293">
        <f t="shared" si="48"/>
        <v>75000</v>
      </c>
      <c r="J241" s="1291"/>
      <c r="K241" s="1292"/>
      <c r="L241" s="764"/>
      <c r="M241" s="1292">
        <f t="shared" si="39"/>
        <v>0</v>
      </c>
      <c r="N241" s="1291"/>
      <c r="O241" s="1292">
        <f t="shared" si="49"/>
        <v>0</v>
      </c>
      <c r="P241" s="1292">
        <f t="shared" si="42"/>
        <v>75000</v>
      </c>
      <c r="Q241" s="1292"/>
      <c r="R241" s="125"/>
      <c r="S241" s="344"/>
    </row>
    <row r="242" spans="1:19" s="40" customFormat="1" ht="15.95" hidden="1" customHeight="1">
      <c r="B242" s="3187"/>
      <c r="C242" s="1334">
        <v>41808</v>
      </c>
      <c r="D242" s="3" t="s">
        <v>133</v>
      </c>
      <c r="E242" s="1325"/>
      <c r="F242" s="1325"/>
      <c r="G242" s="764"/>
      <c r="H242" s="764">
        <f t="shared" si="47"/>
        <v>0</v>
      </c>
      <c r="I242" s="1323">
        <f t="shared" si="48"/>
        <v>0</v>
      </c>
      <c r="J242" s="1325"/>
      <c r="K242" s="1326"/>
      <c r="L242" s="764">
        <v>4</v>
      </c>
      <c r="M242" s="1326">
        <f>L242*10000</f>
        <v>40000</v>
      </c>
      <c r="N242" s="1325"/>
      <c r="O242" s="1326">
        <f>N242*15000</f>
        <v>0</v>
      </c>
      <c r="P242" s="1326">
        <f>I242+K242+M242+O242</f>
        <v>40000</v>
      </c>
      <c r="Q242" s="1326"/>
      <c r="R242" s="125"/>
      <c r="S242" s="344"/>
    </row>
    <row r="243" spans="1:19" s="40" customFormat="1" ht="15.95" hidden="1" customHeight="1">
      <c r="B243" s="3186">
        <v>25</v>
      </c>
      <c r="C243" s="1334">
        <v>41809</v>
      </c>
      <c r="D243" s="3" t="s">
        <v>129</v>
      </c>
      <c r="E243" s="1325" t="s">
        <v>39</v>
      </c>
      <c r="F243" s="1325">
        <v>1</v>
      </c>
      <c r="G243" s="764">
        <v>150</v>
      </c>
      <c r="H243" s="764">
        <f t="shared" si="47"/>
        <v>150</v>
      </c>
      <c r="I243" s="1323">
        <f t="shared" si="48"/>
        <v>75000</v>
      </c>
      <c r="J243" s="1325"/>
      <c r="K243" s="1326"/>
      <c r="L243" s="764">
        <v>6</v>
      </c>
      <c r="M243" s="1326">
        <f>L243*10000</f>
        <v>60000</v>
      </c>
      <c r="N243" s="1325"/>
      <c r="O243" s="1326">
        <f>N243*15000</f>
        <v>0</v>
      </c>
      <c r="P243" s="1326">
        <f>I243+K243+M243+O243</f>
        <v>135000</v>
      </c>
      <c r="Q243" s="1319"/>
      <c r="R243" s="125"/>
      <c r="S243" s="344"/>
    </row>
    <row r="244" spans="1:19" s="40" customFormat="1" ht="15.95" hidden="1" customHeight="1">
      <c r="B244" s="3187"/>
      <c r="C244" s="1334">
        <v>41809</v>
      </c>
      <c r="D244" s="3" t="s">
        <v>473</v>
      </c>
      <c r="E244" s="1325" t="s">
        <v>10</v>
      </c>
      <c r="F244" s="1316">
        <v>1</v>
      </c>
      <c r="G244" s="1316"/>
      <c r="H244" s="366">
        <f t="shared" si="47"/>
        <v>0</v>
      </c>
      <c r="I244" s="1310">
        <f t="shared" si="48"/>
        <v>0</v>
      </c>
      <c r="J244" s="167"/>
      <c r="K244" s="699">
        <f>F244*10000</f>
        <v>10000</v>
      </c>
      <c r="L244" s="764"/>
      <c r="M244" s="1292">
        <f t="shared" si="39"/>
        <v>0</v>
      </c>
      <c r="N244" s="1291"/>
      <c r="O244" s="1292">
        <f t="shared" si="49"/>
        <v>0</v>
      </c>
      <c r="P244" s="1292">
        <f t="shared" si="42"/>
        <v>10000</v>
      </c>
      <c r="Q244" s="1296"/>
      <c r="R244" s="125"/>
      <c r="S244" s="344"/>
    </row>
    <row r="245" spans="1:19" s="40" customFormat="1" ht="15.95" hidden="1" customHeight="1">
      <c r="B245" s="1341">
        <v>26</v>
      </c>
      <c r="C245" s="1334">
        <v>41810</v>
      </c>
      <c r="D245" s="3" t="s">
        <v>129</v>
      </c>
      <c r="E245" s="1325" t="s">
        <v>39</v>
      </c>
      <c r="F245" s="1325">
        <v>1</v>
      </c>
      <c r="G245" s="764">
        <v>150</v>
      </c>
      <c r="H245" s="764">
        <f t="shared" si="47"/>
        <v>150</v>
      </c>
      <c r="I245" s="1323">
        <f t="shared" si="48"/>
        <v>75000</v>
      </c>
      <c r="J245" s="1325"/>
      <c r="K245" s="1326"/>
      <c r="L245" s="764">
        <v>6</v>
      </c>
      <c r="M245" s="1292">
        <f t="shared" si="39"/>
        <v>60000</v>
      </c>
      <c r="N245" s="1291"/>
      <c r="O245" s="1292">
        <f t="shared" si="49"/>
        <v>0</v>
      </c>
      <c r="P245" s="1292">
        <f t="shared" si="42"/>
        <v>135000</v>
      </c>
      <c r="Q245" s="1292"/>
      <c r="R245" s="125"/>
      <c r="S245" s="344"/>
    </row>
    <row r="246" spans="1:19" s="40" customFormat="1" ht="15.95" hidden="1" customHeight="1">
      <c r="B246" s="3186">
        <v>27</v>
      </c>
      <c r="C246" s="1334">
        <v>41811</v>
      </c>
      <c r="D246" s="3" t="s">
        <v>133</v>
      </c>
      <c r="E246" s="1291"/>
      <c r="F246" s="1291"/>
      <c r="G246" s="764"/>
      <c r="H246" s="764">
        <f t="shared" si="47"/>
        <v>0</v>
      </c>
      <c r="I246" s="1293">
        <f t="shared" si="48"/>
        <v>0</v>
      </c>
      <c r="J246" s="1291"/>
      <c r="K246" s="1292"/>
      <c r="L246" s="764"/>
      <c r="M246" s="1292">
        <f t="shared" si="39"/>
        <v>0</v>
      </c>
      <c r="N246" s="1291"/>
      <c r="O246" s="1292">
        <f t="shared" si="49"/>
        <v>0</v>
      </c>
      <c r="P246" s="1292">
        <f t="shared" si="42"/>
        <v>0</v>
      </c>
      <c r="Q246" s="1292"/>
      <c r="R246" s="125"/>
      <c r="S246" s="344"/>
    </row>
    <row r="247" spans="1:19" s="40" customFormat="1" ht="15.95" hidden="1" customHeight="1">
      <c r="B247" s="3187"/>
      <c r="C247" s="1334">
        <v>41811</v>
      </c>
      <c r="D247" s="3" t="s">
        <v>473</v>
      </c>
      <c r="E247" s="1325" t="s">
        <v>10</v>
      </c>
      <c r="F247" s="1316">
        <v>1</v>
      </c>
      <c r="G247" s="1316"/>
      <c r="H247" s="366">
        <f t="shared" si="47"/>
        <v>0</v>
      </c>
      <c r="I247" s="1310">
        <f t="shared" si="48"/>
        <v>0</v>
      </c>
      <c r="J247" s="167"/>
      <c r="K247" s="699">
        <f>F247*10000</f>
        <v>10000</v>
      </c>
      <c r="L247" s="764"/>
      <c r="M247" s="1326">
        <f>L247*10000</f>
        <v>0</v>
      </c>
      <c r="N247" s="1325"/>
      <c r="O247" s="1326">
        <f>N247*15000</f>
        <v>0</v>
      </c>
      <c r="P247" s="1326">
        <f>I247+K247+M247+O247</f>
        <v>10000</v>
      </c>
      <c r="Q247" s="1326"/>
      <c r="R247" s="125"/>
      <c r="S247" s="344"/>
    </row>
    <row r="248" spans="1:19" s="40" customFormat="1" ht="15.95" hidden="1" customHeight="1">
      <c r="B248" s="1303">
        <v>28</v>
      </c>
      <c r="C248" s="1339">
        <v>41812</v>
      </c>
      <c r="D248" s="1024" t="s">
        <v>95</v>
      </c>
      <c r="E248" s="1291"/>
      <c r="F248" s="1291"/>
      <c r="G248" s="764"/>
      <c r="H248" s="764">
        <f t="shared" si="47"/>
        <v>0</v>
      </c>
      <c r="I248" s="1293">
        <f t="shared" si="48"/>
        <v>0</v>
      </c>
      <c r="J248" s="1291"/>
      <c r="K248" s="1292"/>
      <c r="L248" s="764"/>
      <c r="M248" s="1292">
        <f>L248*10000</f>
        <v>0</v>
      </c>
      <c r="N248" s="1291"/>
      <c r="O248" s="1292">
        <f>N248*15000</f>
        <v>0</v>
      </c>
      <c r="P248" s="1292">
        <f t="shared" si="42"/>
        <v>0</v>
      </c>
      <c r="Q248" s="1292"/>
      <c r="R248" s="125"/>
      <c r="S248" s="344"/>
    </row>
    <row r="249" spans="1:19" s="40" customFormat="1" ht="15.95" hidden="1" customHeight="1">
      <c r="B249" s="1335">
        <v>29</v>
      </c>
      <c r="C249" s="1334">
        <v>41813</v>
      </c>
      <c r="D249" s="592" t="s">
        <v>653</v>
      </c>
      <c r="E249" s="46" t="s">
        <v>39</v>
      </c>
      <c r="F249" s="366">
        <v>1</v>
      </c>
      <c r="G249" s="354">
        <v>150</v>
      </c>
      <c r="H249" s="764">
        <f t="shared" si="47"/>
        <v>150</v>
      </c>
      <c r="I249" s="1293">
        <f t="shared" si="48"/>
        <v>75000</v>
      </c>
      <c r="J249" s="1291"/>
      <c r="K249" s="1292"/>
      <c r="L249" s="764"/>
      <c r="M249" s="1292">
        <f>L249*10000</f>
        <v>0</v>
      </c>
      <c r="N249" s="1291"/>
      <c r="O249" s="1292">
        <f>N249*15000</f>
        <v>0</v>
      </c>
      <c r="P249" s="1292">
        <f t="shared" si="42"/>
        <v>75000</v>
      </c>
      <c r="Q249" s="1292"/>
      <c r="R249" s="125"/>
    </row>
    <row r="250" spans="1:19" s="31" customFormat="1" ht="15.95" hidden="1" customHeight="1">
      <c r="B250" s="1422">
        <v>30</v>
      </c>
      <c r="C250" s="1428">
        <v>41814</v>
      </c>
      <c r="D250" s="27" t="s">
        <v>654</v>
      </c>
      <c r="E250" s="46" t="s">
        <v>39</v>
      </c>
      <c r="F250" s="1420">
        <v>22</v>
      </c>
      <c r="G250" s="764"/>
      <c r="H250" s="764">
        <f t="shared" si="47"/>
        <v>0</v>
      </c>
      <c r="I250" s="1417">
        <f t="shared" si="48"/>
        <v>0</v>
      </c>
      <c r="J250" s="1420" t="s">
        <v>127</v>
      </c>
      <c r="K250" s="1419">
        <v>35000</v>
      </c>
      <c r="L250" s="764">
        <v>2</v>
      </c>
      <c r="M250" s="1419">
        <f>L250*10000</f>
        <v>20000</v>
      </c>
      <c r="N250" s="1420"/>
      <c r="O250" s="1419">
        <f>N250*15000</f>
        <v>0</v>
      </c>
      <c r="P250" s="1419">
        <f t="shared" si="42"/>
        <v>55000</v>
      </c>
      <c r="Q250" s="1419">
        <v>35000</v>
      </c>
      <c r="R250" s="125"/>
    </row>
    <row r="251" spans="1:19" s="31" customFormat="1" ht="15.95" hidden="1" customHeight="1" thickBot="1">
      <c r="B251" s="1423">
        <v>31</v>
      </c>
      <c r="C251" s="1429">
        <v>41815</v>
      </c>
      <c r="D251" s="50" t="s">
        <v>654</v>
      </c>
      <c r="E251" s="56" t="s">
        <v>39</v>
      </c>
      <c r="F251" s="1421">
        <v>25</v>
      </c>
      <c r="G251" s="765"/>
      <c r="H251" s="765">
        <f t="shared" si="47"/>
        <v>0</v>
      </c>
      <c r="I251" s="1418">
        <f t="shared" si="48"/>
        <v>0</v>
      </c>
      <c r="J251" s="1421" t="s">
        <v>127</v>
      </c>
      <c r="K251" s="767">
        <v>35000</v>
      </c>
      <c r="L251" s="765">
        <v>2</v>
      </c>
      <c r="M251" s="767">
        <f>L251*10000</f>
        <v>20000</v>
      </c>
      <c r="N251" s="1421"/>
      <c r="O251" s="767">
        <f>N251*15000</f>
        <v>0</v>
      </c>
      <c r="P251" s="767">
        <f t="shared" si="42"/>
        <v>55000</v>
      </c>
      <c r="Q251" s="767">
        <v>35000</v>
      </c>
      <c r="R251" s="792"/>
    </row>
    <row r="252" spans="1:19" s="34" customFormat="1" ht="15.95" hidden="1" customHeight="1">
      <c r="A252" s="1458"/>
      <c r="B252" s="3270">
        <v>1</v>
      </c>
      <c r="C252" s="695">
        <v>41816</v>
      </c>
      <c r="D252" s="1462" t="s">
        <v>807</v>
      </c>
      <c r="E252" s="1463" t="s">
        <v>556</v>
      </c>
      <c r="F252" s="1463">
        <v>1</v>
      </c>
      <c r="G252" s="1464">
        <v>56</v>
      </c>
      <c r="H252" s="771">
        <f t="shared" si="47"/>
        <v>56</v>
      </c>
      <c r="I252" s="1434">
        <f t="shared" si="48"/>
        <v>28000</v>
      </c>
      <c r="J252" s="773"/>
      <c r="K252" s="1434"/>
      <c r="L252" s="1029">
        <v>2</v>
      </c>
      <c r="M252" s="1441">
        <f t="shared" ref="M252:M299" si="50">L252*10000</f>
        <v>20000</v>
      </c>
      <c r="N252" s="770"/>
      <c r="O252" s="1441">
        <f t="shared" ref="O252:O299" si="51">N252*15000</f>
        <v>0</v>
      </c>
      <c r="P252" s="1441">
        <f t="shared" ref="P252:P315" si="52">I252+K252+M252+O252</f>
        <v>48000</v>
      </c>
      <c r="Q252" s="3400">
        <v>35000</v>
      </c>
      <c r="R252" s="775"/>
    </row>
    <row r="253" spans="1:19" s="340" customFormat="1" ht="15.95" hidden="1" customHeight="1">
      <c r="A253" s="339"/>
      <c r="B253" s="3071"/>
      <c r="C253" s="108">
        <v>41816</v>
      </c>
      <c r="D253" s="807" t="s">
        <v>133</v>
      </c>
      <c r="E253" s="1436"/>
      <c r="F253" s="1436"/>
      <c r="G253" s="123"/>
      <c r="H253" s="764">
        <f>F253*G253</f>
        <v>0</v>
      </c>
      <c r="I253" s="1433">
        <f>H253*500</f>
        <v>0</v>
      </c>
      <c r="J253" s="777"/>
      <c r="K253" s="1433"/>
      <c r="L253" s="123"/>
      <c r="M253" s="1435">
        <f>L253*10000</f>
        <v>0</v>
      </c>
      <c r="N253" s="1436"/>
      <c r="O253" s="1435">
        <f>N253*15000</f>
        <v>0</v>
      </c>
      <c r="P253" s="1435">
        <f>I253+K253+M253+O253</f>
        <v>0</v>
      </c>
      <c r="Q253" s="3245"/>
      <c r="R253" s="125"/>
    </row>
    <row r="254" spans="1:19" s="340" customFormat="1" ht="15.95" hidden="1" customHeight="1">
      <c r="A254" s="339"/>
      <c r="B254" s="1442">
        <v>2</v>
      </c>
      <c r="C254" s="1336">
        <v>41817</v>
      </c>
      <c r="D254" s="896" t="s">
        <v>898</v>
      </c>
      <c r="E254" s="1436"/>
      <c r="F254" s="1436"/>
      <c r="G254" s="123"/>
      <c r="H254" s="764">
        <f t="shared" si="47"/>
        <v>0</v>
      </c>
      <c r="I254" s="1433">
        <f t="shared" si="48"/>
        <v>0</v>
      </c>
      <c r="J254" s="777"/>
      <c r="K254" s="1433"/>
      <c r="L254" s="123"/>
      <c r="M254" s="1435">
        <f t="shared" si="50"/>
        <v>0</v>
      </c>
      <c r="N254" s="1436"/>
      <c r="O254" s="1435">
        <f t="shared" si="51"/>
        <v>0</v>
      </c>
      <c r="P254" s="1435">
        <f t="shared" si="52"/>
        <v>0</v>
      </c>
      <c r="Q254" s="1435"/>
      <c r="R254" s="125"/>
    </row>
    <row r="255" spans="1:19" s="40" customFormat="1" ht="15.95" hidden="1" customHeight="1">
      <c r="A255" s="19"/>
      <c r="B255" s="1442">
        <v>3</v>
      </c>
      <c r="C255" s="1336">
        <v>41818</v>
      </c>
      <c r="D255" s="896" t="s">
        <v>898</v>
      </c>
      <c r="E255" s="1436"/>
      <c r="F255" s="1436"/>
      <c r="G255" s="1436"/>
      <c r="H255" s="764">
        <f t="shared" si="47"/>
        <v>0</v>
      </c>
      <c r="I255" s="122">
        <f t="shared" si="48"/>
        <v>0</v>
      </c>
      <c r="J255" s="1436"/>
      <c r="K255" s="779"/>
      <c r="L255" s="123"/>
      <c r="M255" s="1435">
        <f t="shared" si="50"/>
        <v>0</v>
      </c>
      <c r="N255" s="1436"/>
      <c r="O255" s="1435">
        <f t="shared" si="51"/>
        <v>0</v>
      </c>
      <c r="P255" s="1435">
        <f t="shared" si="52"/>
        <v>0</v>
      </c>
      <c r="Q255" s="124"/>
      <c r="R255" s="1025"/>
    </row>
    <row r="256" spans="1:19" s="40" customFormat="1" ht="15.95" hidden="1" customHeight="1">
      <c r="A256" s="19"/>
      <c r="B256" s="1444">
        <v>4</v>
      </c>
      <c r="C256" s="1465">
        <v>41819</v>
      </c>
      <c r="D256" s="1024" t="s">
        <v>787</v>
      </c>
      <c r="E256" s="1436"/>
      <c r="F256" s="1436"/>
      <c r="G256" s="764"/>
      <c r="H256" s="764">
        <f t="shared" si="47"/>
        <v>0</v>
      </c>
      <c r="I256" s="1433">
        <f t="shared" si="48"/>
        <v>0</v>
      </c>
      <c r="J256" s="1436"/>
      <c r="K256" s="1433"/>
      <c r="L256" s="123"/>
      <c r="M256" s="1435">
        <f t="shared" si="50"/>
        <v>0</v>
      </c>
      <c r="N256" s="1436"/>
      <c r="O256" s="1435">
        <f t="shared" si="51"/>
        <v>0</v>
      </c>
      <c r="P256" s="1435">
        <f t="shared" si="52"/>
        <v>0</v>
      </c>
      <c r="Q256" s="124"/>
      <c r="R256" s="1025"/>
    </row>
    <row r="257" spans="1:18" s="34" customFormat="1" ht="15.95" hidden="1" customHeight="1">
      <c r="A257" s="1424"/>
      <c r="B257" s="1430">
        <v>5</v>
      </c>
      <c r="C257" s="108">
        <v>41820</v>
      </c>
      <c r="D257" s="807" t="s">
        <v>788</v>
      </c>
      <c r="E257" s="1436" t="s">
        <v>10</v>
      </c>
      <c r="F257" s="1436">
        <v>1</v>
      </c>
      <c r="G257" s="123">
        <v>20</v>
      </c>
      <c r="H257" s="764">
        <f t="shared" si="47"/>
        <v>20</v>
      </c>
      <c r="I257" s="1433">
        <f t="shared" si="48"/>
        <v>10000</v>
      </c>
      <c r="J257" s="1006"/>
      <c r="K257" s="1433"/>
      <c r="L257" s="123"/>
      <c r="M257" s="1435">
        <f t="shared" si="50"/>
        <v>0</v>
      </c>
      <c r="N257" s="1436"/>
      <c r="O257" s="1435">
        <f t="shared" si="51"/>
        <v>0</v>
      </c>
      <c r="P257" s="1435">
        <f t="shared" si="52"/>
        <v>10000</v>
      </c>
      <c r="Q257" s="1435"/>
      <c r="R257" s="125"/>
    </row>
    <row r="258" spans="1:18" s="40" customFormat="1" ht="15.95" hidden="1" customHeight="1">
      <c r="A258" s="19"/>
      <c r="B258" s="1442">
        <v>6</v>
      </c>
      <c r="C258" s="1336">
        <v>41821</v>
      </c>
      <c r="D258" s="807" t="s">
        <v>788</v>
      </c>
      <c r="E258" s="1436" t="s">
        <v>10</v>
      </c>
      <c r="F258" s="1436">
        <v>3</v>
      </c>
      <c r="G258" s="123">
        <v>20</v>
      </c>
      <c r="H258" s="764">
        <f t="shared" si="47"/>
        <v>60</v>
      </c>
      <c r="I258" s="1433">
        <f t="shared" si="48"/>
        <v>30000</v>
      </c>
      <c r="J258" s="777"/>
      <c r="K258" s="1433"/>
      <c r="L258" s="123"/>
      <c r="M258" s="1435">
        <f t="shared" si="50"/>
        <v>0</v>
      </c>
      <c r="N258" s="1436"/>
      <c r="O258" s="1435">
        <f t="shared" si="51"/>
        <v>0</v>
      </c>
      <c r="P258" s="1435">
        <f t="shared" si="52"/>
        <v>30000</v>
      </c>
      <c r="Q258" s="1435"/>
      <c r="R258" s="125"/>
    </row>
    <row r="259" spans="1:18" s="40" customFormat="1" ht="15.95" hidden="1" customHeight="1">
      <c r="A259" s="19"/>
      <c r="B259" s="1442">
        <v>7</v>
      </c>
      <c r="C259" s="1336">
        <v>41822</v>
      </c>
      <c r="D259" s="3" t="s">
        <v>789</v>
      </c>
      <c r="E259" s="1436" t="s">
        <v>556</v>
      </c>
      <c r="F259" s="1436"/>
      <c r="G259" s="764"/>
      <c r="H259" s="764">
        <f t="shared" si="47"/>
        <v>0</v>
      </c>
      <c r="I259" s="1433">
        <f t="shared" si="48"/>
        <v>0</v>
      </c>
      <c r="J259" s="1436" t="s">
        <v>127</v>
      </c>
      <c r="K259" s="1435">
        <v>25000</v>
      </c>
      <c r="L259" s="123"/>
      <c r="M259" s="1435">
        <f t="shared" si="50"/>
        <v>0</v>
      </c>
      <c r="N259" s="1436"/>
      <c r="O259" s="1435">
        <f t="shared" si="51"/>
        <v>0</v>
      </c>
      <c r="P259" s="1435">
        <f t="shared" si="52"/>
        <v>25000</v>
      </c>
      <c r="Q259" s="1435"/>
      <c r="R259" s="125"/>
    </row>
    <row r="260" spans="1:18" s="40" customFormat="1" ht="15.95" hidden="1" customHeight="1">
      <c r="A260" s="19"/>
      <c r="B260" s="1442">
        <v>8</v>
      </c>
      <c r="C260" s="1336">
        <v>41823</v>
      </c>
      <c r="D260" s="3" t="s">
        <v>790</v>
      </c>
      <c r="E260" s="1436" t="s">
        <v>10</v>
      </c>
      <c r="F260" s="784"/>
      <c r="G260" s="785"/>
      <c r="H260" s="764">
        <f t="shared" si="47"/>
        <v>0</v>
      </c>
      <c r="I260" s="1433">
        <f t="shared" si="48"/>
        <v>0</v>
      </c>
      <c r="J260" s="1436" t="s">
        <v>127</v>
      </c>
      <c r="K260" s="1435">
        <v>35000</v>
      </c>
      <c r="L260" s="123"/>
      <c r="M260" s="1435">
        <f t="shared" si="50"/>
        <v>0</v>
      </c>
      <c r="N260" s="1436"/>
      <c r="O260" s="1435">
        <f t="shared" si="51"/>
        <v>0</v>
      </c>
      <c r="P260" s="1435">
        <f t="shared" si="52"/>
        <v>35000</v>
      </c>
      <c r="Q260" s="1435"/>
      <c r="R260" s="125"/>
    </row>
    <row r="261" spans="1:18" s="40" customFormat="1" ht="15.95" hidden="1" customHeight="1">
      <c r="A261" s="19"/>
      <c r="B261" s="3209">
        <v>9</v>
      </c>
      <c r="C261" s="1336">
        <v>41824</v>
      </c>
      <c r="D261" s="3" t="s">
        <v>791</v>
      </c>
      <c r="E261" s="1436" t="s">
        <v>556</v>
      </c>
      <c r="F261" s="1436">
        <v>2</v>
      </c>
      <c r="G261" s="764">
        <v>25</v>
      </c>
      <c r="H261" s="764">
        <f>F261*G261</f>
        <v>50</v>
      </c>
      <c r="I261" s="1433">
        <f>H261*500</f>
        <v>25000</v>
      </c>
      <c r="J261" s="777"/>
      <c r="K261" s="1433"/>
      <c r="L261" s="123"/>
      <c r="M261" s="1435">
        <f>L261*10000</f>
        <v>0</v>
      </c>
      <c r="N261" s="1436"/>
      <c r="O261" s="1435">
        <f>N261*15000</f>
        <v>0</v>
      </c>
      <c r="P261" s="1435">
        <f>I261+K261+M261+O261</f>
        <v>25000</v>
      </c>
      <c r="Q261" s="124"/>
      <c r="R261" s="1025"/>
    </row>
    <row r="262" spans="1:18" s="40" customFormat="1" ht="15.95" hidden="1" customHeight="1">
      <c r="A262" s="19"/>
      <c r="B262" s="3209"/>
      <c r="C262" s="1336">
        <v>41824</v>
      </c>
      <c r="D262" s="807" t="s">
        <v>788</v>
      </c>
      <c r="E262" s="1436" t="s">
        <v>10</v>
      </c>
      <c r="F262" s="1436">
        <v>2</v>
      </c>
      <c r="G262" s="123">
        <v>20</v>
      </c>
      <c r="H262" s="764">
        <f t="shared" si="47"/>
        <v>40</v>
      </c>
      <c r="I262" s="1433">
        <f t="shared" si="48"/>
        <v>20000</v>
      </c>
      <c r="J262" s="777"/>
      <c r="K262" s="1433"/>
      <c r="L262" s="123"/>
      <c r="M262" s="1435">
        <f t="shared" si="50"/>
        <v>0</v>
      </c>
      <c r="N262" s="1436"/>
      <c r="O262" s="1435">
        <f t="shared" si="51"/>
        <v>0</v>
      </c>
      <c r="P262" s="1435">
        <f t="shared" si="52"/>
        <v>20000</v>
      </c>
      <c r="Q262" s="124"/>
      <c r="R262" s="1025"/>
    </row>
    <row r="263" spans="1:18" s="40" customFormat="1" ht="15.95" hidden="1" customHeight="1">
      <c r="B263" s="1442">
        <v>10</v>
      </c>
      <c r="C263" s="1336">
        <v>41825</v>
      </c>
      <c r="D263" s="3" t="s">
        <v>791</v>
      </c>
      <c r="E263" s="1436" t="s">
        <v>556</v>
      </c>
      <c r="F263" s="1436">
        <v>4</v>
      </c>
      <c r="G263" s="764">
        <v>25</v>
      </c>
      <c r="H263" s="764">
        <f t="shared" si="47"/>
        <v>100</v>
      </c>
      <c r="I263" s="122">
        <f t="shared" si="48"/>
        <v>50000</v>
      </c>
      <c r="J263" s="1436"/>
      <c r="K263" s="779"/>
      <c r="L263" s="123"/>
      <c r="M263" s="1433">
        <f t="shared" si="50"/>
        <v>0</v>
      </c>
      <c r="N263" s="123"/>
      <c r="O263" s="1433">
        <f t="shared" si="51"/>
        <v>0</v>
      </c>
      <c r="P263" s="124">
        <f t="shared" si="52"/>
        <v>50000</v>
      </c>
      <c r="Q263" s="1433"/>
      <c r="R263" s="125"/>
    </row>
    <row r="264" spans="1:18" s="40" customFormat="1" ht="15.95" hidden="1" customHeight="1">
      <c r="A264" s="19"/>
      <c r="B264" s="1444">
        <v>11</v>
      </c>
      <c r="C264" s="1465">
        <v>41826</v>
      </c>
      <c r="D264" s="1024" t="s">
        <v>95</v>
      </c>
      <c r="E264" s="1436"/>
      <c r="F264" s="1436"/>
      <c r="G264" s="764"/>
      <c r="H264" s="764">
        <f t="shared" si="47"/>
        <v>0</v>
      </c>
      <c r="I264" s="1433">
        <f t="shared" si="48"/>
        <v>0</v>
      </c>
      <c r="J264" s="1436"/>
      <c r="K264" s="1435"/>
      <c r="L264" s="123"/>
      <c r="M264" s="1435">
        <f t="shared" si="50"/>
        <v>0</v>
      </c>
      <c r="N264" s="1436"/>
      <c r="O264" s="1435">
        <f t="shared" si="51"/>
        <v>0</v>
      </c>
      <c r="P264" s="1435">
        <f t="shared" si="52"/>
        <v>0</v>
      </c>
      <c r="Q264" s="1435"/>
      <c r="R264" s="125"/>
    </row>
    <row r="265" spans="1:18" s="40" customFormat="1" ht="15.95" hidden="1" customHeight="1">
      <c r="A265" s="19"/>
      <c r="B265" s="1442">
        <v>12</v>
      </c>
      <c r="C265" s="1336">
        <v>41827</v>
      </c>
      <c r="D265" s="807" t="s">
        <v>788</v>
      </c>
      <c r="E265" s="1436" t="s">
        <v>10</v>
      </c>
      <c r="F265" s="1436">
        <v>4</v>
      </c>
      <c r="G265" s="123">
        <v>20</v>
      </c>
      <c r="H265" s="764">
        <f t="shared" si="47"/>
        <v>80</v>
      </c>
      <c r="I265" s="1433">
        <f t="shared" si="48"/>
        <v>40000</v>
      </c>
      <c r="J265" s="1436"/>
      <c r="K265" s="1435"/>
      <c r="L265" s="123">
        <v>2</v>
      </c>
      <c r="M265" s="1435">
        <f t="shared" si="50"/>
        <v>20000</v>
      </c>
      <c r="N265" s="1436"/>
      <c r="O265" s="1435">
        <f t="shared" si="51"/>
        <v>0</v>
      </c>
      <c r="P265" s="1435">
        <f t="shared" si="52"/>
        <v>60000</v>
      </c>
      <c r="Q265" s="1435"/>
      <c r="R265" s="125"/>
    </row>
    <row r="266" spans="1:18" s="40" customFormat="1" ht="15.95" hidden="1" customHeight="1">
      <c r="A266" s="19"/>
      <c r="B266" s="1442">
        <v>13</v>
      </c>
      <c r="C266" s="1336">
        <v>41828</v>
      </c>
      <c r="D266" s="807" t="s">
        <v>788</v>
      </c>
      <c r="E266" s="1436" t="s">
        <v>10</v>
      </c>
      <c r="F266" s="1436">
        <v>4</v>
      </c>
      <c r="G266" s="123">
        <v>20</v>
      </c>
      <c r="H266" s="764">
        <f t="shared" si="47"/>
        <v>80</v>
      </c>
      <c r="I266" s="1433">
        <f t="shared" si="48"/>
        <v>40000</v>
      </c>
      <c r="J266" s="1436"/>
      <c r="K266" s="1435"/>
      <c r="L266" s="123">
        <v>1</v>
      </c>
      <c r="M266" s="1435">
        <f t="shared" si="50"/>
        <v>10000</v>
      </c>
      <c r="N266" s="1436"/>
      <c r="O266" s="1435">
        <f t="shared" si="51"/>
        <v>0</v>
      </c>
      <c r="P266" s="1435">
        <f t="shared" si="52"/>
        <v>50000</v>
      </c>
      <c r="Q266" s="1435"/>
      <c r="R266" s="125"/>
    </row>
    <row r="267" spans="1:18" s="40" customFormat="1" ht="15.95" hidden="1" customHeight="1">
      <c r="B267" s="1442">
        <v>14</v>
      </c>
      <c r="C267" s="1336">
        <v>41829</v>
      </c>
      <c r="D267" s="896" t="s">
        <v>808</v>
      </c>
      <c r="E267" s="1436"/>
      <c r="F267" s="1436"/>
      <c r="G267" s="764"/>
      <c r="H267" s="764">
        <f t="shared" si="47"/>
        <v>0</v>
      </c>
      <c r="I267" s="1433">
        <f t="shared" si="48"/>
        <v>0</v>
      </c>
      <c r="J267" s="1436"/>
      <c r="K267" s="1435"/>
      <c r="L267" s="764"/>
      <c r="M267" s="1435">
        <f t="shared" si="50"/>
        <v>0</v>
      </c>
      <c r="N267" s="1436"/>
      <c r="O267" s="1435">
        <f t="shared" si="51"/>
        <v>0</v>
      </c>
      <c r="P267" s="1435">
        <f t="shared" si="52"/>
        <v>0</v>
      </c>
      <c r="Q267" s="1435"/>
      <c r="R267" s="125"/>
    </row>
    <row r="268" spans="1:18" s="40" customFormat="1" ht="15.95" hidden="1" customHeight="1">
      <c r="B268" s="3209">
        <v>15</v>
      </c>
      <c r="C268" s="1336">
        <v>41830</v>
      </c>
      <c r="D268" s="3" t="s">
        <v>792</v>
      </c>
      <c r="E268" s="1436" t="s">
        <v>556</v>
      </c>
      <c r="F268" s="1436">
        <v>2</v>
      </c>
      <c r="G268" s="764">
        <v>15</v>
      </c>
      <c r="H268" s="764">
        <f>F268*G268</f>
        <v>30</v>
      </c>
      <c r="I268" s="1433">
        <f>H268*500</f>
        <v>15000</v>
      </c>
      <c r="J268" s="1436"/>
      <c r="K268" s="1435"/>
      <c r="L268" s="764"/>
      <c r="M268" s="1435">
        <f>L268*10000</f>
        <v>0</v>
      </c>
      <c r="N268" s="1436"/>
      <c r="O268" s="1435">
        <f>N268*15000</f>
        <v>0</v>
      </c>
      <c r="P268" s="1435">
        <f>I268+K268+M268+O268</f>
        <v>15000</v>
      </c>
      <c r="Q268" s="1435"/>
      <c r="R268" s="125"/>
    </row>
    <row r="269" spans="1:18" s="40" customFormat="1" ht="15.95" hidden="1" customHeight="1">
      <c r="B269" s="3209"/>
      <c r="C269" s="1336">
        <v>41830</v>
      </c>
      <c r="D269" s="807" t="s">
        <v>788</v>
      </c>
      <c r="E269" s="1436" t="s">
        <v>10</v>
      </c>
      <c r="F269" s="1436">
        <v>4</v>
      </c>
      <c r="G269" s="123">
        <v>20</v>
      </c>
      <c r="H269" s="764">
        <f>F269*G269</f>
        <v>80</v>
      </c>
      <c r="I269" s="1433">
        <f>H269*500</f>
        <v>40000</v>
      </c>
      <c r="J269" s="1436"/>
      <c r="K269" s="1435"/>
      <c r="L269" s="764">
        <v>3</v>
      </c>
      <c r="M269" s="1435">
        <f>L269*10000</f>
        <v>30000</v>
      </c>
      <c r="N269" s="1436"/>
      <c r="O269" s="1435">
        <f>N269*15000</f>
        <v>0</v>
      </c>
      <c r="P269" s="1435">
        <f>I269+K269+M269+O269</f>
        <v>70000</v>
      </c>
      <c r="Q269" s="1435"/>
      <c r="R269" s="125"/>
    </row>
    <row r="270" spans="1:18" s="40" customFormat="1" ht="15.95" hidden="1" customHeight="1">
      <c r="B270" s="3209">
        <v>16</v>
      </c>
      <c r="C270" s="1336">
        <v>41831</v>
      </c>
      <c r="D270" s="3" t="s">
        <v>792</v>
      </c>
      <c r="E270" s="1436" t="s">
        <v>556</v>
      </c>
      <c r="F270" s="1436">
        <v>3</v>
      </c>
      <c r="G270" s="764">
        <v>15</v>
      </c>
      <c r="H270" s="764">
        <f t="shared" si="47"/>
        <v>45</v>
      </c>
      <c r="I270" s="1433">
        <f t="shared" si="48"/>
        <v>22500</v>
      </c>
      <c r="J270" s="1436"/>
      <c r="K270" s="1435"/>
      <c r="L270" s="764"/>
      <c r="M270" s="1435">
        <f t="shared" si="50"/>
        <v>0</v>
      </c>
      <c r="N270" s="1436"/>
      <c r="O270" s="1435">
        <f t="shared" si="51"/>
        <v>0</v>
      </c>
      <c r="P270" s="1435">
        <f t="shared" si="52"/>
        <v>22500</v>
      </c>
      <c r="Q270" s="1435"/>
      <c r="R270" s="125"/>
    </row>
    <row r="271" spans="1:18" s="40" customFormat="1" ht="15.95" hidden="1" customHeight="1">
      <c r="B271" s="3209"/>
      <c r="C271" s="1336">
        <v>41831</v>
      </c>
      <c r="D271" s="807" t="s">
        <v>788</v>
      </c>
      <c r="E271" s="1436" t="s">
        <v>10</v>
      </c>
      <c r="F271" s="1436">
        <v>2</v>
      </c>
      <c r="G271" s="123">
        <v>20</v>
      </c>
      <c r="H271" s="764">
        <f>F271*G271</f>
        <v>40</v>
      </c>
      <c r="I271" s="1433">
        <f>H271*500</f>
        <v>20000</v>
      </c>
      <c r="J271" s="1436"/>
      <c r="K271" s="1435"/>
      <c r="L271" s="764">
        <v>2</v>
      </c>
      <c r="M271" s="1435">
        <f>L271*10000</f>
        <v>20000</v>
      </c>
      <c r="N271" s="1436"/>
      <c r="O271" s="1435">
        <f>N271*15000</f>
        <v>0</v>
      </c>
      <c r="P271" s="1435">
        <f>I271+K271+M271+O271</f>
        <v>40000</v>
      </c>
      <c r="Q271" s="1435"/>
      <c r="R271" s="125"/>
    </row>
    <row r="272" spans="1:18" s="40" customFormat="1" ht="15.95" hidden="1" customHeight="1">
      <c r="B272" s="3209">
        <v>17</v>
      </c>
      <c r="C272" s="1336">
        <v>41832</v>
      </c>
      <c r="D272" s="3" t="s">
        <v>792</v>
      </c>
      <c r="E272" s="1436" t="s">
        <v>556</v>
      </c>
      <c r="F272" s="1436">
        <v>1</v>
      </c>
      <c r="G272" s="764">
        <v>15</v>
      </c>
      <c r="H272" s="764">
        <f t="shared" si="47"/>
        <v>15</v>
      </c>
      <c r="I272" s="1433">
        <f t="shared" si="48"/>
        <v>7500</v>
      </c>
      <c r="J272" s="1436"/>
      <c r="K272" s="1435"/>
      <c r="L272" s="764"/>
      <c r="M272" s="1435">
        <f t="shared" si="50"/>
        <v>0</v>
      </c>
      <c r="N272" s="1436"/>
      <c r="O272" s="1435">
        <f t="shared" si="51"/>
        <v>0</v>
      </c>
      <c r="P272" s="1435">
        <f t="shared" si="52"/>
        <v>7500</v>
      </c>
      <c r="Q272" s="1435"/>
      <c r="R272" s="125"/>
    </row>
    <row r="273" spans="2:19" s="40" customFormat="1" ht="15.95" hidden="1" customHeight="1">
      <c r="B273" s="3209"/>
      <c r="C273" s="1336">
        <v>41832</v>
      </c>
      <c r="D273" s="807" t="s">
        <v>788</v>
      </c>
      <c r="E273" s="1436" t="s">
        <v>10</v>
      </c>
      <c r="F273" s="1436">
        <v>3</v>
      </c>
      <c r="G273" s="123">
        <v>20</v>
      </c>
      <c r="H273" s="764">
        <f t="shared" si="47"/>
        <v>60</v>
      </c>
      <c r="I273" s="1433">
        <f t="shared" si="48"/>
        <v>30000</v>
      </c>
      <c r="J273" s="1436"/>
      <c r="K273" s="1435"/>
      <c r="L273" s="764"/>
      <c r="M273" s="1435">
        <f t="shared" si="50"/>
        <v>0</v>
      </c>
      <c r="N273" s="1436"/>
      <c r="O273" s="1435">
        <f t="shared" si="51"/>
        <v>0</v>
      </c>
      <c r="P273" s="1435">
        <f t="shared" si="52"/>
        <v>30000</v>
      </c>
      <c r="Q273" s="1435"/>
      <c r="R273" s="125"/>
    </row>
    <row r="274" spans="2:19" s="40" customFormat="1" ht="15.95" hidden="1" customHeight="1">
      <c r="B274" s="3209"/>
      <c r="C274" s="1336">
        <v>41832</v>
      </c>
      <c r="D274" s="3" t="s">
        <v>793</v>
      </c>
      <c r="E274" s="1436" t="s">
        <v>556</v>
      </c>
      <c r="F274" s="1436">
        <v>1</v>
      </c>
      <c r="G274" s="764"/>
      <c r="H274" s="764">
        <f>F274*G274</f>
        <v>0</v>
      </c>
      <c r="I274" s="1433">
        <f>H274*500</f>
        <v>0</v>
      </c>
      <c r="J274" s="1436" t="s">
        <v>127</v>
      </c>
      <c r="K274" s="1435">
        <f>F274*10000</f>
        <v>10000</v>
      </c>
      <c r="L274" s="764"/>
      <c r="M274" s="1435">
        <f>L274*10000</f>
        <v>0</v>
      </c>
      <c r="N274" s="1436"/>
      <c r="O274" s="1435">
        <f>N274*15000</f>
        <v>0</v>
      </c>
      <c r="P274" s="1435">
        <f>I274+K274+M274+O274</f>
        <v>10000</v>
      </c>
      <c r="Q274" s="1435"/>
      <c r="R274" s="125"/>
    </row>
    <row r="275" spans="2:19" s="40" customFormat="1" ht="15.95" hidden="1" customHeight="1">
      <c r="B275" s="3261">
        <v>18</v>
      </c>
      <c r="C275" s="1465">
        <v>41833</v>
      </c>
      <c r="D275" s="3" t="s">
        <v>792</v>
      </c>
      <c r="E275" s="1436" t="s">
        <v>556</v>
      </c>
      <c r="F275" s="1436">
        <v>3</v>
      </c>
      <c r="G275" s="764">
        <v>15</v>
      </c>
      <c r="H275" s="764">
        <f t="shared" si="47"/>
        <v>45</v>
      </c>
      <c r="I275" s="1433">
        <f t="shared" si="48"/>
        <v>22500</v>
      </c>
      <c r="J275" s="1436"/>
      <c r="K275" s="1435"/>
      <c r="L275" s="764"/>
      <c r="M275" s="1435">
        <f t="shared" si="50"/>
        <v>0</v>
      </c>
      <c r="N275" s="1436"/>
      <c r="O275" s="1435">
        <f t="shared" si="51"/>
        <v>0</v>
      </c>
      <c r="P275" s="1435">
        <f t="shared" si="52"/>
        <v>22500</v>
      </c>
      <c r="Q275" s="1435"/>
      <c r="R275" s="125"/>
      <c r="S275" s="344"/>
    </row>
    <row r="276" spans="2:19" s="40" customFormat="1" ht="15.95" hidden="1" customHeight="1">
      <c r="B276" s="3261"/>
      <c r="C276" s="1465">
        <v>41833</v>
      </c>
      <c r="D276" s="807" t="s">
        <v>788</v>
      </c>
      <c r="E276" s="1436" t="s">
        <v>10</v>
      </c>
      <c r="F276" s="1436">
        <v>3</v>
      </c>
      <c r="G276" s="123">
        <v>20</v>
      </c>
      <c r="H276" s="764">
        <f t="shared" si="47"/>
        <v>60</v>
      </c>
      <c r="I276" s="1433">
        <f t="shared" si="48"/>
        <v>30000</v>
      </c>
      <c r="J276" s="1436"/>
      <c r="K276" s="1435"/>
      <c r="L276" s="764">
        <v>4</v>
      </c>
      <c r="M276" s="1435">
        <f t="shared" si="50"/>
        <v>40000</v>
      </c>
      <c r="N276" s="1436"/>
      <c r="O276" s="1435">
        <f t="shared" si="51"/>
        <v>0</v>
      </c>
      <c r="P276" s="1435">
        <f t="shared" si="52"/>
        <v>70000</v>
      </c>
      <c r="Q276" s="1435"/>
      <c r="R276" s="125"/>
      <c r="S276" s="344"/>
    </row>
    <row r="277" spans="2:19" s="40" customFormat="1" ht="15.95" hidden="1" customHeight="1">
      <c r="B277" s="3261"/>
      <c r="C277" s="1465">
        <v>41833</v>
      </c>
      <c r="D277" s="3" t="s">
        <v>473</v>
      </c>
      <c r="E277" s="1436" t="s">
        <v>10</v>
      </c>
      <c r="F277" s="1431">
        <v>1</v>
      </c>
      <c r="G277" s="1431"/>
      <c r="H277" s="366">
        <f>F277*G277</f>
        <v>0</v>
      </c>
      <c r="I277" s="1432">
        <f>H277*500</f>
        <v>0</v>
      </c>
      <c r="J277" s="167"/>
      <c r="K277" s="699">
        <f>F277*10000</f>
        <v>10000</v>
      </c>
      <c r="L277" s="764">
        <v>2</v>
      </c>
      <c r="M277" s="1435">
        <f>L277*10000</f>
        <v>20000</v>
      </c>
      <c r="N277" s="1436"/>
      <c r="O277" s="1435">
        <f>N277*15000</f>
        <v>0</v>
      </c>
      <c r="P277" s="1435">
        <f>I277+K277+M277+O277</f>
        <v>30000</v>
      </c>
      <c r="Q277" s="1435"/>
      <c r="R277" s="125"/>
      <c r="S277" s="344"/>
    </row>
    <row r="278" spans="2:19" s="40" customFormat="1" ht="15.95" hidden="1" customHeight="1">
      <c r="B278" s="3209">
        <v>19</v>
      </c>
      <c r="C278" s="1336">
        <v>41834</v>
      </c>
      <c r="D278" s="3" t="s">
        <v>794</v>
      </c>
      <c r="E278" s="1436" t="s">
        <v>556</v>
      </c>
      <c r="F278" s="1436">
        <v>1</v>
      </c>
      <c r="G278" s="764">
        <v>30</v>
      </c>
      <c r="H278" s="764">
        <f t="shared" si="47"/>
        <v>30</v>
      </c>
      <c r="I278" s="1433">
        <f t="shared" si="48"/>
        <v>15000</v>
      </c>
      <c r="J278" s="1436"/>
      <c r="K278" s="1435"/>
      <c r="L278" s="764"/>
      <c r="M278" s="1435">
        <f t="shared" si="50"/>
        <v>0</v>
      </c>
      <c r="N278" s="1436"/>
      <c r="O278" s="1435">
        <f t="shared" si="51"/>
        <v>0</v>
      </c>
      <c r="P278" s="1435">
        <f t="shared" si="52"/>
        <v>15000</v>
      </c>
      <c r="Q278" s="1435"/>
      <c r="R278" s="125"/>
      <c r="S278" s="344"/>
    </row>
    <row r="279" spans="2:19" s="40" customFormat="1" ht="15.95" hidden="1" customHeight="1">
      <c r="B279" s="3209"/>
      <c r="C279" s="1336">
        <v>41834</v>
      </c>
      <c r="D279" s="807" t="s">
        <v>788</v>
      </c>
      <c r="E279" s="1436" t="s">
        <v>10</v>
      </c>
      <c r="F279" s="1436">
        <v>1</v>
      </c>
      <c r="G279" s="123">
        <v>20</v>
      </c>
      <c r="H279" s="764">
        <f>F279*G279</f>
        <v>20</v>
      </c>
      <c r="I279" s="1433">
        <f>H279*500</f>
        <v>10000</v>
      </c>
      <c r="J279" s="1436"/>
      <c r="K279" s="1435"/>
      <c r="L279" s="764"/>
      <c r="M279" s="1435">
        <f>L279*10000</f>
        <v>0</v>
      </c>
      <c r="N279" s="1436"/>
      <c r="O279" s="1435">
        <f>N279*15000</f>
        <v>0</v>
      </c>
      <c r="P279" s="1435">
        <f>I279+K279+M279+O279</f>
        <v>10000</v>
      </c>
      <c r="Q279" s="1435"/>
      <c r="R279" s="125"/>
      <c r="S279" s="344"/>
    </row>
    <row r="280" spans="2:19" s="40" customFormat="1" ht="15.95" hidden="1" customHeight="1">
      <c r="B280" s="3209"/>
      <c r="C280" s="1336">
        <v>41834</v>
      </c>
      <c r="D280" s="3" t="s">
        <v>473</v>
      </c>
      <c r="E280" s="1436" t="s">
        <v>10</v>
      </c>
      <c r="F280" s="1431">
        <v>1</v>
      </c>
      <c r="G280" s="1431"/>
      <c r="H280" s="366">
        <f>F280*G280</f>
        <v>0</v>
      </c>
      <c r="I280" s="1432">
        <f>H280*500</f>
        <v>0</v>
      </c>
      <c r="J280" s="167"/>
      <c r="K280" s="699">
        <f>F280*10000</f>
        <v>10000</v>
      </c>
      <c r="L280" s="764">
        <v>2</v>
      </c>
      <c r="M280" s="1435">
        <f>L280*10000</f>
        <v>20000</v>
      </c>
      <c r="N280" s="1436"/>
      <c r="O280" s="1435">
        <f>N280*15000</f>
        <v>0</v>
      </c>
      <c r="P280" s="1435">
        <f>I280+K280+M280+O280</f>
        <v>30000</v>
      </c>
      <c r="Q280" s="1435"/>
      <c r="R280" s="125"/>
      <c r="S280" s="344"/>
    </row>
    <row r="281" spans="2:19" s="40" customFormat="1" ht="15.95" hidden="1" customHeight="1">
      <c r="B281" s="3209">
        <v>20</v>
      </c>
      <c r="C281" s="1336">
        <v>41835</v>
      </c>
      <c r="D281" s="3" t="s">
        <v>794</v>
      </c>
      <c r="E281" s="1436" t="s">
        <v>556</v>
      </c>
      <c r="F281" s="1436">
        <v>2</v>
      </c>
      <c r="G281" s="764">
        <v>30</v>
      </c>
      <c r="H281" s="764">
        <f>F281*G281</f>
        <v>60</v>
      </c>
      <c r="I281" s="1433">
        <f>H281*500</f>
        <v>30000</v>
      </c>
      <c r="J281" s="1436"/>
      <c r="K281" s="1435"/>
      <c r="L281" s="764"/>
      <c r="M281" s="1435">
        <f>L281*10000</f>
        <v>0</v>
      </c>
      <c r="N281" s="1436"/>
      <c r="O281" s="1435">
        <f>N281*15000</f>
        <v>0</v>
      </c>
      <c r="P281" s="1435">
        <f>I281+K281+M281+O281</f>
        <v>30000</v>
      </c>
      <c r="Q281" s="1435"/>
      <c r="R281" s="125"/>
      <c r="S281" s="344"/>
    </row>
    <row r="282" spans="2:19" s="40" customFormat="1" ht="15.95" hidden="1" customHeight="1">
      <c r="B282" s="3209"/>
      <c r="C282" s="1336">
        <v>41835</v>
      </c>
      <c r="D282" s="3" t="s">
        <v>473</v>
      </c>
      <c r="E282" s="1436" t="s">
        <v>10</v>
      </c>
      <c r="F282" s="1431">
        <v>1</v>
      </c>
      <c r="G282" s="1431"/>
      <c r="H282" s="366">
        <f t="shared" si="47"/>
        <v>0</v>
      </c>
      <c r="I282" s="1432">
        <f t="shared" si="48"/>
        <v>0</v>
      </c>
      <c r="J282" s="167"/>
      <c r="K282" s="699">
        <f>F282*10000</f>
        <v>10000</v>
      </c>
      <c r="L282" s="764"/>
      <c r="M282" s="1435">
        <f>L282*10000</f>
        <v>0</v>
      </c>
      <c r="N282" s="1436"/>
      <c r="O282" s="1435">
        <f>N282*15000</f>
        <v>0</v>
      </c>
      <c r="P282" s="1435">
        <f>I282+K282+M282+O282</f>
        <v>10000</v>
      </c>
      <c r="Q282" s="1435"/>
      <c r="R282" s="125"/>
      <c r="S282" s="344"/>
    </row>
    <row r="283" spans="2:19" s="40" customFormat="1" ht="15.95" hidden="1" customHeight="1">
      <c r="B283" s="3209">
        <v>21</v>
      </c>
      <c r="C283" s="1336">
        <v>41836</v>
      </c>
      <c r="D283" s="3" t="s">
        <v>795</v>
      </c>
      <c r="E283" s="1436" t="s">
        <v>556</v>
      </c>
      <c r="F283" s="1436">
        <v>2</v>
      </c>
      <c r="G283" s="764">
        <v>18</v>
      </c>
      <c r="H283" s="764">
        <f t="shared" si="47"/>
        <v>36</v>
      </c>
      <c r="I283" s="1433">
        <f t="shared" si="48"/>
        <v>18000</v>
      </c>
      <c r="J283" s="1436"/>
      <c r="K283" s="1435"/>
      <c r="L283" s="764"/>
      <c r="M283" s="1435">
        <f t="shared" si="50"/>
        <v>0</v>
      </c>
      <c r="N283" s="1436"/>
      <c r="O283" s="1435">
        <f t="shared" si="51"/>
        <v>0</v>
      </c>
      <c r="P283" s="1435">
        <f t="shared" si="52"/>
        <v>18000</v>
      </c>
      <c r="Q283" s="1435"/>
      <c r="R283" s="125"/>
      <c r="S283" s="344"/>
    </row>
    <row r="284" spans="2:19" s="40" customFormat="1" ht="15.95" hidden="1" customHeight="1">
      <c r="B284" s="3209"/>
      <c r="C284" s="1336">
        <v>41836</v>
      </c>
      <c r="D284" s="807" t="s">
        <v>788</v>
      </c>
      <c r="E284" s="1436" t="s">
        <v>10</v>
      </c>
      <c r="F284" s="1436">
        <v>3</v>
      </c>
      <c r="G284" s="123">
        <v>20</v>
      </c>
      <c r="H284" s="764">
        <f t="shared" si="47"/>
        <v>60</v>
      </c>
      <c r="I284" s="1433">
        <f t="shared" si="48"/>
        <v>30000</v>
      </c>
      <c r="J284" s="1436"/>
      <c r="K284" s="1435"/>
      <c r="L284" s="764"/>
      <c r="M284" s="1435">
        <f t="shared" si="50"/>
        <v>0</v>
      </c>
      <c r="N284" s="1436"/>
      <c r="O284" s="1435">
        <f t="shared" si="51"/>
        <v>0</v>
      </c>
      <c r="P284" s="1435">
        <f t="shared" si="52"/>
        <v>30000</v>
      </c>
      <c r="Q284" s="1435"/>
      <c r="R284" s="125"/>
      <c r="S284" s="344"/>
    </row>
    <row r="285" spans="2:19" s="40" customFormat="1" ht="15.95" hidden="1" customHeight="1">
      <c r="B285" s="3209"/>
      <c r="C285" s="1336">
        <v>41836</v>
      </c>
      <c r="D285" s="3" t="s">
        <v>473</v>
      </c>
      <c r="E285" s="1436" t="s">
        <v>10</v>
      </c>
      <c r="F285" s="1431">
        <v>1</v>
      </c>
      <c r="G285" s="1431"/>
      <c r="H285" s="366">
        <f>F285*G285</f>
        <v>0</v>
      </c>
      <c r="I285" s="1432">
        <f>H285*500</f>
        <v>0</v>
      </c>
      <c r="J285" s="167"/>
      <c r="K285" s="699">
        <f>F285*10000</f>
        <v>10000</v>
      </c>
      <c r="L285" s="764">
        <v>2</v>
      </c>
      <c r="M285" s="1435">
        <f>L285*10000</f>
        <v>20000</v>
      </c>
      <c r="N285" s="1436"/>
      <c r="O285" s="1435">
        <f>N285*15000</f>
        <v>0</v>
      </c>
      <c r="P285" s="1435">
        <f>I285+K285+M285+O285</f>
        <v>30000</v>
      </c>
      <c r="Q285" s="1435"/>
      <c r="R285" s="125"/>
      <c r="S285" s="344"/>
    </row>
    <row r="286" spans="2:19" s="40" customFormat="1" ht="15.95" hidden="1" customHeight="1">
      <c r="B286" s="3209">
        <v>22</v>
      </c>
      <c r="C286" s="1336">
        <v>41837</v>
      </c>
      <c r="D286" s="3" t="s">
        <v>795</v>
      </c>
      <c r="E286" s="1436" t="s">
        <v>556</v>
      </c>
      <c r="F286" s="1436">
        <v>3</v>
      </c>
      <c r="G286" s="764">
        <v>18</v>
      </c>
      <c r="H286" s="764">
        <f t="shared" si="47"/>
        <v>54</v>
      </c>
      <c r="I286" s="122">
        <f t="shared" si="48"/>
        <v>27000</v>
      </c>
      <c r="J286" s="1436"/>
      <c r="K286" s="779"/>
      <c r="L286" s="764"/>
      <c r="M286" s="1435">
        <f t="shared" si="50"/>
        <v>0</v>
      </c>
      <c r="N286" s="1436"/>
      <c r="O286" s="1435">
        <f t="shared" si="51"/>
        <v>0</v>
      </c>
      <c r="P286" s="1435">
        <f t="shared" si="52"/>
        <v>27000</v>
      </c>
      <c r="Q286" s="1435"/>
      <c r="R286" s="125"/>
      <c r="S286" s="344"/>
    </row>
    <row r="287" spans="2:19" s="40" customFormat="1" ht="15.95" hidden="1" customHeight="1">
      <c r="B287" s="3209"/>
      <c r="C287" s="1336">
        <v>41837</v>
      </c>
      <c r="D287" s="807" t="s">
        <v>788</v>
      </c>
      <c r="E287" s="1436" t="s">
        <v>10</v>
      </c>
      <c r="F287" s="1436">
        <v>3</v>
      </c>
      <c r="G287" s="123">
        <v>20</v>
      </c>
      <c r="H287" s="764">
        <f>F287*G287</f>
        <v>60</v>
      </c>
      <c r="I287" s="1433">
        <f>H287*500</f>
        <v>30000</v>
      </c>
      <c r="J287" s="1436"/>
      <c r="K287" s="1435"/>
      <c r="L287" s="764"/>
      <c r="M287" s="1435">
        <f t="shared" si="50"/>
        <v>0</v>
      </c>
      <c r="N287" s="1436"/>
      <c r="O287" s="1435">
        <f t="shared" si="51"/>
        <v>0</v>
      </c>
      <c r="P287" s="1435">
        <f t="shared" si="52"/>
        <v>30000</v>
      </c>
      <c r="Q287" s="1435"/>
      <c r="R287" s="125"/>
      <c r="S287" s="344"/>
    </row>
    <row r="288" spans="2:19" s="40" customFormat="1" ht="15.95" hidden="1" customHeight="1">
      <c r="B288" s="3209"/>
      <c r="C288" s="1336">
        <v>41837</v>
      </c>
      <c r="D288" s="3" t="s">
        <v>473</v>
      </c>
      <c r="E288" s="1436" t="s">
        <v>10</v>
      </c>
      <c r="F288" s="1431">
        <v>1</v>
      </c>
      <c r="G288" s="1431"/>
      <c r="H288" s="366">
        <f>F288*G288</f>
        <v>0</v>
      </c>
      <c r="I288" s="1432">
        <f>H288*500</f>
        <v>0</v>
      </c>
      <c r="J288" s="167"/>
      <c r="K288" s="699">
        <f>F288*10000</f>
        <v>10000</v>
      </c>
      <c r="L288" s="764"/>
      <c r="M288" s="1435">
        <f>L288*10000</f>
        <v>0</v>
      </c>
      <c r="N288" s="1436"/>
      <c r="O288" s="1435">
        <f>N288*15000</f>
        <v>0</v>
      </c>
      <c r="P288" s="1435">
        <f>I288+K288+M288+O288</f>
        <v>10000</v>
      </c>
      <c r="Q288" s="1435"/>
      <c r="R288" s="125"/>
      <c r="S288" s="344"/>
    </row>
    <row r="289" spans="1:19" s="40" customFormat="1" ht="15.95" hidden="1" customHeight="1">
      <c r="B289" s="3209">
        <v>23</v>
      </c>
      <c r="C289" s="1336">
        <v>41838</v>
      </c>
      <c r="D289" s="3" t="s">
        <v>795</v>
      </c>
      <c r="E289" s="1436" t="s">
        <v>556</v>
      </c>
      <c r="F289" s="1436">
        <v>1</v>
      </c>
      <c r="G289" s="764">
        <v>18</v>
      </c>
      <c r="H289" s="764">
        <f>F289*G289</f>
        <v>18</v>
      </c>
      <c r="I289" s="1433">
        <f>H289*500</f>
        <v>9000</v>
      </c>
      <c r="J289" s="1436"/>
      <c r="K289" s="1435"/>
      <c r="L289" s="764"/>
      <c r="M289" s="1435">
        <f>L289*10000</f>
        <v>0</v>
      </c>
      <c r="N289" s="1436"/>
      <c r="O289" s="1435">
        <f>N289*15000</f>
        <v>0</v>
      </c>
      <c r="P289" s="1435">
        <f>I289+K289+M289+O289</f>
        <v>9000</v>
      </c>
      <c r="Q289" s="1435"/>
      <c r="R289" s="125"/>
      <c r="S289" s="344"/>
    </row>
    <row r="290" spans="1:19" s="40" customFormat="1" ht="15.95" hidden="1" customHeight="1">
      <c r="B290" s="3209"/>
      <c r="C290" s="1336">
        <v>41838</v>
      </c>
      <c r="D290" s="807" t="s">
        <v>788</v>
      </c>
      <c r="E290" s="1436" t="s">
        <v>10</v>
      </c>
      <c r="F290" s="1436">
        <v>2</v>
      </c>
      <c r="G290" s="123">
        <v>20</v>
      </c>
      <c r="H290" s="764">
        <f t="shared" si="47"/>
        <v>40</v>
      </c>
      <c r="I290" s="1433">
        <f t="shared" si="48"/>
        <v>20000</v>
      </c>
      <c r="J290" s="1436"/>
      <c r="K290" s="1435"/>
      <c r="L290" s="764"/>
      <c r="M290" s="1435">
        <f t="shared" si="50"/>
        <v>0</v>
      </c>
      <c r="N290" s="1436"/>
      <c r="O290" s="1435">
        <f t="shared" si="51"/>
        <v>0</v>
      </c>
      <c r="P290" s="1435">
        <f t="shared" si="52"/>
        <v>20000</v>
      </c>
      <c r="Q290" s="1435"/>
      <c r="R290" s="125"/>
      <c r="S290" s="344"/>
    </row>
    <row r="291" spans="1:19" s="1466" customFormat="1" ht="15.95" hidden="1" customHeight="1">
      <c r="B291" s="3071">
        <v>24</v>
      </c>
      <c r="C291" s="1336">
        <v>41839</v>
      </c>
      <c r="D291" s="1121" t="s">
        <v>795</v>
      </c>
      <c r="E291" s="1436" t="s">
        <v>556</v>
      </c>
      <c r="F291" s="1436">
        <v>1</v>
      </c>
      <c r="G291" s="764">
        <v>18</v>
      </c>
      <c r="H291" s="764">
        <f>F291*G291</f>
        <v>18</v>
      </c>
      <c r="I291" s="1433">
        <f>H291*500</f>
        <v>9000</v>
      </c>
      <c r="J291" s="1436"/>
      <c r="K291" s="1435"/>
      <c r="L291" s="764"/>
      <c r="M291" s="1435">
        <f>L291*10000</f>
        <v>0</v>
      </c>
      <c r="N291" s="1436"/>
      <c r="O291" s="1435">
        <f>N291*15000</f>
        <v>0</v>
      </c>
      <c r="P291" s="1435">
        <f>I291+K291+M291+O291</f>
        <v>9000</v>
      </c>
      <c r="Q291" s="1435"/>
      <c r="R291" s="125"/>
      <c r="S291" s="681"/>
    </row>
    <row r="292" spans="1:19" s="1466" customFormat="1" ht="15.95" hidden="1" customHeight="1">
      <c r="B292" s="3071"/>
      <c r="C292" s="1336">
        <v>41839</v>
      </c>
      <c r="D292" s="1121" t="s">
        <v>788</v>
      </c>
      <c r="E292" s="1436" t="s">
        <v>10</v>
      </c>
      <c r="F292" s="1436">
        <v>1</v>
      </c>
      <c r="G292" s="123">
        <v>20</v>
      </c>
      <c r="H292" s="764">
        <f t="shared" si="47"/>
        <v>20</v>
      </c>
      <c r="I292" s="1433">
        <f t="shared" si="48"/>
        <v>10000</v>
      </c>
      <c r="J292" s="1436"/>
      <c r="K292" s="1435"/>
      <c r="L292" s="764"/>
      <c r="M292" s="1435">
        <f t="shared" si="50"/>
        <v>0</v>
      </c>
      <c r="N292" s="1436"/>
      <c r="O292" s="1435">
        <f t="shared" si="51"/>
        <v>0</v>
      </c>
      <c r="P292" s="1435">
        <f t="shared" si="52"/>
        <v>10000</v>
      </c>
      <c r="Q292" s="1435"/>
      <c r="R292" s="125"/>
      <c r="S292" s="681"/>
    </row>
    <row r="293" spans="1:19" s="40" customFormat="1" ht="15.95" hidden="1" customHeight="1">
      <c r="B293" s="3261">
        <v>25</v>
      </c>
      <c r="C293" s="1465">
        <v>41840</v>
      </c>
      <c r="D293" s="3" t="s">
        <v>796</v>
      </c>
      <c r="E293" s="1436" t="s">
        <v>556</v>
      </c>
      <c r="F293" s="1436">
        <v>1</v>
      </c>
      <c r="G293" s="764">
        <v>27</v>
      </c>
      <c r="H293" s="764">
        <f t="shared" si="47"/>
        <v>27</v>
      </c>
      <c r="I293" s="1433">
        <f t="shared" si="48"/>
        <v>13500</v>
      </c>
      <c r="J293" s="1436"/>
      <c r="K293" s="1435"/>
      <c r="L293" s="764"/>
      <c r="M293" s="1435">
        <f t="shared" si="50"/>
        <v>0</v>
      </c>
      <c r="N293" s="1436"/>
      <c r="O293" s="1435">
        <f t="shared" si="51"/>
        <v>0</v>
      </c>
      <c r="P293" s="1435">
        <f t="shared" si="52"/>
        <v>13500</v>
      </c>
      <c r="Q293" s="1435"/>
      <c r="R293" s="125"/>
      <c r="S293" s="344"/>
    </row>
    <row r="294" spans="1:19" s="40" customFormat="1" ht="15.95" hidden="1" customHeight="1">
      <c r="B294" s="3261"/>
      <c r="C294" s="1465">
        <v>41840</v>
      </c>
      <c r="D294" s="807" t="s">
        <v>788</v>
      </c>
      <c r="E294" s="1436" t="s">
        <v>10</v>
      </c>
      <c r="F294" s="1436">
        <v>1</v>
      </c>
      <c r="G294" s="123">
        <v>20</v>
      </c>
      <c r="H294" s="764">
        <f>F294*G294</f>
        <v>20</v>
      </c>
      <c r="I294" s="1433">
        <f>H294*500</f>
        <v>10000</v>
      </c>
      <c r="J294" s="1436"/>
      <c r="K294" s="1435"/>
      <c r="L294" s="764">
        <v>4</v>
      </c>
      <c r="M294" s="1435">
        <f>L294*10000</f>
        <v>40000</v>
      </c>
      <c r="N294" s="1436"/>
      <c r="O294" s="1435">
        <f>N294*15000</f>
        <v>0</v>
      </c>
      <c r="P294" s="1435">
        <f>I294+K294+M294+O294</f>
        <v>50000</v>
      </c>
      <c r="Q294" s="1435"/>
      <c r="R294" s="125"/>
      <c r="S294" s="344"/>
    </row>
    <row r="295" spans="1:19" s="40" customFormat="1" ht="15.95" hidden="1" customHeight="1">
      <c r="B295" s="3209">
        <v>26</v>
      </c>
      <c r="C295" s="1336">
        <v>41841</v>
      </c>
      <c r="D295" s="3" t="s">
        <v>796</v>
      </c>
      <c r="E295" s="1436" t="s">
        <v>556</v>
      </c>
      <c r="F295" s="1436">
        <v>1</v>
      </c>
      <c r="G295" s="764">
        <v>27</v>
      </c>
      <c r="H295" s="764">
        <f t="shared" si="47"/>
        <v>27</v>
      </c>
      <c r="I295" s="1433">
        <f t="shared" si="48"/>
        <v>13500</v>
      </c>
      <c r="J295" s="1436"/>
      <c r="K295" s="1435"/>
      <c r="L295" s="764"/>
      <c r="M295" s="1435">
        <f t="shared" si="50"/>
        <v>0</v>
      </c>
      <c r="N295" s="1436"/>
      <c r="O295" s="1435">
        <f t="shared" si="51"/>
        <v>0</v>
      </c>
      <c r="P295" s="1435">
        <f t="shared" si="52"/>
        <v>13500</v>
      </c>
      <c r="Q295" s="1435"/>
      <c r="R295" s="125"/>
      <c r="S295" s="344"/>
    </row>
    <row r="296" spans="1:19" s="40" customFormat="1" ht="15.95" hidden="1" customHeight="1">
      <c r="B296" s="3209"/>
      <c r="C296" s="1336">
        <v>41841</v>
      </c>
      <c r="D296" s="807" t="s">
        <v>788</v>
      </c>
      <c r="E296" s="1436" t="s">
        <v>10</v>
      </c>
      <c r="F296" s="1436">
        <v>1</v>
      </c>
      <c r="G296" s="123">
        <v>20</v>
      </c>
      <c r="H296" s="764">
        <f t="shared" si="47"/>
        <v>20</v>
      </c>
      <c r="I296" s="1433">
        <f t="shared" si="48"/>
        <v>10000</v>
      </c>
      <c r="J296" s="1436"/>
      <c r="K296" s="1435"/>
      <c r="L296" s="764"/>
      <c r="M296" s="1435">
        <f t="shared" si="50"/>
        <v>0</v>
      </c>
      <c r="N296" s="1436"/>
      <c r="O296" s="1435">
        <f t="shared" si="51"/>
        <v>0</v>
      </c>
      <c r="P296" s="1435">
        <f t="shared" si="52"/>
        <v>10000</v>
      </c>
      <c r="Q296" s="1435"/>
      <c r="R296" s="125"/>
      <c r="S296" s="344"/>
    </row>
    <row r="297" spans="1:19" s="40" customFormat="1" ht="15.95" hidden="1" customHeight="1">
      <c r="B297" s="3209"/>
      <c r="C297" s="1336">
        <v>41841</v>
      </c>
      <c r="D297" s="3" t="s">
        <v>473</v>
      </c>
      <c r="E297" s="1436" t="s">
        <v>10</v>
      </c>
      <c r="F297" s="1431">
        <v>1</v>
      </c>
      <c r="G297" s="1431"/>
      <c r="H297" s="366">
        <f t="shared" si="47"/>
        <v>0</v>
      </c>
      <c r="I297" s="1432">
        <f t="shared" si="48"/>
        <v>0</v>
      </c>
      <c r="J297" s="167"/>
      <c r="K297" s="699">
        <f>F297*10000</f>
        <v>10000</v>
      </c>
      <c r="L297" s="764">
        <v>2</v>
      </c>
      <c r="M297" s="1435">
        <f>L297*10000</f>
        <v>20000</v>
      </c>
      <c r="N297" s="1436"/>
      <c r="O297" s="1435">
        <f>N297*15000</f>
        <v>0</v>
      </c>
      <c r="P297" s="1435">
        <f>I297+K297+M297+O297</f>
        <v>30000</v>
      </c>
      <c r="Q297" s="1435"/>
      <c r="R297" s="125"/>
      <c r="S297" s="344"/>
    </row>
    <row r="298" spans="1:19" s="40" customFormat="1" ht="15.95" hidden="1" customHeight="1">
      <c r="B298" s="3209">
        <v>27</v>
      </c>
      <c r="C298" s="1336">
        <v>41842</v>
      </c>
      <c r="D298" s="3" t="s">
        <v>796</v>
      </c>
      <c r="E298" s="1436" t="s">
        <v>556</v>
      </c>
      <c r="F298" s="1436">
        <v>1</v>
      </c>
      <c r="G298" s="764">
        <v>27</v>
      </c>
      <c r="H298" s="764">
        <f t="shared" ref="H298:H304" si="53">F298*G298</f>
        <v>27</v>
      </c>
      <c r="I298" s="1433">
        <f t="shared" ref="I298:I304" si="54">H298*500</f>
        <v>13500</v>
      </c>
      <c r="J298" s="1436"/>
      <c r="K298" s="1435"/>
      <c r="L298" s="764"/>
      <c r="M298" s="1435">
        <f t="shared" si="50"/>
        <v>0</v>
      </c>
      <c r="N298" s="1436"/>
      <c r="O298" s="1435">
        <f t="shared" si="51"/>
        <v>0</v>
      </c>
      <c r="P298" s="1435">
        <f t="shared" si="52"/>
        <v>13500</v>
      </c>
      <c r="Q298" s="1435"/>
      <c r="R298" s="125"/>
      <c r="S298" s="344"/>
    </row>
    <row r="299" spans="1:19" s="40" customFormat="1" ht="15.95" hidden="1" customHeight="1">
      <c r="B299" s="3209"/>
      <c r="C299" s="1336">
        <v>41842</v>
      </c>
      <c r="D299" s="807" t="s">
        <v>788</v>
      </c>
      <c r="E299" s="1436" t="s">
        <v>10</v>
      </c>
      <c r="F299" s="1436">
        <v>1</v>
      </c>
      <c r="G299" s="123">
        <v>20</v>
      </c>
      <c r="H299" s="764">
        <f t="shared" si="53"/>
        <v>20</v>
      </c>
      <c r="I299" s="1433">
        <f t="shared" si="54"/>
        <v>10000</v>
      </c>
      <c r="J299" s="1436"/>
      <c r="K299" s="1435"/>
      <c r="L299" s="764"/>
      <c r="M299" s="1435">
        <f t="shared" si="50"/>
        <v>0</v>
      </c>
      <c r="N299" s="1436"/>
      <c r="O299" s="1435">
        <f t="shared" si="51"/>
        <v>0</v>
      </c>
      <c r="P299" s="1435">
        <f t="shared" si="52"/>
        <v>10000</v>
      </c>
      <c r="Q299" s="1435"/>
      <c r="R299" s="125"/>
      <c r="S299" s="344"/>
    </row>
    <row r="300" spans="1:19" s="40" customFormat="1" ht="15.95" hidden="1" customHeight="1">
      <c r="B300" s="3209"/>
      <c r="C300" s="1336">
        <v>41842</v>
      </c>
      <c r="D300" s="3" t="s">
        <v>473</v>
      </c>
      <c r="E300" s="1436" t="s">
        <v>10</v>
      </c>
      <c r="F300" s="1431">
        <v>1</v>
      </c>
      <c r="G300" s="1431"/>
      <c r="H300" s="366">
        <f t="shared" si="53"/>
        <v>0</v>
      </c>
      <c r="I300" s="1432">
        <f t="shared" si="54"/>
        <v>0</v>
      </c>
      <c r="J300" s="167"/>
      <c r="K300" s="699">
        <f>F300*10000</f>
        <v>10000</v>
      </c>
      <c r="L300" s="764">
        <v>2</v>
      </c>
      <c r="M300" s="1435">
        <f t="shared" ref="M300:M357" si="55">L300*10000</f>
        <v>20000</v>
      </c>
      <c r="N300" s="1436"/>
      <c r="O300" s="1435">
        <f t="shared" ref="O300:O357" si="56">N300*15000</f>
        <v>0</v>
      </c>
      <c r="P300" s="1435">
        <f>I300+K300+M300+O300</f>
        <v>30000</v>
      </c>
      <c r="Q300" s="1435"/>
      <c r="R300" s="125"/>
      <c r="S300" s="344"/>
    </row>
    <row r="301" spans="1:19" s="40" customFormat="1" ht="15.95" hidden="1" customHeight="1">
      <c r="B301" s="3209">
        <v>28</v>
      </c>
      <c r="C301" s="1336">
        <v>41843</v>
      </c>
      <c r="D301" s="807" t="s">
        <v>788</v>
      </c>
      <c r="E301" s="1436" t="s">
        <v>10</v>
      </c>
      <c r="F301" s="1436">
        <v>2</v>
      </c>
      <c r="G301" s="123">
        <v>20</v>
      </c>
      <c r="H301" s="764">
        <f t="shared" si="53"/>
        <v>40</v>
      </c>
      <c r="I301" s="1433">
        <f t="shared" si="54"/>
        <v>20000</v>
      </c>
      <c r="J301" s="1436"/>
      <c r="K301" s="1435"/>
      <c r="L301" s="764"/>
      <c r="M301" s="1435">
        <f t="shared" si="55"/>
        <v>0</v>
      </c>
      <c r="N301" s="1436"/>
      <c r="O301" s="1435">
        <f t="shared" si="56"/>
        <v>0</v>
      </c>
      <c r="P301" s="1435">
        <f>I301+K301+M301+O301</f>
        <v>20000</v>
      </c>
      <c r="Q301" s="1435"/>
      <c r="R301" s="125"/>
    </row>
    <row r="302" spans="1:19" s="40" customFormat="1" ht="15.95" hidden="1" customHeight="1">
      <c r="B302" s="3209"/>
      <c r="C302" s="1336">
        <v>41843</v>
      </c>
      <c r="D302" s="3" t="s">
        <v>473</v>
      </c>
      <c r="E302" s="1436" t="s">
        <v>10</v>
      </c>
      <c r="F302" s="1431">
        <v>1</v>
      </c>
      <c r="G302" s="1431"/>
      <c r="H302" s="366">
        <f t="shared" si="53"/>
        <v>0</v>
      </c>
      <c r="I302" s="1432">
        <f t="shared" si="54"/>
        <v>0</v>
      </c>
      <c r="J302" s="167"/>
      <c r="K302" s="699">
        <f>F302*10000</f>
        <v>10000</v>
      </c>
      <c r="L302" s="764">
        <v>2</v>
      </c>
      <c r="M302" s="1435">
        <f t="shared" si="55"/>
        <v>20000</v>
      </c>
      <c r="N302" s="1436"/>
      <c r="O302" s="1435">
        <f t="shared" si="56"/>
        <v>0</v>
      </c>
      <c r="P302" s="1435">
        <f t="shared" si="52"/>
        <v>30000</v>
      </c>
      <c r="Q302" s="1435"/>
      <c r="R302" s="125"/>
    </row>
    <row r="303" spans="1:19" s="40" customFormat="1" ht="15.95" hidden="1" customHeight="1">
      <c r="A303" s="1467"/>
      <c r="B303" s="3209">
        <v>29</v>
      </c>
      <c r="C303" s="1336">
        <v>41844</v>
      </c>
      <c r="D303" s="807" t="s">
        <v>788</v>
      </c>
      <c r="E303" s="1436" t="s">
        <v>10</v>
      </c>
      <c r="F303" s="1436">
        <v>1</v>
      </c>
      <c r="G303" s="123">
        <v>20</v>
      </c>
      <c r="H303" s="764">
        <f t="shared" si="53"/>
        <v>20</v>
      </c>
      <c r="I303" s="1433">
        <f t="shared" si="54"/>
        <v>10000</v>
      </c>
      <c r="J303" s="1436"/>
      <c r="K303" s="1435"/>
      <c r="L303" s="764"/>
      <c r="M303" s="1435">
        <f t="shared" si="55"/>
        <v>0</v>
      </c>
      <c r="N303" s="1436"/>
      <c r="O303" s="1435">
        <f t="shared" si="56"/>
        <v>0</v>
      </c>
      <c r="P303" s="1435">
        <f>I303+K303+M303+O303</f>
        <v>10000</v>
      </c>
      <c r="Q303" s="1435"/>
      <c r="R303" s="125"/>
    </row>
    <row r="304" spans="1:19" s="40" customFormat="1" ht="15.95" hidden="1" customHeight="1">
      <c r="A304" s="1467"/>
      <c r="B304" s="3209"/>
      <c r="C304" s="1336">
        <v>41844</v>
      </c>
      <c r="D304" s="3" t="s">
        <v>473</v>
      </c>
      <c r="E304" s="1436" t="s">
        <v>10</v>
      </c>
      <c r="F304" s="1431">
        <v>1</v>
      </c>
      <c r="G304" s="1431"/>
      <c r="H304" s="366">
        <f t="shared" si="53"/>
        <v>0</v>
      </c>
      <c r="I304" s="1432">
        <f t="shared" si="54"/>
        <v>0</v>
      </c>
      <c r="J304" s="167"/>
      <c r="K304" s="699">
        <f>F304*10000</f>
        <v>10000</v>
      </c>
      <c r="L304" s="764">
        <v>2</v>
      </c>
      <c r="M304" s="1435">
        <f t="shared" si="55"/>
        <v>20000</v>
      </c>
      <c r="N304" s="1436"/>
      <c r="O304" s="1435">
        <f t="shared" si="56"/>
        <v>0</v>
      </c>
      <c r="P304" s="1435">
        <f t="shared" si="52"/>
        <v>30000</v>
      </c>
      <c r="Q304" s="1435"/>
      <c r="R304" s="125"/>
    </row>
    <row r="305" spans="1:18" s="40" customFormat="1" ht="15.95" hidden="1" customHeight="1" thickBot="1">
      <c r="A305" s="1467"/>
      <c r="B305" s="1443">
        <v>30</v>
      </c>
      <c r="C305" s="1338">
        <v>41845</v>
      </c>
      <c r="D305" s="1468" t="s">
        <v>797</v>
      </c>
      <c r="E305" s="1440"/>
      <c r="F305" s="1440"/>
      <c r="G305" s="765"/>
      <c r="H305" s="765">
        <f t="shared" si="47"/>
        <v>0</v>
      </c>
      <c r="I305" s="1439">
        <f t="shared" si="48"/>
        <v>0</v>
      </c>
      <c r="J305" s="1440"/>
      <c r="K305" s="767"/>
      <c r="L305" s="765"/>
      <c r="M305" s="767">
        <f t="shared" si="55"/>
        <v>0</v>
      </c>
      <c r="N305" s="1440"/>
      <c r="O305" s="767">
        <f t="shared" si="56"/>
        <v>0</v>
      </c>
      <c r="P305" s="767">
        <f t="shared" si="52"/>
        <v>0</v>
      </c>
      <c r="Q305" s="767"/>
      <c r="R305" s="792"/>
    </row>
    <row r="306" spans="1:18" s="40" customFormat="1" ht="15.95" hidden="1" customHeight="1">
      <c r="B306" s="2039">
        <v>1</v>
      </c>
      <c r="C306" s="695">
        <v>41846</v>
      </c>
      <c r="D306" s="1086" t="s">
        <v>797</v>
      </c>
      <c r="E306" s="1463"/>
      <c r="F306" s="1463"/>
      <c r="G306" s="1464"/>
      <c r="H306" s="771"/>
      <c r="I306" s="2032">
        <f t="shared" ref="I306:I363" si="57">H306*500</f>
        <v>0</v>
      </c>
      <c r="J306" s="773"/>
      <c r="K306" s="2032"/>
      <c r="L306" s="1029"/>
      <c r="M306" s="2040">
        <f t="shared" si="55"/>
        <v>0</v>
      </c>
      <c r="N306" s="770"/>
      <c r="O306" s="2040">
        <f t="shared" si="56"/>
        <v>0</v>
      </c>
      <c r="P306" s="2040">
        <f t="shared" si="52"/>
        <v>0</v>
      </c>
      <c r="Q306" s="1036"/>
      <c r="R306" s="775"/>
    </row>
    <row r="307" spans="1:18" s="40" customFormat="1" ht="15.95" hidden="1" customHeight="1">
      <c r="B307" s="2027">
        <v>2</v>
      </c>
      <c r="C307" s="108">
        <v>41847</v>
      </c>
      <c r="D307" s="896" t="s">
        <v>797</v>
      </c>
      <c r="E307" s="1470"/>
      <c r="F307" s="1470"/>
      <c r="G307" s="1471"/>
      <c r="H307" s="764"/>
      <c r="I307" s="2031">
        <f t="shared" si="57"/>
        <v>0</v>
      </c>
      <c r="J307" s="119"/>
      <c r="K307" s="2031"/>
      <c r="L307" s="123"/>
      <c r="M307" s="2033">
        <f t="shared" si="55"/>
        <v>0</v>
      </c>
      <c r="N307" s="2034"/>
      <c r="O307" s="2033">
        <f t="shared" si="56"/>
        <v>0</v>
      </c>
      <c r="P307" s="2033">
        <f t="shared" si="52"/>
        <v>0</v>
      </c>
      <c r="Q307" s="124"/>
      <c r="R307" s="125"/>
    </row>
    <row r="308" spans="1:18" s="40" customFormat="1" ht="15.95" hidden="1" customHeight="1">
      <c r="B308" s="2027">
        <v>3</v>
      </c>
      <c r="C308" s="108">
        <v>41848</v>
      </c>
      <c r="D308" s="896" t="s">
        <v>972</v>
      </c>
      <c r="E308" s="2034"/>
      <c r="F308" s="2034"/>
      <c r="G308" s="123"/>
      <c r="H308" s="764"/>
      <c r="I308" s="2031">
        <f t="shared" si="57"/>
        <v>0</v>
      </c>
      <c r="J308" s="777"/>
      <c r="K308" s="2031"/>
      <c r="L308" s="123"/>
      <c r="M308" s="2033">
        <f t="shared" si="55"/>
        <v>0</v>
      </c>
      <c r="N308" s="2034"/>
      <c r="O308" s="2033">
        <f t="shared" si="56"/>
        <v>0</v>
      </c>
      <c r="P308" s="2033">
        <f t="shared" si="52"/>
        <v>0</v>
      </c>
      <c r="Q308" s="2033"/>
      <c r="R308" s="125"/>
    </row>
    <row r="309" spans="1:18" s="40" customFormat="1" ht="15.95" hidden="1" customHeight="1">
      <c r="B309" s="2027">
        <v>4</v>
      </c>
      <c r="C309" s="108">
        <v>41849</v>
      </c>
      <c r="D309" s="896" t="s">
        <v>972</v>
      </c>
      <c r="E309" s="2034"/>
      <c r="F309" s="2034"/>
      <c r="G309" s="2034"/>
      <c r="H309" s="764"/>
      <c r="I309" s="122">
        <f t="shared" si="57"/>
        <v>0</v>
      </c>
      <c r="J309" s="2034"/>
      <c r="K309" s="779"/>
      <c r="L309" s="123"/>
      <c r="M309" s="2033">
        <f t="shared" si="55"/>
        <v>0</v>
      </c>
      <c r="N309" s="2034"/>
      <c r="O309" s="2033">
        <f t="shared" si="56"/>
        <v>0</v>
      </c>
      <c r="P309" s="2033">
        <f t="shared" si="52"/>
        <v>0</v>
      </c>
      <c r="Q309" s="124"/>
      <c r="R309" s="1025"/>
    </row>
    <row r="310" spans="1:18" s="40" customFormat="1" ht="15.95" hidden="1" customHeight="1">
      <c r="B310" s="2037">
        <v>5</v>
      </c>
      <c r="C310" s="108">
        <v>41850</v>
      </c>
      <c r="D310" s="896" t="s">
        <v>972</v>
      </c>
      <c r="E310" s="2034"/>
      <c r="F310" s="2034"/>
      <c r="G310" s="764"/>
      <c r="H310" s="764"/>
      <c r="I310" s="2031">
        <f t="shared" si="57"/>
        <v>0</v>
      </c>
      <c r="J310" s="2034"/>
      <c r="K310" s="2031"/>
      <c r="L310" s="123"/>
      <c r="M310" s="2033">
        <f t="shared" si="55"/>
        <v>0</v>
      </c>
      <c r="N310" s="2034"/>
      <c r="O310" s="2033">
        <f t="shared" si="56"/>
        <v>0</v>
      </c>
      <c r="P310" s="2033">
        <f t="shared" si="52"/>
        <v>0</v>
      </c>
      <c r="Q310" s="124"/>
      <c r="R310" s="1025"/>
    </row>
    <row r="311" spans="1:18" s="40" customFormat="1" ht="15.95" hidden="1" customHeight="1">
      <c r="B311" s="2027">
        <v>6</v>
      </c>
      <c r="C311" s="108">
        <v>41851</v>
      </c>
      <c r="D311" s="896" t="s">
        <v>972</v>
      </c>
      <c r="E311" s="2034"/>
      <c r="F311" s="784"/>
      <c r="G311" s="785"/>
      <c r="H311" s="764"/>
      <c r="I311" s="2031">
        <f t="shared" si="57"/>
        <v>0</v>
      </c>
      <c r="J311" s="786"/>
      <c r="K311" s="787"/>
      <c r="L311" s="123"/>
      <c r="M311" s="2033">
        <f t="shared" si="55"/>
        <v>0</v>
      </c>
      <c r="N311" s="2034"/>
      <c r="O311" s="2033">
        <f t="shared" si="56"/>
        <v>0</v>
      </c>
      <c r="P311" s="2033">
        <f t="shared" si="52"/>
        <v>0</v>
      </c>
      <c r="Q311" s="788"/>
      <c r="R311" s="789"/>
    </row>
    <row r="312" spans="1:18" s="40" customFormat="1" ht="15.95" hidden="1" customHeight="1">
      <c r="B312" s="2037">
        <v>7</v>
      </c>
      <c r="C312" s="108">
        <v>41852</v>
      </c>
      <c r="D312" s="896" t="s">
        <v>972</v>
      </c>
      <c r="E312" s="2034"/>
      <c r="F312" s="2034"/>
      <c r="G312" s="123"/>
      <c r="H312" s="764"/>
      <c r="I312" s="2031">
        <f t="shared" si="57"/>
        <v>0</v>
      </c>
      <c r="J312" s="777"/>
      <c r="K312" s="2031"/>
      <c r="L312" s="123"/>
      <c r="M312" s="2033">
        <f t="shared" si="55"/>
        <v>0</v>
      </c>
      <c r="N312" s="2034"/>
      <c r="O312" s="2033">
        <f t="shared" si="56"/>
        <v>0</v>
      </c>
      <c r="P312" s="2033">
        <f t="shared" si="52"/>
        <v>0</v>
      </c>
      <c r="Q312" s="2033"/>
      <c r="R312" s="125"/>
    </row>
    <row r="313" spans="1:18" s="40" customFormat="1" ht="15.95" hidden="1" customHeight="1">
      <c r="B313" s="2027">
        <v>8</v>
      </c>
      <c r="C313" s="108">
        <v>41853</v>
      </c>
      <c r="D313" s="896" t="s">
        <v>972</v>
      </c>
      <c r="E313" s="2034"/>
      <c r="F313" s="2034"/>
      <c r="G313" s="764"/>
      <c r="H313" s="764"/>
      <c r="I313" s="2031">
        <f t="shared" si="57"/>
        <v>0</v>
      </c>
      <c r="J313" s="2034"/>
      <c r="K313" s="2033"/>
      <c r="L313" s="123"/>
      <c r="M313" s="2033">
        <f t="shared" si="55"/>
        <v>0</v>
      </c>
      <c r="N313" s="2034"/>
      <c r="O313" s="2033">
        <f t="shared" si="56"/>
        <v>0</v>
      </c>
      <c r="P313" s="2033">
        <f t="shared" si="52"/>
        <v>0</v>
      </c>
      <c r="Q313" s="2033"/>
      <c r="R313" s="125"/>
    </row>
    <row r="314" spans="1:18" s="40" customFormat="1" ht="15.95" hidden="1" customHeight="1">
      <c r="B314" s="2038">
        <v>9</v>
      </c>
      <c r="C314" s="1465">
        <v>41854</v>
      </c>
      <c r="D314" s="896" t="s">
        <v>972</v>
      </c>
      <c r="E314" s="2034"/>
      <c r="F314" s="2034"/>
      <c r="G314" s="764"/>
      <c r="H314" s="764"/>
      <c r="I314" s="2031">
        <f t="shared" si="57"/>
        <v>0</v>
      </c>
      <c r="J314" s="2034"/>
      <c r="K314" s="2033"/>
      <c r="L314" s="123"/>
      <c r="M314" s="2033">
        <f t="shared" si="55"/>
        <v>0</v>
      </c>
      <c r="N314" s="2034"/>
      <c r="O314" s="2033">
        <f t="shared" si="56"/>
        <v>0</v>
      </c>
      <c r="P314" s="2033">
        <f t="shared" si="52"/>
        <v>0</v>
      </c>
      <c r="Q314" s="2033"/>
      <c r="R314" s="125"/>
    </row>
    <row r="315" spans="1:18" s="40" customFormat="1" ht="15.95" hidden="1" customHeight="1">
      <c r="B315" s="2027">
        <v>10</v>
      </c>
      <c r="C315" s="108">
        <v>41855</v>
      </c>
      <c r="D315" s="115" t="s">
        <v>473</v>
      </c>
      <c r="E315" s="2139" t="s">
        <v>10</v>
      </c>
      <c r="F315" s="2034">
        <v>1</v>
      </c>
      <c r="G315" s="123"/>
      <c r="H315" s="764"/>
      <c r="I315" s="2031">
        <f t="shared" si="57"/>
        <v>0</v>
      </c>
      <c r="J315" s="786"/>
      <c r="K315" s="699">
        <f>F315*10000</f>
        <v>10000</v>
      </c>
      <c r="L315" s="123"/>
      <c r="M315" s="2033">
        <f t="shared" si="55"/>
        <v>0</v>
      </c>
      <c r="N315" s="2034"/>
      <c r="O315" s="2033">
        <f t="shared" si="56"/>
        <v>0</v>
      </c>
      <c r="P315" s="2033">
        <f t="shared" si="52"/>
        <v>10000</v>
      </c>
      <c r="Q315" s="2033"/>
      <c r="R315" s="125"/>
    </row>
    <row r="316" spans="1:18" s="40" customFormat="1" ht="15.95" hidden="1" customHeight="1">
      <c r="B316" s="3186">
        <v>11</v>
      </c>
      <c r="C316" s="108">
        <v>41856</v>
      </c>
      <c r="D316" s="1959" t="s">
        <v>788</v>
      </c>
      <c r="E316" s="2139" t="s">
        <v>10</v>
      </c>
      <c r="F316" s="2034">
        <v>1</v>
      </c>
      <c r="G316" s="764"/>
      <c r="H316" s="764">
        <f>F316*G316</f>
        <v>0</v>
      </c>
      <c r="I316" s="2141">
        <f t="shared" si="57"/>
        <v>0</v>
      </c>
      <c r="J316" s="2139" t="s">
        <v>127</v>
      </c>
      <c r="K316" s="2141">
        <f>F316*12500</f>
        <v>12500</v>
      </c>
      <c r="L316" s="123"/>
      <c r="M316" s="2033">
        <f>L316*10000</f>
        <v>0</v>
      </c>
      <c r="N316" s="2034"/>
      <c r="O316" s="2033">
        <f>N316*15000</f>
        <v>0</v>
      </c>
      <c r="P316" s="2033">
        <f>I316+K316+M316+O316</f>
        <v>12500</v>
      </c>
      <c r="Q316" s="2033"/>
      <c r="R316" s="125"/>
    </row>
    <row r="317" spans="1:18" s="40" customFormat="1" ht="15.95" hidden="1" customHeight="1">
      <c r="B317" s="3187"/>
      <c r="C317" s="108">
        <v>41856</v>
      </c>
      <c r="D317" s="3" t="s">
        <v>473</v>
      </c>
      <c r="E317" s="2139" t="s">
        <v>10</v>
      </c>
      <c r="F317" s="1470">
        <v>1</v>
      </c>
      <c r="G317" s="123">
        <v>20</v>
      </c>
      <c r="H317" s="764">
        <f>F317*G317</f>
        <v>20</v>
      </c>
      <c r="I317" s="2031">
        <f t="shared" si="57"/>
        <v>10000</v>
      </c>
      <c r="J317" s="119"/>
      <c r="K317" s="2031"/>
      <c r="L317" s="123"/>
      <c r="M317" s="2033">
        <f t="shared" si="55"/>
        <v>0</v>
      </c>
      <c r="N317" s="2034"/>
      <c r="O317" s="2033">
        <f t="shared" si="56"/>
        <v>0</v>
      </c>
      <c r="P317" s="2033">
        <f t="shared" ref="P317:P374" si="58">I317+K317+M317+O317</f>
        <v>10000</v>
      </c>
      <c r="Q317" s="124"/>
      <c r="R317" s="1025"/>
    </row>
    <row r="318" spans="1:18" s="40" customFormat="1" ht="15.95" hidden="1" customHeight="1">
      <c r="B318" s="2027">
        <v>12</v>
      </c>
      <c r="C318" s="108">
        <v>41857</v>
      </c>
      <c r="D318" s="1959" t="s">
        <v>788</v>
      </c>
      <c r="E318" s="2139" t="s">
        <v>10</v>
      </c>
      <c r="F318" s="1470">
        <v>3</v>
      </c>
      <c r="G318" s="764"/>
      <c r="H318" s="764">
        <f>F318*G318</f>
        <v>0</v>
      </c>
      <c r="I318" s="2141">
        <f t="shared" si="57"/>
        <v>0</v>
      </c>
      <c r="J318" s="2139" t="s">
        <v>127</v>
      </c>
      <c r="K318" s="2141">
        <f>F318*12500</f>
        <v>37500</v>
      </c>
      <c r="L318" s="123">
        <v>2</v>
      </c>
      <c r="M318" s="2033">
        <f t="shared" si="55"/>
        <v>20000</v>
      </c>
      <c r="N318" s="2034"/>
      <c r="O318" s="2033">
        <f t="shared" si="56"/>
        <v>0</v>
      </c>
      <c r="P318" s="2033">
        <f t="shared" si="58"/>
        <v>57500</v>
      </c>
      <c r="Q318" s="124"/>
      <c r="R318" s="1025"/>
    </row>
    <row r="319" spans="1:18" s="40" customFormat="1" ht="15.95" hidden="1" customHeight="1">
      <c r="B319" s="2037">
        <v>13</v>
      </c>
      <c r="C319" s="108">
        <v>41858</v>
      </c>
      <c r="D319" s="1959" t="s">
        <v>788</v>
      </c>
      <c r="E319" s="2139" t="s">
        <v>10</v>
      </c>
      <c r="F319" s="2034">
        <v>2</v>
      </c>
      <c r="G319" s="764"/>
      <c r="H319" s="764">
        <f>F319*G319</f>
        <v>0</v>
      </c>
      <c r="I319" s="2141">
        <f t="shared" si="57"/>
        <v>0</v>
      </c>
      <c r="J319" s="2139" t="s">
        <v>127</v>
      </c>
      <c r="K319" s="2141">
        <f>F319*12500</f>
        <v>25000</v>
      </c>
      <c r="L319" s="123">
        <v>2</v>
      </c>
      <c r="M319" s="2031">
        <f t="shared" si="55"/>
        <v>20000</v>
      </c>
      <c r="N319" s="123"/>
      <c r="O319" s="2031">
        <f t="shared" si="56"/>
        <v>0</v>
      </c>
      <c r="P319" s="124">
        <f t="shared" si="58"/>
        <v>45000</v>
      </c>
      <c r="Q319" s="2031"/>
      <c r="R319" s="125"/>
    </row>
    <row r="320" spans="1:18" s="40" customFormat="1" ht="15.95" hidden="1" customHeight="1">
      <c r="B320" s="2027">
        <v>14</v>
      </c>
      <c r="C320" s="108">
        <v>41859</v>
      </c>
      <c r="D320" s="1024" t="s">
        <v>95</v>
      </c>
      <c r="E320" s="2034"/>
      <c r="F320" s="2034"/>
      <c r="G320" s="123"/>
      <c r="H320" s="764"/>
      <c r="I320" s="2031">
        <f t="shared" si="57"/>
        <v>0</v>
      </c>
      <c r="J320" s="2034"/>
      <c r="K320" s="2033"/>
      <c r="L320" s="123"/>
      <c r="M320" s="2033">
        <f t="shared" si="55"/>
        <v>0</v>
      </c>
      <c r="N320" s="2034"/>
      <c r="O320" s="2033">
        <f t="shared" si="56"/>
        <v>0</v>
      </c>
      <c r="P320" s="2033">
        <f t="shared" si="58"/>
        <v>0</v>
      </c>
      <c r="Q320" s="2033"/>
      <c r="R320" s="125"/>
    </row>
    <row r="321" spans="2:18" s="40" customFormat="1" ht="15.95" hidden="1" customHeight="1">
      <c r="B321" s="2043">
        <v>15</v>
      </c>
      <c r="C321" s="108">
        <v>41860</v>
      </c>
      <c r="D321" s="1959" t="s">
        <v>788</v>
      </c>
      <c r="E321" s="2139" t="s">
        <v>10</v>
      </c>
      <c r="F321" s="2034">
        <v>2</v>
      </c>
      <c r="G321" s="764"/>
      <c r="H321" s="764">
        <f>F321*G321</f>
        <v>0</v>
      </c>
      <c r="I321" s="2141">
        <f t="shared" si="57"/>
        <v>0</v>
      </c>
      <c r="J321" s="2139" t="s">
        <v>127</v>
      </c>
      <c r="K321" s="2141">
        <f>F321*12500</f>
        <v>25000</v>
      </c>
      <c r="L321" s="123"/>
      <c r="M321" s="2033">
        <f t="shared" si="55"/>
        <v>0</v>
      </c>
      <c r="N321" s="2034"/>
      <c r="O321" s="2033">
        <f t="shared" si="56"/>
        <v>0</v>
      </c>
      <c r="P321" s="2033">
        <f t="shared" si="58"/>
        <v>25000</v>
      </c>
      <c r="Q321" s="2033"/>
      <c r="R321" s="2164"/>
    </row>
    <row r="322" spans="2:18" s="40" customFormat="1" ht="15.95" hidden="1" customHeight="1">
      <c r="B322" s="386">
        <v>16</v>
      </c>
      <c r="C322" s="104">
        <v>41861</v>
      </c>
      <c r="D322" s="1959" t="s">
        <v>788</v>
      </c>
      <c r="E322" s="2139" t="s">
        <v>10</v>
      </c>
      <c r="F322" s="2034">
        <v>1</v>
      </c>
      <c r="G322" s="764"/>
      <c r="H322" s="764">
        <f>F322*G322</f>
        <v>0</v>
      </c>
      <c r="I322" s="2141">
        <f t="shared" si="57"/>
        <v>0</v>
      </c>
      <c r="J322" s="2139" t="s">
        <v>127</v>
      </c>
      <c r="K322" s="2141">
        <f>F322*12500</f>
        <v>12500</v>
      </c>
      <c r="L322" s="123"/>
      <c r="M322" s="2033">
        <f t="shared" si="55"/>
        <v>0</v>
      </c>
      <c r="N322" s="2034"/>
      <c r="O322" s="2033">
        <f t="shared" si="56"/>
        <v>0</v>
      </c>
      <c r="P322" s="2033">
        <f t="shared" si="58"/>
        <v>12500</v>
      </c>
      <c r="Q322" s="2033"/>
      <c r="R322" s="125"/>
    </row>
    <row r="323" spans="2:18" s="40" customFormat="1" ht="15.95" hidden="1" customHeight="1">
      <c r="B323" s="2037">
        <v>17</v>
      </c>
      <c r="C323" s="108">
        <v>41862</v>
      </c>
      <c r="D323" s="1024" t="s">
        <v>970</v>
      </c>
      <c r="E323" s="2034"/>
      <c r="F323" s="2029"/>
      <c r="G323" s="123"/>
      <c r="H323" s="764"/>
      <c r="I323" s="2030">
        <f t="shared" si="57"/>
        <v>0</v>
      </c>
      <c r="J323" s="167"/>
      <c r="K323" s="699"/>
      <c r="L323" s="123"/>
      <c r="M323" s="2033">
        <f t="shared" si="55"/>
        <v>0</v>
      </c>
      <c r="N323" s="2034"/>
      <c r="O323" s="2033">
        <f t="shared" si="56"/>
        <v>0</v>
      </c>
      <c r="P323" s="2033">
        <f t="shared" si="58"/>
        <v>0</v>
      </c>
      <c r="Q323" s="2033"/>
      <c r="R323" s="125"/>
    </row>
    <row r="324" spans="2:18" s="40" customFormat="1" ht="15.95" hidden="1" customHeight="1">
      <c r="B324" s="2027">
        <v>18</v>
      </c>
      <c r="C324" s="108">
        <v>41863</v>
      </c>
      <c r="D324" s="3" t="s">
        <v>473</v>
      </c>
      <c r="E324" s="2139" t="s">
        <v>10</v>
      </c>
      <c r="F324" s="2034">
        <v>1</v>
      </c>
      <c r="G324" s="123"/>
      <c r="H324" s="764"/>
      <c r="I324" s="2031">
        <f t="shared" si="57"/>
        <v>0</v>
      </c>
      <c r="J324" s="2034"/>
      <c r="K324" s="699">
        <f>F324*10000</f>
        <v>10000</v>
      </c>
      <c r="L324" s="123">
        <v>2</v>
      </c>
      <c r="M324" s="2033">
        <f t="shared" si="55"/>
        <v>20000</v>
      </c>
      <c r="N324" s="2034"/>
      <c r="O324" s="2033">
        <f t="shared" si="56"/>
        <v>0</v>
      </c>
      <c r="P324" s="2033">
        <f t="shared" si="58"/>
        <v>30000</v>
      </c>
      <c r="Q324" s="2033"/>
      <c r="R324" s="125"/>
    </row>
    <row r="325" spans="2:18" s="40" customFormat="1" ht="15.95" hidden="1" customHeight="1">
      <c r="B325" s="3186">
        <v>19</v>
      </c>
      <c r="C325" s="108">
        <v>41864</v>
      </c>
      <c r="D325" s="1959" t="s">
        <v>788</v>
      </c>
      <c r="E325" s="2139" t="s">
        <v>10</v>
      </c>
      <c r="F325" s="2034">
        <v>1</v>
      </c>
      <c r="G325" s="764"/>
      <c r="H325" s="764">
        <f>F325*G325</f>
        <v>0</v>
      </c>
      <c r="I325" s="2141">
        <f t="shared" si="57"/>
        <v>0</v>
      </c>
      <c r="J325" s="2139" t="s">
        <v>127</v>
      </c>
      <c r="K325" s="2141">
        <f>F325*12500</f>
        <v>12500</v>
      </c>
      <c r="L325" s="123"/>
      <c r="M325" s="2033"/>
      <c r="N325" s="2034"/>
      <c r="O325" s="2033"/>
      <c r="P325" s="2033"/>
      <c r="Q325" s="2033"/>
      <c r="R325" s="125"/>
    </row>
    <row r="326" spans="2:18" s="40" customFormat="1" ht="15.95" hidden="1" customHeight="1">
      <c r="B326" s="3187"/>
      <c r="C326" s="108">
        <v>41864</v>
      </c>
      <c r="D326" s="3" t="s">
        <v>473</v>
      </c>
      <c r="E326" s="2139" t="s">
        <v>10</v>
      </c>
      <c r="F326" s="2034">
        <v>1</v>
      </c>
      <c r="G326" s="764"/>
      <c r="H326" s="764">
        <f>F326*G326</f>
        <v>0</v>
      </c>
      <c r="I326" s="2031">
        <f t="shared" si="57"/>
        <v>0</v>
      </c>
      <c r="J326" s="2034"/>
      <c r="K326" s="699">
        <f>F326*10000</f>
        <v>10000</v>
      </c>
      <c r="L326" s="764">
        <v>2</v>
      </c>
      <c r="M326" s="2033">
        <f t="shared" si="55"/>
        <v>20000</v>
      </c>
      <c r="N326" s="2034"/>
      <c r="O326" s="2033">
        <f t="shared" si="56"/>
        <v>0</v>
      </c>
      <c r="P326" s="2033">
        <f t="shared" si="58"/>
        <v>30000</v>
      </c>
      <c r="Q326" s="2033"/>
      <c r="R326" s="125"/>
    </row>
    <row r="327" spans="2:18" s="40" customFormat="1" ht="15.95" hidden="1" customHeight="1">
      <c r="B327" s="2027">
        <v>20</v>
      </c>
      <c r="C327" s="108">
        <v>41865</v>
      </c>
      <c r="D327" s="3" t="s">
        <v>1007</v>
      </c>
      <c r="E327" s="2139" t="s">
        <v>10</v>
      </c>
      <c r="F327" s="42">
        <v>1</v>
      </c>
      <c r="G327" s="42"/>
      <c r="H327" s="764"/>
      <c r="I327" s="2031">
        <f t="shared" si="57"/>
        <v>0</v>
      </c>
      <c r="J327" s="42" t="s">
        <v>127</v>
      </c>
      <c r="K327" s="1001">
        <v>50000</v>
      </c>
      <c r="L327" s="764"/>
      <c r="M327" s="2033">
        <f t="shared" si="55"/>
        <v>0</v>
      </c>
      <c r="N327" s="2034"/>
      <c r="O327" s="2033">
        <f t="shared" si="56"/>
        <v>0</v>
      </c>
      <c r="P327" s="2033">
        <f t="shared" si="58"/>
        <v>50000</v>
      </c>
      <c r="Q327" s="2033"/>
      <c r="R327" s="125"/>
    </row>
    <row r="328" spans="2:18" s="40" customFormat="1" ht="15.95" hidden="1" customHeight="1">
      <c r="B328" s="2037">
        <v>21</v>
      </c>
      <c r="C328" s="108">
        <v>41866</v>
      </c>
      <c r="D328" s="27" t="s">
        <v>1008</v>
      </c>
      <c r="E328" s="2139" t="s">
        <v>810</v>
      </c>
      <c r="F328" s="2034">
        <v>1</v>
      </c>
      <c r="G328" s="764">
        <v>25</v>
      </c>
      <c r="H328" s="764">
        <f>F328*G328</f>
        <v>25</v>
      </c>
      <c r="I328" s="2031">
        <f t="shared" si="57"/>
        <v>12500</v>
      </c>
      <c r="J328" s="42"/>
      <c r="K328" s="42"/>
      <c r="L328" s="764"/>
      <c r="M328" s="2033">
        <f t="shared" si="55"/>
        <v>0</v>
      </c>
      <c r="N328" s="2034"/>
      <c r="O328" s="2033">
        <f t="shared" si="56"/>
        <v>0</v>
      </c>
      <c r="P328" s="2033">
        <f t="shared" si="58"/>
        <v>12500</v>
      </c>
      <c r="Q328" s="2033"/>
      <c r="R328" s="125"/>
    </row>
    <row r="329" spans="2:18" s="40" customFormat="1" ht="15.95" hidden="1" customHeight="1">
      <c r="B329" s="2027">
        <v>22</v>
      </c>
      <c r="C329" s="108">
        <v>41867</v>
      </c>
      <c r="D329" s="27" t="s">
        <v>1008</v>
      </c>
      <c r="E329" s="2139" t="s">
        <v>810</v>
      </c>
      <c r="F329" s="2034">
        <v>1</v>
      </c>
      <c r="G329" s="123">
        <v>25</v>
      </c>
      <c r="H329" s="764">
        <f>F329*G329</f>
        <v>25</v>
      </c>
      <c r="I329" s="2031">
        <f t="shared" si="57"/>
        <v>12500</v>
      </c>
      <c r="J329" s="42"/>
      <c r="K329" s="42"/>
      <c r="L329" s="764"/>
      <c r="M329" s="2033">
        <f t="shared" si="55"/>
        <v>0</v>
      </c>
      <c r="N329" s="2034"/>
      <c r="O329" s="2033">
        <f t="shared" si="56"/>
        <v>0</v>
      </c>
      <c r="P329" s="2033">
        <f t="shared" si="58"/>
        <v>12500</v>
      </c>
      <c r="Q329" s="2033"/>
      <c r="R329" s="125"/>
    </row>
    <row r="330" spans="2:18" s="40" customFormat="1" ht="15.95" hidden="1" customHeight="1">
      <c r="B330" s="2038">
        <v>23</v>
      </c>
      <c r="C330" s="1465">
        <v>41868</v>
      </c>
      <c r="D330" s="1024" t="s">
        <v>95</v>
      </c>
      <c r="E330" s="2034"/>
      <c r="F330" s="2029"/>
      <c r="G330" s="2029"/>
      <c r="H330" s="764"/>
      <c r="I330" s="2030">
        <f t="shared" si="57"/>
        <v>0</v>
      </c>
      <c r="J330" s="167"/>
      <c r="K330" s="699"/>
      <c r="L330" s="764"/>
      <c r="M330" s="2033">
        <f t="shared" si="55"/>
        <v>0</v>
      </c>
      <c r="N330" s="2034"/>
      <c r="O330" s="2033">
        <f t="shared" si="56"/>
        <v>0</v>
      </c>
      <c r="P330" s="2033">
        <f t="shared" si="58"/>
        <v>0</v>
      </c>
      <c r="Q330" s="2033"/>
      <c r="R330" s="125"/>
    </row>
    <row r="331" spans="2:18" s="40" customFormat="1" ht="15.95" hidden="1" customHeight="1">
      <c r="B331" s="2027">
        <v>24</v>
      </c>
      <c r="C331" s="108">
        <v>41869</v>
      </c>
      <c r="D331" s="251" t="s">
        <v>1009</v>
      </c>
      <c r="E331" s="2139" t="s">
        <v>39</v>
      </c>
      <c r="F331" s="46">
        <v>1</v>
      </c>
      <c r="G331" s="46">
        <v>150</v>
      </c>
      <c r="H331" s="764">
        <f>F331*G331</f>
        <v>150</v>
      </c>
      <c r="I331" s="973">
        <f t="shared" si="57"/>
        <v>75000</v>
      </c>
      <c r="J331" s="57"/>
      <c r="K331" s="28"/>
      <c r="L331" s="764">
        <v>5</v>
      </c>
      <c r="M331" s="2033">
        <f t="shared" si="55"/>
        <v>50000</v>
      </c>
      <c r="N331" s="2034"/>
      <c r="O331" s="2033">
        <f t="shared" si="56"/>
        <v>0</v>
      </c>
      <c r="P331" s="2033">
        <f t="shared" si="58"/>
        <v>125000</v>
      </c>
      <c r="Q331" s="2033"/>
      <c r="R331" s="125"/>
    </row>
    <row r="332" spans="2:18" s="40" customFormat="1" ht="15.95" hidden="1" customHeight="1">
      <c r="B332" s="2037">
        <v>25</v>
      </c>
      <c r="C332" s="108">
        <v>41870</v>
      </c>
      <c r="D332" s="1024" t="s">
        <v>95</v>
      </c>
      <c r="E332" s="2034"/>
      <c r="F332" s="2034"/>
      <c r="G332" s="123"/>
      <c r="H332" s="764"/>
      <c r="I332" s="2031">
        <f t="shared" si="57"/>
        <v>0</v>
      </c>
      <c r="J332" s="2034"/>
      <c r="K332" s="2033"/>
      <c r="L332" s="764"/>
      <c r="M332" s="2033">
        <f t="shared" si="55"/>
        <v>0</v>
      </c>
      <c r="N332" s="2034"/>
      <c r="O332" s="2033">
        <f t="shared" si="56"/>
        <v>0</v>
      </c>
      <c r="P332" s="2033">
        <f t="shared" si="58"/>
        <v>0</v>
      </c>
      <c r="Q332" s="2033"/>
      <c r="R332" s="125"/>
    </row>
    <row r="333" spans="2:18" s="40" customFormat="1" ht="15.95" hidden="1" customHeight="1">
      <c r="B333" s="2027">
        <v>26</v>
      </c>
      <c r="C333" s="108">
        <v>41871</v>
      </c>
      <c r="D333" s="1018" t="s">
        <v>1010</v>
      </c>
      <c r="E333" s="2034"/>
      <c r="F333" s="2034"/>
      <c r="G333" s="764"/>
      <c r="H333" s="764"/>
      <c r="I333" s="2031">
        <f t="shared" si="57"/>
        <v>0</v>
      </c>
      <c r="J333" s="2034"/>
      <c r="K333" s="2033"/>
      <c r="L333" s="764"/>
      <c r="M333" s="2033">
        <f t="shared" si="55"/>
        <v>0</v>
      </c>
      <c r="N333" s="2034"/>
      <c r="O333" s="2033">
        <f t="shared" si="56"/>
        <v>0</v>
      </c>
      <c r="P333" s="2033">
        <f t="shared" si="58"/>
        <v>0</v>
      </c>
      <c r="Q333" s="2033"/>
      <c r="R333" s="125"/>
    </row>
    <row r="334" spans="2:18" s="40" customFormat="1" ht="15.95" hidden="1" customHeight="1">
      <c r="B334" s="2037">
        <v>27</v>
      </c>
      <c r="C334" s="108">
        <v>41872</v>
      </c>
      <c r="D334" s="1024" t="s">
        <v>95</v>
      </c>
      <c r="E334" s="2034"/>
      <c r="F334" s="2034"/>
      <c r="G334" s="123"/>
      <c r="H334" s="764">
        <f>F334*G334</f>
        <v>0</v>
      </c>
      <c r="I334" s="2031">
        <f>H334*500</f>
        <v>0</v>
      </c>
      <c r="J334" s="2034"/>
      <c r="K334" s="2033"/>
      <c r="L334" s="764"/>
      <c r="M334" s="2033">
        <f>L334*10000</f>
        <v>0</v>
      </c>
      <c r="N334" s="2034"/>
      <c r="O334" s="2033">
        <f>N334*15000</f>
        <v>0</v>
      </c>
      <c r="P334" s="2033">
        <f>I334+K334+M334+O334</f>
        <v>0</v>
      </c>
      <c r="Q334" s="2033"/>
      <c r="R334" s="125"/>
    </row>
    <row r="335" spans="2:18" s="40" customFormat="1" ht="15.95" hidden="1" customHeight="1">
      <c r="B335" s="2027">
        <v>28</v>
      </c>
      <c r="C335" s="108">
        <v>41873</v>
      </c>
      <c r="D335" s="1024" t="s">
        <v>95</v>
      </c>
      <c r="E335" s="2034"/>
      <c r="F335" s="2034"/>
      <c r="G335" s="123"/>
      <c r="H335" s="764">
        <f>F335*G335</f>
        <v>0</v>
      </c>
      <c r="I335" s="2031">
        <f t="shared" si="57"/>
        <v>0</v>
      </c>
      <c r="J335" s="2034"/>
      <c r="K335" s="2033"/>
      <c r="L335" s="764"/>
      <c r="M335" s="2033">
        <f t="shared" si="55"/>
        <v>0</v>
      </c>
      <c r="N335" s="2034"/>
      <c r="O335" s="2033">
        <f t="shared" si="56"/>
        <v>0</v>
      </c>
      <c r="P335" s="2033">
        <f t="shared" si="58"/>
        <v>0</v>
      </c>
      <c r="Q335" s="2033"/>
      <c r="R335" s="125"/>
    </row>
    <row r="336" spans="2:18" s="40" customFormat="1" ht="15.95" hidden="1" customHeight="1">
      <c r="B336" s="2037">
        <v>29</v>
      </c>
      <c r="C336" s="108">
        <v>41874</v>
      </c>
      <c r="D336" s="1024" t="s">
        <v>95</v>
      </c>
      <c r="E336" s="2034"/>
      <c r="F336" s="2029"/>
      <c r="G336" s="2029"/>
      <c r="H336" s="764">
        <f>F336*G336</f>
        <v>0</v>
      </c>
      <c r="I336" s="2030">
        <f t="shared" si="57"/>
        <v>0</v>
      </c>
      <c r="J336" s="167"/>
      <c r="K336" s="699"/>
      <c r="L336" s="764"/>
      <c r="M336" s="2033">
        <f t="shared" si="55"/>
        <v>0</v>
      </c>
      <c r="N336" s="2034"/>
      <c r="O336" s="2033">
        <f t="shared" si="56"/>
        <v>0</v>
      </c>
      <c r="P336" s="2033">
        <f t="shared" si="58"/>
        <v>0</v>
      </c>
      <c r="Q336" s="2033"/>
      <c r="R336" s="125"/>
    </row>
    <row r="337" spans="2:18" s="40" customFormat="1" ht="15.95" hidden="1" customHeight="1">
      <c r="B337" s="386">
        <v>30</v>
      </c>
      <c r="C337" s="104">
        <v>41875</v>
      </c>
      <c r="D337" s="1024" t="s">
        <v>95</v>
      </c>
      <c r="E337" s="2139"/>
      <c r="F337" s="2139"/>
      <c r="G337" s="764"/>
      <c r="H337" s="764">
        <f>F337*G337</f>
        <v>0</v>
      </c>
      <c r="I337" s="2141">
        <f t="shared" si="57"/>
        <v>0</v>
      </c>
      <c r="J337" s="2139"/>
      <c r="K337" s="2140"/>
      <c r="L337" s="764"/>
      <c r="M337" s="2140">
        <f t="shared" si="55"/>
        <v>0</v>
      </c>
      <c r="N337" s="2139"/>
      <c r="O337" s="2140">
        <f t="shared" si="56"/>
        <v>0</v>
      </c>
      <c r="P337" s="2140">
        <f t="shared" si="58"/>
        <v>0</v>
      </c>
      <c r="Q337" s="2140"/>
      <c r="R337" s="125"/>
    </row>
    <row r="338" spans="2:18" s="40" customFormat="1" ht="15.95" hidden="1" customHeight="1" thickBot="1">
      <c r="B338" s="2158">
        <v>31</v>
      </c>
      <c r="C338" s="152">
        <v>41876</v>
      </c>
      <c r="D338" s="1108" t="s">
        <v>95</v>
      </c>
      <c r="E338" s="2155"/>
      <c r="F338" s="2155"/>
      <c r="G338" s="1013"/>
      <c r="H338" s="765">
        <f>F338*G338</f>
        <v>0</v>
      </c>
      <c r="I338" s="2142">
        <f t="shared" si="57"/>
        <v>0</v>
      </c>
      <c r="J338" s="2155"/>
      <c r="K338" s="767"/>
      <c r="L338" s="765"/>
      <c r="M338" s="767">
        <f t="shared" si="55"/>
        <v>0</v>
      </c>
      <c r="N338" s="2155"/>
      <c r="O338" s="767">
        <f t="shared" si="56"/>
        <v>0</v>
      </c>
      <c r="P338" s="767">
        <f t="shared" si="58"/>
        <v>0</v>
      </c>
      <c r="Q338" s="767"/>
      <c r="R338" s="792"/>
    </row>
    <row r="339" spans="2:18" s="31" customFormat="1" ht="15.95" hidden="1" customHeight="1">
      <c r="B339" s="2278">
        <v>1</v>
      </c>
      <c r="C339" s="769">
        <v>41877</v>
      </c>
      <c r="D339" s="2371" t="s">
        <v>973</v>
      </c>
      <c r="E339" s="770"/>
      <c r="F339" s="97"/>
      <c r="G339" s="97"/>
      <c r="H339" s="771"/>
      <c r="I339" s="970">
        <f t="shared" si="57"/>
        <v>0</v>
      </c>
      <c r="J339" s="467"/>
      <c r="K339" s="468"/>
      <c r="L339" s="771"/>
      <c r="M339" s="2279">
        <f t="shared" si="55"/>
        <v>0</v>
      </c>
      <c r="N339" s="770"/>
      <c r="O339" s="2279">
        <f t="shared" si="56"/>
        <v>0</v>
      </c>
      <c r="P339" s="2279">
        <f t="shared" si="58"/>
        <v>0</v>
      </c>
      <c r="Q339" s="2279"/>
      <c r="R339" s="775"/>
    </row>
    <row r="340" spans="2:18" s="31" customFormat="1" ht="15.95" hidden="1" customHeight="1">
      <c r="B340" s="2272">
        <v>2</v>
      </c>
      <c r="C340" s="526">
        <v>41878</v>
      </c>
      <c r="D340" s="1276" t="s">
        <v>973</v>
      </c>
      <c r="E340" s="2276"/>
      <c r="F340" s="2276"/>
      <c r="G340" s="123"/>
      <c r="H340" s="764"/>
      <c r="I340" s="2273">
        <f t="shared" si="57"/>
        <v>0</v>
      </c>
      <c r="J340" s="2276"/>
      <c r="K340" s="2275"/>
      <c r="L340" s="764"/>
      <c r="M340" s="2275">
        <f t="shared" si="55"/>
        <v>0</v>
      </c>
      <c r="N340" s="2276"/>
      <c r="O340" s="2275">
        <f t="shared" si="56"/>
        <v>0</v>
      </c>
      <c r="P340" s="2275">
        <f t="shared" si="58"/>
        <v>0</v>
      </c>
      <c r="Q340" s="2275"/>
      <c r="R340" s="125"/>
    </row>
    <row r="341" spans="2:18" s="31" customFormat="1" ht="15.95" hidden="1" customHeight="1">
      <c r="B341" s="2267">
        <v>3</v>
      </c>
      <c r="C341" s="526">
        <v>41879</v>
      </c>
      <c r="D341" s="1276" t="s">
        <v>973</v>
      </c>
      <c r="E341" s="2276"/>
      <c r="F341" s="2276"/>
      <c r="G341" s="764"/>
      <c r="H341" s="764"/>
      <c r="I341" s="2273">
        <f t="shared" si="57"/>
        <v>0</v>
      </c>
      <c r="J341" s="2276"/>
      <c r="K341" s="2275"/>
      <c r="L341" s="764"/>
      <c r="M341" s="2275">
        <f t="shared" si="55"/>
        <v>0</v>
      </c>
      <c r="N341" s="2276"/>
      <c r="O341" s="2275">
        <f t="shared" si="56"/>
        <v>0</v>
      </c>
      <c r="P341" s="2275">
        <f t="shared" si="58"/>
        <v>0</v>
      </c>
      <c r="Q341" s="2275"/>
      <c r="R341" s="125"/>
    </row>
    <row r="342" spans="2:18" s="31" customFormat="1" ht="15.95" hidden="1" customHeight="1">
      <c r="B342" s="2272">
        <v>4</v>
      </c>
      <c r="C342" s="526">
        <v>41880</v>
      </c>
      <c r="D342" s="1276" t="s">
        <v>1032</v>
      </c>
      <c r="E342" s="2276"/>
      <c r="F342" s="2276"/>
      <c r="G342" s="123"/>
      <c r="H342" s="764"/>
      <c r="I342" s="2273">
        <f t="shared" si="57"/>
        <v>0</v>
      </c>
      <c r="J342" s="2276"/>
      <c r="K342" s="2275"/>
      <c r="L342" s="764"/>
      <c r="M342" s="2275">
        <f t="shared" si="55"/>
        <v>0</v>
      </c>
      <c r="N342" s="2276"/>
      <c r="O342" s="2275">
        <f t="shared" si="56"/>
        <v>0</v>
      </c>
      <c r="P342" s="2275">
        <f t="shared" si="58"/>
        <v>0</v>
      </c>
      <c r="Q342" s="2275"/>
      <c r="R342" s="125"/>
    </row>
    <row r="343" spans="2:18" s="31" customFormat="1" ht="15.95" hidden="1" customHeight="1">
      <c r="B343" s="2267">
        <v>5</v>
      </c>
      <c r="C343" s="526">
        <v>41881</v>
      </c>
      <c r="D343" s="1276" t="s">
        <v>1032</v>
      </c>
      <c r="E343" s="2276"/>
      <c r="F343" s="2276"/>
      <c r="G343" s="123"/>
      <c r="H343" s="764"/>
      <c r="I343" s="2273">
        <f t="shared" si="57"/>
        <v>0</v>
      </c>
      <c r="J343" s="2276"/>
      <c r="K343" s="2275"/>
      <c r="L343" s="764"/>
      <c r="M343" s="2275">
        <f t="shared" si="55"/>
        <v>0</v>
      </c>
      <c r="N343" s="2276"/>
      <c r="O343" s="2275">
        <f t="shared" si="56"/>
        <v>0</v>
      </c>
      <c r="P343" s="2275">
        <f t="shared" si="58"/>
        <v>0</v>
      </c>
      <c r="Q343" s="2275"/>
      <c r="R343" s="125"/>
    </row>
    <row r="344" spans="2:18" s="31" customFormat="1" ht="15.95" hidden="1" customHeight="1">
      <c r="B344" s="2271">
        <v>6</v>
      </c>
      <c r="C344" s="2054">
        <v>41882</v>
      </c>
      <c r="D344" s="1276" t="s">
        <v>1032</v>
      </c>
      <c r="E344" s="2276"/>
      <c r="F344" s="46"/>
      <c r="G344" s="46"/>
      <c r="H344" s="764"/>
      <c r="I344" s="973">
        <f t="shared" si="57"/>
        <v>0</v>
      </c>
      <c r="J344" s="57"/>
      <c r="K344" s="28"/>
      <c r="L344" s="764"/>
      <c r="M344" s="2275">
        <f t="shared" si="55"/>
        <v>0</v>
      </c>
      <c r="N344" s="2276"/>
      <c r="O344" s="2275">
        <f t="shared" si="56"/>
        <v>0</v>
      </c>
      <c r="P344" s="2275">
        <f t="shared" si="58"/>
        <v>0</v>
      </c>
      <c r="Q344" s="2275"/>
      <c r="R344" s="125"/>
    </row>
    <row r="345" spans="2:18" s="31" customFormat="1" ht="15.95" hidden="1" customHeight="1">
      <c r="B345" s="3209">
        <v>7</v>
      </c>
      <c r="C345" s="526">
        <v>41883</v>
      </c>
      <c r="D345" s="1401" t="s">
        <v>788</v>
      </c>
      <c r="E345" s="2276" t="s">
        <v>10</v>
      </c>
      <c r="F345" s="367">
        <v>2</v>
      </c>
      <c r="G345" s="46"/>
      <c r="H345" s="764"/>
      <c r="I345" s="2273">
        <f t="shared" si="57"/>
        <v>0</v>
      </c>
      <c r="J345" s="2276" t="s">
        <v>127</v>
      </c>
      <c r="K345" s="2273">
        <f>F345*12500</f>
        <v>25000</v>
      </c>
      <c r="L345" s="764"/>
      <c r="M345" s="2275">
        <f t="shared" si="55"/>
        <v>0</v>
      </c>
      <c r="N345" s="2276"/>
      <c r="O345" s="2275">
        <f t="shared" si="56"/>
        <v>0</v>
      </c>
      <c r="P345" s="2275">
        <f t="shared" si="58"/>
        <v>25000</v>
      </c>
      <c r="Q345" s="2275"/>
      <c r="R345" s="2055"/>
    </row>
    <row r="346" spans="2:18" s="31" customFormat="1" ht="15.95" hidden="1" customHeight="1">
      <c r="B346" s="3209"/>
      <c r="C346" s="526">
        <v>41883</v>
      </c>
      <c r="D346" s="27" t="s">
        <v>1200</v>
      </c>
      <c r="E346" s="2276" t="s">
        <v>984</v>
      </c>
      <c r="F346" s="2276">
        <v>1</v>
      </c>
      <c r="G346" s="46">
        <v>55</v>
      </c>
      <c r="H346" s="764">
        <f>F346*G346</f>
        <v>55</v>
      </c>
      <c r="I346" s="2273">
        <f t="shared" si="57"/>
        <v>27500</v>
      </c>
      <c r="J346" s="2276"/>
      <c r="K346" s="2275"/>
      <c r="L346" s="764">
        <v>4</v>
      </c>
      <c r="M346" s="2275">
        <f>L346*10000</f>
        <v>40000</v>
      </c>
      <c r="N346" s="2276"/>
      <c r="O346" s="2275">
        <f>N346*15000</f>
        <v>0</v>
      </c>
      <c r="P346" s="2275">
        <f t="shared" si="58"/>
        <v>67500</v>
      </c>
      <c r="Q346" s="2275"/>
      <c r="R346" s="2055"/>
    </row>
    <row r="347" spans="2:18" s="31" customFormat="1" ht="15.95" hidden="1" customHeight="1">
      <c r="B347" s="2272">
        <v>8</v>
      </c>
      <c r="C347" s="526">
        <v>41884</v>
      </c>
      <c r="D347" s="1401" t="s">
        <v>788</v>
      </c>
      <c r="E347" s="2276" t="s">
        <v>10</v>
      </c>
      <c r="F347" s="367">
        <v>3</v>
      </c>
      <c r="G347" s="46"/>
      <c r="H347" s="764"/>
      <c r="I347" s="2273">
        <f t="shared" si="57"/>
        <v>0</v>
      </c>
      <c r="J347" s="2276" t="s">
        <v>127</v>
      </c>
      <c r="K347" s="2273">
        <f>F347*12500</f>
        <v>37500</v>
      </c>
      <c r="L347" s="764">
        <v>1</v>
      </c>
      <c r="M347" s="2275">
        <f t="shared" si="55"/>
        <v>10000</v>
      </c>
      <c r="N347" s="2276"/>
      <c r="O347" s="2275">
        <f t="shared" si="56"/>
        <v>0</v>
      </c>
      <c r="P347" s="2275">
        <f t="shared" si="58"/>
        <v>47500</v>
      </c>
      <c r="Q347" s="2275"/>
      <c r="R347" s="2055"/>
    </row>
    <row r="348" spans="2:18" s="31" customFormat="1" ht="15.95" hidden="1" customHeight="1">
      <c r="B348" s="3186">
        <v>9</v>
      </c>
      <c r="C348" s="526">
        <v>41885</v>
      </c>
      <c r="D348" s="1401" t="s">
        <v>788</v>
      </c>
      <c r="E348" s="2276" t="s">
        <v>10</v>
      </c>
      <c r="F348" s="367">
        <v>2</v>
      </c>
      <c r="G348" s="46"/>
      <c r="H348" s="764"/>
      <c r="I348" s="2273">
        <f t="shared" si="57"/>
        <v>0</v>
      </c>
      <c r="J348" s="2276" t="s">
        <v>127</v>
      </c>
      <c r="K348" s="2273">
        <f>F348*12500</f>
        <v>25000</v>
      </c>
      <c r="L348" s="764"/>
      <c r="M348" s="2275">
        <f t="shared" si="55"/>
        <v>0</v>
      </c>
      <c r="N348" s="2276"/>
      <c r="O348" s="2275">
        <f t="shared" si="56"/>
        <v>0</v>
      </c>
      <c r="P348" s="2275">
        <f t="shared" si="58"/>
        <v>25000</v>
      </c>
      <c r="Q348" s="2275"/>
      <c r="R348" s="2055"/>
    </row>
    <row r="349" spans="2:18" s="31" customFormat="1" ht="15.95" hidden="1" customHeight="1">
      <c r="B349" s="3188"/>
      <c r="C349" s="526">
        <v>41885</v>
      </c>
      <c r="D349" s="27" t="s">
        <v>1200</v>
      </c>
      <c r="E349" s="2276" t="s">
        <v>984</v>
      </c>
      <c r="F349" s="2276">
        <v>1</v>
      </c>
      <c r="G349" s="46">
        <v>55</v>
      </c>
      <c r="H349" s="764">
        <f>F349*G349</f>
        <v>55</v>
      </c>
      <c r="I349" s="2273">
        <f t="shared" si="57"/>
        <v>27500</v>
      </c>
      <c r="J349" s="2276"/>
      <c r="K349" s="2275"/>
      <c r="L349" s="764"/>
      <c r="M349" s="2275">
        <f t="shared" si="55"/>
        <v>0</v>
      </c>
      <c r="N349" s="2276"/>
      <c r="O349" s="2275">
        <f t="shared" si="56"/>
        <v>0</v>
      </c>
      <c r="P349" s="2275">
        <f t="shared" si="58"/>
        <v>27500</v>
      </c>
      <c r="Q349" s="2275"/>
      <c r="R349" s="2055"/>
    </row>
    <row r="350" spans="2:18" s="31" customFormat="1" ht="15.95" hidden="1" customHeight="1">
      <c r="B350" s="3187"/>
      <c r="C350" s="526">
        <v>41885</v>
      </c>
      <c r="D350" s="27" t="s">
        <v>473</v>
      </c>
      <c r="E350" s="2276" t="s">
        <v>10</v>
      </c>
      <c r="F350" s="2276">
        <v>1</v>
      </c>
      <c r="G350" s="123"/>
      <c r="H350" s="764"/>
      <c r="I350" s="2273">
        <f t="shared" si="57"/>
        <v>0</v>
      </c>
      <c r="J350" s="2276"/>
      <c r="K350" s="28">
        <f>F350*10000</f>
        <v>10000</v>
      </c>
      <c r="L350" s="123"/>
      <c r="M350" s="2275">
        <f t="shared" si="55"/>
        <v>0</v>
      </c>
      <c r="N350" s="2276"/>
      <c r="O350" s="2275">
        <f t="shared" si="56"/>
        <v>0</v>
      </c>
      <c r="P350" s="2275">
        <f t="shared" si="58"/>
        <v>10000</v>
      </c>
      <c r="Q350" s="2275"/>
      <c r="R350" s="125"/>
    </row>
    <row r="351" spans="2:18" s="31" customFormat="1" ht="15.95" hidden="1" customHeight="1">
      <c r="B351" s="3186">
        <v>10</v>
      </c>
      <c r="C351" s="526">
        <v>41886</v>
      </c>
      <c r="D351" s="1401" t="s">
        <v>788</v>
      </c>
      <c r="E351" s="2276" t="s">
        <v>10</v>
      </c>
      <c r="F351" s="367">
        <v>2</v>
      </c>
      <c r="G351" s="46"/>
      <c r="H351" s="764"/>
      <c r="I351" s="2273">
        <f t="shared" si="57"/>
        <v>0</v>
      </c>
      <c r="J351" s="2276" t="s">
        <v>127</v>
      </c>
      <c r="K351" s="2273">
        <f>F351*12500</f>
        <v>25000</v>
      </c>
      <c r="L351" s="764"/>
      <c r="M351" s="2275">
        <f t="shared" si="55"/>
        <v>0</v>
      </c>
      <c r="N351" s="2276"/>
      <c r="O351" s="2275">
        <f t="shared" si="56"/>
        <v>0</v>
      </c>
      <c r="P351" s="2275">
        <f t="shared" si="58"/>
        <v>25000</v>
      </c>
      <c r="Q351" s="2275"/>
      <c r="R351" s="2055"/>
    </row>
    <row r="352" spans="2:18" s="31" customFormat="1" ht="15.95" hidden="1" customHeight="1">
      <c r="B352" s="3187"/>
      <c r="C352" s="526">
        <v>41886</v>
      </c>
      <c r="D352" s="27" t="s">
        <v>1200</v>
      </c>
      <c r="E352" s="2276" t="s">
        <v>984</v>
      </c>
      <c r="F352" s="2276">
        <v>2</v>
      </c>
      <c r="G352" s="46">
        <v>55</v>
      </c>
      <c r="H352" s="764">
        <f>F352*G352</f>
        <v>110</v>
      </c>
      <c r="I352" s="2273">
        <f t="shared" si="57"/>
        <v>55000</v>
      </c>
      <c r="J352" s="2276"/>
      <c r="K352" s="2275"/>
      <c r="L352" s="764"/>
      <c r="M352" s="2275">
        <f t="shared" si="55"/>
        <v>0</v>
      </c>
      <c r="N352" s="2276"/>
      <c r="O352" s="2275">
        <f t="shared" si="56"/>
        <v>0</v>
      </c>
      <c r="P352" s="2275">
        <f t="shared" si="58"/>
        <v>55000</v>
      </c>
      <c r="Q352" s="2275"/>
      <c r="R352" s="2055"/>
    </row>
    <row r="353" spans="2:20" s="31" customFormat="1" ht="15.95" hidden="1" customHeight="1">
      <c r="B353" s="3186">
        <v>11</v>
      </c>
      <c r="C353" s="526">
        <v>41887</v>
      </c>
      <c r="D353" s="1401" t="s">
        <v>788</v>
      </c>
      <c r="E353" s="2276" t="s">
        <v>10</v>
      </c>
      <c r="F353" s="367">
        <v>2</v>
      </c>
      <c r="G353" s="46"/>
      <c r="H353" s="764"/>
      <c r="I353" s="2273">
        <f t="shared" si="57"/>
        <v>0</v>
      </c>
      <c r="J353" s="2276" t="s">
        <v>127</v>
      </c>
      <c r="K353" s="2273">
        <f>F353*12500</f>
        <v>25000</v>
      </c>
      <c r="L353" s="764"/>
      <c r="M353" s="2275">
        <f t="shared" si="55"/>
        <v>0</v>
      </c>
      <c r="N353" s="2276"/>
      <c r="O353" s="2275">
        <f t="shared" si="56"/>
        <v>0</v>
      </c>
      <c r="P353" s="2275">
        <f t="shared" si="58"/>
        <v>25000</v>
      </c>
      <c r="Q353" s="2275"/>
      <c r="R353" s="2055"/>
    </row>
    <row r="354" spans="2:20" s="31" customFormat="1" ht="15.95" hidden="1" customHeight="1">
      <c r="B354" s="3187"/>
      <c r="C354" s="526">
        <v>41887</v>
      </c>
      <c r="D354" s="27" t="s">
        <v>1200</v>
      </c>
      <c r="E354" s="2276" t="s">
        <v>984</v>
      </c>
      <c r="F354" s="2276">
        <v>1</v>
      </c>
      <c r="G354" s="46">
        <v>55</v>
      </c>
      <c r="H354" s="764">
        <f>F354*G354</f>
        <v>55</v>
      </c>
      <c r="I354" s="2273">
        <f t="shared" si="57"/>
        <v>27500</v>
      </c>
      <c r="J354" s="2276"/>
      <c r="K354" s="2275"/>
      <c r="L354" s="764">
        <v>0.5</v>
      </c>
      <c r="M354" s="2275">
        <f t="shared" si="55"/>
        <v>5000</v>
      </c>
      <c r="N354" s="2276"/>
      <c r="O354" s="2275">
        <f t="shared" si="56"/>
        <v>0</v>
      </c>
      <c r="P354" s="2275">
        <f t="shared" si="58"/>
        <v>32500</v>
      </c>
      <c r="Q354" s="2275"/>
      <c r="R354" s="2055"/>
    </row>
    <row r="355" spans="2:20" s="31" customFormat="1" ht="15.95" hidden="1" customHeight="1">
      <c r="B355" s="3188">
        <v>12</v>
      </c>
      <c r="C355" s="526">
        <v>41888</v>
      </c>
      <c r="D355" s="1401" t="s">
        <v>788</v>
      </c>
      <c r="E355" s="2276" t="s">
        <v>10</v>
      </c>
      <c r="F355" s="367">
        <v>2</v>
      </c>
      <c r="G355" s="46"/>
      <c r="H355" s="764"/>
      <c r="I355" s="2273">
        <f t="shared" si="57"/>
        <v>0</v>
      </c>
      <c r="J355" s="2276" t="s">
        <v>127</v>
      </c>
      <c r="K355" s="2273">
        <f>F355*12500</f>
        <v>25000</v>
      </c>
      <c r="L355" s="764"/>
      <c r="M355" s="2275">
        <f t="shared" si="55"/>
        <v>0</v>
      </c>
      <c r="N355" s="2276"/>
      <c r="O355" s="2275">
        <f t="shared" si="56"/>
        <v>0</v>
      </c>
      <c r="P355" s="2275">
        <f t="shared" si="58"/>
        <v>25000</v>
      </c>
      <c r="Q355" s="2275"/>
      <c r="R355" s="2055"/>
    </row>
    <row r="356" spans="2:20" s="31" customFormat="1" ht="15.95" hidden="1" customHeight="1">
      <c r="B356" s="3187"/>
      <c r="C356" s="526">
        <v>41888</v>
      </c>
      <c r="D356" s="27" t="s">
        <v>1200</v>
      </c>
      <c r="E356" s="2276" t="s">
        <v>984</v>
      </c>
      <c r="F356" s="2276">
        <v>1</v>
      </c>
      <c r="G356" s="46">
        <v>55</v>
      </c>
      <c r="H356" s="764">
        <f>F356*G356</f>
        <v>55</v>
      </c>
      <c r="I356" s="2273">
        <f t="shared" si="57"/>
        <v>27500</v>
      </c>
      <c r="J356" s="2276"/>
      <c r="K356" s="2275"/>
      <c r="L356" s="764">
        <v>0.5</v>
      </c>
      <c r="M356" s="2275">
        <f t="shared" si="55"/>
        <v>5000</v>
      </c>
      <c r="N356" s="2276"/>
      <c r="O356" s="2275">
        <f t="shared" si="56"/>
        <v>0</v>
      </c>
      <c r="P356" s="2275">
        <f t="shared" si="58"/>
        <v>32500</v>
      </c>
      <c r="Q356" s="2275"/>
      <c r="R356" s="2055"/>
    </row>
    <row r="357" spans="2:20" s="31" customFormat="1" ht="15.95" hidden="1" customHeight="1">
      <c r="B357" s="2271">
        <v>13</v>
      </c>
      <c r="C357" s="2054">
        <v>41889</v>
      </c>
      <c r="D357" s="2162" t="s">
        <v>788</v>
      </c>
      <c r="E357" s="2244" t="s">
        <v>39</v>
      </c>
      <c r="F357" s="2243">
        <v>3</v>
      </c>
      <c r="G357" s="2244"/>
      <c r="H357" s="2243"/>
      <c r="I357" s="2245">
        <f t="shared" si="57"/>
        <v>0</v>
      </c>
      <c r="J357" s="2244" t="s">
        <v>127</v>
      </c>
      <c r="K357" s="2245">
        <f>F357*12500</f>
        <v>37500</v>
      </c>
      <c r="L357" s="2243">
        <v>4</v>
      </c>
      <c r="M357" s="2246">
        <f t="shared" si="55"/>
        <v>40000</v>
      </c>
      <c r="N357" s="2244"/>
      <c r="O357" s="2246">
        <f t="shared" si="56"/>
        <v>0</v>
      </c>
      <c r="P357" s="2246">
        <f t="shared" si="58"/>
        <v>77500</v>
      </c>
      <c r="Q357" s="2246"/>
      <c r="R357" s="2247"/>
    </row>
    <row r="358" spans="2:20" s="31" customFormat="1" ht="15.95" hidden="1" customHeight="1">
      <c r="B358" s="3209">
        <v>14</v>
      </c>
      <c r="C358" s="526">
        <v>41890</v>
      </c>
      <c r="D358" s="1401" t="s">
        <v>788</v>
      </c>
      <c r="E358" s="2276" t="s">
        <v>10</v>
      </c>
      <c r="F358" s="367">
        <v>1</v>
      </c>
      <c r="G358" s="46"/>
      <c r="H358" s="764"/>
      <c r="I358" s="2273">
        <f t="shared" si="57"/>
        <v>0</v>
      </c>
      <c r="J358" s="2276" t="s">
        <v>127</v>
      </c>
      <c r="K358" s="2273">
        <f>F358*12500</f>
        <v>12500</v>
      </c>
      <c r="L358" s="764"/>
      <c r="M358" s="2275">
        <f t="shared" ref="M358:M364" si="59">L358*10000</f>
        <v>0</v>
      </c>
      <c r="N358" s="2276"/>
      <c r="O358" s="2275">
        <f t="shared" ref="O358:O364" si="60">N358*15000</f>
        <v>0</v>
      </c>
      <c r="P358" s="2275">
        <f t="shared" si="58"/>
        <v>12500</v>
      </c>
      <c r="Q358" s="2275"/>
      <c r="R358" s="2055"/>
    </row>
    <row r="359" spans="2:20" s="31" customFormat="1" ht="15.95" hidden="1" customHeight="1">
      <c r="B359" s="3209"/>
      <c r="C359" s="526">
        <v>41890</v>
      </c>
      <c r="D359" s="27" t="s">
        <v>1200</v>
      </c>
      <c r="E359" s="2276" t="s">
        <v>984</v>
      </c>
      <c r="F359" s="2276">
        <v>1</v>
      </c>
      <c r="G359" s="46">
        <v>55</v>
      </c>
      <c r="H359" s="764">
        <f>F359*G359</f>
        <v>55</v>
      </c>
      <c r="I359" s="2273">
        <f t="shared" si="57"/>
        <v>27500</v>
      </c>
      <c r="J359" s="2276"/>
      <c r="K359" s="2275"/>
      <c r="L359" s="764"/>
      <c r="M359" s="2275">
        <f t="shared" si="59"/>
        <v>0</v>
      </c>
      <c r="N359" s="2276"/>
      <c r="O359" s="2275">
        <f t="shared" si="60"/>
        <v>0</v>
      </c>
      <c r="P359" s="2275">
        <f t="shared" si="58"/>
        <v>27500</v>
      </c>
      <c r="Q359" s="2275"/>
      <c r="R359" s="2055"/>
    </row>
    <row r="360" spans="2:20" s="31" customFormat="1" ht="15.95" hidden="1" customHeight="1">
      <c r="B360" s="2272">
        <v>15</v>
      </c>
      <c r="C360" s="526">
        <v>41891</v>
      </c>
      <c r="D360" s="1401" t="s">
        <v>788</v>
      </c>
      <c r="E360" s="2276" t="s">
        <v>10</v>
      </c>
      <c r="F360" s="367">
        <v>4</v>
      </c>
      <c r="G360" s="46"/>
      <c r="H360" s="764"/>
      <c r="I360" s="2273">
        <f t="shared" si="57"/>
        <v>0</v>
      </c>
      <c r="J360" s="2276" t="s">
        <v>127</v>
      </c>
      <c r="K360" s="2273">
        <f>F360*12500</f>
        <v>50000</v>
      </c>
      <c r="L360" s="764">
        <v>3</v>
      </c>
      <c r="M360" s="2275">
        <f t="shared" si="59"/>
        <v>30000</v>
      </c>
      <c r="N360" s="2276"/>
      <c r="O360" s="2275">
        <f t="shared" si="60"/>
        <v>0</v>
      </c>
      <c r="P360" s="2275">
        <f t="shared" si="58"/>
        <v>80000</v>
      </c>
      <c r="Q360" s="2275"/>
      <c r="R360" s="2055"/>
    </row>
    <row r="361" spans="2:20" s="31" customFormat="1" ht="15.95" hidden="1" customHeight="1">
      <c r="B361" s="2272">
        <v>16</v>
      </c>
      <c r="C361" s="526">
        <v>41892</v>
      </c>
      <c r="D361" s="1401" t="s">
        <v>788</v>
      </c>
      <c r="E361" s="2276" t="s">
        <v>10</v>
      </c>
      <c r="F361" s="367">
        <v>3</v>
      </c>
      <c r="G361" s="46"/>
      <c r="H361" s="764"/>
      <c r="I361" s="2273">
        <f t="shared" si="57"/>
        <v>0</v>
      </c>
      <c r="J361" s="2276" t="s">
        <v>127</v>
      </c>
      <c r="K361" s="2273">
        <f>F361*12500</f>
        <v>37500</v>
      </c>
      <c r="L361" s="764">
        <v>1</v>
      </c>
      <c r="M361" s="2275">
        <f t="shared" si="59"/>
        <v>10000</v>
      </c>
      <c r="N361" s="2276"/>
      <c r="O361" s="2275">
        <f t="shared" si="60"/>
        <v>0</v>
      </c>
      <c r="P361" s="2275">
        <f t="shared" si="58"/>
        <v>47500</v>
      </c>
      <c r="Q361" s="2275"/>
      <c r="R361" s="2055"/>
      <c r="T361" s="1220"/>
    </row>
    <row r="362" spans="2:20" s="31" customFormat="1" ht="15.95" hidden="1" customHeight="1">
      <c r="B362" s="3209">
        <v>17</v>
      </c>
      <c r="C362" s="526">
        <v>41893</v>
      </c>
      <c r="D362" s="1401" t="s">
        <v>788</v>
      </c>
      <c r="E362" s="2276" t="s">
        <v>10</v>
      </c>
      <c r="F362" s="367">
        <v>2</v>
      </c>
      <c r="G362" s="46"/>
      <c r="H362" s="764"/>
      <c r="I362" s="2273">
        <f t="shared" si="57"/>
        <v>0</v>
      </c>
      <c r="J362" s="2276" t="s">
        <v>127</v>
      </c>
      <c r="K362" s="2273">
        <f>F362*12500</f>
        <v>25000</v>
      </c>
      <c r="L362" s="764"/>
      <c r="M362" s="2275">
        <f t="shared" si="59"/>
        <v>0</v>
      </c>
      <c r="N362" s="2276"/>
      <c r="O362" s="2275">
        <f t="shared" si="60"/>
        <v>0</v>
      </c>
      <c r="P362" s="2275">
        <f t="shared" si="58"/>
        <v>25000</v>
      </c>
      <c r="Q362" s="2275"/>
      <c r="R362" s="2055"/>
      <c r="T362" s="1220"/>
    </row>
    <row r="363" spans="2:20" s="31" customFormat="1" ht="15.95" hidden="1" customHeight="1">
      <c r="B363" s="3209"/>
      <c r="C363" s="526">
        <v>41893</v>
      </c>
      <c r="D363" s="1401" t="s">
        <v>802</v>
      </c>
      <c r="E363" s="2276" t="s">
        <v>10</v>
      </c>
      <c r="F363" s="367">
        <v>1</v>
      </c>
      <c r="G363" s="46"/>
      <c r="H363" s="764"/>
      <c r="I363" s="2273">
        <f t="shared" si="57"/>
        <v>0</v>
      </c>
      <c r="J363" s="2276" t="s">
        <v>127</v>
      </c>
      <c r="K363" s="2273">
        <f>F363*12500</f>
        <v>12500</v>
      </c>
      <c r="L363" s="764"/>
      <c r="M363" s="2275">
        <f t="shared" si="59"/>
        <v>0</v>
      </c>
      <c r="N363" s="2276"/>
      <c r="O363" s="2275">
        <f t="shared" si="60"/>
        <v>0</v>
      </c>
      <c r="P363" s="2275">
        <f>I363+K363+M363+O363</f>
        <v>12500</v>
      </c>
      <c r="Q363" s="2275"/>
      <c r="R363" s="2055"/>
      <c r="T363" s="1220"/>
    </row>
    <row r="364" spans="2:20" s="31" customFormat="1" ht="15.95" hidden="1" customHeight="1">
      <c r="B364" s="2272">
        <v>18</v>
      </c>
      <c r="C364" s="526">
        <v>41894</v>
      </c>
      <c r="D364" s="1401" t="s">
        <v>788</v>
      </c>
      <c r="E364" s="2276" t="s">
        <v>10</v>
      </c>
      <c r="F364" s="367">
        <v>1</v>
      </c>
      <c r="G364" s="46"/>
      <c r="H364" s="764"/>
      <c r="I364" s="2273">
        <f t="shared" ref="I364:I385" si="61">H364*500</f>
        <v>0</v>
      </c>
      <c r="J364" s="2276" t="s">
        <v>127</v>
      </c>
      <c r="K364" s="2273">
        <f>F364*12500</f>
        <v>12500</v>
      </c>
      <c r="L364" s="764"/>
      <c r="M364" s="2275">
        <f t="shared" si="59"/>
        <v>0</v>
      </c>
      <c r="N364" s="2276"/>
      <c r="O364" s="2275">
        <f t="shared" si="60"/>
        <v>0</v>
      </c>
      <c r="P364" s="2275">
        <f t="shared" si="58"/>
        <v>12500</v>
      </c>
      <c r="Q364" s="2275"/>
      <c r="R364" s="2055" t="s">
        <v>1217</v>
      </c>
      <c r="T364" s="1220"/>
    </row>
    <row r="365" spans="2:20" s="31" customFormat="1" ht="15.95" hidden="1" customHeight="1">
      <c r="B365" s="2272">
        <v>19</v>
      </c>
      <c r="C365" s="526">
        <v>41895</v>
      </c>
      <c r="D365" s="1276" t="s">
        <v>970</v>
      </c>
      <c r="E365" s="2276"/>
      <c r="F365" s="367"/>
      <c r="G365" s="46"/>
      <c r="H365" s="764"/>
      <c r="I365" s="2273"/>
      <c r="J365" s="2276"/>
      <c r="K365" s="2273"/>
      <c r="L365" s="764"/>
      <c r="M365" s="2275"/>
      <c r="N365" s="2276"/>
      <c r="O365" s="2275"/>
      <c r="P365" s="2275"/>
      <c r="Q365" s="2275"/>
      <c r="R365" s="2055"/>
      <c r="T365" s="1220"/>
    </row>
    <row r="366" spans="2:20" s="31" customFormat="1" ht="15.95" hidden="1" customHeight="1">
      <c r="B366" s="2269">
        <v>20</v>
      </c>
      <c r="C366" s="2054">
        <v>41896</v>
      </c>
      <c r="D366" s="1276" t="s">
        <v>970</v>
      </c>
      <c r="E366" s="2276"/>
      <c r="F366" s="367"/>
      <c r="G366" s="46"/>
      <c r="H366" s="764"/>
      <c r="I366" s="2273"/>
      <c r="J366" s="2276"/>
      <c r="K366" s="2273"/>
      <c r="L366" s="764"/>
      <c r="M366" s="2275"/>
      <c r="N366" s="2276"/>
      <c r="O366" s="2275"/>
      <c r="P366" s="2275"/>
      <c r="Q366" s="2275"/>
      <c r="R366" s="2055"/>
      <c r="T366" s="1220"/>
    </row>
    <row r="367" spans="2:20" s="31" customFormat="1" ht="15.95" hidden="1" customHeight="1">
      <c r="B367" s="2272">
        <v>21</v>
      </c>
      <c r="C367" s="526">
        <v>41897</v>
      </c>
      <c r="D367" s="1401" t="s">
        <v>788</v>
      </c>
      <c r="E367" s="2276" t="s">
        <v>10</v>
      </c>
      <c r="F367" s="367">
        <v>1</v>
      </c>
      <c r="G367" s="46"/>
      <c r="H367" s="764"/>
      <c r="I367" s="2273">
        <f t="shared" si="61"/>
        <v>0</v>
      </c>
      <c r="J367" s="2276" t="s">
        <v>127</v>
      </c>
      <c r="K367" s="2273">
        <f>F367*12500</f>
        <v>12500</v>
      </c>
      <c r="L367" s="764"/>
      <c r="M367" s="2275">
        <f t="shared" ref="M367:M430" si="62">L367*10000</f>
        <v>0</v>
      </c>
      <c r="N367" s="2276"/>
      <c r="O367" s="2275">
        <f t="shared" ref="O367:O386" si="63">N367*15000</f>
        <v>0</v>
      </c>
      <c r="P367" s="2275">
        <f t="shared" si="58"/>
        <v>12500</v>
      </c>
      <c r="Q367" s="2275"/>
      <c r="R367" s="2055" t="s">
        <v>1051</v>
      </c>
      <c r="T367" s="1220"/>
    </row>
    <row r="368" spans="2:20" s="31" customFormat="1" ht="15.95" hidden="1" customHeight="1">
      <c r="B368" s="3186">
        <v>22</v>
      </c>
      <c r="C368" s="526">
        <v>41898</v>
      </c>
      <c r="D368" s="1401" t="s">
        <v>788</v>
      </c>
      <c r="E368" s="2276" t="s">
        <v>10</v>
      </c>
      <c r="F368" s="367">
        <v>3</v>
      </c>
      <c r="G368" s="46"/>
      <c r="H368" s="764"/>
      <c r="I368" s="2273">
        <f t="shared" si="61"/>
        <v>0</v>
      </c>
      <c r="J368" s="2276" t="s">
        <v>127</v>
      </c>
      <c r="K368" s="2273">
        <f>F368*12500</f>
        <v>37500</v>
      </c>
      <c r="L368" s="764"/>
      <c r="M368" s="2275">
        <f t="shared" si="62"/>
        <v>0</v>
      </c>
      <c r="N368" s="2276"/>
      <c r="O368" s="2275">
        <f t="shared" si="63"/>
        <v>0</v>
      </c>
      <c r="P368" s="2275">
        <f>I368+K368+M368+O368</f>
        <v>37500</v>
      </c>
      <c r="Q368" s="2275"/>
      <c r="R368" s="2055" t="s">
        <v>1217</v>
      </c>
      <c r="T368" s="1220"/>
    </row>
    <row r="369" spans="2:20" s="31" customFormat="1" ht="15.95" hidden="1" customHeight="1">
      <c r="B369" s="3187"/>
      <c r="C369" s="526">
        <v>41898</v>
      </c>
      <c r="D369" s="27" t="s">
        <v>1218</v>
      </c>
      <c r="E369" s="2276" t="s">
        <v>810</v>
      </c>
      <c r="F369" s="367">
        <v>2</v>
      </c>
      <c r="G369" s="46">
        <v>20</v>
      </c>
      <c r="H369" s="764">
        <f>F369*G369</f>
        <v>40</v>
      </c>
      <c r="I369" s="2273">
        <f t="shared" si="61"/>
        <v>20000</v>
      </c>
      <c r="J369" s="2276"/>
      <c r="K369" s="2273"/>
      <c r="L369" s="764">
        <v>2</v>
      </c>
      <c r="M369" s="2275">
        <f t="shared" si="62"/>
        <v>20000</v>
      </c>
      <c r="N369" s="2276"/>
      <c r="O369" s="2275">
        <f t="shared" si="63"/>
        <v>0</v>
      </c>
      <c r="P369" s="2275">
        <f>I369+K369+M369+O369</f>
        <v>40000</v>
      </c>
      <c r="Q369" s="2275"/>
      <c r="R369" s="2055" t="s">
        <v>1217</v>
      </c>
      <c r="T369" s="1220"/>
    </row>
    <row r="370" spans="2:20" s="31" customFormat="1" ht="15.95" hidden="1" customHeight="1">
      <c r="B370" s="2272">
        <v>23</v>
      </c>
      <c r="C370" s="526">
        <v>41899</v>
      </c>
      <c r="D370" s="1401" t="s">
        <v>788</v>
      </c>
      <c r="E370" s="2276" t="s">
        <v>10</v>
      </c>
      <c r="F370" s="367">
        <v>1</v>
      </c>
      <c r="G370" s="46"/>
      <c r="H370" s="764"/>
      <c r="I370" s="2273">
        <f t="shared" si="61"/>
        <v>0</v>
      </c>
      <c r="J370" s="2276" t="s">
        <v>127</v>
      </c>
      <c r="K370" s="2273">
        <f>F370*12500</f>
        <v>12500</v>
      </c>
      <c r="L370" s="764"/>
      <c r="M370" s="2275">
        <f t="shared" si="62"/>
        <v>0</v>
      </c>
      <c r="N370" s="2276"/>
      <c r="O370" s="2275">
        <f t="shared" si="63"/>
        <v>0</v>
      </c>
      <c r="P370" s="2275">
        <f t="shared" si="58"/>
        <v>12500</v>
      </c>
      <c r="Q370" s="2275"/>
      <c r="R370" s="2055" t="s">
        <v>1217</v>
      </c>
      <c r="T370" s="1220"/>
    </row>
    <row r="371" spans="2:20" s="31" customFormat="1" ht="15.95" hidden="1" customHeight="1">
      <c r="B371" s="2272">
        <v>24</v>
      </c>
      <c r="C371" s="526">
        <v>41900</v>
      </c>
      <c r="D371" s="1401" t="s">
        <v>788</v>
      </c>
      <c r="E371" s="2276" t="s">
        <v>10</v>
      </c>
      <c r="F371" s="367">
        <v>1</v>
      </c>
      <c r="G371" s="46"/>
      <c r="H371" s="764"/>
      <c r="I371" s="2273">
        <f t="shared" si="61"/>
        <v>0</v>
      </c>
      <c r="J371" s="2276" t="s">
        <v>127</v>
      </c>
      <c r="K371" s="2273">
        <f>F371*12500</f>
        <v>12500</v>
      </c>
      <c r="L371" s="764"/>
      <c r="M371" s="2275">
        <f t="shared" si="62"/>
        <v>0</v>
      </c>
      <c r="N371" s="2276"/>
      <c r="O371" s="2275">
        <f t="shared" si="63"/>
        <v>0</v>
      </c>
      <c r="P371" s="2275">
        <f t="shared" si="58"/>
        <v>12500</v>
      </c>
      <c r="Q371" s="2275"/>
      <c r="R371" s="2055" t="s">
        <v>1051</v>
      </c>
      <c r="T371" s="1220"/>
    </row>
    <row r="372" spans="2:20" s="31" customFormat="1" ht="15.95" hidden="1" customHeight="1">
      <c r="B372" s="2268">
        <v>25</v>
      </c>
      <c r="C372" s="526">
        <v>41901</v>
      </c>
      <c r="D372" s="1401" t="s">
        <v>788</v>
      </c>
      <c r="E372" s="2276" t="s">
        <v>10</v>
      </c>
      <c r="F372" s="367">
        <v>3</v>
      </c>
      <c r="G372" s="46"/>
      <c r="H372" s="764"/>
      <c r="I372" s="2273">
        <f t="shared" si="61"/>
        <v>0</v>
      </c>
      <c r="J372" s="2276" t="s">
        <v>127</v>
      </c>
      <c r="K372" s="2273">
        <f>F372*12500</f>
        <v>37500</v>
      </c>
      <c r="L372" s="764">
        <v>2</v>
      </c>
      <c r="M372" s="2275">
        <f t="shared" si="62"/>
        <v>20000</v>
      </c>
      <c r="N372" s="2276"/>
      <c r="O372" s="2275">
        <f t="shared" si="63"/>
        <v>0</v>
      </c>
      <c r="P372" s="2275">
        <f t="shared" si="58"/>
        <v>57500</v>
      </c>
      <c r="Q372" s="2275"/>
      <c r="R372" s="2055"/>
      <c r="T372" s="1220"/>
    </row>
    <row r="373" spans="2:20" s="31" customFormat="1" ht="15.95" hidden="1" customHeight="1">
      <c r="B373" s="2272">
        <v>26</v>
      </c>
      <c r="C373" s="526">
        <v>41902</v>
      </c>
      <c r="D373" s="1401" t="s">
        <v>788</v>
      </c>
      <c r="E373" s="2276" t="s">
        <v>10</v>
      </c>
      <c r="F373" s="367">
        <v>3</v>
      </c>
      <c r="G373" s="46"/>
      <c r="H373" s="764"/>
      <c r="I373" s="2273">
        <f t="shared" si="61"/>
        <v>0</v>
      </c>
      <c r="J373" s="2276" t="s">
        <v>127</v>
      </c>
      <c r="K373" s="2273">
        <f>F373*12500</f>
        <v>37500</v>
      </c>
      <c r="L373" s="764">
        <v>2</v>
      </c>
      <c r="M373" s="2275">
        <f t="shared" si="62"/>
        <v>20000</v>
      </c>
      <c r="N373" s="2276"/>
      <c r="O373" s="2275">
        <f t="shared" si="63"/>
        <v>0</v>
      </c>
      <c r="P373" s="2275">
        <f t="shared" si="58"/>
        <v>57500</v>
      </c>
      <c r="Q373" s="2275"/>
      <c r="R373" s="2055" t="s">
        <v>1217</v>
      </c>
      <c r="T373" s="1220"/>
    </row>
    <row r="374" spans="2:20" s="31" customFormat="1" ht="15.95" hidden="1" customHeight="1">
      <c r="B374" s="3196">
        <v>27</v>
      </c>
      <c r="C374" s="2054">
        <v>41903</v>
      </c>
      <c r="D374" s="27" t="s">
        <v>473</v>
      </c>
      <c r="E374" s="2276" t="s">
        <v>10</v>
      </c>
      <c r="F374" s="2276">
        <v>1</v>
      </c>
      <c r="G374" s="123"/>
      <c r="H374" s="764"/>
      <c r="I374" s="2273">
        <f t="shared" si="61"/>
        <v>0</v>
      </c>
      <c r="J374" s="2276"/>
      <c r="K374" s="28">
        <f>F374*10000</f>
        <v>10000</v>
      </c>
      <c r="L374" s="123"/>
      <c r="M374" s="2275">
        <f t="shared" si="62"/>
        <v>0</v>
      </c>
      <c r="N374" s="2276"/>
      <c r="O374" s="2275">
        <f t="shared" si="63"/>
        <v>0</v>
      </c>
      <c r="P374" s="2275">
        <f t="shared" si="58"/>
        <v>10000</v>
      </c>
      <c r="Q374" s="2275"/>
      <c r="R374" s="2055" t="s">
        <v>1217</v>
      </c>
      <c r="T374" s="1220"/>
    </row>
    <row r="375" spans="2:20" s="31" customFormat="1" ht="15.95" hidden="1" customHeight="1">
      <c r="B375" s="3197"/>
      <c r="C375" s="2054">
        <v>41903</v>
      </c>
      <c r="D375" s="1401" t="s">
        <v>788</v>
      </c>
      <c r="E375" s="2276" t="s">
        <v>10</v>
      </c>
      <c r="F375" s="367">
        <v>1</v>
      </c>
      <c r="G375" s="46"/>
      <c r="H375" s="764"/>
      <c r="I375" s="2273">
        <f t="shared" si="61"/>
        <v>0</v>
      </c>
      <c r="J375" s="2276" t="s">
        <v>127</v>
      </c>
      <c r="K375" s="2273">
        <f t="shared" ref="K375:K383" si="64">F375*12500</f>
        <v>12500</v>
      </c>
      <c r="L375" s="764"/>
      <c r="M375" s="2275">
        <f t="shared" si="62"/>
        <v>0</v>
      </c>
      <c r="N375" s="2276"/>
      <c r="O375" s="2275">
        <f t="shared" si="63"/>
        <v>0</v>
      </c>
      <c r="P375" s="2275">
        <f t="shared" ref="P375:P406" si="65">I375+K375+M375+O375</f>
        <v>12500</v>
      </c>
      <c r="Q375" s="2275"/>
      <c r="R375" s="2055" t="s">
        <v>1217</v>
      </c>
      <c r="T375" s="1220"/>
    </row>
    <row r="376" spans="2:20" s="31" customFormat="1" ht="15.95" hidden="1" customHeight="1">
      <c r="B376" s="3198"/>
      <c r="C376" s="2054">
        <v>41903</v>
      </c>
      <c r="D376" s="251" t="s">
        <v>1204</v>
      </c>
      <c r="E376" s="2276" t="s">
        <v>810</v>
      </c>
      <c r="F376" s="367">
        <v>1</v>
      </c>
      <c r="G376" s="46">
        <v>55</v>
      </c>
      <c r="H376" s="764">
        <f>F376*G376</f>
        <v>55</v>
      </c>
      <c r="I376" s="2273">
        <f t="shared" si="61"/>
        <v>27500</v>
      </c>
      <c r="J376" s="2276"/>
      <c r="K376" s="2273">
        <f t="shared" si="64"/>
        <v>12500</v>
      </c>
      <c r="L376" s="764">
        <v>0.5</v>
      </c>
      <c r="M376" s="2275">
        <f t="shared" si="62"/>
        <v>5000</v>
      </c>
      <c r="N376" s="2276"/>
      <c r="O376" s="2275">
        <f t="shared" si="63"/>
        <v>0</v>
      </c>
      <c r="P376" s="2275">
        <f t="shared" si="65"/>
        <v>45000</v>
      </c>
      <c r="Q376" s="2275"/>
      <c r="R376" s="2055" t="s">
        <v>1217</v>
      </c>
      <c r="T376" s="1220"/>
    </row>
    <row r="377" spans="2:20" s="31" customFormat="1" ht="15.95" hidden="1" customHeight="1">
      <c r="B377" s="3186">
        <v>28</v>
      </c>
      <c r="C377" s="526">
        <v>41904</v>
      </c>
      <c r="D377" s="251" t="s">
        <v>1204</v>
      </c>
      <c r="E377" s="2276" t="s">
        <v>810</v>
      </c>
      <c r="F377" s="367">
        <v>2</v>
      </c>
      <c r="G377" s="46">
        <v>55</v>
      </c>
      <c r="H377" s="764">
        <f>F377*G377</f>
        <v>110</v>
      </c>
      <c r="I377" s="2273">
        <f t="shared" si="61"/>
        <v>55000</v>
      </c>
      <c r="J377" s="2276"/>
      <c r="K377" s="2273">
        <f t="shared" si="64"/>
        <v>25000</v>
      </c>
      <c r="L377" s="764">
        <v>2</v>
      </c>
      <c r="M377" s="2275">
        <f t="shared" si="62"/>
        <v>20000</v>
      </c>
      <c r="N377" s="2276"/>
      <c r="O377" s="2275">
        <f t="shared" si="63"/>
        <v>0</v>
      </c>
      <c r="P377" s="2275">
        <f t="shared" si="65"/>
        <v>100000</v>
      </c>
      <c r="Q377" s="2275"/>
      <c r="R377" s="2055" t="s">
        <v>1217</v>
      </c>
      <c r="T377" s="1220"/>
    </row>
    <row r="378" spans="2:20" s="31" customFormat="1" ht="15.95" hidden="1" customHeight="1">
      <c r="B378" s="3187"/>
      <c r="C378" s="526">
        <v>41904</v>
      </c>
      <c r="D378" s="1401" t="s">
        <v>788</v>
      </c>
      <c r="E378" s="2276" t="s">
        <v>10</v>
      </c>
      <c r="F378" s="367">
        <v>1</v>
      </c>
      <c r="G378" s="46"/>
      <c r="H378" s="764"/>
      <c r="I378" s="2273">
        <f t="shared" si="61"/>
        <v>0</v>
      </c>
      <c r="J378" s="2276" t="s">
        <v>127</v>
      </c>
      <c r="K378" s="2273">
        <f t="shared" si="64"/>
        <v>12500</v>
      </c>
      <c r="L378" s="764"/>
      <c r="M378" s="2275">
        <f t="shared" si="62"/>
        <v>0</v>
      </c>
      <c r="N378" s="2276"/>
      <c r="O378" s="2275">
        <f t="shared" si="63"/>
        <v>0</v>
      </c>
      <c r="P378" s="2275">
        <f t="shared" si="65"/>
        <v>12500</v>
      </c>
      <c r="Q378" s="2275"/>
      <c r="R378" s="2055" t="s">
        <v>1217</v>
      </c>
      <c r="T378" s="1220"/>
    </row>
    <row r="379" spans="2:20" s="31" customFormat="1" ht="15.95" hidden="1" customHeight="1">
      <c r="B379" s="3186">
        <v>29</v>
      </c>
      <c r="C379" s="526">
        <v>41905</v>
      </c>
      <c r="D379" s="251" t="s">
        <v>1204</v>
      </c>
      <c r="E379" s="2276" t="s">
        <v>810</v>
      </c>
      <c r="F379" s="367">
        <v>1</v>
      </c>
      <c r="G379" s="46">
        <v>55</v>
      </c>
      <c r="H379" s="764">
        <f>F379*G379</f>
        <v>55</v>
      </c>
      <c r="I379" s="2273">
        <f t="shared" si="61"/>
        <v>27500</v>
      </c>
      <c r="J379" s="2276"/>
      <c r="K379" s="2273">
        <f t="shared" si="64"/>
        <v>12500</v>
      </c>
      <c r="L379" s="764"/>
      <c r="M379" s="2275">
        <f t="shared" si="62"/>
        <v>0</v>
      </c>
      <c r="N379" s="2276"/>
      <c r="O379" s="2275">
        <f t="shared" si="63"/>
        <v>0</v>
      </c>
      <c r="P379" s="2275">
        <f t="shared" si="65"/>
        <v>40000</v>
      </c>
      <c r="Q379" s="2275"/>
      <c r="R379" s="2055" t="s">
        <v>1217</v>
      </c>
      <c r="T379" s="1220"/>
    </row>
    <row r="380" spans="2:20" s="31" customFormat="1" ht="15.95" hidden="1" customHeight="1">
      <c r="B380" s="3187"/>
      <c r="C380" s="526">
        <v>41905</v>
      </c>
      <c r="D380" s="1401" t="s">
        <v>788</v>
      </c>
      <c r="E380" s="2276" t="s">
        <v>10</v>
      </c>
      <c r="F380" s="367">
        <v>1</v>
      </c>
      <c r="G380" s="46"/>
      <c r="H380" s="764"/>
      <c r="I380" s="2273">
        <f t="shared" si="61"/>
        <v>0</v>
      </c>
      <c r="J380" s="2276" t="s">
        <v>127</v>
      </c>
      <c r="K380" s="2273">
        <f t="shared" si="64"/>
        <v>12500</v>
      </c>
      <c r="L380" s="764"/>
      <c r="M380" s="2275">
        <f t="shared" si="62"/>
        <v>0</v>
      </c>
      <c r="N380" s="2276"/>
      <c r="O380" s="2275">
        <f t="shared" si="63"/>
        <v>0</v>
      </c>
      <c r="P380" s="2275">
        <f t="shared" si="65"/>
        <v>12500</v>
      </c>
      <c r="Q380" s="2275"/>
      <c r="R380" s="2055" t="s">
        <v>1217</v>
      </c>
      <c r="T380" s="1220"/>
    </row>
    <row r="381" spans="2:20" s="31" customFormat="1" ht="15.95" hidden="1" customHeight="1">
      <c r="B381" s="3186">
        <v>30</v>
      </c>
      <c r="C381" s="526">
        <v>41906</v>
      </c>
      <c r="D381" s="251" t="s">
        <v>1204</v>
      </c>
      <c r="E381" s="2276" t="s">
        <v>810</v>
      </c>
      <c r="F381" s="367">
        <v>1</v>
      </c>
      <c r="G381" s="46">
        <v>55</v>
      </c>
      <c r="H381" s="764">
        <f>F381*G381</f>
        <v>55</v>
      </c>
      <c r="I381" s="2273">
        <f t="shared" si="61"/>
        <v>27500</v>
      </c>
      <c r="J381" s="2276"/>
      <c r="K381" s="2273">
        <f t="shared" si="64"/>
        <v>12500</v>
      </c>
      <c r="L381" s="764"/>
      <c r="M381" s="2275">
        <f t="shared" si="62"/>
        <v>0</v>
      </c>
      <c r="N381" s="2276"/>
      <c r="O381" s="2275">
        <f t="shared" si="63"/>
        <v>0</v>
      </c>
      <c r="P381" s="2275">
        <f t="shared" si="65"/>
        <v>40000</v>
      </c>
      <c r="Q381" s="2275"/>
      <c r="R381" s="2055" t="s">
        <v>1217</v>
      </c>
      <c r="T381" s="1220"/>
    </row>
    <row r="382" spans="2:20" s="31" customFormat="1" ht="15.95" hidden="1" customHeight="1">
      <c r="B382" s="3187"/>
      <c r="C382" s="526">
        <v>41906</v>
      </c>
      <c r="D382" s="1401" t="s">
        <v>788</v>
      </c>
      <c r="E382" s="2276" t="s">
        <v>10</v>
      </c>
      <c r="F382" s="367">
        <v>1</v>
      </c>
      <c r="G382" s="46"/>
      <c r="H382" s="764"/>
      <c r="I382" s="2273">
        <f t="shared" si="61"/>
        <v>0</v>
      </c>
      <c r="J382" s="2276" t="s">
        <v>127</v>
      </c>
      <c r="K382" s="2273">
        <f t="shared" si="64"/>
        <v>12500</v>
      </c>
      <c r="L382" s="764"/>
      <c r="M382" s="2275">
        <f t="shared" si="62"/>
        <v>0</v>
      </c>
      <c r="N382" s="2276"/>
      <c r="O382" s="2275">
        <f t="shared" si="63"/>
        <v>0</v>
      </c>
      <c r="P382" s="2275">
        <f t="shared" si="65"/>
        <v>12500</v>
      </c>
      <c r="Q382" s="2275"/>
      <c r="R382" s="2055" t="s">
        <v>1217</v>
      </c>
      <c r="T382" s="1220"/>
    </row>
    <row r="383" spans="2:20" s="31" customFormat="1" ht="15.95" hidden="1" customHeight="1" thickBot="1">
      <c r="B383" s="2281">
        <v>31</v>
      </c>
      <c r="C383" s="791">
        <v>41907</v>
      </c>
      <c r="D383" s="2226" t="s">
        <v>788</v>
      </c>
      <c r="E383" s="2280" t="s">
        <v>10</v>
      </c>
      <c r="F383" s="368">
        <v>1</v>
      </c>
      <c r="G383" s="56"/>
      <c r="H383" s="765"/>
      <c r="I383" s="2277">
        <f t="shared" si="61"/>
        <v>0</v>
      </c>
      <c r="J383" s="2280" t="s">
        <v>127</v>
      </c>
      <c r="K383" s="2277">
        <f t="shared" si="64"/>
        <v>12500</v>
      </c>
      <c r="L383" s="765"/>
      <c r="M383" s="767">
        <f t="shared" si="62"/>
        <v>0</v>
      </c>
      <c r="N383" s="2280"/>
      <c r="O383" s="767">
        <f t="shared" si="63"/>
        <v>0</v>
      </c>
      <c r="P383" s="767">
        <f t="shared" si="65"/>
        <v>12500</v>
      </c>
      <c r="Q383" s="767"/>
      <c r="R383" s="2222" t="s">
        <v>1217</v>
      </c>
      <c r="T383" s="1220"/>
    </row>
    <row r="384" spans="2:20" s="40" customFormat="1" ht="15.95" hidden="1" customHeight="1">
      <c r="B384" s="2283">
        <v>1</v>
      </c>
      <c r="C384" s="1931">
        <v>41908</v>
      </c>
      <c r="D384" s="27" t="s">
        <v>965</v>
      </c>
      <c r="E384" s="1470" t="s">
        <v>10</v>
      </c>
      <c r="F384" s="367">
        <v>3</v>
      </c>
      <c r="G384" s="46"/>
      <c r="H384" s="764"/>
      <c r="I384" s="2445">
        <f t="shared" si="61"/>
        <v>0</v>
      </c>
      <c r="J384" s="2447"/>
      <c r="K384" s="2446">
        <f>F384*10000</f>
        <v>30000</v>
      </c>
      <c r="L384" s="764"/>
      <c r="M384" s="2446">
        <f t="shared" si="62"/>
        <v>0</v>
      </c>
      <c r="N384" s="2447"/>
      <c r="O384" s="2446">
        <f t="shared" si="63"/>
        <v>0</v>
      </c>
      <c r="P384" s="2446">
        <f t="shared" si="65"/>
        <v>30000</v>
      </c>
      <c r="Q384" s="2446"/>
      <c r="R384" s="2055" t="s">
        <v>1235</v>
      </c>
    </row>
    <row r="385" spans="2:18" s="40" customFormat="1" ht="15.95" hidden="1" customHeight="1">
      <c r="B385" s="2444">
        <v>2</v>
      </c>
      <c r="C385" s="1940">
        <v>41909</v>
      </c>
      <c r="D385" s="27" t="s">
        <v>1209</v>
      </c>
      <c r="E385" s="2447" t="s">
        <v>810</v>
      </c>
      <c r="F385" s="367">
        <v>1</v>
      </c>
      <c r="G385" s="46">
        <v>55</v>
      </c>
      <c r="H385" s="764">
        <f t="shared" ref="H385:H391" si="66">F385*G385</f>
        <v>55</v>
      </c>
      <c r="I385" s="2445">
        <f t="shared" si="61"/>
        <v>27500</v>
      </c>
      <c r="J385" s="2447"/>
      <c r="K385" s="2445"/>
      <c r="L385" s="764"/>
      <c r="M385" s="2446">
        <f t="shared" si="62"/>
        <v>0</v>
      </c>
      <c r="N385" s="2447"/>
      <c r="O385" s="2446">
        <f t="shared" si="63"/>
        <v>0</v>
      </c>
      <c r="P385" s="2446">
        <f t="shared" si="65"/>
        <v>27500</v>
      </c>
      <c r="Q385" s="2446"/>
      <c r="R385" s="2055" t="s">
        <v>1236</v>
      </c>
    </row>
    <row r="386" spans="2:18" s="40" customFormat="1" ht="15.95" hidden="1" customHeight="1">
      <c r="B386" s="2478">
        <v>3</v>
      </c>
      <c r="C386" s="1936">
        <v>41910</v>
      </c>
      <c r="D386" s="1276" t="s">
        <v>1032</v>
      </c>
      <c r="E386" s="1534"/>
      <c r="F386" s="1535"/>
      <c r="G386" s="1535"/>
      <c r="H386" s="1536">
        <f t="shared" si="66"/>
        <v>0</v>
      </c>
      <c r="I386" s="1537">
        <f t="shared" ref="I386:I408" si="67">H386*500</f>
        <v>0</v>
      </c>
      <c r="J386" s="1898"/>
      <c r="K386" s="1538"/>
      <c r="L386" s="1539"/>
      <c r="M386" s="1899">
        <f t="shared" si="62"/>
        <v>0</v>
      </c>
      <c r="N386" s="1539"/>
      <c r="O386" s="1899">
        <f t="shared" si="63"/>
        <v>0</v>
      </c>
      <c r="P386" s="1540">
        <f t="shared" si="65"/>
        <v>0</v>
      </c>
      <c r="Q386" s="1899"/>
      <c r="R386" s="2449"/>
    </row>
    <row r="387" spans="2:18" s="40" customFormat="1" ht="15.95" hidden="1" customHeight="1">
      <c r="B387" s="2444">
        <v>4</v>
      </c>
      <c r="C387" s="1940">
        <v>41911</v>
      </c>
      <c r="D387" s="1276" t="s">
        <v>1032</v>
      </c>
      <c r="E387" s="1534"/>
      <c r="F387" s="1535"/>
      <c r="G387" s="1535"/>
      <c r="H387" s="1536">
        <f t="shared" si="66"/>
        <v>0</v>
      </c>
      <c r="I387" s="1537">
        <f t="shared" si="67"/>
        <v>0</v>
      </c>
      <c r="J387" s="1898"/>
      <c r="K387" s="1538"/>
      <c r="L387" s="1539"/>
      <c r="M387" s="1899">
        <f t="shared" si="62"/>
        <v>0</v>
      </c>
      <c r="N387" s="1539"/>
      <c r="O387" s="1899">
        <f t="shared" ref="O387:O408" si="68">N387*15000</f>
        <v>0</v>
      </c>
      <c r="P387" s="1540">
        <f t="shared" si="65"/>
        <v>0</v>
      </c>
      <c r="Q387" s="1899"/>
      <c r="R387" s="2449"/>
    </row>
    <row r="388" spans="2:18" s="40" customFormat="1" ht="15.95" hidden="1" customHeight="1">
      <c r="B388" s="2448">
        <v>5</v>
      </c>
      <c r="C388" s="1940">
        <v>41912</v>
      </c>
      <c r="D388" s="1276" t="s">
        <v>1032</v>
      </c>
      <c r="E388" s="1534"/>
      <c r="F388" s="1535"/>
      <c r="G388" s="1535"/>
      <c r="H388" s="1536">
        <f t="shared" si="66"/>
        <v>0</v>
      </c>
      <c r="I388" s="1537">
        <f t="shared" si="67"/>
        <v>0</v>
      </c>
      <c r="J388" s="1898"/>
      <c r="K388" s="1538"/>
      <c r="L388" s="1539"/>
      <c r="M388" s="1899">
        <f>L388*10000</f>
        <v>0</v>
      </c>
      <c r="N388" s="1539"/>
      <c r="O388" s="1899">
        <f t="shared" si="68"/>
        <v>0</v>
      </c>
      <c r="P388" s="1540">
        <f t="shared" si="65"/>
        <v>0</v>
      </c>
      <c r="Q388" s="1899"/>
      <c r="R388" s="2449"/>
    </row>
    <row r="389" spans="2:18" s="40" customFormat="1" ht="15.95" hidden="1" customHeight="1">
      <c r="B389" s="2444">
        <v>6</v>
      </c>
      <c r="C389" s="1940">
        <v>41913</v>
      </c>
      <c r="D389" s="1276" t="s">
        <v>1032</v>
      </c>
      <c r="E389" s="1534"/>
      <c r="F389" s="1535"/>
      <c r="G389" s="1535"/>
      <c r="H389" s="1536">
        <f t="shared" si="66"/>
        <v>0</v>
      </c>
      <c r="I389" s="1537">
        <f t="shared" si="67"/>
        <v>0</v>
      </c>
      <c r="J389" s="1898"/>
      <c r="K389" s="1538"/>
      <c r="L389" s="1539"/>
      <c r="M389" s="1899">
        <f t="shared" si="62"/>
        <v>0</v>
      </c>
      <c r="N389" s="1539"/>
      <c r="O389" s="1899">
        <f t="shared" si="68"/>
        <v>0</v>
      </c>
      <c r="P389" s="1540">
        <f t="shared" si="65"/>
        <v>0</v>
      </c>
      <c r="Q389" s="1899"/>
      <c r="R389" s="2449"/>
    </row>
    <row r="390" spans="2:18" s="40" customFormat="1" ht="15.95" hidden="1" customHeight="1">
      <c r="B390" s="2444">
        <v>7</v>
      </c>
      <c r="C390" s="1940">
        <v>41914</v>
      </c>
      <c r="D390" s="1276" t="s">
        <v>1032</v>
      </c>
      <c r="E390" s="1534"/>
      <c r="F390" s="1535"/>
      <c r="G390" s="1535"/>
      <c r="H390" s="1536">
        <f t="shared" si="66"/>
        <v>0</v>
      </c>
      <c r="I390" s="1537">
        <f t="shared" si="67"/>
        <v>0</v>
      </c>
      <c r="J390" s="1898"/>
      <c r="K390" s="1538"/>
      <c r="L390" s="1539"/>
      <c r="M390" s="1899">
        <f t="shared" si="62"/>
        <v>0</v>
      </c>
      <c r="N390" s="1539"/>
      <c r="O390" s="1899">
        <f t="shared" si="68"/>
        <v>0</v>
      </c>
      <c r="P390" s="1540">
        <f t="shared" si="65"/>
        <v>0</v>
      </c>
      <c r="Q390" s="1899"/>
      <c r="R390" s="2449"/>
    </row>
    <row r="391" spans="2:18" s="40" customFormat="1" ht="15.95" hidden="1" customHeight="1">
      <c r="B391" s="2444">
        <v>8</v>
      </c>
      <c r="C391" s="1940">
        <v>41915</v>
      </c>
      <c r="D391" s="1276" t="s">
        <v>1032</v>
      </c>
      <c r="E391" s="1534"/>
      <c r="F391" s="1535"/>
      <c r="G391" s="1535"/>
      <c r="H391" s="1536">
        <f t="shared" si="66"/>
        <v>0</v>
      </c>
      <c r="I391" s="1537">
        <f t="shared" si="67"/>
        <v>0</v>
      </c>
      <c r="J391" s="1898"/>
      <c r="K391" s="1538"/>
      <c r="L391" s="1539"/>
      <c r="M391" s="1899">
        <f t="shared" si="62"/>
        <v>0</v>
      </c>
      <c r="N391" s="1539"/>
      <c r="O391" s="1899">
        <f t="shared" si="68"/>
        <v>0</v>
      </c>
      <c r="P391" s="1540">
        <f t="shared" si="65"/>
        <v>0</v>
      </c>
      <c r="Q391" s="1899"/>
      <c r="R391" s="2449"/>
    </row>
    <row r="392" spans="2:18" s="40" customFormat="1" ht="15.95" hidden="1" customHeight="1">
      <c r="B392" s="2444">
        <v>9</v>
      </c>
      <c r="C392" s="1940">
        <v>41916</v>
      </c>
      <c r="D392" s="1401" t="s">
        <v>788</v>
      </c>
      <c r="E392" s="2447" t="s">
        <v>10</v>
      </c>
      <c r="F392" s="367">
        <v>1</v>
      </c>
      <c r="G392" s="46"/>
      <c r="H392" s="764"/>
      <c r="I392" s="2445">
        <f t="shared" si="67"/>
        <v>0</v>
      </c>
      <c r="J392" s="2447" t="s">
        <v>127</v>
      </c>
      <c r="K392" s="2445">
        <f>F392*12500</f>
        <v>12500</v>
      </c>
      <c r="L392" s="764"/>
      <c r="M392" s="2446">
        <f t="shared" si="62"/>
        <v>0</v>
      </c>
      <c r="N392" s="2447"/>
      <c r="O392" s="2446">
        <f t="shared" si="68"/>
        <v>0</v>
      </c>
      <c r="P392" s="2446">
        <f t="shared" si="65"/>
        <v>12500</v>
      </c>
      <c r="Q392" s="2446"/>
      <c r="R392" s="2055" t="s">
        <v>1238</v>
      </c>
    </row>
    <row r="393" spans="2:18" s="40" customFormat="1" ht="15.95" hidden="1" customHeight="1">
      <c r="B393" s="2478">
        <v>10</v>
      </c>
      <c r="C393" s="1936">
        <v>41917</v>
      </c>
      <c r="D393" s="1543" t="s">
        <v>1237</v>
      </c>
      <c r="E393" s="1534"/>
      <c r="F393" s="1535"/>
      <c r="G393" s="1535"/>
      <c r="H393" s="1536">
        <f>F393*G393</f>
        <v>0</v>
      </c>
      <c r="I393" s="1537">
        <f t="shared" si="67"/>
        <v>0</v>
      </c>
      <c r="J393" s="1898"/>
      <c r="K393" s="1538"/>
      <c r="L393" s="1539"/>
      <c r="M393" s="1899">
        <f t="shared" si="62"/>
        <v>0</v>
      </c>
      <c r="N393" s="1539"/>
      <c r="O393" s="1899">
        <f t="shared" si="68"/>
        <v>0</v>
      </c>
      <c r="P393" s="1540">
        <f t="shared" si="65"/>
        <v>0</v>
      </c>
      <c r="Q393" s="1899"/>
      <c r="R393" s="2449"/>
    </row>
    <row r="394" spans="2:18" s="40" customFormat="1" ht="15.95" hidden="1" customHeight="1">
      <c r="B394" s="2444">
        <v>11</v>
      </c>
      <c r="C394" s="1940">
        <v>41918</v>
      </c>
      <c r="D394" s="1401" t="s">
        <v>788</v>
      </c>
      <c r="E394" s="2447" t="s">
        <v>10</v>
      </c>
      <c r="F394" s="367">
        <v>2</v>
      </c>
      <c r="G394" s="46"/>
      <c r="H394" s="764"/>
      <c r="I394" s="2445">
        <f t="shared" si="67"/>
        <v>0</v>
      </c>
      <c r="J394" s="2447" t="s">
        <v>127</v>
      </c>
      <c r="K394" s="2445">
        <f>F394*12500</f>
        <v>25000</v>
      </c>
      <c r="L394" s="764"/>
      <c r="M394" s="2446">
        <f>L394*10000</f>
        <v>0</v>
      </c>
      <c r="N394" s="2447"/>
      <c r="O394" s="2446">
        <f t="shared" si="68"/>
        <v>0</v>
      </c>
      <c r="P394" s="2446">
        <f t="shared" si="65"/>
        <v>25000</v>
      </c>
      <c r="Q394" s="1899"/>
      <c r="R394" s="2055" t="s">
        <v>1217</v>
      </c>
    </row>
    <row r="395" spans="2:18" s="40" customFormat="1" ht="15.95" hidden="1" customHeight="1">
      <c r="B395" s="2444">
        <v>12</v>
      </c>
      <c r="C395" s="1940">
        <v>41919</v>
      </c>
      <c r="D395" s="1276" t="s">
        <v>1032</v>
      </c>
      <c r="E395" s="1534"/>
      <c r="F395" s="1535"/>
      <c r="G395" s="1535"/>
      <c r="H395" s="1536">
        <f>F395*G395</f>
        <v>0</v>
      </c>
      <c r="I395" s="1537">
        <f t="shared" si="67"/>
        <v>0</v>
      </c>
      <c r="J395" s="1898"/>
      <c r="K395" s="2115"/>
      <c r="L395" s="1539"/>
      <c r="M395" s="1899">
        <f t="shared" si="62"/>
        <v>0</v>
      </c>
      <c r="N395" s="1539"/>
      <c r="O395" s="1899">
        <f t="shared" si="68"/>
        <v>0</v>
      </c>
      <c r="P395" s="1540">
        <f t="shared" si="65"/>
        <v>0</v>
      </c>
      <c r="Q395" s="1899"/>
      <c r="R395" s="2449"/>
    </row>
    <row r="396" spans="2:18" s="40" customFormat="1" ht="15.95" hidden="1" customHeight="1">
      <c r="B396" s="2444">
        <v>13</v>
      </c>
      <c r="C396" s="1940">
        <v>41920</v>
      </c>
      <c r="D396" s="2543" t="s">
        <v>1241</v>
      </c>
      <c r="E396" s="1534"/>
      <c r="F396" s="1534"/>
      <c r="G396" s="1534"/>
      <c r="H396" s="1536">
        <f>F396*G396</f>
        <v>0</v>
      </c>
      <c r="I396" s="1537">
        <f t="shared" si="67"/>
        <v>0</v>
      </c>
      <c r="J396" s="1898" t="s">
        <v>127</v>
      </c>
      <c r="K396" s="2115">
        <v>5000</v>
      </c>
      <c r="L396" s="1539"/>
      <c r="M396" s="1899">
        <f t="shared" si="62"/>
        <v>0</v>
      </c>
      <c r="N396" s="1539"/>
      <c r="O396" s="1899">
        <f t="shared" si="68"/>
        <v>0</v>
      </c>
      <c r="P396" s="1540">
        <f t="shared" si="65"/>
        <v>5000</v>
      </c>
      <c r="Q396" s="1899"/>
      <c r="R396" s="2449"/>
    </row>
    <row r="397" spans="2:18" s="40" customFormat="1" ht="15.95" hidden="1" customHeight="1">
      <c r="B397" s="2444">
        <v>14</v>
      </c>
      <c r="C397" s="1940">
        <v>41921</v>
      </c>
      <c r="D397" s="1276" t="s">
        <v>1032</v>
      </c>
      <c r="E397" s="1534"/>
      <c r="F397" s="1534"/>
      <c r="G397" s="2485"/>
      <c r="H397" s="1536">
        <f>F397*G397</f>
        <v>0</v>
      </c>
      <c r="I397" s="1537">
        <f t="shared" si="67"/>
        <v>0</v>
      </c>
      <c r="J397" s="1898"/>
      <c r="K397" s="2115"/>
      <c r="L397" s="2485"/>
      <c r="M397" s="1899">
        <f t="shared" si="62"/>
        <v>0</v>
      </c>
      <c r="N397" s="2485"/>
      <c r="O397" s="1899">
        <f t="shared" si="68"/>
        <v>0</v>
      </c>
      <c r="P397" s="1540">
        <f t="shared" si="65"/>
        <v>0</v>
      </c>
      <c r="Q397" s="2484"/>
      <c r="R397" s="2249"/>
    </row>
    <row r="398" spans="2:18" s="40" customFormat="1" ht="15.95" hidden="1" customHeight="1">
      <c r="B398" s="2444">
        <v>15</v>
      </c>
      <c r="C398" s="1940">
        <v>41922</v>
      </c>
      <c r="D398" s="27" t="s">
        <v>1200</v>
      </c>
      <c r="E398" s="2508" t="s">
        <v>984</v>
      </c>
      <c r="F398" s="2508">
        <v>1</v>
      </c>
      <c r="G398" s="46">
        <v>55</v>
      </c>
      <c r="H398" s="764">
        <f>F398*G398</f>
        <v>55</v>
      </c>
      <c r="I398" s="2506">
        <f t="shared" si="67"/>
        <v>27500</v>
      </c>
      <c r="J398" s="2508"/>
      <c r="K398" s="2507"/>
      <c r="L398" s="764"/>
      <c r="M398" s="2507">
        <f t="shared" si="62"/>
        <v>0</v>
      </c>
      <c r="N398" s="2508"/>
      <c r="O398" s="2507">
        <f t="shared" si="68"/>
        <v>0</v>
      </c>
      <c r="P398" s="2507">
        <f t="shared" si="65"/>
        <v>27500</v>
      </c>
      <c r="Q398" s="2507"/>
      <c r="R398" s="2055" t="s">
        <v>1217</v>
      </c>
    </row>
    <row r="399" spans="2:18" s="40" customFormat="1" ht="15.95" hidden="1" customHeight="1">
      <c r="B399" s="2444">
        <v>16</v>
      </c>
      <c r="C399" s="1940">
        <v>41923</v>
      </c>
      <c r="D399" s="1401" t="s">
        <v>788</v>
      </c>
      <c r="E399" s="2508" t="s">
        <v>10</v>
      </c>
      <c r="F399" s="367">
        <v>1</v>
      </c>
      <c r="G399" s="46"/>
      <c r="H399" s="764"/>
      <c r="I399" s="2506">
        <f t="shared" si="67"/>
        <v>0</v>
      </c>
      <c r="J399" s="2508" t="s">
        <v>127</v>
      </c>
      <c r="K399" s="2506">
        <f>F399*12500</f>
        <v>12500</v>
      </c>
      <c r="L399" s="764"/>
      <c r="M399" s="2507">
        <f>L399*10000</f>
        <v>0</v>
      </c>
      <c r="N399" s="2508"/>
      <c r="O399" s="2507">
        <f t="shared" si="68"/>
        <v>0</v>
      </c>
      <c r="P399" s="2507">
        <f t="shared" si="65"/>
        <v>12500</v>
      </c>
      <c r="Q399" s="2507"/>
      <c r="R399" s="2055" t="s">
        <v>1217</v>
      </c>
    </row>
    <row r="400" spans="2:18" s="40" customFormat="1" ht="15.95" hidden="1" customHeight="1">
      <c r="B400" s="3393">
        <v>17</v>
      </c>
      <c r="C400" s="1936">
        <v>41924</v>
      </c>
      <c r="D400" s="27" t="s">
        <v>473</v>
      </c>
      <c r="E400" s="2508" t="s">
        <v>10</v>
      </c>
      <c r="F400" s="2508">
        <v>1</v>
      </c>
      <c r="G400" s="123"/>
      <c r="H400" s="764"/>
      <c r="I400" s="2506">
        <f t="shared" si="67"/>
        <v>0</v>
      </c>
      <c r="J400" s="2508"/>
      <c r="K400" s="28">
        <f>F400*10000</f>
        <v>10000</v>
      </c>
      <c r="L400" s="123"/>
      <c r="M400" s="2507">
        <f>L400*10000</f>
        <v>0</v>
      </c>
      <c r="N400" s="2508"/>
      <c r="O400" s="2507">
        <f t="shared" si="68"/>
        <v>0</v>
      </c>
      <c r="P400" s="2507">
        <f t="shared" si="65"/>
        <v>10000</v>
      </c>
      <c r="Q400" s="2507"/>
      <c r="R400" s="2055" t="s">
        <v>1239</v>
      </c>
    </row>
    <row r="401" spans="2:18" s="40" customFormat="1" ht="15.95" hidden="1" customHeight="1">
      <c r="B401" s="3394"/>
      <c r="C401" s="1936">
        <v>41924</v>
      </c>
      <c r="D401" s="27" t="s">
        <v>1043</v>
      </c>
      <c r="E401" s="2508" t="s">
        <v>810</v>
      </c>
      <c r="F401" s="367">
        <v>2</v>
      </c>
      <c r="G401" s="46"/>
      <c r="H401" s="764">
        <f>F401*G401</f>
        <v>0</v>
      </c>
      <c r="I401" s="2506">
        <f t="shared" si="67"/>
        <v>0</v>
      </c>
      <c r="J401" s="2562" t="s">
        <v>127</v>
      </c>
      <c r="K401" s="2506">
        <v>25000</v>
      </c>
      <c r="L401" s="764">
        <v>7</v>
      </c>
      <c r="M401" s="2507">
        <f>L401*10000</f>
        <v>70000</v>
      </c>
      <c r="N401" s="2508">
        <v>2</v>
      </c>
      <c r="O401" s="2507">
        <f t="shared" si="68"/>
        <v>30000</v>
      </c>
      <c r="P401" s="2507">
        <f t="shared" si="65"/>
        <v>125000</v>
      </c>
      <c r="Q401" s="2507"/>
      <c r="R401" s="2055" t="s">
        <v>1239</v>
      </c>
    </row>
    <row r="402" spans="2:18" s="40" customFormat="1" ht="15.95" hidden="1" customHeight="1">
      <c r="B402" s="3050">
        <v>18</v>
      </c>
      <c r="C402" s="1940">
        <v>41925</v>
      </c>
      <c r="D402" s="27" t="s">
        <v>1200</v>
      </c>
      <c r="E402" s="2508" t="s">
        <v>984</v>
      </c>
      <c r="F402" s="2508">
        <v>2</v>
      </c>
      <c r="G402" s="46">
        <v>55</v>
      </c>
      <c r="H402" s="764">
        <f>F402*G402</f>
        <v>110</v>
      </c>
      <c r="I402" s="2506">
        <f t="shared" si="67"/>
        <v>55000</v>
      </c>
      <c r="J402" s="2508"/>
      <c r="K402" s="2507"/>
      <c r="L402" s="764"/>
      <c r="M402" s="2507">
        <f>L402*10000</f>
        <v>0</v>
      </c>
      <c r="N402" s="2508"/>
      <c r="O402" s="2507">
        <f t="shared" si="68"/>
        <v>0</v>
      </c>
      <c r="P402" s="2507">
        <f t="shared" si="65"/>
        <v>55000</v>
      </c>
      <c r="Q402" s="2507"/>
      <c r="R402" s="2055" t="s">
        <v>1239</v>
      </c>
    </row>
    <row r="403" spans="2:18" s="40" customFormat="1" ht="15.95" hidden="1" customHeight="1">
      <c r="B403" s="3051"/>
      <c r="C403" s="1940">
        <v>41925</v>
      </c>
      <c r="D403" s="27" t="s">
        <v>473</v>
      </c>
      <c r="E403" s="2508" t="s">
        <v>10</v>
      </c>
      <c r="F403" s="2508">
        <v>1</v>
      </c>
      <c r="G403" s="123"/>
      <c r="H403" s="764"/>
      <c r="I403" s="2506">
        <f t="shared" si="67"/>
        <v>0</v>
      </c>
      <c r="J403" s="2508"/>
      <c r="K403" s="28">
        <f>F403*10000</f>
        <v>10000</v>
      </c>
      <c r="L403" s="123"/>
      <c r="M403" s="2507">
        <f t="shared" si="62"/>
        <v>0</v>
      </c>
      <c r="N403" s="2508"/>
      <c r="O403" s="2507">
        <f t="shared" si="68"/>
        <v>0</v>
      </c>
      <c r="P403" s="2507">
        <f t="shared" si="65"/>
        <v>10000</v>
      </c>
      <c r="Q403" s="2507"/>
      <c r="R403" s="2055" t="s">
        <v>1239</v>
      </c>
    </row>
    <row r="404" spans="2:18" s="40" customFormat="1" ht="15.95" hidden="1" customHeight="1">
      <c r="B404" s="3052"/>
      <c r="C404" s="1940">
        <v>41925</v>
      </c>
      <c r="D404" s="27" t="s">
        <v>1043</v>
      </c>
      <c r="E404" s="2508" t="s">
        <v>810</v>
      </c>
      <c r="F404" s="367">
        <v>1</v>
      </c>
      <c r="G404" s="46"/>
      <c r="H404" s="764">
        <f>F404*G404</f>
        <v>0</v>
      </c>
      <c r="I404" s="2506">
        <f t="shared" si="67"/>
        <v>0</v>
      </c>
      <c r="J404" s="2562" t="s">
        <v>127</v>
      </c>
      <c r="K404" s="2506">
        <v>15000</v>
      </c>
      <c r="L404" s="764">
        <v>7</v>
      </c>
      <c r="M404" s="2507">
        <f t="shared" si="62"/>
        <v>70000</v>
      </c>
      <c r="N404" s="2508"/>
      <c r="O404" s="2507">
        <f t="shared" si="68"/>
        <v>0</v>
      </c>
      <c r="P404" s="2507">
        <f t="shared" si="65"/>
        <v>85000</v>
      </c>
      <c r="Q404" s="2507"/>
      <c r="R404" s="2055" t="s">
        <v>1239</v>
      </c>
    </row>
    <row r="405" spans="2:18" s="40" customFormat="1" ht="15.95" hidden="1" customHeight="1">
      <c r="B405" s="3050">
        <v>19</v>
      </c>
      <c r="C405" s="1940">
        <v>41926</v>
      </c>
      <c r="D405" s="27" t="s">
        <v>473</v>
      </c>
      <c r="E405" s="2508" t="s">
        <v>10</v>
      </c>
      <c r="F405" s="2508">
        <v>2</v>
      </c>
      <c r="G405" s="123"/>
      <c r="H405" s="764"/>
      <c r="I405" s="2506">
        <f t="shared" si="67"/>
        <v>0</v>
      </c>
      <c r="J405" s="2508"/>
      <c r="K405" s="28">
        <f>F405*10000</f>
        <v>20000</v>
      </c>
      <c r="L405" s="123"/>
      <c r="M405" s="2507">
        <f>L405*10000</f>
        <v>0</v>
      </c>
      <c r="N405" s="2508"/>
      <c r="O405" s="2507">
        <f t="shared" si="68"/>
        <v>0</v>
      </c>
      <c r="P405" s="2507">
        <f t="shared" si="65"/>
        <v>20000</v>
      </c>
      <c r="Q405" s="2507"/>
      <c r="R405" s="2055" t="s">
        <v>1239</v>
      </c>
    </row>
    <row r="406" spans="2:18" s="40" customFormat="1" ht="15.95" hidden="1" customHeight="1">
      <c r="B406" s="3051"/>
      <c r="C406" s="1940">
        <v>41926</v>
      </c>
      <c r="D406" s="27" t="s">
        <v>1200</v>
      </c>
      <c r="E406" s="2508" t="s">
        <v>984</v>
      </c>
      <c r="F406" s="2508">
        <v>1</v>
      </c>
      <c r="G406" s="46">
        <v>55</v>
      </c>
      <c r="H406" s="764">
        <f>F406*G406</f>
        <v>55</v>
      </c>
      <c r="I406" s="2506">
        <f t="shared" si="67"/>
        <v>27500</v>
      </c>
      <c r="J406" s="2508"/>
      <c r="K406" s="2507"/>
      <c r="L406" s="764"/>
      <c r="M406" s="2507">
        <f>L406*10000</f>
        <v>0</v>
      </c>
      <c r="N406" s="2508"/>
      <c r="O406" s="2507">
        <f t="shared" si="68"/>
        <v>0</v>
      </c>
      <c r="P406" s="2507">
        <f t="shared" si="65"/>
        <v>27500</v>
      </c>
      <c r="Q406" s="2507"/>
      <c r="R406" s="2055" t="s">
        <v>1239</v>
      </c>
    </row>
    <row r="407" spans="2:18" s="40" customFormat="1" ht="15.95" hidden="1" customHeight="1">
      <c r="B407" s="3052"/>
      <c r="C407" s="1940">
        <v>41926</v>
      </c>
      <c r="D407" s="27" t="s">
        <v>1043</v>
      </c>
      <c r="E407" s="2508" t="s">
        <v>810</v>
      </c>
      <c r="F407" s="367">
        <v>1</v>
      </c>
      <c r="G407" s="46"/>
      <c r="H407" s="764">
        <f>F407*G407</f>
        <v>0</v>
      </c>
      <c r="I407" s="2506">
        <f t="shared" si="67"/>
        <v>0</v>
      </c>
      <c r="J407" s="2562" t="s">
        <v>127</v>
      </c>
      <c r="K407" s="2564">
        <v>15000</v>
      </c>
      <c r="L407" s="764">
        <v>7</v>
      </c>
      <c r="M407" s="2507">
        <f>L407*10000</f>
        <v>70000</v>
      </c>
      <c r="N407" s="2508">
        <v>0.5</v>
      </c>
      <c r="O407" s="2507">
        <f t="shared" si="68"/>
        <v>7500</v>
      </c>
      <c r="P407" s="2507">
        <f t="shared" ref="P407:P430" si="69">I407+K407+M407+O407</f>
        <v>92500</v>
      </c>
      <c r="Q407" s="2507"/>
      <c r="R407" s="2055" t="s">
        <v>1239</v>
      </c>
    </row>
    <row r="408" spans="2:18" s="40" customFormat="1" ht="15.95" hidden="1" customHeight="1">
      <c r="B408" s="3050">
        <v>20</v>
      </c>
      <c r="C408" s="1940">
        <v>41927</v>
      </c>
      <c r="D408" s="27" t="s">
        <v>473</v>
      </c>
      <c r="E408" s="2508" t="s">
        <v>10</v>
      </c>
      <c r="F408" s="2508">
        <v>2</v>
      </c>
      <c r="G408" s="123"/>
      <c r="H408" s="764"/>
      <c r="I408" s="2506">
        <f t="shared" si="67"/>
        <v>0</v>
      </c>
      <c r="J408" s="2508"/>
      <c r="K408" s="28">
        <f>F408*10000</f>
        <v>20000</v>
      </c>
      <c r="L408" s="123"/>
      <c r="M408" s="2507">
        <f>L408*10000</f>
        <v>0</v>
      </c>
      <c r="N408" s="2508"/>
      <c r="O408" s="2507">
        <f t="shared" si="68"/>
        <v>0</v>
      </c>
      <c r="P408" s="2507">
        <f t="shared" si="69"/>
        <v>20000</v>
      </c>
      <c r="Q408" s="2507"/>
      <c r="R408" s="2055" t="s">
        <v>1239</v>
      </c>
    </row>
    <row r="409" spans="2:18" s="40" customFormat="1" ht="15.95" hidden="1" customHeight="1">
      <c r="B409" s="3052"/>
      <c r="C409" s="1940">
        <v>41927</v>
      </c>
      <c r="D409" s="27" t="s">
        <v>1200</v>
      </c>
      <c r="E409" s="2508" t="s">
        <v>984</v>
      </c>
      <c r="F409" s="2508">
        <v>2</v>
      </c>
      <c r="G409" s="46">
        <v>55</v>
      </c>
      <c r="H409" s="764">
        <f>F409*G409</f>
        <v>110</v>
      </c>
      <c r="I409" s="2506">
        <f t="shared" ref="I409:I414" si="70">H409*500</f>
        <v>55000</v>
      </c>
      <c r="J409" s="2508"/>
      <c r="K409" s="2507"/>
      <c r="L409" s="764">
        <v>7</v>
      </c>
      <c r="M409" s="2507">
        <f t="shared" ref="M409:M414" si="71">L409*10000</f>
        <v>70000</v>
      </c>
      <c r="N409" s="2508"/>
      <c r="O409" s="2507">
        <f t="shared" ref="O409:O414" si="72">N409*15000</f>
        <v>0</v>
      </c>
      <c r="P409" s="2507">
        <f t="shared" si="69"/>
        <v>125000</v>
      </c>
      <c r="Q409" s="2507"/>
      <c r="R409" s="2055" t="s">
        <v>1239</v>
      </c>
    </row>
    <row r="410" spans="2:18" s="40" customFormat="1" ht="15.95" hidden="1" customHeight="1">
      <c r="B410" s="3050">
        <v>21</v>
      </c>
      <c r="C410" s="1940">
        <v>41928</v>
      </c>
      <c r="D410" s="27" t="s">
        <v>473</v>
      </c>
      <c r="E410" s="2508" t="s">
        <v>10</v>
      </c>
      <c r="F410" s="2508">
        <v>1</v>
      </c>
      <c r="G410" s="123"/>
      <c r="H410" s="764"/>
      <c r="I410" s="2506">
        <f t="shared" si="70"/>
        <v>0</v>
      </c>
      <c r="J410" s="2508"/>
      <c r="K410" s="28">
        <f>F410*10000</f>
        <v>10000</v>
      </c>
      <c r="L410" s="123"/>
      <c r="M410" s="2507">
        <f t="shared" si="71"/>
        <v>0</v>
      </c>
      <c r="N410" s="2508"/>
      <c r="O410" s="2507">
        <f t="shared" si="72"/>
        <v>0</v>
      </c>
      <c r="P410" s="2507">
        <f t="shared" si="69"/>
        <v>10000</v>
      </c>
      <c r="Q410" s="2507"/>
      <c r="R410" s="2055" t="s">
        <v>1239</v>
      </c>
    </row>
    <row r="411" spans="2:18" s="40" customFormat="1" ht="15.95" hidden="1" customHeight="1">
      <c r="B411" s="3051"/>
      <c r="C411" s="1940">
        <v>41928</v>
      </c>
      <c r="D411" s="27" t="s">
        <v>1200</v>
      </c>
      <c r="E411" s="2508" t="s">
        <v>984</v>
      </c>
      <c r="F411" s="2508">
        <v>1</v>
      </c>
      <c r="G411" s="46">
        <v>55</v>
      </c>
      <c r="H411" s="764">
        <f>F411*G411</f>
        <v>55</v>
      </c>
      <c r="I411" s="2506">
        <f t="shared" si="70"/>
        <v>27500</v>
      </c>
      <c r="J411" s="2508"/>
      <c r="K411" s="2507"/>
      <c r="L411" s="764">
        <v>6</v>
      </c>
      <c r="M411" s="2507">
        <f t="shared" si="71"/>
        <v>60000</v>
      </c>
      <c r="N411" s="2508"/>
      <c r="O411" s="2507">
        <f t="shared" si="72"/>
        <v>0</v>
      </c>
      <c r="P411" s="2507">
        <f t="shared" si="69"/>
        <v>87500</v>
      </c>
      <c r="Q411" s="2507"/>
      <c r="R411" s="2055" t="s">
        <v>1239</v>
      </c>
    </row>
    <row r="412" spans="2:18" s="40" customFormat="1" ht="15.95" hidden="1" customHeight="1">
      <c r="B412" s="3052"/>
      <c r="C412" s="1940">
        <v>41928</v>
      </c>
      <c r="D412" s="1401" t="s">
        <v>788</v>
      </c>
      <c r="E412" s="2508" t="s">
        <v>10</v>
      </c>
      <c r="F412" s="367">
        <v>1</v>
      </c>
      <c r="G412" s="46"/>
      <c r="H412" s="764"/>
      <c r="I412" s="2506">
        <f t="shared" si="70"/>
        <v>0</v>
      </c>
      <c r="J412" s="2508" t="s">
        <v>127</v>
      </c>
      <c r="K412" s="2506">
        <f>F412*12500</f>
        <v>12500</v>
      </c>
      <c r="L412" s="764"/>
      <c r="M412" s="2507">
        <f t="shared" si="71"/>
        <v>0</v>
      </c>
      <c r="N412" s="2508"/>
      <c r="O412" s="2507">
        <f t="shared" si="72"/>
        <v>0</v>
      </c>
      <c r="P412" s="2507">
        <f t="shared" si="69"/>
        <v>12500</v>
      </c>
      <c r="Q412" s="2507"/>
      <c r="R412" s="2055" t="s">
        <v>1239</v>
      </c>
    </row>
    <row r="413" spans="2:18" s="40" customFormat="1" ht="15.95" hidden="1" customHeight="1">
      <c r="B413" s="3050">
        <v>22</v>
      </c>
      <c r="C413" s="1940">
        <v>41929</v>
      </c>
      <c r="D413" s="27" t="s">
        <v>1240</v>
      </c>
      <c r="E413" s="2508" t="s">
        <v>556</v>
      </c>
      <c r="F413" s="2508">
        <v>1</v>
      </c>
      <c r="G413" s="764"/>
      <c r="H413" s="764">
        <f>F413*G413</f>
        <v>0</v>
      </c>
      <c r="I413" s="2506">
        <f t="shared" si="70"/>
        <v>0</v>
      </c>
      <c r="J413" s="2562" t="s">
        <v>127</v>
      </c>
      <c r="K413" s="2564">
        <v>15000</v>
      </c>
      <c r="L413" s="764"/>
      <c r="M413" s="2507">
        <f t="shared" si="71"/>
        <v>0</v>
      </c>
      <c r="N413" s="2508"/>
      <c r="O413" s="2507">
        <f t="shared" si="72"/>
        <v>0</v>
      </c>
      <c r="P413" s="2507">
        <f t="shared" si="69"/>
        <v>15000</v>
      </c>
      <c r="Q413" s="2507"/>
      <c r="R413" s="2055" t="s">
        <v>1239</v>
      </c>
    </row>
    <row r="414" spans="2:18" s="40" customFormat="1" ht="15.95" hidden="1" customHeight="1">
      <c r="B414" s="3052"/>
      <c r="C414" s="1940">
        <v>41929</v>
      </c>
      <c r="D414" s="27" t="s">
        <v>473</v>
      </c>
      <c r="E414" s="2508" t="s">
        <v>10</v>
      </c>
      <c r="F414" s="2508">
        <v>1</v>
      </c>
      <c r="G414" s="123"/>
      <c r="H414" s="764"/>
      <c r="I414" s="2506">
        <f t="shared" si="70"/>
        <v>0</v>
      </c>
      <c r="J414" s="2508"/>
      <c r="K414" s="28">
        <f>F414*10000</f>
        <v>10000</v>
      </c>
      <c r="L414" s="123"/>
      <c r="M414" s="2507">
        <f t="shared" si="71"/>
        <v>0</v>
      </c>
      <c r="N414" s="2508"/>
      <c r="O414" s="2507">
        <f t="shared" si="72"/>
        <v>0</v>
      </c>
      <c r="P414" s="2507">
        <f t="shared" si="69"/>
        <v>10000</v>
      </c>
      <c r="Q414" s="2507"/>
      <c r="R414" s="2055" t="s">
        <v>1239</v>
      </c>
    </row>
    <row r="415" spans="2:18" s="40" customFormat="1" ht="15.95" hidden="1" customHeight="1">
      <c r="B415" s="3050">
        <v>23</v>
      </c>
      <c r="C415" s="1940">
        <v>41930</v>
      </c>
      <c r="D415" s="27" t="s">
        <v>473</v>
      </c>
      <c r="E415" s="2508" t="s">
        <v>10</v>
      </c>
      <c r="F415" s="2508">
        <v>1</v>
      </c>
      <c r="G415" s="123"/>
      <c r="H415" s="764"/>
      <c r="I415" s="2506">
        <f t="shared" ref="I415:I436" si="73">H415*500</f>
        <v>0</v>
      </c>
      <c r="J415" s="2508"/>
      <c r="K415" s="28">
        <f>F415*10000</f>
        <v>10000</v>
      </c>
      <c r="L415" s="123"/>
      <c r="M415" s="2507">
        <f t="shared" ref="M415:M428" si="74">L415*10000</f>
        <v>0</v>
      </c>
      <c r="N415" s="2508"/>
      <c r="O415" s="2507">
        <f t="shared" ref="O415:O430" si="75">N415*15000</f>
        <v>0</v>
      </c>
      <c r="P415" s="2507">
        <f t="shared" si="69"/>
        <v>10000</v>
      </c>
      <c r="Q415" s="2507"/>
      <c r="R415" s="2055" t="s">
        <v>1239</v>
      </c>
    </row>
    <row r="416" spans="2:18" s="40" customFormat="1" ht="15.95" hidden="1" customHeight="1">
      <c r="B416" s="3051"/>
      <c r="C416" s="1940">
        <v>41930</v>
      </c>
      <c r="D416" s="27" t="s">
        <v>1240</v>
      </c>
      <c r="E416" s="2508" t="s">
        <v>556</v>
      </c>
      <c r="F416" s="2508">
        <v>1</v>
      </c>
      <c r="G416" s="764"/>
      <c r="H416" s="764">
        <f>F416*G416</f>
        <v>0</v>
      </c>
      <c r="I416" s="2506">
        <f t="shared" si="73"/>
        <v>0</v>
      </c>
      <c r="J416" s="2562" t="s">
        <v>127</v>
      </c>
      <c r="K416" s="2564">
        <v>15000</v>
      </c>
      <c r="L416" s="764"/>
      <c r="M416" s="2507">
        <f t="shared" si="74"/>
        <v>0</v>
      </c>
      <c r="N416" s="2508"/>
      <c r="O416" s="2507">
        <f t="shared" si="75"/>
        <v>0</v>
      </c>
      <c r="P416" s="2507">
        <f t="shared" si="69"/>
        <v>15000</v>
      </c>
      <c r="Q416" s="2507"/>
      <c r="R416" s="2055" t="s">
        <v>1239</v>
      </c>
    </row>
    <row r="417" spans="2:18" s="40" customFormat="1" ht="15.95" hidden="1" customHeight="1">
      <c r="B417" s="3052"/>
      <c r="C417" s="1940">
        <v>41930</v>
      </c>
      <c r="D417" s="1401" t="s">
        <v>788</v>
      </c>
      <c r="E417" s="2508" t="s">
        <v>10</v>
      </c>
      <c r="F417" s="367">
        <v>1</v>
      </c>
      <c r="G417" s="46"/>
      <c r="H417" s="764"/>
      <c r="I417" s="2506">
        <f t="shared" si="73"/>
        <v>0</v>
      </c>
      <c r="J417" s="2508" t="s">
        <v>127</v>
      </c>
      <c r="K417" s="2506">
        <f>F417*12500</f>
        <v>12500</v>
      </c>
      <c r="L417" s="764">
        <v>4</v>
      </c>
      <c r="M417" s="2507">
        <f t="shared" si="74"/>
        <v>40000</v>
      </c>
      <c r="N417" s="2508"/>
      <c r="O417" s="2507">
        <f t="shared" si="75"/>
        <v>0</v>
      </c>
      <c r="P417" s="2507">
        <f t="shared" si="69"/>
        <v>52500</v>
      </c>
      <c r="Q417" s="2507"/>
      <c r="R417" s="2055" t="s">
        <v>1239</v>
      </c>
    </row>
    <row r="418" spans="2:18" s="40" customFormat="1" ht="15.95" hidden="1" customHeight="1">
      <c r="B418" s="3393">
        <v>24</v>
      </c>
      <c r="C418" s="1936">
        <v>41931</v>
      </c>
      <c r="D418" s="27" t="s">
        <v>473</v>
      </c>
      <c r="E418" s="2508" t="s">
        <v>10</v>
      </c>
      <c r="F418" s="2508">
        <v>1</v>
      </c>
      <c r="G418" s="123"/>
      <c r="H418" s="764"/>
      <c r="I418" s="2506">
        <f t="shared" si="73"/>
        <v>0</v>
      </c>
      <c r="J418" s="2508"/>
      <c r="K418" s="28">
        <f>F418*10000</f>
        <v>10000</v>
      </c>
      <c r="L418" s="123"/>
      <c r="M418" s="2507">
        <f t="shared" si="74"/>
        <v>0</v>
      </c>
      <c r="N418" s="2508"/>
      <c r="O418" s="2507">
        <f t="shared" si="75"/>
        <v>0</v>
      </c>
      <c r="P418" s="2507">
        <f t="shared" si="69"/>
        <v>10000</v>
      </c>
      <c r="Q418" s="2507"/>
      <c r="R418" s="2055" t="s">
        <v>1239</v>
      </c>
    </row>
    <row r="419" spans="2:18" s="40" customFormat="1" ht="15.95" hidden="1" customHeight="1">
      <c r="B419" s="3394"/>
      <c r="C419" s="1936">
        <v>41931</v>
      </c>
      <c r="D419" s="1401" t="s">
        <v>1267</v>
      </c>
      <c r="E419" s="2508" t="s">
        <v>10</v>
      </c>
      <c r="F419" s="367"/>
      <c r="G419" s="46"/>
      <c r="H419" s="764"/>
      <c r="I419" s="2506">
        <f t="shared" si="73"/>
        <v>0</v>
      </c>
      <c r="J419" s="2508" t="s">
        <v>127</v>
      </c>
      <c r="K419" s="2506">
        <v>25000</v>
      </c>
      <c r="L419" s="764">
        <v>4</v>
      </c>
      <c r="M419" s="2507">
        <f t="shared" si="74"/>
        <v>40000</v>
      </c>
      <c r="N419" s="2508"/>
      <c r="O419" s="2507">
        <f t="shared" si="75"/>
        <v>0</v>
      </c>
      <c r="P419" s="2507">
        <f t="shared" si="69"/>
        <v>65000</v>
      </c>
      <c r="Q419" s="2507"/>
      <c r="R419" s="2055" t="s">
        <v>1239</v>
      </c>
    </row>
    <row r="420" spans="2:18" s="40" customFormat="1" ht="15.95" hidden="1" customHeight="1">
      <c r="B420" s="3050">
        <v>25</v>
      </c>
      <c r="C420" s="1940">
        <v>41932</v>
      </c>
      <c r="D420" s="27" t="s">
        <v>473</v>
      </c>
      <c r="E420" s="2508" t="s">
        <v>10</v>
      </c>
      <c r="F420" s="2508">
        <v>1</v>
      </c>
      <c r="G420" s="123"/>
      <c r="H420" s="764"/>
      <c r="I420" s="2506">
        <f t="shared" si="73"/>
        <v>0</v>
      </c>
      <c r="J420" s="2508"/>
      <c r="K420" s="28">
        <f>F420*10000</f>
        <v>10000</v>
      </c>
      <c r="L420" s="123"/>
      <c r="M420" s="2507">
        <f t="shared" si="74"/>
        <v>0</v>
      </c>
      <c r="N420" s="2508"/>
      <c r="O420" s="2507">
        <f t="shared" si="75"/>
        <v>0</v>
      </c>
      <c r="P420" s="2507">
        <f t="shared" si="69"/>
        <v>10000</v>
      </c>
      <c r="Q420" s="2507"/>
      <c r="R420" s="2055" t="s">
        <v>1239</v>
      </c>
    </row>
    <row r="421" spans="2:18" s="40" customFormat="1" ht="15.95" hidden="1" customHeight="1">
      <c r="B421" s="3051"/>
      <c r="C421" s="1940">
        <v>41932</v>
      </c>
      <c r="D421" s="27" t="s">
        <v>1200</v>
      </c>
      <c r="E421" s="2508" t="s">
        <v>984</v>
      </c>
      <c r="F421" s="2508">
        <v>2</v>
      </c>
      <c r="G421" s="46">
        <v>55</v>
      </c>
      <c r="H421" s="764">
        <f>F421*G421</f>
        <v>110</v>
      </c>
      <c r="I421" s="2506">
        <f t="shared" si="73"/>
        <v>55000</v>
      </c>
      <c r="J421" s="2508"/>
      <c r="K421" s="2507"/>
      <c r="L421" s="764"/>
      <c r="M421" s="2507">
        <f t="shared" si="74"/>
        <v>0</v>
      </c>
      <c r="N421" s="2508"/>
      <c r="O421" s="2507">
        <f t="shared" si="75"/>
        <v>0</v>
      </c>
      <c r="P421" s="2507">
        <f t="shared" si="69"/>
        <v>55000</v>
      </c>
      <c r="Q421" s="2507"/>
      <c r="R421" s="2055" t="s">
        <v>1239</v>
      </c>
    </row>
    <row r="422" spans="2:18" s="40" customFormat="1" ht="15.95" hidden="1" customHeight="1">
      <c r="B422" s="3052"/>
      <c r="C422" s="1940">
        <v>41932</v>
      </c>
      <c r="D422" s="1401" t="s">
        <v>1253</v>
      </c>
      <c r="E422" s="2540" t="s">
        <v>10</v>
      </c>
      <c r="F422" s="367"/>
      <c r="G422" s="46"/>
      <c r="H422" s="764"/>
      <c r="I422" s="2538">
        <f t="shared" si="73"/>
        <v>0</v>
      </c>
      <c r="J422" s="2540" t="s">
        <v>127</v>
      </c>
      <c r="K422" s="2538">
        <v>25000</v>
      </c>
      <c r="L422" s="764">
        <v>3.5</v>
      </c>
      <c r="M422" s="2539">
        <f t="shared" si="74"/>
        <v>35000</v>
      </c>
      <c r="N422" s="2540"/>
      <c r="O422" s="2539">
        <f t="shared" si="75"/>
        <v>0</v>
      </c>
      <c r="P422" s="2539">
        <f t="shared" si="69"/>
        <v>60000</v>
      </c>
      <c r="Q422" s="2539"/>
      <c r="R422" s="2055" t="s">
        <v>1239</v>
      </c>
    </row>
    <row r="423" spans="2:18" s="40" customFormat="1" ht="15.95" hidden="1" customHeight="1">
      <c r="B423" s="3050">
        <v>26</v>
      </c>
      <c r="C423" s="1940">
        <v>41933</v>
      </c>
      <c r="D423" s="27" t="s">
        <v>473</v>
      </c>
      <c r="E423" s="2508" t="s">
        <v>10</v>
      </c>
      <c r="F423" s="2508">
        <v>1</v>
      </c>
      <c r="G423" s="123"/>
      <c r="H423" s="764"/>
      <c r="I423" s="2506">
        <f t="shared" si="73"/>
        <v>0</v>
      </c>
      <c r="J423" s="2508"/>
      <c r="K423" s="28">
        <f>F423*10000</f>
        <v>10000</v>
      </c>
      <c r="L423" s="123"/>
      <c r="M423" s="2507">
        <f t="shared" si="74"/>
        <v>0</v>
      </c>
      <c r="N423" s="2508"/>
      <c r="O423" s="2507">
        <f t="shared" si="75"/>
        <v>0</v>
      </c>
      <c r="P423" s="2507">
        <f t="shared" si="69"/>
        <v>10000</v>
      </c>
      <c r="Q423" s="2507"/>
      <c r="R423" s="2055" t="s">
        <v>1239</v>
      </c>
    </row>
    <row r="424" spans="2:18" s="40" customFormat="1" ht="15.95" hidden="1" customHeight="1">
      <c r="B424" s="3052"/>
      <c r="C424" s="1940">
        <v>41933</v>
      </c>
      <c r="D424" s="27" t="s">
        <v>1200</v>
      </c>
      <c r="E424" s="2508" t="s">
        <v>984</v>
      </c>
      <c r="F424" s="2508">
        <v>2</v>
      </c>
      <c r="G424" s="46">
        <v>55</v>
      </c>
      <c r="H424" s="764">
        <f>F424*G424</f>
        <v>110</v>
      </c>
      <c r="I424" s="2506">
        <f t="shared" si="73"/>
        <v>55000</v>
      </c>
      <c r="J424" s="2508"/>
      <c r="K424" s="2507"/>
      <c r="L424" s="764">
        <v>4</v>
      </c>
      <c r="M424" s="2507">
        <f t="shared" si="74"/>
        <v>40000</v>
      </c>
      <c r="N424" s="2508"/>
      <c r="O424" s="2507">
        <f t="shared" si="75"/>
        <v>0</v>
      </c>
      <c r="P424" s="2507">
        <f t="shared" si="69"/>
        <v>95000</v>
      </c>
      <c r="Q424" s="2507"/>
      <c r="R424" s="2055" t="s">
        <v>1239</v>
      </c>
    </row>
    <row r="425" spans="2:18" s="40" customFormat="1" ht="15.95" hidden="1" customHeight="1">
      <c r="B425" s="3050">
        <v>27</v>
      </c>
      <c r="C425" s="1940">
        <v>41934</v>
      </c>
      <c r="D425" s="27" t="s">
        <v>473</v>
      </c>
      <c r="E425" s="2508" t="s">
        <v>10</v>
      </c>
      <c r="F425" s="2508">
        <v>2</v>
      </c>
      <c r="G425" s="123"/>
      <c r="H425" s="764"/>
      <c r="I425" s="2506">
        <f t="shared" si="73"/>
        <v>0</v>
      </c>
      <c r="J425" s="2508"/>
      <c r="K425" s="28">
        <f>F425*10000</f>
        <v>20000</v>
      </c>
      <c r="L425" s="123"/>
      <c r="M425" s="2507">
        <f t="shared" si="74"/>
        <v>0</v>
      </c>
      <c r="N425" s="2508"/>
      <c r="O425" s="2507">
        <f t="shared" si="75"/>
        <v>0</v>
      </c>
      <c r="P425" s="2507">
        <f t="shared" si="69"/>
        <v>20000</v>
      </c>
      <c r="Q425" s="2507"/>
      <c r="R425" s="2055" t="s">
        <v>1239</v>
      </c>
    </row>
    <row r="426" spans="2:18" s="40" customFormat="1" ht="15.95" hidden="1" customHeight="1">
      <c r="B426" s="3052"/>
      <c r="C426" s="1940">
        <v>41934</v>
      </c>
      <c r="D426" s="1401" t="s">
        <v>788</v>
      </c>
      <c r="E426" s="2508" t="s">
        <v>10</v>
      </c>
      <c r="F426" s="367">
        <v>1</v>
      </c>
      <c r="G426" s="46"/>
      <c r="H426" s="764"/>
      <c r="I426" s="2506">
        <f t="shared" si="73"/>
        <v>0</v>
      </c>
      <c r="J426" s="2508" t="s">
        <v>127</v>
      </c>
      <c r="K426" s="2506">
        <f>F426*12500</f>
        <v>12500</v>
      </c>
      <c r="L426" s="764">
        <v>2</v>
      </c>
      <c r="M426" s="2507">
        <f t="shared" si="74"/>
        <v>20000</v>
      </c>
      <c r="N426" s="2508"/>
      <c r="O426" s="2507">
        <f t="shared" si="75"/>
        <v>0</v>
      </c>
      <c r="P426" s="2507">
        <f t="shared" si="69"/>
        <v>32500</v>
      </c>
      <c r="Q426" s="2507"/>
      <c r="R426" s="2055" t="s">
        <v>1239</v>
      </c>
    </row>
    <row r="427" spans="2:18" s="40" customFormat="1" ht="15.95" hidden="1" customHeight="1">
      <c r="B427" s="3050">
        <v>28</v>
      </c>
      <c r="C427" s="1940">
        <v>41935</v>
      </c>
      <c r="D427" s="27" t="s">
        <v>473</v>
      </c>
      <c r="E427" s="2508" t="s">
        <v>10</v>
      </c>
      <c r="F427" s="2508">
        <v>2</v>
      </c>
      <c r="G427" s="123"/>
      <c r="H427" s="764"/>
      <c r="I427" s="2506">
        <f t="shared" si="73"/>
        <v>0</v>
      </c>
      <c r="J427" s="2508"/>
      <c r="K427" s="28">
        <f>F427*10000</f>
        <v>20000</v>
      </c>
      <c r="L427" s="123"/>
      <c r="M427" s="2507">
        <f t="shared" si="74"/>
        <v>0</v>
      </c>
      <c r="N427" s="2508"/>
      <c r="O427" s="2507">
        <f t="shared" si="75"/>
        <v>0</v>
      </c>
      <c r="P427" s="2507">
        <f t="shared" si="69"/>
        <v>20000</v>
      </c>
      <c r="Q427" s="2507"/>
      <c r="R427" s="2055" t="s">
        <v>1239</v>
      </c>
    </row>
    <row r="428" spans="2:18" s="40" customFormat="1" ht="15.95" hidden="1" customHeight="1">
      <c r="B428" s="3052"/>
      <c r="C428" s="1940">
        <v>41935</v>
      </c>
      <c r="D428" s="27" t="s">
        <v>791</v>
      </c>
      <c r="E428" s="2508" t="s">
        <v>556</v>
      </c>
      <c r="F428" s="2508">
        <v>1</v>
      </c>
      <c r="G428" s="764">
        <v>25</v>
      </c>
      <c r="H428" s="764">
        <f>F428*G428</f>
        <v>25</v>
      </c>
      <c r="I428" s="2506">
        <f t="shared" si="73"/>
        <v>12500</v>
      </c>
      <c r="J428" s="777"/>
      <c r="K428" s="2506"/>
      <c r="L428" s="123">
        <v>5</v>
      </c>
      <c r="M428" s="2507">
        <f t="shared" si="74"/>
        <v>50000</v>
      </c>
      <c r="N428" s="2508"/>
      <c r="O428" s="2507">
        <f t="shared" si="75"/>
        <v>0</v>
      </c>
      <c r="P428" s="2507">
        <f t="shared" si="69"/>
        <v>62500</v>
      </c>
      <c r="Q428" s="124"/>
      <c r="R428" s="2055" t="s">
        <v>1239</v>
      </c>
    </row>
    <row r="429" spans="2:18" s="40" customFormat="1" ht="15.95" hidden="1" customHeight="1">
      <c r="B429" s="2444">
        <v>29</v>
      </c>
      <c r="C429" s="1940">
        <v>41936</v>
      </c>
      <c r="D429" s="1276" t="s">
        <v>973</v>
      </c>
      <c r="E429" s="2484"/>
      <c r="F429" s="2484"/>
      <c r="G429" s="2484"/>
      <c r="H429" s="1536">
        <f>F429*G429</f>
        <v>0</v>
      </c>
      <c r="I429" s="1537">
        <f t="shared" si="73"/>
        <v>0</v>
      </c>
      <c r="J429" s="2484"/>
      <c r="K429" s="2484"/>
      <c r="L429" s="2484"/>
      <c r="M429" s="1899">
        <f t="shared" si="62"/>
        <v>0</v>
      </c>
      <c r="N429" s="2484"/>
      <c r="O429" s="1899">
        <f t="shared" si="75"/>
        <v>0</v>
      </c>
      <c r="P429" s="1540">
        <f t="shared" si="69"/>
        <v>0</v>
      </c>
      <c r="Q429" s="2484"/>
      <c r="R429" s="2249"/>
    </row>
    <row r="430" spans="2:18" s="40" customFormat="1" ht="15.95" hidden="1" customHeight="1" thickBot="1">
      <c r="B430" s="2295">
        <v>30</v>
      </c>
      <c r="C430" s="2296">
        <v>41937</v>
      </c>
      <c r="D430" s="2242" t="s">
        <v>973</v>
      </c>
      <c r="E430" s="2517"/>
      <c r="F430" s="2517"/>
      <c r="G430" s="2517"/>
      <c r="H430" s="1544">
        <f>F430*G430</f>
        <v>0</v>
      </c>
      <c r="I430" s="1545">
        <f t="shared" si="73"/>
        <v>0</v>
      </c>
      <c r="J430" s="2517"/>
      <c r="K430" s="2517"/>
      <c r="L430" s="2517"/>
      <c r="M430" s="1546">
        <f t="shared" si="62"/>
        <v>0</v>
      </c>
      <c r="N430" s="2517"/>
      <c r="O430" s="1546">
        <f t="shared" si="75"/>
        <v>0</v>
      </c>
      <c r="P430" s="1547">
        <f t="shared" si="69"/>
        <v>0</v>
      </c>
      <c r="Q430" s="2517"/>
      <c r="R430" s="2518"/>
    </row>
    <row r="431" spans="2:18" s="40" customFormat="1" ht="15.95" hidden="1" customHeight="1">
      <c r="B431" s="2864">
        <v>1</v>
      </c>
      <c r="C431" s="2868">
        <v>41938</v>
      </c>
      <c r="D431" s="1093" t="s">
        <v>1589</v>
      </c>
      <c r="E431" s="2731"/>
      <c r="F431" s="2731"/>
      <c r="G431" s="123"/>
      <c r="H431" s="764"/>
      <c r="I431" s="2729">
        <f t="shared" si="73"/>
        <v>0</v>
      </c>
      <c r="J431" s="2731" t="s">
        <v>127</v>
      </c>
      <c r="K431" s="28">
        <v>60000</v>
      </c>
      <c r="L431" s="123"/>
      <c r="M431" s="2869">
        <f>L431*10000</f>
        <v>0</v>
      </c>
      <c r="N431" s="2870"/>
      <c r="O431" s="2869">
        <f>N431*15000</f>
        <v>0</v>
      </c>
      <c r="P431" s="2871">
        <f>I431+K431+M431+O431</f>
        <v>60000</v>
      </c>
      <c r="Q431" s="2732"/>
      <c r="R431" s="2751" t="s">
        <v>1590</v>
      </c>
    </row>
    <row r="432" spans="2:18" s="40" customFormat="1" ht="15.95" hidden="1" customHeight="1">
      <c r="B432" s="2727">
        <v>2</v>
      </c>
      <c r="C432" s="2480">
        <v>41939</v>
      </c>
      <c r="D432" s="27" t="s">
        <v>1039</v>
      </c>
      <c r="E432" s="1470" t="s">
        <v>421</v>
      </c>
      <c r="F432" s="367">
        <v>1</v>
      </c>
      <c r="G432" s="46"/>
      <c r="H432" s="764"/>
      <c r="I432" s="2729">
        <f t="shared" si="73"/>
        <v>0</v>
      </c>
      <c r="J432" s="2731" t="s">
        <v>127</v>
      </c>
      <c r="K432" s="2730">
        <v>10000</v>
      </c>
      <c r="L432" s="764">
        <v>2</v>
      </c>
      <c r="M432" s="2730">
        <f>L432*10000</f>
        <v>20000</v>
      </c>
      <c r="N432" s="2731"/>
      <c r="O432" s="2730">
        <f>N432*15000</f>
        <v>0</v>
      </c>
      <c r="P432" s="2730">
        <f>I432+K432+M432+O432</f>
        <v>30000</v>
      </c>
      <c r="Q432" s="2598"/>
      <c r="R432" s="2164" t="s">
        <v>1580</v>
      </c>
    </row>
    <row r="433" spans="2:18" s="40" customFormat="1" ht="15.95" hidden="1" customHeight="1">
      <c r="B433" s="2727">
        <v>3</v>
      </c>
      <c r="C433" s="2480">
        <v>41940</v>
      </c>
      <c r="D433" s="2740" t="s">
        <v>1591</v>
      </c>
      <c r="E433" s="2622"/>
      <c r="F433" s="2740"/>
      <c r="G433" s="2740"/>
      <c r="H433" s="2378"/>
      <c r="I433" s="2729">
        <f t="shared" si="73"/>
        <v>0</v>
      </c>
      <c r="J433" s="2740"/>
      <c r="K433" s="2740"/>
      <c r="L433" s="2622"/>
      <c r="M433" s="1804"/>
      <c r="N433" s="2622"/>
      <c r="O433" s="1804"/>
      <c r="P433" s="1804"/>
      <c r="Q433" s="2598"/>
      <c r="R433" s="2597"/>
    </row>
    <row r="434" spans="2:18" s="40" customFormat="1" ht="15.95" hidden="1" customHeight="1">
      <c r="B434" s="2727">
        <v>4</v>
      </c>
      <c r="C434" s="2480">
        <v>41941</v>
      </c>
      <c r="D434" s="1276" t="s">
        <v>973</v>
      </c>
      <c r="E434" s="2622"/>
      <c r="F434" s="2740"/>
      <c r="G434" s="2740"/>
      <c r="H434" s="2378"/>
      <c r="I434" s="2729">
        <f t="shared" si="73"/>
        <v>0</v>
      </c>
      <c r="J434" s="2740"/>
      <c r="K434" s="2740"/>
      <c r="L434" s="2622"/>
      <c r="M434" s="1804"/>
      <c r="N434" s="2622"/>
      <c r="O434" s="1804"/>
      <c r="P434" s="1804"/>
      <c r="Q434" s="2598"/>
      <c r="R434" s="2597"/>
    </row>
    <row r="435" spans="2:18" s="40" customFormat="1" ht="15.95" hidden="1" customHeight="1">
      <c r="B435" s="2727">
        <v>5</v>
      </c>
      <c r="C435" s="2480">
        <v>41942</v>
      </c>
      <c r="D435" s="27" t="s">
        <v>1592</v>
      </c>
      <c r="E435" s="1470" t="s">
        <v>10</v>
      </c>
      <c r="F435" s="367">
        <v>1</v>
      </c>
      <c r="G435" s="46"/>
      <c r="H435" s="764"/>
      <c r="I435" s="2729">
        <f t="shared" si="73"/>
        <v>0</v>
      </c>
      <c r="J435" s="2731" t="s">
        <v>127</v>
      </c>
      <c r="K435" s="2730">
        <v>10000</v>
      </c>
      <c r="L435" s="764"/>
      <c r="M435" s="2730">
        <f>L435*10000</f>
        <v>0</v>
      </c>
      <c r="N435" s="2731"/>
      <c r="O435" s="2730">
        <f>N435*15000</f>
        <v>0</v>
      </c>
      <c r="P435" s="2730">
        <f>I435+K435+M435+O435</f>
        <v>10000</v>
      </c>
      <c r="Q435" s="2598"/>
      <c r="R435" s="2597"/>
    </row>
    <row r="436" spans="2:18" s="40" customFormat="1" ht="15.95" hidden="1" customHeight="1">
      <c r="B436" s="2727">
        <v>6</v>
      </c>
      <c r="C436" s="2480">
        <v>41943</v>
      </c>
      <c r="D436" s="1276" t="s">
        <v>973</v>
      </c>
      <c r="E436" s="2622"/>
      <c r="F436" s="2740"/>
      <c r="G436" s="2740"/>
      <c r="H436" s="2378"/>
      <c r="I436" s="2729">
        <f t="shared" si="73"/>
        <v>0</v>
      </c>
      <c r="J436" s="2740"/>
      <c r="K436" s="2740"/>
      <c r="L436" s="2622"/>
      <c r="M436" s="1804"/>
      <c r="N436" s="2622"/>
      <c r="O436" s="1804"/>
      <c r="P436" s="1804"/>
      <c r="Q436" s="2598"/>
      <c r="R436" s="2597"/>
    </row>
    <row r="437" spans="2:18" s="40" customFormat="1" ht="15.95" hidden="1" customHeight="1">
      <c r="B437" s="2727">
        <v>7</v>
      </c>
      <c r="C437" s="2480">
        <v>41944</v>
      </c>
      <c r="D437" s="3" t="s">
        <v>1540</v>
      </c>
      <c r="E437" s="2731" t="s">
        <v>556</v>
      </c>
      <c r="F437" s="2731">
        <v>1</v>
      </c>
      <c r="G437" s="764">
        <v>30</v>
      </c>
      <c r="H437" s="764"/>
      <c r="I437" s="2729">
        <f t="shared" ref="I437:I459" si="76">H437*500</f>
        <v>0</v>
      </c>
      <c r="J437" s="2731" t="s">
        <v>127</v>
      </c>
      <c r="K437" s="2730">
        <f>(F437*G437)*750</f>
        <v>22500</v>
      </c>
      <c r="L437" s="764">
        <v>6</v>
      </c>
      <c r="M437" s="2730">
        <f t="shared" ref="M437:M500" si="77">L437*10000</f>
        <v>60000</v>
      </c>
      <c r="N437" s="2731"/>
      <c r="O437" s="2730">
        <f t="shared" ref="O437:O500" si="78">N437*15000</f>
        <v>0</v>
      </c>
      <c r="P437" s="2730">
        <f t="shared" ref="P437:P500" si="79">I437+K437+M437+O437</f>
        <v>82500</v>
      </c>
      <c r="Q437" s="2598"/>
      <c r="R437" s="2597"/>
    </row>
    <row r="438" spans="2:18" s="40" customFormat="1" ht="15.95" hidden="1" customHeight="1">
      <c r="B438" s="3196">
        <v>8</v>
      </c>
      <c r="C438" s="2479">
        <v>41945</v>
      </c>
      <c r="D438" s="27" t="s">
        <v>473</v>
      </c>
      <c r="E438" s="2731" t="s">
        <v>10</v>
      </c>
      <c r="F438" s="2731">
        <v>1</v>
      </c>
      <c r="G438" s="123"/>
      <c r="H438" s="764"/>
      <c r="I438" s="2729">
        <f t="shared" si="76"/>
        <v>0</v>
      </c>
      <c r="J438" s="2731"/>
      <c r="K438" s="28">
        <f>F438*10000</f>
        <v>10000</v>
      </c>
      <c r="L438" s="123">
        <v>5</v>
      </c>
      <c r="M438" s="2730">
        <f t="shared" si="77"/>
        <v>50000</v>
      </c>
      <c r="N438" s="2731"/>
      <c r="O438" s="2730">
        <f t="shared" si="78"/>
        <v>0</v>
      </c>
      <c r="P438" s="2730">
        <f t="shared" si="79"/>
        <v>60000</v>
      </c>
      <c r="Q438" s="2730"/>
      <c r="R438" s="2055" t="s">
        <v>1235</v>
      </c>
    </row>
    <row r="439" spans="2:18" s="40" customFormat="1" ht="15.95" hidden="1" customHeight="1">
      <c r="B439" s="3198"/>
      <c r="C439" s="2479">
        <v>41945</v>
      </c>
      <c r="D439" s="1401" t="s">
        <v>1539</v>
      </c>
      <c r="E439" s="2731" t="s">
        <v>10</v>
      </c>
      <c r="F439" s="367">
        <v>1</v>
      </c>
      <c r="G439" s="46"/>
      <c r="H439" s="764"/>
      <c r="I439" s="2729">
        <f t="shared" si="76"/>
        <v>0</v>
      </c>
      <c r="J439" s="2731" t="s">
        <v>127</v>
      </c>
      <c r="K439" s="2729">
        <f>F439*12500</f>
        <v>12500</v>
      </c>
      <c r="L439" s="764">
        <v>4</v>
      </c>
      <c r="M439" s="2730">
        <f t="shared" si="77"/>
        <v>40000</v>
      </c>
      <c r="N439" s="2731"/>
      <c r="O439" s="2730">
        <f t="shared" si="78"/>
        <v>0</v>
      </c>
      <c r="P439" s="2730">
        <f t="shared" si="79"/>
        <v>52500</v>
      </c>
      <c r="Q439" s="2598"/>
      <c r="R439" s="2055" t="s">
        <v>1235</v>
      </c>
    </row>
    <row r="440" spans="2:18" s="40" customFormat="1" ht="15.95" hidden="1" customHeight="1">
      <c r="B440" s="3186">
        <v>9</v>
      </c>
      <c r="C440" s="2480">
        <v>41946</v>
      </c>
      <c r="D440" s="27" t="s">
        <v>473</v>
      </c>
      <c r="E440" s="2731" t="s">
        <v>10</v>
      </c>
      <c r="F440" s="2731">
        <v>2</v>
      </c>
      <c r="G440" s="123"/>
      <c r="H440" s="764"/>
      <c r="I440" s="2729">
        <f t="shared" si="76"/>
        <v>0</v>
      </c>
      <c r="J440" s="2731"/>
      <c r="K440" s="28">
        <f>F440*10000</f>
        <v>20000</v>
      </c>
      <c r="L440" s="123"/>
      <c r="M440" s="2730">
        <f t="shared" si="77"/>
        <v>0</v>
      </c>
      <c r="N440" s="2731"/>
      <c r="O440" s="2730">
        <f t="shared" si="78"/>
        <v>0</v>
      </c>
      <c r="P440" s="2730">
        <f t="shared" si="79"/>
        <v>20000</v>
      </c>
      <c r="Q440" s="2730"/>
      <c r="R440" s="2055" t="s">
        <v>1593</v>
      </c>
    </row>
    <row r="441" spans="2:18" s="40" customFormat="1" ht="15.95" hidden="1" customHeight="1">
      <c r="B441" s="3188"/>
      <c r="C441" s="2480">
        <v>41946</v>
      </c>
      <c r="D441" s="27" t="s">
        <v>1541</v>
      </c>
      <c r="E441" s="2731"/>
      <c r="F441" s="2731">
        <v>1</v>
      </c>
      <c r="G441" s="46">
        <v>62</v>
      </c>
      <c r="H441" s="764">
        <f>F441*G441</f>
        <v>62</v>
      </c>
      <c r="I441" s="2729">
        <f t="shared" si="76"/>
        <v>31000</v>
      </c>
      <c r="J441" s="2731"/>
      <c r="K441" s="2730"/>
      <c r="L441" s="764"/>
      <c r="M441" s="2730">
        <f t="shared" si="77"/>
        <v>0</v>
      </c>
      <c r="N441" s="2731"/>
      <c r="O441" s="2730">
        <f t="shared" si="78"/>
        <v>0</v>
      </c>
      <c r="P441" s="2730">
        <f t="shared" si="79"/>
        <v>31000</v>
      </c>
      <c r="Q441" s="2598"/>
      <c r="R441" s="2055" t="s">
        <v>1593</v>
      </c>
    </row>
    <row r="442" spans="2:18" s="40" customFormat="1" ht="15.95" hidden="1" customHeight="1">
      <c r="B442" s="3187"/>
      <c r="C442" s="2480">
        <v>41946</v>
      </c>
      <c r="D442" s="1401" t="s">
        <v>1539</v>
      </c>
      <c r="E442" s="2731" t="s">
        <v>10</v>
      </c>
      <c r="F442" s="367">
        <v>1</v>
      </c>
      <c r="G442" s="46"/>
      <c r="H442" s="764"/>
      <c r="I442" s="2729">
        <f t="shared" si="76"/>
        <v>0</v>
      </c>
      <c r="J442" s="2731" t="s">
        <v>127</v>
      </c>
      <c r="K442" s="2729">
        <f>F442*12500</f>
        <v>12500</v>
      </c>
      <c r="L442" s="764">
        <v>3</v>
      </c>
      <c r="M442" s="2730">
        <f t="shared" si="77"/>
        <v>30000</v>
      </c>
      <c r="N442" s="2731"/>
      <c r="O442" s="2730">
        <f t="shared" si="78"/>
        <v>0</v>
      </c>
      <c r="P442" s="2730">
        <f t="shared" si="79"/>
        <v>42500</v>
      </c>
      <c r="Q442" s="2598"/>
      <c r="R442" s="2055" t="s">
        <v>1593</v>
      </c>
    </row>
    <row r="443" spans="2:18" s="40" customFormat="1" ht="15.95" hidden="1" customHeight="1">
      <c r="B443" s="3186">
        <v>10</v>
      </c>
      <c r="C443" s="2480">
        <v>41947</v>
      </c>
      <c r="D443" s="3" t="s">
        <v>1540</v>
      </c>
      <c r="E443" s="2731" t="s">
        <v>556</v>
      </c>
      <c r="F443" s="2731">
        <v>1</v>
      </c>
      <c r="G443" s="764">
        <v>30</v>
      </c>
      <c r="H443" s="764"/>
      <c r="I443" s="2729">
        <f t="shared" si="76"/>
        <v>0</v>
      </c>
      <c r="J443" s="2731" t="s">
        <v>127</v>
      </c>
      <c r="K443" s="2730">
        <f>(F443*G443)*750</f>
        <v>22500</v>
      </c>
      <c r="L443" s="764"/>
      <c r="M443" s="2730">
        <f t="shared" si="77"/>
        <v>0</v>
      </c>
      <c r="N443" s="2731"/>
      <c r="O443" s="2730">
        <f t="shared" si="78"/>
        <v>0</v>
      </c>
      <c r="P443" s="2730">
        <f t="shared" si="79"/>
        <v>22500</v>
      </c>
      <c r="Q443" s="2598"/>
      <c r="R443" s="2055" t="s">
        <v>1593</v>
      </c>
    </row>
    <row r="444" spans="2:18" s="40" customFormat="1" ht="15.95" hidden="1" customHeight="1">
      <c r="B444" s="3187"/>
      <c r="C444" s="2480">
        <v>41947</v>
      </c>
      <c r="D444" s="1401" t="s">
        <v>1539</v>
      </c>
      <c r="E444" s="2731" t="s">
        <v>10</v>
      </c>
      <c r="F444" s="367">
        <v>1</v>
      </c>
      <c r="G444" s="46"/>
      <c r="H444" s="764"/>
      <c r="I444" s="2729">
        <f t="shared" si="76"/>
        <v>0</v>
      </c>
      <c r="J444" s="2731" t="s">
        <v>127</v>
      </c>
      <c r="K444" s="2729">
        <f>F444*12500</f>
        <v>12500</v>
      </c>
      <c r="L444" s="764">
        <v>2</v>
      </c>
      <c r="M444" s="2730">
        <f t="shared" si="77"/>
        <v>20000</v>
      </c>
      <c r="N444" s="2731"/>
      <c r="O444" s="2730">
        <f t="shared" si="78"/>
        <v>0</v>
      </c>
      <c r="P444" s="2730">
        <f t="shared" si="79"/>
        <v>32500</v>
      </c>
      <c r="Q444" s="2598"/>
      <c r="R444" s="2055" t="s">
        <v>1593</v>
      </c>
    </row>
    <row r="445" spans="2:18" s="40" customFormat="1" ht="15.95" hidden="1" customHeight="1">
      <c r="B445" s="3186">
        <v>11</v>
      </c>
      <c r="C445" s="2705">
        <v>41948</v>
      </c>
      <c r="D445" s="27" t="s">
        <v>1592</v>
      </c>
      <c r="E445" s="1470" t="s">
        <v>10</v>
      </c>
      <c r="F445" s="367">
        <v>15</v>
      </c>
      <c r="G445" s="46"/>
      <c r="H445" s="764"/>
      <c r="I445" s="2729">
        <f t="shared" si="76"/>
        <v>0</v>
      </c>
      <c r="J445" s="2731"/>
      <c r="K445" s="2730">
        <f>F445*3000</f>
        <v>45000</v>
      </c>
      <c r="L445" s="764"/>
      <c r="M445" s="2730">
        <f t="shared" si="77"/>
        <v>0</v>
      </c>
      <c r="N445" s="2731"/>
      <c r="O445" s="2730">
        <f t="shared" si="78"/>
        <v>0</v>
      </c>
      <c r="P445" s="2730">
        <f t="shared" si="79"/>
        <v>45000</v>
      </c>
      <c r="Q445" s="2486"/>
      <c r="R445" s="2055" t="s">
        <v>1593</v>
      </c>
    </row>
    <row r="446" spans="2:18" s="40" customFormat="1" ht="15.95" hidden="1" customHeight="1">
      <c r="B446" s="3188"/>
      <c r="C446" s="2705">
        <v>41948</v>
      </c>
      <c r="D446" s="1401" t="s">
        <v>1539</v>
      </c>
      <c r="E446" s="2731" t="s">
        <v>10</v>
      </c>
      <c r="F446" s="367">
        <v>1</v>
      </c>
      <c r="G446" s="46"/>
      <c r="H446" s="764"/>
      <c r="I446" s="2729">
        <f t="shared" si="76"/>
        <v>0</v>
      </c>
      <c r="J446" s="2731" t="s">
        <v>127</v>
      </c>
      <c r="K446" s="2729">
        <f>F446*12500</f>
        <v>12500</v>
      </c>
      <c r="L446" s="764"/>
      <c r="M446" s="2730">
        <f t="shared" si="77"/>
        <v>0</v>
      </c>
      <c r="N446" s="2731"/>
      <c r="O446" s="2730">
        <f t="shared" si="78"/>
        <v>0</v>
      </c>
      <c r="P446" s="2730">
        <f t="shared" si="79"/>
        <v>12500</v>
      </c>
      <c r="Q446" s="2486"/>
      <c r="R446" s="2055" t="s">
        <v>1593</v>
      </c>
    </row>
    <row r="447" spans="2:18" s="40" customFormat="1" ht="15.95" hidden="1" customHeight="1">
      <c r="B447" s="3187"/>
      <c r="C447" s="2705">
        <v>41948</v>
      </c>
      <c r="D447" s="2484" t="s">
        <v>1594</v>
      </c>
      <c r="E447" s="2485" t="s">
        <v>263</v>
      </c>
      <c r="F447" s="2485">
        <v>1</v>
      </c>
      <c r="G447" s="2485">
        <v>150</v>
      </c>
      <c r="H447" s="2897">
        <f>F447*G447</f>
        <v>150</v>
      </c>
      <c r="I447" s="2898">
        <f t="shared" si="76"/>
        <v>75000</v>
      </c>
      <c r="J447" s="2485"/>
      <c r="K447" s="2899"/>
      <c r="L447" s="2485">
        <v>7</v>
      </c>
      <c r="M447" s="2898">
        <f t="shared" si="77"/>
        <v>70000</v>
      </c>
      <c r="N447" s="2485"/>
      <c r="O447" s="2898">
        <f t="shared" si="78"/>
        <v>0</v>
      </c>
      <c r="P447" s="2900">
        <f t="shared" si="79"/>
        <v>145000</v>
      </c>
      <c r="Q447" s="2486"/>
      <c r="R447" s="2055" t="s">
        <v>1593</v>
      </c>
    </row>
    <row r="448" spans="2:18" s="40" customFormat="1" ht="15.95" hidden="1" customHeight="1">
      <c r="B448" s="3186">
        <v>12</v>
      </c>
      <c r="C448" s="2705">
        <v>41949</v>
      </c>
      <c r="D448" s="2484" t="s">
        <v>1559</v>
      </c>
      <c r="E448" s="2485"/>
      <c r="F448" s="2484"/>
      <c r="G448" s="2484"/>
      <c r="H448" s="1470"/>
      <c r="I448" s="2898">
        <f t="shared" si="76"/>
        <v>0</v>
      </c>
      <c r="J448" s="2484"/>
      <c r="K448" s="2484"/>
      <c r="L448" s="2485"/>
      <c r="M448" s="2730">
        <f t="shared" si="77"/>
        <v>0</v>
      </c>
      <c r="N448" s="2731"/>
      <c r="O448" s="2730">
        <f t="shared" si="78"/>
        <v>0</v>
      </c>
      <c r="P448" s="2730">
        <f t="shared" si="79"/>
        <v>0</v>
      </c>
      <c r="Q448" s="2486"/>
      <c r="R448" s="2055" t="s">
        <v>1593</v>
      </c>
    </row>
    <row r="449" spans="2:18" s="40" customFormat="1" ht="15.95" hidden="1" customHeight="1">
      <c r="B449" s="3187"/>
      <c r="C449" s="2705">
        <v>41949</v>
      </c>
      <c r="D449" s="27" t="s">
        <v>473</v>
      </c>
      <c r="E449" s="2731" t="s">
        <v>10</v>
      </c>
      <c r="F449" s="2731">
        <v>1</v>
      </c>
      <c r="G449" s="123"/>
      <c r="H449" s="764"/>
      <c r="I449" s="2729">
        <f t="shared" si="76"/>
        <v>0</v>
      </c>
      <c r="J449" s="2731"/>
      <c r="K449" s="28">
        <f>F449*10000</f>
        <v>10000</v>
      </c>
      <c r="L449" s="123"/>
      <c r="M449" s="2730">
        <f t="shared" si="77"/>
        <v>0</v>
      </c>
      <c r="N449" s="2731"/>
      <c r="O449" s="2730">
        <f t="shared" si="78"/>
        <v>0</v>
      </c>
      <c r="P449" s="2730">
        <f t="shared" si="79"/>
        <v>10000</v>
      </c>
      <c r="Q449" s="2730"/>
      <c r="R449" s="2055" t="s">
        <v>1593</v>
      </c>
    </row>
    <row r="450" spans="2:18" s="40" customFormat="1" ht="15.95" hidden="1" customHeight="1">
      <c r="B450" s="3186">
        <v>13</v>
      </c>
      <c r="C450" s="2705">
        <v>41950</v>
      </c>
      <c r="D450" s="27" t="s">
        <v>473</v>
      </c>
      <c r="E450" s="2731" t="s">
        <v>10</v>
      </c>
      <c r="F450" s="2731">
        <v>1</v>
      </c>
      <c r="G450" s="123"/>
      <c r="H450" s="764"/>
      <c r="I450" s="2729">
        <f t="shared" si="76"/>
        <v>0</v>
      </c>
      <c r="J450" s="2731"/>
      <c r="K450" s="28">
        <f>F450*10000</f>
        <v>10000</v>
      </c>
      <c r="L450" s="123"/>
      <c r="M450" s="2730">
        <f t="shared" si="77"/>
        <v>0</v>
      </c>
      <c r="N450" s="2731"/>
      <c r="O450" s="2730">
        <f t="shared" si="78"/>
        <v>0</v>
      </c>
      <c r="P450" s="2730">
        <f t="shared" si="79"/>
        <v>10000</v>
      </c>
      <c r="Q450" s="2730"/>
      <c r="R450" s="2055" t="s">
        <v>1593</v>
      </c>
    </row>
    <row r="451" spans="2:18" s="40" customFormat="1" ht="15.95" hidden="1" customHeight="1">
      <c r="B451" s="3187"/>
      <c r="C451" s="2705">
        <v>41950</v>
      </c>
      <c r="D451" s="1401" t="s">
        <v>788</v>
      </c>
      <c r="E451" s="2731" t="s">
        <v>10</v>
      </c>
      <c r="F451" s="367">
        <v>1</v>
      </c>
      <c r="G451" s="46"/>
      <c r="H451" s="764"/>
      <c r="I451" s="2729">
        <f t="shared" si="76"/>
        <v>0</v>
      </c>
      <c r="J451" s="2731" t="s">
        <v>127</v>
      </c>
      <c r="K451" s="2729">
        <f>F451*12500</f>
        <v>12500</v>
      </c>
      <c r="L451" s="764">
        <v>5</v>
      </c>
      <c r="M451" s="2730">
        <f t="shared" si="77"/>
        <v>50000</v>
      </c>
      <c r="N451" s="2731"/>
      <c r="O451" s="2730">
        <f t="shared" si="78"/>
        <v>0</v>
      </c>
      <c r="P451" s="2730">
        <f t="shared" si="79"/>
        <v>62500</v>
      </c>
      <c r="Q451" s="2486"/>
      <c r="R451" s="2055" t="s">
        <v>1593</v>
      </c>
    </row>
    <row r="452" spans="2:18" s="40" customFormat="1" ht="15.95" hidden="1" customHeight="1">
      <c r="B452" s="3186">
        <v>14</v>
      </c>
      <c r="C452" s="2705">
        <v>41951</v>
      </c>
      <c r="D452" s="1401" t="s">
        <v>788</v>
      </c>
      <c r="E452" s="2731" t="s">
        <v>10</v>
      </c>
      <c r="F452" s="367">
        <v>1</v>
      </c>
      <c r="G452" s="46"/>
      <c r="H452" s="764"/>
      <c r="I452" s="2729">
        <f t="shared" si="76"/>
        <v>0</v>
      </c>
      <c r="J452" s="2731" t="s">
        <v>127</v>
      </c>
      <c r="K452" s="2729">
        <f>F452*12500</f>
        <v>12500</v>
      </c>
      <c r="L452" s="764">
        <v>5</v>
      </c>
      <c r="M452" s="2730">
        <f t="shared" si="77"/>
        <v>50000</v>
      </c>
      <c r="N452" s="2731"/>
      <c r="O452" s="2730">
        <f t="shared" si="78"/>
        <v>0</v>
      </c>
      <c r="P452" s="2730">
        <f t="shared" si="79"/>
        <v>62500</v>
      </c>
      <c r="Q452" s="2486"/>
      <c r="R452" s="2055" t="s">
        <v>1545</v>
      </c>
    </row>
    <row r="453" spans="2:18" s="40" customFormat="1" ht="15.95" hidden="1" customHeight="1">
      <c r="B453" s="3187"/>
      <c r="C453" s="2705">
        <v>41951</v>
      </c>
      <c r="D453" s="2484" t="s">
        <v>1595</v>
      </c>
      <c r="E453" s="2485"/>
      <c r="F453" s="2484"/>
      <c r="G453" s="2484"/>
      <c r="H453" s="1470"/>
      <c r="I453" s="2729">
        <f t="shared" si="76"/>
        <v>0</v>
      </c>
      <c r="J453" s="2731" t="s">
        <v>127</v>
      </c>
      <c r="K453" s="2729">
        <v>35000</v>
      </c>
      <c r="L453" s="764"/>
      <c r="M453" s="2730">
        <f t="shared" si="77"/>
        <v>0</v>
      </c>
      <c r="N453" s="2731"/>
      <c r="O453" s="2730">
        <f t="shared" si="78"/>
        <v>0</v>
      </c>
      <c r="P453" s="2730">
        <f t="shared" si="79"/>
        <v>35000</v>
      </c>
      <c r="Q453" s="2486"/>
      <c r="R453" s="2055" t="s">
        <v>1590</v>
      </c>
    </row>
    <row r="454" spans="2:18" s="40" customFormat="1" ht="15.95" hidden="1" customHeight="1">
      <c r="B454" s="3196">
        <v>15</v>
      </c>
      <c r="C454" s="2865">
        <v>41952</v>
      </c>
      <c r="D454" s="27" t="s">
        <v>1541</v>
      </c>
      <c r="E454" s="2731"/>
      <c r="F454" s="2731">
        <v>1</v>
      </c>
      <c r="G454" s="46">
        <v>62</v>
      </c>
      <c r="H454" s="764">
        <f>F454*G454</f>
        <v>62</v>
      </c>
      <c r="I454" s="2729">
        <f t="shared" si="76"/>
        <v>31000</v>
      </c>
      <c r="J454" s="2731"/>
      <c r="K454" s="2730"/>
      <c r="L454" s="764">
        <v>5</v>
      </c>
      <c r="M454" s="2730">
        <f t="shared" si="77"/>
        <v>50000</v>
      </c>
      <c r="N454" s="2731"/>
      <c r="O454" s="2730">
        <f t="shared" si="78"/>
        <v>0</v>
      </c>
      <c r="P454" s="2730">
        <f t="shared" si="79"/>
        <v>81000</v>
      </c>
      <c r="Q454" s="2486"/>
      <c r="R454" s="2055" t="s">
        <v>1593</v>
      </c>
    </row>
    <row r="455" spans="2:18" s="40" customFormat="1" ht="15.95" hidden="1" customHeight="1">
      <c r="B455" s="3198"/>
      <c r="C455" s="2865">
        <v>41952</v>
      </c>
      <c r="D455" s="1401" t="s">
        <v>788</v>
      </c>
      <c r="E455" s="2731" t="s">
        <v>10</v>
      </c>
      <c r="F455" s="367">
        <v>1</v>
      </c>
      <c r="G455" s="46"/>
      <c r="H455" s="764"/>
      <c r="I455" s="2729">
        <f t="shared" si="76"/>
        <v>0</v>
      </c>
      <c r="J455" s="2731" t="s">
        <v>127</v>
      </c>
      <c r="K455" s="2729">
        <f>F455*12500</f>
        <v>12500</v>
      </c>
      <c r="L455" s="764">
        <v>5</v>
      </c>
      <c r="M455" s="2730">
        <f t="shared" si="77"/>
        <v>50000</v>
      </c>
      <c r="N455" s="2731"/>
      <c r="O455" s="2730">
        <f t="shared" si="78"/>
        <v>0</v>
      </c>
      <c r="P455" s="2730">
        <f t="shared" si="79"/>
        <v>62500</v>
      </c>
      <c r="Q455" s="2486"/>
      <c r="R455" s="2055" t="s">
        <v>1593</v>
      </c>
    </row>
    <row r="456" spans="2:18" s="40" customFormat="1" ht="15.95" hidden="1" customHeight="1">
      <c r="B456" s="2727">
        <v>16</v>
      </c>
      <c r="C456" s="2705">
        <v>41953</v>
      </c>
      <c r="D456" s="1401" t="s">
        <v>788</v>
      </c>
      <c r="E456" s="2731" t="s">
        <v>10</v>
      </c>
      <c r="F456" s="367">
        <v>4</v>
      </c>
      <c r="G456" s="46"/>
      <c r="H456" s="764"/>
      <c r="I456" s="2729">
        <f t="shared" si="76"/>
        <v>0</v>
      </c>
      <c r="J456" s="2731" t="s">
        <v>127</v>
      </c>
      <c r="K456" s="2729">
        <f>F456*12500</f>
        <v>50000</v>
      </c>
      <c r="L456" s="764">
        <v>7</v>
      </c>
      <c r="M456" s="2730">
        <f t="shared" si="77"/>
        <v>70000</v>
      </c>
      <c r="N456" s="2731"/>
      <c r="O456" s="2730">
        <f t="shared" si="78"/>
        <v>0</v>
      </c>
      <c r="P456" s="2730">
        <f t="shared" si="79"/>
        <v>120000</v>
      </c>
      <c r="Q456" s="2486"/>
      <c r="R456" s="2055" t="s">
        <v>1051</v>
      </c>
    </row>
    <row r="457" spans="2:18" s="40" customFormat="1" ht="15.95" hidden="1" customHeight="1">
      <c r="B457" s="3186">
        <v>17</v>
      </c>
      <c r="C457" s="2480">
        <v>41954</v>
      </c>
      <c r="D457" s="1401" t="s">
        <v>788</v>
      </c>
      <c r="E457" s="2731" t="s">
        <v>10</v>
      </c>
      <c r="F457" s="367">
        <v>1</v>
      </c>
      <c r="G457" s="46"/>
      <c r="H457" s="764"/>
      <c r="I457" s="2729">
        <f t="shared" si="76"/>
        <v>0</v>
      </c>
      <c r="J457" s="2731" t="s">
        <v>127</v>
      </c>
      <c r="K457" s="2729">
        <f>F457*12500</f>
        <v>12500</v>
      </c>
      <c r="L457" s="764"/>
      <c r="M457" s="2730">
        <f t="shared" si="77"/>
        <v>0</v>
      </c>
      <c r="N457" s="2731"/>
      <c r="O457" s="2730">
        <f t="shared" si="78"/>
        <v>0</v>
      </c>
      <c r="P457" s="2730">
        <f t="shared" si="79"/>
        <v>12500</v>
      </c>
      <c r="Q457" s="2598"/>
      <c r="R457" s="2055" t="s">
        <v>1217</v>
      </c>
    </row>
    <row r="458" spans="2:18" s="40" customFormat="1" ht="15.95" hidden="1" customHeight="1">
      <c r="B458" s="3188"/>
      <c r="C458" s="2480">
        <v>41954</v>
      </c>
      <c r="D458" s="2740" t="s">
        <v>1596</v>
      </c>
      <c r="E458" s="2622"/>
      <c r="F458" s="2740"/>
      <c r="G458" s="2740"/>
      <c r="H458" s="2378"/>
      <c r="I458" s="2729">
        <f t="shared" si="76"/>
        <v>0</v>
      </c>
      <c r="J458" s="42" t="s">
        <v>127</v>
      </c>
      <c r="K458" s="2640">
        <v>35000</v>
      </c>
      <c r="L458" s="764"/>
      <c r="M458" s="2730">
        <f t="shared" si="77"/>
        <v>0</v>
      </c>
      <c r="N458" s="2731"/>
      <c r="O458" s="2730">
        <f t="shared" si="78"/>
        <v>0</v>
      </c>
      <c r="P458" s="2730">
        <f t="shared" si="79"/>
        <v>35000</v>
      </c>
      <c r="Q458" s="2598"/>
      <c r="R458" s="2055" t="s">
        <v>1590</v>
      </c>
    </row>
    <row r="459" spans="2:18" s="40" customFormat="1" ht="15.95" hidden="1" customHeight="1">
      <c r="B459" s="3187"/>
      <c r="C459" s="2480">
        <v>41954</v>
      </c>
      <c r="D459" s="2740" t="s">
        <v>1597</v>
      </c>
      <c r="E459" s="2622"/>
      <c r="F459" s="2740"/>
      <c r="G459" s="2740"/>
      <c r="H459" s="2378"/>
      <c r="I459" s="2729">
        <f t="shared" si="76"/>
        <v>0</v>
      </c>
      <c r="J459" s="42" t="s">
        <v>127</v>
      </c>
      <c r="K459" s="2640">
        <v>35000</v>
      </c>
      <c r="L459" s="764"/>
      <c r="M459" s="2730">
        <f t="shared" si="77"/>
        <v>0</v>
      </c>
      <c r="N459" s="2731"/>
      <c r="O459" s="2730">
        <f t="shared" si="78"/>
        <v>0</v>
      </c>
      <c r="P459" s="2730">
        <f t="shared" si="79"/>
        <v>35000</v>
      </c>
      <c r="Q459" s="2598"/>
      <c r="R459" s="2055" t="s">
        <v>1590</v>
      </c>
    </row>
    <row r="460" spans="2:18" s="40" customFormat="1" ht="15.95" hidden="1" customHeight="1">
      <c r="B460" s="3186">
        <v>18</v>
      </c>
      <c r="C460" s="2480">
        <v>41955</v>
      </c>
      <c r="D460" s="1401" t="s">
        <v>788</v>
      </c>
      <c r="E460" s="2731" t="s">
        <v>10</v>
      </c>
      <c r="F460" s="367">
        <v>1</v>
      </c>
      <c r="G460" s="46"/>
      <c r="H460" s="764"/>
      <c r="I460" s="2729">
        <f t="shared" ref="I460:I483" si="80">H460*500</f>
        <v>0</v>
      </c>
      <c r="J460" s="2731" t="s">
        <v>127</v>
      </c>
      <c r="K460" s="2729">
        <f>F460*12500</f>
        <v>12500</v>
      </c>
      <c r="L460" s="764"/>
      <c r="M460" s="2730">
        <f t="shared" si="77"/>
        <v>0</v>
      </c>
      <c r="N460" s="2731"/>
      <c r="O460" s="2730">
        <f t="shared" si="78"/>
        <v>0</v>
      </c>
      <c r="P460" s="2730">
        <f t="shared" si="79"/>
        <v>12500</v>
      </c>
      <c r="Q460" s="2598"/>
      <c r="R460" s="2055" t="s">
        <v>1545</v>
      </c>
    </row>
    <row r="461" spans="2:18" s="40" customFormat="1" ht="15.95" hidden="1" customHeight="1">
      <c r="B461" s="3188"/>
      <c r="C461" s="2480">
        <v>41955</v>
      </c>
      <c r="D461" s="27" t="s">
        <v>473</v>
      </c>
      <c r="E461" s="2731" t="s">
        <v>10</v>
      </c>
      <c r="F461" s="2731">
        <v>1</v>
      </c>
      <c r="G461" s="123"/>
      <c r="H461" s="764"/>
      <c r="I461" s="2729">
        <f t="shared" si="80"/>
        <v>0</v>
      </c>
      <c r="J461" s="2731"/>
      <c r="K461" s="28">
        <f>F461*10000</f>
        <v>10000</v>
      </c>
      <c r="L461" s="123"/>
      <c r="M461" s="2730">
        <f t="shared" si="77"/>
        <v>0</v>
      </c>
      <c r="N461" s="2731"/>
      <c r="O461" s="2730">
        <f t="shared" si="78"/>
        <v>0</v>
      </c>
      <c r="P461" s="2730">
        <f t="shared" si="79"/>
        <v>10000</v>
      </c>
      <c r="Q461" s="2598"/>
      <c r="R461" s="2055" t="s">
        <v>1545</v>
      </c>
    </row>
    <row r="462" spans="2:18" s="40" customFormat="1" ht="15.95" hidden="1" customHeight="1">
      <c r="B462" s="3187"/>
      <c r="C462" s="2480">
        <v>41955</v>
      </c>
      <c r="D462" s="2740" t="s">
        <v>1042</v>
      </c>
      <c r="E462" s="2622"/>
      <c r="F462" s="2740"/>
      <c r="G462" s="2740"/>
      <c r="H462" s="2378"/>
      <c r="I462" s="2729">
        <f t="shared" si="80"/>
        <v>0</v>
      </c>
      <c r="J462" s="2731"/>
      <c r="K462" s="28">
        <f>F462*10000</f>
        <v>0</v>
      </c>
      <c r="L462" s="123">
        <v>2</v>
      </c>
      <c r="M462" s="2730">
        <f t="shared" si="77"/>
        <v>20000</v>
      </c>
      <c r="N462" s="2731"/>
      <c r="O462" s="2730">
        <f t="shared" si="78"/>
        <v>0</v>
      </c>
      <c r="P462" s="2730">
        <f t="shared" si="79"/>
        <v>20000</v>
      </c>
      <c r="Q462" s="2598"/>
      <c r="R462" s="2055" t="s">
        <v>1545</v>
      </c>
    </row>
    <row r="463" spans="2:18" s="40" customFormat="1" ht="15.95" hidden="1" customHeight="1">
      <c r="B463" s="3186">
        <v>19</v>
      </c>
      <c r="C463" s="2480">
        <v>41956</v>
      </c>
      <c r="D463" s="1401" t="s">
        <v>788</v>
      </c>
      <c r="E463" s="2731" t="s">
        <v>10</v>
      </c>
      <c r="F463" s="367">
        <v>2</v>
      </c>
      <c r="G463" s="46"/>
      <c r="H463" s="764"/>
      <c r="I463" s="2729">
        <f t="shared" si="80"/>
        <v>0</v>
      </c>
      <c r="J463" s="2731" t="s">
        <v>127</v>
      </c>
      <c r="K463" s="2729">
        <f>F463*12500</f>
        <v>25000</v>
      </c>
      <c r="L463" s="764"/>
      <c r="M463" s="2730">
        <f t="shared" si="77"/>
        <v>0</v>
      </c>
      <c r="N463" s="2731"/>
      <c r="O463" s="2730">
        <f t="shared" si="78"/>
        <v>0</v>
      </c>
      <c r="P463" s="2730">
        <f t="shared" si="79"/>
        <v>25000</v>
      </c>
      <c r="Q463" s="2598"/>
      <c r="R463" s="2055" t="s">
        <v>1545</v>
      </c>
    </row>
    <row r="464" spans="2:18" s="40" customFormat="1" ht="15.95" hidden="1" customHeight="1">
      <c r="B464" s="3187"/>
      <c r="C464" s="2480">
        <v>41956</v>
      </c>
      <c r="D464" s="27" t="s">
        <v>473</v>
      </c>
      <c r="E464" s="2731" t="s">
        <v>10</v>
      </c>
      <c r="F464" s="2731">
        <v>1</v>
      </c>
      <c r="G464" s="123"/>
      <c r="H464" s="764"/>
      <c r="I464" s="2729">
        <f t="shared" si="80"/>
        <v>0</v>
      </c>
      <c r="J464" s="2731"/>
      <c r="K464" s="28">
        <f>F464*10000</f>
        <v>10000</v>
      </c>
      <c r="L464" s="123">
        <v>2</v>
      </c>
      <c r="M464" s="2730">
        <f t="shared" si="77"/>
        <v>20000</v>
      </c>
      <c r="N464" s="2731"/>
      <c r="O464" s="2730">
        <f t="shared" si="78"/>
        <v>0</v>
      </c>
      <c r="P464" s="2730">
        <f t="shared" si="79"/>
        <v>30000</v>
      </c>
      <c r="Q464" s="2598"/>
      <c r="R464" s="2055" t="s">
        <v>1545</v>
      </c>
    </row>
    <row r="465" spans="2:18" s="40" customFormat="1" ht="15.95" hidden="1" customHeight="1">
      <c r="B465" s="3186">
        <v>20</v>
      </c>
      <c r="C465" s="2480">
        <v>41957</v>
      </c>
      <c r="D465" s="1401" t="s">
        <v>788</v>
      </c>
      <c r="E465" s="2731" t="s">
        <v>10</v>
      </c>
      <c r="F465" s="367">
        <v>1</v>
      </c>
      <c r="G465" s="46"/>
      <c r="H465" s="764"/>
      <c r="I465" s="2729">
        <f t="shared" si="80"/>
        <v>0</v>
      </c>
      <c r="J465" s="2731" t="s">
        <v>127</v>
      </c>
      <c r="K465" s="2729">
        <f>F465*12500</f>
        <v>12500</v>
      </c>
      <c r="L465" s="764"/>
      <c r="M465" s="2730">
        <f t="shared" si="77"/>
        <v>0</v>
      </c>
      <c r="N465" s="2731"/>
      <c r="O465" s="2730">
        <f t="shared" si="78"/>
        <v>0</v>
      </c>
      <c r="P465" s="2730">
        <f t="shared" si="79"/>
        <v>12500</v>
      </c>
      <c r="Q465" s="2598"/>
      <c r="R465" s="2055" t="s">
        <v>1545</v>
      </c>
    </row>
    <row r="466" spans="2:18" s="40" customFormat="1" ht="15.95" hidden="1" customHeight="1">
      <c r="B466" s="3187"/>
      <c r="C466" s="2705">
        <v>41957</v>
      </c>
      <c r="D466" s="27" t="s">
        <v>473</v>
      </c>
      <c r="E466" s="2731" t="s">
        <v>10</v>
      </c>
      <c r="F466" s="2731">
        <v>1</v>
      </c>
      <c r="G466" s="123"/>
      <c r="H466" s="764"/>
      <c r="I466" s="2729">
        <f t="shared" si="80"/>
        <v>0</v>
      </c>
      <c r="J466" s="2731"/>
      <c r="K466" s="28">
        <f>F466*10000</f>
        <v>10000</v>
      </c>
      <c r="L466" s="123"/>
      <c r="M466" s="2730">
        <f t="shared" si="77"/>
        <v>0</v>
      </c>
      <c r="N466" s="2731"/>
      <c r="O466" s="2730">
        <f t="shared" si="78"/>
        <v>0</v>
      </c>
      <c r="P466" s="2730">
        <f t="shared" si="79"/>
        <v>10000</v>
      </c>
      <c r="Q466" s="2486"/>
      <c r="R466" s="2055" t="s">
        <v>1545</v>
      </c>
    </row>
    <row r="467" spans="2:18" s="40" customFormat="1" ht="15.95" hidden="1" customHeight="1">
      <c r="B467" s="3186">
        <v>21</v>
      </c>
      <c r="C467" s="2480">
        <v>41958</v>
      </c>
      <c r="D467" s="27" t="s">
        <v>1541</v>
      </c>
      <c r="E467" s="2731"/>
      <c r="F467" s="2731">
        <v>1</v>
      </c>
      <c r="G467" s="46">
        <v>62</v>
      </c>
      <c r="H467" s="764">
        <f>F467*G467</f>
        <v>62</v>
      </c>
      <c r="I467" s="2729">
        <f t="shared" si="80"/>
        <v>31000</v>
      </c>
      <c r="J467" s="2731"/>
      <c r="K467" s="2730"/>
      <c r="L467" s="764"/>
      <c r="M467" s="2730">
        <f t="shared" si="77"/>
        <v>0</v>
      </c>
      <c r="N467" s="2731"/>
      <c r="O467" s="2730">
        <f t="shared" si="78"/>
        <v>0</v>
      </c>
      <c r="P467" s="2730">
        <f t="shared" si="79"/>
        <v>31000</v>
      </c>
      <c r="Q467" s="2598"/>
      <c r="R467" s="2055" t="s">
        <v>1545</v>
      </c>
    </row>
    <row r="468" spans="2:18" s="40" customFormat="1" ht="15.95" hidden="1" customHeight="1">
      <c r="B468" s="3187"/>
      <c r="C468" s="2480">
        <v>41958</v>
      </c>
      <c r="D468" s="1401" t="s">
        <v>788</v>
      </c>
      <c r="E468" s="2731" t="s">
        <v>10</v>
      </c>
      <c r="F468" s="367">
        <v>1</v>
      </c>
      <c r="G468" s="46"/>
      <c r="H468" s="764"/>
      <c r="I468" s="2729">
        <f t="shared" si="80"/>
        <v>0</v>
      </c>
      <c r="J468" s="2731" t="s">
        <v>127</v>
      </c>
      <c r="K468" s="2729">
        <f>F468*12500</f>
        <v>12500</v>
      </c>
      <c r="L468" s="764"/>
      <c r="M468" s="2730">
        <f t="shared" si="77"/>
        <v>0</v>
      </c>
      <c r="N468" s="2731"/>
      <c r="O468" s="2730">
        <f t="shared" si="78"/>
        <v>0</v>
      </c>
      <c r="P468" s="2730">
        <f t="shared" si="79"/>
        <v>12500</v>
      </c>
      <c r="Q468" s="2598"/>
      <c r="R468" s="2055" t="s">
        <v>1545</v>
      </c>
    </row>
    <row r="469" spans="2:18" s="40" customFormat="1" ht="15.95" hidden="1" customHeight="1">
      <c r="B469" s="2726">
        <v>22</v>
      </c>
      <c r="C469" s="2865">
        <v>41959</v>
      </c>
      <c r="D469" s="1401" t="s">
        <v>1598</v>
      </c>
      <c r="E469" s="2731" t="s">
        <v>10</v>
      </c>
      <c r="F469" s="367"/>
      <c r="G469" s="46"/>
      <c r="H469" s="764"/>
      <c r="I469" s="2729">
        <f t="shared" si="80"/>
        <v>0</v>
      </c>
      <c r="J469" s="2731" t="s">
        <v>127</v>
      </c>
      <c r="K469" s="2729">
        <f>F469*12500</f>
        <v>0</v>
      </c>
      <c r="L469" s="764">
        <v>4</v>
      </c>
      <c r="M469" s="2730">
        <f t="shared" si="77"/>
        <v>40000</v>
      </c>
      <c r="N469" s="2731"/>
      <c r="O469" s="2730">
        <f t="shared" si="78"/>
        <v>0</v>
      </c>
      <c r="P469" s="2730">
        <f t="shared" si="79"/>
        <v>40000</v>
      </c>
      <c r="Q469" s="2486"/>
      <c r="R469" s="2055"/>
    </row>
    <row r="470" spans="2:18" s="40" customFormat="1" ht="15.6" hidden="1" customHeight="1">
      <c r="B470" s="3186">
        <v>23</v>
      </c>
      <c r="C470" s="2480">
        <v>41960</v>
      </c>
      <c r="D470" s="1401" t="s">
        <v>788</v>
      </c>
      <c r="E470" s="2731" t="s">
        <v>10</v>
      </c>
      <c r="F470" s="367">
        <v>3</v>
      </c>
      <c r="G470" s="46"/>
      <c r="H470" s="764"/>
      <c r="I470" s="2729">
        <f t="shared" si="80"/>
        <v>0</v>
      </c>
      <c r="J470" s="2731" t="s">
        <v>127</v>
      </c>
      <c r="K470" s="2729">
        <f>F470*12500</f>
        <v>37500</v>
      </c>
      <c r="L470" s="764"/>
      <c r="M470" s="2730">
        <f t="shared" si="77"/>
        <v>0</v>
      </c>
      <c r="N470" s="2731"/>
      <c r="O470" s="2730">
        <f t="shared" si="78"/>
        <v>0</v>
      </c>
      <c r="P470" s="2730">
        <f t="shared" si="79"/>
        <v>37500</v>
      </c>
      <c r="Q470" s="2598"/>
      <c r="R470" s="2597"/>
    </row>
    <row r="471" spans="2:18" s="40" customFormat="1" ht="15.6" hidden="1" customHeight="1">
      <c r="B471" s="3188"/>
      <c r="C471" s="2705">
        <v>41960</v>
      </c>
      <c r="D471" s="27" t="s">
        <v>1599</v>
      </c>
      <c r="E471" s="2731"/>
      <c r="F471" s="2731">
        <v>1</v>
      </c>
      <c r="G471" s="46">
        <v>30</v>
      </c>
      <c r="H471" s="764">
        <f>F471*G471</f>
        <v>30</v>
      </c>
      <c r="I471" s="2729">
        <f t="shared" si="80"/>
        <v>15000</v>
      </c>
      <c r="J471" s="2731"/>
      <c r="K471" s="2730"/>
      <c r="L471" s="764"/>
      <c r="M471" s="2730">
        <f t="shared" si="77"/>
        <v>0</v>
      </c>
      <c r="N471" s="2731"/>
      <c r="O471" s="2730">
        <f t="shared" si="78"/>
        <v>0</v>
      </c>
      <c r="P471" s="2730">
        <f t="shared" si="79"/>
        <v>15000</v>
      </c>
      <c r="Q471" s="2486"/>
      <c r="R471" s="2100"/>
    </row>
    <row r="472" spans="2:18" s="40" customFormat="1" ht="15.6" hidden="1" customHeight="1">
      <c r="B472" s="3187"/>
      <c r="C472" s="2705">
        <v>41960</v>
      </c>
      <c r="D472" s="27" t="s">
        <v>1577</v>
      </c>
      <c r="E472" s="1470" t="s">
        <v>10</v>
      </c>
      <c r="F472" s="367">
        <v>3</v>
      </c>
      <c r="G472" s="46"/>
      <c r="H472" s="764"/>
      <c r="I472" s="2729">
        <f t="shared" si="80"/>
        <v>0</v>
      </c>
      <c r="J472" s="2731"/>
      <c r="K472" s="2730">
        <v>20000</v>
      </c>
      <c r="L472" s="764">
        <v>2</v>
      </c>
      <c r="M472" s="2730">
        <f t="shared" si="77"/>
        <v>20000</v>
      </c>
      <c r="N472" s="2731"/>
      <c r="O472" s="2730">
        <f t="shared" si="78"/>
        <v>0</v>
      </c>
      <c r="P472" s="2730">
        <f t="shared" si="79"/>
        <v>40000</v>
      </c>
      <c r="Q472" s="2486"/>
      <c r="R472" s="2100"/>
    </row>
    <row r="473" spans="2:18" s="40" customFormat="1" ht="15.95" hidden="1" customHeight="1">
      <c r="B473" s="3186">
        <v>24</v>
      </c>
      <c r="C473" s="2705">
        <v>41961</v>
      </c>
      <c r="D473" s="1401" t="s">
        <v>788</v>
      </c>
      <c r="E473" s="2731" t="s">
        <v>10</v>
      </c>
      <c r="F473" s="367">
        <v>2</v>
      </c>
      <c r="G473" s="46"/>
      <c r="H473" s="764"/>
      <c r="I473" s="2729">
        <f t="shared" si="80"/>
        <v>0</v>
      </c>
      <c r="J473" s="2731" t="s">
        <v>127</v>
      </c>
      <c r="K473" s="2729">
        <f>F473*12500</f>
        <v>25000</v>
      </c>
      <c r="L473" s="764"/>
      <c r="M473" s="2730">
        <f t="shared" si="77"/>
        <v>0</v>
      </c>
      <c r="N473" s="2731"/>
      <c r="O473" s="2730">
        <f t="shared" si="78"/>
        <v>0</v>
      </c>
      <c r="P473" s="2730">
        <f t="shared" si="79"/>
        <v>25000</v>
      </c>
      <c r="Q473" s="2486"/>
      <c r="R473" s="2100"/>
    </row>
    <row r="474" spans="2:18" s="40" customFormat="1" ht="15.95" hidden="1" customHeight="1">
      <c r="B474" s="3187"/>
      <c r="C474" s="2705">
        <v>41961</v>
      </c>
      <c r="D474" s="27" t="s">
        <v>1577</v>
      </c>
      <c r="E474" s="1470" t="s">
        <v>10</v>
      </c>
      <c r="F474" s="367">
        <v>3</v>
      </c>
      <c r="G474" s="46"/>
      <c r="H474" s="764"/>
      <c r="I474" s="2729">
        <f t="shared" si="80"/>
        <v>0</v>
      </c>
      <c r="J474" s="2731"/>
      <c r="K474" s="2730">
        <f>F474*3000</f>
        <v>9000</v>
      </c>
      <c r="L474" s="764"/>
      <c r="M474" s="2730">
        <f t="shared" si="77"/>
        <v>0</v>
      </c>
      <c r="N474" s="2731"/>
      <c r="O474" s="2730">
        <f t="shared" si="78"/>
        <v>0</v>
      </c>
      <c r="P474" s="2730">
        <f t="shared" si="79"/>
        <v>9000</v>
      </c>
      <c r="Q474" s="2486"/>
      <c r="R474" s="2100"/>
    </row>
    <row r="475" spans="2:18" s="40" customFormat="1" ht="15.95" hidden="1" customHeight="1">
      <c r="B475" s="2727">
        <v>25</v>
      </c>
      <c r="C475" s="2705">
        <v>41962</v>
      </c>
      <c r="D475" s="1401" t="s">
        <v>788</v>
      </c>
      <c r="E475" s="2731" t="s">
        <v>10</v>
      </c>
      <c r="F475" s="367">
        <v>2</v>
      </c>
      <c r="G475" s="46"/>
      <c r="H475" s="764"/>
      <c r="I475" s="2729">
        <f t="shared" si="80"/>
        <v>0</v>
      </c>
      <c r="J475" s="2731" t="s">
        <v>127</v>
      </c>
      <c r="K475" s="2729">
        <f>F475*12500</f>
        <v>25000</v>
      </c>
      <c r="L475" s="764"/>
      <c r="M475" s="2730">
        <f t="shared" si="77"/>
        <v>0</v>
      </c>
      <c r="N475" s="2731"/>
      <c r="O475" s="2730">
        <f t="shared" si="78"/>
        <v>0</v>
      </c>
      <c r="P475" s="2730">
        <f t="shared" si="79"/>
        <v>25000</v>
      </c>
      <c r="Q475" s="2486"/>
      <c r="R475" s="2100"/>
    </row>
    <row r="476" spans="2:18" s="40" customFormat="1" ht="15.95" hidden="1" customHeight="1">
      <c r="B476" s="2727">
        <v>26</v>
      </c>
      <c r="C476" s="2705">
        <v>41963</v>
      </c>
      <c r="D476" s="2893" t="s">
        <v>1600</v>
      </c>
      <c r="E476" s="2485"/>
      <c r="F476" s="2484"/>
      <c r="G476" s="2484"/>
      <c r="H476" s="1470"/>
      <c r="I476" s="2729">
        <f t="shared" si="80"/>
        <v>0</v>
      </c>
      <c r="J476" s="2484"/>
      <c r="K476" s="2729">
        <f>F476*12500</f>
        <v>0</v>
      </c>
      <c r="L476" s="764"/>
      <c r="M476" s="2730">
        <f t="shared" si="77"/>
        <v>0</v>
      </c>
      <c r="N476" s="2731"/>
      <c r="O476" s="2730">
        <f t="shared" si="78"/>
        <v>0</v>
      </c>
      <c r="P476" s="2730">
        <f t="shared" si="79"/>
        <v>0</v>
      </c>
      <c r="Q476" s="2486"/>
      <c r="R476" s="2100"/>
    </row>
    <row r="477" spans="2:18" s="40" customFormat="1" ht="15.95" hidden="1" customHeight="1">
      <c r="B477" s="2727">
        <v>27</v>
      </c>
      <c r="C477" s="2705">
        <v>41964</v>
      </c>
      <c r="D477" s="2893" t="s">
        <v>1600</v>
      </c>
      <c r="E477" s="2485"/>
      <c r="F477" s="2484"/>
      <c r="G477" s="2484"/>
      <c r="H477" s="1470"/>
      <c r="I477" s="2729">
        <f t="shared" si="80"/>
        <v>0</v>
      </c>
      <c r="J477" s="2484"/>
      <c r="K477" s="2729">
        <f>F477*12500</f>
        <v>0</v>
      </c>
      <c r="L477" s="764"/>
      <c r="M477" s="2730">
        <f t="shared" si="77"/>
        <v>0</v>
      </c>
      <c r="N477" s="2731"/>
      <c r="O477" s="2730">
        <f t="shared" si="78"/>
        <v>0</v>
      </c>
      <c r="P477" s="2730">
        <f t="shared" si="79"/>
        <v>0</v>
      </c>
      <c r="Q477" s="2486"/>
      <c r="R477" s="2100"/>
    </row>
    <row r="478" spans="2:18" s="40" customFormat="1" ht="15.95" hidden="1" customHeight="1">
      <c r="B478" s="3186">
        <v>28</v>
      </c>
      <c r="C478" s="2705">
        <v>41965</v>
      </c>
      <c r="D478" s="27" t="s">
        <v>1577</v>
      </c>
      <c r="E478" s="1470" t="s">
        <v>10</v>
      </c>
      <c r="F478" s="367">
        <v>3</v>
      </c>
      <c r="G478" s="46"/>
      <c r="H478" s="764"/>
      <c r="I478" s="2729">
        <f t="shared" si="80"/>
        <v>0</v>
      </c>
      <c r="J478" s="2731"/>
      <c r="K478" s="2730">
        <v>20000</v>
      </c>
      <c r="L478" s="764"/>
      <c r="M478" s="2730">
        <f t="shared" si="77"/>
        <v>0</v>
      </c>
      <c r="N478" s="2731"/>
      <c r="O478" s="2730">
        <f t="shared" si="78"/>
        <v>0</v>
      </c>
      <c r="P478" s="2730">
        <f t="shared" si="79"/>
        <v>20000</v>
      </c>
      <c r="Q478" s="2486"/>
      <c r="R478" s="2100"/>
    </row>
    <row r="479" spans="2:18" s="40" customFormat="1" ht="15.95" hidden="1" customHeight="1">
      <c r="B479" s="3187"/>
      <c r="C479" s="2705">
        <v>41965</v>
      </c>
      <c r="D479" s="1401" t="s">
        <v>788</v>
      </c>
      <c r="E479" s="2731" t="s">
        <v>10</v>
      </c>
      <c r="F479" s="367">
        <v>2</v>
      </c>
      <c r="G479" s="46"/>
      <c r="H479" s="764"/>
      <c r="I479" s="2729">
        <f t="shared" si="80"/>
        <v>0</v>
      </c>
      <c r="J479" s="2731" t="s">
        <v>127</v>
      </c>
      <c r="K479" s="2729">
        <f>F479*12500</f>
        <v>25000</v>
      </c>
      <c r="L479" s="764"/>
      <c r="M479" s="2730">
        <f t="shared" si="77"/>
        <v>0</v>
      </c>
      <c r="N479" s="2731"/>
      <c r="O479" s="2730">
        <f t="shared" si="78"/>
        <v>0</v>
      </c>
      <c r="P479" s="2730">
        <f t="shared" si="79"/>
        <v>25000</v>
      </c>
      <c r="Q479" s="2486"/>
      <c r="R479" s="2100"/>
    </row>
    <row r="480" spans="2:18" s="40" customFormat="1" ht="15.95" hidden="1" customHeight="1">
      <c r="B480" s="3196">
        <v>29</v>
      </c>
      <c r="C480" s="2865">
        <v>41966</v>
      </c>
      <c r="D480" s="27" t="s">
        <v>473</v>
      </c>
      <c r="E480" s="2731" t="s">
        <v>10</v>
      </c>
      <c r="F480" s="2731">
        <v>1</v>
      </c>
      <c r="G480" s="123"/>
      <c r="H480" s="764"/>
      <c r="I480" s="2729">
        <f t="shared" si="80"/>
        <v>0</v>
      </c>
      <c r="J480" s="2731"/>
      <c r="K480" s="28">
        <f>F480*10000</f>
        <v>10000</v>
      </c>
      <c r="L480" s="123"/>
      <c r="M480" s="2730">
        <f t="shared" si="77"/>
        <v>0</v>
      </c>
      <c r="N480" s="2731"/>
      <c r="O480" s="2730">
        <f t="shared" si="78"/>
        <v>0</v>
      </c>
      <c r="P480" s="2730">
        <f t="shared" si="79"/>
        <v>10000</v>
      </c>
      <c r="Q480" s="2486"/>
      <c r="R480" s="2100"/>
    </row>
    <row r="481" spans="2:18" s="40" customFormat="1" ht="15.95" hidden="1" customHeight="1">
      <c r="B481" s="3197"/>
      <c r="C481" s="2865">
        <v>41966</v>
      </c>
      <c r="D481" s="27" t="s">
        <v>1039</v>
      </c>
      <c r="E481" s="1470" t="s">
        <v>10</v>
      </c>
      <c r="F481" s="367">
        <v>13</v>
      </c>
      <c r="G481" s="46"/>
      <c r="H481" s="764"/>
      <c r="I481" s="2729">
        <f t="shared" si="80"/>
        <v>0</v>
      </c>
      <c r="J481" s="2731"/>
      <c r="K481" s="2730">
        <v>35000</v>
      </c>
      <c r="L481" s="764">
        <v>2</v>
      </c>
      <c r="M481" s="2730">
        <f t="shared" si="77"/>
        <v>20000</v>
      </c>
      <c r="N481" s="2731"/>
      <c r="O481" s="2730">
        <f t="shared" si="78"/>
        <v>0</v>
      </c>
      <c r="P481" s="2730">
        <f t="shared" si="79"/>
        <v>55000</v>
      </c>
      <c r="Q481" s="2866"/>
      <c r="R481" s="2867"/>
    </row>
    <row r="482" spans="2:18" s="40" customFormat="1" ht="15.95" hidden="1" customHeight="1">
      <c r="B482" s="3198"/>
      <c r="C482" s="2865">
        <v>41966</v>
      </c>
      <c r="D482" s="1401" t="s">
        <v>788</v>
      </c>
      <c r="E482" s="2731" t="s">
        <v>10</v>
      </c>
      <c r="F482" s="367">
        <v>1</v>
      </c>
      <c r="G482" s="46"/>
      <c r="H482" s="764"/>
      <c r="I482" s="2729">
        <f t="shared" si="80"/>
        <v>0</v>
      </c>
      <c r="J482" s="2731" t="s">
        <v>127</v>
      </c>
      <c r="K482" s="2729">
        <f>F482*12500</f>
        <v>12500</v>
      </c>
      <c r="L482" s="764">
        <v>2</v>
      </c>
      <c r="M482" s="2730">
        <f t="shared" si="77"/>
        <v>20000</v>
      </c>
      <c r="N482" s="2731"/>
      <c r="O482" s="2730">
        <f t="shared" si="78"/>
        <v>0</v>
      </c>
      <c r="P482" s="2730">
        <f t="shared" si="79"/>
        <v>32500</v>
      </c>
      <c r="Q482" s="2866"/>
      <c r="R482" s="2867"/>
    </row>
    <row r="483" spans="2:18" s="40" customFormat="1" ht="15.95" hidden="1" customHeight="1">
      <c r="B483" s="2727">
        <v>30</v>
      </c>
      <c r="C483" s="2705">
        <v>41967</v>
      </c>
      <c r="D483" s="1401" t="s">
        <v>788</v>
      </c>
      <c r="E483" s="2731" t="s">
        <v>10</v>
      </c>
      <c r="F483" s="367">
        <v>1</v>
      </c>
      <c r="G483" s="46"/>
      <c r="H483" s="764"/>
      <c r="I483" s="2729">
        <f t="shared" si="80"/>
        <v>0</v>
      </c>
      <c r="J483" s="2731" t="s">
        <v>127</v>
      </c>
      <c r="K483" s="2729">
        <f>F483*12500</f>
        <v>12500</v>
      </c>
      <c r="L483" s="764"/>
      <c r="M483" s="2730">
        <f t="shared" si="77"/>
        <v>0</v>
      </c>
      <c r="N483" s="2731"/>
      <c r="O483" s="2730">
        <f t="shared" si="78"/>
        <v>0</v>
      </c>
      <c r="P483" s="2730">
        <f t="shared" si="79"/>
        <v>12500</v>
      </c>
      <c r="Q483" s="2866"/>
      <c r="R483" s="2867"/>
    </row>
    <row r="484" spans="2:18" s="40" customFormat="1" ht="15.95" hidden="1" customHeight="1">
      <c r="B484" s="3186">
        <v>31</v>
      </c>
      <c r="C484" s="2705">
        <v>41968</v>
      </c>
      <c r="D484" s="1401" t="s">
        <v>788</v>
      </c>
      <c r="E484" s="2731" t="s">
        <v>10</v>
      </c>
      <c r="F484" s="367">
        <v>3</v>
      </c>
      <c r="G484" s="46"/>
      <c r="H484" s="764"/>
      <c r="I484" s="2729">
        <f>H484*500</f>
        <v>0</v>
      </c>
      <c r="J484" s="2731" t="s">
        <v>127</v>
      </c>
      <c r="K484" s="2729">
        <f>F484*12500</f>
        <v>37500</v>
      </c>
      <c r="L484" s="764"/>
      <c r="M484" s="2730">
        <f t="shared" si="77"/>
        <v>0</v>
      </c>
      <c r="N484" s="2731"/>
      <c r="O484" s="2730">
        <f t="shared" si="78"/>
        <v>0</v>
      </c>
      <c r="P484" s="2730">
        <f t="shared" si="79"/>
        <v>37500</v>
      </c>
      <c r="Q484" s="2866"/>
      <c r="R484" s="2867"/>
    </row>
    <row r="485" spans="2:18" s="40" customFormat="1" ht="15.95" hidden="1" customHeight="1" thickBot="1">
      <c r="B485" s="3208"/>
      <c r="C485" s="2894">
        <v>41968</v>
      </c>
      <c r="D485" s="50" t="s">
        <v>1599</v>
      </c>
      <c r="E485" s="2746"/>
      <c r="F485" s="2746">
        <v>2</v>
      </c>
      <c r="G485" s="56">
        <v>30</v>
      </c>
      <c r="H485" s="765">
        <f>F485*G485</f>
        <v>60</v>
      </c>
      <c r="I485" s="2734">
        <f>H485*500</f>
        <v>30000</v>
      </c>
      <c r="J485" s="2746"/>
      <c r="K485" s="767"/>
      <c r="L485" s="765">
        <v>3</v>
      </c>
      <c r="M485" s="767">
        <f t="shared" si="77"/>
        <v>30000</v>
      </c>
      <c r="N485" s="2746"/>
      <c r="O485" s="767">
        <f t="shared" si="78"/>
        <v>0</v>
      </c>
      <c r="P485" s="767">
        <f t="shared" si="79"/>
        <v>60000</v>
      </c>
      <c r="Q485" s="2895"/>
      <c r="R485" s="2896"/>
    </row>
    <row r="486" spans="2:18" s="40" customFormat="1" ht="15.95" customHeight="1">
      <c r="B486" s="2921">
        <v>1</v>
      </c>
      <c r="C486" s="2955">
        <v>41969</v>
      </c>
      <c r="D486" s="3" t="s">
        <v>1544</v>
      </c>
      <c r="E486" s="2927" t="s">
        <v>556</v>
      </c>
      <c r="F486" s="2927">
        <v>1</v>
      </c>
      <c r="G486" s="764">
        <v>25</v>
      </c>
      <c r="H486" s="764">
        <f>F486*G486</f>
        <v>25</v>
      </c>
      <c r="I486" s="2924">
        <f t="shared" ref="I486:I530" si="81">H486*500</f>
        <v>12500</v>
      </c>
      <c r="J486" s="2927"/>
      <c r="K486" s="2926"/>
      <c r="L486" s="123"/>
      <c r="M486" s="2926">
        <f t="shared" si="77"/>
        <v>0</v>
      </c>
      <c r="N486" s="2927"/>
      <c r="O486" s="2926">
        <f t="shared" si="78"/>
        <v>0</v>
      </c>
      <c r="P486" s="2926">
        <f t="shared" si="79"/>
        <v>12500</v>
      </c>
      <c r="Q486" s="2843"/>
      <c r="R486" s="2858"/>
    </row>
    <row r="487" spans="2:18" s="40" customFormat="1" ht="15.95" customHeight="1">
      <c r="B487" s="2923">
        <v>2</v>
      </c>
      <c r="C487" s="2480">
        <v>41970</v>
      </c>
      <c r="D487" s="3" t="s">
        <v>1544</v>
      </c>
      <c r="E487" s="2927" t="s">
        <v>556</v>
      </c>
      <c r="F487" s="2927">
        <v>1</v>
      </c>
      <c r="G487" s="764">
        <v>25</v>
      </c>
      <c r="H487" s="764">
        <f>F487*G487</f>
        <v>25</v>
      </c>
      <c r="I487" s="2924">
        <f t="shared" si="81"/>
        <v>12500</v>
      </c>
      <c r="J487" s="2927"/>
      <c r="K487" s="2926"/>
      <c r="L487" s="123"/>
      <c r="M487" s="2926">
        <f t="shared" si="77"/>
        <v>0</v>
      </c>
      <c r="N487" s="2927"/>
      <c r="O487" s="2926">
        <f t="shared" si="78"/>
        <v>0</v>
      </c>
      <c r="P487" s="2926">
        <f t="shared" si="79"/>
        <v>12500</v>
      </c>
      <c r="Q487" s="2795"/>
      <c r="R487" s="2772"/>
    </row>
    <row r="488" spans="2:18" s="40" customFormat="1" ht="15.95" customHeight="1">
      <c r="B488" s="3186">
        <v>3</v>
      </c>
      <c r="C488" s="2480">
        <v>41971</v>
      </c>
      <c r="D488" s="3" t="s">
        <v>1544</v>
      </c>
      <c r="E488" s="2927" t="s">
        <v>556</v>
      </c>
      <c r="F488" s="2927">
        <v>1</v>
      </c>
      <c r="G488" s="764">
        <v>25</v>
      </c>
      <c r="H488" s="764">
        <f>F488*G488</f>
        <v>25</v>
      </c>
      <c r="I488" s="2924">
        <f t="shared" si="81"/>
        <v>12500</v>
      </c>
      <c r="J488" s="2927"/>
      <c r="K488" s="2926"/>
      <c r="L488" s="123"/>
      <c r="M488" s="2926">
        <f t="shared" si="77"/>
        <v>0</v>
      </c>
      <c r="N488" s="2927"/>
      <c r="O488" s="2926">
        <f t="shared" si="78"/>
        <v>0</v>
      </c>
      <c r="P488" s="2926">
        <f t="shared" si="79"/>
        <v>12500</v>
      </c>
      <c r="Q488" s="2795"/>
      <c r="R488" s="2772"/>
    </row>
    <row r="489" spans="2:18" s="40" customFormat="1" ht="15.95" customHeight="1">
      <c r="B489" s="3187"/>
      <c r="C489" s="2480">
        <v>41971</v>
      </c>
      <c r="D489" s="1401" t="s">
        <v>788</v>
      </c>
      <c r="E489" s="2927" t="s">
        <v>10</v>
      </c>
      <c r="F489" s="367">
        <v>1</v>
      </c>
      <c r="G489" s="46"/>
      <c r="H489" s="764"/>
      <c r="I489" s="2924">
        <f t="shared" si="81"/>
        <v>0</v>
      </c>
      <c r="J489" s="2927" t="s">
        <v>127</v>
      </c>
      <c r="K489" s="2924">
        <f>F489*12500</f>
        <v>12500</v>
      </c>
      <c r="L489" s="764">
        <v>0.5</v>
      </c>
      <c r="M489" s="2926">
        <f t="shared" si="77"/>
        <v>5000</v>
      </c>
      <c r="N489" s="2927"/>
      <c r="O489" s="2926">
        <f t="shared" si="78"/>
        <v>0</v>
      </c>
      <c r="P489" s="2926">
        <f t="shared" si="79"/>
        <v>17500</v>
      </c>
      <c r="Q489" s="2795"/>
      <c r="R489" s="2772"/>
    </row>
    <row r="490" spans="2:18" s="40" customFormat="1" ht="15.95" customHeight="1">
      <c r="B490" s="2923">
        <v>4</v>
      </c>
      <c r="C490" s="2480">
        <v>41972</v>
      </c>
      <c r="D490" s="1401" t="s">
        <v>1048</v>
      </c>
      <c r="E490" s="2927" t="s">
        <v>810</v>
      </c>
      <c r="F490" s="2927">
        <v>1</v>
      </c>
      <c r="G490" s="46">
        <v>55</v>
      </c>
      <c r="H490" s="764">
        <f>F490*G490</f>
        <v>55</v>
      </c>
      <c r="I490" s="2924">
        <f t="shared" si="81"/>
        <v>27500</v>
      </c>
      <c r="J490" s="2927" t="s">
        <v>127</v>
      </c>
      <c r="K490" s="2926">
        <f>H490*200</f>
        <v>11000</v>
      </c>
      <c r="L490" s="764">
        <v>3</v>
      </c>
      <c r="M490" s="2926">
        <f t="shared" si="77"/>
        <v>30000</v>
      </c>
      <c r="N490" s="2927"/>
      <c r="O490" s="2926">
        <f t="shared" si="78"/>
        <v>0</v>
      </c>
      <c r="P490" s="2926">
        <f t="shared" si="79"/>
        <v>68500</v>
      </c>
      <c r="Q490" s="2795"/>
      <c r="R490" s="2772"/>
    </row>
    <row r="491" spans="2:18" s="40" customFormat="1" ht="15.95" customHeight="1">
      <c r="B491" s="3196">
        <v>5</v>
      </c>
      <c r="C491" s="2479">
        <v>41973</v>
      </c>
      <c r="D491" s="1401" t="s">
        <v>1048</v>
      </c>
      <c r="E491" s="2927" t="s">
        <v>810</v>
      </c>
      <c r="F491" s="2927">
        <v>1</v>
      </c>
      <c r="G491" s="46">
        <v>55</v>
      </c>
      <c r="H491" s="764">
        <f>F491*G491</f>
        <v>55</v>
      </c>
      <c r="I491" s="2924">
        <f t="shared" si="81"/>
        <v>27500</v>
      </c>
      <c r="J491" s="2927" t="s">
        <v>127</v>
      </c>
      <c r="K491" s="2926">
        <f>H491*200</f>
        <v>11000</v>
      </c>
      <c r="L491" s="764">
        <f>4+2.5</f>
        <v>6.5</v>
      </c>
      <c r="M491" s="2926">
        <f t="shared" si="77"/>
        <v>65000</v>
      </c>
      <c r="N491" s="2927"/>
      <c r="O491" s="2926">
        <f t="shared" si="78"/>
        <v>0</v>
      </c>
      <c r="P491" s="2926">
        <f t="shared" si="79"/>
        <v>103500</v>
      </c>
      <c r="Q491" s="2795"/>
      <c r="R491" s="2164" t="s">
        <v>1639</v>
      </c>
    </row>
    <row r="492" spans="2:18" s="40" customFormat="1" ht="15.95" customHeight="1">
      <c r="B492" s="3198"/>
      <c r="C492" s="2479">
        <v>41973</v>
      </c>
      <c r="D492" s="3" t="s">
        <v>1544</v>
      </c>
      <c r="E492" s="2927" t="s">
        <v>556</v>
      </c>
      <c r="F492" s="2927">
        <v>1</v>
      </c>
      <c r="G492" s="764">
        <v>25</v>
      </c>
      <c r="H492" s="764">
        <f>F492*G492</f>
        <v>25</v>
      </c>
      <c r="I492" s="2924">
        <f t="shared" si="81"/>
        <v>12500</v>
      </c>
      <c r="J492" s="2927"/>
      <c r="K492" s="2926"/>
      <c r="L492" s="123">
        <v>3</v>
      </c>
      <c r="M492" s="2926">
        <f t="shared" si="77"/>
        <v>30000</v>
      </c>
      <c r="N492" s="2927"/>
      <c r="O492" s="2926">
        <f t="shared" si="78"/>
        <v>0</v>
      </c>
      <c r="P492" s="2926">
        <f t="shared" si="79"/>
        <v>42500</v>
      </c>
      <c r="Q492" s="2795"/>
      <c r="R492" s="2772"/>
    </row>
    <row r="493" spans="2:18" s="40" customFormat="1" ht="15.95" customHeight="1">
      <c r="B493" s="3186">
        <v>6</v>
      </c>
      <c r="C493" s="2480">
        <v>41974</v>
      </c>
      <c r="D493" s="1401" t="s">
        <v>788</v>
      </c>
      <c r="E493" s="2927" t="s">
        <v>10</v>
      </c>
      <c r="F493" s="367">
        <v>1</v>
      </c>
      <c r="G493" s="46"/>
      <c r="H493" s="764"/>
      <c r="I493" s="2924">
        <f t="shared" si="81"/>
        <v>0</v>
      </c>
      <c r="J493" s="2927" t="s">
        <v>127</v>
      </c>
      <c r="K493" s="2924">
        <f>F493*12500</f>
        <v>12500</v>
      </c>
      <c r="L493" s="764"/>
      <c r="M493" s="2926">
        <f t="shared" si="77"/>
        <v>0</v>
      </c>
      <c r="N493" s="2927"/>
      <c r="O493" s="2926">
        <f t="shared" si="78"/>
        <v>0</v>
      </c>
      <c r="P493" s="2926">
        <f t="shared" si="79"/>
        <v>12500</v>
      </c>
      <c r="Q493" s="2795"/>
      <c r="R493" s="2772"/>
    </row>
    <row r="494" spans="2:18" s="40" customFormat="1" ht="15.95" customHeight="1">
      <c r="B494" s="3187"/>
      <c r="C494" s="2480">
        <v>41974</v>
      </c>
      <c r="D494" s="1401" t="s">
        <v>1048</v>
      </c>
      <c r="E494" s="2927" t="s">
        <v>810</v>
      </c>
      <c r="F494" s="2927">
        <v>1</v>
      </c>
      <c r="G494" s="46">
        <v>55</v>
      </c>
      <c r="H494" s="764">
        <f>F494*G494</f>
        <v>55</v>
      </c>
      <c r="I494" s="2924">
        <f t="shared" si="81"/>
        <v>27500</v>
      </c>
      <c r="J494" s="2927" t="s">
        <v>127</v>
      </c>
      <c r="K494" s="2926">
        <f>H494*200</f>
        <v>11000</v>
      </c>
      <c r="L494" s="764">
        <v>7</v>
      </c>
      <c r="M494" s="2926">
        <f t="shared" si="77"/>
        <v>70000</v>
      </c>
      <c r="N494" s="2927">
        <v>4</v>
      </c>
      <c r="O494" s="2926">
        <f t="shared" si="78"/>
        <v>60000</v>
      </c>
      <c r="P494" s="2926">
        <f t="shared" si="79"/>
        <v>168500</v>
      </c>
      <c r="Q494" s="2795"/>
      <c r="R494" s="2772"/>
    </row>
    <row r="495" spans="2:18" s="40" customFormat="1" ht="15.95" customHeight="1">
      <c r="B495" s="3186">
        <v>7</v>
      </c>
      <c r="C495" s="2480">
        <v>41975</v>
      </c>
      <c r="D495" s="27" t="s">
        <v>965</v>
      </c>
      <c r="E495" s="1470" t="s">
        <v>10</v>
      </c>
      <c r="F495" s="367">
        <v>1</v>
      </c>
      <c r="G495" s="46"/>
      <c r="H495" s="764"/>
      <c r="I495" s="2924">
        <f t="shared" si="81"/>
        <v>0</v>
      </c>
      <c r="J495" s="2927"/>
      <c r="K495" s="2926">
        <f>F495*10000</f>
        <v>10000</v>
      </c>
      <c r="L495" s="764"/>
      <c r="M495" s="2926">
        <f t="shared" si="77"/>
        <v>0</v>
      </c>
      <c r="N495" s="2927"/>
      <c r="O495" s="2926">
        <f t="shared" si="78"/>
        <v>0</v>
      </c>
      <c r="P495" s="2926">
        <f t="shared" si="79"/>
        <v>10000</v>
      </c>
      <c r="Q495" s="2843"/>
      <c r="R495" s="2772"/>
    </row>
    <row r="496" spans="2:18" s="40" customFormat="1" ht="15.95" customHeight="1">
      <c r="B496" s="3188"/>
      <c r="C496" s="2480">
        <v>41975</v>
      </c>
      <c r="D496" s="27" t="s">
        <v>800</v>
      </c>
      <c r="E496" s="120" t="s">
        <v>799</v>
      </c>
      <c r="F496" s="2927">
        <v>8</v>
      </c>
      <c r="G496" s="764"/>
      <c r="H496" s="764"/>
      <c r="I496" s="2924">
        <f t="shared" si="81"/>
        <v>0</v>
      </c>
      <c r="J496" s="777"/>
      <c r="K496" s="2924">
        <f>F496*2000</f>
        <v>16000</v>
      </c>
      <c r="L496" s="123"/>
      <c r="M496" s="2926">
        <f t="shared" si="77"/>
        <v>0</v>
      </c>
      <c r="N496" s="2927"/>
      <c r="O496" s="2926">
        <f t="shared" si="78"/>
        <v>0</v>
      </c>
      <c r="P496" s="2926">
        <f t="shared" si="79"/>
        <v>16000</v>
      </c>
      <c r="Q496" s="2795"/>
      <c r="R496" s="2772"/>
    </row>
    <row r="497" spans="2:18" s="40" customFormat="1" ht="15.95" customHeight="1">
      <c r="B497" s="3187"/>
      <c r="C497" s="2480">
        <v>41975</v>
      </c>
      <c r="D497" s="1401" t="s">
        <v>788</v>
      </c>
      <c r="E497" s="2927" t="s">
        <v>10</v>
      </c>
      <c r="F497" s="367">
        <v>3</v>
      </c>
      <c r="G497" s="46"/>
      <c r="H497" s="764"/>
      <c r="I497" s="2924">
        <f t="shared" si="81"/>
        <v>0</v>
      </c>
      <c r="J497" s="2927" t="s">
        <v>127</v>
      </c>
      <c r="K497" s="2924">
        <f>F497*12500</f>
        <v>37500</v>
      </c>
      <c r="L497" s="764">
        <v>3</v>
      </c>
      <c r="M497" s="2926">
        <f t="shared" si="77"/>
        <v>30000</v>
      </c>
      <c r="N497" s="2927"/>
      <c r="O497" s="2926">
        <f t="shared" si="78"/>
        <v>0</v>
      </c>
      <c r="P497" s="2926">
        <f t="shared" si="79"/>
        <v>67500</v>
      </c>
      <c r="Q497" s="2795"/>
      <c r="R497" s="2772"/>
    </row>
    <row r="498" spans="2:18" s="40" customFormat="1" ht="15.95" customHeight="1">
      <c r="B498" s="3186">
        <v>8</v>
      </c>
      <c r="C498" s="2480">
        <v>41976</v>
      </c>
      <c r="D498" s="1401" t="s">
        <v>788</v>
      </c>
      <c r="E498" s="2927" t="s">
        <v>10</v>
      </c>
      <c r="F498" s="367">
        <v>1</v>
      </c>
      <c r="G498" s="46"/>
      <c r="H498" s="764"/>
      <c r="I498" s="2924">
        <f t="shared" si="81"/>
        <v>0</v>
      </c>
      <c r="J498" s="2927" t="s">
        <v>127</v>
      </c>
      <c r="K498" s="2924">
        <f>F498*12500</f>
        <v>12500</v>
      </c>
      <c r="L498" s="764"/>
      <c r="M498" s="2926">
        <f t="shared" si="77"/>
        <v>0</v>
      </c>
      <c r="N498" s="2927"/>
      <c r="O498" s="2926">
        <f t="shared" si="78"/>
        <v>0</v>
      </c>
      <c r="P498" s="2926">
        <f t="shared" si="79"/>
        <v>12500</v>
      </c>
      <c r="Q498" s="2795"/>
      <c r="R498" s="2772"/>
    </row>
    <row r="499" spans="2:18" s="40" customFormat="1" ht="15.95" customHeight="1">
      <c r="B499" s="3187"/>
      <c r="C499" s="2480">
        <v>41976</v>
      </c>
      <c r="D499" s="1401" t="s">
        <v>1615</v>
      </c>
      <c r="E499" s="2927" t="s">
        <v>810</v>
      </c>
      <c r="F499" s="2927">
        <v>1</v>
      </c>
      <c r="G499" s="46">
        <v>65</v>
      </c>
      <c r="H499" s="764">
        <f>F499*G499</f>
        <v>65</v>
      </c>
      <c r="I499" s="2924">
        <f t="shared" si="81"/>
        <v>32500</v>
      </c>
      <c r="J499" s="2927" t="s">
        <v>127</v>
      </c>
      <c r="K499" s="2926">
        <f>H499*200</f>
        <v>13000</v>
      </c>
      <c r="L499" s="764">
        <v>7</v>
      </c>
      <c r="M499" s="2926">
        <f t="shared" si="77"/>
        <v>70000</v>
      </c>
      <c r="N499" s="2927"/>
      <c r="O499" s="2926">
        <f t="shared" si="78"/>
        <v>0</v>
      </c>
      <c r="P499" s="2926">
        <f t="shared" si="79"/>
        <v>115500</v>
      </c>
      <c r="Q499" s="2795"/>
      <c r="R499" s="2772"/>
    </row>
    <row r="500" spans="2:18" s="40" customFormat="1" ht="15.95" customHeight="1">
      <c r="B500" s="2923">
        <v>9</v>
      </c>
      <c r="C500" s="2480">
        <v>41977</v>
      </c>
      <c r="D500" s="1401" t="s">
        <v>788</v>
      </c>
      <c r="E500" s="2927" t="s">
        <v>10</v>
      </c>
      <c r="F500" s="367">
        <v>3</v>
      </c>
      <c r="G500" s="46"/>
      <c r="H500" s="764"/>
      <c r="I500" s="2924">
        <f t="shared" si="81"/>
        <v>0</v>
      </c>
      <c r="J500" s="2927" t="s">
        <v>127</v>
      </c>
      <c r="K500" s="2924">
        <f>F500*12500</f>
        <v>37500</v>
      </c>
      <c r="L500" s="764"/>
      <c r="M500" s="2926">
        <f t="shared" si="77"/>
        <v>0</v>
      </c>
      <c r="N500" s="2927"/>
      <c r="O500" s="2926">
        <f t="shared" si="78"/>
        <v>0</v>
      </c>
      <c r="P500" s="2926">
        <f t="shared" si="79"/>
        <v>37500</v>
      </c>
      <c r="Q500" s="2795"/>
      <c r="R500" s="2772"/>
    </row>
    <row r="501" spans="2:18" s="40" customFormat="1" ht="15.95" customHeight="1">
      <c r="B501" s="3186">
        <v>10</v>
      </c>
      <c r="C501" s="2480">
        <v>41978</v>
      </c>
      <c r="D501" s="27" t="s">
        <v>800</v>
      </c>
      <c r="E501" s="120" t="s">
        <v>799</v>
      </c>
      <c r="F501" s="2927">
        <v>8</v>
      </c>
      <c r="G501" s="764"/>
      <c r="H501" s="764"/>
      <c r="I501" s="2924">
        <f t="shared" si="81"/>
        <v>0</v>
      </c>
      <c r="J501" s="777" t="s">
        <v>127</v>
      </c>
      <c r="K501" s="2924">
        <v>25000</v>
      </c>
      <c r="L501" s="123"/>
      <c r="M501" s="2926">
        <f t="shared" ref="M501:M530" si="82">L501*10000</f>
        <v>0</v>
      </c>
      <c r="N501" s="2927"/>
      <c r="O501" s="2926">
        <f t="shared" ref="O501:O530" si="83">N501*15000</f>
        <v>0</v>
      </c>
      <c r="P501" s="2926">
        <f t="shared" ref="P501:P530" si="84">I501+K501+M501+O501</f>
        <v>25000</v>
      </c>
      <c r="Q501" s="2795"/>
      <c r="R501" s="2772"/>
    </row>
    <row r="502" spans="2:18" s="40" customFormat="1" ht="15.95" customHeight="1">
      <c r="B502" s="3187"/>
      <c r="C502" s="2480">
        <v>41978</v>
      </c>
      <c r="D502" s="1401" t="s">
        <v>788</v>
      </c>
      <c r="E502" s="2927" t="s">
        <v>10</v>
      </c>
      <c r="F502" s="367">
        <v>1</v>
      </c>
      <c r="G502" s="46"/>
      <c r="H502" s="764"/>
      <c r="I502" s="2924">
        <f t="shared" si="81"/>
        <v>0</v>
      </c>
      <c r="J502" s="2927" t="s">
        <v>127</v>
      </c>
      <c r="K502" s="2924">
        <f>F502*12500</f>
        <v>12500</v>
      </c>
      <c r="L502" s="764">
        <v>2</v>
      </c>
      <c r="M502" s="2926">
        <f t="shared" si="82"/>
        <v>20000</v>
      </c>
      <c r="N502" s="2927"/>
      <c r="O502" s="2926">
        <f t="shared" si="83"/>
        <v>0</v>
      </c>
      <c r="P502" s="2926">
        <f t="shared" si="84"/>
        <v>32500</v>
      </c>
      <c r="Q502" s="2795"/>
      <c r="R502" s="2772"/>
    </row>
    <row r="503" spans="2:18" s="40" customFormat="1" ht="15.95" customHeight="1">
      <c r="B503" s="2923">
        <v>11</v>
      </c>
      <c r="C503" s="2480">
        <v>41979</v>
      </c>
      <c r="D503" s="1401" t="s">
        <v>788</v>
      </c>
      <c r="E503" s="2927" t="s">
        <v>10</v>
      </c>
      <c r="F503" s="367">
        <v>2</v>
      </c>
      <c r="G503" s="46"/>
      <c r="H503" s="764"/>
      <c r="I503" s="2924">
        <f t="shared" si="81"/>
        <v>0</v>
      </c>
      <c r="J503" s="2927" t="s">
        <v>127</v>
      </c>
      <c r="K503" s="2924">
        <f>F503*12500</f>
        <v>25000</v>
      </c>
      <c r="L503" s="764">
        <v>1.5</v>
      </c>
      <c r="M503" s="2926">
        <f t="shared" si="82"/>
        <v>15000</v>
      </c>
      <c r="N503" s="2927"/>
      <c r="O503" s="2926">
        <f t="shared" si="83"/>
        <v>0</v>
      </c>
      <c r="P503" s="2926">
        <f t="shared" si="84"/>
        <v>40000</v>
      </c>
      <c r="Q503" s="2795"/>
      <c r="R503" s="2772"/>
    </row>
    <row r="504" spans="2:18" s="40" customFormat="1" ht="15.95" customHeight="1">
      <c r="B504" s="3196">
        <v>12</v>
      </c>
      <c r="C504" s="2479">
        <v>41980</v>
      </c>
      <c r="D504" s="1401" t="s">
        <v>788</v>
      </c>
      <c r="E504" s="2927" t="s">
        <v>10</v>
      </c>
      <c r="F504" s="367">
        <v>2</v>
      </c>
      <c r="G504" s="46"/>
      <c r="H504" s="764"/>
      <c r="I504" s="2924">
        <f t="shared" si="81"/>
        <v>0</v>
      </c>
      <c r="J504" s="2927" t="s">
        <v>127</v>
      </c>
      <c r="K504" s="2924">
        <f>F504*12500</f>
        <v>25000</v>
      </c>
      <c r="L504" s="764">
        <v>4</v>
      </c>
      <c r="M504" s="2926">
        <f t="shared" si="82"/>
        <v>40000</v>
      </c>
      <c r="N504" s="2927"/>
      <c r="O504" s="2926">
        <f t="shared" si="83"/>
        <v>0</v>
      </c>
      <c r="P504" s="2926">
        <f t="shared" si="84"/>
        <v>65000</v>
      </c>
      <c r="Q504" s="2795"/>
      <c r="R504" s="2772"/>
    </row>
    <row r="505" spans="2:18" s="40" customFormat="1" ht="15.95" customHeight="1">
      <c r="B505" s="3198"/>
      <c r="C505" s="2479">
        <v>41980</v>
      </c>
      <c r="D505" s="3" t="s">
        <v>1616</v>
      </c>
      <c r="E505" s="2927" t="s">
        <v>556</v>
      </c>
      <c r="F505" s="2927">
        <v>1</v>
      </c>
      <c r="G505" s="764">
        <v>25</v>
      </c>
      <c r="H505" s="764">
        <f>F505*G505</f>
        <v>25</v>
      </c>
      <c r="I505" s="2924">
        <f t="shared" si="81"/>
        <v>12500</v>
      </c>
      <c r="J505" s="2927" t="s">
        <v>127</v>
      </c>
      <c r="K505" s="2926">
        <f>H505*200</f>
        <v>5000</v>
      </c>
      <c r="L505" s="764">
        <v>4</v>
      </c>
      <c r="M505" s="2926">
        <f t="shared" si="82"/>
        <v>40000</v>
      </c>
      <c r="N505" s="2927"/>
      <c r="O505" s="2926">
        <f t="shared" si="83"/>
        <v>0</v>
      </c>
      <c r="P505" s="2926">
        <f t="shared" si="84"/>
        <v>57500</v>
      </c>
      <c r="Q505" s="2795"/>
      <c r="R505" s="2772"/>
    </row>
    <row r="506" spans="2:18" s="40" customFormat="1" ht="15.95" customHeight="1">
      <c r="B506" s="3186">
        <v>13</v>
      </c>
      <c r="C506" s="2480">
        <v>41981</v>
      </c>
      <c r="D506" s="1401" t="s">
        <v>788</v>
      </c>
      <c r="E506" s="2927" t="s">
        <v>10</v>
      </c>
      <c r="F506" s="367">
        <v>3</v>
      </c>
      <c r="G506" s="46"/>
      <c r="H506" s="764"/>
      <c r="I506" s="2924">
        <f t="shared" si="81"/>
        <v>0</v>
      </c>
      <c r="J506" s="2927" t="s">
        <v>127</v>
      </c>
      <c r="K506" s="2924">
        <f>F506*12500</f>
        <v>37500</v>
      </c>
      <c r="L506" s="764"/>
      <c r="M506" s="2926">
        <f t="shared" si="82"/>
        <v>0</v>
      </c>
      <c r="N506" s="2927"/>
      <c r="O506" s="2926">
        <f t="shared" si="83"/>
        <v>0</v>
      </c>
      <c r="P506" s="2926">
        <f t="shared" si="84"/>
        <v>37500</v>
      </c>
      <c r="Q506" s="2795"/>
      <c r="R506" s="2772"/>
    </row>
    <row r="507" spans="2:18" s="40" customFormat="1" ht="15.95" customHeight="1">
      <c r="B507" s="3187"/>
      <c r="C507" s="2480">
        <v>41981</v>
      </c>
      <c r="D507" s="3" t="s">
        <v>1616</v>
      </c>
      <c r="E507" s="2927" t="s">
        <v>556</v>
      </c>
      <c r="F507" s="2927">
        <v>1</v>
      </c>
      <c r="G507" s="764">
        <v>25</v>
      </c>
      <c r="H507" s="764">
        <f>F507*G507</f>
        <v>25</v>
      </c>
      <c r="I507" s="2924">
        <f t="shared" si="81"/>
        <v>12500</v>
      </c>
      <c r="J507" s="2927" t="s">
        <v>127</v>
      </c>
      <c r="K507" s="2926">
        <f>H507*200</f>
        <v>5000</v>
      </c>
      <c r="L507" s="764">
        <v>2</v>
      </c>
      <c r="M507" s="2926">
        <f t="shared" si="82"/>
        <v>20000</v>
      </c>
      <c r="N507" s="2927"/>
      <c r="O507" s="2926">
        <f t="shared" si="83"/>
        <v>0</v>
      </c>
      <c r="P507" s="2926">
        <f t="shared" si="84"/>
        <v>37500</v>
      </c>
      <c r="Q507" s="2795"/>
      <c r="R507" s="2772"/>
    </row>
    <row r="508" spans="2:18" s="40" customFormat="1" ht="15.95" customHeight="1">
      <c r="B508" s="2923">
        <v>14</v>
      </c>
      <c r="C508" s="2480">
        <v>41982</v>
      </c>
      <c r="D508" s="1018" t="s">
        <v>1032</v>
      </c>
      <c r="E508" s="2794"/>
      <c r="F508" s="2939"/>
      <c r="G508" s="2939"/>
      <c r="H508" s="764"/>
      <c r="I508" s="2924">
        <f t="shared" si="81"/>
        <v>0</v>
      </c>
      <c r="J508" s="2927"/>
      <c r="K508" s="2926">
        <f>F508*10000</f>
        <v>0</v>
      </c>
      <c r="L508" s="764"/>
      <c r="M508" s="2926">
        <f t="shared" si="82"/>
        <v>0</v>
      </c>
      <c r="N508" s="2927"/>
      <c r="O508" s="2926">
        <f t="shared" si="83"/>
        <v>0</v>
      </c>
      <c r="P508" s="2926">
        <f t="shared" si="84"/>
        <v>0</v>
      </c>
      <c r="Q508" s="2795"/>
      <c r="R508" s="2772"/>
    </row>
    <row r="509" spans="2:18" s="40" customFormat="1" ht="15.95" customHeight="1">
      <c r="B509" s="3186">
        <v>15</v>
      </c>
      <c r="C509" s="2480">
        <v>41983</v>
      </c>
      <c r="D509" s="27" t="s">
        <v>800</v>
      </c>
      <c r="E509" s="120" t="s">
        <v>799</v>
      </c>
      <c r="F509" s="2927">
        <v>1</v>
      </c>
      <c r="G509" s="764"/>
      <c r="H509" s="764"/>
      <c r="I509" s="2924">
        <f t="shared" si="81"/>
        <v>0</v>
      </c>
      <c r="J509" s="777"/>
      <c r="K509" s="2924">
        <f>F509*2000</f>
        <v>2000</v>
      </c>
      <c r="L509" s="123"/>
      <c r="M509" s="2926">
        <f t="shared" si="82"/>
        <v>0</v>
      </c>
      <c r="N509" s="2927"/>
      <c r="O509" s="2926">
        <f t="shared" si="83"/>
        <v>0</v>
      </c>
      <c r="P509" s="2926">
        <f t="shared" si="84"/>
        <v>2000</v>
      </c>
      <c r="Q509" s="2795"/>
      <c r="R509" s="2772"/>
    </row>
    <row r="510" spans="2:18" s="40" customFormat="1" ht="15.95" customHeight="1">
      <c r="B510" s="3187"/>
      <c r="C510" s="2480">
        <v>41983</v>
      </c>
      <c r="D510" s="1401" t="s">
        <v>788</v>
      </c>
      <c r="E510" s="2927" t="s">
        <v>10</v>
      </c>
      <c r="F510" s="367">
        <v>3</v>
      </c>
      <c r="G510" s="46"/>
      <c r="H510" s="764"/>
      <c r="I510" s="2924">
        <f t="shared" si="81"/>
        <v>0</v>
      </c>
      <c r="J510" s="2927" t="s">
        <v>127</v>
      </c>
      <c r="K510" s="2924">
        <f>F510*12500</f>
        <v>37500</v>
      </c>
      <c r="L510" s="764">
        <v>2.5</v>
      </c>
      <c r="M510" s="2926">
        <f t="shared" si="82"/>
        <v>25000</v>
      </c>
      <c r="N510" s="2927"/>
      <c r="O510" s="2926">
        <f t="shared" si="83"/>
        <v>0</v>
      </c>
      <c r="P510" s="2926">
        <f t="shared" si="84"/>
        <v>62500</v>
      </c>
      <c r="Q510" s="2795"/>
      <c r="R510" s="2772"/>
    </row>
    <row r="511" spans="2:18" s="40" customFormat="1" ht="15.95" customHeight="1">
      <c r="B511" s="3186">
        <v>16</v>
      </c>
      <c r="C511" s="2480">
        <v>41984</v>
      </c>
      <c r="D511" s="1401" t="s">
        <v>788</v>
      </c>
      <c r="E511" s="2927" t="s">
        <v>10</v>
      </c>
      <c r="F511" s="367">
        <v>3</v>
      </c>
      <c r="G511" s="46"/>
      <c r="H511" s="764"/>
      <c r="I511" s="2924">
        <f t="shared" si="81"/>
        <v>0</v>
      </c>
      <c r="J511" s="2927" t="s">
        <v>127</v>
      </c>
      <c r="K511" s="2924">
        <f>F511*12500</f>
        <v>37500</v>
      </c>
      <c r="L511" s="764"/>
      <c r="M511" s="2926">
        <f t="shared" si="82"/>
        <v>0</v>
      </c>
      <c r="N511" s="2927"/>
      <c r="O511" s="2926">
        <f t="shared" si="83"/>
        <v>0</v>
      </c>
      <c r="P511" s="2926">
        <f t="shared" si="84"/>
        <v>37500</v>
      </c>
      <c r="Q511" s="2795"/>
      <c r="R511" s="2772"/>
    </row>
    <row r="512" spans="2:18" s="40" customFormat="1" ht="15.95" customHeight="1">
      <c r="B512" s="3187"/>
      <c r="C512" s="2480">
        <v>41984</v>
      </c>
      <c r="D512" s="3" t="s">
        <v>1616</v>
      </c>
      <c r="E512" s="2927" t="s">
        <v>556</v>
      </c>
      <c r="F512" s="2927">
        <v>1</v>
      </c>
      <c r="G512" s="764">
        <v>25</v>
      </c>
      <c r="H512" s="764">
        <f>F512*G512</f>
        <v>25</v>
      </c>
      <c r="I512" s="2924">
        <f t="shared" si="81"/>
        <v>12500</v>
      </c>
      <c r="J512" s="2927" t="s">
        <v>127</v>
      </c>
      <c r="K512" s="2926">
        <f>H512*200</f>
        <v>5000</v>
      </c>
      <c r="L512" s="764">
        <v>7</v>
      </c>
      <c r="M512" s="2926">
        <f t="shared" si="82"/>
        <v>70000</v>
      </c>
      <c r="N512" s="2927"/>
      <c r="O512" s="2926">
        <f t="shared" si="83"/>
        <v>0</v>
      </c>
      <c r="P512" s="2926">
        <f t="shared" si="84"/>
        <v>87500</v>
      </c>
      <c r="Q512" s="2795"/>
      <c r="R512" s="2772"/>
    </row>
    <row r="513" spans="2:18" s="40" customFormat="1" ht="15.95" customHeight="1">
      <c r="B513" s="3186">
        <v>17</v>
      </c>
      <c r="C513" s="2480">
        <v>41985</v>
      </c>
      <c r="D513" s="1401" t="s">
        <v>788</v>
      </c>
      <c r="E513" s="2927" t="s">
        <v>10</v>
      </c>
      <c r="F513" s="367">
        <v>2</v>
      </c>
      <c r="G513" s="46"/>
      <c r="H513" s="764"/>
      <c r="I513" s="2924">
        <f t="shared" si="81"/>
        <v>0</v>
      </c>
      <c r="J513" s="2927" t="s">
        <v>127</v>
      </c>
      <c r="K513" s="2924">
        <f>F513*12500</f>
        <v>25000</v>
      </c>
      <c r="L513" s="764"/>
      <c r="M513" s="2926">
        <f t="shared" si="82"/>
        <v>0</v>
      </c>
      <c r="N513" s="2927"/>
      <c r="O513" s="2926">
        <f t="shared" si="83"/>
        <v>0</v>
      </c>
      <c r="P513" s="2926">
        <f t="shared" si="84"/>
        <v>25000</v>
      </c>
      <c r="Q513" s="2795"/>
      <c r="R513" s="2772"/>
    </row>
    <row r="514" spans="2:18" s="40" customFormat="1" ht="15.95" customHeight="1">
      <c r="B514" s="3187"/>
      <c r="C514" s="2480">
        <v>41985</v>
      </c>
      <c r="D514" s="3" t="s">
        <v>1616</v>
      </c>
      <c r="E514" s="2927" t="s">
        <v>556</v>
      </c>
      <c r="F514" s="2927">
        <v>1</v>
      </c>
      <c r="G514" s="764">
        <v>25</v>
      </c>
      <c r="H514" s="764">
        <f>F514*G514</f>
        <v>25</v>
      </c>
      <c r="I514" s="2924">
        <f t="shared" si="81"/>
        <v>12500</v>
      </c>
      <c r="J514" s="2927" t="s">
        <v>127</v>
      </c>
      <c r="K514" s="2926">
        <f>H514*200</f>
        <v>5000</v>
      </c>
      <c r="L514" s="764">
        <v>6</v>
      </c>
      <c r="M514" s="2926">
        <f t="shared" si="82"/>
        <v>60000</v>
      </c>
      <c r="N514" s="2927"/>
      <c r="O514" s="2926">
        <f t="shared" si="83"/>
        <v>0</v>
      </c>
      <c r="P514" s="2926">
        <f t="shared" si="84"/>
        <v>77500</v>
      </c>
      <c r="Q514" s="2795"/>
      <c r="R514" s="2772"/>
    </row>
    <row r="515" spans="2:18" s="40" customFormat="1" ht="15.95" customHeight="1">
      <c r="B515" s="2923">
        <v>18</v>
      </c>
      <c r="C515" s="2480">
        <v>41986</v>
      </c>
      <c r="D515" s="27" t="s">
        <v>965</v>
      </c>
      <c r="E515" s="1470" t="s">
        <v>10</v>
      </c>
      <c r="F515" s="367">
        <v>1</v>
      </c>
      <c r="G515" s="46"/>
      <c r="H515" s="764"/>
      <c r="I515" s="2924">
        <f t="shared" si="81"/>
        <v>0</v>
      </c>
      <c r="J515" s="2927"/>
      <c r="K515" s="2926">
        <f>F515*10000</f>
        <v>10000</v>
      </c>
      <c r="L515" s="764"/>
      <c r="M515" s="2926">
        <f t="shared" si="82"/>
        <v>0</v>
      </c>
      <c r="N515" s="2927"/>
      <c r="O515" s="2926">
        <f t="shared" si="83"/>
        <v>0</v>
      </c>
      <c r="P515" s="2926">
        <f t="shared" si="84"/>
        <v>10000</v>
      </c>
      <c r="Q515" s="2795"/>
      <c r="R515" s="2772"/>
    </row>
    <row r="516" spans="2:18" s="40" customFormat="1" ht="15.95" customHeight="1">
      <c r="B516" s="2922">
        <v>19</v>
      </c>
      <c r="C516" s="2479">
        <v>41987</v>
      </c>
      <c r="D516" s="1018" t="s">
        <v>1032</v>
      </c>
      <c r="E516" s="2794"/>
      <c r="F516" s="2939"/>
      <c r="G516" s="2939"/>
      <c r="H516" s="764"/>
      <c r="I516" s="2924">
        <f t="shared" si="81"/>
        <v>0</v>
      </c>
      <c r="J516" s="2927"/>
      <c r="K516" s="2926">
        <f>F516*10000</f>
        <v>0</v>
      </c>
      <c r="L516" s="764"/>
      <c r="M516" s="2926">
        <f t="shared" si="82"/>
        <v>0</v>
      </c>
      <c r="N516" s="2927"/>
      <c r="O516" s="2926">
        <f t="shared" si="83"/>
        <v>0</v>
      </c>
      <c r="P516" s="2926">
        <f t="shared" si="84"/>
        <v>0</v>
      </c>
      <c r="Q516" s="2795"/>
      <c r="R516" s="2772"/>
    </row>
    <row r="517" spans="2:18" s="40" customFormat="1" ht="15.95" customHeight="1">
      <c r="B517" s="2923">
        <v>20</v>
      </c>
      <c r="C517" s="2480">
        <v>41988</v>
      </c>
      <c r="D517" s="1401" t="s">
        <v>788</v>
      </c>
      <c r="E517" s="2927" t="s">
        <v>10</v>
      </c>
      <c r="F517" s="367">
        <v>3</v>
      </c>
      <c r="G517" s="46"/>
      <c r="H517" s="764"/>
      <c r="I517" s="2924">
        <f t="shared" si="81"/>
        <v>0</v>
      </c>
      <c r="J517" s="2927" t="s">
        <v>127</v>
      </c>
      <c r="K517" s="2924">
        <f>F517*12500</f>
        <v>37500</v>
      </c>
      <c r="L517" s="764"/>
      <c r="M517" s="2926">
        <f t="shared" si="82"/>
        <v>0</v>
      </c>
      <c r="N517" s="2927"/>
      <c r="O517" s="2926">
        <f t="shared" si="83"/>
        <v>0</v>
      </c>
      <c r="P517" s="2926">
        <f t="shared" si="84"/>
        <v>37500</v>
      </c>
      <c r="Q517" s="2795"/>
      <c r="R517" s="2772"/>
    </row>
    <row r="518" spans="2:18" s="40" customFormat="1" ht="15.95" customHeight="1">
      <c r="B518" s="3186">
        <v>21</v>
      </c>
      <c r="C518" s="2480">
        <v>41989</v>
      </c>
      <c r="D518" s="1401" t="s">
        <v>788</v>
      </c>
      <c r="E518" s="2927" t="s">
        <v>10</v>
      </c>
      <c r="F518" s="367">
        <v>1</v>
      </c>
      <c r="G518" s="46"/>
      <c r="H518" s="764"/>
      <c r="I518" s="2924">
        <f t="shared" si="81"/>
        <v>0</v>
      </c>
      <c r="J518" s="2927" t="s">
        <v>127</v>
      </c>
      <c r="K518" s="2924">
        <f>F518*12500</f>
        <v>12500</v>
      </c>
      <c r="L518" s="764"/>
      <c r="M518" s="2926">
        <f t="shared" si="82"/>
        <v>0</v>
      </c>
      <c r="N518" s="2927"/>
      <c r="O518" s="2926">
        <f t="shared" si="83"/>
        <v>0</v>
      </c>
      <c r="P518" s="2926">
        <f t="shared" si="84"/>
        <v>12500</v>
      </c>
      <c r="Q518" s="2795"/>
      <c r="R518" s="2772"/>
    </row>
    <row r="519" spans="2:18" s="40" customFormat="1" ht="15.95" customHeight="1">
      <c r="B519" s="3187"/>
      <c r="C519" s="2480">
        <v>41989</v>
      </c>
      <c r="D519" s="1401" t="s">
        <v>1640</v>
      </c>
      <c r="E519" s="2948" t="s">
        <v>810</v>
      </c>
      <c r="F519" s="2948">
        <v>1</v>
      </c>
      <c r="G519" s="46"/>
      <c r="H519" s="764"/>
      <c r="I519" s="2950">
        <f t="shared" si="81"/>
        <v>0</v>
      </c>
      <c r="J519" s="2948" t="s">
        <v>127</v>
      </c>
      <c r="K519" s="2949">
        <v>50000</v>
      </c>
      <c r="L519" s="764"/>
      <c r="M519" s="2949">
        <f t="shared" si="82"/>
        <v>0</v>
      </c>
      <c r="N519" s="2948"/>
      <c r="O519" s="2949">
        <f t="shared" si="83"/>
        <v>0</v>
      </c>
      <c r="P519" s="2949">
        <f t="shared" si="84"/>
        <v>50000</v>
      </c>
      <c r="Q519" s="2486"/>
      <c r="R519" s="2772"/>
    </row>
    <row r="520" spans="2:18" s="40" customFormat="1" ht="15.95" customHeight="1">
      <c r="B520" s="3186">
        <v>22</v>
      </c>
      <c r="C520" s="2480">
        <v>41990</v>
      </c>
      <c r="D520" s="3" t="s">
        <v>1613</v>
      </c>
      <c r="E520" s="2927"/>
      <c r="F520" s="2927">
        <v>1</v>
      </c>
      <c r="G520" s="764">
        <v>25</v>
      </c>
      <c r="H520" s="764">
        <f>F520*G520</f>
        <v>25</v>
      </c>
      <c r="I520" s="2924">
        <f t="shared" si="81"/>
        <v>12500</v>
      </c>
      <c r="J520" s="2927"/>
      <c r="K520" s="2926"/>
      <c r="L520" s="764"/>
      <c r="M520" s="2926">
        <f t="shared" si="82"/>
        <v>0</v>
      </c>
      <c r="N520" s="2927"/>
      <c r="O520" s="2926">
        <f t="shared" si="83"/>
        <v>0</v>
      </c>
      <c r="P520" s="2926">
        <f t="shared" si="84"/>
        <v>12500</v>
      </c>
      <c r="Q520" s="2795"/>
      <c r="R520" s="2772"/>
    </row>
    <row r="521" spans="2:18" s="40" customFormat="1" ht="15.95" customHeight="1">
      <c r="B521" s="3187"/>
      <c r="C521" s="2480">
        <v>41990</v>
      </c>
      <c r="D521" s="1401" t="s">
        <v>788</v>
      </c>
      <c r="E521" s="2927" t="s">
        <v>10</v>
      </c>
      <c r="F521" s="367">
        <v>1</v>
      </c>
      <c r="G521" s="46"/>
      <c r="H521" s="764"/>
      <c r="I521" s="2924">
        <f t="shared" si="81"/>
        <v>0</v>
      </c>
      <c r="J521" s="2927" t="s">
        <v>127</v>
      </c>
      <c r="K521" s="2924">
        <f>F521*12500</f>
        <v>12500</v>
      </c>
      <c r="L521" s="764"/>
      <c r="M521" s="2926">
        <f t="shared" si="82"/>
        <v>0</v>
      </c>
      <c r="N521" s="2927"/>
      <c r="O521" s="2926">
        <f t="shared" si="83"/>
        <v>0</v>
      </c>
      <c r="P521" s="2926">
        <f t="shared" si="84"/>
        <v>12500</v>
      </c>
      <c r="Q521" s="2795"/>
      <c r="R521" s="2772"/>
    </row>
    <row r="522" spans="2:18" s="40" customFormat="1" ht="15.95" customHeight="1">
      <c r="B522" s="2923">
        <v>23</v>
      </c>
      <c r="C522" s="2480">
        <v>41991</v>
      </c>
      <c r="D522" s="3" t="s">
        <v>1619</v>
      </c>
      <c r="E522" s="2927"/>
      <c r="F522" s="2927">
        <v>1</v>
      </c>
      <c r="G522" s="764">
        <v>25</v>
      </c>
      <c r="H522" s="764">
        <f>F522*G522</f>
        <v>25</v>
      </c>
      <c r="I522" s="2924">
        <f t="shared" si="81"/>
        <v>12500</v>
      </c>
      <c r="J522" s="2927" t="s">
        <v>127</v>
      </c>
      <c r="K522" s="2926">
        <f>H522*200</f>
        <v>5000</v>
      </c>
      <c r="L522" s="764"/>
      <c r="M522" s="2926">
        <f t="shared" si="82"/>
        <v>0</v>
      </c>
      <c r="N522" s="2927"/>
      <c r="O522" s="2926">
        <f t="shared" si="83"/>
        <v>0</v>
      </c>
      <c r="P522" s="2926">
        <f t="shared" si="84"/>
        <v>17500</v>
      </c>
      <c r="Q522" s="2795"/>
      <c r="R522" s="2772"/>
    </row>
    <row r="523" spans="2:18" s="40" customFormat="1" ht="15.95" customHeight="1">
      <c r="B523" s="2923">
        <v>24</v>
      </c>
      <c r="C523" s="2480">
        <v>41992</v>
      </c>
      <c r="D523" s="1401" t="s">
        <v>788</v>
      </c>
      <c r="E523" s="2927" t="s">
        <v>10</v>
      </c>
      <c r="F523" s="367">
        <v>2</v>
      </c>
      <c r="G523" s="46"/>
      <c r="H523" s="764"/>
      <c r="I523" s="2924">
        <f t="shared" si="81"/>
        <v>0</v>
      </c>
      <c r="J523" s="2927" t="s">
        <v>127</v>
      </c>
      <c r="K523" s="2924">
        <f>F523*12500</f>
        <v>25000</v>
      </c>
      <c r="L523" s="764"/>
      <c r="M523" s="2926">
        <f t="shared" si="82"/>
        <v>0</v>
      </c>
      <c r="N523" s="2927"/>
      <c r="O523" s="2926">
        <f t="shared" si="83"/>
        <v>0</v>
      </c>
      <c r="P523" s="2926">
        <f t="shared" si="84"/>
        <v>25000</v>
      </c>
      <c r="Q523" s="2795"/>
      <c r="R523" s="2772"/>
    </row>
    <row r="524" spans="2:18" s="40" customFormat="1" ht="15.95" customHeight="1">
      <c r="B524" s="2923">
        <v>25</v>
      </c>
      <c r="C524" s="2480">
        <v>41993</v>
      </c>
      <c r="D524" s="1018" t="s">
        <v>1612</v>
      </c>
      <c r="E524" s="2794"/>
      <c r="F524" s="2939"/>
      <c r="G524" s="2939"/>
      <c r="H524" s="764"/>
      <c r="I524" s="2924">
        <f t="shared" si="81"/>
        <v>0</v>
      </c>
      <c r="J524" s="2927"/>
      <c r="K524" s="2926">
        <f>F524*10000</f>
        <v>0</v>
      </c>
      <c r="L524" s="764"/>
      <c r="M524" s="2926">
        <f t="shared" si="82"/>
        <v>0</v>
      </c>
      <c r="N524" s="2927"/>
      <c r="O524" s="2926">
        <f t="shared" si="83"/>
        <v>0</v>
      </c>
      <c r="P524" s="2926">
        <f t="shared" si="84"/>
        <v>0</v>
      </c>
      <c r="Q524" s="2795"/>
      <c r="R524" s="2772"/>
    </row>
    <row r="525" spans="2:18" s="40" customFormat="1" ht="15.95" customHeight="1">
      <c r="B525" s="2922">
        <v>26</v>
      </c>
      <c r="C525" s="2479">
        <v>41994</v>
      </c>
      <c r="D525" s="1018" t="s">
        <v>1612</v>
      </c>
      <c r="E525" s="2794"/>
      <c r="F525" s="2939"/>
      <c r="G525" s="2939"/>
      <c r="H525" s="764"/>
      <c r="I525" s="2924">
        <f t="shared" si="81"/>
        <v>0</v>
      </c>
      <c r="J525" s="2927"/>
      <c r="K525" s="2926">
        <f>F525*10000</f>
        <v>0</v>
      </c>
      <c r="L525" s="764"/>
      <c r="M525" s="2926">
        <f t="shared" si="82"/>
        <v>0</v>
      </c>
      <c r="N525" s="2927"/>
      <c r="O525" s="2926">
        <f t="shared" si="83"/>
        <v>0</v>
      </c>
      <c r="P525" s="2926">
        <f t="shared" si="84"/>
        <v>0</v>
      </c>
      <c r="Q525" s="2795"/>
      <c r="R525" s="2772"/>
    </row>
    <row r="526" spans="2:18" s="40" customFormat="1" ht="15.95" customHeight="1">
      <c r="B526" s="2923">
        <v>27</v>
      </c>
      <c r="C526" s="2480">
        <v>41995</v>
      </c>
      <c r="D526" s="1401" t="s">
        <v>788</v>
      </c>
      <c r="E526" s="2927" t="s">
        <v>10</v>
      </c>
      <c r="F526" s="367">
        <v>2</v>
      </c>
      <c r="G526" s="46"/>
      <c r="H526" s="764"/>
      <c r="I526" s="2924">
        <f t="shared" si="81"/>
        <v>0</v>
      </c>
      <c r="J526" s="2927" t="s">
        <v>127</v>
      </c>
      <c r="K526" s="2924">
        <f>F526*12500</f>
        <v>25000</v>
      </c>
      <c r="L526" s="764"/>
      <c r="M526" s="2926">
        <f t="shared" si="82"/>
        <v>0</v>
      </c>
      <c r="N526" s="2927"/>
      <c r="O526" s="2926">
        <f t="shared" si="83"/>
        <v>0</v>
      </c>
      <c r="P526" s="2926">
        <f t="shared" si="84"/>
        <v>25000</v>
      </c>
      <c r="Q526" s="2795"/>
      <c r="R526" s="2772"/>
    </row>
    <row r="527" spans="2:18" s="40" customFormat="1" ht="15.95" customHeight="1">
      <c r="B527" s="3186">
        <v>28</v>
      </c>
      <c r="C527" s="2480">
        <v>41996</v>
      </c>
      <c r="D527" s="1401" t="s">
        <v>788</v>
      </c>
      <c r="E527" s="2927" t="s">
        <v>10</v>
      </c>
      <c r="F527" s="367">
        <v>1</v>
      </c>
      <c r="G527" s="46"/>
      <c r="H527" s="764"/>
      <c r="I527" s="2924">
        <f t="shared" si="81"/>
        <v>0</v>
      </c>
      <c r="J527" s="2927" t="s">
        <v>127</v>
      </c>
      <c r="K527" s="2924">
        <f>F527*12500</f>
        <v>12500</v>
      </c>
      <c r="L527" s="764"/>
      <c r="M527" s="2926">
        <f t="shared" si="82"/>
        <v>0</v>
      </c>
      <c r="N527" s="2927"/>
      <c r="O527" s="2926">
        <f t="shared" si="83"/>
        <v>0</v>
      </c>
      <c r="P527" s="2926">
        <f t="shared" si="84"/>
        <v>12500</v>
      </c>
      <c r="Q527" s="2795"/>
      <c r="R527" s="2772"/>
    </row>
    <row r="528" spans="2:18" s="40" customFormat="1" ht="15.95" customHeight="1">
      <c r="B528" s="3187"/>
      <c r="C528" s="2480">
        <v>41996</v>
      </c>
      <c r="D528" s="3" t="s">
        <v>1619</v>
      </c>
      <c r="E528" s="2927"/>
      <c r="F528" s="2927">
        <v>1</v>
      </c>
      <c r="G528" s="764">
        <v>25</v>
      </c>
      <c r="H528" s="764">
        <f>F528*G528</f>
        <v>25</v>
      </c>
      <c r="I528" s="2924">
        <f t="shared" si="81"/>
        <v>12500</v>
      </c>
      <c r="J528" s="2927" t="s">
        <v>127</v>
      </c>
      <c r="K528" s="2926">
        <f>H528*200</f>
        <v>5000</v>
      </c>
      <c r="L528" s="764">
        <v>2</v>
      </c>
      <c r="M528" s="2926">
        <f t="shared" si="82"/>
        <v>20000</v>
      </c>
      <c r="N528" s="2927"/>
      <c r="O528" s="2926">
        <f t="shared" si="83"/>
        <v>0</v>
      </c>
      <c r="P528" s="2926">
        <f t="shared" si="84"/>
        <v>37500</v>
      </c>
      <c r="Q528" s="2795"/>
      <c r="R528" s="2772"/>
    </row>
    <row r="529" spans="2:18" s="40" customFormat="1" ht="15.95" customHeight="1">
      <c r="B529" s="2923">
        <v>29</v>
      </c>
      <c r="C529" s="2480">
        <v>41997</v>
      </c>
      <c r="D529" s="1401" t="s">
        <v>788</v>
      </c>
      <c r="E529" s="2927" t="s">
        <v>10</v>
      </c>
      <c r="F529" s="367">
        <v>2</v>
      </c>
      <c r="G529" s="46"/>
      <c r="H529" s="764"/>
      <c r="I529" s="2924">
        <f t="shared" si="81"/>
        <v>0</v>
      </c>
      <c r="J529" s="2927" t="s">
        <v>127</v>
      </c>
      <c r="K529" s="2924">
        <f>F529*12500</f>
        <v>25000</v>
      </c>
      <c r="L529" s="764"/>
      <c r="M529" s="2926">
        <f t="shared" si="82"/>
        <v>0</v>
      </c>
      <c r="N529" s="2927"/>
      <c r="O529" s="2926">
        <f t="shared" si="83"/>
        <v>0</v>
      </c>
      <c r="P529" s="2926">
        <f t="shared" si="84"/>
        <v>25000</v>
      </c>
      <c r="Q529" s="2795"/>
      <c r="R529" s="2772"/>
    </row>
    <row r="530" spans="2:18" s="40" customFormat="1" ht="15.95" customHeight="1" thickBot="1">
      <c r="B530" s="2933">
        <v>30</v>
      </c>
      <c r="C530" s="2481">
        <v>41998</v>
      </c>
      <c r="D530" s="16" t="s">
        <v>1613</v>
      </c>
      <c r="E530" s="2944"/>
      <c r="F530" s="2944">
        <v>1</v>
      </c>
      <c r="G530" s="765">
        <v>25</v>
      </c>
      <c r="H530" s="765">
        <f>F530*G530</f>
        <v>25</v>
      </c>
      <c r="I530" s="2932">
        <f t="shared" si="81"/>
        <v>12500</v>
      </c>
      <c r="J530" s="2944"/>
      <c r="K530" s="767"/>
      <c r="L530" s="765"/>
      <c r="M530" s="767">
        <f t="shared" si="82"/>
        <v>0</v>
      </c>
      <c r="N530" s="2944"/>
      <c r="O530" s="767">
        <f t="shared" si="83"/>
        <v>0</v>
      </c>
      <c r="P530" s="767">
        <f t="shared" si="84"/>
        <v>12500</v>
      </c>
      <c r="Q530" s="2298"/>
      <c r="R530" s="2783"/>
    </row>
    <row r="531" spans="2:18" s="40" customFormat="1" ht="15.95" customHeight="1">
      <c r="B531" s="161"/>
      <c r="C531" s="162"/>
      <c r="D531" s="35"/>
      <c r="E531" s="2460"/>
      <c r="F531" s="2460"/>
      <c r="G531" s="2460"/>
      <c r="H531" s="163"/>
      <c r="I531" s="164"/>
      <c r="J531" s="163"/>
      <c r="K531" s="165"/>
      <c r="L531" s="166"/>
      <c r="M531" s="128"/>
      <c r="N531" s="166"/>
      <c r="O531" s="128"/>
      <c r="P531" s="129"/>
      <c r="Q531" s="128"/>
      <c r="R531" s="163"/>
    </row>
    <row r="532" spans="2:18" s="40" customFormat="1" ht="15.95" customHeight="1">
      <c r="B532" s="2460"/>
      <c r="C532" s="2460"/>
      <c r="D532" s="2462" t="s">
        <v>49</v>
      </c>
      <c r="E532" s="2460"/>
      <c r="F532" s="21"/>
      <c r="G532" s="21"/>
      <c r="H532" s="21"/>
      <c r="I532" s="209"/>
      <c r="J532" s="944"/>
      <c r="K532" s="209"/>
      <c r="L532" s="944"/>
      <c r="M532" s="209"/>
      <c r="N532" s="83"/>
      <c r="O532" s="2461" t="s">
        <v>50</v>
      </c>
      <c r="P532" s="2461"/>
      <c r="Q532" s="102"/>
      <c r="R532" s="2460"/>
    </row>
    <row r="533" spans="2:18" s="40" customFormat="1" ht="15.95" customHeight="1" thickBot="1">
      <c r="B533" s="2460"/>
      <c r="C533" s="2460"/>
      <c r="D533" s="2460"/>
      <c r="E533" s="2460"/>
      <c r="F533" s="21"/>
      <c r="G533" s="21"/>
      <c r="H533" s="21"/>
      <c r="I533" s="209"/>
      <c r="J533" s="944"/>
      <c r="K533" s="209"/>
      <c r="L533" s="944"/>
      <c r="M533" s="209"/>
      <c r="N533" s="83"/>
      <c r="O533" s="2461"/>
      <c r="P533" s="35"/>
      <c r="Q533" s="102"/>
      <c r="R533" s="2460"/>
    </row>
    <row r="534" spans="2:18" s="40" customFormat="1" ht="15.95" customHeight="1">
      <c r="B534" s="2460"/>
      <c r="C534" s="2460"/>
      <c r="D534" s="2460"/>
      <c r="E534" s="2460"/>
      <c r="F534" s="3135" t="s">
        <v>140</v>
      </c>
      <c r="G534" s="3136"/>
      <c r="H534" s="3136"/>
      <c r="I534" s="3136"/>
      <c r="J534" s="3136"/>
      <c r="K534" s="3136"/>
      <c r="L534" s="3136"/>
      <c r="M534" s="3137"/>
      <c r="N534" s="83"/>
      <c r="O534" s="2461"/>
      <c r="P534" s="35"/>
      <c r="Q534" s="102"/>
      <c r="R534" s="2460"/>
    </row>
    <row r="535" spans="2:18" s="40" customFormat="1" ht="15.95" customHeight="1" thickBot="1">
      <c r="B535" s="2460"/>
      <c r="C535" s="2460"/>
      <c r="D535" s="2460"/>
      <c r="E535" s="2460"/>
      <c r="F535" s="3138"/>
      <c r="G535" s="3139"/>
      <c r="H535" s="3139"/>
      <c r="I535" s="3139"/>
      <c r="J535" s="3139"/>
      <c r="K535" s="3139"/>
      <c r="L535" s="3139"/>
      <c r="M535" s="3140"/>
      <c r="N535" s="83"/>
      <c r="O535" s="2461"/>
      <c r="P535" s="35"/>
      <c r="Q535" s="102"/>
      <c r="R535" s="2460"/>
    </row>
    <row r="536" spans="2:18" s="40" customFormat="1" ht="15.95" customHeight="1">
      <c r="B536" s="2460"/>
      <c r="C536" s="2460"/>
      <c r="D536" s="2461" t="s">
        <v>46</v>
      </c>
      <c r="E536" s="2460"/>
      <c r="F536" s="2460"/>
      <c r="G536" s="21"/>
      <c r="H536" s="35"/>
      <c r="I536" s="35"/>
      <c r="J536" s="2460"/>
      <c r="K536" s="89"/>
      <c r="L536" s="35"/>
      <c r="M536" s="35"/>
      <c r="N536" s="83"/>
      <c r="O536" s="2461" t="s">
        <v>48</v>
      </c>
      <c r="P536" s="2461"/>
      <c r="Q536" s="102"/>
      <c r="R536" s="2460"/>
    </row>
    <row r="537" spans="2:18" s="40" customFormat="1" ht="15.95" customHeight="1">
      <c r="B537" s="2460"/>
      <c r="C537" s="2460"/>
      <c r="D537" s="2460" t="s">
        <v>47</v>
      </c>
      <c r="E537" s="2460"/>
      <c r="F537" s="2460"/>
      <c r="G537" s="2460"/>
      <c r="H537" s="35"/>
      <c r="I537" s="54"/>
      <c r="J537" s="2460"/>
      <c r="K537" s="89"/>
      <c r="L537" s="35"/>
      <c r="M537" s="35"/>
      <c r="N537" s="83"/>
      <c r="O537" s="35"/>
      <c r="P537" s="35"/>
      <c r="Q537" s="102"/>
      <c r="R537" s="2460"/>
    </row>
    <row r="538" spans="2:18" ht="15.95" customHeight="1">
      <c r="Q538" s="102"/>
    </row>
    <row r="539" spans="2:18" ht="15.95" customHeight="1">
      <c r="Q539" s="102"/>
    </row>
    <row r="540" spans="2:18" ht="15.95" customHeight="1">
      <c r="Q540" s="102"/>
    </row>
    <row r="541" spans="2:18" ht="15.95" customHeight="1">
      <c r="Q541" s="102"/>
    </row>
    <row r="542" spans="2:18" ht="15.95" customHeight="1">
      <c r="Q542" s="102"/>
    </row>
    <row r="543" spans="2:18" ht="15.95" customHeight="1">
      <c r="Q543" s="102"/>
    </row>
    <row r="544" spans="2:18" ht="15.95" customHeight="1">
      <c r="Q544" s="102"/>
    </row>
    <row r="545" spans="17:17" ht="15.95" customHeight="1">
      <c r="Q545" s="102"/>
    </row>
    <row r="546" spans="17:17" ht="15.95" customHeight="1">
      <c r="Q546" s="102"/>
    </row>
    <row r="547" spans="17:17" ht="15.95" customHeight="1">
      <c r="Q547" s="102"/>
    </row>
    <row r="548" spans="17:17" ht="15.95" customHeight="1">
      <c r="Q548" s="102"/>
    </row>
    <row r="549" spans="17:17" ht="15.95" customHeight="1">
      <c r="Q549" s="102"/>
    </row>
    <row r="550" spans="17:17" ht="15.95" customHeight="1">
      <c r="Q550" s="102"/>
    </row>
    <row r="551" spans="17:17" ht="15.95" customHeight="1">
      <c r="Q551" s="102"/>
    </row>
    <row r="552" spans="17:17" ht="15.95" customHeight="1">
      <c r="Q552" s="102"/>
    </row>
    <row r="553" spans="17:17" ht="15.95" customHeight="1">
      <c r="Q553" s="102"/>
    </row>
    <row r="554" spans="17:17" ht="15.95" customHeight="1">
      <c r="Q554" s="102"/>
    </row>
    <row r="555" spans="17:17" ht="15.95" customHeight="1">
      <c r="Q555" s="102"/>
    </row>
    <row r="556" spans="17:17" ht="15.95" customHeight="1">
      <c r="Q556" s="102"/>
    </row>
    <row r="557" spans="17:17" ht="15.95" customHeight="1">
      <c r="Q557" s="102"/>
    </row>
    <row r="558" spans="17:17" ht="15.95" customHeight="1">
      <c r="Q558" s="102"/>
    </row>
    <row r="559" spans="17:17" ht="15.95" customHeight="1">
      <c r="Q559" s="102"/>
    </row>
    <row r="560" spans="17:17" ht="15.95" customHeight="1">
      <c r="Q560" s="102"/>
    </row>
    <row r="561" spans="17:17" ht="15.95" customHeight="1">
      <c r="Q561" s="102"/>
    </row>
    <row r="562" spans="17:17" ht="15.95" customHeight="1">
      <c r="Q562" s="102"/>
    </row>
    <row r="563" spans="17:17" ht="15.95" customHeight="1">
      <c r="Q563" s="102"/>
    </row>
    <row r="564" spans="17:17" ht="15.95" customHeight="1">
      <c r="Q564" s="102"/>
    </row>
    <row r="565" spans="17:17" ht="15.95" customHeight="1">
      <c r="Q565" s="102"/>
    </row>
    <row r="566" spans="17:17" ht="15.95" customHeight="1">
      <c r="Q566" s="102"/>
    </row>
    <row r="567" spans="17:17" ht="15.95" customHeight="1">
      <c r="Q567" s="102"/>
    </row>
    <row r="568" spans="17:17" ht="15.95" customHeight="1">
      <c r="Q568" s="102"/>
    </row>
    <row r="569" spans="17:17" ht="15.95" customHeight="1">
      <c r="Q569" s="102"/>
    </row>
    <row r="570" spans="17:17" ht="15.95" customHeight="1">
      <c r="Q570" s="102"/>
    </row>
    <row r="571" spans="17:17" ht="15.95" customHeight="1">
      <c r="Q571" s="102"/>
    </row>
    <row r="572" spans="17:17" ht="15.95" customHeight="1">
      <c r="Q572" s="102"/>
    </row>
    <row r="573" spans="17:17" ht="15.95" customHeight="1">
      <c r="Q573" s="102"/>
    </row>
    <row r="574" spans="17:17" ht="15.95" customHeight="1">
      <c r="Q574" s="102"/>
    </row>
    <row r="575" spans="17:17" ht="15.95" customHeight="1">
      <c r="Q575" s="102"/>
    </row>
    <row r="576" spans="17:17" ht="15.95" customHeight="1">
      <c r="Q576" s="102"/>
    </row>
    <row r="577" spans="17:17" ht="15.95" customHeight="1">
      <c r="Q577" s="102"/>
    </row>
    <row r="578" spans="17:17" ht="15.95" customHeight="1">
      <c r="Q578" s="102"/>
    </row>
    <row r="579" spans="17:17" ht="15.95" customHeight="1">
      <c r="Q579" s="102"/>
    </row>
    <row r="580" spans="17:17" ht="15.95" customHeight="1">
      <c r="Q580" s="102"/>
    </row>
    <row r="581" spans="17:17" ht="15.95" customHeight="1">
      <c r="Q581" s="102"/>
    </row>
    <row r="582" spans="17:17" ht="15.95" customHeight="1">
      <c r="Q582" s="102"/>
    </row>
    <row r="583" spans="17:17" ht="15.95" customHeight="1">
      <c r="Q583" s="102"/>
    </row>
    <row r="584" spans="17:17" ht="15.95" customHeight="1">
      <c r="Q584" s="102"/>
    </row>
    <row r="585" spans="17:17" ht="15.95" customHeight="1">
      <c r="Q585" s="102"/>
    </row>
    <row r="586" spans="17:17" ht="15.95" customHeight="1">
      <c r="Q586" s="102"/>
    </row>
    <row r="587" spans="17:17" ht="15.95" customHeight="1">
      <c r="Q587" s="102"/>
    </row>
    <row r="588" spans="17:17" ht="15.95" customHeight="1">
      <c r="Q588" s="102"/>
    </row>
    <row r="589" spans="17:17" ht="15.95" customHeight="1">
      <c r="Q589" s="102"/>
    </row>
    <row r="590" spans="17:17" ht="15.95" customHeight="1">
      <c r="Q590" s="102"/>
    </row>
    <row r="591" spans="17:17" ht="15.95" customHeight="1">
      <c r="Q591" s="102"/>
    </row>
    <row r="592" spans="17:17" ht="15.95" customHeight="1">
      <c r="Q592" s="102"/>
    </row>
    <row r="593" spans="17:17" ht="15.95" customHeight="1">
      <c r="Q593" s="102"/>
    </row>
    <row r="594" spans="17:17" ht="15.95" customHeight="1">
      <c r="Q594" s="102"/>
    </row>
    <row r="595" spans="17:17" ht="15.95" customHeight="1">
      <c r="Q595" s="102"/>
    </row>
    <row r="596" spans="17:17" ht="15.95" customHeight="1">
      <c r="Q596" s="102"/>
    </row>
    <row r="597" spans="17:17" ht="15.95" customHeight="1">
      <c r="Q597" s="102"/>
    </row>
    <row r="598" spans="17:17" ht="15.95" customHeight="1">
      <c r="Q598" s="102"/>
    </row>
    <row r="599" spans="17:17" ht="15.95" customHeight="1">
      <c r="Q599" s="102"/>
    </row>
    <row r="600" spans="17:17" ht="15.95" customHeight="1">
      <c r="Q600" s="102"/>
    </row>
    <row r="601" spans="17:17" ht="15.95" customHeight="1">
      <c r="Q601" s="102"/>
    </row>
    <row r="602" spans="17:17" ht="15.95" customHeight="1">
      <c r="Q602" s="102"/>
    </row>
    <row r="603" spans="17:17" ht="15.95" customHeight="1">
      <c r="Q603" s="102"/>
    </row>
    <row r="604" spans="17:17" ht="15.95" customHeight="1">
      <c r="Q604" s="102"/>
    </row>
    <row r="605" spans="17:17" ht="15.95" customHeight="1">
      <c r="Q605" s="102"/>
    </row>
    <row r="606" spans="17:17" ht="15.95" customHeight="1">
      <c r="Q606" s="102"/>
    </row>
    <row r="607" spans="17:17" ht="15.95" customHeight="1">
      <c r="Q607" s="102"/>
    </row>
    <row r="608" spans="17:17" ht="15.95" customHeight="1">
      <c r="Q608" s="102"/>
    </row>
    <row r="609" spans="17:17" ht="15.95" customHeight="1">
      <c r="Q609" s="102"/>
    </row>
    <row r="610" spans="17:17" ht="15.95" customHeight="1">
      <c r="Q610" s="102"/>
    </row>
    <row r="611" spans="17:17" ht="15.95" customHeight="1">
      <c r="Q611" s="102"/>
    </row>
    <row r="612" spans="17:17" ht="15.95" customHeight="1">
      <c r="Q612" s="102"/>
    </row>
    <row r="613" spans="17:17" ht="15.95" customHeight="1">
      <c r="Q613" s="102"/>
    </row>
    <row r="614" spans="17:17" ht="15.95" customHeight="1">
      <c r="Q614" s="102"/>
    </row>
    <row r="615" spans="17:17" ht="15.95" customHeight="1">
      <c r="Q615" s="102"/>
    </row>
    <row r="616" spans="17:17" ht="15.95" customHeight="1">
      <c r="Q616" s="102"/>
    </row>
    <row r="617" spans="17:17" ht="15.95" customHeight="1">
      <c r="Q617" s="102"/>
    </row>
    <row r="618" spans="17:17" ht="15.95" customHeight="1">
      <c r="Q618" s="102"/>
    </row>
    <row r="619" spans="17:17" ht="15.95" customHeight="1">
      <c r="Q619" s="102"/>
    </row>
    <row r="620" spans="17:17" ht="15.95" customHeight="1">
      <c r="Q620" s="102"/>
    </row>
    <row r="621" spans="17:17" ht="15.95" customHeight="1">
      <c r="Q621" s="102"/>
    </row>
    <row r="622" spans="17:17" ht="15.95" customHeight="1">
      <c r="Q622" s="102"/>
    </row>
    <row r="623" spans="17:17" ht="15.95" customHeight="1">
      <c r="Q623" s="102"/>
    </row>
    <row r="624" spans="17:17" ht="15.95" customHeight="1">
      <c r="Q624" s="102"/>
    </row>
    <row r="625" spans="17:17" ht="15.95" customHeight="1">
      <c r="Q625" s="102"/>
    </row>
    <row r="626" spans="17:17" ht="15.95" customHeight="1">
      <c r="Q626" s="102"/>
    </row>
    <row r="627" spans="17:17" ht="15.95" customHeight="1">
      <c r="Q627" s="102"/>
    </row>
    <row r="628" spans="17:17" ht="15.95" customHeight="1">
      <c r="Q628" s="102"/>
    </row>
    <row r="629" spans="17:17" ht="15.95" customHeight="1">
      <c r="Q629" s="102"/>
    </row>
    <row r="630" spans="17:17" ht="15.95" customHeight="1">
      <c r="Q630" s="102"/>
    </row>
    <row r="631" spans="17:17" ht="15.95" customHeight="1">
      <c r="Q631" s="102"/>
    </row>
    <row r="632" spans="17:17" ht="15.95" customHeight="1">
      <c r="Q632" s="102"/>
    </row>
    <row r="633" spans="17:17" ht="15.95" customHeight="1">
      <c r="Q633" s="102"/>
    </row>
    <row r="634" spans="17:17" ht="15.95" customHeight="1">
      <c r="Q634" s="102"/>
    </row>
    <row r="635" spans="17:17" ht="15.95" customHeight="1">
      <c r="Q635" s="102"/>
    </row>
    <row r="636" spans="17:17" ht="15.95" customHeight="1">
      <c r="Q636" s="102"/>
    </row>
    <row r="637" spans="17:17" ht="15.95" customHeight="1">
      <c r="Q637" s="102"/>
    </row>
    <row r="638" spans="17:17" ht="15.95" customHeight="1">
      <c r="Q638" s="102"/>
    </row>
    <row r="639" spans="17:17" ht="15.95" customHeight="1">
      <c r="Q639" s="102"/>
    </row>
    <row r="640" spans="17:17" ht="15.95" customHeight="1">
      <c r="Q640" s="102"/>
    </row>
    <row r="641" spans="17:17" ht="15.95" customHeight="1">
      <c r="Q641" s="102"/>
    </row>
    <row r="642" spans="17:17" ht="15.95" customHeight="1">
      <c r="Q642" s="102"/>
    </row>
    <row r="643" spans="17:17" ht="15.95" customHeight="1">
      <c r="Q643" s="102"/>
    </row>
    <row r="644" spans="17:17" ht="15.95" customHeight="1">
      <c r="Q644" s="102"/>
    </row>
    <row r="645" spans="17:17" ht="15.95" customHeight="1">
      <c r="Q645" s="102"/>
    </row>
    <row r="646" spans="17:17" ht="15.95" customHeight="1">
      <c r="Q646" s="102"/>
    </row>
    <row r="647" spans="17:17" ht="15.95" customHeight="1">
      <c r="Q647" s="102"/>
    </row>
    <row r="648" spans="17:17" ht="15.95" customHeight="1">
      <c r="Q648" s="102"/>
    </row>
    <row r="649" spans="17:17" ht="15.95" customHeight="1">
      <c r="Q649" s="102"/>
    </row>
    <row r="650" spans="17:17" ht="15.95" customHeight="1">
      <c r="Q650" s="102"/>
    </row>
    <row r="651" spans="17:17" ht="15.95" customHeight="1">
      <c r="Q651" s="102"/>
    </row>
    <row r="652" spans="17:17" ht="15.95" customHeight="1">
      <c r="Q652" s="102"/>
    </row>
    <row r="653" spans="17:17" ht="15.95" customHeight="1">
      <c r="Q653" s="102"/>
    </row>
    <row r="654" spans="17:17" ht="15.95" customHeight="1">
      <c r="Q654" s="102"/>
    </row>
    <row r="655" spans="17:17" ht="15.95" customHeight="1">
      <c r="Q655" s="102"/>
    </row>
    <row r="656" spans="17:17" ht="15.95" customHeight="1">
      <c r="Q656" s="102"/>
    </row>
    <row r="657" spans="17:17" ht="15.95" customHeight="1">
      <c r="Q657" s="102"/>
    </row>
    <row r="658" spans="17:17" ht="15.95" customHeight="1">
      <c r="Q658" s="102"/>
    </row>
    <row r="659" spans="17:17" ht="15.95" customHeight="1">
      <c r="Q659" s="102"/>
    </row>
    <row r="660" spans="17:17" ht="15.95" customHeight="1">
      <c r="Q660" s="102"/>
    </row>
    <row r="661" spans="17:17" ht="15.95" customHeight="1">
      <c r="Q661" s="102"/>
    </row>
    <row r="662" spans="17:17" ht="15.95" customHeight="1">
      <c r="Q662" s="102"/>
    </row>
    <row r="663" spans="17:17" ht="15.95" customHeight="1">
      <c r="Q663" s="102"/>
    </row>
    <row r="664" spans="17:17" ht="15.95" customHeight="1">
      <c r="Q664" s="102"/>
    </row>
    <row r="665" spans="17:17" ht="15.95" customHeight="1">
      <c r="Q665" s="102"/>
    </row>
    <row r="666" spans="17:17" ht="15.95" customHeight="1">
      <c r="Q666" s="102"/>
    </row>
    <row r="667" spans="17:17" ht="15.95" customHeight="1">
      <c r="Q667" s="102"/>
    </row>
    <row r="668" spans="17:17" ht="15.95" customHeight="1">
      <c r="Q668" s="102"/>
    </row>
    <row r="669" spans="17:17" ht="15.95" customHeight="1">
      <c r="Q669" s="102"/>
    </row>
    <row r="670" spans="17:17" ht="15.95" customHeight="1">
      <c r="Q670" s="102"/>
    </row>
    <row r="671" spans="17:17" ht="15.95" customHeight="1">
      <c r="Q671" s="102"/>
    </row>
    <row r="672" spans="17:17" ht="15.95" customHeight="1">
      <c r="Q672" s="102"/>
    </row>
    <row r="673" spans="17:17" ht="15.95" customHeight="1">
      <c r="Q673" s="102"/>
    </row>
    <row r="674" spans="17:17" ht="15.95" customHeight="1">
      <c r="Q674" s="102"/>
    </row>
    <row r="675" spans="17:17" ht="15.95" customHeight="1">
      <c r="Q675" s="102"/>
    </row>
    <row r="676" spans="17:17" ht="15.95" customHeight="1">
      <c r="Q676" s="102"/>
    </row>
    <row r="677" spans="17:17" ht="15.95" customHeight="1">
      <c r="Q677" s="102"/>
    </row>
    <row r="678" spans="17:17" ht="15.95" customHeight="1">
      <c r="Q678" s="102"/>
    </row>
    <row r="679" spans="17:17" ht="15.95" customHeight="1">
      <c r="Q679" s="102"/>
    </row>
    <row r="680" spans="17:17" ht="15.95" customHeight="1">
      <c r="Q680" s="102"/>
    </row>
    <row r="681" spans="17:17" ht="15.95" customHeight="1">
      <c r="Q681" s="102"/>
    </row>
    <row r="682" spans="17:17" ht="15.95" customHeight="1">
      <c r="Q682" s="102"/>
    </row>
    <row r="683" spans="17:17" ht="15.95" customHeight="1">
      <c r="Q683" s="102"/>
    </row>
    <row r="684" spans="17:17" ht="15.95" customHeight="1">
      <c r="Q684" s="102"/>
    </row>
    <row r="685" spans="17:17" ht="15.95" customHeight="1">
      <c r="Q685" s="102"/>
    </row>
    <row r="686" spans="17:17" ht="15.95" customHeight="1">
      <c r="Q686" s="102"/>
    </row>
    <row r="687" spans="17:17" ht="15.95" customHeight="1">
      <c r="Q687" s="102"/>
    </row>
    <row r="688" spans="17:17" ht="15.95" customHeight="1">
      <c r="Q688" s="102"/>
    </row>
    <row r="689" spans="17:17" ht="15.95" customHeight="1">
      <c r="Q689" s="102"/>
    </row>
    <row r="690" spans="17:17" ht="15.95" customHeight="1">
      <c r="Q690" s="102"/>
    </row>
    <row r="691" spans="17:17" ht="15.95" customHeight="1">
      <c r="Q691" s="102"/>
    </row>
    <row r="692" spans="17:17" ht="15.95" customHeight="1">
      <c r="Q692" s="102"/>
    </row>
    <row r="693" spans="17:17" ht="15.95" customHeight="1">
      <c r="Q693" s="102"/>
    </row>
    <row r="694" spans="17:17" ht="15.95" customHeight="1">
      <c r="Q694" s="102"/>
    </row>
    <row r="695" spans="17:17" ht="15.95" customHeight="1">
      <c r="Q695" s="102"/>
    </row>
    <row r="696" spans="17:17" ht="15.95" customHeight="1">
      <c r="Q696" s="102"/>
    </row>
    <row r="697" spans="17:17" ht="15.95" customHeight="1">
      <c r="Q697" s="102"/>
    </row>
    <row r="698" spans="17:17" ht="15.95" customHeight="1">
      <c r="Q698" s="102"/>
    </row>
    <row r="699" spans="17:17" ht="15.95" customHeight="1">
      <c r="Q699" s="102"/>
    </row>
    <row r="700" spans="17:17" ht="15.95" customHeight="1">
      <c r="Q700" s="102"/>
    </row>
    <row r="701" spans="17:17" ht="15.95" customHeight="1">
      <c r="Q701" s="102"/>
    </row>
    <row r="702" spans="17:17" ht="15.95" customHeight="1">
      <c r="Q702" s="102"/>
    </row>
    <row r="703" spans="17:17" ht="15.95" customHeight="1">
      <c r="Q703" s="102"/>
    </row>
    <row r="704" spans="17:17" ht="15.95" customHeight="1">
      <c r="Q704" s="102"/>
    </row>
    <row r="705" spans="17:17" ht="15.95" customHeight="1">
      <c r="Q705" s="102"/>
    </row>
    <row r="706" spans="17:17" ht="15.95" customHeight="1">
      <c r="Q706" s="102"/>
    </row>
    <row r="707" spans="17:17" ht="15.95" customHeight="1">
      <c r="Q707" s="102"/>
    </row>
    <row r="708" spans="17:17" ht="15.95" customHeight="1">
      <c r="Q708" s="102"/>
    </row>
    <row r="709" spans="17:17" ht="15.95" customHeight="1">
      <c r="Q709" s="102"/>
    </row>
    <row r="710" spans="17:17" ht="15.95" customHeight="1">
      <c r="Q710" s="102"/>
    </row>
    <row r="711" spans="17:17" ht="15.95" customHeight="1">
      <c r="Q711" s="102"/>
    </row>
    <row r="712" spans="17:17" ht="15.95" customHeight="1">
      <c r="Q712" s="102"/>
    </row>
    <row r="713" spans="17:17" ht="15.95" customHeight="1">
      <c r="Q713" s="102"/>
    </row>
    <row r="714" spans="17:17" ht="15.95" customHeight="1">
      <c r="Q714" s="102"/>
    </row>
    <row r="715" spans="17:17" ht="15.95" customHeight="1">
      <c r="Q715" s="102"/>
    </row>
    <row r="716" spans="17:17" ht="15.95" customHeight="1">
      <c r="Q716" s="102"/>
    </row>
    <row r="717" spans="17:17" ht="15.95" customHeight="1">
      <c r="Q717" s="102"/>
    </row>
    <row r="718" spans="17:17" ht="15.95" customHeight="1">
      <c r="Q718" s="102"/>
    </row>
    <row r="719" spans="17:17" ht="15.95" customHeight="1">
      <c r="Q719" s="102"/>
    </row>
    <row r="720" spans="17:17" ht="15.95" customHeight="1">
      <c r="Q720" s="102"/>
    </row>
    <row r="721" spans="17:17" ht="15.95" customHeight="1">
      <c r="Q721" s="102"/>
    </row>
    <row r="722" spans="17:17" ht="15.95" customHeight="1">
      <c r="Q722" s="102"/>
    </row>
    <row r="723" spans="17:17" ht="15.95" customHeight="1">
      <c r="Q723" s="102"/>
    </row>
    <row r="724" spans="17:17" ht="15.95" customHeight="1">
      <c r="Q724" s="102"/>
    </row>
    <row r="725" spans="17:17" ht="15.95" customHeight="1">
      <c r="Q725" s="102"/>
    </row>
    <row r="726" spans="17:17" ht="15.95" customHeight="1">
      <c r="Q726" s="102"/>
    </row>
    <row r="727" spans="17:17" ht="15.95" customHeight="1">
      <c r="Q727" s="102"/>
    </row>
    <row r="728" spans="17:17" ht="15.95" customHeight="1">
      <c r="Q728" s="102"/>
    </row>
    <row r="729" spans="17:17" ht="15.95" customHeight="1">
      <c r="Q729" s="102"/>
    </row>
    <row r="730" spans="17:17" ht="15.95" customHeight="1">
      <c r="Q730" s="102"/>
    </row>
    <row r="731" spans="17:17" ht="15.95" customHeight="1"/>
    <row r="732" spans="17:17" ht="15.95" customHeight="1"/>
    <row r="733" spans="17:17" ht="15.95" customHeight="1"/>
    <row r="734" spans="17:17" ht="15.95" customHeight="1"/>
    <row r="735" spans="17:17" ht="15.95" customHeight="1"/>
    <row r="736" spans="17:17" ht="15.95" customHeight="1"/>
    <row r="737" ht="15.95" customHeight="1"/>
    <row r="738" ht="15.95" customHeight="1"/>
    <row r="739" ht="15.95" customHeight="1"/>
    <row r="740" ht="15.95" customHeight="1"/>
    <row r="741" ht="15.95" customHeight="1"/>
    <row r="742" ht="15.95" customHeight="1"/>
    <row r="743" ht="15.95" customHeight="1"/>
    <row r="744" ht="15.95" customHeight="1"/>
    <row r="745" ht="15.95" customHeight="1"/>
    <row r="746" ht="15.95" customHeight="1"/>
    <row r="747" ht="15.95" customHeight="1"/>
    <row r="748" ht="15.95" customHeight="1"/>
    <row r="749" ht="15.95" customHeight="1"/>
    <row r="750" ht="15.95" customHeight="1"/>
    <row r="751" ht="15.95" customHeight="1"/>
    <row r="752" ht="15.95" customHeight="1"/>
    <row r="753" ht="15.95" customHeight="1"/>
    <row r="754" ht="15.95" customHeight="1"/>
    <row r="755" ht="15.95" customHeight="1"/>
    <row r="756" ht="15.95" customHeight="1"/>
    <row r="757" ht="15.95" customHeight="1"/>
    <row r="758" ht="15.95" customHeight="1"/>
    <row r="759" ht="15.95" customHeight="1"/>
    <row r="760" ht="15.95" customHeight="1"/>
    <row r="761" ht="15.95" customHeight="1"/>
    <row r="762" ht="15.95" customHeight="1"/>
    <row r="763" ht="15.95" customHeight="1"/>
    <row r="764" ht="15.95" customHeight="1"/>
    <row r="765" ht="15.95" customHeight="1"/>
    <row r="766" ht="15.95" customHeight="1"/>
    <row r="767" ht="15.95" customHeight="1"/>
    <row r="768" ht="15.95" customHeight="1"/>
    <row r="769" ht="15.95" customHeight="1"/>
    <row r="770" ht="15.95" customHeight="1"/>
    <row r="771" ht="15.95" customHeight="1"/>
    <row r="772" ht="15.95" customHeight="1"/>
    <row r="773" ht="15.95" customHeight="1"/>
    <row r="774" ht="15.95" customHeight="1"/>
    <row r="775" ht="15.95" customHeight="1"/>
    <row r="776" ht="15.95" customHeight="1"/>
    <row r="777" ht="15.95" customHeight="1"/>
    <row r="778" ht="15.95" customHeight="1"/>
    <row r="779" ht="15.95" customHeight="1"/>
    <row r="780" ht="15.95" customHeight="1"/>
    <row r="781" ht="15.95" customHeight="1"/>
    <row r="782" ht="15.95" customHeight="1"/>
    <row r="783" ht="15.95" customHeight="1"/>
    <row r="784" ht="15.95" customHeight="1"/>
    <row r="785" ht="15.95" customHeight="1"/>
    <row r="786" ht="15.95" customHeight="1"/>
    <row r="787" ht="15.95" customHeight="1"/>
    <row r="788" ht="15.95" customHeight="1"/>
    <row r="789" ht="15.95" customHeight="1"/>
    <row r="790" ht="15.95" customHeight="1"/>
    <row r="791" ht="15.95" customHeight="1"/>
    <row r="792" ht="15.95" customHeight="1"/>
    <row r="793" ht="15.95" customHeight="1"/>
    <row r="794" ht="15.95" customHeight="1"/>
    <row r="795" ht="15.95" customHeight="1"/>
    <row r="796" ht="15.95" customHeight="1"/>
    <row r="797" ht="15.95" customHeight="1"/>
    <row r="798" ht="15.95" customHeight="1"/>
    <row r="799" ht="15.95" customHeight="1"/>
    <row r="800" ht="15.95" customHeight="1"/>
    <row r="801" ht="15.95" customHeight="1"/>
    <row r="802" ht="15.95" customHeight="1"/>
    <row r="803" ht="15.95" customHeight="1"/>
    <row r="804" ht="15.95" customHeight="1"/>
    <row r="805" ht="15.95" customHeight="1"/>
    <row r="806" ht="15.95" customHeight="1"/>
    <row r="807" ht="15.95" customHeight="1"/>
    <row r="808" ht="15.95" customHeight="1"/>
    <row r="809" ht="15.95" customHeight="1"/>
    <row r="810" ht="15.95" customHeight="1"/>
    <row r="811" ht="15.95" customHeight="1"/>
    <row r="812" ht="15.95" customHeight="1"/>
    <row r="813" ht="15.95" customHeight="1"/>
    <row r="814" ht="15.95" customHeight="1"/>
    <row r="815" ht="15.95" customHeight="1"/>
    <row r="816" ht="15.95" customHeight="1"/>
    <row r="817" ht="15.95" customHeight="1"/>
    <row r="818" ht="15.95" customHeight="1"/>
    <row r="819" ht="15.95" customHeight="1"/>
    <row r="820" ht="15.95" customHeight="1"/>
    <row r="821" ht="15.95" customHeight="1"/>
    <row r="822" ht="15.95" customHeight="1"/>
    <row r="823" ht="15.95" customHeight="1"/>
    <row r="824" ht="15.95" customHeight="1"/>
    <row r="825" ht="15.95" customHeight="1"/>
    <row r="826" ht="15.95" customHeight="1"/>
    <row r="827" ht="15.95" customHeight="1"/>
    <row r="828" ht="15.95" customHeight="1"/>
    <row r="829" ht="15.95" customHeight="1"/>
    <row r="830" ht="15.95" customHeight="1"/>
    <row r="831" ht="15.95" customHeight="1"/>
    <row r="832" ht="15.95" customHeight="1"/>
    <row r="833" ht="15.95" customHeight="1"/>
    <row r="834" ht="15.95" customHeight="1"/>
    <row r="835" ht="15.95" customHeight="1"/>
    <row r="836" ht="15.95" customHeight="1"/>
    <row r="837" ht="15.95" customHeight="1"/>
    <row r="838" ht="15.95" customHeight="1"/>
    <row r="839" ht="15.95" customHeight="1"/>
    <row r="840" ht="15.95" customHeight="1"/>
    <row r="841" ht="15.95" customHeight="1"/>
    <row r="842" ht="15.95" customHeight="1"/>
    <row r="843" ht="15.95" customHeight="1"/>
    <row r="844" ht="15.95" customHeight="1"/>
    <row r="845" ht="15.95" customHeight="1"/>
    <row r="846" ht="15.95" customHeight="1"/>
    <row r="847" ht="15.95" customHeight="1"/>
    <row r="848" ht="15.95" customHeight="1"/>
    <row r="849" ht="15.95" customHeight="1"/>
    <row r="850" ht="15.95" customHeight="1"/>
    <row r="851" ht="15.95" customHeight="1"/>
    <row r="852" ht="15.95" customHeight="1"/>
    <row r="853" ht="15.95" customHeight="1"/>
    <row r="854" ht="15.95" customHeight="1"/>
    <row r="855" ht="15.95" customHeight="1"/>
    <row r="856" ht="15.95" customHeight="1"/>
    <row r="857" ht="15.95" customHeight="1"/>
    <row r="858" ht="15.95" customHeight="1"/>
    <row r="859" ht="15.95" customHeight="1"/>
    <row r="860" ht="15.95" customHeight="1"/>
    <row r="861" ht="15.95" customHeight="1"/>
    <row r="862" ht="15.95" customHeight="1"/>
    <row r="863" ht="15.95" customHeight="1"/>
    <row r="864" ht="15.95" customHeight="1"/>
    <row r="865" ht="15.95" customHeight="1"/>
    <row r="866" ht="15.95" customHeight="1"/>
    <row r="867" ht="15.95" customHeight="1"/>
    <row r="868" ht="15.95" customHeight="1"/>
    <row r="869" ht="15.95" customHeight="1"/>
    <row r="870" ht="15.95" customHeight="1"/>
    <row r="871" ht="15.95" customHeight="1"/>
    <row r="872" ht="15.95" customHeight="1"/>
    <row r="873" ht="15.95" customHeight="1"/>
    <row r="874" ht="15.95" customHeight="1"/>
    <row r="875" ht="15.95" customHeight="1"/>
    <row r="876" ht="15.95" customHeight="1"/>
    <row r="877" ht="15.95" customHeight="1"/>
    <row r="878" ht="15.95" customHeight="1"/>
    <row r="879" ht="15.95" customHeight="1"/>
    <row r="880" ht="15.95" customHeight="1"/>
    <row r="881" ht="15.95" customHeight="1"/>
    <row r="882" ht="15.95" customHeight="1"/>
    <row r="883" ht="15.95" customHeight="1"/>
    <row r="884" ht="15.95" customHeight="1"/>
    <row r="885" ht="15.95" customHeight="1"/>
    <row r="886" ht="15.95" customHeight="1"/>
    <row r="887" ht="15.95" customHeight="1"/>
    <row r="888" ht="15.95" customHeight="1"/>
    <row r="889" ht="15.95" customHeight="1"/>
    <row r="890" ht="15.95" customHeight="1"/>
    <row r="891" ht="15.95" customHeight="1"/>
    <row r="892" ht="15.95" customHeight="1"/>
    <row r="893" ht="15.95" customHeight="1"/>
    <row r="894" ht="15.95" customHeight="1"/>
    <row r="895" ht="15.95" customHeight="1"/>
    <row r="896" ht="15.95" customHeight="1"/>
    <row r="897" ht="15.95" customHeight="1"/>
    <row r="898" ht="15.95" customHeight="1"/>
    <row r="899" ht="15.95" customHeight="1"/>
    <row r="900" ht="15.95" customHeight="1"/>
    <row r="901" ht="15.95" customHeight="1"/>
    <row r="902" ht="15.95" customHeight="1"/>
    <row r="903" ht="15.95" customHeight="1"/>
    <row r="904" ht="15.95" customHeight="1"/>
    <row r="905" ht="15.95" customHeight="1"/>
    <row r="906" ht="15.95" customHeight="1"/>
    <row r="907" ht="15.95" customHeight="1"/>
    <row r="908" ht="15.95" customHeight="1"/>
    <row r="909" ht="15.95" customHeight="1"/>
    <row r="910" ht="15.95" customHeight="1"/>
    <row r="911" ht="15.95" customHeight="1"/>
    <row r="912" ht="15.95" customHeight="1"/>
    <row r="913" ht="15.95" customHeight="1"/>
    <row r="914" ht="15.95" customHeight="1"/>
    <row r="915" ht="15.95" customHeight="1"/>
    <row r="916" ht="15.95" customHeight="1"/>
    <row r="917" ht="15.95" customHeight="1"/>
    <row r="918" ht="15.95" customHeight="1"/>
    <row r="919" ht="15.95" customHeight="1"/>
    <row r="920" ht="15.95" customHeight="1"/>
    <row r="921" ht="15.95" customHeight="1"/>
    <row r="922" ht="15.95" customHeight="1"/>
    <row r="923" ht="15.95" customHeight="1"/>
    <row r="924" ht="15.95" customHeight="1"/>
    <row r="925" ht="15.95" customHeight="1"/>
    <row r="926" ht="15.95" customHeight="1"/>
    <row r="927" ht="15.95" customHeight="1"/>
    <row r="928" ht="15.95" customHeight="1"/>
    <row r="929" ht="15.95" customHeight="1"/>
    <row r="930" ht="15.95" customHeight="1"/>
    <row r="931" ht="15.95" customHeight="1"/>
    <row r="932" ht="15.95" customHeight="1"/>
    <row r="933" ht="15.95" customHeight="1"/>
    <row r="934" ht="15.95" customHeight="1"/>
    <row r="935" ht="15.95" customHeight="1"/>
    <row r="936" ht="15.95" customHeight="1"/>
    <row r="937" ht="15.95" customHeight="1"/>
    <row r="938" ht="15.95" customHeight="1"/>
    <row r="939" ht="15.95" customHeight="1"/>
    <row r="940" ht="15.95" customHeight="1"/>
    <row r="941" ht="15.95" customHeight="1"/>
    <row r="942" ht="15.95" customHeight="1"/>
    <row r="943" ht="15.95" customHeight="1"/>
    <row r="944" ht="15.95" customHeight="1"/>
    <row r="945" ht="15.95" customHeight="1"/>
    <row r="946" ht="15.95" customHeight="1"/>
    <row r="947" ht="15.95" customHeight="1"/>
    <row r="948" ht="15.95" customHeight="1"/>
    <row r="949" ht="15.95" customHeight="1"/>
    <row r="950" ht="15.95" customHeight="1"/>
    <row r="951" ht="15.95" customHeight="1"/>
    <row r="952" ht="15.95" customHeight="1"/>
    <row r="953" ht="15.95" customHeight="1"/>
    <row r="954" ht="15.95" customHeight="1"/>
    <row r="955" ht="15.95" customHeight="1"/>
  </sheetData>
  <autoFilter ref="B8:R530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197">
    <mergeCell ref="B520:B521"/>
    <mergeCell ref="B527:B528"/>
    <mergeCell ref="B504:B505"/>
    <mergeCell ref="B506:B507"/>
    <mergeCell ref="B509:B510"/>
    <mergeCell ref="B511:B512"/>
    <mergeCell ref="B513:B514"/>
    <mergeCell ref="B518:B519"/>
    <mergeCell ref="B488:B489"/>
    <mergeCell ref="B491:B492"/>
    <mergeCell ref="B493:B494"/>
    <mergeCell ref="B495:B497"/>
    <mergeCell ref="B498:B499"/>
    <mergeCell ref="B501:B502"/>
    <mergeCell ref="B478:B479"/>
    <mergeCell ref="B480:B482"/>
    <mergeCell ref="B484:B485"/>
    <mergeCell ref="B460:B462"/>
    <mergeCell ref="B463:B464"/>
    <mergeCell ref="B465:B466"/>
    <mergeCell ref="B467:B468"/>
    <mergeCell ref="B470:B472"/>
    <mergeCell ref="B473:B474"/>
    <mergeCell ref="B445:B447"/>
    <mergeCell ref="B448:B449"/>
    <mergeCell ref="B450:B451"/>
    <mergeCell ref="B452:B453"/>
    <mergeCell ref="B454:B455"/>
    <mergeCell ref="B457:B459"/>
    <mergeCell ref="B362:B363"/>
    <mergeCell ref="B368:B369"/>
    <mergeCell ref="B374:B376"/>
    <mergeCell ref="B377:B378"/>
    <mergeCell ref="B379:B380"/>
    <mergeCell ref="B381:B382"/>
    <mergeCell ref="B345:B346"/>
    <mergeCell ref="B348:B350"/>
    <mergeCell ref="B351:B352"/>
    <mergeCell ref="B353:B354"/>
    <mergeCell ref="B355:B356"/>
    <mergeCell ref="B358:B359"/>
    <mergeCell ref="B289:B290"/>
    <mergeCell ref="B301:B302"/>
    <mergeCell ref="B316:B317"/>
    <mergeCell ref="B325:B326"/>
    <mergeCell ref="B303:B304"/>
    <mergeCell ref="B291:B292"/>
    <mergeCell ref="B293:B294"/>
    <mergeCell ref="B295:B297"/>
    <mergeCell ref="B286:B288"/>
    <mergeCell ref="B298:B300"/>
    <mergeCell ref="B283:B285"/>
    <mergeCell ref="Q252:Q253"/>
    <mergeCell ref="B268:B269"/>
    <mergeCell ref="B270:B271"/>
    <mergeCell ref="B272:B274"/>
    <mergeCell ref="B275:B277"/>
    <mergeCell ref="B278:B280"/>
    <mergeCell ref="B281:B282"/>
    <mergeCell ref="B239:B240"/>
    <mergeCell ref="B241:B242"/>
    <mergeCell ref="B243:B244"/>
    <mergeCell ref="B246:B247"/>
    <mergeCell ref="B252:B253"/>
    <mergeCell ref="B261:B262"/>
    <mergeCell ref="B222:B223"/>
    <mergeCell ref="B224:B225"/>
    <mergeCell ref="B227:B228"/>
    <mergeCell ref="B229:B230"/>
    <mergeCell ref="B231:B232"/>
    <mergeCell ref="B233:B234"/>
    <mergeCell ref="B202:B203"/>
    <mergeCell ref="B204:B205"/>
    <mergeCell ref="B206:B208"/>
    <mergeCell ref="B209:B211"/>
    <mergeCell ref="B213:B215"/>
    <mergeCell ref="B219:B220"/>
    <mergeCell ref="K172:K173"/>
    <mergeCell ref="L172:L173"/>
    <mergeCell ref="M172:M173"/>
    <mergeCell ref="P172:P173"/>
    <mergeCell ref="B198:B199"/>
    <mergeCell ref="B200:B201"/>
    <mergeCell ref="B179:B180"/>
    <mergeCell ref="B172:B173"/>
    <mergeCell ref="J172:J173"/>
    <mergeCell ref="J170:J171"/>
    <mergeCell ref="K170:K171"/>
    <mergeCell ref="L170:L171"/>
    <mergeCell ref="M170:M171"/>
    <mergeCell ref="P170:P171"/>
    <mergeCell ref="B170:B171"/>
    <mergeCell ref="B168:B169"/>
    <mergeCell ref="J168:J169"/>
    <mergeCell ref="K168:K169"/>
    <mergeCell ref="P168:P169"/>
    <mergeCell ref="L168:L169"/>
    <mergeCell ref="M168:M169"/>
    <mergeCell ref="B166:B167"/>
    <mergeCell ref="J166:J167"/>
    <mergeCell ref="K166:K167"/>
    <mergeCell ref="P166:P167"/>
    <mergeCell ref="L166:L167"/>
    <mergeCell ref="M166:M167"/>
    <mergeCell ref="B59:B61"/>
    <mergeCell ref="Q53:Q54"/>
    <mergeCell ref="B164:B165"/>
    <mergeCell ref="J164:J165"/>
    <mergeCell ref="K164:K165"/>
    <mergeCell ref="P164:P165"/>
    <mergeCell ref="B53:B54"/>
    <mergeCell ref="K139:K140"/>
    <mergeCell ref="P139:P140"/>
    <mergeCell ref="B133:B134"/>
    <mergeCell ref="B16:B17"/>
    <mergeCell ref="B18:B19"/>
    <mergeCell ref="R53:R54"/>
    <mergeCell ref="Q55:Q56"/>
    <mergeCell ref="R55:R56"/>
    <mergeCell ref="B131:B132"/>
    <mergeCell ref="D94:D121"/>
    <mergeCell ref="B65:B66"/>
    <mergeCell ref="B67:B68"/>
    <mergeCell ref="Q59:Q61"/>
    <mergeCell ref="B25:B27"/>
    <mergeCell ref="B29:B30"/>
    <mergeCell ref="B32:B33"/>
    <mergeCell ref="Q46:Q48"/>
    <mergeCell ref="B40:B41"/>
    <mergeCell ref="B43:B45"/>
    <mergeCell ref="Q29:Q30"/>
    <mergeCell ref="B34:B35"/>
    <mergeCell ref="B37:B39"/>
    <mergeCell ref="R29:R30"/>
    <mergeCell ref="Q37:Q39"/>
    <mergeCell ref="R43:R45"/>
    <mergeCell ref="Q43:Q45"/>
    <mergeCell ref="Q9:Q10"/>
    <mergeCell ref="Q25:Q27"/>
    <mergeCell ref="R25:R27"/>
    <mergeCell ref="P137:P138"/>
    <mergeCell ref="P133:P134"/>
    <mergeCell ref="J139:J140"/>
    <mergeCell ref="B46:B48"/>
    <mergeCell ref="B51:B52"/>
    <mergeCell ref="B55:B56"/>
    <mergeCell ref="B57:B58"/>
    <mergeCell ref="J135:J136"/>
    <mergeCell ref="K135:K136"/>
    <mergeCell ref="J133:J134"/>
    <mergeCell ref="B1:R1"/>
    <mergeCell ref="B2:D2"/>
    <mergeCell ref="B3:D3"/>
    <mergeCell ref="B5:D5"/>
    <mergeCell ref="B4:D4"/>
    <mergeCell ref="B9:B10"/>
    <mergeCell ref="K133:K134"/>
    <mergeCell ref="B135:B136"/>
    <mergeCell ref="B139:B140"/>
    <mergeCell ref="B137:B138"/>
    <mergeCell ref="J137:J138"/>
    <mergeCell ref="K137:K138"/>
    <mergeCell ref="J142:J143"/>
    <mergeCell ref="K142:K143"/>
    <mergeCell ref="B144:B145"/>
    <mergeCell ref="J144:J145"/>
    <mergeCell ref="K144:K145"/>
    <mergeCell ref="B146:B147"/>
    <mergeCell ref="J146:J147"/>
    <mergeCell ref="K146:K147"/>
    <mergeCell ref="B142:B143"/>
    <mergeCell ref="B156:B157"/>
    <mergeCell ref="Q156:Q157"/>
    <mergeCell ref="Q152:Q153"/>
    <mergeCell ref="B150:B151"/>
    <mergeCell ref="K150:K151"/>
    <mergeCell ref="J150:J151"/>
    <mergeCell ref="Q150:Q151"/>
    <mergeCell ref="B152:B153"/>
    <mergeCell ref="J152:J153"/>
    <mergeCell ref="K152:K153"/>
    <mergeCell ref="B400:B401"/>
    <mergeCell ref="B402:B404"/>
    <mergeCell ref="B405:B407"/>
    <mergeCell ref="B408:B409"/>
    <mergeCell ref="B410:B412"/>
    <mergeCell ref="B413:B414"/>
    <mergeCell ref="F534:M535"/>
    <mergeCell ref="B415:B417"/>
    <mergeCell ref="B418:B419"/>
    <mergeCell ref="B420:B422"/>
    <mergeCell ref="B423:B424"/>
    <mergeCell ref="B425:B426"/>
    <mergeCell ref="B427:B428"/>
    <mergeCell ref="B438:B439"/>
    <mergeCell ref="B440:B442"/>
    <mergeCell ref="B443:B444"/>
  </mergeCells>
  <phoneticPr fontId="1" type="noConversion"/>
  <pageMargins left="0.92" right="0.12" top="0.12" bottom="0.11811023622047245" header="0.12" footer="0.11811023622047245"/>
  <pageSetup paperSize="9" scale="58" orientation="landscape" horizontalDpi="4294967292" verticalDpi="4294967292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sheetPr filterMode="1" enableFormatConditionsCalculation="0">
    <tabColor theme="1"/>
    <pageSetUpPr fitToPage="1"/>
  </sheetPr>
  <dimension ref="A1:AB745"/>
  <sheetViews>
    <sheetView zoomScale="75" zoomScaleNormal="75" zoomScalePageLayoutView="75" workbookViewId="0">
      <pane ySplit="8" topLeftCell="A361" activePane="bottomLeft" state="frozen"/>
      <selection pane="bottomLeft" activeCell="E5" sqref="E5"/>
    </sheetView>
  </sheetViews>
  <sheetFormatPr defaultColWidth="10.875" defaultRowHeight="15.75"/>
  <cols>
    <col min="1" max="1" width="1.625" style="40" customWidth="1"/>
    <col min="2" max="2" width="4.625" style="101" customWidth="1"/>
    <col min="3" max="3" width="9.625" style="101" customWidth="1"/>
    <col min="4" max="4" width="37.375" style="21" customWidth="1"/>
    <col min="5" max="8" width="8.625" style="101" customWidth="1"/>
    <col min="9" max="10" width="14.625" style="101" customWidth="1"/>
    <col min="11" max="11" width="12.625" style="36" customWidth="1"/>
    <col min="12" max="12" width="8.625" style="137" customWidth="1"/>
    <col min="13" max="13" width="12.625" style="36" customWidth="1"/>
    <col min="14" max="14" width="8.625" style="137" customWidth="1"/>
    <col min="15" max="15" width="12.625" style="36" customWidth="1"/>
    <col min="16" max="17" width="14.625" style="36" customWidth="1"/>
    <col min="18" max="18" width="16.125" style="101" customWidth="1"/>
    <col min="19" max="21" width="10.875" style="26"/>
    <col min="22" max="22" width="14.625" style="26" customWidth="1"/>
    <col min="23" max="16384" width="10.875" style="26"/>
  </cols>
  <sheetData>
    <row r="1" spans="2:19" s="66" customFormat="1" ht="18" customHeight="1">
      <c r="B1" s="3401" t="s">
        <v>0</v>
      </c>
      <c r="C1" s="3401"/>
      <c r="D1" s="3401"/>
      <c r="E1" s="3401"/>
      <c r="F1" s="3401"/>
      <c r="G1" s="3401"/>
      <c r="H1" s="3401"/>
      <c r="I1" s="3401"/>
      <c r="J1" s="3401"/>
      <c r="K1" s="3402"/>
      <c r="L1" s="3403"/>
      <c r="M1" s="3402"/>
      <c r="N1" s="3403"/>
      <c r="O1" s="3402"/>
      <c r="P1" s="3402"/>
      <c r="Q1" s="3402"/>
      <c r="R1" s="3401"/>
    </row>
    <row r="2" spans="2:19" s="58" customFormat="1" ht="15.95" customHeight="1">
      <c r="B2" s="3086" t="s">
        <v>633</v>
      </c>
      <c r="C2" s="3086"/>
      <c r="D2" s="3086"/>
      <c r="E2" s="289"/>
      <c r="F2" s="289"/>
      <c r="G2" s="289"/>
      <c r="H2" s="289"/>
      <c r="I2" s="60"/>
      <c r="J2" s="289"/>
      <c r="K2" s="60"/>
      <c r="L2" s="65"/>
      <c r="M2" s="60"/>
      <c r="N2" s="65"/>
      <c r="O2" s="60"/>
      <c r="P2" s="60"/>
      <c r="Q2" s="60"/>
      <c r="R2" s="289"/>
    </row>
    <row r="3" spans="2:19" s="58" customFormat="1" ht="15.95" customHeight="1">
      <c r="B3" s="3086" t="s">
        <v>24</v>
      </c>
      <c r="C3" s="3086"/>
      <c r="D3" s="3086"/>
      <c r="E3" s="289"/>
      <c r="F3" s="289"/>
      <c r="G3" s="69"/>
      <c r="H3" s="289"/>
      <c r="I3" s="60"/>
      <c r="J3" s="289"/>
      <c r="K3" s="60"/>
      <c r="L3" s="65"/>
      <c r="M3" s="60"/>
      <c r="N3" s="65"/>
      <c r="O3" s="60"/>
      <c r="P3" s="60"/>
      <c r="Q3" s="60"/>
      <c r="R3" s="289"/>
    </row>
    <row r="4" spans="2:19" s="58" customFormat="1" ht="15.95" customHeight="1">
      <c r="B4" s="3086" t="s">
        <v>32</v>
      </c>
      <c r="C4" s="3086"/>
      <c r="D4" s="3086"/>
      <c r="E4" s="554"/>
      <c r="F4" s="71"/>
      <c r="G4" s="71"/>
      <c r="H4" s="71"/>
      <c r="I4" s="111"/>
      <c r="J4" s="111"/>
      <c r="K4" s="556"/>
      <c r="L4" s="142"/>
      <c r="M4" s="111"/>
      <c r="N4" s="72"/>
      <c r="O4" s="111"/>
      <c r="P4" s="111"/>
      <c r="Q4" s="60"/>
      <c r="R4" s="107"/>
      <c r="S4" s="73"/>
    </row>
    <row r="5" spans="2:19" s="58" customFormat="1" ht="15.95" customHeight="1" thickBot="1">
      <c r="B5" s="3086" t="s">
        <v>141</v>
      </c>
      <c r="C5" s="3086"/>
      <c r="D5" s="3086"/>
      <c r="E5" s="3039">
        <v>30</v>
      </c>
      <c r="F5" s="289"/>
      <c r="G5" s="289"/>
      <c r="H5" s="289"/>
      <c r="I5" s="60"/>
      <c r="J5" s="289"/>
      <c r="K5" s="60"/>
      <c r="L5" s="65"/>
      <c r="M5" s="60"/>
      <c r="N5" s="65"/>
      <c r="O5" s="60"/>
      <c r="P5" s="148"/>
      <c r="Q5" s="148"/>
      <c r="R5" s="289"/>
    </row>
    <row r="6" spans="2:19" s="2" customFormat="1" ht="50.1" customHeight="1" thickBot="1">
      <c r="B6" s="394" t="s">
        <v>1</v>
      </c>
      <c r="C6" s="394" t="s">
        <v>2</v>
      </c>
      <c r="D6" s="395" t="s">
        <v>8</v>
      </c>
      <c r="E6" s="394" t="s">
        <v>7</v>
      </c>
      <c r="F6" s="394" t="s">
        <v>28</v>
      </c>
      <c r="G6" s="396" t="s">
        <v>26</v>
      </c>
      <c r="H6" s="394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9" ht="18" customHeight="1" thickBot="1">
      <c r="B7" s="398">
        <v>1</v>
      </c>
      <c r="C7" s="398">
        <v>2</v>
      </c>
      <c r="D7" s="398">
        <v>3</v>
      </c>
      <c r="E7" s="398">
        <v>4</v>
      </c>
      <c r="F7" s="398">
        <v>5</v>
      </c>
      <c r="G7" s="399">
        <v>6</v>
      </c>
      <c r="H7" s="398" t="s">
        <v>33</v>
      </c>
      <c r="I7" s="400" t="s">
        <v>62</v>
      </c>
      <c r="J7" s="398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400">
        <v>16</v>
      </c>
      <c r="R7" s="398">
        <v>17</v>
      </c>
    </row>
    <row r="8" spans="2:19" s="88" customFormat="1" ht="18" customHeight="1" thickBot="1">
      <c r="B8" s="85"/>
      <c r="C8" s="85"/>
      <c r="D8" s="85"/>
      <c r="E8" s="85"/>
      <c r="F8" s="87">
        <f>SUBTOTAL(9,F9:F1300)</f>
        <v>0</v>
      </c>
      <c r="G8" s="87"/>
      <c r="H8" s="87">
        <f>SUBTOTAL(9,H9:H1300)</f>
        <v>0</v>
      </c>
      <c r="I8" s="86">
        <f>SUBTOTAL(9,I9:I1318)</f>
        <v>0</v>
      </c>
      <c r="J8" s="85"/>
      <c r="K8" s="86">
        <f>SUBTOTAL(9,K9:K1318)</f>
        <v>0</v>
      </c>
      <c r="L8" s="87">
        <f>SUBTOTAL(9,L9:L1300)</f>
        <v>0</v>
      </c>
      <c r="M8" s="15">
        <f>SUBTOTAL(9,M9:M1318)</f>
        <v>0</v>
      </c>
      <c r="N8" s="87">
        <f>SUBTOTAL(9,N9:N1300)</f>
        <v>0</v>
      </c>
      <c r="O8" s="86">
        <f>SUBTOTAL(9,O9:O1318)</f>
        <v>0</v>
      </c>
      <c r="P8" s="86">
        <f>SUBTOTAL(9,P9:P1318)</f>
        <v>0</v>
      </c>
      <c r="Q8" s="86">
        <f>SUBTOTAL(9,Q9:Q1416)</f>
        <v>0</v>
      </c>
      <c r="R8" s="85"/>
    </row>
    <row r="9" spans="2:19" s="40" customFormat="1" ht="15.95" hidden="1" customHeight="1">
      <c r="B9" s="184">
        <v>1</v>
      </c>
      <c r="C9" s="114">
        <v>41634</v>
      </c>
      <c r="D9" s="27" t="s">
        <v>92</v>
      </c>
      <c r="E9" s="43"/>
      <c r="F9" s="46"/>
      <c r="G9" s="46"/>
      <c r="H9" s="169">
        <f>F9*G9</f>
        <v>0</v>
      </c>
      <c r="I9" s="146">
        <f>H9*500</f>
        <v>0</v>
      </c>
      <c r="J9" s="167"/>
      <c r="K9" s="146"/>
      <c r="L9" s="117"/>
      <c r="M9" s="116">
        <f t="shared" ref="M9:M51" si="0">L9*10000</f>
        <v>0</v>
      </c>
      <c r="N9" s="117"/>
      <c r="O9" s="116">
        <f t="shared" ref="O9:O51" si="1">N9*15000</f>
        <v>0</v>
      </c>
      <c r="P9" s="118">
        <f t="shared" ref="P9:P51" si="2">M9+K9+I9+O9</f>
        <v>0</v>
      </c>
      <c r="Q9" s="914"/>
      <c r="R9" s="179"/>
    </row>
    <row r="10" spans="2:19" s="40" customFormat="1" ht="15.95" hidden="1" customHeight="1">
      <c r="B10" s="178">
        <v>2</v>
      </c>
      <c r="C10" s="108">
        <v>41635</v>
      </c>
      <c r="D10" s="27" t="s">
        <v>129</v>
      </c>
      <c r="E10" s="43" t="s">
        <v>39</v>
      </c>
      <c r="F10" s="46">
        <v>1</v>
      </c>
      <c r="G10" s="46">
        <v>150</v>
      </c>
      <c r="H10" s="169">
        <f>F10*G10</f>
        <v>150</v>
      </c>
      <c r="I10" s="146">
        <f>H10*500</f>
        <v>75000</v>
      </c>
      <c r="J10" s="169"/>
      <c r="K10" s="47"/>
      <c r="L10" s="168"/>
      <c r="M10" s="146">
        <f t="shared" si="0"/>
        <v>0</v>
      </c>
      <c r="N10" s="168"/>
      <c r="O10" s="146">
        <f t="shared" si="1"/>
        <v>0</v>
      </c>
      <c r="P10" s="6">
        <f t="shared" si="2"/>
        <v>75000</v>
      </c>
      <c r="Q10" s="957">
        <v>35000</v>
      </c>
      <c r="R10" s="180"/>
    </row>
    <row r="11" spans="2:19" s="40" customFormat="1" ht="15.95" hidden="1" customHeight="1">
      <c r="B11" s="3153">
        <v>3</v>
      </c>
      <c r="C11" s="108">
        <v>41636</v>
      </c>
      <c r="D11" s="3" t="s">
        <v>151</v>
      </c>
      <c r="E11" s="42" t="s">
        <v>132</v>
      </c>
      <c r="F11" s="169">
        <v>1</v>
      </c>
      <c r="G11" s="169">
        <v>120</v>
      </c>
      <c r="H11" s="169">
        <f>F11*G11</f>
        <v>120</v>
      </c>
      <c r="I11" s="146">
        <f>H11*500</f>
        <v>60000</v>
      </c>
      <c r="J11" s="169"/>
      <c r="K11" s="47"/>
      <c r="L11" s="168">
        <v>1</v>
      </c>
      <c r="M11" s="146">
        <f t="shared" si="0"/>
        <v>10000</v>
      </c>
      <c r="N11" s="168"/>
      <c r="O11" s="146">
        <f t="shared" si="1"/>
        <v>0</v>
      </c>
      <c r="P11" s="6">
        <f t="shared" si="2"/>
        <v>70000</v>
      </c>
      <c r="Q11" s="3215">
        <v>35000</v>
      </c>
      <c r="R11" s="3300" t="s">
        <v>251</v>
      </c>
    </row>
    <row r="12" spans="2:19" s="40" customFormat="1" ht="15.95" hidden="1" customHeight="1">
      <c r="B12" s="3154"/>
      <c r="C12" s="108">
        <v>41636</v>
      </c>
      <c r="D12" s="27" t="s">
        <v>129</v>
      </c>
      <c r="E12" s="43" t="s">
        <v>39</v>
      </c>
      <c r="F12" s="46">
        <v>1</v>
      </c>
      <c r="G12" s="46">
        <v>150</v>
      </c>
      <c r="H12" s="169">
        <f>F12*G12</f>
        <v>150</v>
      </c>
      <c r="I12" s="146">
        <f>H12*500</f>
        <v>75000</v>
      </c>
      <c r="J12" s="169"/>
      <c r="K12" s="47"/>
      <c r="L12" s="201">
        <v>7</v>
      </c>
      <c r="M12" s="146">
        <f>L12*10000</f>
        <v>70000</v>
      </c>
      <c r="N12" s="201"/>
      <c r="O12" s="146">
        <f>N12*15000</f>
        <v>0</v>
      </c>
      <c r="P12" s="6">
        <f>M12+K12+I12+O12</f>
        <v>145000</v>
      </c>
      <c r="Q12" s="3217"/>
      <c r="R12" s="3302"/>
    </row>
    <row r="13" spans="2:19" s="40" customFormat="1" ht="15.95" hidden="1" customHeight="1">
      <c r="B13" s="140">
        <v>4</v>
      </c>
      <c r="C13" s="104">
        <v>41637</v>
      </c>
      <c r="D13" s="27" t="s">
        <v>192</v>
      </c>
      <c r="E13" s="43"/>
      <c r="F13" s="46"/>
      <c r="G13" s="46"/>
      <c r="H13" s="42">
        <f t="shared" ref="H13:H51" si="3">F13*G13</f>
        <v>0</v>
      </c>
      <c r="I13" s="146">
        <f t="shared" ref="I13:I51" si="4">H13*500</f>
        <v>0</v>
      </c>
      <c r="J13" s="167"/>
      <c r="K13" s="146"/>
      <c r="L13" s="168"/>
      <c r="M13" s="146">
        <f t="shared" si="0"/>
        <v>0</v>
      </c>
      <c r="N13" s="168"/>
      <c r="O13" s="146">
        <f t="shared" si="1"/>
        <v>0</v>
      </c>
      <c r="P13" s="6">
        <f t="shared" si="2"/>
        <v>0</v>
      </c>
      <c r="Q13" s="916">
        <v>35000</v>
      </c>
      <c r="R13" s="180"/>
    </row>
    <row r="14" spans="2:19" s="40" customFormat="1" ht="15.95" hidden="1" customHeight="1">
      <c r="B14" s="178">
        <v>5</v>
      </c>
      <c r="C14" s="108">
        <v>41638</v>
      </c>
      <c r="D14" s="27" t="s">
        <v>128</v>
      </c>
      <c r="E14" s="43" t="s">
        <v>36</v>
      </c>
      <c r="F14" s="46">
        <v>1</v>
      </c>
      <c r="G14" s="46">
        <v>115</v>
      </c>
      <c r="H14" s="42">
        <f t="shared" si="3"/>
        <v>115</v>
      </c>
      <c r="I14" s="146">
        <f t="shared" si="4"/>
        <v>57500</v>
      </c>
      <c r="J14" s="167"/>
      <c r="K14" s="146"/>
      <c r="L14" s="168">
        <v>5</v>
      </c>
      <c r="M14" s="146">
        <f t="shared" si="0"/>
        <v>50000</v>
      </c>
      <c r="N14" s="168"/>
      <c r="O14" s="146">
        <f t="shared" si="1"/>
        <v>0</v>
      </c>
      <c r="P14" s="6">
        <f t="shared" si="2"/>
        <v>107500</v>
      </c>
      <c r="Q14" s="957">
        <v>35000</v>
      </c>
      <c r="R14" s="180"/>
    </row>
    <row r="15" spans="2:19" s="40" customFormat="1" ht="15.95" hidden="1" customHeight="1">
      <c r="B15" s="178">
        <v>6</v>
      </c>
      <c r="C15" s="108">
        <v>41639</v>
      </c>
      <c r="D15" s="27" t="s">
        <v>52</v>
      </c>
      <c r="E15" s="43"/>
      <c r="F15" s="46"/>
      <c r="G15" s="46"/>
      <c r="H15" s="42">
        <f t="shared" si="3"/>
        <v>0</v>
      </c>
      <c r="I15" s="146">
        <f t="shared" si="4"/>
        <v>0</v>
      </c>
      <c r="J15" s="167"/>
      <c r="K15" s="146"/>
      <c r="L15" s="168"/>
      <c r="M15" s="146">
        <f t="shared" si="0"/>
        <v>0</v>
      </c>
      <c r="N15" s="168"/>
      <c r="O15" s="146">
        <f t="shared" si="1"/>
        <v>0</v>
      </c>
      <c r="P15" s="6">
        <f t="shared" si="2"/>
        <v>0</v>
      </c>
      <c r="Q15" s="957">
        <v>35000</v>
      </c>
      <c r="R15" s="180"/>
    </row>
    <row r="16" spans="2:19" s="91" customFormat="1" ht="15.95" hidden="1" customHeight="1">
      <c r="B16" s="3153">
        <v>7</v>
      </c>
      <c r="C16" s="108">
        <v>41640</v>
      </c>
      <c r="D16" s="27" t="s">
        <v>133</v>
      </c>
      <c r="E16" s="43"/>
      <c r="F16" s="46"/>
      <c r="G16" s="46"/>
      <c r="H16" s="169">
        <f t="shared" si="3"/>
        <v>0</v>
      </c>
      <c r="I16" s="146">
        <f t="shared" si="4"/>
        <v>0</v>
      </c>
      <c r="J16" s="20"/>
      <c r="K16" s="146"/>
      <c r="L16" s="130"/>
      <c r="M16" s="28">
        <f t="shared" si="0"/>
        <v>0</v>
      </c>
      <c r="N16" s="130"/>
      <c r="O16" s="28">
        <f t="shared" si="1"/>
        <v>0</v>
      </c>
      <c r="P16" s="6">
        <f t="shared" si="2"/>
        <v>0</v>
      </c>
      <c r="Q16" s="3168">
        <v>35000</v>
      </c>
      <c r="R16" s="39"/>
      <c r="S16" s="90"/>
    </row>
    <row r="17" spans="2:19" s="91" customFormat="1" ht="15.95" hidden="1" customHeight="1">
      <c r="B17" s="3154"/>
      <c r="C17" s="108">
        <v>41640</v>
      </c>
      <c r="D17" s="27" t="s">
        <v>130</v>
      </c>
      <c r="E17" s="43" t="s">
        <v>39</v>
      </c>
      <c r="F17" s="46">
        <v>1</v>
      </c>
      <c r="G17" s="46">
        <v>150</v>
      </c>
      <c r="H17" s="169">
        <f>F17*G17</f>
        <v>150</v>
      </c>
      <c r="I17" s="146">
        <f>H17*500</f>
        <v>75000</v>
      </c>
      <c r="J17" s="20"/>
      <c r="K17" s="146"/>
      <c r="L17" s="130">
        <v>3</v>
      </c>
      <c r="M17" s="28">
        <f>L17*10000</f>
        <v>30000</v>
      </c>
      <c r="N17" s="130"/>
      <c r="O17" s="28">
        <f>N17*15000</f>
        <v>0</v>
      </c>
      <c r="P17" s="6">
        <f>M17+K17+I17+O17</f>
        <v>105000</v>
      </c>
      <c r="Q17" s="3165"/>
      <c r="R17" s="39"/>
      <c r="S17" s="90"/>
    </row>
    <row r="18" spans="2:19" s="40" customFormat="1" ht="15.95" hidden="1" customHeight="1">
      <c r="B18" s="3153">
        <v>8</v>
      </c>
      <c r="C18" s="108">
        <v>41641</v>
      </c>
      <c r="D18" s="27" t="s">
        <v>133</v>
      </c>
      <c r="E18" s="43"/>
      <c r="F18" s="46"/>
      <c r="G18" s="46"/>
      <c r="H18" s="42">
        <f t="shared" si="3"/>
        <v>0</v>
      </c>
      <c r="I18" s="146">
        <f t="shared" si="4"/>
        <v>0</v>
      </c>
      <c r="J18" s="167"/>
      <c r="K18" s="146"/>
      <c r="L18" s="168"/>
      <c r="M18" s="146">
        <f t="shared" si="0"/>
        <v>0</v>
      </c>
      <c r="N18" s="168"/>
      <c r="O18" s="146">
        <f t="shared" si="1"/>
        <v>0</v>
      </c>
      <c r="P18" s="6">
        <f t="shared" si="2"/>
        <v>0</v>
      </c>
      <c r="Q18" s="916"/>
      <c r="R18" s="180"/>
    </row>
    <row r="19" spans="2:19" s="40" customFormat="1" ht="15.95" hidden="1" customHeight="1">
      <c r="B19" s="3154"/>
      <c r="C19" s="108">
        <v>41641</v>
      </c>
      <c r="D19" s="27" t="s">
        <v>130</v>
      </c>
      <c r="E19" s="43" t="s">
        <v>39</v>
      </c>
      <c r="F19" s="46">
        <v>1</v>
      </c>
      <c r="G19" s="46">
        <v>150</v>
      </c>
      <c r="H19" s="42">
        <f>F19*G19</f>
        <v>150</v>
      </c>
      <c r="I19" s="146">
        <f>H19*500</f>
        <v>75000</v>
      </c>
      <c r="J19" s="167"/>
      <c r="K19" s="146"/>
      <c r="L19" s="201">
        <v>7</v>
      </c>
      <c r="M19" s="146">
        <f>L19*10000</f>
        <v>70000</v>
      </c>
      <c r="N19" s="201"/>
      <c r="O19" s="146">
        <f>N19*15000</f>
        <v>0</v>
      </c>
      <c r="P19" s="6">
        <f>M19+K19+I19+O19</f>
        <v>145000</v>
      </c>
      <c r="Q19" s="916"/>
      <c r="R19" s="195"/>
    </row>
    <row r="20" spans="2:19" s="40" customFormat="1" ht="15.95" hidden="1" customHeight="1">
      <c r="B20" s="178">
        <v>9</v>
      </c>
      <c r="C20" s="108">
        <v>41642</v>
      </c>
      <c r="D20" s="27" t="s">
        <v>52</v>
      </c>
      <c r="E20" s="43"/>
      <c r="F20" s="46"/>
      <c r="G20" s="46"/>
      <c r="H20" s="42">
        <f t="shared" si="3"/>
        <v>0</v>
      </c>
      <c r="I20" s="146">
        <f t="shared" si="4"/>
        <v>0</v>
      </c>
      <c r="J20" s="167"/>
      <c r="K20" s="146"/>
      <c r="L20" s="168"/>
      <c r="M20" s="146">
        <f t="shared" si="0"/>
        <v>0</v>
      </c>
      <c r="N20" s="168"/>
      <c r="O20" s="146">
        <f t="shared" si="1"/>
        <v>0</v>
      </c>
      <c r="P20" s="6">
        <f t="shared" si="2"/>
        <v>0</v>
      </c>
      <c r="Q20" s="916">
        <v>35000</v>
      </c>
      <c r="R20" s="180"/>
    </row>
    <row r="21" spans="2:19" s="40" customFormat="1" ht="15.95" hidden="1" customHeight="1">
      <c r="B21" s="178">
        <v>10</v>
      </c>
      <c r="C21" s="108">
        <v>41643</v>
      </c>
      <c r="D21" s="27" t="s">
        <v>130</v>
      </c>
      <c r="E21" s="43" t="s">
        <v>39</v>
      </c>
      <c r="F21" s="46">
        <v>1</v>
      </c>
      <c r="G21" s="46">
        <v>150</v>
      </c>
      <c r="H21" s="42">
        <f t="shared" si="3"/>
        <v>150</v>
      </c>
      <c r="I21" s="146">
        <f t="shared" si="4"/>
        <v>75000</v>
      </c>
      <c r="J21" s="3"/>
      <c r="K21" s="177"/>
      <c r="L21" s="168">
        <v>4</v>
      </c>
      <c r="M21" s="146">
        <f t="shared" si="0"/>
        <v>40000</v>
      </c>
      <c r="N21" s="168"/>
      <c r="O21" s="146">
        <f t="shared" si="1"/>
        <v>0</v>
      </c>
      <c r="P21" s="6">
        <f t="shared" si="2"/>
        <v>115000</v>
      </c>
      <c r="Q21" s="916">
        <v>35000</v>
      </c>
      <c r="R21" s="156"/>
    </row>
    <row r="22" spans="2:19" s="40" customFormat="1" ht="15.95" hidden="1" customHeight="1">
      <c r="B22" s="140">
        <v>11</v>
      </c>
      <c r="C22" s="104">
        <v>41644</v>
      </c>
      <c r="D22" s="27" t="s">
        <v>52</v>
      </c>
      <c r="E22" s="43"/>
      <c r="F22" s="46"/>
      <c r="G22" s="46"/>
      <c r="H22" s="169">
        <f t="shared" si="3"/>
        <v>0</v>
      </c>
      <c r="I22" s="146">
        <f t="shared" si="4"/>
        <v>0</v>
      </c>
      <c r="J22" s="167"/>
      <c r="K22" s="146"/>
      <c r="L22" s="130"/>
      <c r="M22" s="28">
        <f t="shared" si="0"/>
        <v>0</v>
      </c>
      <c r="N22" s="130"/>
      <c r="O22" s="28">
        <f t="shared" si="1"/>
        <v>0</v>
      </c>
      <c r="P22" s="6">
        <f t="shared" si="2"/>
        <v>0</v>
      </c>
      <c r="Q22" s="957">
        <v>35000</v>
      </c>
      <c r="R22" s="156"/>
    </row>
    <row r="23" spans="2:19" s="40" customFormat="1" ht="15.95" hidden="1" customHeight="1">
      <c r="B23" s="178">
        <v>12</v>
      </c>
      <c r="C23" s="108">
        <v>41645</v>
      </c>
      <c r="D23" s="3" t="s">
        <v>43</v>
      </c>
      <c r="E23" s="42" t="s">
        <v>9</v>
      </c>
      <c r="F23" s="169">
        <v>1</v>
      </c>
      <c r="G23" s="169">
        <v>120</v>
      </c>
      <c r="H23" s="42">
        <f t="shared" si="3"/>
        <v>120</v>
      </c>
      <c r="I23" s="146">
        <f t="shared" si="4"/>
        <v>60000</v>
      </c>
      <c r="J23" s="167"/>
      <c r="K23" s="146"/>
      <c r="L23" s="168">
        <v>3</v>
      </c>
      <c r="M23" s="146">
        <f t="shared" si="0"/>
        <v>30000</v>
      </c>
      <c r="N23" s="168"/>
      <c r="O23" s="146">
        <f t="shared" si="1"/>
        <v>0</v>
      </c>
      <c r="P23" s="6">
        <f t="shared" si="2"/>
        <v>90000</v>
      </c>
      <c r="Q23" s="916"/>
      <c r="R23" s="180"/>
    </row>
    <row r="24" spans="2:19" s="40" customFormat="1" ht="15.95" hidden="1" customHeight="1">
      <c r="B24" s="178">
        <v>13</v>
      </c>
      <c r="C24" s="108">
        <v>41646</v>
      </c>
      <c r="D24" s="27" t="s">
        <v>129</v>
      </c>
      <c r="E24" s="43" t="s">
        <v>39</v>
      </c>
      <c r="F24" s="46">
        <v>1</v>
      </c>
      <c r="G24" s="46">
        <v>150</v>
      </c>
      <c r="H24" s="42">
        <f t="shared" si="3"/>
        <v>150</v>
      </c>
      <c r="I24" s="146">
        <f t="shared" si="4"/>
        <v>75000</v>
      </c>
      <c r="J24" s="167"/>
      <c r="K24" s="146"/>
      <c r="L24" s="168">
        <v>7</v>
      </c>
      <c r="M24" s="176">
        <f t="shared" si="0"/>
        <v>70000</v>
      </c>
      <c r="N24" s="168"/>
      <c r="O24" s="176">
        <f t="shared" si="1"/>
        <v>0</v>
      </c>
      <c r="P24" s="6">
        <f t="shared" si="2"/>
        <v>145000</v>
      </c>
      <c r="Q24" s="916">
        <v>35000</v>
      </c>
      <c r="R24" s="131"/>
    </row>
    <row r="25" spans="2:19" s="31" customFormat="1" ht="15.95" hidden="1" customHeight="1">
      <c r="B25" s="3153">
        <v>14</v>
      </c>
      <c r="C25" s="108">
        <v>41647</v>
      </c>
      <c r="D25" s="3" t="s">
        <v>43</v>
      </c>
      <c r="E25" s="42" t="s">
        <v>9</v>
      </c>
      <c r="F25" s="169">
        <v>1</v>
      </c>
      <c r="G25" s="169">
        <v>120</v>
      </c>
      <c r="H25" s="42">
        <f t="shared" si="3"/>
        <v>120</v>
      </c>
      <c r="I25" s="146">
        <f t="shared" si="4"/>
        <v>60000</v>
      </c>
      <c r="J25" s="167"/>
      <c r="K25" s="146"/>
      <c r="L25" s="130">
        <v>1</v>
      </c>
      <c r="M25" s="177">
        <f t="shared" si="0"/>
        <v>10000</v>
      </c>
      <c r="N25" s="130"/>
      <c r="O25" s="177">
        <f t="shared" si="1"/>
        <v>0</v>
      </c>
      <c r="P25" s="29">
        <f t="shared" si="2"/>
        <v>70000</v>
      </c>
      <c r="Q25" s="3215">
        <v>35000</v>
      </c>
      <c r="R25" s="3300" t="s">
        <v>251</v>
      </c>
    </row>
    <row r="26" spans="2:19" s="31" customFormat="1" ht="15.95" hidden="1" customHeight="1">
      <c r="B26" s="3154"/>
      <c r="C26" s="108">
        <v>41647</v>
      </c>
      <c r="D26" s="27" t="s">
        <v>129</v>
      </c>
      <c r="E26" s="43" t="s">
        <v>39</v>
      </c>
      <c r="F26" s="46">
        <v>1</v>
      </c>
      <c r="G26" s="46">
        <v>150</v>
      </c>
      <c r="H26" s="42">
        <f>F26*G26</f>
        <v>150</v>
      </c>
      <c r="I26" s="146">
        <f>H26*500</f>
        <v>75000</v>
      </c>
      <c r="J26" s="167"/>
      <c r="K26" s="146"/>
      <c r="L26" s="130">
        <v>7</v>
      </c>
      <c r="M26" s="192">
        <f>L26*10000</f>
        <v>70000</v>
      </c>
      <c r="N26" s="130"/>
      <c r="O26" s="192">
        <f>N26*15000</f>
        <v>0</v>
      </c>
      <c r="P26" s="29">
        <f>M26+K26+I26+O26</f>
        <v>145000</v>
      </c>
      <c r="Q26" s="3217"/>
      <c r="R26" s="3302"/>
    </row>
    <row r="27" spans="2:19" s="40" customFormat="1" ht="15.95" hidden="1" customHeight="1">
      <c r="B27" s="178">
        <v>15</v>
      </c>
      <c r="C27" s="108">
        <v>41648</v>
      </c>
      <c r="D27" s="27" t="s">
        <v>52</v>
      </c>
      <c r="E27" s="42"/>
      <c r="F27" s="169"/>
      <c r="G27" s="169"/>
      <c r="H27" s="169">
        <f t="shared" si="3"/>
        <v>0</v>
      </c>
      <c r="I27" s="146">
        <f t="shared" si="4"/>
        <v>0</v>
      </c>
      <c r="J27" s="167"/>
      <c r="K27" s="146"/>
      <c r="L27" s="130"/>
      <c r="M27" s="28">
        <f t="shared" si="0"/>
        <v>0</v>
      </c>
      <c r="N27" s="130"/>
      <c r="O27" s="28">
        <f t="shared" si="1"/>
        <v>0</v>
      </c>
      <c r="P27" s="6">
        <f t="shared" si="2"/>
        <v>0</v>
      </c>
      <c r="Q27" s="916">
        <v>35000</v>
      </c>
      <c r="R27" s="94"/>
    </row>
    <row r="28" spans="2:19" s="40" customFormat="1" ht="15.95" hidden="1" customHeight="1">
      <c r="B28" s="178">
        <v>16</v>
      </c>
      <c r="C28" s="108">
        <v>41649</v>
      </c>
      <c r="D28" s="3" t="s">
        <v>43</v>
      </c>
      <c r="E28" s="42" t="s">
        <v>9</v>
      </c>
      <c r="F28" s="169">
        <v>1</v>
      </c>
      <c r="G28" s="169">
        <v>120</v>
      </c>
      <c r="H28" s="169">
        <f t="shared" si="3"/>
        <v>120</v>
      </c>
      <c r="I28" s="146">
        <f t="shared" si="4"/>
        <v>60000</v>
      </c>
      <c r="J28" s="167"/>
      <c r="K28" s="146"/>
      <c r="L28" s="130">
        <v>0.5</v>
      </c>
      <c r="M28" s="28">
        <f t="shared" si="0"/>
        <v>5000</v>
      </c>
      <c r="N28" s="130"/>
      <c r="O28" s="28">
        <f t="shared" si="1"/>
        <v>0</v>
      </c>
      <c r="P28" s="6">
        <f t="shared" si="2"/>
        <v>65000</v>
      </c>
      <c r="Q28" s="916"/>
      <c r="R28" s="180"/>
    </row>
    <row r="29" spans="2:19" s="40" customFormat="1" ht="15.95" hidden="1" customHeight="1">
      <c r="B29" s="178">
        <v>17</v>
      </c>
      <c r="C29" s="108">
        <v>41650</v>
      </c>
      <c r="D29" s="27" t="s">
        <v>130</v>
      </c>
      <c r="E29" s="43" t="s">
        <v>39</v>
      </c>
      <c r="F29" s="46">
        <v>1</v>
      </c>
      <c r="G29" s="46">
        <v>150</v>
      </c>
      <c r="H29" s="46">
        <f t="shared" si="3"/>
        <v>150</v>
      </c>
      <c r="I29" s="146">
        <f t="shared" si="4"/>
        <v>75000</v>
      </c>
      <c r="J29" s="20"/>
      <c r="K29" s="146"/>
      <c r="L29" s="130">
        <v>7</v>
      </c>
      <c r="M29" s="28">
        <f t="shared" si="0"/>
        <v>70000</v>
      </c>
      <c r="N29" s="130"/>
      <c r="O29" s="28">
        <f t="shared" si="1"/>
        <v>0</v>
      </c>
      <c r="P29" s="6">
        <f t="shared" si="2"/>
        <v>145000</v>
      </c>
      <c r="Q29" s="973">
        <v>35000</v>
      </c>
      <c r="R29" s="156"/>
    </row>
    <row r="30" spans="2:19" s="40" customFormat="1" ht="15.95" hidden="1" customHeight="1">
      <c r="B30" s="3158">
        <v>18</v>
      </c>
      <c r="C30" s="104">
        <v>41651</v>
      </c>
      <c r="D30" s="3" t="s">
        <v>43</v>
      </c>
      <c r="E30" s="42" t="s">
        <v>9</v>
      </c>
      <c r="F30" s="169">
        <v>1</v>
      </c>
      <c r="G30" s="169">
        <v>120</v>
      </c>
      <c r="H30" s="169">
        <f>F30*G30</f>
        <v>120</v>
      </c>
      <c r="I30" s="146">
        <f>H30*500</f>
        <v>60000</v>
      </c>
      <c r="J30" s="169"/>
      <c r="K30" s="47"/>
      <c r="L30" s="130">
        <v>5.5</v>
      </c>
      <c r="M30" s="28">
        <f>L30*10000</f>
        <v>55000</v>
      </c>
      <c r="N30" s="130"/>
      <c r="O30" s="28">
        <f>N30*15000</f>
        <v>0</v>
      </c>
      <c r="P30" s="6">
        <f>M30+K30+I30+O30</f>
        <v>115000</v>
      </c>
      <c r="Q30" s="916"/>
      <c r="R30" s="94"/>
    </row>
    <row r="31" spans="2:19" s="40" customFormat="1" ht="15.95" hidden="1" customHeight="1">
      <c r="B31" s="3160"/>
      <c r="C31" s="104">
        <v>41651</v>
      </c>
      <c r="D31" s="3" t="s">
        <v>193</v>
      </c>
      <c r="E31" s="42" t="s">
        <v>9</v>
      </c>
      <c r="F31" s="169">
        <v>5</v>
      </c>
      <c r="G31" s="169"/>
      <c r="H31" s="169">
        <f t="shared" si="3"/>
        <v>0</v>
      </c>
      <c r="I31" s="146">
        <f t="shared" si="4"/>
        <v>0</v>
      </c>
      <c r="J31" s="169" t="s">
        <v>127</v>
      </c>
      <c r="K31" s="47">
        <v>15000</v>
      </c>
      <c r="L31" s="130">
        <v>5</v>
      </c>
      <c r="M31" s="28">
        <f t="shared" si="0"/>
        <v>50000</v>
      </c>
      <c r="N31" s="130"/>
      <c r="O31" s="28">
        <f t="shared" si="1"/>
        <v>0</v>
      </c>
      <c r="P31" s="6">
        <f t="shared" si="2"/>
        <v>65000</v>
      </c>
      <c r="Q31" s="916"/>
      <c r="R31" s="94"/>
    </row>
    <row r="32" spans="2:19" s="40" customFormat="1" ht="15.95" hidden="1" customHeight="1">
      <c r="B32" s="178">
        <v>19</v>
      </c>
      <c r="C32" s="108">
        <v>41652</v>
      </c>
      <c r="D32" s="3" t="s">
        <v>92</v>
      </c>
      <c r="E32" s="42"/>
      <c r="F32" s="169"/>
      <c r="G32" s="169"/>
      <c r="H32" s="169">
        <f t="shared" ref="H32:H37" si="5">F32*G32</f>
        <v>0</v>
      </c>
      <c r="I32" s="146">
        <f t="shared" ref="I32:I37" si="6">H32*500</f>
        <v>0</v>
      </c>
      <c r="J32" s="169"/>
      <c r="K32" s="47"/>
      <c r="L32" s="130"/>
      <c r="M32" s="28">
        <f t="shared" si="0"/>
        <v>0</v>
      </c>
      <c r="N32" s="130"/>
      <c r="O32" s="146">
        <f t="shared" si="1"/>
        <v>0</v>
      </c>
      <c r="P32" s="6">
        <f t="shared" si="2"/>
        <v>0</v>
      </c>
      <c r="Q32" s="957"/>
      <c r="R32" s="156"/>
    </row>
    <row r="33" spans="2:18" s="40" customFormat="1" ht="15.95" hidden="1" customHeight="1">
      <c r="B33" s="178">
        <v>20</v>
      </c>
      <c r="C33" s="108">
        <v>41653</v>
      </c>
      <c r="D33" s="3" t="s">
        <v>135</v>
      </c>
      <c r="E33" s="42" t="s">
        <v>9</v>
      </c>
      <c r="F33" s="169">
        <v>5</v>
      </c>
      <c r="G33" s="169"/>
      <c r="H33" s="169">
        <f t="shared" si="5"/>
        <v>0</v>
      </c>
      <c r="I33" s="146">
        <f t="shared" si="6"/>
        <v>0</v>
      </c>
      <c r="J33" s="169"/>
      <c r="K33" s="47">
        <f>F33*7500</f>
        <v>37500</v>
      </c>
      <c r="L33" s="130">
        <v>1</v>
      </c>
      <c r="M33" s="28">
        <f t="shared" si="0"/>
        <v>10000</v>
      </c>
      <c r="N33" s="130"/>
      <c r="O33" s="28">
        <f t="shared" si="1"/>
        <v>0</v>
      </c>
      <c r="P33" s="6">
        <f t="shared" si="2"/>
        <v>47500</v>
      </c>
      <c r="Q33" s="973">
        <v>35000</v>
      </c>
      <c r="R33" s="95" t="s">
        <v>252</v>
      </c>
    </row>
    <row r="34" spans="2:18" s="40" customFormat="1" ht="15.95" hidden="1" customHeight="1">
      <c r="B34" s="3153">
        <v>21</v>
      </c>
      <c r="C34" s="108">
        <v>41654</v>
      </c>
      <c r="D34" s="3" t="s">
        <v>135</v>
      </c>
      <c r="E34" s="42" t="s">
        <v>9</v>
      </c>
      <c r="F34" s="169">
        <v>2</v>
      </c>
      <c r="G34" s="169"/>
      <c r="H34" s="169">
        <f t="shared" si="5"/>
        <v>0</v>
      </c>
      <c r="I34" s="146">
        <f t="shared" si="6"/>
        <v>0</v>
      </c>
      <c r="J34" s="169"/>
      <c r="K34" s="47">
        <f>F34*7500</f>
        <v>15000</v>
      </c>
      <c r="L34" s="130"/>
      <c r="M34" s="28">
        <f>L34*10000</f>
        <v>0</v>
      </c>
      <c r="N34" s="130"/>
      <c r="O34" s="28">
        <f>N34*15000</f>
        <v>0</v>
      </c>
      <c r="P34" s="6">
        <f>M34+K34+I34+O34</f>
        <v>15000</v>
      </c>
      <c r="Q34" s="973"/>
      <c r="R34" s="156"/>
    </row>
    <row r="35" spans="2:18" s="40" customFormat="1" ht="15.95" hidden="1" customHeight="1">
      <c r="B35" s="3154"/>
      <c r="C35" s="108">
        <v>41654</v>
      </c>
      <c r="D35" s="3" t="s">
        <v>136</v>
      </c>
      <c r="E35" s="42" t="s">
        <v>10</v>
      </c>
      <c r="F35" s="169">
        <v>1</v>
      </c>
      <c r="G35" s="169">
        <v>30</v>
      </c>
      <c r="H35" s="169">
        <f t="shared" si="5"/>
        <v>30</v>
      </c>
      <c r="I35" s="146">
        <f t="shared" si="6"/>
        <v>15000</v>
      </c>
      <c r="J35" s="169"/>
      <c r="K35" s="47"/>
      <c r="L35" s="130">
        <v>4</v>
      </c>
      <c r="M35" s="28">
        <f t="shared" si="0"/>
        <v>40000</v>
      </c>
      <c r="N35" s="130"/>
      <c r="O35" s="28">
        <f t="shared" si="1"/>
        <v>0</v>
      </c>
      <c r="P35" s="6">
        <f t="shared" si="2"/>
        <v>55000</v>
      </c>
      <c r="Q35" s="973"/>
      <c r="R35" s="156"/>
    </row>
    <row r="36" spans="2:18" s="40" customFormat="1" ht="15.95" hidden="1" customHeight="1">
      <c r="B36" s="3153">
        <v>22</v>
      </c>
      <c r="C36" s="108">
        <v>41655</v>
      </c>
      <c r="D36" s="3" t="s">
        <v>135</v>
      </c>
      <c r="E36" s="42" t="s">
        <v>9</v>
      </c>
      <c r="F36" s="169">
        <v>2</v>
      </c>
      <c r="G36" s="169"/>
      <c r="H36" s="169">
        <f t="shared" si="5"/>
        <v>0</v>
      </c>
      <c r="I36" s="146">
        <f t="shared" si="6"/>
        <v>0</v>
      </c>
      <c r="J36" s="169"/>
      <c r="K36" s="47">
        <f>F36*7500</f>
        <v>15000</v>
      </c>
      <c r="L36" s="130"/>
      <c r="M36" s="28">
        <f>L36*10000</f>
        <v>0</v>
      </c>
      <c r="N36" s="130"/>
      <c r="O36" s="28">
        <f>N36*15000</f>
        <v>0</v>
      </c>
      <c r="P36" s="6">
        <f>M36+K36+I36+O36</f>
        <v>15000</v>
      </c>
      <c r="Q36" s="919"/>
      <c r="R36" s="156"/>
    </row>
    <row r="37" spans="2:18" s="40" customFormat="1" ht="15.95" hidden="1" customHeight="1">
      <c r="B37" s="3154"/>
      <c r="C37" s="108">
        <v>41655</v>
      </c>
      <c r="D37" s="3" t="s">
        <v>136</v>
      </c>
      <c r="E37" s="42" t="s">
        <v>10</v>
      </c>
      <c r="F37" s="169">
        <v>2</v>
      </c>
      <c r="G37" s="169">
        <v>30</v>
      </c>
      <c r="H37" s="169">
        <f t="shared" si="5"/>
        <v>60</v>
      </c>
      <c r="I37" s="146">
        <f t="shared" si="6"/>
        <v>30000</v>
      </c>
      <c r="J37" s="169"/>
      <c r="K37" s="47"/>
      <c r="L37" s="130">
        <v>3</v>
      </c>
      <c r="M37" s="28">
        <f t="shared" si="0"/>
        <v>30000</v>
      </c>
      <c r="N37" s="130"/>
      <c r="O37" s="28">
        <f t="shared" si="1"/>
        <v>0</v>
      </c>
      <c r="P37" s="6">
        <f t="shared" si="2"/>
        <v>60000</v>
      </c>
      <c r="Q37" s="919"/>
      <c r="R37" s="156"/>
    </row>
    <row r="38" spans="2:18" s="40" customFormat="1" ht="15.95" hidden="1" customHeight="1">
      <c r="B38" s="178">
        <v>23</v>
      </c>
      <c r="C38" s="108">
        <v>41656</v>
      </c>
      <c r="D38" s="3" t="s">
        <v>194</v>
      </c>
      <c r="E38" s="42"/>
      <c r="F38" s="169"/>
      <c r="G38" s="169"/>
      <c r="H38" s="169">
        <f t="shared" si="3"/>
        <v>0</v>
      </c>
      <c r="I38" s="146">
        <f t="shared" si="4"/>
        <v>0</v>
      </c>
      <c r="J38" s="169"/>
      <c r="K38" s="47"/>
      <c r="L38" s="168"/>
      <c r="M38" s="176">
        <f t="shared" si="0"/>
        <v>0</v>
      </c>
      <c r="N38" s="168"/>
      <c r="O38" s="176">
        <f t="shared" si="1"/>
        <v>0</v>
      </c>
      <c r="P38" s="6">
        <f t="shared" si="2"/>
        <v>0</v>
      </c>
      <c r="Q38" s="957"/>
      <c r="R38" s="180"/>
    </row>
    <row r="39" spans="2:18" s="40" customFormat="1" ht="15.95" hidden="1" customHeight="1">
      <c r="B39" s="3153">
        <v>24</v>
      </c>
      <c r="C39" s="108">
        <v>41657</v>
      </c>
      <c r="D39" s="20" t="s">
        <v>42</v>
      </c>
      <c r="E39" s="169" t="s">
        <v>9</v>
      </c>
      <c r="F39" s="169">
        <v>2</v>
      </c>
      <c r="G39" s="169">
        <v>30</v>
      </c>
      <c r="H39" s="169">
        <f t="shared" si="3"/>
        <v>60</v>
      </c>
      <c r="I39" s="146">
        <f t="shared" si="4"/>
        <v>30000</v>
      </c>
      <c r="J39" s="169"/>
      <c r="K39" s="47"/>
      <c r="L39" s="168"/>
      <c r="M39" s="176">
        <f t="shared" si="0"/>
        <v>0</v>
      </c>
      <c r="N39" s="168"/>
      <c r="O39" s="176">
        <f t="shared" si="1"/>
        <v>0</v>
      </c>
      <c r="P39" s="6">
        <f t="shared" si="2"/>
        <v>30000</v>
      </c>
      <c r="Q39" s="957"/>
      <c r="R39" s="180"/>
    </row>
    <row r="40" spans="2:18" s="40" customFormat="1" ht="15.95" hidden="1" customHeight="1">
      <c r="B40" s="3154"/>
      <c r="C40" s="108">
        <v>41657</v>
      </c>
      <c r="D40" s="3" t="s">
        <v>136</v>
      </c>
      <c r="E40" s="42" t="s">
        <v>10</v>
      </c>
      <c r="F40" s="169">
        <v>2</v>
      </c>
      <c r="G40" s="169">
        <v>30</v>
      </c>
      <c r="H40" s="169">
        <f>F40*G40</f>
        <v>60</v>
      </c>
      <c r="I40" s="146">
        <f>H40*500</f>
        <v>30000</v>
      </c>
      <c r="J40" s="169"/>
      <c r="K40" s="47"/>
      <c r="L40" s="201">
        <v>4</v>
      </c>
      <c r="M40" s="191">
        <f>L40*10000</f>
        <v>40000</v>
      </c>
      <c r="N40" s="201"/>
      <c r="O40" s="191">
        <f>N40*15000</f>
        <v>0</v>
      </c>
      <c r="P40" s="6">
        <f>M40+K40+I40+O40</f>
        <v>70000</v>
      </c>
      <c r="Q40" s="957"/>
      <c r="R40" s="195"/>
    </row>
    <row r="41" spans="2:18" s="40" customFormat="1" ht="15.95" hidden="1" customHeight="1">
      <c r="B41" s="3158">
        <v>25</v>
      </c>
      <c r="C41" s="104">
        <v>41658</v>
      </c>
      <c r="D41" s="20" t="s">
        <v>42</v>
      </c>
      <c r="E41" s="169" t="s">
        <v>9</v>
      </c>
      <c r="F41" s="169">
        <v>2</v>
      </c>
      <c r="G41" s="169">
        <v>30</v>
      </c>
      <c r="H41" s="169">
        <f t="shared" si="3"/>
        <v>60</v>
      </c>
      <c r="I41" s="146">
        <f t="shared" si="4"/>
        <v>30000</v>
      </c>
      <c r="J41" s="169"/>
      <c r="K41" s="47"/>
      <c r="L41" s="168"/>
      <c r="M41" s="176">
        <f t="shared" si="0"/>
        <v>0</v>
      </c>
      <c r="N41" s="168"/>
      <c r="O41" s="176">
        <f t="shared" si="1"/>
        <v>0</v>
      </c>
      <c r="P41" s="6">
        <f t="shared" si="2"/>
        <v>30000</v>
      </c>
      <c r="Q41" s="916"/>
      <c r="R41" s="156"/>
    </row>
    <row r="42" spans="2:18" s="40" customFormat="1" ht="15.95" hidden="1" customHeight="1">
      <c r="B42" s="3160"/>
      <c r="C42" s="104">
        <v>41658</v>
      </c>
      <c r="D42" s="3" t="s">
        <v>136</v>
      </c>
      <c r="E42" s="42" t="s">
        <v>10</v>
      </c>
      <c r="F42" s="169">
        <v>2</v>
      </c>
      <c r="G42" s="169">
        <v>30</v>
      </c>
      <c r="H42" s="169">
        <f>F42*G42</f>
        <v>60</v>
      </c>
      <c r="I42" s="146">
        <f>H42*500</f>
        <v>30000</v>
      </c>
      <c r="J42" s="169"/>
      <c r="K42" s="47"/>
      <c r="L42" s="201">
        <v>4</v>
      </c>
      <c r="M42" s="191">
        <f>L42*10000</f>
        <v>40000</v>
      </c>
      <c r="N42" s="201"/>
      <c r="O42" s="191">
        <f>N42*15000</f>
        <v>0</v>
      </c>
      <c r="P42" s="6">
        <f>M42+K42+I42+O42</f>
        <v>70000</v>
      </c>
      <c r="Q42" s="916"/>
      <c r="R42" s="156"/>
    </row>
    <row r="43" spans="2:18" s="40" customFormat="1" ht="15.95" hidden="1" customHeight="1">
      <c r="B43" s="178">
        <v>26</v>
      </c>
      <c r="C43" s="108">
        <v>41659</v>
      </c>
      <c r="D43" s="20" t="s">
        <v>42</v>
      </c>
      <c r="E43" s="169" t="s">
        <v>9</v>
      </c>
      <c r="F43" s="169">
        <v>4</v>
      </c>
      <c r="G43" s="169">
        <v>30</v>
      </c>
      <c r="H43" s="169">
        <f t="shared" si="3"/>
        <v>120</v>
      </c>
      <c r="I43" s="146">
        <f t="shared" si="4"/>
        <v>60000</v>
      </c>
      <c r="J43" s="169"/>
      <c r="K43" s="47"/>
      <c r="L43" s="168">
        <v>7</v>
      </c>
      <c r="M43" s="176">
        <f t="shared" si="0"/>
        <v>70000</v>
      </c>
      <c r="N43" s="168"/>
      <c r="O43" s="176">
        <f t="shared" si="1"/>
        <v>0</v>
      </c>
      <c r="P43" s="6">
        <f t="shared" si="2"/>
        <v>130000</v>
      </c>
      <c r="Q43" s="957"/>
      <c r="R43" s="156"/>
    </row>
    <row r="44" spans="2:18" s="40" customFormat="1" ht="15.95" hidden="1" customHeight="1">
      <c r="B44" s="178">
        <v>27</v>
      </c>
      <c r="C44" s="108">
        <v>41660</v>
      </c>
      <c r="D44" s="20" t="s">
        <v>42</v>
      </c>
      <c r="E44" s="169" t="s">
        <v>9</v>
      </c>
      <c r="F44" s="169">
        <v>2</v>
      </c>
      <c r="G44" s="169">
        <v>30</v>
      </c>
      <c r="H44" s="169">
        <f t="shared" si="3"/>
        <v>60</v>
      </c>
      <c r="I44" s="146">
        <f t="shared" si="4"/>
        <v>30000</v>
      </c>
      <c r="J44" s="169"/>
      <c r="K44" s="47"/>
      <c r="L44" s="109">
        <v>4</v>
      </c>
      <c r="M44" s="173">
        <f t="shared" si="0"/>
        <v>40000</v>
      </c>
      <c r="N44" s="109"/>
      <c r="O44" s="173">
        <f t="shared" si="1"/>
        <v>0</v>
      </c>
      <c r="P44" s="110">
        <f t="shared" si="2"/>
        <v>70000</v>
      </c>
      <c r="Q44" s="916"/>
      <c r="R44" s="132"/>
    </row>
    <row r="45" spans="2:18" s="40" customFormat="1" ht="15.95" hidden="1" customHeight="1">
      <c r="B45" s="178">
        <v>28</v>
      </c>
      <c r="C45" s="108">
        <v>41661</v>
      </c>
      <c r="D45" s="20" t="s">
        <v>42</v>
      </c>
      <c r="E45" s="169" t="s">
        <v>9</v>
      </c>
      <c r="F45" s="169">
        <v>3</v>
      </c>
      <c r="G45" s="169">
        <v>30</v>
      </c>
      <c r="H45" s="46">
        <f t="shared" si="3"/>
        <v>90</v>
      </c>
      <c r="I45" s="177">
        <f t="shared" si="4"/>
        <v>45000</v>
      </c>
      <c r="J45" s="46"/>
      <c r="K45" s="28"/>
      <c r="L45" s="158">
        <v>4</v>
      </c>
      <c r="M45" s="175">
        <f t="shared" si="0"/>
        <v>40000</v>
      </c>
      <c r="N45" s="158"/>
      <c r="O45" s="175">
        <f t="shared" si="1"/>
        <v>0</v>
      </c>
      <c r="P45" s="159">
        <f t="shared" si="2"/>
        <v>85000</v>
      </c>
      <c r="Q45" s="919"/>
      <c r="R45" s="160"/>
    </row>
    <row r="46" spans="2:18" s="40" customFormat="1" ht="15.95" hidden="1" customHeight="1">
      <c r="B46" s="178">
        <v>29</v>
      </c>
      <c r="C46" s="108">
        <v>41662</v>
      </c>
      <c r="D46" s="20" t="s">
        <v>42</v>
      </c>
      <c r="E46" s="169" t="s">
        <v>9</v>
      </c>
      <c r="F46" s="169">
        <v>2</v>
      </c>
      <c r="G46" s="169">
        <v>30</v>
      </c>
      <c r="H46" s="46">
        <f t="shared" si="3"/>
        <v>60</v>
      </c>
      <c r="I46" s="28">
        <f t="shared" si="4"/>
        <v>30000</v>
      </c>
      <c r="J46" s="46"/>
      <c r="K46" s="157"/>
      <c r="L46" s="123">
        <v>3</v>
      </c>
      <c r="M46" s="103">
        <f t="shared" si="0"/>
        <v>30000</v>
      </c>
      <c r="N46" s="123"/>
      <c r="O46" s="103">
        <f t="shared" si="1"/>
        <v>0</v>
      </c>
      <c r="P46" s="124">
        <f t="shared" si="2"/>
        <v>60000</v>
      </c>
      <c r="Q46" s="103"/>
      <c r="R46" s="125"/>
    </row>
    <row r="47" spans="2:18" s="40" customFormat="1" ht="15.95" hidden="1" customHeight="1">
      <c r="B47" s="3153">
        <v>30</v>
      </c>
      <c r="C47" s="108">
        <v>41663</v>
      </c>
      <c r="D47" s="20" t="s">
        <v>42</v>
      </c>
      <c r="E47" s="169" t="s">
        <v>9</v>
      </c>
      <c r="F47" s="169">
        <v>2</v>
      </c>
      <c r="G47" s="169">
        <v>30</v>
      </c>
      <c r="H47" s="46">
        <f t="shared" si="3"/>
        <v>60</v>
      </c>
      <c r="I47" s="177">
        <f t="shared" si="4"/>
        <v>30000</v>
      </c>
      <c r="J47" s="46"/>
      <c r="K47" s="28"/>
      <c r="L47" s="123"/>
      <c r="M47" s="103">
        <f t="shared" si="0"/>
        <v>0</v>
      </c>
      <c r="N47" s="123"/>
      <c r="O47" s="103">
        <f t="shared" si="1"/>
        <v>0</v>
      </c>
      <c r="P47" s="124">
        <f t="shared" si="2"/>
        <v>30000</v>
      </c>
      <c r="Q47" s="103"/>
      <c r="R47" s="125"/>
    </row>
    <row r="48" spans="2:18" s="40" customFormat="1" ht="15.95" hidden="1" customHeight="1">
      <c r="B48" s="3154"/>
      <c r="C48" s="108">
        <v>41663</v>
      </c>
      <c r="D48" s="3" t="s">
        <v>136</v>
      </c>
      <c r="E48" s="42" t="s">
        <v>10</v>
      </c>
      <c r="F48" s="169">
        <v>2</v>
      </c>
      <c r="G48" s="169">
        <v>30</v>
      </c>
      <c r="H48" s="46">
        <f>F48*G48</f>
        <v>60</v>
      </c>
      <c r="I48" s="192">
        <f>H48*500</f>
        <v>30000</v>
      </c>
      <c r="J48" s="46"/>
      <c r="K48" s="28"/>
      <c r="L48" s="123">
        <v>3</v>
      </c>
      <c r="M48" s="103">
        <f>L48*10000</f>
        <v>30000</v>
      </c>
      <c r="N48" s="123"/>
      <c r="O48" s="103">
        <f>N48*15000</f>
        <v>0</v>
      </c>
      <c r="P48" s="124">
        <f>M48+K48+I48+O48</f>
        <v>60000</v>
      </c>
      <c r="Q48" s="103"/>
      <c r="R48" s="125"/>
    </row>
    <row r="49" spans="2:18" s="112" customFormat="1" ht="15.95" hidden="1" customHeight="1">
      <c r="B49" s="3156">
        <v>31</v>
      </c>
      <c r="C49" s="108">
        <v>41664</v>
      </c>
      <c r="D49" s="20" t="s">
        <v>42</v>
      </c>
      <c r="E49" s="169" t="s">
        <v>9</v>
      </c>
      <c r="F49" s="169">
        <v>1</v>
      </c>
      <c r="G49" s="169">
        <v>30</v>
      </c>
      <c r="H49" s="169">
        <f>F49*G49</f>
        <v>30</v>
      </c>
      <c r="I49" s="146">
        <f>H49*500</f>
        <v>15000</v>
      </c>
      <c r="J49" s="169"/>
      <c r="K49" s="47"/>
      <c r="L49" s="130"/>
      <c r="M49" s="28">
        <f>L49*10000</f>
        <v>0</v>
      </c>
      <c r="N49" s="130"/>
      <c r="O49" s="28">
        <f>N49*15000</f>
        <v>0</v>
      </c>
      <c r="P49" s="6">
        <f>M49+K49+I49+O49</f>
        <v>15000</v>
      </c>
      <c r="Q49" s="973"/>
      <c r="R49" s="156"/>
    </row>
    <row r="50" spans="2:18" s="112" customFormat="1" ht="15.95" hidden="1" customHeight="1">
      <c r="B50" s="3156"/>
      <c r="C50" s="108">
        <v>41664</v>
      </c>
      <c r="D50" s="3" t="s">
        <v>136</v>
      </c>
      <c r="E50" s="42" t="s">
        <v>10</v>
      </c>
      <c r="F50" s="169">
        <v>2</v>
      </c>
      <c r="G50" s="169">
        <v>30</v>
      </c>
      <c r="H50" s="169">
        <f>F50*G50</f>
        <v>60</v>
      </c>
      <c r="I50" s="146">
        <f>H50*500</f>
        <v>30000</v>
      </c>
      <c r="J50" s="169"/>
      <c r="K50" s="47"/>
      <c r="L50" s="130"/>
      <c r="M50" s="28">
        <f>L50*10000</f>
        <v>0</v>
      </c>
      <c r="N50" s="130"/>
      <c r="O50" s="28">
        <f>N50*15000</f>
        <v>0</v>
      </c>
      <c r="P50" s="6">
        <f>M50+K50+I50+O50</f>
        <v>30000</v>
      </c>
      <c r="Q50" s="973"/>
      <c r="R50" s="156"/>
    </row>
    <row r="51" spans="2:18" s="112" customFormat="1" ht="15.95" hidden="1" customHeight="1" thickBot="1">
      <c r="B51" s="3157"/>
      <c r="C51" s="152">
        <v>41664</v>
      </c>
      <c r="D51" s="50" t="s">
        <v>149</v>
      </c>
      <c r="E51" s="14" t="s">
        <v>9</v>
      </c>
      <c r="F51" s="56">
        <v>1</v>
      </c>
      <c r="G51" s="56">
        <v>30</v>
      </c>
      <c r="H51" s="44">
        <f t="shared" si="3"/>
        <v>30</v>
      </c>
      <c r="I51" s="147">
        <f t="shared" si="4"/>
        <v>15000</v>
      </c>
      <c r="J51" s="44"/>
      <c r="K51" s="48"/>
      <c r="L51" s="33">
        <v>3.5</v>
      </c>
      <c r="M51" s="45">
        <f t="shared" si="0"/>
        <v>35000</v>
      </c>
      <c r="N51" s="33"/>
      <c r="O51" s="45">
        <f t="shared" si="1"/>
        <v>0</v>
      </c>
      <c r="P51" s="17">
        <f t="shared" si="2"/>
        <v>50000</v>
      </c>
      <c r="Q51" s="978"/>
      <c r="R51" s="185"/>
    </row>
    <row r="52" spans="2:18" s="344" customFormat="1" ht="15.95" hidden="1" customHeight="1">
      <c r="B52" s="3324">
        <v>1</v>
      </c>
      <c r="C52" s="571">
        <v>41665</v>
      </c>
      <c r="D52" s="569" t="s">
        <v>150</v>
      </c>
      <c r="E52" s="557" t="s">
        <v>9</v>
      </c>
      <c r="F52" s="557">
        <v>1</v>
      </c>
      <c r="G52" s="557">
        <v>30</v>
      </c>
      <c r="H52" s="557">
        <f>F52*G52</f>
        <v>30</v>
      </c>
      <c r="I52" s="636">
        <f>H52*500</f>
        <v>15000</v>
      </c>
      <c r="J52" s="557"/>
      <c r="K52" s="637"/>
      <c r="L52" s="557">
        <v>6</v>
      </c>
      <c r="M52" s="636">
        <f>L52*10000</f>
        <v>60000</v>
      </c>
      <c r="N52" s="557"/>
      <c r="O52" s="637">
        <f>N52*15000</f>
        <v>0</v>
      </c>
      <c r="P52" s="637">
        <f>I52+M52+O52</f>
        <v>75000</v>
      </c>
      <c r="Q52" s="941"/>
      <c r="R52" s="638"/>
    </row>
    <row r="53" spans="2:18" s="344" customFormat="1" ht="15.95" hidden="1" customHeight="1">
      <c r="B53" s="3199"/>
      <c r="C53" s="524">
        <v>41665</v>
      </c>
      <c r="D53" s="626" t="s">
        <v>156</v>
      </c>
      <c r="E53" s="494" t="s">
        <v>10</v>
      </c>
      <c r="F53" s="354">
        <v>3</v>
      </c>
      <c r="G53" s="354">
        <v>30</v>
      </c>
      <c r="H53" s="354">
        <f>F53*G53</f>
        <v>90</v>
      </c>
      <c r="I53" s="384">
        <f>H53*500</f>
        <v>45000</v>
      </c>
      <c r="J53" s="354"/>
      <c r="K53" s="408"/>
      <c r="L53" s="354"/>
      <c r="M53" s="384">
        <f t="shared" ref="M53:M85" si="7">L53*10000</f>
        <v>0</v>
      </c>
      <c r="N53" s="354"/>
      <c r="O53" s="408">
        <f>N53*15000</f>
        <v>0</v>
      </c>
      <c r="P53" s="408">
        <f>I53+M53+O53</f>
        <v>45000</v>
      </c>
      <c r="Q53" s="940"/>
      <c r="R53" s="407"/>
    </row>
    <row r="54" spans="2:18" s="344" customFormat="1" ht="15.95" hidden="1" customHeight="1">
      <c r="B54" s="3232">
        <v>2</v>
      </c>
      <c r="C54" s="506">
        <v>41666</v>
      </c>
      <c r="D54" s="588" t="s">
        <v>129</v>
      </c>
      <c r="E54" s="408" t="s">
        <v>39</v>
      </c>
      <c r="F54" s="354">
        <v>1</v>
      </c>
      <c r="G54" s="354">
        <v>150</v>
      </c>
      <c r="H54" s="354">
        <f t="shared" ref="H54:H85" si="8">F54*G54</f>
        <v>150</v>
      </c>
      <c r="I54" s="384">
        <f t="shared" ref="I54:I85" si="9">H54*500</f>
        <v>75000</v>
      </c>
      <c r="J54" s="354"/>
      <c r="K54" s="408"/>
      <c r="L54" s="354"/>
      <c r="M54" s="384">
        <f t="shared" si="7"/>
        <v>0</v>
      </c>
      <c r="N54" s="354"/>
      <c r="O54" s="408">
        <f t="shared" ref="O54:O87" si="10">N54*15000</f>
        <v>0</v>
      </c>
      <c r="P54" s="408">
        <f t="shared" ref="P54:P84" si="11">I54+M54+O54</f>
        <v>75000</v>
      </c>
      <c r="Q54" s="940"/>
      <c r="R54" s="407"/>
    </row>
    <row r="55" spans="2:18" s="344" customFormat="1" ht="15.95" hidden="1" customHeight="1">
      <c r="B55" s="3233"/>
      <c r="C55" s="506">
        <v>41666</v>
      </c>
      <c r="D55" s="588" t="s">
        <v>133</v>
      </c>
      <c r="E55" s="408"/>
      <c r="F55" s="354"/>
      <c r="G55" s="354"/>
      <c r="H55" s="354"/>
      <c r="I55" s="384"/>
      <c r="J55" s="354"/>
      <c r="K55" s="408"/>
      <c r="L55" s="354">
        <v>4</v>
      </c>
      <c r="M55" s="384"/>
      <c r="N55" s="354"/>
      <c r="O55" s="408"/>
      <c r="P55" s="408"/>
      <c r="Q55" s="940"/>
      <c r="R55" s="407"/>
    </row>
    <row r="56" spans="2:18" s="344" customFormat="1" ht="15.95" hidden="1" customHeight="1">
      <c r="B56" s="414">
        <v>3</v>
      </c>
      <c r="C56" s="506">
        <v>41667</v>
      </c>
      <c r="D56" s="626" t="s">
        <v>156</v>
      </c>
      <c r="E56" s="494" t="s">
        <v>10</v>
      </c>
      <c r="F56" s="354">
        <v>3</v>
      </c>
      <c r="G56" s="354">
        <v>30</v>
      </c>
      <c r="H56" s="354">
        <f t="shared" si="8"/>
        <v>90</v>
      </c>
      <c r="I56" s="384">
        <f t="shared" si="9"/>
        <v>45000</v>
      </c>
      <c r="J56" s="354"/>
      <c r="K56" s="408"/>
      <c r="L56" s="354"/>
      <c r="M56" s="384">
        <f t="shared" si="7"/>
        <v>0</v>
      </c>
      <c r="N56" s="354"/>
      <c r="O56" s="408">
        <f t="shared" si="10"/>
        <v>0</v>
      </c>
      <c r="P56" s="408">
        <f t="shared" si="11"/>
        <v>45000</v>
      </c>
      <c r="Q56" s="940"/>
      <c r="R56" s="407"/>
    </row>
    <row r="57" spans="2:18" s="344" customFormat="1" ht="15.95" hidden="1" customHeight="1">
      <c r="B57" s="414">
        <v>4</v>
      </c>
      <c r="C57" s="506">
        <v>41668</v>
      </c>
      <c r="D57" s="359" t="s">
        <v>130</v>
      </c>
      <c r="E57" s="354" t="s">
        <v>39</v>
      </c>
      <c r="F57" s="354">
        <v>1</v>
      </c>
      <c r="G57" s="354">
        <v>150</v>
      </c>
      <c r="H57" s="354">
        <f t="shared" si="8"/>
        <v>150</v>
      </c>
      <c r="I57" s="384">
        <f t="shared" si="9"/>
        <v>75000</v>
      </c>
      <c r="J57" s="354"/>
      <c r="K57" s="408"/>
      <c r="L57" s="354">
        <v>2</v>
      </c>
      <c r="M57" s="384">
        <f t="shared" si="7"/>
        <v>20000</v>
      </c>
      <c r="N57" s="354"/>
      <c r="O57" s="408">
        <f t="shared" si="10"/>
        <v>0</v>
      </c>
      <c r="P57" s="408">
        <f t="shared" si="11"/>
        <v>95000</v>
      </c>
      <c r="Q57" s="940"/>
      <c r="R57" s="407"/>
    </row>
    <row r="58" spans="2:18" s="344" customFormat="1" ht="15.95" hidden="1" customHeight="1">
      <c r="B58" s="3232">
        <v>5</v>
      </c>
      <c r="C58" s="506">
        <v>41669</v>
      </c>
      <c r="D58" s="359" t="s">
        <v>43</v>
      </c>
      <c r="E58" s="354" t="s">
        <v>9</v>
      </c>
      <c r="F58" s="354">
        <v>1</v>
      </c>
      <c r="G58" s="354">
        <v>120</v>
      </c>
      <c r="H58" s="354">
        <f t="shared" si="8"/>
        <v>120</v>
      </c>
      <c r="I58" s="384">
        <f t="shared" si="9"/>
        <v>60000</v>
      </c>
      <c r="J58" s="354"/>
      <c r="K58" s="408"/>
      <c r="L58" s="354">
        <v>2.5</v>
      </c>
      <c r="M58" s="384">
        <f t="shared" si="7"/>
        <v>25000</v>
      </c>
      <c r="N58" s="354"/>
      <c r="O58" s="408">
        <f t="shared" si="10"/>
        <v>0</v>
      </c>
      <c r="P58" s="408">
        <f t="shared" si="11"/>
        <v>85000</v>
      </c>
      <c r="Q58" s="940"/>
      <c r="R58" s="407"/>
    </row>
    <row r="59" spans="2:18" s="344" customFormat="1" ht="15.95" hidden="1" customHeight="1">
      <c r="B59" s="3233"/>
      <c r="C59" s="506">
        <v>41669</v>
      </c>
      <c r="D59" s="359" t="s">
        <v>65</v>
      </c>
      <c r="E59" s="354"/>
      <c r="F59" s="354"/>
      <c r="G59" s="354"/>
      <c r="H59" s="354"/>
      <c r="I59" s="384"/>
      <c r="J59" s="354"/>
      <c r="K59" s="408"/>
      <c r="L59" s="354">
        <v>4</v>
      </c>
      <c r="M59" s="384">
        <f t="shared" si="7"/>
        <v>40000</v>
      </c>
      <c r="N59" s="354"/>
      <c r="O59" s="408"/>
      <c r="P59" s="408"/>
      <c r="Q59" s="940"/>
      <c r="R59" s="407"/>
    </row>
    <row r="60" spans="2:18" s="344" customFormat="1" ht="15.95" hidden="1" customHeight="1">
      <c r="B60" s="414">
        <v>6</v>
      </c>
      <c r="C60" s="506">
        <v>41670</v>
      </c>
      <c r="D60" s="359" t="s">
        <v>334</v>
      </c>
      <c r="E60" s="354"/>
      <c r="F60" s="354"/>
      <c r="G60" s="354"/>
      <c r="H60" s="354">
        <f t="shared" si="8"/>
        <v>0</v>
      </c>
      <c r="I60" s="384">
        <f t="shared" si="9"/>
        <v>0</v>
      </c>
      <c r="J60" s="354"/>
      <c r="K60" s="408"/>
      <c r="L60" s="354"/>
      <c r="M60" s="384">
        <f t="shared" si="7"/>
        <v>0</v>
      </c>
      <c r="N60" s="354"/>
      <c r="O60" s="408">
        <f t="shared" si="10"/>
        <v>0</v>
      </c>
      <c r="P60" s="408">
        <f t="shared" si="11"/>
        <v>0</v>
      </c>
      <c r="Q60" s="940">
        <v>35000</v>
      </c>
      <c r="R60" s="407"/>
    </row>
    <row r="61" spans="2:18" s="344" customFormat="1" ht="15.95" hidden="1" customHeight="1">
      <c r="B61" s="414">
        <v>7</v>
      </c>
      <c r="C61" s="506">
        <v>41671</v>
      </c>
      <c r="D61" s="359" t="s">
        <v>43</v>
      </c>
      <c r="E61" s="354" t="s">
        <v>9</v>
      </c>
      <c r="F61" s="354">
        <v>1</v>
      </c>
      <c r="G61" s="354">
        <v>120</v>
      </c>
      <c r="H61" s="354">
        <f t="shared" si="8"/>
        <v>120</v>
      </c>
      <c r="I61" s="384">
        <f t="shared" si="9"/>
        <v>60000</v>
      </c>
      <c r="J61" s="354"/>
      <c r="K61" s="408"/>
      <c r="L61" s="354">
        <v>2.5</v>
      </c>
      <c r="M61" s="384">
        <f t="shared" si="7"/>
        <v>25000</v>
      </c>
      <c r="N61" s="354"/>
      <c r="O61" s="408">
        <f t="shared" si="10"/>
        <v>0</v>
      </c>
      <c r="P61" s="408">
        <f t="shared" si="11"/>
        <v>85000</v>
      </c>
      <c r="Q61" s="940"/>
      <c r="R61" s="407"/>
    </row>
    <row r="62" spans="2:18" s="40" customFormat="1" ht="15.95" hidden="1" customHeight="1">
      <c r="B62" s="377">
        <v>8</v>
      </c>
      <c r="C62" s="389">
        <v>41672</v>
      </c>
      <c r="D62" s="351" t="s">
        <v>95</v>
      </c>
      <c r="E62" s="352"/>
      <c r="F62" s="352"/>
      <c r="G62" s="352"/>
      <c r="H62" s="352">
        <f t="shared" si="8"/>
        <v>0</v>
      </c>
      <c r="I62" s="379">
        <f t="shared" si="9"/>
        <v>0</v>
      </c>
      <c r="J62" s="352"/>
      <c r="K62" s="393"/>
      <c r="L62" s="352"/>
      <c r="M62" s="379">
        <f t="shared" si="7"/>
        <v>0</v>
      </c>
      <c r="N62" s="352"/>
      <c r="O62" s="393">
        <f t="shared" si="10"/>
        <v>0</v>
      </c>
      <c r="P62" s="393">
        <f t="shared" si="11"/>
        <v>0</v>
      </c>
      <c r="Q62" s="393"/>
      <c r="R62" s="353"/>
    </row>
    <row r="63" spans="2:18" s="344" customFormat="1" ht="15.95" hidden="1" customHeight="1">
      <c r="B63" s="414">
        <v>9</v>
      </c>
      <c r="C63" s="506">
        <v>41673</v>
      </c>
      <c r="D63" s="588" t="s">
        <v>129</v>
      </c>
      <c r="E63" s="408" t="s">
        <v>39</v>
      </c>
      <c r="F63" s="354">
        <v>1</v>
      </c>
      <c r="G63" s="354">
        <v>150</v>
      </c>
      <c r="H63" s="354">
        <f t="shared" si="8"/>
        <v>150</v>
      </c>
      <c r="I63" s="384">
        <f t="shared" si="9"/>
        <v>75000</v>
      </c>
      <c r="J63" s="354"/>
      <c r="K63" s="408"/>
      <c r="L63" s="354">
        <v>3</v>
      </c>
      <c r="M63" s="384">
        <f t="shared" si="7"/>
        <v>30000</v>
      </c>
      <c r="N63" s="354"/>
      <c r="O63" s="408">
        <f t="shared" si="10"/>
        <v>0</v>
      </c>
      <c r="P63" s="408">
        <f t="shared" si="11"/>
        <v>105000</v>
      </c>
      <c r="Q63" s="940"/>
      <c r="R63" s="407"/>
    </row>
    <row r="64" spans="2:18" s="40" customFormat="1" ht="15.95" hidden="1" customHeight="1">
      <c r="B64" s="377">
        <v>10</v>
      </c>
      <c r="C64" s="378">
        <v>41674</v>
      </c>
      <c r="D64" s="351" t="s">
        <v>52</v>
      </c>
      <c r="E64" s="352"/>
      <c r="F64" s="352"/>
      <c r="G64" s="352"/>
      <c r="H64" s="352">
        <f t="shared" si="8"/>
        <v>0</v>
      </c>
      <c r="I64" s="379">
        <f t="shared" si="9"/>
        <v>0</v>
      </c>
      <c r="J64" s="352"/>
      <c r="K64" s="393"/>
      <c r="L64" s="352"/>
      <c r="M64" s="379">
        <f t="shared" si="7"/>
        <v>0</v>
      </c>
      <c r="N64" s="352"/>
      <c r="O64" s="393">
        <f t="shared" si="10"/>
        <v>0</v>
      </c>
      <c r="P64" s="393">
        <f t="shared" si="11"/>
        <v>0</v>
      </c>
      <c r="Q64" s="393">
        <v>35000</v>
      </c>
      <c r="R64" s="353"/>
    </row>
    <row r="65" spans="2:18" s="40" customFormat="1" ht="15.95" hidden="1" customHeight="1">
      <c r="B65" s="377">
        <v>11</v>
      </c>
      <c r="C65" s="378">
        <v>41675</v>
      </c>
      <c r="D65" s="351" t="s">
        <v>52</v>
      </c>
      <c r="E65" s="352"/>
      <c r="F65" s="352"/>
      <c r="G65" s="352"/>
      <c r="H65" s="352">
        <f t="shared" si="8"/>
        <v>0</v>
      </c>
      <c r="I65" s="379">
        <f t="shared" si="9"/>
        <v>0</v>
      </c>
      <c r="J65" s="352"/>
      <c r="K65" s="393"/>
      <c r="L65" s="352"/>
      <c r="M65" s="379">
        <f t="shared" si="7"/>
        <v>0</v>
      </c>
      <c r="N65" s="352"/>
      <c r="O65" s="393">
        <f t="shared" si="10"/>
        <v>0</v>
      </c>
      <c r="P65" s="393">
        <f t="shared" si="11"/>
        <v>0</v>
      </c>
      <c r="Q65" s="393">
        <v>35000</v>
      </c>
      <c r="R65" s="353"/>
    </row>
    <row r="66" spans="2:18" s="344" customFormat="1" ht="15.95" hidden="1" customHeight="1">
      <c r="B66" s="414">
        <v>12</v>
      </c>
      <c r="C66" s="506">
        <v>41676</v>
      </c>
      <c r="D66" s="359" t="s">
        <v>43</v>
      </c>
      <c r="E66" s="354" t="s">
        <v>9</v>
      </c>
      <c r="F66" s="354">
        <v>1</v>
      </c>
      <c r="G66" s="354">
        <v>120</v>
      </c>
      <c r="H66" s="354">
        <f t="shared" si="8"/>
        <v>120</v>
      </c>
      <c r="I66" s="384">
        <f t="shared" si="9"/>
        <v>60000</v>
      </c>
      <c r="J66" s="354"/>
      <c r="K66" s="408"/>
      <c r="L66" s="354">
        <v>1</v>
      </c>
      <c r="M66" s="384">
        <f t="shared" si="7"/>
        <v>10000</v>
      </c>
      <c r="N66" s="354"/>
      <c r="O66" s="408">
        <f t="shared" si="10"/>
        <v>0</v>
      </c>
      <c r="P66" s="408">
        <f t="shared" si="11"/>
        <v>70000</v>
      </c>
      <c r="Q66" s="940"/>
      <c r="R66" s="407"/>
    </row>
    <row r="67" spans="2:18" s="344" customFormat="1" ht="15.95" hidden="1" customHeight="1">
      <c r="B67" s="377">
        <v>13</v>
      </c>
      <c r="C67" s="378">
        <v>41677</v>
      </c>
      <c r="D67" s="351" t="s">
        <v>310</v>
      </c>
      <c r="E67" s="352"/>
      <c r="F67" s="352"/>
      <c r="G67" s="352"/>
      <c r="H67" s="352">
        <f t="shared" si="8"/>
        <v>0</v>
      </c>
      <c r="I67" s="379">
        <f t="shared" si="9"/>
        <v>0</v>
      </c>
      <c r="J67" s="352"/>
      <c r="K67" s="393"/>
      <c r="L67" s="352"/>
      <c r="M67" s="379">
        <f t="shared" si="7"/>
        <v>0</v>
      </c>
      <c r="N67" s="352"/>
      <c r="O67" s="393">
        <f t="shared" si="10"/>
        <v>0</v>
      </c>
      <c r="P67" s="393">
        <f t="shared" si="11"/>
        <v>0</v>
      </c>
      <c r="Q67" s="393"/>
      <c r="R67" s="353"/>
    </row>
    <row r="68" spans="2:18" s="40" customFormat="1" ht="15.95" hidden="1" customHeight="1">
      <c r="B68" s="449">
        <v>14</v>
      </c>
      <c r="C68" s="450">
        <v>41678</v>
      </c>
      <c r="D68" s="453" t="s">
        <v>358</v>
      </c>
      <c r="E68" s="452"/>
      <c r="F68" s="452"/>
      <c r="G68" s="452"/>
      <c r="H68" s="452">
        <f t="shared" si="8"/>
        <v>0</v>
      </c>
      <c r="I68" s="439">
        <f t="shared" si="9"/>
        <v>0</v>
      </c>
      <c r="J68" s="452"/>
      <c r="K68" s="654"/>
      <c r="L68" s="452"/>
      <c r="M68" s="439">
        <f t="shared" si="7"/>
        <v>0</v>
      </c>
      <c r="N68" s="452"/>
      <c r="O68" s="654">
        <f t="shared" si="10"/>
        <v>0</v>
      </c>
      <c r="P68" s="654">
        <f t="shared" si="11"/>
        <v>0</v>
      </c>
      <c r="Q68" s="654"/>
      <c r="R68" s="726"/>
    </row>
    <row r="69" spans="2:18" s="40" customFormat="1" ht="15.95" hidden="1" customHeight="1">
      <c r="B69" s="449">
        <v>15</v>
      </c>
      <c r="C69" s="724">
        <v>41679</v>
      </c>
      <c r="D69" s="453" t="s">
        <v>358</v>
      </c>
      <c r="E69" s="452"/>
      <c r="F69" s="452"/>
      <c r="G69" s="452"/>
      <c r="H69" s="452">
        <f t="shared" si="8"/>
        <v>0</v>
      </c>
      <c r="I69" s="439">
        <f t="shared" si="9"/>
        <v>0</v>
      </c>
      <c r="J69" s="452"/>
      <c r="K69" s="654"/>
      <c r="L69" s="452"/>
      <c r="M69" s="439">
        <f t="shared" si="7"/>
        <v>0</v>
      </c>
      <c r="N69" s="452"/>
      <c r="O69" s="654">
        <f t="shared" si="10"/>
        <v>0</v>
      </c>
      <c r="P69" s="654">
        <f t="shared" si="11"/>
        <v>0</v>
      </c>
      <c r="Q69" s="654"/>
      <c r="R69" s="726"/>
    </row>
    <row r="70" spans="2:18" s="40" customFormat="1" ht="15.95" hidden="1" customHeight="1">
      <c r="B70" s="449">
        <v>16</v>
      </c>
      <c r="C70" s="450">
        <v>41680</v>
      </c>
      <c r="D70" s="453" t="s">
        <v>358</v>
      </c>
      <c r="E70" s="452"/>
      <c r="F70" s="452"/>
      <c r="G70" s="452"/>
      <c r="H70" s="452">
        <f t="shared" si="8"/>
        <v>0</v>
      </c>
      <c r="I70" s="439">
        <f t="shared" si="9"/>
        <v>0</v>
      </c>
      <c r="J70" s="452"/>
      <c r="K70" s="654"/>
      <c r="L70" s="452"/>
      <c r="M70" s="439">
        <f t="shared" si="7"/>
        <v>0</v>
      </c>
      <c r="N70" s="452"/>
      <c r="O70" s="654">
        <f t="shared" si="10"/>
        <v>0</v>
      </c>
      <c r="P70" s="654">
        <f t="shared" si="11"/>
        <v>0</v>
      </c>
      <c r="Q70" s="654"/>
      <c r="R70" s="726"/>
    </row>
    <row r="71" spans="2:18" s="31" customFormat="1" ht="15.95" hidden="1" customHeight="1">
      <c r="B71" s="303">
        <v>17</v>
      </c>
      <c r="C71" s="316">
        <v>41681</v>
      </c>
      <c r="D71" s="27" t="s">
        <v>65</v>
      </c>
      <c r="E71" s="46"/>
      <c r="F71" s="46"/>
      <c r="G71" s="46"/>
      <c r="H71" s="46">
        <f t="shared" si="8"/>
        <v>0</v>
      </c>
      <c r="I71" s="204">
        <f t="shared" si="9"/>
        <v>0</v>
      </c>
      <c r="J71" s="46"/>
      <c r="K71" s="38"/>
      <c r="L71" s="46"/>
      <c r="M71" s="204">
        <f t="shared" si="7"/>
        <v>0</v>
      </c>
      <c r="N71" s="46"/>
      <c r="O71" s="38">
        <f t="shared" si="10"/>
        <v>0</v>
      </c>
      <c r="P71" s="38">
        <f t="shared" si="11"/>
        <v>0</v>
      </c>
      <c r="Q71" s="38"/>
      <c r="R71" s="39"/>
    </row>
    <row r="72" spans="2:18" s="344" customFormat="1" ht="15.95" hidden="1" customHeight="1">
      <c r="B72" s="414">
        <v>18</v>
      </c>
      <c r="C72" s="506">
        <v>41682</v>
      </c>
      <c r="D72" s="359" t="s">
        <v>307</v>
      </c>
      <c r="E72" s="408" t="s">
        <v>39</v>
      </c>
      <c r="F72" s="354">
        <v>2</v>
      </c>
      <c r="G72" s="354">
        <v>10</v>
      </c>
      <c r="H72" s="354">
        <f t="shared" si="8"/>
        <v>20</v>
      </c>
      <c r="I72" s="384">
        <f t="shared" si="9"/>
        <v>10000</v>
      </c>
      <c r="J72" s="354"/>
      <c r="K72" s="408"/>
      <c r="L72" s="354"/>
      <c r="M72" s="384">
        <f t="shared" si="7"/>
        <v>0</v>
      </c>
      <c r="N72" s="354"/>
      <c r="O72" s="408">
        <f t="shared" si="10"/>
        <v>0</v>
      </c>
      <c r="P72" s="408">
        <f t="shared" si="11"/>
        <v>10000</v>
      </c>
      <c r="Q72" s="940">
        <v>35000</v>
      </c>
      <c r="R72" s="407"/>
    </row>
    <row r="73" spans="2:18" s="40" customFormat="1" ht="15.95" hidden="1" customHeight="1">
      <c r="B73" s="377">
        <v>19</v>
      </c>
      <c r="C73" s="378">
        <v>41683</v>
      </c>
      <c r="D73" s="351" t="s">
        <v>300</v>
      </c>
      <c r="E73" s="393"/>
      <c r="F73" s="352"/>
      <c r="G73" s="352"/>
      <c r="H73" s="352">
        <f t="shared" si="8"/>
        <v>0</v>
      </c>
      <c r="I73" s="379">
        <f t="shared" si="9"/>
        <v>0</v>
      </c>
      <c r="J73" s="352"/>
      <c r="K73" s="393"/>
      <c r="L73" s="352"/>
      <c r="M73" s="379">
        <f t="shared" si="7"/>
        <v>0</v>
      </c>
      <c r="N73" s="352"/>
      <c r="O73" s="393">
        <f t="shared" si="10"/>
        <v>0</v>
      </c>
      <c r="P73" s="393">
        <f t="shared" si="11"/>
        <v>0</v>
      </c>
      <c r="Q73" s="393">
        <v>35000</v>
      </c>
      <c r="R73" s="353"/>
    </row>
    <row r="74" spans="2:18" s="344" customFormat="1" ht="15.95" hidden="1" customHeight="1">
      <c r="B74" s="414">
        <v>20</v>
      </c>
      <c r="C74" s="506">
        <v>41684</v>
      </c>
      <c r="D74" s="359" t="s">
        <v>307</v>
      </c>
      <c r="E74" s="408" t="s">
        <v>39</v>
      </c>
      <c r="F74" s="354">
        <v>4</v>
      </c>
      <c r="G74" s="354">
        <v>10</v>
      </c>
      <c r="H74" s="354">
        <f t="shared" si="8"/>
        <v>40</v>
      </c>
      <c r="I74" s="384">
        <f t="shared" si="9"/>
        <v>20000</v>
      </c>
      <c r="J74" s="639"/>
      <c r="K74" s="640"/>
      <c r="L74" s="354">
        <v>1</v>
      </c>
      <c r="M74" s="384">
        <f t="shared" si="7"/>
        <v>10000</v>
      </c>
      <c r="N74" s="354"/>
      <c r="O74" s="408">
        <f t="shared" si="10"/>
        <v>0</v>
      </c>
      <c r="P74" s="408">
        <f t="shared" si="11"/>
        <v>30000</v>
      </c>
      <c r="Q74" s="940">
        <v>35000</v>
      </c>
      <c r="R74" s="407"/>
    </row>
    <row r="75" spans="2:18" s="40" customFormat="1" ht="15.95" hidden="1" customHeight="1">
      <c r="B75" s="223">
        <v>21</v>
      </c>
      <c r="C75" s="314">
        <v>41685</v>
      </c>
      <c r="D75" s="3" t="s">
        <v>307</v>
      </c>
      <c r="E75" s="38" t="s">
        <v>39</v>
      </c>
      <c r="F75" s="413">
        <v>4</v>
      </c>
      <c r="G75" s="413">
        <v>10</v>
      </c>
      <c r="H75" s="413">
        <f t="shared" si="8"/>
        <v>40</v>
      </c>
      <c r="I75" s="253">
        <f t="shared" si="9"/>
        <v>20000</v>
      </c>
      <c r="J75" s="630"/>
      <c r="K75" s="631"/>
      <c r="L75" s="627"/>
      <c r="M75" s="629">
        <f t="shared" si="7"/>
        <v>0</v>
      </c>
      <c r="N75" s="627"/>
      <c r="O75" s="628">
        <f t="shared" si="10"/>
        <v>0</v>
      </c>
      <c r="P75" s="405">
        <f t="shared" si="11"/>
        <v>20000</v>
      </c>
      <c r="Q75" s="38">
        <v>35000</v>
      </c>
      <c r="R75" s="401"/>
    </row>
    <row r="76" spans="2:18" s="40" customFormat="1" ht="15.95" hidden="1" customHeight="1">
      <c r="B76" s="377">
        <v>22</v>
      </c>
      <c r="C76" s="389">
        <v>41686</v>
      </c>
      <c r="D76" s="351" t="s">
        <v>300</v>
      </c>
      <c r="E76" s="393"/>
      <c r="F76" s="352"/>
      <c r="G76" s="352"/>
      <c r="H76" s="352">
        <f t="shared" si="8"/>
        <v>0</v>
      </c>
      <c r="I76" s="379">
        <f t="shared" si="9"/>
        <v>0</v>
      </c>
      <c r="J76" s="632"/>
      <c r="K76" s="633"/>
      <c r="L76" s="352"/>
      <c r="M76" s="379">
        <f t="shared" si="7"/>
        <v>0</v>
      </c>
      <c r="N76" s="352"/>
      <c r="O76" s="393">
        <f t="shared" si="10"/>
        <v>0</v>
      </c>
      <c r="P76" s="393">
        <f t="shared" si="11"/>
        <v>0</v>
      </c>
      <c r="Q76" s="393">
        <v>35000</v>
      </c>
      <c r="R76" s="353"/>
    </row>
    <row r="77" spans="2:18" s="40" customFormat="1" ht="15.95" hidden="1" customHeight="1">
      <c r="B77" s="459">
        <v>23</v>
      </c>
      <c r="C77" s="463">
        <v>41687</v>
      </c>
      <c r="D77" s="461" t="s">
        <v>92</v>
      </c>
      <c r="E77" s="512"/>
      <c r="F77" s="460"/>
      <c r="G77" s="460"/>
      <c r="H77" s="460">
        <f t="shared" si="8"/>
        <v>0</v>
      </c>
      <c r="I77" s="462">
        <f t="shared" si="9"/>
        <v>0</v>
      </c>
      <c r="J77" s="634"/>
      <c r="K77" s="635"/>
      <c r="L77" s="460"/>
      <c r="M77" s="462">
        <f t="shared" si="7"/>
        <v>0</v>
      </c>
      <c r="N77" s="460"/>
      <c r="O77" s="512">
        <f t="shared" si="10"/>
        <v>0</v>
      </c>
      <c r="P77" s="512">
        <f t="shared" si="11"/>
        <v>0</v>
      </c>
      <c r="Q77" s="512"/>
      <c r="R77" s="530"/>
    </row>
    <row r="78" spans="2:18" s="344" customFormat="1" ht="15.95" hidden="1" customHeight="1">
      <c r="B78" s="414">
        <v>24</v>
      </c>
      <c r="C78" s="506">
        <v>41688</v>
      </c>
      <c r="D78" s="359" t="s">
        <v>307</v>
      </c>
      <c r="E78" s="408" t="s">
        <v>39</v>
      </c>
      <c r="F78" s="354">
        <v>1</v>
      </c>
      <c r="G78" s="354">
        <v>10</v>
      </c>
      <c r="H78" s="354">
        <f t="shared" si="8"/>
        <v>10</v>
      </c>
      <c r="I78" s="384">
        <f t="shared" si="9"/>
        <v>5000</v>
      </c>
      <c r="J78" s="639"/>
      <c r="K78" s="640"/>
      <c r="L78" s="354"/>
      <c r="M78" s="384">
        <f t="shared" si="7"/>
        <v>0</v>
      </c>
      <c r="N78" s="354"/>
      <c r="O78" s="408">
        <f t="shared" si="10"/>
        <v>0</v>
      </c>
      <c r="P78" s="408">
        <f t="shared" si="11"/>
        <v>5000</v>
      </c>
      <c r="Q78" s="940">
        <v>35000</v>
      </c>
      <c r="R78" s="407"/>
    </row>
    <row r="79" spans="2:18" s="344" customFormat="1" ht="15.95" hidden="1" customHeight="1">
      <c r="B79" s="414">
        <v>25</v>
      </c>
      <c r="C79" s="506">
        <v>41689</v>
      </c>
      <c r="D79" s="359" t="s">
        <v>307</v>
      </c>
      <c r="E79" s="408" t="s">
        <v>39</v>
      </c>
      <c r="F79" s="354">
        <v>5</v>
      </c>
      <c r="G79" s="354">
        <v>10</v>
      </c>
      <c r="H79" s="354">
        <f t="shared" si="8"/>
        <v>50</v>
      </c>
      <c r="I79" s="384">
        <f t="shared" si="9"/>
        <v>25000</v>
      </c>
      <c r="J79" s="639"/>
      <c r="K79" s="640"/>
      <c r="L79" s="354"/>
      <c r="M79" s="384">
        <f t="shared" si="7"/>
        <v>0</v>
      </c>
      <c r="N79" s="354"/>
      <c r="O79" s="408">
        <f t="shared" si="10"/>
        <v>0</v>
      </c>
      <c r="P79" s="408">
        <f t="shared" si="11"/>
        <v>25000</v>
      </c>
      <c r="Q79" s="940">
        <v>35000</v>
      </c>
      <c r="R79" s="407"/>
    </row>
    <row r="80" spans="2:18" s="344" customFormat="1" ht="15.95" hidden="1" customHeight="1">
      <c r="B80" s="414">
        <v>26</v>
      </c>
      <c r="C80" s="506">
        <v>41690</v>
      </c>
      <c r="D80" s="359" t="s">
        <v>341</v>
      </c>
      <c r="E80" s="408" t="s">
        <v>39</v>
      </c>
      <c r="F80" s="354">
        <v>1</v>
      </c>
      <c r="G80" s="354">
        <v>110</v>
      </c>
      <c r="H80" s="354">
        <f t="shared" si="8"/>
        <v>110</v>
      </c>
      <c r="I80" s="384">
        <f t="shared" si="9"/>
        <v>55000</v>
      </c>
      <c r="J80" s="354"/>
      <c r="K80" s="408"/>
      <c r="L80" s="354">
        <v>3.5</v>
      </c>
      <c r="M80" s="384">
        <f t="shared" si="7"/>
        <v>35000</v>
      </c>
      <c r="N80" s="354"/>
      <c r="O80" s="408">
        <f t="shared" si="10"/>
        <v>0</v>
      </c>
      <c r="P80" s="408">
        <f t="shared" si="11"/>
        <v>90000</v>
      </c>
      <c r="Q80" s="940">
        <v>35000</v>
      </c>
      <c r="R80" s="407"/>
    </row>
    <row r="81" spans="1:18" s="344" customFormat="1" ht="15.95" hidden="1" customHeight="1">
      <c r="B81" s="414">
        <v>27</v>
      </c>
      <c r="C81" s="506">
        <v>41691</v>
      </c>
      <c r="D81" s="359" t="s">
        <v>307</v>
      </c>
      <c r="E81" s="408" t="s">
        <v>39</v>
      </c>
      <c r="F81" s="354">
        <v>2</v>
      </c>
      <c r="G81" s="354">
        <v>10</v>
      </c>
      <c r="H81" s="354">
        <f t="shared" si="8"/>
        <v>20</v>
      </c>
      <c r="I81" s="384">
        <f t="shared" si="9"/>
        <v>10000</v>
      </c>
      <c r="J81" s="354"/>
      <c r="K81" s="408"/>
      <c r="L81" s="354"/>
      <c r="M81" s="384">
        <f t="shared" si="7"/>
        <v>0</v>
      </c>
      <c r="N81" s="354"/>
      <c r="O81" s="408">
        <f t="shared" si="10"/>
        <v>0</v>
      </c>
      <c r="P81" s="408">
        <f t="shared" si="11"/>
        <v>10000</v>
      </c>
      <c r="Q81" s="940">
        <v>35000</v>
      </c>
      <c r="R81" s="407"/>
    </row>
    <row r="82" spans="1:18" s="40" customFormat="1" ht="15.95" hidden="1" customHeight="1">
      <c r="B82" s="377">
        <v>28</v>
      </c>
      <c r="C82" s="378">
        <v>41692</v>
      </c>
      <c r="D82" s="351" t="s">
        <v>300</v>
      </c>
      <c r="E82" s="393"/>
      <c r="F82" s="352"/>
      <c r="G82" s="352"/>
      <c r="H82" s="352">
        <f t="shared" si="8"/>
        <v>0</v>
      </c>
      <c r="I82" s="379">
        <f t="shared" si="9"/>
        <v>0</v>
      </c>
      <c r="J82" s="352"/>
      <c r="K82" s="393"/>
      <c r="L82" s="352"/>
      <c r="M82" s="379">
        <f t="shared" si="7"/>
        <v>0</v>
      </c>
      <c r="N82" s="352"/>
      <c r="O82" s="393">
        <f t="shared" si="10"/>
        <v>0</v>
      </c>
      <c r="P82" s="393">
        <f t="shared" si="11"/>
        <v>0</v>
      </c>
      <c r="Q82" s="393">
        <v>35000</v>
      </c>
      <c r="R82" s="353"/>
    </row>
    <row r="83" spans="1:18" s="344" customFormat="1" ht="15.95" hidden="1" customHeight="1">
      <c r="B83" s="414">
        <v>29</v>
      </c>
      <c r="C83" s="524">
        <v>41693</v>
      </c>
      <c r="D83" s="359" t="s">
        <v>341</v>
      </c>
      <c r="E83" s="408" t="s">
        <v>39</v>
      </c>
      <c r="F83" s="354">
        <v>1</v>
      </c>
      <c r="G83" s="354">
        <v>110</v>
      </c>
      <c r="H83" s="354">
        <f t="shared" si="8"/>
        <v>110</v>
      </c>
      <c r="I83" s="384">
        <f t="shared" si="9"/>
        <v>55000</v>
      </c>
      <c r="J83" s="354"/>
      <c r="K83" s="408"/>
      <c r="L83" s="354">
        <v>9</v>
      </c>
      <c r="M83" s="384">
        <f t="shared" si="7"/>
        <v>90000</v>
      </c>
      <c r="N83" s="354"/>
      <c r="O83" s="408">
        <f t="shared" si="10"/>
        <v>0</v>
      </c>
      <c r="P83" s="408">
        <f t="shared" si="11"/>
        <v>145000</v>
      </c>
      <c r="Q83" s="940">
        <v>35000</v>
      </c>
      <c r="R83" s="407"/>
    </row>
    <row r="84" spans="1:18" s="40" customFormat="1" ht="15.95" hidden="1" customHeight="1">
      <c r="B84" s="377">
        <v>30</v>
      </c>
      <c r="C84" s="378">
        <v>41694</v>
      </c>
      <c r="D84" s="351" t="s">
        <v>335</v>
      </c>
      <c r="E84" s="393"/>
      <c r="F84" s="352"/>
      <c r="G84" s="352"/>
      <c r="H84" s="352">
        <f t="shared" si="8"/>
        <v>0</v>
      </c>
      <c r="I84" s="379">
        <f t="shared" si="9"/>
        <v>0</v>
      </c>
      <c r="J84" s="352"/>
      <c r="K84" s="393"/>
      <c r="L84" s="352"/>
      <c r="M84" s="379">
        <f t="shared" si="7"/>
        <v>0</v>
      </c>
      <c r="N84" s="352"/>
      <c r="O84" s="393">
        <f t="shared" si="10"/>
        <v>0</v>
      </c>
      <c r="P84" s="393">
        <f t="shared" si="11"/>
        <v>0</v>
      </c>
      <c r="Q84" s="393">
        <v>35000</v>
      </c>
      <c r="R84" s="353"/>
    </row>
    <row r="85" spans="1:18" s="40" customFormat="1" ht="15.95" hidden="1" customHeight="1" thickBot="1">
      <c r="B85" s="559">
        <v>31</v>
      </c>
      <c r="C85" s="560">
        <v>41695</v>
      </c>
      <c r="D85" s="610" t="s">
        <v>138</v>
      </c>
      <c r="E85" s="564"/>
      <c r="F85" s="564"/>
      <c r="G85" s="564"/>
      <c r="H85" s="564">
        <f t="shared" si="8"/>
        <v>0</v>
      </c>
      <c r="I85" s="565">
        <f t="shared" si="9"/>
        <v>0</v>
      </c>
      <c r="J85" s="562"/>
      <c r="K85" s="561"/>
      <c r="L85" s="564"/>
      <c r="M85" s="562">
        <f t="shared" si="7"/>
        <v>0</v>
      </c>
      <c r="N85" s="561"/>
      <c r="O85" s="734">
        <f t="shared" si="10"/>
        <v>0</v>
      </c>
      <c r="P85" s="562">
        <f>I85+K85+M85+O85</f>
        <v>0</v>
      </c>
      <c r="Q85" s="562"/>
      <c r="R85" s="566"/>
    </row>
    <row r="86" spans="1:18" s="40" customFormat="1" ht="15.95" hidden="1" customHeight="1">
      <c r="A86" s="18"/>
      <c r="B86" s="768">
        <v>1</v>
      </c>
      <c r="C86" s="769">
        <v>41696</v>
      </c>
      <c r="D86" s="3091" t="s">
        <v>361</v>
      </c>
      <c r="E86" s="770"/>
      <c r="F86" s="770"/>
      <c r="G86" s="771"/>
      <c r="H86" s="770">
        <f>F86*G86</f>
        <v>0</v>
      </c>
      <c r="I86" s="772">
        <f>H86*500</f>
        <v>0</v>
      </c>
      <c r="J86" s="773"/>
      <c r="K86" s="772"/>
      <c r="L86" s="123"/>
      <c r="M86" s="305">
        <f>L86*10000</f>
        <v>0</v>
      </c>
      <c r="N86" s="121"/>
      <c r="O86" s="305">
        <f t="shared" si="10"/>
        <v>0</v>
      </c>
      <c r="P86" s="774">
        <f>I86+K86+M86+O86</f>
        <v>0</v>
      </c>
      <c r="Q86" s="774"/>
      <c r="R86" s="775"/>
    </row>
    <row r="87" spans="1:18" s="340" customFormat="1" ht="15.95" hidden="1" customHeight="1">
      <c r="A87" s="339"/>
      <c r="B87" s="776">
        <v>2</v>
      </c>
      <c r="C87" s="526">
        <v>41697</v>
      </c>
      <c r="D87" s="3092"/>
      <c r="E87" s="121"/>
      <c r="F87" s="121"/>
      <c r="G87" s="123"/>
      <c r="H87" s="121">
        <f t="shared" ref="H87:H143" si="12">F87*G87</f>
        <v>0</v>
      </c>
      <c r="I87" s="103">
        <f>H87*500</f>
        <v>0</v>
      </c>
      <c r="J87" s="777"/>
      <c r="K87" s="103"/>
      <c r="L87" s="123"/>
      <c r="M87" s="305">
        <f>L87*10000</f>
        <v>0</v>
      </c>
      <c r="N87" s="121"/>
      <c r="O87" s="305">
        <f t="shared" si="10"/>
        <v>0</v>
      </c>
      <c r="P87" s="305">
        <f>I87+K87+M87+O87</f>
        <v>0</v>
      </c>
      <c r="Q87" s="305"/>
      <c r="R87" s="125"/>
    </row>
    <row r="88" spans="1:18" s="40" customFormat="1" ht="15.95" hidden="1" customHeight="1">
      <c r="A88" s="19"/>
      <c r="B88" s="778">
        <v>3</v>
      </c>
      <c r="C88" s="526">
        <v>41698</v>
      </c>
      <c r="D88" s="3092"/>
      <c r="E88" s="121"/>
      <c r="F88" s="121"/>
      <c r="G88" s="121"/>
      <c r="H88" s="121">
        <f t="shared" si="12"/>
        <v>0</v>
      </c>
      <c r="I88" s="122">
        <f>H88*500</f>
        <v>0</v>
      </c>
      <c r="J88" s="121"/>
      <c r="K88" s="779"/>
      <c r="L88" s="123"/>
      <c r="M88" s="305">
        <f t="shared" ref="M88:M100" si="13">L88*10000</f>
        <v>0</v>
      </c>
      <c r="N88" s="121"/>
      <c r="O88" s="305">
        <f>N88*15000</f>
        <v>0</v>
      </c>
      <c r="P88" s="305">
        <f t="shared" ref="P88:P100" si="14">I88+K88+M88+O88</f>
        <v>0</v>
      </c>
      <c r="Q88" s="780"/>
      <c r="R88" s="781"/>
    </row>
    <row r="89" spans="1:18" s="40" customFormat="1" ht="15.95" hidden="1" customHeight="1">
      <c r="A89" s="19"/>
      <c r="B89" s="776">
        <v>4</v>
      </c>
      <c r="C89" s="526">
        <v>41699</v>
      </c>
      <c r="D89" s="3092"/>
      <c r="E89" s="121"/>
      <c r="F89" s="121"/>
      <c r="G89" s="764"/>
      <c r="H89" s="121">
        <f t="shared" si="12"/>
        <v>0</v>
      </c>
      <c r="I89" s="103">
        <f>H89*500</f>
        <v>0</v>
      </c>
      <c r="J89" s="121"/>
      <c r="K89" s="103"/>
      <c r="L89" s="123"/>
      <c r="M89" s="305">
        <f t="shared" si="13"/>
        <v>0</v>
      </c>
      <c r="N89" s="121"/>
      <c r="O89" s="305">
        <f>N89*15000</f>
        <v>0</v>
      </c>
      <c r="P89" s="305">
        <f t="shared" si="14"/>
        <v>0</v>
      </c>
      <c r="Q89" s="782"/>
      <c r="R89" s="783"/>
    </row>
    <row r="90" spans="1:18" s="40" customFormat="1" ht="15.95" hidden="1" customHeight="1">
      <c r="A90" s="19"/>
      <c r="B90" s="800">
        <v>5</v>
      </c>
      <c r="C90" s="387">
        <v>41700</v>
      </c>
      <c r="D90" s="3092"/>
      <c r="E90" s="121"/>
      <c r="F90" s="784"/>
      <c r="G90" s="785"/>
      <c r="H90" s="121">
        <f t="shared" si="12"/>
        <v>0</v>
      </c>
      <c r="I90" s="103">
        <f t="shared" ref="I90:I101" si="15">H90*500</f>
        <v>0</v>
      </c>
      <c r="J90" s="786"/>
      <c r="K90" s="787"/>
      <c r="L90" s="123"/>
      <c r="M90" s="305">
        <f t="shared" si="13"/>
        <v>0</v>
      </c>
      <c r="N90" s="121"/>
      <c r="O90" s="305">
        <f>N90*15000</f>
        <v>0</v>
      </c>
      <c r="P90" s="305">
        <f t="shared" si="14"/>
        <v>0</v>
      </c>
      <c r="Q90" s="788"/>
      <c r="R90" s="789"/>
    </row>
    <row r="91" spans="1:18" s="40" customFormat="1" ht="15.95" hidden="1" customHeight="1">
      <c r="A91" s="19"/>
      <c r="B91" s="776">
        <v>6</v>
      </c>
      <c r="C91" s="526">
        <v>41701</v>
      </c>
      <c r="D91" s="3092"/>
      <c r="E91" s="120"/>
      <c r="F91" s="121"/>
      <c r="G91" s="764"/>
      <c r="H91" s="121">
        <f t="shared" si="12"/>
        <v>0</v>
      </c>
      <c r="I91" s="103">
        <f t="shared" si="15"/>
        <v>0</v>
      </c>
      <c r="J91" s="777"/>
      <c r="K91" s="103"/>
      <c r="L91" s="123"/>
      <c r="M91" s="305">
        <f t="shared" si="13"/>
        <v>0</v>
      </c>
      <c r="N91" s="121"/>
      <c r="O91" s="305">
        <f>N91*15000</f>
        <v>0</v>
      </c>
      <c r="P91" s="305">
        <f t="shared" si="14"/>
        <v>0</v>
      </c>
      <c r="Q91" s="305"/>
      <c r="R91" s="125"/>
    </row>
    <row r="92" spans="1:18" s="40" customFormat="1" ht="15.95" hidden="1" customHeight="1">
      <c r="A92" s="19"/>
      <c r="B92" s="778">
        <v>7</v>
      </c>
      <c r="C92" s="526">
        <v>41702</v>
      </c>
      <c r="D92" s="3092"/>
      <c r="E92" s="121"/>
      <c r="F92" s="121"/>
      <c r="G92" s="764"/>
      <c r="H92" s="121">
        <f t="shared" si="12"/>
        <v>0</v>
      </c>
      <c r="I92" s="103">
        <f t="shared" si="15"/>
        <v>0</v>
      </c>
      <c r="J92" s="121"/>
      <c r="K92" s="305"/>
      <c r="L92" s="123"/>
      <c r="M92" s="305">
        <f t="shared" si="13"/>
        <v>0</v>
      </c>
      <c r="N92" s="121"/>
      <c r="O92" s="305">
        <f t="shared" ref="O92:O100" si="16">N92*15000</f>
        <v>0</v>
      </c>
      <c r="P92" s="305">
        <f t="shared" si="14"/>
        <v>0</v>
      </c>
      <c r="Q92" s="305"/>
      <c r="R92" s="125"/>
    </row>
    <row r="93" spans="1:18" s="40" customFormat="1" ht="15.95" hidden="1" customHeight="1">
      <c r="A93" s="19"/>
      <c r="B93" s="776">
        <v>8</v>
      </c>
      <c r="C93" s="526">
        <v>41703</v>
      </c>
      <c r="D93" s="3092"/>
      <c r="E93" s="121"/>
      <c r="F93" s="121"/>
      <c r="G93" s="764"/>
      <c r="H93" s="121">
        <f t="shared" si="12"/>
        <v>0</v>
      </c>
      <c r="I93" s="103">
        <f t="shared" si="15"/>
        <v>0</v>
      </c>
      <c r="J93" s="121"/>
      <c r="K93" s="305"/>
      <c r="L93" s="123"/>
      <c r="M93" s="305">
        <f t="shared" si="13"/>
        <v>0</v>
      </c>
      <c r="N93" s="121"/>
      <c r="O93" s="305">
        <f t="shared" si="16"/>
        <v>0</v>
      </c>
      <c r="P93" s="305">
        <f t="shared" si="14"/>
        <v>0</v>
      </c>
      <c r="Q93" s="305"/>
      <c r="R93" s="125"/>
    </row>
    <row r="94" spans="1:18" s="40" customFormat="1" ht="15.95" hidden="1" customHeight="1">
      <c r="A94" s="19"/>
      <c r="B94" s="778">
        <v>9</v>
      </c>
      <c r="C94" s="526">
        <v>41704</v>
      </c>
      <c r="D94" s="3092"/>
      <c r="E94" s="120"/>
      <c r="F94" s="121"/>
      <c r="G94" s="764"/>
      <c r="H94" s="121">
        <f t="shared" si="12"/>
        <v>0</v>
      </c>
      <c r="I94" s="103">
        <f t="shared" si="15"/>
        <v>0</v>
      </c>
      <c r="J94" s="121"/>
      <c r="K94" s="305"/>
      <c r="L94" s="123"/>
      <c r="M94" s="305">
        <f t="shared" si="13"/>
        <v>0</v>
      </c>
      <c r="N94" s="121"/>
      <c r="O94" s="305">
        <f t="shared" si="16"/>
        <v>0</v>
      </c>
      <c r="P94" s="305">
        <f t="shared" si="14"/>
        <v>0</v>
      </c>
      <c r="Q94" s="780"/>
      <c r="R94" s="781"/>
    </row>
    <row r="95" spans="1:18" s="40" customFormat="1" ht="15.95" hidden="1" customHeight="1">
      <c r="A95" s="19"/>
      <c r="B95" s="776">
        <v>10</v>
      </c>
      <c r="C95" s="526">
        <v>41705</v>
      </c>
      <c r="D95" s="3092"/>
      <c r="E95" s="121"/>
      <c r="F95" s="121"/>
      <c r="G95" s="764"/>
      <c r="H95" s="121">
        <f t="shared" si="12"/>
        <v>0</v>
      </c>
      <c r="I95" s="103">
        <f t="shared" si="15"/>
        <v>0</v>
      </c>
      <c r="J95" s="121"/>
      <c r="K95" s="305"/>
      <c r="L95" s="123"/>
      <c r="M95" s="305">
        <f t="shared" si="13"/>
        <v>0</v>
      </c>
      <c r="N95" s="121"/>
      <c r="O95" s="305">
        <f t="shared" si="16"/>
        <v>0</v>
      </c>
      <c r="P95" s="305">
        <f t="shared" si="14"/>
        <v>0</v>
      </c>
      <c r="Q95" s="782"/>
      <c r="R95" s="783"/>
    </row>
    <row r="96" spans="1:18" s="40" customFormat="1" ht="15.95" hidden="1" customHeight="1">
      <c r="A96" s="19"/>
      <c r="B96" s="778">
        <v>11</v>
      </c>
      <c r="C96" s="526">
        <v>41706</v>
      </c>
      <c r="D96" s="3092"/>
      <c r="E96" s="121"/>
      <c r="F96" s="121"/>
      <c r="G96" s="764"/>
      <c r="H96" s="121">
        <f t="shared" si="12"/>
        <v>0</v>
      </c>
      <c r="I96" s="103">
        <f t="shared" si="15"/>
        <v>0</v>
      </c>
      <c r="J96" s="121"/>
      <c r="K96" s="305"/>
      <c r="L96" s="121"/>
      <c r="M96" s="305">
        <f t="shared" si="13"/>
        <v>0</v>
      </c>
      <c r="N96" s="121"/>
      <c r="O96" s="305">
        <f t="shared" si="16"/>
        <v>0</v>
      </c>
      <c r="P96" s="305">
        <f t="shared" si="14"/>
        <v>0</v>
      </c>
      <c r="Q96" s="305"/>
      <c r="R96" s="125"/>
    </row>
    <row r="97" spans="1:19" s="40" customFormat="1" ht="15.95" hidden="1" customHeight="1">
      <c r="A97" s="19"/>
      <c r="B97" s="386">
        <v>12</v>
      </c>
      <c r="C97" s="387">
        <v>41707</v>
      </c>
      <c r="D97" s="3092"/>
      <c r="E97" s="121"/>
      <c r="F97" s="121"/>
      <c r="G97" s="764"/>
      <c r="H97" s="121">
        <f t="shared" si="12"/>
        <v>0</v>
      </c>
      <c r="I97" s="103">
        <f t="shared" si="15"/>
        <v>0</v>
      </c>
      <c r="J97" s="121"/>
      <c r="K97" s="305"/>
      <c r="L97" s="121"/>
      <c r="M97" s="305">
        <f t="shared" si="13"/>
        <v>0</v>
      </c>
      <c r="N97" s="121"/>
      <c r="O97" s="305">
        <f t="shared" si="16"/>
        <v>0</v>
      </c>
      <c r="P97" s="305">
        <f t="shared" si="14"/>
        <v>0</v>
      </c>
      <c r="Q97" s="305"/>
      <c r="R97" s="125"/>
    </row>
    <row r="98" spans="1:19" s="40" customFormat="1" ht="15.95" hidden="1" customHeight="1">
      <c r="A98" s="19"/>
      <c r="B98" s="778">
        <v>13</v>
      </c>
      <c r="C98" s="526">
        <v>41708</v>
      </c>
      <c r="D98" s="3092"/>
      <c r="E98" s="121"/>
      <c r="F98" s="121"/>
      <c r="G98" s="764"/>
      <c r="H98" s="121">
        <f t="shared" si="12"/>
        <v>0</v>
      </c>
      <c r="I98" s="103">
        <f t="shared" si="15"/>
        <v>0</v>
      </c>
      <c r="J98" s="121"/>
      <c r="K98" s="305"/>
      <c r="L98" s="121"/>
      <c r="M98" s="305">
        <f t="shared" si="13"/>
        <v>0</v>
      </c>
      <c r="N98" s="121"/>
      <c r="O98" s="305">
        <f t="shared" si="16"/>
        <v>0</v>
      </c>
      <c r="P98" s="305">
        <f t="shared" si="14"/>
        <v>0</v>
      </c>
      <c r="Q98" s="305"/>
      <c r="R98" s="125"/>
    </row>
    <row r="99" spans="1:19" s="40" customFormat="1" ht="15.95" hidden="1" customHeight="1">
      <c r="B99" s="776">
        <v>14</v>
      </c>
      <c r="C99" s="526">
        <v>41709</v>
      </c>
      <c r="D99" s="3092"/>
      <c r="E99" s="121"/>
      <c r="F99" s="121"/>
      <c r="G99" s="764"/>
      <c r="H99" s="121">
        <f t="shared" si="12"/>
        <v>0</v>
      </c>
      <c r="I99" s="103">
        <f t="shared" si="15"/>
        <v>0</v>
      </c>
      <c r="J99" s="121"/>
      <c r="K99" s="305"/>
      <c r="L99" s="121"/>
      <c r="M99" s="305">
        <f t="shared" si="13"/>
        <v>0</v>
      </c>
      <c r="N99" s="121"/>
      <c r="O99" s="305">
        <f t="shared" si="16"/>
        <v>0</v>
      </c>
      <c r="P99" s="305">
        <f t="shared" si="14"/>
        <v>0</v>
      </c>
      <c r="Q99" s="305"/>
      <c r="R99" s="125"/>
    </row>
    <row r="100" spans="1:19" s="40" customFormat="1" ht="15.95" hidden="1" customHeight="1">
      <c r="B100" s="778">
        <v>15</v>
      </c>
      <c r="C100" s="526">
        <v>41710</v>
      </c>
      <c r="D100" s="3092"/>
      <c r="E100" s="120"/>
      <c r="F100" s="121"/>
      <c r="G100" s="764"/>
      <c r="H100" s="121">
        <f t="shared" si="12"/>
        <v>0</v>
      </c>
      <c r="I100" s="103">
        <f t="shared" si="15"/>
        <v>0</v>
      </c>
      <c r="J100" s="121"/>
      <c r="K100" s="305"/>
      <c r="L100" s="121"/>
      <c r="M100" s="305">
        <f t="shared" si="13"/>
        <v>0</v>
      </c>
      <c r="N100" s="121"/>
      <c r="O100" s="305">
        <f t="shared" si="16"/>
        <v>0</v>
      </c>
      <c r="P100" s="305">
        <f t="shared" si="14"/>
        <v>0</v>
      </c>
      <c r="Q100" s="305"/>
      <c r="R100" s="125"/>
    </row>
    <row r="101" spans="1:19" s="40" customFormat="1" ht="15.95" hidden="1" customHeight="1">
      <c r="B101" s="776">
        <v>16</v>
      </c>
      <c r="C101" s="526">
        <v>41711</v>
      </c>
      <c r="D101" s="3092"/>
      <c r="E101" s="121"/>
      <c r="F101" s="121"/>
      <c r="G101" s="764"/>
      <c r="H101" s="121">
        <f t="shared" si="12"/>
        <v>0</v>
      </c>
      <c r="I101" s="103">
        <f t="shared" si="15"/>
        <v>0</v>
      </c>
      <c r="J101" s="121"/>
      <c r="K101" s="305"/>
      <c r="L101" s="121"/>
      <c r="M101" s="305">
        <f>L101*10000</f>
        <v>0</v>
      </c>
      <c r="N101" s="121"/>
      <c r="O101" s="305">
        <f>N101*15000</f>
        <v>0</v>
      </c>
      <c r="P101" s="305">
        <f t="shared" ref="P101:P107" si="17">I101+K101+M101+O101</f>
        <v>0</v>
      </c>
      <c r="Q101" s="305"/>
      <c r="R101" s="125"/>
    </row>
    <row r="102" spans="1:19" s="40" customFormat="1" ht="15.95" hidden="1" customHeight="1">
      <c r="B102" s="778">
        <v>17</v>
      </c>
      <c r="C102" s="526">
        <v>41712</v>
      </c>
      <c r="D102" s="3092"/>
      <c r="E102" s="121"/>
      <c r="F102" s="121"/>
      <c r="G102" s="764"/>
      <c r="H102" s="121">
        <f t="shared" si="12"/>
        <v>0</v>
      </c>
      <c r="I102" s="103">
        <f t="shared" ref="I102:I113" si="18">H102*500</f>
        <v>0</v>
      </c>
      <c r="J102" s="121"/>
      <c r="K102" s="305"/>
      <c r="L102" s="121"/>
      <c r="M102" s="305">
        <f t="shared" ref="M102:M113" si="19">L102*10000</f>
        <v>0</v>
      </c>
      <c r="N102" s="121"/>
      <c r="O102" s="305">
        <f t="shared" ref="O102:O113" si="20">N102*15000</f>
        <v>0</v>
      </c>
      <c r="P102" s="305">
        <f t="shared" si="17"/>
        <v>0</v>
      </c>
      <c r="Q102" s="305"/>
      <c r="R102" s="125"/>
    </row>
    <row r="103" spans="1:19" s="40" customFormat="1" ht="15.95" hidden="1" customHeight="1">
      <c r="B103" s="776">
        <v>18</v>
      </c>
      <c r="C103" s="526">
        <v>41713</v>
      </c>
      <c r="D103" s="3092"/>
      <c r="E103" s="121"/>
      <c r="F103" s="121"/>
      <c r="G103" s="764"/>
      <c r="H103" s="121">
        <f t="shared" si="12"/>
        <v>0</v>
      </c>
      <c r="I103" s="103">
        <f t="shared" si="18"/>
        <v>0</v>
      </c>
      <c r="J103" s="121"/>
      <c r="K103" s="305"/>
      <c r="L103" s="121"/>
      <c r="M103" s="305">
        <f t="shared" si="19"/>
        <v>0</v>
      </c>
      <c r="N103" s="121"/>
      <c r="O103" s="305">
        <f t="shared" si="20"/>
        <v>0</v>
      </c>
      <c r="P103" s="305">
        <f t="shared" si="17"/>
        <v>0</v>
      </c>
      <c r="Q103" s="305"/>
      <c r="R103" s="125"/>
      <c r="S103" s="344"/>
    </row>
    <row r="104" spans="1:19" s="40" customFormat="1" ht="15.95" hidden="1" customHeight="1">
      <c r="B104" s="800">
        <v>19</v>
      </c>
      <c r="C104" s="387">
        <v>41714</v>
      </c>
      <c r="D104" s="3092"/>
      <c r="E104" s="121"/>
      <c r="F104" s="121"/>
      <c r="G104" s="764"/>
      <c r="H104" s="121">
        <f t="shared" si="12"/>
        <v>0</v>
      </c>
      <c r="I104" s="103">
        <f t="shared" si="18"/>
        <v>0</v>
      </c>
      <c r="J104" s="121"/>
      <c r="K104" s="305"/>
      <c r="L104" s="121"/>
      <c r="M104" s="305">
        <f t="shared" si="19"/>
        <v>0</v>
      </c>
      <c r="N104" s="121"/>
      <c r="O104" s="305">
        <f t="shared" si="20"/>
        <v>0</v>
      </c>
      <c r="P104" s="305">
        <f t="shared" si="17"/>
        <v>0</v>
      </c>
      <c r="Q104" s="305"/>
      <c r="R104" s="125"/>
      <c r="S104" s="344"/>
    </row>
    <row r="105" spans="1:19" s="40" customFormat="1" ht="15.95" hidden="1" customHeight="1">
      <c r="B105" s="776">
        <v>20</v>
      </c>
      <c r="C105" s="526">
        <v>41715</v>
      </c>
      <c r="D105" s="3092"/>
      <c r="E105" s="121"/>
      <c r="F105" s="121"/>
      <c r="G105" s="764"/>
      <c r="H105" s="121">
        <f t="shared" si="12"/>
        <v>0</v>
      </c>
      <c r="I105" s="103">
        <f t="shared" si="18"/>
        <v>0</v>
      </c>
      <c r="J105" s="121"/>
      <c r="K105" s="305"/>
      <c r="L105" s="121"/>
      <c r="M105" s="305">
        <f t="shared" si="19"/>
        <v>0</v>
      </c>
      <c r="N105" s="121"/>
      <c r="O105" s="305">
        <f t="shared" si="20"/>
        <v>0</v>
      </c>
      <c r="P105" s="305">
        <f t="shared" si="17"/>
        <v>0</v>
      </c>
      <c r="Q105" s="305"/>
      <c r="R105" s="125"/>
      <c r="S105" s="344"/>
    </row>
    <row r="106" spans="1:19" s="40" customFormat="1" ht="15.95" hidden="1" customHeight="1">
      <c r="B106" s="778">
        <v>21</v>
      </c>
      <c r="C106" s="526">
        <v>41716</v>
      </c>
      <c r="D106" s="3092"/>
      <c r="E106" s="121"/>
      <c r="F106" s="121"/>
      <c r="G106" s="764"/>
      <c r="H106" s="121">
        <f t="shared" si="12"/>
        <v>0</v>
      </c>
      <c r="I106" s="103">
        <f t="shared" si="18"/>
        <v>0</v>
      </c>
      <c r="J106" s="121"/>
      <c r="K106" s="305"/>
      <c r="L106" s="121"/>
      <c r="M106" s="305">
        <f t="shared" si="19"/>
        <v>0</v>
      </c>
      <c r="N106" s="121"/>
      <c r="O106" s="305">
        <f t="shared" si="20"/>
        <v>0</v>
      </c>
      <c r="P106" s="305">
        <f t="shared" si="17"/>
        <v>0</v>
      </c>
      <c r="Q106" s="305"/>
      <c r="R106" s="125"/>
      <c r="S106" s="344"/>
    </row>
    <row r="107" spans="1:19" s="40" customFormat="1" ht="15.95" hidden="1" customHeight="1">
      <c r="B107" s="776">
        <v>22</v>
      </c>
      <c r="C107" s="526">
        <v>41717</v>
      </c>
      <c r="D107" s="3092"/>
      <c r="E107" s="121"/>
      <c r="F107" s="121"/>
      <c r="G107" s="764"/>
      <c r="H107" s="121">
        <f t="shared" si="12"/>
        <v>0</v>
      </c>
      <c r="I107" s="103">
        <f t="shared" si="18"/>
        <v>0</v>
      </c>
      <c r="J107" s="121"/>
      <c r="K107" s="305"/>
      <c r="L107" s="121"/>
      <c r="M107" s="305">
        <f t="shared" si="19"/>
        <v>0</v>
      </c>
      <c r="N107" s="121"/>
      <c r="O107" s="305">
        <f t="shared" si="20"/>
        <v>0</v>
      </c>
      <c r="P107" s="305">
        <f t="shared" si="17"/>
        <v>0</v>
      </c>
      <c r="Q107" s="305"/>
      <c r="R107" s="125"/>
      <c r="S107" s="344"/>
    </row>
    <row r="108" spans="1:19" s="40" customFormat="1" ht="15.95" hidden="1" customHeight="1">
      <c r="B108" s="778">
        <v>23</v>
      </c>
      <c r="C108" s="526">
        <v>41718</v>
      </c>
      <c r="D108" s="3092"/>
      <c r="E108" s="121"/>
      <c r="F108" s="121"/>
      <c r="G108" s="764"/>
      <c r="H108" s="121">
        <f t="shared" si="12"/>
        <v>0</v>
      </c>
      <c r="I108" s="103">
        <f t="shared" si="18"/>
        <v>0</v>
      </c>
      <c r="J108" s="121"/>
      <c r="K108" s="305"/>
      <c r="L108" s="121"/>
      <c r="M108" s="305">
        <f t="shared" si="19"/>
        <v>0</v>
      </c>
      <c r="N108" s="121"/>
      <c r="O108" s="305">
        <f t="shared" si="20"/>
        <v>0</v>
      </c>
      <c r="P108" s="305">
        <f t="shared" ref="P108:P113" si="21">I108+K108+M108+O108</f>
        <v>0</v>
      </c>
      <c r="Q108" s="305"/>
      <c r="R108" s="125"/>
      <c r="S108" s="344"/>
    </row>
    <row r="109" spans="1:19" s="40" customFormat="1" ht="15.95" hidden="1" customHeight="1">
      <c r="B109" s="776">
        <v>24</v>
      </c>
      <c r="C109" s="526">
        <v>41719</v>
      </c>
      <c r="D109" s="3092"/>
      <c r="E109" s="121"/>
      <c r="F109" s="121"/>
      <c r="G109" s="764"/>
      <c r="H109" s="121">
        <f t="shared" si="12"/>
        <v>0</v>
      </c>
      <c r="I109" s="103">
        <f t="shared" si="18"/>
        <v>0</v>
      </c>
      <c r="J109" s="121"/>
      <c r="K109" s="305"/>
      <c r="L109" s="121"/>
      <c r="M109" s="305">
        <f t="shared" si="19"/>
        <v>0</v>
      </c>
      <c r="N109" s="121"/>
      <c r="O109" s="305">
        <f t="shared" si="20"/>
        <v>0</v>
      </c>
      <c r="P109" s="305">
        <f t="shared" si="21"/>
        <v>0</v>
      </c>
      <c r="Q109" s="305"/>
      <c r="R109" s="125"/>
      <c r="S109" s="344"/>
    </row>
    <row r="110" spans="1:19" s="40" customFormat="1" ht="15.95" hidden="1" customHeight="1">
      <c r="B110" s="778">
        <v>25</v>
      </c>
      <c r="C110" s="526">
        <v>41720</v>
      </c>
      <c r="D110" s="3092"/>
      <c r="E110" s="121"/>
      <c r="F110" s="121"/>
      <c r="G110" s="764"/>
      <c r="H110" s="121">
        <f t="shared" si="12"/>
        <v>0</v>
      </c>
      <c r="I110" s="103">
        <f t="shared" si="18"/>
        <v>0</v>
      </c>
      <c r="J110" s="121"/>
      <c r="K110" s="305"/>
      <c r="L110" s="121"/>
      <c r="M110" s="305">
        <f t="shared" si="19"/>
        <v>0</v>
      </c>
      <c r="N110" s="121"/>
      <c r="O110" s="305">
        <f t="shared" si="20"/>
        <v>0</v>
      </c>
      <c r="P110" s="305">
        <f t="shared" si="21"/>
        <v>0</v>
      </c>
      <c r="Q110" s="305"/>
      <c r="R110" s="125"/>
      <c r="S110" s="344"/>
    </row>
    <row r="111" spans="1:19" s="40" customFormat="1" ht="15.95" hidden="1" customHeight="1">
      <c r="B111" s="386">
        <v>26</v>
      </c>
      <c r="C111" s="387">
        <v>41721</v>
      </c>
      <c r="D111" s="3092"/>
      <c r="E111" s="121"/>
      <c r="F111" s="121"/>
      <c r="G111" s="764"/>
      <c r="H111" s="121">
        <f t="shared" si="12"/>
        <v>0</v>
      </c>
      <c r="I111" s="103">
        <f t="shared" si="18"/>
        <v>0</v>
      </c>
      <c r="J111" s="121"/>
      <c r="K111" s="305"/>
      <c r="L111" s="121"/>
      <c r="M111" s="305">
        <f t="shared" si="19"/>
        <v>0</v>
      </c>
      <c r="N111" s="121"/>
      <c r="O111" s="305">
        <f t="shared" si="20"/>
        <v>0</v>
      </c>
      <c r="P111" s="305">
        <f t="shared" si="21"/>
        <v>0</v>
      </c>
      <c r="Q111" s="305"/>
      <c r="R111" s="125"/>
      <c r="S111" s="344"/>
    </row>
    <row r="112" spans="1:19" s="40" customFormat="1" ht="15.95" hidden="1" customHeight="1">
      <c r="B112" s="778">
        <v>27</v>
      </c>
      <c r="C112" s="526">
        <v>41722</v>
      </c>
      <c r="D112" s="3092"/>
      <c r="E112" s="121"/>
      <c r="F112" s="121"/>
      <c r="G112" s="764"/>
      <c r="H112" s="121">
        <f t="shared" si="12"/>
        <v>0</v>
      </c>
      <c r="I112" s="103">
        <f t="shared" si="18"/>
        <v>0</v>
      </c>
      <c r="J112" s="121"/>
      <c r="K112" s="305"/>
      <c r="L112" s="121"/>
      <c r="M112" s="305">
        <f t="shared" si="19"/>
        <v>0</v>
      </c>
      <c r="N112" s="121"/>
      <c r="O112" s="305">
        <f t="shared" si="20"/>
        <v>0</v>
      </c>
      <c r="P112" s="305">
        <f t="shared" si="21"/>
        <v>0</v>
      </c>
      <c r="Q112" s="305"/>
      <c r="R112" s="125"/>
      <c r="S112" s="344"/>
    </row>
    <row r="113" spans="2:19" s="40" customFormat="1" ht="15.95" hidden="1" customHeight="1" thickBot="1">
      <c r="B113" s="790">
        <v>28</v>
      </c>
      <c r="C113" s="791">
        <v>41723</v>
      </c>
      <c r="D113" s="3093"/>
      <c r="E113" s="127"/>
      <c r="F113" s="127"/>
      <c r="G113" s="765"/>
      <c r="H113" s="127">
        <f t="shared" si="12"/>
        <v>0</v>
      </c>
      <c r="I113" s="766">
        <f t="shared" si="18"/>
        <v>0</v>
      </c>
      <c r="J113" s="127"/>
      <c r="K113" s="767"/>
      <c r="L113" s="127"/>
      <c r="M113" s="767">
        <f t="shared" si="19"/>
        <v>0</v>
      </c>
      <c r="N113" s="127"/>
      <c r="O113" s="767">
        <f t="shared" si="20"/>
        <v>0</v>
      </c>
      <c r="P113" s="767">
        <f t="shared" si="21"/>
        <v>0</v>
      </c>
      <c r="Q113" s="767"/>
      <c r="R113" s="792"/>
      <c r="S113" s="344"/>
    </row>
    <row r="114" spans="2:19" s="40" customFormat="1" ht="15.95" hidden="1" customHeight="1">
      <c r="B114" s="768">
        <v>1</v>
      </c>
      <c r="C114" s="769">
        <v>41724</v>
      </c>
      <c r="D114" s="1086" t="s">
        <v>358</v>
      </c>
      <c r="E114" s="1068"/>
      <c r="F114" s="1068"/>
      <c r="G114" s="1068"/>
      <c r="H114" s="770">
        <f t="shared" si="12"/>
        <v>0</v>
      </c>
      <c r="I114" s="947">
        <f t="shared" ref="I114:I144" si="22">F114*G114*H114</f>
        <v>0</v>
      </c>
      <c r="J114" s="1069"/>
      <c r="K114" s="1069"/>
      <c r="L114" s="1068"/>
      <c r="M114" s="1070">
        <f>L114*10000</f>
        <v>0</v>
      </c>
      <c r="N114" s="1069"/>
      <c r="O114" s="1071">
        <f>N114*15000</f>
        <v>0</v>
      </c>
      <c r="P114" s="1072">
        <f>I114+M114+O114</f>
        <v>0</v>
      </c>
      <c r="Q114" s="1087"/>
      <c r="R114" s="775"/>
    </row>
    <row r="115" spans="2:19" s="40" customFormat="1" ht="15.95" hidden="1" customHeight="1">
      <c r="B115" s="995">
        <v>2</v>
      </c>
      <c r="C115" s="526">
        <v>41725</v>
      </c>
      <c r="D115" s="896" t="s">
        <v>358</v>
      </c>
      <c r="E115" s="521"/>
      <c r="F115" s="521"/>
      <c r="G115" s="521"/>
      <c r="H115" s="121">
        <f t="shared" si="12"/>
        <v>0</v>
      </c>
      <c r="I115" s="951">
        <f t="shared" si="22"/>
        <v>0</v>
      </c>
      <c r="J115" s="1073"/>
      <c r="K115" s="1073"/>
      <c r="L115" s="1073"/>
      <c r="M115" s="1074">
        <f t="shared" ref="M115:M171" si="23">L115*10000</f>
        <v>0</v>
      </c>
      <c r="N115" s="1073"/>
      <c r="O115" s="1075">
        <f>N115*15000</f>
        <v>0</v>
      </c>
      <c r="P115" s="1076">
        <f>I115+M115+O115</f>
        <v>0</v>
      </c>
      <c r="Q115" s="1088"/>
      <c r="R115" s="125"/>
    </row>
    <row r="116" spans="2:19" s="40" customFormat="1" ht="15.95" hidden="1" customHeight="1">
      <c r="B116" s="995">
        <v>3</v>
      </c>
      <c r="C116" s="526">
        <v>41726</v>
      </c>
      <c r="D116" s="896" t="s">
        <v>358</v>
      </c>
      <c r="E116" s="521"/>
      <c r="F116" s="521"/>
      <c r="G116" s="521"/>
      <c r="H116" s="121">
        <f t="shared" si="12"/>
        <v>0</v>
      </c>
      <c r="I116" s="951">
        <f t="shared" si="22"/>
        <v>0</v>
      </c>
      <c r="J116" s="1073"/>
      <c r="K116" s="1073"/>
      <c r="L116" s="521"/>
      <c r="M116" s="1074">
        <f t="shared" si="23"/>
        <v>0</v>
      </c>
      <c r="N116" s="1073"/>
      <c r="O116" s="1075">
        <f t="shared" ref="O116:O146" si="24">N116*15000</f>
        <v>0</v>
      </c>
      <c r="P116" s="1076">
        <f t="shared" ref="P116:P144" si="25">I116+M116+O116</f>
        <v>0</v>
      </c>
      <c r="Q116" s="1088"/>
      <c r="R116" s="125"/>
    </row>
    <row r="117" spans="2:19" s="40" customFormat="1" ht="15.95" hidden="1" customHeight="1">
      <c r="B117" s="995">
        <v>4</v>
      </c>
      <c r="C117" s="526">
        <v>41727</v>
      </c>
      <c r="D117" s="896" t="s">
        <v>358</v>
      </c>
      <c r="E117" s="521"/>
      <c r="F117" s="521"/>
      <c r="G117" s="521"/>
      <c r="H117" s="121">
        <f t="shared" si="12"/>
        <v>0</v>
      </c>
      <c r="I117" s="951">
        <f t="shared" si="22"/>
        <v>0</v>
      </c>
      <c r="J117" s="1073"/>
      <c r="K117" s="1073"/>
      <c r="L117" s="521"/>
      <c r="M117" s="1074">
        <f t="shared" si="23"/>
        <v>0</v>
      </c>
      <c r="N117" s="1073"/>
      <c r="O117" s="1075"/>
      <c r="P117" s="1076">
        <f t="shared" si="25"/>
        <v>0</v>
      </c>
      <c r="Q117" s="1088"/>
      <c r="R117" s="125"/>
    </row>
    <row r="118" spans="2:19" s="40" customFormat="1" ht="15.95" hidden="1" customHeight="1">
      <c r="B118" s="995">
        <v>5</v>
      </c>
      <c r="C118" s="387">
        <v>41728</v>
      </c>
      <c r="D118" s="896" t="s">
        <v>358</v>
      </c>
      <c r="E118" s="521"/>
      <c r="F118" s="521"/>
      <c r="G118" s="521"/>
      <c r="H118" s="121">
        <f t="shared" si="12"/>
        <v>0</v>
      </c>
      <c r="I118" s="951">
        <f t="shared" si="22"/>
        <v>0</v>
      </c>
      <c r="J118" s="1073"/>
      <c r="K118" s="1073"/>
      <c r="L118" s="521"/>
      <c r="M118" s="1074">
        <f t="shared" si="23"/>
        <v>0</v>
      </c>
      <c r="N118" s="1073"/>
      <c r="O118" s="1075">
        <f t="shared" si="24"/>
        <v>0</v>
      </c>
      <c r="P118" s="1076">
        <f t="shared" si="25"/>
        <v>0</v>
      </c>
      <c r="Q118" s="1088"/>
      <c r="R118" s="125"/>
    </row>
    <row r="119" spans="2:19" s="40" customFormat="1" ht="15.95" hidden="1" customHeight="1">
      <c r="B119" s="995">
        <v>6</v>
      </c>
      <c r="C119" s="526">
        <v>41729</v>
      </c>
      <c r="D119" s="896" t="s">
        <v>358</v>
      </c>
      <c r="E119" s="521"/>
      <c r="F119" s="521"/>
      <c r="G119" s="521"/>
      <c r="H119" s="121">
        <f t="shared" si="12"/>
        <v>0</v>
      </c>
      <c r="I119" s="951">
        <f t="shared" si="22"/>
        <v>0</v>
      </c>
      <c r="J119" s="1073"/>
      <c r="K119" s="1073"/>
      <c r="L119" s="521"/>
      <c r="M119" s="1074">
        <f t="shared" si="23"/>
        <v>0</v>
      </c>
      <c r="N119" s="1073"/>
      <c r="O119" s="1075">
        <f t="shared" si="24"/>
        <v>0</v>
      </c>
      <c r="P119" s="1076">
        <f t="shared" si="25"/>
        <v>0</v>
      </c>
      <c r="Q119" s="1088"/>
      <c r="R119" s="125"/>
    </row>
    <row r="120" spans="2:19" s="40" customFormat="1" ht="15.95" hidden="1" customHeight="1">
      <c r="B120" s="995">
        <v>7</v>
      </c>
      <c r="C120" s="526">
        <v>41730</v>
      </c>
      <c r="D120" s="896" t="s">
        <v>358</v>
      </c>
      <c r="E120" s="521"/>
      <c r="F120" s="521"/>
      <c r="G120" s="521"/>
      <c r="H120" s="121">
        <f t="shared" si="12"/>
        <v>0</v>
      </c>
      <c r="I120" s="951">
        <f t="shared" si="22"/>
        <v>0</v>
      </c>
      <c r="J120" s="1073"/>
      <c r="K120" s="1073"/>
      <c r="L120" s="521"/>
      <c r="M120" s="1074">
        <f t="shared" si="23"/>
        <v>0</v>
      </c>
      <c r="N120" s="1073"/>
      <c r="O120" s="1075">
        <f t="shared" si="24"/>
        <v>0</v>
      </c>
      <c r="P120" s="1076">
        <f t="shared" si="25"/>
        <v>0</v>
      </c>
      <c r="Q120" s="1088"/>
      <c r="R120" s="125"/>
    </row>
    <row r="121" spans="2:19" s="40" customFormat="1" ht="15.95" hidden="1" customHeight="1">
      <c r="B121" s="995">
        <v>8</v>
      </c>
      <c r="C121" s="526">
        <v>41731</v>
      </c>
      <c r="D121" s="896" t="s">
        <v>358</v>
      </c>
      <c r="E121" s="521"/>
      <c r="F121" s="521"/>
      <c r="G121" s="521"/>
      <c r="H121" s="121">
        <f t="shared" si="12"/>
        <v>0</v>
      </c>
      <c r="I121" s="951">
        <f t="shared" si="22"/>
        <v>0</v>
      </c>
      <c r="J121" s="1073"/>
      <c r="K121" s="1073"/>
      <c r="L121" s="521"/>
      <c r="M121" s="1074">
        <f t="shared" si="23"/>
        <v>0</v>
      </c>
      <c r="N121" s="1073"/>
      <c r="O121" s="1075"/>
      <c r="P121" s="1076">
        <f t="shared" si="25"/>
        <v>0</v>
      </c>
      <c r="Q121" s="1088"/>
      <c r="R121" s="125"/>
    </row>
    <row r="122" spans="2:19" s="40" customFormat="1" ht="15.95" hidden="1" customHeight="1">
      <c r="B122" s="995">
        <v>9</v>
      </c>
      <c r="C122" s="526">
        <v>41732</v>
      </c>
      <c r="D122" s="896" t="s">
        <v>358</v>
      </c>
      <c r="E122" s="521"/>
      <c r="F122" s="521"/>
      <c r="G122" s="521"/>
      <c r="H122" s="121">
        <f t="shared" si="12"/>
        <v>0</v>
      </c>
      <c r="I122" s="951">
        <f t="shared" si="22"/>
        <v>0</v>
      </c>
      <c r="J122" s="1073"/>
      <c r="K122" s="1073"/>
      <c r="L122" s="1073"/>
      <c r="M122" s="1074">
        <f t="shared" si="23"/>
        <v>0</v>
      </c>
      <c r="N122" s="1073"/>
      <c r="O122" s="1075">
        <f t="shared" si="24"/>
        <v>0</v>
      </c>
      <c r="P122" s="1076">
        <f t="shared" si="25"/>
        <v>0</v>
      </c>
      <c r="Q122" s="1088"/>
      <c r="R122" s="125"/>
    </row>
    <row r="123" spans="2:19" s="40" customFormat="1" ht="15.95" hidden="1" customHeight="1">
      <c r="B123" s="995">
        <v>10</v>
      </c>
      <c r="C123" s="526">
        <v>41733</v>
      </c>
      <c r="D123" s="896" t="s">
        <v>358</v>
      </c>
      <c r="E123" s="521"/>
      <c r="F123" s="521"/>
      <c r="G123" s="521"/>
      <c r="H123" s="121">
        <f t="shared" si="12"/>
        <v>0</v>
      </c>
      <c r="I123" s="951">
        <f t="shared" si="22"/>
        <v>0</v>
      </c>
      <c r="J123" s="1073"/>
      <c r="K123" s="1073"/>
      <c r="L123" s="521"/>
      <c r="M123" s="1074">
        <f t="shared" si="23"/>
        <v>0</v>
      </c>
      <c r="N123" s="1073"/>
      <c r="O123" s="1075">
        <f t="shared" si="24"/>
        <v>0</v>
      </c>
      <c r="P123" s="1076">
        <f t="shared" si="25"/>
        <v>0</v>
      </c>
      <c r="Q123" s="1088"/>
      <c r="R123" s="125"/>
    </row>
    <row r="124" spans="2:19" s="40" customFormat="1" ht="15.95" hidden="1" customHeight="1">
      <c r="B124" s="995">
        <v>11</v>
      </c>
      <c r="C124" s="526">
        <v>41734</v>
      </c>
      <c r="D124" s="896" t="s">
        <v>358</v>
      </c>
      <c r="E124" s="521"/>
      <c r="F124" s="521"/>
      <c r="G124" s="521"/>
      <c r="H124" s="121">
        <f t="shared" si="12"/>
        <v>0</v>
      </c>
      <c r="I124" s="951">
        <f t="shared" si="22"/>
        <v>0</v>
      </c>
      <c r="J124" s="1073"/>
      <c r="K124" s="1073"/>
      <c r="L124" s="1073"/>
      <c r="M124" s="1074">
        <f t="shared" si="23"/>
        <v>0</v>
      </c>
      <c r="N124" s="1073"/>
      <c r="O124" s="1075">
        <f t="shared" si="24"/>
        <v>0</v>
      </c>
      <c r="P124" s="1076">
        <f t="shared" si="25"/>
        <v>0</v>
      </c>
      <c r="Q124" s="1088"/>
      <c r="R124" s="125"/>
    </row>
    <row r="125" spans="2:19" s="40" customFormat="1" ht="15.95" hidden="1" customHeight="1">
      <c r="B125" s="995">
        <v>12</v>
      </c>
      <c r="C125" s="387">
        <v>41735</v>
      </c>
      <c r="D125" s="896" t="s">
        <v>358</v>
      </c>
      <c r="E125" s="521"/>
      <c r="F125" s="521"/>
      <c r="G125" s="521"/>
      <c r="H125" s="121">
        <f t="shared" si="12"/>
        <v>0</v>
      </c>
      <c r="I125" s="951">
        <f t="shared" si="22"/>
        <v>0</v>
      </c>
      <c r="J125" s="1073"/>
      <c r="K125" s="1073"/>
      <c r="L125" s="521"/>
      <c r="M125" s="1074">
        <f t="shared" si="23"/>
        <v>0</v>
      </c>
      <c r="N125" s="1073"/>
      <c r="O125" s="1075">
        <f t="shared" si="24"/>
        <v>0</v>
      </c>
      <c r="P125" s="1076">
        <f t="shared" si="25"/>
        <v>0</v>
      </c>
      <c r="Q125" s="1088"/>
      <c r="R125" s="125"/>
    </row>
    <row r="126" spans="2:19" s="40" customFormat="1" ht="15.95" hidden="1" customHeight="1">
      <c r="B126" s="995">
        <v>13</v>
      </c>
      <c r="C126" s="526">
        <v>41736</v>
      </c>
      <c r="D126" s="896" t="s">
        <v>358</v>
      </c>
      <c r="E126" s="521"/>
      <c r="F126" s="521"/>
      <c r="G126" s="521"/>
      <c r="H126" s="121">
        <f t="shared" si="12"/>
        <v>0</v>
      </c>
      <c r="I126" s="951">
        <f t="shared" si="22"/>
        <v>0</v>
      </c>
      <c r="J126" s="1073"/>
      <c r="K126" s="1073"/>
      <c r="L126" s="1073"/>
      <c r="M126" s="1074">
        <f t="shared" si="23"/>
        <v>0</v>
      </c>
      <c r="N126" s="1073"/>
      <c r="O126" s="1075">
        <f t="shared" si="24"/>
        <v>0</v>
      </c>
      <c r="P126" s="1076">
        <f t="shared" si="25"/>
        <v>0</v>
      </c>
      <c r="Q126" s="1088"/>
      <c r="R126" s="125"/>
    </row>
    <row r="127" spans="2:19" s="40" customFormat="1" ht="15.95" hidden="1" customHeight="1">
      <c r="B127" s="995">
        <v>14</v>
      </c>
      <c r="C127" s="526">
        <v>41737</v>
      </c>
      <c r="D127" s="896" t="s">
        <v>358</v>
      </c>
      <c r="E127" s="521"/>
      <c r="F127" s="521"/>
      <c r="G127" s="521"/>
      <c r="H127" s="121">
        <f t="shared" si="12"/>
        <v>0</v>
      </c>
      <c r="I127" s="951">
        <f t="shared" si="22"/>
        <v>0</v>
      </c>
      <c r="J127" s="1073"/>
      <c r="K127" s="1073"/>
      <c r="L127" s="1073"/>
      <c r="M127" s="1074">
        <f t="shared" si="23"/>
        <v>0</v>
      </c>
      <c r="N127" s="1073"/>
      <c r="O127" s="1075">
        <f t="shared" si="24"/>
        <v>0</v>
      </c>
      <c r="P127" s="1076">
        <f t="shared" si="25"/>
        <v>0</v>
      </c>
      <c r="Q127" s="1088"/>
      <c r="R127" s="125"/>
    </row>
    <row r="128" spans="2:19" s="40" customFormat="1" ht="15.95" hidden="1" customHeight="1">
      <c r="B128" s="995">
        <v>15</v>
      </c>
      <c r="C128" s="526">
        <v>41738</v>
      </c>
      <c r="D128" s="896" t="s">
        <v>358</v>
      </c>
      <c r="E128" s="521"/>
      <c r="F128" s="521"/>
      <c r="G128" s="521"/>
      <c r="H128" s="121">
        <f t="shared" si="12"/>
        <v>0</v>
      </c>
      <c r="I128" s="951">
        <f t="shared" si="22"/>
        <v>0</v>
      </c>
      <c r="J128" s="1073"/>
      <c r="K128" s="1073"/>
      <c r="L128" s="521"/>
      <c r="M128" s="1074">
        <f t="shared" si="23"/>
        <v>0</v>
      </c>
      <c r="N128" s="1073"/>
      <c r="O128" s="1075">
        <f t="shared" si="24"/>
        <v>0</v>
      </c>
      <c r="P128" s="1076">
        <f t="shared" si="25"/>
        <v>0</v>
      </c>
      <c r="Q128" s="1088"/>
      <c r="R128" s="125"/>
    </row>
    <row r="129" spans="2:18" s="40" customFormat="1" ht="15.95" hidden="1" customHeight="1">
      <c r="B129" s="995">
        <v>16</v>
      </c>
      <c r="C129" s="526">
        <v>41739</v>
      </c>
      <c r="D129" s="896" t="s">
        <v>358</v>
      </c>
      <c r="E129" s="521"/>
      <c r="F129" s="521"/>
      <c r="G129" s="521"/>
      <c r="H129" s="121">
        <f t="shared" si="12"/>
        <v>0</v>
      </c>
      <c r="I129" s="951">
        <f t="shared" si="22"/>
        <v>0</v>
      </c>
      <c r="J129" s="1073"/>
      <c r="K129" s="1073"/>
      <c r="L129" s="1073"/>
      <c r="M129" s="1074">
        <f t="shared" si="23"/>
        <v>0</v>
      </c>
      <c r="N129" s="1073"/>
      <c r="O129" s="1075">
        <f t="shared" si="24"/>
        <v>0</v>
      </c>
      <c r="P129" s="1076">
        <f t="shared" si="25"/>
        <v>0</v>
      </c>
      <c r="Q129" s="1088"/>
      <c r="R129" s="125"/>
    </row>
    <row r="130" spans="2:18" s="40" customFormat="1" ht="15.95" hidden="1" customHeight="1">
      <c r="B130" s="995">
        <v>17</v>
      </c>
      <c r="C130" s="526">
        <v>41740</v>
      </c>
      <c r="D130" s="1073" t="s">
        <v>456</v>
      </c>
      <c r="E130" s="521"/>
      <c r="F130" s="521"/>
      <c r="G130" s="521"/>
      <c r="H130" s="121">
        <f t="shared" si="12"/>
        <v>0</v>
      </c>
      <c r="I130" s="951">
        <f t="shared" si="22"/>
        <v>0</v>
      </c>
      <c r="J130" s="1073"/>
      <c r="K130" s="1073"/>
      <c r="L130" s="1073"/>
      <c r="M130" s="1074">
        <f t="shared" si="23"/>
        <v>0</v>
      </c>
      <c r="N130" s="1073"/>
      <c r="O130" s="1075">
        <f t="shared" si="24"/>
        <v>0</v>
      </c>
      <c r="P130" s="1076">
        <f t="shared" si="25"/>
        <v>0</v>
      </c>
      <c r="Q130" s="1088"/>
      <c r="R130" s="125"/>
    </row>
    <row r="131" spans="2:18" s="40" customFormat="1" ht="15.95" hidden="1" customHeight="1">
      <c r="B131" s="995">
        <v>18</v>
      </c>
      <c r="C131" s="526">
        <v>41741</v>
      </c>
      <c r="D131" s="1085" t="s">
        <v>457</v>
      </c>
      <c r="E131" s="521"/>
      <c r="F131" s="521"/>
      <c r="G131" s="521"/>
      <c r="H131" s="121">
        <f t="shared" si="12"/>
        <v>0</v>
      </c>
      <c r="I131" s="951">
        <f t="shared" si="22"/>
        <v>0</v>
      </c>
      <c r="J131" s="1073"/>
      <c r="K131" s="1073"/>
      <c r="L131" s="1073"/>
      <c r="M131" s="1074">
        <f t="shared" si="23"/>
        <v>0</v>
      </c>
      <c r="N131" s="1073"/>
      <c r="O131" s="1075">
        <f t="shared" si="24"/>
        <v>0</v>
      </c>
      <c r="P131" s="1076">
        <f t="shared" si="25"/>
        <v>0</v>
      </c>
      <c r="Q131" s="1088">
        <v>35000</v>
      </c>
      <c r="R131" s="125"/>
    </row>
    <row r="132" spans="2:18" s="40" customFormat="1" ht="15.95" hidden="1" customHeight="1">
      <c r="B132" s="995">
        <v>19</v>
      </c>
      <c r="C132" s="387">
        <v>41742</v>
      </c>
      <c r="D132" s="591" t="s">
        <v>443</v>
      </c>
      <c r="E132" s="46" t="s">
        <v>415</v>
      </c>
      <c r="F132" s="521">
        <v>1</v>
      </c>
      <c r="G132" s="521">
        <v>30</v>
      </c>
      <c r="H132" s="121">
        <f t="shared" si="12"/>
        <v>30</v>
      </c>
      <c r="I132" s="951">
        <f t="shared" si="22"/>
        <v>900</v>
      </c>
      <c r="J132" s="1073"/>
      <c r="K132" s="1073"/>
      <c r="L132" s="521">
        <v>7</v>
      </c>
      <c r="M132" s="1074">
        <f t="shared" si="23"/>
        <v>70000</v>
      </c>
      <c r="N132" s="1073"/>
      <c r="O132" s="1075">
        <f t="shared" si="24"/>
        <v>0</v>
      </c>
      <c r="P132" s="1076">
        <f t="shared" si="25"/>
        <v>70900</v>
      </c>
      <c r="Q132" s="1088">
        <v>35000</v>
      </c>
      <c r="R132" s="125"/>
    </row>
    <row r="133" spans="2:18" s="40" customFormat="1" ht="15.95" hidden="1" customHeight="1">
      <c r="B133" s="995">
        <v>20</v>
      </c>
      <c r="C133" s="526">
        <v>41743</v>
      </c>
      <c r="D133" s="591" t="s">
        <v>443</v>
      </c>
      <c r="E133" s="46" t="s">
        <v>415</v>
      </c>
      <c r="F133" s="521">
        <v>2</v>
      </c>
      <c r="G133" s="521">
        <v>30</v>
      </c>
      <c r="H133" s="121">
        <f t="shared" si="12"/>
        <v>60</v>
      </c>
      <c r="I133" s="951">
        <f>F133*G133*H133</f>
        <v>3600</v>
      </c>
      <c r="J133" s="1073"/>
      <c r="K133" s="1073"/>
      <c r="L133" s="521">
        <v>7</v>
      </c>
      <c r="M133" s="1074">
        <f t="shared" si="23"/>
        <v>70000</v>
      </c>
      <c r="N133" s="1073"/>
      <c r="O133" s="1075">
        <f t="shared" si="24"/>
        <v>0</v>
      </c>
      <c r="P133" s="1076">
        <f t="shared" si="25"/>
        <v>73600</v>
      </c>
      <c r="Q133" s="1088">
        <v>35000</v>
      </c>
      <c r="R133" s="125"/>
    </row>
    <row r="134" spans="2:18" s="40" customFormat="1" ht="15.95" hidden="1" customHeight="1">
      <c r="B134" s="995">
        <v>21</v>
      </c>
      <c r="C134" s="526">
        <v>41744</v>
      </c>
      <c r="D134" s="591" t="s">
        <v>443</v>
      </c>
      <c r="E134" s="46" t="s">
        <v>415</v>
      </c>
      <c r="F134" s="521">
        <v>1</v>
      </c>
      <c r="G134" s="521">
        <v>30</v>
      </c>
      <c r="H134" s="121">
        <f t="shared" si="12"/>
        <v>30</v>
      </c>
      <c r="I134" s="951">
        <f t="shared" si="22"/>
        <v>900</v>
      </c>
      <c r="J134" s="1073"/>
      <c r="K134" s="1073"/>
      <c r="L134" s="1073"/>
      <c r="M134" s="1074">
        <f t="shared" si="23"/>
        <v>0</v>
      </c>
      <c r="N134" s="1073"/>
      <c r="O134" s="1075">
        <f t="shared" si="24"/>
        <v>0</v>
      </c>
      <c r="P134" s="1076">
        <f t="shared" si="25"/>
        <v>900</v>
      </c>
      <c r="Q134" s="1088">
        <v>35000</v>
      </c>
      <c r="R134" s="125"/>
    </row>
    <row r="135" spans="2:18" s="40" customFormat="1" ht="15.95" hidden="1" customHeight="1">
      <c r="B135" s="995">
        <v>22</v>
      </c>
      <c r="C135" s="526">
        <v>41745</v>
      </c>
      <c r="D135" s="1085" t="s">
        <v>300</v>
      </c>
      <c r="E135" s="521"/>
      <c r="F135" s="521"/>
      <c r="G135" s="521"/>
      <c r="H135" s="121">
        <f t="shared" si="12"/>
        <v>0</v>
      </c>
      <c r="I135" s="951">
        <f t="shared" si="22"/>
        <v>0</v>
      </c>
      <c r="J135" s="1077"/>
      <c r="K135" s="1077"/>
      <c r="L135" s="1073"/>
      <c r="M135" s="1074">
        <f t="shared" si="23"/>
        <v>0</v>
      </c>
      <c r="N135" s="1073"/>
      <c r="O135" s="1075">
        <f t="shared" si="24"/>
        <v>0</v>
      </c>
      <c r="P135" s="1076">
        <f t="shared" si="25"/>
        <v>0</v>
      </c>
      <c r="Q135" s="1088">
        <v>35000</v>
      </c>
      <c r="R135" s="125"/>
    </row>
    <row r="136" spans="2:18" s="31" customFormat="1" ht="15.95" hidden="1" customHeight="1">
      <c r="B136" s="1090">
        <v>23</v>
      </c>
      <c r="C136" s="526">
        <v>41746</v>
      </c>
      <c r="D136" s="592" t="s">
        <v>431</v>
      </c>
      <c r="E136" s="43" t="s">
        <v>444</v>
      </c>
      <c r="F136" s="46">
        <v>2</v>
      </c>
      <c r="G136" s="46"/>
      <c r="H136" s="764">
        <f t="shared" si="12"/>
        <v>0</v>
      </c>
      <c r="I136" s="122">
        <f>H136*500</f>
        <v>0</v>
      </c>
      <c r="J136" s="1091" t="s">
        <v>70</v>
      </c>
      <c r="K136" s="779">
        <v>20000</v>
      </c>
      <c r="L136" s="46"/>
      <c r="M136" s="1092">
        <f t="shared" si="23"/>
        <v>0</v>
      </c>
      <c r="N136" s="1093"/>
      <c r="O136" s="1094">
        <f t="shared" si="24"/>
        <v>0</v>
      </c>
      <c r="P136" s="1095">
        <f t="shared" si="25"/>
        <v>0</v>
      </c>
      <c r="Q136" s="1096">
        <v>35000</v>
      </c>
      <c r="R136" s="125"/>
    </row>
    <row r="137" spans="2:18" s="40" customFormat="1" ht="15.95" hidden="1" customHeight="1">
      <c r="B137" s="995">
        <v>24</v>
      </c>
      <c r="C137" s="526">
        <v>41747</v>
      </c>
      <c r="D137" s="591" t="s">
        <v>462</v>
      </c>
      <c r="E137" s="521"/>
      <c r="F137" s="521"/>
      <c r="G137" s="521"/>
      <c r="H137" s="121">
        <f t="shared" si="12"/>
        <v>0</v>
      </c>
      <c r="I137" s="951">
        <f t="shared" si="22"/>
        <v>0</v>
      </c>
      <c r="J137" s="1078"/>
      <c r="K137" s="1078"/>
      <c r="L137" s="359"/>
      <c r="M137" s="1074">
        <f t="shared" si="23"/>
        <v>0</v>
      </c>
      <c r="N137" s="1073"/>
      <c r="O137" s="1075">
        <f t="shared" si="24"/>
        <v>0</v>
      </c>
      <c r="P137" s="1076">
        <f t="shared" si="25"/>
        <v>0</v>
      </c>
      <c r="Q137" s="1088">
        <v>35000</v>
      </c>
      <c r="R137" s="125"/>
    </row>
    <row r="138" spans="2:18" s="40" customFormat="1" ht="15.95" hidden="1" customHeight="1">
      <c r="B138" s="995">
        <v>25</v>
      </c>
      <c r="C138" s="526">
        <v>41748</v>
      </c>
      <c r="D138" s="591" t="s">
        <v>458</v>
      </c>
      <c r="E138" s="521"/>
      <c r="F138" s="521"/>
      <c r="G138" s="521"/>
      <c r="H138" s="121">
        <f t="shared" si="12"/>
        <v>0</v>
      </c>
      <c r="I138" s="951">
        <f t="shared" si="22"/>
        <v>0</v>
      </c>
      <c r="J138" s="1079"/>
      <c r="K138" s="1079"/>
      <c r="L138" s="359"/>
      <c r="M138" s="1074">
        <f t="shared" si="23"/>
        <v>0</v>
      </c>
      <c r="N138" s="1073"/>
      <c r="O138" s="1075">
        <f t="shared" si="24"/>
        <v>0</v>
      </c>
      <c r="P138" s="1076">
        <f t="shared" si="25"/>
        <v>0</v>
      </c>
      <c r="Q138" s="1088"/>
      <c r="R138" s="125"/>
    </row>
    <row r="139" spans="2:18" s="40" customFormat="1" ht="15.95" hidden="1" customHeight="1">
      <c r="B139" s="995">
        <v>26</v>
      </c>
      <c r="C139" s="387">
        <v>41749</v>
      </c>
      <c r="D139" s="591" t="s">
        <v>458</v>
      </c>
      <c r="E139" s="521"/>
      <c r="F139" s="521"/>
      <c r="G139" s="521"/>
      <c r="H139" s="121">
        <f t="shared" si="12"/>
        <v>0</v>
      </c>
      <c r="I139" s="951">
        <f t="shared" si="22"/>
        <v>0</v>
      </c>
      <c r="J139" s="1078"/>
      <c r="K139" s="1078"/>
      <c r="L139" s="359"/>
      <c r="M139" s="1074">
        <f t="shared" si="23"/>
        <v>0</v>
      </c>
      <c r="N139" s="1073"/>
      <c r="O139" s="1075">
        <f t="shared" si="24"/>
        <v>0</v>
      </c>
      <c r="P139" s="1076">
        <f t="shared" si="25"/>
        <v>0</v>
      </c>
      <c r="Q139" s="1088"/>
      <c r="R139" s="125"/>
    </row>
    <row r="140" spans="2:18" s="40" customFormat="1" ht="15.95" hidden="1" customHeight="1">
      <c r="B140" s="995">
        <v>27</v>
      </c>
      <c r="C140" s="526">
        <v>41750</v>
      </c>
      <c r="D140" s="591" t="s">
        <v>458</v>
      </c>
      <c r="E140" s="521"/>
      <c r="F140" s="521"/>
      <c r="G140" s="521"/>
      <c r="H140" s="121">
        <f t="shared" si="12"/>
        <v>0</v>
      </c>
      <c r="I140" s="951">
        <f t="shared" si="22"/>
        <v>0</v>
      </c>
      <c r="J140" s="1078"/>
      <c r="K140" s="1078"/>
      <c r="L140" s="359"/>
      <c r="M140" s="1074">
        <f t="shared" si="23"/>
        <v>0</v>
      </c>
      <c r="N140" s="1073"/>
      <c r="O140" s="1075">
        <f t="shared" si="24"/>
        <v>0</v>
      </c>
      <c r="P140" s="1076">
        <f t="shared" si="25"/>
        <v>0</v>
      </c>
      <c r="Q140" s="1088"/>
      <c r="R140" s="125"/>
    </row>
    <row r="141" spans="2:18" s="40" customFormat="1" ht="15.95" hidden="1" customHeight="1">
      <c r="B141" s="995">
        <v>28</v>
      </c>
      <c r="C141" s="526">
        <v>41751</v>
      </c>
      <c r="D141" s="591" t="s">
        <v>458</v>
      </c>
      <c r="E141" s="521"/>
      <c r="F141" s="521"/>
      <c r="G141" s="521"/>
      <c r="H141" s="121">
        <f t="shared" si="12"/>
        <v>0</v>
      </c>
      <c r="I141" s="951">
        <f t="shared" si="22"/>
        <v>0</v>
      </c>
      <c r="J141" s="1078"/>
      <c r="K141" s="1078"/>
      <c r="L141" s="359"/>
      <c r="M141" s="1074">
        <f t="shared" si="23"/>
        <v>0</v>
      </c>
      <c r="N141" s="1073"/>
      <c r="O141" s="1075">
        <f t="shared" si="24"/>
        <v>0</v>
      </c>
      <c r="P141" s="1076">
        <f t="shared" si="25"/>
        <v>0</v>
      </c>
      <c r="Q141" s="1088"/>
      <c r="R141" s="125"/>
    </row>
    <row r="142" spans="2:18" s="40" customFormat="1" ht="15.95" hidden="1" customHeight="1">
      <c r="B142" s="995">
        <v>29</v>
      </c>
      <c r="C142" s="526">
        <v>41752</v>
      </c>
      <c r="D142" s="591" t="s">
        <v>458</v>
      </c>
      <c r="E142" s="521"/>
      <c r="F142" s="521"/>
      <c r="G142" s="521"/>
      <c r="H142" s="121">
        <f t="shared" si="12"/>
        <v>0</v>
      </c>
      <c r="I142" s="951">
        <f t="shared" si="22"/>
        <v>0</v>
      </c>
      <c r="J142" s="1073"/>
      <c r="K142" s="1073"/>
      <c r="L142" s="521"/>
      <c r="M142" s="1074">
        <f t="shared" si="23"/>
        <v>0</v>
      </c>
      <c r="N142" s="1073"/>
      <c r="O142" s="1075">
        <f t="shared" si="24"/>
        <v>0</v>
      </c>
      <c r="P142" s="1076">
        <f t="shared" si="25"/>
        <v>0</v>
      </c>
      <c r="Q142" s="1088"/>
      <c r="R142" s="125"/>
    </row>
    <row r="143" spans="2:18" s="40" customFormat="1" ht="15.95" hidden="1" customHeight="1">
      <c r="B143" s="995">
        <v>30</v>
      </c>
      <c r="C143" s="526">
        <v>41753</v>
      </c>
      <c r="D143" s="591" t="s">
        <v>458</v>
      </c>
      <c r="E143" s="521"/>
      <c r="F143" s="521"/>
      <c r="G143" s="521"/>
      <c r="H143" s="121">
        <f t="shared" si="12"/>
        <v>0</v>
      </c>
      <c r="I143" s="951">
        <f t="shared" si="22"/>
        <v>0</v>
      </c>
      <c r="J143" s="359"/>
      <c r="K143" s="359"/>
      <c r="L143" s="359"/>
      <c r="M143" s="1074">
        <f t="shared" si="23"/>
        <v>0</v>
      </c>
      <c r="N143" s="1073"/>
      <c r="O143" s="1075">
        <f t="shared" si="24"/>
        <v>0</v>
      </c>
      <c r="P143" s="1076">
        <f t="shared" si="25"/>
        <v>0</v>
      </c>
      <c r="Q143" s="1088"/>
      <c r="R143" s="125"/>
    </row>
    <row r="144" spans="2:18" s="40" customFormat="1" ht="15.95" hidden="1" customHeight="1" thickBot="1">
      <c r="B144" s="1004">
        <v>31</v>
      </c>
      <c r="C144" s="791">
        <v>41754</v>
      </c>
      <c r="D144" s="604" t="s">
        <v>458</v>
      </c>
      <c r="E144" s="1080"/>
      <c r="F144" s="1080"/>
      <c r="G144" s="1080"/>
      <c r="H144" s="1081"/>
      <c r="I144" s="963">
        <f t="shared" si="22"/>
        <v>0</v>
      </c>
      <c r="J144" s="1081"/>
      <c r="K144" s="1081"/>
      <c r="L144" s="1081"/>
      <c r="M144" s="1082">
        <f t="shared" si="23"/>
        <v>0</v>
      </c>
      <c r="N144" s="1081"/>
      <c r="O144" s="1083">
        <f t="shared" si="24"/>
        <v>0</v>
      </c>
      <c r="P144" s="1084">
        <f t="shared" si="25"/>
        <v>0</v>
      </c>
      <c r="Q144" s="1089"/>
      <c r="R144" s="792"/>
    </row>
    <row r="145" spans="1:18" s="40" customFormat="1" ht="15.95" hidden="1" customHeight="1">
      <c r="A145" s="18"/>
      <c r="B145" s="1109">
        <v>1</v>
      </c>
      <c r="C145" s="1110">
        <v>41755</v>
      </c>
      <c r="D145" s="896"/>
      <c r="E145" s="770"/>
      <c r="F145" s="770"/>
      <c r="G145" s="771"/>
      <c r="H145" s="771">
        <f t="shared" ref="H145:H214" si="26">F145*G145</f>
        <v>0</v>
      </c>
      <c r="I145" s="772">
        <f t="shared" ref="I145:I214" si="27">H145*500</f>
        <v>0</v>
      </c>
      <c r="J145" s="773"/>
      <c r="K145" s="772"/>
      <c r="L145" s="123"/>
      <c r="M145" s="1105">
        <f t="shared" si="23"/>
        <v>0</v>
      </c>
      <c r="N145" s="1104"/>
      <c r="O145" s="1105">
        <f t="shared" si="24"/>
        <v>0</v>
      </c>
      <c r="P145" s="774">
        <f t="shared" ref="P145:P214" si="28">I145+K145+M145+O145</f>
        <v>0</v>
      </c>
      <c r="Q145" s="774"/>
      <c r="R145" s="775"/>
    </row>
    <row r="146" spans="1:18" s="340" customFormat="1" ht="15.95" hidden="1" customHeight="1">
      <c r="A146" s="339"/>
      <c r="B146" s="1111">
        <v>2</v>
      </c>
      <c r="C146" s="1112">
        <v>41756</v>
      </c>
      <c r="D146" s="896"/>
      <c r="E146" s="1104"/>
      <c r="F146" s="1104"/>
      <c r="G146" s="123"/>
      <c r="H146" s="764">
        <f t="shared" si="26"/>
        <v>0</v>
      </c>
      <c r="I146" s="1102">
        <f t="shared" si="27"/>
        <v>0</v>
      </c>
      <c r="J146" s="777"/>
      <c r="K146" s="1102"/>
      <c r="L146" s="123"/>
      <c r="M146" s="1105">
        <f t="shared" si="23"/>
        <v>0</v>
      </c>
      <c r="N146" s="1104"/>
      <c r="O146" s="1105">
        <f t="shared" si="24"/>
        <v>0</v>
      </c>
      <c r="P146" s="1105">
        <f t="shared" si="28"/>
        <v>0</v>
      </c>
      <c r="Q146" s="1105"/>
      <c r="R146" s="125"/>
    </row>
    <row r="147" spans="1:18" s="40" customFormat="1" ht="15.95" hidden="1" customHeight="1">
      <c r="A147" s="19"/>
      <c r="B147" s="1113">
        <v>3</v>
      </c>
      <c r="C147" s="1110">
        <v>41757</v>
      </c>
      <c r="D147" s="896"/>
      <c r="E147" s="1104"/>
      <c r="F147" s="1104"/>
      <c r="G147" s="1104"/>
      <c r="H147" s="764">
        <f t="shared" si="26"/>
        <v>0</v>
      </c>
      <c r="I147" s="122">
        <f t="shared" si="27"/>
        <v>0</v>
      </c>
      <c r="J147" s="1104"/>
      <c r="K147" s="779"/>
      <c r="L147" s="123"/>
      <c r="M147" s="1105">
        <f t="shared" si="23"/>
        <v>0</v>
      </c>
      <c r="N147" s="1104"/>
      <c r="O147" s="1105">
        <f>N147*15000</f>
        <v>0</v>
      </c>
      <c r="P147" s="1105">
        <f t="shared" si="28"/>
        <v>0</v>
      </c>
      <c r="Q147" s="780"/>
      <c r="R147" s="781"/>
    </row>
    <row r="148" spans="1:18" s="40" customFormat="1" ht="15.95" hidden="1" customHeight="1">
      <c r="A148" s="19"/>
      <c r="B148" s="1113">
        <v>4</v>
      </c>
      <c r="C148" s="1110">
        <v>41758</v>
      </c>
      <c r="D148" s="896"/>
      <c r="E148" s="1104"/>
      <c r="F148" s="1104"/>
      <c r="G148" s="764"/>
      <c r="H148" s="764">
        <f t="shared" si="26"/>
        <v>0</v>
      </c>
      <c r="I148" s="1102">
        <f t="shared" si="27"/>
        <v>0</v>
      </c>
      <c r="J148" s="1104"/>
      <c r="K148" s="1102"/>
      <c r="L148" s="123"/>
      <c r="M148" s="1105">
        <f t="shared" si="23"/>
        <v>0</v>
      </c>
      <c r="N148" s="1104"/>
      <c r="O148" s="1105">
        <f>N148*15000</f>
        <v>0</v>
      </c>
      <c r="P148" s="1105">
        <f t="shared" si="28"/>
        <v>0</v>
      </c>
      <c r="Q148" s="782"/>
      <c r="R148" s="783"/>
    </row>
    <row r="149" spans="1:18" s="40" customFormat="1" ht="15.95" hidden="1" customHeight="1">
      <c r="A149" s="19"/>
      <c r="B149" s="1113">
        <v>5</v>
      </c>
      <c r="C149" s="1110">
        <v>41759</v>
      </c>
      <c r="D149" s="896"/>
      <c r="E149" s="1104"/>
      <c r="F149" s="784"/>
      <c r="G149" s="785"/>
      <c r="H149" s="764">
        <f t="shared" si="26"/>
        <v>0</v>
      </c>
      <c r="I149" s="1102">
        <f t="shared" si="27"/>
        <v>0</v>
      </c>
      <c r="J149" s="786"/>
      <c r="K149" s="787"/>
      <c r="L149" s="123"/>
      <c r="M149" s="1105">
        <f t="shared" si="23"/>
        <v>0</v>
      </c>
      <c r="N149" s="1104"/>
      <c r="O149" s="1105">
        <f>N149*15000</f>
        <v>0</v>
      </c>
      <c r="P149" s="1105">
        <f t="shared" si="28"/>
        <v>0</v>
      </c>
      <c r="Q149" s="788"/>
      <c r="R149" s="789"/>
    </row>
    <row r="150" spans="1:18" s="40" customFormat="1" ht="15.95" hidden="1" customHeight="1">
      <c r="A150" s="19"/>
      <c r="B150" s="1113">
        <v>6</v>
      </c>
      <c r="C150" s="1110">
        <v>41760</v>
      </c>
      <c r="D150" s="896"/>
      <c r="E150" s="120"/>
      <c r="F150" s="1104"/>
      <c r="G150" s="764"/>
      <c r="H150" s="764">
        <f t="shared" si="26"/>
        <v>0</v>
      </c>
      <c r="I150" s="1102">
        <f t="shared" si="27"/>
        <v>0</v>
      </c>
      <c r="J150" s="777"/>
      <c r="K150" s="1102"/>
      <c r="L150" s="123"/>
      <c r="M150" s="1105">
        <f t="shared" si="23"/>
        <v>0</v>
      </c>
      <c r="N150" s="1104"/>
      <c r="O150" s="1105">
        <f>N150*15000</f>
        <v>0</v>
      </c>
      <c r="P150" s="1105">
        <f t="shared" si="28"/>
        <v>0</v>
      </c>
      <c r="Q150" s="1105"/>
      <c r="R150" s="125"/>
    </row>
    <row r="151" spans="1:18" s="40" customFormat="1" ht="15.95" hidden="1" customHeight="1">
      <c r="A151" s="19"/>
      <c r="B151" s="1113">
        <v>7</v>
      </c>
      <c r="C151" s="1110">
        <v>41761</v>
      </c>
      <c r="D151" s="896"/>
      <c r="E151" s="1104"/>
      <c r="F151" s="1104"/>
      <c r="G151" s="764"/>
      <c r="H151" s="764">
        <f t="shared" si="26"/>
        <v>0</v>
      </c>
      <c r="I151" s="1102">
        <f t="shared" si="27"/>
        <v>0</v>
      </c>
      <c r="J151" s="1104"/>
      <c r="K151" s="1105"/>
      <c r="L151" s="123"/>
      <c r="M151" s="1105">
        <f t="shared" si="23"/>
        <v>0</v>
      </c>
      <c r="N151" s="1104"/>
      <c r="O151" s="1105">
        <f>N151*15000</f>
        <v>0</v>
      </c>
      <c r="P151" s="1105">
        <f t="shared" si="28"/>
        <v>0</v>
      </c>
      <c r="Q151" s="1105"/>
      <c r="R151" s="125"/>
    </row>
    <row r="152" spans="1:18" s="40" customFormat="1" ht="15.95" hidden="1" customHeight="1">
      <c r="A152" s="19"/>
      <c r="B152" s="1113">
        <v>8</v>
      </c>
      <c r="C152" s="1110">
        <v>41762</v>
      </c>
      <c r="D152" s="896"/>
      <c r="E152" s="1104"/>
      <c r="F152" s="784"/>
      <c r="G152" s="785"/>
      <c r="H152" s="764">
        <f t="shared" si="26"/>
        <v>0</v>
      </c>
      <c r="I152" s="1102">
        <f t="shared" si="27"/>
        <v>0</v>
      </c>
      <c r="J152" s="786"/>
      <c r="K152" s="787"/>
      <c r="L152" s="123"/>
      <c r="M152" s="1105">
        <f t="shared" si="23"/>
        <v>0</v>
      </c>
      <c r="N152" s="1104"/>
      <c r="O152" s="1105">
        <f t="shared" ref="O152:O171" si="29">N152*15000</f>
        <v>0</v>
      </c>
      <c r="P152" s="1105">
        <f t="shared" si="28"/>
        <v>0</v>
      </c>
      <c r="Q152" s="1105"/>
      <c r="R152" s="125"/>
    </row>
    <row r="153" spans="1:18" s="40" customFormat="1" ht="15.95" hidden="1" customHeight="1">
      <c r="A153" s="19"/>
      <c r="B153" s="1111">
        <v>9</v>
      </c>
      <c r="C153" s="1112">
        <v>41763</v>
      </c>
      <c r="D153" s="896"/>
      <c r="E153" s="120"/>
      <c r="F153" s="1104"/>
      <c r="G153" s="764"/>
      <c r="H153" s="764">
        <f t="shared" si="26"/>
        <v>0</v>
      </c>
      <c r="I153" s="1102">
        <f t="shared" si="27"/>
        <v>0</v>
      </c>
      <c r="J153" s="777"/>
      <c r="K153" s="1102"/>
      <c r="L153" s="123"/>
      <c r="M153" s="1105">
        <f t="shared" si="23"/>
        <v>0</v>
      </c>
      <c r="N153" s="1104"/>
      <c r="O153" s="1105">
        <f t="shared" si="29"/>
        <v>0</v>
      </c>
      <c r="P153" s="1105">
        <f t="shared" si="28"/>
        <v>0</v>
      </c>
      <c r="Q153" s="780"/>
      <c r="R153" s="781"/>
    </row>
    <row r="154" spans="1:18" s="40" customFormat="1" ht="15.95" hidden="1" customHeight="1">
      <c r="B154" s="1113">
        <v>10</v>
      </c>
      <c r="C154" s="1110">
        <v>41764</v>
      </c>
      <c r="D154" s="3"/>
      <c r="E154" s="42"/>
      <c r="F154" s="1101"/>
      <c r="G154" s="1005"/>
      <c r="H154" s="764">
        <f t="shared" si="26"/>
        <v>0</v>
      </c>
      <c r="I154" s="122">
        <f t="shared" si="27"/>
        <v>0</v>
      </c>
      <c r="J154" s="1104"/>
      <c r="K154" s="779"/>
      <c r="L154" s="123"/>
      <c r="M154" s="1102">
        <f t="shared" si="23"/>
        <v>0</v>
      </c>
      <c r="N154" s="123"/>
      <c r="O154" s="1102">
        <f t="shared" si="29"/>
        <v>0</v>
      </c>
      <c r="P154" s="124">
        <f t="shared" si="28"/>
        <v>0</v>
      </c>
      <c r="Q154" s="1102"/>
      <c r="R154" s="125"/>
    </row>
    <row r="155" spans="1:18" s="40" customFormat="1" ht="15.95" hidden="1" customHeight="1">
      <c r="A155" s="19"/>
      <c r="B155" s="1113">
        <v>11</v>
      </c>
      <c r="C155" s="1110">
        <v>41765</v>
      </c>
      <c r="D155" s="3"/>
      <c r="E155" s="1104"/>
      <c r="F155" s="1104"/>
      <c r="G155" s="764"/>
      <c r="H155" s="764">
        <f t="shared" si="26"/>
        <v>0</v>
      </c>
      <c r="I155" s="1102">
        <f t="shared" si="27"/>
        <v>0</v>
      </c>
      <c r="J155" s="1107"/>
      <c r="K155" s="1106"/>
      <c r="L155" s="123"/>
      <c r="M155" s="1105">
        <f t="shared" si="23"/>
        <v>0</v>
      </c>
      <c r="N155" s="1104"/>
      <c r="O155" s="1105">
        <f t="shared" si="29"/>
        <v>0</v>
      </c>
      <c r="P155" s="1106">
        <f t="shared" si="28"/>
        <v>0</v>
      </c>
      <c r="Q155" s="1105"/>
      <c r="R155" s="125"/>
    </row>
    <row r="156" spans="1:18" s="40" customFormat="1" ht="15.95" hidden="1" customHeight="1">
      <c r="A156" s="19"/>
      <c r="B156" s="1113">
        <v>12</v>
      </c>
      <c r="C156" s="1110">
        <v>41766</v>
      </c>
      <c r="D156" s="3"/>
      <c r="E156" s="1104"/>
      <c r="F156" s="1104"/>
      <c r="G156" s="764"/>
      <c r="H156" s="764">
        <f t="shared" si="26"/>
        <v>0</v>
      </c>
      <c r="I156" s="1102">
        <f t="shared" si="27"/>
        <v>0</v>
      </c>
      <c r="J156" s="1107"/>
      <c r="K156" s="1106"/>
      <c r="L156" s="123"/>
      <c r="M156" s="1105">
        <f t="shared" si="23"/>
        <v>0</v>
      </c>
      <c r="N156" s="1104"/>
      <c r="O156" s="1105">
        <f t="shared" si="29"/>
        <v>0</v>
      </c>
      <c r="P156" s="1105">
        <f t="shared" si="28"/>
        <v>0</v>
      </c>
      <c r="Q156" s="1105"/>
      <c r="R156" s="125"/>
    </row>
    <row r="157" spans="1:18" s="40" customFormat="1" ht="15.95" hidden="1" customHeight="1">
      <c r="A157" s="19"/>
      <c r="B157" s="1113">
        <v>13</v>
      </c>
      <c r="C157" s="1110">
        <v>41767</v>
      </c>
      <c r="D157" s="3"/>
      <c r="E157" s="1104"/>
      <c r="F157" s="1104"/>
      <c r="G157" s="764"/>
      <c r="H157" s="764">
        <f t="shared" si="26"/>
        <v>0</v>
      </c>
      <c r="I157" s="1102">
        <f t="shared" si="27"/>
        <v>0</v>
      </c>
      <c r="J157" s="1107"/>
      <c r="K157" s="1106"/>
      <c r="L157" s="123"/>
      <c r="M157" s="1105">
        <f t="shared" si="23"/>
        <v>0</v>
      </c>
      <c r="N157" s="1104"/>
      <c r="O157" s="1105">
        <f t="shared" si="29"/>
        <v>0</v>
      </c>
      <c r="P157" s="1106">
        <f t="shared" si="28"/>
        <v>0</v>
      </c>
      <c r="Q157" s="1105"/>
      <c r="R157" s="125"/>
    </row>
    <row r="158" spans="1:18" s="40" customFormat="1" ht="15.95" hidden="1" customHeight="1">
      <c r="B158" s="1113">
        <v>14</v>
      </c>
      <c r="C158" s="1110">
        <v>41768</v>
      </c>
      <c r="D158" s="3"/>
      <c r="E158" s="1104"/>
      <c r="F158" s="1104"/>
      <c r="G158" s="764"/>
      <c r="H158" s="764">
        <f t="shared" si="26"/>
        <v>0</v>
      </c>
      <c r="I158" s="1102">
        <f t="shared" si="27"/>
        <v>0</v>
      </c>
      <c r="J158" s="1107"/>
      <c r="K158" s="1106"/>
      <c r="L158" s="764"/>
      <c r="M158" s="1105">
        <f t="shared" si="23"/>
        <v>0</v>
      </c>
      <c r="N158" s="1104"/>
      <c r="O158" s="1105">
        <f t="shared" si="29"/>
        <v>0</v>
      </c>
      <c r="P158" s="1106">
        <f t="shared" si="28"/>
        <v>0</v>
      </c>
      <c r="Q158" s="1105"/>
      <c r="R158" s="125"/>
    </row>
    <row r="159" spans="1:18" s="40" customFormat="1" ht="15.95" hidden="1" customHeight="1">
      <c r="B159" s="1113">
        <v>15</v>
      </c>
      <c r="C159" s="1110">
        <v>41769</v>
      </c>
      <c r="D159" s="1015"/>
      <c r="E159" s="895"/>
      <c r="F159" s="895"/>
      <c r="G159" s="895"/>
      <c r="H159" s="764">
        <f t="shared" si="26"/>
        <v>0</v>
      </c>
      <c r="I159" s="1102">
        <f t="shared" si="27"/>
        <v>0</v>
      </c>
      <c r="J159" s="895"/>
      <c r="K159" s="895"/>
      <c r="L159" s="764"/>
      <c r="M159" s="1105">
        <f t="shared" si="23"/>
        <v>0</v>
      </c>
      <c r="N159" s="1104"/>
      <c r="O159" s="1105">
        <f t="shared" si="29"/>
        <v>0</v>
      </c>
      <c r="P159" s="1105">
        <f t="shared" si="28"/>
        <v>0</v>
      </c>
      <c r="Q159" s="1105"/>
      <c r="R159" s="125"/>
    </row>
    <row r="160" spans="1:18" s="40" customFormat="1" ht="15.95" hidden="1" customHeight="1">
      <c r="B160" s="1111">
        <v>16</v>
      </c>
      <c r="C160" s="1112">
        <v>41770</v>
      </c>
      <c r="D160" s="3"/>
      <c r="E160" s="1104"/>
      <c r="F160" s="1104"/>
      <c r="G160" s="764"/>
      <c r="H160" s="764">
        <f t="shared" si="26"/>
        <v>0</v>
      </c>
      <c r="I160" s="1102">
        <f t="shared" si="27"/>
        <v>0</v>
      </c>
      <c r="J160" s="1107"/>
      <c r="K160" s="1106"/>
      <c r="L160" s="764"/>
      <c r="M160" s="1105">
        <f t="shared" si="23"/>
        <v>0</v>
      </c>
      <c r="N160" s="1104"/>
      <c r="O160" s="1105">
        <f t="shared" si="29"/>
        <v>0</v>
      </c>
      <c r="P160" s="1105">
        <f t="shared" si="28"/>
        <v>0</v>
      </c>
      <c r="Q160" s="1105"/>
      <c r="R160" s="125"/>
    </row>
    <row r="161" spans="1:19" s="40" customFormat="1" ht="15.95" hidden="1" customHeight="1">
      <c r="B161" s="1113">
        <v>17</v>
      </c>
      <c r="C161" s="1110">
        <v>41771</v>
      </c>
      <c r="D161" s="3"/>
      <c r="E161" s="1104"/>
      <c r="F161" s="1104"/>
      <c r="G161" s="764"/>
      <c r="H161" s="764">
        <f t="shared" si="26"/>
        <v>0</v>
      </c>
      <c r="I161" s="1102">
        <f t="shared" si="27"/>
        <v>0</v>
      </c>
      <c r="J161" s="1107"/>
      <c r="K161" s="1106"/>
      <c r="L161" s="764"/>
      <c r="M161" s="1105">
        <f t="shared" si="23"/>
        <v>0</v>
      </c>
      <c r="N161" s="1104"/>
      <c r="O161" s="1105">
        <f t="shared" si="29"/>
        <v>0</v>
      </c>
      <c r="P161" s="1105">
        <f t="shared" si="28"/>
        <v>0</v>
      </c>
      <c r="Q161" s="1105"/>
      <c r="R161" s="125"/>
    </row>
    <row r="162" spans="1:19" s="40" customFormat="1" ht="15.95" hidden="1" customHeight="1">
      <c r="B162" s="1113">
        <v>18</v>
      </c>
      <c r="C162" s="1110">
        <v>41772</v>
      </c>
      <c r="D162" s="3"/>
      <c r="E162" s="1104"/>
      <c r="F162" s="1104"/>
      <c r="G162" s="764"/>
      <c r="H162" s="764">
        <f t="shared" si="26"/>
        <v>0</v>
      </c>
      <c r="I162" s="1102">
        <f t="shared" si="27"/>
        <v>0</v>
      </c>
      <c r="J162" s="1107"/>
      <c r="K162" s="1106"/>
      <c r="L162" s="764"/>
      <c r="M162" s="1105">
        <f t="shared" si="23"/>
        <v>0</v>
      </c>
      <c r="N162" s="1104"/>
      <c r="O162" s="1105">
        <f t="shared" si="29"/>
        <v>0</v>
      </c>
      <c r="P162" s="1105">
        <f t="shared" si="28"/>
        <v>0</v>
      </c>
      <c r="Q162" s="1105"/>
      <c r="R162" s="125"/>
      <c r="S162" s="344"/>
    </row>
    <row r="163" spans="1:19" s="40" customFormat="1" ht="15.95" hidden="1" customHeight="1">
      <c r="B163" s="1113">
        <v>19</v>
      </c>
      <c r="C163" s="1110">
        <v>41773</v>
      </c>
      <c r="D163" s="3"/>
      <c r="E163" s="1104"/>
      <c r="F163" s="1104"/>
      <c r="G163" s="764"/>
      <c r="H163" s="764">
        <f t="shared" si="26"/>
        <v>0</v>
      </c>
      <c r="I163" s="1102">
        <f t="shared" si="27"/>
        <v>0</v>
      </c>
      <c r="J163" s="1104"/>
      <c r="K163" s="1105"/>
      <c r="L163" s="764"/>
      <c r="M163" s="1105">
        <f t="shared" si="23"/>
        <v>0</v>
      </c>
      <c r="N163" s="1104"/>
      <c r="O163" s="1105">
        <f t="shared" si="29"/>
        <v>0</v>
      </c>
      <c r="P163" s="1105">
        <f t="shared" si="28"/>
        <v>0</v>
      </c>
      <c r="Q163" s="1105"/>
      <c r="R163" s="125"/>
      <c r="S163" s="344"/>
    </row>
    <row r="164" spans="1:19" s="40" customFormat="1" ht="15.95" hidden="1" customHeight="1">
      <c r="B164" s="1113">
        <v>20</v>
      </c>
      <c r="C164" s="1110">
        <v>41774</v>
      </c>
      <c r="D164" s="3"/>
      <c r="E164" s="1104"/>
      <c r="F164" s="1104"/>
      <c r="G164" s="764"/>
      <c r="H164" s="764">
        <f t="shared" si="26"/>
        <v>0</v>
      </c>
      <c r="I164" s="1102">
        <f t="shared" si="27"/>
        <v>0</v>
      </c>
      <c r="J164" s="1104"/>
      <c r="K164" s="1105"/>
      <c r="L164" s="764"/>
      <c r="M164" s="1105">
        <f t="shared" si="23"/>
        <v>0</v>
      </c>
      <c r="N164" s="1104"/>
      <c r="O164" s="1105">
        <f t="shared" si="29"/>
        <v>0</v>
      </c>
      <c r="P164" s="1105">
        <f t="shared" si="28"/>
        <v>0</v>
      </c>
      <c r="Q164" s="1105"/>
      <c r="R164" s="125"/>
      <c r="S164" s="344"/>
    </row>
    <row r="165" spans="1:19" s="40" customFormat="1" ht="15.95" hidden="1" customHeight="1">
      <c r="B165" s="1113">
        <v>21</v>
      </c>
      <c r="C165" s="1110">
        <v>41775</v>
      </c>
      <c r="D165" s="3"/>
      <c r="E165" s="1104"/>
      <c r="F165" s="1104"/>
      <c r="G165" s="764"/>
      <c r="H165" s="764">
        <f t="shared" si="26"/>
        <v>0</v>
      </c>
      <c r="I165" s="1102">
        <f t="shared" si="27"/>
        <v>0</v>
      </c>
      <c r="J165" s="1107"/>
      <c r="K165" s="1106"/>
      <c r="L165" s="764"/>
      <c r="M165" s="1105">
        <f t="shared" si="23"/>
        <v>0</v>
      </c>
      <c r="N165" s="1104"/>
      <c r="O165" s="1105">
        <f t="shared" si="29"/>
        <v>0</v>
      </c>
      <c r="P165" s="1105">
        <f t="shared" si="28"/>
        <v>0</v>
      </c>
      <c r="Q165" s="1106"/>
      <c r="R165" s="125"/>
      <c r="S165" s="344"/>
    </row>
    <row r="166" spans="1:19" s="40" customFormat="1" ht="15.95" hidden="1" customHeight="1">
      <c r="B166" s="1113">
        <v>22</v>
      </c>
      <c r="C166" s="1110">
        <v>41776</v>
      </c>
      <c r="D166" s="3"/>
      <c r="E166" s="1104"/>
      <c r="F166" s="1104"/>
      <c r="G166" s="764"/>
      <c r="H166" s="764">
        <f t="shared" si="26"/>
        <v>0</v>
      </c>
      <c r="I166" s="1102">
        <f t="shared" si="27"/>
        <v>0</v>
      </c>
      <c r="J166" s="1107"/>
      <c r="K166" s="1106"/>
      <c r="L166" s="764"/>
      <c r="M166" s="1105">
        <f t="shared" si="23"/>
        <v>0</v>
      </c>
      <c r="N166" s="1104"/>
      <c r="O166" s="1105">
        <f t="shared" si="29"/>
        <v>0</v>
      </c>
      <c r="P166" s="1105">
        <f t="shared" si="28"/>
        <v>0</v>
      </c>
      <c r="Q166" s="1106"/>
      <c r="R166" s="125"/>
      <c r="S166" s="344"/>
    </row>
    <row r="167" spans="1:19" s="40" customFormat="1" ht="15.95" hidden="1" customHeight="1">
      <c r="B167" s="1111">
        <v>23</v>
      </c>
      <c r="C167" s="1112">
        <v>41777</v>
      </c>
      <c r="D167" s="591"/>
      <c r="E167" s="42"/>
      <c r="F167" s="1101"/>
      <c r="G167" s="1005"/>
      <c r="H167" s="764">
        <f t="shared" si="26"/>
        <v>0</v>
      </c>
      <c r="I167" s="122">
        <f t="shared" si="27"/>
        <v>0</v>
      </c>
      <c r="J167" s="1104"/>
      <c r="K167" s="779"/>
      <c r="L167" s="764"/>
      <c r="M167" s="1105">
        <f t="shared" si="23"/>
        <v>0</v>
      </c>
      <c r="N167" s="1104"/>
      <c r="O167" s="1105">
        <f t="shared" si="29"/>
        <v>0</v>
      </c>
      <c r="P167" s="1105">
        <f t="shared" si="28"/>
        <v>0</v>
      </c>
      <c r="Q167" s="1105"/>
      <c r="R167" s="125"/>
      <c r="S167" s="344"/>
    </row>
    <row r="168" spans="1:19" s="40" customFormat="1" ht="15.95" hidden="1" customHeight="1">
      <c r="B168" s="1113">
        <v>24</v>
      </c>
      <c r="C168" s="1110">
        <v>41778</v>
      </c>
      <c r="D168" s="591"/>
      <c r="E168" s="42"/>
      <c r="F168" s="1104"/>
      <c r="G168" s="764"/>
      <c r="H168" s="764">
        <f t="shared" si="26"/>
        <v>0</v>
      </c>
      <c r="I168" s="1102">
        <f t="shared" si="27"/>
        <v>0</v>
      </c>
      <c r="J168" s="1104"/>
      <c r="K168" s="1105"/>
      <c r="L168" s="764"/>
      <c r="M168" s="1105">
        <f t="shared" si="23"/>
        <v>0</v>
      </c>
      <c r="N168" s="1104"/>
      <c r="O168" s="1105">
        <f t="shared" si="29"/>
        <v>0</v>
      </c>
      <c r="P168" s="1105">
        <f t="shared" si="28"/>
        <v>0</v>
      </c>
      <c r="Q168" s="1105"/>
      <c r="R168" s="125"/>
      <c r="S168" s="344"/>
    </row>
    <row r="169" spans="1:19" s="40" customFormat="1" ht="15.95" hidden="1" customHeight="1">
      <c r="B169" s="1113">
        <v>25</v>
      </c>
      <c r="C169" s="1110">
        <v>41779</v>
      </c>
      <c r="D169" s="807"/>
      <c r="E169" s="1104"/>
      <c r="F169" s="1104"/>
      <c r="G169" s="764"/>
      <c r="H169" s="764">
        <f t="shared" si="26"/>
        <v>0</v>
      </c>
      <c r="I169" s="1102">
        <f t="shared" si="27"/>
        <v>0</v>
      </c>
      <c r="J169" s="1104"/>
      <c r="K169" s="1105"/>
      <c r="L169" s="764"/>
      <c r="M169" s="1105">
        <f t="shared" si="23"/>
        <v>0</v>
      </c>
      <c r="N169" s="1104"/>
      <c r="O169" s="1105">
        <f t="shared" si="29"/>
        <v>0</v>
      </c>
      <c r="P169" s="1105">
        <f t="shared" si="28"/>
        <v>0</v>
      </c>
      <c r="Q169" s="1106"/>
      <c r="R169" s="125"/>
      <c r="S169" s="344"/>
    </row>
    <row r="170" spans="1:19" s="40" customFormat="1" ht="15.95" hidden="1" customHeight="1">
      <c r="B170" s="1113">
        <v>26</v>
      </c>
      <c r="C170" s="108">
        <v>41780</v>
      </c>
      <c r="D170" s="3"/>
      <c r="E170" s="1104"/>
      <c r="F170" s="1104"/>
      <c r="G170" s="764"/>
      <c r="H170" s="764">
        <f t="shared" si="26"/>
        <v>0</v>
      </c>
      <c r="I170" s="1102">
        <f t="shared" si="27"/>
        <v>0</v>
      </c>
      <c r="J170" s="1104"/>
      <c r="K170" s="1105"/>
      <c r="L170" s="764"/>
      <c r="M170" s="1105">
        <f t="shared" si="23"/>
        <v>0</v>
      </c>
      <c r="N170" s="1104"/>
      <c r="O170" s="1105">
        <f t="shared" si="29"/>
        <v>0</v>
      </c>
      <c r="P170" s="1105">
        <f t="shared" si="28"/>
        <v>0</v>
      </c>
      <c r="Q170" s="1105"/>
      <c r="R170" s="125"/>
      <c r="S170" s="344"/>
    </row>
    <row r="171" spans="1:19" s="40" customFormat="1" ht="15.95" hidden="1" customHeight="1">
      <c r="B171" s="1113">
        <v>27</v>
      </c>
      <c r="C171" s="108">
        <v>41781</v>
      </c>
      <c r="D171" s="3"/>
      <c r="E171" s="1104"/>
      <c r="F171" s="1104"/>
      <c r="G171" s="764"/>
      <c r="H171" s="764">
        <f t="shared" si="26"/>
        <v>0</v>
      </c>
      <c r="I171" s="1102">
        <f t="shared" si="27"/>
        <v>0</v>
      </c>
      <c r="J171" s="1104"/>
      <c r="K171" s="1105"/>
      <c r="L171" s="764"/>
      <c r="M171" s="1105">
        <f t="shared" si="23"/>
        <v>0</v>
      </c>
      <c r="N171" s="1104"/>
      <c r="O171" s="1105">
        <f t="shared" si="29"/>
        <v>0</v>
      </c>
      <c r="P171" s="1105">
        <f t="shared" si="28"/>
        <v>0</v>
      </c>
      <c r="Q171" s="1105"/>
      <c r="R171" s="125"/>
      <c r="S171" s="344"/>
    </row>
    <row r="172" spans="1:19" s="40" customFormat="1" ht="15.95" hidden="1" customHeight="1">
      <c r="B172" s="1113">
        <v>28</v>
      </c>
      <c r="C172" s="108">
        <v>41782</v>
      </c>
      <c r="D172" s="3"/>
      <c r="E172" s="1104"/>
      <c r="F172" s="1104"/>
      <c r="G172" s="764"/>
      <c r="H172" s="764">
        <f t="shared" si="26"/>
        <v>0</v>
      </c>
      <c r="I172" s="1102">
        <f t="shared" si="27"/>
        <v>0</v>
      </c>
      <c r="J172" s="1104"/>
      <c r="K172" s="1105"/>
      <c r="L172" s="764"/>
      <c r="M172" s="1105">
        <f>L172*10000</f>
        <v>0</v>
      </c>
      <c r="N172" s="1104"/>
      <c r="O172" s="1105">
        <f>N172*15000</f>
        <v>0</v>
      </c>
      <c r="P172" s="1105">
        <f t="shared" si="28"/>
        <v>0</v>
      </c>
      <c r="Q172" s="1105"/>
      <c r="R172" s="125"/>
      <c r="S172" s="344"/>
    </row>
    <row r="173" spans="1:19" s="40" customFormat="1" ht="15.95" hidden="1" customHeight="1">
      <c r="B173" s="1113">
        <v>29</v>
      </c>
      <c r="C173" s="108">
        <v>41783</v>
      </c>
      <c r="D173" s="3"/>
      <c r="E173" s="1104"/>
      <c r="F173" s="1104"/>
      <c r="G173" s="764"/>
      <c r="H173" s="764">
        <f t="shared" si="26"/>
        <v>0</v>
      </c>
      <c r="I173" s="1102">
        <f t="shared" si="27"/>
        <v>0</v>
      </c>
      <c r="J173" s="1104"/>
      <c r="K173" s="1105"/>
      <c r="L173" s="764"/>
      <c r="M173" s="1105">
        <f>L173*10000</f>
        <v>0</v>
      </c>
      <c r="N173" s="1104"/>
      <c r="O173" s="1105">
        <f>N173*15000</f>
        <v>0</v>
      </c>
      <c r="P173" s="1105">
        <f t="shared" si="28"/>
        <v>0</v>
      </c>
      <c r="Q173" s="1105"/>
      <c r="R173" s="125"/>
    </row>
    <row r="174" spans="1:19" s="40" customFormat="1" ht="15.95" hidden="1" customHeight="1" thickBot="1">
      <c r="B174" s="1114">
        <v>30</v>
      </c>
      <c r="C174" s="1115">
        <v>41784</v>
      </c>
      <c r="D174" s="16"/>
      <c r="E174" s="127"/>
      <c r="F174" s="127"/>
      <c r="G174" s="765"/>
      <c r="H174" s="765">
        <f t="shared" si="26"/>
        <v>0</v>
      </c>
      <c r="I174" s="1103">
        <f t="shared" si="27"/>
        <v>0</v>
      </c>
      <c r="J174" s="127"/>
      <c r="K174" s="767"/>
      <c r="L174" s="765"/>
      <c r="M174" s="767">
        <f>L174*10000</f>
        <v>0</v>
      </c>
      <c r="N174" s="127"/>
      <c r="O174" s="767">
        <f>N174*15000</f>
        <v>0</v>
      </c>
      <c r="P174" s="767">
        <f t="shared" si="28"/>
        <v>0</v>
      </c>
      <c r="Q174" s="767"/>
      <c r="R174" s="792"/>
    </row>
    <row r="175" spans="1:19" s="40" customFormat="1" ht="15.95" hidden="1" customHeight="1">
      <c r="A175" s="18"/>
      <c r="B175" s="1333">
        <v>1</v>
      </c>
      <c r="C175" s="1334">
        <v>41785</v>
      </c>
      <c r="D175" s="3" t="s">
        <v>422</v>
      </c>
      <c r="E175" s="1325" t="s">
        <v>10</v>
      </c>
      <c r="F175" s="1325">
        <v>3</v>
      </c>
      <c r="G175" s="764"/>
      <c r="H175" s="764">
        <f t="shared" ref="H175:H186" si="30">F175*G175</f>
        <v>0</v>
      </c>
      <c r="I175" s="1323">
        <f t="shared" ref="I175:I186" si="31">H175*500</f>
        <v>0</v>
      </c>
      <c r="J175" s="777" t="s">
        <v>127</v>
      </c>
      <c r="K175" s="777">
        <f t="shared" ref="K175:K182" si="32">F175*12500</f>
        <v>37500</v>
      </c>
      <c r="L175" s="764"/>
      <c r="M175" s="1292">
        <f t="shared" ref="M175:M210" si="33">L175*10000</f>
        <v>0</v>
      </c>
      <c r="N175" s="1291"/>
      <c r="O175" s="1292">
        <f t="shared" ref="O175:O210" si="34">N175*15000</f>
        <v>0</v>
      </c>
      <c r="P175" s="1292">
        <f t="shared" si="28"/>
        <v>37500</v>
      </c>
      <c r="Q175" s="1292"/>
      <c r="R175" s="125"/>
    </row>
    <row r="176" spans="1:19" s="340" customFormat="1" ht="15.95" hidden="1" customHeight="1">
      <c r="A176" s="339"/>
      <c r="B176" s="1335">
        <v>2</v>
      </c>
      <c r="C176" s="1334">
        <v>41786</v>
      </c>
      <c r="D176" s="3" t="s">
        <v>422</v>
      </c>
      <c r="E176" s="1325" t="s">
        <v>10</v>
      </c>
      <c r="F176" s="1325">
        <v>3</v>
      </c>
      <c r="G176" s="764"/>
      <c r="H176" s="764">
        <f t="shared" si="30"/>
        <v>0</v>
      </c>
      <c r="I176" s="1323">
        <f t="shared" si="31"/>
        <v>0</v>
      </c>
      <c r="J176" s="777" t="s">
        <v>127</v>
      </c>
      <c r="K176" s="777">
        <f t="shared" si="32"/>
        <v>37500</v>
      </c>
      <c r="L176" s="123"/>
      <c r="M176" s="1292">
        <f t="shared" si="33"/>
        <v>0</v>
      </c>
      <c r="N176" s="1291"/>
      <c r="O176" s="1292">
        <f t="shared" si="34"/>
        <v>0</v>
      </c>
      <c r="P176" s="1292">
        <f t="shared" si="28"/>
        <v>37500</v>
      </c>
      <c r="Q176" s="1292"/>
      <c r="R176" s="125"/>
    </row>
    <row r="177" spans="1:18" s="40" customFormat="1" ht="15.95" hidden="1" customHeight="1">
      <c r="A177" s="19"/>
      <c r="B177" s="1335">
        <v>3</v>
      </c>
      <c r="C177" s="1334">
        <v>41787</v>
      </c>
      <c r="D177" s="3" t="s">
        <v>422</v>
      </c>
      <c r="E177" s="1325" t="s">
        <v>10</v>
      </c>
      <c r="F177" s="1325">
        <v>3</v>
      </c>
      <c r="G177" s="764"/>
      <c r="H177" s="764">
        <f t="shared" si="30"/>
        <v>0</v>
      </c>
      <c r="I177" s="1323">
        <f t="shared" si="31"/>
        <v>0</v>
      </c>
      <c r="J177" s="777" t="s">
        <v>127</v>
      </c>
      <c r="K177" s="777">
        <f t="shared" si="32"/>
        <v>37500</v>
      </c>
      <c r="L177" s="123"/>
      <c r="M177" s="1292">
        <f t="shared" si="33"/>
        <v>0</v>
      </c>
      <c r="N177" s="1291"/>
      <c r="O177" s="1292">
        <f t="shared" si="34"/>
        <v>0</v>
      </c>
      <c r="P177" s="1292">
        <f t="shared" si="28"/>
        <v>37500</v>
      </c>
      <c r="Q177" s="780"/>
      <c r="R177" s="781"/>
    </row>
    <row r="178" spans="1:18" s="40" customFormat="1" ht="15.95" hidden="1" customHeight="1">
      <c r="A178" s="19"/>
      <c r="B178" s="1335">
        <v>4</v>
      </c>
      <c r="C178" s="1334">
        <v>41788</v>
      </c>
      <c r="D178" s="3" t="s">
        <v>422</v>
      </c>
      <c r="E178" s="1325" t="s">
        <v>10</v>
      </c>
      <c r="F178" s="1325">
        <v>2</v>
      </c>
      <c r="G178" s="764"/>
      <c r="H178" s="764">
        <f t="shared" si="30"/>
        <v>0</v>
      </c>
      <c r="I178" s="1323">
        <f t="shared" si="31"/>
        <v>0</v>
      </c>
      <c r="J178" s="777" t="s">
        <v>127</v>
      </c>
      <c r="K178" s="777">
        <f t="shared" si="32"/>
        <v>25000</v>
      </c>
      <c r="L178" s="123"/>
      <c r="M178" s="1292">
        <f t="shared" si="33"/>
        <v>0</v>
      </c>
      <c r="N178" s="1291"/>
      <c r="O178" s="1292">
        <f t="shared" si="34"/>
        <v>0</v>
      </c>
      <c r="P178" s="1292">
        <f t="shared" si="28"/>
        <v>25000</v>
      </c>
      <c r="Q178" s="782"/>
      <c r="R178" s="783"/>
    </row>
    <row r="179" spans="1:18" s="40" customFormat="1" ht="15.95" hidden="1" customHeight="1">
      <c r="A179" s="19"/>
      <c r="B179" s="1335">
        <v>5</v>
      </c>
      <c r="C179" s="1334">
        <v>41789</v>
      </c>
      <c r="D179" s="3" t="s">
        <v>422</v>
      </c>
      <c r="E179" s="1325" t="s">
        <v>10</v>
      </c>
      <c r="F179" s="1325">
        <v>3</v>
      </c>
      <c r="G179" s="764"/>
      <c r="H179" s="764">
        <f t="shared" si="30"/>
        <v>0</v>
      </c>
      <c r="I179" s="1323">
        <f t="shared" si="31"/>
        <v>0</v>
      </c>
      <c r="J179" s="777" t="s">
        <v>127</v>
      </c>
      <c r="K179" s="777">
        <f t="shared" si="32"/>
        <v>37500</v>
      </c>
      <c r="L179" s="123"/>
      <c r="M179" s="1292">
        <f t="shared" si="33"/>
        <v>0</v>
      </c>
      <c r="N179" s="1291"/>
      <c r="O179" s="1292">
        <f t="shared" si="34"/>
        <v>0</v>
      </c>
      <c r="P179" s="1292">
        <f t="shared" si="28"/>
        <v>37500</v>
      </c>
      <c r="Q179" s="788"/>
      <c r="R179" s="789"/>
    </row>
    <row r="180" spans="1:18" s="40" customFormat="1" ht="15.95" hidden="1" customHeight="1">
      <c r="A180" s="19"/>
      <c r="B180" s="1335">
        <v>6</v>
      </c>
      <c r="C180" s="1334">
        <v>41790</v>
      </c>
      <c r="D180" s="3" t="s">
        <v>422</v>
      </c>
      <c r="E180" s="1325" t="s">
        <v>10</v>
      </c>
      <c r="F180" s="1325">
        <v>3</v>
      </c>
      <c r="G180" s="764"/>
      <c r="H180" s="764">
        <f t="shared" si="30"/>
        <v>0</v>
      </c>
      <c r="I180" s="1323">
        <f t="shared" si="31"/>
        <v>0</v>
      </c>
      <c r="J180" s="777" t="s">
        <v>127</v>
      </c>
      <c r="K180" s="777">
        <f t="shared" si="32"/>
        <v>37500</v>
      </c>
      <c r="L180" s="123"/>
      <c r="M180" s="1292">
        <f t="shared" si="33"/>
        <v>0</v>
      </c>
      <c r="N180" s="1291"/>
      <c r="O180" s="1292">
        <f t="shared" si="34"/>
        <v>0</v>
      </c>
      <c r="P180" s="1292">
        <f t="shared" si="28"/>
        <v>37500</v>
      </c>
      <c r="Q180" s="1292"/>
      <c r="R180" s="125"/>
    </row>
    <row r="181" spans="1:18" s="40" customFormat="1" ht="15.95" hidden="1" customHeight="1">
      <c r="A181" s="19"/>
      <c r="B181" s="1303">
        <v>7</v>
      </c>
      <c r="C181" s="1339">
        <v>41791</v>
      </c>
      <c r="D181" s="3" t="s">
        <v>422</v>
      </c>
      <c r="E181" s="1325" t="s">
        <v>10</v>
      </c>
      <c r="F181" s="1325">
        <v>3</v>
      </c>
      <c r="G181" s="764"/>
      <c r="H181" s="764">
        <f t="shared" si="30"/>
        <v>0</v>
      </c>
      <c r="I181" s="1323">
        <f t="shared" si="31"/>
        <v>0</v>
      </c>
      <c r="J181" s="777" t="s">
        <v>127</v>
      </c>
      <c r="K181" s="777">
        <f t="shared" si="32"/>
        <v>37500</v>
      </c>
      <c r="L181" s="123">
        <v>4.5</v>
      </c>
      <c r="M181" s="1292">
        <f t="shared" si="33"/>
        <v>45000</v>
      </c>
      <c r="N181" s="1291"/>
      <c r="O181" s="1292">
        <f t="shared" si="34"/>
        <v>0</v>
      </c>
      <c r="P181" s="1292">
        <f t="shared" si="28"/>
        <v>82500</v>
      </c>
      <c r="Q181" s="1292"/>
      <c r="R181" s="125"/>
    </row>
    <row r="182" spans="1:18" s="40" customFormat="1" ht="15.95" hidden="1" customHeight="1">
      <c r="A182" s="19"/>
      <c r="B182" s="3186">
        <v>8</v>
      </c>
      <c r="C182" s="1334">
        <v>41792</v>
      </c>
      <c r="D182" s="3" t="s">
        <v>422</v>
      </c>
      <c r="E182" s="1325" t="s">
        <v>10</v>
      </c>
      <c r="F182" s="1325">
        <v>4</v>
      </c>
      <c r="G182" s="764"/>
      <c r="H182" s="764">
        <f t="shared" si="30"/>
        <v>0</v>
      </c>
      <c r="I182" s="1323">
        <f t="shared" si="31"/>
        <v>0</v>
      </c>
      <c r="J182" s="777" t="s">
        <v>127</v>
      </c>
      <c r="K182" s="777">
        <f t="shared" si="32"/>
        <v>50000</v>
      </c>
      <c r="L182" s="123">
        <v>1</v>
      </c>
      <c r="M182" s="1292">
        <f t="shared" si="33"/>
        <v>10000</v>
      </c>
      <c r="N182" s="1291"/>
      <c r="O182" s="1292">
        <f t="shared" si="34"/>
        <v>0</v>
      </c>
      <c r="P182" s="1292">
        <f t="shared" si="28"/>
        <v>60000</v>
      </c>
      <c r="Q182" s="1292"/>
      <c r="R182" s="125"/>
    </row>
    <row r="183" spans="1:18" s="40" customFormat="1" ht="15.95" hidden="1" customHeight="1">
      <c r="A183" s="19"/>
      <c r="B183" s="3187"/>
      <c r="C183" s="1334">
        <v>41792</v>
      </c>
      <c r="D183" s="3" t="s">
        <v>473</v>
      </c>
      <c r="E183" s="1325" t="s">
        <v>10</v>
      </c>
      <c r="F183" s="1316">
        <v>1</v>
      </c>
      <c r="G183" s="1316"/>
      <c r="H183" s="366">
        <f t="shared" si="30"/>
        <v>0</v>
      </c>
      <c r="I183" s="1310">
        <f t="shared" si="31"/>
        <v>0</v>
      </c>
      <c r="J183" s="167"/>
      <c r="K183" s="699">
        <f>F183*10000</f>
        <v>10000</v>
      </c>
      <c r="L183" s="123">
        <v>2</v>
      </c>
      <c r="M183" s="1326">
        <f>L183*10000</f>
        <v>20000</v>
      </c>
      <c r="N183" s="1325"/>
      <c r="O183" s="1326">
        <f>N183*15000</f>
        <v>0</v>
      </c>
      <c r="P183" s="1326">
        <f>I183+K183+M183+O183</f>
        <v>30000</v>
      </c>
      <c r="Q183" s="1326"/>
      <c r="R183" s="125"/>
    </row>
    <row r="184" spans="1:18" s="40" customFormat="1" ht="15.95" hidden="1" customHeight="1">
      <c r="A184" s="19"/>
      <c r="B184" s="3186">
        <v>9</v>
      </c>
      <c r="C184" s="1334">
        <v>41793</v>
      </c>
      <c r="D184" s="3" t="s">
        <v>422</v>
      </c>
      <c r="E184" s="1325" t="s">
        <v>10</v>
      </c>
      <c r="F184" s="1325">
        <v>3</v>
      </c>
      <c r="G184" s="764"/>
      <c r="H184" s="764">
        <f t="shared" si="30"/>
        <v>0</v>
      </c>
      <c r="I184" s="1323">
        <f t="shared" si="31"/>
        <v>0</v>
      </c>
      <c r="J184" s="777" t="s">
        <v>127</v>
      </c>
      <c r="K184" s="777">
        <f>F184*12500</f>
        <v>37500</v>
      </c>
      <c r="L184" s="123"/>
      <c r="M184" s="1292">
        <f t="shared" si="33"/>
        <v>0</v>
      </c>
      <c r="N184" s="1291"/>
      <c r="O184" s="1292">
        <f t="shared" si="34"/>
        <v>0</v>
      </c>
      <c r="P184" s="1292">
        <f t="shared" si="28"/>
        <v>37500</v>
      </c>
      <c r="Q184" s="780"/>
      <c r="R184" s="781"/>
    </row>
    <row r="185" spans="1:18" s="40" customFormat="1" ht="15.95" hidden="1" customHeight="1">
      <c r="A185" s="19"/>
      <c r="B185" s="3187"/>
      <c r="C185" s="1334">
        <v>41793</v>
      </c>
      <c r="D185" s="3" t="s">
        <v>473</v>
      </c>
      <c r="E185" s="1325" t="s">
        <v>10</v>
      </c>
      <c r="F185" s="1316">
        <v>1</v>
      </c>
      <c r="G185" s="1316"/>
      <c r="H185" s="366">
        <f t="shared" si="30"/>
        <v>0</v>
      </c>
      <c r="I185" s="1310">
        <f t="shared" si="31"/>
        <v>0</v>
      </c>
      <c r="J185" s="167"/>
      <c r="K185" s="699">
        <f>F185*10000</f>
        <v>10000</v>
      </c>
      <c r="L185" s="123"/>
      <c r="M185" s="1326">
        <f>L185*10000</f>
        <v>0</v>
      </c>
      <c r="N185" s="1325"/>
      <c r="O185" s="1326">
        <f>N185*15000</f>
        <v>0</v>
      </c>
      <c r="P185" s="1326">
        <f>I185+K185+M185+O185</f>
        <v>10000</v>
      </c>
      <c r="Q185" s="780"/>
      <c r="R185" s="781"/>
    </row>
    <row r="186" spans="1:18" s="40" customFormat="1" ht="15.95" hidden="1" customHeight="1">
      <c r="B186" s="1335">
        <v>10</v>
      </c>
      <c r="C186" s="1334">
        <v>41794</v>
      </c>
      <c r="D186" s="3" t="s">
        <v>422</v>
      </c>
      <c r="E186" s="1325" t="s">
        <v>10</v>
      </c>
      <c r="F186" s="1325">
        <v>2</v>
      </c>
      <c r="G186" s="764"/>
      <c r="H186" s="764">
        <f t="shared" si="30"/>
        <v>0</v>
      </c>
      <c r="I186" s="1323">
        <f t="shared" si="31"/>
        <v>0</v>
      </c>
      <c r="J186" s="777" t="s">
        <v>127</v>
      </c>
      <c r="K186" s="777">
        <f>F186*12500</f>
        <v>25000</v>
      </c>
      <c r="L186" s="123"/>
      <c r="M186" s="1293">
        <f t="shared" si="33"/>
        <v>0</v>
      </c>
      <c r="N186" s="123"/>
      <c r="O186" s="1293">
        <f t="shared" si="34"/>
        <v>0</v>
      </c>
      <c r="P186" s="124">
        <f t="shared" si="28"/>
        <v>25000</v>
      </c>
      <c r="Q186" s="1293"/>
      <c r="R186" s="125"/>
    </row>
    <row r="187" spans="1:18" s="40" customFormat="1" ht="15.95" hidden="1" customHeight="1">
      <c r="A187" s="19"/>
      <c r="B187" s="1335">
        <v>11</v>
      </c>
      <c r="C187" s="1334">
        <v>41795</v>
      </c>
      <c r="D187" s="1024" t="s">
        <v>649</v>
      </c>
      <c r="E187" s="1291"/>
      <c r="F187" s="1291"/>
      <c r="G187" s="764"/>
      <c r="H187" s="764">
        <f t="shared" si="26"/>
        <v>0</v>
      </c>
      <c r="I187" s="1293">
        <f t="shared" si="27"/>
        <v>0</v>
      </c>
      <c r="J187" s="1295"/>
      <c r="K187" s="1296"/>
      <c r="L187" s="123"/>
      <c r="M187" s="1292">
        <f t="shared" si="33"/>
        <v>0</v>
      </c>
      <c r="N187" s="1291"/>
      <c r="O187" s="1292">
        <f t="shared" si="34"/>
        <v>0</v>
      </c>
      <c r="P187" s="1296">
        <f t="shared" si="28"/>
        <v>0</v>
      </c>
      <c r="Q187" s="1292"/>
      <c r="R187" s="125"/>
    </row>
    <row r="188" spans="1:18" s="40" customFormat="1" ht="15.95" hidden="1" customHeight="1">
      <c r="A188" s="19"/>
      <c r="B188" s="1335">
        <v>12</v>
      </c>
      <c r="C188" s="1334">
        <v>41796</v>
      </c>
      <c r="D188" s="3" t="s">
        <v>422</v>
      </c>
      <c r="E188" s="1325" t="s">
        <v>10</v>
      </c>
      <c r="F188" s="1325">
        <v>4</v>
      </c>
      <c r="G188" s="764"/>
      <c r="H188" s="764">
        <f>F188*G188</f>
        <v>0</v>
      </c>
      <c r="I188" s="1323">
        <f>H188*500</f>
        <v>0</v>
      </c>
      <c r="J188" s="777" t="s">
        <v>127</v>
      </c>
      <c r="K188" s="777">
        <f>F188*12500</f>
        <v>50000</v>
      </c>
      <c r="L188" s="123">
        <v>1</v>
      </c>
      <c r="M188" s="1292">
        <f t="shared" si="33"/>
        <v>10000</v>
      </c>
      <c r="N188" s="1291"/>
      <c r="O188" s="1292">
        <f t="shared" si="34"/>
        <v>0</v>
      </c>
      <c r="P188" s="1292">
        <f t="shared" si="28"/>
        <v>60000</v>
      </c>
      <c r="Q188" s="1292"/>
      <c r="R188" s="125"/>
    </row>
    <row r="189" spans="1:18" s="40" customFormat="1" ht="15.95" hidden="1" customHeight="1">
      <c r="A189" s="19"/>
      <c r="B189" s="3186">
        <v>13</v>
      </c>
      <c r="C189" s="1334">
        <v>41797</v>
      </c>
      <c r="D189" s="3" t="s">
        <v>473</v>
      </c>
      <c r="E189" s="1325" t="s">
        <v>10</v>
      </c>
      <c r="F189" s="1316">
        <v>1</v>
      </c>
      <c r="G189" s="1316"/>
      <c r="H189" s="366">
        <f>F189*G189</f>
        <v>0</v>
      </c>
      <c r="I189" s="1310">
        <f>H189*500</f>
        <v>0</v>
      </c>
      <c r="J189" s="167"/>
      <c r="K189" s="699">
        <f>F189*10000</f>
        <v>10000</v>
      </c>
      <c r="L189" s="123"/>
      <c r="M189" s="1292">
        <f t="shared" si="33"/>
        <v>0</v>
      </c>
      <c r="N189" s="1291"/>
      <c r="O189" s="1292">
        <f t="shared" si="34"/>
        <v>0</v>
      </c>
      <c r="P189" s="1296">
        <f t="shared" si="28"/>
        <v>10000</v>
      </c>
      <c r="Q189" s="1292"/>
      <c r="R189" s="125"/>
    </row>
    <row r="190" spans="1:18" s="40" customFormat="1" ht="15.95" hidden="1" customHeight="1">
      <c r="A190" s="19"/>
      <c r="B190" s="3187"/>
      <c r="C190" s="1334">
        <v>41797</v>
      </c>
      <c r="D190" s="3" t="s">
        <v>422</v>
      </c>
      <c r="E190" s="1325" t="s">
        <v>10</v>
      </c>
      <c r="F190" s="1325">
        <v>3</v>
      </c>
      <c r="G190" s="764"/>
      <c r="H190" s="764">
        <f>F190*G190</f>
        <v>0</v>
      </c>
      <c r="I190" s="1323">
        <f>H190*500</f>
        <v>0</v>
      </c>
      <c r="J190" s="777" t="s">
        <v>127</v>
      </c>
      <c r="K190" s="777">
        <f>F190*12500</f>
        <v>37500</v>
      </c>
      <c r="L190" s="123"/>
      <c r="M190" s="1326">
        <f>L190*10000</f>
        <v>0</v>
      </c>
      <c r="N190" s="1325"/>
      <c r="O190" s="1326">
        <f>N190*15000</f>
        <v>0</v>
      </c>
      <c r="P190" s="1319">
        <f>I190+K190+M190+O190</f>
        <v>37500</v>
      </c>
      <c r="Q190" s="1326"/>
      <c r="R190" s="125"/>
    </row>
    <row r="191" spans="1:18" s="40" customFormat="1" ht="15.95" hidden="1" customHeight="1">
      <c r="B191" s="3196">
        <v>14</v>
      </c>
      <c r="C191" s="1339">
        <v>41798</v>
      </c>
      <c r="D191" s="3" t="s">
        <v>473</v>
      </c>
      <c r="E191" s="1325" t="s">
        <v>10</v>
      </c>
      <c r="F191" s="1316">
        <v>1</v>
      </c>
      <c r="G191" s="1316"/>
      <c r="H191" s="366">
        <f>F191*G191</f>
        <v>0</v>
      </c>
      <c r="I191" s="1310">
        <f>H191*500</f>
        <v>0</v>
      </c>
      <c r="J191" s="167"/>
      <c r="K191" s="699">
        <f>F191*10000</f>
        <v>10000</v>
      </c>
      <c r="L191" s="764"/>
      <c r="M191" s="1292">
        <f t="shared" si="33"/>
        <v>0</v>
      </c>
      <c r="N191" s="1291"/>
      <c r="O191" s="1292">
        <f t="shared" si="34"/>
        <v>0</v>
      </c>
      <c r="P191" s="1296">
        <f t="shared" si="28"/>
        <v>10000</v>
      </c>
      <c r="Q191" s="1292"/>
      <c r="R191" s="125"/>
    </row>
    <row r="192" spans="1:18" s="40" customFormat="1" ht="15.95" hidden="1" customHeight="1">
      <c r="B192" s="3197"/>
      <c r="C192" s="1339">
        <v>41798</v>
      </c>
      <c r="D192" s="3" t="s">
        <v>658</v>
      </c>
      <c r="E192" s="1325" t="s">
        <v>10</v>
      </c>
      <c r="F192" s="1325">
        <v>1</v>
      </c>
      <c r="G192" s="764">
        <v>25</v>
      </c>
      <c r="H192" s="764">
        <f t="shared" si="26"/>
        <v>25</v>
      </c>
      <c r="I192" s="1323">
        <f t="shared" si="27"/>
        <v>12500</v>
      </c>
      <c r="J192" s="1320"/>
      <c r="K192" s="1319"/>
      <c r="L192" s="764"/>
      <c r="M192" s="1326">
        <f t="shared" si="33"/>
        <v>0</v>
      </c>
      <c r="N192" s="1325"/>
      <c r="O192" s="1326">
        <f t="shared" si="34"/>
        <v>0</v>
      </c>
      <c r="P192" s="1319">
        <f t="shared" si="28"/>
        <v>12500</v>
      </c>
      <c r="Q192" s="1326"/>
      <c r="R192" s="125"/>
    </row>
    <row r="193" spans="2:19" s="40" customFormat="1" ht="15.95" hidden="1" customHeight="1">
      <c r="B193" s="3198"/>
      <c r="C193" s="1339">
        <v>41798</v>
      </c>
      <c r="D193" s="3" t="s">
        <v>422</v>
      </c>
      <c r="E193" s="1325" t="s">
        <v>10</v>
      </c>
      <c r="F193" s="1325">
        <v>2</v>
      </c>
      <c r="G193" s="764"/>
      <c r="H193" s="764">
        <f t="shared" ref="H193:H199" si="35">F193*G193</f>
        <v>0</v>
      </c>
      <c r="I193" s="1323">
        <f>H193*500</f>
        <v>0</v>
      </c>
      <c r="J193" s="777" t="s">
        <v>127</v>
      </c>
      <c r="K193" s="777">
        <f>F193*12500</f>
        <v>25000</v>
      </c>
      <c r="L193" s="764"/>
      <c r="M193" s="1326">
        <f>L193*10000</f>
        <v>0</v>
      </c>
      <c r="N193" s="1325"/>
      <c r="O193" s="1326">
        <f>N193*15000</f>
        <v>0</v>
      </c>
      <c r="P193" s="1319">
        <f>I193+K193+M193+O193</f>
        <v>25000</v>
      </c>
      <c r="Q193" s="1326"/>
      <c r="R193" s="125"/>
    </row>
    <row r="194" spans="2:19" s="40" customFormat="1" ht="15.95" hidden="1" customHeight="1">
      <c r="B194" s="3186">
        <v>15</v>
      </c>
      <c r="C194" s="1334">
        <v>41799</v>
      </c>
      <c r="D194" s="3" t="s">
        <v>422</v>
      </c>
      <c r="E194" s="1325" t="s">
        <v>10</v>
      </c>
      <c r="F194" s="1325">
        <v>3</v>
      </c>
      <c r="G194" s="764"/>
      <c r="H194" s="764">
        <f t="shared" si="35"/>
        <v>0</v>
      </c>
      <c r="I194" s="1323">
        <f>H194*500</f>
        <v>0</v>
      </c>
      <c r="J194" s="777" t="s">
        <v>127</v>
      </c>
      <c r="K194" s="777">
        <f>F194*12500</f>
        <v>37500</v>
      </c>
      <c r="L194" s="764">
        <v>1</v>
      </c>
      <c r="M194" s="1292">
        <f t="shared" si="33"/>
        <v>10000</v>
      </c>
      <c r="N194" s="1291"/>
      <c r="O194" s="1292">
        <f t="shared" si="34"/>
        <v>0</v>
      </c>
      <c r="P194" s="1292">
        <f t="shared" si="28"/>
        <v>47500</v>
      </c>
      <c r="Q194" s="1292"/>
      <c r="R194" s="3372" t="s">
        <v>659</v>
      </c>
    </row>
    <row r="195" spans="2:19" s="40" customFormat="1" ht="15.95" hidden="1" customHeight="1">
      <c r="B195" s="3187"/>
      <c r="C195" s="1334">
        <v>41799</v>
      </c>
      <c r="D195" s="3" t="s">
        <v>473</v>
      </c>
      <c r="E195" s="1325" t="s">
        <v>10</v>
      </c>
      <c r="F195" s="1316">
        <v>2</v>
      </c>
      <c r="G195" s="1316"/>
      <c r="H195" s="366">
        <f t="shared" si="35"/>
        <v>0</v>
      </c>
      <c r="I195" s="1310">
        <f t="shared" ref="I195:I201" si="36">H195*500</f>
        <v>0</v>
      </c>
      <c r="J195" s="167"/>
      <c r="K195" s="699">
        <f>F195*10000</f>
        <v>20000</v>
      </c>
      <c r="L195" s="764">
        <v>2</v>
      </c>
      <c r="M195" s="1326">
        <f>L195*10000</f>
        <v>20000</v>
      </c>
      <c r="N195" s="1325"/>
      <c r="O195" s="1326">
        <f>N195*15000</f>
        <v>0</v>
      </c>
      <c r="P195" s="1326">
        <f>I195+K195+M195+O195</f>
        <v>40000</v>
      </c>
      <c r="Q195" s="1326"/>
      <c r="R195" s="3373"/>
    </row>
    <row r="196" spans="2:19" s="40" customFormat="1" ht="15.95" hidden="1" customHeight="1">
      <c r="B196" s="3186">
        <v>16</v>
      </c>
      <c r="C196" s="1334">
        <v>41800</v>
      </c>
      <c r="D196" s="3" t="s">
        <v>422</v>
      </c>
      <c r="E196" s="1325" t="s">
        <v>10</v>
      </c>
      <c r="F196" s="1325">
        <v>3</v>
      </c>
      <c r="G196" s="764"/>
      <c r="H196" s="764">
        <f t="shared" si="35"/>
        <v>0</v>
      </c>
      <c r="I196" s="1323">
        <f>H196*500</f>
        <v>0</v>
      </c>
      <c r="J196" s="777" t="s">
        <v>127</v>
      </c>
      <c r="K196" s="777">
        <f>F196*12500</f>
        <v>37500</v>
      </c>
      <c r="L196" s="764"/>
      <c r="M196" s="1326">
        <f>L196*10000</f>
        <v>0</v>
      </c>
      <c r="N196" s="1325"/>
      <c r="O196" s="1326">
        <f>N196*15000</f>
        <v>0</v>
      </c>
      <c r="P196" s="1326">
        <f>I196+K196+M196+O196</f>
        <v>37500</v>
      </c>
      <c r="Q196" s="1326"/>
      <c r="R196" s="3372" t="s">
        <v>659</v>
      </c>
    </row>
    <row r="197" spans="2:19" s="40" customFormat="1" ht="15.95" hidden="1" customHeight="1">
      <c r="B197" s="3187"/>
      <c r="C197" s="1334">
        <v>41800</v>
      </c>
      <c r="D197" s="3" t="s">
        <v>473</v>
      </c>
      <c r="E197" s="1325" t="s">
        <v>10</v>
      </c>
      <c r="F197" s="1316">
        <v>1</v>
      </c>
      <c r="G197" s="1316"/>
      <c r="H197" s="366">
        <f t="shared" si="35"/>
        <v>0</v>
      </c>
      <c r="I197" s="1310">
        <f t="shared" si="36"/>
        <v>0</v>
      </c>
      <c r="J197" s="167"/>
      <c r="K197" s="699">
        <f>F197*10000</f>
        <v>10000</v>
      </c>
      <c r="L197" s="764">
        <v>2</v>
      </c>
      <c r="M197" s="1292">
        <f t="shared" si="33"/>
        <v>20000</v>
      </c>
      <c r="N197" s="1291"/>
      <c r="O197" s="1292">
        <f t="shared" si="34"/>
        <v>0</v>
      </c>
      <c r="P197" s="1292">
        <f t="shared" si="28"/>
        <v>30000</v>
      </c>
      <c r="Q197" s="1292"/>
      <c r="R197" s="3373"/>
    </row>
    <row r="198" spans="2:19" s="40" customFormat="1" ht="15.95" hidden="1" customHeight="1">
      <c r="B198" s="3186">
        <v>17</v>
      </c>
      <c r="C198" s="1334">
        <v>41801</v>
      </c>
      <c r="D198" s="3" t="s">
        <v>422</v>
      </c>
      <c r="E198" s="1325" t="s">
        <v>10</v>
      </c>
      <c r="F198" s="1325">
        <v>3</v>
      </c>
      <c r="G198" s="764"/>
      <c r="H198" s="764">
        <f t="shared" si="35"/>
        <v>0</v>
      </c>
      <c r="I198" s="1323">
        <f>H198*500</f>
        <v>0</v>
      </c>
      <c r="J198" s="777" t="s">
        <v>127</v>
      </c>
      <c r="K198" s="777">
        <f>F198*12500</f>
        <v>37500</v>
      </c>
      <c r="L198" s="764"/>
      <c r="M198" s="1292">
        <f t="shared" si="33"/>
        <v>0</v>
      </c>
      <c r="N198" s="1291"/>
      <c r="O198" s="1292">
        <f t="shared" si="34"/>
        <v>0</v>
      </c>
      <c r="P198" s="1292">
        <f t="shared" si="28"/>
        <v>37500</v>
      </c>
      <c r="Q198" s="1292"/>
      <c r="R198" s="125"/>
    </row>
    <row r="199" spans="2:19" s="40" customFormat="1" ht="15.95" hidden="1" customHeight="1">
      <c r="B199" s="3187"/>
      <c r="C199" s="1334">
        <v>41801</v>
      </c>
      <c r="D199" s="3" t="s">
        <v>473</v>
      </c>
      <c r="E199" s="1325" t="s">
        <v>10</v>
      </c>
      <c r="F199" s="1316">
        <v>1</v>
      </c>
      <c r="G199" s="1316"/>
      <c r="H199" s="366">
        <f t="shared" si="35"/>
        <v>0</v>
      </c>
      <c r="I199" s="1310">
        <f t="shared" si="36"/>
        <v>0</v>
      </c>
      <c r="J199" s="167"/>
      <c r="K199" s="699">
        <f>F199*10000</f>
        <v>10000</v>
      </c>
      <c r="L199" s="764">
        <v>2</v>
      </c>
      <c r="M199" s="1326">
        <f>L199*10000</f>
        <v>20000</v>
      </c>
      <c r="N199" s="1325"/>
      <c r="O199" s="1326">
        <f>N199*15000</f>
        <v>0</v>
      </c>
      <c r="P199" s="1326">
        <f>I199+K199+M199+O199</f>
        <v>30000</v>
      </c>
      <c r="Q199" s="1326"/>
      <c r="R199" s="125"/>
    </row>
    <row r="200" spans="2:19" s="40" customFormat="1" ht="15.95" hidden="1" customHeight="1">
      <c r="B200" s="1335">
        <v>18</v>
      </c>
      <c r="C200" s="1334">
        <v>41802</v>
      </c>
      <c r="D200" s="1024" t="s">
        <v>94</v>
      </c>
      <c r="E200" s="1291"/>
      <c r="F200" s="1291"/>
      <c r="G200" s="764"/>
      <c r="H200" s="764">
        <f t="shared" si="26"/>
        <v>0</v>
      </c>
      <c r="I200" s="1293">
        <f t="shared" si="27"/>
        <v>0</v>
      </c>
      <c r="J200" s="1295"/>
      <c r="K200" s="1296"/>
      <c r="L200" s="764"/>
      <c r="M200" s="1292">
        <f t="shared" si="33"/>
        <v>0</v>
      </c>
      <c r="N200" s="1291"/>
      <c r="O200" s="1292">
        <f t="shared" si="34"/>
        <v>0</v>
      </c>
      <c r="P200" s="1292">
        <f t="shared" si="28"/>
        <v>0</v>
      </c>
      <c r="Q200" s="1292"/>
      <c r="R200" s="125"/>
      <c r="S200" s="344"/>
    </row>
    <row r="201" spans="2:19" s="40" customFormat="1" ht="15.95" hidden="1" customHeight="1">
      <c r="B201" s="1335">
        <v>19</v>
      </c>
      <c r="C201" s="1334">
        <v>41803</v>
      </c>
      <c r="D201" s="3" t="s">
        <v>473</v>
      </c>
      <c r="E201" s="1325" t="s">
        <v>10</v>
      </c>
      <c r="F201" s="1316">
        <v>1</v>
      </c>
      <c r="G201" s="1316"/>
      <c r="H201" s="366">
        <f t="shared" si="26"/>
        <v>0</v>
      </c>
      <c r="I201" s="1310">
        <f t="shared" si="36"/>
        <v>0</v>
      </c>
      <c r="J201" s="167"/>
      <c r="K201" s="699">
        <f>F201*10000</f>
        <v>10000</v>
      </c>
      <c r="L201" s="764">
        <v>2</v>
      </c>
      <c r="M201" s="1292">
        <f t="shared" si="33"/>
        <v>20000</v>
      </c>
      <c r="N201" s="1291"/>
      <c r="O201" s="1292">
        <f t="shared" si="34"/>
        <v>0</v>
      </c>
      <c r="P201" s="1292">
        <f t="shared" si="28"/>
        <v>30000</v>
      </c>
      <c r="Q201" s="1292"/>
      <c r="R201" s="125"/>
      <c r="S201" s="344"/>
    </row>
    <row r="202" spans="2:19" s="40" customFormat="1" ht="15.95" hidden="1" customHeight="1">
      <c r="B202" s="1335">
        <v>20</v>
      </c>
      <c r="C202" s="1334">
        <v>41804</v>
      </c>
      <c r="D202" s="3" t="s">
        <v>422</v>
      </c>
      <c r="E202" s="1325" t="s">
        <v>10</v>
      </c>
      <c r="F202" s="1325">
        <v>4</v>
      </c>
      <c r="G202" s="764"/>
      <c r="H202" s="764">
        <f>F202*G202</f>
        <v>0</v>
      </c>
      <c r="I202" s="1323">
        <f>H202*500</f>
        <v>0</v>
      </c>
      <c r="J202" s="777" t="s">
        <v>127</v>
      </c>
      <c r="K202" s="777">
        <f>F202*12500</f>
        <v>50000</v>
      </c>
      <c r="L202" s="764">
        <v>1</v>
      </c>
      <c r="M202" s="1292">
        <f t="shared" si="33"/>
        <v>10000</v>
      </c>
      <c r="N202" s="1291"/>
      <c r="O202" s="1292">
        <f t="shared" si="34"/>
        <v>0</v>
      </c>
      <c r="P202" s="1292">
        <f t="shared" si="28"/>
        <v>60000</v>
      </c>
      <c r="Q202" s="1292"/>
      <c r="R202" s="125"/>
      <c r="S202" s="344"/>
    </row>
    <row r="203" spans="2:19" s="40" customFormat="1" ht="15.95" hidden="1" customHeight="1">
      <c r="B203" s="3196">
        <v>21</v>
      </c>
      <c r="C203" s="1339">
        <v>41805</v>
      </c>
      <c r="D203" s="3" t="s">
        <v>422</v>
      </c>
      <c r="E203" s="1325" t="s">
        <v>10</v>
      </c>
      <c r="F203" s="1325">
        <v>4</v>
      </c>
      <c r="G203" s="764"/>
      <c r="H203" s="764">
        <f>F203*G203</f>
        <v>0</v>
      </c>
      <c r="I203" s="1323">
        <f>H203*500</f>
        <v>0</v>
      </c>
      <c r="J203" s="777" t="s">
        <v>127</v>
      </c>
      <c r="K203" s="777">
        <f>F203*12500</f>
        <v>50000</v>
      </c>
      <c r="L203" s="764">
        <v>4</v>
      </c>
      <c r="M203" s="1292">
        <f t="shared" si="33"/>
        <v>40000</v>
      </c>
      <c r="N203" s="1291"/>
      <c r="O203" s="1292">
        <f t="shared" si="34"/>
        <v>0</v>
      </c>
      <c r="P203" s="1292">
        <f t="shared" si="28"/>
        <v>90000</v>
      </c>
      <c r="Q203" s="1296"/>
      <c r="R203" s="125"/>
      <c r="S203" s="344"/>
    </row>
    <row r="204" spans="2:19" s="40" customFormat="1" ht="15.95" hidden="1" customHeight="1">
      <c r="B204" s="3198"/>
      <c r="C204" s="1339">
        <v>41805</v>
      </c>
      <c r="D204" s="3" t="s">
        <v>420</v>
      </c>
      <c r="E204" s="1325" t="s">
        <v>421</v>
      </c>
      <c r="F204" s="1325">
        <v>1</v>
      </c>
      <c r="G204" s="1325"/>
      <c r="H204" s="764">
        <f>F204*G204</f>
        <v>0</v>
      </c>
      <c r="I204" s="122">
        <f>H204*500</f>
        <v>0</v>
      </c>
      <c r="J204" s="1325" t="s">
        <v>127</v>
      </c>
      <c r="K204" s="779">
        <f>F204*2000</f>
        <v>2000</v>
      </c>
      <c r="L204" s="764">
        <v>1</v>
      </c>
      <c r="M204" s="1326">
        <f>L204*10000</f>
        <v>10000</v>
      </c>
      <c r="N204" s="1325"/>
      <c r="O204" s="1326">
        <f>N204*15000</f>
        <v>0</v>
      </c>
      <c r="P204" s="1326">
        <f>I204+K204+M204+O204</f>
        <v>12000</v>
      </c>
      <c r="Q204" s="1319"/>
      <c r="R204" s="125"/>
      <c r="S204" s="344"/>
    </row>
    <row r="205" spans="2:19" s="40" customFormat="1" ht="15.95" hidden="1" customHeight="1">
      <c r="B205" s="1335">
        <v>22</v>
      </c>
      <c r="C205" s="1334">
        <v>41806</v>
      </c>
      <c r="D205" s="3" t="s">
        <v>422</v>
      </c>
      <c r="E205" s="1325" t="s">
        <v>10</v>
      </c>
      <c r="F205" s="1325">
        <v>1</v>
      </c>
      <c r="G205" s="764"/>
      <c r="H205" s="764">
        <f>F205*G205</f>
        <v>0</v>
      </c>
      <c r="I205" s="1323">
        <f>H205*500</f>
        <v>0</v>
      </c>
      <c r="J205" s="777" t="s">
        <v>127</v>
      </c>
      <c r="K205" s="777">
        <f>F205*12500</f>
        <v>12500</v>
      </c>
      <c r="L205" s="764"/>
      <c r="M205" s="1292">
        <f t="shared" si="33"/>
        <v>0</v>
      </c>
      <c r="N205" s="1291"/>
      <c r="O205" s="1292">
        <f t="shared" si="34"/>
        <v>0</v>
      </c>
      <c r="P205" s="1292">
        <f t="shared" si="28"/>
        <v>12500</v>
      </c>
      <c r="Q205" s="1296"/>
      <c r="R205" s="125"/>
      <c r="S205" s="344"/>
    </row>
    <row r="206" spans="2:19" s="40" customFormat="1" ht="15.95" hidden="1" customHeight="1">
      <c r="B206" s="1335">
        <v>23</v>
      </c>
      <c r="C206" s="1334">
        <v>41807</v>
      </c>
      <c r="D206" s="1024" t="s">
        <v>95</v>
      </c>
      <c r="E206" s="42"/>
      <c r="F206" s="1290"/>
      <c r="G206" s="1005"/>
      <c r="H206" s="764">
        <f t="shared" si="26"/>
        <v>0</v>
      </c>
      <c r="I206" s="122">
        <f t="shared" si="27"/>
        <v>0</v>
      </c>
      <c r="J206" s="1291"/>
      <c r="K206" s="779"/>
      <c r="L206" s="764"/>
      <c r="M206" s="1292">
        <f t="shared" si="33"/>
        <v>0</v>
      </c>
      <c r="N206" s="1291"/>
      <c r="O206" s="1292">
        <f t="shared" si="34"/>
        <v>0</v>
      </c>
      <c r="P206" s="1292">
        <f t="shared" si="28"/>
        <v>0</v>
      </c>
      <c r="Q206" s="1292"/>
      <c r="R206" s="125"/>
      <c r="S206" s="344"/>
    </row>
    <row r="207" spans="2:19" s="40" customFormat="1" ht="15.95" hidden="1" customHeight="1">
      <c r="B207" s="1335">
        <v>24</v>
      </c>
      <c r="C207" s="1334">
        <v>41808</v>
      </c>
      <c r="D207" s="896" t="s">
        <v>781</v>
      </c>
      <c r="E207" s="42"/>
      <c r="F207" s="1291"/>
      <c r="G207" s="764"/>
      <c r="H207" s="764">
        <f t="shared" si="26"/>
        <v>0</v>
      </c>
      <c r="I207" s="1293">
        <f t="shared" si="27"/>
        <v>0</v>
      </c>
      <c r="J207" s="1291"/>
      <c r="K207" s="1292"/>
      <c r="L207" s="764"/>
      <c r="M207" s="1292">
        <f t="shared" si="33"/>
        <v>0</v>
      </c>
      <c r="N207" s="1291"/>
      <c r="O207" s="1292">
        <f t="shared" si="34"/>
        <v>0</v>
      </c>
      <c r="P207" s="1292">
        <f t="shared" si="28"/>
        <v>0</v>
      </c>
      <c r="Q207" s="1292"/>
      <c r="R207" s="125"/>
      <c r="S207" s="344"/>
    </row>
    <row r="208" spans="2:19" s="40" customFormat="1" ht="15.95" hidden="1" customHeight="1">
      <c r="B208" s="1335">
        <v>25</v>
      </c>
      <c r="C208" s="1334">
        <v>41809</v>
      </c>
      <c r="D208" s="1024" t="s">
        <v>94</v>
      </c>
      <c r="E208" s="1291"/>
      <c r="F208" s="1291"/>
      <c r="G208" s="764"/>
      <c r="H208" s="764">
        <f t="shared" si="26"/>
        <v>0</v>
      </c>
      <c r="I208" s="1293">
        <f t="shared" si="27"/>
        <v>0</v>
      </c>
      <c r="J208" s="1291"/>
      <c r="K208" s="1292"/>
      <c r="L208" s="764"/>
      <c r="M208" s="1292">
        <f t="shared" si="33"/>
        <v>0</v>
      </c>
      <c r="N208" s="1291"/>
      <c r="O208" s="1292">
        <f t="shared" si="34"/>
        <v>0</v>
      </c>
      <c r="P208" s="1292">
        <f t="shared" si="28"/>
        <v>0</v>
      </c>
      <c r="Q208" s="1296"/>
      <c r="R208" s="125"/>
      <c r="S208" s="344"/>
    </row>
    <row r="209" spans="1:19" s="40" customFormat="1" ht="15.95" hidden="1" customHeight="1">
      <c r="B209" s="1335">
        <v>26</v>
      </c>
      <c r="C209" s="1334">
        <v>41810</v>
      </c>
      <c r="D209" s="1024" t="s">
        <v>94</v>
      </c>
      <c r="E209" s="1291"/>
      <c r="F209" s="1291"/>
      <c r="G209" s="764"/>
      <c r="H209" s="764">
        <f t="shared" si="26"/>
        <v>0</v>
      </c>
      <c r="I209" s="1293">
        <f t="shared" si="27"/>
        <v>0</v>
      </c>
      <c r="J209" s="1291"/>
      <c r="K209" s="1292"/>
      <c r="L209" s="764"/>
      <c r="M209" s="1292">
        <f t="shared" si="33"/>
        <v>0</v>
      </c>
      <c r="N209" s="1291"/>
      <c r="O209" s="1292">
        <f t="shared" si="34"/>
        <v>0</v>
      </c>
      <c r="P209" s="1292">
        <f t="shared" si="28"/>
        <v>0</v>
      </c>
      <c r="Q209" s="1292"/>
      <c r="R209" s="125"/>
      <c r="S209" s="344"/>
    </row>
    <row r="210" spans="1:19" s="40" customFormat="1" ht="15.95" hidden="1" customHeight="1">
      <c r="B210" s="1335">
        <v>27</v>
      </c>
      <c r="C210" s="1334">
        <v>41811</v>
      </c>
      <c r="D210" s="1024" t="s">
        <v>94</v>
      </c>
      <c r="E210" s="1291"/>
      <c r="F210" s="1291"/>
      <c r="G210" s="764"/>
      <c r="H210" s="764">
        <f t="shared" si="26"/>
        <v>0</v>
      </c>
      <c r="I210" s="1293">
        <f t="shared" si="27"/>
        <v>0</v>
      </c>
      <c r="J210" s="1291"/>
      <c r="K210" s="1292"/>
      <c r="L210" s="764"/>
      <c r="M210" s="1292">
        <f t="shared" si="33"/>
        <v>0</v>
      </c>
      <c r="N210" s="1291"/>
      <c r="O210" s="1292">
        <f t="shared" si="34"/>
        <v>0</v>
      </c>
      <c r="P210" s="1292">
        <f t="shared" si="28"/>
        <v>0</v>
      </c>
      <c r="Q210" s="1292"/>
      <c r="R210" s="125"/>
      <c r="S210" s="344"/>
    </row>
    <row r="211" spans="1:19" s="40" customFormat="1" ht="15.95" hidden="1" customHeight="1">
      <c r="B211" s="1303">
        <v>28</v>
      </c>
      <c r="C211" s="1339">
        <v>41812</v>
      </c>
      <c r="D211" s="1024" t="s">
        <v>94</v>
      </c>
      <c r="E211" s="1291"/>
      <c r="F211" s="1291"/>
      <c r="G211" s="764"/>
      <c r="H211" s="764">
        <f t="shared" si="26"/>
        <v>0</v>
      </c>
      <c r="I211" s="1293">
        <f t="shared" si="27"/>
        <v>0</v>
      </c>
      <c r="J211" s="1291"/>
      <c r="K211" s="1292"/>
      <c r="L211" s="764"/>
      <c r="M211" s="1292">
        <f>L211*10000</f>
        <v>0</v>
      </c>
      <c r="N211" s="1291"/>
      <c r="O211" s="1292">
        <f>N211*15000</f>
        <v>0</v>
      </c>
      <c r="P211" s="1292">
        <f t="shared" si="28"/>
        <v>0</v>
      </c>
      <c r="Q211" s="1292"/>
      <c r="R211" s="125"/>
      <c r="S211" s="344"/>
    </row>
    <row r="212" spans="1:19" s="40" customFormat="1" ht="15.95" hidden="1" customHeight="1">
      <c r="B212" s="1335">
        <v>29</v>
      </c>
      <c r="C212" s="1334">
        <v>41813</v>
      </c>
      <c r="D212" s="1024" t="s">
        <v>94</v>
      </c>
      <c r="E212" s="1291"/>
      <c r="F212" s="1291"/>
      <c r="G212" s="764"/>
      <c r="H212" s="764">
        <f t="shared" si="26"/>
        <v>0</v>
      </c>
      <c r="I212" s="1293">
        <f t="shared" si="27"/>
        <v>0</v>
      </c>
      <c r="J212" s="1291"/>
      <c r="K212" s="1292"/>
      <c r="L212" s="764"/>
      <c r="M212" s="1292">
        <f>L212*10000</f>
        <v>0</v>
      </c>
      <c r="N212" s="1291"/>
      <c r="O212" s="1292">
        <f>N212*15000</f>
        <v>0</v>
      </c>
      <c r="P212" s="1292">
        <f t="shared" si="28"/>
        <v>0</v>
      </c>
      <c r="Q212" s="1292"/>
      <c r="R212" s="125"/>
    </row>
    <row r="213" spans="1:19" s="40" customFormat="1" ht="15.95" hidden="1" customHeight="1">
      <c r="B213" s="1335">
        <v>30</v>
      </c>
      <c r="C213" s="1336">
        <v>41814</v>
      </c>
      <c r="D213" s="592" t="s">
        <v>653</v>
      </c>
      <c r="E213" s="46" t="s">
        <v>39</v>
      </c>
      <c r="F213" s="366">
        <v>1</v>
      </c>
      <c r="G213" s="354">
        <v>150</v>
      </c>
      <c r="H213" s="764">
        <f t="shared" si="26"/>
        <v>150</v>
      </c>
      <c r="I213" s="1293">
        <f t="shared" si="27"/>
        <v>75000</v>
      </c>
      <c r="J213" s="1291"/>
      <c r="K213" s="1292"/>
      <c r="L213" s="764">
        <v>3</v>
      </c>
      <c r="M213" s="1292">
        <f>L213*10000</f>
        <v>30000</v>
      </c>
      <c r="N213" s="1291"/>
      <c r="O213" s="1292">
        <f>N213*15000</f>
        <v>0</v>
      </c>
      <c r="P213" s="1292">
        <f t="shared" si="28"/>
        <v>105000</v>
      </c>
      <c r="Q213" s="1292"/>
      <c r="R213" s="125"/>
    </row>
    <row r="214" spans="1:19" s="31" customFormat="1" ht="15.95" hidden="1" customHeight="1" thickBot="1">
      <c r="B214" s="1423">
        <v>31</v>
      </c>
      <c r="C214" s="1429">
        <v>41815</v>
      </c>
      <c r="D214" s="50" t="s">
        <v>654</v>
      </c>
      <c r="E214" s="56" t="s">
        <v>39</v>
      </c>
      <c r="F214" s="1421">
        <v>6</v>
      </c>
      <c r="G214" s="765"/>
      <c r="H214" s="765">
        <f t="shared" si="26"/>
        <v>0</v>
      </c>
      <c r="I214" s="1418">
        <f t="shared" si="27"/>
        <v>0</v>
      </c>
      <c r="J214" s="1421" t="s">
        <v>127</v>
      </c>
      <c r="K214" s="767">
        <v>25000</v>
      </c>
      <c r="L214" s="765"/>
      <c r="M214" s="767">
        <f>L214*10000</f>
        <v>0</v>
      </c>
      <c r="N214" s="1421"/>
      <c r="O214" s="767">
        <f>N214*15000</f>
        <v>0</v>
      </c>
      <c r="P214" s="767">
        <f t="shared" si="28"/>
        <v>25000</v>
      </c>
      <c r="Q214" s="767">
        <v>35000</v>
      </c>
      <c r="R214" s="792"/>
    </row>
    <row r="215" spans="1:19" s="34" customFormat="1" ht="15.95" hidden="1" customHeight="1">
      <c r="A215" s="1458"/>
      <c r="B215" s="3270">
        <v>1</v>
      </c>
      <c r="C215" s="695">
        <v>41816</v>
      </c>
      <c r="D215" s="1462" t="s">
        <v>786</v>
      </c>
      <c r="E215" s="1463" t="s">
        <v>556</v>
      </c>
      <c r="F215" s="1463">
        <v>1</v>
      </c>
      <c r="G215" s="1464">
        <v>56</v>
      </c>
      <c r="H215" s="771">
        <f t="shared" ref="H215:H261" si="37">F215*G215</f>
        <v>56</v>
      </c>
      <c r="I215" s="1434">
        <f t="shared" ref="I215:I278" si="38">H215*500</f>
        <v>28000</v>
      </c>
      <c r="J215" s="773"/>
      <c r="K215" s="1434"/>
      <c r="L215" s="1029">
        <v>0.5</v>
      </c>
      <c r="M215" s="1441">
        <f t="shared" ref="M215:M258" si="39">L215*10000</f>
        <v>5000</v>
      </c>
      <c r="N215" s="770"/>
      <c r="O215" s="1441">
        <f t="shared" ref="O215:O258" si="40">N215*15000</f>
        <v>0</v>
      </c>
      <c r="P215" s="1441">
        <f t="shared" ref="P215:P278" si="41">I215+K215+M215+O215</f>
        <v>33000</v>
      </c>
      <c r="Q215" s="3400">
        <v>35000</v>
      </c>
      <c r="R215" s="775"/>
    </row>
    <row r="216" spans="1:19" s="34" customFormat="1" ht="15.95" hidden="1" customHeight="1">
      <c r="A216" s="1458"/>
      <c r="B216" s="3071"/>
      <c r="C216" s="108">
        <v>41816</v>
      </c>
      <c r="D216" s="1469" t="s">
        <v>133</v>
      </c>
      <c r="E216" s="1470"/>
      <c r="F216" s="1470"/>
      <c r="G216" s="1471"/>
      <c r="H216" s="764">
        <f>F216*G216</f>
        <v>0</v>
      </c>
      <c r="I216" s="1433">
        <f>H216*500</f>
        <v>0</v>
      </c>
      <c r="J216" s="119"/>
      <c r="K216" s="1433"/>
      <c r="L216" s="123">
        <v>4</v>
      </c>
      <c r="M216" s="1435">
        <f>L216*10000</f>
        <v>40000</v>
      </c>
      <c r="N216" s="1436"/>
      <c r="O216" s="1435">
        <f>N216*15000</f>
        <v>0</v>
      </c>
      <c r="P216" s="1435">
        <f>I216+K216+M216+O216</f>
        <v>40000</v>
      </c>
      <c r="Q216" s="3245"/>
      <c r="R216" s="125"/>
    </row>
    <row r="217" spans="1:19" s="340" customFormat="1" ht="15.95" hidden="1" customHeight="1">
      <c r="A217" s="339"/>
      <c r="B217" s="1442">
        <v>2</v>
      </c>
      <c r="C217" s="1336">
        <v>41817</v>
      </c>
      <c r="D217" s="896" t="s">
        <v>898</v>
      </c>
      <c r="E217" s="1436"/>
      <c r="F217" s="1436"/>
      <c r="G217" s="123"/>
      <c r="H217" s="764">
        <f t="shared" si="37"/>
        <v>0</v>
      </c>
      <c r="I217" s="1433">
        <f t="shared" si="38"/>
        <v>0</v>
      </c>
      <c r="J217" s="777"/>
      <c r="K217" s="1433"/>
      <c r="L217" s="123"/>
      <c r="M217" s="1435">
        <f t="shared" si="39"/>
        <v>0</v>
      </c>
      <c r="N217" s="1436"/>
      <c r="O217" s="1435">
        <f t="shared" si="40"/>
        <v>0</v>
      </c>
      <c r="P217" s="1435">
        <f t="shared" si="41"/>
        <v>0</v>
      </c>
      <c r="Q217" s="1435"/>
      <c r="R217" s="125"/>
    </row>
    <row r="218" spans="1:19" s="40" customFormat="1" ht="15.95" hidden="1" customHeight="1">
      <c r="A218" s="19"/>
      <c r="B218" s="1442">
        <v>3</v>
      </c>
      <c r="C218" s="1336">
        <v>41818</v>
      </c>
      <c r="D218" s="896" t="s">
        <v>898</v>
      </c>
      <c r="E218" s="1436"/>
      <c r="F218" s="1436"/>
      <c r="G218" s="1436"/>
      <c r="H218" s="764">
        <f t="shared" si="37"/>
        <v>0</v>
      </c>
      <c r="I218" s="122">
        <f t="shared" si="38"/>
        <v>0</v>
      </c>
      <c r="J218" s="1436"/>
      <c r="K218" s="779"/>
      <c r="L218" s="123"/>
      <c r="M218" s="1435">
        <f t="shared" si="39"/>
        <v>0</v>
      </c>
      <c r="N218" s="1436"/>
      <c r="O218" s="1435">
        <f t="shared" si="40"/>
        <v>0</v>
      </c>
      <c r="P218" s="1435">
        <f t="shared" si="41"/>
        <v>0</v>
      </c>
      <c r="Q218" s="124"/>
      <c r="R218" s="1025"/>
    </row>
    <row r="219" spans="1:19" s="40" customFormat="1" ht="15.95" hidden="1" customHeight="1">
      <c r="A219" s="19"/>
      <c r="B219" s="1444">
        <v>4</v>
      </c>
      <c r="C219" s="1465">
        <v>41819</v>
      </c>
      <c r="D219" s="1024" t="s">
        <v>787</v>
      </c>
      <c r="E219" s="1436"/>
      <c r="F219" s="1436"/>
      <c r="G219" s="764"/>
      <c r="H219" s="764">
        <f t="shared" si="37"/>
        <v>0</v>
      </c>
      <c r="I219" s="1433">
        <f t="shared" si="38"/>
        <v>0</v>
      </c>
      <c r="J219" s="1436"/>
      <c r="K219" s="1433"/>
      <c r="L219" s="123"/>
      <c r="M219" s="1435">
        <f t="shared" si="39"/>
        <v>0</v>
      </c>
      <c r="N219" s="1436"/>
      <c r="O219" s="1435">
        <f t="shared" si="40"/>
        <v>0</v>
      </c>
      <c r="P219" s="1435">
        <f t="shared" si="41"/>
        <v>0</v>
      </c>
      <c r="Q219" s="124"/>
      <c r="R219" s="1025"/>
    </row>
    <row r="220" spans="1:19" s="40" customFormat="1" ht="15.95" hidden="1" customHeight="1">
      <c r="A220" s="19"/>
      <c r="B220" s="1442">
        <v>5</v>
      </c>
      <c r="C220" s="1336">
        <v>41820</v>
      </c>
      <c r="D220" s="1024" t="s">
        <v>787</v>
      </c>
      <c r="E220" s="1436"/>
      <c r="F220" s="784"/>
      <c r="G220" s="785"/>
      <c r="H220" s="764">
        <f t="shared" si="37"/>
        <v>0</v>
      </c>
      <c r="I220" s="1433">
        <f t="shared" si="38"/>
        <v>0</v>
      </c>
      <c r="J220" s="786"/>
      <c r="K220" s="787"/>
      <c r="L220" s="123"/>
      <c r="M220" s="1435">
        <f t="shared" si="39"/>
        <v>0</v>
      </c>
      <c r="N220" s="1436"/>
      <c r="O220" s="1435">
        <f t="shared" si="40"/>
        <v>0</v>
      </c>
      <c r="P220" s="1435">
        <f t="shared" si="41"/>
        <v>0</v>
      </c>
      <c r="Q220" s="788"/>
      <c r="R220" s="789"/>
    </row>
    <row r="221" spans="1:19" s="40" customFormat="1" ht="15.95" hidden="1" customHeight="1">
      <c r="A221" s="19"/>
      <c r="B221" s="1442">
        <v>6</v>
      </c>
      <c r="C221" s="1336">
        <v>41821</v>
      </c>
      <c r="D221" s="807" t="s">
        <v>788</v>
      </c>
      <c r="E221" s="1436" t="s">
        <v>10</v>
      </c>
      <c r="F221" s="1436">
        <v>2</v>
      </c>
      <c r="G221" s="123">
        <v>20</v>
      </c>
      <c r="H221" s="764">
        <f t="shared" si="37"/>
        <v>40</v>
      </c>
      <c r="I221" s="1433">
        <f t="shared" si="38"/>
        <v>20000</v>
      </c>
      <c r="J221" s="777"/>
      <c r="K221" s="1433"/>
      <c r="L221" s="123">
        <v>1.5</v>
      </c>
      <c r="M221" s="1435">
        <f t="shared" si="39"/>
        <v>15000</v>
      </c>
      <c r="N221" s="1436"/>
      <c r="O221" s="1435">
        <f t="shared" si="40"/>
        <v>0</v>
      </c>
      <c r="P221" s="1435">
        <f t="shared" si="41"/>
        <v>35000</v>
      </c>
      <c r="Q221" s="1435"/>
      <c r="R221" s="125"/>
    </row>
    <row r="222" spans="1:19" s="40" customFormat="1" ht="15.95" hidden="1" customHeight="1">
      <c r="A222" s="19"/>
      <c r="B222" s="1442">
        <v>7</v>
      </c>
      <c r="C222" s="1336">
        <v>41822</v>
      </c>
      <c r="D222" s="1024" t="s">
        <v>787</v>
      </c>
      <c r="E222" s="1436"/>
      <c r="F222" s="1436"/>
      <c r="G222" s="764"/>
      <c r="H222" s="764">
        <f t="shared" si="37"/>
        <v>0</v>
      </c>
      <c r="I222" s="1433">
        <f t="shared" si="38"/>
        <v>0</v>
      </c>
      <c r="J222" s="1436"/>
      <c r="K222" s="1435"/>
      <c r="L222" s="123"/>
      <c r="M222" s="1435">
        <f t="shared" si="39"/>
        <v>0</v>
      </c>
      <c r="N222" s="1436"/>
      <c r="O222" s="1435">
        <f t="shared" si="40"/>
        <v>0</v>
      </c>
      <c r="P222" s="1435">
        <f t="shared" si="41"/>
        <v>0</v>
      </c>
      <c r="Q222" s="1435"/>
      <c r="R222" s="125"/>
    </row>
    <row r="223" spans="1:19" s="40" customFormat="1" ht="15.95" hidden="1" customHeight="1">
      <c r="A223" s="19"/>
      <c r="B223" s="1442">
        <v>8</v>
      </c>
      <c r="C223" s="1336">
        <v>41823</v>
      </c>
      <c r="D223" s="1024" t="s">
        <v>798</v>
      </c>
      <c r="E223" s="1436"/>
      <c r="F223" s="784"/>
      <c r="G223" s="785"/>
      <c r="H223" s="764">
        <f t="shared" si="37"/>
        <v>0</v>
      </c>
      <c r="I223" s="1433">
        <f t="shared" si="38"/>
        <v>0</v>
      </c>
      <c r="J223" s="786"/>
      <c r="K223" s="787"/>
      <c r="L223" s="123"/>
      <c r="M223" s="1435">
        <f t="shared" si="39"/>
        <v>0</v>
      </c>
      <c r="N223" s="1436"/>
      <c r="O223" s="1435">
        <f t="shared" si="40"/>
        <v>0</v>
      </c>
      <c r="P223" s="1435">
        <f t="shared" si="41"/>
        <v>0</v>
      </c>
      <c r="Q223" s="1435"/>
      <c r="R223" s="125"/>
    </row>
    <row r="224" spans="1:19" s="40" customFormat="1" ht="15.95" hidden="1" customHeight="1">
      <c r="A224" s="19"/>
      <c r="B224" s="3209">
        <v>9</v>
      </c>
      <c r="C224" s="1336">
        <v>41824</v>
      </c>
      <c r="D224" s="3" t="s">
        <v>800</v>
      </c>
      <c r="E224" s="120" t="s">
        <v>799</v>
      </c>
      <c r="F224" s="1436">
        <v>2</v>
      </c>
      <c r="G224" s="764"/>
      <c r="H224" s="764">
        <f t="shared" si="37"/>
        <v>0</v>
      </c>
      <c r="I224" s="1433">
        <f t="shared" si="38"/>
        <v>0</v>
      </c>
      <c r="J224" s="777"/>
      <c r="K224" s="1433">
        <f>F224*2000</f>
        <v>4000</v>
      </c>
      <c r="L224" s="123"/>
      <c r="M224" s="1435">
        <f t="shared" si="39"/>
        <v>0</v>
      </c>
      <c r="N224" s="1436"/>
      <c r="O224" s="1435">
        <f t="shared" si="40"/>
        <v>0</v>
      </c>
      <c r="P224" s="1435">
        <f t="shared" si="41"/>
        <v>4000</v>
      </c>
      <c r="Q224" s="124"/>
      <c r="R224" s="1025"/>
    </row>
    <row r="225" spans="1:18" s="40" customFormat="1" ht="15.95" hidden="1" customHeight="1">
      <c r="A225" s="19"/>
      <c r="B225" s="3209"/>
      <c r="C225" s="1336">
        <v>41824</v>
      </c>
      <c r="D225" s="807" t="s">
        <v>788</v>
      </c>
      <c r="E225" s="1436" t="s">
        <v>10</v>
      </c>
      <c r="F225" s="1436">
        <v>2</v>
      </c>
      <c r="G225" s="123">
        <v>20</v>
      </c>
      <c r="H225" s="764">
        <f t="shared" si="37"/>
        <v>40</v>
      </c>
      <c r="I225" s="1433">
        <f t="shared" si="38"/>
        <v>20000</v>
      </c>
      <c r="J225" s="777"/>
      <c r="K225" s="1433"/>
      <c r="L225" s="123"/>
      <c r="M225" s="1435">
        <f t="shared" si="39"/>
        <v>0</v>
      </c>
      <c r="N225" s="1436"/>
      <c r="O225" s="1435">
        <f t="shared" si="40"/>
        <v>0</v>
      </c>
      <c r="P225" s="1435">
        <f t="shared" si="41"/>
        <v>20000</v>
      </c>
      <c r="Q225" s="124"/>
      <c r="R225" s="1025"/>
    </row>
    <row r="226" spans="1:18" s="40" customFormat="1" ht="15.95" hidden="1" customHeight="1">
      <c r="A226" s="19"/>
      <c r="B226" s="3209"/>
      <c r="C226" s="1336">
        <v>41824</v>
      </c>
      <c r="D226" s="3" t="s">
        <v>791</v>
      </c>
      <c r="E226" s="1436" t="s">
        <v>556</v>
      </c>
      <c r="F226" s="1436">
        <v>2</v>
      </c>
      <c r="G226" s="764">
        <v>25</v>
      </c>
      <c r="H226" s="764">
        <f>F226*G226</f>
        <v>50</v>
      </c>
      <c r="I226" s="1433">
        <f>H226*500</f>
        <v>25000</v>
      </c>
      <c r="J226" s="777"/>
      <c r="K226" s="1433"/>
      <c r="L226" s="123"/>
      <c r="M226" s="1435">
        <f>L226*10000</f>
        <v>0</v>
      </c>
      <c r="N226" s="1436"/>
      <c r="O226" s="1435">
        <f>N226*15000</f>
        <v>0</v>
      </c>
      <c r="P226" s="1435">
        <f>I226+K226+M226+O226</f>
        <v>25000</v>
      </c>
      <c r="Q226" s="124"/>
      <c r="R226" s="1025"/>
    </row>
    <row r="227" spans="1:18" s="40" customFormat="1" ht="15.95" hidden="1" customHeight="1">
      <c r="B227" s="3209">
        <v>10</v>
      </c>
      <c r="C227" s="1336">
        <v>41825</v>
      </c>
      <c r="D227" s="3" t="s">
        <v>791</v>
      </c>
      <c r="E227" s="1436" t="s">
        <v>556</v>
      </c>
      <c r="F227" s="1436">
        <v>4</v>
      </c>
      <c r="G227" s="764">
        <v>25</v>
      </c>
      <c r="H227" s="764">
        <f t="shared" si="37"/>
        <v>100</v>
      </c>
      <c r="I227" s="122">
        <f t="shared" si="38"/>
        <v>50000</v>
      </c>
      <c r="J227" s="1436"/>
      <c r="K227" s="779"/>
      <c r="L227" s="123"/>
      <c r="M227" s="1433">
        <f t="shared" si="39"/>
        <v>0</v>
      </c>
      <c r="N227" s="123"/>
      <c r="O227" s="1433">
        <f t="shared" si="40"/>
        <v>0</v>
      </c>
      <c r="P227" s="124">
        <f t="shared" si="41"/>
        <v>50000</v>
      </c>
      <c r="Q227" s="1433"/>
      <c r="R227" s="125"/>
    </row>
    <row r="228" spans="1:18" s="40" customFormat="1" ht="15.95" hidden="1" customHeight="1">
      <c r="B228" s="3209"/>
      <c r="C228" s="1336">
        <v>41825</v>
      </c>
      <c r="D228" s="807" t="s">
        <v>788</v>
      </c>
      <c r="E228" s="1436" t="s">
        <v>10</v>
      </c>
      <c r="F228" s="1436">
        <v>1</v>
      </c>
      <c r="G228" s="123">
        <v>20</v>
      </c>
      <c r="H228" s="764">
        <f>F228*G228</f>
        <v>20</v>
      </c>
      <c r="I228" s="122">
        <f>H228*500</f>
        <v>10000</v>
      </c>
      <c r="J228" s="1436"/>
      <c r="K228" s="779"/>
      <c r="L228" s="123">
        <v>1</v>
      </c>
      <c r="M228" s="1433">
        <f>L228*10000</f>
        <v>10000</v>
      </c>
      <c r="N228" s="123"/>
      <c r="O228" s="1433">
        <f>N228*15000</f>
        <v>0</v>
      </c>
      <c r="P228" s="124">
        <f>I228+K228+M228+O228</f>
        <v>20000</v>
      </c>
      <c r="Q228" s="1433"/>
      <c r="R228" s="125"/>
    </row>
    <row r="229" spans="1:18" s="40" customFormat="1" ht="15.95" hidden="1" customHeight="1">
      <c r="A229" s="19"/>
      <c r="B229" s="3261">
        <v>11</v>
      </c>
      <c r="C229" s="1465">
        <v>41826</v>
      </c>
      <c r="D229" s="3" t="s">
        <v>791</v>
      </c>
      <c r="E229" s="1436" t="s">
        <v>556</v>
      </c>
      <c r="F229" s="1436">
        <v>1</v>
      </c>
      <c r="G229" s="764">
        <v>25</v>
      </c>
      <c r="H229" s="764">
        <f t="shared" si="37"/>
        <v>25</v>
      </c>
      <c r="I229" s="1433">
        <f t="shared" si="38"/>
        <v>12500</v>
      </c>
      <c r="J229" s="1436"/>
      <c r="K229" s="1435"/>
      <c r="L229" s="123"/>
      <c r="M229" s="1435">
        <f t="shared" si="39"/>
        <v>0</v>
      </c>
      <c r="N229" s="1436"/>
      <c r="O229" s="1435">
        <f t="shared" si="40"/>
        <v>0</v>
      </c>
      <c r="P229" s="1435">
        <f t="shared" si="41"/>
        <v>12500</v>
      </c>
      <c r="Q229" s="1435"/>
      <c r="R229" s="125"/>
    </row>
    <row r="230" spans="1:18" s="40" customFormat="1" ht="15.95" hidden="1" customHeight="1">
      <c r="A230" s="19"/>
      <c r="B230" s="3261"/>
      <c r="C230" s="1465">
        <v>41826</v>
      </c>
      <c r="D230" s="807" t="s">
        <v>788</v>
      </c>
      <c r="E230" s="1436" t="s">
        <v>10</v>
      </c>
      <c r="F230" s="1436">
        <v>4</v>
      </c>
      <c r="G230" s="123">
        <v>20</v>
      </c>
      <c r="H230" s="764">
        <f>F230*G230</f>
        <v>80</v>
      </c>
      <c r="I230" s="1433">
        <f>H230*500</f>
        <v>40000</v>
      </c>
      <c r="J230" s="1436"/>
      <c r="K230" s="1435"/>
      <c r="L230" s="123">
        <v>5</v>
      </c>
      <c r="M230" s="1435">
        <f>L230*10000</f>
        <v>50000</v>
      </c>
      <c r="N230" s="1436"/>
      <c r="O230" s="1435">
        <f>N230*15000</f>
        <v>0</v>
      </c>
      <c r="P230" s="1435">
        <f>I230+K230+M230+O230</f>
        <v>90000</v>
      </c>
      <c r="Q230" s="1435"/>
      <c r="R230" s="125"/>
    </row>
    <row r="231" spans="1:18" s="40" customFormat="1" ht="15.95" hidden="1" customHeight="1">
      <c r="A231" s="19"/>
      <c r="B231" s="3209">
        <v>12</v>
      </c>
      <c r="C231" s="1336">
        <v>41827</v>
      </c>
      <c r="D231" s="3" t="s">
        <v>800</v>
      </c>
      <c r="E231" s="120" t="s">
        <v>799</v>
      </c>
      <c r="F231" s="1436">
        <v>4</v>
      </c>
      <c r="G231" s="764"/>
      <c r="H231" s="764">
        <f>F231*G231</f>
        <v>0</v>
      </c>
      <c r="I231" s="1433">
        <f>H231*500</f>
        <v>0</v>
      </c>
      <c r="J231" s="777"/>
      <c r="K231" s="1433">
        <f>F231*2000</f>
        <v>8000</v>
      </c>
      <c r="L231" s="123"/>
      <c r="M231" s="1435">
        <f t="shared" si="39"/>
        <v>0</v>
      </c>
      <c r="N231" s="1436"/>
      <c r="O231" s="1435">
        <f t="shared" si="40"/>
        <v>0</v>
      </c>
      <c r="P231" s="1435">
        <f t="shared" si="41"/>
        <v>8000</v>
      </c>
      <c r="Q231" s="1435"/>
      <c r="R231" s="125"/>
    </row>
    <row r="232" spans="1:18" s="40" customFormat="1" ht="15.95" hidden="1" customHeight="1">
      <c r="A232" s="19"/>
      <c r="B232" s="3209"/>
      <c r="C232" s="1336">
        <v>41827</v>
      </c>
      <c r="D232" s="807" t="s">
        <v>788</v>
      </c>
      <c r="E232" s="1436" t="s">
        <v>10</v>
      </c>
      <c r="F232" s="1436">
        <v>3</v>
      </c>
      <c r="G232" s="123">
        <v>20</v>
      </c>
      <c r="H232" s="764">
        <f>F232*G232</f>
        <v>60</v>
      </c>
      <c r="I232" s="1433">
        <f>H232*500</f>
        <v>30000</v>
      </c>
      <c r="J232" s="1436"/>
      <c r="K232" s="1435"/>
      <c r="L232" s="123">
        <v>1</v>
      </c>
      <c r="M232" s="1435">
        <f>L232*10000</f>
        <v>10000</v>
      </c>
      <c r="N232" s="1436"/>
      <c r="O232" s="1435">
        <f>N232*15000</f>
        <v>0</v>
      </c>
      <c r="P232" s="1435">
        <f>I232+K232+M232+O232</f>
        <v>40000</v>
      </c>
      <c r="Q232" s="1435"/>
      <c r="R232" s="125"/>
    </row>
    <row r="233" spans="1:18" s="40" customFormat="1" ht="15.95" hidden="1" customHeight="1">
      <c r="A233" s="19"/>
      <c r="B233" s="1442">
        <v>13</v>
      </c>
      <c r="C233" s="1336">
        <v>41828</v>
      </c>
      <c r="D233" s="807" t="s">
        <v>788</v>
      </c>
      <c r="E233" s="1436" t="s">
        <v>10</v>
      </c>
      <c r="F233" s="1436">
        <v>3</v>
      </c>
      <c r="G233" s="123">
        <v>20</v>
      </c>
      <c r="H233" s="764">
        <f t="shared" si="37"/>
        <v>60</v>
      </c>
      <c r="I233" s="1433">
        <f t="shared" si="38"/>
        <v>30000</v>
      </c>
      <c r="J233" s="1436"/>
      <c r="K233" s="1435"/>
      <c r="L233" s="123"/>
      <c r="M233" s="1435">
        <f t="shared" si="39"/>
        <v>0</v>
      </c>
      <c r="N233" s="1436"/>
      <c r="O233" s="1435">
        <f t="shared" si="40"/>
        <v>0</v>
      </c>
      <c r="P233" s="1435">
        <f t="shared" si="41"/>
        <v>30000</v>
      </c>
      <c r="Q233" s="1435"/>
      <c r="R233" s="125"/>
    </row>
    <row r="234" spans="1:18" s="40" customFormat="1" ht="15.95" hidden="1" customHeight="1">
      <c r="B234" s="1442">
        <v>14</v>
      </c>
      <c r="C234" s="1336">
        <v>41829</v>
      </c>
      <c r="D234" s="896" t="s">
        <v>808</v>
      </c>
      <c r="E234" s="1436"/>
      <c r="F234" s="1436"/>
      <c r="G234" s="123"/>
      <c r="H234" s="764">
        <f t="shared" si="37"/>
        <v>0</v>
      </c>
      <c r="I234" s="1433">
        <f t="shared" si="38"/>
        <v>0</v>
      </c>
      <c r="J234" s="1436"/>
      <c r="K234" s="1435"/>
      <c r="L234" s="764"/>
      <c r="M234" s="1435">
        <f t="shared" si="39"/>
        <v>0</v>
      </c>
      <c r="N234" s="1436"/>
      <c r="O234" s="1435">
        <f t="shared" si="40"/>
        <v>0</v>
      </c>
      <c r="P234" s="1435">
        <f t="shared" si="41"/>
        <v>0</v>
      </c>
      <c r="Q234" s="1435"/>
      <c r="R234" s="125"/>
    </row>
    <row r="235" spans="1:18" s="40" customFormat="1" ht="15.95" hidden="1" customHeight="1">
      <c r="B235" s="3209">
        <v>15</v>
      </c>
      <c r="C235" s="1336">
        <v>41830</v>
      </c>
      <c r="D235" s="3" t="s">
        <v>792</v>
      </c>
      <c r="E235" s="1436" t="s">
        <v>556</v>
      </c>
      <c r="F235" s="1436">
        <v>1</v>
      </c>
      <c r="G235" s="764">
        <v>15</v>
      </c>
      <c r="H235" s="764">
        <f t="shared" si="37"/>
        <v>15</v>
      </c>
      <c r="I235" s="1433">
        <f t="shared" si="38"/>
        <v>7500</v>
      </c>
      <c r="J235" s="895"/>
      <c r="K235" s="895"/>
      <c r="L235" s="764"/>
      <c r="M235" s="1435">
        <f t="shared" si="39"/>
        <v>0</v>
      </c>
      <c r="N235" s="1436"/>
      <c r="O235" s="1435">
        <f t="shared" si="40"/>
        <v>0</v>
      </c>
      <c r="P235" s="1435">
        <f t="shared" si="41"/>
        <v>7500</v>
      </c>
      <c r="Q235" s="1435"/>
      <c r="R235" s="125"/>
    </row>
    <row r="236" spans="1:18" s="40" customFormat="1" ht="15.95" hidden="1" customHeight="1">
      <c r="B236" s="3209"/>
      <c r="C236" s="1336">
        <v>41830</v>
      </c>
      <c r="D236" s="807" t="s">
        <v>788</v>
      </c>
      <c r="E236" s="1436" t="s">
        <v>10</v>
      </c>
      <c r="F236" s="1436">
        <v>2</v>
      </c>
      <c r="G236" s="123">
        <v>20</v>
      </c>
      <c r="H236" s="764">
        <f t="shared" si="37"/>
        <v>40</v>
      </c>
      <c r="I236" s="1433">
        <f t="shared" si="38"/>
        <v>20000</v>
      </c>
      <c r="J236" s="895"/>
      <c r="K236" s="895"/>
      <c r="L236" s="764"/>
      <c r="M236" s="1435">
        <f t="shared" si="39"/>
        <v>0</v>
      </c>
      <c r="N236" s="1436"/>
      <c r="O236" s="1435">
        <f t="shared" si="40"/>
        <v>0</v>
      </c>
      <c r="P236" s="1435">
        <f t="shared" si="41"/>
        <v>20000</v>
      </c>
      <c r="Q236" s="1435"/>
      <c r="R236" s="125"/>
    </row>
    <row r="237" spans="1:18" s="40" customFormat="1" ht="15.95" hidden="1" customHeight="1">
      <c r="B237" s="3209"/>
      <c r="C237" s="1336">
        <v>41830</v>
      </c>
      <c r="D237" s="3" t="s">
        <v>800</v>
      </c>
      <c r="E237" s="120" t="s">
        <v>799</v>
      </c>
      <c r="F237" s="1436">
        <v>1</v>
      </c>
      <c r="G237" s="764"/>
      <c r="H237" s="764">
        <f t="shared" si="37"/>
        <v>0</v>
      </c>
      <c r="I237" s="1433">
        <f t="shared" si="38"/>
        <v>0</v>
      </c>
      <c r="J237" s="777"/>
      <c r="K237" s="1433">
        <f>F237*2000</f>
        <v>2000</v>
      </c>
      <c r="L237" s="764"/>
      <c r="M237" s="1435">
        <f>L237*10000</f>
        <v>0</v>
      </c>
      <c r="N237" s="1436"/>
      <c r="O237" s="1435">
        <f>N237*15000</f>
        <v>0</v>
      </c>
      <c r="P237" s="1435">
        <f>I237+K237+M237+O237</f>
        <v>2000</v>
      </c>
      <c r="Q237" s="1435"/>
      <c r="R237" s="125"/>
    </row>
    <row r="238" spans="1:18" s="40" customFormat="1" ht="15.95" hidden="1" customHeight="1">
      <c r="B238" s="3209">
        <v>16</v>
      </c>
      <c r="C238" s="1336">
        <v>41831</v>
      </c>
      <c r="D238" s="3" t="s">
        <v>792</v>
      </c>
      <c r="E238" s="1436" t="s">
        <v>556</v>
      </c>
      <c r="F238" s="1436">
        <v>1</v>
      </c>
      <c r="G238" s="764">
        <v>15</v>
      </c>
      <c r="H238" s="764">
        <f t="shared" si="37"/>
        <v>15</v>
      </c>
      <c r="I238" s="1433">
        <f t="shared" si="38"/>
        <v>7500</v>
      </c>
      <c r="J238" s="1436"/>
      <c r="K238" s="1435"/>
      <c r="L238" s="764"/>
      <c r="M238" s="1435">
        <f t="shared" si="39"/>
        <v>0</v>
      </c>
      <c r="N238" s="1436"/>
      <c r="O238" s="1435">
        <f t="shared" si="40"/>
        <v>0</v>
      </c>
      <c r="P238" s="1435">
        <f t="shared" si="41"/>
        <v>7500</v>
      </c>
      <c r="Q238" s="1435"/>
      <c r="R238" s="125"/>
    </row>
    <row r="239" spans="1:18" s="40" customFormat="1" ht="15.95" hidden="1" customHeight="1">
      <c r="B239" s="3209"/>
      <c r="C239" s="1336">
        <v>41831</v>
      </c>
      <c r="D239" s="807" t="s">
        <v>788</v>
      </c>
      <c r="E239" s="1436" t="s">
        <v>10</v>
      </c>
      <c r="F239" s="1436">
        <v>2</v>
      </c>
      <c r="G239" s="123">
        <v>20</v>
      </c>
      <c r="H239" s="764">
        <f t="shared" si="37"/>
        <v>40</v>
      </c>
      <c r="I239" s="1433">
        <f t="shared" si="38"/>
        <v>20000</v>
      </c>
      <c r="J239" s="1436"/>
      <c r="K239" s="1435"/>
      <c r="L239" s="764"/>
      <c r="M239" s="1435">
        <f t="shared" si="39"/>
        <v>0</v>
      </c>
      <c r="N239" s="1436"/>
      <c r="O239" s="1435">
        <f t="shared" si="40"/>
        <v>0</v>
      </c>
      <c r="P239" s="1435">
        <f t="shared" si="41"/>
        <v>20000</v>
      </c>
      <c r="Q239" s="1435"/>
      <c r="R239" s="125"/>
    </row>
    <row r="240" spans="1:18" s="40" customFormat="1" ht="15.95" hidden="1" customHeight="1">
      <c r="B240" s="3209"/>
      <c r="C240" s="1336">
        <v>41831</v>
      </c>
      <c r="D240" s="3" t="s">
        <v>800</v>
      </c>
      <c r="E240" s="120" t="s">
        <v>799</v>
      </c>
      <c r="F240" s="1436">
        <v>1</v>
      </c>
      <c r="G240" s="764"/>
      <c r="H240" s="764">
        <f>F240*G240</f>
        <v>0</v>
      </c>
      <c r="I240" s="1433">
        <f>H240*500</f>
        <v>0</v>
      </c>
      <c r="J240" s="777"/>
      <c r="K240" s="1433">
        <f>F240*2000</f>
        <v>2000</v>
      </c>
      <c r="L240" s="764">
        <v>1.5</v>
      </c>
      <c r="M240" s="1435">
        <f>L240*10000</f>
        <v>15000</v>
      </c>
      <c r="N240" s="1436"/>
      <c r="O240" s="1435">
        <f>N240*15000</f>
        <v>0</v>
      </c>
      <c r="P240" s="1435">
        <f>I240+K240+M240+O240</f>
        <v>17000</v>
      </c>
      <c r="Q240" s="1435"/>
      <c r="R240" s="125"/>
    </row>
    <row r="241" spans="2:19" s="40" customFormat="1" ht="15.95" hidden="1" customHeight="1">
      <c r="B241" s="3209">
        <v>17</v>
      </c>
      <c r="C241" s="1336">
        <v>41832</v>
      </c>
      <c r="D241" s="3" t="s">
        <v>800</v>
      </c>
      <c r="E241" s="120" t="s">
        <v>799</v>
      </c>
      <c r="F241" s="1436">
        <v>1</v>
      </c>
      <c r="G241" s="764"/>
      <c r="H241" s="764">
        <f>F241*G241</f>
        <v>0</v>
      </c>
      <c r="I241" s="1433">
        <f>H241*500</f>
        <v>0</v>
      </c>
      <c r="J241" s="777"/>
      <c r="K241" s="1433">
        <f>F241*2000</f>
        <v>2000</v>
      </c>
      <c r="L241" s="764"/>
      <c r="M241" s="1435">
        <f t="shared" si="39"/>
        <v>0</v>
      </c>
      <c r="N241" s="1436"/>
      <c r="O241" s="1435">
        <f t="shared" si="40"/>
        <v>0</v>
      </c>
      <c r="P241" s="1435">
        <f t="shared" si="41"/>
        <v>2000</v>
      </c>
      <c r="Q241" s="1435"/>
      <c r="R241" s="125"/>
    </row>
    <row r="242" spans="2:19" s="40" customFormat="1" ht="15.95" hidden="1" customHeight="1">
      <c r="B242" s="3209"/>
      <c r="C242" s="1336">
        <v>41832</v>
      </c>
      <c r="D242" s="807" t="s">
        <v>788</v>
      </c>
      <c r="E242" s="1436" t="s">
        <v>10</v>
      </c>
      <c r="F242" s="1436">
        <v>2</v>
      </c>
      <c r="G242" s="123">
        <v>20</v>
      </c>
      <c r="H242" s="764">
        <f t="shared" si="37"/>
        <v>40</v>
      </c>
      <c r="I242" s="1433">
        <f t="shared" si="38"/>
        <v>20000</v>
      </c>
      <c r="J242" s="1436"/>
      <c r="K242" s="1435"/>
      <c r="L242" s="764"/>
      <c r="M242" s="1435">
        <f t="shared" si="39"/>
        <v>0</v>
      </c>
      <c r="N242" s="1436"/>
      <c r="O242" s="1435">
        <f t="shared" si="40"/>
        <v>0</v>
      </c>
      <c r="P242" s="1435">
        <f t="shared" si="41"/>
        <v>20000</v>
      </c>
      <c r="Q242" s="1435"/>
      <c r="R242" s="125"/>
    </row>
    <row r="243" spans="2:19" s="40" customFormat="1" ht="15.95" hidden="1" customHeight="1">
      <c r="B243" s="3209"/>
      <c r="C243" s="1336">
        <v>41832</v>
      </c>
      <c r="D243" s="3" t="s">
        <v>792</v>
      </c>
      <c r="E243" s="1436" t="s">
        <v>556</v>
      </c>
      <c r="F243" s="1436">
        <v>1</v>
      </c>
      <c r="G243" s="764">
        <v>15</v>
      </c>
      <c r="H243" s="764">
        <f>F243*G243</f>
        <v>15</v>
      </c>
      <c r="I243" s="1433">
        <f>H243*500</f>
        <v>7500</v>
      </c>
      <c r="J243" s="1436"/>
      <c r="K243" s="1435"/>
      <c r="L243" s="764"/>
      <c r="M243" s="1435">
        <f>L243*10000</f>
        <v>0</v>
      </c>
      <c r="N243" s="1436"/>
      <c r="O243" s="1435">
        <f>N243*15000</f>
        <v>0</v>
      </c>
      <c r="P243" s="1435">
        <f>I243+K243+M243+O243</f>
        <v>7500</v>
      </c>
      <c r="Q243" s="1435"/>
      <c r="R243" s="125"/>
    </row>
    <row r="244" spans="2:19" s="40" customFormat="1" ht="15.95" hidden="1" customHeight="1">
      <c r="B244" s="3261">
        <v>18</v>
      </c>
      <c r="C244" s="1465">
        <v>41833</v>
      </c>
      <c r="D244" s="3" t="s">
        <v>792</v>
      </c>
      <c r="E244" s="1436" t="s">
        <v>556</v>
      </c>
      <c r="F244" s="1436">
        <v>1</v>
      </c>
      <c r="G244" s="764">
        <v>15</v>
      </c>
      <c r="H244" s="764">
        <f t="shared" si="37"/>
        <v>15</v>
      </c>
      <c r="I244" s="1433">
        <f t="shared" si="38"/>
        <v>7500</v>
      </c>
      <c r="J244" s="1436"/>
      <c r="K244" s="1435"/>
      <c r="L244" s="764"/>
      <c r="M244" s="1435">
        <f t="shared" si="39"/>
        <v>0</v>
      </c>
      <c r="N244" s="1436"/>
      <c r="O244" s="1435">
        <f t="shared" si="40"/>
        <v>0</v>
      </c>
      <c r="P244" s="1435">
        <f t="shared" si="41"/>
        <v>7500</v>
      </c>
      <c r="Q244" s="1435"/>
      <c r="R244" s="125"/>
      <c r="S244" s="344"/>
    </row>
    <row r="245" spans="2:19" s="40" customFormat="1" ht="15.95" hidden="1" customHeight="1">
      <c r="B245" s="3261"/>
      <c r="C245" s="1465">
        <v>41833</v>
      </c>
      <c r="D245" s="807" t="s">
        <v>788</v>
      </c>
      <c r="E245" s="1436" t="s">
        <v>10</v>
      </c>
      <c r="F245" s="1436">
        <v>2</v>
      </c>
      <c r="G245" s="123">
        <v>20</v>
      </c>
      <c r="H245" s="764">
        <f>F245*G245</f>
        <v>40</v>
      </c>
      <c r="I245" s="1433">
        <f>H245*500</f>
        <v>20000</v>
      </c>
      <c r="J245" s="1436"/>
      <c r="K245" s="1435"/>
      <c r="L245" s="764">
        <v>5</v>
      </c>
      <c r="M245" s="1435">
        <f>L245*10000</f>
        <v>50000</v>
      </c>
      <c r="N245" s="1436"/>
      <c r="O245" s="1435">
        <f>N245*15000</f>
        <v>0</v>
      </c>
      <c r="P245" s="1435">
        <f>I245+K245+M245+O245</f>
        <v>70000</v>
      </c>
      <c r="Q245" s="1435"/>
      <c r="R245" s="125"/>
      <c r="S245" s="344"/>
    </row>
    <row r="246" spans="2:19" s="40" customFormat="1" ht="15.95" hidden="1" customHeight="1">
      <c r="B246" s="3209">
        <v>19</v>
      </c>
      <c r="C246" s="1336">
        <v>41834</v>
      </c>
      <c r="D246" s="3" t="s">
        <v>794</v>
      </c>
      <c r="E246" s="1436" t="s">
        <v>556</v>
      </c>
      <c r="F246" s="1436">
        <v>2</v>
      </c>
      <c r="G246" s="764">
        <v>30</v>
      </c>
      <c r="H246" s="764">
        <f>F246*G246</f>
        <v>60</v>
      </c>
      <c r="I246" s="1433">
        <f>H246*500</f>
        <v>30000</v>
      </c>
      <c r="J246" s="1436"/>
      <c r="K246" s="1435"/>
      <c r="L246" s="764"/>
      <c r="M246" s="1435">
        <f>L246*10000</f>
        <v>0</v>
      </c>
      <c r="N246" s="1436"/>
      <c r="O246" s="1435">
        <f>N246*15000</f>
        <v>0</v>
      </c>
      <c r="P246" s="1435">
        <f>I246+K246+M246+O246</f>
        <v>30000</v>
      </c>
      <c r="Q246" s="1435"/>
      <c r="R246" s="125"/>
      <c r="S246" s="344"/>
    </row>
    <row r="247" spans="2:19" s="40" customFormat="1" ht="15.95" hidden="1" customHeight="1">
      <c r="B247" s="3209"/>
      <c r="C247" s="1336">
        <v>41834</v>
      </c>
      <c r="D247" s="807" t="s">
        <v>788</v>
      </c>
      <c r="E247" s="1436" t="s">
        <v>10</v>
      </c>
      <c r="F247" s="1436">
        <v>1</v>
      </c>
      <c r="G247" s="123">
        <v>20</v>
      </c>
      <c r="H247" s="764">
        <f t="shared" si="37"/>
        <v>20</v>
      </c>
      <c r="I247" s="1433">
        <f t="shared" si="38"/>
        <v>10000</v>
      </c>
      <c r="J247" s="1436"/>
      <c r="K247" s="1435"/>
      <c r="L247" s="764">
        <v>2</v>
      </c>
      <c r="M247" s="1435">
        <f t="shared" si="39"/>
        <v>20000</v>
      </c>
      <c r="N247" s="1436"/>
      <c r="O247" s="1435">
        <f t="shared" si="40"/>
        <v>0</v>
      </c>
      <c r="P247" s="1435">
        <f t="shared" si="41"/>
        <v>30000</v>
      </c>
      <c r="Q247" s="1435"/>
      <c r="R247" s="125"/>
      <c r="S247" s="344"/>
    </row>
    <row r="248" spans="2:19" s="40" customFormat="1" ht="15.95" hidden="1" customHeight="1">
      <c r="B248" s="1442">
        <v>20</v>
      </c>
      <c r="C248" s="1336">
        <v>41835</v>
      </c>
      <c r="D248" s="3" t="s">
        <v>794</v>
      </c>
      <c r="E248" s="1436" t="s">
        <v>556</v>
      </c>
      <c r="F248" s="1436">
        <v>1</v>
      </c>
      <c r="G248" s="764">
        <v>30</v>
      </c>
      <c r="H248" s="764">
        <f t="shared" si="37"/>
        <v>30</v>
      </c>
      <c r="I248" s="1433">
        <f t="shared" si="38"/>
        <v>15000</v>
      </c>
      <c r="J248" s="1436"/>
      <c r="K248" s="1435"/>
      <c r="L248" s="764"/>
      <c r="M248" s="1435">
        <f t="shared" si="39"/>
        <v>0</v>
      </c>
      <c r="N248" s="1436"/>
      <c r="O248" s="1435">
        <f t="shared" si="40"/>
        <v>0</v>
      </c>
      <c r="P248" s="1435">
        <f t="shared" si="41"/>
        <v>15000</v>
      </c>
      <c r="Q248" s="1435"/>
      <c r="R248" s="125"/>
      <c r="S248" s="344"/>
    </row>
    <row r="249" spans="2:19" s="40" customFormat="1" ht="15.95" hidden="1" customHeight="1">
      <c r="B249" s="3209">
        <v>21</v>
      </c>
      <c r="C249" s="1336">
        <v>41836</v>
      </c>
      <c r="D249" s="3" t="s">
        <v>795</v>
      </c>
      <c r="E249" s="1436" t="s">
        <v>556</v>
      </c>
      <c r="F249" s="1436">
        <v>2</v>
      </c>
      <c r="G249" s="764">
        <v>18</v>
      </c>
      <c r="H249" s="764">
        <f t="shared" si="37"/>
        <v>36</v>
      </c>
      <c r="I249" s="1433">
        <f t="shared" si="38"/>
        <v>18000</v>
      </c>
      <c r="J249" s="1436"/>
      <c r="K249" s="1435"/>
      <c r="L249" s="764"/>
      <c r="M249" s="1435">
        <f t="shared" si="39"/>
        <v>0</v>
      </c>
      <c r="N249" s="1436"/>
      <c r="O249" s="1435">
        <f t="shared" si="40"/>
        <v>0</v>
      </c>
      <c r="P249" s="1435">
        <f t="shared" si="41"/>
        <v>18000</v>
      </c>
      <c r="Q249" s="1435"/>
      <c r="R249" s="125"/>
      <c r="S249" s="344"/>
    </row>
    <row r="250" spans="2:19" s="40" customFormat="1" ht="15.95" hidden="1" customHeight="1">
      <c r="B250" s="3209"/>
      <c r="C250" s="1336">
        <v>41836</v>
      </c>
      <c r="D250" s="807" t="s">
        <v>788</v>
      </c>
      <c r="E250" s="1436" t="s">
        <v>10</v>
      </c>
      <c r="F250" s="1436">
        <v>2</v>
      </c>
      <c r="G250" s="123">
        <v>20</v>
      </c>
      <c r="H250" s="764">
        <f>F250*G250</f>
        <v>40</v>
      </c>
      <c r="I250" s="1433">
        <f>H250*500</f>
        <v>20000</v>
      </c>
      <c r="J250" s="1436"/>
      <c r="K250" s="1435"/>
      <c r="L250" s="764">
        <v>1</v>
      </c>
      <c r="M250" s="1435">
        <f>L250*10000</f>
        <v>10000</v>
      </c>
      <c r="N250" s="1436"/>
      <c r="O250" s="1435">
        <f>N250*15000</f>
        <v>0</v>
      </c>
      <c r="P250" s="1435">
        <f>I250+K250+M250+O250</f>
        <v>30000</v>
      </c>
      <c r="Q250" s="1435"/>
      <c r="R250" s="125"/>
      <c r="S250" s="344"/>
    </row>
    <row r="251" spans="2:19" s="40" customFormat="1" ht="15.95" hidden="1" customHeight="1">
      <c r="B251" s="3209">
        <v>22</v>
      </c>
      <c r="C251" s="1336">
        <v>41837</v>
      </c>
      <c r="D251" s="3" t="s">
        <v>795</v>
      </c>
      <c r="E251" s="1436" t="s">
        <v>556</v>
      </c>
      <c r="F251" s="1436">
        <v>3</v>
      </c>
      <c r="G251" s="764">
        <v>18</v>
      </c>
      <c r="H251" s="764">
        <f t="shared" si="37"/>
        <v>54</v>
      </c>
      <c r="I251" s="1433">
        <f t="shared" si="38"/>
        <v>27000</v>
      </c>
      <c r="J251" s="1436"/>
      <c r="K251" s="1435"/>
      <c r="L251" s="764"/>
      <c r="M251" s="1435">
        <f t="shared" si="39"/>
        <v>0</v>
      </c>
      <c r="N251" s="1436"/>
      <c r="O251" s="1435">
        <f t="shared" si="40"/>
        <v>0</v>
      </c>
      <c r="P251" s="1435">
        <f t="shared" si="41"/>
        <v>27000</v>
      </c>
      <c r="Q251" s="1435"/>
      <c r="R251" s="125"/>
      <c r="S251" s="344"/>
    </row>
    <row r="252" spans="2:19" s="40" customFormat="1" ht="15.95" hidden="1" customHeight="1">
      <c r="B252" s="3209"/>
      <c r="C252" s="1336">
        <v>41837</v>
      </c>
      <c r="D252" s="807" t="s">
        <v>788</v>
      </c>
      <c r="E252" s="1436" t="s">
        <v>10</v>
      </c>
      <c r="F252" s="1436">
        <v>2</v>
      </c>
      <c r="G252" s="123">
        <v>20</v>
      </c>
      <c r="H252" s="764">
        <f t="shared" si="37"/>
        <v>40</v>
      </c>
      <c r="I252" s="1433">
        <f t="shared" si="38"/>
        <v>20000</v>
      </c>
      <c r="J252" s="1436"/>
      <c r="K252" s="1435"/>
      <c r="L252" s="764">
        <v>1.5</v>
      </c>
      <c r="M252" s="1435">
        <f t="shared" si="39"/>
        <v>15000</v>
      </c>
      <c r="N252" s="1436"/>
      <c r="O252" s="1435">
        <f t="shared" si="40"/>
        <v>0</v>
      </c>
      <c r="P252" s="1435">
        <f t="shared" si="41"/>
        <v>35000</v>
      </c>
      <c r="Q252" s="1435"/>
      <c r="R252" s="125"/>
      <c r="S252" s="344"/>
    </row>
    <row r="253" spans="2:19" s="40" customFormat="1" ht="15.95" hidden="1" customHeight="1">
      <c r="B253" s="3209">
        <v>23</v>
      </c>
      <c r="C253" s="1336">
        <v>41838</v>
      </c>
      <c r="D253" s="807" t="s">
        <v>788</v>
      </c>
      <c r="E253" s="1436" t="s">
        <v>10</v>
      </c>
      <c r="F253" s="1436">
        <v>1</v>
      </c>
      <c r="G253" s="123">
        <v>20</v>
      </c>
      <c r="H253" s="764">
        <f>F253*G253</f>
        <v>20</v>
      </c>
      <c r="I253" s="122">
        <f>H253*500</f>
        <v>10000</v>
      </c>
      <c r="J253" s="1436"/>
      <c r="K253" s="779"/>
      <c r="L253" s="764"/>
      <c r="M253" s="1435">
        <f>L253*10000</f>
        <v>0</v>
      </c>
      <c r="N253" s="1436"/>
      <c r="O253" s="1435">
        <f>N253*15000</f>
        <v>0</v>
      </c>
      <c r="P253" s="1435">
        <f>I253+K253+M253+O253</f>
        <v>10000</v>
      </c>
      <c r="Q253" s="1435"/>
      <c r="R253" s="125"/>
      <c r="S253" s="344"/>
    </row>
    <row r="254" spans="2:19" s="40" customFormat="1" ht="15.95" hidden="1" customHeight="1">
      <c r="B254" s="3209"/>
      <c r="C254" s="1336">
        <v>41838</v>
      </c>
      <c r="D254" s="3" t="s">
        <v>473</v>
      </c>
      <c r="E254" s="1436" t="s">
        <v>10</v>
      </c>
      <c r="F254" s="1431">
        <v>1</v>
      </c>
      <c r="G254" s="1431"/>
      <c r="H254" s="366">
        <f>F254*G254</f>
        <v>0</v>
      </c>
      <c r="I254" s="1432">
        <f>H254*500</f>
        <v>0</v>
      </c>
      <c r="J254" s="167"/>
      <c r="K254" s="699">
        <f>F254*10000</f>
        <v>10000</v>
      </c>
      <c r="L254" s="764"/>
      <c r="M254" s="1435">
        <f t="shared" si="39"/>
        <v>0</v>
      </c>
      <c r="N254" s="1436"/>
      <c r="O254" s="1435">
        <f t="shared" si="40"/>
        <v>0</v>
      </c>
      <c r="P254" s="1435">
        <f t="shared" si="41"/>
        <v>10000</v>
      </c>
      <c r="Q254" s="1435"/>
      <c r="R254" s="125"/>
      <c r="S254" s="344"/>
    </row>
    <row r="255" spans="2:19" s="40" customFormat="1" ht="15.95" hidden="1" customHeight="1">
      <c r="B255" s="1442">
        <v>24</v>
      </c>
      <c r="C255" s="1336">
        <v>41839</v>
      </c>
      <c r="D255" s="3" t="s">
        <v>473</v>
      </c>
      <c r="E255" s="1436" t="s">
        <v>10</v>
      </c>
      <c r="F255" s="1431">
        <v>1</v>
      </c>
      <c r="G255" s="1431"/>
      <c r="H255" s="366">
        <f>F255*G255</f>
        <v>0</v>
      </c>
      <c r="I255" s="1432">
        <f>H255*500</f>
        <v>0</v>
      </c>
      <c r="J255" s="167"/>
      <c r="K255" s="699">
        <f>F255*10000</f>
        <v>10000</v>
      </c>
      <c r="L255" s="764"/>
      <c r="M255" s="1435">
        <f t="shared" si="39"/>
        <v>0</v>
      </c>
      <c r="N255" s="1436"/>
      <c r="O255" s="1435">
        <f t="shared" si="40"/>
        <v>0</v>
      </c>
      <c r="P255" s="1435">
        <f t="shared" si="41"/>
        <v>10000</v>
      </c>
      <c r="Q255" s="1435"/>
      <c r="R255" s="125"/>
      <c r="S255" s="344"/>
    </row>
    <row r="256" spans="2:19" s="40" customFormat="1" ht="15.95" hidden="1" customHeight="1">
      <c r="B256" s="1444">
        <v>25</v>
      </c>
      <c r="C256" s="1465">
        <v>41840</v>
      </c>
      <c r="D256" s="3" t="s">
        <v>796</v>
      </c>
      <c r="E256" s="1436" t="s">
        <v>556</v>
      </c>
      <c r="F256" s="1436">
        <v>3</v>
      </c>
      <c r="G256" s="764">
        <v>27</v>
      </c>
      <c r="H256" s="764">
        <f t="shared" si="37"/>
        <v>81</v>
      </c>
      <c r="I256" s="1433">
        <f t="shared" si="38"/>
        <v>40500</v>
      </c>
      <c r="J256" s="1436"/>
      <c r="K256" s="1435"/>
      <c r="L256" s="764"/>
      <c r="M256" s="1435">
        <f t="shared" si="39"/>
        <v>0</v>
      </c>
      <c r="N256" s="1436"/>
      <c r="O256" s="1435">
        <f t="shared" si="40"/>
        <v>0</v>
      </c>
      <c r="P256" s="1435">
        <f t="shared" si="41"/>
        <v>40500</v>
      </c>
      <c r="Q256" s="1435"/>
      <c r="R256" s="125"/>
      <c r="S256" s="344"/>
    </row>
    <row r="257" spans="1:19" s="40" customFormat="1" ht="15.95" hidden="1" customHeight="1">
      <c r="B257" s="1442">
        <v>26</v>
      </c>
      <c r="C257" s="1336">
        <v>41841</v>
      </c>
      <c r="D257" s="3" t="s">
        <v>796</v>
      </c>
      <c r="E257" s="1436" t="s">
        <v>556</v>
      </c>
      <c r="F257" s="1436">
        <v>2</v>
      </c>
      <c r="G257" s="764">
        <v>27</v>
      </c>
      <c r="H257" s="764">
        <f t="shared" si="37"/>
        <v>54</v>
      </c>
      <c r="I257" s="1433">
        <f t="shared" si="38"/>
        <v>27000</v>
      </c>
      <c r="J257" s="1436"/>
      <c r="K257" s="1435"/>
      <c r="L257" s="764">
        <v>5</v>
      </c>
      <c r="M257" s="1435">
        <f t="shared" si="39"/>
        <v>50000</v>
      </c>
      <c r="N257" s="1436"/>
      <c r="O257" s="1435">
        <f t="shared" si="40"/>
        <v>0</v>
      </c>
      <c r="P257" s="1435">
        <f t="shared" si="41"/>
        <v>77000</v>
      </c>
      <c r="Q257" s="1435"/>
      <c r="R257" s="125"/>
      <c r="S257" s="344"/>
    </row>
    <row r="258" spans="1:19" s="40" customFormat="1" ht="15.95" hidden="1" customHeight="1">
      <c r="B258" s="1442">
        <v>27</v>
      </c>
      <c r="C258" s="1336">
        <v>41842</v>
      </c>
      <c r="D258" s="807" t="s">
        <v>788</v>
      </c>
      <c r="E258" s="1436" t="s">
        <v>10</v>
      </c>
      <c r="F258" s="1436">
        <v>2</v>
      </c>
      <c r="G258" s="123">
        <v>20</v>
      </c>
      <c r="H258" s="764">
        <f t="shared" si="37"/>
        <v>40</v>
      </c>
      <c r="I258" s="1433">
        <f t="shared" si="38"/>
        <v>20000</v>
      </c>
      <c r="J258" s="1436"/>
      <c r="K258" s="1435"/>
      <c r="L258" s="764"/>
      <c r="M258" s="1435">
        <f t="shared" si="39"/>
        <v>0</v>
      </c>
      <c r="N258" s="1436"/>
      <c r="O258" s="1435">
        <f t="shared" si="40"/>
        <v>0</v>
      </c>
      <c r="P258" s="1435">
        <f t="shared" si="41"/>
        <v>20000</v>
      </c>
      <c r="Q258" s="1435"/>
      <c r="R258" s="125"/>
      <c r="S258" s="344"/>
    </row>
    <row r="259" spans="1:19" s="40" customFormat="1" ht="15.95" hidden="1" customHeight="1">
      <c r="B259" s="1442">
        <v>28</v>
      </c>
      <c r="C259" s="1336">
        <v>41843</v>
      </c>
      <c r="D259" s="807" t="s">
        <v>788</v>
      </c>
      <c r="E259" s="1436" t="s">
        <v>10</v>
      </c>
      <c r="F259" s="1436">
        <v>2</v>
      </c>
      <c r="G259" s="123">
        <v>20</v>
      </c>
      <c r="H259" s="764">
        <f t="shared" si="37"/>
        <v>40</v>
      </c>
      <c r="I259" s="1433">
        <f t="shared" si="38"/>
        <v>20000</v>
      </c>
      <c r="J259" s="1436"/>
      <c r="K259" s="1435"/>
      <c r="L259" s="764"/>
      <c r="M259" s="1435">
        <f>L259*10000</f>
        <v>0</v>
      </c>
      <c r="N259" s="1436"/>
      <c r="O259" s="1435">
        <f>N259*15000</f>
        <v>0</v>
      </c>
      <c r="P259" s="1435">
        <f t="shared" si="41"/>
        <v>20000</v>
      </c>
      <c r="Q259" s="1435"/>
      <c r="R259" s="125"/>
      <c r="S259" s="344"/>
    </row>
    <row r="260" spans="1:19" s="40" customFormat="1" ht="15.95" hidden="1" customHeight="1">
      <c r="B260" s="1442">
        <v>29</v>
      </c>
      <c r="C260" s="1336">
        <v>41844</v>
      </c>
      <c r="D260" s="807" t="s">
        <v>788</v>
      </c>
      <c r="E260" s="1436" t="s">
        <v>10</v>
      </c>
      <c r="F260" s="1436">
        <v>1</v>
      </c>
      <c r="G260" s="123">
        <v>20</v>
      </c>
      <c r="H260" s="764">
        <f t="shared" si="37"/>
        <v>20</v>
      </c>
      <c r="I260" s="1433">
        <f t="shared" si="38"/>
        <v>10000</v>
      </c>
      <c r="J260" s="1436"/>
      <c r="K260" s="1435"/>
      <c r="L260" s="764"/>
      <c r="M260" s="1435">
        <f>L260*10000</f>
        <v>0</v>
      </c>
      <c r="N260" s="1436"/>
      <c r="O260" s="1435">
        <f>N260*15000</f>
        <v>0</v>
      </c>
      <c r="P260" s="1435">
        <f t="shared" si="41"/>
        <v>10000</v>
      </c>
      <c r="Q260" s="1435"/>
      <c r="R260" s="125"/>
    </row>
    <row r="261" spans="1:19" s="40" customFormat="1" ht="15.95" hidden="1" customHeight="1" thickBot="1">
      <c r="A261" s="1457"/>
      <c r="B261" s="1443">
        <v>30</v>
      </c>
      <c r="C261" s="1338">
        <v>41845</v>
      </c>
      <c r="D261" s="1468" t="s">
        <v>797</v>
      </c>
      <c r="E261" s="1440"/>
      <c r="F261" s="1440"/>
      <c r="G261" s="765"/>
      <c r="H261" s="765">
        <f t="shared" si="37"/>
        <v>0</v>
      </c>
      <c r="I261" s="1439">
        <f t="shared" si="38"/>
        <v>0</v>
      </c>
      <c r="J261" s="1440"/>
      <c r="K261" s="767"/>
      <c r="L261" s="765"/>
      <c r="M261" s="767">
        <f>L261*10000</f>
        <v>0</v>
      </c>
      <c r="N261" s="1440"/>
      <c r="O261" s="767">
        <f>N261*15000</f>
        <v>0</v>
      </c>
      <c r="P261" s="767">
        <f t="shared" si="41"/>
        <v>0</v>
      </c>
      <c r="Q261" s="767"/>
      <c r="R261" s="792"/>
    </row>
    <row r="262" spans="1:19" s="40" customFormat="1" ht="15.95" hidden="1" customHeight="1">
      <c r="B262" s="2039">
        <v>1</v>
      </c>
      <c r="C262" s="695">
        <v>41846</v>
      </c>
      <c r="D262" s="1086" t="s">
        <v>797</v>
      </c>
      <c r="E262" s="1463"/>
      <c r="F262" s="1463"/>
      <c r="G262" s="1464"/>
      <c r="H262" s="771"/>
      <c r="I262" s="2032">
        <f t="shared" si="38"/>
        <v>0</v>
      </c>
      <c r="J262" s="773"/>
      <c r="K262" s="2032"/>
      <c r="L262" s="1029"/>
      <c r="M262" s="2040">
        <f t="shared" ref="M262:M291" si="42">L262*10000</f>
        <v>0</v>
      </c>
      <c r="N262" s="770"/>
      <c r="O262" s="2040">
        <f t="shared" ref="O262:O292" si="43">N262*15000</f>
        <v>0</v>
      </c>
      <c r="P262" s="2040">
        <f t="shared" si="41"/>
        <v>0</v>
      </c>
      <c r="Q262" s="1036"/>
      <c r="R262" s="775"/>
    </row>
    <row r="263" spans="1:19" s="40" customFormat="1" ht="15.95" hidden="1" customHeight="1">
      <c r="B263" s="2027">
        <v>2</v>
      </c>
      <c r="C263" s="108">
        <v>41847</v>
      </c>
      <c r="D263" s="896" t="s">
        <v>797</v>
      </c>
      <c r="E263" s="1470"/>
      <c r="F263" s="1470"/>
      <c r="G263" s="1471"/>
      <c r="H263" s="764"/>
      <c r="I263" s="2031">
        <f t="shared" si="38"/>
        <v>0</v>
      </c>
      <c r="J263" s="119"/>
      <c r="K263" s="2031"/>
      <c r="L263" s="123"/>
      <c r="M263" s="2033">
        <f t="shared" si="42"/>
        <v>0</v>
      </c>
      <c r="N263" s="2034"/>
      <c r="O263" s="2033">
        <f t="shared" si="43"/>
        <v>0</v>
      </c>
      <c r="P263" s="2033">
        <f t="shared" si="41"/>
        <v>0</v>
      </c>
      <c r="Q263" s="124"/>
      <c r="R263" s="125"/>
    </row>
    <row r="264" spans="1:19" s="40" customFormat="1" ht="15.95" hidden="1" customHeight="1">
      <c r="B264" s="2027">
        <v>3</v>
      </c>
      <c r="C264" s="108">
        <v>41848</v>
      </c>
      <c r="D264" s="896" t="s">
        <v>797</v>
      </c>
      <c r="E264" s="2034"/>
      <c r="F264" s="2034"/>
      <c r="G264" s="123"/>
      <c r="H264" s="764"/>
      <c r="I264" s="2031">
        <f t="shared" si="38"/>
        <v>0</v>
      </c>
      <c r="J264" s="777"/>
      <c r="K264" s="2031"/>
      <c r="L264" s="123"/>
      <c r="M264" s="2033">
        <f t="shared" si="42"/>
        <v>0</v>
      </c>
      <c r="N264" s="2034"/>
      <c r="O264" s="2033">
        <f t="shared" si="43"/>
        <v>0</v>
      </c>
      <c r="P264" s="2033">
        <f t="shared" si="41"/>
        <v>0</v>
      </c>
      <c r="Q264" s="2033"/>
      <c r="R264" s="125"/>
    </row>
    <row r="265" spans="1:19" s="40" customFormat="1" ht="15.95" hidden="1" customHeight="1">
      <c r="B265" s="2027">
        <v>4</v>
      </c>
      <c r="C265" s="108">
        <v>41849</v>
      </c>
      <c r="D265" s="896" t="s">
        <v>797</v>
      </c>
      <c r="E265" s="2034"/>
      <c r="F265" s="2034"/>
      <c r="G265" s="2034"/>
      <c r="H265" s="764"/>
      <c r="I265" s="122">
        <f t="shared" si="38"/>
        <v>0</v>
      </c>
      <c r="J265" s="2034"/>
      <c r="K265" s="779"/>
      <c r="L265" s="123"/>
      <c r="M265" s="2033">
        <f t="shared" si="42"/>
        <v>0</v>
      </c>
      <c r="N265" s="2034"/>
      <c r="O265" s="2033">
        <f t="shared" si="43"/>
        <v>0</v>
      </c>
      <c r="P265" s="2033">
        <f t="shared" si="41"/>
        <v>0</v>
      </c>
      <c r="Q265" s="124"/>
      <c r="R265" s="1025"/>
    </row>
    <row r="266" spans="1:19" s="40" customFormat="1" ht="15.95" hidden="1" customHeight="1">
      <c r="B266" s="2037">
        <v>5</v>
      </c>
      <c r="C266" s="108">
        <v>41850</v>
      </c>
      <c r="D266" s="896" t="s">
        <v>797</v>
      </c>
      <c r="E266" s="2034"/>
      <c r="F266" s="2034"/>
      <c r="G266" s="764"/>
      <c r="H266" s="764"/>
      <c r="I266" s="2031">
        <f t="shared" si="38"/>
        <v>0</v>
      </c>
      <c r="J266" s="2034"/>
      <c r="K266" s="2031"/>
      <c r="L266" s="123"/>
      <c r="M266" s="2033">
        <f t="shared" si="42"/>
        <v>0</v>
      </c>
      <c r="N266" s="2034"/>
      <c r="O266" s="2033">
        <f t="shared" si="43"/>
        <v>0</v>
      </c>
      <c r="P266" s="2033">
        <f t="shared" si="41"/>
        <v>0</v>
      </c>
      <c r="Q266" s="124"/>
      <c r="R266" s="1025"/>
    </row>
    <row r="267" spans="1:19" s="40" customFormat="1" ht="15.95" hidden="1" customHeight="1">
      <c r="B267" s="2027">
        <v>6</v>
      </c>
      <c r="C267" s="108">
        <v>41851</v>
      </c>
      <c r="D267" s="896" t="s">
        <v>797</v>
      </c>
      <c r="E267" s="2034"/>
      <c r="F267" s="784"/>
      <c r="G267" s="785"/>
      <c r="H267" s="764"/>
      <c r="I267" s="2031">
        <f t="shared" si="38"/>
        <v>0</v>
      </c>
      <c r="J267" s="786"/>
      <c r="K267" s="787"/>
      <c r="L267" s="123"/>
      <c r="M267" s="2033">
        <f t="shared" si="42"/>
        <v>0</v>
      </c>
      <c r="N267" s="2034"/>
      <c r="O267" s="2033">
        <f t="shared" si="43"/>
        <v>0</v>
      </c>
      <c r="P267" s="2033">
        <f t="shared" si="41"/>
        <v>0</v>
      </c>
      <c r="Q267" s="788"/>
      <c r="R267" s="789"/>
    </row>
    <row r="268" spans="1:19" s="40" customFormat="1" ht="15.95" hidden="1" customHeight="1">
      <c r="B268" s="2037">
        <v>7</v>
      </c>
      <c r="C268" s="108">
        <v>41852</v>
      </c>
      <c r="D268" s="896" t="s">
        <v>797</v>
      </c>
      <c r="E268" s="2034"/>
      <c r="F268" s="2034"/>
      <c r="G268" s="123"/>
      <c r="H268" s="764"/>
      <c r="I268" s="2031">
        <f t="shared" si="38"/>
        <v>0</v>
      </c>
      <c r="J268" s="777"/>
      <c r="K268" s="2031"/>
      <c r="L268" s="123"/>
      <c r="M268" s="2033">
        <f t="shared" si="42"/>
        <v>0</v>
      </c>
      <c r="N268" s="2034"/>
      <c r="O268" s="2033">
        <f t="shared" si="43"/>
        <v>0</v>
      </c>
      <c r="P268" s="2033">
        <f t="shared" si="41"/>
        <v>0</v>
      </c>
      <c r="Q268" s="2033"/>
      <c r="R268" s="125"/>
    </row>
    <row r="269" spans="1:19" s="40" customFormat="1" ht="15.95" hidden="1" customHeight="1">
      <c r="B269" s="2027">
        <v>8</v>
      </c>
      <c r="C269" s="108">
        <v>41853</v>
      </c>
      <c r="D269" s="896" t="s">
        <v>797</v>
      </c>
      <c r="E269" s="2034"/>
      <c r="F269" s="2034"/>
      <c r="G269" s="764"/>
      <c r="H269" s="764"/>
      <c r="I269" s="2031">
        <f t="shared" si="38"/>
        <v>0</v>
      </c>
      <c r="J269" s="2034"/>
      <c r="K269" s="2033"/>
      <c r="L269" s="123"/>
      <c r="M269" s="2033">
        <f t="shared" si="42"/>
        <v>0</v>
      </c>
      <c r="N269" s="2034"/>
      <c r="O269" s="2033">
        <f t="shared" si="43"/>
        <v>0</v>
      </c>
      <c r="P269" s="2033">
        <f t="shared" si="41"/>
        <v>0</v>
      </c>
      <c r="Q269" s="2033"/>
      <c r="R269" s="125"/>
    </row>
    <row r="270" spans="1:19" s="40" customFormat="1" ht="15.95" hidden="1" customHeight="1">
      <c r="B270" s="2038">
        <v>9</v>
      </c>
      <c r="C270" s="1465">
        <v>41854</v>
      </c>
      <c r="D270" s="896" t="s">
        <v>797</v>
      </c>
      <c r="E270" s="2034"/>
      <c r="F270" s="2034"/>
      <c r="G270" s="764"/>
      <c r="H270" s="764"/>
      <c r="I270" s="2031">
        <f t="shared" si="38"/>
        <v>0</v>
      </c>
      <c r="J270" s="2034"/>
      <c r="K270" s="2033"/>
      <c r="L270" s="123"/>
      <c r="M270" s="2033">
        <f t="shared" si="42"/>
        <v>0</v>
      </c>
      <c r="N270" s="2034"/>
      <c r="O270" s="2033">
        <f t="shared" si="43"/>
        <v>0</v>
      </c>
      <c r="P270" s="2033">
        <f t="shared" si="41"/>
        <v>0</v>
      </c>
      <c r="Q270" s="2033"/>
      <c r="R270" s="125"/>
    </row>
    <row r="271" spans="1:19" s="40" customFormat="1" ht="15.95" hidden="1" customHeight="1">
      <c r="B271" s="2027">
        <v>10</v>
      </c>
      <c r="C271" s="108">
        <v>41855</v>
      </c>
      <c r="D271" s="3" t="s">
        <v>473</v>
      </c>
      <c r="E271" s="2139" t="s">
        <v>10</v>
      </c>
      <c r="F271" s="2034">
        <v>1</v>
      </c>
      <c r="G271" s="123"/>
      <c r="H271" s="764"/>
      <c r="I271" s="2031">
        <f t="shared" si="38"/>
        <v>0</v>
      </c>
      <c r="J271" s="786"/>
      <c r="K271" s="699">
        <f>F271*10000</f>
        <v>10000</v>
      </c>
      <c r="L271" s="123"/>
      <c r="M271" s="2033">
        <f t="shared" si="42"/>
        <v>0</v>
      </c>
      <c r="N271" s="2034"/>
      <c r="O271" s="2033">
        <f t="shared" si="43"/>
        <v>0</v>
      </c>
      <c r="P271" s="2033">
        <f t="shared" si="41"/>
        <v>10000</v>
      </c>
      <c r="Q271" s="2033"/>
      <c r="R271" s="125"/>
    </row>
    <row r="272" spans="1:19" s="40" customFormat="1" ht="15.95" hidden="1" customHeight="1">
      <c r="B272" s="2037">
        <v>11</v>
      </c>
      <c r="C272" s="108">
        <v>41856</v>
      </c>
      <c r="D272" s="1959" t="s">
        <v>788</v>
      </c>
      <c r="E272" s="2139" t="s">
        <v>10</v>
      </c>
      <c r="F272" s="1470">
        <v>1</v>
      </c>
      <c r="G272" s="764"/>
      <c r="H272" s="764">
        <f t="shared" ref="H272:H279" si="44">F272*G272</f>
        <v>0</v>
      </c>
      <c r="I272" s="2141">
        <f t="shared" si="38"/>
        <v>0</v>
      </c>
      <c r="J272" s="2139" t="s">
        <v>127</v>
      </c>
      <c r="K272" s="2141">
        <f t="shared" ref="K272:K279" si="45">F272*12500</f>
        <v>12500</v>
      </c>
      <c r="L272" s="123"/>
      <c r="M272" s="2033">
        <f t="shared" si="42"/>
        <v>0</v>
      </c>
      <c r="N272" s="2034"/>
      <c r="O272" s="2033">
        <f t="shared" si="43"/>
        <v>0</v>
      </c>
      <c r="P272" s="2033">
        <f t="shared" si="41"/>
        <v>12500</v>
      </c>
      <c r="Q272" s="124"/>
      <c r="R272" s="1025"/>
    </row>
    <row r="273" spans="2:18" s="40" customFormat="1" ht="15.95" hidden="1" customHeight="1">
      <c r="B273" s="2027">
        <v>12</v>
      </c>
      <c r="C273" s="108">
        <v>41857</v>
      </c>
      <c r="D273" s="1959" t="s">
        <v>788</v>
      </c>
      <c r="E273" s="2139" t="s">
        <v>10</v>
      </c>
      <c r="F273" s="1470">
        <v>2</v>
      </c>
      <c r="G273" s="764"/>
      <c r="H273" s="764">
        <f t="shared" si="44"/>
        <v>0</v>
      </c>
      <c r="I273" s="2141">
        <f t="shared" si="38"/>
        <v>0</v>
      </c>
      <c r="J273" s="2139" t="s">
        <v>127</v>
      </c>
      <c r="K273" s="2141">
        <f t="shared" si="45"/>
        <v>25000</v>
      </c>
      <c r="L273" s="123"/>
      <c r="M273" s="2033">
        <f t="shared" si="42"/>
        <v>0</v>
      </c>
      <c r="N273" s="2034"/>
      <c r="O273" s="2033">
        <f t="shared" si="43"/>
        <v>0</v>
      </c>
      <c r="P273" s="2033">
        <f t="shared" si="41"/>
        <v>25000</v>
      </c>
      <c r="Q273" s="124"/>
      <c r="R273" s="1025"/>
    </row>
    <row r="274" spans="2:18" s="40" customFormat="1" ht="15.95" hidden="1" customHeight="1">
      <c r="B274" s="2037">
        <v>13</v>
      </c>
      <c r="C274" s="108">
        <v>41858</v>
      </c>
      <c r="D274" s="1959" t="s">
        <v>788</v>
      </c>
      <c r="E274" s="2139" t="s">
        <v>10</v>
      </c>
      <c r="F274" s="2034">
        <v>4</v>
      </c>
      <c r="G274" s="764"/>
      <c r="H274" s="764">
        <f t="shared" si="44"/>
        <v>0</v>
      </c>
      <c r="I274" s="2141">
        <f t="shared" si="38"/>
        <v>0</v>
      </c>
      <c r="J274" s="2139" t="s">
        <v>127</v>
      </c>
      <c r="K274" s="2141">
        <f t="shared" si="45"/>
        <v>50000</v>
      </c>
      <c r="L274" s="123">
        <v>2</v>
      </c>
      <c r="M274" s="2031">
        <f t="shared" si="42"/>
        <v>20000</v>
      </c>
      <c r="N274" s="123"/>
      <c r="O274" s="2031">
        <f t="shared" si="43"/>
        <v>0</v>
      </c>
      <c r="P274" s="124">
        <f t="shared" si="41"/>
        <v>70000</v>
      </c>
      <c r="Q274" s="2031"/>
      <c r="R274" s="125"/>
    </row>
    <row r="275" spans="2:18" s="40" customFormat="1" ht="15.95" hidden="1" customHeight="1">
      <c r="B275" s="2027">
        <v>14</v>
      </c>
      <c r="C275" s="108">
        <v>41859</v>
      </c>
      <c r="D275" s="1959" t="s">
        <v>788</v>
      </c>
      <c r="E275" s="2139" t="s">
        <v>10</v>
      </c>
      <c r="F275" s="2034">
        <v>1</v>
      </c>
      <c r="G275" s="764"/>
      <c r="H275" s="764">
        <f t="shared" si="44"/>
        <v>0</v>
      </c>
      <c r="I275" s="2141">
        <f t="shared" si="38"/>
        <v>0</v>
      </c>
      <c r="J275" s="2139" t="s">
        <v>127</v>
      </c>
      <c r="K275" s="2141">
        <f t="shared" si="45"/>
        <v>12500</v>
      </c>
      <c r="L275" s="123"/>
      <c r="M275" s="2033">
        <f t="shared" si="42"/>
        <v>0</v>
      </c>
      <c r="N275" s="2034"/>
      <c r="O275" s="2033">
        <f t="shared" si="43"/>
        <v>0</v>
      </c>
      <c r="P275" s="2033">
        <f t="shared" si="41"/>
        <v>12500</v>
      </c>
      <c r="Q275" s="2033"/>
      <c r="R275" s="125"/>
    </row>
    <row r="276" spans="2:18" s="40" customFormat="1" ht="15.95" hidden="1" customHeight="1">
      <c r="B276" s="2043">
        <v>15</v>
      </c>
      <c r="C276" s="108">
        <v>41860</v>
      </c>
      <c r="D276" s="1959" t="s">
        <v>788</v>
      </c>
      <c r="E276" s="2139" t="s">
        <v>10</v>
      </c>
      <c r="F276" s="2034">
        <v>1</v>
      </c>
      <c r="G276" s="764"/>
      <c r="H276" s="764">
        <f t="shared" si="44"/>
        <v>0</v>
      </c>
      <c r="I276" s="2141">
        <f t="shared" si="38"/>
        <v>0</v>
      </c>
      <c r="J276" s="2139" t="s">
        <v>127</v>
      </c>
      <c r="K276" s="2141">
        <f t="shared" si="45"/>
        <v>12500</v>
      </c>
      <c r="L276" s="123"/>
      <c r="M276" s="2033">
        <f t="shared" si="42"/>
        <v>0</v>
      </c>
      <c r="N276" s="2034"/>
      <c r="O276" s="2033">
        <f t="shared" si="43"/>
        <v>0</v>
      </c>
      <c r="P276" s="2033">
        <f t="shared" si="41"/>
        <v>12500</v>
      </c>
      <c r="Q276" s="2033"/>
      <c r="R276" s="2164" t="s">
        <v>976</v>
      </c>
    </row>
    <row r="277" spans="2:18" s="40" customFormat="1" ht="15.95" hidden="1" customHeight="1">
      <c r="B277" s="386">
        <v>16</v>
      </c>
      <c r="C277" s="104">
        <v>41861</v>
      </c>
      <c r="D277" s="1959" t="s">
        <v>788</v>
      </c>
      <c r="E277" s="2139" t="s">
        <v>10</v>
      </c>
      <c r="F277" s="2034">
        <v>3</v>
      </c>
      <c r="G277" s="764"/>
      <c r="H277" s="764">
        <f t="shared" si="44"/>
        <v>0</v>
      </c>
      <c r="I277" s="2141">
        <f t="shared" si="38"/>
        <v>0</v>
      </c>
      <c r="J277" s="2139" t="s">
        <v>127</v>
      </c>
      <c r="K277" s="2141">
        <f t="shared" si="45"/>
        <v>37500</v>
      </c>
      <c r="L277" s="123">
        <v>4</v>
      </c>
      <c r="M277" s="2033">
        <f t="shared" si="42"/>
        <v>40000</v>
      </c>
      <c r="N277" s="2034"/>
      <c r="O277" s="2033">
        <f t="shared" si="43"/>
        <v>0</v>
      </c>
      <c r="P277" s="2033">
        <f t="shared" si="41"/>
        <v>77500</v>
      </c>
      <c r="Q277" s="2033"/>
      <c r="R277" s="125"/>
    </row>
    <row r="278" spans="2:18" s="40" customFormat="1" ht="15.95" hidden="1" customHeight="1">
      <c r="B278" s="2037">
        <v>17</v>
      </c>
      <c r="C278" s="108">
        <v>41862</v>
      </c>
      <c r="D278" s="1959" t="s">
        <v>788</v>
      </c>
      <c r="E278" s="2139" t="s">
        <v>10</v>
      </c>
      <c r="F278" s="2029">
        <v>2</v>
      </c>
      <c r="G278" s="764"/>
      <c r="H278" s="764">
        <f t="shared" si="44"/>
        <v>0</v>
      </c>
      <c r="I278" s="2141">
        <f t="shared" si="38"/>
        <v>0</v>
      </c>
      <c r="J278" s="2139" t="s">
        <v>127</v>
      </c>
      <c r="K278" s="2141">
        <f t="shared" si="45"/>
        <v>25000</v>
      </c>
      <c r="L278" s="123"/>
      <c r="M278" s="2033">
        <f t="shared" si="42"/>
        <v>0</v>
      </c>
      <c r="N278" s="2034"/>
      <c r="O278" s="2033">
        <f t="shared" si="43"/>
        <v>0</v>
      </c>
      <c r="P278" s="2033">
        <f t="shared" si="41"/>
        <v>25000</v>
      </c>
      <c r="Q278" s="2033"/>
      <c r="R278" s="125"/>
    </row>
    <row r="279" spans="2:18" s="40" customFormat="1" ht="15.95" hidden="1" customHeight="1">
      <c r="B279" s="2027">
        <v>18</v>
      </c>
      <c r="C279" s="108">
        <v>41863</v>
      </c>
      <c r="D279" s="1959" t="s">
        <v>788</v>
      </c>
      <c r="E279" s="2139" t="s">
        <v>10</v>
      </c>
      <c r="F279" s="2034">
        <v>2</v>
      </c>
      <c r="G279" s="764"/>
      <c r="H279" s="764">
        <f t="shared" si="44"/>
        <v>0</v>
      </c>
      <c r="I279" s="2141">
        <f>H279*500</f>
        <v>0</v>
      </c>
      <c r="J279" s="2139" t="s">
        <v>127</v>
      </c>
      <c r="K279" s="2141">
        <f t="shared" si="45"/>
        <v>25000</v>
      </c>
      <c r="L279" s="123"/>
      <c r="M279" s="2033">
        <f t="shared" si="42"/>
        <v>0</v>
      </c>
      <c r="N279" s="2034"/>
      <c r="O279" s="2033">
        <f t="shared" si="43"/>
        <v>0</v>
      </c>
      <c r="P279" s="2033">
        <f t="shared" ref="P279:P292" si="46">I279+K279+M279+O279</f>
        <v>25000</v>
      </c>
      <c r="Q279" s="2033"/>
      <c r="R279" s="125"/>
    </row>
    <row r="280" spans="2:18" s="40" customFormat="1" ht="15.95" hidden="1" customHeight="1">
      <c r="B280" s="2037">
        <v>19</v>
      </c>
      <c r="C280" s="108">
        <v>41864</v>
      </c>
      <c r="D280" s="27" t="s">
        <v>968</v>
      </c>
      <c r="E280" s="2139" t="s">
        <v>810</v>
      </c>
      <c r="F280" s="2034">
        <v>1</v>
      </c>
      <c r="G280" s="764">
        <v>25</v>
      </c>
      <c r="H280" s="764">
        <f>F280*G280</f>
        <v>25</v>
      </c>
      <c r="I280" s="2031">
        <f t="shared" ref="I280:I314" si="47">H280*500</f>
        <v>12500</v>
      </c>
      <c r="J280" s="2034"/>
      <c r="K280" s="2033"/>
      <c r="L280" s="764"/>
      <c r="M280" s="2033">
        <f t="shared" si="42"/>
        <v>0</v>
      </c>
      <c r="N280" s="2034"/>
      <c r="O280" s="2033">
        <f t="shared" si="43"/>
        <v>0</v>
      </c>
      <c r="P280" s="2033">
        <f t="shared" si="46"/>
        <v>12500</v>
      </c>
      <c r="Q280" s="2033"/>
      <c r="R280" s="125"/>
    </row>
    <row r="281" spans="2:18" s="40" customFormat="1" ht="15.95" hidden="1" customHeight="1">
      <c r="B281" s="2027">
        <v>20</v>
      </c>
      <c r="C281" s="108">
        <v>41865</v>
      </c>
      <c r="D281" s="1959" t="s">
        <v>788</v>
      </c>
      <c r="E281" s="2139" t="s">
        <v>10</v>
      </c>
      <c r="F281" s="42">
        <v>2</v>
      </c>
      <c r="G281" s="764"/>
      <c r="H281" s="764">
        <f>F281*G281</f>
        <v>0</v>
      </c>
      <c r="I281" s="2141">
        <f t="shared" si="47"/>
        <v>0</v>
      </c>
      <c r="J281" s="2139" t="s">
        <v>127</v>
      </c>
      <c r="K281" s="2141">
        <f>F281*12500</f>
        <v>25000</v>
      </c>
      <c r="L281" s="764"/>
      <c r="M281" s="2033">
        <f t="shared" si="42"/>
        <v>0</v>
      </c>
      <c r="N281" s="2034"/>
      <c r="O281" s="2033">
        <f t="shared" si="43"/>
        <v>0</v>
      </c>
      <c r="P281" s="2033">
        <f t="shared" si="46"/>
        <v>25000</v>
      </c>
      <c r="Q281" s="2033"/>
      <c r="R281" s="125"/>
    </row>
    <row r="282" spans="2:18" s="40" customFormat="1" ht="15.95" hidden="1" customHeight="1">
      <c r="B282" s="2037">
        <v>21</v>
      </c>
      <c r="C282" s="108">
        <v>41866</v>
      </c>
      <c r="D282" s="896" t="s">
        <v>969</v>
      </c>
      <c r="E282" s="2034"/>
      <c r="F282" s="2034"/>
      <c r="G282" s="764"/>
      <c r="H282" s="764"/>
      <c r="I282" s="2031">
        <f t="shared" si="47"/>
        <v>0</v>
      </c>
      <c r="J282" s="42"/>
      <c r="K282" s="42"/>
      <c r="L282" s="764"/>
      <c r="M282" s="2033">
        <f t="shared" si="42"/>
        <v>0</v>
      </c>
      <c r="N282" s="2034"/>
      <c r="O282" s="2033">
        <f t="shared" si="43"/>
        <v>0</v>
      </c>
      <c r="P282" s="2033">
        <f t="shared" si="46"/>
        <v>0</v>
      </c>
      <c r="Q282" s="2033"/>
      <c r="R282" s="125"/>
    </row>
    <row r="283" spans="2:18" s="40" customFormat="1" ht="15.95" hidden="1" customHeight="1">
      <c r="B283" s="2027">
        <v>22</v>
      </c>
      <c r="C283" s="108">
        <v>41867</v>
      </c>
      <c r="D283" s="27" t="s">
        <v>968</v>
      </c>
      <c r="E283" s="2139" t="s">
        <v>810</v>
      </c>
      <c r="F283" s="2034">
        <v>3</v>
      </c>
      <c r="G283" s="123">
        <v>25</v>
      </c>
      <c r="H283" s="764">
        <f>F283*G283</f>
        <v>75</v>
      </c>
      <c r="I283" s="2031">
        <f t="shared" si="47"/>
        <v>37500</v>
      </c>
      <c r="J283" s="42"/>
      <c r="K283" s="42"/>
      <c r="L283" s="764">
        <v>2</v>
      </c>
      <c r="M283" s="2033">
        <f t="shared" si="42"/>
        <v>20000</v>
      </c>
      <c r="N283" s="2034"/>
      <c r="O283" s="2033">
        <f t="shared" si="43"/>
        <v>0</v>
      </c>
      <c r="P283" s="2033">
        <f t="shared" si="46"/>
        <v>57500</v>
      </c>
      <c r="Q283" s="2033"/>
      <c r="R283" s="125"/>
    </row>
    <row r="284" spans="2:18" s="40" customFormat="1" ht="15.95" hidden="1" customHeight="1">
      <c r="B284" s="2038">
        <v>23</v>
      </c>
      <c r="C284" s="1465">
        <v>41868</v>
      </c>
      <c r="D284" s="27" t="s">
        <v>968</v>
      </c>
      <c r="E284" s="2139" t="s">
        <v>810</v>
      </c>
      <c r="F284" s="2029">
        <v>1</v>
      </c>
      <c r="G284" s="2029">
        <v>25</v>
      </c>
      <c r="H284" s="764">
        <f>F284*G284</f>
        <v>25</v>
      </c>
      <c r="I284" s="2030">
        <f t="shared" si="47"/>
        <v>12500</v>
      </c>
      <c r="J284" s="167"/>
      <c r="K284" s="699"/>
      <c r="L284" s="764"/>
      <c r="M284" s="2033">
        <f t="shared" si="42"/>
        <v>0</v>
      </c>
      <c r="N284" s="2034"/>
      <c r="O284" s="2033">
        <f t="shared" si="43"/>
        <v>0</v>
      </c>
      <c r="P284" s="2033">
        <f t="shared" si="46"/>
        <v>12500</v>
      </c>
      <c r="Q284" s="2033"/>
      <c r="R284" s="125"/>
    </row>
    <row r="285" spans="2:18" s="40" customFormat="1" ht="15.95" hidden="1" customHeight="1">
      <c r="B285" s="3080">
        <v>24</v>
      </c>
      <c r="C285" s="108">
        <v>41869</v>
      </c>
      <c r="D285" s="27" t="s">
        <v>1009</v>
      </c>
      <c r="E285" s="2139" t="s">
        <v>39</v>
      </c>
      <c r="F285" s="46">
        <v>1</v>
      </c>
      <c r="G285" s="46">
        <v>150</v>
      </c>
      <c r="H285" s="367">
        <f>F285*G285</f>
        <v>150</v>
      </c>
      <c r="I285" s="973">
        <f t="shared" si="47"/>
        <v>75000</v>
      </c>
      <c r="J285" s="57"/>
      <c r="K285" s="28"/>
      <c r="L285" s="764"/>
      <c r="M285" s="2033">
        <f t="shared" si="42"/>
        <v>0</v>
      </c>
      <c r="N285" s="2034"/>
      <c r="O285" s="2033">
        <f t="shared" si="43"/>
        <v>0</v>
      </c>
      <c r="P285" s="2033">
        <f t="shared" si="46"/>
        <v>75000</v>
      </c>
      <c r="Q285" s="2033"/>
      <c r="R285" s="125"/>
    </row>
    <row r="286" spans="2:18" s="40" customFormat="1" ht="15.95" hidden="1" customHeight="1">
      <c r="B286" s="3081"/>
      <c r="C286" s="108">
        <v>41869</v>
      </c>
      <c r="D286" s="27" t="s">
        <v>133</v>
      </c>
      <c r="E286" s="2139" t="s">
        <v>39</v>
      </c>
      <c r="F286" s="46"/>
      <c r="G286" s="46"/>
      <c r="H286" s="367">
        <f>F286*G286</f>
        <v>0</v>
      </c>
      <c r="I286" s="973">
        <f>H286*500</f>
        <v>0</v>
      </c>
      <c r="J286" s="57"/>
      <c r="K286" s="28"/>
      <c r="L286" s="764">
        <v>5</v>
      </c>
      <c r="M286" s="2140">
        <f>L286*10000</f>
        <v>50000</v>
      </c>
      <c r="N286" s="2139"/>
      <c r="O286" s="2140">
        <f>N286*15000</f>
        <v>0</v>
      </c>
      <c r="P286" s="2140">
        <f>I286+K286+M286+O286</f>
        <v>50000</v>
      </c>
      <c r="Q286" s="2140"/>
      <c r="R286" s="125"/>
    </row>
    <row r="287" spans="2:18" s="40" customFormat="1" ht="15.95" hidden="1" customHeight="1">
      <c r="B287" s="2037">
        <v>25</v>
      </c>
      <c r="C287" s="108">
        <v>41870</v>
      </c>
      <c r="D287" s="896" t="s">
        <v>969</v>
      </c>
      <c r="E287" s="2034"/>
      <c r="F287" s="2034"/>
      <c r="G287" s="123"/>
      <c r="H287" s="764"/>
      <c r="I287" s="2031">
        <f t="shared" si="47"/>
        <v>0</v>
      </c>
      <c r="J287" s="2034"/>
      <c r="K287" s="2033"/>
      <c r="L287" s="764"/>
      <c r="M287" s="2033">
        <f t="shared" si="42"/>
        <v>0</v>
      </c>
      <c r="N287" s="2034"/>
      <c r="O287" s="2033">
        <f t="shared" si="43"/>
        <v>0</v>
      </c>
      <c r="P287" s="2033">
        <f t="shared" si="46"/>
        <v>0</v>
      </c>
      <c r="Q287" s="2033"/>
      <c r="R287" s="125"/>
    </row>
    <row r="288" spans="2:18" s="40" customFormat="1" ht="15.95" hidden="1" customHeight="1">
      <c r="B288" s="2027">
        <v>26</v>
      </c>
      <c r="C288" s="108">
        <v>41871</v>
      </c>
      <c r="D288" s="896" t="s">
        <v>969</v>
      </c>
      <c r="E288" s="2034"/>
      <c r="F288" s="2034"/>
      <c r="G288" s="764"/>
      <c r="H288" s="764"/>
      <c r="I288" s="2031">
        <f t="shared" si="47"/>
        <v>0</v>
      </c>
      <c r="J288" s="2034"/>
      <c r="K288" s="2033"/>
      <c r="L288" s="764"/>
      <c r="M288" s="2033">
        <f t="shared" si="42"/>
        <v>0</v>
      </c>
      <c r="N288" s="2034"/>
      <c r="O288" s="2033">
        <f t="shared" si="43"/>
        <v>0</v>
      </c>
      <c r="P288" s="2033">
        <f t="shared" si="46"/>
        <v>0</v>
      </c>
      <c r="Q288" s="2033"/>
      <c r="R288" s="125"/>
    </row>
    <row r="289" spans="2:20" s="40" customFormat="1" ht="15.95" hidden="1" customHeight="1">
      <c r="B289" s="2037">
        <v>27</v>
      </c>
      <c r="C289" s="108">
        <v>41872</v>
      </c>
      <c r="D289" s="1959" t="s">
        <v>788</v>
      </c>
      <c r="E289" s="2139" t="s">
        <v>10</v>
      </c>
      <c r="F289" s="2034">
        <v>1</v>
      </c>
      <c r="G289" s="764"/>
      <c r="H289" s="764">
        <f>F289*G289</f>
        <v>0</v>
      </c>
      <c r="I289" s="2141">
        <f t="shared" si="47"/>
        <v>0</v>
      </c>
      <c r="J289" s="2139" t="s">
        <v>127</v>
      </c>
      <c r="K289" s="2141">
        <f>F289*12500</f>
        <v>12500</v>
      </c>
      <c r="L289" s="764"/>
      <c r="M289" s="2033">
        <f>L289*10000</f>
        <v>0</v>
      </c>
      <c r="N289" s="2034"/>
      <c r="O289" s="2033">
        <f>N289*15000</f>
        <v>0</v>
      </c>
      <c r="P289" s="2033">
        <f>I289+K289+M289+O289</f>
        <v>12500</v>
      </c>
      <c r="Q289" s="2033"/>
      <c r="R289" s="125"/>
    </row>
    <row r="290" spans="2:20" s="40" customFormat="1" ht="15.95" hidden="1" customHeight="1">
      <c r="B290" s="2027">
        <v>28</v>
      </c>
      <c r="C290" s="108">
        <v>41873</v>
      </c>
      <c r="D290" s="1959" t="s">
        <v>788</v>
      </c>
      <c r="E290" s="2139" t="s">
        <v>10</v>
      </c>
      <c r="F290" s="2034">
        <v>1</v>
      </c>
      <c r="G290" s="764"/>
      <c r="H290" s="764">
        <f>F290*G290</f>
        <v>0</v>
      </c>
      <c r="I290" s="2141">
        <f t="shared" si="47"/>
        <v>0</v>
      </c>
      <c r="J290" s="2139" t="s">
        <v>127</v>
      </c>
      <c r="K290" s="2141">
        <f>F290*12500</f>
        <v>12500</v>
      </c>
      <c r="L290" s="764"/>
      <c r="M290" s="2033">
        <f t="shared" si="42"/>
        <v>0</v>
      </c>
      <c r="N290" s="2034"/>
      <c r="O290" s="2033">
        <f t="shared" si="43"/>
        <v>0</v>
      </c>
      <c r="P290" s="2033">
        <f t="shared" si="46"/>
        <v>12500</v>
      </c>
      <c r="Q290" s="2033"/>
      <c r="R290" s="125"/>
    </row>
    <row r="291" spans="2:20" s="40" customFormat="1" ht="15.95" hidden="1" customHeight="1">
      <c r="B291" s="2037">
        <v>29</v>
      </c>
      <c r="C291" s="108">
        <v>41874</v>
      </c>
      <c r="D291" s="1959" t="s">
        <v>788</v>
      </c>
      <c r="E291" s="2139" t="s">
        <v>10</v>
      </c>
      <c r="F291" s="2029">
        <v>1</v>
      </c>
      <c r="G291" s="764"/>
      <c r="H291" s="764">
        <f>F291*G291</f>
        <v>0</v>
      </c>
      <c r="I291" s="2141">
        <f t="shared" si="47"/>
        <v>0</v>
      </c>
      <c r="J291" s="2139" t="s">
        <v>127</v>
      </c>
      <c r="K291" s="2141">
        <f>F291*12500</f>
        <v>12500</v>
      </c>
      <c r="L291" s="764"/>
      <c r="M291" s="2033">
        <f t="shared" si="42"/>
        <v>0</v>
      </c>
      <c r="N291" s="2034"/>
      <c r="O291" s="2033">
        <f t="shared" si="43"/>
        <v>0</v>
      </c>
      <c r="P291" s="2033">
        <f t="shared" si="46"/>
        <v>12500</v>
      </c>
      <c r="Q291" s="2033"/>
      <c r="R291" s="125"/>
    </row>
    <row r="292" spans="2:20" s="40" customFormat="1" ht="15.95" hidden="1" customHeight="1">
      <c r="B292" s="386">
        <v>30</v>
      </c>
      <c r="C292" s="104">
        <v>41875</v>
      </c>
      <c r="D292" s="27" t="s">
        <v>978</v>
      </c>
      <c r="E292" s="2139" t="s">
        <v>984</v>
      </c>
      <c r="F292" s="2034">
        <v>2</v>
      </c>
      <c r="G292" s="764">
        <v>55</v>
      </c>
      <c r="H292" s="764">
        <f>F292*G292</f>
        <v>110</v>
      </c>
      <c r="I292" s="2031">
        <f t="shared" si="47"/>
        <v>55000</v>
      </c>
      <c r="J292" s="2034"/>
      <c r="K292" s="2033"/>
      <c r="L292" s="764">
        <v>2.5</v>
      </c>
      <c r="M292" s="2033">
        <f>L292*10000</f>
        <v>25000</v>
      </c>
      <c r="N292" s="2034"/>
      <c r="O292" s="2033">
        <f t="shared" si="43"/>
        <v>0</v>
      </c>
      <c r="P292" s="2033">
        <f t="shared" si="46"/>
        <v>80000</v>
      </c>
      <c r="Q292" s="2033"/>
      <c r="R292" s="125"/>
    </row>
    <row r="293" spans="2:20" s="40" customFormat="1" ht="15.95" hidden="1" customHeight="1" thickBot="1">
      <c r="B293" s="2044">
        <v>31</v>
      </c>
      <c r="C293" s="152">
        <v>41876</v>
      </c>
      <c r="D293" s="50" t="s">
        <v>978</v>
      </c>
      <c r="E293" s="2155" t="s">
        <v>984</v>
      </c>
      <c r="F293" s="2042">
        <v>2</v>
      </c>
      <c r="G293" s="1013">
        <v>55</v>
      </c>
      <c r="H293" s="765">
        <f>F293*G293</f>
        <v>110</v>
      </c>
      <c r="I293" s="2036">
        <f t="shared" si="47"/>
        <v>55000</v>
      </c>
      <c r="J293" s="2042"/>
      <c r="K293" s="767"/>
      <c r="L293" s="765">
        <v>3</v>
      </c>
      <c r="M293" s="767">
        <f>L293*10000</f>
        <v>30000</v>
      </c>
      <c r="N293" s="2042"/>
      <c r="O293" s="767">
        <f>N293*15000</f>
        <v>0</v>
      </c>
      <c r="P293" s="767">
        <f>I293+K293+M293+O293</f>
        <v>85000</v>
      </c>
      <c r="Q293" s="767"/>
      <c r="R293" s="792"/>
    </row>
    <row r="294" spans="2:20" s="31" customFormat="1" ht="15.95" hidden="1" customHeight="1">
      <c r="B294" s="2190">
        <v>1</v>
      </c>
      <c r="C294" s="769">
        <v>41877</v>
      </c>
      <c r="D294" s="1401" t="s">
        <v>802</v>
      </c>
      <c r="E294" s="1470" t="s">
        <v>10</v>
      </c>
      <c r="F294" s="367">
        <v>2</v>
      </c>
      <c r="G294" s="46"/>
      <c r="H294" s="764"/>
      <c r="I294" s="2169">
        <f t="shared" si="47"/>
        <v>0</v>
      </c>
      <c r="J294" s="2172" t="s">
        <v>127</v>
      </c>
      <c r="K294" s="2169">
        <f>F294*12500</f>
        <v>25000</v>
      </c>
      <c r="L294" s="764">
        <v>1</v>
      </c>
      <c r="M294" s="2171">
        <f t="shared" ref="M294:M332" si="48">L294*10000</f>
        <v>10000</v>
      </c>
      <c r="N294" s="2172"/>
      <c r="O294" s="2171">
        <f t="shared" ref="O294:O332" si="49">N294*15000</f>
        <v>0</v>
      </c>
      <c r="P294" s="2171">
        <f>I294+K294+M294+O294</f>
        <v>35000</v>
      </c>
      <c r="Q294" s="2171"/>
      <c r="R294" s="2055"/>
    </row>
    <row r="295" spans="2:20" s="31" customFormat="1" ht="15.95" hidden="1" customHeight="1">
      <c r="B295" s="2272">
        <v>2</v>
      </c>
      <c r="C295" s="526">
        <v>41878</v>
      </c>
      <c r="D295" s="1276" t="s">
        <v>798</v>
      </c>
      <c r="E295" s="1470"/>
      <c r="F295" s="367"/>
      <c r="G295" s="46"/>
      <c r="H295" s="764"/>
      <c r="I295" s="2273"/>
      <c r="J295" s="2276"/>
      <c r="K295" s="2275"/>
      <c r="L295" s="764"/>
      <c r="M295" s="2275"/>
      <c r="N295" s="2276"/>
      <c r="O295" s="2275"/>
      <c r="P295" s="2275"/>
      <c r="Q295" s="2275"/>
      <c r="R295" s="2055"/>
    </row>
    <row r="296" spans="2:20" s="31" customFormat="1" ht="15.95" hidden="1" customHeight="1">
      <c r="B296" s="2272">
        <v>3</v>
      </c>
      <c r="C296" s="526">
        <v>41879</v>
      </c>
      <c r="D296" s="27" t="s">
        <v>1056</v>
      </c>
      <c r="E296" s="2276" t="s">
        <v>39</v>
      </c>
      <c r="F296" s="46">
        <v>1</v>
      </c>
      <c r="G296" s="46">
        <v>150</v>
      </c>
      <c r="H296" s="367">
        <f>F296*G296</f>
        <v>150</v>
      </c>
      <c r="I296" s="973">
        <f>H296*500</f>
        <v>75000</v>
      </c>
      <c r="J296" s="57"/>
      <c r="K296" s="28"/>
      <c r="L296" s="764">
        <v>5</v>
      </c>
      <c r="M296" s="2275">
        <f>L296*10000</f>
        <v>50000</v>
      </c>
      <c r="N296" s="2276"/>
      <c r="O296" s="2275">
        <f>N296*15000</f>
        <v>0</v>
      </c>
      <c r="P296" s="2275">
        <f>I296+K296+M296+O296</f>
        <v>125000</v>
      </c>
      <c r="Q296" s="2275"/>
      <c r="R296" s="125"/>
    </row>
    <row r="297" spans="2:20" s="31" customFormat="1" ht="15.95" hidden="1" customHeight="1">
      <c r="B297" s="3209">
        <v>4</v>
      </c>
      <c r="C297" s="526">
        <v>41880</v>
      </c>
      <c r="D297" s="251" t="s">
        <v>1057</v>
      </c>
      <c r="E297" s="1470" t="s">
        <v>39</v>
      </c>
      <c r="F297" s="2276">
        <v>1</v>
      </c>
      <c r="G297" s="764"/>
      <c r="H297" s="764">
        <f>F297*G297</f>
        <v>0</v>
      </c>
      <c r="I297" s="2273">
        <f>H297*500</f>
        <v>0</v>
      </c>
      <c r="J297" s="2276" t="s">
        <v>127</v>
      </c>
      <c r="K297" s="2275">
        <f>F297*10000</f>
        <v>10000</v>
      </c>
      <c r="L297" s="764"/>
      <c r="M297" s="2275">
        <f>L297*10000</f>
        <v>0</v>
      </c>
      <c r="N297" s="2276"/>
      <c r="O297" s="2275">
        <f>N297*15000</f>
        <v>0</v>
      </c>
      <c r="P297" s="2275">
        <f>I297+K297+M297+O297</f>
        <v>10000</v>
      </c>
      <c r="Q297" s="3221">
        <v>35000</v>
      </c>
      <c r="R297" s="2055"/>
    </row>
    <row r="298" spans="2:20" s="31" customFormat="1" ht="15.95" hidden="1" customHeight="1">
      <c r="B298" s="3209"/>
      <c r="C298" s="526">
        <v>41880</v>
      </c>
      <c r="D298" s="27" t="s">
        <v>1058</v>
      </c>
      <c r="E298" s="1470" t="s">
        <v>39</v>
      </c>
      <c r="F298" s="367">
        <v>4</v>
      </c>
      <c r="G298" s="46"/>
      <c r="H298" s="764"/>
      <c r="I298" s="2273">
        <f t="shared" si="47"/>
        <v>0</v>
      </c>
      <c r="J298" s="2276" t="s">
        <v>70</v>
      </c>
      <c r="K298" s="2275">
        <v>35000</v>
      </c>
      <c r="L298" s="764">
        <v>7</v>
      </c>
      <c r="M298" s="2275">
        <f t="shared" si="48"/>
        <v>70000</v>
      </c>
      <c r="N298" s="2276">
        <v>3</v>
      </c>
      <c r="O298" s="2275">
        <f t="shared" si="49"/>
        <v>45000</v>
      </c>
      <c r="P298" s="2275">
        <f>I298+K298+M298+O298</f>
        <v>150000</v>
      </c>
      <c r="Q298" s="3221"/>
      <c r="R298" s="2055"/>
    </row>
    <row r="299" spans="2:20" s="31" customFormat="1" ht="15.95" hidden="1" customHeight="1">
      <c r="B299" s="2272">
        <v>5</v>
      </c>
      <c r="C299" s="526">
        <v>41881</v>
      </c>
      <c r="D299" s="1276" t="s">
        <v>1059</v>
      </c>
      <c r="E299" s="2276"/>
      <c r="F299" s="2276"/>
      <c r="G299" s="46"/>
      <c r="H299" s="764"/>
      <c r="I299" s="2273"/>
      <c r="J299" s="2276"/>
      <c r="K299" s="2275"/>
      <c r="L299" s="764"/>
      <c r="M299" s="2275"/>
      <c r="N299" s="2276"/>
      <c r="O299" s="2275"/>
      <c r="P299" s="2275"/>
      <c r="Q299" s="2275">
        <v>35000</v>
      </c>
      <c r="R299" s="2055"/>
    </row>
    <row r="300" spans="2:20" s="31" customFormat="1" ht="15.95" hidden="1" customHeight="1">
      <c r="B300" s="3261">
        <v>6</v>
      </c>
      <c r="C300" s="2054">
        <v>41882</v>
      </c>
      <c r="D300" s="251" t="s">
        <v>1057</v>
      </c>
      <c r="E300" s="1470" t="s">
        <v>39</v>
      </c>
      <c r="F300" s="2276">
        <v>2</v>
      </c>
      <c r="G300" s="764"/>
      <c r="H300" s="764">
        <f>F300*G300</f>
        <v>0</v>
      </c>
      <c r="I300" s="2273">
        <f>H300*500</f>
        <v>0</v>
      </c>
      <c r="J300" s="2276" t="s">
        <v>127</v>
      </c>
      <c r="K300" s="2275">
        <f>F300*10000</f>
        <v>20000</v>
      </c>
      <c r="L300" s="764"/>
      <c r="M300" s="2275">
        <f>L300*10000</f>
        <v>0</v>
      </c>
      <c r="N300" s="2276"/>
      <c r="O300" s="2275">
        <f>N300*15000</f>
        <v>0</v>
      </c>
      <c r="P300" s="2275">
        <f t="shared" ref="P300:P315" si="50">I300+K300+M300+O300</f>
        <v>20000</v>
      </c>
      <c r="Q300" s="2275"/>
      <c r="R300" s="2055"/>
    </row>
    <row r="301" spans="2:20" s="31" customFormat="1" ht="15.95" hidden="1" customHeight="1">
      <c r="B301" s="3261"/>
      <c r="C301" s="2054">
        <v>41882</v>
      </c>
      <c r="D301" s="27" t="s">
        <v>1060</v>
      </c>
      <c r="E301" s="1470" t="s">
        <v>39</v>
      </c>
      <c r="F301" s="367">
        <v>5</v>
      </c>
      <c r="G301" s="46"/>
      <c r="H301" s="764"/>
      <c r="I301" s="2273">
        <f>H301*500</f>
        <v>0</v>
      </c>
      <c r="J301" s="2276" t="s">
        <v>70</v>
      </c>
      <c r="K301" s="2275">
        <v>35000</v>
      </c>
      <c r="L301" s="764">
        <v>7</v>
      </c>
      <c r="M301" s="2275">
        <f t="shared" si="48"/>
        <v>70000</v>
      </c>
      <c r="N301" s="2276">
        <v>4</v>
      </c>
      <c r="O301" s="2275">
        <f t="shared" si="49"/>
        <v>60000</v>
      </c>
      <c r="P301" s="2275">
        <f t="shared" si="50"/>
        <v>165000</v>
      </c>
      <c r="Q301" s="2275"/>
      <c r="R301" s="2055"/>
    </row>
    <row r="302" spans="2:20" s="31" customFormat="1" ht="15.95" hidden="1" customHeight="1">
      <c r="B302" s="3209">
        <v>7</v>
      </c>
      <c r="C302" s="526">
        <v>41883</v>
      </c>
      <c r="D302" s="1401" t="s">
        <v>788</v>
      </c>
      <c r="E302" s="1470" t="s">
        <v>10</v>
      </c>
      <c r="F302" s="367">
        <v>2</v>
      </c>
      <c r="G302" s="46"/>
      <c r="H302" s="764"/>
      <c r="I302" s="2273">
        <f t="shared" si="47"/>
        <v>0</v>
      </c>
      <c r="J302" s="2276" t="s">
        <v>127</v>
      </c>
      <c r="K302" s="2273">
        <f>F302*12500</f>
        <v>25000</v>
      </c>
      <c r="L302" s="764"/>
      <c r="M302" s="2275">
        <f t="shared" si="48"/>
        <v>0</v>
      </c>
      <c r="N302" s="2276"/>
      <c r="O302" s="2275">
        <f t="shared" si="49"/>
        <v>0</v>
      </c>
      <c r="P302" s="2275">
        <f t="shared" si="50"/>
        <v>25000</v>
      </c>
      <c r="Q302" s="2275"/>
      <c r="R302" s="2055"/>
    </row>
    <row r="303" spans="2:20" s="31" customFormat="1" ht="15.95" hidden="1" customHeight="1">
      <c r="B303" s="3209"/>
      <c r="C303" s="526">
        <v>41883</v>
      </c>
      <c r="D303" s="27" t="s">
        <v>1219</v>
      </c>
      <c r="E303" s="2276" t="s">
        <v>984</v>
      </c>
      <c r="F303" s="2276">
        <v>1</v>
      </c>
      <c r="G303" s="46">
        <v>55</v>
      </c>
      <c r="H303" s="764">
        <f>F303*G303</f>
        <v>55</v>
      </c>
      <c r="I303" s="2273">
        <f>H303*500</f>
        <v>27500</v>
      </c>
      <c r="J303" s="2276"/>
      <c r="K303" s="2275"/>
      <c r="L303" s="764">
        <v>2.5</v>
      </c>
      <c r="M303" s="2275">
        <f t="shared" si="48"/>
        <v>25000</v>
      </c>
      <c r="N303" s="2276"/>
      <c r="O303" s="2275">
        <f t="shared" si="49"/>
        <v>0</v>
      </c>
      <c r="P303" s="2275">
        <f t="shared" si="50"/>
        <v>52500</v>
      </c>
      <c r="Q303" s="2275"/>
      <c r="R303" s="2249"/>
      <c r="T303" s="1220"/>
    </row>
    <row r="304" spans="2:20" s="31" customFormat="1" ht="15.95" hidden="1" customHeight="1">
      <c r="B304" s="2272">
        <v>8</v>
      </c>
      <c r="C304" s="526">
        <v>41884</v>
      </c>
      <c r="D304" s="1401" t="s">
        <v>788</v>
      </c>
      <c r="E304" s="1470" t="s">
        <v>10</v>
      </c>
      <c r="F304" s="367">
        <v>2</v>
      </c>
      <c r="G304" s="46"/>
      <c r="H304" s="764"/>
      <c r="I304" s="2273">
        <f t="shared" si="47"/>
        <v>0</v>
      </c>
      <c r="J304" s="2276" t="s">
        <v>127</v>
      </c>
      <c r="K304" s="2273">
        <f>F304*12500</f>
        <v>25000</v>
      </c>
      <c r="L304" s="764"/>
      <c r="M304" s="2275">
        <f t="shared" si="48"/>
        <v>0</v>
      </c>
      <c r="N304" s="2276"/>
      <c r="O304" s="2275">
        <f t="shared" si="49"/>
        <v>0</v>
      </c>
      <c r="P304" s="2275">
        <f t="shared" si="50"/>
        <v>25000</v>
      </c>
      <c r="Q304" s="2275"/>
      <c r="R304" s="2055"/>
      <c r="T304" s="1220"/>
    </row>
    <row r="305" spans="2:20" s="31" customFormat="1" ht="15.95" hidden="1" customHeight="1">
      <c r="B305" s="3209">
        <v>9</v>
      </c>
      <c r="C305" s="526">
        <v>41885</v>
      </c>
      <c r="D305" s="1401" t="s">
        <v>788</v>
      </c>
      <c r="E305" s="1470" t="s">
        <v>10</v>
      </c>
      <c r="F305" s="367">
        <v>1</v>
      </c>
      <c r="G305" s="46"/>
      <c r="H305" s="764"/>
      <c r="I305" s="2273">
        <f t="shared" si="47"/>
        <v>0</v>
      </c>
      <c r="J305" s="2276" t="s">
        <v>127</v>
      </c>
      <c r="K305" s="2273">
        <f>F305*12500</f>
        <v>12500</v>
      </c>
      <c r="L305" s="764"/>
      <c r="M305" s="2275">
        <f t="shared" si="48"/>
        <v>0</v>
      </c>
      <c r="N305" s="2276"/>
      <c r="O305" s="2275">
        <f t="shared" si="49"/>
        <v>0</v>
      </c>
      <c r="P305" s="2275">
        <f t="shared" si="50"/>
        <v>12500</v>
      </c>
      <c r="Q305" s="2275"/>
      <c r="R305" s="2055"/>
      <c r="T305" s="1220"/>
    </row>
    <row r="306" spans="2:20" s="31" customFormat="1" ht="15.95" hidden="1" customHeight="1">
      <c r="B306" s="3209"/>
      <c r="C306" s="526">
        <v>41885</v>
      </c>
      <c r="D306" s="27" t="s">
        <v>1012</v>
      </c>
      <c r="E306" s="2276" t="s">
        <v>984</v>
      </c>
      <c r="F306" s="2276">
        <v>1</v>
      </c>
      <c r="G306" s="46">
        <v>55</v>
      </c>
      <c r="H306" s="764">
        <f>F306*G306</f>
        <v>55</v>
      </c>
      <c r="I306" s="2273">
        <f>H306*500</f>
        <v>27500</v>
      </c>
      <c r="J306" s="2276"/>
      <c r="K306" s="2275"/>
      <c r="L306" s="764"/>
      <c r="M306" s="2275">
        <f>L306*10000</f>
        <v>0</v>
      </c>
      <c r="N306" s="2276"/>
      <c r="O306" s="2275">
        <f>N306*15000</f>
        <v>0</v>
      </c>
      <c r="P306" s="2275">
        <f t="shared" si="50"/>
        <v>27500</v>
      </c>
      <c r="Q306" s="2275"/>
      <c r="R306" s="2055"/>
      <c r="T306" s="1220"/>
    </row>
    <row r="307" spans="2:20" s="31" customFormat="1" ht="15.95" hidden="1" customHeight="1">
      <c r="B307" s="3209">
        <v>10</v>
      </c>
      <c r="C307" s="526">
        <v>41886</v>
      </c>
      <c r="D307" s="1401" t="s">
        <v>788</v>
      </c>
      <c r="E307" s="1470" t="s">
        <v>10</v>
      </c>
      <c r="F307" s="367">
        <v>3</v>
      </c>
      <c r="G307" s="46"/>
      <c r="H307" s="764"/>
      <c r="I307" s="2273">
        <f t="shared" si="47"/>
        <v>0</v>
      </c>
      <c r="J307" s="2276" t="s">
        <v>127</v>
      </c>
      <c r="K307" s="2273">
        <f>F307*12500</f>
        <v>37500</v>
      </c>
      <c r="L307" s="764"/>
      <c r="M307" s="2275">
        <f t="shared" si="48"/>
        <v>0</v>
      </c>
      <c r="N307" s="2276"/>
      <c r="O307" s="2275">
        <f t="shared" si="49"/>
        <v>0</v>
      </c>
      <c r="P307" s="2275">
        <f t="shared" si="50"/>
        <v>37500</v>
      </c>
      <c r="Q307" s="2275"/>
      <c r="R307" s="2055"/>
      <c r="T307" s="1220"/>
    </row>
    <row r="308" spans="2:20" s="31" customFormat="1" ht="15.95" hidden="1" customHeight="1">
      <c r="B308" s="3209"/>
      <c r="C308" s="526">
        <v>41886</v>
      </c>
      <c r="D308" s="27" t="s">
        <v>1012</v>
      </c>
      <c r="E308" s="2276" t="s">
        <v>984</v>
      </c>
      <c r="F308" s="46">
        <v>1</v>
      </c>
      <c r="G308" s="46">
        <v>55</v>
      </c>
      <c r="H308" s="764">
        <f>F308*G308</f>
        <v>55</v>
      </c>
      <c r="I308" s="2273">
        <f t="shared" si="47"/>
        <v>27500</v>
      </c>
      <c r="J308" s="2276"/>
      <c r="K308" s="2275"/>
      <c r="L308" s="764">
        <v>4.5</v>
      </c>
      <c r="M308" s="2275">
        <f t="shared" si="48"/>
        <v>45000</v>
      </c>
      <c r="N308" s="2276"/>
      <c r="O308" s="2275">
        <f t="shared" si="49"/>
        <v>0</v>
      </c>
      <c r="P308" s="2275">
        <f t="shared" si="50"/>
        <v>72500</v>
      </c>
      <c r="Q308" s="2275"/>
      <c r="R308" s="2055"/>
      <c r="T308" s="1220"/>
    </row>
    <row r="309" spans="2:20" s="31" customFormat="1" ht="15.95" hidden="1" customHeight="1">
      <c r="B309" s="3209">
        <v>11</v>
      </c>
      <c r="C309" s="526">
        <v>41887</v>
      </c>
      <c r="D309" s="1401" t="s">
        <v>788</v>
      </c>
      <c r="E309" s="1470" t="s">
        <v>10</v>
      </c>
      <c r="F309" s="367">
        <v>3</v>
      </c>
      <c r="G309" s="46"/>
      <c r="H309" s="764"/>
      <c r="I309" s="2273">
        <f>H309*500</f>
        <v>0</v>
      </c>
      <c r="J309" s="2276" t="s">
        <v>127</v>
      </c>
      <c r="K309" s="2273">
        <f>F309*12500</f>
        <v>37500</v>
      </c>
      <c r="L309" s="764"/>
      <c r="M309" s="2275">
        <f t="shared" si="48"/>
        <v>0</v>
      </c>
      <c r="N309" s="2276"/>
      <c r="O309" s="2275">
        <f t="shared" si="49"/>
        <v>0</v>
      </c>
      <c r="P309" s="2275">
        <f t="shared" si="50"/>
        <v>37500</v>
      </c>
      <c r="Q309" s="2275"/>
      <c r="R309" s="2055"/>
      <c r="T309" s="1220"/>
    </row>
    <row r="310" spans="2:20" s="31" customFormat="1" ht="15.95" hidden="1" customHeight="1">
      <c r="B310" s="3209"/>
      <c r="C310" s="526">
        <v>41887</v>
      </c>
      <c r="D310" s="27" t="s">
        <v>1012</v>
      </c>
      <c r="E310" s="2276" t="s">
        <v>984</v>
      </c>
      <c r="F310" s="46">
        <v>1</v>
      </c>
      <c r="G310" s="46">
        <v>55</v>
      </c>
      <c r="H310" s="764">
        <f>F310*G310</f>
        <v>55</v>
      </c>
      <c r="I310" s="2273">
        <f>H310*500</f>
        <v>27500</v>
      </c>
      <c r="J310" s="2276"/>
      <c r="K310" s="2275"/>
      <c r="L310" s="764">
        <v>3</v>
      </c>
      <c r="M310" s="2275">
        <f t="shared" si="48"/>
        <v>30000</v>
      </c>
      <c r="N310" s="2276"/>
      <c r="O310" s="2275">
        <f t="shared" si="49"/>
        <v>0</v>
      </c>
      <c r="P310" s="2275">
        <f t="shared" si="50"/>
        <v>57500</v>
      </c>
      <c r="Q310" s="2275"/>
      <c r="R310" s="2055"/>
      <c r="T310" s="1220"/>
    </row>
    <row r="311" spans="2:20" s="31" customFormat="1" ht="15.95" hidden="1" customHeight="1">
      <c r="B311" s="3209">
        <v>12</v>
      </c>
      <c r="C311" s="526">
        <v>41888</v>
      </c>
      <c r="D311" s="1401" t="s">
        <v>788</v>
      </c>
      <c r="E311" s="1470" t="s">
        <v>10</v>
      </c>
      <c r="F311" s="367">
        <v>2</v>
      </c>
      <c r="G311" s="46"/>
      <c r="H311" s="764"/>
      <c r="I311" s="2273">
        <f t="shared" si="47"/>
        <v>0</v>
      </c>
      <c r="J311" s="2276" t="s">
        <v>127</v>
      </c>
      <c r="K311" s="2273">
        <f>F311*12500</f>
        <v>25000</v>
      </c>
      <c r="L311" s="764"/>
      <c r="M311" s="2275">
        <f t="shared" si="48"/>
        <v>0</v>
      </c>
      <c r="N311" s="2276"/>
      <c r="O311" s="2275">
        <f t="shared" si="49"/>
        <v>0</v>
      </c>
      <c r="P311" s="2275">
        <f t="shared" si="50"/>
        <v>25000</v>
      </c>
      <c r="Q311" s="2275"/>
      <c r="R311" s="2055"/>
      <c r="T311" s="1220"/>
    </row>
    <row r="312" spans="2:20" s="31" customFormat="1" ht="15.95" hidden="1" customHeight="1">
      <c r="B312" s="3209"/>
      <c r="C312" s="526">
        <v>41888</v>
      </c>
      <c r="D312" s="27" t="s">
        <v>1012</v>
      </c>
      <c r="E312" s="2276" t="s">
        <v>984</v>
      </c>
      <c r="F312" s="2276">
        <v>1</v>
      </c>
      <c r="G312" s="46">
        <v>55</v>
      </c>
      <c r="H312" s="764">
        <f>F312*G312</f>
        <v>55</v>
      </c>
      <c r="I312" s="2273">
        <f t="shared" si="47"/>
        <v>27500</v>
      </c>
      <c r="J312" s="2276"/>
      <c r="K312" s="2275"/>
      <c r="L312" s="764"/>
      <c r="M312" s="2275">
        <f t="shared" si="48"/>
        <v>0</v>
      </c>
      <c r="N312" s="2276"/>
      <c r="O312" s="2275">
        <f t="shared" si="49"/>
        <v>0</v>
      </c>
      <c r="P312" s="2275">
        <f t="shared" si="50"/>
        <v>27500</v>
      </c>
      <c r="Q312" s="2275"/>
      <c r="R312" s="2055"/>
      <c r="T312" s="1220"/>
    </row>
    <row r="313" spans="2:20" s="31" customFormat="1" ht="15.95" hidden="1" customHeight="1">
      <c r="B313" s="2271">
        <v>13</v>
      </c>
      <c r="C313" s="2054">
        <v>41889</v>
      </c>
      <c r="D313" s="2366" t="s">
        <v>788</v>
      </c>
      <c r="E313" s="2372" t="s">
        <v>10</v>
      </c>
      <c r="F313" s="2368">
        <v>3</v>
      </c>
      <c r="G313" s="2367"/>
      <c r="H313" s="2368"/>
      <c r="I313" s="2369">
        <f t="shared" si="47"/>
        <v>0</v>
      </c>
      <c r="J313" s="2367" t="s">
        <v>127</v>
      </c>
      <c r="K313" s="2369">
        <f>F313*12500</f>
        <v>37500</v>
      </c>
      <c r="L313" s="2368">
        <v>5</v>
      </c>
      <c r="M313" s="2370">
        <f t="shared" si="48"/>
        <v>50000</v>
      </c>
      <c r="N313" s="2367"/>
      <c r="O313" s="2370">
        <f t="shared" si="49"/>
        <v>0</v>
      </c>
      <c r="P313" s="2370">
        <f t="shared" si="50"/>
        <v>87500</v>
      </c>
      <c r="Q313" s="2224"/>
      <c r="R313" s="2225"/>
      <c r="T313" s="1220"/>
    </row>
    <row r="314" spans="2:20" s="31" customFormat="1" ht="15.95" hidden="1" customHeight="1">
      <c r="B314" s="3209">
        <v>14</v>
      </c>
      <c r="C314" s="526">
        <v>41890</v>
      </c>
      <c r="D314" s="1401" t="s">
        <v>788</v>
      </c>
      <c r="E314" s="1470" t="s">
        <v>10</v>
      </c>
      <c r="F314" s="367">
        <v>1</v>
      </c>
      <c r="G314" s="46"/>
      <c r="H314" s="764"/>
      <c r="I314" s="2273">
        <f t="shared" si="47"/>
        <v>0</v>
      </c>
      <c r="J314" s="2276" t="s">
        <v>127</v>
      </c>
      <c r="K314" s="2273">
        <f>F314*12500</f>
        <v>12500</v>
      </c>
      <c r="L314" s="764"/>
      <c r="M314" s="2275">
        <f>L314*10000</f>
        <v>0</v>
      </c>
      <c r="N314" s="2276"/>
      <c r="O314" s="2275">
        <f>N314*15000</f>
        <v>0</v>
      </c>
      <c r="P314" s="2275">
        <f t="shared" si="50"/>
        <v>12500</v>
      </c>
      <c r="Q314" s="2275"/>
      <c r="R314" s="2055"/>
      <c r="T314" s="1220"/>
    </row>
    <row r="315" spans="2:20" s="31" customFormat="1" ht="15.95" hidden="1" customHeight="1">
      <c r="B315" s="3209"/>
      <c r="C315" s="526">
        <v>41890</v>
      </c>
      <c r="D315" s="27" t="s">
        <v>1012</v>
      </c>
      <c r="E315" s="2276" t="s">
        <v>984</v>
      </c>
      <c r="F315" s="2276">
        <v>1</v>
      </c>
      <c r="G315" s="46">
        <v>55</v>
      </c>
      <c r="H315" s="764">
        <f>F315*G315</f>
        <v>55</v>
      </c>
      <c r="I315" s="2273">
        <f>H315*500</f>
        <v>27500</v>
      </c>
      <c r="J315" s="2276"/>
      <c r="K315" s="2275"/>
      <c r="L315" s="764"/>
      <c r="M315" s="2275">
        <f>L315*10000</f>
        <v>0</v>
      </c>
      <c r="N315" s="2276"/>
      <c r="O315" s="2275">
        <f>N315*15000</f>
        <v>0</v>
      </c>
      <c r="P315" s="2275">
        <f t="shared" si="50"/>
        <v>27500</v>
      </c>
      <c r="Q315" s="2275"/>
      <c r="R315" s="2249" t="s">
        <v>976</v>
      </c>
      <c r="T315" s="1220"/>
    </row>
    <row r="316" spans="2:20" s="31" customFormat="1" ht="15.95" hidden="1" customHeight="1">
      <c r="B316" s="2272">
        <v>15</v>
      </c>
      <c r="C316" s="526">
        <v>41891</v>
      </c>
      <c r="D316" s="1276" t="s">
        <v>1220</v>
      </c>
      <c r="E316" s="1470"/>
      <c r="F316" s="367"/>
      <c r="G316" s="46"/>
      <c r="H316" s="764"/>
      <c r="I316" s="2273"/>
      <c r="J316" s="2276"/>
      <c r="K316" s="2273"/>
      <c r="L316" s="764"/>
      <c r="M316" s="2275"/>
      <c r="N316" s="2276"/>
      <c r="O316" s="2275"/>
      <c r="P316" s="2275"/>
      <c r="Q316" s="2275"/>
      <c r="R316" s="2055"/>
      <c r="T316" s="1220"/>
    </row>
    <row r="317" spans="2:20" s="31" customFormat="1" ht="15.95" hidden="1" customHeight="1">
      <c r="B317" s="2272">
        <v>16</v>
      </c>
      <c r="C317" s="526">
        <v>41892</v>
      </c>
      <c r="D317" s="1276" t="s">
        <v>1220</v>
      </c>
      <c r="E317" s="1470"/>
      <c r="F317" s="367"/>
      <c r="G317" s="46"/>
      <c r="H317" s="764"/>
      <c r="I317" s="2273"/>
      <c r="J317" s="2276"/>
      <c r="K317" s="2273"/>
      <c r="L317" s="764"/>
      <c r="M317" s="2275"/>
      <c r="N317" s="2276"/>
      <c r="O317" s="2275"/>
      <c r="P317" s="2275"/>
      <c r="Q317" s="2275"/>
      <c r="R317" s="2055"/>
      <c r="T317" s="1220"/>
    </row>
    <row r="318" spans="2:20" s="31" customFormat="1" ht="15.95" hidden="1" customHeight="1">
      <c r="B318" s="2272">
        <v>17</v>
      </c>
      <c r="C318" s="526">
        <v>41893</v>
      </c>
      <c r="D318" s="1401" t="s">
        <v>788</v>
      </c>
      <c r="E318" s="1470" t="s">
        <v>10</v>
      </c>
      <c r="F318" s="367">
        <v>2</v>
      </c>
      <c r="G318" s="46"/>
      <c r="H318" s="764"/>
      <c r="I318" s="2273">
        <f t="shared" ref="I318:I325" si="51">H318*500</f>
        <v>0</v>
      </c>
      <c r="J318" s="2276" t="s">
        <v>127</v>
      </c>
      <c r="K318" s="2273">
        <f>F318*12500</f>
        <v>25000</v>
      </c>
      <c r="L318" s="764"/>
      <c r="M318" s="2275">
        <f t="shared" si="48"/>
        <v>0</v>
      </c>
      <c r="N318" s="2276"/>
      <c r="O318" s="2275">
        <f t="shared" si="49"/>
        <v>0</v>
      </c>
      <c r="P318" s="2275">
        <f>I318+K318+M318+O318</f>
        <v>25000</v>
      </c>
      <c r="Q318" s="2275"/>
      <c r="R318" s="2055"/>
      <c r="T318" s="1220"/>
    </row>
    <row r="319" spans="2:20" s="31" customFormat="1" ht="15.95" hidden="1" customHeight="1">
      <c r="B319" s="3209">
        <v>18</v>
      </c>
      <c r="C319" s="526">
        <v>41894</v>
      </c>
      <c r="D319" s="27" t="s">
        <v>1221</v>
      </c>
      <c r="E319" s="2276" t="s">
        <v>810</v>
      </c>
      <c r="F319" s="2276">
        <v>1</v>
      </c>
      <c r="G319" s="46">
        <v>15</v>
      </c>
      <c r="H319" s="764">
        <f>F319*G319</f>
        <v>15</v>
      </c>
      <c r="I319" s="2273">
        <f t="shared" si="51"/>
        <v>7500</v>
      </c>
      <c r="J319" s="2276"/>
      <c r="K319" s="2275"/>
      <c r="L319" s="764"/>
      <c r="M319" s="2275">
        <f t="shared" si="48"/>
        <v>0</v>
      </c>
      <c r="N319" s="2276"/>
      <c r="O319" s="2275">
        <f t="shared" si="49"/>
        <v>0</v>
      </c>
      <c r="P319" s="2275">
        <f>I319+K319+M319+O319</f>
        <v>7500</v>
      </c>
      <c r="Q319" s="2275"/>
      <c r="R319" s="2055"/>
      <c r="T319" s="1220"/>
    </row>
    <row r="320" spans="2:20" s="31" customFormat="1" ht="15.95" hidden="1" customHeight="1">
      <c r="B320" s="3209"/>
      <c r="C320" s="526">
        <v>41894</v>
      </c>
      <c r="D320" s="1401" t="s">
        <v>788</v>
      </c>
      <c r="E320" s="1470" t="s">
        <v>10</v>
      </c>
      <c r="F320" s="367">
        <v>1</v>
      </c>
      <c r="G320" s="46"/>
      <c r="H320" s="764"/>
      <c r="I320" s="2273">
        <f t="shared" si="51"/>
        <v>0</v>
      </c>
      <c r="J320" s="2276" t="s">
        <v>127</v>
      </c>
      <c r="K320" s="2273">
        <f>F320*12500</f>
        <v>12500</v>
      </c>
      <c r="L320" s="764"/>
      <c r="M320" s="2275">
        <f>L320*10000</f>
        <v>0</v>
      </c>
      <c r="N320" s="2276"/>
      <c r="O320" s="2275">
        <f>N320*15000</f>
        <v>0</v>
      </c>
      <c r="P320" s="2275">
        <f>I320+K320+M320+O320</f>
        <v>12500</v>
      </c>
      <c r="Q320" s="2275"/>
      <c r="R320" s="2055"/>
      <c r="T320" s="1220"/>
    </row>
    <row r="321" spans="2:28" s="31" customFormat="1" ht="15.95" hidden="1" customHeight="1">
      <c r="B321" s="2272">
        <v>19</v>
      </c>
      <c r="C321" s="526">
        <v>41895</v>
      </c>
      <c r="D321" s="1401" t="s">
        <v>788</v>
      </c>
      <c r="E321" s="1470" t="s">
        <v>10</v>
      </c>
      <c r="F321" s="367">
        <v>2</v>
      </c>
      <c r="G321" s="46"/>
      <c r="H321" s="764"/>
      <c r="I321" s="2273">
        <f t="shared" si="51"/>
        <v>0</v>
      </c>
      <c r="J321" s="2276" t="s">
        <v>127</v>
      </c>
      <c r="K321" s="2273">
        <f>F321*12500</f>
        <v>25000</v>
      </c>
      <c r="L321" s="764"/>
      <c r="M321" s="2275">
        <f>L321*10000</f>
        <v>0</v>
      </c>
      <c r="N321" s="2276"/>
      <c r="O321" s="2275">
        <f>N321*15000</f>
        <v>0</v>
      </c>
      <c r="P321" s="2275">
        <f>I321+K321+M321+O321</f>
        <v>25000</v>
      </c>
      <c r="Q321" s="2275"/>
      <c r="R321" s="2055"/>
      <c r="T321" s="1220"/>
    </row>
    <row r="322" spans="2:28" s="31" customFormat="1" ht="15.95" hidden="1" customHeight="1">
      <c r="B322" s="2271">
        <v>20</v>
      </c>
      <c r="C322" s="2054">
        <v>41896</v>
      </c>
      <c r="D322" s="2200" t="s">
        <v>1061</v>
      </c>
      <c r="E322" s="1470"/>
      <c r="F322" s="367"/>
      <c r="G322" s="46"/>
      <c r="H322" s="764"/>
      <c r="I322" s="2273"/>
      <c r="J322" s="2276"/>
      <c r="K322" s="2273"/>
      <c r="L322" s="764"/>
      <c r="M322" s="2275"/>
      <c r="N322" s="2276"/>
      <c r="O322" s="2275"/>
      <c r="P322" s="2275"/>
      <c r="Q322" s="2275"/>
      <c r="R322" s="2055"/>
      <c r="T322" s="1220"/>
    </row>
    <row r="323" spans="2:28" s="31" customFormat="1" ht="15.95" hidden="1" customHeight="1">
      <c r="B323" s="2272">
        <v>21</v>
      </c>
      <c r="C323" s="526">
        <v>41897</v>
      </c>
      <c r="D323" s="1401" t="s">
        <v>788</v>
      </c>
      <c r="E323" s="1470" t="s">
        <v>10</v>
      </c>
      <c r="F323" s="367">
        <v>2</v>
      </c>
      <c r="G323" s="46"/>
      <c r="H323" s="764"/>
      <c r="I323" s="2273">
        <f>H323*500</f>
        <v>0</v>
      </c>
      <c r="J323" s="2276" t="s">
        <v>127</v>
      </c>
      <c r="K323" s="2273">
        <f>F323*12500</f>
        <v>25000</v>
      </c>
      <c r="L323" s="764"/>
      <c r="M323" s="2275">
        <f t="shared" si="48"/>
        <v>0</v>
      </c>
      <c r="N323" s="2276"/>
      <c r="O323" s="2275">
        <f t="shared" si="49"/>
        <v>0</v>
      </c>
      <c r="P323" s="2275">
        <f>I323+K323+M323+O323</f>
        <v>25000</v>
      </c>
      <c r="Q323" s="2275"/>
      <c r="R323" s="2055"/>
      <c r="T323" s="1220"/>
    </row>
    <row r="324" spans="2:28" s="31" customFormat="1" ht="15.95" hidden="1" customHeight="1">
      <c r="B324" s="2272">
        <v>22</v>
      </c>
      <c r="C324" s="526">
        <v>41898</v>
      </c>
      <c r="D324" s="1401" t="s">
        <v>788</v>
      </c>
      <c r="E324" s="1470" t="s">
        <v>10</v>
      </c>
      <c r="F324" s="367">
        <v>1</v>
      </c>
      <c r="G324" s="46"/>
      <c r="H324" s="764"/>
      <c r="I324" s="2273">
        <f>H324*500</f>
        <v>0</v>
      </c>
      <c r="J324" s="2276" t="s">
        <v>127</v>
      </c>
      <c r="K324" s="2273">
        <f>F324*12500</f>
        <v>12500</v>
      </c>
      <c r="L324" s="764"/>
      <c r="M324" s="2275">
        <f t="shared" si="48"/>
        <v>0</v>
      </c>
      <c r="N324" s="2276"/>
      <c r="O324" s="2275">
        <f t="shared" si="49"/>
        <v>0</v>
      </c>
      <c r="P324" s="2275">
        <f>I324+K324+M324+O324</f>
        <v>12500</v>
      </c>
      <c r="Q324" s="2275"/>
      <c r="R324" s="2055"/>
      <c r="T324" s="1220"/>
    </row>
    <row r="325" spans="2:28" s="31" customFormat="1" ht="15.95" hidden="1" customHeight="1">
      <c r="B325" s="2272">
        <v>23</v>
      </c>
      <c r="C325" s="526">
        <v>41899</v>
      </c>
      <c r="D325" s="1401" t="s">
        <v>788</v>
      </c>
      <c r="E325" s="1470" t="s">
        <v>10</v>
      </c>
      <c r="F325" s="367">
        <v>1</v>
      </c>
      <c r="G325" s="46"/>
      <c r="H325" s="764"/>
      <c r="I325" s="2273">
        <f t="shared" si="51"/>
        <v>0</v>
      </c>
      <c r="J325" s="2276" t="s">
        <v>127</v>
      </c>
      <c r="K325" s="2273">
        <f>F325*12500</f>
        <v>12500</v>
      </c>
      <c r="L325" s="764"/>
      <c r="M325" s="2275">
        <f t="shared" si="48"/>
        <v>0</v>
      </c>
      <c r="N325" s="2276"/>
      <c r="O325" s="2275">
        <f t="shared" si="49"/>
        <v>0</v>
      </c>
      <c r="P325" s="2275">
        <f>I325+K325+M325+O325</f>
        <v>12500</v>
      </c>
      <c r="Q325" s="2275"/>
      <c r="R325" s="2055"/>
      <c r="T325" s="1220"/>
    </row>
    <row r="326" spans="2:28" s="31" customFormat="1" ht="15.95" hidden="1" customHeight="1">
      <c r="B326" s="3209">
        <v>24</v>
      </c>
      <c r="C326" s="526">
        <v>41900</v>
      </c>
      <c r="D326" s="1401" t="s">
        <v>788</v>
      </c>
      <c r="E326" s="1470" t="s">
        <v>10</v>
      </c>
      <c r="F326" s="367">
        <v>3</v>
      </c>
      <c r="G326" s="46"/>
      <c r="H326" s="764"/>
      <c r="I326" s="2273">
        <f>H326*500</f>
        <v>0</v>
      </c>
      <c r="J326" s="2276" t="s">
        <v>127</v>
      </c>
      <c r="K326" s="2273">
        <f>F326*12500</f>
        <v>37500</v>
      </c>
      <c r="L326" s="764"/>
      <c r="M326" s="2275">
        <f t="shared" si="48"/>
        <v>0</v>
      </c>
      <c r="N326" s="2276"/>
      <c r="O326" s="2275">
        <f t="shared" si="49"/>
        <v>0</v>
      </c>
      <c r="P326" s="2275">
        <f>I326+K326+M326+O326</f>
        <v>37500</v>
      </c>
      <c r="Q326" s="2275"/>
      <c r="R326" s="2055"/>
      <c r="T326" s="1220"/>
    </row>
    <row r="327" spans="2:28" s="31" customFormat="1" ht="15.95" hidden="1" customHeight="1">
      <c r="B327" s="3209"/>
      <c r="C327" s="526">
        <v>41900</v>
      </c>
      <c r="D327" s="27" t="s">
        <v>1036</v>
      </c>
      <c r="E327" s="2276" t="s">
        <v>810</v>
      </c>
      <c r="F327" s="2276">
        <v>1</v>
      </c>
      <c r="G327" s="46">
        <v>30</v>
      </c>
      <c r="H327" s="764">
        <f>F327*G327</f>
        <v>30</v>
      </c>
      <c r="I327" s="2273">
        <f>H327*500</f>
        <v>15000</v>
      </c>
      <c r="J327" s="2276"/>
      <c r="K327" s="2275"/>
      <c r="L327" s="764">
        <v>1</v>
      </c>
      <c r="M327" s="2275">
        <f t="shared" si="48"/>
        <v>10000</v>
      </c>
      <c r="N327" s="2276"/>
      <c r="O327" s="2275">
        <f t="shared" si="49"/>
        <v>0</v>
      </c>
      <c r="P327" s="2275">
        <f>I327+K327+M327+O327</f>
        <v>25000</v>
      </c>
      <c r="Q327" s="2275"/>
      <c r="R327" s="2055"/>
      <c r="T327" s="1220"/>
    </row>
    <row r="328" spans="2:28" s="31" customFormat="1" ht="15.95" hidden="1" customHeight="1">
      <c r="B328" s="2272">
        <v>25</v>
      </c>
      <c r="C328" s="526">
        <v>41901</v>
      </c>
      <c r="D328" s="1276" t="s">
        <v>804</v>
      </c>
      <c r="E328" s="1470"/>
      <c r="F328" s="367"/>
      <c r="G328" s="46"/>
      <c r="H328" s="764"/>
      <c r="I328" s="2273"/>
      <c r="J328" s="2276"/>
      <c r="K328" s="2273"/>
      <c r="L328" s="764"/>
      <c r="M328" s="2275"/>
      <c r="N328" s="2276"/>
      <c r="O328" s="2275"/>
      <c r="P328" s="2275"/>
      <c r="Q328" s="2275"/>
      <c r="R328" s="2055"/>
      <c r="T328" s="1220"/>
    </row>
    <row r="329" spans="2:28" s="31" customFormat="1" ht="15.95" hidden="1" customHeight="1">
      <c r="B329" s="2272">
        <v>26</v>
      </c>
      <c r="C329" s="526">
        <v>41902</v>
      </c>
      <c r="D329" s="1401" t="s">
        <v>788</v>
      </c>
      <c r="E329" s="1470" t="s">
        <v>10</v>
      </c>
      <c r="F329" s="367">
        <v>3</v>
      </c>
      <c r="G329" s="46"/>
      <c r="H329" s="764"/>
      <c r="I329" s="2273">
        <f>H329*500</f>
        <v>0</v>
      </c>
      <c r="J329" s="2276" t="s">
        <v>127</v>
      </c>
      <c r="K329" s="2273">
        <f>F329*12500</f>
        <v>37500</v>
      </c>
      <c r="L329" s="764"/>
      <c r="M329" s="2275">
        <f t="shared" si="48"/>
        <v>0</v>
      </c>
      <c r="N329" s="2276"/>
      <c r="O329" s="2275">
        <f t="shared" si="49"/>
        <v>0</v>
      </c>
      <c r="P329" s="2275">
        <f>I329+K329+M329+O329</f>
        <v>37500</v>
      </c>
      <c r="Q329" s="2275"/>
      <c r="R329" s="2055"/>
      <c r="T329" s="1220"/>
    </row>
    <row r="330" spans="2:28" s="31" customFormat="1" ht="15.95" hidden="1" customHeight="1">
      <c r="B330" s="3261">
        <v>27</v>
      </c>
      <c r="C330" s="2054">
        <v>41903</v>
      </c>
      <c r="D330" s="1401" t="s">
        <v>788</v>
      </c>
      <c r="E330" s="1470" t="s">
        <v>10</v>
      </c>
      <c r="F330" s="367">
        <v>1</v>
      </c>
      <c r="G330" s="46"/>
      <c r="H330" s="764"/>
      <c r="I330" s="2273">
        <f>H330*500</f>
        <v>0</v>
      </c>
      <c r="J330" s="2276" t="s">
        <v>127</v>
      </c>
      <c r="K330" s="2273">
        <f>F330*12500</f>
        <v>12500</v>
      </c>
      <c r="L330" s="764"/>
      <c r="M330" s="2275">
        <f t="shared" si="48"/>
        <v>0</v>
      </c>
      <c r="N330" s="2276"/>
      <c r="O330" s="2275">
        <f t="shared" si="49"/>
        <v>0</v>
      </c>
      <c r="P330" s="2275">
        <f>I330+K330+M330+O330</f>
        <v>12500</v>
      </c>
      <c r="Q330" s="2275"/>
      <c r="R330" s="2055"/>
      <c r="T330" s="1220"/>
    </row>
    <row r="331" spans="2:28" s="31" customFormat="1" ht="15.95" hidden="1" customHeight="1">
      <c r="B331" s="3261"/>
      <c r="C331" s="2054">
        <v>41903</v>
      </c>
      <c r="D331" s="251" t="s">
        <v>1048</v>
      </c>
      <c r="E331" s="1470" t="s">
        <v>39</v>
      </c>
      <c r="F331" s="2276">
        <v>1</v>
      </c>
      <c r="G331" s="764">
        <v>55</v>
      </c>
      <c r="H331" s="764">
        <f>F331*G331</f>
        <v>55</v>
      </c>
      <c r="I331" s="2273">
        <f>H331*500</f>
        <v>27500</v>
      </c>
      <c r="J331" s="2276"/>
      <c r="K331" s="2275"/>
      <c r="L331" s="764">
        <v>5</v>
      </c>
      <c r="M331" s="2275">
        <f>L331*10000</f>
        <v>50000</v>
      </c>
      <c r="N331" s="2276"/>
      <c r="O331" s="2275">
        <f>N331*15000</f>
        <v>0</v>
      </c>
      <c r="P331" s="2275">
        <f>I331+K331+M331+O331</f>
        <v>77500</v>
      </c>
      <c r="Q331" s="2275"/>
      <c r="R331" s="2055"/>
      <c r="T331" s="1427"/>
      <c r="U331" s="1427"/>
      <c r="V331" s="1427"/>
      <c r="W331" s="1427"/>
      <c r="X331" s="1427"/>
      <c r="AB331" s="1427"/>
    </row>
    <row r="332" spans="2:28" s="31" customFormat="1" ht="15.95" hidden="1" customHeight="1">
      <c r="B332" s="3209">
        <v>28</v>
      </c>
      <c r="C332" s="526">
        <v>41904</v>
      </c>
      <c r="D332" s="1401" t="s">
        <v>788</v>
      </c>
      <c r="E332" s="1470" t="s">
        <v>10</v>
      </c>
      <c r="F332" s="367">
        <v>2</v>
      </c>
      <c r="G332" s="46"/>
      <c r="H332" s="764"/>
      <c r="I332" s="2273">
        <f>H332*500</f>
        <v>0</v>
      </c>
      <c r="J332" s="2276" t="s">
        <v>127</v>
      </c>
      <c r="K332" s="2273">
        <f>F332*12500</f>
        <v>25000</v>
      </c>
      <c r="L332" s="764"/>
      <c r="M332" s="2275">
        <f t="shared" si="48"/>
        <v>0</v>
      </c>
      <c r="N332" s="2276"/>
      <c r="O332" s="2275">
        <f t="shared" si="49"/>
        <v>0</v>
      </c>
      <c r="P332" s="2275">
        <f>I332+K332+M332+O332</f>
        <v>25000</v>
      </c>
      <c r="Q332" s="2275"/>
      <c r="R332" s="2055"/>
      <c r="T332" s="1427"/>
      <c r="U332" s="1427"/>
      <c r="V332" s="1427"/>
      <c r="W332" s="1427"/>
      <c r="X332" s="1427"/>
      <c r="AB332" s="1427"/>
    </row>
    <row r="333" spans="2:28" s="31" customFormat="1" ht="15.95" hidden="1" customHeight="1">
      <c r="B333" s="3209"/>
      <c r="C333" s="526">
        <v>41904</v>
      </c>
      <c r="D333" s="1401" t="s">
        <v>1038</v>
      </c>
      <c r="E333" s="2276" t="s">
        <v>810</v>
      </c>
      <c r="F333" s="2276">
        <v>1</v>
      </c>
      <c r="G333" s="46">
        <v>55</v>
      </c>
      <c r="H333" s="764">
        <f>F333*G333</f>
        <v>55</v>
      </c>
      <c r="I333" s="2273">
        <f>H333*500</f>
        <v>27500</v>
      </c>
      <c r="J333" s="2276"/>
      <c r="K333" s="2275"/>
      <c r="L333" s="764"/>
      <c r="M333" s="2275">
        <f>L333*10000</f>
        <v>0</v>
      </c>
      <c r="N333" s="2276"/>
      <c r="O333" s="2275">
        <f>N333*15000</f>
        <v>0</v>
      </c>
      <c r="P333" s="2275">
        <f>I333+K333+M333+O333</f>
        <v>27500</v>
      </c>
      <c r="Q333" s="2275"/>
      <c r="R333" s="2055"/>
    </row>
    <row r="334" spans="2:28" s="31" customFormat="1" ht="15.95" hidden="1" customHeight="1">
      <c r="B334" s="2272">
        <v>29</v>
      </c>
      <c r="C334" s="526">
        <v>41905</v>
      </c>
      <c r="D334" s="1276" t="s">
        <v>798</v>
      </c>
      <c r="E334" s="1470"/>
      <c r="F334" s="367"/>
      <c r="G334" s="46"/>
      <c r="H334" s="764"/>
      <c r="I334" s="2273"/>
      <c r="J334" s="2276"/>
      <c r="K334" s="2273"/>
      <c r="L334" s="764"/>
      <c r="M334" s="2275"/>
      <c r="N334" s="2276"/>
      <c r="O334" s="2275"/>
      <c r="P334" s="2275"/>
      <c r="Q334" s="2275"/>
      <c r="R334" s="2055"/>
    </row>
    <row r="335" spans="2:28" s="31" customFormat="1" ht="15.95" hidden="1" customHeight="1">
      <c r="B335" s="3209">
        <v>30</v>
      </c>
      <c r="C335" s="526">
        <v>41906</v>
      </c>
      <c r="D335" s="1401" t="s">
        <v>1038</v>
      </c>
      <c r="E335" s="2276" t="s">
        <v>810</v>
      </c>
      <c r="F335" s="2276">
        <v>2</v>
      </c>
      <c r="G335" s="46">
        <v>55</v>
      </c>
      <c r="H335" s="764">
        <f>F335*G335</f>
        <v>110</v>
      </c>
      <c r="I335" s="2273">
        <f>H335*500</f>
        <v>55000</v>
      </c>
      <c r="J335" s="2276"/>
      <c r="K335" s="2275"/>
      <c r="L335" s="764"/>
      <c r="M335" s="2275">
        <f>L335*10000</f>
        <v>0</v>
      </c>
      <c r="N335" s="2276"/>
      <c r="O335" s="2275">
        <f>N335*15000</f>
        <v>0</v>
      </c>
      <c r="P335" s="2275">
        <f>I335+K335+M335+O335</f>
        <v>55000</v>
      </c>
      <c r="Q335" s="2275"/>
      <c r="R335" s="2055"/>
    </row>
    <row r="336" spans="2:28" s="31" customFormat="1" ht="15.95" hidden="1" customHeight="1">
      <c r="B336" s="3209"/>
      <c r="C336" s="526">
        <v>41906</v>
      </c>
      <c r="D336" s="1401" t="s">
        <v>788</v>
      </c>
      <c r="E336" s="1470" t="s">
        <v>10</v>
      </c>
      <c r="F336" s="367">
        <v>1</v>
      </c>
      <c r="G336" s="46"/>
      <c r="H336" s="764"/>
      <c r="I336" s="2273">
        <f>H336*500</f>
        <v>0</v>
      </c>
      <c r="J336" s="2276" t="s">
        <v>127</v>
      </c>
      <c r="K336" s="2273">
        <f>F336*12500</f>
        <v>12500</v>
      </c>
      <c r="L336" s="764">
        <v>3</v>
      </c>
      <c r="M336" s="2275">
        <f>L336*10000</f>
        <v>30000</v>
      </c>
      <c r="N336" s="2276"/>
      <c r="O336" s="2275">
        <f>N336*15000</f>
        <v>0</v>
      </c>
      <c r="P336" s="2275">
        <f>I336+K336+M336+O336</f>
        <v>42500</v>
      </c>
      <c r="Q336" s="2275"/>
      <c r="R336" s="2055"/>
    </row>
    <row r="337" spans="2:18" s="31" customFormat="1" ht="15.95" hidden="1" customHeight="1" thickBot="1">
      <c r="B337" s="2281">
        <v>31</v>
      </c>
      <c r="C337" s="791">
        <v>41907</v>
      </c>
      <c r="D337" s="2226" t="s">
        <v>788</v>
      </c>
      <c r="E337" s="56" t="s">
        <v>10</v>
      </c>
      <c r="F337" s="368">
        <v>1</v>
      </c>
      <c r="G337" s="56"/>
      <c r="H337" s="765"/>
      <c r="I337" s="2277">
        <f>H337*500</f>
        <v>0</v>
      </c>
      <c r="J337" s="2280" t="s">
        <v>127</v>
      </c>
      <c r="K337" s="2277">
        <f>F337*12500</f>
        <v>12500</v>
      </c>
      <c r="L337" s="765"/>
      <c r="M337" s="767">
        <f>L337*10000</f>
        <v>0</v>
      </c>
      <c r="N337" s="2280"/>
      <c r="O337" s="767">
        <f>N337*15000</f>
        <v>0</v>
      </c>
      <c r="P337" s="767">
        <f>I337+K337+M337+O337</f>
        <v>12500</v>
      </c>
      <c r="Q337" s="767"/>
      <c r="R337" s="2222"/>
    </row>
    <row r="338" spans="2:18" s="40" customFormat="1" ht="15.95" hidden="1" customHeight="1">
      <c r="B338" s="2467">
        <v>1</v>
      </c>
      <c r="C338" s="1931">
        <v>41908</v>
      </c>
      <c r="D338" s="2487" t="s">
        <v>1032</v>
      </c>
      <c r="E338" s="2388"/>
      <c r="F338" s="2471"/>
      <c r="G338" s="2471"/>
      <c r="H338" s="2378"/>
      <c r="I338" s="2381"/>
      <c r="J338" s="2471"/>
      <c r="K338" s="2471"/>
      <c r="L338" s="2388"/>
      <c r="M338" s="1804"/>
      <c r="N338" s="2388"/>
      <c r="O338" s="1804"/>
      <c r="P338" s="1804"/>
      <c r="Q338" s="2390"/>
      <c r="R338" s="2391"/>
    </row>
    <row r="339" spans="2:18" s="40" customFormat="1" ht="15.95" hidden="1" customHeight="1">
      <c r="B339" s="3186">
        <v>2</v>
      </c>
      <c r="C339" s="1940">
        <v>41909</v>
      </c>
      <c r="D339" s="27" t="s">
        <v>473</v>
      </c>
      <c r="E339" s="2508" t="s">
        <v>10</v>
      </c>
      <c r="F339" s="2508">
        <v>1</v>
      </c>
      <c r="G339" s="123"/>
      <c r="H339" s="764"/>
      <c r="I339" s="2506">
        <f>H339*500</f>
        <v>0</v>
      </c>
      <c r="J339" s="2508"/>
      <c r="K339" s="28">
        <f>F339*10000</f>
        <v>10000</v>
      </c>
      <c r="L339" s="123"/>
      <c r="M339" s="2507">
        <f>L339*10000</f>
        <v>0</v>
      </c>
      <c r="N339" s="2508"/>
      <c r="O339" s="2507">
        <f>N339*15000</f>
        <v>0</v>
      </c>
      <c r="P339" s="2507">
        <f>I339+K339+M339+O339</f>
        <v>10000</v>
      </c>
      <c r="Q339" s="2507"/>
      <c r="R339" s="2391"/>
    </row>
    <row r="340" spans="2:18" s="40" customFormat="1" ht="15.95" hidden="1" customHeight="1">
      <c r="B340" s="3187"/>
      <c r="C340" s="1940">
        <v>41909</v>
      </c>
      <c r="D340" s="1401" t="s">
        <v>1038</v>
      </c>
      <c r="E340" s="2508" t="s">
        <v>810</v>
      </c>
      <c r="F340" s="2508">
        <v>1</v>
      </c>
      <c r="G340" s="46">
        <v>55</v>
      </c>
      <c r="H340" s="764">
        <f>F340*G340</f>
        <v>55</v>
      </c>
      <c r="I340" s="2506">
        <f>H340*500</f>
        <v>27500</v>
      </c>
      <c r="J340" s="2508"/>
      <c r="K340" s="2507"/>
      <c r="L340" s="764"/>
      <c r="M340" s="2507">
        <f>L340*10000</f>
        <v>0</v>
      </c>
      <c r="N340" s="2508"/>
      <c r="O340" s="2507">
        <f>N340*15000</f>
        <v>0</v>
      </c>
      <c r="P340" s="2507">
        <f>I340+K340+M340+O340</f>
        <v>27500</v>
      </c>
      <c r="Q340" s="2507"/>
      <c r="R340" s="2391"/>
    </row>
    <row r="341" spans="2:18" s="40" customFormat="1" ht="15.95" hidden="1" customHeight="1">
      <c r="B341" s="2468">
        <v>3</v>
      </c>
      <c r="C341" s="2479">
        <v>41910</v>
      </c>
      <c r="D341" s="1018" t="s">
        <v>1032</v>
      </c>
      <c r="E341" s="2388"/>
      <c r="F341" s="2471"/>
      <c r="G341" s="2471"/>
      <c r="H341" s="2378"/>
      <c r="I341" s="2381"/>
      <c r="J341" s="2471"/>
      <c r="K341" s="2471"/>
      <c r="L341" s="2388"/>
      <c r="M341" s="1804"/>
      <c r="N341" s="2388"/>
      <c r="O341" s="1804"/>
      <c r="P341" s="1804"/>
      <c r="Q341" s="2390"/>
      <c r="R341" s="2391"/>
    </row>
    <row r="342" spans="2:18" s="40" customFormat="1" ht="15.95" hidden="1" customHeight="1">
      <c r="B342" s="2469">
        <v>4</v>
      </c>
      <c r="C342" s="1940">
        <v>41911</v>
      </c>
      <c r="D342" s="1018" t="s">
        <v>1032</v>
      </c>
      <c r="E342" s="2388"/>
      <c r="F342" s="2471"/>
      <c r="G342" s="2471"/>
      <c r="H342" s="2378"/>
      <c r="I342" s="2381"/>
      <c r="J342" s="2471"/>
      <c r="K342" s="2471"/>
      <c r="L342" s="2388"/>
      <c r="M342" s="1804"/>
      <c r="N342" s="2388"/>
      <c r="O342" s="1804"/>
      <c r="P342" s="1804"/>
      <c r="Q342" s="2390"/>
      <c r="R342" s="2391"/>
    </row>
    <row r="343" spans="2:18" s="40" customFormat="1" ht="15.95" hidden="1" customHeight="1">
      <c r="B343" s="2469">
        <v>5</v>
      </c>
      <c r="C343" s="1940">
        <v>41912</v>
      </c>
      <c r="D343" s="1018" t="s">
        <v>1032</v>
      </c>
      <c r="E343" s="2388"/>
      <c r="F343" s="2471"/>
      <c r="G343" s="2471"/>
      <c r="H343" s="2378"/>
      <c r="I343" s="2381"/>
      <c r="J343" s="2471"/>
      <c r="K343" s="2471"/>
      <c r="L343" s="2388"/>
      <c r="M343" s="1804"/>
      <c r="N343" s="2388"/>
      <c r="O343" s="1804"/>
      <c r="P343" s="1804"/>
      <c r="Q343" s="2390"/>
      <c r="R343" s="2391"/>
    </row>
    <row r="344" spans="2:18" s="40" customFormat="1" ht="15.95" hidden="1" customHeight="1">
      <c r="B344" s="2469">
        <v>6</v>
      </c>
      <c r="C344" s="2480">
        <v>41913</v>
      </c>
      <c r="D344" s="1018" t="s">
        <v>1032</v>
      </c>
      <c r="E344" s="2388"/>
      <c r="F344" s="2471"/>
      <c r="G344" s="2471"/>
      <c r="H344" s="2378"/>
      <c r="I344" s="2381"/>
      <c r="J344" s="2471"/>
      <c r="K344" s="2471"/>
      <c r="L344" s="2388"/>
      <c r="M344" s="1804"/>
      <c r="N344" s="2388"/>
      <c r="O344" s="1804"/>
      <c r="P344" s="1804"/>
      <c r="Q344" s="2390"/>
      <c r="R344" s="2391"/>
    </row>
    <row r="345" spans="2:18" s="40" customFormat="1" ht="15.95" hidden="1" customHeight="1">
      <c r="B345" s="2469">
        <v>7</v>
      </c>
      <c r="C345" s="2480">
        <v>41914</v>
      </c>
      <c r="D345" s="1018" t="s">
        <v>1032</v>
      </c>
      <c r="E345" s="2388"/>
      <c r="F345" s="2471"/>
      <c r="G345" s="2471"/>
      <c r="H345" s="2378"/>
      <c r="I345" s="2381"/>
      <c r="J345" s="2471"/>
      <c r="K345" s="2471"/>
      <c r="L345" s="2388"/>
      <c r="M345" s="1804"/>
      <c r="N345" s="2388"/>
      <c r="O345" s="1804"/>
      <c r="P345" s="1804"/>
      <c r="Q345" s="2390"/>
      <c r="R345" s="2391"/>
    </row>
    <row r="346" spans="2:18" s="40" customFormat="1" ht="15.95" hidden="1" customHeight="1">
      <c r="B346" s="2469">
        <v>8</v>
      </c>
      <c r="C346" s="2480">
        <v>41915</v>
      </c>
      <c r="D346" s="1018" t="s">
        <v>1032</v>
      </c>
      <c r="E346" s="2388"/>
      <c r="F346" s="2471"/>
      <c r="G346" s="2471"/>
      <c r="H346" s="2378"/>
      <c r="I346" s="2381"/>
      <c r="J346" s="2471"/>
      <c r="K346" s="2471"/>
      <c r="L346" s="2388"/>
      <c r="M346" s="1804"/>
      <c r="N346" s="2388"/>
      <c r="O346" s="1804"/>
      <c r="P346" s="1804"/>
      <c r="Q346" s="2390"/>
      <c r="R346" s="2391"/>
    </row>
    <row r="347" spans="2:18" s="40" customFormat="1" ht="15.95" hidden="1" customHeight="1">
      <c r="B347" s="2469">
        <v>9</v>
      </c>
      <c r="C347" s="2480">
        <v>41916</v>
      </c>
      <c r="D347" s="1018" t="s">
        <v>1032</v>
      </c>
      <c r="E347" s="2388"/>
      <c r="F347" s="2471"/>
      <c r="G347" s="2471"/>
      <c r="H347" s="2378"/>
      <c r="I347" s="2381"/>
      <c r="J347" s="2471"/>
      <c r="K347" s="2471"/>
      <c r="L347" s="2388"/>
      <c r="M347" s="1804"/>
      <c r="N347" s="2388"/>
      <c r="O347" s="1804"/>
      <c r="P347" s="1804"/>
      <c r="Q347" s="2390"/>
      <c r="R347" s="2391"/>
    </row>
    <row r="348" spans="2:18" s="40" customFormat="1" ht="15.95" hidden="1" customHeight="1">
      <c r="B348" s="2468">
        <v>10</v>
      </c>
      <c r="C348" s="2479">
        <v>41917</v>
      </c>
      <c r="D348" s="1543" t="s">
        <v>1237</v>
      </c>
      <c r="E348" s="2388"/>
      <c r="F348" s="2471"/>
      <c r="G348" s="2471"/>
      <c r="H348" s="2378"/>
      <c r="I348" s="2381"/>
      <c r="J348" s="2471"/>
      <c r="K348" s="2471"/>
      <c r="L348" s="2388"/>
      <c r="M348" s="1804"/>
      <c r="N348" s="2388"/>
      <c r="O348" s="1804"/>
      <c r="P348" s="1804"/>
      <c r="Q348" s="2390"/>
      <c r="R348" s="2391"/>
    </row>
    <row r="349" spans="2:18" s="40" customFormat="1" ht="15.95" hidden="1" customHeight="1">
      <c r="B349" s="2469">
        <v>11</v>
      </c>
      <c r="C349" s="2480">
        <v>41918</v>
      </c>
      <c r="D349" s="1401" t="s">
        <v>788</v>
      </c>
      <c r="E349" s="1470" t="s">
        <v>10</v>
      </c>
      <c r="F349" s="367">
        <v>3</v>
      </c>
      <c r="G349" s="46"/>
      <c r="H349" s="764"/>
      <c r="I349" s="2506">
        <f t="shared" ref="I349:I372" si="52">H349*500</f>
        <v>0</v>
      </c>
      <c r="J349" s="2508" t="s">
        <v>127</v>
      </c>
      <c r="K349" s="2506">
        <f>F349*12500</f>
        <v>37500</v>
      </c>
      <c r="L349" s="764"/>
      <c r="M349" s="2507">
        <f t="shared" ref="M349:M372" si="53">L349*10000</f>
        <v>0</v>
      </c>
      <c r="N349" s="2508"/>
      <c r="O349" s="2507">
        <f t="shared" ref="O349:O372" si="54">N349*15000</f>
        <v>0</v>
      </c>
      <c r="P349" s="2507">
        <f t="shared" ref="P349:P372" si="55">I349+K349+M349+O349</f>
        <v>37500</v>
      </c>
      <c r="Q349" s="2507"/>
      <c r="R349" s="2391"/>
    </row>
    <row r="350" spans="2:18" s="40" customFormat="1" ht="15.95" hidden="1" customHeight="1">
      <c r="B350" s="2469">
        <v>12</v>
      </c>
      <c r="C350" s="2480">
        <v>41919</v>
      </c>
      <c r="D350" s="1401" t="s">
        <v>788</v>
      </c>
      <c r="E350" s="1470" t="s">
        <v>10</v>
      </c>
      <c r="F350" s="367">
        <v>4</v>
      </c>
      <c r="G350" s="46"/>
      <c r="H350" s="764"/>
      <c r="I350" s="2506">
        <f t="shared" si="52"/>
        <v>0</v>
      </c>
      <c r="J350" s="2508" t="s">
        <v>127</v>
      </c>
      <c r="K350" s="2506">
        <f>F350*12500</f>
        <v>50000</v>
      </c>
      <c r="L350" s="764"/>
      <c r="M350" s="2507">
        <f t="shared" si="53"/>
        <v>0</v>
      </c>
      <c r="N350" s="2508"/>
      <c r="O350" s="2507">
        <f t="shared" si="54"/>
        <v>0</v>
      </c>
      <c r="P350" s="2507">
        <f t="shared" si="55"/>
        <v>50000</v>
      </c>
      <c r="Q350" s="2390"/>
      <c r="R350" s="2391"/>
    </row>
    <row r="351" spans="2:18" s="40" customFormat="1" ht="15.95" hidden="1" customHeight="1">
      <c r="B351" s="2469">
        <v>13</v>
      </c>
      <c r="C351" s="2480">
        <v>41920</v>
      </c>
      <c r="D351" s="1401" t="s">
        <v>788</v>
      </c>
      <c r="E351" s="1470" t="s">
        <v>10</v>
      </c>
      <c r="F351" s="367">
        <v>3</v>
      </c>
      <c r="G351" s="46"/>
      <c r="H351" s="764"/>
      <c r="I351" s="2506">
        <f t="shared" si="52"/>
        <v>0</v>
      </c>
      <c r="J351" s="2508" t="s">
        <v>127</v>
      </c>
      <c r="K351" s="2506">
        <f>F351*12500</f>
        <v>37500</v>
      </c>
      <c r="L351" s="764">
        <v>2</v>
      </c>
      <c r="M351" s="2507">
        <f t="shared" si="53"/>
        <v>20000</v>
      </c>
      <c r="N351" s="2508"/>
      <c r="O351" s="2507">
        <f t="shared" si="54"/>
        <v>0</v>
      </c>
      <c r="P351" s="2507">
        <f t="shared" si="55"/>
        <v>57500</v>
      </c>
      <c r="Q351" s="2390"/>
      <c r="R351" s="2391"/>
    </row>
    <row r="352" spans="2:18" s="40" customFormat="1" ht="15.95" hidden="1" customHeight="1">
      <c r="B352" s="2469">
        <v>14</v>
      </c>
      <c r="C352" s="2480">
        <v>41921</v>
      </c>
      <c r="D352" s="27" t="s">
        <v>1200</v>
      </c>
      <c r="E352" s="2508" t="s">
        <v>984</v>
      </c>
      <c r="F352" s="2508">
        <v>2</v>
      </c>
      <c r="G352" s="46">
        <v>55</v>
      </c>
      <c r="H352" s="764">
        <f>F352*G352</f>
        <v>110</v>
      </c>
      <c r="I352" s="2506">
        <f t="shared" si="52"/>
        <v>55000</v>
      </c>
      <c r="J352" s="2508"/>
      <c r="K352" s="2507"/>
      <c r="L352" s="764">
        <v>3.5</v>
      </c>
      <c r="M352" s="2507">
        <f t="shared" si="53"/>
        <v>35000</v>
      </c>
      <c r="N352" s="2508"/>
      <c r="O352" s="2507">
        <f t="shared" si="54"/>
        <v>0</v>
      </c>
      <c r="P352" s="2507">
        <f t="shared" si="55"/>
        <v>90000</v>
      </c>
      <c r="Q352" s="2390"/>
      <c r="R352" s="2391"/>
    </row>
    <row r="353" spans="2:18" s="40" customFormat="1" ht="15.95" hidden="1" customHeight="1">
      <c r="B353" s="3186">
        <v>15</v>
      </c>
      <c r="C353" s="2480">
        <v>41922</v>
      </c>
      <c r="D353" s="1401" t="s">
        <v>788</v>
      </c>
      <c r="E353" s="1470" t="s">
        <v>10</v>
      </c>
      <c r="F353" s="367">
        <v>2</v>
      </c>
      <c r="G353" s="46"/>
      <c r="H353" s="764"/>
      <c r="I353" s="2506">
        <f t="shared" si="52"/>
        <v>0</v>
      </c>
      <c r="J353" s="2508" t="s">
        <v>127</v>
      </c>
      <c r="K353" s="2506">
        <f>F353*12500</f>
        <v>25000</v>
      </c>
      <c r="L353" s="764"/>
      <c r="M353" s="2507">
        <f t="shared" si="53"/>
        <v>0</v>
      </c>
      <c r="N353" s="2508"/>
      <c r="O353" s="2507">
        <f t="shared" si="54"/>
        <v>0</v>
      </c>
      <c r="P353" s="2507">
        <f t="shared" si="55"/>
        <v>25000</v>
      </c>
      <c r="Q353" s="2390"/>
      <c r="R353" s="2391"/>
    </row>
    <row r="354" spans="2:18" s="40" customFormat="1" ht="15.95" hidden="1" customHeight="1">
      <c r="B354" s="3187"/>
      <c r="C354" s="2480">
        <v>41922</v>
      </c>
      <c r="D354" s="27" t="s">
        <v>1200</v>
      </c>
      <c r="E354" s="2508" t="s">
        <v>984</v>
      </c>
      <c r="F354" s="2508">
        <v>1</v>
      </c>
      <c r="G354" s="46">
        <v>55</v>
      </c>
      <c r="H354" s="764">
        <f>F354*G354</f>
        <v>55</v>
      </c>
      <c r="I354" s="2506">
        <f t="shared" si="52"/>
        <v>27500</v>
      </c>
      <c r="J354" s="2508"/>
      <c r="K354" s="2507"/>
      <c r="L354" s="764">
        <v>6</v>
      </c>
      <c r="M354" s="2507">
        <f t="shared" si="53"/>
        <v>60000</v>
      </c>
      <c r="N354" s="2508"/>
      <c r="O354" s="2507">
        <f t="shared" si="54"/>
        <v>0</v>
      </c>
      <c r="P354" s="2507">
        <f t="shared" si="55"/>
        <v>87500</v>
      </c>
      <c r="Q354" s="2390"/>
      <c r="R354" s="2391"/>
    </row>
    <row r="355" spans="2:18" s="40" customFormat="1" ht="15.95" hidden="1" customHeight="1">
      <c r="B355" s="2469">
        <v>16</v>
      </c>
      <c r="C355" s="2480">
        <v>41923</v>
      </c>
      <c r="D355" s="27" t="s">
        <v>1200</v>
      </c>
      <c r="E355" s="2508" t="s">
        <v>984</v>
      </c>
      <c r="F355" s="2508">
        <v>2</v>
      </c>
      <c r="G355" s="46">
        <v>55</v>
      </c>
      <c r="H355" s="764">
        <f>F355*G355</f>
        <v>110</v>
      </c>
      <c r="I355" s="2506">
        <f t="shared" si="52"/>
        <v>55000</v>
      </c>
      <c r="J355" s="2508"/>
      <c r="K355" s="2507"/>
      <c r="L355" s="764">
        <v>3.5</v>
      </c>
      <c r="M355" s="2507">
        <f t="shared" si="53"/>
        <v>35000</v>
      </c>
      <c r="N355" s="2508"/>
      <c r="O355" s="2507">
        <f t="shared" si="54"/>
        <v>0</v>
      </c>
      <c r="P355" s="2507">
        <f t="shared" si="55"/>
        <v>90000</v>
      </c>
      <c r="Q355" s="2390"/>
      <c r="R355" s="2391"/>
    </row>
    <row r="356" spans="2:18" s="40" customFormat="1" ht="15.95" hidden="1" customHeight="1">
      <c r="B356" s="2468">
        <v>17</v>
      </c>
      <c r="C356" s="2479">
        <v>41924</v>
      </c>
      <c r="D356" s="1401" t="s">
        <v>788</v>
      </c>
      <c r="E356" s="1470" t="s">
        <v>10</v>
      </c>
      <c r="F356" s="367">
        <v>1</v>
      </c>
      <c r="G356" s="46"/>
      <c r="H356" s="764"/>
      <c r="I356" s="2506">
        <f t="shared" si="52"/>
        <v>0</v>
      </c>
      <c r="J356" s="2508" t="s">
        <v>127</v>
      </c>
      <c r="K356" s="2506">
        <f>F356*12500</f>
        <v>12500</v>
      </c>
      <c r="L356" s="764">
        <v>4</v>
      </c>
      <c r="M356" s="2507">
        <f t="shared" si="53"/>
        <v>40000</v>
      </c>
      <c r="N356" s="2508"/>
      <c r="O356" s="2507">
        <f t="shared" si="54"/>
        <v>0</v>
      </c>
      <c r="P356" s="2507">
        <f t="shared" si="55"/>
        <v>52500</v>
      </c>
      <c r="Q356" s="2390"/>
      <c r="R356" s="2391"/>
    </row>
    <row r="357" spans="2:18" s="40" customFormat="1" ht="15.95" hidden="1" customHeight="1">
      <c r="B357" s="2469">
        <v>18</v>
      </c>
      <c r="C357" s="2480">
        <v>41925</v>
      </c>
      <c r="D357" s="1401" t="s">
        <v>788</v>
      </c>
      <c r="E357" s="1470" t="s">
        <v>10</v>
      </c>
      <c r="F357" s="367">
        <v>1</v>
      </c>
      <c r="G357" s="46"/>
      <c r="H357" s="764"/>
      <c r="I357" s="2506">
        <f t="shared" si="52"/>
        <v>0</v>
      </c>
      <c r="J357" s="2508" t="s">
        <v>127</v>
      </c>
      <c r="K357" s="2506">
        <f>F357*12500</f>
        <v>12500</v>
      </c>
      <c r="L357" s="764"/>
      <c r="M357" s="2507">
        <f t="shared" si="53"/>
        <v>0</v>
      </c>
      <c r="N357" s="2508"/>
      <c r="O357" s="2507">
        <f t="shared" si="54"/>
        <v>0</v>
      </c>
      <c r="P357" s="2507">
        <f t="shared" si="55"/>
        <v>12500</v>
      </c>
      <c r="Q357" s="2390"/>
      <c r="R357" s="2391"/>
    </row>
    <row r="358" spans="2:18" s="40" customFormat="1" ht="15.95" hidden="1" customHeight="1">
      <c r="B358" s="3186">
        <v>19</v>
      </c>
      <c r="C358" s="2480">
        <v>41926</v>
      </c>
      <c r="D358" s="27" t="s">
        <v>1200</v>
      </c>
      <c r="E358" s="2508" t="s">
        <v>984</v>
      </c>
      <c r="F358" s="2508">
        <v>1</v>
      </c>
      <c r="G358" s="46">
        <v>55</v>
      </c>
      <c r="H358" s="764">
        <f>F358*G358</f>
        <v>55</v>
      </c>
      <c r="I358" s="2506">
        <f t="shared" si="52"/>
        <v>27500</v>
      </c>
      <c r="J358" s="2508"/>
      <c r="K358" s="2507"/>
      <c r="L358" s="764"/>
      <c r="M358" s="2507">
        <f t="shared" si="53"/>
        <v>0</v>
      </c>
      <c r="N358" s="2508"/>
      <c r="O358" s="2507">
        <f t="shared" si="54"/>
        <v>0</v>
      </c>
      <c r="P358" s="2507">
        <f t="shared" si="55"/>
        <v>27500</v>
      </c>
      <c r="Q358" s="2390"/>
      <c r="R358" s="2391"/>
    </row>
    <row r="359" spans="2:18" s="40" customFormat="1" ht="15.95" hidden="1" customHeight="1">
      <c r="B359" s="3187"/>
      <c r="C359" s="2480">
        <v>41926</v>
      </c>
      <c r="D359" s="27" t="s">
        <v>473</v>
      </c>
      <c r="E359" s="2508" t="s">
        <v>10</v>
      </c>
      <c r="F359" s="2508">
        <v>1</v>
      </c>
      <c r="G359" s="123"/>
      <c r="H359" s="764"/>
      <c r="I359" s="2506">
        <f t="shared" si="52"/>
        <v>0</v>
      </c>
      <c r="J359" s="2508"/>
      <c r="K359" s="28">
        <f>F359*10000</f>
        <v>10000</v>
      </c>
      <c r="L359" s="123"/>
      <c r="M359" s="2507">
        <f t="shared" si="53"/>
        <v>0</v>
      </c>
      <c r="N359" s="2508"/>
      <c r="O359" s="2507">
        <f t="shared" si="54"/>
        <v>0</v>
      </c>
      <c r="P359" s="2507">
        <f t="shared" si="55"/>
        <v>10000</v>
      </c>
      <c r="Q359" s="2390"/>
      <c r="R359" s="2391"/>
    </row>
    <row r="360" spans="2:18" s="40" customFormat="1" ht="15.95" hidden="1" customHeight="1">
      <c r="B360" s="3186">
        <v>20</v>
      </c>
      <c r="C360" s="2480">
        <v>41927</v>
      </c>
      <c r="D360" s="27" t="s">
        <v>1200</v>
      </c>
      <c r="E360" s="2508" t="s">
        <v>984</v>
      </c>
      <c r="F360" s="2508">
        <v>2</v>
      </c>
      <c r="G360" s="46">
        <v>55</v>
      </c>
      <c r="H360" s="764">
        <f>F360*G360</f>
        <v>110</v>
      </c>
      <c r="I360" s="2506">
        <f t="shared" si="52"/>
        <v>55000</v>
      </c>
      <c r="J360" s="2508"/>
      <c r="K360" s="2507"/>
      <c r="L360" s="764">
        <v>3</v>
      </c>
      <c r="M360" s="2507">
        <f t="shared" si="53"/>
        <v>30000</v>
      </c>
      <c r="N360" s="2508"/>
      <c r="O360" s="2507">
        <f t="shared" si="54"/>
        <v>0</v>
      </c>
      <c r="P360" s="2507">
        <f t="shared" si="55"/>
        <v>85000</v>
      </c>
      <c r="Q360" s="2390"/>
      <c r="R360" s="2391"/>
    </row>
    <row r="361" spans="2:18" s="40" customFormat="1" ht="15.95" hidden="1" customHeight="1">
      <c r="B361" s="3187"/>
      <c r="C361" s="2480">
        <v>41927</v>
      </c>
      <c r="D361" s="27" t="s">
        <v>473</v>
      </c>
      <c r="E361" s="2508" t="s">
        <v>10</v>
      </c>
      <c r="F361" s="2508">
        <v>1</v>
      </c>
      <c r="G361" s="123"/>
      <c r="H361" s="764"/>
      <c r="I361" s="2506">
        <f t="shared" si="52"/>
        <v>0</v>
      </c>
      <c r="J361" s="2508"/>
      <c r="K361" s="28">
        <f>F361*10000</f>
        <v>10000</v>
      </c>
      <c r="L361" s="123"/>
      <c r="M361" s="2507">
        <f t="shared" si="53"/>
        <v>0</v>
      </c>
      <c r="N361" s="2508"/>
      <c r="O361" s="2507">
        <f t="shared" si="54"/>
        <v>0</v>
      </c>
      <c r="P361" s="2507">
        <f t="shared" si="55"/>
        <v>10000</v>
      </c>
      <c r="Q361" s="2390"/>
      <c r="R361" s="2391"/>
    </row>
    <row r="362" spans="2:18" s="40" customFormat="1" ht="15.95" hidden="1" customHeight="1">
      <c r="B362" s="3186">
        <v>21</v>
      </c>
      <c r="C362" s="2480">
        <v>41928</v>
      </c>
      <c r="D362" s="27" t="s">
        <v>1268</v>
      </c>
      <c r="E362" s="2540" t="s">
        <v>10</v>
      </c>
      <c r="F362" s="2540"/>
      <c r="G362" s="123"/>
      <c r="H362" s="764"/>
      <c r="I362" s="2538">
        <f>H362*500</f>
        <v>0</v>
      </c>
      <c r="J362" s="2540" t="s">
        <v>127</v>
      </c>
      <c r="K362" s="28">
        <v>12500</v>
      </c>
      <c r="L362" s="123"/>
      <c r="M362" s="2539">
        <f>L362*10000</f>
        <v>0</v>
      </c>
      <c r="N362" s="2540"/>
      <c r="O362" s="2539">
        <f>N362*15000</f>
        <v>0</v>
      </c>
      <c r="P362" s="2539">
        <f>I362+K362+M362+O362</f>
        <v>12500</v>
      </c>
      <c r="Q362" s="2390"/>
      <c r="R362" s="2391"/>
    </row>
    <row r="363" spans="2:18" s="40" customFormat="1" ht="15.95" hidden="1" customHeight="1">
      <c r="B363" s="3187"/>
      <c r="C363" s="2480">
        <v>41928</v>
      </c>
      <c r="D363" s="1401" t="s">
        <v>788</v>
      </c>
      <c r="E363" s="1470" t="s">
        <v>10</v>
      </c>
      <c r="F363" s="367">
        <v>2</v>
      </c>
      <c r="G363" s="46"/>
      <c r="H363" s="764"/>
      <c r="I363" s="2506">
        <f t="shared" si="52"/>
        <v>0</v>
      </c>
      <c r="J363" s="2508" t="s">
        <v>127</v>
      </c>
      <c r="K363" s="2506">
        <f>F363*12500</f>
        <v>25000</v>
      </c>
      <c r="L363" s="764">
        <v>6</v>
      </c>
      <c r="M363" s="2507">
        <f t="shared" si="53"/>
        <v>60000</v>
      </c>
      <c r="N363" s="2508"/>
      <c r="O363" s="2507">
        <f t="shared" si="54"/>
        <v>0</v>
      </c>
      <c r="P363" s="2507">
        <f t="shared" si="55"/>
        <v>85000</v>
      </c>
      <c r="Q363" s="2390"/>
      <c r="R363" s="2391"/>
    </row>
    <row r="364" spans="2:18" s="40" customFormat="1" ht="15.95" hidden="1" customHeight="1">
      <c r="B364" s="2469">
        <v>22</v>
      </c>
      <c r="C364" s="2480">
        <v>41929</v>
      </c>
      <c r="D364" s="1401" t="s">
        <v>788</v>
      </c>
      <c r="E364" s="1470" t="s">
        <v>10</v>
      </c>
      <c r="F364" s="367">
        <v>1</v>
      </c>
      <c r="G364" s="46"/>
      <c r="H364" s="764"/>
      <c r="I364" s="2506">
        <f t="shared" si="52"/>
        <v>0</v>
      </c>
      <c r="J364" s="2508" t="s">
        <v>127</v>
      </c>
      <c r="K364" s="2506">
        <f>F364*12500</f>
        <v>12500</v>
      </c>
      <c r="L364" s="764"/>
      <c r="M364" s="2507">
        <f t="shared" si="53"/>
        <v>0</v>
      </c>
      <c r="N364" s="2508"/>
      <c r="O364" s="2507">
        <f t="shared" si="54"/>
        <v>0</v>
      </c>
      <c r="P364" s="2507">
        <f t="shared" si="55"/>
        <v>12500</v>
      </c>
      <c r="Q364" s="2390"/>
      <c r="R364" s="2391"/>
    </row>
    <row r="365" spans="2:18" s="40" customFormat="1" ht="15.95" hidden="1" customHeight="1">
      <c r="B365" s="3186">
        <v>23</v>
      </c>
      <c r="C365" s="2480">
        <v>41930</v>
      </c>
      <c r="D365" s="1401" t="s">
        <v>788</v>
      </c>
      <c r="E365" s="1470" t="s">
        <v>10</v>
      </c>
      <c r="F365" s="367">
        <v>3</v>
      </c>
      <c r="G365" s="46"/>
      <c r="H365" s="764"/>
      <c r="I365" s="2538">
        <f>H365*500</f>
        <v>0</v>
      </c>
      <c r="J365" s="2540" t="s">
        <v>127</v>
      </c>
      <c r="K365" s="2538">
        <f>F365*12500</f>
        <v>37500</v>
      </c>
      <c r="L365" s="764"/>
      <c r="M365" s="2539">
        <f>L365*10000</f>
        <v>0</v>
      </c>
      <c r="N365" s="2540"/>
      <c r="O365" s="2539">
        <f>N365*15000</f>
        <v>0</v>
      </c>
      <c r="P365" s="2539">
        <f>I365+K365+M365+O365</f>
        <v>37500</v>
      </c>
      <c r="Q365" s="2390"/>
      <c r="R365" s="2391"/>
    </row>
    <row r="366" spans="2:18" s="40" customFormat="1" ht="15.95" hidden="1" customHeight="1">
      <c r="B366" s="3187"/>
      <c r="C366" s="2480">
        <v>41930</v>
      </c>
      <c r="D366" s="3" t="s">
        <v>800</v>
      </c>
      <c r="E366" s="120" t="s">
        <v>799</v>
      </c>
      <c r="F366" s="2508">
        <v>1</v>
      </c>
      <c r="G366" s="764"/>
      <c r="H366" s="764"/>
      <c r="I366" s="2506">
        <f t="shared" si="52"/>
        <v>0</v>
      </c>
      <c r="J366" s="777" t="s">
        <v>127</v>
      </c>
      <c r="K366" s="2506">
        <v>12500</v>
      </c>
      <c r="L366" s="764"/>
      <c r="M366" s="2507">
        <f t="shared" si="53"/>
        <v>0</v>
      </c>
      <c r="N366" s="2508"/>
      <c r="O366" s="2507">
        <f t="shared" si="54"/>
        <v>0</v>
      </c>
      <c r="P366" s="2507">
        <f t="shared" si="55"/>
        <v>12500</v>
      </c>
      <c r="Q366" s="2507"/>
      <c r="R366" s="2391"/>
    </row>
    <row r="367" spans="2:18" s="40" customFormat="1" ht="15.95" hidden="1" customHeight="1">
      <c r="B367" s="2468">
        <v>24</v>
      </c>
      <c r="C367" s="2479">
        <v>41931</v>
      </c>
      <c r="D367" s="3" t="s">
        <v>800</v>
      </c>
      <c r="E367" s="120" t="s">
        <v>799</v>
      </c>
      <c r="F367" s="2508">
        <v>1</v>
      </c>
      <c r="G367" s="764"/>
      <c r="H367" s="764"/>
      <c r="I367" s="2506">
        <f t="shared" si="52"/>
        <v>0</v>
      </c>
      <c r="J367" s="777" t="s">
        <v>127</v>
      </c>
      <c r="K367" s="2506">
        <v>25000</v>
      </c>
      <c r="L367" s="764"/>
      <c r="M367" s="2507">
        <f t="shared" si="53"/>
        <v>0</v>
      </c>
      <c r="N367" s="2508"/>
      <c r="O367" s="2507">
        <f t="shared" si="54"/>
        <v>0</v>
      </c>
      <c r="P367" s="2507">
        <f t="shared" si="55"/>
        <v>25000</v>
      </c>
      <c r="Q367" s="2390"/>
      <c r="R367" s="2391"/>
    </row>
    <row r="368" spans="2:18" s="40" customFormat="1" ht="15.95" hidden="1" customHeight="1">
      <c r="B368" s="2469">
        <v>25</v>
      </c>
      <c r="C368" s="2480">
        <v>41932</v>
      </c>
      <c r="D368" s="27" t="s">
        <v>1200</v>
      </c>
      <c r="E368" s="2508" t="s">
        <v>984</v>
      </c>
      <c r="F368" s="2508">
        <v>2</v>
      </c>
      <c r="G368" s="46">
        <v>55</v>
      </c>
      <c r="H368" s="764">
        <f>F368*G368</f>
        <v>110</v>
      </c>
      <c r="I368" s="2506">
        <f t="shared" si="52"/>
        <v>55000</v>
      </c>
      <c r="J368" s="2508"/>
      <c r="K368" s="2507"/>
      <c r="L368" s="764">
        <v>3</v>
      </c>
      <c r="M368" s="2507">
        <f t="shared" si="53"/>
        <v>30000</v>
      </c>
      <c r="N368" s="2508"/>
      <c r="O368" s="2507">
        <f t="shared" si="54"/>
        <v>0</v>
      </c>
      <c r="P368" s="2507">
        <f t="shared" si="55"/>
        <v>85000</v>
      </c>
      <c r="Q368" s="2390"/>
      <c r="R368" s="2391"/>
    </row>
    <row r="369" spans="1:18" s="40" customFormat="1" ht="15.95" hidden="1" customHeight="1">
      <c r="B369" s="2469">
        <v>26</v>
      </c>
      <c r="C369" s="2480">
        <v>41933</v>
      </c>
      <c r="D369" s="1401" t="s">
        <v>788</v>
      </c>
      <c r="E369" s="1470" t="s">
        <v>10</v>
      </c>
      <c r="F369" s="367">
        <v>2</v>
      </c>
      <c r="G369" s="46"/>
      <c r="H369" s="764"/>
      <c r="I369" s="2506">
        <f t="shared" si="52"/>
        <v>0</v>
      </c>
      <c r="J369" s="2508" t="s">
        <v>127</v>
      </c>
      <c r="K369" s="2506">
        <f>F369*12500</f>
        <v>25000</v>
      </c>
      <c r="L369" s="764"/>
      <c r="M369" s="2507">
        <f t="shared" si="53"/>
        <v>0</v>
      </c>
      <c r="N369" s="2508"/>
      <c r="O369" s="2507">
        <f t="shared" si="54"/>
        <v>0</v>
      </c>
      <c r="P369" s="2507">
        <f t="shared" si="55"/>
        <v>25000</v>
      </c>
      <c r="Q369" s="2390"/>
      <c r="R369" s="2391"/>
    </row>
    <row r="370" spans="1:18" s="40" customFormat="1" ht="15.95" hidden="1" customHeight="1">
      <c r="B370" s="3186">
        <v>27</v>
      </c>
      <c r="C370" s="2480">
        <v>41934</v>
      </c>
      <c r="D370" s="1401" t="s">
        <v>788</v>
      </c>
      <c r="E370" s="1470" t="s">
        <v>10</v>
      </c>
      <c r="F370" s="367">
        <v>2</v>
      </c>
      <c r="G370" s="46"/>
      <c r="H370" s="764"/>
      <c r="I370" s="2506">
        <f t="shared" si="52"/>
        <v>0</v>
      </c>
      <c r="J370" s="2508" t="s">
        <v>127</v>
      </c>
      <c r="K370" s="2506">
        <f>F370*12500</f>
        <v>25000</v>
      </c>
      <c r="L370" s="764"/>
      <c r="M370" s="2507">
        <f t="shared" si="53"/>
        <v>0</v>
      </c>
      <c r="N370" s="2508"/>
      <c r="O370" s="2507">
        <f t="shared" si="54"/>
        <v>0</v>
      </c>
      <c r="P370" s="2507">
        <f t="shared" si="55"/>
        <v>25000</v>
      </c>
      <c r="Q370" s="2390"/>
      <c r="R370" s="2391"/>
    </row>
    <row r="371" spans="1:18" s="40" customFormat="1" ht="15.95" hidden="1" customHeight="1">
      <c r="B371" s="3187"/>
      <c r="C371" s="2480">
        <v>41934</v>
      </c>
      <c r="D371" s="3" t="s">
        <v>1240</v>
      </c>
      <c r="E371" s="2512" t="s">
        <v>556</v>
      </c>
      <c r="F371" s="2512">
        <v>1</v>
      </c>
      <c r="G371" s="764"/>
      <c r="H371" s="764">
        <f>F371*G371</f>
        <v>0</v>
      </c>
      <c r="I371" s="2514">
        <f t="shared" si="52"/>
        <v>0</v>
      </c>
      <c r="J371" s="2562" t="s">
        <v>127</v>
      </c>
      <c r="K371" s="2513">
        <v>15000</v>
      </c>
      <c r="L371" s="764">
        <v>7</v>
      </c>
      <c r="M371" s="2513">
        <f t="shared" si="53"/>
        <v>70000</v>
      </c>
      <c r="N371" s="2512"/>
      <c r="O371" s="2513">
        <f t="shared" si="54"/>
        <v>0</v>
      </c>
      <c r="P371" s="2513">
        <f t="shared" si="55"/>
        <v>85000</v>
      </c>
      <c r="Q371" s="2513"/>
      <c r="R371" s="125"/>
    </row>
    <row r="372" spans="1:18" s="40" customFormat="1" ht="15.95" hidden="1" customHeight="1">
      <c r="B372" s="2502">
        <v>28</v>
      </c>
      <c r="C372" s="2480">
        <v>41935</v>
      </c>
      <c r="D372" s="27" t="s">
        <v>1200</v>
      </c>
      <c r="E372" s="2508" t="s">
        <v>984</v>
      </c>
      <c r="F372" s="2508">
        <v>1</v>
      </c>
      <c r="G372" s="46">
        <v>55</v>
      </c>
      <c r="H372" s="764">
        <f>F372*G372</f>
        <v>55</v>
      </c>
      <c r="I372" s="2506">
        <f t="shared" si="52"/>
        <v>27500</v>
      </c>
      <c r="J372" s="2508"/>
      <c r="K372" s="2507"/>
      <c r="L372" s="764"/>
      <c r="M372" s="2507">
        <f t="shared" si="53"/>
        <v>0</v>
      </c>
      <c r="N372" s="2508"/>
      <c r="O372" s="2507">
        <f t="shared" si="54"/>
        <v>0</v>
      </c>
      <c r="P372" s="2507">
        <f t="shared" si="55"/>
        <v>27500</v>
      </c>
      <c r="Q372" s="2390"/>
      <c r="R372" s="2391"/>
    </row>
    <row r="373" spans="1:18" s="40" customFormat="1" ht="15.95" hidden="1" customHeight="1">
      <c r="B373" s="2469">
        <v>29</v>
      </c>
      <c r="C373" s="2480">
        <v>41936</v>
      </c>
      <c r="D373" s="1018" t="s">
        <v>973</v>
      </c>
      <c r="E373" s="2388"/>
      <c r="F373" s="2471"/>
      <c r="G373" s="2471"/>
      <c r="H373" s="2378"/>
      <c r="I373" s="2381"/>
      <c r="J373" s="2471"/>
      <c r="K373" s="2471"/>
      <c r="L373" s="2388"/>
      <c r="M373" s="1804"/>
      <c r="N373" s="2388"/>
      <c r="O373" s="1804"/>
      <c r="P373" s="1804"/>
      <c r="Q373" s="2390"/>
      <c r="R373" s="2391"/>
    </row>
    <row r="374" spans="1:18" s="40" customFormat="1" ht="15.95" hidden="1" customHeight="1" thickBot="1">
      <c r="B374" s="2470">
        <v>30</v>
      </c>
      <c r="C374" s="2481">
        <v>41937</v>
      </c>
      <c r="D374" s="16" t="s">
        <v>1248</v>
      </c>
      <c r="E374" s="2511" t="s">
        <v>556</v>
      </c>
      <c r="F374" s="2511">
        <v>1</v>
      </c>
      <c r="G374" s="765"/>
      <c r="H374" s="765">
        <f>F374*G374</f>
        <v>0</v>
      </c>
      <c r="I374" s="1011">
        <f>H374*500</f>
        <v>0</v>
      </c>
      <c r="J374" s="2583" t="s">
        <v>127</v>
      </c>
      <c r="K374" s="1012">
        <v>15000</v>
      </c>
      <c r="L374" s="1013"/>
      <c r="M374" s="2509">
        <f>L374*10000</f>
        <v>0</v>
      </c>
      <c r="N374" s="1013"/>
      <c r="O374" s="2509">
        <f>N374*15000</f>
        <v>0</v>
      </c>
      <c r="P374" s="1014">
        <f>I374+K374+M374+O374</f>
        <v>15000</v>
      </c>
      <c r="Q374" s="2396"/>
      <c r="R374" s="2397"/>
    </row>
    <row r="375" spans="1:18" s="40" customFormat="1" ht="15.95" customHeight="1">
      <c r="B375" s="161"/>
      <c r="C375" s="162" t="s">
        <v>1646</v>
      </c>
      <c r="D375" s="35"/>
      <c r="E375" s="2460"/>
      <c r="F375" s="2460"/>
      <c r="G375" s="2460"/>
      <c r="H375" s="163"/>
      <c r="I375" s="164"/>
      <c r="J375" s="163"/>
      <c r="K375" s="165"/>
      <c r="L375" s="166"/>
      <c r="M375" s="128"/>
      <c r="N375" s="166"/>
      <c r="O375" s="128"/>
      <c r="P375" s="129"/>
      <c r="Q375" s="128"/>
      <c r="R375" s="163"/>
    </row>
    <row r="376" spans="1:18" s="40" customFormat="1" ht="15.95" customHeight="1">
      <c r="B376" s="2460"/>
      <c r="C376" s="2460"/>
      <c r="D376" s="2462" t="s">
        <v>49</v>
      </c>
      <c r="E376" s="2460"/>
      <c r="F376" s="21"/>
      <c r="G376" s="21"/>
      <c r="H376" s="21"/>
      <c r="I376" s="209"/>
      <c r="J376" s="944"/>
      <c r="K376" s="209"/>
      <c r="L376" s="944"/>
      <c r="M376" s="209"/>
      <c r="N376" s="83"/>
      <c r="O376" s="2461" t="s">
        <v>50</v>
      </c>
      <c r="P376" s="2461"/>
      <c r="Q376" s="102"/>
      <c r="R376" s="2460"/>
    </row>
    <row r="377" spans="1:18" s="40" customFormat="1" ht="15.95" customHeight="1" thickBot="1">
      <c r="B377" s="2460"/>
      <c r="C377" s="2460"/>
      <c r="D377" s="2460"/>
      <c r="E377" s="2460"/>
      <c r="F377" s="21"/>
      <c r="G377" s="21"/>
      <c r="H377" s="21"/>
      <c r="I377" s="209"/>
      <c r="J377" s="944"/>
      <c r="K377" s="209"/>
      <c r="L377" s="944"/>
      <c r="M377" s="209"/>
      <c r="N377" s="83"/>
      <c r="O377" s="2461"/>
      <c r="P377" s="35"/>
      <c r="Q377" s="102"/>
      <c r="R377" s="2460"/>
    </row>
    <row r="378" spans="1:18" s="40" customFormat="1" ht="15.95" customHeight="1">
      <c r="B378" s="2460"/>
      <c r="C378" s="2460"/>
      <c r="D378" s="2460"/>
      <c r="E378" s="2460"/>
      <c r="F378" s="3135" t="s">
        <v>140</v>
      </c>
      <c r="G378" s="3136"/>
      <c r="H378" s="3136"/>
      <c r="I378" s="3136"/>
      <c r="J378" s="3136"/>
      <c r="K378" s="3136"/>
      <c r="L378" s="3136"/>
      <c r="M378" s="3137"/>
      <c r="N378" s="83"/>
      <c r="O378" s="2461"/>
      <c r="P378" s="35"/>
      <c r="Q378" s="102"/>
      <c r="R378" s="2460"/>
    </row>
    <row r="379" spans="1:18" s="40" customFormat="1" ht="15.95" customHeight="1" thickBot="1">
      <c r="B379" s="2460"/>
      <c r="C379" s="2460"/>
      <c r="D379" s="2460"/>
      <c r="E379" s="2460"/>
      <c r="F379" s="3138"/>
      <c r="G379" s="3139"/>
      <c r="H379" s="3139"/>
      <c r="I379" s="3139"/>
      <c r="J379" s="3139"/>
      <c r="K379" s="3139"/>
      <c r="L379" s="3139"/>
      <c r="M379" s="3140"/>
      <c r="N379" s="83"/>
      <c r="O379" s="2461"/>
      <c r="P379" s="35"/>
      <c r="Q379" s="102"/>
      <c r="R379" s="2460"/>
    </row>
    <row r="380" spans="1:18" s="40" customFormat="1" ht="15.95" customHeight="1">
      <c r="B380" s="2460"/>
      <c r="C380" s="2460"/>
      <c r="D380" s="2461" t="s">
        <v>46</v>
      </c>
      <c r="E380" s="2460"/>
      <c r="F380" s="2460"/>
      <c r="G380" s="21"/>
      <c r="H380" s="35"/>
      <c r="I380" s="35"/>
      <c r="J380" s="2460"/>
      <c r="K380" s="89"/>
      <c r="L380" s="35"/>
      <c r="M380" s="35"/>
      <c r="N380" s="83"/>
      <c r="O380" s="2461" t="s">
        <v>48</v>
      </c>
      <c r="P380" s="2461"/>
      <c r="Q380" s="102"/>
      <c r="R380" s="2460"/>
    </row>
    <row r="381" spans="1:18" s="40" customFormat="1" ht="15.95" customHeight="1">
      <c r="B381" s="2460"/>
      <c r="C381" s="2460"/>
      <c r="D381" s="2460" t="s">
        <v>47</v>
      </c>
      <c r="E381" s="2460"/>
      <c r="F381" s="2460"/>
      <c r="G381" s="2460"/>
      <c r="H381" s="35"/>
      <c r="I381" s="54"/>
      <c r="J381" s="2460"/>
      <c r="K381" s="89"/>
      <c r="L381" s="35"/>
      <c r="M381" s="35"/>
      <c r="N381" s="83"/>
      <c r="O381" s="35"/>
      <c r="P381" s="35"/>
      <c r="Q381" s="102"/>
      <c r="R381" s="2460"/>
    </row>
    <row r="382" spans="1:18" s="40" customFormat="1" ht="15.95" customHeight="1">
      <c r="B382" s="2460"/>
      <c r="C382" s="51"/>
      <c r="D382" s="35"/>
      <c r="E382" s="2460"/>
      <c r="F382" s="2460"/>
      <c r="G382" s="2460"/>
      <c r="H382" s="2460"/>
      <c r="I382" s="2460"/>
      <c r="J382" s="2460"/>
      <c r="K382" s="102"/>
      <c r="L382" s="2460"/>
      <c r="M382" s="102"/>
      <c r="N382" s="83"/>
      <c r="O382" s="102"/>
      <c r="P382" s="102"/>
      <c r="Q382" s="102"/>
      <c r="R382" s="2460"/>
    </row>
    <row r="383" spans="1:18" ht="15.95" customHeight="1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102"/>
      <c r="R383" s="26"/>
    </row>
    <row r="384" spans="1:18" ht="15.95" customHeight="1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102"/>
      <c r="R384" s="26"/>
    </row>
    <row r="385" spans="1:18" ht="15.95" customHeight="1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L385" s="26"/>
      <c r="M385" s="26"/>
      <c r="N385" s="26"/>
      <c r="O385" s="26"/>
      <c r="P385" s="26"/>
      <c r="Q385" s="102"/>
      <c r="R385" s="26"/>
    </row>
    <row r="386" spans="1:18" ht="15.95" customHeight="1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L386" s="26"/>
      <c r="M386" s="26"/>
      <c r="N386" s="26"/>
      <c r="O386" s="26"/>
      <c r="P386" s="26"/>
      <c r="Q386" s="102"/>
      <c r="R386" s="26"/>
    </row>
    <row r="387" spans="1:18" ht="15.95" customHeight="1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L387" s="26"/>
      <c r="M387" s="26"/>
      <c r="N387" s="26"/>
      <c r="O387" s="26"/>
      <c r="P387" s="26"/>
      <c r="Q387" s="102"/>
      <c r="R387" s="26"/>
    </row>
    <row r="388" spans="1:18" ht="15.95" customHeight="1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L388" s="26"/>
      <c r="M388" s="26"/>
      <c r="N388" s="26"/>
      <c r="O388" s="26"/>
      <c r="P388" s="26"/>
      <c r="Q388" s="102"/>
      <c r="R388" s="26"/>
    </row>
    <row r="389" spans="1:18" ht="15.95" customHeight="1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L389" s="26"/>
      <c r="M389" s="26"/>
      <c r="N389" s="26"/>
      <c r="O389" s="26"/>
      <c r="P389" s="26"/>
      <c r="Q389" s="102"/>
      <c r="R389" s="26"/>
    </row>
    <row r="390" spans="1:18" ht="15.95" customHeight="1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102"/>
      <c r="R390" s="26"/>
    </row>
    <row r="391" spans="1:18" ht="15.95" customHeight="1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L391" s="26"/>
      <c r="M391" s="26"/>
      <c r="N391" s="26"/>
      <c r="O391" s="26"/>
      <c r="P391" s="26"/>
      <c r="Q391" s="102"/>
      <c r="R391" s="26"/>
    </row>
    <row r="392" spans="1:18" ht="15.95" customHeight="1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102"/>
      <c r="R392" s="26"/>
    </row>
    <row r="393" spans="1:18" ht="15.95" customHeight="1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102"/>
      <c r="R393" s="26"/>
    </row>
    <row r="394" spans="1:18" ht="15.95" customHeight="1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L394" s="26"/>
      <c r="M394" s="26"/>
      <c r="N394" s="26"/>
      <c r="O394" s="26"/>
      <c r="P394" s="26"/>
      <c r="Q394" s="102"/>
      <c r="R394" s="26"/>
    </row>
    <row r="395" spans="1:18" ht="15.95" customHeight="1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L395" s="26"/>
      <c r="M395" s="26"/>
      <c r="N395" s="26"/>
      <c r="O395" s="26"/>
      <c r="P395" s="26"/>
      <c r="Q395" s="102"/>
      <c r="R395" s="26"/>
    </row>
    <row r="396" spans="1:18" ht="15.95" customHeight="1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L396" s="26"/>
      <c r="M396" s="26"/>
      <c r="N396" s="26"/>
      <c r="O396" s="26"/>
      <c r="P396" s="26"/>
      <c r="Q396" s="102"/>
      <c r="R396" s="26"/>
    </row>
    <row r="397" spans="1:18" ht="15.95" customHeight="1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L397" s="26"/>
      <c r="M397" s="26"/>
      <c r="N397" s="26"/>
      <c r="O397" s="26"/>
      <c r="P397" s="26"/>
      <c r="Q397" s="102"/>
      <c r="R397" s="26"/>
    </row>
    <row r="398" spans="1:18" ht="15.95" customHeight="1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L398" s="26"/>
      <c r="M398" s="26"/>
      <c r="N398" s="26"/>
      <c r="O398" s="26"/>
      <c r="P398" s="26"/>
      <c r="Q398" s="102"/>
      <c r="R398" s="26"/>
    </row>
    <row r="399" spans="1:18" ht="15.95" customHeight="1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102"/>
      <c r="R399" s="26"/>
    </row>
    <row r="400" spans="1:18" ht="15.95" customHeight="1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L400" s="26"/>
      <c r="M400" s="26"/>
      <c r="N400" s="26"/>
      <c r="O400" s="26"/>
      <c r="P400" s="26"/>
      <c r="Q400" s="102"/>
      <c r="R400" s="26"/>
    </row>
    <row r="401" spans="1:18" ht="15.95" customHeight="1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102"/>
      <c r="R401" s="26"/>
    </row>
    <row r="402" spans="1:18" ht="15.95" customHeight="1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102"/>
      <c r="R402" s="26"/>
    </row>
    <row r="403" spans="1:18" ht="15.95" customHeight="1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L403" s="26"/>
      <c r="M403" s="26"/>
      <c r="N403" s="26"/>
      <c r="O403" s="26"/>
      <c r="P403" s="26"/>
      <c r="Q403" s="102"/>
      <c r="R403" s="26"/>
    </row>
    <row r="404" spans="1:18" ht="15.95" customHeight="1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L404" s="26"/>
      <c r="M404" s="26"/>
      <c r="N404" s="26"/>
      <c r="O404" s="26"/>
      <c r="P404" s="26"/>
      <c r="Q404" s="102"/>
      <c r="R404" s="26"/>
    </row>
    <row r="405" spans="1:18" ht="15.95" customHeight="1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L405" s="26"/>
      <c r="M405" s="26"/>
      <c r="N405" s="26"/>
      <c r="O405" s="26"/>
      <c r="P405" s="26"/>
      <c r="Q405" s="102"/>
      <c r="R405" s="26"/>
    </row>
    <row r="406" spans="1:18" ht="15.95" customHeight="1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L406" s="26"/>
      <c r="M406" s="26"/>
      <c r="N406" s="26"/>
      <c r="O406" s="26"/>
      <c r="P406" s="26"/>
      <c r="Q406" s="102"/>
      <c r="R406" s="26"/>
    </row>
    <row r="407" spans="1:18" ht="15.95" customHeight="1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L407" s="26"/>
      <c r="M407" s="26"/>
      <c r="N407" s="26"/>
      <c r="O407" s="26"/>
      <c r="P407" s="26"/>
      <c r="Q407" s="102"/>
      <c r="R407" s="26"/>
    </row>
    <row r="408" spans="1:18" ht="15.95" customHeight="1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102"/>
      <c r="R408" s="26"/>
    </row>
    <row r="409" spans="1:18" ht="15.95" customHeight="1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L409" s="26"/>
      <c r="M409" s="26"/>
      <c r="N409" s="26"/>
      <c r="O409" s="26"/>
      <c r="P409" s="26"/>
      <c r="Q409" s="102"/>
      <c r="R409" s="26"/>
    </row>
    <row r="410" spans="1:18" ht="15.95" customHeight="1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102"/>
      <c r="R410" s="26"/>
    </row>
    <row r="411" spans="1:18" ht="15.95" customHeight="1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102"/>
      <c r="R411" s="26"/>
    </row>
    <row r="412" spans="1:18" ht="15.95" customHeight="1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L412" s="26"/>
      <c r="M412" s="26"/>
      <c r="N412" s="26"/>
      <c r="O412" s="26"/>
      <c r="P412" s="26"/>
      <c r="Q412" s="102"/>
      <c r="R412" s="26"/>
    </row>
    <row r="413" spans="1:18" ht="15.95" customHeight="1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L413" s="26"/>
      <c r="M413" s="26"/>
      <c r="N413" s="26"/>
      <c r="O413" s="26"/>
      <c r="P413" s="26"/>
      <c r="Q413" s="102"/>
      <c r="R413" s="26"/>
    </row>
    <row r="414" spans="1:18" ht="15.95" customHeight="1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L414" s="26"/>
      <c r="M414" s="26"/>
      <c r="N414" s="26"/>
      <c r="O414" s="26"/>
      <c r="P414" s="26"/>
      <c r="Q414" s="102"/>
      <c r="R414" s="26"/>
    </row>
    <row r="415" spans="1:18" ht="15.95" customHeight="1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L415" s="26"/>
      <c r="M415" s="26"/>
      <c r="N415" s="26"/>
      <c r="O415" s="26"/>
      <c r="P415" s="26"/>
      <c r="Q415" s="102"/>
      <c r="R415" s="26"/>
    </row>
    <row r="416" spans="1:18" ht="15.95" customHeight="1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L416" s="26"/>
      <c r="M416" s="26"/>
      <c r="N416" s="26"/>
      <c r="O416" s="26"/>
      <c r="P416" s="26"/>
      <c r="Q416" s="102"/>
      <c r="R416" s="26"/>
    </row>
    <row r="417" spans="1:18" ht="15.95" customHeight="1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102"/>
      <c r="R417" s="26"/>
    </row>
    <row r="418" spans="1:18" ht="15.95" customHeight="1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L418" s="26"/>
      <c r="M418" s="26"/>
      <c r="N418" s="26"/>
      <c r="O418" s="26"/>
      <c r="P418" s="26"/>
      <c r="Q418" s="102"/>
      <c r="R418" s="26"/>
    </row>
    <row r="419" spans="1:18" ht="15.95" customHeight="1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102"/>
      <c r="R419" s="26"/>
    </row>
    <row r="420" spans="1:18" ht="15.95" customHeight="1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102"/>
      <c r="R420" s="26"/>
    </row>
    <row r="421" spans="1:18" ht="15.95" customHeight="1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L421" s="26"/>
      <c r="M421" s="26"/>
      <c r="N421" s="26"/>
      <c r="O421" s="26"/>
      <c r="P421" s="26"/>
      <c r="Q421" s="102"/>
      <c r="R421" s="26"/>
    </row>
    <row r="422" spans="1:18" ht="15.95" customHeight="1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L422" s="26"/>
      <c r="M422" s="26"/>
      <c r="N422" s="26"/>
      <c r="O422" s="26"/>
      <c r="P422" s="26"/>
      <c r="Q422" s="102"/>
      <c r="R422" s="26"/>
    </row>
    <row r="423" spans="1:18" ht="15.95" customHeight="1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L423" s="26"/>
      <c r="M423" s="26"/>
      <c r="N423" s="26"/>
      <c r="O423" s="26"/>
      <c r="P423" s="26"/>
      <c r="Q423" s="102"/>
      <c r="R423" s="26"/>
    </row>
    <row r="424" spans="1:18" ht="15.95" customHeight="1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L424" s="26"/>
      <c r="M424" s="26"/>
      <c r="N424" s="26"/>
      <c r="O424" s="26"/>
      <c r="P424" s="26"/>
      <c r="Q424" s="102"/>
      <c r="R424" s="26"/>
    </row>
    <row r="425" spans="1:18" ht="15.95" customHeight="1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L425" s="26"/>
      <c r="M425" s="26"/>
      <c r="N425" s="26"/>
      <c r="O425" s="26"/>
      <c r="P425" s="26"/>
      <c r="Q425" s="102"/>
      <c r="R425" s="26"/>
    </row>
    <row r="426" spans="1:18" ht="15.95" customHeight="1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102"/>
      <c r="R426" s="26"/>
    </row>
    <row r="427" spans="1:18" ht="15.95" customHeight="1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L427" s="26"/>
      <c r="M427" s="26"/>
      <c r="N427" s="26"/>
      <c r="O427" s="26"/>
      <c r="P427" s="26"/>
      <c r="Q427" s="102"/>
      <c r="R427" s="26"/>
    </row>
    <row r="428" spans="1:18" ht="15.95" customHeight="1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102"/>
      <c r="R428" s="26"/>
    </row>
    <row r="429" spans="1:18" ht="15.95" customHeight="1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102"/>
      <c r="R429" s="26"/>
    </row>
    <row r="430" spans="1:18" ht="15.95" customHeight="1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L430" s="26"/>
      <c r="M430" s="26"/>
      <c r="N430" s="26"/>
      <c r="O430" s="26"/>
      <c r="P430" s="26"/>
      <c r="Q430" s="102"/>
      <c r="R430" s="26"/>
    </row>
    <row r="431" spans="1:18" ht="15.95" customHeight="1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L431" s="26"/>
      <c r="M431" s="26"/>
      <c r="N431" s="26"/>
      <c r="O431" s="26"/>
      <c r="P431" s="26"/>
      <c r="Q431" s="102"/>
      <c r="R431" s="26"/>
    </row>
    <row r="432" spans="1:18" ht="15.95" customHeight="1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L432" s="26"/>
      <c r="M432" s="26"/>
      <c r="N432" s="26"/>
      <c r="O432" s="26"/>
      <c r="P432" s="26"/>
      <c r="Q432" s="102"/>
      <c r="R432" s="26"/>
    </row>
    <row r="433" spans="1:18" ht="15.95" customHeight="1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102"/>
      <c r="R433" s="26"/>
    </row>
    <row r="434" spans="1:18" ht="15.95" customHeight="1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102"/>
      <c r="R434" s="26"/>
    </row>
    <row r="435" spans="1:18" ht="15.95" customHeight="1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102"/>
      <c r="R435" s="26"/>
    </row>
    <row r="436" spans="1:18" ht="15.95" customHeight="1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102"/>
      <c r="R436" s="26"/>
    </row>
    <row r="437" spans="1:18" ht="15.95" customHeight="1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102"/>
      <c r="R437" s="26"/>
    </row>
    <row r="438" spans="1:18" ht="15.95" customHeight="1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102"/>
      <c r="R438" s="26"/>
    </row>
    <row r="439" spans="1:18" ht="15.95" customHeight="1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102"/>
      <c r="R439" s="26"/>
    </row>
    <row r="440" spans="1:18" ht="15.95" customHeight="1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102"/>
      <c r="R440" s="26"/>
    </row>
    <row r="441" spans="1:18" ht="15.95" customHeight="1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102"/>
      <c r="R441" s="26"/>
    </row>
    <row r="442" spans="1:18" ht="15.95" customHeight="1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102"/>
      <c r="R442" s="26"/>
    </row>
    <row r="443" spans="1:18" ht="15.95" customHeight="1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102"/>
      <c r="R443" s="26"/>
    </row>
    <row r="444" spans="1:18" ht="15.95" customHeight="1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102"/>
      <c r="R444" s="26"/>
    </row>
    <row r="445" spans="1:18" ht="15.95" customHeight="1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102"/>
      <c r="R445" s="26"/>
    </row>
    <row r="446" spans="1:18" ht="15.95" customHeight="1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102"/>
      <c r="R446" s="26"/>
    </row>
    <row r="447" spans="1:18" ht="15.95" customHeight="1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102"/>
      <c r="R447" s="26"/>
    </row>
    <row r="448" spans="1:18" ht="15.95" customHeight="1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102"/>
      <c r="R448" s="26"/>
    </row>
    <row r="449" spans="1:18" ht="15.95" customHeight="1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L449" s="26"/>
      <c r="M449" s="26"/>
      <c r="N449" s="26"/>
      <c r="O449" s="26"/>
      <c r="P449" s="26"/>
      <c r="Q449" s="102"/>
      <c r="R449" s="26"/>
    </row>
    <row r="450" spans="1:18" ht="15.95" customHeight="1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L450" s="26"/>
      <c r="M450" s="26"/>
      <c r="N450" s="26"/>
      <c r="O450" s="26"/>
      <c r="P450" s="26"/>
      <c r="Q450" s="102"/>
      <c r="R450" s="26"/>
    </row>
    <row r="451" spans="1:18" ht="15.95" customHeight="1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L451" s="26"/>
      <c r="M451" s="26"/>
      <c r="N451" s="26"/>
      <c r="O451" s="26"/>
      <c r="P451" s="26"/>
      <c r="Q451" s="102"/>
      <c r="R451" s="26"/>
    </row>
    <row r="452" spans="1:18" ht="15.95" customHeight="1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L452" s="26"/>
      <c r="M452" s="26"/>
      <c r="N452" s="26"/>
      <c r="O452" s="26"/>
      <c r="P452" s="26"/>
      <c r="Q452" s="102"/>
      <c r="R452" s="26"/>
    </row>
    <row r="453" spans="1:18" ht="15.95" customHeight="1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102"/>
      <c r="R453" s="26"/>
    </row>
    <row r="454" spans="1:18" ht="15.95" customHeight="1">
      <c r="A454" s="26"/>
      <c r="B454" s="26"/>
      <c r="C454" s="26"/>
      <c r="D454" s="26"/>
      <c r="E454" s="26"/>
      <c r="F454" s="26"/>
      <c r="G454" s="26"/>
      <c r="H454" s="26"/>
      <c r="I454" s="26"/>
      <c r="J454" s="26"/>
      <c r="K454" s="26"/>
      <c r="L454" s="26"/>
      <c r="M454" s="26"/>
      <c r="N454" s="26"/>
      <c r="O454" s="26"/>
      <c r="P454" s="26"/>
      <c r="Q454" s="102"/>
      <c r="R454" s="26"/>
    </row>
    <row r="455" spans="1:18" ht="15.95" customHeight="1">
      <c r="A455" s="26"/>
      <c r="B455" s="26"/>
      <c r="C455" s="26"/>
      <c r="D455" s="26"/>
      <c r="E455" s="26"/>
      <c r="F455" s="26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102"/>
      <c r="R455" s="26"/>
    </row>
    <row r="456" spans="1:18" ht="15.95" customHeight="1">
      <c r="A456" s="26"/>
      <c r="B456" s="26"/>
      <c r="C456" s="26"/>
      <c r="D456" s="26"/>
      <c r="E456" s="26"/>
      <c r="F456" s="26"/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102"/>
      <c r="R456" s="26"/>
    </row>
    <row r="457" spans="1:18" ht="15.95" customHeight="1">
      <c r="A457" s="26"/>
      <c r="B457" s="26"/>
      <c r="C457" s="26"/>
      <c r="D457" s="26"/>
      <c r="E457" s="26"/>
      <c r="F457" s="26"/>
      <c r="G457" s="26"/>
      <c r="H457" s="26"/>
      <c r="I457" s="26"/>
      <c r="J457" s="26"/>
      <c r="K457" s="26"/>
      <c r="L457" s="26"/>
      <c r="M457" s="26"/>
      <c r="N457" s="26"/>
      <c r="O457" s="26"/>
      <c r="P457" s="26"/>
      <c r="Q457" s="102"/>
      <c r="R457" s="26"/>
    </row>
    <row r="458" spans="1:18" ht="15.95" customHeight="1">
      <c r="A458" s="26"/>
      <c r="B458" s="26"/>
      <c r="C458" s="26"/>
      <c r="D458" s="26"/>
      <c r="E458" s="26"/>
      <c r="F458" s="26"/>
      <c r="G458" s="26"/>
      <c r="H458" s="26"/>
      <c r="I458" s="26"/>
      <c r="J458" s="26"/>
      <c r="K458" s="26"/>
      <c r="L458" s="26"/>
      <c r="M458" s="26"/>
      <c r="N458" s="26"/>
      <c r="O458" s="26"/>
      <c r="P458" s="26"/>
      <c r="Q458" s="102"/>
      <c r="R458" s="26"/>
    </row>
    <row r="459" spans="1:18" ht="15.95" customHeight="1">
      <c r="A459" s="26"/>
      <c r="B459" s="26"/>
      <c r="C459" s="26"/>
      <c r="D459" s="26"/>
      <c r="E459" s="26"/>
      <c r="F459" s="26"/>
      <c r="G459" s="26"/>
      <c r="H459" s="26"/>
      <c r="I459" s="26"/>
      <c r="J459" s="26"/>
      <c r="K459" s="26"/>
      <c r="L459" s="26"/>
      <c r="M459" s="26"/>
      <c r="N459" s="26"/>
      <c r="O459" s="26"/>
      <c r="P459" s="26"/>
      <c r="Q459" s="102"/>
      <c r="R459" s="26"/>
    </row>
    <row r="460" spans="1:18" ht="15.95" customHeight="1">
      <c r="A460" s="26"/>
      <c r="B460" s="26"/>
      <c r="C460" s="26"/>
      <c r="D460" s="26"/>
      <c r="E460" s="26"/>
      <c r="F460" s="26"/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102"/>
      <c r="R460" s="26"/>
    </row>
    <row r="461" spans="1:18" ht="15.95" customHeight="1">
      <c r="A461" s="26"/>
      <c r="B461" s="26"/>
      <c r="C461" s="26"/>
      <c r="D461" s="26"/>
      <c r="E461" s="26"/>
      <c r="F461" s="26"/>
      <c r="G461" s="26"/>
      <c r="H461" s="26"/>
      <c r="I461" s="26"/>
      <c r="J461" s="26"/>
      <c r="K461" s="26"/>
      <c r="L461" s="26"/>
      <c r="M461" s="26"/>
      <c r="N461" s="26"/>
      <c r="O461" s="26"/>
      <c r="P461" s="26"/>
      <c r="Q461" s="102"/>
      <c r="R461" s="26"/>
    </row>
    <row r="462" spans="1:18" ht="15.95" customHeight="1">
      <c r="A462" s="26"/>
      <c r="B462" s="26"/>
      <c r="C462" s="26"/>
      <c r="D462" s="26"/>
      <c r="E462" s="26"/>
      <c r="F462" s="26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102"/>
      <c r="R462" s="26"/>
    </row>
    <row r="463" spans="1:18" ht="15.95" customHeight="1">
      <c r="A463" s="26"/>
      <c r="B463" s="26"/>
      <c r="C463" s="26"/>
      <c r="D463" s="26"/>
      <c r="E463" s="26"/>
      <c r="F463" s="26"/>
      <c r="G463" s="26"/>
      <c r="H463" s="26"/>
      <c r="I463" s="26"/>
      <c r="J463" s="26"/>
      <c r="K463" s="26"/>
      <c r="L463" s="26"/>
      <c r="M463" s="26"/>
      <c r="N463" s="26"/>
      <c r="O463" s="26"/>
      <c r="P463" s="26"/>
      <c r="Q463" s="102"/>
      <c r="R463" s="26"/>
    </row>
    <row r="464" spans="1:18" ht="15.95" customHeight="1">
      <c r="A464" s="26"/>
      <c r="B464" s="26"/>
      <c r="C464" s="26"/>
      <c r="D464" s="26"/>
      <c r="E464" s="26"/>
      <c r="F464" s="26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102"/>
      <c r="R464" s="26"/>
    </row>
    <row r="465" spans="1:18" ht="15.95" customHeight="1">
      <c r="A465" s="26"/>
      <c r="B465" s="26"/>
      <c r="C465" s="26"/>
      <c r="D465" s="26"/>
      <c r="E465" s="26"/>
      <c r="F465" s="26"/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102"/>
      <c r="R465" s="26"/>
    </row>
    <row r="466" spans="1:18" ht="15.95" customHeight="1">
      <c r="A466" s="26"/>
      <c r="B466" s="26"/>
      <c r="C466" s="26"/>
      <c r="D466" s="26"/>
      <c r="E466" s="26"/>
      <c r="F466" s="26"/>
      <c r="G466" s="26"/>
      <c r="H466" s="26"/>
      <c r="I466" s="26"/>
      <c r="J466" s="26"/>
      <c r="K466" s="26"/>
      <c r="L466" s="26"/>
      <c r="M466" s="26"/>
      <c r="N466" s="26"/>
      <c r="O466" s="26"/>
      <c r="P466" s="26"/>
      <c r="Q466" s="102"/>
      <c r="R466" s="26"/>
    </row>
    <row r="467" spans="1:18" ht="15.95" customHeight="1">
      <c r="A467" s="26"/>
      <c r="B467" s="26"/>
      <c r="C467" s="26"/>
      <c r="D467" s="26"/>
      <c r="E467" s="26"/>
      <c r="F467" s="26"/>
      <c r="G467" s="26"/>
      <c r="H467" s="26"/>
      <c r="I467" s="26"/>
      <c r="J467" s="26"/>
      <c r="K467" s="26"/>
      <c r="L467" s="26"/>
      <c r="M467" s="26"/>
      <c r="N467" s="26"/>
      <c r="O467" s="26"/>
      <c r="P467" s="26"/>
      <c r="Q467" s="102"/>
      <c r="R467" s="26"/>
    </row>
    <row r="468" spans="1:18" ht="15.95" customHeight="1">
      <c r="A468" s="26"/>
      <c r="B468" s="26"/>
      <c r="C468" s="26"/>
      <c r="D468" s="26"/>
      <c r="E468" s="26"/>
      <c r="F468" s="26"/>
      <c r="G468" s="26"/>
      <c r="H468" s="26"/>
      <c r="I468" s="26"/>
      <c r="J468" s="26"/>
      <c r="K468" s="26"/>
      <c r="L468" s="26"/>
      <c r="M468" s="26"/>
      <c r="N468" s="26"/>
      <c r="O468" s="26"/>
      <c r="P468" s="26"/>
      <c r="Q468" s="102"/>
      <c r="R468" s="26"/>
    </row>
    <row r="469" spans="1:18" ht="15.95" customHeight="1">
      <c r="A469" s="26"/>
      <c r="B469" s="26"/>
      <c r="C469" s="26"/>
      <c r="D469" s="26"/>
      <c r="E469" s="26"/>
      <c r="F469" s="26"/>
      <c r="G469" s="26"/>
      <c r="H469" s="26"/>
      <c r="I469" s="26"/>
      <c r="J469" s="26"/>
      <c r="K469" s="26"/>
      <c r="L469" s="26"/>
      <c r="M469" s="26"/>
      <c r="N469" s="26"/>
      <c r="O469" s="26"/>
      <c r="P469" s="26"/>
      <c r="Q469" s="102"/>
      <c r="R469" s="26"/>
    </row>
    <row r="470" spans="1:18" ht="15.95" customHeight="1">
      <c r="A470" s="26"/>
      <c r="B470" s="26"/>
      <c r="C470" s="26"/>
      <c r="D470" s="26"/>
      <c r="E470" s="26"/>
      <c r="F470" s="26"/>
      <c r="G470" s="26"/>
      <c r="H470" s="26"/>
      <c r="I470" s="26"/>
      <c r="J470" s="26"/>
      <c r="K470" s="26"/>
      <c r="L470" s="26"/>
      <c r="M470" s="26"/>
      <c r="N470" s="26"/>
      <c r="O470" s="26"/>
      <c r="P470" s="26"/>
      <c r="Q470" s="102"/>
      <c r="R470" s="26"/>
    </row>
    <row r="471" spans="1:18" ht="15.95" customHeight="1">
      <c r="A471" s="26"/>
      <c r="B471" s="26"/>
      <c r="C471" s="26"/>
      <c r="D471" s="26"/>
      <c r="E471" s="26"/>
      <c r="F471" s="26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102"/>
      <c r="R471" s="26"/>
    </row>
    <row r="472" spans="1:18" ht="15.95" customHeight="1">
      <c r="A472" s="26"/>
      <c r="B472" s="26"/>
      <c r="C472" s="26"/>
      <c r="D472" s="26"/>
      <c r="E472" s="26"/>
      <c r="F472" s="26"/>
      <c r="G472" s="26"/>
      <c r="H472" s="26"/>
      <c r="I472" s="26"/>
      <c r="J472" s="26"/>
      <c r="K472" s="26"/>
      <c r="L472" s="26"/>
      <c r="M472" s="26"/>
      <c r="N472" s="26"/>
      <c r="O472" s="26"/>
      <c r="P472" s="26"/>
      <c r="Q472" s="102"/>
      <c r="R472" s="26"/>
    </row>
    <row r="473" spans="1:18" ht="15.95" customHeight="1">
      <c r="A473" s="26"/>
      <c r="B473" s="26"/>
      <c r="C473" s="26"/>
      <c r="D473" s="26"/>
      <c r="E473" s="26"/>
      <c r="F473" s="26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102"/>
      <c r="R473" s="26"/>
    </row>
    <row r="474" spans="1:18" ht="15.95" customHeight="1">
      <c r="A474" s="26"/>
      <c r="B474" s="26"/>
      <c r="C474" s="26"/>
      <c r="D474" s="26"/>
      <c r="E474" s="26"/>
      <c r="F474" s="26"/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102"/>
      <c r="R474" s="26"/>
    </row>
    <row r="475" spans="1:18" ht="15.95" customHeight="1">
      <c r="A475" s="26"/>
      <c r="B475" s="26"/>
      <c r="C475" s="26"/>
      <c r="D475" s="26"/>
      <c r="E475" s="26"/>
      <c r="F475" s="26"/>
      <c r="G475" s="26"/>
      <c r="H475" s="26"/>
      <c r="I475" s="26"/>
      <c r="J475" s="26"/>
      <c r="K475" s="26"/>
      <c r="L475" s="26"/>
      <c r="M475" s="26"/>
      <c r="N475" s="26"/>
      <c r="O475" s="26"/>
      <c r="P475" s="26"/>
      <c r="Q475" s="102"/>
      <c r="R475" s="26"/>
    </row>
    <row r="476" spans="1:18" ht="15.95" customHeight="1">
      <c r="A476" s="26"/>
      <c r="B476" s="26"/>
      <c r="C476" s="26"/>
      <c r="D476" s="26"/>
      <c r="E476" s="26"/>
      <c r="F476" s="26"/>
      <c r="G476" s="26"/>
      <c r="H476" s="26"/>
      <c r="I476" s="26"/>
      <c r="J476" s="26"/>
      <c r="K476" s="26"/>
      <c r="L476" s="26"/>
      <c r="M476" s="26"/>
      <c r="N476" s="26"/>
      <c r="O476" s="26"/>
      <c r="P476" s="26"/>
      <c r="Q476" s="102"/>
      <c r="R476" s="26"/>
    </row>
    <row r="477" spans="1:18" ht="15.95" customHeight="1">
      <c r="A477" s="26"/>
      <c r="B477" s="26"/>
      <c r="C477" s="26"/>
      <c r="D477" s="26"/>
      <c r="E477" s="26"/>
      <c r="F477" s="26"/>
      <c r="G477" s="26"/>
      <c r="H477" s="26"/>
      <c r="I477" s="26"/>
      <c r="J477" s="26"/>
      <c r="K477" s="26"/>
      <c r="L477" s="26"/>
      <c r="M477" s="26"/>
      <c r="N477" s="26"/>
      <c r="O477" s="26"/>
      <c r="P477" s="26"/>
      <c r="Q477" s="102"/>
      <c r="R477" s="26"/>
    </row>
    <row r="478" spans="1:18" ht="15.95" customHeight="1">
      <c r="A478" s="26"/>
      <c r="B478" s="26"/>
      <c r="C478" s="26"/>
      <c r="D478" s="26"/>
      <c r="E478" s="26"/>
      <c r="F478" s="26"/>
      <c r="G478" s="26"/>
      <c r="H478" s="26"/>
      <c r="I478" s="26"/>
      <c r="J478" s="26"/>
      <c r="K478" s="26"/>
      <c r="L478" s="26"/>
      <c r="M478" s="26"/>
      <c r="N478" s="26"/>
      <c r="O478" s="26"/>
      <c r="P478" s="26"/>
      <c r="Q478" s="102"/>
      <c r="R478" s="26"/>
    </row>
    <row r="479" spans="1:18" ht="15.95" customHeight="1">
      <c r="A479" s="26"/>
      <c r="B479" s="26"/>
      <c r="C479" s="26"/>
      <c r="D479" s="26"/>
      <c r="E479" s="26"/>
      <c r="F479" s="26"/>
      <c r="G479" s="26"/>
      <c r="H479" s="26"/>
      <c r="I479" s="26"/>
      <c r="J479" s="26"/>
      <c r="K479" s="26"/>
      <c r="L479" s="26"/>
      <c r="M479" s="26"/>
      <c r="N479" s="26"/>
      <c r="O479" s="26"/>
      <c r="P479" s="26"/>
      <c r="Q479" s="102"/>
      <c r="R479" s="26"/>
    </row>
    <row r="480" spans="1:18" ht="15.95" customHeight="1">
      <c r="A480" s="26"/>
      <c r="B480" s="26"/>
      <c r="C480" s="26"/>
      <c r="D480" s="26"/>
      <c r="E480" s="26"/>
      <c r="F480" s="26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102"/>
      <c r="R480" s="26"/>
    </row>
    <row r="481" spans="1:18" ht="15.95" customHeight="1">
      <c r="A481" s="26"/>
      <c r="B481" s="26"/>
      <c r="C481" s="26"/>
      <c r="D481" s="26"/>
      <c r="E481" s="26"/>
      <c r="F481" s="26"/>
      <c r="G481" s="26"/>
      <c r="H481" s="26"/>
      <c r="I481" s="26"/>
      <c r="J481" s="26"/>
      <c r="K481" s="26"/>
      <c r="L481" s="26"/>
      <c r="M481" s="26"/>
      <c r="N481" s="26"/>
      <c r="O481" s="26"/>
      <c r="P481" s="26"/>
      <c r="Q481" s="102"/>
      <c r="R481" s="26"/>
    </row>
    <row r="482" spans="1:18" ht="15.95" customHeight="1">
      <c r="A482" s="26"/>
      <c r="B482" s="26"/>
      <c r="C482" s="26"/>
      <c r="D482" s="26"/>
      <c r="E482" s="26"/>
      <c r="F482" s="26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102"/>
      <c r="R482" s="26"/>
    </row>
    <row r="483" spans="1:18" ht="15.95" customHeight="1">
      <c r="A483" s="26"/>
      <c r="B483" s="26"/>
      <c r="C483" s="26"/>
      <c r="D483" s="26"/>
      <c r="E483" s="26"/>
      <c r="F483" s="26"/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102"/>
      <c r="R483" s="26"/>
    </row>
    <row r="484" spans="1:18" ht="15.95" customHeight="1">
      <c r="A484" s="26"/>
      <c r="B484" s="26"/>
      <c r="C484" s="26"/>
      <c r="D484" s="26"/>
      <c r="E484" s="26"/>
      <c r="F484" s="26"/>
      <c r="G484" s="26"/>
      <c r="H484" s="26"/>
      <c r="I484" s="26"/>
      <c r="J484" s="26"/>
      <c r="K484" s="26"/>
      <c r="L484" s="26"/>
      <c r="M484" s="26"/>
      <c r="N484" s="26"/>
      <c r="O484" s="26"/>
      <c r="P484" s="26"/>
      <c r="Q484" s="102"/>
      <c r="R484" s="26"/>
    </row>
    <row r="485" spans="1:18" ht="15.95" customHeight="1">
      <c r="A485" s="26"/>
      <c r="B485" s="26"/>
      <c r="C485" s="26"/>
      <c r="D485" s="26"/>
      <c r="E485" s="26"/>
      <c r="F485" s="26"/>
      <c r="G485" s="26"/>
      <c r="H485" s="26"/>
      <c r="I485" s="26"/>
      <c r="J485" s="26"/>
      <c r="K485" s="26"/>
      <c r="L485" s="26"/>
      <c r="M485" s="26"/>
      <c r="N485" s="26"/>
      <c r="O485" s="26"/>
      <c r="P485" s="26"/>
      <c r="Q485" s="102"/>
      <c r="R485" s="26"/>
    </row>
    <row r="486" spans="1:18" ht="15.95" customHeight="1">
      <c r="A486" s="26"/>
      <c r="B486" s="26"/>
      <c r="C486" s="26"/>
      <c r="D486" s="26"/>
      <c r="E486" s="26"/>
      <c r="F486" s="26"/>
      <c r="G486" s="26"/>
      <c r="H486" s="26"/>
      <c r="I486" s="26"/>
      <c r="J486" s="26"/>
      <c r="K486" s="26"/>
      <c r="L486" s="26"/>
      <c r="M486" s="26"/>
      <c r="N486" s="26"/>
      <c r="O486" s="26"/>
      <c r="P486" s="26"/>
      <c r="Q486" s="102"/>
      <c r="R486" s="26"/>
    </row>
    <row r="487" spans="1:18" ht="15.95" customHeight="1">
      <c r="A487" s="26"/>
      <c r="B487" s="26"/>
      <c r="C487" s="26"/>
      <c r="D487" s="26"/>
      <c r="E487" s="26"/>
      <c r="F487" s="26"/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102"/>
      <c r="R487" s="26"/>
    </row>
    <row r="488" spans="1:18" ht="15.95" customHeight="1">
      <c r="A488" s="26"/>
      <c r="B488" s="26"/>
      <c r="C488" s="26"/>
      <c r="D488" s="26"/>
      <c r="E488" s="26"/>
      <c r="F488" s="26"/>
      <c r="G488" s="26"/>
      <c r="H488" s="26"/>
      <c r="I488" s="26"/>
      <c r="J488" s="26"/>
      <c r="K488" s="26"/>
      <c r="L488" s="26"/>
      <c r="M488" s="26"/>
      <c r="N488" s="26"/>
      <c r="O488" s="26"/>
      <c r="P488" s="26"/>
      <c r="Q488" s="102"/>
      <c r="R488" s="26"/>
    </row>
    <row r="489" spans="1:18" ht="15.95" customHeight="1">
      <c r="A489" s="26"/>
      <c r="B489" s="26"/>
      <c r="C489" s="26"/>
      <c r="D489" s="26"/>
      <c r="E489" s="26"/>
      <c r="F489" s="26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102"/>
      <c r="R489" s="26"/>
    </row>
    <row r="490" spans="1:18" ht="15.95" customHeight="1">
      <c r="A490" s="26"/>
      <c r="B490" s="26"/>
      <c r="C490" s="26"/>
      <c r="D490" s="26"/>
      <c r="E490" s="26"/>
      <c r="F490" s="26"/>
      <c r="G490" s="26"/>
      <c r="H490" s="26"/>
      <c r="I490" s="26"/>
      <c r="J490" s="26"/>
      <c r="K490" s="26"/>
      <c r="L490" s="26"/>
      <c r="M490" s="26"/>
      <c r="N490" s="26"/>
      <c r="O490" s="26"/>
      <c r="P490" s="26"/>
      <c r="Q490" s="102"/>
      <c r="R490" s="26"/>
    </row>
    <row r="491" spans="1:18" ht="15.95" customHeight="1">
      <c r="A491" s="26"/>
      <c r="B491" s="26"/>
      <c r="C491" s="26"/>
      <c r="D491" s="26"/>
      <c r="E491" s="26"/>
      <c r="F491" s="26"/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102"/>
      <c r="R491" s="26"/>
    </row>
    <row r="492" spans="1:18" ht="15.95" customHeight="1">
      <c r="A492" s="26"/>
      <c r="B492" s="26"/>
      <c r="C492" s="26"/>
      <c r="D492" s="26"/>
      <c r="E492" s="26"/>
      <c r="F492" s="26"/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102"/>
      <c r="R492" s="26"/>
    </row>
    <row r="493" spans="1:18" ht="15.95" customHeight="1">
      <c r="A493" s="26"/>
      <c r="B493" s="26"/>
      <c r="C493" s="26"/>
      <c r="D493" s="26"/>
      <c r="E493" s="26"/>
      <c r="F493" s="26"/>
      <c r="G493" s="26"/>
      <c r="H493" s="26"/>
      <c r="I493" s="26"/>
      <c r="J493" s="26"/>
      <c r="K493" s="26"/>
      <c r="L493" s="26"/>
      <c r="M493" s="26"/>
      <c r="N493" s="26"/>
      <c r="O493" s="26"/>
      <c r="P493" s="26"/>
      <c r="Q493" s="102"/>
      <c r="R493" s="26"/>
    </row>
    <row r="494" spans="1:18" ht="15.95" customHeight="1">
      <c r="A494" s="26"/>
      <c r="B494" s="26"/>
      <c r="C494" s="26"/>
      <c r="D494" s="26"/>
      <c r="E494" s="26"/>
      <c r="F494" s="26"/>
      <c r="G494" s="26"/>
      <c r="H494" s="26"/>
      <c r="I494" s="26"/>
      <c r="J494" s="26"/>
      <c r="K494" s="26"/>
      <c r="L494" s="26"/>
      <c r="M494" s="26"/>
      <c r="N494" s="26"/>
      <c r="O494" s="26"/>
      <c r="P494" s="26"/>
      <c r="Q494" s="102"/>
      <c r="R494" s="26"/>
    </row>
    <row r="495" spans="1:18" ht="15.95" customHeight="1">
      <c r="A495" s="26"/>
      <c r="B495" s="26"/>
      <c r="C495" s="26"/>
      <c r="D495" s="26"/>
      <c r="E495" s="26"/>
      <c r="F495" s="26"/>
      <c r="G495" s="26"/>
      <c r="H495" s="26"/>
      <c r="I495" s="26"/>
      <c r="J495" s="26"/>
      <c r="K495" s="26"/>
      <c r="L495" s="26"/>
      <c r="M495" s="26"/>
      <c r="N495" s="26"/>
      <c r="O495" s="26"/>
      <c r="P495" s="26"/>
      <c r="Q495" s="102"/>
      <c r="R495" s="26"/>
    </row>
    <row r="496" spans="1:18" ht="15.95" customHeight="1">
      <c r="A496" s="26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102"/>
      <c r="R496" s="26"/>
    </row>
    <row r="497" spans="1:18" ht="15.95" customHeight="1">
      <c r="A497" s="26"/>
      <c r="B497" s="26"/>
      <c r="C497" s="26"/>
      <c r="D497" s="26"/>
      <c r="E497" s="26"/>
      <c r="F497" s="26"/>
      <c r="G497" s="26"/>
      <c r="H497" s="26"/>
      <c r="I497" s="26"/>
      <c r="J497" s="26"/>
      <c r="K497" s="26"/>
      <c r="L497" s="26"/>
      <c r="M497" s="26"/>
      <c r="N497" s="26"/>
      <c r="O497" s="26"/>
      <c r="P497" s="26"/>
      <c r="Q497" s="102"/>
      <c r="R497" s="26"/>
    </row>
    <row r="498" spans="1:18" ht="15.95" customHeight="1">
      <c r="A498" s="26"/>
      <c r="B498" s="26"/>
      <c r="C498" s="26"/>
      <c r="D498" s="26"/>
      <c r="E498" s="26"/>
      <c r="F498" s="26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102"/>
      <c r="R498" s="26"/>
    </row>
    <row r="499" spans="1:18" ht="15.95" customHeight="1">
      <c r="A499" s="26"/>
      <c r="B499" s="26"/>
      <c r="C499" s="26"/>
      <c r="D499" s="26"/>
      <c r="E499" s="26"/>
      <c r="F499" s="26"/>
      <c r="G499" s="26"/>
      <c r="H499" s="26"/>
      <c r="I499" s="26"/>
      <c r="J499" s="26"/>
      <c r="K499" s="26"/>
      <c r="L499" s="26"/>
      <c r="M499" s="26"/>
      <c r="N499" s="26"/>
      <c r="O499" s="26"/>
      <c r="P499" s="26"/>
      <c r="Q499" s="102"/>
      <c r="R499" s="26"/>
    </row>
    <row r="500" spans="1:18" ht="15.95" customHeight="1">
      <c r="A500" s="26"/>
      <c r="B500" s="26"/>
      <c r="C500" s="26"/>
      <c r="D500" s="26"/>
      <c r="E500" s="26"/>
      <c r="F500" s="26"/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102"/>
      <c r="R500" s="26"/>
    </row>
    <row r="501" spans="1:18" ht="15.95" customHeight="1">
      <c r="A501" s="26"/>
      <c r="B501" s="26"/>
      <c r="C501" s="26"/>
      <c r="D501" s="26"/>
      <c r="E501" s="26"/>
      <c r="F501" s="26"/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102"/>
      <c r="R501" s="26"/>
    </row>
    <row r="502" spans="1:18" ht="15.95" customHeight="1">
      <c r="A502" s="26"/>
      <c r="B502" s="26"/>
      <c r="C502" s="26"/>
      <c r="D502" s="26"/>
      <c r="E502" s="26"/>
      <c r="F502" s="26"/>
      <c r="G502" s="26"/>
      <c r="H502" s="26"/>
      <c r="I502" s="26"/>
      <c r="J502" s="26"/>
      <c r="K502" s="26"/>
      <c r="L502" s="26"/>
      <c r="M502" s="26"/>
      <c r="N502" s="26"/>
      <c r="O502" s="26"/>
      <c r="P502" s="26"/>
      <c r="Q502" s="102"/>
      <c r="R502" s="26"/>
    </row>
    <row r="503" spans="1:18" ht="15.95" customHeight="1">
      <c r="A503" s="26"/>
      <c r="B503" s="26"/>
      <c r="C503" s="26"/>
      <c r="D503" s="26"/>
      <c r="E503" s="26"/>
      <c r="F503" s="26"/>
      <c r="G503" s="26"/>
      <c r="H503" s="26"/>
      <c r="I503" s="26"/>
      <c r="J503" s="26"/>
      <c r="K503" s="26"/>
      <c r="L503" s="26"/>
      <c r="M503" s="26"/>
      <c r="N503" s="26"/>
      <c r="O503" s="26"/>
      <c r="P503" s="26"/>
      <c r="Q503" s="102"/>
      <c r="R503" s="26"/>
    </row>
    <row r="504" spans="1:18" ht="15.95" customHeight="1">
      <c r="A504" s="26"/>
      <c r="B504" s="26"/>
      <c r="C504" s="26"/>
      <c r="D504" s="26"/>
      <c r="E504" s="26"/>
      <c r="F504" s="26"/>
      <c r="G504" s="26"/>
      <c r="H504" s="26"/>
      <c r="I504" s="26"/>
      <c r="J504" s="26"/>
      <c r="K504" s="26"/>
      <c r="L504" s="26"/>
      <c r="M504" s="26"/>
      <c r="N504" s="26"/>
      <c r="O504" s="26"/>
      <c r="P504" s="26"/>
      <c r="Q504" s="102"/>
      <c r="R504" s="26"/>
    </row>
    <row r="505" spans="1:18" ht="15.95" customHeight="1">
      <c r="A505" s="26"/>
      <c r="B505" s="26"/>
      <c r="C505" s="26"/>
      <c r="D505" s="26"/>
      <c r="E505" s="26"/>
      <c r="F505" s="26"/>
      <c r="G505" s="26"/>
      <c r="H505" s="26"/>
      <c r="I505" s="26"/>
      <c r="J505" s="26"/>
      <c r="K505" s="26"/>
      <c r="L505" s="26"/>
      <c r="M505" s="26"/>
      <c r="N505" s="26"/>
      <c r="O505" s="26"/>
      <c r="P505" s="26"/>
      <c r="Q505" s="102"/>
      <c r="R505" s="26"/>
    </row>
    <row r="506" spans="1:18" ht="15.95" customHeight="1">
      <c r="A506" s="26"/>
      <c r="B506" s="26"/>
      <c r="C506" s="26"/>
      <c r="D506" s="26"/>
      <c r="E506" s="26"/>
      <c r="F506" s="26"/>
      <c r="G506" s="26"/>
      <c r="H506" s="26"/>
      <c r="I506" s="26"/>
      <c r="J506" s="26"/>
      <c r="K506" s="26"/>
      <c r="L506" s="26"/>
      <c r="M506" s="26"/>
      <c r="N506" s="26"/>
      <c r="O506" s="26"/>
      <c r="P506" s="26"/>
      <c r="Q506" s="102"/>
      <c r="R506" s="26"/>
    </row>
    <row r="507" spans="1:18" ht="15.95" customHeight="1">
      <c r="A507" s="26"/>
      <c r="B507" s="26"/>
      <c r="C507" s="26"/>
      <c r="D507" s="26"/>
      <c r="E507" s="26"/>
      <c r="F507" s="26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102"/>
      <c r="R507" s="26"/>
    </row>
    <row r="508" spans="1:18" ht="15.95" customHeight="1">
      <c r="A508" s="26"/>
      <c r="B508" s="26"/>
      <c r="C508" s="26"/>
      <c r="D508" s="26"/>
      <c r="E508" s="26"/>
      <c r="F508" s="26"/>
      <c r="G508" s="26"/>
      <c r="H508" s="26"/>
      <c r="I508" s="26"/>
      <c r="J508" s="26"/>
      <c r="K508" s="26"/>
      <c r="L508" s="26"/>
      <c r="M508" s="26"/>
      <c r="N508" s="26"/>
      <c r="O508" s="26"/>
      <c r="P508" s="26"/>
      <c r="Q508" s="102"/>
      <c r="R508" s="26"/>
    </row>
    <row r="509" spans="1:18" ht="15.95" customHeight="1">
      <c r="A509" s="26"/>
      <c r="B509" s="26"/>
      <c r="C509" s="26"/>
      <c r="D509" s="26"/>
      <c r="E509" s="26"/>
      <c r="F509" s="26"/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102"/>
      <c r="R509" s="26"/>
    </row>
    <row r="510" spans="1:18" ht="15.95" customHeight="1">
      <c r="A510" s="26"/>
      <c r="B510" s="26"/>
      <c r="C510" s="26"/>
      <c r="D510" s="26"/>
      <c r="E510" s="26"/>
      <c r="F510" s="26"/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102"/>
      <c r="R510" s="26"/>
    </row>
    <row r="511" spans="1:18" ht="15.95" customHeight="1">
      <c r="A511" s="26"/>
      <c r="B511" s="26"/>
      <c r="C511" s="26"/>
      <c r="D511" s="26"/>
      <c r="E511" s="26"/>
      <c r="F511" s="26"/>
      <c r="G511" s="26"/>
      <c r="H511" s="26"/>
      <c r="I511" s="26"/>
      <c r="J511" s="26"/>
      <c r="K511" s="26"/>
      <c r="L511" s="26"/>
      <c r="M511" s="26"/>
      <c r="N511" s="26"/>
      <c r="O511" s="26"/>
      <c r="P511" s="26"/>
      <c r="Q511" s="102"/>
      <c r="R511" s="26"/>
    </row>
    <row r="512" spans="1:18" ht="15.95" customHeight="1">
      <c r="A512" s="26"/>
      <c r="B512" s="26"/>
      <c r="C512" s="26"/>
      <c r="D512" s="26"/>
      <c r="E512" s="26"/>
      <c r="F512" s="26"/>
      <c r="G512" s="26"/>
      <c r="H512" s="26"/>
      <c r="I512" s="26"/>
      <c r="J512" s="26"/>
      <c r="K512" s="26"/>
      <c r="L512" s="26"/>
      <c r="M512" s="26"/>
      <c r="N512" s="26"/>
      <c r="O512" s="26"/>
      <c r="P512" s="26"/>
      <c r="Q512" s="102"/>
      <c r="R512" s="26"/>
    </row>
    <row r="513" spans="1:18" ht="15.95" customHeight="1">
      <c r="A513" s="26"/>
      <c r="B513" s="26"/>
      <c r="C513" s="26"/>
      <c r="D513" s="26"/>
      <c r="E513" s="26"/>
      <c r="F513" s="26"/>
      <c r="G513" s="26"/>
      <c r="H513" s="26"/>
      <c r="I513" s="26"/>
      <c r="J513" s="26"/>
      <c r="K513" s="26"/>
      <c r="L513" s="26"/>
      <c r="M513" s="26"/>
      <c r="N513" s="26"/>
      <c r="O513" s="26"/>
      <c r="P513" s="26"/>
      <c r="Q513" s="102"/>
      <c r="R513" s="26"/>
    </row>
    <row r="514" spans="1:18" ht="15.95" customHeight="1">
      <c r="A514" s="26"/>
      <c r="B514" s="26"/>
      <c r="C514" s="26"/>
      <c r="D514" s="26"/>
      <c r="E514" s="26"/>
      <c r="F514" s="26"/>
      <c r="G514" s="26"/>
      <c r="H514" s="26"/>
      <c r="I514" s="26"/>
      <c r="J514" s="26"/>
      <c r="K514" s="26"/>
      <c r="L514" s="26"/>
      <c r="M514" s="26"/>
      <c r="N514" s="26"/>
      <c r="O514" s="26"/>
      <c r="P514" s="26"/>
      <c r="Q514" s="102"/>
      <c r="R514" s="26"/>
    </row>
    <row r="515" spans="1:18" ht="15.95" customHeight="1">
      <c r="A515" s="26"/>
      <c r="B515" s="26"/>
      <c r="C515" s="26"/>
      <c r="D515" s="26"/>
      <c r="E515" s="26"/>
      <c r="F515" s="26"/>
      <c r="G515" s="26"/>
      <c r="H515" s="26"/>
      <c r="I515" s="26"/>
      <c r="J515" s="26"/>
      <c r="K515" s="26"/>
      <c r="L515" s="26"/>
      <c r="M515" s="26"/>
      <c r="N515" s="26"/>
      <c r="O515" s="26"/>
      <c r="P515" s="26"/>
      <c r="Q515" s="102"/>
      <c r="R515" s="26"/>
    </row>
    <row r="516" spans="1:18" ht="15.95" customHeight="1">
      <c r="A516" s="26"/>
      <c r="B516" s="26"/>
      <c r="C516" s="26"/>
      <c r="D516" s="26"/>
      <c r="E516" s="26"/>
      <c r="F516" s="26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102"/>
      <c r="R516" s="26"/>
    </row>
    <row r="517" spans="1:18" ht="15.95" customHeight="1">
      <c r="A517" s="26"/>
      <c r="B517" s="26"/>
      <c r="C517" s="26"/>
      <c r="D517" s="26"/>
      <c r="E517" s="26"/>
      <c r="F517" s="26"/>
      <c r="G517" s="26"/>
      <c r="H517" s="26"/>
      <c r="I517" s="26"/>
      <c r="J517" s="26"/>
      <c r="K517" s="26"/>
      <c r="L517" s="26"/>
      <c r="M517" s="26"/>
      <c r="N517" s="26"/>
      <c r="O517" s="26"/>
      <c r="P517" s="26"/>
      <c r="Q517" s="102"/>
      <c r="R517" s="26"/>
    </row>
    <row r="518" spans="1:18" ht="15.95" customHeight="1">
      <c r="A518" s="26"/>
      <c r="B518" s="26"/>
      <c r="C518" s="26"/>
      <c r="D518" s="26"/>
      <c r="E518" s="26"/>
      <c r="F518" s="26"/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102"/>
      <c r="R518" s="26"/>
    </row>
    <row r="519" spans="1:18" ht="15.95" customHeight="1">
      <c r="A519" s="26"/>
      <c r="B519" s="26"/>
      <c r="C519" s="26"/>
      <c r="D519" s="26"/>
      <c r="E519" s="26"/>
      <c r="F519" s="26"/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102"/>
      <c r="R519" s="26"/>
    </row>
    <row r="520" spans="1:18" ht="15.95" customHeight="1">
      <c r="A520" s="26"/>
      <c r="B520" s="26"/>
      <c r="C520" s="26"/>
      <c r="D520" s="26"/>
      <c r="E520" s="26"/>
      <c r="F520" s="26"/>
      <c r="G520" s="26"/>
      <c r="H520" s="26"/>
      <c r="I520" s="26"/>
      <c r="J520" s="26"/>
      <c r="K520" s="26"/>
      <c r="L520" s="26"/>
      <c r="M520" s="26"/>
      <c r="N520" s="26"/>
      <c r="O520" s="26"/>
      <c r="P520" s="26"/>
      <c r="Q520" s="102"/>
      <c r="R520" s="26"/>
    </row>
    <row r="521" spans="1:18" ht="15.95" customHeight="1">
      <c r="A521" s="26"/>
      <c r="B521" s="26"/>
      <c r="C521" s="26"/>
      <c r="D521" s="26"/>
      <c r="E521" s="26"/>
      <c r="F521" s="26"/>
      <c r="G521" s="26"/>
      <c r="H521" s="26"/>
      <c r="I521" s="26"/>
      <c r="J521" s="26"/>
      <c r="K521" s="26"/>
      <c r="L521" s="26"/>
      <c r="M521" s="26"/>
      <c r="N521" s="26"/>
      <c r="O521" s="26"/>
      <c r="P521" s="26"/>
      <c r="Q521" s="102"/>
      <c r="R521" s="26"/>
    </row>
    <row r="522" spans="1:18" ht="15.95" customHeight="1">
      <c r="A522" s="26"/>
      <c r="B522" s="26"/>
      <c r="C522" s="26"/>
      <c r="D522" s="26"/>
      <c r="E522" s="26"/>
      <c r="F522" s="26"/>
      <c r="G522" s="26"/>
      <c r="H522" s="26"/>
      <c r="I522" s="26"/>
      <c r="J522" s="26"/>
      <c r="K522" s="26"/>
      <c r="L522" s="26"/>
      <c r="M522" s="26"/>
      <c r="N522" s="26"/>
      <c r="O522" s="26"/>
      <c r="P522" s="26"/>
      <c r="Q522" s="102"/>
      <c r="R522" s="26"/>
    </row>
    <row r="523" spans="1:18" ht="15.95" customHeight="1">
      <c r="A523" s="26"/>
      <c r="B523" s="26"/>
      <c r="C523" s="26"/>
      <c r="D523" s="26"/>
      <c r="E523" s="26"/>
      <c r="F523" s="26"/>
      <c r="G523" s="26"/>
      <c r="H523" s="26"/>
      <c r="I523" s="26"/>
      <c r="J523" s="26"/>
      <c r="K523" s="26"/>
      <c r="L523" s="26"/>
      <c r="M523" s="26"/>
      <c r="N523" s="26"/>
      <c r="O523" s="26"/>
      <c r="P523" s="26"/>
      <c r="Q523" s="102"/>
      <c r="R523" s="26"/>
    </row>
    <row r="524" spans="1:18" ht="15.95" customHeight="1">
      <c r="A524" s="26"/>
      <c r="B524" s="26"/>
      <c r="C524" s="26"/>
      <c r="D524" s="26"/>
      <c r="E524" s="26"/>
      <c r="F524" s="26"/>
      <c r="G524" s="26"/>
      <c r="H524" s="26"/>
      <c r="I524" s="26"/>
      <c r="J524" s="26"/>
      <c r="K524" s="26"/>
      <c r="L524" s="26"/>
      <c r="M524" s="26"/>
      <c r="N524" s="26"/>
      <c r="O524" s="26"/>
      <c r="P524" s="26"/>
      <c r="Q524" s="102"/>
      <c r="R524" s="26"/>
    </row>
    <row r="525" spans="1:18" ht="15.95" customHeight="1">
      <c r="A525" s="26"/>
      <c r="B525" s="26"/>
      <c r="C525" s="26"/>
      <c r="D525" s="26"/>
      <c r="E525" s="26"/>
      <c r="F525" s="26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102"/>
      <c r="R525" s="26"/>
    </row>
    <row r="526" spans="1:18" ht="15.95" customHeight="1">
      <c r="A526" s="26"/>
      <c r="B526" s="26"/>
      <c r="C526" s="26"/>
      <c r="D526" s="26"/>
      <c r="E526" s="26"/>
      <c r="F526" s="26"/>
      <c r="G526" s="26"/>
      <c r="H526" s="26"/>
      <c r="I526" s="26"/>
      <c r="J526" s="26"/>
      <c r="K526" s="26"/>
      <c r="L526" s="26"/>
      <c r="M526" s="26"/>
      <c r="N526" s="26"/>
      <c r="O526" s="26"/>
      <c r="P526" s="26"/>
      <c r="Q526" s="102"/>
      <c r="R526" s="26"/>
    </row>
    <row r="527" spans="1:18" ht="15.95" customHeight="1">
      <c r="A527" s="26"/>
      <c r="B527" s="26"/>
      <c r="C527" s="26"/>
      <c r="D527" s="26"/>
      <c r="E527" s="26"/>
      <c r="F527" s="26"/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102"/>
      <c r="R527" s="26"/>
    </row>
    <row r="528" spans="1:18" ht="15.95" customHeight="1">
      <c r="A528" s="26"/>
      <c r="B528" s="26"/>
      <c r="C528" s="26"/>
      <c r="D528" s="26"/>
      <c r="E528" s="26"/>
      <c r="F528" s="26"/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102"/>
      <c r="R528" s="26"/>
    </row>
    <row r="529" spans="1:18" ht="15.95" customHeight="1">
      <c r="A529" s="26"/>
      <c r="B529" s="26"/>
      <c r="C529" s="26"/>
      <c r="D529" s="26"/>
      <c r="E529" s="26"/>
      <c r="F529" s="26"/>
      <c r="G529" s="26"/>
      <c r="H529" s="26"/>
      <c r="I529" s="26"/>
      <c r="J529" s="26"/>
      <c r="K529" s="26"/>
      <c r="L529" s="26"/>
      <c r="M529" s="26"/>
      <c r="N529" s="26"/>
      <c r="O529" s="26"/>
      <c r="P529" s="26"/>
      <c r="Q529" s="102"/>
      <c r="R529" s="26"/>
    </row>
    <row r="530" spans="1:18" ht="15.95" customHeight="1">
      <c r="A530" s="26"/>
      <c r="B530" s="26"/>
      <c r="C530" s="26"/>
      <c r="D530" s="26"/>
      <c r="E530" s="26"/>
      <c r="F530" s="26"/>
      <c r="G530" s="26"/>
      <c r="H530" s="26"/>
      <c r="I530" s="26"/>
      <c r="J530" s="26"/>
      <c r="K530" s="26"/>
      <c r="L530" s="26"/>
      <c r="M530" s="26"/>
      <c r="N530" s="26"/>
      <c r="O530" s="26"/>
      <c r="P530" s="26"/>
      <c r="Q530" s="102"/>
      <c r="R530" s="26"/>
    </row>
    <row r="531" spans="1:18" ht="15.95" customHeight="1">
      <c r="A531" s="26"/>
      <c r="B531" s="26"/>
      <c r="C531" s="26"/>
      <c r="D531" s="26"/>
      <c r="E531" s="26"/>
      <c r="F531" s="26"/>
      <c r="G531" s="26"/>
      <c r="H531" s="26"/>
      <c r="I531" s="26"/>
      <c r="J531" s="26"/>
      <c r="K531" s="26"/>
      <c r="L531" s="26"/>
      <c r="M531" s="26"/>
      <c r="N531" s="26"/>
      <c r="O531" s="26"/>
      <c r="P531" s="26"/>
      <c r="Q531" s="102"/>
      <c r="R531" s="26"/>
    </row>
    <row r="532" spans="1:18" ht="15.95" customHeight="1">
      <c r="A532" s="26"/>
      <c r="B532" s="26"/>
      <c r="C532" s="26"/>
      <c r="D532" s="26"/>
      <c r="E532" s="26"/>
      <c r="F532" s="26"/>
      <c r="G532" s="26"/>
      <c r="H532" s="26"/>
      <c r="I532" s="26"/>
      <c r="J532" s="26"/>
      <c r="K532" s="26"/>
      <c r="L532" s="26"/>
      <c r="M532" s="26"/>
      <c r="N532" s="26"/>
      <c r="O532" s="26"/>
      <c r="P532" s="26"/>
      <c r="Q532" s="102"/>
      <c r="R532" s="26"/>
    </row>
    <row r="533" spans="1:18" ht="15.95" customHeight="1">
      <c r="A533" s="26"/>
      <c r="B533" s="26"/>
      <c r="C533" s="26"/>
      <c r="D533" s="26"/>
      <c r="E533" s="26"/>
      <c r="F533" s="26"/>
      <c r="G533" s="26"/>
      <c r="H533" s="26"/>
      <c r="I533" s="26"/>
      <c r="J533" s="26"/>
      <c r="K533" s="26"/>
      <c r="L533" s="26"/>
      <c r="M533" s="26"/>
      <c r="N533" s="26"/>
      <c r="O533" s="26"/>
      <c r="P533" s="26"/>
      <c r="Q533" s="102"/>
      <c r="R533" s="26"/>
    </row>
    <row r="534" spans="1:18" ht="15.95" customHeight="1">
      <c r="A534" s="26"/>
      <c r="B534" s="26"/>
      <c r="C534" s="26"/>
      <c r="D534" s="26"/>
      <c r="E534" s="26"/>
      <c r="F534" s="26"/>
      <c r="G534" s="26"/>
      <c r="H534" s="26"/>
      <c r="I534" s="26"/>
      <c r="J534" s="26"/>
      <c r="K534" s="26"/>
      <c r="L534" s="26"/>
      <c r="M534" s="26"/>
      <c r="N534" s="26"/>
      <c r="O534" s="26"/>
      <c r="P534" s="26"/>
      <c r="Q534" s="102"/>
      <c r="R534" s="26"/>
    </row>
    <row r="535" spans="1:18" ht="15.95" customHeight="1">
      <c r="A535" s="26"/>
      <c r="B535" s="26"/>
      <c r="C535" s="26"/>
      <c r="D535" s="26"/>
      <c r="E535" s="26"/>
      <c r="F535" s="26"/>
      <c r="G535" s="26"/>
      <c r="H535" s="26"/>
      <c r="I535" s="26"/>
      <c r="J535" s="26"/>
      <c r="K535" s="26"/>
      <c r="L535" s="26"/>
      <c r="M535" s="26"/>
      <c r="N535" s="26"/>
      <c r="O535" s="26"/>
      <c r="P535" s="26"/>
      <c r="Q535" s="102"/>
      <c r="R535" s="26"/>
    </row>
    <row r="536" spans="1:18" ht="15.95" customHeight="1">
      <c r="A536" s="26"/>
      <c r="B536" s="26"/>
      <c r="C536" s="26"/>
      <c r="D536" s="26"/>
      <c r="E536" s="26"/>
      <c r="F536" s="26"/>
      <c r="G536" s="26"/>
      <c r="H536" s="26"/>
      <c r="I536" s="26"/>
      <c r="J536" s="26"/>
      <c r="K536" s="26"/>
      <c r="L536" s="26"/>
      <c r="M536" s="26"/>
      <c r="N536" s="26"/>
      <c r="O536" s="26"/>
      <c r="P536" s="26"/>
      <c r="Q536" s="102"/>
      <c r="R536" s="26"/>
    </row>
    <row r="537" spans="1:18" ht="15.95" customHeight="1">
      <c r="A537" s="26"/>
      <c r="B537" s="26"/>
      <c r="C537" s="26"/>
      <c r="D537" s="26"/>
      <c r="E537" s="26"/>
      <c r="F537" s="26"/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102"/>
      <c r="R537" s="26"/>
    </row>
    <row r="538" spans="1:18" ht="15.95" customHeight="1">
      <c r="A538" s="26"/>
      <c r="B538" s="26"/>
      <c r="C538" s="26"/>
      <c r="D538" s="26"/>
      <c r="E538" s="26"/>
      <c r="F538" s="26"/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102"/>
      <c r="R538" s="26"/>
    </row>
    <row r="539" spans="1:18" ht="15.95" customHeight="1">
      <c r="A539" s="26"/>
      <c r="B539" s="26"/>
      <c r="C539" s="26"/>
      <c r="D539" s="26"/>
      <c r="E539" s="26"/>
      <c r="F539" s="26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102"/>
      <c r="R539" s="26"/>
    </row>
    <row r="540" spans="1:18" ht="15.95" customHeight="1">
      <c r="A540" s="26"/>
      <c r="B540" s="26"/>
      <c r="C540" s="26"/>
      <c r="D540" s="26"/>
      <c r="E540" s="26"/>
      <c r="F540" s="26"/>
      <c r="G540" s="26"/>
      <c r="H540" s="26"/>
      <c r="I540" s="26"/>
      <c r="J540" s="26"/>
      <c r="K540" s="26"/>
      <c r="L540" s="26"/>
      <c r="M540" s="26"/>
      <c r="N540" s="26"/>
      <c r="O540" s="26"/>
      <c r="P540" s="26"/>
      <c r="Q540" s="102"/>
      <c r="R540" s="26"/>
    </row>
    <row r="541" spans="1:18" ht="15.95" customHeight="1">
      <c r="A541" s="26"/>
      <c r="B541" s="26"/>
      <c r="C541" s="26"/>
      <c r="D541" s="26"/>
      <c r="E541" s="26"/>
      <c r="F541" s="26"/>
      <c r="G541" s="26"/>
      <c r="H541" s="26"/>
      <c r="I541" s="26"/>
      <c r="J541" s="26"/>
      <c r="K541" s="26"/>
      <c r="L541" s="26"/>
      <c r="M541" s="26"/>
      <c r="N541" s="26"/>
      <c r="O541" s="26"/>
      <c r="P541" s="26"/>
      <c r="Q541" s="102"/>
      <c r="R541" s="26"/>
    </row>
    <row r="542" spans="1:18" ht="15.95" customHeight="1">
      <c r="A542" s="26"/>
      <c r="B542" s="26"/>
      <c r="C542" s="26"/>
      <c r="D542" s="26"/>
      <c r="E542" s="26"/>
      <c r="F542" s="26"/>
      <c r="G542" s="26"/>
      <c r="H542" s="26"/>
      <c r="I542" s="26"/>
      <c r="J542" s="26"/>
      <c r="K542" s="26"/>
      <c r="L542" s="26"/>
      <c r="M542" s="26"/>
      <c r="N542" s="26"/>
      <c r="O542" s="26"/>
      <c r="P542" s="26"/>
      <c r="Q542" s="102"/>
      <c r="R542" s="26"/>
    </row>
    <row r="543" spans="1:18" ht="15.95" customHeight="1">
      <c r="A543" s="26"/>
      <c r="B543" s="26"/>
      <c r="C543" s="26"/>
      <c r="D543" s="26"/>
      <c r="E543" s="26"/>
      <c r="F543" s="26"/>
      <c r="G543" s="26"/>
      <c r="H543" s="26"/>
      <c r="I543" s="26"/>
      <c r="J543" s="26"/>
      <c r="K543" s="26"/>
      <c r="L543" s="26"/>
      <c r="M543" s="26"/>
      <c r="N543" s="26"/>
      <c r="O543" s="26"/>
      <c r="P543" s="26"/>
      <c r="Q543" s="102"/>
      <c r="R543" s="26"/>
    </row>
    <row r="544" spans="1:18" ht="15.95" customHeight="1">
      <c r="A544" s="26"/>
      <c r="B544" s="26"/>
      <c r="C544" s="26"/>
      <c r="D544" s="26"/>
      <c r="E544" s="26"/>
      <c r="F544" s="26"/>
      <c r="G544" s="26"/>
      <c r="H544" s="26"/>
      <c r="I544" s="26"/>
      <c r="J544" s="26"/>
      <c r="K544" s="26"/>
      <c r="L544" s="26"/>
      <c r="M544" s="26"/>
      <c r="N544" s="26"/>
      <c r="O544" s="26"/>
      <c r="P544" s="26"/>
      <c r="Q544" s="102"/>
      <c r="R544" s="26"/>
    </row>
    <row r="545" spans="1:18" ht="15.95" customHeight="1">
      <c r="A545" s="26"/>
      <c r="B545" s="26"/>
      <c r="C545" s="26"/>
      <c r="D545" s="26"/>
      <c r="E545" s="26"/>
      <c r="F545" s="26"/>
      <c r="G545" s="26"/>
      <c r="H545" s="26"/>
      <c r="I545" s="26"/>
      <c r="J545" s="26"/>
      <c r="K545" s="26"/>
      <c r="L545" s="26"/>
      <c r="M545" s="26"/>
      <c r="N545" s="26"/>
      <c r="O545" s="26"/>
      <c r="P545" s="26"/>
      <c r="Q545" s="102"/>
      <c r="R545" s="26"/>
    </row>
    <row r="546" spans="1:18" ht="15.95" customHeight="1">
      <c r="A546" s="26"/>
      <c r="B546" s="26"/>
      <c r="C546" s="26"/>
      <c r="D546" s="26"/>
      <c r="E546" s="26"/>
      <c r="F546" s="26"/>
      <c r="G546" s="26"/>
      <c r="H546" s="26"/>
      <c r="I546" s="26"/>
      <c r="J546" s="26"/>
      <c r="K546" s="26"/>
      <c r="L546" s="26"/>
      <c r="M546" s="26"/>
      <c r="N546" s="26"/>
      <c r="O546" s="26"/>
      <c r="P546" s="26"/>
      <c r="Q546" s="102"/>
      <c r="R546" s="26"/>
    </row>
    <row r="547" spans="1:18" ht="15.95" customHeight="1">
      <c r="A547" s="26"/>
      <c r="B547" s="26"/>
      <c r="C547" s="26"/>
      <c r="D547" s="26"/>
      <c r="E547" s="26"/>
      <c r="F547" s="26"/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102"/>
      <c r="R547" s="26"/>
    </row>
    <row r="548" spans="1:18" ht="15.95" customHeight="1">
      <c r="A548" s="26"/>
      <c r="B548" s="26"/>
      <c r="C548" s="26"/>
      <c r="D548" s="26"/>
      <c r="E548" s="26"/>
      <c r="F548" s="26"/>
      <c r="G548" s="26"/>
      <c r="H548" s="26"/>
      <c r="I548" s="26"/>
      <c r="J548" s="26"/>
      <c r="K548" s="26"/>
      <c r="L548" s="26"/>
      <c r="M548" s="26"/>
      <c r="N548" s="26"/>
      <c r="O548" s="26"/>
      <c r="P548" s="26"/>
      <c r="Q548" s="102"/>
      <c r="R548" s="26"/>
    </row>
    <row r="549" spans="1:18" ht="15.95" customHeight="1">
      <c r="A549" s="26"/>
      <c r="B549" s="26"/>
      <c r="C549" s="26"/>
      <c r="D549" s="26"/>
      <c r="E549" s="26"/>
      <c r="F549" s="26"/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R549" s="26"/>
    </row>
    <row r="550" spans="1:18" ht="15.95" customHeight="1">
      <c r="A550" s="26"/>
      <c r="B550" s="26"/>
      <c r="C550" s="26"/>
      <c r="D550" s="26"/>
      <c r="E550" s="26"/>
      <c r="F550" s="26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R550" s="26"/>
    </row>
    <row r="551" spans="1:18" ht="15.95" customHeight="1">
      <c r="A551" s="26"/>
      <c r="B551" s="26"/>
      <c r="C551" s="26"/>
      <c r="D551" s="26"/>
      <c r="E551" s="26"/>
      <c r="F551" s="26"/>
      <c r="G551" s="26"/>
      <c r="H551" s="26"/>
      <c r="I551" s="26"/>
      <c r="J551" s="26"/>
      <c r="K551" s="26"/>
      <c r="L551" s="26"/>
      <c r="M551" s="26"/>
      <c r="N551" s="26"/>
      <c r="O551" s="26"/>
      <c r="P551" s="26"/>
      <c r="R551" s="26"/>
    </row>
    <row r="552" spans="1:18" ht="15.95" customHeight="1">
      <c r="A552" s="26"/>
      <c r="B552" s="26"/>
      <c r="C552" s="26"/>
      <c r="D552" s="26"/>
      <c r="E552" s="26"/>
      <c r="F552" s="26"/>
      <c r="G552" s="26"/>
      <c r="H552" s="26"/>
      <c r="I552" s="26"/>
      <c r="J552" s="26"/>
      <c r="K552" s="26"/>
      <c r="L552" s="26"/>
      <c r="M552" s="26"/>
      <c r="N552" s="26"/>
      <c r="O552" s="26"/>
      <c r="P552" s="26"/>
      <c r="R552" s="26"/>
    </row>
    <row r="553" spans="1:18" ht="15.95" customHeight="1">
      <c r="A553" s="26"/>
      <c r="B553" s="26"/>
      <c r="C553" s="26"/>
      <c r="D553" s="26"/>
      <c r="E553" s="26"/>
      <c r="F553" s="26"/>
      <c r="G553" s="26"/>
      <c r="H553" s="26"/>
      <c r="I553" s="26"/>
      <c r="J553" s="26"/>
      <c r="K553" s="26"/>
      <c r="L553" s="26"/>
      <c r="M553" s="26"/>
      <c r="N553" s="26"/>
      <c r="O553" s="26"/>
      <c r="P553" s="26"/>
      <c r="R553" s="26"/>
    </row>
    <row r="554" spans="1:18" ht="15.95" customHeight="1">
      <c r="A554" s="26"/>
      <c r="B554" s="26"/>
      <c r="C554" s="26"/>
      <c r="D554" s="26"/>
      <c r="E554" s="26"/>
      <c r="F554" s="26"/>
      <c r="G554" s="26"/>
      <c r="H554" s="26"/>
      <c r="I554" s="26"/>
      <c r="J554" s="26"/>
      <c r="K554" s="26"/>
      <c r="L554" s="26"/>
      <c r="M554" s="26"/>
      <c r="N554" s="26"/>
      <c r="O554" s="26"/>
      <c r="P554" s="26"/>
      <c r="R554" s="26"/>
    </row>
    <row r="555" spans="1:18" ht="15.95" customHeight="1">
      <c r="A555" s="26"/>
      <c r="B555" s="26"/>
      <c r="C555" s="26"/>
      <c r="D555" s="26"/>
      <c r="E555" s="26"/>
      <c r="F555" s="26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R555" s="26"/>
    </row>
    <row r="556" spans="1:18" ht="15.95" customHeight="1">
      <c r="A556" s="26"/>
      <c r="B556" s="26"/>
      <c r="C556" s="26"/>
      <c r="D556" s="26"/>
      <c r="E556" s="26"/>
      <c r="F556" s="26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R556" s="26"/>
    </row>
    <row r="557" spans="1:18" ht="15.95" customHeight="1">
      <c r="A557" s="26"/>
      <c r="B557" s="26"/>
      <c r="C557" s="26"/>
      <c r="D557" s="26"/>
      <c r="E557" s="26"/>
      <c r="F557" s="26"/>
      <c r="G557" s="26"/>
      <c r="H557" s="26"/>
      <c r="I557" s="26"/>
      <c r="J557" s="26"/>
      <c r="K557" s="26"/>
      <c r="L557" s="26"/>
      <c r="M557" s="26"/>
      <c r="N557" s="26"/>
      <c r="O557" s="26"/>
      <c r="P557" s="26"/>
      <c r="R557" s="26"/>
    </row>
    <row r="558" spans="1:18" ht="15.95" customHeight="1">
      <c r="A558" s="26"/>
      <c r="B558" s="26"/>
      <c r="C558" s="26"/>
      <c r="D558" s="26"/>
      <c r="E558" s="26"/>
      <c r="F558" s="26"/>
      <c r="G558" s="26"/>
      <c r="H558" s="26"/>
      <c r="I558" s="26"/>
      <c r="J558" s="26"/>
      <c r="K558" s="26"/>
      <c r="L558" s="26"/>
      <c r="M558" s="26"/>
      <c r="N558" s="26"/>
      <c r="O558" s="26"/>
      <c r="P558" s="26"/>
      <c r="R558" s="26"/>
    </row>
    <row r="559" spans="1:18" ht="15.95" customHeight="1">
      <c r="A559" s="26"/>
      <c r="B559" s="26"/>
      <c r="C559" s="26"/>
      <c r="D559" s="26"/>
      <c r="E559" s="26"/>
      <c r="F559" s="26"/>
      <c r="G559" s="26"/>
      <c r="H559" s="26"/>
      <c r="I559" s="26"/>
      <c r="J559" s="26"/>
      <c r="K559" s="26"/>
      <c r="L559" s="26"/>
      <c r="M559" s="26"/>
      <c r="N559" s="26"/>
      <c r="O559" s="26"/>
      <c r="P559" s="26"/>
      <c r="R559" s="26"/>
    </row>
    <row r="560" spans="1:18" ht="15.95" customHeight="1">
      <c r="A560" s="26"/>
      <c r="B560" s="26"/>
      <c r="C560" s="26"/>
      <c r="D560" s="26"/>
      <c r="E560" s="26"/>
      <c r="F560" s="26"/>
      <c r="G560" s="26"/>
      <c r="H560" s="26"/>
      <c r="I560" s="26"/>
      <c r="J560" s="26"/>
      <c r="K560" s="26"/>
      <c r="L560" s="26"/>
      <c r="M560" s="26"/>
      <c r="N560" s="26"/>
      <c r="O560" s="26"/>
      <c r="P560" s="26"/>
      <c r="R560" s="26"/>
    </row>
    <row r="561" spans="1:18" ht="15.95" customHeight="1">
      <c r="A561" s="26"/>
      <c r="B561" s="26"/>
      <c r="C561" s="26"/>
      <c r="D561" s="26"/>
      <c r="E561" s="26"/>
      <c r="F561" s="26"/>
      <c r="G561" s="26"/>
      <c r="H561" s="26"/>
      <c r="I561" s="26"/>
      <c r="J561" s="26"/>
      <c r="K561" s="26"/>
      <c r="L561" s="26"/>
      <c r="M561" s="26"/>
      <c r="N561" s="26"/>
      <c r="O561" s="26"/>
      <c r="P561" s="26"/>
      <c r="R561" s="26"/>
    </row>
    <row r="562" spans="1:18" ht="15.95" customHeight="1">
      <c r="A562" s="26"/>
      <c r="B562" s="26"/>
      <c r="C562" s="26"/>
      <c r="D562" s="26"/>
      <c r="E562" s="26"/>
      <c r="F562" s="26"/>
      <c r="G562" s="26"/>
      <c r="H562" s="26"/>
      <c r="I562" s="26"/>
      <c r="J562" s="26"/>
      <c r="K562" s="26"/>
      <c r="L562" s="26"/>
      <c r="M562" s="26"/>
      <c r="N562" s="26"/>
      <c r="O562" s="26"/>
      <c r="P562" s="26"/>
      <c r="R562" s="26"/>
    </row>
    <row r="563" spans="1:18" ht="15.95" customHeight="1">
      <c r="A563" s="26"/>
      <c r="B563" s="26"/>
      <c r="C563" s="26"/>
      <c r="D563" s="26"/>
      <c r="E563" s="26"/>
      <c r="F563" s="26"/>
      <c r="G563" s="26"/>
      <c r="H563" s="26"/>
      <c r="I563" s="26"/>
      <c r="J563" s="26"/>
      <c r="K563" s="26"/>
      <c r="L563" s="26"/>
      <c r="M563" s="26"/>
      <c r="N563" s="26"/>
      <c r="O563" s="26"/>
      <c r="P563" s="26"/>
      <c r="R563" s="26"/>
    </row>
    <row r="564" spans="1:18" ht="15.95" customHeight="1">
      <c r="A564" s="26"/>
      <c r="B564" s="26"/>
      <c r="C564" s="26"/>
      <c r="D564" s="26"/>
      <c r="E564" s="26"/>
      <c r="F564" s="26"/>
      <c r="G564" s="26"/>
      <c r="H564" s="26"/>
      <c r="I564" s="26"/>
      <c r="J564" s="26"/>
      <c r="K564" s="26"/>
      <c r="L564" s="26"/>
      <c r="M564" s="26"/>
      <c r="N564" s="26"/>
      <c r="O564" s="26"/>
      <c r="P564" s="26"/>
      <c r="Q564" s="26"/>
      <c r="R564" s="26"/>
    </row>
    <row r="565" spans="1:18" ht="15.95" customHeight="1">
      <c r="A565" s="26"/>
      <c r="B565" s="26"/>
      <c r="C565" s="26"/>
      <c r="D565" s="26"/>
      <c r="E565" s="26"/>
      <c r="F565" s="26"/>
      <c r="G565" s="26"/>
      <c r="H565" s="26"/>
      <c r="I565" s="26"/>
      <c r="J565" s="26"/>
      <c r="K565" s="26"/>
      <c r="L565" s="26"/>
      <c r="M565" s="26"/>
      <c r="N565" s="26"/>
      <c r="O565" s="26"/>
      <c r="P565" s="26"/>
      <c r="Q565" s="26"/>
      <c r="R565" s="26"/>
    </row>
    <row r="566" spans="1:18" ht="15.95" customHeight="1">
      <c r="A566" s="26"/>
      <c r="B566" s="26"/>
      <c r="C566" s="26"/>
      <c r="D566" s="26"/>
      <c r="E566" s="26"/>
      <c r="F566" s="26"/>
      <c r="G566" s="26"/>
      <c r="H566" s="26"/>
      <c r="I566" s="26"/>
      <c r="J566" s="26"/>
      <c r="K566" s="26"/>
      <c r="L566" s="26"/>
      <c r="M566" s="26"/>
      <c r="N566" s="26"/>
      <c r="O566" s="26"/>
      <c r="P566" s="26"/>
      <c r="Q566" s="26"/>
      <c r="R566" s="26"/>
    </row>
    <row r="567" spans="1:18" ht="15.95" customHeight="1">
      <c r="A567" s="26"/>
      <c r="B567" s="26"/>
      <c r="C567" s="26"/>
      <c r="D567" s="26"/>
      <c r="E567" s="26"/>
      <c r="F567" s="26"/>
      <c r="G567" s="26"/>
      <c r="H567" s="26"/>
      <c r="I567" s="26"/>
      <c r="J567" s="26"/>
      <c r="K567" s="26"/>
      <c r="L567" s="26"/>
      <c r="M567" s="26"/>
      <c r="N567" s="26"/>
      <c r="O567" s="26"/>
      <c r="P567" s="26"/>
      <c r="Q567" s="26"/>
      <c r="R567" s="26"/>
    </row>
    <row r="568" spans="1:18" ht="15.95" customHeight="1">
      <c r="A568" s="26"/>
      <c r="B568" s="26"/>
      <c r="C568" s="26"/>
      <c r="D568" s="26"/>
      <c r="E568" s="26"/>
      <c r="F568" s="26"/>
      <c r="G568" s="26"/>
      <c r="H568" s="26"/>
      <c r="I568" s="26"/>
      <c r="J568" s="26"/>
      <c r="K568" s="26"/>
      <c r="L568" s="26"/>
      <c r="M568" s="26"/>
      <c r="N568" s="26"/>
      <c r="O568" s="26"/>
      <c r="P568" s="26"/>
      <c r="Q568" s="26"/>
      <c r="R568" s="26"/>
    </row>
    <row r="569" spans="1:18" ht="15.95" customHeight="1">
      <c r="A569" s="26"/>
      <c r="B569" s="26"/>
      <c r="C569" s="26"/>
      <c r="D569" s="26"/>
      <c r="E569" s="26"/>
      <c r="F569" s="26"/>
      <c r="G569" s="26"/>
      <c r="H569" s="26"/>
      <c r="I569" s="26"/>
      <c r="J569" s="26"/>
      <c r="K569" s="26"/>
      <c r="L569" s="26"/>
      <c r="M569" s="26"/>
      <c r="N569" s="26"/>
      <c r="O569" s="26"/>
      <c r="P569" s="26"/>
      <c r="Q569" s="26"/>
      <c r="R569" s="26"/>
    </row>
    <row r="570" spans="1:18" ht="15.95" customHeight="1">
      <c r="A570" s="26"/>
      <c r="B570" s="26"/>
      <c r="C570" s="26"/>
      <c r="D570" s="26"/>
      <c r="E570" s="26"/>
      <c r="F570" s="26"/>
      <c r="G570" s="26"/>
      <c r="H570" s="26"/>
      <c r="I570" s="26"/>
      <c r="J570" s="26"/>
      <c r="K570" s="26"/>
      <c r="L570" s="26"/>
      <c r="M570" s="26"/>
      <c r="N570" s="26"/>
      <c r="O570" s="26"/>
      <c r="P570" s="26"/>
      <c r="Q570" s="26"/>
      <c r="R570" s="26"/>
    </row>
    <row r="571" spans="1:18" ht="15.95" customHeight="1">
      <c r="A571" s="26"/>
      <c r="B571" s="26"/>
      <c r="C571" s="26"/>
      <c r="D571" s="26"/>
      <c r="E571" s="26"/>
      <c r="F571" s="26"/>
      <c r="G571" s="26"/>
      <c r="H571" s="26"/>
      <c r="I571" s="26"/>
      <c r="J571" s="26"/>
      <c r="K571" s="26"/>
      <c r="L571" s="26"/>
      <c r="M571" s="26"/>
      <c r="N571" s="26"/>
      <c r="O571" s="26"/>
      <c r="P571" s="26"/>
      <c r="Q571" s="26"/>
      <c r="R571" s="26"/>
    </row>
    <row r="572" spans="1:18" ht="15.95" customHeight="1">
      <c r="A572" s="26"/>
      <c r="B572" s="26"/>
      <c r="C572" s="26"/>
      <c r="D572" s="26"/>
      <c r="E572" s="26"/>
      <c r="F572" s="26"/>
      <c r="G572" s="26"/>
      <c r="H572" s="26"/>
      <c r="I572" s="26"/>
      <c r="J572" s="26"/>
      <c r="K572" s="26"/>
      <c r="L572" s="26"/>
      <c r="M572" s="26"/>
      <c r="N572" s="26"/>
      <c r="O572" s="26"/>
      <c r="P572" s="26"/>
      <c r="Q572" s="26"/>
      <c r="R572" s="26"/>
    </row>
    <row r="573" spans="1:18" ht="15.95" customHeight="1">
      <c r="A573" s="26"/>
      <c r="B573" s="26"/>
      <c r="C573" s="26"/>
      <c r="D573" s="26"/>
      <c r="E573" s="26"/>
      <c r="F573" s="26"/>
      <c r="G573" s="26"/>
      <c r="H573" s="26"/>
      <c r="I573" s="26"/>
      <c r="J573" s="26"/>
      <c r="K573" s="26"/>
      <c r="L573" s="26"/>
      <c r="M573" s="26"/>
      <c r="N573" s="26"/>
      <c r="O573" s="26"/>
      <c r="P573" s="26"/>
      <c r="Q573" s="26"/>
      <c r="R573" s="26"/>
    </row>
    <row r="574" spans="1:18" ht="15.95" customHeight="1">
      <c r="A574" s="26"/>
      <c r="B574" s="26"/>
      <c r="C574" s="26"/>
      <c r="D574" s="26"/>
      <c r="E574" s="26"/>
      <c r="F574" s="26"/>
      <c r="G574" s="26"/>
      <c r="H574" s="26"/>
      <c r="I574" s="26"/>
      <c r="J574" s="26"/>
      <c r="K574" s="26"/>
      <c r="L574" s="26"/>
      <c r="M574" s="26"/>
      <c r="N574" s="26"/>
      <c r="O574" s="26"/>
      <c r="P574" s="26"/>
      <c r="Q574" s="26"/>
      <c r="R574" s="26"/>
    </row>
    <row r="575" spans="1:18" ht="15.95" customHeight="1">
      <c r="A575" s="26"/>
      <c r="B575" s="26"/>
      <c r="C575" s="26"/>
      <c r="D575" s="26"/>
      <c r="E575" s="26"/>
      <c r="F575" s="26"/>
      <c r="G575" s="26"/>
      <c r="H575" s="26"/>
      <c r="I575" s="26"/>
      <c r="J575" s="26"/>
      <c r="K575" s="26"/>
      <c r="L575" s="26"/>
      <c r="M575" s="26"/>
      <c r="N575" s="26"/>
      <c r="O575" s="26"/>
      <c r="P575" s="26"/>
      <c r="Q575" s="26"/>
      <c r="R575" s="26"/>
    </row>
    <row r="576" spans="1:18" ht="15.95" customHeight="1">
      <c r="A576" s="26"/>
      <c r="B576" s="26"/>
      <c r="C576" s="26"/>
      <c r="D576" s="26"/>
      <c r="E576" s="26"/>
      <c r="F576" s="26"/>
      <c r="G576" s="26"/>
      <c r="H576" s="26"/>
      <c r="I576" s="26"/>
      <c r="J576" s="26"/>
      <c r="K576" s="26"/>
      <c r="L576" s="26"/>
      <c r="M576" s="26"/>
      <c r="N576" s="26"/>
      <c r="O576" s="26"/>
      <c r="P576" s="26"/>
      <c r="Q576" s="26"/>
      <c r="R576" s="26"/>
    </row>
    <row r="577" spans="1:18" ht="15.95" customHeight="1">
      <c r="A577" s="26"/>
      <c r="B577" s="26"/>
      <c r="C577" s="26"/>
      <c r="D577" s="26"/>
      <c r="E577" s="26"/>
      <c r="F577" s="26"/>
      <c r="G577" s="26"/>
      <c r="H577" s="26"/>
      <c r="I577" s="26"/>
      <c r="J577" s="26"/>
      <c r="K577" s="26"/>
      <c r="L577" s="26"/>
      <c r="M577" s="26"/>
      <c r="N577" s="26"/>
      <c r="O577" s="26"/>
      <c r="P577" s="26"/>
      <c r="Q577" s="26"/>
      <c r="R577" s="26"/>
    </row>
    <row r="578" spans="1:18" ht="15.95" customHeight="1">
      <c r="A578" s="26"/>
      <c r="B578" s="26"/>
      <c r="C578" s="26"/>
      <c r="D578" s="26"/>
      <c r="E578" s="26"/>
      <c r="F578" s="26"/>
      <c r="G578" s="26"/>
      <c r="H578" s="26"/>
      <c r="I578" s="26"/>
      <c r="J578" s="26"/>
      <c r="K578" s="26"/>
      <c r="L578" s="26"/>
      <c r="M578" s="26"/>
      <c r="N578" s="26"/>
      <c r="O578" s="26"/>
      <c r="P578" s="26"/>
      <c r="Q578" s="26"/>
      <c r="R578" s="26"/>
    </row>
    <row r="579" spans="1:18" ht="15.95" customHeight="1">
      <c r="A579" s="26"/>
      <c r="B579" s="26"/>
      <c r="C579" s="26"/>
      <c r="D579" s="26"/>
      <c r="E579" s="26"/>
      <c r="F579" s="26"/>
      <c r="G579" s="26"/>
      <c r="H579" s="26"/>
      <c r="I579" s="26"/>
      <c r="J579" s="26"/>
      <c r="K579" s="26"/>
      <c r="L579" s="26"/>
      <c r="M579" s="26"/>
      <c r="N579" s="26"/>
      <c r="O579" s="26"/>
      <c r="P579" s="26"/>
      <c r="Q579" s="26"/>
      <c r="R579" s="26"/>
    </row>
    <row r="580" spans="1:18" ht="15.95" customHeight="1">
      <c r="A580" s="26"/>
      <c r="B580" s="26"/>
      <c r="C580" s="26"/>
      <c r="D580" s="26"/>
      <c r="E580" s="26"/>
      <c r="F580" s="26"/>
      <c r="G580" s="26"/>
      <c r="H580" s="26"/>
      <c r="I580" s="26"/>
      <c r="J580" s="26"/>
      <c r="K580" s="26"/>
      <c r="L580" s="26"/>
      <c r="M580" s="26"/>
      <c r="N580" s="26"/>
      <c r="O580" s="26"/>
      <c r="P580" s="26"/>
      <c r="Q580" s="26"/>
      <c r="R580" s="26"/>
    </row>
    <row r="581" spans="1:18" ht="15.95" customHeight="1">
      <c r="A581" s="26"/>
      <c r="B581" s="26"/>
      <c r="C581" s="26"/>
      <c r="D581" s="26"/>
      <c r="E581" s="26"/>
      <c r="F581" s="26"/>
      <c r="G581" s="26"/>
      <c r="H581" s="26"/>
      <c r="I581" s="26"/>
      <c r="J581" s="26"/>
      <c r="K581" s="26"/>
      <c r="L581" s="26"/>
      <c r="M581" s="26"/>
      <c r="N581" s="26"/>
      <c r="O581" s="26"/>
      <c r="P581" s="26"/>
      <c r="Q581" s="26"/>
      <c r="R581" s="26"/>
    </row>
    <row r="582" spans="1:18" ht="15.95" customHeight="1">
      <c r="A582" s="26"/>
      <c r="B582" s="26"/>
      <c r="C582" s="26"/>
      <c r="D582" s="26"/>
      <c r="E582" s="26"/>
      <c r="F582" s="26"/>
      <c r="G582" s="26"/>
      <c r="H582" s="26"/>
      <c r="I582" s="26"/>
      <c r="J582" s="26"/>
      <c r="K582" s="26"/>
      <c r="L582" s="26"/>
      <c r="M582" s="26"/>
      <c r="N582" s="26"/>
      <c r="O582" s="26"/>
      <c r="P582" s="26"/>
      <c r="Q582" s="26"/>
      <c r="R582" s="26"/>
    </row>
    <row r="583" spans="1:18" ht="15.95" customHeight="1">
      <c r="A583" s="26"/>
      <c r="B583" s="26"/>
      <c r="C583" s="26"/>
      <c r="D583" s="26"/>
      <c r="E583" s="26"/>
      <c r="F583" s="26"/>
      <c r="G583" s="26"/>
      <c r="H583" s="26"/>
      <c r="I583" s="26"/>
      <c r="J583" s="26"/>
      <c r="K583" s="26"/>
      <c r="L583" s="26"/>
      <c r="M583" s="26"/>
      <c r="N583" s="26"/>
      <c r="O583" s="26"/>
      <c r="P583" s="26"/>
      <c r="Q583" s="26"/>
      <c r="R583" s="26"/>
    </row>
    <row r="584" spans="1:18" ht="15.95" customHeight="1">
      <c r="A584" s="26"/>
      <c r="B584" s="26"/>
      <c r="C584" s="26"/>
      <c r="D584" s="26"/>
      <c r="E584" s="26"/>
      <c r="F584" s="26"/>
      <c r="G584" s="26"/>
      <c r="H584" s="26"/>
      <c r="I584" s="26"/>
      <c r="J584" s="26"/>
      <c r="K584" s="26"/>
      <c r="L584" s="26"/>
      <c r="M584" s="26"/>
      <c r="N584" s="26"/>
      <c r="O584" s="26"/>
      <c r="P584" s="26"/>
      <c r="Q584" s="26"/>
      <c r="R584" s="26"/>
    </row>
    <row r="585" spans="1:18" ht="15.95" customHeight="1">
      <c r="A585" s="26"/>
      <c r="B585" s="26"/>
      <c r="C585" s="26"/>
      <c r="D585" s="26"/>
      <c r="E585" s="26"/>
      <c r="F585" s="26"/>
      <c r="G585" s="26"/>
      <c r="H585" s="26"/>
      <c r="I585" s="26"/>
      <c r="J585" s="26"/>
      <c r="K585" s="26"/>
      <c r="L585" s="26"/>
      <c r="M585" s="26"/>
      <c r="N585" s="26"/>
      <c r="O585" s="26"/>
      <c r="P585" s="26"/>
      <c r="Q585" s="26"/>
      <c r="R585" s="26"/>
    </row>
    <row r="586" spans="1:18" ht="15.95" customHeight="1">
      <c r="A586" s="26"/>
      <c r="B586" s="26"/>
      <c r="C586" s="26"/>
      <c r="D586" s="26"/>
      <c r="E586" s="26"/>
      <c r="F586" s="26"/>
      <c r="G586" s="26"/>
      <c r="H586" s="26"/>
      <c r="I586" s="26"/>
      <c r="J586" s="26"/>
      <c r="K586" s="26"/>
      <c r="L586" s="26"/>
      <c r="M586" s="26"/>
      <c r="N586" s="26"/>
      <c r="O586" s="26"/>
      <c r="P586" s="26"/>
      <c r="Q586" s="26"/>
      <c r="R586" s="26"/>
    </row>
    <row r="587" spans="1:18" ht="15.95" customHeight="1">
      <c r="A587" s="26"/>
      <c r="B587" s="26"/>
      <c r="C587" s="26"/>
      <c r="D587" s="26"/>
      <c r="E587" s="26"/>
      <c r="F587" s="26"/>
      <c r="G587" s="26"/>
      <c r="H587" s="26"/>
      <c r="I587" s="26"/>
      <c r="J587" s="26"/>
      <c r="K587" s="26"/>
      <c r="L587" s="26"/>
      <c r="M587" s="26"/>
      <c r="N587" s="26"/>
      <c r="O587" s="26"/>
      <c r="P587" s="26"/>
      <c r="Q587" s="26"/>
      <c r="R587" s="26"/>
    </row>
    <row r="588" spans="1:18" ht="15.95" customHeight="1">
      <c r="A588" s="26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</row>
    <row r="589" spans="1:18" ht="15.95" customHeight="1">
      <c r="A589" s="26"/>
      <c r="B589" s="26"/>
      <c r="C589" s="26"/>
      <c r="D589" s="26"/>
      <c r="E589" s="26"/>
      <c r="F589" s="26"/>
      <c r="G589" s="26"/>
      <c r="H589" s="26"/>
      <c r="I589" s="26"/>
      <c r="J589" s="26"/>
      <c r="K589" s="26"/>
      <c r="L589" s="26"/>
      <c r="M589" s="26"/>
      <c r="N589" s="26"/>
      <c r="O589" s="26"/>
      <c r="P589" s="26"/>
      <c r="Q589" s="26"/>
      <c r="R589" s="26"/>
    </row>
    <row r="590" spans="1:18" ht="15.95" customHeight="1">
      <c r="A590" s="26"/>
      <c r="B590" s="26"/>
      <c r="C590" s="26"/>
      <c r="D590" s="26"/>
      <c r="E590" s="26"/>
      <c r="F590" s="26"/>
      <c r="G590" s="26"/>
      <c r="H590" s="26"/>
      <c r="I590" s="26"/>
      <c r="J590" s="26"/>
      <c r="K590" s="26"/>
      <c r="L590" s="26"/>
      <c r="M590" s="26"/>
      <c r="N590" s="26"/>
      <c r="O590" s="26"/>
      <c r="P590" s="26"/>
      <c r="Q590" s="26"/>
      <c r="R590" s="26"/>
    </row>
    <row r="591" spans="1:18" ht="15.95" customHeight="1">
      <c r="A591" s="26"/>
      <c r="B591" s="26"/>
      <c r="C591" s="26"/>
      <c r="D591" s="26"/>
      <c r="E591" s="26"/>
      <c r="F591" s="26"/>
      <c r="G591" s="26"/>
      <c r="H591" s="26"/>
      <c r="I591" s="26"/>
      <c r="J591" s="26"/>
      <c r="K591" s="26"/>
      <c r="L591" s="26"/>
      <c r="M591" s="26"/>
      <c r="N591" s="26"/>
      <c r="O591" s="26"/>
      <c r="P591" s="26"/>
      <c r="Q591" s="26"/>
      <c r="R591" s="26"/>
    </row>
    <row r="592" spans="1:18" ht="15.95" customHeight="1">
      <c r="A592" s="26"/>
      <c r="B592" s="26"/>
      <c r="C592" s="26"/>
      <c r="D592" s="26"/>
      <c r="E592" s="26"/>
      <c r="F592" s="26"/>
      <c r="G592" s="26"/>
      <c r="H592" s="26"/>
      <c r="I592" s="26"/>
      <c r="J592" s="26"/>
      <c r="K592" s="26"/>
      <c r="L592" s="26"/>
      <c r="M592" s="26"/>
      <c r="N592" s="26"/>
      <c r="O592" s="26"/>
      <c r="P592" s="26"/>
      <c r="Q592" s="26"/>
      <c r="R592" s="26"/>
    </row>
    <row r="593" spans="1:18" ht="15.95" customHeight="1">
      <c r="A593" s="26"/>
      <c r="B593" s="26"/>
      <c r="C593" s="26"/>
      <c r="D593" s="26"/>
      <c r="E593" s="26"/>
      <c r="F593" s="26"/>
      <c r="G593" s="26"/>
      <c r="H593" s="26"/>
      <c r="I593" s="26"/>
      <c r="J593" s="26"/>
      <c r="K593" s="26"/>
      <c r="L593" s="26"/>
      <c r="M593" s="26"/>
      <c r="N593" s="26"/>
      <c r="O593" s="26"/>
      <c r="P593" s="26"/>
      <c r="Q593" s="26"/>
      <c r="R593" s="26"/>
    </row>
    <row r="594" spans="1:18" ht="15.95" customHeight="1">
      <c r="A594" s="26"/>
      <c r="B594" s="26"/>
      <c r="C594" s="26"/>
      <c r="D594" s="26"/>
      <c r="E594" s="26"/>
      <c r="F594" s="26"/>
      <c r="G594" s="26"/>
      <c r="H594" s="26"/>
      <c r="I594" s="26"/>
      <c r="J594" s="26"/>
      <c r="K594" s="26"/>
      <c r="L594" s="26"/>
      <c r="M594" s="26"/>
      <c r="N594" s="26"/>
      <c r="O594" s="26"/>
      <c r="P594" s="26"/>
      <c r="Q594" s="26"/>
      <c r="R594" s="26"/>
    </row>
    <row r="595" spans="1:18" ht="15.95" customHeight="1">
      <c r="A595" s="26"/>
      <c r="B595" s="26"/>
      <c r="C595" s="26"/>
      <c r="D595" s="26"/>
      <c r="E595" s="26"/>
      <c r="F595" s="26"/>
      <c r="G595" s="26"/>
      <c r="H595" s="26"/>
      <c r="I595" s="26"/>
      <c r="J595" s="26"/>
      <c r="K595" s="26"/>
      <c r="L595" s="26"/>
      <c r="M595" s="26"/>
      <c r="N595" s="26"/>
      <c r="O595" s="26"/>
      <c r="P595" s="26"/>
      <c r="Q595" s="26"/>
      <c r="R595" s="26"/>
    </row>
    <row r="596" spans="1:18" ht="15.95" customHeight="1">
      <c r="A596" s="26"/>
      <c r="B596" s="26"/>
      <c r="C596" s="26"/>
      <c r="D596" s="26"/>
      <c r="E596" s="26"/>
      <c r="F596" s="26"/>
      <c r="G596" s="26"/>
      <c r="H596" s="26"/>
      <c r="I596" s="26"/>
      <c r="J596" s="26"/>
      <c r="K596" s="26"/>
      <c r="L596" s="26"/>
      <c r="M596" s="26"/>
      <c r="N596" s="26"/>
      <c r="O596" s="26"/>
      <c r="P596" s="26"/>
      <c r="Q596" s="26"/>
      <c r="R596" s="26"/>
    </row>
    <row r="597" spans="1:18" ht="15.95" customHeight="1">
      <c r="A597" s="26"/>
      <c r="B597" s="26"/>
      <c r="C597" s="26"/>
      <c r="D597" s="26"/>
      <c r="E597" s="26"/>
      <c r="F597" s="26"/>
      <c r="G597" s="26"/>
      <c r="H597" s="26"/>
      <c r="I597" s="26"/>
      <c r="J597" s="26"/>
      <c r="K597" s="26"/>
      <c r="L597" s="26"/>
      <c r="M597" s="26"/>
      <c r="N597" s="26"/>
      <c r="O597" s="26"/>
      <c r="P597" s="26"/>
      <c r="Q597" s="26"/>
      <c r="R597" s="26"/>
    </row>
    <row r="598" spans="1:18" ht="15.95" customHeight="1">
      <c r="A598" s="26"/>
      <c r="B598" s="26"/>
      <c r="C598" s="26"/>
      <c r="D598" s="26"/>
      <c r="E598" s="26"/>
      <c r="F598" s="26"/>
      <c r="G598" s="26"/>
      <c r="H598" s="26"/>
      <c r="I598" s="26"/>
      <c r="J598" s="26"/>
      <c r="K598" s="26"/>
      <c r="L598" s="26"/>
      <c r="M598" s="26"/>
      <c r="N598" s="26"/>
      <c r="O598" s="26"/>
      <c r="P598" s="26"/>
      <c r="Q598" s="26"/>
      <c r="R598" s="26"/>
    </row>
    <row r="599" spans="1:18" ht="15.95" customHeight="1">
      <c r="A599" s="26"/>
      <c r="B599" s="26"/>
      <c r="C599" s="26"/>
      <c r="D599" s="26"/>
      <c r="E599" s="26"/>
      <c r="F599" s="26"/>
      <c r="G599" s="26"/>
      <c r="H599" s="26"/>
      <c r="I599" s="26"/>
      <c r="J599" s="26"/>
      <c r="K599" s="26"/>
      <c r="L599" s="26"/>
      <c r="M599" s="26"/>
      <c r="N599" s="26"/>
      <c r="O599" s="26"/>
      <c r="P599" s="26"/>
      <c r="Q599" s="26"/>
      <c r="R599" s="26"/>
    </row>
    <row r="600" spans="1:18" ht="15.95" customHeight="1">
      <c r="A600" s="26"/>
      <c r="B600" s="26"/>
      <c r="C600" s="26"/>
      <c r="D600" s="26"/>
      <c r="E600" s="26"/>
      <c r="F600" s="26"/>
      <c r="G600" s="26"/>
      <c r="H600" s="26"/>
      <c r="I600" s="26"/>
      <c r="J600" s="26"/>
      <c r="K600" s="26"/>
      <c r="L600" s="26"/>
      <c r="M600" s="26"/>
      <c r="N600" s="26"/>
      <c r="O600" s="26"/>
      <c r="P600" s="26"/>
      <c r="Q600" s="26"/>
      <c r="R600" s="26"/>
    </row>
    <row r="601" spans="1:18" ht="15.95" customHeight="1">
      <c r="A601" s="26"/>
      <c r="B601" s="26"/>
      <c r="C601" s="26"/>
      <c r="D601" s="26"/>
      <c r="E601" s="26"/>
      <c r="F601" s="26"/>
      <c r="G601" s="26"/>
      <c r="H601" s="26"/>
      <c r="I601" s="26"/>
      <c r="J601" s="26"/>
      <c r="K601" s="26"/>
      <c r="L601" s="26"/>
      <c r="M601" s="26"/>
      <c r="N601" s="26"/>
      <c r="O601" s="26"/>
      <c r="P601" s="26"/>
      <c r="Q601" s="26"/>
      <c r="R601" s="26"/>
    </row>
    <row r="602" spans="1:18" ht="15.95" customHeight="1">
      <c r="A602" s="26"/>
      <c r="B602" s="26"/>
      <c r="C602" s="26"/>
      <c r="D602" s="26"/>
      <c r="E602" s="26"/>
      <c r="F602" s="26"/>
      <c r="G602" s="26"/>
      <c r="H602" s="26"/>
      <c r="I602" s="26"/>
      <c r="J602" s="26"/>
      <c r="K602" s="26"/>
      <c r="L602" s="26"/>
      <c r="M602" s="26"/>
      <c r="N602" s="26"/>
      <c r="O602" s="26"/>
      <c r="P602" s="26"/>
      <c r="Q602" s="26"/>
      <c r="R602" s="26"/>
    </row>
    <row r="603" spans="1:18" ht="15.95" customHeight="1">
      <c r="A603" s="26"/>
      <c r="B603" s="26"/>
      <c r="C603" s="26"/>
      <c r="D603" s="26"/>
      <c r="E603" s="26"/>
      <c r="F603" s="26"/>
      <c r="G603" s="26"/>
      <c r="H603" s="26"/>
      <c r="I603" s="26"/>
      <c r="J603" s="26"/>
      <c r="K603" s="26"/>
      <c r="L603" s="26"/>
      <c r="M603" s="26"/>
      <c r="N603" s="26"/>
      <c r="O603" s="26"/>
      <c r="P603" s="26"/>
      <c r="Q603" s="26"/>
      <c r="R603" s="26"/>
    </row>
    <row r="604" spans="1:18" ht="15.95" customHeight="1">
      <c r="A604" s="26"/>
      <c r="B604" s="26"/>
      <c r="C604" s="26"/>
      <c r="D604" s="26"/>
      <c r="E604" s="26"/>
      <c r="F604" s="26"/>
      <c r="G604" s="26"/>
      <c r="H604" s="26"/>
      <c r="I604" s="26"/>
      <c r="J604" s="26"/>
      <c r="K604" s="26"/>
      <c r="L604" s="26"/>
      <c r="M604" s="26"/>
      <c r="N604" s="26"/>
      <c r="O604" s="26"/>
      <c r="P604" s="26"/>
      <c r="Q604" s="26"/>
      <c r="R604" s="26"/>
    </row>
    <row r="605" spans="1:18" ht="15.95" customHeight="1">
      <c r="A605" s="26"/>
      <c r="B605" s="26"/>
      <c r="C605" s="26"/>
      <c r="D605" s="26"/>
      <c r="E605" s="26"/>
      <c r="F605" s="26"/>
      <c r="G605" s="26"/>
      <c r="H605" s="26"/>
      <c r="I605" s="26"/>
      <c r="J605" s="26"/>
      <c r="K605" s="26"/>
      <c r="L605" s="26"/>
      <c r="M605" s="26"/>
      <c r="N605" s="26"/>
      <c r="O605" s="26"/>
      <c r="P605" s="26"/>
      <c r="Q605" s="26"/>
      <c r="R605" s="26"/>
    </row>
    <row r="606" spans="1:18" ht="15.95" customHeight="1">
      <c r="A606" s="26"/>
      <c r="B606" s="26"/>
      <c r="C606" s="26"/>
      <c r="D606" s="26"/>
      <c r="E606" s="26"/>
      <c r="F606" s="26"/>
      <c r="G606" s="26"/>
      <c r="H606" s="26"/>
      <c r="I606" s="26"/>
      <c r="J606" s="26"/>
      <c r="K606" s="26"/>
      <c r="L606" s="26"/>
      <c r="M606" s="26"/>
      <c r="N606" s="26"/>
      <c r="O606" s="26"/>
      <c r="P606" s="26"/>
      <c r="Q606" s="26"/>
      <c r="R606" s="26"/>
    </row>
    <row r="607" spans="1:18" ht="15.95" customHeight="1">
      <c r="A607" s="26"/>
      <c r="B607" s="26"/>
      <c r="C607" s="26"/>
      <c r="D607" s="26"/>
      <c r="E607" s="26"/>
      <c r="F607" s="26"/>
      <c r="G607" s="26"/>
      <c r="H607" s="26"/>
      <c r="I607" s="26"/>
      <c r="J607" s="26"/>
      <c r="K607" s="26"/>
      <c r="L607" s="26"/>
      <c r="M607" s="26"/>
      <c r="N607" s="26"/>
      <c r="O607" s="26"/>
      <c r="P607" s="26"/>
      <c r="Q607" s="26"/>
      <c r="R607" s="26"/>
    </row>
    <row r="608" spans="1:18" ht="15.95" customHeight="1">
      <c r="A608" s="26"/>
      <c r="B608" s="26"/>
      <c r="C608" s="26"/>
      <c r="D608" s="26"/>
      <c r="E608" s="26"/>
      <c r="F608" s="26"/>
      <c r="G608" s="26"/>
      <c r="H608" s="26"/>
      <c r="I608" s="26"/>
      <c r="J608" s="26"/>
      <c r="K608" s="26"/>
      <c r="L608" s="26"/>
      <c r="M608" s="26"/>
      <c r="N608" s="26"/>
      <c r="O608" s="26"/>
      <c r="P608" s="26"/>
      <c r="Q608" s="26"/>
      <c r="R608" s="26"/>
    </row>
    <row r="609" spans="1:18" ht="15.95" customHeight="1">
      <c r="A609" s="26"/>
      <c r="B609" s="26"/>
      <c r="C609" s="26"/>
      <c r="D609" s="26"/>
      <c r="E609" s="26"/>
      <c r="F609" s="26"/>
      <c r="G609" s="26"/>
      <c r="H609" s="26"/>
      <c r="I609" s="26"/>
      <c r="J609" s="26"/>
      <c r="K609" s="26"/>
      <c r="L609" s="26"/>
      <c r="M609" s="26"/>
      <c r="N609" s="26"/>
      <c r="O609" s="26"/>
      <c r="P609" s="26"/>
      <c r="Q609" s="26"/>
      <c r="R609" s="26"/>
    </row>
    <row r="610" spans="1:18" ht="15.95" customHeight="1">
      <c r="A610" s="26"/>
      <c r="B610" s="26"/>
      <c r="C610" s="26"/>
      <c r="D610" s="26"/>
      <c r="E610" s="26"/>
      <c r="F610" s="26"/>
      <c r="G610" s="26"/>
      <c r="H610" s="26"/>
      <c r="I610" s="26"/>
      <c r="J610" s="26"/>
      <c r="K610" s="26"/>
      <c r="L610" s="26"/>
      <c r="M610" s="26"/>
      <c r="N610" s="26"/>
      <c r="O610" s="26"/>
      <c r="P610" s="26"/>
      <c r="Q610" s="26"/>
      <c r="R610" s="26"/>
    </row>
    <row r="611" spans="1:18" ht="15.95" customHeight="1">
      <c r="A611" s="26"/>
      <c r="B611" s="26"/>
      <c r="C611" s="26"/>
      <c r="D611" s="26"/>
      <c r="E611" s="26"/>
      <c r="F611" s="26"/>
      <c r="G611" s="26"/>
      <c r="H611" s="26"/>
      <c r="I611" s="26"/>
      <c r="J611" s="26"/>
      <c r="K611" s="26"/>
      <c r="L611" s="26"/>
      <c r="M611" s="26"/>
      <c r="N611" s="26"/>
      <c r="O611" s="26"/>
      <c r="P611" s="26"/>
      <c r="Q611" s="26"/>
      <c r="R611" s="26"/>
    </row>
    <row r="612" spans="1:18" ht="15.95" customHeight="1">
      <c r="A612" s="26"/>
      <c r="B612" s="26"/>
      <c r="C612" s="26"/>
      <c r="D612" s="26"/>
      <c r="E612" s="26"/>
      <c r="F612" s="26"/>
      <c r="G612" s="26"/>
      <c r="H612" s="26"/>
      <c r="I612" s="26"/>
      <c r="J612" s="26"/>
      <c r="K612" s="26"/>
      <c r="L612" s="26"/>
      <c r="M612" s="26"/>
      <c r="N612" s="26"/>
      <c r="O612" s="26"/>
      <c r="P612" s="26"/>
      <c r="Q612" s="26"/>
      <c r="R612" s="26"/>
    </row>
    <row r="613" spans="1:18" ht="15.95" customHeight="1">
      <c r="A613" s="26"/>
      <c r="B613" s="26"/>
      <c r="C613" s="26"/>
      <c r="D613" s="26"/>
      <c r="E613" s="26"/>
      <c r="F613" s="26"/>
      <c r="G613" s="26"/>
      <c r="H613" s="26"/>
      <c r="I613" s="26"/>
      <c r="J613" s="26"/>
      <c r="K613" s="26"/>
      <c r="L613" s="26"/>
      <c r="M613" s="26"/>
      <c r="N613" s="26"/>
      <c r="O613" s="26"/>
      <c r="P613" s="26"/>
      <c r="Q613" s="26"/>
      <c r="R613" s="26"/>
    </row>
    <row r="614" spans="1:18" ht="15.95" customHeight="1">
      <c r="A614" s="26"/>
      <c r="B614" s="26"/>
      <c r="C614" s="26"/>
      <c r="D614" s="26"/>
      <c r="E614" s="26"/>
      <c r="F614" s="26"/>
      <c r="G614" s="26"/>
      <c r="H614" s="26"/>
      <c r="I614" s="26"/>
      <c r="J614" s="26"/>
      <c r="K614" s="26"/>
      <c r="L614" s="26"/>
      <c r="M614" s="26"/>
      <c r="N614" s="26"/>
      <c r="O614" s="26"/>
      <c r="P614" s="26"/>
      <c r="Q614" s="26"/>
      <c r="R614" s="26"/>
    </row>
    <row r="615" spans="1:18" ht="15.95" customHeight="1">
      <c r="A615" s="26"/>
      <c r="B615" s="26"/>
      <c r="C615" s="26"/>
      <c r="D615" s="26"/>
      <c r="E615" s="26"/>
      <c r="F615" s="26"/>
      <c r="G615" s="26"/>
      <c r="H615" s="26"/>
      <c r="I615" s="26"/>
      <c r="J615" s="26"/>
      <c r="K615" s="26"/>
      <c r="L615" s="26"/>
      <c r="M615" s="26"/>
      <c r="N615" s="26"/>
      <c r="O615" s="26"/>
      <c r="P615" s="26"/>
      <c r="Q615" s="26"/>
      <c r="R615" s="26"/>
    </row>
    <row r="616" spans="1:18" ht="15.95" customHeight="1">
      <c r="A616" s="26"/>
      <c r="B616" s="26"/>
      <c r="C616" s="26"/>
      <c r="D616" s="26"/>
      <c r="E616" s="26"/>
      <c r="F616" s="26"/>
      <c r="G616" s="26"/>
      <c r="H616" s="26"/>
      <c r="I616" s="26"/>
      <c r="J616" s="26"/>
      <c r="K616" s="26"/>
      <c r="L616" s="26"/>
      <c r="M616" s="26"/>
      <c r="N616" s="26"/>
      <c r="O616" s="26"/>
      <c r="P616" s="26"/>
      <c r="Q616" s="26"/>
      <c r="R616" s="26"/>
    </row>
    <row r="617" spans="1:18" ht="15.95" customHeight="1">
      <c r="A617" s="26"/>
      <c r="B617" s="26"/>
      <c r="C617" s="26"/>
      <c r="D617" s="26"/>
      <c r="E617" s="26"/>
      <c r="F617" s="26"/>
      <c r="G617" s="26"/>
      <c r="H617" s="26"/>
      <c r="I617" s="26"/>
      <c r="J617" s="26"/>
      <c r="K617" s="26"/>
      <c r="L617" s="26"/>
      <c r="M617" s="26"/>
      <c r="N617" s="26"/>
      <c r="O617" s="26"/>
      <c r="P617" s="26"/>
      <c r="Q617" s="26"/>
      <c r="R617" s="26"/>
    </row>
    <row r="618" spans="1:18" ht="15.95" customHeight="1">
      <c r="A618" s="26"/>
      <c r="B618" s="26"/>
      <c r="C618" s="26"/>
      <c r="D618" s="26"/>
      <c r="E618" s="26"/>
      <c r="F618" s="26"/>
      <c r="G618" s="26"/>
      <c r="H618" s="26"/>
      <c r="I618" s="26"/>
      <c r="J618" s="26"/>
      <c r="K618" s="26"/>
      <c r="L618" s="26"/>
      <c r="M618" s="26"/>
      <c r="N618" s="26"/>
      <c r="O618" s="26"/>
      <c r="P618" s="26"/>
      <c r="Q618" s="26"/>
      <c r="R618" s="26"/>
    </row>
    <row r="619" spans="1:18" ht="15.95" customHeight="1">
      <c r="A619" s="26"/>
      <c r="B619" s="26"/>
      <c r="C619" s="26"/>
      <c r="D619" s="26"/>
      <c r="E619" s="26"/>
      <c r="F619" s="26"/>
      <c r="G619" s="26"/>
      <c r="H619" s="26"/>
      <c r="I619" s="26"/>
      <c r="J619" s="26"/>
      <c r="K619" s="26"/>
      <c r="L619" s="26"/>
      <c r="M619" s="26"/>
      <c r="N619" s="26"/>
      <c r="O619" s="26"/>
      <c r="P619" s="26"/>
      <c r="Q619" s="26"/>
      <c r="R619" s="26"/>
    </row>
    <row r="620" spans="1:18" ht="15.95" customHeight="1">
      <c r="A620" s="26"/>
      <c r="B620" s="26"/>
      <c r="C620" s="26"/>
      <c r="D620" s="26"/>
      <c r="E620" s="26"/>
      <c r="F620" s="26"/>
      <c r="G620" s="26"/>
      <c r="H620" s="26"/>
      <c r="I620" s="26"/>
      <c r="J620" s="26"/>
      <c r="K620" s="26"/>
      <c r="L620" s="26"/>
      <c r="M620" s="26"/>
      <c r="N620" s="26"/>
      <c r="O620" s="26"/>
      <c r="P620" s="26"/>
      <c r="Q620" s="26"/>
      <c r="R620" s="26"/>
    </row>
    <row r="621" spans="1:18" ht="15.95" customHeight="1">
      <c r="A621" s="26"/>
      <c r="B621" s="26"/>
      <c r="C621" s="26"/>
      <c r="D621" s="26"/>
      <c r="E621" s="26"/>
      <c r="F621" s="26"/>
      <c r="G621" s="26"/>
      <c r="H621" s="26"/>
      <c r="I621" s="26"/>
      <c r="J621" s="26"/>
      <c r="K621" s="26"/>
      <c r="L621" s="26"/>
      <c r="M621" s="26"/>
      <c r="N621" s="26"/>
      <c r="O621" s="26"/>
      <c r="P621" s="26"/>
      <c r="Q621" s="26"/>
      <c r="R621" s="26"/>
    </row>
    <row r="622" spans="1:18" ht="15.95" customHeight="1">
      <c r="A622" s="26"/>
      <c r="B622" s="26"/>
      <c r="C622" s="26"/>
      <c r="D622" s="26"/>
      <c r="E622" s="26"/>
      <c r="F622" s="26"/>
      <c r="G622" s="26"/>
      <c r="H622" s="26"/>
      <c r="I622" s="26"/>
      <c r="J622" s="26"/>
      <c r="K622" s="26"/>
      <c r="L622" s="26"/>
      <c r="M622" s="26"/>
      <c r="N622" s="26"/>
      <c r="O622" s="26"/>
      <c r="P622" s="26"/>
      <c r="Q622" s="26"/>
      <c r="R622" s="26"/>
    </row>
    <row r="623" spans="1:18" ht="15.95" customHeight="1">
      <c r="A623" s="26"/>
      <c r="B623" s="26"/>
      <c r="C623" s="26"/>
      <c r="D623" s="26"/>
      <c r="E623" s="26"/>
      <c r="F623" s="26"/>
      <c r="G623" s="26"/>
      <c r="H623" s="26"/>
      <c r="I623" s="26"/>
      <c r="J623" s="26"/>
      <c r="K623" s="26"/>
      <c r="L623" s="26"/>
      <c r="M623" s="26"/>
      <c r="N623" s="26"/>
      <c r="O623" s="26"/>
      <c r="P623" s="26"/>
      <c r="Q623" s="26"/>
      <c r="R623" s="26"/>
    </row>
    <row r="624" spans="1:18" ht="15.95" customHeight="1">
      <c r="A624" s="26"/>
      <c r="B624" s="26"/>
      <c r="C624" s="26"/>
      <c r="D624" s="26"/>
      <c r="E624" s="26"/>
      <c r="F624" s="26"/>
      <c r="G624" s="26"/>
      <c r="H624" s="26"/>
      <c r="I624" s="26"/>
      <c r="J624" s="26"/>
      <c r="K624" s="26"/>
      <c r="L624" s="26"/>
      <c r="M624" s="26"/>
      <c r="N624" s="26"/>
      <c r="O624" s="26"/>
      <c r="P624" s="26"/>
      <c r="Q624" s="26"/>
      <c r="R624" s="26"/>
    </row>
    <row r="625" spans="1:18" ht="15.95" customHeight="1">
      <c r="A625" s="26"/>
      <c r="B625" s="26"/>
      <c r="C625" s="26"/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</row>
    <row r="626" spans="1:18" ht="15.95" customHeight="1">
      <c r="A626" s="26"/>
      <c r="B626" s="26"/>
      <c r="C626" s="26"/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</row>
    <row r="627" spans="1:18" ht="15.95" customHeight="1">
      <c r="A627" s="26"/>
      <c r="B627" s="26"/>
      <c r="C627" s="26"/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</row>
    <row r="628" spans="1:18" ht="15.95" customHeight="1">
      <c r="A628" s="26"/>
      <c r="B628" s="26"/>
      <c r="C628" s="26"/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</row>
    <row r="629" spans="1:18" ht="15.95" customHeight="1">
      <c r="A629" s="26"/>
      <c r="B629" s="26"/>
      <c r="C629" s="26"/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</row>
    <row r="630" spans="1:18" ht="15.95" customHeight="1">
      <c r="A630" s="26"/>
      <c r="B630" s="26"/>
      <c r="C630" s="26"/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</row>
    <row r="631" spans="1:18" ht="15.95" customHeight="1">
      <c r="A631" s="26"/>
      <c r="B631" s="26"/>
      <c r="C631" s="26"/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</row>
    <row r="632" spans="1:18" ht="15.95" customHeight="1">
      <c r="A632" s="26"/>
      <c r="B632" s="26"/>
      <c r="C632" s="26"/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</row>
    <row r="633" spans="1:18" ht="15.95" customHeight="1">
      <c r="A633" s="26"/>
      <c r="B633" s="26"/>
      <c r="C633" s="26"/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</row>
    <row r="634" spans="1:18" ht="15.95" customHeight="1">
      <c r="A634" s="26"/>
      <c r="B634" s="26"/>
      <c r="C634" s="26"/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</row>
    <row r="635" spans="1:18" ht="15.95" customHeight="1">
      <c r="A635" s="26"/>
      <c r="B635" s="26"/>
      <c r="C635" s="26"/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</row>
    <row r="636" spans="1:18" ht="15.95" customHeight="1">
      <c r="A636" s="26"/>
      <c r="B636" s="26"/>
      <c r="C636" s="26"/>
      <c r="D636" s="26"/>
      <c r="E636" s="26"/>
      <c r="F636" s="26"/>
      <c r="G636" s="26"/>
      <c r="H636" s="26"/>
      <c r="I636" s="26"/>
      <c r="J636" s="26"/>
      <c r="K636" s="26"/>
      <c r="L636" s="26"/>
      <c r="M636" s="26"/>
      <c r="N636" s="26"/>
      <c r="O636" s="26"/>
      <c r="P636" s="26"/>
      <c r="Q636" s="26"/>
      <c r="R636" s="26"/>
    </row>
    <row r="637" spans="1:18" ht="15.95" customHeight="1">
      <c r="A637" s="26"/>
      <c r="B637" s="26"/>
      <c r="C637" s="26"/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</row>
    <row r="638" spans="1:18" ht="15.95" customHeight="1">
      <c r="A638" s="26"/>
      <c r="B638" s="26"/>
      <c r="C638" s="26"/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</row>
    <row r="639" spans="1:18" ht="15.95" customHeight="1">
      <c r="A639" s="26"/>
      <c r="B639" s="26"/>
      <c r="C639" s="26"/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</row>
    <row r="640" spans="1:18" ht="15.95" customHeight="1">
      <c r="A640" s="26"/>
      <c r="B640" s="26"/>
      <c r="C640" s="26"/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</row>
    <row r="641" spans="1:18" ht="15.95" customHeight="1">
      <c r="A641" s="26"/>
      <c r="B641" s="26"/>
      <c r="C641" s="26"/>
      <c r="D641" s="26"/>
      <c r="E641" s="26"/>
      <c r="F641" s="26"/>
      <c r="G641" s="26"/>
      <c r="H641" s="26"/>
      <c r="I641" s="26"/>
      <c r="J641" s="26"/>
      <c r="K641" s="26"/>
      <c r="L641" s="26"/>
      <c r="M641" s="26"/>
      <c r="N641" s="26"/>
      <c r="O641" s="26"/>
      <c r="P641" s="26"/>
      <c r="Q641" s="26"/>
      <c r="R641" s="26"/>
    </row>
    <row r="642" spans="1:18" ht="15.95" customHeight="1">
      <c r="A642" s="26"/>
      <c r="B642" s="26"/>
      <c r="C642" s="26"/>
      <c r="D642" s="26"/>
      <c r="E642" s="26"/>
      <c r="F642" s="26"/>
      <c r="G642" s="26"/>
      <c r="H642" s="26"/>
      <c r="I642" s="26"/>
      <c r="J642" s="26"/>
      <c r="K642" s="26"/>
      <c r="L642" s="26"/>
      <c r="M642" s="26"/>
      <c r="N642" s="26"/>
      <c r="O642" s="26"/>
      <c r="P642" s="26"/>
      <c r="Q642" s="26"/>
      <c r="R642" s="26"/>
    </row>
    <row r="643" spans="1:18" ht="15.95" customHeight="1">
      <c r="A643" s="26"/>
      <c r="B643" s="26"/>
      <c r="C643" s="26"/>
      <c r="D643" s="26"/>
      <c r="E643" s="26"/>
      <c r="F643" s="26"/>
      <c r="G643" s="26"/>
      <c r="H643" s="26"/>
      <c r="I643" s="26"/>
      <c r="J643" s="26"/>
      <c r="K643" s="26"/>
      <c r="L643" s="26"/>
      <c r="M643" s="26"/>
      <c r="N643" s="26"/>
      <c r="O643" s="26"/>
      <c r="P643" s="26"/>
      <c r="Q643" s="26"/>
      <c r="R643" s="26"/>
    </row>
    <row r="644" spans="1:18" ht="15.95" customHeight="1">
      <c r="A644" s="26"/>
      <c r="B644" s="26"/>
      <c r="C644" s="26"/>
      <c r="D644" s="26"/>
      <c r="E644" s="26"/>
      <c r="F644" s="26"/>
      <c r="G644" s="26"/>
      <c r="H644" s="26"/>
      <c r="I644" s="26"/>
      <c r="J644" s="26"/>
      <c r="K644" s="26"/>
      <c r="L644" s="26"/>
      <c r="M644" s="26"/>
      <c r="N644" s="26"/>
      <c r="O644" s="26"/>
      <c r="P644" s="26"/>
      <c r="Q644" s="26"/>
      <c r="R644" s="26"/>
    </row>
    <row r="645" spans="1:18" ht="15.95" customHeight="1">
      <c r="A645" s="26"/>
      <c r="B645" s="26"/>
      <c r="C645" s="26"/>
      <c r="D645" s="26"/>
      <c r="E645" s="26"/>
      <c r="F645" s="26"/>
      <c r="G645" s="26"/>
      <c r="H645" s="26"/>
      <c r="I645" s="26"/>
      <c r="J645" s="26"/>
      <c r="K645" s="26"/>
      <c r="L645" s="26"/>
      <c r="M645" s="26"/>
      <c r="N645" s="26"/>
      <c r="O645" s="26"/>
      <c r="P645" s="26"/>
      <c r="Q645" s="26"/>
      <c r="R645" s="26"/>
    </row>
    <row r="646" spans="1:18" ht="15.95" customHeight="1">
      <c r="A646" s="26"/>
      <c r="B646" s="26"/>
      <c r="C646" s="26"/>
      <c r="D646" s="26"/>
      <c r="E646" s="26"/>
      <c r="F646" s="26"/>
      <c r="G646" s="26"/>
      <c r="H646" s="26"/>
      <c r="I646" s="26"/>
      <c r="J646" s="26"/>
      <c r="K646" s="26"/>
      <c r="L646" s="26"/>
      <c r="M646" s="26"/>
      <c r="N646" s="26"/>
      <c r="O646" s="26"/>
      <c r="P646" s="26"/>
      <c r="Q646" s="26"/>
      <c r="R646" s="26"/>
    </row>
    <row r="647" spans="1:18" ht="15.95" customHeight="1">
      <c r="A647" s="26"/>
      <c r="B647" s="26"/>
      <c r="C647" s="26"/>
      <c r="D647" s="26"/>
      <c r="E647" s="26"/>
      <c r="F647" s="26"/>
      <c r="G647" s="26"/>
      <c r="H647" s="26"/>
      <c r="I647" s="26"/>
      <c r="J647" s="26"/>
      <c r="K647" s="26"/>
      <c r="L647" s="26"/>
      <c r="M647" s="26"/>
      <c r="N647" s="26"/>
      <c r="O647" s="26"/>
      <c r="P647" s="26"/>
      <c r="Q647" s="26"/>
      <c r="R647" s="26"/>
    </row>
    <row r="648" spans="1:18" ht="15.95" customHeight="1">
      <c r="A648" s="26"/>
      <c r="B648" s="26"/>
      <c r="C648" s="26"/>
      <c r="D648" s="26"/>
      <c r="E648" s="26"/>
      <c r="F648" s="26"/>
      <c r="G648" s="26"/>
      <c r="H648" s="26"/>
      <c r="I648" s="26"/>
      <c r="J648" s="26"/>
      <c r="K648" s="26"/>
      <c r="L648" s="26"/>
      <c r="M648" s="26"/>
      <c r="N648" s="26"/>
      <c r="O648" s="26"/>
      <c r="P648" s="26"/>
      <c r="Q648" s="26"/>
      <c r="R648" s="26"/>
    </row>
    <row r="649" spans="1:18" ht="15.95" customHeight="1">
      <c r="A649" s="26"/>
      <c r="B649" s="26"/>
      <c r="C649" s="26"/>
      <c r="D649" s="26"/>
      <c r="E649" s="26"/>
      <c r="F649" s="26"/>
      <c r="G649" s="26"/>
      <c r="H649" s="26"/>
      <c r="I649" s="26"/>
      <c r="J649" s="26"/>
      <c r="K649" s="26"/>
      <c r="L649" s="26"/>
      <c r="M649" s="26"/>
      <c r="N649" s="26"/>
      <c r="O649" s="26"/>
      <c r="P649" s="26"/>
      <c r="Q649" s="26"/>
      <c r="R649" s="26"/>
    </row>
    <row r="650" spans="1:18" ht="15.95" customHeight="1">
      <c r="A650" s="26"/>
      <c r="B650" s="26"/>
      <c r="C650" s="26"/>
      <c r="D650" s="26"/>
      <c r="E650" s="26"/>
      <c r="F650" s="26"/>
      <c r="G650" s="26"/>
      <c r="H650" s="26"/>
      <c r="I650" s="26"/>
      <c r="J650" s="26"/>
      <c r="K650" s="26"/>
      <c r="L650" s="26"/>
      <c r="M650" s="26"/>
      <c r="N650" s="26"/>
      <c r="O650" s="26"/>
      <c r="P650" s="26"/>
      <c r="Q650" s="26"/>
      <c r="R650" s="26"/>
    </row>
    <row r="651" spans="1:18" ht="15.95" customHeight="1">
      <c r="A651" s="26"/>
      <c r="B651" s="26"/>
      <c r="C651" s="26"/>
      <c r="D651" s="26"/>
      <c r="E651" s="26"/>
      <c r="F651" s="26"/>
      <c r="G651" s="26"/>
      <c r="H651" s="26"/>
      <c r="I651" s="26"/>
      <c r="J651" s="26"/>
      <c r="K651" s="26"/>
      <c r="L651" s="26"/>
      <c r="M651" s="26"/>
      <c r="N651" s="26"/>
      <c r="O651" s="26"/>
      <c r="P651" s="26"/>
      <c r="Q651" s="26"/>
      <c r="R651" s="26"/>
    </row>
    <row r="652" spans="1:18" ht="15.95" customHeight="1">
      <c r="A652" s="26"/>
      <c r="B652" s="26"/>
      <c r="C652" s="26"/>
      <c r="D652" s="26"/>
      <c r="E652" s="26"/>
      <c r="F652" s="26"/>
      <c r="G652" s="26"/>
      <c r="H652" s="26"/>
      <c r="I652" s="26"/>
      <c r="J652" s="26"/>
      <c r="K652" s="26"/>
      <c r="L652" s="26"/>
      <c r="M652" s="26"/>
      <c r="N652" s="26"/>
      <c r="O652" s="26"/>
      <c r="P652" s="26"/>
      <c r="Q652" s="26"/>
      <c r="R652" s="26"/>
    </row>
    <row r="653" spans="1:18" ht="15.95" customHeight="1">
      <c r="A653" s="26"/>
      <c r="B653" s="26"/>
      <c r="C653" s="26"/>
      <c r="D653" s="26"/>
      <c r="E653" s="26"/>
      <c r="F653" s="26"/>
      <c r="G653" s="26"/>
      <c r="H653" s="26"/>
      <c r="I653" s="26"/>
      <c r="J653" s="26"/>
      <c r="K653" s="26"/>
      <c r="L653" s="26"/>
      <c r="M653" s="26"/>
      <c r="N653" s="26"/>
      <c r="O653" s="26"/>
      <c r="P653" s="26"/>
      <c r="Q653" s="26"/>
      <c r="R653" s="26"/>
    </row>
    <row r="654" spans="1:18" ht="15.95" customHeight="1">
      <c r="A654" s="26"/>
      <c r="B654" s="26"/>
      <c r="C654" s="26"/>
      <c r="D654" s="26"/>
      <c r="E654" s="26"/>
      <c r="F654" s="26"/>
      <c r="G654" s="26"/>
      <c r="H654" s="26"/>
      <c r="I654" s="26"/>
      <c r="J654" s="26"/>
      <c r="K654" s="26"/>
      <c r="L654" s="26"/>
      <c r="M654" s="26"/>
      <c r="N654" s="26"/>
      <c r="O654" s="26"/>
      <c r="P654" s="26"/>
      <c r="Q654" s="26"/>
      <c r="R654" s="26"/>
    </row>
    <row r="655" spans="1:18" ht="15.95" customHeight="1">
      <c r="A655" s="26"/>
      <c r="B655" s="26"/>
      <c r="C655" s="26"/>
      <c r="D655" s="26"/>
      <c r="E655" s="26"/>
      <c r="F655" s="26"/>
      <c r="G655" s="26"/>
      <c r="H655" s="26"/>
      <c r="I655" s="26"/>
      <c r="J655" s="26"/>
      <c r="K655" s="26"/>
      <c r="L655" s="26"/>
      <c r="M655" s="26"/>
      <c r="N655" s="26"/>
      <c r="O655" s="26"/>
      <c r="P655" s="26"/>
      <c r="Q655" s="26"/>
      <c r="R655" s="26"/>
    </row>
    <row r="656" spans="1:18" ht="15.95" customHeight="1">
      <c r="A656" s="26"/>
      <c r="B656" s="26"/>
      <c r="C656" s="26"/>
      <c r="D656" s="26"/>
      <c r="E656" s="26"/>
      <c r="F656" s="26"/>
      <c r="G656" s="26"/>
      <c r="H656" s="26"/>
      <c r="I656" s="26"/>
      <c r="J656" s="26"/>
      <c r="K656" s="26"/>
      <c r="L656" s="26"/>
      <c r="M656" s="26"/>
      <c r="N656" s="26"/>
      <c r="O656" s="26"/>
      <c r="P656" s="26"/>
      <c r="Q656" s="26"/>
      <c r="R656" s="26"/>
    </row>
    <row r="657" spans="1:18" ht="15.95" customHeight="1">
      <c r="A657" s="26"/>
      <c r="B657" s="26"/>
      <c r="C657" s="26"/>
      <c r="D657" s="26"/>
      <c r="E657" s="26"/>
      <c r="F657" s="26"/>
      <c r="G657" s="26"/>
      <c r="H657" s="26"/>
      <c r="I657" s="26"/>
      <c r="J657" s="26"/>
      <c r="K657" s="26"/>
      <c r="L657" s="26"/>
      <c r="M657" s="26"/>
      <c r="N657" s="26"/>
      <c r="O657" s="26"/>
      <c r="P657" s="26"/>
      <c r="Q657" s="26"/>
      <c r="R657" s="26"/>
    </row>
    <row r="658" spans="1:18" ht="15.95" customHeight="1">
      <c r="A658" s="26"/>
      <c r="B658" s="26"/>
      <c r="C658" s="26"/>
      <c r="D658" s="26"/>
      <c r="E658" s="26"/>
      <c r="F658" s="26"/>
      <c r="G658" s="26"/>
      <c r="H658" s="26"/>
      <c r="I658" s="26"/>
      <c r="J658" s="26"/>
      <c r="K658" s="26"/>
      <c r="L658" s="26"/>
      <c r="M658" s="26"/>
      <c r="N658" s="26"/>
      <c r="O658" s="26"/>
      <c r="P658" s="26"/>
      <c r="Q658" s="26"/>
      <c r="R658" s="26"/>
    </row>
    <row r="659" spans="1:18" ht="15.95" customHeight="1">
      <c r="A659" s="26"/>
      <c r="B659" s="26"/>
      <c r="C659" s="26"/>
      <c r="D659" s="26"/>
      <c r="E659" s="26"/>
      <c r="F659" s="26"/>
      <c r="G659" s="26"/>
      <c r="H659" s="26"/>
      <c r="I659" s="26"/>
      <c r="J659" s="26"/>
      <c r="K659" s="26"/>
      <c r="L659" s="26"/>
      <c r="M659" s="26"/>
      <c r="N659" s="26"/>
      <c r="O659" s="26"/>
      <c r="P659" s="26"/>
      <c r="Q659" s="26"/>
      <c r="R659" s="26"/>
    </row>
    <row r="660" spans="1:18" ht="15.95" customHeight="1">
      <c r="A660" s="26"/>
      <c r="B660" s="26"/>
      <c r="C660" s="26"/>
      <c r="D660" s="26"/>
      <c r="E660" s="26"/>
      <c r="F660" s="26"/>
      <c r="G660" s="26"/>
      <c r="H660" s="26"/>
      <c r="I660" s="26"/>
      <c r="J660" s="26"/>
      <c r="K660" s="26"/>
      <c r="L660" s="26"/>
      <c r="M660" s="26"/>
      <c r="N660" s="26"/>
      <c r="O660" s="26"/>
      <c r="P660" s="26"/>
      <c r="Q660" s="26"/>
      <c r="R660" s="26"/>
    </row>
    <row r="661" spans="1:18" ht="15.95" customHeight="1">
      <c r="A661" s="26"/>
      <c r="B661" s="26"/>
      <c r="C661" s="26"/>
      <c r="D661" s="26"/>
      <c r="E661" s="26"/>
      <c r="F661" s="26"/>
      <c r="G661" s="26"/>
      <c r="H661" s="26"/>
      <c r="I661" s="26"/>
      <c r="J661" s="26"/>
      <c r="K661" s="26"/>
      <c r="L661" s="26"/>
      <c r="M661" s="26"/>
      <c r="N661" s="26"/>
      <c r="O661" s="26"/>
      <c r="P661" s="26"/>
      <c r="Q661" s="26"/>
      <c r="R661" s="26"/>
    </row>
    <row r="662" spans="1:18" ht="15.95" customHeight="1">
      <c r="A662" s="26"/>
      <c r="B662" s="26"/>
      <c r="C662" s="26"/>
      <c r="D662" s="26"/>
      <c r="E662" s="26"/>
      <c r="F662" s="26"/>
      <c r="G662" s="26"/>
      <c r="H662" s="26"/>
      <c r="I662" s="26"/>
      <c r="J662" s="26"/>
      <c r="K662" s="26"/>
      <c r="L662" s="26"/>
      <c r="M662" s="26"/>
      <c r="N662" s="26"/>
      <c r="O662" s="26"/>
      <c r="P662" s="26"/>
      <c r="Q662" s="26"/>
      <c r="R662" s="26"/>
    </row>
    <row r="663" spans="1:18" ht="15.95" customHeight="1">
      <c r="A663" s="26"/>
      <c r="B663" s="26"/>
      <c r="C663" s="26"/>
      <c r="D663" s="26"/>
      <c r="E663" s="26"/>
      <c r="F663" s="26"/>
      <c r="G663" s="26"/>
      <c r="H663" s="26"/>
      <c r="I663" s="26"/>
      <c r="J663" s="26"/>
      <c r="K663" s="26"/>
      <c r="L663" s="26"/>
      <c r="M663" s="26"/>
      <c r="N663" s="26"/>
      <c r="O663" s="26"/>
      <c r="P663" s="26"/>
      <c r="Q663" s="26"/>
      <c r="R663" s="26"/>
    </row>
    <row r="664" spans="1:18" ht="15.95" customHeight="1">
      <c r="A664" s="26"/>
      <c r="B664" s="26"/>
      <c r="C664" s="26"/>
      <c r="D664" s="26"/>
      <c r="E664" s="26"/>
      <c r="F664" s="26"/>
      <c r="G664" s="26"/>
      <c r="H664" s="26"/>
      <c r="I664" s="26"/>
      <c r="J664" s="26"/>
      <c r="K664" s="26"/>
      <c r="L664" s="26"/>
      <c r="M664" s="26"/>
      <c r="N664" s="26"/>
      <c r="O664" s="26"/>
      <c r="P664" s="26"/>
      <c r="Q664" s="26"/>
      <c r="R664" s="26"/>
    </row>
    <row r="665" spans="1:18" ht="15.95" customHeight="1">
      <c r="A665" s="26"/>
      <c r="B665" s="26"/>
      <c r="C665" s="26"/>
      <c r="D665" s="26"/>
      <c r="E665" s="26"/>
      <c r="F665" s="26"/>
      <c r="G665" s="26"/>
      <c r="H665" s="26"/>
      <c r="I665" s="26"/>
      <c r="J665" s="26"/>
      <c r="K665" s="26"/>
      <c r="L665" s="26"/>
      <c r="M665" s="26"/>
      <c r="N665" s="26"/>
      <c r="O665" s="26"/>
      <c r="P665" s="26"/>
      <c r="Q665" s="26"/>
      <c r="R665" s="26"/>
    </row>
    <row r="666" spans="1:18" ht="15.95" customHeight="1">
      <c r="A666" s="26"/>
      <c r="B666" s="26"/>
      <c r="C666" s="26"/>
      <c r="D666" s="26"/>
      <c r="E666" s="26"/>
      <c r="F666" s="26"/>
      <c r="G666" s="26"/>
      <c r="H666" s="26"/>
      <c r="I666" s="26"/>
      <c r="J666" s="26"/>
      <c r="K666" s="26"/>
      <c r="L666" s="26"/>
      <c r="M666" s="26"/>
      <c r="N666" s="26"/>
      <c r="O666" s="26"/>
      <c r="P666" s="26"/>
      <c r="Q666" s="26"/>
      <c r="R666" s="26"/>
    </row>
    <row r="667" spans="1:18" ht="15.95" customHeight="1">
      <c r="A667" s="26"/>
      <c r="B667" s="26"/>
      <c r="C667" s="26"/>
      <c r="D667" s="26"/>
      <c r="E667" s="26"/>
      <c r="F667" s="26"/>
      <c r="G667" s="26"/>
      <c r="H667" s="26"/>
      <c r="I667" s="26"/>
      <c r="J667" s="26"/>
      <c r="K667" s="26"/>
      <c r="L667" s="26"/>
      <c r="M667" s="26"/>
      <c r="N667" s="26"/>
      <c r="O667" s="26"/>
      <c r="P667" s="26"/>
      <c r="Q667" s="26"/>
      <c r="R667" s="26"/>
    </row>
    <row r="668" spans="1:18" ht="15.95" customHeight="1">
      <c r="A668" s="26"/>
      <c r="B668" s="26"/>
      <c r="C668" s="26"/>
      <c r="D668" s="26"/>
      <c r="E668" s="26"/>
      <c r="F668" s="26"/>
      <c r="G668" s="26"/>
      <c r="H668" s="26"/>
      <c r="I668" s="26"/>
      <c r="J668" s="26"/>
      <c r="K668" s="26"/>
      <c r="L668" s="26"/>
      <c r="M668" s="26"/>
      <c r="N668" s="26"/>
      <c r="O668" s="26"/>
      <c r="P668" s="26"/>
      <c r="Q668" s="26"/>
      <c r="R668" s="26"/>
    </row>
    <row r="669" spans="1:18" ht="15.95" customHeight="1">
      <c r="A669" s="26"/>
      <c r="B669" s="26"/>
      <c r="C669" s="26"/>
      <c r="D669" s="26"/>
      <c r="E669" s="26"/>
      <c r="F669" s="26"/>
      <c r="G669" s="26"/>
      <c r="H669" s="26"/>
      <c r="I669" s="26"/>
      <c r="J669" s="26"/>
      <c r="K669" s="26"/>
      <c r="L669" s="26"/>
      <c r="M669" s="26"/>
      <c r="N669" s="26"/>
      <c r="O669" s="26"/>
      <c r="P669" s="26"/>
      <c r="Q669" s="26"/>
      <c r="R669" s="26"/>
    </row>
    <row r="670" spans="1:18" ht="15.95" customHeight="1">
      <c r="A670" s="26"/>
      <c r="B670" s="26"/>
      <c r="C670" s="26"/>
      <c r="D670" s="26"/>
      <c r="E670" s="26"/>
      <c r="F670" s="26"/>
      <c r="G670" s="26"/>
      <c r="H670" s="26"/>
      <c r="I670" s="26"/>
      <c r="J670" s="26"/>
      <c r="K670" s="26"/>
      <c r="L670" s="26"/>
      <c r="M670" s="26"/>
      <c r="N670" s="26"/>
      <c r="O670" s="26"/>
      <c r="P670" s="26"/>
      <c r="Q670" s="26"/>
      <c r="R670" s="26"/>
    </row>
    <row r="671" spans="1:18" ht="15.95" customHeight="1">
      <c r="A671" s="26"/>
      <c r="B671" s="26"/>
      <c r="C671" s="26"/>
      <c r="D671" s="26"/>
      <c r="E671" s="26"/>
      <c r="F671" s="26"/>
      <c r="G671" s="26"/>
      <c r="H671" s="26"/>
      <c r="I671" s="26"/>
      <c r="J671" s="26"/>
      <c r="K671" s="26"/>
      <c r="L671" s="26"/>
      <c r="M671" s="26"/>
      <c r="N671" s="26"/>
      <c r="O671" s="26"/>
      <c r="P671" s="26"/>
      <c r="Q671" s="26"/>
      <c r="R671" s="26"/>
    </row>
    <row r="672" spans="1:18" ht="15.95" customHeight="1">
      <c r="A672" s="26"/>
      <c r="B672" s="26"/>
      <c r="C672" s="26"/>
      <c r="D672" s="26"/>
      <c r="E672" s="26"/>
      <c r="F672" s="26"/>
      <c r="G672" s="26"/>
      <c r="H672" s="26"/>
      <c r="I672" s="26"/>
      <c r="J672" s="26"/>
      <c r="K672" s="26"/>
      <c r="L672" s="26"/>
      <c r="M672" s="26"/>
      <c r="N672" s="26"/>
      <c r="O672" s="26"/>
      <c r="P672" s="26"/>
      <c r="Q672" s="26"/>
      <c r="R672" s="26"/>
    </row>
    <row r="673" spans="1:18" ht="15.95" customHeight="1">
      <c r="A673" s="26"/>
      <c r="B673" s="26"/>
      <c r="C673" s="26"/>
      <c r="D673" s="26"/>
      <c r="E673" s="26"/>
      <c r="F673" s="26"/>
      <c r="G673" s="26"/>
      <c r="H673" s="26"/>
      <c r="I673" s="26"/>
      <c r="J673" s="26"/>
      <c r="K673" s="26"/>
      <c r="L673" s="26"/>
      <c r="M673" s="26"/>
      <c r="N673" s="26"/>
      <c r="O673" s="26"/>
      <c r="P673" s="26"/>
      <c r="Q673" s="26"/>
      <c r="R673" s="26"/>
    </row>
    <row r="674" spans="1:18" ht="15.95" customHeight="1">
      <c r="A674" s="26"/>
      <c r="B674" s="26"/>
      <c r="C674" s="26"/>
      <c r="D674" s="26"/>
      <c r="E674" s="26"/>
      <c r="F674" s="26"/>
      <c r="G674" s="26"/>
      <c r="H674" s="26"/>
      <c r="I674" s="26"/>
      <c r="J674" s="26"/>
      <c r="K674" s="26"/>
      <c r="L674" s="26"/>
      <c r="M674" s="26"/>
      <c r="N674" s="26"/>
      <c r="O674" s="26"/>
      <c r="P674" s="26"/>
      <c r="Q674" s="26"/>
      <c r="R674" s="26"/>
    </row>
    <row r="675" spans="1:18" ht="15.95" customHeight="1">
      <c r="A675" s="26"/>
      <c r="B675" s="26"/>
      <c r="C675" s="26"/>
      <c r="D675" s="26"/>
      <c r="E675" s="26"/>
      <c r="F675" s="26"/>
      <c r="G675" s="26"/>
      <c r="H675" s="26"/>
      <c r="I675" s="26"/>
      <c r="J675" s="26"/>
      <c r="K675" s="26"/>
      <c r="L675" s="26"/>
      <c r="M675" s="26"/>
      <c r="N675" s="26"/>
      <c r="O675" s="26"/>
      <c r="P675" s="26"/>
      <c r="Q675" s="26"/>
      <c r="R675" s="26"/>
    </row>
    <row r="676" spans="1:18" ht="15.95" customHeight="1">
      <c r="A676" s="26"/>
      <c r="B676" s="26"/>
      <c r="C676" s="26"/>
      <c r="D676" s="26"/>
      <c r="E676" s="26"/>
      <c r="F676" s="26"/>
      <c r="G676" s="26"/>
      <c r="H676" s="26"/>
      <c r="I676" s="26"/>
      <c r="J676" s="26"/>
      <c r="K676" s="26"/>
      <c r="L676" s="26"/>
      <c r="M676" s="26"/>
      <c r="N676" s="26"/>
      <c r="O676" s="26"/>
      <c r="P676" s="26"/>
      <c r="Q676" s="26"/>
      <c r="R676" s="26"/>
    </row>
    <row r="677" spans="1:18" ht="15.95" customHeight="1">
      <c r="A677" s="26"/>
      <c r="B677" s="26"/>
      <c r="C677" s="26"/>
      <c r="D677" s="26"/>
      <c r="E677" s="26"/>
      <c r="F677" s="26"/>
      <c r="G677" s="26"/>
      <c r="H677" s="26"/>
      <c r="I677" s="26"/>
      <c r="J677" s="26"/>
      <c r="K677" s="26"/>
      <c r="L677" s="26"/>
      <c r="M677" s="26"/>
      <c r="N677" s="26"/>
      <c r="O677" s="26"/>
      <c r="P677" s="26"/>
      <c r="Q677" s="26"/>
      <c r="R677" s="26"/>
    </row>
    <row r="678" spans="1:18" ht="15.95" customHeight="1">
      <c r="A678" s="26"/>
      <c r="B678" s="26"/>
      <c r="C678" s="26"/>
      <c r="D678" s="26"/>
      <c r="E678" s="26"/>
      <c r="F678" s="26"/>
      <c r="G678" s="26"/>
      <c r="H678" s="26"/>
      <c r="I678" s="26"/>
      <c r="J678" s="26"/>
      <c r="K678" s="26"/>
      <c r="L678" s="26"/>
      <c r="M678" s="26"/>
      <c r="N678" s="26"/>
      <c r="O678" s="26"/>
      <c r="P678" s="26"/>
      <c r="Q678" s="26"/>
      <c r="R678" s="26"/>
    </row>
    <row r="679" spans="1:18" ht="15.95" customHeight="1">
      <c r="A679" s="26"/>
      <c r="B679" s="26"/>
      <c r="C679" s="26"/>
      <c r="D679" s="26"/>
      <c r="E679" s="26"/>
      <c r="F679" s="26"/>
      <c r="G679" s="26"/>
      <c r="H679" s="26"/>
      <c r="I679" s="26"/>
      <c r="J679" s="26"/>
      <c r="K679" s="26"/>
      <c r="L679" s="26"/>
      <c r="M679" s="26"/>
      <c r="N679" s="26"/>
      <c r="O679" s="26"/>
      <c r="P679" s="26"/>
      <c r="Q679" s="26"/>
      <c r="R679" s="26"/>
    </row>
    <row r="680" spans="1:18" ht="15.95" customHeight="1">
      <c r="A680" s="26"/>
      <c r="B680" s="26"/>
      <c r="C680" s="26"/>
      <c r="D680" s="26"/>
      <c r="E680" s="26"/>
      <c r="F680" s="26"/>
      <c r="G680" s="26"/>
      <c r="H680" s="26"/>
      <c r="I680" s="26"/>
      <c r="J680" s="26"/>
      <c r="K680" s="26"/>
      <c r="L680" s="26"/>
      <c r="M680" s="26"/>
      <c r="N680" s="26"/>
      <c r="O680" s="26"/>
      <c r="P680" s="26"/>
      <c r="Q680" s="26"/>
      <c r="R680" s="26"/>
    </row>
    <row r="681" spans="1:18" ht="15.95" customHeight="1">
      <c r="A681" s="26"/>
      <c r="B681" s="26"/>
      <c r="C681" s="26"/>
      <c r="D681" s="26"/>
      <c r="E681" s="26"/>
      <c r="F681" s="26"/>
      <c r="G681" s="26"/>
      <c r="H681" s="26"/>
      <c r="I681" s="26"/>
      <c r="J681" s="26"/>
      <c r="K681" s="26"/>
      <c r="L681" s="26"/>
      <c r="M681" s="26"/>
      <c r="N681" s="26"/>
      <c r="O681" s="26"/>
      <c r="P681" s="26"/>
      <c r="Q681" s="26"/>
      <c r="R681" s="26"/>
    </row>
    <row r="682" spans="1:18" ht="15.95" customHeight="1">
      <c r="A682" s="26"/>
      <c r="B682" s="26"/>
      <c r="C682" s="26"/>
      <c r="D682" s="26"/>
      <c r="E682" s="26"/>
      <c r="F682" s="26"/>
      <c r="G682" s="26"/>
      <c r="H682" s="26"/>
      <c r="I682" s="26"/>
      <c r="J682" s="26"/>
      <c r="K682" s="26"/>
      <c r="L682" s="26"/>
      <c r="M682" s="26"/>
      <c r="N682" s="26"/>
      <c r="O682" s="26"/>
      <c r="P682" s="26"/>
      <c r="Q682" s="26"/>
      <c r="R682" s="26"/>
    </row>
    <row r="683" spans="1:18" ht="15.95" customHeight="1">
      <c r="A683" s="26"/>
      <c r="B683" s="26"/>
      <c r="C683" s="26"/>
      <c r="D683" s="26"/>
      <c r="E683" s="26"/>
      <c r="F683" s="26"/>
      <c r="G683" s="26"/>
      <c r="H683" s="26"/>
      <c r="I683" s="26"/>
      <c r="J683" s="26"/>
      <c r="K683" s="26"/>
      <c r="L683" s="26"/>
      <c r="M683" s="26"/>
      <c r="N683" s="26"/>
      <c r="O683" s="26"/>
      <c r="P683" s="26"/>
      <c r="Q683" s="26"/>
      <c r="R683" s="26"/>
    </row>
    <row r="684" spans="1:18" ht="15.95" customHeight="1">
      <c r="A684" s="26"/>
      <c r="B684" s="26"/>
      <c r="C684" s="26"/>
      <c r="D684" s="26"/>
      <c r="E684" s="26"/>
      <c r="F684" s="26"/>
      <c r="G684" s="26"/>
      <c r="H684" s="26"/>
      <c r="I684" s="26"/>
      <c r="J684" s="26"/>
      <c r="K684" s="26"/>
      <c r="L684" s="26"/>
      <c r="M684" s="26"/>
      <c r="N684" s="26"/>
      <c r="O684" s="26"/>
      <c r="P684" s="26"/>
      <c r="Q684" s="26"/>
      <c r="R684" s="26"/>
    </row>
    <row r="685" spans="1:18" ht="15.95" customHeight="1">
      <c r="A685" s="26"/>
      <c r="B685" s="26"/>
      <c r="C685" s="26"/>
      <c r="D685" s="26"/>
      <c r="E685" s="26"/>
      <c r="F685" s="26"/>
      <c r="G685" s="26"/>
      <c r="H685" s="26"/>
      <c r="I685" s="26"/>
      <c r="J685" s="26"/>
      <c r="K685" s="26"/>
      <c r="L685" s="26"/>
      <c r="M685" s="26"/>
      <c r="N685" s="26"/>
      <c r="O685" s="26"/>
      <c r="P685" s="26"/>
      <c r="Q685" s="26"/>
      <c r="R685" s="26"/>
    </row>
    <row r="686" spans="1:18" ht="15.95" customHeight="1">
      <c r="A686" s="26"/>
      <c r="B686" s="26"/>
      <c r="C686" s="26"/>
      <c r="D686" s="26"/>
      <c r="E686" s="26"/>
      <c r="F686" s="26"/>
      <c r="G686" s="26"/>
      <c r="H686" s="26"/>
      <c r="I686" s="26"/>
      <c r="J686" s="26"/>
      <c r="K686" s="26"/>
      <c r="L686" s="26"/>
      <c r="M686" s="26"/>
      <c r="N686" s="26"/>
      <c r="O686" s="26"/>
      <c r="P686" s="26"/>
      <c r="Q686" s="26"/>
      <c r="R686" s="26"/>
    </row>
    <row r="687" spans="1:18" ht="15.95" customHeight="1">
      <c r="A687" s="26"/>
      <c r="B687" s="26"/>
      <c r="C687" s="26"/>
      <c r="D687" s="26"/>
      <c r="E687" s="26"/>
      <c r="F687" s="26"/>
      <c r="G687" s="26"/>
      <c r="H687" s="26"/>
      <c r="I687" s="26"/>
      <c r="J687" s="26"/>
      <c r="K687" s="26"/>
      <c r="L687" s="26"/>
      <c r="M687" s="26"/>
      <c r="N687" s="26"/>
      <c r="O687" s="26"/>
      <c r="P687" s="26"/>
      <c r="Q687" s="26"/>
      <c r="R687" s="26"/>
    </row>
    <row r="688" spans="1:18" ht="15.95" customHeight="1">
      <c r="A688" s="26"/>
      <c r="B688" s="26"/>
      <c r="C688" s="26"/>
      <c r="D688" s="26"/>
      <c r="E688" s="26"/>
      <c r="F688" s="26"/>
      <c r="G688" s="26"/>
      <c r="H688" s="26"/>
      <c r="I688" s="26"/>
      <c r="J688" s="26"/>
      <c r="K688" s="26"/>
      <c r="L688" s="26"/>
      <c r="M688" s="26"/>
      <c r="N688" s="26"/>
      <c r="O688" s="26"/>
      <c r="P688" s="26"/>
      <c r="Q688" s="26"/>
      <c r="R688" s="26"/>
    </row>
    <row r="689" spans="1:18" ht="15.95" customHeight="1">
      <c r="A689" s="26"/>
      <c r="B689" s="26"/>
      <c r="C689" s="26"/>
      <c r="D689" s="26"/>
      <c r="E689" s="26"/>
      <c r="F689" s="26"/>
      <c r="G689" s="26"/>
      <c r="H689" s="26"/>
      <c r="I689" s="26"/>
      <c r="J689" s="26"/>
      <c r="K689" s="26"/>
      <c r="L689" s="26"/>
      <c r="M689" s="26"/>
      <c r="N689" s="26"/>
      <c r="O689" s="26"/>
      <c r="P689" s="26"/>
      <c r="Q689" s="26"/>
      <c r="R689" s="26"/>
    </row>
    <row r="690" spans="1:18" ht="15.95" customHeight="1">
      <c r="A690" s="26"/>
      <c r="B690" s="26"/>
      <c r="C690" s="26"/>
      <c r="D690" s="26"/>
      <c r="E690" s="26"/>
      <c r="F690" s="26"/>
      <c r="G690" s="26"/>
      <c r="H690" s="26"/>
      <c r="I690" s="26"/>
      <c r="J690" s="26"/>
      <c r="K690" s="26"/>
      <c r="L690" s="26"/>
      <c r="M690" s="26"/>
      <c r="N690" s="26"/>
      <c r="O690" s="26"/>
      <c r="P690" s="26"/>
      <c r="Q690" s="26"/>
      <c r="R690" s="26"/>
    </row>
    <row r="691" spans="1:18" ht="15.95" customHeight="1">
      <c r="A691" s="26"/>
      <c r="B691" s="26"/>
      <c r="C691" s="26"/>
      <c r="D691" s="26"/>
      <c r="E691" s="26"/>
      <c r="F691" s="26"/>
      <c r="G691" s="26"/>
      <c r="H691" s="26"/>
      <c r="I691" s="26"/>
      <c r="J691" s="26"/>
      <c r="K691" s="26"/>
      <c r="L691" s="26"/>
      <c r="M691" s="26"/>
      <c r="N691" s="26"/>
      <c r="O691" s="26"/>
      <c r="P691" s="26"/>
      <c r="Q691" s="26"/>
      <c r="R691" s="26"/>
    </row>
    <row r="692" spans="1:18" ht="15.95" customHeight="1">
      <c r="A692" s="26"/>
      <c r="B692" s="26"/>
      <c r="C692" s="26"/>
      <c r="D692" s="26"/>
      <c r="E692" s="26"/>
      <c r="F692" s="26"/>
      <c r="G692" s="26"/>
      <c r="H692" s="26"/>
      <c r="I692" s="26"/>
      <c r="J692" s="26"/>
      <c r="K692" s="26"/>
      <c r="L692" s="26"/>
      <c r="M692" s="26"/>
      <c r="N692" s="26"/>
      <c r="O692" s="26"/>
      <c r="P692" s="26"/>
      <c r="Q692" s="26"/>
      <c r="R692" s="26"/>
    </row>
    <row r="693" spans="1:18" ht="15.95" customHeight="1">
      <c r="A693" s="26"/>
      <c r="B693" s="26"/>
      <c r="C693" s="26"/>
      <c r="D693" s="26"/>
      <c r="E693" s="26"/>
      <c r="F693" s="26"/>
      <c r="G693" s="26"/>
      <c r="H693" s="26"/>
      <c r="I693" s="26"/>
      <c r="J693" s="26"/>
      <c r="K693" s="26"/>
      <c r="L693" s="26"/>
      <c r="M693" s="26"/>
      <c r="N693" s="26"/>
      <c r="O693" s="26"/>
      <c r="P693" s="26"/>
      <c r="Q693" s="26"/>
      <c r="R693" s="26"/>
    </row>
    <row r="694" spans="1:18" ht="15.95" customHeight="1">
      <c r="A694" s="26"/>
      <c r="B694" s="26"/>
      <c r="C694" s="26"/>
      <c r="D694" s="26"/>
      <c r="E694" s="26"/>
      <c r="F694" s="26"/>
      <c r="G694" s="26"/>
      <c r="H694" s="26"/>
      <c r="I694" s="26"/>
      <c r="J694" s="26"/>
      <c r="K694" s="26"/>
      <c r="L694" s="26"/>
      <c r="M694" s="26"/>
      <c r="N694" s="26"/>
      <c r="O694" s="26"/>
      <c r="P694" s="26"/>
      <c r="Q694" s="26"/>
      <c r="R694" s="26"/>
    </row>
    <row r="695" spans="1:18" ht="15.95" customHeight="1">
      <c r="A695" s="26"/>
      <c r="B695" s="26"/>
      <c r="C695" s="26"/>
      <c r="D695" s="26"/>
      <c r="E695" s="26"/>
      <c r="F695" s="26"/>
      <c r="G695" s="26"/>
      <c r="H695" s="26"/>
      <c r="I695" s="26"/>
      <c r="J695" s="26"/>
      <c r="K695" s="26"/>
      <c r="L695" s="26"/>
      <c r="M695" s="26"/>
      <c r="N695" s="26"/>
      <c r="O695" s="26"/>
      <c r="P695" s="26"/>
      <c r="Q695" s="26"/>
      <c r="R695" s="26"/>
    </row>
    <row r="696" spans="1:18" ht="15.95" customHeight="1">
      <c r="A696" s="26"/>
      <c r="B696" s="26"/>
      <c r="C696" s="26"/>
      <c r="D696" s="26"/>
      <c r="E696" s="26"/>
      <c r="F696" s="26"/>
      <c r="G696" s="26"/>
      <c r="H696" s="26"/>
      <c r="I696" s="26"/>
      <c r="J696" s="26"/>
      <c r="K696" s="26"/>
      <c r="L696" s="26"/>
      <c r="M696" s="26"/>
      <c r="N696" s="26"/>
      <c r="O696" s="26"/>
      <c r="P696" s="26"/>
      <c r="Q696" s="26"/>
      <c r="R696" s="26"/>
    </row>
    <row r="697" spans="1:18" ht="15.95" customHeight="1">
      <c r="A697" s="26"/>
      <c r="B697" s="26"/>
      <c r="C697" s="26"/>
      <c r="D697" s="26"/>
      <c r="E697" s="26"/>
      <c r="F697" s="26"/>
      <c r="G697" s="26"/>
      <c r="H697" s="26"/>
      <c r="I697" s="26"/>
      <c r="J697" s="26"/>
      <c r="K697" s="26"/>
      <c r="L697" s="26"/>
      <c r="M697" s="26"/>
      <c r="N697" s="26"/>
      <c r="O697" s="26"/>
      <c r="P697" s="26"/>
      <c r="Q697" s="26"/>
      <c r="R697" s="26"/>
    </row>
    <row r="698" spans="1:18" ht="15.95" customHeight="1">
      <c r="A698" s="26"/>
      <c r="B698" s="26"/>
      <c r="C698" s="26"/>
      <c r="D698" s="26"/>
      <c r="E698" s="26"/>
      <c r="F698" s="26"/>
      <c r="G698" s="26"/>
      <c r="H698" s="26"/>
      <c r="I698" s="26"/>
      <c r="J698" s="26"/>
      <c r="K698" s="26"/>
      <c r="L698" s="26"/>
      <c r="M698" s="26"/>
      <c r="N698" s="26"/>
      <c r="O698" s="26"/>
      <c r="P698" s="26"/>
      <c r="Q698" s="26"/>
      <c r="R698" s="26"/>
    </row>
    <row r="699" spans="1:18" ht="15.95" customHeight="1">
      <c r="A699" s="26"/>
      <c r="B699" s="26"/>
      <c r="C699" s="26"/>
      <c r="D699" s="26"/>
      <c r="E699" s="26"/>
      <c r="F699" s="26"/>
      <c r="G699" s="26"/>
      <c r="H699" s="26"/>
      <c r="I699" s="26"/>
      <c r="J699" s="26"/>
      <c r="K699" s="26"/>
      <c r="L699" s="26"/>
      <c r="M699" s="26"/>
      <c r="N699" s="26"/>
      <c r="O699" s="26"/>
      <c r="P699" s="26"/>
      <c r="Q699" s="26"/>
      <c r="R699" s="26"/>
    </row>
    <row r="700" spans="1:18" ht="15.95" customHeight="1">
      <c r="A700" s="26"/>
      <c r="B700" s="26"/>
      <c r="C700" s="26"/>
      <c r="D700" s="26"/>
      <c r="E700" s="26"/>
      <c r="F700" s="26"/>
      <c r="G700" s="26"/>
      <c r="H700" s="26"/>
      <c r="I700" s="26"/>
      <c r="J700" s="26"/>
      <c r="K700" s="26"/>
      <c r="L700" s="26"/>
      <c r="M700" s="26"/>
      <c r="N700" s="26"/>
      <c r="O700" s="26"/>
      <c r="P700" s="26"/>
      <c r="Q700" s="26"/>
      <c r="R700" s="26"/>
    </row>
    <row r="701" spans="1:18" ht="15.95" customHeight="1">
      <c r="A701" s="26"/>
      <c r="B701" s="26"/>
      <c r="C701" s="26"/>
      <c r="D701" s="26"/>
      <c r="E701" s="26"/>
      <c r="F701" s="26"/>
      <c r="G701" s="26"/>
      <c r="H701" s="26"/>
      <c r="I701" s="26"/>
      <c r="J701" s="26"/>
      <c r="K701" s="26"/>
      <c r="L701" s="26"/>
      <c r="M701" s="26"/>
      <c r="N701" s="26"/>
      <c r="O701" s="26"/>
      <c r="P701" s="26"/>
      <c r="Q701" s="26"/>
      <c r="R701" s="26"/>
    </row>
    <row r="702" spans="1:18" ht="15.95" customHeight="1">
      <c r="A702" s="26"/>
      <c r="B702" s="26"/>
      <c r="C702" s="26"/>
      <c r="D702" s="26"/>
      <c r="E702" s="26"/>
      <c r="F702" s="26"/>
      <c r="G702" s="26"/>
      <c r="H702" s="26"/>
      <c r="I702" s="26"/>
      <c r="J702" s="26"/>
      <c r="K702" s="26"/>
      <c r="L702" s="26"/>
      <c r="M702" s="26"/>
      <c r="N702" s="26"/>
      <c r="O702" s="26"/>
      <c r="P702" s="26"/>
      <c r="Q702" s="26"/>
      <c r="R702" s="26"/>
    </row>
    <row r="703" spans="1:18" ht="15.95" customHeight="1">
      <c r="A703" s="26"/>
      <c r="B703" s="26"/>
      <c r="C703" s="26"/>
      <c r="D703" s="26"/>
      <c r="E703" s="26"/>
      <c r="F703" s="26"/>
      <c r="G703" s="26"/>
      <c r="H703" s="26"/>
      <c r="I703" s="26"/>
      <c r="J703" s="26"/>
      <c r="K703" s="26"/>
      <c r="L703" s="26"/>
      <c r="M703" s="26"/>
      <c r="N703" s="26"/>
      <c r="O703" s="26"/>
      <c r="P703" s="26"/>
      <c r="Q703" s="26"/>
      <c r="R703" s="26"/>
    </row>
    <row r="704" spans="1:18" ht="15.95" customHeight="1">
      <c r="A704" s="26"/>
      <c r="B704" s="26"/>
      <c r="C704" s="26"/>
      <c r="D704" s="26"/>
      <c r="E704" s="26"/>
      <c r="F704" s="26"/>
      <c r="G704" s="26"/>
      <c r="H704" s="26"/>
      <c r="I704" s="26"/>
      <c r="J704" s="26"/>
      <c r="K704" s="26"/>
      <c r="L704" s="26"/>
      <c r="M704" s="26"/>
      <c r="N704" s="26"/>
      <c r="O704" s="26"/>
      <c r="P704" s="26"/>
      <c r="Q704" s="26"/>
      <c r="R704" s="26"/>
    </row>
    <row r="705" spans="1:18" ht="15.95" customHeight="1">
      <c r="A705" s="26"/>
      <c r="B705" s="26"/>
      <c r="C705" s="26"/>
      <c r="D705" s="26"/>
      <c r="E705" s="26"/>
      <c r="F705" s="26"/>
      <c r="G705" s="26"/>
      <c r="H705" s="26"/>
      <c r="I705" s="26"/>
      <c r="J705" s="26"/>
      <c r="K705" s="26"/>
      <c r="L705" s="26"/>
      <c r="M705" s="26"/>
      <c r="N705" s="26"/>
      <c r="O705" s="26"/>
      <c r="P705" s="26"/>
      <c r="Q705" s="26"/>
      <c r="R705" s="26"/>
    </row>
    <row r="706" spans="1:18" ht="15.95" customHeight="1">
      <c r="A706" s="26"/>
      <c r="B706" s="26"/>
      <c r="C706" s="26"/>
      <c r="D706" s="26"/>
      <c r="E706" s="26"/>
      <c r="F706" s="26"/>
      <c r="G706" s="26"/>
      <c r="H706" s="26"/>
      <c r="I706" s="26"/>
      <c r="J706" s="26"/>
      <c r="K706" s="26"/>
      <c r="L706" s="26"/>
      <c r="M706" s="26"/>
      <c r="N706" s="26"/>
      <c r="O706" s="26"/>
      <c r="P706" s="26"/>
      <c r="Q706" s="26"/>
      <c r="R706" s="26"/>
    </row>
    <row r="707" spans="1:18" ht="15.95" customHeight="1">
      <c r="A707" s="26"/>
      <c r="B707" s="26"/>
      <c r="C707" s="26"/>
      <c r="D707" s="26"/>
      <c r="E707" s="26"/>
      <c r="F707" s="26"/>
      <c r="G707" s="26"/>
      <c r="H707" s="26"/>
      <c r="I707" s="26"/>
      <c r="J707" s="26"/>
      <c r="K707" s="26"/>
      <c r="L707" s="26"/>
      <c r="M707" s="26"/>
      <c r="N707" s="26"/>
      <c r="O707" s="26"/>
      <c r="P707" s="26"/>
      <c r="Q707" s="26"/>
      <c r="R707" s="26"/>
    </row>
    <row r="708" spans="1:18" ht="15.95" customHeight="1">
      <c r="A708" s="26"/>
      <c r="B708" s="26"/>
      <c r="C708" s="26"/>
      <c r="D708" s="26"/>
      <c r="E708" s="26"/>
      <c r="F708" s="26"/>
      <c r="G708" s="26"/>
      <c r="H708" s="26"/>
      <c r="I708" s="26"/>
      <c r="J708" s="26"/>
      <c r="K708" s="26"/>
      <c r="L708" s="26"/>
      <c r="M708" s="26"/>
      <c r="N708" s="26"/>
      <c r="O708" s="26"/>
      <c r="P708" s="26"/>
      <c r="Q708" s="26"/>
      <c r="R708" s="26"/>
    </row>
    <row r="709" spans="1:18" ht="15.95" customHeight="1">
      <c r="A709" s="26"/>
      <c r="B709" s="26"/>
      <c r="C709" s="26"/>
      <c r="D709" s="26"/>
      <c r="E709" s="26"/>
      <c r="F709" s="26"/>
      <c r="G709" s="26"/>
      <c r="H709" s="26"/>
      <c r="I709" s="26"/>
      <c r="J709" s="26"/>
      <c r="K709" s="26"/>
      <c r="L709" s="26"/>
      <c r="M709" s="26"/>
      <c r="N709" s="26"/>
      <c r="O709" s="26"/>
      <c r="P709" s="26"/>
      <c r="Q709" s="26"/>
      <c r="R709" s="26"/>
    </row>
    <row r="710" spans="1:18" ht="15.95" customHeight="1">
      <c r="A710" s="26"/>
      <c r="B710" s="26"/>
      <c r="C710" s="26"/>
      <c r="D710" s="26"/>
      <c r="E710" s="26"/>
      <c r="F710" s="26"/>
      <c r="G710" s="26"/>
      <c r="H710" s="26"/>
      <c r="I710" s="26"/>
      <c r="J710" s="26"/>
      <c r="K710" s="26"/>
      <c r="L710" s="26"/>
      <c r="M710" s="26"/>
      <c r="N710" s="26"/>
      <c r="O710" s="26"/>
      <c r="P710" s="26"/>
      <c r="Q710" s="26"/>
      <c r="R710" s="26"/>
    </row>
    <row r="711" spans="1:18" ht="15.95" customHeight="1">
      <c r="A711" s="26"/>
      <c r="B711" s="26"/>
      <c r="C711" s="26"/>
      <c r="D711" s="26"/>
      <c r="E711" s="26"/>
      <c r="F711" s="26"/>
      <c r="G711" s="26"/>
      <c r="H711" s="26"/>
      <c r="I711" s="26"/>
      <c r="J711" s="26"/>
      <c r="K711" s="26"/>
      <c r="L711" s="26"/>
      <c r="M711" s="26"/>
      <c r="N711" s="26"/>
      <c r="O711" s="26"/>
      <c r="P711" s="26"/>
      <c r="Q711" s="26"/>
      <c r="R711" s="26"/>
    </row>
    <row r="712" spans="1:18" ht="15.95" customHeight="1">
      <c r="A712" s="26"/>
      <c r="B712" s="26"/>
      <c r="C712" s="26"/>
      <c r="D712" s="26"/>
      <c r="E712" s="26"/>
      <c r="F712" s="26"/>
      <c r="G712" s="26"/>
      <c r="H712" s="26"/>
      <c r="I712" s="26"/>
      <c r="J712" s="26"/>
      <c r="K712" s="26"/>
      <c r="L712" s="26"/>
      <c r="M712" s="26"/>
      <c r="N712" s="26"/>
      <c r="O712" s="26"/>
      <c r="P712" s="26"/>
      <c r="Q712" s="26"/>
      <c r="R712" s="26"/>
    </row>
    <row r="713" spans="1:18" ht="15.95" customHeight="1">
      <c r="A713" s="26"/>
      <c r="B713" s="26"/>
      <c r="C713" s="26"/>
      <c r="D713" s="26"/>
      <c r="E713" s="26"/>
      <c r="F713" s="26"/>
      <c r="G713" s="26"/>
      <c r="H713" s="26"/>
      <c r="I713" s="26"/>
      <c r="J713" s="26"/>
      <c r="K713" s="26"/>
      <c r="L713" s="26"/>
      <c r="M713" s="26"/>
      <c r="N713" s="26"/>
      <c r="O713" s="26"/>
      <c r="P713" s="26"/>
      <c r="Q713" s="26"/>
      <c r="R713" s="26"/>
    </row>
    <row r="714" spans="1:18" ht="15.95" customHeight="1">
      <c r="A714" s="26"/>
      <c r="B714" s="26"/>
      <c r="C714" s="26"/>
      <c r="D714" s="26"/>
      <c r="E714" s="26"/>
      <c r="F714" s="26"/>
      <c r="G714" s="26"/>
      <c r="H714" s="26"/>
      <c r="I714" s="26"/>
      <c r="J714" s="26"/>
      <c r="K714" s="26"/>
      <c r="L714" s="26"/>
      <c r="M714" s="26"/>
      <c r="N714" s="26"/>
      <c r="O714" s="26"/>
      <c r="P714" s="26"/>
      <c r="Q714" s="26"/>
      <c r="R714" s="26"/>
    </row>
    <row r="715" spans="1:18" ht="15.95" customHeight="1">
      <c r="A715" s="26"/>
      <c r="B715" s="26"/>
      <c r="C715" s="26"/>
      <c r="D715" s="26"/>
      <c r="E715" s="26"/>
      <c r="F715" s="26"/>
      <c r="G715" s="26"/>
      <c r="H715" s="26"/>
      <c r="I715" s="26"/>
      <c r="J715" s="26"/>
      <c r="K715" s="26"/>
      <c r="L715" s="26"/>
      <c r="M715" s="26"/>
      <c r="N715" s="26"/>
      <c r="O715" s="26"/>
      <c r="P715" s="26"/>
      <c r="Q715" s="26"/>
      <c r="R715" s="26"/>
    </row>
    <row r="716" spans="1:18" ht="15.95" customHeight="1">
      <c r="A716" s="26"/>
      <c r="B716" s="26"/>
      <c r="C716" s="26"/>
      <c r="D716" s="26"/>
      <c r="E716" s="26"/>
      <c r="F716" s="26"/>
      <c r="G716" s="26"/>
      <c r="H716" s="26"/>
      <c r="I716" s="26"/>
      <c r="J716" s="26"/>
      <c r="K716" s="26"/>
      <c r="L716" s="26"/>
      <c r="M716" s="26"/>
      <c r="N716" s="26"/>
      <c r="O716" s="26"/>
      <c r="P716" s="26"/>
      <c r="Q716" s="26"/>
      <c r="R716" s="26"/>
    </row>
    <row r="717" spans="1:18" ht="15.95" customHeight="1">
      <c r="A717" s="26"/>
      <c r="B717" s="26"/>
      <c r="C717" s="26"/>
      <c r="D717" s="26"/>
      <c r="E717" s="26"/>
      <c r="F717" s="26"/>
      <c r="G717" s="26"/>
      <c r="H717" s="26"/>
      <c r="I717" s="26"/>
      <c r="J717" s="26"/>
      <c r="K717" s="26"/>
      <c r="L717" s="26"/>
      <c r="M717" s="26"/>
      <c r="N717" s="26"/>
      <c r="O717" s="26"/>
      <c r="P717" s="26"/>
      <c r="Q717" s="26"/>
      <c r="R717" s="26"/>
    </row>
    <row r="718" spans="1:18" ht="15.95" customHeight="1">
      <c r="A718" s="26"/>
      <c r="B718" s="26"/>
      <c r="C718" s="26"/>
      <c r="D718" s="26"/>
      <c r="E718" s="26"/>
      <c r="F718" s="26"/>
      <c r="G718" s="26"/>
      <c r="H718" s="26"/>
      <c r="I718" s="26"/>
      <c r="J718" s="26"/>
      <c r="K718" s="26"/>
      <c r="L718" s="26"/>
      <c r="M718" s="26"/>
      <c r="N718" s="26"/>
      <c r="O718" s="26"/>
      <c r="P718" s="26"/>
      <c r="Q718" s="26"/>
      <c r="R718" s="26"/>
    </row>
    <row r="719" spans="1:18" ht="15.95" customHeight="1">
      <c r="A719" s="26"/>
      <c r="B719" s="26"/>
      <c r="C719" s="26"/>
      <c r="D719" s="26"/>
      <c r="E719" s="26"/>
      <c r="F719" s="26"/>
      <c r="G719" s="26"/>
      <c r="H719" s="26"/>
      <c r="I719" s="26"/>
      <c r="J719" s="26"/>
      <c r="K719" s="26"/>
      <c r="L719" s="26"/>
      <c r="M719" s="26"/>
      <c r="N719" s="26"/>
      <c r="O719" s="26"/>
      <c r="P719" s="26"/>
      <c r="Q719" s="26"/>
      <c r="R719" s="26"/>
    </row>
    <row r="720" spans="1:18" ht="15.95" customHeight="1">
      <c r="A720" s="26"/>
      <c r="B720" s="26"/>
      <c r="C720" s="26"/>
      <c r="D720" s="26"/>
      <c r="E720" s="26"/>
      <c r="F720" s="26"/>
      <c r="G720" s="26"/>
      <c r="H720" s="26"/>
      <c r="I720" s="26"/>
      <c r="J720" s="26"/>
      <c r="K720" s="26"/>
      <c r="L720" s="26"/>
      <c r="M720" s="26"/>
      <c r="N720" s="26"/>
      <c r="O720" s="26"/>
      <c r="P720" s="26"/>
      <c r="Q720" s="26"/>
      <c r="R720" s="26"/>
    </row>
    <row r="721" spans="1:18" ht="15.95" customHeight="1">
      <c r="A721" s="26"/>
      <c r="B721" s="26"/>
      <c r="C721" s="26"/>
      <c r="D721" s="26"/>
      <c r="E721" s="26"/>
      <c r="F721" s="26"/>
      <c r="G721" s="26"/>
      <c r="H721" s="26"/>
      <c r="I721" s="26"/>
      <c r="J721" s="26"/>
      <c r="K721" s="26"/>
      <c r="L721" s="26"/>
      <c r="M721" s="26"/>
      <c r="N721" s="26"/>
      <c r="O721" s="26"/>
      <c r="P721" s="26"/>
      <c r="Q721" s="26"/>
      <c r="R721" s="26"/>
    </row>
    <row r="722" spans="1:18" ht="15.95" customHeight="1">
      <c r="A722" s="26"/>
      <c r="B722" s="26"/>
      <c r="C722" s="26"/>
      <c r="D722" s="26"/>
      <c r="E722" s="26"/>
      <c r="F722" s="26"/>
      <c r="G722" s="26"/>
      <c r="H722" s="26"/>
      <c r="I722" s="26"/>
      <c r="J722" s="26"/>
      <c r="K722" s="26"/>
      <c r="L722" s="26"/>
      <c r="M722" s="26"/>
      <c r="N722" s="26"/>
      <c r="O722" s="26"/>
      <c r="P722" s="26"/>
      <c r="Q722" s="26"/>
      <c r="R722" s="26"/>
    </row>
    <row r="723" spans="1:18" ht="15.95" customHeight="1">
      <c r="A723" s="26"/>
      <c r="B723" s="26"/>
      <c r="C723" s="26"/>
      <c r="D723" s="26"/>
      <c r="E723" s="26"/>
      <c r="F723" s="26"/>
      <c r="G723" s="26"/>
      <c r="H723" s="26"/>
      <c r="I723" s="26"/>
      <c r="J723" s="26"/>
      <c r="K723" s="26"/>
      <c r="L723" s="26"/>
      <c r="M723" s="26"/>
      <c r="N723" s="26"/>
      <c r="O723" s="26"/>
      <c r="P723" s="26"/>
      <c r="Q723" s="26"/>
      <c r="R723" s="26"/>
    </row>
    <row r="724" spans="1:18" ht="15.95" customHeight="1">
      <c r="A724" s="26"/>
      <c r="B724" s="26"/>
      <c r="C724" s="26"/>
      <c r="D724" s="26"/>
      <c r="E724" s="26"/>
      <c r="F724" s="26"/>
      <c r="G724" s="26"/>
      <c r="H724" s="26"/>
      <c r="I724" s="26"/>
      <c r="J724" s="26"/>
      <c r="K724" s="26"/>
      <c r="L724" s="26"/>
      <c r="M724" s="26"/>
      <c r="N724" s="26"/>
      <c r="O724" s="26"/>
      <c r="P724" s="26"/>
      <c r="Q724" s="26"/>
      <c r="R724" s="26"/>
    </row>
    <row r="725" spans="1:18" ht="15.95" customHeight="1">
      <c r="A725" s="26"/>
      <c r="B725" s="26"/>
      <c r="C725" s="26"/>
      <c r="D725" s="26"/>
      <c r="E725" s="26"/>
      <c r="F725" s="26"/>
      <c r="G725" s="26"/>
      <c r="H725" s="26"/>
      <c r="I725" s="26"/>
      <c r="J725" s="26"/>
      <c r="K725" s="26"/>
      <c r="L725" s="26"/>
      <c r="M725" s="26"/>
      <c r="N725" s="26"/>
      <c r="O725" s="26"/>
      <c r="P725" s="26"/>
      <c r="Q725" s="26"/>
      <c r="R725" s="26"/>
    </row>
    <row r="726" spans="1:18" ht="15.95" customHeight="1">
      <c r="A726" s="26"/>
      <c r="B726" s="26"/>
      <c r="C726" s="26"/>
      <c r="D726" s="26"/>
      <c r="E726" s="26"/>
      <c r="F726" s="26"/>
      <c r="G726" s="26"/>
      <c r="H726" s="26"/>
      <c r="I726" s="26"/>
      <c r="J726" s="26"/>
      <c r="K726" s="26"/>
      <c r="L726" s="26"/>
      <c r="M726" s="26"/>
      <c r="N726" s="26"/>
      <c r="O726" s="26"/>
      <c r="P726" s="26"/>
      <c r="Q726" s="26"/>
      <c r="R726" s="26"/>
    </row>
    <row r="727" spans="1:18" ht="15.95" customHeight="1">
      <c r="A727" s="26"/>
      <c r="B727" s="26"/>
      <c r="C727" s="26"/>
      <c r="D727" s="26"/>
      <c r="E727" s="26"/>
      <c r="F727" s="26"/>
      <c r="G727" s="26"/>
      <c r="H727" s="26"/>
      <c r="I727" s="26"/>
      <c r="J727" s="26"/>
      <c r="K727" s="26"/>
      <c r="L727" s="26"/>
      <c r="M727" s="26"/>
      <c r="N727" s="26"/>
      <c r="O727" s="26"/>
      <c r="P727" s="26"/>
      <c r="Q727" s="26"/>
      <c r="R727" s="26"/>
    </row>
    <row r="728" spans="1:18" ht="15.95" customHeight="1">
      <c r="A728" s="26"/>
      <c r="B728" s="26"/>
      <c r="C728" s="26"/>
      <c r="D728" s="26"/>
      <c r="E728" s="26"/>
      <c r="F728" s="26"/>
      <c r="G728" s="26"/>
      <c r="H728" s="26"/>
      <c r="I728" s="26"/>
      <c r="J728" s="26"/>
      <c r="K728" s="26"/>
      <c r="L728" s="26"/>
      <c r="M728" s="26"/>
      <c r="N728" s="26"/>
      <c r="O728" s="26"/>
      <c r="P728" s="26"/>
      <c r="Q728" s="26"/>
      <c r="R728" s="26"/>
    </row>
    <row r="729" spans="1:18" ht="15.95" customHeight="1">
      <c r="A729" s="26"/>
      <c r="B729" s="26"/>
      <c r="C729" s="26"/>
      <c r="D729" s="26"/>
      <c r="E729" s="26"/>
      <c r="F729" s="26"/>
      <c r="G729" s="26"/>
      <c r="H729" s="26"/>
      <c r="I729" s="26"/>
      <c r="J729" s="26"/>
      <c r="K729" s="26"/>
      <c r="L729" s="26"/>
      <c r="M729" s="26"/>
      <c r="N729" s="26"/>
      <c r="O729" s="26"/>
      <c r="P729" s="26"/>
      <c r="Q729" s="26"/>
      <c r="R729" s="26"/>
    </row>
    <row r="730" spans="1:18" ht="15.95" customHeight="1">
      <c r="A730" s="26"/>
      <c r="B730" s="26"/>
      <c r="C730" s="26"/>
      <c r="D730" s="26"/>
      <c r="E730" s="26"/>
      <c r="F730" s="26"/>
      <c r="G730" s="26"/>
      <c r="H730" s="26"/>
      <c r="I730" s="26"/>
      <c r="J730" s="26"/>
      <c r="K730" s="26"/>
      <c r="L730" s="26"/>
      <c r="M730" s="26"/>
      <c r="N730" s="26"/>
      <c r="O730" s="26"/>
      <c r="P730" s="26"/>
      <c r="Q730" s="26"/>
      <c r="R730" s="26"/>
    </row>
    <row r="731" spans="1:18" ht="15.95" customHeight="1">
      <c r="A731" s="26"/>
      <c r="B731" s="26"/>
      <c r="C731" s="26"/>
      <c r="D731" s="26"/>
      <c r="E731" s="26"/>
      <c r="F731" s="26"/>
      <c r="G731" s="26"/>
      <c r="H731" s="26"/>
      <c r="I731" s="26"/>
      <c r="J731" s="26"/>
      <c r="K731" s="26"/>
      <c r="L731" s="26"/>
      <c r="M731" s="26"/>
      <c r="N731" s="26"/>
      <c r="O731" s="26"/>
      <c r="P731" s="26"/>
      <c r="Q731" s="26"/>
      <c r="R731" s="26"/>
    </row>
    <row r="732" spans="1:18" ht="15.95" customHeight="1">
      <c r="A732" s="26"/>
      <c r="B732" s="26"/>
      <c r="C732" s="26"/>
      <c r="D732" s="26"/>
      <c r="E732" s="26"/>
      <c r="F732" s="26"/>
      <c r="G732" s="26"/>
      <c r="H732" s="26"/>
      <c r="I732" s="26"/>
      <c r="J732" s="26"/>
      <c r="K732" s="26"/>
      <c r="L732" s="26"/>
      <c r="M732" s="26"/>
      <c r="N732" s="26"/>
      <c r="O732" s="26"/>
      <c r="P732" s="26"/>
      <c r="Q732" s="26"/>
      <c r="R732" s="26"/>
    </row>
    <row r="733" spans="1:18" ht="15.95" customHeight="1">
      <c r="A733" s="26"/>
      <c r="B733" s="26"/>
      <c r="C733" s="26"/>
      <c r="D733" s="26"/>
      <c r="E733" s="26"/>
      <c r="F733" s="26"/>
      <c r="G733" s="26"/>
      <c r="H733" s="26"/>
      <c r="I733" s="26"/>
      <c r="J733" s="26"/>
      <c r="K733" s="26"/>
      <c r="L733" s="26"/>
      <c r="M733" s="26"/>
      <c r="N733" s="26"/>
      <c r="O733" s="26"/>
      <c r="P733" s="26"/>
      <c r="Q733" s="26"/>
      <c r="R733" s="26"/>
    </row>
    <row r="734" spans="1:18" ht="15.95" customHeight="1">
      <c r="A734" s="26"/>
      <c r="B734" s="26"/>
      <c r="C734" s="26"/>
      <c r="D734" s="26"/>
      <c r="E734" s="26"/>
      <c r="F734" s="26"/>
      <c r="G734" s="26"/>
      <c r="H734" s="26"/>
      <c r="I734" s="26"/>
      <c r="J734" s="26"/>
      <c r="K734" s="26"/>
      <c r="L734" s="26"/>
      <c r="M734" s="26"/>
      <c r="N734" s="26"/>
      <c r="O734" s="26"/>
      <c r="P734" s="26"/>
      <c r="Q734" s="26"/>
      <c r="R734" s="26"/>
    </row>
    <row r="735" spans="1:18" ht="15.95" customHeight="1">
      <c r="A735" s="26"/>
      <c r="B735" s="26"/>
      <c r="C735" s="26"/>
      <c r="D735" s="26"/>
      <c r="E735" s="26"/>
      <c r="F735" s="26"/>
      <c r="G735" s="26"/>
      <c r="H735" s="26"/>
      <c r="I735" s="26"/>
      <c r="J735" s="26"/>
      <c r="K735" s="26"/>
      <c r="L735" s="26"/>
      <c r="M735" s="26"/>
      <c r="N735" s="26"/>
      <c r="O735" s="26"/>
      <c r="P735" s="26"/>
      <c r="Q735" s="26"/>
      <c r="R735" s="26"/>
    </row>
    <row r="736" spans="1:18" ht="15.95" customHeight="1">
      <c r="A736" s="26"/>
      <c r="B736" s="26"/>
      <c r="C736" s="26"/>
      <c r="D736" s="26"/>
      <c r="E736" s="26"/>
      <c r="F736" s="26"/>
      <c r="G736" s="26"/>
      <c r="H736" s="26"/>
      <c r="I736" s="26"/>
      <c r="J736" s="26"/>
      <c r="K736" s="26"/>
      <c r="L736" s="26"/>
      <c r="M736" s="26"/>
      <c r="N736" s="26"/>
      <c r="O736" s="26"/>
      <c r="P736" s="26"/>
      <c r="Q736" s="26"/>
      <c r="R736" s="26"/>
    </row>
    <row r="737" spans="1:18" ht="15.95" customHeight="1">
      <c r="A737" s="26"/>
      <c r="B737" s="26"/>
      <c r="C737" s="26"/>
      <c r="D737" s="26"/>
      <c r="E737" s="26"/>
      <c r="F737" s="26"/>
      <c r="G737" s="26"/>
      <c r="H737" s="26"/>
      <c r="I737" s="26"/>
      <c r="J737" s="26"/>
      <c r="K737" s="26"/>
      <c r="L737" s="26"/>
      <c r="M737" s="26"/>
      <c r="N737" s="26"/>
      <c r="O737" s="26"/>
      <c r="P737" s="26"/>
      <c r="Q737" s="26"/>
      <c r="R737" s="26"/>
    </row>
    <row r="738" spans="1:18" ht="15.95" customHeight="1">
      <c r="A738" s="26"/>
      <c r="B738" s="26"/>
      <c r="C738" s="26"/>
      <c r="D738" s="26"/>
      <c r="E738" s="26"/>
      <c r="F738" s="26"/>
      <c r="G738" s="26"/>
      <c r="H738" s="26"/>
      <c r="I738" s="26"/>
      <c r="J738" s="26"/>
      <c r="K738" s="26"/>
      <c r="L738" s="26"/>
      <c r="M738" s="26"/>
      <c r="N738" s="26"/>
      <c r="O738" s="26"/>
      <c r="P738" s="26"/>
      <c r="Q738" s="26"/>
      <c r="R738" s="26"/>
    </row>
    <row r="739" spans="1:18" ht="15.95" customHeight="1">
      <c r="A739" s="26"/>
      <c r="B739" s="26"/>
      <c r="C739" s="26"/>
      <c r="D739" s="26"/>
      <c r="E739" s="26"/>
      <c r="F739" s="26"/>
      <c r="G739" s="26"/>
      <c r="H739" s="26"/>
      <c r="I739" s="26"/>
      <c r="J739" s="26"/>
      <c r="K739" s="26"/>
      <c r="L739" s="26"/>
      <c r="M739" s="26"/>
      <c r="N739" s="26"/>
      <c r="O739" s="26"/>
      <c r="P739" s="26"/>
      <c r="Q739" s="26"/>
      <c r="R739" s="26"/>
    </row>
    <row r="740" spans="1:18" ht="15.95" customHeight="1">
      <c r="A740" s="26"/>
      <c r="B740" s="26"/>
      <c r="C740" s="26"/>
      <c r="D740" s="26"/>
      <c r="E740" s="26"/>
      <c r="F740" s="26"/>
      <c r="G740" s="26"/>
      <c r="H740" s="26"/>
      <c r="I740" s="26"/>
      <c r="J740" s="26"/>
      <c r="K740" s="26"/>
      <c r="L740" s="26"/>
      <c r="M740" s="26"/>
      <c r="N740" s="26"/>
      <c r="O740" s="26"/>
      <c r="P740" s="26"/>
      <c r="Q740" s="26"/>
      <c r="R740" s="26"/>
    </row>
    <row r="741" spans="1:18" ht="15.95" customHeight="1">
      <c r="A741" s="26"/>
      <c r="B741" s="26"/>
      <c r="C741" s="26"/>
      <c r="D741" s="26"/>
      <c r="E741" s="26"/>
      <c r="F741" s="26"/>
      <c r="G741" s="26"/>
      <c r="H741" s="26"/>
      <c r="I741" s="26"/>
      <c r="J741" s="26"/>
      <c r="K741" s="26"/>
      <c r="L741" s="26"/>
      <c r="M741" s="26"/>
      <c r="N741" s="26"/>
      <c r="O741" s="26"/>
      <c r="P741" s="26"/>
      <c r="Q741" s="26"/>
      <c r="R741" s="26"/>
    </row>
    <row r="742" spans="1:18" ht="15.95" customHeight="1">
      <c r="A742" s="26"/>
      <c r="B742" s="26"/>
      <c r="C742" s="26"/>
      <c r="D742" s="26"/>
      <c r="E742" s="26"/>
      <c r="F742" s="26"/>
      <c r="G742" s="26"/>
      <c r="H742" s="26"/>
      <c r="I742" s="26"/>
      <c r="J742" s="26"/>
      <c r="K742" s="26"/>
      <c r="L742" s="26"/>
      <c r="M742" s="26"/>
      <c r="N742" s="26"/>
      <c r="O742" s="26"/>
      <c r="P742" s="26"/>
      <c r="Q742" s="26"/>
      <c r="R742" s="26"/>
    </row>
    <row r="743" spans="1:18" ht="15.95" customHeight="1">
      <c r="A743" s="26"/>
      <c r="B743" s="26"/>
      <c r="C743" s="26"/>
      <c r="D743" s="26"/>
      <c r="E743" s="26"/>
      <c r="F743" s="26"/>
      <c r="G743" s="26"/>
      <c r="H743" s="26"/>
      <c r="I743" s="26"/>
      <c r="J743" s="26"/>
      <c r="K743" s="26"/>
      <c r="L743" s="26"/>
      <c r="M743" s="26"/>
      <c r="N743" s="26"/>
      <c r="O743" s="26"/>
      <c r="P743" s="26"/>
      <c r="Q743" s="26"/>
      <c r="R743" s="26"/>
    </row>
    <row r="744" spans="1:18" ht="15.95" customHeight="1">
      <c r="A744" s="26"/>
      <c r="B744" s="26"/>
      <c r="C744" s="26"/>
      <c r="D744" s="26"/>
      <c r="E744" s="26"/>
      <c r="F744" s="26"/>
      <c r="G744" s="26"/>
      <c r="H744" s="26"/>
      <c r="I744" s="26"/>
      <c r="J744" s="26"/>
      <c r="K744" s="26"/>
      <c r="L744" s="26"/>
      <c r="M744" s="26"/>
      <c r="N744" s="26"/>
      <c r="O744" s="26"/>
      <c r="P744" s="26"/>
      <c r="Q744" s="26"/>
      <c r="R744" s="26"/>
    </row>
    <row r="745" spans="1:18" ht="15.95" customHeight="1">
      <c r="A745" s="26"/>
      <c r="B745" s="26"/>
      <c r="C745" s="26"/>
      <c r="D745" s="26"/>
      <c r="E745" s="26"/>
      <c r="F745" s="26"/>
      <c r="G745" s="26"/>
      <c r="H745" s="26"/>
      <c r="I745" s="26"/>
      <c r="J745" s="26"/>
      <c r="K745" s="26"/>
      <c r="L745" s="26"/>
      <c r="M745" s="26"/>
      <c r="N745" s="26"/>
      <c r="O745" s="26"/>
      <c r="P745" s="26"/>
      <c r="Q745" s="26"/>
      <c r="R745" s="26"/>
    </row>
  </sheetData>
  <autoFilter ref="B8:R376">
    <filterColumn colId="1">
      <filters blank="1">
        <filter val="Keluar"/>
      </filters>
    </filterColumn>
  </autoFilter>
  <mergeCells count="72">
    <mergeCell ref="B370:B371"/>
    <mergeCell ref="B339:B340"/>
    <mergeCell ref="B353:B354"/>
    <mergeCell ref="B358:B359"/>
    <mergeCell ref="B360:B361"/>
    <mergeCell ref="B365:B366"/>
    <mergeCell ref="B362:B363"/>
    <mergeCell ref="Q297:Q298"/>
    <mergeCell ref="B335:B336"/>
    <mergeCell ref="B311:B312"/>
    <mergeCell ref="B314:B315"/>
    <mergeCell ref="B319:B320"/>
    <mergeCell ref="B326:B327"/>
    <mergeCell ref="B330:B331"/>
    <mergeCell ref="B332:B333"/>
    <mergeCell ref="B297:B298"/>
    <mergeCell ref="B300:B301"/>
    <mergeCell ref="B302:B303"/>
    <mergeCell ref="B305:B306"/>
    <mergeCell ref="B307:B308"/>
    <mergeCell ref="B309:B310"/>
    <mergeCell ref="Q215:Q216"/>
    <mergeCell ref="B238:B240"/>
    <mergeCell ref="B241:B243"/>
    <mergeCell ref="B246:B247"/>
    <mergeCell ref="B249:B250"/>
    <mergeCell ref="B251:B252"/>
    <mergeCell ref="B253:B254"/>
    <mergeCell ref="B244:B245"/>
    <mergeCell ref="B215:B216"/>
    <mergeCell ref="B224:B226"/>
    <mergeCell ref="B227:B228"/>
    <mergeCell ref="B229:B230"/>
    <mergeCell ref="B231:B232"/>
    <mergeCell ref="B235:B237"/>
    <mergeCell ref="R196:R197"/>
    <mergeCell ref="R194:R195"/>
    <mergeCell ref="B203:B204"/>
    <mergeCell ref="B182:B183"/>
    <mergeCell ref="B184:B185"/>
    <mergeCell ref="B189:B190"/>
    <mergeCell ref="B191:B193"/>
    <mergeCell ref="B198:B199"/>
    <mergeCell ref="B194:B195"/>
    <mergeCell ref="B196:B197"/>
    <mergeCell ref="D86:D113"/>
    <mergeCell ref="B52:B53"/>
    <mergeCell ref="B54:B55"/>
    <mergeCell ref="B58:B59"/>
    <mergeCell ref="Q11:Q12"/>
    <mergeCell ref="R11:R12"/>
    <mergeCell ref="Q16:Q17"/>
    <mergeCell ref="Q25:Q26"/>
    <mergeCell ref="R25:R26"/>
    <mergeCell ref="B39:B40"/>
    <mergeCell ref="B47:B48"/>
    <mergeCell ref="B49:B51"/>
    <mergeCell ref="B11:B12"/>
    <mergeCell ref="B16:B17"/>
    <mergeCell ref="B18:B19"/>
    <mergeCell ref="B25:B26"/>
    <mergeCell ref="B30:B31"/>
    <mergeCell ref="F378:M379"/>
    <mergeCell ref="B285:B286"/>
    <mergeCell ref="B1:R1"/>
    <mergeCell ref="B2:D2"/>
    <mergeCell ref="B3:D3"/>
    <mergeCell ref="B4:D4"/>
    <mergeCell ref="B5:D5"/>
    <mergeCell ref="B34:B35"/>
    <mergeCell ref="B36:B37"/>
    <mergeCell ref="B41:B42"/>
  </mergeCells>
  <phoneticPr fontId="1" type="noConversion"/>
  <pageMargins left="0.22" right="0.12" top="0.13" bottom="0.12" header="0.12" footer="0.12"/>
  <pageSetup paperSize="9" scale="61" orientation="landscape" horizontalDpi="4294967292" verticalDpi="4294967292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 filterMode="1" enableFormatConditionsCalculation="0">
    <tabColor rgb="FFFF0000"/>
    <pageSetUpPr fitToPage="1"/>
  </sheetPr>
  <dimension ref="A1:S727"/>
  <sheetViews>
    <sheetView zoomScale="75" zoomScaleNormal="75" zoomScalePageLayoutView="75" workbookViewId="0">
      <pane ySplit="8" topLeftCell="A9" activePane="bottomLeft" state="frozen"/>
      <selection pane="bottomLeft" activeCell="A497" sqref="A497"/>
    </sheetView>
  </sheetViews>
  <sheetFormatPr defaultColWidth="11" defaultRowHeight="15.75"/>
  <cols>
    <col min="1" max="1" width="1.625" style="21" customWidth="1"/>
    <col min="2" max="2" width="4.625" style="21" customWidth="1"/>
    <col min="3" max="3" width="9.625" style="944" customWidth="1"/>
    <col min="4" max="4" width="37.375" style="21" customWidth="1"/>
    <col min="5" max="8" width="8.625" style="944" customWidth="1"/>
    <col min="9" max="10" width="14.625" style="944" customWidth="1"/>
    <col min="11" max="11" width="12.625" style="36" customWidth="1"/>
    <col min="12" max="12" width="8.625" style="944" customWidth="1"/>
    <col min="13" max="13" width="12.625" style="36" customWidth="1"/>
    <col min="14" max="14" width="8.625" style="137" customWidth="1"/>
    <col min="15" max="15" width="12.625" style="36" customWidth="1"/>
    <col min="16" max="17" width="14.625" style="36" customWidth="1"/>
    <col min="18" max="18" width="14.625" style="944" customWidth="1"/>
    <col min="19" max="16384" width="11" style="21"/>
  </cols>
  <sheetData>
    <row r="1" spans="2:18" s="66" customFormat="1" ht="18" customHeight="1">
      <c r="B1" s="3083" t="s">
        <v>0</v>
      </c>
      <c r="C1" s="3083"/>
      <c r="D1" s="3083"/>
      <c r="E1" s="3083"/>
      <c r="F1" s="3083"/>
      <c r="G1" s="3083"/>
      <c r="H1" s="3083"/>
      <c r="I1" s="3083"/>
      <c r="J1" s="3083"/>
      <c r="K1" s="3162"/>
      <c r="L1" s="3083"/>
      <c r="M1" s="3162"/>
      <c r="N1" s="3161"/>
      <c r="O1" s="3162"/>
      <c r="P1" s="3162"/>
      <c r="Q1" s="3162"/>
      <c r="R1" s="3083"/>
    </row>
    <row r="2" spans="2:18" s="58" customFormat="1" ht="15.95" customHeight="1">
      <c r="B2" s="3086" t="s">
        <v>84</v>
      </c>
      <c r="C2" s="3086"/>
      <c r="D2" s="3086"/>
      <c r="E2" s="2747"/>
      <c r="F2" s="2747"/>
      <c r="G2" s="2747"/>
      <c r="H2" s="2747"/>
      <c r="I2" s="60"/>
      <c r="J2" s="2747"/>
      <c r="K2" s="60"/>
      <c r="L2" s="65"/>
      <c r="M2" s="60"/>
      <c r="N2" s="65"/>
      <c r="O2" s="60"/>
      <c r="P2" s="60"/>
      <c r="Q2" s="60"/>
      <c r="R2" s="2747"/>
    </row>
    <row r="3" spans="2:18" s="58" customFormat="1" ht="15.95" customHeight="1">
      <c r="B3" s="62" t="s">
        <v>18</v>
      </c>
      <c r="C3" s="62"/>
      <c r="D3" s="62"/>
      <c r="E3" s="2747"/>
      <c r="F3" s="2747"/>
      <c r="G3" s="2747"/>
      <c r="H3" s="2747"/>
      <c r="I3" s="60"/>
      <c r="J3" s="2747"/>
      <c r="K3" s="60"/>
      <c r="L3" s="65"/>
      <c r="M3" s="60"/>
      <c r="N3" s="65"/>
      <c r="O3" s="60"/>
      <c r="P3" s="60"/>
      <c r="Q3" s="60"/>
      <c r="R3" s="2747"/>
    </row>
    <row r="4" spans="2:18" s="58" customFormat="1" ht="15.95" customHeight="1">
      <c r="B4" s="3086" t="s">
        <v>55</v>
      </c>
      <c r="C4" s="3086"/>
      <c r="D4" s="3086"/>
      <c r="E4" s="2747"/>
      <c r="F4" s="2747"/>
      <c r="G4" s="2747"/>
      <c r="H4" s="2747"/>
      <c r="I4" s="60"/>
      <c r="J4" s="2747"/>
      <c r="K4" s="60"/>
      <c r="L4" s="65"/>
      <c r="M4" s="60"/>
      <c r="N4" s="65"/>
      <c r="O4" s="60"/>
      <c r="P4" s="60"/>
      <c r="Q4" s="60"/>
      <c r="R4" s="2747"/>
    </row>
    <row r="5" spans="2:18" s="58" customFormat="1" ht="15.95" customHeight="1" thickBot="1">
      <c r="B5" s="3086" t="s">
        <v>141</v>
      </c>
      <c r="C5" s="3086"/>
      <c r="D5" s="3086"/>
      <c r="E5" s="3039">
        <v>30</v>
      </c>
      <c r="F5" s="2747"/>
      <c r="G5" s="2747"/>
      <c r="H5" s="2747"/>
      <c r="I5" s="60"/>
      <c r="J5" s="2747"/>
      <c r="K5" s="60"/>
      <c r="L5" s="65"/>
      <c r="M5" s="60"/>
      <c r="N5" s="65"/>
      <c r="O5" s="60"/>
      <c r="P5" s="148"/>
      <c r="Q5" s="148"/>
      <c r="R5" s="2747"/>
    </row>
    <row r="6" spans="2:18" s="2" customFormat="1" ht="50.1" customHeight="1" thickBot="1">
      <c r="B6" s="394" t="s">
        <v>1</v>
      </c>
      <c r="C6" s="394" t="s">
        <v>2</v>
      </c>
      <c r="D6" s="395" t="s">
        <v>8</v>
      </c>
      <c r="E6" s="394" t="s">
        <v>7</v>
      </c>
      <c r="F6" s="394" t="s">
        <v>28</v>
      </c>
      <c r="G6" s="396" t="s">
        <v>26</v>
      </c>
      <c r="H6" s="394" t="s">
        <v>6</v>
      </c>
      <c r="I6" s="397" t="s">
        <v>3</v>
      </c>
      <c r="J6" s="394" t="s">
        <v>4</v>
      </c>
      <c r="K6" s="397" t="s">
        <v>5</v>
      </c>
      <c r="L6" s="396" t="s">
        <v>66</v>
      </c>
      <c r="M6" s="397" t="s">
        <v>68</v>
      </c>
      <c r="N6" s="396" t="s">
        <v>67</v>
      </c>
      <c r="O6" s="397" t="s">
        <v>69</v>
      </c>
      <c r="P6" s="397" t="s">
        <v>261</v>
      </c>
      <c r="Q6" s="397" t="s">
        <v>73</v>
      </c>
      <c r="R6" s="394" t="s">
        <v>27</v>
      </c>
    </row>
    <row r="7" spans="2:18" ht="15.95" customHeight="1" thickBot="1">
      <c r="B7" s="398">
        <v>1</v>
      </c>
      <c r="C7" s="398">
        <v>2</v>
      </c>
      <c r="D7" s="398">
        <v>3</v>
      </c>
      <c r="E7" s="398">
        <v>4</v>
      </c>
      <c r="F7" s="398">
        <v>5</v>
      </c>
      <c r="G7" s="399">
        <v>6</v>
      </c>
      <c r="H7" s="398" t="s">
        <v>33</v>
      </c>
      <c r="I7" s="400" t="s">
        <v>62</v>
      </c>
      <c r="J7" s="398">
        <v>9</v>
      </c>
      <c r="K7" s="399">
        <v>10</v>
      </c>
      <c r="L7" s="399">
        <v>11</v>
      </c>
      <c r="M7" s="400" t="s">
        <v>63</v>
      </c>
      <c r="N7" s="399">
        <v>13</v>
      </c>
      <c r="O7" s="400" t="s">
        <v>64</v>
      </c>
      <c r="P7" s="400" t="s">
        <v>72</v>
      </c>
      <c r="Q7" s="399">
        <v>16</v>
      </c>
      <c r="R7" s="398">
        <v>17</v>
      </c>
    </row>
    <row r="8" spans="2:18" s="969" customFormat="1" ht="18" customHeight="1" thickBot="1">
      <c r="B8" s="85"/>
      <c r="C8" s="85"/>
      <c r="D8" s="85"/>
      <c r="E8" s="85"/>
      <c r="F8" s="87">
        <f>SUBTOTAL(9,F9:F1436)</f>
        <v>31</v>
      </c>
      <c r="G8" s="87"/>
      <c r="H8" s="87">
        <f>SUBTOTAL(9,H9:H1436)</f>
        <v>2270</v>
      </c>
      <c r="I8" s="86">
        <f>SUBTOTAL(9,I9:I1454)</f>
        <v>1135000</v>
      </c>
      <c r="J8" s="85"/>
      <c r="K8" s="86">
        <f>SUBTOTAL(9,K9:K1454)</f>
        <v>54000</v>
      </c>
      <c r="L8" s="87">
        <f>SUBTOTAL(9,L9:L1436)</f>
        <v>94</v>
      </c>
      <c r="M8" s="15">
        <f>SUBTOTAL(9,M9:M1454)</f>
        <v>940000</v>
      </c>
      <c r="N8" s="87">
        <f>SUBTOTAL(9,N9:N1436)</f>
        <v>37</v>
      </c>
      <c r="O8" s="86">
        <f>SUBTOTAL(9,O9:O1454)</f>
        <v>555000</v>
      </c>
      <c r="P8" s="86">
        <f>SUBTOTAL(9,P9:P1454)</f>
        <v>2684000</v>
      </c>
      <c r="Q8" s="86">
        <f>SUBTOTAL(9,Q9:Q1552)</f>
        <v>245000</v>
      </c>
      <c r="R8" s="85"/>
    </row>
    <row r="9" spans="2:18" s="40" customFormat="1" ht="15.95" hidden="1" customHeight="1">
      <c r="B9" s="3170">
        <v>1</v>
      </c>
      <c r="C9" s="114">
        <v>41634</v>
      </c>
      <c r="D9" s="3" t="s">
        <v>151</v>
      </c>
      <c r="E9" s="413" t="s">
        <v>132</v>
      </c>
      <c r="F9" s="413">
        <v>1</v>
      </c>
      <c r="G9" s="413">
        <v>120</v>
      </c>
      <c r="H9" s="413">
        <f t="shared" ref="H9:H14" si="0">F9*G9</f>
        <v>120</v>
      </c>
      <c r="I9" s="247">
        <f t="shared" ref="I9:I14" si="1">H9*500</f>
        <v>60000</v>
      </c>
      <c r="J9" s="167"/>
      <c r="K9" s="247"/>
      <c r="L9" s="117">
        <v>2</v>
      </c>
      <c r="M9" s="116">
        <f t="shared" ref="M9:M61" si="2">L9*10000</f>
        <v>20000</v>
      </c>
      <c r="N9" s="117"/>
      <c r="O9" s="116">
        <f t="shared" ref="O9:O61" si="3">N9*15000</f>
        <v>0</v>
      </c>
      <c r="P9" s="118">
        <f t="shared" ref="P9:P61" si="4">M9+K9+I9+O9</f>
        <v>80000</v>
      </c>
      <c r="Q9" s="227"/>
      <c r="R9" s="228"/>
    </row>
    <row r="10" spans="2:18" s="40" customFormat="1" ht="15.95" hidden="1" customHeight="1">
      <c r="B10" s="3154"/>
      <c r="C10" s="114">
        <v>41634</v>
      </c>
      <c r="D10" s="115" t="s">
        <v>65</v>
      </c>
      <c r="E10" s="154"/>
      <c r="F10" s="154"/>
      <c r="G10" s="154"/>
      <c r="H10" s="46">
        <f t="shared" si="0"/>
        <v>0</v>
      </c>
      <c r="I10" s="28">
        <f t="shared" si="1"/>
        <v>0</v>
      </c>
      <c r="J10" s="119"/>
      <c r="K10" s="122"/>
      <c r="L10" s="117">
        <v>3</v>
      </c>
      <c r="M10" s="116">
        <f>L10*10000</f>
        <v>30000</v>
      </c>
      <c r="N10" s="117"/>
      <c r="O10" s="116">
        <f>N10*15000</f>
        <v>0</v>
      </c>
      <c r="P10" s="118">
        <f>M10+K10+I10+O10</f>
        <v>30000</v>
      </c>
      <c r="Q10" s="227"/>
      <c r="R10" s="228"/>
    </row>
    <row r="11" spans="2:18" s="40" customFormat="1" ht="15.95" hidden="1" customHeight="1">
      <c r="B11" s="3153">
        <v>2</v>
      </c>
      <c r="C11" s="108">
        <v>41635</v>
      </c>
      <c r="D11" s="3" t="s">
        <v>151</v>
      </c>
      <c r="E11" s="413" t="s">
        <v>132</v>
      </c>
      <c r="F11" s="413">
        <v>1</v>
      </c>
      <c r="G11" s="413">
        <v>120</v>
      </c>
      <c r="H11" s="413">
        <f t="shared" si="0"/>
        <v>120</v>
      </c>
      <c r="I11" s="247">
        <f t="shared" si="1"/>
        <v>60000</v>
      </c>
      <c r="J11" s="413"/>
      <c r="K11" s="47"/>
      <c r="L11" s="201">
        <v>5</v>
      </c>
      <c r="M11" s="247">
        <f t="shared" si="2"/>
        <v>50000</v>
      </c>
      <c r="N11" s="201"/>
      <c r="O11" s="247">
        <f t="shared" si="3"/>
        <v>0</v>
      </c>
      <c r="P11" s="6">
        <f t="shared" si="4"/>
        <v>110000</v>
      </c>
      <c r="Q11" s="253"/>
      <c r="R11" s="401"/>
    </row>
    <row r="12" spans="2:18" s="40" customFormat="1" ht="15.95" hidden="1" customHeight="1">
      <c r="B12" s="3154"/>
      <c r="C12" s="108">
        <v>41635</v>
      </c>
      <c r="D12" s="115" t="s">
        <v>65</v>
      </c>
      <c r="E12" s="154"/>
      <c r="F12" s="154"/>
      <c r="G12" s="154"/>
      <c r="H12" s="413">
        <f t="shared" si="0"/>
        <v>0</v>
      </c>
      <c r="I12" s="247">
        <f t="shared" si="1"/>
        <v>0</v>
      </c>
      <c r="J12" s="413"/>
      <c r="K12" s="47"/>
      <c r="L12" s="201">
        <v>2</v>
      </c>
      <c r="M12" s="247">
        <f>L12*10000</f>
        <v>20000</v>
      </c>
      <c r="N12" s="201">
        <v>2</v>
      </c>
      <c r="O12" s="247">
        <f>N12*15000</f>
        <v>30000</v>
      </c>
      <c r="P12" s="6">
        <f>M12+K12+I12+O12</f>
        <v>50000</v>
      </c>
      <c r="Q12" s="253"/>
      <c r="R12" s="401"/>
    </row>
    <row r="13" spans="2:18" s="40" customFormat="1" ht="15.95" hidden="1" customHeight="1">
      <c r="B13" s="3153">
        <v>3</v>
      </c>
      <c r="C13" s="108">
        <v>41636</v>
      </c>
      <c r="D13" s="3" t="s">
        <v>151</v>
      </c>
      <c r="E13" s="413" t="s">
        <v>132</v>
      </c>
      <c r="F13" s="413">
        <v>1</v>
      </c>
      <c r="G13" s="413">
        <v>120</v>
      </c>
      <c r="H13" s="413">
        <f t="shared" si="0"/>
        <v>120</v>
      </c>
      <c r="I13" s="247">
        <f t="shared" si="1"/>
        <v>60000</v>
      </c>
      <c r="J13" s="413"/>
      <c r="K13" s="47"/>
      <c r="L13" s="201">
        <v>3</v>
      </c>
      <c r="M13" s="247">
        <f t="shared" si="2"/>
        <v>30000</v>
      </c>
      <c r="N13" s="201">
        <v>0.5</v>
      </c>
      <c r="O13" s="247">
        <f t="shared" si="3"/>
        <v>7500</v>
      </c>
      <c r="P13" s="6">
        <f t="shared" si="4"/>
        <v>97500</v>
      </c>
      <c r="Q13" s="3215">
        <v>35000</v>
      </c>
      <c r="R13" s="3300" t="s">
        <v>251</v>
      </c>
    </row>
    <row r="14" spans="2:18" s="40" customFormat="1" ht="15.95" hidden="1" customHeight="1">
      <c r="B14" s="3154"/>
      <c r="C14" s="108">
        <v>41636</v>
      </c>
      <c r="D14" s="27" t="s">
        <v>130</v>
      </c>
      <c r="E14" s="46" t="s">
        <v>10</v>
      </c>
      <c r="F14" s="46">
        <v>1</v>
      </c>
      <c r="G14" s="46">
        <v>150</v>
      </c>
      <c r="H14" s="413">
        <f t="shared" si="0"/>
        <v>150</v>
      </c>
      <c r="I14" s="247">
        <f t="shared" si="1"/>
        <v>75000</v>
      </c>
      <c r="J14" s="413"/>
      <c r="K14" s="47"/>
      <c r="L14" s="201">
        <v>5</v>
      </c>
      <c r="M14" s="247">
        <f>L14*10000</f>
        <v>50000</v>
      </c>
      <c r="N14" s="201"/>
      <c r="O14" s="247">
        <f>N14*15000</f>
        <v>0</v>
      </c>
      <c r="P14" s="6">
        <f>M14+K14+I14+O14</f>
        <v>125000</v>
      </c>
      <c r="Q14" s="3217"/>
      <c r="R14" s="3302"/>
    </row>
    <row r="15" spans="2:18" s="40" customFormat="1" ht="15.95" hidden="1" customHeight="1">
      <c r="B15" s="140">
        <v>4</v>
      </c>
      <c r="C15" s="104">
        <v>41637</v>
      </c>
      <c r="D15" s="27" t="s">
        <v>195</v>
      </c>
      <c r="E15" s="46"/>
      <c r="F15" s="46"/>
      <c r="G15" s="46"/>
      <c r="H15" s="413">
        <f t="shared" ref="H15:H61" si="5">F15*G15</f>
        <v>0</v>
      </c>
      <c r="I15" s="247">
        <f t="shared" ref="I15:I61" si="6">H15*500</f>
        <v>0</v>
      </c>
      <c r="J15" s="167"/>
      <c r="K15" s="247"/>
      <c r="L15" s="201"/>
      <c r="M15" s="247">
        <f t="shared" si="2"/>
        <v>0</v>
      </c>
      <c r="N15" s="201"/>
      <c r="O15" s="247">
        <f t="shared" si="3"/>
        <v>0</v>
      </c>
      <c r="P15" s="6">
        <f t="shared" si="4"/>
        <v>0</v>
      </c>
      <c r="Q15" s="225"/>
      <c r="R15" s="401"/>
    </row>
    <row r="16" spans="2:18" s="40" customFormat="1" ht="15.95" hidden="1" customHeight="1">
      <c r="B16" s="230">
        <v>5</v>
      </c>
      <c r="C16" s="108">
        <v>41638</v>
      </c>
      <c r="D16" s="27" t="s">
        <v>195</v>
      </c>
      <c r="E16" s="46"/>
      <c r="F16" s="46"/>
      <c r="G16" s="46"/>
      <c r="H16" s="413">
        <f t="shared" si="5"/>
        <v>0</v>
      </c>
      <c r="I16" s="247">
        <f t="shared" si="6"/>
        <v>0</v>
      </c>
      <c r="J16" s="167"/>
      <c r="K16" s="247"/>
      <c r="L16" s="201"/>
      <c r="M16" s="247">
        <f t="shared" si="2"/>
        <v>0</v>
      </c>
      <c r="N16" s="201"/>
      <c r="O16" s="247">
        <f t="shared" si="3"/>
        <v>0</v>
      </c>
      <c r="P16" s="6">
        <f t="shared" si="4"/>
        <v>0</v>
      </c>
      <c r="Q16" s="253"/>
      <c r="R16" s="401"/>
    </row>
    <row r="17" spans="2:19" s="40" customFormat="1" ht="15.95" hidden="1" customHeight="1">
      <c r="B17" s="230">
        <v>6</v>
      </c>
      <c r="C17" s="108">
        <v>41639</v>
      </c>
      <c r="D17" s="27" t="s">
        <v>195</v>
      </c>
      <c r="E17" s="46"/>
      <c r="F17" s="46"/>
      <c r="G17" s="46"/>
      <c r="H17" s="413">
        <f t="shared" si="5"/>
        <v>0</v>
      </c>
      <c r="I17" s="247">
        <f t="shared" si="6"/>
        <v>0</v>
      </c>
      <c r="J17" s="167"/>
      <c r="K17" s="247"/>
      <c r="L17" s="201"/>
      <c r="M17" s="247">
        <f t="shared" si="2"/>
        <v>0</v>
      </c>
      <c r="N17" s="201"/>
      <c r="O17" s="247">
        <f t="shared" si="3"/>
        <v>0</v>
      </c>
      <c r="P17" s="6">
        <f t="shared" si="4"/>
        <v>0</v>
      </c>
      <c r="Q17" s="253"/>
      <c r="R17" s="401"/>
    </row>
    <row r="18" spans="2:19" s="91" customFormat="1" ht="15.95" hidden="1" customHeight="1">
      <c r="B18" s="230">
        <v>7</v>
      </c>
      <c r="C18" s="108">
        <v>41640</v>
      </c>
      <c r="D18" s="3" t="s">
        <v>51</v>
      </c>
      <c r="E18" s="413" t="s">
        <v>11</v>
      </c>
      <c r="F18" s="413">
        <v>1</v>
      </c>
      <c r="G18" s="413"/>
      <c r="H18" s="154">
        <f>F18*G18</f>
        <v>0</v>
      </c>
      <c r="I18" s="116">
        <f>H18*500</f>
        <v>0</v>
      </c>
      <c r="J18" s="154" t="s">
        <v>70</v>
      </c>
      <c r="K18" s="47">
        <v>25000</v>
      </c>
      <c r="L18" s="130">
        <v>1</v>
      </c>
      <c r="M18" s="28">
        <f t="shared" si="2"/>
        <v>10000</v>
      </c>
      <c r="N18" s="130">
        <v>2</v>
      </c>
      <c r="O18" s="28">
        <f t="shared" si="3"/>
        <v>30000</v>
      </c>
      <c r="P18" s="6">
        <f t="shared" si="4"/>
        <v>65000</v>
      </c>
      <c r="Q18" s="253"/>
      <c r="R18" s="39"/>
      <c r="S18" s="90"/>
    </row>
    <row r="19" spans="2:19" s="40" customFormat="1" ht="15.95" hidden="1" customHeight="1">
      <c r="B19" s="230">
        <v>8</v>
      </c>
      <c r="C19" s="108">
        <v>41641</v>
      </c>
      <c r="D19" s="3" t="s">
        <v>51</v>
      </c>
      <c r="E19" s="413" t="s">
        <v>11</v>
      </c>
      <c r="F19" s="413">
        <v>1</v>
      </c>
      <c r="G19" s="413"/>
      <c r="H19" s="154">
        <f>F19*G19</f>
        <v>0</v>
      </c>
      <c r="I19" s="116">
        <f>H19*500</f>
        <v>0</v>
      </c>
      <c r="J19" s="154" t="s">
        <v>70</v>
      </c>
      <c r="K19" s="47">
        <v>25000</v>
      </c>
      <c r="L19" s="201">
        <v>2.5</v>
      </c>
      <c r="M19" s="247">
        <f t="shared" si="2"/>
        <v>25000</v>
      </c>
      <c r="N19" s="201">
        <v>0.5</v>
      </c>
      <c r="O19" s="247">
        <f t="shared" si="3"/>
        <v>7500</v>
      </c>
      <c r="P19" s="6">
        <f t="shared" si="4"/>
        <v>57500</v>
      </c>
      <c r="Q19" s="225"/>
      <c r="R19" s="401"/>
    </row>
    <row r="20" spans="2:19" s="40" customFormat="1" ht="15.95" hidden="1" customHeight="1">
      <c r="B20" s="230">
        <v>9</v>
      </c>
      <c r="C20" s="108">
        <v>41642</v>
      </c>
      <c r="D20" s="3" t="s">
        <v>146</v>
      </c>
      <c r="E20" s="46" t="s">
        <v>139</v>
      </c>
      <c r="F20" s="46">
        <v>1</v>
      </c>
      <c r="G20" s="46"/>
      <c r="H20" s="413">
        <f>F20*G20</f>
        <v>0</v>
      </c>
      <c r="I20" s="247">
        <f>H20*500</f>
        <v>0</v>
      </c>
      <c r="J20" s="413" t="s">
        <v>70</v>
      </c>
      <c r="K20" s="47">
        <v>25000</v>
      </c>
      <c r="L20" s="201">
        <v>3</v>
      </c>
      <c r="M20" s="247">
        <f t="shared" si="2"/>
        <v>30000</v>
      </c>
      <c r="N20" s="201"/>
      <c r="O20" s="247">
        <f t="shared" si="3"/>
        <v>0</v>
      </c>
      <c r="P20" s="6">
        <f t="shared" si="4"/>
        <v>55000</v>
      </c>
      <c r="Q20" s="225"/>
      <c r="R20" s="401"/>
    </row>
    <row r="21" spans="2:19" s="40" customFormat="1" ht="15.95" hidden="1" customHeight="1">
      <c r="B21" s="230">
        <v>10</v>
      </c>
      <c r="C21" s="108">
        <v>41643</v>
      </c>
      <c r="D21" s="27" t="s">
        <v>196</v>
      </c>
      <c r="E21" s="46"/>
      <c r="F21" s="46"/>
      <c r="G21" s="46"/>
      <c r="H21" s="413">
        <f t="shared" si="5"/>
        <v>0</v>
      </c>
      <c r="I21" s="247">
        <f t="shared" si="6"/>
        <v>0</v>
      </c>
      <c r="J21" s="3"/>
      <c r="K21" s="204"/>
      <c r="L21" s="201">
        <v>4</v>
      </c>
      <c r="M21" s="247">
        <f t="shared" si="2"/>
        <v>40000</v>
      </c>
      <c r="N21" s="201"/>
      <c r="O21" s="247">
        <f t="shared" si="3"/>
        <v>0</v>
      </c>
      <c r="P21" s="6">
        <f t="shared" si="4"/>
        <v>40000</v>
      </c>
      <c r="Q21" s="225"/>
      <c r="R21" s="401"/>
    </row>
    <row r="22" spans="2:19" s="40" customFormat="1" ht="15.95" hidden="1" customHeight="1">
      <c r="B22" s="140">
        <v>11</v>
      </c>
      <c r="C22" s="104">
        <v>41644</v>
      </c>
      <c r="D22" s="27" t="s">
        <v>130</v>
      </c>
      <c r="E22" s="46" t="s">
        <v>10</v>
      </c>
      <c r="F22" s="46">
        <v>1</v>
      </c>
      <c r="G22" s="46">
        <v>150</v>
      </c>
      <c r="H22" s="413">
        <f t="shared" si="5"/>
        <v>150</v>
      </c>
      <c r="I22" s="247">
        <f t="shared" si="6"/>
        <v>75000</v>
      </c>
      <c r="J22" s="167"/>
      <c r="K22" s="247"/>
      <c r="L22" s="130">
        <v>7</v>
      </c>
      <c r="M22" s="28">
        <f t="shared" si="2"/>
        <v>70000</v>
      </c>
      <c r="N22" s="130"/>
      <c r="O22" s="28">
        <f t="shared" si="3"/>
        <v>0</v>
      </c>
      <c r="P22" s="6">
        <f t="shared" si="4"/>
        <v>145000</v>
      </c>
      <c r="Q22" s="253"/>
      <c r="R22" s="401"/>
    </row>
    <row r="23" spans="2:19" s="40" customFormat="1" ht="15.95" hidden="1" customHeight="1">
      <c r="B23" s="3153">
        <v>12</v>
      </c>
      <c r="C23" s="108">
        <v>41645</v>
      </c>
      <c r="D23" s="3" t="s">
        <v>43</v>
      </c>
      <c r="E23" s="413" t="s">
        <v>9</v>
      </c>
      <c r="F23" s="413">
        <v>1</v>
      </c>
      <c r="G23" s="413">
        <v>120</v>
      </c>
      <c r="H23" s="413">
        <f t="shared" si="5"/>
        <v>120</v>
      </c>
      <c r="I23" s="247">
        <f t="shared" si="6"/>
        <v>60000</v>
      </c>
      <c r="J23" s="167"/>
      <c r="K23" s="247"/>
      <c r="L23" s="201">
        <v>3</v>
      </c>
      <c r="M23" s="247">
        <f t="shared" si="2"/>
        <v>30000</v>
      </c>
      <c r="N23" s="201">
        <v>0.5</v>
      </c>
      <c r="O23" s="247">
        <f t="shared" si="3"/>
        <v>7500</v>
      </c>
      <c r="P23" s="6">
        <f t="shared" si="4"/>
        <v>97500</v>
      </c>
      <c r="Q23" s="225"/>
      <c r="R23" s="401"/>
    </row>
    <row r="24" spans="2:19" s="40" customFormat="1" ht="15.95" hidden="1" customHeight="1">
      <c r="B24" s="3154"/>
      <c r="C24" s="108">
        <v>41645</v>
      </c>
      <c r="D24" s="27" t="s">
        <v>65</v>
      </c>
      <c r="E24" s="46"/>
      <c r="F24" s="46"/>
      <c r="G24" s="46"/>
      <c r="H24" s="413">
        <f>F24*G24</f>
        <v>0</v>
      </c>
      <c r="I24" s="247">
        <f>H24*500</f>
        <v>0</v>
      </c>
      <c r="J24" s="167"/>
      <c r="K24" s="247"/>
      <c r="L24" s="201">
        <v>4</v>
      </c>
      <c r="M24" s="247">
        <f>L24*10000</f>
        <v>40000</v>
      </c>
      <c r="N24" s="201"/>
      <c r="O24" s="247">
        <f>N24*15000</f>
        <v>0</v>
      </c>
      <c r="P24" s="6">
        <f>M24+K24+I24+O24</f>
        <v>40000</v>
      </c>
      <c r="Q24" s="225"/>
      <c r="R24" s="401"/>
    </row>
    <row r="25" spans="2:19" s="40" customFormat="1" ht="15.95" hidden="1" customHeight="1">
      <c r="B25" s="3153">
        <v>13</v>
      </c>
      <c r="C25" s="108">
        <v>41646</v>
      </c>
      <c r="D25" s="3" t="s">
        <v>43</v>
      </c>
      <c r="E25" s="413" t="s">
        <v>9</v>
      </c>
      <c r="F25" s="413">
        <v>1</v>
      </c>
      <c r="G25" s="413">
        <v>120</v>
      </c>
      <c r="H25" s="413">
        <f>F25*G25</f>
        <v>120</v>
      </c>
      <c r="I25" s="247">
        <f>H25*500</f>
        <v>60000</v>
      </c>
      <c r="J25" s="167"/>
      <c r="K25" s="247"/>
      <c r="L25" s="201">
        <v>2</v>
      </c>
      <c r="M25" s="253">
        <f t="shared" si="2"/>
        <v>20000</v>
      </c>
      <c r="N25" s="201"/>
      <c r="O25" s="253">
        <f t="shared" si="3"/>
        <v>0</v>
      </c>
      <c r="P25" s="6">
        <f t="shared" si="4"/>
        <v>80000</v>
      </c>
      <c r="Q25" s="3215">
        <v>35000</v>
      </c>
      <c r="R25" s="3300" t="s">
        <v>251</v>
      </c>
    </row>
    <row r="26" spans="2:19" s="40" customFormat="1" ht="15.95" hidden="1" customHeight="1">
      <c r="B26" s="3154"/>
      <c r="C26" s="108">
        <v>41646</v>
      </c>
      <c r="D26" s="27" t="s">
        <v>130</v>
      </c>
      <c r="E26" s="46" t="s">
        <v>10</v>
      </c>
      <c r="F26" s="46">
        <v>1</v>
      </c>
      <c r="G26" s="46">
        <v>150</v>
      </c>
      <c r="H26" s="413">
        <f>F26*G26</f>
        <v>150</v>
      </c>
      <c r="I26" s="247">
        <f>H26*500</f>
        <v>75000</v>
      </c>
      <c r="J26" s="167"/>
      <c r="K26" s="247"/>
      <c r="L26" s="201">
        <v>3</v>
      </c>
      <c r="M26" s="253">
        <f>L26*10000</f>
        <v>30000</v>
      </c>
      <c r="N26" s="201"/>
      <c r="O26" s="253">
        <f>N26*15000</f>
        <v>0</v>
      </c>
      <c r="P26" s="6">
        <f>M26+K26+I26+O26</f>
        <v>105000</v>
      </c>
      <c r="Q26" s="3217"/>
      <c r="R26" s="3302"/>
    </row>
    <row r="27" spans="2:19" s="31" customFormat="1" ht="15.95" hidden="1" customHeight="1">
      <c r="B27" s="3153">
        <v>14</v>
      </c>
      <c r="C27" s="108">
        <v>41647</v>
      </c>
      <c r="D27" s="3" t="s">
        <v>43</v>
      </c>
      <c r="E27" s="413" t="s">
        <v>9</v>
      </c>
      <c r="F27" s="413">
        <v>1</v>
      </c>
      <c r="G27" s="413">
        <v>120</v>
      </c>
      <c r="H27" s="413">
        <f t="shared" si="5"/>
        <v>120</v>
      </c>
      <c r="I27" s="247">
        <f t="shared" si="6"/>
        <v>60000</v>
      </c>
      <c r="J27" s="167"/>
      <c r="K27" s="247"/>
      <c r="L27" s="130">
        <v>3</v>
      </c>
      <c r="M27" s="204">
        <f t="shared" si="2"/>
        <v>30000</v>
      </c>
      <c r="N27" s="130"/>
      <c r="O27" s="204">
        <f t="shared" si="3"/>
        <v>0</v>
      </c>
      <c r="P27" s="29">
        <f t="shared" si="4"/>
        <v>90000</v>
      </c>
      <c r="Q27" s="3215">
        <v>35000</v>
      </c>
      <c r="R27" s="3300" t="s">
        <v>251</v>
      </c>
    </row>
    <row r="28" spans="2:19" s="31" customFormat="1" ht="15.95" hidden="1" customHeight="1">
      <c r="B28" s="3154"/>
      <c r="C28" s="108">
        <v>41647</v>
      </c>
      <c r="D28" s="27" t="s">
        <v>129</v>
      </c>
      <c r="E28" s="46" t="s">
        <v>39</v>
      </c>
      <c r="F28" s="46">
        <v>1</v>
      </c>
      <c r="G28" s="46">
        <v>150</v>
      </c>
      <c r="H28" s="413">
        <f>F28*G28</f>
        <v>150</v>
      </c>
      <c r="I28" s="247">
        <f>H28*500</f>
        <v>75000</v>
      </c>
      <c r="J28" s="167"/>
      <c r="K28" s="247"/>
      <c r="L28" s="130">
        <v>4</v>
      </c>
      <c r="M28" s="204">
        <f>L28*10000</f>
        <v>40000</v>
      </c>
      <c r="N28" s="130"/>
      <c r="O28" s="204">
        <f>N28*15000</f>
        <v>0</v>
      </c>
      <c r="P28" s="29">
        <f>M28+K28+I28+O28</f>
        <v>115000</v>
      </c>
      <c r="Q28" s="3217"/>
      <c r="R28" s="3302"/>
    </row>
    <row r="29" spans="2:19" s="40" customFormat="1" ht="15.95" hidden="1" customHeight="1">
      <c r="B29" s="3153">
        <v>15</v>
      </c>
      <c r="C29" s="108">
        <v>41648</v>
      </c>
      <c r="D29" s="3" t="s">
        <v>43</v>
      </c>
      <c r="E29" s="413" t="s">
        <v>9</v>
      </c>
      <c r="F29" s="413">
        <v>1</v>
      </c>
      <c r="G29" s="413">
        <v>120</v>
      </c>
      <c r="H29" s="413">
        <f t="shared" si="5"/>
        <v>120</v>
      </c>
      <c r="I29" s="247">
        <f t="shared" si="6"/>
        <v>60000</v>
      </c>
      <c r="J29" s="167"/>
      <c r="K29" s="247"/>
      <c r="L29" s="130">
        <v>3</v>
      </c>
      <c r="M29" s="28">
        <f t="shared" si="2"/>
        <v>30000</v>
      </c>
      <c r="N29" s="130">
        <v>3</v>
      </c>
      <c r="O29" s="28">
        <f t="shared" si="3"/>
        <v>45000</v>
      </c>
      <c r="P29" s="6">
        <f t="shared" si="4"/>
        <v>135000</v>
      </c>
      <c r="Q29" s="3215">
        <v>35000</v>
      </c>
      <c r="R29" s="3300" t="s">
        <v>251</v>
      </c>
    </row>
    <row r="30" spans="2:19" s="40" customFormat="1" ht="15.95" hidden="1" customHeight="1">
      <c r="B30" s="3154"/>
      <c r="C30" s="108">
        <v>41648</v>
      </c>
      <c r="D30" s="27" t="s">
        <v>129</v>
      </c>
      <c r="E30" s="46" t="s">
        <v>39</v>
      </c>
      <c r="F30" s="46">
        <v>1</v>
      </c>
      <c r="G30" s="46">
        <v>150</v>
      </c>
      <c r="H30" s="413">
        <f>F30*G30</f>
        <v>150</v>
      </c>
      <c r="I30" s="247">
        <f>H30*500</f>
        <v>75000</v>
      </c>
      <c r="J30" s="167"/>
      <c r="K30" s="247"/>
      <c r="L30" s="130">
        <v>3</v>
      </c>
      <c r="M30" s="28">
        <f>L30*10000</f>
        <v>30000</v>
      </c>
      <c r="N30" s="130"/>
      <c r="O30" s="28">
        <f>N30*15000</f>
        <v>0</v>
      </c>
      <c r="P30" s="6">
        <f>M30+K30+I30+O30</f>
        <v>105000</v>
      </c>
      <c r="Q30" s="3217"/>
      <c r="R30" s="3302"/>
    </row>
    <row r="31" spans="2:19" s="40" customFormat="1" ht="15.95" hidden="1" customHeight="1">
      <c r="B31" s="3153">
        <v>16</v>
      </c>
      <c r="C31" s="108">
        <v>41649</v>
      </c>
      <c r="D31" s="3" t="s">
        <v>43</v>
      </c>
      <c r="E31" s="413" t="s">
        <v>9</v>
      </c>
      <c r="F31" s="413">
        <v>1</v>
      </c>
      <c r="G31" s="413">
        <v>120</v>
      </c>
      <c r="H31" s="413">
        <f t="shared" si="5"/>
        <v>120</v>
      </c>
      <c r="I31" s="247">
        <f t="shared" si="6"/>
        <v>60000</v>
      </c>
      <c r="J31" s="167"/>
      <c r="K31" s="247"/>
      <c r="L31" s="130"/>
      <c r="M31" s="28">
        <f t="shared" si="2"/>
        <v>0</v>
      </c>
      <c r="N31" s="130"/>
      <c r="O31" s="28">
        <f t="shared" si="3"/>
        <v>0</v>
      </c>
      <c r="P31" s="6">
        <f t="shared" si="4"/>
        <v>60000</v>
      </c>
      <c r="Q31" s="225"/>
      <c r="R31" s="401"/>
    </row>
    <row r="32" spans="2:19" s="40" customFormat="1" ht="15.95" hidden="1" customHeight="1">
      <c r="B32" s="3154"/>
      <c r="C32" s="108">
        <v>41649</v>
      </c>
      <c r="D32" s="27" t="s">
        <v>65</v>
      </c>
      <c r="E32" s="46"/>
      <c r="F32" s="46"/>
      <c r="G32" s="46"/>
      <c r="H32" s="413">
        <f>F32*G32</f>
        <v>0</v>
      </c>
      <c r="I32" s="247">
        <f>H32*500</f>
        <v>0</v>
      </c>
      <c r="J32" s="167"/>
      <c r="K32" s="247"/>
      <c r="L32" s="130">
        <v>4</v>
      </c>
      <c r="M32" s="28">
        <f>L32*10000</f>
        <v>40000</v>
      </c>
      <c r="N32" s="130"/>
      <c r="O32" s="28">
        <f>N32*15000</f>
        <v>0</v>
      </c>
      <c r="P32" s="6">
        <f>M32+K32+I32+O32</f>
        <v>40000</v>
      </c>
      <c r="Q32" s="225"/>
      <c r="R32" s="401"/>
    </row>
    <row r="33" spans="2:18" s="40" customFormat="1" ht="15.95" hidden="1" customHeight="1">
      <c r="B33" s="3153">
        <v>17</v>
      </c>
      <c r="C33" s="108">
        <v>41650</v>
      </c>
      <c r="D33" s="3" t="s">
        <v>43</v>
      </c>
      <c r="E33" s="413" t="s">
        <v>9</v>
      </c>
      <c r="F33" s="413">
        <v>1</v>
      </c>
      <c r="G33" s="413">
        <v>120</v>
      </c>
      <c r="H33" s="46">
        <f t="shared" si="5"/>
        <v>120</v>
      </c>
      <c r="I33" s="247">
        <f t="shared" si="6"/>
        <v>60000</v>
      </c>
      <c r="J33" s="20"/>
      <c r="K33" s="247"/>
      <c r="L33" s="130">
        <v>2.5</v>
      </c>
      <c r="M33" s="28">
        <f t="shared" si="2"/>
        <v>25000</v>
      </c>
      <c r="N33" s="130"/>
      <c r="O33" s="28">
        <f t="shared" si="3"/>
        <v>0</v>
      </c>
      <c r="P33" s="6">
        <f t="shared" si="4"/>
        <v>85000</v>
      </c>
      <c r="Q33" s="3215">
        <v>35000</v>
      </c>
      <c r="R33" s="3300" t="s">
        <v>251</v>
      </c>
    </row>
    <row r="34" spans="2:18" s="40" customFormat="1" ht="15.95" hidden="1" customHeight="1">
      <c r="B34" s="3154"/>
      <c r="C34" s="108">
        <v>41650</v>
      </c>
      <c r="D34" s="27" t="s">
        <v>130</v>
      </c>
      <c r="E34" s="46" t="s">
        <v>10</v>
      </c>
      <c r="F34" s="46">
        <v>1</v>
      </c>
      <c r="G34" s="46">
        <v>150</v>
      </c>
      <c r="H34" s="46">
        <f>F34*G34</f>
        <v>150</v>
      </c>
      <c r="I34" s="247">
        <f>H34*500</f>
        <v>75000</v>
      </c>
      <c r="J34" s="20"/>
      <c r="K34" s="247"/>
      <c r="L34" s="130">
        <v>4</v>
      </c>
      <c r="M34" s="28">
        <f>L34*10000</f>
        <v>40000</v>
      </c>
      <c r="N34" s="130"/>
      <c r="O34" s="28">
        <f>N34*15000</f>
        <v>0</v>
      </c>
      <c r="P34" s="6">
        <f>M34+K34+I34+O34</f>
        <v>115000</v>
      </c>
      <c r="Q34" s="3217"/>
      <c r="R34" s="3302"/>
    </row>
    <row r="35" spans="2:18" s="40" customFormat="1" ht="15.95" hidden="1" customHeight="1">
      <c r="B35" s="3158">
        <v>18</v>
      </c>
      <c r="C35" s="104">
        <v>41651</v>
      </c>
      <c r="D35" s="3" t="s">
        <v>43</v>
      </c>
      <c r="E35" s="413" t="s">
        <v>9</v>
      </c>
      <c r="F35" s="413">
        <v>1</v>
      </c>
      <c r="G35" s="413">
        <v>120</v>
      </c>
      <c r="H35" s="413">
        <f t="shared" si="5"/>
        <v>120</v>
      </c>
      <c r="I35" s="247">
        <f t="shared" si="6"/>
        <v>60000</v>
      </c>
      <c r="J35" s="413"/>
      <c r="K35" s="47"/>
      <c r="L35" s="130">
        <v>7</v>
      </c>
      <c r="M35" s="28">
        <f t="shared" si="2"/>
        <v>70000</v>
      </c>
      <c r="N35" s="130"/>
      <c r="O35" s="28">
        <f t="shared" si="3"/>
        <v>0</v>
      </c>
      <c r="P35" s="6">
        <f t="shared" si="4"/>
        <v>130000</v>
      </c>
      <c r="Q35" s="225"/>
      <c r="R35" s="94"/>
    </row>
    <row r="36" spans="2:18" s="40" customFormat="1" ht="15.95" hidden="1" customHeight="1">
      <c r="B36" s="3160"/>
      <c r="C36" s="104">
        <v>41651</v>
      </c>
      <c r="D36" s="27" t="s">
        <v>65</v>
      </c>
      <c r="E36" s="46"/>
      <c r="F36" s="46"/>
      <c r="G36" s="46"/>
      <c r="H36" s="413">
        <f>F36*G36</f>
        <v>0</v>
      </c>
      <c r="I36" s="247">
        <f>H36*500</f>
        <v>0</v>
      </c>
      <c r="J36" s="413"/>
      <c r="K36" s="47"/>
      <c r="L36" s="130"/>
      <c r="M36" s="28">
        <f>L36*10000</f>
        <v>0</v>
      </c>
      <c r="N36" s="130">
        <v>4</v>
      </c>
      <c r="O36" s="28">
        <f>N36*15000</f>
        <v>60000</v>
      </c>
      <c r="P36" s="6">
        <f>M36+K36+I36+O36</f>
        <v>60000</v>
      </c>
      <c r="Q36" s="225"/>
      <c r="R36" s="94"/>
    </row>
    <row r="37" spans="2:18" s="40" customFormat="1" ht="15.95" hidden="1" customHeight="1">
      <c r="B37" s="3153">
        <v>19</v>
      </c>
      <c r="C37" s="108">
        <v>41652</v>
      </c>
      <c r="D37" s="3" t="s">
        <v>43</v>
      </c>
      <c r="E37" s="413" t="s">
        <v>9</v>
      </c>
      <c r="F37" s="413">
        <v>1</v>
      </c>
      <c r="G37" s="413">
        <v>120</v>
      </c>
      <c r="H37" s="413">
        <f t="shared" si="5"/>
        <v>120</v>
      </c>
      <c r="I37" s="247">
        <f t="shared" si="6"/>
        <v>60000</v>
      </c>
      <c r="J37" s="413"/>
      <c r="K37" s="47"/>
      <c r="L37" s="130">
        <v>3.5</v>
      </c>
      <c r="M37" s="28">
        <f t="shared" si="2"/>
        <v>35000</v>
      </c>
      <c r="N37" s="130"/>
      <c r="O37" s="247">
        <f t="shared" si="3"/>
        <v>0</v>
      </c>
      <c r="P37" s="6">
        <f t="shared" si="4"/>
        <v>95000</v>
      </c>
      <c r="Q37" s="253"/>
      <c r="R37" s="401"/>
    </row>
    <row r="38" spans="2:18" s="40" customFormat="1" ht="15.95" hidden="1" customHeight="1">
      <c r="B38" s="3154"/>
      <c r="C38" s="108">
        <v>41652</v>
      </c>
      <c r="D38" s="27" t="s">
        <v>65</v>
      </c>
      <c r="E38" s="46"/>
      <c r="F38" s="46"/>
      <c r="G38" s="46"/>
      <c r="H38" s="413">
        <f>F38*G38</f>
        <v>0</v>
      </c>
      <c r="I38" s="247">
        <f>H38*500</f>
        <v>0</v>
      </c>
      <c r="J38" s="413"/>
      <c r="K38" s="47"/>
      <c r="L38" s="130">
        <v>2</v>
      </c>
      <c r="M38" s="28">
        <f>L38*10000</f>
        <v>20000</v>
      </c>
      <c r="N38" s="130">
        <v>2</v>
      </c>
      <c r="O38" s="247">
        <f>N38*15000</f>
        <v>30000</v>
      </c>
      <c r="P38" s="6">
        <f>M38+K38+I38+O38</f>
        <v>50000</v>
      </c>
      <c r="Q38" s="253"/>
      <c r="R38" s="401"/>
    </row>
    <row r="39" spans="2:18" s="40" customFormat="1" ht="15.95" hidden="1" customHeight="1">
      <c r="B39" s="230">
        <v>20</v>
      </c>
      <c r="C39" s="108">
        <v>41653</v>
      </c>
      <c r="D39" s="27" t="s">
        <v>52</v>
      </c>
      <c r="E39" s="413"/>
      <c r="F39" s="413"/>
      <c r="G39" s="413"/>
      <c r="H39" s="413">
        <f t="shared" si="5"/>
        <v>0</v>
      </c>
      <c r="I39" s="247">
        <f t="shared" si="6"/>
        <v>0</v>
      </c>
      <c r="J39" s="20"/>
      <c r="K39" s="247"/>
      <c r="L39" s="130"/>
      <c r="M39" s="28">
        <f t="shared" si="2"/>
        <v>0</v>
      </c>
      <c r="N39" s="130"/>
      <c r="O39" s="28">
        <f t="shared" si="3"/>
        <v>0</v>
      </c>
      <c r="P39" s="6">
        <f t="shared" si="4"/>
        <v>0</v>
      </c>
      <c r="Q39" s="204"/>
      <c r="R39" s="94"/>
    </row>
    <row r="40" spans="2:18" s="40" customFormat="1" ht="15.95" hidden="1" customHeight="1">
      <c r="B40" s="3153">
        <v>21</v>
      </c>
      <c r="C40" s="108">
        <v>41654</v>
      </c>
      <c r="D40" s="3" t="s">
        <v>133</v>
      </c>
      <c r="E40" s="413"/>
      <c r="F40" s="413"/>
      <c r="G40" s="413"/>
      <c r="H40" s="413">
        <f t="shared" si="5"/>
        <v>0</v>
      </c>
      <c r="I40" s="247">
        <f t="shared" si="6"/>
        <v>0</v>
      </c>
      <c r="J40" s="413"/>
      <c r="K40" s="47"/>
      <c r="L40" s="130"/>
      <c r="M40" s="28">
        <f t="shared" si="2"/>
        <v>0</v>
      </c>
      <c r="N40" s="130"/>
      <c r="O40" s="28">
        <f t="shared" si="3"/>
        <v>0</v>
      </c>
      <c r="P40" s="6">
        <f t="shared" si="4"/>
        <v>0</v>
      </c>
      <c r="Q40" s="204"/>
      <c r="R40" s="401"/>
    </row>
    <row r="41" spans="2:18" s="40" customFormat="1" ht="15.95" hidden="1" customHeight="1">
      <c r="B41" s="3155"/>
      <c r="C41" s="108">
        <v>41654</v>
      </c>
      <c r="D41" s="3" t="s">
        <v>136</v>
      </c>
      <c r="E41" s="413" t="s">
        <v>10</v>
      </c>
      <c r="F41" s="413">
        <v>1</v>
      </c>
      <c r="G41" s="413">
        <v>30</v>
      </c>
      <c r="H41" s="413">
        <f>F41*G41</f>
        <v>30</v>
      </c>
      <c r="I41" s="247">
        <f>H41*500</f>
        <v>15000</v>
      </c>
      <c r="J41" s="413"/>
      <c r="K41" s="47"/>
      <c r="L41" s="130"/>
      <c r="M41" s="28">
        <f>L41*10000</f>
        <v>0</v>
      </c>
      <c r="N41" s="130"/>
      <c r="O41" s="28">
        <f>N41*15000</f>
        <v>0</v>
      </c>
      <c r="P41" s="6">
        <f>M41+K41+I41+O41</f>
        <v>15000</v>
      </c>
      <c r="Q41" s="204"/>
      <c r="R41" s="401"/>
    </row>
    <row r="42" spans="2:18" s="40" customFormat="1" ht="15.95" hidden="1" customHeight="1">
      <c r="B42" s="3154"/>
      <c r="C42" s="108">
        <v>41654</v>
      </c>
      <c r="D42" s="27" t="s">
        <v>130</v>
      </c>
      <c r="E42" s="46" t="s">
        <v>10</v>
      </c>
      <c r="F42" s="46">
        <v>1</v>
      </c>
      <c r="G42" s="46">
        <v>150</v>
      </c>
      <c r="H42" s="413">
        <f t="shared" si="5"/>
        <v>150</v>
      </c>
      <c r="I42" s="247">
        <f t="shared" si="6"/>
        <v>75000</v>
      </c>
      <c r="J42" s="413"/>
      <c r="K42" s="47"/>
      <c r="L42" s="130">
        <v>7</v>
      </c>
      <c r="M42" s="28">
        <f t="shared" si="2"/>
        <v>70000</v>
      </c>
      <c r="N42" s="130"/>
      <c r="O42" s="28">
        <f t="shared" si="3"/>
        <v>0</v>
      </c>
      <c r="P42" s="6">
        <f t="shared" si="4"/>
        <v>145000</v>
      </c>
      <c r="Q42" s="204"/>
      <c r="R42" s="401"/>
    </row>
    <row r="43" spans="2:18" s="40" customFormat="1" ht="15.95" hidden="1" customHeight="1">
      <c r="B43" s="3153">
        <v>22</v>
      </c>
      <c r="C43" s="108">
        <v>41655</v>
      </c>
      <c r="D43" s="3" t="s">
        <v>43</v>
      </c>
      <c r="E43" s="413" t="s">
        <v>9</v>
      </c>
      <c r="F43" s="413">
        <v>1</v>
      </c>
      <c r="G43" s="413">
        <v>120</v>
      </c>
      <c r="H43" s="413">
        <f t="shared" si="5"/>
        <v>120</v>
      </c>
      <c r="I43" s="247">
        <f t="shared" si="6"/>
        <v>60000</v>
      </c>
      <c r="J43" s="413"/>
      <c r="K43" s="47"/>
      <c r="L43" s="130">
        <v>3</v>
      </c>
      <c r="M43" s="28">
        <f t="shared" si="2"/>
        <v>30000</v>
      </c>
      <c r="N43" s="130">
        <v>1.5</v>
      </c>
      <c r="O43" s="28">
        <f t="shared" si="3"/>
        <v>22500</v>
      </c>
      <c r="P43" s="6">
        <f t="shared" si="4"/>
        <v>112500</v>
      </c>
      <c r="Q43" s="3215">
        <v>35000</v>
      </c>
      <c r="R43" s="3300" t="s">
        <v>251</v>
      </c>
    </row>
    <row r="44" spans="2:18" s="40" customFormat="1" ht="15.95" hidden="1" customHeight="1">
      <c r="B44" s="3154"/>
      <c r="C44" s="108">
        <v>41655</v>
      </c>
      <c r="D44" s="27" t="s">
        <v>130</v>
      </c>
      <c r="E44" s="46" t="s">
        <v>10</v>
      </c>
      <c r="F44" s="46">
        <v>1</v>
      </c>
      <c r="G44" s="46">
        <v>150</v>
      </c>
      <c r="H44" s="413">
        <f>F44*G44</f>
        <v>150</v>
      </c>
      <c r="I44" s="247">
        <f>H44*500</f>
        <v>75000</v>
      </c>
      <c r="J44" s="413"/>
      <c r="K44" s="47"/>
      <c r="L44" s="130">
        <v>3</v>
      </c>
      <c r="M44" s="28">
        <f>L44*10000</f>
        <v>30000</v>
      </c>
      <c r="N44" s="130"/>
      <c r="O44" s="28">
        <f>N44*15000</f>
        <v>0</v>
      </c>
      <c r="P44" s="6">
        <f>M44+K44+I44+O44</f>
        <v>105000</v>
      </c>
      <c r="Q44" s="3217"/>
      <c r="R44" s="3302"/>
    </row>
    <row r="45" spans="2:18" s="40" customFormat="1" ht="15.95" hidden="1" customHeight="1">
      <c r="B45" s="3153">
        <v>23</v>
      </c>
      <c r="C45" s="108">
        <v>41656</v>
      </c>
      <c r="D45" s="3" t="s">
        <v>43</v>
      </c>
      <c r="E45" s="413" t="s">
        <v>9</v>
      </c>
      <c r="F45" s="413">
        <v>1</v>
      </c>
      <c r="G45" s="413">
        <v>120</v>
      </c>
      <c r="H45" s="413">
        <f t="shared" si="5"/>
        <v>120</v>
      </c>
      <c r="I45" s="247">
        <f t="shared" si="6"/>
        <v>60000</v>
      </c>
      <c r="J45" s="413"/>
      <c r="K45" s="47"/>
      <c r="L45" s="201"/>
      <c r="M45" s="253">
        <f t="shared" si="2"/>
        <v>0</v>
      </c>
      <c r="N45" s="201"/>
      <c r="O45" s="253">
        <f t="shared" si="3"/>
        <v>0</v>
      </c>
      <c r="P45" s="6">
        <f t="shared" si="4"/>
        <v>60000</v>
      </c>
      <c r="Q45" s="3215">
        <v>35000</v>
      </c>
      <c r="R45" s="3300" t="s">
        <v>251</v>
      </c>
    </row>
    <row r="46" spans="2:18" s="40" customFormat="1" ht="15.95" hidden="1" customHeight="1">
      <c r="B46" s="3154"/>
      <c r="C46" s="108">
        <v>41656</v>
      </c>
      <c r="D46" s="27" t="s">
        <v>129</v>
      </c>
      <c r="E46" s="46" t="s">
        <v>39</v>
      </c>
      <c r="F46" s="46">
        <v>1</v>
      </c>
      <c r="G46" s="46">
        <v>150</v>
      </c>
      <c r="H46" s="413">
        <f>F46*G46</f>
        <v>150</v>
      </c>
      <c r="I46" s="247">
        <f>H46*500</f>
        <v>75000</v>
      </c>
      <c r="J46" s="413"/>
      <c r="K46" s="47"/>
      <c r="L46" s="201">
        <v>5</v>
      </c>
      <c r="M46" s="253">
        <f>L46*10000</f>
        <v>50000</v>
      </c>
      <c r="N46" s="201">
        <v>2</v>
      </c>
      <c r="O46" s="253">
        <f>N46*15000</f>
        <v>30000</v>
      </c>
      <c r="P46" s="6">
        <f>M46+K46+I46+O46</f>
        <v>155000</v>
      </c>
      <c r="Q46" s="3217"/>
      <c r="R46" s="3302"/>
    </row>
    <row r="47" spans="2:18" s="40" customFormat="1" ht="15.95" hidden="1" customHeight="1">
      <c r="B47" s="3153">
        <v>24</v>
      </c>
      <c r="C47" s="108">
        <v>41657</v>
      </c>
      <c r="D47" s="3" t="s">
        <v>43</v>
      </c>
      <c r="E47" s="413" t="s">
        <v>9</v>
      </c>
      <c r="F47" s="413">
        <v>1</v>
      </c>
      <c r="G47" s="413">
        <v>120</v>
      </c>
      <c r="H47" s="413">
        <f t="shared" si="5"/>
        <v>120</v>
      </c>
      <c r="I47" s="247">
        <f t="shared" si="6"/>
        <v>60000</v>
      </c>
      <c r="J47" s="413"/>
      <c r="K47" s="47"/>
      <c r="L47" s="201">
        <v>2</v>
      </c>
      <c r="M47" s="253">
        <f t="shared" si="2"/>
        <v>20000</v>
      </c>
      <c r="N47" s="201"/>
      <c r="O47" s="253">
        <f t="shared" si="3"/>
        <v>0</v>
      </c>
      <c r="P47" s="6">
        <f t="shared" si="4"/>
        <v>80000</v>
      </c>
      <c r="Q47" s="3215">
        <v>35000</v>
      </c>
      <c r="R47" s="3300" t="s">
        <v>251</v>
      </c>
    </row>
    <row r="48" spans="2:18" s="40" customFormat="1" ht="15.95" hidden="1" customHeight="1">
      <c r="B48" s="3154"/>
      <c r="C48" s="108">
        <v>41657</v>
      </c>
      <c r="D48" s="27" t="s">
        <v>129</v>
      </c>
      <c r="E48" s="46" t="s">
        <v>39</v>
      </c>
      <c r="F48" s="46">
        <v>1</v>
      </c>
      <c r="G48" s="46">
        <v>150</v>
      </c>
      <c r="H48" s="413">
        <f>F48*G48</f>
        <v>150</v>
      </c>
      <c r="I48" s="247">
        <f>H48*500</f>
        <v>75000</v>
      </c>
      <c r="J48" s="413"/>
      <c r="K48" s="47"/>
      <c r="L48" s="201">
        <v>4.5</v>
      </c>
      <c r="M48" s="253">
        <f>L48*10000</f>
        <v>45000</v>
      </c>
      <c r="N48" s="201">
        <v>2.5</v>
      </c>
      <c r="O48" s="253">
        <f>N48*15000</f>
        <v>37500</v>
      </c>
      <c r="P48" s="6">
        <f>M48+K48+I48+O48</f>
        <v>157500</v>
      </c>
      <c r="Q48" s="3217"/>
      <c r="R48" s="3302"/>
    </row>
    <row r="49" spans="1:18" s="40" customFormat="1" ht="15.95" hidden="1" customHeight="1">
      <c r="B49" s="3158">
        <v>25</v>
      </c>
      <c r="C49" s="104">
        <v>41658</v>
      </c>
      <c r="D49" s="3" t="s">
        <v>133</v>
      </c>
      <c r="E49" s="413"/>
      <c r="F49" s="413"/>
      <c r="G49" s="413"/>
      <c r="H49" s="413">
        <f t="shared" si="5"/>
        <v>0</v>
      </c>
      <c r="I49" s="247">
        <f t="shared" si="6"/>
        <v>0</v>
      </c>
      <c r="J49" s="413"/>
      <c r="K49" s="47"/>
      <c r="L49" s="201">
        <v>2</v>
      </c>
      <c r="M49" s="253">
        <f t="shared" si="2"/>
        <v>20000</v>
      </c>
      <c r="N49" s="201"/>
      <c r="O49" s="253">
        <f t="shared" si="3"/>
        <v>0</v>
      </c>
      <c r="P49" s="6">
        <f t="shared" si="4"/>
        <v>20000</v>
      </c>
      <c r="Q49" s="225"/>
      <c r="R49" s="401"/>
    </row>
    <row r="50" spans="1:18" s="40" customFormat="1" ht="15.95" hidden="1" customHeight="1">
      <c r="B50" s="3159"/>
      <c r="C50" s="104">
        <v>41658</v>
      </c>
      <c r="D50" s="3" t="s">
        <v>136</v>
      </c>
      <c r="E50" s="413" t="s">
        <v>10</v>
      </c>
      <c r="F50" s="413">
        <v>1</v>
      </c>
      <c r="G50" s="413">
        <v>30</v>
      </c>
      <c r="H50" s="413">
        <f t="shared" si="5"/>
        <v>30</v>
      </c>
      <c r="I50" s="247">
        <f t="shared" si="6"/>
        <v>15000</v>
      </c>
      <c r="J50" s="413"/>
      <c r="K50" s="47"/>
      <c r="L50" s="201">
        <v>1</v>
      </c>
      <c r="M50" s="253">
        <f t="shared" si="2"/>
        <v>10000</v>
      </c>
      <c r="N50" s="201"/>
      <c r="O50" s="253">
        <f t="shared" si="3"/>
        <v>0</v>
      </c>
      <c r="P50" s="6">
        <f t="shared" si="4"/>
        <v>25000</v>
      </c>
      <c r="Q50" s="225"/>
      <c r="R50" s="401"/>
    </row>
    <row r="51" spans="1:18" s="40" customFormat="1" ht="15.95" hidden="1" customHeight="1">
      <c r="B51" s="3160"/>
      <c r="C51" s="104">
        <v>41658</v>
      </c>
      <c r="D51" s="27" t="s">
        <v>130</v>
      </c>
      <c r="E51" s="46" t="s">
        <v>10</v>
      </c>
      <c r="F51" s="46">
        <v>1</v>
      </c>
      <c r="G51" s="46">
        <v>150</v>
      </c>
      <c r="H51" s="413">
        <f>F51*G51</f>
        <v>150</v>
      </c>
      <c r="I51" s="247">
        <f>H51*500</f>
        <v>75000</v>
      </c>
      <c r="J51" s="413"/>
      <c r="K51" s="47"/>
      <c r="L51" s="201">
        <v>7</v>
      </c>
      <c r="M51" s="253">
        <f>L51*10000</f>
        <v>70000</v>
      </c>
      <c r="N51" s="201"/>
      <c r="O51" s="253">
        <f>N51*15000</f>
        <v>0</v>
      </c>
      <c r="P51" s="6">
        <f>M51+K51+I51+O51</f>
        <v>145000</v>
      </c>
      <c r="Q51" s="225"/>
      <c r="R51" s="401"/>
    </row>
    <row r="52" spans="1:18" s="40" customFormat="1" ht="15.95" hidden="1" customHeight="1">
      <c r="B52" s="3153">
        <v>26</v>
      </c>
      <c r="C52" s="108">
        <v>41659</v>
      </c>
      <c r="D52" s="3" t="s">
        <v>43</v>
      </c>
      <c r="E52" s="413" t="s">
        <v>9</v>
      </c>
      <c r="F52" s="413">
        <v>1</v>
      </c>
      <c r="G52" s="413">
        <v>120</v>
      </c>
      <c r="H52" s="413">
        <f>F52*G52</f>
        <v>120</v>
      </c>
      <c r="I52" s="247">
        <f>H52*500</f>
        <v>60000</v>
      </c>
      <c r="J52" s="413"/>
      <c r="K52" s="47"/>
      <c r="L52" s="201">
        <v>3</v>
      </c>
      <c r="M52" s="253">
        <f>L52*10000</f>
        <v>30000</v>
      </c>
      <c r="N52" s="201">
        <v>1</v>
      </c>
      <c r="O52" s="253">
        <f>N52*15000</f>
        <v>15000</v>
      </c>
      <c r="P52" s="6">
        <f>M52+K52+I52+O52</f>
        <v>105000</v>
      </c>
      <c r="Q52" s="3215">
        <v>35000</v>
      </c>
      <c r="R52" s="3300" t="s">
        <v>251</v>
      </c>
    </row>
    <row r="53" spans="1:18" s="40" customFormat="1" ht="15.95" hidden="1" customHeight="1">
      <c r="B53" s="3154"/>
      <c r="C53" s="108">
        <v>41659</v>
      </c>
      <c r="D53" s="27" t="s">
        <v>130</v>
      </c>
      <c r="E53" s="46" t="s">
        <v>10</v>
      </c>
      <c r="F53" s="46">
        <v>1</v>
      </c>
      <c r="G53" s="46">
        <v>150</v>
      </c>
      <c r="H53" s="413">
        <f t="shared" si="5"/>
        <v>150</v>
      </c>
      <c r="I53" s="247">
        <f t="shared" si="6"/>
        <v>75000</v>
      </c>
      <c r="J53" s="413"/>
      <c r="K53" s="47"/>
      <c r="L53" s="201">
        <v>3</v>
      </c>
      <c r="M53" s="253">
        <f t="shared" si="2"/>
        <v>30000</v>
      </c>
      <c r="N53" s="201"/>
      <c r="O53" s="253">
        <f t="shared" si="3"/>
        <v>0</v>
      </c>
      <c r="P53" s="6">
        <f t="shared" si="4"/>
        <v>105000</v>
      </c>
      <c r="Q53" s="3217"/>
      <c r="R53" s="3302"/>
    </row>
    <row r="54" spans="1:18" s="40" customFormat="1" ht="15.95" hidden="1" customHeight="1">
      <c r="B54" s="3153">
        <v>27</v>
      </c>
      <c r="C54" s="108">
        <v>41660</v>
      </c>
      <c r="D54" s="3" t="s">
        <v>43</v>
      </c>
      <c r="E54" s="413" t="s">
        <v>9</v>
      </c>
      <c r="F54" s="413">
        <v>1</v>
      </c>
      <c r="G54" s="413">
        <v>120</v>
      </c>
      <c r="H54" s="413">
        <f>F54*G54</f>
        <v>120</v>
      </c>
      <c r="I54" s="247">
        <f>H54*500</f>
        <v>60000</v>
      </c>
      <c r="J54" s="413"/>
      <c r="K54" s="47"/>
      <c r="L54" s="109"/>
      <c r="M54" s="225">
        <f>L54*10000</f>
        <v>0</v>
      </c>
      <c r="N54" s="109">
        <v>1.5</v>
      </c>
      <c r="O54" s="225">
        <f>N54*15000</f>
        <v>22500</v>
      </c>
      <c r="P54" s="110">
        <f>M54+K54+I54+O54</f>
        <v>82500</v>
      </c>
      <c r="Q54" s="3215">
        <v>35000</v>
      </c>
      <c r="R54" s="3300" t="s">
        <v>251</v>
      </c>
    </row>
    <row r="55" spans="1:18" s="40" customFormat="1" ht="15.95" hidden="1" customHeight="1">
      <c r="B55" s="3154"/>
      <c r="C55" s="108">
        <v>41660</v>
      </c>
      <c r="D55" s="27" t="s">
        <v>129</v>
      </c>
      <c r="E55" s="46" t="s">
        <v>39</v>
      </c>
      <c r="F55" s="46">
        <v>1</v>
      </c>
      <c r="G55" s="46">
        <v>150</v>
      </c>
      <c r="H55" s="413">
        <f t="shared" si="5"/>
        <v>150</v>
      </c>
      <c r="I55" s="247">
        <f t="shared" si="6"/>
        <v>75000</v>
      </c>
      <c r="J55" s="413"/>
      <c r="K55" s="47"/>
      <c r="L55" s="109">
        <v>7</v>
      </c>
      <c r="M55" s="225">
        <f t="shared" si="2"/>
        <v>70000</v>
      </c>
      <c r="N55" s="109"/>
      <c r="O55" s="225">
        <f t="shared" si="3"/>
        <v>0</v>
      </c>
      <c r="P55" s="110">
        <f t="shared" si="4"/>
        <v>145000</v>
      </c>
      <c r="Q55" s="3217"/>
      <c r="R55" s="3302"/>
    </row>
    <row r="56" spans="1:18" s="40" customFormat="1" ht="15.95" hidden="1" customHeight="1">
      <c r="B56" s="3153">
        <v>28</v>
      </c>
      <c r="C56" s="108">
        <v>41661</v>
      </c>
      <c r="D56" s="3" t="s">
        <v>150</v>
      </c>
      <c r="E56" s="413" t="s">
        <v>9</v>
      </c>
      <c r="F56" s="413">
        <v>1</v>
      </c>
      <c r="G56" s="413">
        <v>120</v>
      </c>
      <c r="H56" s="46">
        <f>F56*G56</f>
        <v>120</v>
      </c>
      <c r="I56" s="204">
        <f>H56*500</f>
        <v>60000</v>
      </c>
      <c r="J56" s="46"/>
      <c r="K56" s="28"/>
      <c r="L56" s="158"/>
      <c r="M56" s="229">
        <f>L56*10000</f>
        <v>0</v>
      </c>
      <c r="N56" s="158"/>
      <c r="O56" s="229">
        <f>N56*15000</f>
        <v>0</v>
      </c>
      <c r="P56" s="159">
        <f>M56+K56+I56+O56</f>
        <v>60000</v>
      </c>
      <c r="Q56" s="3215">
        <v>35000</v>
      </c>
      <c r="R56" s="3300" t="s">
        <v>251</v>
      </c>
    </row>
    <row r="57" spans="1:18" s="40" customFormat="1" ht="15.95" hidden="1" customHeight="1">
      <c r="B57" s="3154"/>
      <c r="C57" s="108">
        <v>41661</v>
      </c>
      <c r="D57" s="27" t="s">
        <v>130</v>
      </c>
      <c r="E57" s="46" t="s">
        <v>39</v>
      </c>
      <c r="F57" s="46">
        <v>1</v>
      </c>
      <c r="G57" s="46">
        <v>150</v>
      </c>
      <c r="H57" s="46">
        <f t="shared" si="5"/>
        <v>150</v>
      </c>
      <c r="I57" s="204">
        <f t="shared" si="6"/>
        <v>75000</v>
      </c>
      <c r="J57" s="46"/>
      <c r="K57" s="28"/>
      <c r="L57" s="158">
        <v>5</v>
      </c>
      <c r="M57" s="229">
        <f t="shared" si="2"/>
        <v>50000</v>
      </c>
      <c r="N57" s="158"/>
      <c r="O57" s="229">
        <f t="shared" si="3"/>
        <v>0</v>
      </c>
      <c r="P57" s="159">
        <f t="shared" si="4"/>
        <v>125000</v>
      </c>
      <c r="Q57" s="3217"/>
      <c r="R57" s="3302"/>
    </row>
    <row r="58" spans="1:18" s="40" customFormat="1" ht="15.95" hidden="1" customHeight="1">
      <c r="B58" s="3153">
        <v>29</v>
      </c>
      <c r="C58" s="108">
        <v>41662</v>
      </c>
      <c r="D58" s="3" t="s">
        <v>150</v>
      </c>
      <c r="E58" s="413" t="s">
        <v>9</v>
      </c>
      <c r="F58" s="413">
        <v>1</v>
      </c>
      <c r="G58" s="413">
        <v>120</v>
      </c>
      <c r="H58" s="46">
        <f>F58*G58</f>
        <v>120</v>
      </c>
      <c r="I58" s="28">
        <f>H58*500</f>
        <v>60000</v>
      </c>
      <c r="J58" s="46"/>
      <c r="K58" s="157"/>
      <c r="L58" s="123"/>
      <c r="M58" s="103">
        <f>L58*10000</f>
        <v>0</v>
      </c>
      <c r="N58" s="123"/>
      <c r="O58" s="103">
        <f>N58*15000</f>
        <v>0</v>
      </c>
      <c r="P58" s="124">
        <f>M58+K58+I58+O58</f>
        <v>60000</v>
      </c>
      <c r="Q58" s="3215">
        <v>35000</v>
      </c>
      <c r="R58" s="3300" t="s">
        <v>251</v>
      </c>
    </row>
    <row r="59" spans="1:18" s="40" customFormat="1" ht="15.95" hidden="1" customHeight="1">
      <c r="B59" s="3154"/>
      <c r="C59" s="108">
        <v>41662</v>
      </c>
      <c r="D59" s="27" t="s">
        <v>129</v>
      </c>
      <c r="E59" s="46" t="s">
        <v>39</v>
      </c>
      <c r="F59" s="46">
        <v>1</v>
      </c>
      <c r="G59" s="46">
        <v>150</v>
      </c>
      <c r="H59" s="46">
        <f t="shared" si="5"/>
        <v>150</v>
      </c>
      <c r="I59" s="28">
        <f t="shared" si="6"/>
        <v>75000</v>
      </c>
      <c r="J59" s="46"/>
      <c r="K59" s="157"/>
      <c r="L59" s="123">
        <v>6</v>
      </c>
      <c r="M59" s="103">
        <f t="shared" si="2"/>
        <v>60000</v>
      </c>
      <c r="N59" s="123"/>
      <c r="O59" s="103">
        <f t="shared" si="3"/>
        <v>0</v>
      </c>
      <c r="P59" s="124">
        <f t="shared" si="4"/>
        <v>135000</v>
      </c>
      <c r="Q59" s="3217"/>
      <c r="R59" s="3302"/>
    </row>
    <row r="60" spans="1:18" s="40" customFormat="1" ht="15.95" hidden="1" customHeight="1">
      <c r="B60" s="230">
        <v>30</v>
      </c>
      <c r="C60" s="108">
        <v>41663</v>
      </c>
      <c r="D60" s="3" t="s">
        <v>150</v>
      </c>
      <c r="E60" s="413" t="s">
        <v>9</v>
      </c>
      <c r="F60" s="413">
        <v>1</v>
      </c>
      <c r="G60" s="413">
        <v>120</v>
      </c>
      <c r="H60" s="46">
        <f t="shared" si="5"/>
        <v>120</v>
      </c>
      <c r="I60" s="204">
        <f t="shared" si="6"/>
        <v>60000</v>
      </c>
      <c r="J60" s="46"/>
      <c r="K60" s="28"/>
      <c r="L60" s="123">
        <v>2</v>
      </c>
      <c r="M60" s="103">
        <f t="shared" si="2"/>
        <v>20000</v>
      </c>
      <c r="N60" s="123">
        <v>4</v>
      </c>
      <c r="O60" s="103">
        <f t="shared" si="3"/>
        <v>60000</v>
      </c>
      <c r="P60" s="124">
        <f t="shared" si="4"/>
        <v>140000</v>
      </c>
      <c r="Q60" s="103"/>
      <c r="R60" s="125"/>
    </row>
    <row r="61" spans="1:18" s="112" customFormat="1" ht="15.95" hidden="1" customHeight="1" thickBot="1">
      <c r="B61" s="231">
        <v>31</v>
      </c>
      <c r="C61" s="152">
        <v>41664</v>
      </c>
      <c r="D61" s="50" t="s">
        <v>130</v>
      </c>
      <c r="E61" s="56" t="s">
        <v>39</v>
      </c>
      <c r="F61" s="56">
        <v>1</v>
      </c>
      <c r="G61" s="56">
        <v>150</v>
      </c>
      <c r="H61" s="44">
        <f t="shared" si="5"/>
        <v>150</v>
      </c>
      <c r="I61" s="147">
        <f t="shared" si="6"/>
        <v>75000</v>
      </c>
      <c r="J61" s="44"/>
      <c r="K61" s="48"/>
      <c r="L61" s="33"/>
      <c r="M61" s="45">
        <f t="shared" si="2"/>
        <v>0</v>
      </c>
      <c r="N61" s="33"/>
      <c r="O61" s="45">
        <f t="shared" si="3"/>
        <v>0</v>
      </c>
      <c r="P61" s="17">
        <f t="shared" si="4"/>
        <v>75000</v>
      </c>
      <c r="Q61" s="196">
        <v>35000</v>
      </c>
      <c r="R61" s="357"/>
    </row>
    <row r="62" spans="1:18" s="344" customFormat="1" ht="16.5" hidden="1" thickBot="1">
      <c r="A62" s="523"/>
      <c r="B62" s="3252">
        <v>1</v>
      </c>
      <c r="C62" s="571">
        <v>41665</v>
      </c>
      <c r="D62" s="569" t="s">
        <v>43</v>
      </c>
      <c r="E62" s="557" t="s">
        <v>9</v>
      </c>
      <c r="F62" s="557">
        <v>1</v>
      </c>
      <c r="G62" s="557">
        <v>120</v>
      </c>
      <c r="H62" s="557">
        <f>F62*G62</f>
        <v>120</v>
      </c>
      <c r="I62" s="636">
        <f>H62*500</f>
        <v>60000</v>
      </c>
      <c r="J62" s="557"/>
      <c r="K62" s="637"/>
      <c r="L62" s="557">
        <v>3</v>
      </c>
      <c r="M62" s="637">
        <f>L62*10000</f>
        <v>30000</v>
      </c>
      <c r="N62" s="643">
        <v>3.5</v>
      </c>
      <c r="O62" s="637">
        <f>N62*15000</f>
        <v>52500</v>
      </c>
      <c r="P62" s="637">
        <f>I62+K62+M62+O62</f>
        <v>142500</v>
      </c>
      <c r="Q62" s="3407">
        <v>35000</v>
      </c>
      <c r="R62" s="638" t="s">
        <v>337</v>
      </c>
    </row>
    <row r="63" spans="1:18" s="40" customFormat="1" ht="16.5" hidden="1" thickBot="1">
      <c r="A63" s="18"/>
      <c r="B63" s="3087"/>
      <c r="C63" s="104">
        <v>41665</v>
      </c>
      <c r="D63" s="359" t="s">
        <v>130</v>
      </c>
      <c r="E63" s="354" t="s">
        <v>39</v>
      </c>
      <c r="F63" s="413">
        <v>1</v>
      </c>
      <c r="G63" s="413">
        <v>150</v>
      </c>
      <c r="H63" s="46">
        <f>F63*G63</f>
        <v>150</v>
      </c>
      <c r="I63" s="204">
        <f>H63*500</f>
        <v>75000</v>
      </c>
      <c r="J63" s="413"/>
      <c r="K63" s="405"/>
      <c r="L63" s="413">
        <v>6</v>
      </c>
      <c r="M63" s="405">
        <f>L63*10000</f>
        <v>60000</v>
      </c>
      <c r="N63" s="366"/>
      <c r="O63" s="405">
        <f>N63*15000</f>
        <v>0</v>
      </c>
      <c r="P63" s="405">
        <f>I63+K63+M63+O63</f>
        <v>135000</v>
      </c>
      <c r="Q63" s="3151"/>
      <c r="R63" s="401"/>
    </row>
    <row r="64" spans="1:18" s="40" customFormat="1" ht="16.5" hidden="1" thickBot="1">
      <c r="A64" s="18"/>
      <c r="B64" s="223">
        <v>2</v>
      </c>
      <c r="C64" s="314">
        <v>41666</v>
      </c>
      <c r="D64" s="20" t="s">
        <v>133</v>
      </c>
      <c r="E64" s="413"/>
      <c r="F64" s="413"/>
      <c r="G64" s="413"/>
      <c r="H64" s="46">
        <f t="shared" ref="H64:H98" si="7">F64*G64</f>
        <v>0</v>
      </c>
      <c r="I64" s="204">
        <f t="shared" ref="I64:I98" si="8">H64*500</f>
        <v>0</v>
      </c>
      <c r="J64" s="413"/>
      <c r="K64" s="405"/>
      <c r="L64" s="413">
        <v>4.5</v>
      </c>
      <c r="M64" s="405">
        <f t="shared" ref="M64:M98" si="9">L64*10000</f>
        <v>45000</v>
      </c>
      <c r="N64" s="366"/>
      <c r="O64" s="405">
        <f t="shared" ref="O64:O100" si="10">N64*15000</f>
        <v>0</v>
      </c>
      <c r="P64" s="405">
        <f t="shared" ref="P64:P98" si="11">I64+K64+M64+O64</f>
        <v>45000</v>
      </c>
      <c r="Q64" s="405"/>
      <c r="R64" s="401"/>
    </row>
    <row r="65" spans="1:18" s="40" customFormat="1" ht="16.5" hidden="1" thickBot="1">
      <c r="A65" s="18"/>
      <c r="B65" s="3087">
        <v>3</v>
      </c>
      <c r="C65" s="314">
        <v>41667</v>
      </c>
      <c r="D65" s="626" t="s">
        <v>156</v>
      </c>
      <c r="E65" s="494" t="s">
        <v>10</v>
      </c>
      <c r="F65" s="413">
        <v>2</v>
      </c>
      <c r="G65" s="354">
        <v>30</v>
      </c>
      <c r="H65" s="46">
        <f t="shared" si="7"/>
        <v>60</v>
      </c>
      <c r="I65" s="204">
        <f t="shared" si="8"/>
        <v>30000</v>
      </c>
      <c r="J65" s="413"/>
      <c r="K65" s="405"/>
      <c r="L65" s="413"/>
      <c r="M65" s="405">
        <f t="shared" si="9"/>
        <v>0</v>
      </c>
      <c r="N65" s="366"/>
      <c r="O65" s="405">
        <f t="shared" si="10"/>
        <v>0</v>
      </c>
      <c r="P65" s="405">
        <f t="shared" si="11"/>
        <v>30000</v>
      </c>
      <c r="Q65" s="3151">
        <v>35000</v>
      </c>
      <c r="R65" s="401"/>
    </row>
    <row r="66" spans="1:18" s="40" customFormat="1" ht="16.5" hidden="1" thickBot="1">
      <c r="A66" s="18"/>
      <c r="B66" s="3087"/>
      <c r="C66" s="314">
        <v>41667</v>
      </c>
      <c r="D66" s="588" t="s">
        <v>149</v>
      </c>
      <c r="E66" s="354" t="s">
        <v>9</v>
      </c>
      <c r="F66" s="413">
        <v>1</v>
      </c>
      <c r="G66" s="413">
        <v>30</v>
      </c>
      <c r="H66" s="46">
        <f t="shared" si="7"/>
        <v>30</v>
      </c>
      <c r="I66" s="204">
        <f t="shared" si="8"/>
        <v>15000</v>
      </c>
      <c r="J66" s="413"/>
      <c r="K66" s="405"/>
      <c r="L66" s="413"/>
      <c r="M66" s="405">
        <f t="shared" si="9"/>
        <v>0</v>
      </c>
      <c r="N66" s="366"/>
      <c r="O66" s="405">
        <f t="shared" si="10"/>
        <v>0</v>
      </c>
      <c r="P66" s="405">
        <f t="shared" si="11"/>
        <v>15000</v>
      </c>
      <c r="Q66" s="3151"/>
      <c r="R66" s="401"/>
    </row>
    <row r="67" spans="1:18" s="344" customFormat="1" ht="16.5" hidden="1" thickBot="1">
      <c r="A67" s="523"/>
      <c r="B67" s="3087"/>
      <c r="C67" s="506">
        <v>41667</v>
      </c>
      <c r="D67" s="359" t="s">
        <v>130</v>
      </c>
      <c r="E67" s="354" t="s">
        <v>39</v>
      </c>
      <c r="F67" s="354">
        <v>1</v>
      </c>
      <c r="G67" s="354">
        <v>150</v>
      </c>
      <c r="H67" s="354">
        <f t="shared" si="7"/>
        <v>150</v>
      </c>
      <c r="I67" s="384">
        <f t="shared" si="8"/>
        <v>75000</v>
      </c>
      <c r="J67" s="354"/>
      <c r="K67" s="408"/>
      <c r="L67" s="354">
        <v>6</v>
      </c>
      <c r="M67" s="408">
        <f t="shared" si="9"/>
        <v>60000</v>
      </c>
      <c r="N67" s="371"/>
      <c r="O67" s="408">
        <f t="shared" si="10"/>
        <v>0</v>
      </c>
      <c r="P67" s="408">
        <f t="shared" si="11"/>
        <v>135000</v>
      </c>
      <c r="Q67" s="3151"/>
      <c r="R67" s="407" t="s">
        <v>338</v>
      </c>
    </row>
    <row r="68" spans="1:18" s="40" customFormat="1" ht="16.5" hidden="1" thickBot="1">
      <c r="A68" s="19"/>
      <c r="B68" s="377">
        <v>4</v>
      </c>
      <c r="C68" s="378">
        <v>41668</v>
      </c>
      <c r="D68" s="383" t="s">
        <v>336</v>
      </c>
      <c r="E68" s="352"/>
      <c r="F68" s="352"/>
      <c r="G68" s="352"/>
      <c r="H68" s="352">
        <f t="shared" si="7"/>
        <v>0</v>
      </c>
      <c r="I68" s="379">
        <f t="shared" si="8"/>
        <v>0</v>
      </c>
      <c r="J68" s="352"/>
      <c r="K68" s="393"/>
      <c r="L68" s="352"/>
      <c r="M68" s="393">
        <f t="shared" si="9"/>
        <v>0</v>
      </c>
      <c r="N68" s="370"/>
      <c r="O68" s="393">
        <f t="shared" si="10"/>
        <v>0</v>
      </c>
      <c r="P68" s="393">
        <f t="shared" si="11"/>
        <v>0</v>
      </c>
      <c r="Q68" s="393"/>
      <c r="R68" s="353"/>
    </row>
    <row r="69" spans="1:18" s="40" customFormat="1" ht="16.5" hidden="1" thickBot="1">
      <c r="A69" s="19"/>
      <c r="B69" s="3068">
        <v>5</v>
      </c>
      <c r="C69" s="314">
        <v>41669</v>
      </c>
      <c r="D69" s="359" t="s">
        <v>43</v>
      </c>
      <c r="E69" s="354" t="s">
        <v>9</v>
      </c>
      <c r="F69" s="413">
        <v>1</v>
      </c>
      <c r="G69" s="413">
        <v>120</v>
      </c>
      <c r="H69" s="46">
        <f t="shared" si="7"/>
        <v>120</v>
      </c>
      <c r="I69" s="204">
        <f t="shared" si="8"/>
        <v>60000</v>
      </c>
      <c r="J69" s="413"/>
      <c r="K69" s="405"/>
      <c r="L69" s="413">
        <v>5.5</v>
      </c>
      <c r="M69" s="405">
        <f t="shared" si="9"/>
        <v>55000</v>
      </c>
      <c r="N69" s="366"/>
      <c r="O69" s="405">
        <f t="shared" si="10"/>
        <v>0</v>
      </c>
      <c r="P69" s="405">
        <f t="shared" si="11"/>
        <v>115000</v>
      </c>
      <c r="Q69" s="405"/>
      <c r="R69" s="401"/>
    </row>
    <row r="70" spans="1:18" s="40" customFormat="1" ht="16.5" hidden="1" thickBot="1">
      <c r="A70" s="19"/>
      <c r="B70" s="3070"/>
      <c r="C70" s="314">
        <v>41669</v>
      </c>
      <c r="D70" s="359" t="s">
        <v>65</v>
      </c>
      <c r="E70" s="354"/>
      <c r="F70" s="413"/>
      <c r="G70" s="413"/>
      <c r="H70" s="46"/>
      <c r="I70" s="204"/>
      <c r="J70" s="413"/>
      <c r="K70" s="405"/>
      <c r="L70" s="354">
        <v>1.5</v>
      </c>
      <c r="M70" s="405"/>
      <c r="N70" s="366">
        <v>2.5</v>
      </c>
      <c r="O70" s="405"/>
      <c r="P70" s="405"/>
      <c r="Q70" s="405"/>
      <c r="R70" s="401"/>
    </row>
    <row r="71" spans="1:18" s="344" customFormat="1" ht="16.5" hidden="1" thickBot="1">
      <c r="A71" s="522"/>
      <c r="B71" s="414">
        <v>6</v>
      </c>
      <c r="C71" s="506">
        <v>41670</v>
      </c>
      <c r="D71" s="507" t="s">
        <v>336</v>
      </c>
      <c r="E71" s="354"/>
      <c r="F71" s="354"/>
      <c r="G71" s="354"/>
      <c r="H71" s="354">
        <f t="shared" si="7"/>
        <v>0</v>
      </c>
      <c r="I71" s="384">
        <f t="shared" si="8"/>
        <v>0</v>
      </c>
      <c r="J71" s="354"/>
      <c r="K71" s="408"/>
      <c r="L71" s="354"/>
      <c r="M71" s="408">
        <f t="shared" si="9"/>
        <v>0</v>
      </c>
      <c r="N71" s="371"/>
      <c r="O71" s="408">
        <f t="shared" si="10"/>
        <v>0</v>
      </c>
      <c r="P71" s="408">
        <f t="shared" si="11"/>
        <v>0</v>
      </c>
      <c r="Q71" s="408"/>
      <c r="R71" s="407"/>
    </row>
    <row r="72" spans="1:18" s="40" customFormat="1" ht="16.5" hidden="1" thickBot="1">
      <c r="A72" s="19"/>
      <c r="B72" s="3087">
        <v>7</v>
      </c>
      <c r="C72" s="314">
        <v>41671</v>
      </c>
      <c r="D72" s="359" t="s">
        <v>43</v>
      </c>
      <c r="E72" s="354" t="s">
        <v>9</v>
      </c>
      <c r="F72" s="413">
        <v>1</v>
      </c>
      <c r="G72" s="413">
        <v>150</v>
      </c>
      <c r="H72" s="46">
        <f t="shared" si="7"/>
        <v>150</v>
      </c>
      <c r="I72" s="204">
        <f t="shared" si="8"/>
        <v>75000</v>
      </c>
      <c r="J72" s="413"/>
      <c r="K72" s="405"/>
      <c r="L72" s="413"/>
      <c r="M72" s="405">
        <f t="shared" si="9"/>
        <v>0</v>
      </c>
      <c r="N72" s="366"/>
      <c r="O72" s="405">
        <f t="shared" si="10"/>
        <v>0</v>
      </c>
      <c r="P72" s="405">
        <f t="shared" si="11"/>
        <v>75000</v>
      </c>
      <c r="Q72" s="3151">
        <v>35000</v>
      </c>
      <c r="R72" s="3152" t="s">
        <v>251</v>
      </c>
    </row>
    <row r="73" spans="1:18" s="40" customFormat="1" ht="16.5" hidden="1" thickBot="1">
      <c r="A73" s="19"/>
      <c r="B73" s="3087"/>
      <c r="C73" s="314">
        <v>41671</v>
      </c>
      <c r="D73" s="27" t="s">
        <v>129</v>
      </c>
      <c r="E73" s="43" t="s">
        <v>39</v>
      </c>
      <c r="F73" s="413">
        <v>1</v>
      </c>
      <c r="G73" s="413">
        <v>150</v>
      </c>
      <c r="H73" s="46">
        <f t="shared" si="7"/>
        <v>150</v>
      </c>
      <c r="I73" s="204">
        <f t="shared" si="8"/>
        <v>75000</v>
      </c>
      <c r="J73" s="413"/>
      <c r="K73" s="405"/>
      <c r="L73" s="413">
        <v>6</v>
      </c>
      <c r="M73" s="405">
        <f t="shared" si="9"/>
        <v>60000</v>
      </c>
      <c r="N73" s="366"/>
      <c r="O73" s="405">
        <f t="shared" si="10"/>
        <v>0</v>
      </c>
      <c r="P73" s="405">
        <f t="shared" si="11"/>
        <v>135000</v>
      </c>
      <c r="Q73" s="3151"/>
      <c r="R73" s="3152"/>
    </row>
    <row r="74" spans="1:18" s="40" customFormat="1" ht="16.5" hidden="1" thickBot="1">
      <c r="A74" s="19"/>
      <c r="B74" s="377">
        <v>8</v>
      </c>
      <c r="C74" s="389">
        <v>41672</v>
      </c>
      <c r="D74" s="383" t="s">
        <v>336</v>
      </c>
      <c r="E74" s="352"/>
      <c r="F74" s="352"/>
      <c r="G74" s="352"/>
      <c r="H74" s="352">
        <f t="shared" si="7"/>
        <v>0</v>
      </c>
      <c r="I74" s="379">
        <f t="shared" si="8"/>
        <v>0</v>
      </c>
      <c r="J74" s="352"/>
      <c r="K74" s="393"/>
      <c r="L74" s="352"/>
      <c r="M74" s="393">
        <f t="shared" si="9"/>
        <v>0</v>
      </c>
      <c r="N74" s="370"/>
      <c r="O74" s="393">
        <f t="shared" si="10"/>
        <v>0</v>
      </c>
      <c r="P74" s="393">
        <f t="shared" si="11"/>
        <v>0</v>
      </c>
      <c r="Q74" s="393"/>
      <c r="R74" s="353"/>
    </row>
    <row r="75" spans="1:18" s="40" customFormat="1" ht="16.5" hidden="1" thickBot="1">
      <c r="A75" s="19"/>
      <c r="B75" s="377">
        <v>9</v>
      </c>
      <c r="C75" s="527">
        <v>41673</v>
      </c>
      <c r="D75" s="383" t="s">
        <v>336</v>
      </c>
      <c r="E75" s="352"/>
      <c r="F75" s="352"/>
      <c r="G75" s="352"/>
      <c r="H75" s="352">
        <f t="shared" si="7"/>
        <v>0</v>
      </c>
      <c r="I75" s="379">
        <f t="shared" si="8"/>
        <v>0</v>
      </c>
      <c r="J75" s="352"/>
      <c r="K75" s="393"/>
      <c r="L75" s="352"/>
      <c r="M75" s="393">
        <f t="shared" si="9"/>
        <v>0</v>
      </c>
      <c r="N75" s="370"/>
      <c r="O75" s="393">
        <f t="shared" si="10"/>
        <v>0</v>
      </c>
      <c r="P75" s="393">
        <f t="shared" si="11"/>
        <v>0</v>
      </c>
      <c r="Q75" s="393"/>
      <c r="R75" s="353"/>
    </row>
    <row r="76" spans="1:18" s="40" customFormat="1" ht="16.5" hidden="1" thickBot="1">
      <c r="A76" s="19"/>
      <c r="B76" s="377">
        <v>10</v>
      </c>
      <c r="C76" s="527">
        <v>41674</v>
      </c>
      <c r="D76" s="383" t="s">
        <v>336</v>
      </c>
      <c r="E76" s="352"/>
      <c r="F76" s="352"/>
      <c r="G76" s="352"/>
      <c r="H76" s="352">
        <f t="shared" si="7"/>
        <v>0</v>
      </c>
      <c r="I76" s="379">
        <f t="shared" si="8"/>
        <v>0</v>
      </c>
      <c r="J76" s="352"/>
      <c r="K76" s="393"/>
      <c r="L76" s="352"/>
      <c r="M76" s="393">
        <f t="shared" si="9"/>
        <v>0</v>
      </c>
      <c r="N76" s="370"/>
      <c r="O76" s="393">
        <f t="shared" si="10"/>
        <v>0</v>
      </c>
      <c r="P76" s="393">
        <f t="shared" si="11"/>
        <v>0</v>
      </c>
      <c r="Q76" s="393"/>
      <c r="R76" s="353"/>
    </row>
    <row r="77" spans="1:18" s="40" customFormat="1" ht="16.5" hidden="1" thickBot="1">
      <c r="A77" s="19"/>
      <c r="B77" s="377">
        <v>11</v>
      </c>
      <c r="C77" s="527">
        <v>41675</v>
      </c>
      <c r="D77" s="383" t="s">
        <v>336</v>
      </c>
      <c r="E77" s="352"/>
      <c r="F77" s="352"/>
      <c r="G77" s="352"/>
      <c r="H77" s="352">
        <f t="shared" si="7"/>
        <v>0</v>
      </c>
      <c r="I77" s="379">
        <f t="shared" si="8"/>
        <v>0</v>
      </c>
      <c r="J77" s="352"/>
      <c r="K77" s="393"/>
      <c r="L77" s="352"/>
      <c r="M77" s="393">
        <f t="shared" si="9"/>
        <v>0</v>
      </c>
      <c r="N77" s="370"/>
      <c r="O77" s="393">
        <f t="shared" si="10"/>
        <v>0</v>
      </c>
      <c r="P77" s="393">
        <f t="shared" si="11"/>
        <v>0</v>
      </c>
      <c r="Q77" s="393"/>
      <c r="R77" s="353"/>
    </row>
    <row r="78" spans="1:18" s="40" customFormat="1" ht="16.5" hidden="1" thickBot="1">
      <c r="B78" s="3068">
        <v>12</v>
      </c>
      <c r="C78" s="108">
        <v>41676</v>
      </c>
      <c r="D78" s="359" t="s">
        <v>43</v>
      </c>
      <c r="E78" s="354" t="s">
        <v>9</v>
      </c>
      <c r="F78" s="413">
        <v>1</v>
      </c>
      <c r="G78" s="413">
        <v>120</v>
      </c>
      <c r="H78" s="46">
        <f t="shared" si="7"/>
        <v>120</v>
      </c>
      <c r="I78" s="204">
        <f t="shared" si="8"/>
        <v>60000</v>
      </c>
      <c r="J78" s="413"/>
      <c r="K78" s="405"/>
      <c r="L78" s="413"/>
      <c r="M78" s="405">
        <f t="shared" si="9"/>
        <v>0</v>
      </c>
      <c r="N78" s="366"/>
      <c r="O78" s="405">
        <f t="shared" si="10"/>
        <v>0</v>
      </c>
      <c r="P78" s="405">
        <f t="shared" si="11"/>
        <v>60000</v>
      </c>
      <c r="Q78" s="405"/>
      <c r="R78" s="401"/>
    </row>
    <row r="79" spans="1:18" s="40" customFormat="1" ht="16.5" hidden="1" thickBot="1">
      <c r="B79" s="3070"/>
      <c r="C79" s="108">
        <v>41676</v>
      </c>
      <c r="D79" s="359" t="s">
        <v>65</v>
      </c>
      <c r="E79" s="354"/>
      <c r="F79" s="413"/>
      <c r="G79" s="413"/>
      <c r="H79" s="46"/>
      <c r="I79" s="204"/>
      <c r="J79" s="413"/>
      <c r="K79" s="405"/>
      <c r="L79" s="413">
        <v>3</v>
      </c>
      <c r="M79" s="405"/>
      <c r="N79" s="366"/>
      <c r="O79" s="405"/>
      <c r="P79" s="405"/>
      <c r="Q79" s="405"/>
      <c r="R79" s="401"/>
    </row>
    <row r="80" spans="1:18" s="344" customFormat="1" ht="16.5" hidden="1" thickBot="1">
      <c r="B80" s="377">
        <v>13</v>
      </c>
      <c r="C80" s="527">
        <v>41677</v>
      </c>
      <c r="D80" s="383" t="s">
        <v>336</v>
      </c>
      <c r="E80" s="352"/>
      <c r="F80" s="352"/>
      <c r="G80" s="352"/>
      <c r="H80" s="352">
        <f t="shared" si="7"/>
        <v>0</v>
      </c>
      <c r="I80" s="379">
        <f t="shared" si="8"/>
        <v>0</v>
      </c>
      <c r="J80" s="352"/>
      <c r="K80" s="393"/>
      <c r="L80" s="352"/>
      <c r="M80" s="393">
        <f t="shared" si="9"/>
        <v>0</v>
      </c>
      <c r="N80" s="370"/>
      <c r="O80" s="393">
        <f t="shared" si="10"/>
        <v>0</v>
      </c>
      <c r="P80" s="393">
        <f t="shared" si="11"/>
        <v>0</v>
      </c>
      <c r="Q80" s="393"/>
      <c r="R80" s="353"/>
    </row>
    <row r="81" spans="2:18" s="40" customFormat="1" ht="16.5" hidden="1" thickBot="1">
      <c r="B81" s="449">
        <v>14</v>
      </c>
      <c r="C81" s="739">
        <v>41678</v>
      </c>
      <c r="D81" s="718" t="s">
        <v>358</v>
      </c>
      <c r="E81" s="452"/>
      <c r="F81" s="452"/>
      <c r="G81" s="452"/>
      <c r="H81" s="452">
        <f t="shared" si="7"/>
        <v>0</v>
      </c>
      <c r="I81" s="439">
        <f t="shared" si="8"/>
        <v>0</v>
      </c>
      <c r="J81" s="452"/>
      <c r="K81" s="654"/>
      <c r="L81" s="452"/>
      <c r="M81" s="654">
        <f t="shared" si="9"/>
        <v>0</v>
      </c>
      <c r="N81" s="518"/>
      <c r="O81" s="654">
        <f t="shared" si="10"/>
        <v>0</v>
      </c>
      <c r="P81" s="654">
        <f t="shared" si="11"/>
        <v>0</v>
      </c>
      <c r="Q81" s="654"/>
      <c r="R81" s="726"/>
    </row>
    <row r="82" spans="2:18" s="40" customFormat="1" ht="16.5" hidden="1" thickBot="1">
      <c r="B82" s="449">
        <v>15</v>
      </c>
      <c r="C82" s="724">
        <v>41679</v>
      </c>
      <c r="D82" s="718" t="s">
        <v>358</v>
      </c>
      <c r="E82" s="452"/>
      <c r="F82" s="452"/>
      <c r="G82" s="452"/>
      <c r="H82" s="452">
        <f t="shared" si="7"/>
        <v>0</v>
      </c>
      <c r="I82" s="439">
        <f t="shared" si="8"/>
        <v>0</v>
      </c>
      <c r="J82" s="452"/>
      <c r="K82" s="654"/>
      <c r="L82" s="452"/>
      <c r="M82" s="654">
        <f t="shared" si="9"/>
        <v>0</v>
      </c>
      <c r="N82" s="518"/>
      <c r="O82" s="654">
        <f t="shared" si="10"/>
        <v>0</v>
      </c>
      <c r="P82" s="654">
        <f t="shared" si="11"/>
        <v>0</v>
      </c>
      <c r="Q82" s="654"/>
      <c r="R82" s="726"/>
    </row>
    <row r="83" spans="2:18" s="40" customFormat="1" ht="16.5" hidden="1" thickBot="1">
      <c r="B83" s="449">
        <v>16</v>
      </c>
      <c r="C83" s="739">
        <v>41680</v>
      </c>
      <c r="D83" s="718" t="s">
        <v>358</v>
      </c>
      <c r="E83" s="452"/>
      <c r="F83" s="452"/>
      <c r="G83" s="452"/>
      <c r="H83" s="452">
        <f t="shared" si="7"/>
        <v>0</v>
      </c>
      <c r="I83" s="439">
        <f t="shared" si="8"/>
        <v>0</v>
      </c>
      <c r="J83" s="452"/>
      <c r="K83" s="654"/>
      <c r="L83" s="452"/>
      <c r="M83" s="654">
        <f t="shared" si="9"/>
        <v>0</v>
      </c>
      <c r="N83" s="518"/>
      <c r="O83" s="654">
        <f t="shared" si="10"/>
        <v>0</v>
      </c>
      <c r="P83" s="654">
        <f t="shared" si="11"/>
        <v>0</v>
      </c>
      <c r="Q83" s="654"/>
      <c r="R83" s="726"/>
    </row>
    <row r="84" spans="2:18" s="40" customFormat="1" ht="16.5" hidden="1" thickBot="1">
      <c r="B84" s="449">
        <v>17</v>
      </c>
      <c r="C84" s="739">
        <v>41681</v>
      </c>
      <c r="D84" s="718" t="s">
        <v>358</v>
      </c>
      <c r="E84" s="452"/>
      <c r="F84" s="452"/>
      <c r="G84" s="452"/>
      <c r="H84" s="452">
        <f t="shared" si="7"/>
        <v>0</v>
      </c>
      <c r="I84" s="439">
        <f t="shared" si="8"/>
        <v>0</v>
      </c>
      <c r="J84" s="452"/>
      <c r="K84" s="654"/>
      <c r="L84" s="452"/>
      <c r="M84" s="654">
        <f t="shared" si="9"/>
        <v>0</v>
      </c>
      <c r="N84" s="518"/>
      <c r="O84" s="654">
        <f t="shared" si="10"/>
        <v>0</v>
      </c>
      <c r="P84" s="654">
        <f t="shared" si="11"/>
        <v>0</v>
      </c>
      <c r="Q84" s="654"/>
      <c r="R84" s="726"/>
    </row>
    <row r="85" spans="2:18" s="40" customFormat="1" ht="16.5" hidden="1" thickBot="1">
      <c r="B85" s="223">
        <v>18</v>
      </c>
      <c r="C85" s="108">
        <v>41682</v>
      </c>
      <c r="D85" s="20" t="s">
        <v>307</v>
      </c>
      <c r="E85" s="43" t="s">
        <v>39</v>
      </c>
      <c r="F85" s="413">
        <v>1</v>
      </c>
      <c r="G85" s="413">
        <v>10</v>
      </c>
      <c r="H85" s="46">
        <f t="shared" si="7"/>
        <v>10</v>
      </c>
      <c r="I85" s="204">
        <f t="shared" si="8"/>
        <v>5000</v>
      </c>
      <c r="J85" s="413"/>
      <c r="K85" s="405"/>
      <c r="L85" s="413"/>
      <c r="M85" s="405">
        <f t="shared" si="9"/>
        <v>0</v>
      </c>
      <c r="N85" s="366"/>
      <c r="O85" s="405">
        <f t="shared" si="10"/>
        <v>0</v>
      </c>
      <c r="P85" s="405">
        <f t="shared" si="11"/>
        <v>5000</v>
      </c>
      <c r="Q85" s="405"/>
      <c r="R85" s="401"/>
    </row>
    <row r="86" spans="2:18" s="40" customFormat="1" ht="16.5" hidden="1" thickBot="1">
      <c r="B86" s="377">
        <v>19</v>
      </c>
      <c r="C86" s="527">
        <v>41683</v>
      </c>
      <c r="D86" s="383" t="s">
        <v>336</v>
      </c>
      <c r="E86" s="480"/>
      <c r="F86" s="352"/>
      <c r="G86" s="352"/>
      <c r="H86" s="352">
        <f t="shared" si="7"/>
        <v>0</v>
      </c>
      <c r="I86" s="379">
        <f t="shared" si="8"/>
        <v>0</v>
      </c>
      <c r="J86" s="352"/>
      <c r="K86" s="393"/>
      <c r="L86" s="352"/>
      <c r="M86" s="393">
        <f t="shared" si="9"/>
        <v>0</v>
      </c>
      <c r="N86" s="370"/>
      <c r="O86" s="393">
        <f t="shared" si="10"/>
        <v>0</v>
      </c>
      <c r="P86" s="393">
        <f t="shared" si="11"/>
        <v>0</v>
      </c>
      <c r="Q86" s="393"/>
      <c r="R86" s="3326" t="s">
        <v>339</v>
      </c>
    </row>
    <row r="87" spans="2:18" s="40" customFormat="1" ht="16.5" hidden="1" thickBot="1">
      <c r="B87" s="223">
        <v>20</v>
      </c>
      <c r="C87" s="108">
        <v>41684</v>
      </c>
      <c r="D87" s="20" t="s">
        <v>307</v>
      </c>
      <c r="E87" s="43" t="s">
        <v>39</v>
      </c>
      <c r="F87" s="413">
        <v>4</v>
      </c>
      <c r="G87" s="413">
        <v>10</v>
      </c>
      <c r="H87" s="46">
        <f t="shared" si="7"/>
        <v>40</v>
      </c>
      <c r="I87" s="204">
        <f t="shared" si="8"/>
        <v>20000</v>
      </c>
      <c r="J87" s="413"/>
      <c r="K87" s="405"/>
      <c r="L87" s="413"/>
      <c r="M87" s="405">
        <f t="shared" si="9"/>
        <v>0</v>
      </c>
      <c r="N87" s="366"/>
      <c r="O87" s="405">
        <f t="shared" si="10"/>
        <v>0</v>
      </c>
      <c r="P87" s="405">
        <f t="shared" si="11"/>
        <v>20000</v>
      </c>
      <c r="Q87" s="405"/>
      <c r="R87" s="3326"/>
    </row>
    <row r="88" spans="2:18" s="40" customFormat="1" ht="16.5" hidden="1" thickBot="1">
      <c r="B88" s="223">
        <v>21</v>
      </c>
      <c r="C88" s="108">
        <v>41685</v>
      </c>
      <c r="D88" s="20" t="s">
        <v>307</v>
      </c>
      <c r="E88" s="43" t="s">
        <v>39</v>
      </c>
      <c r="F88" s="413">
        <v>5</v>
      </c>
      <c r="G88" s="413">
        <v>10</v>
      </c>
      <c r="H88" s="46">
        <f t="shared" si="7"/>
        <v>50</v>
      </c>
      <c r="I88" s="204">
        <f t="shared" si="8"/>
        <v>25000</v>
      </c>
      <c r="J88" s="413"/>
      <c r="K88" s="405"/>
      <c r="L88" s="413"/>
      <c r="M88" s="405">
        <f t="shared" si="9"/>
        <v>0</v>
      </c>
      <c r="N88" s="366"/>
      <c r="O88" s="405">
        <f t="shared" si="10"/>
        <v>0</v>
      </c>
      <c r="P88" s="405">
        <f t="shared" si="11"/>
        <v>25000</v>
      </c>
      <c r="Q88" s="405"/>
      <c r="R88" s="3326"/>
    </row>
    <row r="89" spans="2:18" s="40" customFormat="1" ht="16.5" hidden="1" thickBot="1">
      <c r="B89" s="377">
        <v>22</v>
      </c>
      <c r="C89" s="389">
        <v>41686</v>
      </c>
      <c r="D89" s="383" t="s">
        <v>336</v>
      </c>
      <c r="E89" s="480"/>
      <c r="F89" s="352"/>
      <c r="G89" s="352"/>
      <c r="H89" s="352">
        <f t="shared" si="7"/>
        <v>0</v>
      </c>
      <c r="I89" s="379">
        <f t="shared" si="8"/>
        <v>0</v>
      </c>
      <c r="J89" s="352"/>
      <c r="K89" s="393"/>
      <c r="L89" s="352"/>
      <c r="M89" s="393">
        <f t="shared" si="9"/>
        <v>0</v>
      </c>
      <c r="N89" s="370"/>
      <c r="O89" s="393">
        <f t="shared" si="10"/>
        <v>0</v>
      </c>
      <c r="P89" s="393">
        <f t="shared" si="11"/>
        <v>0</v>
      </c>
      <c r="Q89" s="393"/>
      <c r="R89" s="3326"/>
    </row>
    <row r="90" spans="2:18" s="40" customFormat="1" ht="16.5" hidden="1" thickBot="1">
      <c r="B90" s="223">
        <v>23</v>
      </c>
      <c r="C90" s="108">
        <v>41687</v>
      </c>
      <c r="D90" s="20" t="s">
        <v>307</v>
      </c>
      <c r="E90" s="43" t="s">
        <v>39</v>
      </c>
      <c r="F90" s="413">
        <v>7</v>
      </c>
      <c r="G90" s="413">
        <v>10</v>
      </c>
      <c r="H90" s="46">
        <f t="shared" si="7"/>
        <v>70</v>
      </c>
      <c r="I90" s="204">
        <f t="shared" si="8"/>
        <v>35000</v>
      </c>
      <c r="J90" s="413"/>
      <c r="K90" s="405"/>
      <c r="L90" s="413"/>
      <c r="M90" s="405">
        <f t="shared" si="9"/>
        <v>0</v>
      </c>
      <c r="N90" s="366"/>
      <c r="O90" s="405">
        <f t="shared" si="10"/>
        <v>0</v>
      </c>
      <c r="P90" s="405">
        <f t="shared" si="11"/>
        <v>35000</v>
      </c>
      <c r="Q90" s="405"/>
      <c r="R90" s="3326"/>
    </row>
    <row r="91" spans="2:18" s="40" customFormat="1" ht="16.5" hidden="1" thickBot="1">
      <c r="B91" s="223">
        <v>24</v>
      </c>
      <c r="C91" s="108">
        <v>41688</v>
      </c>
      <c r="D91" s="20" t="s">
        <v>307</v>
      </c>
      <c r="E91" s="43" t="s">
        <v>39</v>
      </c>
      <c r="F91" s="413">
        <v>3</v>
      </c>
      <c r="G91" s="413">
        <v>10</v>
      </c>
      <c r="H91" s="46">
        <f t="shared" si="7"/>
        <v>30</v>
      </c>
      <c r="I91" s="204">
        <f t="shared" si="8"/>
        <v>15000</v>
      </c>
      <c r="J91" s="413"/>
      <c r="K91" s="405"/>
      <c r="L91" s="413"/>
      <c r="M91" s="405">
        <f t="shared" si="9"/>
        <v>0</v>
      </c>
      <c r="N91" s="366"/>
      <c r="O91" s="405">
        <f t="shared" si="10"/>
        <v>0</v>
      </c>
      <c r="P91" s="405">
        <f t="shared" si="11"/>
        <v>15000</v>
      </c>
      <c r="Q91" s="405"/>
      <c r="R91" s="3326"/>
    </row>
    <row r="92" spans="2:18" s="40" customFormat="1" ht="16.5" hidden="1" thickBot="1">
      <c r="B92" s="223">
        <v>25</v>
      </c>
      <c r="C92" s="108">
        <v>41689</v>
      </c>
      <c r="D92" s="20" t="s">
        <v>307</v>
      </c>
      <c r="E92" s="43" t="s">
        <v>39</v>
      </c>
      <c r="F92" s="413">
        <v>6</v>
      </c>
      <c r="G92" s="413">
        <v>10</v>
      </c>
      <c r="H92" s="46">
        <f t="shared" si="7"/>
        <v>60</v>
      </c>
      <c r="I92" s="204">
        <f t="shared" si="8"/>
        <v>30000</v>
      </c>
      <c r="J92" s="413"/>
      <c r="K92" s="405"/>
      <c r="L92" s="413"/>
      <c r="M92" s="405">
        <f t="shared" si="9"/>
        <v>0</v>
      </c>
      <c r="N92" s="366"/>
      <c r="O92" s="405">
        <f t="shared" si="10"/>
        <v>0</v>
      </c>
      <c r="P92" s="405">
        <f t="shared" si="11"/>
        <v>30000</v>
      </c>
      <c r="Q92" s="405"/>
      <c r="R92" s="3326"/>
    </row>
    <row r="93" spans="2:18" s="40" customFormat="1" ht="16.5" hidden="1" thickBot="1">
      <c r="B93" s="377">
        <v>26</v>
      </c>
      <c r="C93" s="527">
        <v>41690</v>
      </c>
      <c r="D93" s="383" t="s">
        <v>336</v>
      </c>
      <c r="E93" s="480"/>
      <c r="F93" s="352"/>
      <c r="G93" s="352"/>
      <c r="H93" s="352">
        <f t="shared" si="7"/>
        <v>0</v>
      </c>
      <c r="I93" s="379">
        <f t="shared" si="8"/>
        <v>0</v>
      </c>
      <c r="J93" s="352"/>
      <c r="K93" s="393"/>
      <c r="L93" s="352"/>
      <c r="M93" s="393">
        <f t="shared" si="9"/>
        <v>0</v>
      </c>
      <c r="N93" s="370"/>
      <c r="O93" s="393">
        <f t="shared" si="10"/>
        <v>0</v>
      </c>
      <c r="P93" s="393">
        <f t="shared" si="11"/>
        <v>0</v>
      </c>
      <c r="Q93" s="393"/>
      <c r="R93" s="3326"/>
    </row>
    <row r="94" spans="2:18" s="40" customFormat="1" ht="16.5" hidden="1" thickBot="1">
      <c r="B94" s="223">
        <v>27</v>
      </c>
      <c r="C94" s="108">
        <v>41691</v>
      </c>
      <c r="D94" s="20" t="s">
        <v>307</v>
      </c>
      <c r="E94" s="43" t="s">
        <v>39</v>
      </c>
      <c r="F94" s="413">
        <v>1</v>
      </c>
      <c r="G94" s="413">
        <v>10</v>
      </c>
      <c r="H94" s="46">
        <f t="shared" si="7"/>
        <v>10</v>
      </c>
      <c r="I94" s="204">
        <f t="shared" si="8"/>
        <v>5000</v>
      </c>
      <c r="J94" s="413"/>
      <c r="K94" s="405"/>
      <c r="L94" s="413"/>
      <c r="M94" s="405">
        <f t="shared" si="9"/>
        <v>0</v>
      </c>
      <c r="N94" s="366"/>
      <c r="O94" s="405">
        <f t="shared" si="10"/>
        <v>0</v>
      </c>
      <c r="P94" s="405">
        <f t="shared" si="11"/>
        <v>5000</v>
      </c>
      <c r="Q94" s="405"/>
      <c r="R94" s="3326"/>
    </row>
    <row r="95" spans="2:18" s="40" customFormat="1" ht="16.5" hidden="1" thickBot="1">
      <c r="B95" s="377">
        <v>28</v>
      </c>
      <c r="C95" s="527">
        <v>41692</v>
      </c>
      <c r="D95" s="383" t="s">
        <v>336</v>
      </c>
      <c r="E95" s="480"/>
      <c r="F95" s="352"/>
      <c r="G95" s="352"/>
      <c r="H95" s="352">
        <f t="shared" si="7"/>
        <v>0</v>
      </c>
      <c r="I95" s="379">
        <f t="shared" si="8"/>
        <v>0</v>
      </c>
      <c r="J95" s="352"/>
      <c r="K95" s="393"/>
      <c r="L95" s="352"/>
      <c r="M95" s="393">
        <f t="shared" si="9"/>
        <v>0</v>
      </c>
      <c r="N95" s="370"/>
      <c r="O95" s="393">
        <f t="shared" si="10"/>
        <v>0</v>
      </c>
      <c r="P95" s="393">
        <f t="shared" si="11"/>
        <v>0</v>
      </c>
      <c r="Q95" s="393"/>
      <c r="R95" s="3326"/>
    </row>
    <row r="96" spans="2:18" s="40" customFormat="1" ht="16.5" hidden="1" thickBot="1">
      <c r="B96" s="377">
        <v>29</v>
      </c>
      <c r="C96" s="389">
        <v>41693</v>
      </c>
      <c r="D96" s="383" t="s">
        <v>336</v>
      </c>
      <c r="E96" s="480"/>
      <c r="F96" s="352"/>
      <c r="G96" s="352"/>
      <c r="H96" s="352">
        <f t="shared" si="7"/>
        <v>0</v>
      </c>
      <c r="I96" s="379">
        <f t="shared" si="8"/>
        <v>0</v>
      </c>
      <c r="J96" s="352"/>
      <c r="K96" s="393"/>
      <c r="L96" s="352"/>
      <c r="M96" s="393">
        <f t="shared" si="9"/>
        <v>0</v>
      </c>
      <c r="N96" s="370"/>
      <c r="O96" s="393">
        <f t="shared" si="10"/>
        <v>0</v>
      </c>
      <c r="P96" s="393">
        <f t="shared" si="11"/>
        <v>0</v>
      </c>
      <c r="Q96" s="393"/>
      <c r="R96" s="3326"/>
    </row>
    <row r="97" spans="1:18" s="40" customFormat="1" ht="16.5" hidden="1" thickBot="1">
      <c r="B97" s="223">
        <v>30</v>
      </c>
      <c r="C97" s="108">
        <v>41694</v>
      </c>
      <c r="D97" s="20" t="s">
        <v>307</v>
      </c>
      <c r="E97" s="43" t="s">
        <v>39</v>
      </c>
      <c r="F97" s="413">
        <v>5</v>
      </c>
      <c r="G97" s="413">
        <v>10</v>
      </c>
      <c r="H97" s="46">
        <f t="shared" si="7"/>
        <v>50</v>
      </c>
      <c r="I97" s="204">
        <f t="shared" si="8"/>
        <v>25000</v>
      </c>
      <c r="J97" s="413"/>
      <c r="K97" s="405"/>
      <c r="L97" s="413"/>
      <c r="M97" s="405">
        <f t="shared" si="9"/>
        <v>0</v>
      </c>
      <c r="N97" s="366"/>
      <c r="O97" s="405">
        <f t="shared" si="10"/>
        <v>0</v>
      </c>
      <c r="P97" s="405">
        <f t="shared" si="11"/>
        <v>25000</v>
      </c>
      <c r="Q97" s="405"/>
      <c r="R97" s="3326"/>
    </row>
    <row r="98" spans="1:18" s="40" customFormat="1" ht="16.5" hidden="1" thickBot="1">
      <c r="B98" s="440">
        <v>31</v>
      </c>
      <c r="C98" s="528">
        <v>41695</v>
      </c>
      <c r="D98" s="416" t="s">
        <v>336</v>
      </c>
      <c r="E98" s="484"/>
      <c r="F98" s="417"/>
      <c r="G98" s="417"/>
      <c r="H98" s="417">
        <f t="shared" si="7"/>
        <v>0</v>
      </c>
      <c r="I98" s="444">
        <f t="shared" si="8"/>
        <v>0</v>
      </c>
      <c r="J98" s="417"/>
      <c r="K98" s="442"/>
      <c r="L98" s="417"/>
      <c r="M98" s="442">
        <f t="shared" si="9"/>
        <v>0</v>
      </c>
      <c r="N98" s="519"/>
      <c r="O98" s="442">
        <f t="shared" si="10"/>
        <v>0</v>
      </c>
      <c r="P98" s="442">
        <f t="shared" si="11"/>
        <v>0</v>
      </c>
      <c r="Q98" s="442"/>
      <c r="R98" s="3408"/>
    </row>
    <row r="99" spans="1:18" s="40" customFormat="1" ht="15.95" hidden="1" customHeight="1">
      <c r="A99" s="18"/>
      <c r="B99" s="768">
        <v>1</v>
      </c>
      <c r="C99" s="769">
        <v>41696</v>
      </c>
      <c r="D99" s="3091" t="s">
        <v>361</v>
      </c>
      <c r="E99" s="770"/>
      <c r="F99" s="770"/>
      <c r="G99" s="771"/>
      <c r="H99" s="770">
        <f>F99*G99</f>
        <v>0</v>
      </c>
      <c r="I99" s="772">
        <f>H99*500</f>
        <v>0</v>
      </c>
      <c r="J99" s="773"/>
      <c r="K99" s="772"/>
      <c r="L99" s="123"/>
      <c r="M99" s="305">
        <f>L99*10000</f>
        <v>0</v>
      </c>
      <c r="N99" s="121"/>
      <c r="O99" s="305">
        <f t="shared" si="10"/>
        <v>0</v>
      </c>
      <c r="P99" s="774">
        <f>I99+K99+M99+O99</f>
        <v>0</v>
      </c>
      <c r="Q99" s="774"/>
      <c r="R99" s="775"/>
    </row>
    <row r="100" spans="1:18" s="340" customFormat="1" ht="15.95" hidden="1" customHeight="1">
      <c r="A100" s="339"/>
      <c r="B100" s="776">
        <v>2</v>
      </c>
      <c r="C100" s="526">
        <v>41697</v>
      </c>
      <c r="D100" s="3092"/>
      <c r="E100" s="121"/>
      <c r="F100" s="121"/>
      <c r="G100" s="123"/>
      <c r="H100" s="121">
        <f t="shared" ref="H100:H126" si="12">F100*G100</f>
        <v>0</v>
      </c>
      <c r="I100" s="103">
        <f>H100*500</f>
        <v>0</v>
      </c>
      <c r="J100" s="777"/>
      <c r="K100" s="103"/>
      <c r="L100" s="123"/>
      <c r="M100" s="305">
        <f>L100*10000</f>
        <v>0</v>
      </c>
      <c r="N100" s="121"/>
      <c r="O100" s="305">
        <f t="shared" si="10"/>
        <v>0</v>
      </c>
      <c r="P100" s="305">
        <f>I100+K100+M100+O100</f>
        <v>0</v>
      </c>
      <c r="Q100" s="305"/>
      <c r="R100" s="125"/>
    </row>
    <row r="101" spans="1:18" s="40" customFormat="1" ht="15.95" hidden="1" customHeight="1">
      <c r="A101" s="19"/>
      <c r="B101" s="778">
        <v>3</v>
      </c>
      <c r="C101" s="526">
        <v>41698</v>
      </c>
      <c r="D101" s="3092"/>
      <c r="E101" s="121"/>
      <c r="F101" s="121"/>
      <c r="G101" s="121"/>
      <c r="H101" s="121">
        <f t="shared" si="12"/>
        <v>0</v>
      </c>
      <c r="I101" s="122">
        <f>H101*500</f>
        <v>0</v>
      </c>
      <c r="J101" s="121"/>
      <c r="K101" s="779"/>
      <c r="L101" s="123"/>
      <c r="M101" s="305">
        <f t="shared" ref="M101:M113" si="13">L101*10000</f>
        <v>0</v>
      </c>
      <c r="N101" s="121"/>
      <c r="O101" s="305">
        <f>N101*15000</f>
        <v>0</v>
      </c>
      <c r="P101" s="305">
        <f t="shared" ref="P101:P113" si="14">I101+K101+M101+O101</f>
        <v>0</v>
      </c>
      <c r="Q101" s="780"/>
      <c r="R101" s="781"/>
    </row>
    <row r="102" spans="1:18" s="40" customFormat="1" ht="15.95" hidden="1" customHeight="1">
      <c r="A102" s="19"/>
      <c r="B102" s="776">
        <v>4</v>
      </c>
      <c r="C102" s="526">
        <v>41699</v>
      </c>
      <c r="D102" s="3092"/>
      <c r="E102" s="121"/>
      <c r="F102" s="121"/>
      <c r="G102" s="764"/>
      <c r="H102" s="121">
        <f t="shared" si="12"/>
        <v>0</v>
      </c>
      <c r="I102" s="103">
        <f>H102*500</f>
        <v>0</v>
      </c>
      <c r="J102" s="121"/>
      <c r="K102" s="103"/>
      <c r="L102" s="123"/>
      <c r="M102" s="305">
        <f t="shared" si="13"/>
        <v>0</v>
      </c>
      <c r="N102" s="121"/>
      <c r="O102" s="305">
        <f>N102*15000</f>
        <v>0</v>
      </c>
      <c r="P102" s="305">
        <f t="shared" si="14"/>
        <v>0</v>
      </c>
      <c r="Q102" s="782"/>
      <c r="R102" s="783"/>
    </row>
    <row r="103" spans="1:18" s="40" customFormat="1" ht="15.95" hidden="1" customHeight="1">
      <c r="A103" s="19"/>
      <c r="B103" s="800">
        <v>5</v>
      </c>
      <c r="C103" s="387">
        <v>41700</v>
      </c>
      <c r="D103" s="3092"/>
      <c r="E103" s="121"/>
      <c r="F103" s="784"/>
      <c r="G103" s="785"/>
      <c r="H103" s="121">
        <f t="shared" si="12"/>
        <v>0</v>
      </c>
      <c r="I103" s="103">
        <f t="shared" ref="I103:I114" si="15">H103*500</f>
        <v>0</v>
      </c>
      <c r="J103" s="786"/>
      <c r="K103" s="787"/>
      <c r="L103" s="123"/>
      <c r="M103" s="305">
        <f t="shared" si="13"/>
        <v>0</v>
      </c>
      <c r="N103" s="121"/>
      <c r="O103" s="305">
        <f>N103*15000</f>
        <v>0</v>
      </c>
      <c r="P103" s="305">
        <f t="shared" si="14"/>
        <v>0</v>
      </c>
      <c r="Q103" s="788"/>
      <c r="R103" s="789"/>
    </row>
    <row r="104" spans="1:18" s="40" customFormat="1" ht="15.95" hidden="1" customHeight="1">
      <c r="A104" s="19"/>
      <c r="B104" s="776">
        <v>6</v>
      </c>
      <c r="C104" s="526">
        <v>41701</v>
      </c>
      <c r="D104" s="3092"/>
      <c r="E104" s="120"/>
      <c r="F104" s="121"/>
      <c r="G104" s="764"/>
      <c r="H104" s="121">
        <f t="shared" si="12"/>
        <v>0</v>
      </c>
      <c r="I104" s="103">
        <f t="shared" si="15"/>
        <v>0</v>
      </c>
      <c r="J104" s="777"/>
      <c r="K104" s="103"/>
      <c r="L104" s="123"/>
      <c r="M104" s="305">
        <f t="shared" si="13"/>
        <v>0</v>
      </c>
      <c r="N104" s="121"/>
      <c r="O104" s="305">
        <f>N104*15000</f>
        <v>0</v>
      </c>
      <c r="P104" s="305">
        <f t="shared" si="14"/>
        <v>0</v>
      </c>
      <c r="Q104" s="305"/>
      <c r="R104" s="125"/>
    </row>
    <row r="105" spans="1:18" s="40" customFormat="1" ht="15.95" hidden="1" customHeight="1">
      <c r="A105" s="19"/>
      <c r="B105" s="778">
        <v>7</v>
      </c>
      <c r="C105" s="526">
        <v>41702</v>
      </c>
      <c r="D105" s="3092"/>
      <c r="E105" s="121"/>
      <c r="F105" s="121"/>
      <c r="G105" s="764"/>
      <c r="H105" s="121">
        <f t="shared" si="12"/>
        <v>0</v>
      </c>
      <c r="I105" s="103">
        <f t="shared" si="15"/>
        <v>0</v>
      </c>
      <c r="J105" s="121"/>
      <c r="K105" s="305"/>
      <c r="L105" s="123"/>
      <c r="M105" s="305">
        <f t="shared" si="13"/>
        <v>0</v>
      </c>
      <c r="N105" s="121"/>
      <c r="O105" s="305">
        <f t="shared" ref="O105:O113" si="16">N105*15000</f>
        <v>0</v>
      </c>
      <c r="P105" s="305">
        <f t="shared" si="14"/>
        <v>0</v>
      </c>
      <c r="Q105" s="305"/>
      <c r="R105" s="125"/>
    </row>
    <row r="106" spans="1:18" s="40" customFormat="1" ht="15.95" hidden="1" customHeight="1">
      <c r="A106" s="19"/>
      <c r="B106" s="776">
        <v>8</v>
      </c>
      <c r="C106" s="526">
        <v>41703</v>
      </c>
      <c r="D106" s="3092"/>
      <c r="E106" s="121"/>
      <c r="F106" s="121"/>
      <c r="G106" s="764"/>
      <c r="H106" s="121">
        <f t="shared" si="12"/>
        <v>0</v>
      </c>
      <c r="I106" s="103">
        <f t="shared" si="15"/>
        <v>0</v>
      </c>
      <c r="J106" s="121"/>
      <c r="K106" s="305"/>
      <c r="L106" s="123"/>
      <c r="M106" s="305">
        <f t="shared" si="13"/>
        <v>0</v>
      </c>
      <c r="N106" s="121"/>
      <c r="O106" s="305">
        <f t="shared" si="16"/>
        <v>0</v>
      </c>
      <c r="P106" s="305">
        <f t="shared" si="14"/>
        <v>0</v>
      </c>
      <c r="Q106" s="305"/>
      <c r="R106" s="125"/>
    </row>
    <row r="107" spans="1:18" s="40" customFormat="1" ht="15.95" hidden="1" customHeight="1">
      <c r="A107" s="19"/>
      <c r="B107" s="778">
        <v>9</v>
      </c>
      <c r="C107" s="526">
        <v>41704</v>
      </c>
      <c r="D107" s="3092"/>
      <c r="E107" s="120"/>
      <c r="F107" s="121"/>
      <c r="G107" s="764"/>
      <c r="H107" s="121">
        <f t="shared" si="12"/>
        <v>0</v>
      </c>
      <c r="I107" s="103">
        <f t="shared" si="15"/>
        <v>0</v>
      </c>
      <c r="J107" s="121"/>
      <c r="K107" s="305"/>
      <c r="L107" s="123"/>
      <c r="M107" s="305">
        <f t="shared" si="13"/>
        <v>0</v>
      </c>
      <c r="N107" s="121"/>
      <c r="O107" s="305">
        <f t="shared" si="16"/>
        <v>0</v>
      </c>
      <c r="P107" s="305">
        <f t="shared" si="14"/>
        <v>0</v>
      </c>
      <c r="Q107" s="780"/>
      <c r="R107" s="781"/>
    </row>
    <row r="108" spans="1:18" s="40" customFormat="1" ht="15.95" hidden="1" customHeight="1">
      <c r="A108" s="19"/>
      <c r="B108" s="776">
        <v>10</v>
      </c>
      <c r="C108" s="526">
        <v>41705</v>
      </c>
      <c r="D108" s="3092"/>
      <c r="E108" s="121"/>
      <c r="F108" s="121"/>
      <c r="G108" s="764"/>
      <c r="H108" s="121">
        <f t="shared" si="12"/>
        <v>0</v>
      </c>
      <c r="I108" s="103">
        <f t="shared" si="15"/>
        <v>0</v>
      </c>
      <c r="J108" s="121"/>
      <c r="K108" s="305"/>
      <c r="L108" s="123"/>
      <c r="M108" s="305">
        <f t="shared" si="13"/>
        <v>0</v>
      </c>
      <c r="N108" s="121"/>
      <c r="O108" s="305">
        <f t="shared" si="16"/>
        <v>0</v>
      </c>
      <c r="P108" s="305">
        <f t="shared" si="14"/>
        <v>0</v>
      </c>
      <c r="Q108" s="782"/>
      <c r="R108" s="783"/>
    </row>
    <row r="109" spans="1:18" s="40" customFormat="1" ht="15.95" hidden="1" customHeight="1">
      <c r="A109" s="19"/>
      <c r="B109" s="778">
        <v>11</v>
      </c>
      <c r="C109" s="526">
        <v>41706</v>
      </c>
      <c r="D109" s="3092"/>
      <c r="E109" s="121"/>
      <c r="F109" s="121"/>
      <c r="G109" s="764"/>
      <c r="H109" s="121">
        <f t="shared" si="12"/>
        <v>0</v>
      </c>
      <c r="I109" s="103">
        <f t="shared" si="15"/>
        <v>0</v>
      </c>
      <c r="J109" s="121"/>
      <c r="K109" s="305"/>
      <c r="L109" s="121"/>
      <c r="M109" s="305">
        <f t="shared" si="13"/>
        <v>0</v>
      </c>
      <c r="N109" s="121"/>
      <c r="O109" s="305">
        <f t="shared" si="16"/>
        <v>0</v>
      </c>
      <c r="P109" s="305">
        <f t="shared" si="14"/>
        <v>0</v>
      </c>
      <c r="Q109" s="305"/>
      <c r="R109" s="125"/>
    </row>
    <row r="110" spans="1:18" s="40" customFormat="1" ht="15.95" hidden="1" customHeight="1">
      <c r="A110" s="19"/>
      <c r="B110" s="386">
        <v>12</v>
      </c>
      <c r="C110" s="387">
        <v>41707</v>
      </c>
      <c r="D110" s="3092"/>
      <c r="E110" s="121"/>
      <c r="F110" s="121"/>
      <c r="G110" s="764"/>
      <c r="H110" s="121">
        <f t="shared" si="12"/>
        <v>0</v>
      </c>
      <c r="I110" s="103">
        <f t="shared" si="15"/>
        <v>0</v>
      </c>
      <c r="J110" s="121"/>
      <c r="K110" s="305"/>
      <c r="L110" s="121"/>
      <c r="M110" s="305">
        <f t="shared" si="13"/>
        <v>0</v>
      </c>
      <c r="N110" s="121"/>
      <c r="O110" s="305">
        <f t="shared" si="16"/>
        <v>0</v>
      </c>
      <c r="P110" s="305">
        <f t="shared" si="14"/>
        <v>0</v>
      </c>
      <c r="Q110" s="305"/>
      <c r="R110" s="125"/>
    </row>
    <row r="111" spans="1:18" s="40" customFormat="1" ht="15.95" hidden="1" customHeight="1">
      <c r="A111" s="19"/>
      <c r="B111" s="778">
        <v>13</v>
      </c>
      <c r="C111" s="526">
        <v>41708</v>
      </c>
      <c r="D111" s="3092"/>
      <c r="E111" s="121"/>
      <c r="F111" s="121"/>
      <c r="G111" s="764"/>
      <c r="H111" s="121">
        <f t="shared" si="12"/>
        <v>0</v>
      </c>
      <c r="I111" s="103">
        <f t="shared" si="15"/>
        <v>0</v>
      </c>
      <c r="J111" s="121"/>
      <c r="K111" s="305"/>
      <c r="L111" s="121"/>
      <c r="M111" s="305">
        <f t="shared" si="13"/>
        <v>0</v>
      </c>
      <c r="N111" s="121"/>
      <c r="O111" s="305">
        <f t="shared" si="16"/>
        <v>0</v>
      </c>
      <c r="P111" s="305">
        <f t="shared" si="14"/>
        <v>0</v>
      </c>
      <c r="Q111" s="305"/>
      <c r="R111" s="125"/>
    </row>
    <row r="112" spans="1:18" s="40" customFormat="1" ht="15.95" hidden="1" customHeight="1">
      <c r="B112" s="776">
        <v>14</v>
      </c>
      <c r="C112" s="526">
        <v>41709</v>
      </c>
      <c r="D112" s="3092"/>
      <c r="E112" s="121"/>
      <c r="F112" s="121"/>
      <c r="G112" s="764"/>
      <c r="H112" s="121">
        <f t="shared" si="12"/>
        <v>0</v>
      </c>
      <c r="I112" s="103">
        <f t="shared" si="15"/>
        <v>0</v>
      </c>
      <c r="J112" s="121"/>
      <c r="K112" s="305"/>
      <c r="L112" s="121"/>
      <c r="M112" s="305">
        <f t="shared" si="13"/>
        <v>0</v>
      </c>
      <c r="N112" s="121"/>
      <c r="O112" s="305">
        <f t="shared" si="16"/>
        <v>0</v>
      </c>
      <c r="P112" s="305">
        <f t="shared" si="14"/>
        <v>0</v>
      </c>
      <c r="Q112" s="305"/>
      <c r="R112" s="125"/>
    </row>
    <row r="113" spans="1:19" s="40" customFormat="1" ht="15.95" hidden="1" customHeight="1">
      <c r="B113" s="778">
        <v>15</v>
      </c>
      <c r="C113" s="526">
        <v>41710</v>
      </c>
      <c r="D113" s="3092"/>
      <c r="E113" s="120"/>
      <c r="F113" s="121"/>
      <c r="G113" s="764"/>
      <c r="H113" s="121">
        <f t="shared" si="12"/>
        <v>0</v>
      </c>
      <c r="I113" s="103">
        <f t="shared" si="15"/>
        <v>0</v>
      </c>
      <c r="J113" s="121"/>
      <c r="K113" s="305"/>
      <c r="L113" s="121"/>
      <c r="M113" s="305">
        <f t="shared" si="13"/>
        <v>0</v>
      </c>
      <c r="N113" s="121"/>
      <c r="O113" s="305">
        <f t="shared" si="16"/>
        <v>0</v>
      </c>
      <c r="P113" s="305">
        <f t="shared" si="14"/>
        <v>0</v>
      </c>
      <c r="Q113" s="305"/>
      <c r="R113" s="125"/>
    </row>
    <row r="114" spans="1:19" s="40" customFormat="1" ht="15.95" hidden="1" customHeight="1">
      <c r="B114" s="776">
        <v>16</v>
      </c>
      <c r="C114" s="526">
        <v>41711</v>
      </c>
      <c r="D114" s="3092"/>
      <c r="E114" s="121"/>
      <c r="F114" s="121"/>
      <c r="G114" s="764"/>
      <c r="H114" s="121">
        <f t="shared" si="12"/>
        <v>0</v>
      </c>
      <c r="I114" s="103">
        <f t="shared" si="15"/>
        <v>0</v>
      </c>
      <c r="J114" s="121"/>
      <c r="K114" s="305"/>
      <c r="L114" s="121"/>
      <c r="M114" s="305">
        <f>L114*10000</f>
        <v>0</v>
      </c>
      <c r="N114" s="121"/>
      <c r="O114" s="305">
        <f>N114*15000</f>
        <v>0</v>
      </c>
      <c r="P114" s="305">
        <f t="shared" ref="P114:P120" si="17">I114+K114+M114+O114</f>
        <v>0</v>
      </c>
      <c r="Q114" s="305"/>
      <c r="R114" s="125"/>
    </row>
    <row r="115" spans="1:19" s="40" customFormat="1" ht="15.95" hidden="1" customHeight="1">
      <c r="B115" s="778">
        <v>17</v>
      </c>
      <c r="C115" s="526">
        <v>41712</v>
      </c>
      <c r="D115" s="3092"/>
      <c r="E115" s="121"/>
      <c r="F115" s="121"/>
      <c r="G115" s="764"/>
      <c r="H115" s="121">
        <f t="shared" si="12"/>
        <v>0</v>
      </c>
      <c r="I115" s="103">
        <f t="shared" ref="I115:I126" si="18">H115*500</f>
        <v>0</v>
      </c>
      <c r="J115" s="121"/>
      <c r="K115" s="305"/>
      <c r="L115" s="121"/>
      <c r="M115" s="305">
        <f t="shared" ref="M115:M126" si="19">L115*10000</f>
        <v>0</v>
      </c>
      <c r="N115" s="121"/>
      <c r="O115" s="305">
        <f t="shared" ref="O115:O128" si="20">N115*15000</f>
        <v>0</v>
      </c>
      <c r="P115" s="305">
        <f t="shared" si="17"/>
        <v>0</v>
      </c>
      <c r="Q115" s="305"/>
      <c r="R115" s="125"/>
    </row>
    <row r="116" spans="1:19" s="40" customFormat="1" ht="15.95" hidden="1" customHeight="1">
      <c r="B116" s="776">
        <v>18</v>
      </c>
      <c r="C116" s="526">
        <v>41713</v>
      </c>
      <c r="D116" s="3092"/>
      <c r="E116" s="121"/>
      <c r="F116" s="121"/>
      <c r="G116" s="764"/>
      <c r="H116" s="121">
        <f t="shared" si="12"/>
        <v>0</v>
      </c>
      <c r="I116" s="103">
        <f t="shared" si="18"/>
        <v>0</v>
      </c>
      <c r="J116" s="121"/>
      <c r="K116" s="305"/>
      <c r="L116" s="121"/>
      <c r="M116" s="305">
        <f t="shared" si="19"/>
        <v>0</v>
      </c>
      <c r="N116" s="121"/>
      <c r="O116" s="305">
        <f t="shared" si="20"/>
        <v>0</v>
      </c>
      <c r="P116" s="305">
        <f t="shared" si="17"/>
        <v>0</v>
      </c>
      <c r="Q116" s="305"/>
      <c r="R116" s="125"/>
      <c r="S116" s="344"/>
    </row>
    <row r="117" spans="1:19" s="40" customFormat="1" ht="15.95" hidden="1" customHeight="1">
      <c r="B117" s="800">
        <v>19</v>
      </c>
      <c r="C117" s="387">
        <v>41714</v>
      </c>
      <c r="D117" s="3092"/>
      <c r="E117" s="121"/>
      <c r="F117" s="121"/>
      <c r="G117" s="764"/>
      <c r="H117" s="121">
        <f t="shared" si="12"/>
        <v>0</v>
      </c>
      <c r="I117" s="103">
        <f t="shared" si="18"/>
        <v>0</v>
      </c>
      <c r="J117" s="121"/>
      <c r="K117" s="305"/>
      <c r="L117" s="121"/>
      <c r="M117" s="305">
        <f t="shared" si="19"/>
        <v>0</v>
      </c>
      <c r="N117" s="121"/>
      <c r="O117" s="305">
        <f t="shared" si="20"/>
        <v>0</v>
      </c>
      <c r="P117" s="305">
        <f t="shared" si="17"/>
        <v>0</v>
      </c>
      <c r="Q117" s="305"/>
      <c r="R117" s="125"/>
      <c r="S117" s="344"/>
    </row>
    <row r="118" spans="1:19" s="40" customFormat="1" ht="15.95" hidden="1" customHeight="1">
      <c r="B118" s="776">
        <v>20</v>
      </c>
      <c r="C118" s="526">
        <v>41715</v>
      </c>
      <c r="D118" s="3092"/>
      <c r="E118" s="121"/>
      <c r="F118" s="121"/>
      <c r="G118" s="764"/>
      <c r="H118" s="121">
        <f t="shared" si="12"/>
        <v>0</v>
      </c>
      <c r="I118" s="103">
        <f t="shared" si="18"/>
        <v>0</v>
      </c>
      <c r="J118" s="121"/>
      <c r="K118" s="305"/>
      <c r="L118" s="121"/>
      <c r="M118" s="305">
        <f t="shared" si="19"/>
        <v>0</v>
      </c>
      <c r="N118" s="121"/>
      <c r="O118" s="305">
        <f t="shared" si="20"/>
        <v>0</v>
      </c>
      <c r="P118" s="305">
        <f t="shared" si="17"/>
        <v>0</v>
      </c>
      <c r="Q118" s="305"/>
      <c r="R118" s="125"/>
      <c r="S118" s="344"/>
    </row>
    <row r="119" spans="1:19" s="40" customFormat="1" ht="15.95" hidden="1" customHeight="1">
      <c r="B119" s="778">
        <v>21</v>
      </c>
      <c r="C119" s="526">
        <v>41716</v>
      </c>
      <c r="D119" s="3092"/>
      <c r="E119" s="121"/>
      <c r="F119" s="121"/>
      <c r="G119" s="764"/>
      <c r="H119" s="121">
        <f t="shared" si="12"/>
        <v>0</v>
      </c>
      <c r="I119" s="103">
        <f t="shared" si="18"/>
        <v>0</v>
      </c>
      <c r="J119" s="121"/>
      <c r="K119" s="305"/>
      <c r="L119" s="121"/>
      <c r="M119" s="305">
        <f t="shared" si="19"/>
        <v>0</v>
      </c>
      <c r="N119" s="121"/>
      <c r="O119" s="305">
        <f t="shared" si="20"/>
        <v>0</v>
      </c>
      <c r="P119" s="305">
        <f t="shared" si="17"/>
        <v>0</v>
      </c>
      <c r="Q119" s="305"/>
      <c r="R119" s="125"/>
      <c r="S119" s="344"/>
    </row>
    <row r="120" spans="1:19" s="40" customFormat="1" ht="15.95" hidden="1" customHeight="1">
      <c r="B120" s="776">
        <v>22</v>
      </c>
      <c r="C120" s="526">
        <v>41717</v>
      </c>
      <c r="D120" s="3092"/>
      <c r="E120" s="121"/>
      <c r="F120" s="121"/>
      <c r="G120" s="764"/>
      <c r="H120" s="121">
        <f t="shared" si="12"/>
        <v>0</v>
      </c>
      <c r="I120" s="103">
        <f t="shared" si="18"/>
        <v>0</v>
      </c>
      <c r="J120" s="121"/>
      <c r="K120" s="305"/>
      <c r="L120" s="121"/>
      <c r="M120" s="305">
        <f t="shared" si="19"/>
        <v>0</v>
      </c>
      <c r="N120" s="121"/>
      <c r="O120" s="305">
        <f t="shared" si="20"/>
        <v>0</v>
      </c>
      <c r="P120" s="305">
        <f t="shared" si="17"/>
        <v>0</v>
      </c>
      <c r="Q120" s="305"/>
      <c r="R120" s="125"/>
      <c r="S120" s="344"/>
    </row>
    <row r="121" spans="1:19" s="40" customFormat="1" ht="15.95" hidden="1" customHeight="1">
      <c r="B121" s="778">
        <v>23</v>
      </c>
      <c r="C121" s="526">
        <v>41718</v>
      </c>
      <c r="D121" s="3092"/>
      <c r="E121" s="121"/>
      <c r="F121" s="121"/>
      <c r="G121" s="764"/>
      <c r="H121" s="121">
        <f t="shared" si="12"/>
        <v>0</v>
      </c>
      <c r="I121" s="103">
        <f t="shared" si="18"/>
        <v>0</v>
      </c>
      <c r="J121" s="121"/>
      <c r="K121" s="305"/>
      <c r="L121" s="121"/>
      <c r="M121" s="305">
        <f t="shared" si="19"/>
        <v>0</v>
      </c>
      <c r="N121" s="121"/>
      <c r="O121" s="305">
        <f t="shared" si="20"/>
        <v>0</v>
      </c>
      <c r="P121" s="305">
        <f t="shared" ref="P121:P126" si="21">I121+K121+M121+O121</f>
        <v>0</v>
      </c>
      <c r="Q121" s="305"/>
      <c r="R121" s="125"/>
      <c r="S121" s="344"/>
    </row>
    <row r="122" spans="1:19" s="40" customFormat="1" ht="15.95" hidden="1" customHeight="1">
      <c r="B122" s="776">
        <v>24</v>
      </c>
      <c r="C122" s="526">
        <v>41719</v>
      </c>
      <c r="D122" s="3092"/>
      <c r="E122" s="121"/>
      <c r="F122" s="121"/>
      <c r="G122" s="764"/>
      <c r="H122" s="121">
        <f t="shared" si="12"/>
        <v>0</v>
      </c>
      <c r="I122" s="103">
        <f t="shared" si="18"/>
        <v>0</v>
      </c>
      <c r="J122" s="121"/>
      <c r="K122" s="305"/>
      <c r="L122" s="121"/>
      <c r="M122" s="305">
        <f t="shared" si="19"/>
        <v>0</v>
      </c>
      <c r="N122" s="121"/>
      <c r="O122" s="305">
        <f t="shared" si="20"/>
        <v>0</v>
      </c>
      <c r="P122" s="305">
        <f t="shared" si="21"/>
        <v>0</v>
      </c>
      <c r="Q122" s="305"/>
      <c r="R122" s="125"/>
      <c r="S122" s="344"/>
    </row>
    <row r="123" spans="1:19" s="40" customFormat="1" ht="15.95" hidden="1" customHeight="1">
      <c r="B123" s="778">
        <v>25</v>
      </c>
      <c r="C123" s="526">
        <v>41720</v>
      </c>
      <c r="D123" s="3092"/>
      <c r="E123" s="121"/>
      <c r="F123" s="121"/>
      <c r="G123" s="764"/>
      <c r="H123" s="121">
        <f t="shared" si="12"/>
        <v>0</v>
      </c>
      <c r="I123" s="103">
        <f t="shared" si="18"/>
        <v>0</v>
      </c>
      <c r="J123" s="121"/>
      <c r="K123" s="305"/>
      <c r="L123" s="121"/>
      <c r="M123" s="305">
        <f t="shared" si="19"/>
        <v>0</v>
      </c>
      <c r="N123" s="121"/>
      <c r="O123" s="305">
        <f t="shared" si="20"/>
        <v>0</v>
      </c>
      <c r="P123" s="305">
        <f t="shared" si="21"/>
        <v>0</v>
      </c>
      <c r="Q123" s="305"/>
      <c r="R123" s="125"/>
      <c r="S123" s="344"/>
    </row>
    <row r="124" spans="1:19" s="40" customFormat="1" ht="15.95" hidden="1" customHeight="1">
      <c r="B124" s="386">
        <v>26</v>
      </c>
      <c r="C124" s="387">
        <v>41721</v>
      </c>
      <c r="D124" s="3092"/>
      <c r="E124" s="121"/>
      <c r="F124" s="121"/>
      <c r="G124" s="764"/>
      <c r="H124" s="121">
        <f t="shared" si="12"/>
        <v>0</v>
      </c>
      <c r="I124" s="103">
        <f t="shared" si="18"/>
        <v>0</v>
      </c>
      <c r="J124" s="121"/>
      <c r="K124" s="305"/>
      <c r="L124" s="121"/>
      <c r="M124" s="305">
        <f t="shared" si="19"/>
        <v>0</v>
      </c>
      <c r="N124" s="121"/>
      <c r="O124" s="305">
        <f t="shared" si="20"/>
        <v>0</v>
      </c>
      <c r="P124" s="305">
        <f t="shared" si="21"/>
        <v>0</v>
      </c>
      <c r="Q124" s="305"/>
      <c r="R124" s="125"/>
      <c r="S124" s="344"/>
    </row>
    <row r="125" spans="1:19" s="40" customFormat="1" ht="15.95" hidden="1" customHeight="1">
      <c r="B125" s="778">
        <v>27</v>
      </c>
      <c r="C125" s="526">
        <v>41722</v>
      </c>
      <c r="D125" s="3092"/>
      <c r="E125" s="121"/>
      <c r="F125" s="121"/>
      <c r="G125" s="764"/>
      <c r="H125" s="121">
        <f t="shared" si="12"/>
        <v>0</v>
      </c>
      <c r="I125" s="103">
        <f t="shared" si="18"/>
        <v>0</v>
      </c>
      <c r="J125" s="121"/>
      <c r="K125" s="305"/>
      <c r="L125" s="121"/>
      <c r="M125" s="305">
        <f t="shared" si="19"/>
        <v>0</v>
      </c>
      <c r="N125" s="121"/>
      <c r="O125" s="305">
        <f t="shared" si="20"/>
        <v>0</v>
      </c>
      <c r="P125" s="305">
        <f t="shared" si="21"/>
        <v>0</v>
      </c>
      <c r="Q125" s="305"/>
      <c r="R125" s="125"/>
      <c r="S125" s="344"/>
    </row>
    <row r="126" spans="1:19" s="40" customFormat="1" ht="15.95" hidden="1" customHeight="1" thickBot="1">
      <c r="B126" s="790">
        <v>28</v>
      </c>
      <c r="C126" s="791">
        <v>41723</v>
      </c>
      <c r="D126" s="3093"/>
      <c r="E126" s="127"/>
      <c r="F126" s="127"/>
      <c r="G126" s="765"/>
      <c r="H126" s="127">
        <f t="shared" si="12"/>
        <v>0</v>
      </c>
      <c r="I126" s="766">
        <f t="shared" si="18"/>
        <v>0</v>
      </c>
      <c r="J126" s="127"/>
      <c r="K126" s="767"/>
      <c r="L126" s="127"/>
      <c r="M126" s="767">
        <f t="shared" si="19"/>
        <v>0</v>
      </c>
      <c r="N126" s="127"/>
      <c r="O126" s="767">
        <f t="shared" si="20"/>
        <v>0</v>
      </c>
      <c r="P126" s="767">
        <f t="shared" si="21"/>
        <v>0</v>
      </c>
      <c r="Q126" s="767"/>
      <c r="R126" s="792"/>
      <c r="S126" s="344"/>
    </row>
    <row r="127" spans="1:19" s="40" customFormat="1" ht="15.95" hidden="1" customHeight="1">
      <c r="A127" s="18"/>
      <c r="B127" s="768">
        <v>1</v>
      </c>
      <c r="C127" s="769">
        <v>41724</v>
      </c>
      <c r="D127" s="3091" t="s">
        <v>455</v>
      </c>
      <c r="E127" s="770"/>
      <c r="F127" s="770"/>
      <c r="G127" s="771"/>
      <c r="H127" s="770">
        <f>F127*G127</f>
        <v>0</v>
      </c>
      <c r="I127" s="772">
        <f>H127*500</f>
        <v>0</v>
      </c>
      <c r="J127" s="773"/>
      <c r="K127" s="772"/>
      <c r="L127" s="1029"/>
      <c r="M127" s="774">
        <f>L127*10000</f>
        <v>0</v>
      </c>
      <c r="N127" s="770"/>
      <c r="O127" s="774">
        <f t="shared" si="20"/>
        <v>0</v>
      </c>
      <c r="P127" s="774">
        <f>I127+K127+M127+O127</f>
        <v>0</v>
      </c>
      <c r="Q127" s="774"/>
      <c r="R127" s="775"/>
    </row>
    <row r="128" spans="1:19" s="340" customFormat="1" ht="15.95" hidden="1" customHeight="1">
      <c r="A128" s="339"/>
      <c r="B128" s="995">
        <v>2</v>
      </c>
      <c r="C128" s="526">
        <v>41725</v>
      </c>
      <c r="D128" s="3092"/>
      <c r="E128" s="121"/>
      <c r="F128" s="121"/>
      <c r="G128" s="123"/>
      <c r="H128" s="121">
        <f t="shared" ref="H128:H191" si="22">F128*G128</f>
        <v>0</v>
      </c>
      <c r="I128" s="103">
        <f>H128*500</f>
        <v>0</v>
      </c>
      <c r="J128" s="777"/>
      <c r="K128" s="103"/>
      <c r="L128" s="123"/>
      <c r="M128" s="305">
        <f>L128*10000</f>
        <v>0</v>
      </c>
      <c r="N128" s="121"/>
      <c r="O128" s="305">
        <f t="shared" si="20"/>
        <v>0</v>
      </c>
      <c r="P128" s="305">
        <f>I128+K128+M128+O128</f>
        <v>0</v>
      </c>
      <c r="Q128" s="305"/>
      <c r="R128" s="125"/>
    </row>
    <row r="129" spans="1:19" s="40" customFormat="1" ht="15.95" hidden="1" customHeight="1">
      <c r="A129" s="19"/>
      <c r="B129" s="995">
        <v>3</v>
      </c>
      <c r="C129" s="526">
        <v>41726</v>
      </c>
      <c r="D129" s="3092"/>
      <c r="E129" s="121"/>
      <c r="F129" s="121"/>
      <c r="G129" s="121"/>
      <c r="H129" s="121">
        <f t="shared" si="22"/>
        <v>0</v>
      </c>
      <c r="I129" s="122">
        <f>H129*500</f>
        <v>0</v>
      </c>
      <c r="J129" s="121"/>
      <c r="K129" s="779"/>
      <c r="L129" s="123"/>
      <c r="M129" s="305">
        <f t="shared" ref="M129:M141" si="23">L129*10000</f>
        <v>0</v>
      </c>
      <c r="N129" s="121"/>
      <c r="O129" s="305">
        <f>N129*15000</f>
        <v>0</v>
      </c>
      <c r="P129" s="305">
        <f t="shared" ref="P129:P192" si="24">I129+K129+M129+O129</f>
        <v>0</v>
      </c>
      <c r="Q129" s="124"/>
      <c r="R129" s="1025"/>
    </row>
    <row r="130" spans="1:19" s="40" customFormat="1" ht="15.95" hidden="1" customHeight="1">
      <c r="A130" s="19"/>
      <c r="B130" s="995">
        <v>4</v>
      </c>
      <c r="C130" s="526">
        <v>41727</v>
      </c>
      <c r="D130" s="3092"/>
      <c r="E130" s="121"/>
      <c r="F130" s="121"/>
      <c r="G130" s="764"/>
      <c r="H130" s="121">
        <f t="shared" si="22"/>
        <v>0</v>
      </c>
      <c r="I130" s="103">
        <f>H130*500</f>
        <v>0</v>
      </c>
      <c r="J130" s="121"/>
      <c r="K130" s="103"/>
      <c r="L130" s="123"/>
      <c r="M130" s="305">
        <f t="shared" si="23"/>
        <v>0</v>
      </c>
      <c r="N130" s="121"/>
      <c r="O130" s="305">
        <f>N130*15000</f>
        <v>0</v>
      </c>
      <c r="P130" s="305">
        <f t="shared" si="24"/>
        <v>0</v>
      </c>
      <c r="Q130" s="124"/>
      <c r="R130" s="1025"/>
    </row>
    <row r="131" spans="1:19" s="40" customFormat="1" ht="15.95" hidden="1" customHeight="1">
      <c r="A131" s="19"/>
      <c r="B131" s="386">
        <v>5</v>
      </c>
      <c r="C131" s="526">
        <v>41728</v>
      </c>
      <c r="D131" s="3092"/>
      <c r="E131" s="121"/>
      <c r="F131" s="784"/>
      <c r="G131" s="785"/>
      <c r="H131" s="121">
        <f t="shared" si="22"/>
        <v>0</v>
      </c>
      <c r="I131" s="103">
        <f t="shared" ref="I131:I194" si="25">H131*500</f>
        <v>0</v>
      </c>
      <c r="J131" s="786"/>
      <c r="K131" s="787"/>
      <c r="L131" s="123"/>
      <c r="M131" s="305">
        <f t="shared" si="23"/>
        <v>0</v>
      </c>
      <c r="N131" s="121"/>
      <c r="O131" s="305">
        <f>N131*15000</f>
        <v>0</v>
      </c>
      <c r="P131" s="305">
        <f t="shared" si="24"/>
        <v>0</v>
      </c>
      <c r="Q131" s="788"/>
      <c r="R131" s="789"/>
    </row>
    <row r="132" spans="1:19" s="40" customFormat="1" ht="15.95" hidden="1" customHeight="1">
      <c r="A132" s="19"/>
      <c r="B132" s="995">
        <v>6</v>
      </c>
      <c r="C132" s="526">
        <v>41729</v>
      </c>
      <c r="D132" s="3092"/>
      <c r="E132" s="120"/>
      <c r="F132" s="121"/>
      <c r="G132" s="764"/>
      <c r="H132" s="121">
        <f t="shared" si="22"/>
        <v>0</v>
      </c>
      <c r="I132" s="103">
        <f t="shared" si="25"/>
        <v>0</v>
      </c>
      <c r="J132" s="777"/>
      <c r="K132" s="103"/>
      <c r="L132" s="123"/>
      <c r="M132" s="305">
        <f t="shared" si="23"/>
        <v>0</v>
      </c>
      <c r="N132" s="121"/>
      <c r="O132" s="305">
        <f>N132*15000</f>
        <v>0</v>
      </c>
      <c r="P132" s="305">
        <f t="shared" si="24"/>
        <v>0</v>
      </c>
      <c r="Q132" s="305"/>
      <c r="R132" s="125"/>
    </row>
    <row r="133" spans="1:19" s="40" customFormat="1" ht="15.95" hidden="1" customHeight="1">
      <c r="A133" s="19"/>
      <c r="B133" s="995">
        <v>7</v>
      </c>
      <c r="C133" s="526">
        <v>41730</v>
      </c>
      <c r="D133" s="3092"/>
      <c r="E133" s="121"/>
      <c r="F133" s="121"/>
      <c r="G133" s="764"/>
      <c r="H133" s="121">
        <f t="shared" si="22"/>
        <v>0</v>
      </c>
      <c r="I133" s="103">
        <f t="shared" si="25"/>
        <v>0</v>
      </c>
      <c r="J133" s="121"/>
      <c r="K133" s="305"/>
      <c r="L133" s="123"/>
      <c r="M133" s="305">
        <f t="shared" si="23"/>
        <v>0</v>
      </c>
      <c r="N133" s="121"/>
      <c r="O133" s="305">
        <f t="shared" ref="O133:O141" si="26">N133*15000</f>
        <v>0</v>
      </c>
      <c r="P133" s="305">
        <f t="shared" si="24"/>
        <v>0</v>
      </c>
      <c r="Q133" s="305"/>
      <c r="R133" s="125"/>
    </row>
    <row r="134" spans="1:19" s="40" customFormat="1" ht="15.95" hidden="1" customHeight="1">
      <c r="A134" s="19"/>
      <c r="B134" s="995">
        <v>8</v>
      </c>
      <c r="C134" s="526">
        <v>41731</v>
      </c>
      <c r="D134" s="3092"/>
      <c r="E134" s="121"/>
      <c r="F134" s="121"/>
      <c r="G134" s="764"/>
      <c r="H134" s="121">
        <f t="shared" si="22"/>
        <v>0</v>
      </c>
      <c r="I134" s="103">
        <f t="shared" si="25"/>
        <v>0</v>
      </c>
      <c r="J134" s="121"/>
      <c r="K134" s="305"/>
      <c r="L134" s="123"/>
      <c r="M134" s="305">
        <f t="shared" si="23"/>
        <v>0</v>
      </c>
      <c r="N134" s="121"/>
      <c r="O134" s="305">
        <f t="shared" si="26"/>
        <v>0</v>
      </c>
      <c r="P134" s="305">
        <f t="shared" si="24"/>
        <v>0</v>
      </c>
      <c r="Q134" s="305"/>
      <c r="R134" s="125"/>
    </row>
    <row r="135" spans="1:19" s="40" customFormat="1" ht="15.95" hidden="1" customHeight="1">
      <c r="A135" s="19"/>
      <c r="B135" s="995">
        <v>9</v>
      </c>
      <c r="C135" s="526">
        <v>41732</v>
      </c>
      <c r="D135" s="3092"/>
      <c r="E135" s="120"/>
      <c r="F135" s="121"/>
      <c r="G135" s="764"/>
      <c r="H135" s="121">
        <f t="shared" si="22"/>
        <v>0</v>
      </c>
      <c r="I135" s="103">
        <f t="shared" si="25"/>
        <v>0</v>
      </c>
      <c r="J135" s="121"/>
      <c r="K135" s="305"/>
      <c r="L135" s="123"/>
      <c r="M135" s="305">
        <f t="shared" si="23"/>
        <v>0</v>
      </c>
      <c r="N135" s="121"/>
      <c r="O135" s="305">
        <f t="shared" si="26"/>
        <v>0</v>
      </c>
      <c r="P135" s="305">
        <f t="shared" si="24"/>
        <v>0</v>
      </c>
      <c r="Q135" s="124"/>
      <c r="R135" s="1025"/>
    </row>
    <row r="136" spans="1:19" s="40" customFormat="1" ht="15.95" hidden="1" customHeight="1">
      <c r="A136" s="19"/>
      <c r="B136" s="995">
        <v>10</v>
      </c>
      <c r="C136" s="526">
        <v>41733</v>
      </c>
      <c r="D136" s="3092"/>
      <c r="E136" s="121"/>
      <c r="F136" s="121"/>
      <c r="G136" s="764"/>
      <c r="H136" s="121">
        <f t="shared" si="22"/>
        <v>0</v>
      </c>
      <c r="I136" s="103">
        <f t="shared" si="25"/>
        <v>0</v>
      </c>
      <c r="J136" s="121"/>
      <c r="K136" s="305"/>
      <c r="L136" s="123"/>
      <c r="M136" s="305">
        <f t="shared" si="23"/>
        <v>0</v>
      </c>
      <c r="N136" s="121"/>
      <c r="O136" s="305">
        <f t="shared" si="26"/>
        <v>0</v>
      </c>
      <c r="P136" s="305">
        <f t="shared" si="24"/>
        <v>0</v>
      </c>
      <c r="Q136" s="124"/>
      <c r="R136" s="1025"/>
    </row>
    <row r="137" spans="1:19" s="40" customFormat="1" ht="15.95" hidden="1" customHeight="1">
      <c r="A137" s="19"/>
      <c r="B137" s="995">
        <v>11</v>
      </c>
      <c r="C137" s="526">
        <v>41734</v>
      </c>
      <c r="D137" s="3092"/>
      <c r="E137" s="121"/>
      <c r="F137" s="121"/>
      <c r="G137" s="764"/>
      <c r="H137" s="121">
        <f t="shared" si="22"/>
        <v>0</v>
      </c>
      <c r="I137" s="103">
        <f t="shared" si="25"/>
        <v>0</v>
      </c>
      <c r="J137" s="121"/>
      <c r="K137" s="305"/>
      <c r="L137" s="121"/>
      <c r="M137" s="305">
        <f t="shared" si="23"/>
        <v>0</v>
      </c>
      <c r="N137" s="121"/>
      <c r="O137" s="305">
        <f t="shared" si="26"/>
        <v>0</v>
      </c>
      <c r="P137" s="305">
        <f t="shared" si="24"/>
        <v>0</v>
      </c>
      <c r="Q137" s="305"/>
      <c r="R137" s="125"/>
    </row>
    <row r="138" spans="1:19" s="40" customFormat="1" ht="15.95" hidden="1" customHeight="1">
      <c r="A138" s="19"/>
      <c r="B138" s="386">
        <v>12</v>
      </c>
      <c r="C138" s="526">
        <v>41735</v>
      </c>
      <c r="D138" s="3092"/>
      <c r="E138" s="121"/>
      <c r="F138" s="121"/>
      <c r="G138" s="764"/>
      <c r="H138" s="121">
        <f t="shared" si="22"/>
        <v>0</v>
      </c>
      <c r="I138" s="103">
        <f t="shared" si="25"/>
        <v>0</v>
      </c>
      <c r="J138" s="121"/>
      <c r="K138" s="305"/>
      <c r="L138" s="121"/>
      <c r="M138" s="305">
        <f t="shared" si="23"/>
        <v>0</v>
      </c>
      <c r="N138" s="121"/>
      <c r="O138" s="305">
        <f t="shared" si="26"/>
        <v>0</v>
      </c>
      <c r="P138" s="305">
        <f t="shared" si="24"/>
        <v>0</v>
      </c>
      <c r="Q138" s="305"/>
      <c r="R138" s="125"/>
    </row>
    <row r="139" spans="1:19" s="40" customFormat="1" ht="15.95" hidden="1" customHeight="1">
      <c r="A139" s="19"/>
      <c r="B139" s="995">
        <v>13</v>
      </c>
      <c r="C139" s="526">
        <v>41736</v>
      </c>
      <c r="D139" s="3092"/>
      <c r="E139" s="121"/>
      <c r="F139" s="121"/>
      <c r="G139" s="764"/>
      <c r="H139" s="121">
        <f t="shared" si="22"/>
        <v>0</v>
      </c>
      <c r="I139" s="103">
        <f t="shared" si="25"/>
        <v>0</v>
      </c>
      <c r="J139" s="121"/>
      <c r="K139" s="305"/>
      <c r="L139" s="121"/>
      <c r="M139" s="305">
        <f t="shared" si="23"/>
        <v>0</v>
      </c>
      <c r="N139" s="121"/>
      <c r="O139" s="305">
        <f t="shared" si="26"/>
        <v>0</v>
      </c>
      <c r="P139" s="305">
        <f t="shared" si="24"/>
        <v>0</v>
      </c>
      <c r="Q139" s="305"/>
      <c r="R139" s="125"/>
    </row>
    <row r="140" spans="1:19" s="40" customFormat="1" ht="15.95" hidden="1" customHeight="1">
      <c r="B140" s="995">
        <v>14</v>
      </c>
      <c r="C140" s="526">
        <v>41737</v>
      </c>
      <c r="D140" s="3092"/>
      <c r="E140" s="121"/>
      <c r="F140" s="121"/>
      <c r="G140" s="764"/>
      <c r="H140" s="121">
        <f t="shared" si="22"/>
        <v>0</v>
      </c>
      <c r="I140" s="103">
        <f t="shared" si="25"/>
        <v>0</v>
      </c>
      <c r="J140" s="121"/>
      <c r="K140" s="305"/>
      <c r="L140" s="121"/>
      <c r="M140" s="305">
        <f t="shared" si="23"/>
        <v>0</v>
      </c>
      <c r="N140" s="121"/>
      <c r="O140" s="305">
        <f t="shared" si="26"/>
        <v>0</v>
      </c>
      <c r="P140" s="305">
        <f t="shared" si="24"/>
        <v>0</v>
      </c>
      <c r="Q140" s="305"/>
      <c r="R140" s="125"/>
    </row>
    <row r="141" spans="1:19" s="40" customFormat="1" ht="15.95" hidden="1" customHeight="1">
      <c r="B141" s="995">
        <v>15</v>
      </c>
      <c r="C141" s="526">
        <v>41738</v>
      </c>
      <c r="D141" s="3092"/>
      <c r="E141" s="120"/>
      <c r="F141" s="121"/>
      <c r="G141" s="764"/>
      <c r="H141" s="121">
        <f t="shared" si="22"/>
        <v>0</v>
      </c>
      <c r="I141" s="103">
        <f t="shared" si="25"/>
        <v>0</v>
      </c>
      <c r="J141" s="121"/>
      <c r="K141" s="305"/>
      <c r="L141" s="121"/>
      <c r="M141" s="305">
        <f t="shared" si="23"/>
        <v>0</v>
      </c>
      <c r="N141" s="121"/>
      <c r="O141" s="305">
        <f t="shared" si="26"/>
        <v>0</v>
      </c>
      <c r="P141" s="305">
        <f t="shared" si="24"/>
        <v>0</v>
      </c>
      <c r="Q141" s="305"/>
      <c r="R141" s="125"/>
    </row>
    <row r="142" spans="1:19" s="40" customFormat="1" ht="15.95" hidden="1" customHeight="1">
      <c r="B142" s="995">
        <v>16</v>
      </c>
      <c r="C142" s="526">
        <v>41739</v>
      </c>
      <c r="D142" s="3092"/>
      <c r="E142" s="121"/>
      <c r="F142" s="121"/>
      <c r="G142" s="764"/>
      <c r="H142" s="121">
        <f t="shared" si="22"/>
        <v>0</v>
      </c>
      <c r="I142" s="103">
        <f t="shared" si="25"/>
        <v>0</v>
      </c>
      <c r="J142" s="121"/>
      <c r="K142" s="305"/>
      <c r="L142" s="121"/>
      <c r="M142" s="305">
        <f>L142*10000</f>
        <v>0</v>
      </c>
      <c r="N142" s="121"/>
      <c r="O142" s="305">
        <f>N142*15000</f>
        <v>0</v>
      </c>
      <c r="P142" s="305">
        <f t="shared" si="24"/>
        <v>0</v>
      </c>
      <c r="Q142" s="305"/>
      <c r="R142" s="125"/>
    </row>
    <row r="143" spans="1:19" s="40" customFormat="1" ht="15.95" hidden="1" customHeight="1">
      <c r="B143" s="995">
        <v>17</v>
      </c>
      <c r="C143" s="526">
        <v>41740</v>
      </c>
      <c r="D143" s="3092"/>
      <c r="E143" s="121"/>
      <c r="F143" s="121"/>
      <c r="G143" s="764"/>
      <c r="H143" s="121">
        <f t="shared" si="22"/>
        <v>0</v>
      </c>
      <c r="I143" s="103">
        <f t="shared" si="25"/>
        <v>0</v>
      </c>
      <c r="J143" s="121"/>
      <c r="K143" s="305"/>
      <c r="L143" s="121"/>
      <c r="M143" s="305">
        <f t="shared" ref="M143:M206" si="27">L143*10000</f>
        <v>0</v>
      </c>
      <c r="N143" s="121"/>
      <c r="O143" s="305">
        <f t="shared" ref="O143:O206" si="28">N143*15000</f>
        <v>0</v>
      </c>
      <c r="P143" s="305">
        <f t="shared" si="24"/>
        <v>0</v>
      </c>
      <c r="Q143" s="305"/>
      <c r="R143" s="125"/>
    </row>
    <row r="144" spans="1:19" s="40" customFormat="1" ht="15.95" hidden="1" customHeight="1">
      <c r="B144" s="995">
        <v>18</v>
      </c>
      <c r="C144" s="526">
        <v>41741</v>
      </c>
      <c r="D144" s="3092"/>
      <c r="E144" s="121"/>
      <c r="F144" s="121"/>
      <c r="G144" s="764"/>
      <c r="H144" s="121">
        <f t="shared" si="22"/>
        <v>0</v>
      </c>
      <c r="I144" s="103">
        <f t="shared" si="25"/>
        <v>0</v>
      </c>
      <c r="J144" s="121"/>
      <c r="K144" s="305"/>
      <c r="L144" s="121"/>
      <c r="M144" s="305">
        <f t="shared" si="27"/>
        <v>0</v>
      </c>
      <c r="N144" s="121"/>
      <c r="O144" s="305">
        <f t="shared" si="28"/>
        <v>0</v>
      </c>
      <c r="P144" s="305">
        <f t="shared" si="24"/>
        <v>0</v>
      </c>
      <c r="Q144" s="305"/>
      <c r="R144" s="125"/>
      <c r="S144" s="344"/>
    </row>
    <row r="145" spans="2:19" s="40" customFormat="1" ht="15.95" hidden="1" customHeight="1">
      <c r="B145" s="386">
        <v>19</v>
      </c>
      <c r="C145" s="526">
        <v>41742</v>
      </c>
      <c r="D145" s="3092"/>
      <c r="E145" s="121"/>
      <c r="F145" s="121"/>
      <c r="G145" s="764"/>
      <c r="H145" s="121">
        <f t="shared" si="22"/>
        <v>0</v>
      </c>
      <c r="I145" s="103">
        <f t="shared" si="25"/>
        <v>0</v>
      </c>
      <c r="J145" s="121"/>
      <c r="K145" s="305"/>
      <c r="L145" s="121"/>
      <c r="M145" s="305">
        <f t="shared" si="27"/>
        <v>0</v>
      </c>
      <c r="N145" s="121"/>
      <c r="O145" s="305">
        <f t="shared" si="28"/>
        <v>0</v>
      </c>
      <c r="P145" s="305">
        <f t="shared" si="24"/>
        <v>0</v>
      </c>
      <c r="Q145" s="305"/>
      <c r="R145" s="125"/>
      <c r="S145" s="344"/>
    </row>
    <row r="146" spans="2:19" s="40" customFormat="1" ht="15.95" hidden="1" customHeight="1">
      <c r="B146" s="995">
        <v>20</v>
      </c>
      <c r="C146" s="526">
        <v>41743</v>
      </c>
      <c r="D146" s="3092"/>
      <c r="E146" s="121"/>
      <c r="F146" s="121"/>
      <c r="G146" s="764"/>
      <c r="H146" s="121">
        <f t="shared" si="22"/>
        <v>0</v>
      </c>
      <c r="I146" s="103">
        <f t="shared" si="25"/>
        <v>0</v>
      </c>
      <c r="J146" s="121"/>
      <c r="K146" s="305"/>
      <c r="L146" s="121"/>
      <c r="M146" s="305">
        <f t="shared" si="27"/>
        <v>0</v>
      </c>
      <c r="N146" s="121"/>
      <c r="O146" s="305">
        <f t="shared" si="28"/>
        <v>0</v>
      </c>
      <c r="P146" s="305">
        <f t="shared" si="24"/>
        <v>0</v>
      </c>
      <c r="Q146" s="305"/>
      <c r="R146" s="125"/>
      <c r="S146" s="344"/>
    </row>
    <row r="147" spans="2:19" s="40" customFormat="1" ht="15.95" hidden="1" customHeight="1">
      <c r="B147" s="995">
        <v>21</v>
      </c>
      <c r="C147" s="526">
        <v>41744</v>
      </c>
      <c r="D147" s="3092"/>
      <c r="E147" s="121"/>
      <c r="F147" s="121"/>
      <c r="G147" s="764"/>
      <c r="H147" s="121">
        <f t="shared" si="22"/>
        <v>0</v>
      </c>
      <c r="I147" s="103">
        <f t="shared" si="25"/>
        <v>0</v>
      </c>
      <c r="J147" s="121"/>
      <c r="K147" s="305"/>
      <c r="L147" s="121"/>
      <c r="M147" s="305">
        <f t="shared" si="27"/>
        <v>0</v>
      </c>
      <c r="N147" s="121"/>
      <c r="O147" s="305">
        <f t="shared" si="28"/>
        <v>0</v>
      </c>
      <c r="P147" s="305">
        <f t="shared" si="24"/>
        <v>0</v>
      </c>
      <c r="Q147" s="305"/>
      <c r="R147" s="125"/>
      <c r="S147" s="344"/>
    </row>
    <row r="148" spans="2:19" s="40" customFormat="1" ht="15.95" hidden="1" customHeight="1">
      <c r="B148" s="995">
        <v>22</v>
      </c>
      <c r="C148" s="526">
        <v>41745</v>
      </c>
      <c r="D148" s="3092"/>
      <c r="E148" s="121"/>
      <c r="F148" s="121"/>
      <c r="G148" s="764"/>
      <c r="H148" s="121">
        <f t="shared" si="22"/>
        <v>0</v>
      </c>
      <c r="I148" s="103">
        <f t="shared" si="25"/>
        <v>0</v>
      </c>
      <c r="J148" s="121"/>
      <c r="K148" s="305"/>
      <c r="L148" s="121"/>
      <c r="M148" s="305">
        <f t="shared" si="27"/>
        <v>0</v>
      </c>
      <c r="N148" s="121"/>
      <c r="O148" s="305">
        <f t="shared" si="28"/>
        <v>0</v>
      </c>
      <c r="P148" s="305">
        <f t="shared" si="24"/>
        <v>0</v>
      </c>
      <c r="Q148" s="305"/>
      <c r="R148" s="125"/>
      <c r="S148" s="344"/>
    </row>
    <row r="149" spans="2:19" s="40" customFormat="1" ht="15.95" hidden="1" customHeight="1">
      <c r="B149" s="995">
        <v>23</v>
      </c>
      <c r="C149" s="526">
        <v>41746</v>
      </c>
      <c r="D149" s="3092"/>
      <c r="E149" s="121"/>
      <c r="F149" s="121"/>
      <c r="G149" s="764"/>
      <c r="H149" s="121">
        <f t="shared" si="22"/>
        <v>0</v>
      </c>
      <c r="I149" s="103">
        <f t="shared" si="25"/>
        <v>0</v>
      </c>
      <c r="J149" s="121"/>
      <c r="K149" s="305"/>
      <c r="L149" s="121"/>
      <c r="M149" s="305">
        <f t="shared" si="27"/>
        <v>0</v>
      </c>
      <c r="N149" s="121"/>
      <c r="O149" s="305">
        <f t="shared" si="28"/>
        <v>0</v>
      </c>
      <c r="P149" s="305">
        <f t="shared" si="24"/>
        <v>0</v>
      </c>
      <c r="Q149" s="305"/>
      <c r="R149" s="125"/>
      <c r="S149" s="344"/>
    </row>
    <row r="150" spans="2:19" s="40" customFormat="1" ht="15.95" hidden="1" customHeight="1">
      <c r="B150" s="995">
        <v>24</v>
      </c>
      <c r="C150" s="526">
        <v>41747</v>
      </c>
      <c r="D150" s="3092"/>
      <c r="E150" s="121"/>
      <c r="F150" s="121"/>
      <c r="G150" s="764"/>
      <c r="H150" s="121">
        <f t="shared" si="22"/>
        <v>0</v>
      </c>
      <c r="I150" s="103">
        <f t="shared" si="25"/>
        <v>0</v>
      </c>
      <c r="J150" s="121"/>
      <c r="K150" s="305"/>
      <c r="L150" s="121"/>
      <c r="M150" s="305">
        <f t="shared" si="27"/>
        <v>0</v>
      </c>
      <c r="N150" s="121"/>
      <c r="O150" s="305">
        <f t="shared" si="28"/>
        <v>0</v>
      </c>
      <c r="P150" s="305">
        <f t="shared" si="24"/>
        <v>0</v>
      </c>
      <c r="Q150" s="305"/>
      <c r="R150" s="125"/>
      <c r="S150" s="344"/>
    </row>
    <row r="151" spans="2:19" s="40" customFormat="1" ht="15.95" hidden="1" customHeight="1">
      <c r="B151" s="995">
        <v>25</v>
      </c>
      <c r="C151" s="526">
        <v>41748</v>
      </c>
      <c r="D151" s="3092"/>
      <c r="E151" s="121"/>
      <c r="F151" s="121"/>
      <c r="G151" s="764"/>
      <c r="H151" s="121">
        <f t="shared" si="22"/>
        <v>0</v>
      </c>
      <c r="I151" s="103">
        <f t="shared" si="25"/>
        <v>0</v>
      </c>
      <c r="J151" s="121"/>
      <c r="K151" s="305"/>
      <c r="L151" s="121"/>
      <c r="M151" s="305">
        <f t="shared" si="27"/>
        <v>0</v>
      </c>
      <c r="N151" s="121"/>
      <c r="O151" s="305">
        <f t="shared" si="28"/>
        <v>0</v>
      </c>
      <c r="P151" s="305">
        <f t="shared" si="24"/>
        <v>0</v>
      </c>
      <c r="Q151" s="305"/>
      <c r="R151" s="125"/>
      <c r="S151" s="344"/>
    </row>
    <row r="152" spans="2:19" s="40" customFormat="1" ht="15.95" hidden="1" customHeight="1">
      <c r="B152" s="386">
        <v>26</v>
      </c>
      <c r="C152" s="526">
        <v>41749</v>
      </c>
      <c r="D152" s="3092"/>
      <c r="E152" s="121"/>
      <c r="F152" s="121"/>
      <c r="G152" s="764"/>
      <c r="H152" s="121">
        <f t="shared" si="22"/>
        <v>0</v>
      </c>
      <c r="I152" s="103">
        <f t="shared" si="25"/>
        <v>0</v>
      </c>
      <c r="J152" s="121"/>
      <c r="K152" s="305"/>
      <c r="L152" s="121"/>
      <c r="M152" s="305">
        <f t="shared" si="27"/>
        <v>0</v>
      </c>
      <c r="N152" s="121"/>
      <c r="O152" s="305">
        <f t="shared" si="28"/>
        <v>0</v>
      </c>
      <c r="P152" s="305">
        <f t="shared" si="24"/>
        <v>0</v>
      </c>
      <c r="Q152" s="305"/>
      <c r="R152" s="125"/>
      <c r="S152" s="344"/>
    </row>
    <row r="153" spans="2:19" s="40" customFormat="1" ht="15.95" hidden="1" customHeight="1">
      <c r="B153" s="995">
        <v>27</v>
      </c>
      <c r="C153" s="526">
        <v>41750</v>
      </c>
      <c r="D153" s="3092"/>
      <c r="E153" s="121"/>
      <c r="F153" s="121"/>
      <c r="G153" s="764"/>
      <c r="H153" s="121">
        <f t="shared" si="22"/>
        <v>0</v>
      </c>
      <c r="I153" s="103">
        <f t="shared" si="25"/>
        <v>0</v>
      </c>
      <c r="J153" s="121"/>
      <c r="K153" s="305"/>
      <c r="L153" s="121"/>
      <c r="M153" s="305">
        <f t="shared" si="27"/>
        <v>0</v>
      </c>
      <c r="N153" s="121"/>
      <c r="O153" s="305">
        <f t="shared" si="28"/>
        <v>0</v>
      </c>
      <c r="P153" s="305">
        <f t="shared" si="24"/>
        <v>0</v>
      </c>
      <c r="Q153" s="305"/>
      <c r="R153" s="125"/>
      <c r="S153" s="344"/>
    </row>
    <row r="154" spans="2:19" s="40" customFormat="1" ht="15.95" hidden="1" customHeight="1">
      <c r="B154" s="995">
        <v>28</v>
      </c>
      <c r="C154" s="526">
        <v>41751</v>
      </c>
      <c r="D154" s="3092"/>
      <c r="E154" s="121"/>
      <c r="F154" s="121"/>
      <c r="G154" s="764"/>
      <c r="H154" s="121">
        <f t="shared" si="22"/>
        <v>0</v>
      </c>
      <c r="I154" s="103">
        <f t="shared" si="25"/>
        <v>0</v>
      </c>
      <c r="J154" s="121"/>
      <c r="K154" s="305"/>
      <c r="L154" s="121"/>
      <c r="M154" s="305">
        <f t="shared" si="27"/>
        <v>0</v>
      </c>
      <c r="N154" s="121"/>
      <c r="O154" s="305">
        <f t="shared" si="28"/>
        <v>0</v>
      </c>
      <c r="P154" s="305">
        <f t="shared" si="24"/>
        <v>0</v>
      </c>
      <c r="Q154" s="305"/>
      <c r="R154" s="125"/>
      <c r="S154" s="344"/>
    </row>
    <row r="155" spans="2:19" s="40" customFormat="1" ht="15.95" hidden="1" customHeight="1">
      <c r="B155" s="995">
        <v>29</v>
      </c>
      <c r="C155" s="526">
        <v>41752</v>
      </c>
      <c r="D155" s="3092"/>
      <c r="E155" s="121"/>
      <c r="F155" s="121"/>
      <c r="G155" s="764"/>
      <c r="H155" s="121">
        <f t="shared" si="22"/>
        <v>0</v>
      </c>
      <c r="I155" s="103">
        <f t="shared" si="25"/>
        <v>0</v>
      </c>
      <c r="J155" s="121"/>
      <c r="K155" s="305"/>
      <c r="L155" s="121"/>
      <c r="M155" s="305">
        <f t="shared" si="27"/>
        <v>0</v>
      </c>
      <c r="N155" s="121"/>
      <c r="O155" s="305">
        <f t="shared" si="28"/>
        <v>0</v>
      </c>
      <c r="P155" s="305">
        <f t="shared" si="24"/>
        <v>0</v>
      </c>
      <c r="Q155" s="305"/>
      <c r="R155" s="125"/>
      <c r="S155" s="344"/>
    </row>
    <row r="156" spans="2:19" s="40" customFormat="1" ht="15.95" hidden="1" customHeight="1">
      <c r="B156" s="995">
        <v>30</v>
      </c>
      <c r="C156" s="526">
        <v>41753</v>
      </c>
      <c r="D156" s="3092"/>
      <c r="E156" s="121"/>
      <c r="F156" s="121"/>
      <c r="G156" s="764"/>
      <c r="H156" s="121">
        <f t="shared" si="22"/>
        <v>0</v>
      </c>
      <c r="I156" s="103">
        <f t="shared" si="25"/>
        <v>0</v>
      </c>
      <c r="J156" s="121"/>
      <c r="K156" s="305"/>
      <c r="L156" s="121"/>
      <c r="M156" s="305">
        <f t="shared" si="27"/>
        <v>0</v>
      </c>
      <c r="N156" s="121"/>
      <c r="O156" s="305">
        <f t="shared" si="28"/>
        <v>0</v>
      </c>
      <c r="P156" s="305">
        <f t="shared" si="24"/>
        <v>0</v>
      </c>
      <c r="Q156" s="305"/>
      <c r="R156" s="125"/>
      <c r="S156" s="344"/>
    </row>
    <row r="157" spans="2:19" s="40" customFormat="1" ht="15.95" hidden="1" customHeight="1" thickBot="1">
      <c r="B157" s="1004">
        <v>31</v>
      </c>
      <c r="C157" s="791">
        <v>41754</v>
      </c>
      <c r="D157" s="3093"/>
      <c r="E157" s="127"/>
      <c r="F157" s="127"/>
      <c r="G157" s="765"/>
      <c r="H157" s="127">
        <f t="shared" si="22"/>
        <v>0</v>
      </c>
      <c r="I157" s="766">
        <f t="shared" si="25"/>
        <v>0</v>
      </c>
      <c r="J157" s="127"/>
      <c r="K157" s="767"/>
      <c r="L157" s="127"/>
      <c r="M157" s="767">
        <f t="shared" si="27"/>
        <v>0</v>
      </c>
      <c r="N157" s="127"/>
      <c r="O157" s="767">
        <f t="shared" si="28"/>
        <v>0</v>
      </c>
      <c r="P157" s="767">
        <f t="shared" si="24"/>
        <v>0</v>
      </c>
      <c r="Q157" s="767"/>
      <c r="R157" s="792"/>
      <c r="S157" s="344"/>
    </row>
    <row r="158" spans="2:19" s="40" customFormat="1" ht="15.95" hidden="1" customHeight="1">
      <c r="B158" s="768">
        <v>1</v>
      </c>
      <c r="C158" s="769">
        <v>41755</v>
      </c>
      <c r="D158" s="1272" t="s">
        <v>622</v>
      </c>
      <c r="E158" s="1262"/>
      <c r="F158" s="770"/>
      <c r="G158" s="771"/>
      <c r="H158" s="770">
        <f t="shared" si="22"/>
        <v>0</v>
      </c>
      <c r="I158" s="772">
        <f t="shared" si="25"/>
        <v>0</v>
      </c>
      <c r="J158" s="770"/>
      <c r="K158" s="1171"/>
      <c r="L158" s="770"/>
      <c r="M158" s="1171">
        <f t="shared" si="27"/>
        <v>0</v>
      </c>
      <c r="N158" s="770"/>
      <c r="O158" s="1171">
        <f t="shared" si="28"/>
        <v>0</v>
      </c>
      <c r="P158" s="1171">
        <f t="shared" si="24"/>
        <v>0</v>
      </c>
      <c r="Q158" s="1171"/>
      <c r="R158" s="775"/>
      <c r="S158" s="344"/>
    </row>
    <row r="159" spans="2:19" s="40" customFormat="1" ht="15.95" hidden="1" customHeight="1">
      <c r="B159" s="1129">
        <v>2</v>
      </c>
      <c r="C159" s="387">
        <v>41756</v>
      </c>
      <c r="D159" s="1272" t="s">
        <v>622</v>
      </c>
      <c r="E159" s="1262"/>
      <c r="F159" s="1152"/>
      <c r="G159" s="764"/>
      <c r="H159" s="1152">
        <f t="shared" si="22"/>
        <v>0</v>
      </c>
      <c r="I159" s="1146">
        <f t="shared" si="25"/>
        <v>0</v>
      </c>
      <c r="J159" s="1152"/>
      <c r="K159" s="1153"/>
      <c r="L159" s="1152"/>
      <c r="M159" s="1153">
        <f t="shared" si="27"/>
        <v>0</v>
      </c>
      <c r="N159" s="1152"/>
      <c r="O159" s="1153">
        <f t="shared" si="28"/>
        <v>0</v>
      </c>
      <c r="P159" s="1153">
        <f t="shared" si="24"/>
        <v>0</v>
      </c>
      <c r="Q159" s="1153"/>
      <c r="R159" s="125"/>
      <c r="S159" s="344"/>
    </row>
    <row r="160" spans="2:19" s="40" customFormat="1" ht="15.95" hidden="1" customHeight="1">
      <c r="B160" s="1129">
        <v>3</v>
      </c>
      <c r="C160" s="526">
        <v>41757</v>
      </c>
      <c r="D160" s="1272" t="s">
        <v>622</v>
      </c>
      <c r="E160" s="1262"/>
      <c r="F160" s="1152"/>
      <c r="G160" s="764"/>
      <c r="H160" s="1152">
        <f t="shared" si="22"/>
        <v>0</v>
      </c>
      <c r="I160" s="1146">
        <f t="shared" si="25"/>
        <v>0</v>
      </c>
      <c r="J160" s="1152"/>
      <c r="K160" s="1153"/>
      <c r="L160" s="1152"/>
      <c r="M160" s="1153">
        <f t="shared" si="27"/>
        <v>0</v>
      </c>
      <c r="N160" s="1152"/>
      <c r="O160" s="1153">
        <f t="shared" si="28"/>
        <v>0</v>
      </c>
      <c r="P160" s="1153">
        <f t="shared" si="24"/>
        <v>0</v>
      </c>
      <c r="Q160" s="1153"/>
      <c r="R160" s="125"/>
      <c r="S160" s="344"/>
    </row>
    <row r="161" spans="2:19" s="40" customFormat="1" ht="15.95" hidden="1" customHeight="1">
      <c r="B161" s="1129">
        <v>4</v>
      </c>
      <c r="C161" s="526">
        <v>41758</v>
      </c>
      <c r="D161" s="1274" t="s">
        <v>615</v>
      </c>
      <c r="E161" s="1152" t="s">
        <v>426</v>
      </c>
      <c r="F161" s="1152">
        <v>4</v>
      </c>
      <c r="G161" s="764"/>
      <c r="H161" s="1152">
        <f t="shared" si="22"/>
        <v>0</v>
      </c>
      <c r="I161" s="1146">
        <f t="shared" si="25"/>
        <v>0</v>
      </c>
      <c r="J161" s="1152" t="s">
        <v>127</v>
      </c>
      <c r="K161" s="1153">
        <v>20000</v>
      </c>
      <c r="L161" s="1152"/>
      <c r="M161" s="1153">
        <f t="shared" si="27"/>
        <v>0</v>
      </c>
      <c r="N161" s="1152"/>
      <c r="O161" s="1153">
        <f t="shared" si="28"/>
        <v>0</v>
      </c>
      <c r="P161" s="1153">
        <f t="shared" si="24"/>
        <v>20000</v>
      </c>
      <c r="Q161" s="1153"/>
      <c r="R161" s="125"/>
      <c r="S161" s="344"/>
    </row>
    <row r="162" spans="2:19" s="40" customFormat="1" ht="15.95" hidden="1" customHeight="1">
      <c r="B162" s="1129">
        <v>5</v>
      </c>
      <c r="C162" s="526">
        <v>41759</v>
      </c>
      <c r="D162" s="1273" t="s">
        <v>336</v>
      </c>
      <c r="E162" s="1262"/>
      <c r="F162" s="1152"/>
      <c r="G162" s="764"/>
      <c r="H162" s="1152">
        <f t="shared" si="22"/>
        <v>0</v>
      </c>
      <c r="I162" s="1146">
        <f t="shared" si="25"/>
        <v>0</v>
      </c>
      <c r="J162" s="1152"/>
      <c r="K162" s="1153"/>
      <c r="L162" s="1152"/>
      <c r="M162" s="1153">
        <f t="shared" si="27"/>
        <v>0</v>
      </c>
      <c r="N162" s="1152"/>
      <c r="O162" s="1153">
        <f t="shared" si="28"/>
        <v>0</v>
      </c>
      <c r="P162" s="1153">
        <f t="shared" si="24"/>
        <v>0</v>
      </c>
      <c r="Q162" s="1153"/>
      <c r="R162" s="125"/>
      <c r="S162" s="344"/>
    </row>
    <row r="163" spans="2:19" s="40" customFormat="1" ht="15.95" hidden="1" customHeight="1">
      <c r="B163" s="1129">
        <v>6</v>
      </c>
      <c r="C163" s="526">
        <v>41760</v>
      </c>
      <c r="D163" s="1274" t="s">
        <v>554</v>
      </c>
      <c r="E163" s="1152" t="s">
        <v>426</v>
      </c>
      <c r="F163" s="1152">
        <v>1</v>
      </c>
      <c r="G163" s="764"/>
      <c r="H163" s="1152">
        <f t="shared" si="22"/>
        <v>0</v>
      </c>
      <c r="I163" s="1146">
        <f t="shared" si="25"/>
        <v>0</v>
      </c>
      <c r="J163" s="1152" t="s">
        <v>127</v>
      </c>
      <c r="K163" s="1153">
        <v>20000</v>
      </c>
      <c r="L163" s="1152"/>
      <c r="M163" s="1153">
        <f t="shared" si="27"/>
        <v>0</v>
      </c>
      <c r="N163" s="1152"/>
      <c r="O163" s="1153">
        <f t="shared" si="28"/>
        <v>0</v>
      </c>
      <c r="P163" s="1153">
        <f t="shared" si="24"/>
        <v>20000</v>
      </c>
      <c r="Q163" s="1153"/>
      <c r="R163" s="125"/>
      <c r="S163" s="344"/>
    </row>
    <row r="164" spans="2:19" s="40" customFormat="1" ht="15.95" hidden="1" customHeight="1">
      <c r="B164" s="1129">
        <v>7</v>
      </c>
      <c r="C164" s="526">
        <v>41761</v>
      </c>
      <c r="D164" s="1274" t="s">
        <v>605</v>
      </c>
      <c r="E164" s="1152" t="s">
        <v>426</v>
      </c>
      <c r="F164" s="1152">
        <v>3</v>
      </c>
      <c r="G164" s="764"/>
      <c r="H164" s="1152">
        <f t="shared" si="22"/>
        <v>0</v>
      </c>
      <c r="I164" s="1146">
        <f t="shared" si="25"/>
        <v>0</v>
      </c>
      <c r="J164" s="1152" t="s">
        <v>127</v>
      </c>
      <c r="K164" s="1153">
        <v>20000</v>
      </c>
      <c r="L164" s="1152"/>
      <c r="M164" s="1153">
        <f t="shared" si="27"/>
        <v>0</v>
      </c>
      <c r="N164" s="1152"/>
      <c r="O164" s="1153">
        <f t="shared" si="28"/>
        <v>0</v>
      </c>
      <c r="P164" s="1153">
        <f t="shared" si="24"/>
        <v>20000</v>
      </c>
      <c r="Q164" s="1153"/>
      <c r="R164" s="125"/>
      <c r="S164" s="344"/>
    </row>
    <row r="165" spans="2:19" s="40" customFormat="1" ht="15.95" hidden="1" customHeight="1">
      <c r="B165" s="1129">
        <v>8</v>
      </c>
      <c r="C165" s="526">
        <v>41762</v>
      </c>
      <c r="D165" s="1274" t="s">
        <v>616</v>
      </c>
      <c r="E165" s="1152" t="s">
        <v>426</v>
      </c>
      <c r="F165" s="1152">
        <v>5</v>
      </c>
      <c r="G165" s="764"/>
      <c r="H165" s="1152">
        <f t="shared" si="22"/>
        <v>0</v>
      </c>
      <c r="I165" s="1146">
        <f t="shared" si="25"/>
        <v>0</v>
      </c>
      <c r="J165" s="1152" t="s">
        <v>127</v>
      </c>
      <c r="K165" s="1153">
        <v>20000</v>
      </c>
      <c r="L165" s="1152"/>
      <c r="M165" s="1153">
        <f t="shared" si="27"/>
        <v>0</v>
      </c>
      <c r="N165" s="1152"/>
      <c r="O165" s="1153">
        <f t="shared" si="28"/>
        <v>0</v>
      </c>
      <c r="P165" s="1153">
        <f t="shared" si="24"/>
        <v>20000</v>
      </c>
      <c r="Q165" s="1153"/>
      <c r="R165" s="125"/>
      <c r="S165" s="344"/>
    </row>
    <row r="166" spans="2:19" s="40" customFormat="1" ht="15.95" hidden="1" customHeight="1">
      <c r="B166" s="1129">
        <v>9</v>
      </c>
      <c r="C166" s="387">
        <v>41763</v>
      </c>
      <c r="D166" s="1274" t="s">
        <v>617</v>
      </c>
      <c r="E166" s="1152" t="s">
        <v>426</v>
      </c>
      <c r="F166" s="1152">
        <v>1</v>
      </c>
      <c r="G166" s="764"/>
      <c r="H166" s="1152">
        <f t="shared" si="22"/>
        <v>0</v>
      </c>
      <c r="I166" s="1146">
        <f t="shared" si="25"/>
        <v>0</v>
      </c>
      <c r="J166" s="1152" t="s">
        <v>127</v>
      </c>
      <c r="K166" s="1153">
        <v>20000</v>
      </c>
      <c r="L166" s="1152">
        <v>4</v>
      </c>
      <c r="M166" s="1153">
        <f t="shared" si="27"/>
        <v>40000</v>
      </c>
      <c r="N166" s="1152"/>
      <c r="O166" s="1153">
        <f t="shared" si="28"/>
        <v>0</v>
      </c>
      <c r="P166" s="1153">
        <f t="shared" si="24"/>
        <v>60000</v>
      </c>
      <c r="Q166" s="1153"/>
      <c r="R166" s="125"/>
      <c r="S166" s="344"/>
    </row>
    <row r="167" spans="2:19" s="40" customFormat="1" ht="15.95" hidden="1" customHeight="1">
      <c r="B167" s="1129">
        <v>10</v>
      </c>
      <c r="C167" s="526">
        <v>41764</v>
      </c>
      <c r="D167" s="1273" t="s">
        <v>336</v>
      </c>
      <c r="E167" s="1262"/>
      <c r="F167" s="1152"/>
      <c r="G167" s="764"/>
      <c r="H167" s="1152">
        <f t="shared" si="22"/>
        <v>0</v>
      </c>
      <c r="I167" s="1146">
        <f t="shared" si="25"/>
        <v>0</v>
      </c>
      <c r="J167" s="1152"/>
      <c r="K167" s="1153"/>
      <c r="L167" s="1152"/>
      <c r="M167" s="1153">
        <f t="shared" si="27"/>
        <v>0</v>
      </c>
      <c r="N167" s="1152"/>
      <c r="O167" s="1153">
        <f t="shared" si="28"/>
        <v>0</v>
      </c>
      <c r="P167" s="1153">
        <f t="shared" si="24"/>
        <v>0</v>
      </c>
      <c r="Q167" s="1153"/>
      <c r="R167" s="125"/>
      <c r="S167" s="344"/>
    </row>
    <row r="168" spans="2:19" s="40" customFormat="1" ht="15.95" hidden="1" customHeight="1">
      <c r="B168" s="1129">
        <v>11</v>
      </c>
      <c r="C168" s="526">
        <v>41765</v>
      </c>
      <c r="D168" s="1274" t="s">
        <v>605</v>
      </c>
      <c r="E168" s="1152" t="s">
        <v>426</v>
      </c>
      <c r="F168" s="1152">
        <v>5</v>
      </c>
      <c r="G168" s="764"/>
      <c r="H168" s="1152">
        <f t="shared" si="22"/>
        <v>0</v>
      </c>
      <c r="I168" s="1146">
        <f t="shared" si="25"/>
        <v>0</v>
      </c>
      <c r="J168" s="1152" t="s">
        <v>127</v>
      </c>
      <c r="K168" s="1153">
        <v>20000</v>
      </c>
      <c r="L168" s="1152"/>
      <c r="M168" s="1153">
        <f t="shared" si="27"/>
        <v>0</v>
      </c>
      <c r="N168" s="1152"/>
      <c r="O168" s="1153">
        <f t="shared" si="28"/>
        <v>0</v>
      </c>
      <c r="P168" s="1153">
        <f t="shared" si="24"/>
        <v>20000</v>
      </c>
      <c r="Q168" s="1153"/>
      <c r="R168" s="125"/>
      <c r="S168" s="344"/>
    </row>
    <row r="169" spans="2:19" s="31" customFormat="1" ht="15.95" hidden="1" customHeight="1">
      <c r="B169" s="1129">
        <v>12</v>
      </c>
      <c r="C169" s="526">
        <v>41766</v>
      </c>
      <c r="D169" s="1276" t="s">
        <v>467</v>
      </c>
      <c r="E169" s="1152"/>
      <c r="F169" s="1152"/>
      <c r="G169" s="764"/>
      <c r="H169" s="1152">
        <f t="shared" si="22"/>
        <v>0</v>
      </c>
      <c r="I169" s="1146">
        <f t="shared" si="25"/>
        <v>0</v>
      </c>
      <c r="J169" s="1152"/>
      <c r="K169" s="1153"/>
      <c r="L169" s="1152"/>
      <c r="M169" s="1153">
        <f t="shared" si="27"/>
        <v>0</v>
      </c>
      <c r="N169" s="1152"/>
      <c r="O169" s="1153">
        <f t="shared" si="28"/>
        <v>0</v>
      </c>
      <c r="P169" s="1153">
        <f t="shared" si="24"/>
        <v>0</v>
      </c>
      <c r="Q169" s="1153"/>
      <c r="R169" s="125"/>
    </row>
    <row r="170" spans="2:19" s="31" customFormat="1" ht="15.95" hidden="1" customHeight="1">
      <c r="B170" s="1129">
        <v>13</v>
      </c>
      <c r="C170" s="526">
        <v>41767</v>
      </c>
      <c r="D170" s="1276" t="s">
        <v>469</v>
      </c>
      <c r="E170" s="1152"/>
      <c r="F170" s="1152"/>
      <c r="G170" s="764"/>
      <c r="H170" s="1152">
        <f t="shared" si="22"/>
        <v>0</v>
      </c>
      <c r="I170" s="1146">
        <f t="shared" si="25"/>
        <v>0</v>
      </c>
      <c r="J170" s="1152"/>
      <c r="K170" s="1153"/>
      <c r="L170" s="1152"/>
      <c r="M170" s="1153">
        <f t="shared" si="27"/>
        <v>0</v>
      </c>
      <c r="N170" s="1152"/>
      <c r="O170" s="1153">
        <f t="shared" si="28"/>
        <v>0</v>
      </c>
      <c r="P170" s="1153">
        <f t="shared" si="24"/>
        <v>0</v>
      </c>
      <c r="Q170" s="1153"/>
      <c r="R170" s="125"/>
    </row>
    <row r="171" spans="2:19" s="31" customFormat="1" ht="15.95" hidden="1" customHeight="1">
      <c r="B171" s="1129">
        <v>14</v>
      </c>
      <c r="C171" s="526">
        <v>41768</v>
      </c>
      <c r="D171" s="1276" t="s">
        <v>469</v>
      </c>
      <c r="E171" s="1152"/>
      <c r="F171" s="1152"/>
      <c r="G171" s="764"/>
      <c r="H171" s="1152">
        <f t="shared" si="22"/>
        <v>0</v>
      </c>
      <c r="I171" s="1146">
        <f t="shared" si="25"/>
        <v>0</v>
      </c>
      <c r="J171" s="1152"/>
      <c r="K171" s="1153"/>
      <c r="L171" s="1152"/>
      <c r="M171" s="1153">
        <f t="shared" si="27"/>
        <v>0</v>
      </c>
      <c r="N171" s="1152"/>
      <c r="O171" s="1153">
        <f t="shared" si="28"/>
        <v>0</v>
      </c>
      <c r="P171" s="1153">
        <f t="shared" si="24"/>
        <v>0</v>
      </c>
      <c r="Q171" s="1153"/>
      <c r="R171" s="125"/>
    </row>
    <row r="172" spans="2:19" s="31" customFormat="1" ht="15.95" hidden="1" customHeight="1">
      <c r="B172" s="1129">
        <v>15</v>
      </c>
      <c r="C172" s="526">
        <v>41769</v>
      </c>
      <c r="D172" s="1276" t="s">
        <v>470</v>
      </c>
      <c r="E172" s="1152"/>
      <c r="F172" s="1152"/>
      <c r="G172" s="764"/>
      <c r="H172" s="1152">
        <f t="shared" si="22"/>
        <v>0</v>
      </c>
      <c r="I172" s="1146">
        <f t="shared" si="25"/>
        <v>0</v>
      </c>
      <c r="J172" s="1152"/>
      <c r="K172" s="1153"/>
      <c r="L172" s="1152"/>
      <c r="M172" s="1153">
        <f t="shared" si="27"/>
        <v>0</v>
      </c>
      <c r="N172" s="1152"/>
      <c r="O172" s="1153">
        <f t="shared" si="28"/>
        <v>0</v>
      </c>
      <c r="P172" s="1153">
        <f t="shared" si="24"/>
        <v>0</v>
      </c>
      <c r="Q172" s="1153"/>
      <c r="R172" s="125"/>
    </row>
    <row r="173" spans="2:19" s="31" customFormat="1" ht="15.95" hidden="1" customHeight="1">
      <c r="B173" s="1129">
        <v>16</v>
      </c>
      <c r="C173" s="387">
        <v>41770</v>
      </c>
      <c r="D173" s="1276" t="s">
        <v>470</v>
      </c>
      <c r="E173" s="1152"/>
      <c r="F173" s="1152"/>
      <c r="G173" s="764"/>
      <c r="H173" s="1152">
        <f t="shared" si="22"/>
        <v>0</v>
      </c>
      <c r="I173" s="1146">
        <f t="shared" si="25"/>
        <v>0</v>
      </c>
      <c r="J173" s="1152"/>
      <c r="K173" s="1153"/>
      <c r="L173" s="1152"/>
      <c r="M173" s="1153">
        <f t="shared" si="27"/>
        <v>0</v>
      </c>
      <c r="N173" s="1152"/>
      <c r="O173" s="1153">
        <f t="shared" si="28"/>
        <v>0</v>
      </c>
      <c r="P173" s="1153">
        <f t="shared" si="24"/>
        <v>0</v>
      </c>
      <c r="Q173" s="1153"/>
      <c r="R173" s="125"/>
    </row>
    <row r="174" spans="2:19" s="31" customFormat="1" ht="15.95" hidden="1" customHeight="1">
      <c r="B174" s="1129">
        <v>17</v>
      </c>
      <c r="C174" s="526">
        <v>41771</v>
      </c>
      <c r="D174" s="1276" t="s">
        <v>470</v>
      </c>
      <c r="E174" s="1152"/>
      <c r="F174" s="1152"/>
      <c r="G174" s="764"/>
      <c r="H174" s="1152">
        <f t="shared" si="22"/>
        <v>0</v>
      </c>
      <c r="I174" s="1146">
        <f t="shared" si="25"/>
        <v>0</v>
      </c>
      <c r="J174" s="1152"/>
      <c r="K174" s="1153"/>
      <c r="L174" s="1152"/>
      <c r="M174" s="1153">
        <f t="shared" si="27"/>
        <v>0</v>
      </c>
      <c r="N174" s="1152"/>
      <c r="O174" s="1153">
        <f t="shared" si="28"/>
        <v>0</v>
      </c>
      <c r="P174" s="1153">
        <f t="shared" si="24"/>
        <v>0</v>
      </c>
      <c r="Q174" s="1153"/>
      <c r="R174" s="125"/>
    </row>
    <row r="175" spans="2:19" s="31" customFormat="1" ht="15.95" hidden="1" customHeight="1">
      <c r="B175" s="1129">
        <v>18</v>
      </c>
      <c r="C175" s="526">
        <v>41772</v>
      </c>
      <c r="D175" s="27" t="s">
        <v>471</v>
      </c>
      <c r="E175" s="1152"/>
      <c r="F175" s="1152"/>
      <c r="G175" s="764"/>
      <c r="H175" s="1152">
        <f t="shared" si="22"/>
        <v>0</v>
      </c>
      <c r="I175" s="1146">
        <f t="shared" si="25"/>
        <v>0</v>
      </c>
      <c r="J175" s="1152"/>
      <c r="K175" s="1153"/>
      <c r="L175" s="1152"/>
      <c r="M175" s="1153">
        <f t="shared" si="27"/>
        <v>0</v>
      </c>
      <c r="N175" s="1152"/>
      <c r="O175" s="1153">
        <f t="shared" si="28"/>
        <v>0</v>
      </c>
      <c r="P175" s="1153">
        <f t="shared" si="24"/>
        <v>0</v>
      </c>
      <c r="Q175" s="1153"/>
      <c r="R175" s="125"/>
    </row>
    <row r="176" spans="2:19" s="31" customFormat="1" ht="15.95" hidden="1" customHeight="1">
      <c r="B176" s="1129">
        <v>19</v>
      </c>
      <c r="C176" s="526">
        <v>41773</v>
      </c>
      <c r="D176" s="27" t="s">
        <v>471</v>
      </c>
      <c r="E176" s="1152"/>
      <c r="F176" s="1152"/>
      <c r="G176" s="764"/>
      <c r="H176" s="1152">
        <f t="shared" si="22"/>
        <v>0</v>
      </c>
      <c r="I176" s="1146">
        <f t="shared" si="25"/>
        <v>0</v>
      </c>
      <c r="J176" s="1152"/>
      <c r="K176" s="1153"/>
      <c r="L176" s="1152"/>
      <c r="M176" s="1153">
        <f t="shared" si="27"/>
        <v>0</v>
      </c>
      <c r="N176" s="1152"/>
      <c r="O176" s="1153">
        <f t="shared" si="28"/>
        <v>0</v>
      </c>
      <c r="P176" s="1153">
        <f t="shared" si="24"/>
        <v>0</v>
      </c>
      <c r="Q176" s="1153"/>
      <c r="R176" s="125"/>
    </row>
    <row r="177" spans="2:19" s="31" customFormat="1" ht="15.95" hidden="1" customHeight="1">
      <c r="B177" s="705">
        <v>20</v>
      </c>
      <c r="C177" s="527">
        <v>41774</v>
      </c>
      <c r="D177" s="351" t="s">
        <v>634</v>
      </c>
      <c r="E177" s="476" t="s">
        <v>10</v>
      </c>
      <c r="F177" s="476">
        <v>1</v>
      </c>
      <c r="G177" s="1279">
        <v>1271</v>
      </c>
      <c r="H177" s="1280">
        <f t="shared" si="22"/>
        <v>1271</v>
      </c>
      <c r="I177" s="429">
        <f>H177*1000</f>
        <v>1271000</v>
      </c>
      <c r="J177" s="476"/>
      <c r="K177" s="431"/>
      <c r="L177" s="476"/>
      <c r="M177" s="431">
        <f t="shared" si="27"/>
        <v>0</v>
      </c>
      <c r="N177" s="476"/>
      <c r="O177" s="431">
        <f t="shared" si="28"/>
        <v>0</v>
      </c>
      <c r="P177" s="431">
        <f t="shared" si="24"/>
        <v>1271000</v>
      </c>
      <c r="Q177" s="431"/>
      <c r="R177" s="1281"/>
    </row>
    <row r="178" spans="2:19" s="344" customFormat="1" ht="15.95" hidden="1" customHeight="1">
      <c r="B178" s="3080">
        <v>21</v>
      </c>
      <c r="C178" s="526">
        <v>41775</v>
      </c>
      <c r="D178" s="1274" t="s">
        <v>618</v>
      </c>
      <c r="E178" s="494" t="s">
        <v>277</v>
      </c>
      <c r="F178" s="494"/>
      <c r="G178" s="858"/>
      <c r="H178" s="1152">
        <f t="shared" si="22"/>
        <v>0</v>
      </c>
      <c r="I178" s="1146">
        <f t="shared" si="25"/>
        <v>0</v>
      </c>
      <c r="J178" s="494"/>
      <c r="K178" s="931"/>
      <c r="L178" s="494"/>
      <c r="M178" s="1153">
        <f t="shared" si="27"/>
        <v>0</v>
      </c>
      <c r="N178" s="494"/>
      <c r="O178" s="1153">
        <f t="shared" si="28"/>
        <v>0</v>
      </c>
      <c r="P178" s="1153">
        <f t="shared" si="24"/>
        <v>0</v>
      </c>
      <c r="Q178" s="931"/>
      <c r="R178" s="474"/>
    </row>
    <row r="179" spans="2:19" s="40" customFormat="1" ht="15.95" hidden="1" customHeight="1">
      <c r="B179" s="3081"/>
      <c r="C179" s="526">
        <v>41775</v>
      </c>
      <c r="D179" s="1274" t="s">
        <v>129</v>
      </c>
      <c r="E179" s="1152" t="s">
        <v>277</v>
      </c>
      <c r="F179" s="1152">
        <v>1</v>
      </c>
      <c r="G179" s="764">
        <v>150</v>
      </c>
      <c r="H179" s="1152">
        <f t="shared" si="22"/>
        <v>150</v>
      </c>
      <c r="I179" s="1146">
        <f t="shared" si="25"/>
        <v>75000</v>
      </c>
      <c r="J179" s="1152"/>
      <c r="K179" s="1153"/>
      <c r="L179" s="1152">
        <v>5</v>
      </c>
      <c r="M179" s="1153">
        <f t="shared" si="27"/>
        <v>50000</v>
      </c>
      <c r="N179" s="1152"/>
      <c r="O179" s="1153">
        <f t="shared" si="28"/>
        <v>0</v>
      </c>
      <c r="P179" s="1153">
        <f t="shared" si="24"/>
        <v>125000</v>
      </c>
      <c r="Q179" s="1153"/>
      <c r="R179" s="125"/>
      <c r="S179" s="344"/>
    </row>
    <row r="180" spans="2:19" s="40" customFormat="1" ht="15.95" hidden="1" customHeight="1">
      <c r="B180" s="1129">
        <v>22</v>
      </c>
      <c r="C180" s="526">
        <v>41776</v>
      </c>
      <c r="D180" s="1274" t="s">
        <v>605</v>
      </c>
      <c r="E180" s="1152" t="s">
        <v>263</v>
      </c>
      <c r="F180" s="1152">
        <v>5</v>
      </c>
      <c r="G180" s="764"/>
      <c r="H180" s="1152">
        <f t="shared" si="22"/>
        <v>0</v>
      </c>
      <c r="I180" s="1146">
        <f t="shared" si="25"/>
        <v>0</v>
      </c>
      <c r="J180" s="1152" t="s">
        <v>127</v>
      </c>
      <c r="K180" s="1153">
        <v>20000</v>
      </c>
      <c r="L180" s="1152"/>
      <c r="M180" s="1153">
        <f t="shared" si="27"/>
        <v>0</v>
      </c>
      <c r="N180" s="1152"/>
      <c r="O180" s="1153">
        <f t="shared" si="28"/>
        <v>0</v>
      </c>
      <c r="P180" s="1153">
        <f t="shared" si="24"/>
        <v>20000</v>
      </c>
      <c r="Q180" s="1153"/>
      <c r="R180" s="125"/>
      <c r="S180" s="344"/>
    </row>
    <row r="181" spans="2:19" s="40" customFormat="1" ht="15.95" hidden="1" customHeight="1">
      <c r="B181" s="1129">
        <v>23</v>
      </c>
      <c r="C181" s="387">
        <v>41777</v>
      </c>
      <c r="D181" s="1273" t="s">
        <v>336</v>
      </c>
      <c r="E181" s="1262"/>
      <c r="F181" s="1152"/>
      <c r="G181" s="764"/>
      <c r="H181" s="1152">
        <f t="shared" si="22"/>
        <v>0</v>
      </c>
      <c r="I181" s="1146">
        <f t="shared" si="25"/>
        <v>0</v>
      </c>
      <c r="J181" s="1152"/>
      <c r="K181" s="1153"/>
      <c r="L181" s="1152"/>
      <c r="M181" s="1153">
        <f t="shared" si="27"/>
        <v>0</v>
      </c>
      <c r="N181" s="1152"/>
      <c r="O181" s="1153">
        <f t="shared" si="28"/>
        <v>0</v>
      </c>
      <c r="P181" s="1153">
        <f t="shared" si="24"/>
        <v>0</v>
      </c>
      <c r="Q181" s="1153"/>
      <c r="R181" s="125"/>
      <c r="S181" s="344"/>
    </row>
    <row r="182" spans="2:19" s="40" customFormat="1" ht="15.95" hidden="1" customHeight="1">
      <c r="B182" s="1129">
        <v>24</v>
      </c>
      <c r="C182" s="526">
        <v>41778</v>
      </c>
      <c r="D182" s="1274" t="s">
        <v>619</v>
      </c>
      <c r="E182" s="1152" t="s">
        <v>263</v>
      </c>
      <c r="F182" s="1152"/>
      <c r="G182" s="764"/>
      <c r="H182" s="1152">
        <f t="shared" si="22"/>
        <v>0</v>
      </c>
      <c r="I182" s="1146">
        <f t="shared" si="25"/>
        <v>0</v>
      </c>
      <c r="J182" s="1152"/>
      <c r="K182" s="1153"/>
      <c r="L182" s="1152">
        <v>4</v>
      </c>
      <c r="M182" s="1153">
        <f t="shared" si="27"/>
        <v>40000</v>
      </c>
      <c r="N182" s="1152"/>
      <c r="O182" s="1153">
        <f t="shared" si="28"/>
        <v>0</v>
      </c>
      <c r="P182" s="1153">
        <f t="shared" si="24"/>
        <v>40000</v>
      </c>
      <c r="Q182" s="1153"/>
      <c r="R182" s="125"/>
      <c r="S182" s="344"/>
    </row>
    <row r="183" spans="2:19" s="40" customFormat="1" ht="15.95" hidden="1" customHeight="1">
      <c r="B183" s="1129">
        <v>25</v>
      </c>
      <c r="C183" s="526">
        <v>41779</v>
      </c>
      <c r="D183" s="1274" t="s">
        <v>555</v>
      </c>
      <c r="E183" s="1152" t="s">
        <v>556</v>
      </c>
      <c r="F183" s="1152">
        <v>1</v>
      </c>
      <c r="G183" s="764">
        <v>30</v>
      </c>
      <c r="H183" s="1152">
        <f t="shared" si="22"/>
        <v>30</v>
      </c>
      <c r="I183" s="1146">
        <f t="shared" si="25"/>
        <v>15000</v>
      </c>
      <c r="J183" s="1152"/>
      <c r="K183" s="1153"/>
      <c r="L183" s="1152">
        <v>2</v>
      </c>
      <c r="M183" s="1153">
        <f t="shared" si="27"/>
        <v>20000</v>
      </c>
      <c r="N183" s="1152"/>
      <c r="O183" s="1153">
        <f t="shared" si="28"/>
        <v>0</v>
      </c>
      <c r="P183" s="1153">
        <f t="shared" si="24"/>
        <v>35000</v>
      </c>
      <c r="Q183" s="1153"/>
      <c r="R183" s="125"/>
      <c r="S183" s="344"/>
    </row>
    <row r="184" spans="2:19" s="40" customFormat="1" ht="15.95" hidden="1" customHeight="1">
      <c r="B184" s="1129">
        <v>26</v>
      </c>
      <c r="C184" s="526">
        <v>41780</v>
      </c>
      <c r="D184" s="1274" t="s">
        <v>559</v>
      </c>
      <c r="E184" s="1152" t="s">
        <v>426</v>
      </c>
      <c r="F184" s="1152">
        <v>3</v>
      </c>
      <c r="G184" s="764"/>
      <c r="H184" s="1152">
        <f t="shared" si="22"/>
        <v>0</v>
      </c>
      <c r="I184" s="1146">
        <f t="shared" si="25"/>
        <v>0</v>
      </c>
      <c r="J184" s="1152" t="s">
        <v>127</v>
      </c>
      <c r="K184" s="1153">
        <v>35000</v>
      </c>
      <c r="L184" s="1152"/>
      <c r="M184" s="1153">
        <f t="shared" si="27"/>
        <v>0</v>
      </c>
      <c r="N184" s="1152"/>
      <c r="O184" s="1153">
        <f t="shared" si="28"/>
        <v>0</v>
      </c>
      <c r="P184" s="1153">
        <f t="shared" si="24"/>
        <v>35000</v>
      </c>
      <c r="Q184" s="1153"/>
      <c r="R184" s="125"/>
      <c r="S184" s="344"/>
    </row>
    <row r="185" spans="2:19" s="40" customFormat="1" ht="15.95" hidden="1" customHeight="1">
      <c r="B185" s="3080">
        <v>27</v>
      </c>
      <c r="C185" s="526">
        <v>41781</v>
      </c>
      <c r="D185" s="1274" t="s">
        <v>559</v>
      </c>
      <c r="E185" s="1152" t="s">
        <v>426</v>
      </c>
      <c r="F185" s="1152">
        <v>2</v>
      </c>
      <c r="G185" s="764"/>
      <c r="H185" s="1152">
        <f t="shared" si="22"/>
        <v>0</v>
      </c>
      <c r="I185" s="1146">
        <f t="shared" si="25"/>
        <v>0</v>
      </c>
      <c r="J185" s="3241" t="s">
        <v>127</v>
      </c>
      <c r="K185" s="3244">
        <v>35000</v>
      </c>
      <c r="L185" s="1152"/>
      <c r="M185" s="1153">
        <f t="shared" si="27"/>
        <v>0</v>
      </c>
      <c r="N185" s="1152"/>
      <c r="O185" s="1153">
        <f t="shared" si="28"/>
        <v>0</v>
      </c>
      <c r="P185" s="3244">
        <f t="shared" si="24"/>
        <v>35000</v>
      </c>
      <c r="Q185" s="1153"/>
      <c r="R185" s="125"/>
      <c r="S185" s="344"/>
    </row>
    <row r="186" spans="2:19" s="40" customFormat="1" ht="15.95" hidden="1" customHeight="1">
      <c r="B186" s="3081"/>
      <c r="C186" s="526">
        <v>41781</v>
      </c>
      <c r="D186" s="1274" t="s">
        <v>549</v>
      </c>
      <c r="E186" s="1152" t="s">
        <v>426</v>
      </c>
      <c r="F186" s="1152">
        <v>2</v>
      </c>
      <c r="G186" s="764"/>
      <c r="H186" s="1152">
        <f t="shared" si="22"/>
        <v>0</v>
      </c>
      <c r="I186" s="1146">
        <f t="shared" si="25"/>
        <v>0</v>
      </c>
      <c r="J186" s="3242"/>
      <c r="K186" s="3245"/>
      <c r="L186" s="1152"/>
      <c r="M186" s="1153">
        <f t="shared" si="27"/>
        <v>0</v>
      </c>
      <c r="N186" s="1152"/>
      <c r="O186" s="1153">
        <f t="shared" si="28"/>
        <v>0</v>
      </c>
      <c r="P186" s="3245"/>
      <c r="Q186" s="1153"/>
      <c r="R186" s="125"/>
      <c r="S186" s="344"/>
    </row>
    <row r="187" spans="2:19" s="40" customFormat="1" ht="15.95" hidden="1" customHeight="1">
      <c r="B187" s="1129">
        <v>28</v>
      </c>
      <c r="C187" s="526">
        <v>41782</v>
      </c>
      <c r="D187" s="1274" t="s">
        <v>620</v>
      </c>
      <c r="E187" s="1152" t="s">
        <v>426</v>
      </c>
      <c r="F187" s="1152">
        <v>2</v>
      </c>
      <c r="G187" s="764"/>
      <c r="H187" s="1152">
        <f t="shared" si="22"/>
        <v>0</v>
      </c>
      <c r="I187" s="1146">
        <f t="shared" si="25"/>
        <v>0</v>
      </c>
      <c r="J187" s="1152" t="s">
        <v>127</v>
      </c>
      <c r="K187" s="1153">
        <v>35000</v>
      </c>
      <c r="L187" s="1152"/>
      <c r="M187" s="1153">
        <f t="shared" si="27"/>
        <v>0</v>
      </c>
      <c r="N187" s="1152"/>
      <c r="O187" s="1153">
        <f t="shared" si="28"/>
        <v>0</v>
      </c>
      <c r="P187" s="1153">
        <f t="shared" si="24"/>
        <v>35000</v>
      </c>
      <c r="Q187" s="1153"/>
      <c r="R187" s="125"/>
      <c r="S187" s="344"/>
    </row>
    <row r="188" spans="2:19" s="40" customFormat="1" ht="15.95" hidden="1" customHeight="1">
      <c r="B188" s="1129">
        <v>29</v>
      </c>
      <c r="C188" s="526">
        <v>41783</v>
      </c>
      <c r="D188" s="1274" t="s">
        <v>620</v>
      </c>
      <c r="E188" s="1152" t="s">
        <v>426</v>
      </c>
      <c r="F188" s="1152">
        <v>2</v>
      </c>
      <c r="G188" s="764"/>
      <c r="H188" s="1152">
        <f t="shared" si="22"/>
        <v>0</v>
      </c>
      <c r="I188" s="1146">
        <f t="shared" si="25"/>
        <v>0</v>
      </c>
      <c r="J188" s="1152" t="s">
        <v>127</v>
      </c>
      <c r="K188" s="1153">
        <v>35000</v>
      </c>
      <c r="L188" s="1152"/>
      <c r="M188" s="1153">
        <f t="shared" si="27"/>
        <v>0</v>
      </c>
      <c r="N188" s="1152"/>
      <c r="O188" s="1153">
        <f t="shared" si="28"/>
        <v>0</v>
      </c>
      <c r="P188" s="1153">
        <f t="shared" si="24"/>
        <v>35000</v>
      </c>
      <c r="Q188" s="1153"/>
      <c r="R188" s="125"/>
      <c r="S188" s="344"/>
    </row>
    <row r="189" spans="2:19" s="40" customFormat="1" ht="15.95" hidden="1" customHeight="1" thickBot="1">
      <c r="B189" s="1142">
        <v>30</v>
      </c>
      <c r="C189" s="1178">
        <v>41784</v>
      </c>
      <c r="D189" s="1275" t="s">
        <v>621</v>
      </c>
      <c r="E189" s="127" t="s">
        <v>426</v>
      </c>
      <c r="F189" s="127">
        <v>1</v>
      </c>
      <c r="G189" s="765"/>
      <c r="H189" s="127">
        <f t="shared" si="22"/>
        <v>0</v>
      </c>
      <c r="I189" s="1151">
        <f t="shared" si="25"/>
        <v>0</v>
      </c>
      <c r="J189" s="127" t="s">
        <v>127</v>
      </c>
      <c r="K189" s="767">
        <v>20000</v>
      </c>
      <c r="L189" s="127">
        <v>4</v>
      </c>
      <c r="M189" s="767">
        <f t="shared" si="27"/>
        <v>40000</v>
      </c>
      <c r="N189" s="127"/>
      <c r="O189" s="767">
        <f t="shared" si="28"/>
        <v>0</v>
      </c>
      <c r="P189" s="767">
        <f t="shared" si="24"/>
        <v>60000</v>
      </c>
      <c r="Q189" s="767"/>
      <c r="R189" s="792"/>
      <c r="S189" s="344"/>
    </row>
    <row r="190" spans="2:19" s="34" customFormat="1" ht="15.95" hidden="1" customHeight="1">
      <c r="B190" s="1346">
        <v>1</v>
      </c>
      <c r="C190" s="769">
        <v>41785</v>
      </c>
      <c r="D190" s="1416" t="s">
        <v>554</v>
      </c>
      <c r="E190" s="770" t="s">
        <v>426</v>
      </c>
      <c r="F190" s="770">
        <v>3</v>
      </c>
      <c r="G190" s="771"/>
      <c r="H190" s="770">
        <f t="shared" si="22"/>
        <v>0</v>
      </c>
      <c r="I190" s="1400">
        <f t="shared" si="25"/>
        <v>0</v>
      </c>
      <c r="J190" s="770" t="s">
        <v>127</v>
      </c>
      <c r="K190" s="1356">
        <v>20000</v>
      </c>
      <c r="L190" s="770"/>
      <c r="M190" s="1356">
        <f t="shared" si="27"/>
        <v>0</v>
      </c>
      <c r="N190" s="770"/>
      <c r="O190" s="1356">
        <f t="shared" si="28"/>
        <v>0</v>
      </c>
      <c r="P190" s="1356">
        <f t="shared" si="24"/>
        <v>20000</v>
      </c>
      <c r="Q190" s="1356"/>
      <c r="R190" s="775"/>
      <c r="S190" s="1415"/>
    </row>
    <row r="191" spans="2:19" s="34" customFormat="1" ht="15.95" hidden="1" customHeight="1">
      <c r="B191" s="3067">
        <v>2</v>
      </c>
      <c r="C191" s="526">
        <v>41786</v>
      </c>
      <c r="D191" s="1274" t="s">
        <v>554</v>
      </c>
      <c r="E191" s="1350" t="s">
        <v>426</v>
      </c>
      <c r="F191" s="1350">
        <v>2</v>
      </c>
      <c r="G191" s="764"/>
      <c r="H191" s="1350">
        <f t="shared" si="22"/>
        <v>0</v>
      </c>
      <c r="I191" s="1352">
        <f t="shared" si="25"/>
        <v>0</v>
      </c>
      <c r="J191" s="1350" t="s">
        <v>127</v>
      </c>
      <c r="K191" s="124">
        <v>20000</v>
      </c>
      <c r="L191" s="1350"/>
      <c r="M191" s="1351">
        <f t="shared" si="27"/>
        <v>0</v>
      </c>
      <c r="N191" s="1350"/>
      <c r="O191" s="1351">
        <f t="shared" si="28"/>
        <v>0</v>
      </c>
      <c r="P191" s="1351">
        <f t="shared" si="24"/>
        <v>20000</v>
      </c>
      <c r="Q191" s="1351"/>
      <c r="R191" s="125"/>
      <c r="S191" s="1415"/>
    </row>
    <row r="192" spans="2:19" s="34" customFormat="1" ht="15.95" hidden="1" customHeight="1">
      <c r="B192" s="3067"/>
      <c r="C192" s="526">
        <v>41786</v>
      </c>
      <c r="D192" s="1274" t="s">
        <v>559</v>
      </c>
      <c r="E192" s="1350" t="s">
        <v>426</v>
      </c>
      <c r="F192" s="1350">
        <v>1</v>
      </c>
      <c r="G192" s="764"/>
      <c r="H192" s="1350">
        <f t="shared" ref="H192:H231" si="29">F192*G192</f>
        <v>0</v>
      </c>
      <c r="I192" s="1352">
        <f t="shared" si="25"/>
        <v>0</v>
      </c>
      <c r="J192" s="1350" t="s">
        <v>127</v>
      </c>
      <c r="K192" s="124">
        <v>35000</v>
      </c>
      <c r="L192" s="1350">
        <v>4</v>
      </c>
      <c r="M192" s="1351">
        <f t="shared" si="27"/>
        <v>40000</v>
      </c>
      <c r="N192" s="1350"/>
      <c r="O192" s="1351">
        <f t="shared" si="28"/>
        <v>0</v>
      </c>
      <c r="P192" s="1351">
        <f t="shared" si="24"/>
        <v>75000</v>
      </c>
      <c r="Q192" s="1351"/>
      <c r="R192" s="125"/>
      <c r="S192" s="1415"/>
    </row>
    <row r="193" spans="2:19" s="34" customFormat="1" ht="15.95" hidden="1" customHeight="1">
      <c r="B193" s="1345">
        <v>3</v>
      </c>
      <c r="C193" s="526">
        <v>41787</v>
      </c>
      <c r="D193" s="1274" t="s">
        <v>762</v>
      </c>
      <c r="E193" s="1350" t="s">
        <v>426</v>
      </c>
      <c r="F193" s="1350">
        <v>7</v>
      </c>
      <c r="G193" s="764"/>
      <c r="H193" s="1350">
        <f t="shared" si="29"/>
        <v>0</v>
      </c>
      <c r="I193" s="1352">
        <f t="shared" si="25"/>
        <v>0</v>
      </c>
      <c r="J193" s="1350" t="s">
        <v>127</v>
      </c>
      <c r="K193" s="1351">
        <v>25000</v>
      </c>
      <c r="L193" s="1350"/>
      <c r="M193" s="1351">
        <f t="shared" si="27"/>
        <v>0</v>
      </c>
      <c r="N193" s="1350"/>
      <c r="O193" s="1351">
        <f t="shared" si="28"/>
        <v>0</v>
      </c>
      <c r="P193" s="1351">
        <f t="shared" ref="P193:P231" si="30">I193+K193+M193+O193</f>
        <v>25000</v>
      </c>
      <c r="Q193" s="1351"/>
      <c r="R193" s="125"/>
      <c r="S193" s="1415"/>
    </row>
    <row r="194" spans="2:19" s="34" customFormat="1" ht="15.95" hidden="1" customHeight="1">
      <c r="B194" s="1345">
        <v>4</v>
      </c>
      <c r="C194" s="526">
        <v>41788</v>
      </c>
      <c r="D194" s="1274" t="s">
        <v>554</v>
      </c>
      <c r="E194" s="1350" t="s">
        <v>426</v>
      </c>
      <c r="F194" s="1350">
        <v>2</v>
      </c>
      <c r="G194" s="764"/>
      <c r="H194" s="1350">
        <f t="shared" si="29"/>
        <v>0</v>
      </c>
      <c r="I194" s="1352">
        <f t="shared" si="25"/>
        <v>0</v>
      </c>
      <c r="J194" s="1350" t="s">
        <v>127</v>
      </c>
      <c r="K194" s="1351">
        <v>20000</v>
      </c>
      <c r="L194" s="1350"/>
      <c r="M194" s="1351">
        <f t="shared" si="27"/>
        <v>0</v>
      </c>
      <c r="N194" s="1350"/>
      <c r="O194" s="1351">
        <f t="shared" si="28"/>
        <v>0</v>
      </c>
      <c r="P194" s="1351">
        <f t="shared" si="30"/>
        <v>20000</v>
      </c>
      <c r="Q194" s="1351"/>
      <c r="R194" s="125"/>
      <c r="S194" s="1415"/>
    </row>
    <row r="195" spans="2:19" s="34" customFormat="1" ht="15.95" hidden="1" customHeight="1">
      <c r="B195" s="1345">
        <v>5</v>
      </c>
      <c r="C195" s="526">
        <v>41789</v>
      </c>
      <c r="D195" s="1274" t="s">
        <v>726</v>
      </c>
      <c r="E195" s="1350" t="s">
        <v>556</v>
      </c>
      <c r="F195" s="1350">
        <v>1</v>
      </c>
      <c r="G195" s="764">
        <v>56</v>
      </c>
      <c r="H195" s="1350">
        <f t="shared" si="29"/>
        <v>56</v>
      </c>
      <c r="I195" s="1352">
        <f t="shared" ref="I195:I231" si="31">H195*500</f>
        <v>28000</v>
      </c>
      <c r="J195" s="1350"/>
      <c r="K195" s="1351"/>
      <c r="L195" s="1350">
        <v>2</v>
      </c>
      <c r="M195" s="1351">
        <f t="shared" si="27"/>
        <v>20000</v>
      </c>
      <c r="N195" s="1350"/>
      <c r="O195" s="1351">
        <f t="shared" si="28"/>
        <v>0</v>
      </c>
      <c r="P195" s="1351">
        <f t="shared" si="30"/>
        <v>48000</v>
      </c>
      <c r="Q195" s="1351"/>
      <c r="R195" s="125"/>
      <c r="S195" s="1415"/>
    </row>
    <row r="196" spans="2:19" s="34" customFormat="1" ht="15.95" hidden="1" customHeight="1">
      <c r="B196" s="3067">
        <v>6</v>
      </c>
      <c r="C196" s="526">
        <v>41790</v>
      </c>
      <c r="D196" s="1274" t="s">
        <v>615</v>
      </c>
      <c r="E196" s="1350" t="s">
        <v>426</v>
      </c>
      <c r="F196" s="1350">
        <v>2</v>
      </c>
      <c r="G196" s="764"/>
      <c r="H196" s="1350">
        <f t="shared" si="29"/>
        <v>0</v>
      </c>
      <c r="I196" s="1352">
        <f t="shared" si="31"/>
        <v>0</v>
      </c>
      <c r="J196" s="1350" t="s">
        <v>127</v>
      </c>
      <c r="K196" s="124">
        <v>20000</v>
      </c>
      <c r="L196" s="1350"/>
      <c r="M196" s="1351">
        <f t="shared" si="27"/>
        <v>0</v>
      </c>
      <c r="N196" s="1350"/>
      <c r="O196" s="1351">
        <f t="shared" si="28"/>
        <v>0</v>
      </c>
      <c r="P196" s="1351">
        <f t="shared" si="30"/>
        <v>20000</v>
      </c>
      <c r="Q196" s="1351"/>
      <c r="R196" s="125"/>
      <c r="S196" s="1415"/>
    </row>
    <row r="197" spans="2:19" s="34" customFormat="1" ht="15.95" hidden="1" customHeight="1">
      <c r="B197" s="3067"/>
      <c r="C197" s="526">
        <v>41790</v>
      </c>
      <c r="D197" s="1274" t="s">
        <v>580</v>
      </c>
      <c r="E197" s="1350" t="s">
        <v>426</v>
      </c>
      <c r="F197" s="1350">
        <v>3</v>
      </c>
      <c r="G197" s="764"/>
      <c r="H197" s="1350">
        <f t="shared" si="29"/>
        <v>0</v>
      </c>
      <c r="I197" s="1352">
        <f t="shared" si="31"/>
        <v>0</v>
      </c>
      <c r="J197" s="1350" t="s">
        <v>127</v>
      </c>
      <c r="K197" s="124">
        <v>20000</v>
      </c>
      <c r="L197" s="1350">
        <v>2</v>
      </c>
      <c r="M197" s="1351">
        <f t="shared" si="27"/>
        <v>20000</v>
      </c>
      <c r="N197" s="1350"/>
      <c r="O197" s="1351">
        <f t="shared" si="28"/>
        <v>0</v>
      </c>
      <c r="P197" s="1351">
        <f t="shared" si="30"/>
        <v>40000</v>
      </c>
      <c r="Q197" s="1351"/>
      <c r="R197" s="125"/>
      <c r="S197" s="1415"/>
    </row>
    <row r="198" spans="2:19" s="34" customFormat="1" ht="15.95" hidden="1" customHeight="1">
      <c r="B198" s="3067">
        <v>7</v>
      </c>
      <c r="C198" s="387">
        <v>41791</v>
      </c>
      <c r="D198" s="1274" t="s">
        <v>559</v>
      </c>
      <c r="E198" s="1350" t="s">
        <v>426</v>
      </c>
      <c r="F198" s="1350">
        <v>1</v>
      </c>
      <c r="G198" s="764"/>
      <c r="H198" s="1350">
        <f t="shared" si="29"/>
        <v>0</v>
      </c>
      <c r="I198" s="1352">
        <f t="shared" si="31"/>
        <v>0</v>
      </c>
      <c r="J198" s="1350" t="s">
        <v>127</v>
      </c>
      <c r="K198" s="1351">
        <v>35000</v>
      </c>
      <c r="L198" s="1350"/>
      <c r="M198" s="1351">
        <f t="shared" si="27"/>
        <v>0</v>
      </c>
      <c r="N198" s="1350"/>
      <c r="O198" s="1351">
        <f t="shared" si="28"/>
        <v>0</v>
      </c>
      <c r="P198" s="1351">
        <f t="shared" si="30"/>
        <v>35000</v>
      </c>
      <c r="Q198" s="1351"/>
      <c r="R198" s="125"/>
      <c r="S198" s="1415"/>
    </row>
    <row r="199" spans="2:19" s="34" customFormat="1" ht="15.95" hidden="1" customHeight="1">
      <c r="B199" s="3067"/>
      <c r="C199" s="387">
        <v>41791</v>
      </c>
      <c r="D199" s="611" t="s">
        <v>133</v>
      </c>
      <c r="E199" s="1350"/>
      <c r="F199" s="1350"/>
      <c r="G199" s="764"/>
      <c r="H199" s="1350">
        <f t="shared" si="29"/>
        <v>0</v>
      </c>
      <c r="I199" s="1352">
        <f t="shared" si="31"/>
        <v>0</v>
      </c>
      <c r="J199" s="1350"/>
      <c r="K199" s="1351"/>
      <c r="L199" s="1350">
        <v>4</v>
      </c>
      <c r="M199" s="1351">
        <f t="shared" si="27"/>
        <v>40000</v>
      </c>
      <c r="N199" s="1350"/>
      <c r="O199" s="1351">
        <f t="shared" si="28"/>
        <v>0</v>
      </c>
      <c r="P199" s="1351">
        <f t="shared" si="30"/>
        <v>40000</v>
      </c>
      <c r="Q199" s="1351"/>
      <c r="R199" s="125"/>
      <c r="S199" s="1415"/>
    </row>
    <row r="200" spans="2:19" s="34" customFormat="1" ht="15.95" hidden="1" customHeight="1">
      <c r="B200" s="3067"/>
      <c r="C200" s="387">
        <v>41791</v>
      </c>
      <c r="D200" s="1274" t="s">
        <v>721</v>
      </c>
      <c r="E200" s="1350" t="s">
        <v>39</v>
      </c>
      <c r="F200" s="1350">
        <v>1</v>
      </c>
      <c r="G200" s="764">
        <v>150</v>
      </c>
      <c r="H200" s="1350">
        <f t="shared" si="29"/>
        <v>150</v>
      </c>
      <c r="I200" s="1352">
        <f t="shared" si="31"/>
        <v>75000</v>
      </c>
      <c r="J200" s="1350"/>
      <c r="K200" s="1351"/>
      <c r="L200" s="1350">
        <v>2</v>
      </c>
      <c r="M200" s="1351">
        <f t="shared" si="27"/>
        <v>20000</v>
      </c>
      <c r="N200" s="1350">
        <v>3</v>
      </c>
      <c r="O200" s="1351">
        <f t="shared" si="28"/>
        <v>45000</v>
      </c>
      <c r="P200" s="1351">
        <f t="shared" si="30"/>
        <v>140000</v>
      </c>
      <c r="Q200" s="1351"/>
      <c r="R200" s="125"/>
      <c r="S200" s="1415"/>
    </row>
    <row r="201" spans="2:19" s="34" customFormat="1" ht="15.95" hidden="1" customHeight="1">
      <c r="B201" s="3067">
        <v>8</v>
      </c>
      <c r="C201" s="526">
        <v>41792</v>
      </c>
      <c r="D201" s="1274" t="s">
        <v>559</v>
      </c>
      <c r="E201" s="1350" t="s">
        <v>426</v>
      </c>
      <c r="F201" s="1350">
        <v>2</v>
      </c>
      <c r="G201" s="764"/>
      <c r="H201" s="1350">
        <f t="shared" si="29"/>
        <v>0</v>
      </c>
      <c r="I201" s="1352">
        <f t="shared" si="31"/>
        <v>0</v>
      </c>
      <c r="J201" s="1350" t="s">
        <v>127</v>
      </c>
      <c r="K201" s="124">
        <v>35000</v>
      </c>
      <c r="L201" s="1350"/>
      <c r="M201" s="1351">
        <f t="shared" si="27"/>
        <v>0</v>
      </c>
      <c r="N201" s="1350"/>
      <c r="O201" s="1351">
        <f t="shared" si="28"/>
        <v>0</v>
      </c>
      <c r="P201" s="1351">
        <f t="shared" si="30"/>
        <v>35000</v>
      </c>
      <c r="Q201" s="1351"/>
      <c r="R201" s="125"/>
      <c r="S201" s="1415"/>
    </row>
    <row r="202" spans="2:19" s="34" customFormat="1" ht="15.95" hidden="1" customHeight="1">
      <c r="B202" s="3067"/>
      <c r="C202" s="526">
        <v>41792</v>
      </c>
      <c r="D202" s="1274" t="s">
        <v>580</v>
      </c>
      <c r="E202" s="1350" t="s">
        <v>426</v>
      </c>
      <c r="F202" s="1350">
        <v>2</v>
      </c>
      <c r="G202" s="764"/>
      <c r="H202" s="1350">
        <f t="shared" si="29"/>
        <v>0</v>
      </c>
      <c r="I202" s="1352">
        <f t="shared" si="31"/>
        <v>0</v>
      </c>
      <c r="J202" s="1350" t="s">
        <v>127</v>
      </c>
      <c r="K202" s="124">
        <v>10000</v>
      </c>
      <c r="L202" s="1350">
        <v>5</v>
      </c>
      <c r="M202" s="1351">
        <f t="shared" si="27"/>
        <v>50000</v>
      </c>
      <c r="N202" s="1350"/>
      <c r="O202" s="1351">
        <f t="shared" si="28"/>
        <v>0</v>
      </c>
      <c r="P202" s="1351">
        <f t="shared" si="30"/>
        <v>60000</v>
      </c>
      <c r="Q202" s="1351"/>
      <c r="R202" s="125"/>
      <c r="S202" s="1415"/>
    </row>
    <row r="203" spans="2:19" s="34" customFormat="1" ht="15.95" hidden="1" customHeight="1">
      <c r="B203" s="3067">
        <v>9</v>
      </c>
      <c r="C203" s="526">
        <v>41793</v>
      </c>
      <c r="D203" s="1274" t="s">
        <v>580</v>
      </c>
      <c r="E203" s="1350" t="s">
        <v>426</v>
      </c>
      <c r="F203" s="1350">
        <v>3</v>
      </c>
      <c r="G203" s="764"/>
      <c r="H203" s="1350">
        <f t="shared" si="29"/>
        <v>0</v>
      </c>
      <c r="I203" s="1352">
        <f t="shared" si="31"/>
        <v>0</v>
      </c>
      <c r="J203" s="1350" t="s">
        <v>127</v>
      </c>
      <c r="K203" s="124">
        <v>20000</v>
      </c>
      <c r="L203" s="1350"/>
      <c r="M203" s="1351">
        <f t="shared" si="27"/>
        <v>0</v>
      </c>
      <c r="N203" s="1350"/>
      <c r="O203" s="1351">
        <f t="shared" si="28"/>
        <v>0</v>
      </c>
      <c r="P203" s="1351">
        <f t="shared" si="30"/>
        <v>20000</v>
      </c>
      <c r="Q203" s="1351"/>
      <c r="R203" s="125"/>
      <c r="S203" s="1415"/>
    </row>
    <row r="204" spans="2:19" s="34" customFormat="1" ht="15.95" hidden="1" customHeight="1">
      <c r="B204" s="3067"/>
      <c r="C204" s="526">
        <v>41793</v>
      </c>
      <c r="D204" s="1274" t="s">
        <v>763</v>
      </c>
      <c r="E204" s="1350" t="s">
        <v>426</v>
      </c>
      <c r="F204" s="1350">
        <v>2</v>
      </c>
      <c r="G204" s="764"/>
      <c r="H204" s="1350">
        <f t="shared" si="29"/>
        <v>0</v>
      </c>
      <c r="I204" s="1352">
        <f t="shared" si="31"/>
        <v>0</v>
      </c>
      <c r="J204" s="1350" t="s">
        <v>127</v>
      </c>
      <c r="K204" s="124">
        <v>20000</v>
      </c>
      <c r="L204" s="1350"/>
      <c r="M204" s="1351">
        <f t="shared" si="27"/>
        <v>0</v>
      </c>
      <c r="N204" s="1350"/>
      <c r="O204" s="1351">
        <f t="shared" si="28"/>
        <v>0</v>
      </c>
      <c r="P204" s="1351">
        <f t="shared" si="30"/>
        <v>20000</v>
      </c>
      <c r="Q204" s="1351"/>
      <c r="R204" s="125"/>
      <c r="S204" s="1415"/>
    </row>
    <row r="205" spans="2:19" s="34" customFormat="1" ht="15.95" hidden="1" customHeight="1">
      <c r="B205" s="1345">
        <v>10</v>
      </c>
      <c r="C205" s="526">
        <v>41794</v>
      </c>
      <c r="D205" s="1274" t="s">
        <v>580</v>
      </c>
      <c r="E205" s="1350" t="s">
        <v>426</v>
      </c>
      <c r="F205" s="1350">
        <v>5</v>
      </c>
      <c r="G205" s="764"/>
      <c r="H205" s="1350">
        <f t="shared" si="29"/>
        <v>0</v>
      </c>
      <c r="I205" s="1352">
        <f t="shared" si="31"/>
        <v>0</v>
      </c>
      <c r="J205" s="1350" t="s">
        <v>127</v>
      </c>
      <c r="K205" s="1351">
        <v>35000</v>
      </c>
      <c r="L205" s="1350"/>
      <c r="M205" s="1351">
        <f t="shared" si="27"/>
        <v>0</v>
      </c>
      <c r="N205" s="1350"/>
      <c r="O205" s="1351">
        <f t="shared" si="28"/>
        <v>0</v>
      </c>
      <c r="P205" s="1351">
        <f t="shared" si="30"/>
        <v>35000</v>
      </c>
      <c r="Q205" s="1351"/>
      <c r="R205" s="125"/>
      <c r="S205" s="1415"/>
    </row>
    <row r="206" spans="2:19" s="34" customFormat="1" ht="15.95" hidden="1" customHeight="1">
      <c r="B206" s="1345">
        <v>11</v>
      </c>
      <c r="C206" s="526">
        <v>41795</v>
      </c>
      <c r="D206" s="1274" t="s">
        <v>726</v>
      </c>
      <c r="E206" s="1350" t="s">
        <v>556</v>
      </c>
      <c r="F206" s="1350">
        <v>1</v>
      </c>
      <c r="G206" s="764">
        <v>56</v>
      </c>
      <c r="H206" s="1350">
        <f t="shared" si="29"/>
        <v>56</v>
      </c>
      <c r="I206" s="1352">
        <f t="shared" si="31"/>
        <v>28000</v>
      </c>
      <c r="J206" s="1350"/>
      <c r="K206" s="1351"/>
      <c r="L206" s="1350"/>
      <c r="M206" s="1351">
        <f t="shared" si="27"/>
        <v>0</v>
      </c>
      <c r="N206" s="1350"/>
      <c r="O206" s="1351">
        <f t="shared" si="28"/>
        <v>0</v>
      </c>
      <c r="P206" s="1351">
        <f t="shared" si="30"/>
        <v>28000</v>
      </c>
      <c r="Q206" s="1351"/>
      <c r="R206" s="125"/>
      <c r="S206" s="1415"/>
    </row>
    <row r="207" spans="2:19" s="34" customFormat="1" ht="15.95" hidden="1" customHeight="1">
      <c r="B207" s="1345">
        <v>12</v>
      </c>
      <c r="C207" s="526">
        <v>41796</v>
      </c>
      <c r="D207" s="1274" t="s">
        <v>559</v>
      </c>
      <c r="E207" s="1350" t="s">
        <v>426</v>
      </c>
      <c r="F207" s="1350">
        <v>1</v>
      </c>
      <c r="G207" s="764"/>
      <c r="H207" s="1350">
        <f t="shared" si="29"/>
        <v>0</v>
      </c>
      <c r="I207" s="1352">
        <f t="shared" si="31"/>
        <v>0</v>
      </c>
      <c r="J207" s="1350" t="s">
        <v>127</v>
      </c>
      <c r="K207" s="1351">
        <v>35000</v>
      </c>
      <c r="L207" s="1350"/>
      <c r="M207" s="1351">
        <f t="shared" ref="M207:M231" si="32">L207*10000</f>
        <v>0</v>
      </c>
      <c r="N207" s="1350"/>
      <c r="O207" s="1351">
        <f t="shared" ref="O207:O231" si="33">N207*15000</f>
        <v>0</v>
      </c>
      <c r="P207" s="1351">
        <f t="shared" si="30"/>
        <v>35000</v>
      </c>
      <c r="Q207" s="1351"/>
      <c r="R207" s="125"/>
      <c r="S207" s="1415"/>
    </row>
    <row r="208" spans="2:19" s="34" customFormat="1" ht="15.95" hidden="1" customHeight="1">
      <c r="B208" s="1345">
        <v>13</v>
      </c>
      <c r="C208" s="526">
        <v>41797</v>
      </c>
      <c r="D208" s="1274" t="s">
        <v>726</v>
      </c>
      <c r="E208" s="1350" t="s">
        <v>556</v>
      </c>
      <c r="F208" s="1350">
        <v>1</v>
      </c>
      <c r="G208" s="764">
        <v>56</v>
      </c>
      <c r="H208" s="1350">
        <f t="shared" si="29"/>
        <v>56</v>
      </c>
      <c r="I208" s="1352">
        <f t="shared" si="31"/>
        <v>28000</v>
      </c>
      <c r="J208" s="1350"/>
      <c r="K208" s="1351"/>
      <c r="L208" s="1350">
        <v>4</v>
      </c>
      <c r="M208" s="1351">
        <f t="shared" si="32"/>
        <v>40000</v>
      </c>
      <c r="N208" s="1350"/>
      <c r="O208" s="1351">
        <f t="shared" si="33"/>
        <v>0</v>
      </c>
      <c r="P208" s="1351">
        <f t="shared" si="30"/>
        <v>68000</v>
      </c>
      <c r="Q208" s="1351"/>
      <c r="R208" s="125"/>
      <c r="S208" s="1415"/>
    </row>
    <row r="209" spans="2:19" s="34" customFormat="1" ht="15.95" hidden="1" customHeight="1">
      <c r="B209" s="1345">
        <v>14</v>
      </c>
      <c r="C209" s="387">
        <v>41798</v>
      </c>
      <c r="D209" s="1272" t="s">
        <v>716</v>
      </c>
      <c r="E209" s="1350"/>
      <c r="F209" s="1350"/>
      <c r="G209" s="764"/>
      <c r="H209" s="1350">
        <f t="shared" si="29"/>
        <v>0</v>
      </c>
      <c r="I209" s="1352">
        <f t="shared" si="31"/>
        <v>0</v>
      </c>
      <c r="J209" s="1350"/>
      <c r="K209" s="1351"/>
      <c r="L209" s="1350"/>
      <c r="M209" s="1351">
        <f t="shared" si="32"/>
        <v>0</v>
      </c>
      <c r="N209" s="1350"/>
      <c r="O209" s="1351">
        <f t="shared" si="33"/>
        <v>0</v>
      </c>
      <c r="P209" s="1351">
        <f t="shared" si="30"/>
        <v>0</v>
      </c>
      <c r="Q209" s="1351"/>
      <c r="R209" s="125"/>
      <c r="S209" s="1415"/>
    </row>
    <row r="210" spans="2:19" s="34" customFormat="1" ht="15.95" hidden="1" customHeight="1">
      <c r="B210" s="1345">
        <v>15</v>
      </c>
      <c r="C210" s="526">
        <v>41799</v>
      </c>
      <c r="D210" s="1274" t="s">
        <v>726</v>
      </c>
      <c r="E210" s="1350" t="s">
        <v>556</v>
      </c>
      <c r="F210" s="1350">
        <v>1</v>
      </c>
      <c r="G210" s="764">
        <v>56</v>
      </c>
      <c r="H210" s="1350">
        <f t="shared" si="29"/>
        <v>56</v>
      </c>
      <c r="I210" s="1352">
        <f t="shared" si="31"/>
        <v>28000</v>
      </c>
      <c r="J210" s="1350"/>
      <c r="K210" s="1351"/>
      <c r="L210" s="1350">
        <v>2</v>
      </c>
      <c r="M210" s="1351">
        <f t="shared" si="32"/>
        <v>20000</v>
      </c>
      <c r="N210" s="1350"/>
      <c r="O210" s="1351">
        <f t="shared" si="33"/>
        <v>0</v>
      </c>
      <c r="P210" s="1351">
        <f t="shared" si="30"/>
        <v>48000</v>
      </c>
      <c r="Q210" s="1351"/>
      <c r="R210" s="125"/>
      <c r="S210" s="1415"/>
    </row>
    <row r="211" spans="2:19" s="34" customFormat="1" ht="15.95" hidden="1" customHeight="1">
      <c r="B211" s="1345">
        <v>16</v>
      </c>
      <c r="C211" s="526">
        <v>41800</v>
      </c>
      <c r="D211" s="1274" t="s">
        <v>555</v>
      </c>
      <c r="E211" s="1350" t="s">
        <v>556</v>
      </c>
      <c r="F211" s="1350">
        <v>2</v>
      </c>
      <c r="G211" s="764">
        <v>30</v>
      </c>
      <c r="H211" s="1350">
        <f t="shared" si="29"/>
        <v>60</v>
      </c>
      <c r="I211" s="1352">
        <f t="shared" si="31"/>
        <v>30000</v>
      </c>
      <c r="J211" s="1350"/>
      <c r="K211" s="1351"/>
      <c r="L211" s="1350">
        <v>2</v>
      </c>
      <c r="M211" s="1351">
        <f t="shared" si="32"/>
        <v>20000</v>
      </c>
      <c r="N211" s="1350"/>
      <c r="O211" s="1351">
        <f t="shared" si="33"/>
        <v>0</v>
      </c>
      <c r="P211" s="1351">
        <f t="shared" si="30"/>
        <v>50000</v>
      </c>
      <c r="Q211" s="1351"/>
      <c r="R211" s="125"/>
      <c r="S211" s="1415"/>
    </row>
    <row r="212" spans="2:19" s="34" customFormat="1" ht="15.95" hidden="1" customHeight="1">
      <c r="B212" s="1345">
        <v>17</v>
      </c>
      <c r="C212" s="526">
        <v>41801</v>
      </c>
      <c r="D212" s="1274" t="s">
        <v>555</v>
      </c>
      <c r="E212" s="1350" t="s">
        <v>556</v>
      </c>
      <c r="F212" s="1350">
        <v>1</v>
      </c>
      <c r="G212" s="764">
        <v>30</v>
      </c>
      <c r="H212" s="1350">
        <f t="shared" si="29"/>
        <v>30</v>
      </c>
      <c r="I212" s="1352">
        <f t="shared" si="31"/>
        <v>15000</v>
      </c>
      <c r="J212" s="1350"/>
      <c r="K212" s="1351"/>
      <c r="L212" s="1350">
        <v>2</v>
      </c>
      <c r="M212" s="1351">
        <f t="shared" si="32"/>
        <v>20000</v>
      </c>
      <c r="N212" s="1350"/>
      <c r="O212" s="1351">
        <f t="shared" si="33"/>
        <v>0</v>
      </c>
      <c r="P212" s="1351">
        <f t="shared" si="30"/>
        <v>35000</v>
      </c>
      <c r="Q212" s="1351"/>
      <c r="R212" s="125"/>
      <c r="S212" s="1415"/>
    </row>
    <row r="213" spans="2:19" s="34" customFormat="1" ht="15.95" hidden="1" customHeight="1">
      <c r="B213" s="1345">
        <v>18</v>
      </c>
      <c r="C213" s="526">
        <v>41802</v>
      </c>
      <c r="D213" s="1274" t="s">
        <v>555</v>
      </c>
      <c r="E213" s="1350" t="s">
        <v>556</v>
      </c>
      <c r="F213" s="1350">
        <v>1</v>
      </c>
      <c r="G213" s="764">
        <v>30</v>
      </c>
      <c r="H213" s="1350">
        <f t="shared" si="29"/>
        <v>30</v>
      </c>
      <c r="I213" s="1352">
        <f t="shared" si="31"/>
        <v>15000</v>
      </c>
      <c r="J213" s="1350"/>
      <c r="K213" s="1351"/>
      <c r="L213" s="1350">
        <v>3</v>
      </c>
      <c r="M213" s="1351">
        <f t="shared" si="32"/>
        <v>30000</v>
      </c>
      <c r="N213" s="1350"/>
      <c r="O213" s="1351">
        <f t="shared" si="33"/>
        <v>0</v>
      </c>
      <c r="P213" s="1351">
        <f t="shared" si="30"/>
        <v>45000</v>
      </c>
      <c r="Q213" s="1351"/>
      <c r="R213" s="125"/>
      <c r="S213" s="1415"/>
    </row>
    <row r="214" spans="2:19" s="34" customFormat="1" ht="15.95" hidden="1" customHeight="1">
      <c r="B214" s="3067">
        <v>19</v>
      </c>
      <c r="C214" s="526">
        <v>41803</v>
      </c>
      <c r="D214" s="611" t="s">
        <v>133</v>
      </c>
      <c r="E214" s="1350"/>
      <c r="F214" s="1350"/>
      <c r="G214" s="764"/>
      <c r="H214" s="1350">
        <f t="shared" si="29"/>
        <v>0</v>
      </c>
      <c r="I214" s="1352">
        <f t="shared" si="31"/>
        <v>0</v>
      </c>
      <c r="J214" s="1350"/>
      <c r="K214" s="1351"/>
      <c r="L214" s="1350"/>
      <c r="M214" s="1351">
        <f t="shared" si="32"/>
        <v>0</v>
      </c>
      <c r="N214" s="1350"/>
      <c r="O214" s="1351">
        <f t="shared" si="33"/>
        <v>0</v>
      </c>
      <c r="P214" s="1351">
        <f t="shared" si="30"/>
        <v>0</v>
      </c>
      <c r="Q214" s="1351"/>
      <c r="R214" s="125"/>
      <c r="S214" s="1415"/>
    </row>
    <row r="215" spans="2:19" s="34" customFormat="1" ht="15.95" hidden="1" customHeight="1">
      <c r="B215" s="3067"/>
      <c r="C215" s="526">
        <v>41803</v>
      </c>
      <c r="D215" s="1274" t="s">
        <v>600</v>
      </c>
      <c r="E215" s="1350" t="s">
        <v>39</v>
      </c>
      <c r="F215" s="1350">
        <v>1</v>
      </c>
      <c r="G215" s="764">
        <v>150</v>
      </c>
      <c r="H215" s="1350">
        <f t="shared" si="29"/>
        <v>150</v>
      </c>
      <c r="I215" s="1352">
        <f t="shared" si="31"/>
        <v>75000</v>
      </c>
      <c r="J215" s="1350"/>
      <c r="K215" s="1351"/>
      <c r="L215" s="1350">
        <v>5.5</v>
      </c>
      <c r="M215" s="1351">
        <f t="shared" si="32"/>
        <v>55000</v>
      </c>
      <c r="N215" s="1350"/>
      <c r="O215" s="1351">
        <f t="shared" si="33"/>
        <v>0</v>
      </c>
      <c r="P215" s="1351">
        <f t="shared" si="30"/>
        <v>130000</v>
      </c>
      <c r="Q215" s="1351"/>
      <c r="R215" s="125"/>
      <c r="S215" s="1415"/>
    </row>
    <row r="216" spans="2:19" s="34" customFormat="1" ht="15.95" hidden="1" customHeight="1">
      <c r="B216" s="3067">
        <v>20</v>
      </c>
      <c r="C216" s="526">
        <v>41804</v>
      </c>
      <c r="D216" s="1274" t="s">
        <v>555</v>
      </c>
      <c r="E216" s="1350" t="s">
        <v>556</v>
      </c>
      <c r="F216" s="1350">
        <v>1</v>
      </c>
      <c r="G216" s="764">
        <v>30</v>
      </c>
      <c r="H216" s="1350">
        <f t="shared" si="29"/>
        <v>30</v>
      </c>
      <c r="I216" s="1352">
        <f t="shared" si="31"/>
        <v>15000</v>
      </c>
      <c r="J216" s="1350"/>
      <c r="K216" s="1351"/>
      <c r="L216" s="1350"/>
      <c r="M216" s="1351">
        <f t="shared" si="32"/>
        <v>0</v>
      </c>
      <c r="N216" s="1350"/>
      <c r="O216" s="1351">
        <f t="shared" si="33"/>
        <v>0</v>
      </c>
      <c r="P216" s="1351">
        <f t="shared" si="30"/>
        <v>15000</v>
      </c>
      <c r="Q216" s="1351"/>
      <c r="R216" s="125"/>
      <c r="S216" s="1415"/>
    </row>
    <row r="217" spans="2:19" s="34" customFormat="1" ht="15.95" hidden="1" customHeight="1">
      <c r="B217" s="3067"/>
      <c r="C217" s="526">
        <v>41804</v>
      </c>
      <c r="D217" s="611" t="s">
        <v>133</v>
      </c>
      <c r="E217" s="1350"/>
      <c r="F217" s="1350"/>
      <c r="G217" s="764"/>
      <c r="H217" s="1350">
        <f t="shared" si="29"/>
        <v>0</v>
      </c>
      <c r="I217" s="1352">
        <f t="shared" si="31"/>
        <v>0</v>
      </c>
      <c r="J217" s="1350"/>
      <c r="K217" s="1351"/>
      <c r="L217" s="1350">
        <v>2</v>
      </c>
      <c r="M217" s="1351">
        <f t="shared" si="32"/>
        <v>20000</v>
      </c>
      <c r="N217" s="1350"/>
      <c r="O217" s="1351">
        <f t="shared" si="33"/>
        <v>0</v>
      </c>
      <c r="P217" s="1351">
        <f t="shared" si="30"/>
        <v>20000</v>
      </c>
      <c r="Q217" s="1351"/>
      <c r="R217" s="125"/>
      <c r="S217" s="1415"/>
    </row>
    <row r="218" spans="2:19" s="1427" customFormat="1" ht="15.95" hidden="1" customHeight="1">
      <c r="B218" s="3067"/>
      <c r="C218" s="526">
        <v>41804</v>
      </c>
      <c r="D218" s="1426" t="s">
        <v>731</v>
      </c>
      <c r="E218" s="1350" t="s">
        <v>39</v>
      </c>
      <c r="F218" s="1350">
        <v>1</v>
      </c>
      <c r="G218" s="764">
        <v>150</v>
      </c>
      <c r="H218" s="1350">
        <f t="shared" si="29"/>
        <v>150</v>
      </c>
      <c r="I218" s="1352">
        <f t="shared" si="31"/>
        <v>75000</v>
      </c>
      <c r="J218" s="1350"/>
      <c r="K218" s="1351"/>
      <c r="L218" s="1350">
        <v>4</v>
      </c>
      <c r="M218" s="1351">
        <f t="shared" si="32"/>
        <v>40000</v>
      </c>
      <c r="N218" s="1350">
        <v>2</v>
      </c>
      <c r="O218" s="1351">
        <f t="shared" si="33"/>
        <v>30000</v>
      </c>
      <c r="P218" s="1351">
        <f t="shared" si="30"/>
        <v>145000</v>
      </c>
      <c r="Q218" s="1351"/>
      <c r="R218" s="125"/>
    </row>
    <row r="219" spans="2:19" s="34" customFormat="1" ht="15.95" hidden="1" customHeight="1">
      <c r="B219" s="1345">
        <v>21</v>
      </c>
      <c r="C219" s="387">
        <v>41805</v>
      </c>
      <c r="D219" s="1274" t="s">
        <v>555</v>
      </c>
      <c r="E219" s="1350" t="s">
        <v>556</v>
      </c>
      <c r="F219" s="1350">
        <v>1</v>
      </c>
      <c r="G219" s="764">
        <v>30</v>
      </c>
      <c r="H219" s="1350">
        <f t="shared" si="29"/>
        <v>30</v>
      </c>
      <c r="I219" s="1352">
        <f t="shared" si="31"/>
        <v>15000</v>
      </c>
      <c r="J219" s="1350"/>
      <c r="K219" s="1351"/>
      <c r="L219" s="1350">
        <v>5</v>
      </c>
      <c r="M219" s="1351">
        <f t="shared" si="32"/>
        <v>50000</v>
      </c>
      <c r="N219" s="1350"/>
      <c r="O219" s="1351">
        <f t="shared" si="33"/>
        <v>0</v>
      </c>
      <c r="P219" s="1351">
        <f t="shared" si="30"/>
        <v>65000</v>
      </c>
      <c r="Q219" s="1351"/>
      <c r="R219" s="125"/>
      <c r="S219" s="1415"/>
    </row>
    <row r="220" spans="2:19" s="34" customFormat="1" ht="15.95" hidden="1" customHeight="1">
      <c r="B220" s="3067">
        <v>22</v>
      </c>
      <c r="C220" s="526">
        <v>41806</v>
      </c>
      <c r="D220" s="611" t="s">
        <v>133</v>
      </c>
      <c r="E220" s="1350"/>
      <c r="F220" s="1350"/>
      <c r="G220" s="764"/>
      <c r="H220" s="1350">
        <f t="shared" si="29"/>
        <v>0</v>
      </c>
      <c r="I220" s="1352">
        <f t="shared" si="31"/>
        <v>0</v>
      </c>
      <c r="J220" s="1350"/>
      <c r="K220" s="1351"/>
      <c r="L220" s="1350"/>
      <c r="M220" s="1351">
        <f t="shared" si="32"/>
        <v>0</v>
      </c>
      <c r="N220" s="1350"/>
      <c r="O220" s="1351">
        <f t="shared" si="33"/>
        <v>0</v>
      </c>
      <c r="P220" s="1351">
        <f t="shared" si="30"/>
        <v>0</v>
      </c>
      <c r="Q220" s="1351"/>
      <c r="R220" s="125"/>
      <c r="S220" s="1415"/>
    </row>
    <row r="221" spans="2:19" s="34" customFormat="1" ht="15.95" hidden="1" customHeight="1">
      <c r="B221" s="3067"/>
      <c r="C221" s="526">
        <v>41806</v>
      </c>
      <c r="D221" s="1274" t="s">
        <v>600</v>
      </c>
      <c r="E221" s="1350" t="s">
        <v>39</v>
      </c>
      <c r="F221" s="1350">
        <v>1</v>
      </c>
      <c r="G221" s="764">
        <v>150</v>
      </c>
      <c r="H221" s="1350">
        <f t="shared" si="29"/>
        <v>150</v>
      </c>
      <c r="I221" s="1352">
        <f t="shared" si="31"/>
        <v>75000</v>
      </c>
      <c r="J221" s="1350"/>
      <c r="K221" s="1351"/>
      <c r="L221" s="1350">
        <v>6</v>
      </c>
      <c r="M221" s="1351">
        <f t="shared" si="32"/>
        <v>60000</v>
      </c>
      <c r="N221" s="1350"/>
      <c r="O221" s="1351">
        <f t="shared" si="33"/>
        <v>0</v>
      </c>
      <c r="P221" s="1351">
        <f t="shared" si="30"/>
        <v>135000</v>
      </c>
      <c r="Q221" s="1351"/>
      <c r="R221" s="125"/>
      <c r="S221" s="1415"/>
    </row>
    <row r="222" spans="2:19" s="34" customFormat="1" ht="15.95" hidden="1" customHeight="1">
      <c r="B222" s="1345">
        <v>23</v>
      </c>
      <c r="C222" s="526">
        <v>41807</v>
      </c>
      <c r="D222" s="1274" t="s">
        <v>555</v>
      </c>
      <c r="E222" s="1350" t="s">
        <v>556</v>
      </c>
      <c r="F222" s="1350">
        <v>1</v>
      </c>
      <c r="G222" s="764">
        <v>30</v>
      </c>
      <c r="H222" s="1350">
        <f t="shared" si="29"/>
        <v>30</v>
      </c>
      <c r="I222" s="1352">
        <f t="shared" si="31"/>
        <v>15000</v>
      </c>
      <c r="J222" s="1350"/>
      <c r="K222" s="1351"/>
      <c r="L222" s="1350"/>
      <c r="M222" s="1351">
        <f t="shared" si="32"/>
        <v>0</v>
      </c>
      <c r="N222" s="1350"/>
      <c r="O222" s="1351">
        <f t="shared" si="33"/>
        <v>0</v>
      </c>
      <c r="P222" s="1351">
        <f t="shared" si="30"/>
        <v>15000</v>
      </c>
      <c r="Q222" s="1351"/>
      <c r="R222" s="125"/>
      <c r="S222" s="1415"/>
    </row>
    <row r="223" spans="2:19" s="34" customFormat="1" ht="15.95" hidden="1" customHeight="1">
      <c r="B223" s="3067">
        <v>24</v>
      </c>
      <c r="C223" s="526">
        <v>41808</v>
      </c>
      <c r="D223" s="611" t="s">
        <v>133</v>
      </c>
      <c r="E223" s="1350"/>
      <c r="F223" s="1350"/>
      <c r="G223" s="764"/>
      <c r="H223" s="1350">
        <f t="shared" si="29"/>
        <v>0</v>
      </c>
      <c r="I223" s="1352">
        <f t="shared" si="31"/>
        <v>0</v>
      </c>
      <c r="J223" s="1350"/>
      <c r="K223" s="1351"/>
      <c r="L223" s="1350"/>
      <c r="M223" s="1351">
        <f t="shared" si="32"/>
        <v>0</v>
      </c>
      <c r="N223" s="1350"/>
      <c r="O223" s="1351">
        <f t="shared" si="33"/>
        <v>0</v>
      </c>
      <c r="P223" s="1351">
        <f t="shared" si="30"/>
        <v>0</v>
      </c>
      <c r="Q223" s="1351"/>
      <c r="R223" s="125"/>
      <c r="S223" s="1415"/>
    </row>
    <row r="224" spans="2:19" s="34" customFormat="1" ht="15.95" hidden="1" customHeight="1">
      <c r="B224" s="3067"/>
      <c r="C224" s="526">
        <v>41808</v>
      </c>
      <c r="D224" s="1274" t="s">
        <v>764</v>
      </c>
      <c r="E224" s="1350" t="s">
        <v>39</v>
      </c>
      <c r="F224" s="1350">
        <v>1</v>
      </c>
      <c r="G224" s="764">
        <v>150</v>
      </c>
      <c r="H224" s="1350">
        <f t="shared" si="29"/>
        <v>150</v>
      </c>
      <c r="I224" s="1352">
        <f t="shared" si="31"/>
        <v>75000</v>
      </c>
      <c r="J224" s="1350"/>
      <c r="K224" s="1351"/>
      <c r="L224" s="1350">
        <v>5</v>
      </c>
      <c r="M224" s="1351">
        <f t="shared" si="32"/>
        <v>50000</v>
      </c>
      <c r="N224" s="1350"/>
      <c r="O224" s="1351">
        <f t="shared" si="33"/>
        <v>0</v>
      </c>
      <c r="P224" s="1351">
        <f t="shared" si="30"/>
        <v>125000</v>
      </c>
      <c r="Q224" s="1351"/>
      <c r="R224" s="125"/>
      <c r="S224" s="1415"/>
    </row>
    <row r="225" spans="1:19" s="34" customFormat="1" ht="15.95" hidden="1" customHeight="1">
      <c r="B225" s="1345">
        <v>25</v>
      </c>
      <c r="C225" s="526">
        <v>41809</v>
      </c>
      <c r="D225" s="1274" t="s">
        <v>555</v>
      </c>
      <c r="E225" s="1350" t="s">
        <v>556</v>
      </c>
      <c r="F225" s="1350">
        <v>1</v>
      </c>
      <c r="G225" s="764">
        <v>30</v>
      </c>
      <c r="H225" s="1350">
        <f t="shared" si="29"/>
        <v>30</v>
      </c>
      <c r="I225" s="1352">
        <f t="shared" si="31"/>
        <v>15000</v>
      </c>
      <c r="J225" s="1350"/>
      <c r="K225" s="1351"/>
      <c r="L225" s="1350"/>
      <c r="M225" s="1351">
        <f t="shared" si="32"/>
        <v>0</v>
      </c>
      <c r="N225" s="1350"/>
      <c r="O225" s="1351">
        <f t="shared" si="33"/>
        <v>0</v>
      </c>
      <c r="P225" s="1351">
        <f t="shared" si="30"/>
        <v>15000</v>
      </c>
      <c r="Q225" s="1351"/>
      <c r="R225" s="125"/>
      <c r="S225" s="1415"/>
    </row>
    <row r="226" spans="1:19" s="34" customFormat="1" ht="15.95" hidden="1" customHeight="1">
      <c r="B226" s="1345">
        <v>26</v>
      </c>
      <c r="C226" s="526">
        <v>41810</v>
      </c>
      <c r="D226" s="1274" t="s">
        <v>726</v>
      </c>
      <c r="E226" s="1350" t="s">
        <v>556</v>
      </c>
      <c r="F226" s="1350">
        <v>1</v>
      </c>
      <c r="G226" s="764">
        <v>56</v>
      </c>
      <c r="H226" s="1350">
        <f t="shared" si="29"/>
        <v>56</v>
      </c>
      <c r="I226" s="1352">
        <f t="shared" si="31"/>
        <v>28000</v>
      </c>
      <c r="J226" s="1350"/>
      <c r="K226" s="1351"/>
      <c r="L226" s="1350">
        <v>6</v>
      </c>
      <c r="M226" s="1351">
        <f t="shared" si="32"/>
        <v>60000</v>
      </c>
      <c r="N226" s="1350"/>
      <c r="O226" s="1351">
        <f t="shared" si="33"/>
        <v>0</v>
      </c>
      <c r="P226" s="1351">
        <f t="shared" si="30"/>
        <v>88000</v>
      </c>
      <c r="Q226" s="1351"/>
      <c r="R226" s="125"/>
      <c r="S226" s="1415"/>
    </row>
    <row r="227" spans="1:19" s="34" customFormat="1" ht="15.95" hidden="1" customHeight="1">
      <c r="B227" s="1345">
        <v>27</v>
      </c>
      <c r="C227" s="526">
        <v>41811</v>
      </c>
      <c r="D227" s="1274" t="s">
        <v>765</v>
      </c>
      <c r="E227" s="1350" t="s">
        <v>556</v>
      </c>
      <c r="F227" s="1350">
        <v>1</v>
      </c>
      <c r="G227" s="764">
        <v>56</v>
      </c>
      <c r="H227" s="1350">
        <f t="shared" si="29"/>
        <v>56</v>
      </c>
      <c r="I227" s="1352">
        <f t="shared" si="31"/>
        <v>28000</v>
      </c>
      <c r="J227" s="1350"/>
      <c r="K227" s="1351"/>
      <c r="L227" s="1350"/>
      <c r="M227" s="1351">
        <f t="shared" si="32"/>
        <v>0</v>
      </c>
      <c r="N227" s="1350"/>
      <c r="O227" s="1351">
        <f t="shared" si="33"/>
        <v>0</v>
      </c>
      <c r="P227" s="1351">
        <f t="shared" si="30"/>
        <v>28000</v>
      </c>
      <c r="Q227" s="1351"/>
      <c r="R227" s="125"/>
      <c r="S227" s="1415"/>
    </row>
    <row r="228" spans="1:19" s="34" customFormat="1" ht="15.95" hidden="1" customHeight="1">
      <c r="B228" s="1345">
        <v>28</v>
      </c>
      <c r="C228" s="387">
        <v>41812</v>
      </c>
      <c r="D228" s="1274" t="s">
        <v>726</v>
      </c>
      <c r="E228" s="1350" t="s">
        <v>556</v>
      </c>
      <c r="F228" s="1350">
        <v>1</v>
      </c>
      <c r="G228" s="764">
        <v>56</v>
      </c>
      <c r="H228" s="1350">
        <f t="shared" si="29"/>
        <v>56</v>
      </c>
      <c r="I228" s="1352">
        <f t="shared" si="31"/>
        <v>28000</v>
      </c>
      <c r="J228" s="1350"/>
      <c r="K228" s="1351"/>
      <c r="L228" s="1350">
        <v>6</v>
      </c>
      <c r="M228" s="1351">
        <f t="shared" si="32"/>
        <v>60000</v>
      </c>
      <c r="N228" s="1350"/>
      <c r="O228" s="1351">
        <f t="shared" si="33"/>
        <v>0</v>
      </c>
      <c r="P228" s="1351">
        <f t="shared" si="30"/>
        <v>88000</v>
      </c>
      <c r="Q228" s="1351"/>
      <c r="R228" s="125"/>
      <c r="S228" s="1415"/>
    </row>
    <row r="229" spans="1:19" s="34" customFormat="1" ht="15.95" hidden="1" customHeight="1">
      <c r="B229" s="1345">
        <v>29</v>
      </c>
      <c r="C229" s="526">
        <v>41813</v>
      </c>
      <c r="D229" s="1274" t="s">
        <v>605</v>
      </c>
      <c r="E229" s="1350" t="s">
        <v>426</v>
      </c>
      <c r="F229" s="1350">
        <v>4</v>
      </c>
      <c r="G229" s="764"/>
      <c r="H229" s="1350">
        <f t="shared" si="29"/>
        <v>0</v>
      </c>
      <c r="I229" s="1352">
        <f t="shared" si="31"/>
        <v>0</v>
      </c>
      <c r="J229" s="1350" t="s">
        <v>127</v>
      </c>
      <c r="K229" s="1351">
        <v>20000</v>
      </c>
      <c r="L229" s="1350"/>
      <c r="M229" s="1351">
        <f t="shared" si="32"/>
        <v>0</v>
      </c>
      <c r="N229" s="1350"/>
      <c r="O229" s="1351">
        <f t="shared" si="33"/>
        <v>0</v>
      </c>
      <c r="P229" s="1351">
        <f t="shared" si="30"/>
        <v>20000</v>
      </c>
      <c r="Q229" s="1351"/>
      <c r="R229" s="125"/>
      <c r="S229" s="1415"/>
    </row>
    <row r="230" spans="1:19" s="34" customFormat="1" ht="15.95" hidden="1" customHeight="1">
      <c r="B230" s="1345">
        <v>30</v>
      </c>
      <c r="C230" s="526">
        <v>41814</v>
      </c>
      <c r="D230" s="1274" t="s">
        <v>726</v>
      </c>
      <c r="E230" s="1350" t="s">
        <v>556</v>
      </c>
      <c r="F230" s="1350">
        <v>1</v>
      </c>
      <c r="G230" s="764">
        <v>56</v>
      </c>
      <c r="H230" s="1350">
        <f t="shared" si="29"/>
        <v>56</v>
      </c>
      <c r="I230" s="1352">
        <f t="shared" si="31"/>
        <v>28000</v>
      </c>
      <c r="J230" s="1350"/>
      <c r="K230" s="1351"/>
      <c r="L230" s="1350">
        <v>2</v>
      </c>
      <c r="M230" s="1351">
        <f t="shared" si="32"/>
        <v>20000</v>
      </c>
      <c r="N230" s="1350"/>
      <c r="O230" s="1351">
        <f t="shared" si="33"/>
        <v>0</v>
      </c>
      <c r="P230" s="1351">
        <f t="shared" si="30"/>
        <v>48000</v>
      </c>
      <c r="Q230" s="1351"/>
      <c r="R230" s="125"/>
      <c r="S230" s="1415"/>
    </row>
    <row r="231" spans="1:19" s="34" customFormat="1" ht="15.95" hidden="1" customHeight="1" thickBot="1">
      <c r="B231" s="959">
        <v>31</v>
      </c>
      <c r="C231" s="791">
        <v>41815</v>
      </c>
      <c r="D231" s="1275" t="s">
        <v>726</v>
      </c>
      <c r="E231" s="1355" t="s">
        <v>556</v>
      </c>
      <c r="F231" s="1355">
        <v>1</v>
      </c>
      <c r="G231" s="765">
        <v>56</v>
      </c>
      <c r="H231" s="1355">
        <f t="shared" si="29"/>
        <v>56</v>
      </c>
      <c r="I231" s="1353">
        <f t="shared" si="31"/>
        <v>28000</v>
      </c>
      <c r="J231" s="1355"/>
      <c r="K231" s="767"/>
      <c r="L231" s="1355"/>
      <c r="M231" s="767">
        <f t="shared" si="32"/>
        <v>0</v>
      </c>
      <c r="N231" s="1355"/>
      <c r="O231" s="767">
        <f t="shared" si="33"/>
        <v>0</v>
      </c>
      <c r="P231" s="767">
        <f t="shared" si="30"/>
        <v>28000</v>
      </c>
      <c r="Q231" s="767"/>
      <c r="R231" s="792"/>
      <c r="S231" s="1415"/>
    </row>
    <row r="232" spans="1:19" s="40" customFormat="1" ht="15.95" hidden="1" customHeight="1">
      <c r="B232" s="1793">
        <v>1</v>
      </c>
      <c r="C232" s="1794">
        <v>41816</v>
      </c>
      <c r="D232" s="1462" t="s">
        <v>786</v>
      </c>
      <c r="E232" s="1463" t="s">
        <v>556</v>
      </c>
      <c r="F232" s="1463">
        <v>1</v>
      </c>
      <c r="G232" s="1464">
        <v>56</v>
      </c>
      <c r="H232" s="1463">
        <v>56</v>
      </c>
      <c r="I232" s="1795">
        <v>28000</v>
      </c>
      <c r="J232" s="1463"/>
      <c r="K232" s="1796"/>
      <c r="L232" s="1463"/>
      <c r="M232" s="1796">
        <v>0</v>
      </c>
      <c r="N232" s="1463"/>
      <c r="O232" s="1796">
        <v>0</v>
      </c>
      <c r="P232" s="1796">
        <v>28000</v>
      </c>
      <c r="Q232" s="1796"/>
      <c r="R232" s="1797"/>
    </row>
    <row r="233" spans="1:19" s="40" customFormat="1" ht="15.95" hidden="1" customHeight="1">
      <c r="B233" s="1798">
        <v>2</v>
      </c>
      <c r="C233" s="1799">
        <v>41817</v>
      </c>
      <c r="D233" s="1800" t="s">
        <v>336</v>
      </c>
      <c r="E233" s="1801" t="s">
        <v>263</v>
      </c>
      <c r="F233" s="1801"/>
      <c r="G233" s="1801"/>
      <c r="H233" s="1470">
        <v>0</v>
      </c>
      <c r="I233" s="1802">
        <v>0</v>
      </c>
      <c r="J233" s="1801"/>
      <c r="K233" s="1803"/>
      <c r="L233" s="1801"/>
      <c r="M233" s="1804">
        <v>0</v>
      </c>
      <c r="N233" s="1805"/>
      <c r="O233" s="1804">
        <v>0</v>
      </c>
      <c r="P233" s="1804">
        <v>0</v>
      </c>
      <c r="Q233" s="1803"/>
      <c r="R233" s="1806"/>
    </row>
    <row r="234" spans="1:19" s="40" customFormat="1" ht="15.95" hidden="1" customHeight="1">
      <c r="B234" s="1798">
        <v>3</v>
      </c>
      <c r="C234" s="1799">
        <v>41818</v>
      </c>
      <c r="D234" s="1807" t="s">
        <v>726</v>
      </c>
      <c r="E234" s="1801" t="s">
        <v>556</v>
      </c>
      <c r="F234" s="1801">
        <v>1</v>
      </c>
      <c r="G234" s="1801">
        <v>56</v>
      </c>
      <c r="H234" s="1470">
        <v>56</v>
      </c>
      <c r="I234" s="1802">
        <v>28000</v>
      </c>
      <c r="J234" s="1801"/>
      <c r="K234" s="1803"/>
      <c r="L234" s="1801"/>
      <c r="M234" s="1804">
        <v>0</v>
      </c>
      <c r="N234" s="1805"/>
      <c r="O234" s="1804">
        <v>0</v>
      </c>
      <c r="P234" s="1804">
        <v>28000</v>
      </c>
      <c r="Q234" s="1803"/>
      <c r="R234" s="1806"/>
    </row>
    <row r="235" spans="1:19" s="40" customFormat="1" ht="15.95" hidden="1" customHeight="1">
      <c r="B235" s="1798">
        <v>4</v>
      </c>
      <c r="C235" s="1808">
        <v>41819</v>
      </c>
      <c r="D235" s="1800" t="s">
        <v>336</v>
      </c>
      <c r="E235" s="1809" t="s">
        <v>263</v>
      </c>
      <c r="F235" s="1801"/>
      <c r="G235" s="1801"/>
      <c r="H235" s="1470">
        <v>0</v>
      </c>
      <c r="I235" s="1802">
        <v>0</v>
      </c>
      <c r="J235" s="1801"/>
      <c r="K235" s="1803"/>
      <c r="L235" s="1801"/>
      <c r="M235" s="1804">
        <v>0</v>
      </c>
      <c r="N235" s="1805"/>
      <c r="O235" s="1804">
        <v>0</v>
      </c>
      <c r="P235" s="1804">
        <v>0</v>
      </c>
      <c r="Q235" s="1803"/>
      <c r="R235" s="1806"/>
    </row>
    <row r="236" spans="1:19" s="40" customFormat="1" ht="15.95" hidden="1" customHeight="1">
      <c r="B236" s="1798">
        <v>5</v>
      </c>
      <c r="C236" s="1799">
        <v>41820</v>
      </c>
      <c r="D236" s="1807" t="s">
        <v>726</v>
      </c>
      <c r="E236" s="1801" t="s">
        <v>556</v>
      </c>
      <c r="F236" s="1801">
        <v>1</v>
      </c>
      <c r="G236" s="1801">
        <v>56</v>
      </c>
      <c r="H236" s="1470">
        <v>56</v>
      </c>
      <c r="I236" s="1802">
        <v>28000</v>
      </c>
      <c r="J236" s="1801"/>
      <c r="K236" s="1803"/>
      <c r="L236" s="1801"/>
      <c r="M236" s="1804">
        <v>0</v>
      </c>
      <c r="N236" s="1805"/>
      <c r="O236" s="1804">
        <v>0</v>
      </c>
      <c r="P236" s="1804">
        <v>28000</v>
      </c>
      <c r="Q236" s="1803"/>
      <c r="R236" s="1806"/>
    </row>
    <row r="237" spans="1:19" s="40" customFormat="1" ht="15.95" hidden="1" customHeight="1">
      <c r="B237" s="1798">
        <v>6</v>
      </c>
      <c r="C237" s="1799">
        <v>41821</v>
      </c>
      <c r="D237" s="1807" t="s">
        <v>726</v>
      </c>
      <c r="E237" s="1801" t="s">
        <v>556</v>
      </c>
      <c r="F237" s="1801">
        <v>1</v>
      </c>
      <c r="G237" s="1801">
        <v>55</v>
      </c>
      <c r="H237" s="1470">
        <v>55</v>
      </c>
      <c r="I237" s="1802">
        <v>27500</v>
      </c>
      <c r="J237" s="1801"/>
      <c r="K237" s="1803"/>
      <c r="L237" s="1801"/>
      <c r="M237" s="1804">
        <v>0</v>
      </c>
      <c r="N237" s="1805"/>
      <c r="O237" s="1804">
        <v>0</v>
      </c>
      <c r="P237" s="1804">
        <v>27500</v>
      </c>
      <c r="Q237" s="1803"/>
      <c r="R237" s="1806"/>
    </row>
    <row r="238" spans="1:19" s="40" customFormat="1" ht="15.95" hidden="1" customHeight="1">
      <c r="B238" s="1798">
        <v>7</v>
      </c>
      <c r="C238" s="1799">
        <v>41822</v>
      </c>
      <c r="D238" s="1800" t="s">
        <v>336</v>
      </c>
      <c r="E238" s="1809" t="s">
        <v>263</v>
      </c>
      <c r="F238" s="1801"/>
      <c r="G238" s="1801"/>
      <c r="H238" s="1470">
        <v>0</v>
      </c>
      <c r="I238" s="1802">
        <v>0</v>
      </c>
      <c r="J238" s="1801"/>
      <c r="K238" s="1803"/>
      <c r="L238" s="1801"/>
      <c r="M238" s="1804">
        <v>0</v>
      </c>
      <c r="N238" s="1805"/>
      <c r="O238" s="1804">
        <v>0</v>
      </c>
      <c r="P238" s="1804">
        <v>0</v>
      </c>
      <c r="Q238" s="1803"/>
      <c r="R238" s="1806"/>
    </row>
    <row r="239" spans="1:19" customFormat="1" ht="15.95" hidden="1" customHeight="1">
      <c r="A239" s="40"/>
      <c r="B239" s="1798">
        <v>8</v>
      </c>
      <c r="C239" s="1799">
        <v>41823</v>
      </c>
      <c r="D239" s="1807" t="s">
        <v>726</v>
      </c>
      <c r="E239" s="1801" t="s">
        <v>556</v>
      </c>
      <c r="F239" s="1801">
        <v>1</v>
      </c>
      <c r="G239" s="1801">
        <v>55</v>
      </c>
      <c r="H239" s="1470">
        <v>55</v>
      </c>
      <c r="I239" s="1802">
        <v>27500</v>
      </c>
      <c r="J239" s="1801"/>
      <c r="K239" s="1803"/>
      <c r="L239" s="1801">
        <v>3</v>
      </c>
      <c r="M239" s="1804">
        <v>30000</v>
      </c>
      <c r="N239" s="1805">
        <v>1</v>
      </c>
      <c r="O239" s="1804">
        <v>15000</v>
      </c>
      <c r="P239" s="1804">
        <v>72500</v>
      </c>
      <c r="Q239" s="1803"/>
      <c r="R239" s="1806"/>
    </row>
    <row r="240" spans="1:19" customFormat="1" ht="15.95" hidden="1" customHeight="1">
      <c r="A240" s="40"/>
      <c r="B240" s="1798">
        <v>9</v>
      </c>
      <c r="C240" s="1799">
        <v>41824</v>
      </c>
      <c r="D240" s="1807" t="s">
        <v>726</v>
      </c>
      <c r="E240" s="1801" t="s">
        <v>556</v>
      </c>
      <c r="F240" s="1801">
        <v>1</v>
      </c>
      <c r="G240" s="1801">
        <v>55</v>
      </c>
      <c r="H240" s="1470">
        <v>55</v>
      </c>
      <c r="I240" s="1802">
        <v>27500</v>
      </c>
      <c r="J240" s="1801"/>
      <c r="K240" s="1803"/>
      <c r="L240" s="1801">
        <v>2</v>
      </c>
      <c r="M240" s="1804">
        <v>20000</v>
      </c>
      <c r="N240" s="1805"/>
      <c r="O240" s="1804">
        <v>0</v>
      </c>
      <c r="P240" s="1804">
        <v>47500</v>
      </c>
      <c r="Q240" s="1803"/>
      <c r="R240" s="1806"/>
    </row>
    <row r="241" spans="1:18" customFormat="1" ht="15.95" hidden="1" customHeight="1">
      <c r="A241" s="40"/>
      <c r="B241" s="1798">
        <v>10</v>
      </c>
      <c r="C241" s="1799">
        <v>41825</v>
      </c>
      <c r="D241" s="1807" t="s">
        <v>726</v>
      </c>
      <c r="E241" s="1801" t="s">
        <v>556</v>
      </c>
      <c r="F241" s="1801">
        <v>1</v>
      </c>
      <c r="G241" s="1801">
        <v>55</v>
      </c>
      <c r="H241" s="1470">
        <v>55</v>
      </c>
      <c r="I241" s="1802">
        <v>27500</v>
      </c>
      <c r="J241" s="1801"/>
      <c r="K241" s="1803"/>
      <c r="L241" s="1801">
        <v>3</v>
      </c>
      <c r="M241" s="1804">
        <v>30000</v>
      </c>
      <c r="N241" s="1805"/>
      <c r="O241" s="1804">
        <v>0</v>
      </c>
      <c r="P241" s="1804">
        <v>57500</v>
      </c>
      <c r="Q241" s="1803"/>
      <c r="R241" s="1806"/>
    </row>
    <row r="242" spans="1:18" customFormat="1" ht="15.95" hidden="1" customHeight="1">
      <c r="A242" s="40"/>
      <c r="B242" s="3406">
        <v>11</v>
      </c>
      <c r="C242" s="1808">
        <v>41826</v>
      </c>
      <c r="D242" s="1807" t="s">
        <v>615</v>
      </c>
      <c r="E242" s="1801" t="s">
        <v>426</v>
      </c>
      <c r="F242" s="1801">
        <v>4</v>
      </c>
      <c r="G242" s="1801"/>
      <c r="H242" s="1470">
        <v>0</v>
      </c>
      <c r="I242" s="1802">
        <v>0</v>
      </c>
      <c r="J242" s="1801" t="s">
        <v>127</v>
      </c>
      <c r="K242" s="1803">
        <v>20000</v>
      </c>
      <c r="L242" s="1801"/>
      <c r="M242" s="1804">
        <v>0</v>
      </c>
      <c r="N242" s="1805"/>
      <c r="O242" s="1804">
        <v>0</v>
      </c>
      <c r="P242" s="1804">
        <v>20000</v>
      </c>
      <c r="Q242" s="1803"/>
      <c r="R242" s="1806"/>
    </row>
    <row r="243" spans="1:18" customFormat="1" ht="15.95" hidden="1" customHeight="1">
      <c r="A243" s="40"/>
      <c r="B243" s="3406"/>
      <c r="C243" s="1808">
        <v>41826</v>
      </c>
      <c r="D243" s="1810" t="s">
        <v>729</v>
      </c>
      <c r="E243" s="1811" t="s">
        <v>263</v>
      </c>
      <c r="F243" s="1801">
        <v>1</v>
      </c>
      <c r="G243" s="1801"/>
      <c r="H243" s="1470">
        <v>0</v>
      </c>
      <c r="I243" s="1802">
        <v>0</v>
      </c>
      <c r="J243" s="1801"/>
      <c r="K243" s="1803"/>
      <c r="L243" s="1801">
        <v>6</v>
      </c>
      <c r="M243" s="1804">
        <v>60000</v>
      </c>
      <c r="N243" s="1805"/>
      <c r="O243" s="1804">
        <v>0</v>
      </c>
      <c r="P243" s="1804">
        <v>60000</v>
      </c>
      <c r="Q243" s="1803"/>
      <c r="R243" s="1806"/>
    </row>
    <row r="244" spans="1:18" customFormat="1" ht="15.95" hidden="1" customHeight="1">
      <c r="A244" s="40"/>
      <c r="B244" s="3406"/>
      <c r="C244" s="1808">
        <v>41826</v>
      </c>
      <c r="D244" s="1807" t="s">
        <v>884</v>
      </c>
      <c r="E244" s="1801" t="s">
        <v>263</v>
      </c>
      <c r="F244" s="1801">
        <v>1</v>
      </c>
      <c r="G244" s="1801">
        <v>150</v>
      </c>
      <c r="H244" s="1470">
        <v>150</v>
      </c>
      <c r="I244" s="1802">
        <v>75000</v>
      </c>
      <c r="J244" s="1801"/>
      <c r="K244" s="1803"/>
      <c r="L244" s="1801">
        <v>2</v>
      </c>
      <c r="M244" s="1804">
        <v>20000</v>
      </c>
      <c r="N244" s="1805">
        <v>4</v>
      </c>
      <c r="O244" s="1804">
        <v>60000</v>
      </c>
      <c r="P244" s="1804">
        <v>155000</v>
      </c>
      <c r="Q244" s="1803"/>
      <c r="R244" s="1806"/>
    </row>
    <row r="245" spans="1:18" customFormat="1" ht="15.95" hidden="1" customHeight="1">
      <c r="A245" s="40"/>
      <c r="B245" s="1798">
        <v>12</v>
      </c>
      <c r="C245" s="1799">
        <v>41827</v>
      </c>
      <c r="D245" s="1807" t="s">
        <v>726</v>
      </c>
      <c r="E245" s="1801" t="s">
        <v>556</v>
      </c>
      <c r="F245" s="1801">
        <v>1</v>
      </c>
      <c r="G245" s="1801">
        <v>54</v>
      </c>
      <c r="H245" s="1470">
        <v>54</v>
      </c>
      <c r="I245" s="1802">
        <v>27000</v>
      </c>
      <c r="J245" s="1801"/>
      <c r="K245" s="1803"/>
      <c r="L245" s="1801">
        <v>3</v>
      </c>
      <c r="M245" s="1804">
        <v>30000</v>
      </c>
      <c r="N245" s="1805">
        <v>1</v>
      </c>
      <c r="O245" s="1804">
        <v>15000</v>
      </c>
      <c r="P245" s="1804">
        <v>72000</v>
      </c>
      <c r="Q245" s="1803"/>
      <c r="R245" s="1806"/>
    </row>
    <row r="246" spans="1:18" customFormat="1" ht="15.95" hidden="1" customHeight="1">
      <c r="A246" s="40"/>
      <c r="B246" s="3406">
        <v>13</v>
      </c>
      <c r="C246" s="1799">
        <v>41828</v>
      </c>
      <c r="D246" s="1807" t="s">
        <v>726</v>
      </c>
      <c r="E246" s="1801" t="s">
        <v>556</v>
      </c>
      <c r="F246" s="1801">
        <v>1</v>
      </c>
      <c r="G246" s="1801">
        <v>54</v>
      </c>
      <c r="H246" s="1470">
        <v>54</v>
      </c>
      <c r="I246" s="1802">
        <v>27000</v>
      </c>
      <c r="J246" s="1801"/>
      <c r="K246" s="1803"/>
      <c r="L246" s="1801">
        <v>3</v>
      </c>
      <c r="M246" s="1804">
        <v>30000</v>
      </c>
      <c r="N246" s="1805">
        <v>1</v>
      </c>
      <c r="O246" s="1804">
        <v>15000</v>
      </c>
      <c r="P246" s="1804">
        <v>72000</v>
      </c>
      <c r="Q246" s="1803"/>
      <c r="R246" s="1806"/>
    </row>
    <row r="247" spans="1:18" customFormat="1" ht="15.95" hidden="1" customHeight="1">
      <c r="A247" s="40"/>
      <c r="B247" s="3406"/>
      <c r="C247" s="1799">
        <v>41828</v>
      </c>
      <c r="D247" s="1810" t="s">
        <v>729</v>
      </c>
      <c r="E247" s="1811" t="s">
        <v>263</v>
      </c>
      <c r="F247" s="1801">
        <v>1</v>
      </c>
      <c r="G247" s="1801"/>
      <c r="H247" s="1470">
        <v>0</v>
      </c>
      <c r="I247" s="1802">
        <v>0</v>
      </c>
      <c r="J247" s="1801"/>
      <c r="K247" s="1803"/>
      <c r="L247" s="1801"/>
      <c r="M247" s="1804">
        <v>0</v>
      </c>
      <c r="N247" s="1805"/>
      <c r="O247" s="1804">
        <v>0</v>
      </c>
      <c r="P247" s="1804">
        <v>0</v>
      </c>
      <c r="Q247" s="1803"/>
      <c r="R247" s="1806"/>
    </row>
    <row r="248" spans="1:18" customFormat="1" ht="15.95" hidden="1" customHeight="1">
      <c r="A248" s="40"/>
      <c r="B248" s="3406"/>
      <c r="C248" s="1799">
        <v>41828</v>
      </c>
      <c r="D248" s="1807" t="s">
        <v>731</v>
      </c>
      <c r="E248" s="1801" t="s">
        <v>263</v>
      </c>
      <c r="F248" s="1801">
        <v>1</v>
      </c>
      <c r="G248" s="1801">
        <v>150</v>
      </c>
      <c r="H248" s="1470">
        <v>150</v>
      </c>
      <c r="I248" s="1802">
        <v>75000</v>
      </c>
      <c r="J248" s="1801"/>
      <c r="K248" s="1803"/>
      <c r="L248" s="1801">
        <v>6</v>
      </c>
      <c r="M248" s="1804">
        <v>60000</v>
      </c>
      <c r="N248" s="1805"/>
      <c r="O248" s="1804">
        <v>0</v>
      </c>
      <c r="P248" s="1804">
        <v>135000</v>
      </c>
      <c r="Q248" s="1803"/>
      <c r="R248" s="1806"/>
    </row>
    <row r="249" spans="1:18" customFormat="1" ht="15.95" hidden="1" customHeight="1">
      <c r="A249" s="40"/>
      <c r="B249" s="1798">
        <v>14</v>
      </c>
      <c r="C249" s="1799">
        <v>41829</v>
      </c>
      <c r="D249" s="1800" t="s">
        <v>864</v>
      </c>
      <c r="E249" s="1809"/>
      <c r="F249" s="1801"/>
      <c r="G249" s="1801"/>
      <c r="H249" s="1470">
        <v>0</v>
      </c>
      <c r="I249" s="1802">
        <v>0</v>
      </c>
      <c r="J249" s="1801"/>
      <c r="K249" s="1803"/>
      <c r="L249" s="1801"/>
      <c r="M249" s="1804">
        <v>0</v>
      </c>
      <c r="N249" s="1805"/>
      <c r="O249" s="1804">
        <v>0</v>
      </c>
      <c r="P249" s="1804">
        <v>0</v>
      </c>
      <c r="Q249" s="1803"/>
      <c r="R249" s="1806"/>
    </row>
    <row r="250" spans="1:18" customFormat="1" ht="15.95" hidden="1" customHeight="1">
      <c r="A250" s="40"/>
      <c r="B250" s="1798">
        <v>15</v>
      </c>
      <c r="C250" s="1799">
        <v>41830</v>
      </c>
      <c r="D250" s="1807" t="s">
        <v>726</v>
      </c>
      <c r="E250" s="1801" t="s">
        <v>556</v>
      </c>
      <c r="F250" s="1801">
        <v>1</v>
      </c>
      <c r="G250" s="1801">
        <v>54</v>
      </c>
      <c r="H250" s="1470">
        <v>54</v>
      </c>
      <c r="I250" s="1802">
        <v>27000</v>
      </c>
      <c r="J250" s="1801"/>
      <c r="K250" s="1803"/>
      <c r="L250" s="1801"/>
      <c r="M250" s="1804">
        <v>0</v>
      </c>
      <c r="N250" s="1805"/>
      <c r="O250" s="1804">
        <v>0</v>
      </c>
      <c r="P250" s="1804">
        <v>27000</v>
      </c>
      <c r="Q250" s="1803"/>
      <c r="R250" s="1806"/>
    </row>
    <row r="251" spans="1:18" customFormat="1" ht="15.95" hidden="1" customHeight="1">
      <c r="A251" s="40"/>
      <c r="B251" s="3406">
        <v>16</v>
      </c>
      <c r="C251" s="1799">
        <v>41831</v>
      </c>
      <c r="D251" s="1810" t="s">
        <v>729</v>
      </c>
      <c r="E251" s="1811" t="s">
        <v>263</v>
      </c>
      <c r="F251" s="1801">
        <v>1</v>
      </c>
      <c r="G251" s="1801"/>
      <c r="H251" s="1470">
        <v>0</v>
      </c>
      <c r="I251" s="1802">
        <v>0</v>
      </c>
      <c r="J251" s="1801"/>
      <c r="K251" s="1803"/>
      <c r="L251" s="1801">
        <v>4</v>
      </c>
      <c r="M251" s="1804">
        <v>40000</v>
      </c>
      <c r="N251" s="1805"/>
      <c r="O251" s="1804">
        <v>0</v>
      </c>
      <c r="P251" s="1804">
        <v>40000</v>
      </c>
      <c r="Q251" s="1803"/>
      <c r="R251" s="1806"/>
    </row>
    <row r="252" spans="1:18" customFormat="1" ht="15.95" hidden="1" customHeight="1">
      <c r="A252" s="40"/>
      <c r="B252" s="3406"/>
      <c r="C252" s="1799">
        <v>41831</v>
      </c>
      <c r="D252" s="1807" t="s">
        <v>731</v>
      </c>
      <c r="E252" s="1801" t="s">
        <v>263</v>
      </c>
      <c r="F252" s="1801">
        <v>1</v>
      </c>
      <c r="G252" s="1801">
        <v>150</v>
      </c>
      <c r="H252" s="1470">
        <v>150</v>
      </c>
      <c r="I252" s="1802">
        <v>75000</v>
      </c>
      <c r="J252" s="1801"/>
      <c r="K252" s="1803"/>
      <c r="L252" s="1801">
        <v>3</v>
      </c>
      <c r="M252" s="1804">
        <v>30000</v>
      </c>
      <c r="N252" s="1805">
        <v>3</v>
      </c>
      <c r="O252" s="1804">
        <v>45000</v>
      </c>
      <c r="P252" s="1804">
        <v>150000</v>
      </c>
      <c r="Q252" s="1803"/>
      <c r="R252" s="1806"/>
    </row>
    <row r="253" spans="1:18" customFormat="1" ht="15.95" hidden="1" customHeight="1">
      <c r="A253" s="40"/>
      <c r="B253" s="3406">
        <v>17</v>
      </c>
      <c r="C253" s="1799">
        <v>41832</v>
      </c>
      <c r="D253" s="1810" t="s">
        <v>729</v>
      </c>
      <c r="E253" s="1811" t="s">
        <v>263</v>
      </c>
      <c r="F253" s="1801">
        <v>1</v>
      </c>
      <c r="G253" s="1801"/>
      <c r="H253" s="1470">
        <v>0</v>
      </c>
      <c r="I253" s="1802">
        <v>0</v>
      </c>
      <c r="J253" s="1801"/>
      <c r="K253" s="1803"/>
      <c r="L253" s="1801"/>
      <c r="M253" s="1804">
        <v>0</v>
      </c>
      <c r="N253" s="1805"/>
      <c r="O253" s="1804">
        <v>0</v>
      </c>
      <c r="P253" s="1804">
        <v>0</v>
      </c>
      <c r="Q253" s="1803"/>
      <c r="R253" s="1806"/>
    </row>
    <row r="254" spans="1:18" customFormat="1" ht="15.95" hidden="1" customHeight="1">
      <c r="A254" s="40"/>
      <c r="B254" s="3406"/>
      <c r="C254" s="1799">
        <v>41832</v>
      </c>
      <c r="D254" s="1807" t="s">
        <v>731</v>
      </c>
      <c r="E254" s="1801" t="s">
        <v>263</v>
      </c>
      <c r="F254" s="1801">
        <v>1</v>
      </c>
      <c r="G254" s="1801">
        <v>150</v>
      </c>
      <c r="H254" s="1470">
        <v>150</v>
      </c>
      <c r="I254" s="1802">
        <v>75000</v>
      </c>
      <c r="J254" s="1801"/>
      <c r="K254" s="1803"/>
      <c r="L254" s="1801">
        <v>6</v>
      </c>
      <c r="M254" s="1804">
        <v>60000</v>
      </c>
      <c r="N254" s="1805"/>
      <c r="O254" s="1804">
        <v>0</v>
      </c>
      <c r="P254" s="1804">
        <v>135000</v>
      </c>
      <c r="Q254" s="1803"/>
      <c r="R254" s="1806"/>
    </row>
    <row r="255" spans="1:18" customFormat="1" ht="15.95" hidden="1" customHeight="1">
      <c r="A255" s="40"/>
      <c r="B255" s="3406">
        <v>18</v>
      </c>
      <c r="C255" s="1808">
        <v>41833</v>
      </c>
      <c r="D255" s="1810" t="s">
        <v>729</v>
      </c>
      <c r="E255" s="1811" t="s">
        <v>263</v>
      </c>
      <c r="F255" s="1801">
        <v>1</v>
      </c>
      <c r="G255" s="1801"/>
      <c r="H255" s="1470">
        <v>0</v>
      </c>
      <c r="I255" s="1802">
        <v>0</v>
      </c>
      <c r="J255" s="1801"/>
      <c r="K255" s="1803"/>
      <c r="L255" s="1801"/>
      <c r="M255" s="1804">
        <v>0</v>
      </c>
      <c r="N255" s="1805"/>
      <c r="O255" s="1804">
        <v>0</v>
      </c>
      <c r="P255" s="1804">
        <v>0</v>
      </c>
      <c r="Q255" s="1803"/>
      <c r="R255" s="1806"/>
    </row>
    <row r="256" spans="1:18" customFormat="1" ht="15.95" hidden="1" customHeight="1">
      <c r="A256" s="40"/>
      <c r="B256" s="3406"/>
      <c r="C256" s="1808">
        <v>41833</v>
      </c>
      <c r="D256" s="1807" t="s">
        <v>731</v>
      </c>
      <c r="E256" s="1801" t="s">
        <v>263</v>
      </c>
      <c r="F256" s="1801">
        <v>1</v>
      </c>
      <c r="G256" s="1801">
        <v>150</v>
      </c>
      <c r="H256" s="1470">
        <v>150</v>
      </c>
      <c r="I256" s="1802">
        <v>75000</v>
      </c>
      <c r="J256" s="1801"/>
      <c r="K256" s="1803"/>
      <c r="L256" s="1801">
        <v>8</v>
      </c>
      <c r="M256" s="1804">
        <v>80000</v>
      </c>
      <c r="N256" s="1805"/>
      <c r="O256" s="1804">
        <v>0</v>
      </c>
      <c r="P256" s="1804">
        <v>155000</v>
      </c>
      <c r="Q256" s="1803"/>
      <c r="R256" s="1806"/>
    </row>
    <row r="257" spans="1:18" customFormat="1" ht="15.95" hidden="1" customHeight="1">
      <c r="A257" s="40"/>
      <c r="B257" s="1798">
        <v>19</v>
      </c>
      <c r="C257" s="1799">
        <v>41834</v>
      </c>
      <c r="D257" s="1800" t="s">
        <v>886</v>
      </c>
      <c r="E257" s="1809" t="s">
        <v>263</v>
      </c>
      <c r="F257" s="1801"/>
      <c r="G257" s="1801"/>
      <c r="H257" s="1470">
        <v>0</v>
      </c>
      <c r="I257" s="1802">
        <v>0</v>
      </c>
      <c r="J257" s="1801"/>
      <c r="K257" s="1803"/>
      <c r="L257" s="1801"/>
      <c r="M257" s="1804">
        <v>0</v>
      </c>
      <c r="N257" s="1805"/>
      <c r="O257" s="1804">
        <v>0</v>
      </c>
      <c r="P257" s="1804">
        <v>0</v>
      </c>
      <c r="Q257" s="1803"/>
      <c r="R257" s="1806"/>
    </row>
    <row r="258" spans="1:18" customFormat="1" ht="15.95" hidden="1" customHeight="1">
      <c r="A258" s="40"/>
      <c r="B258" s="1798">
        <v>20</v>
      </c>
      <c r="C258" s="1799">
        <v>41835</v>
      </c>
      <c r="D258" s="1800" t="s">
        <v>336</v>
      </c>
      <c r="E258" s="1809" t="s">
        <v>263</v>
      </c>
      <c r="F258" s="1801"/>
      <c r="G258" s="1801"/>
      <c r="H258" s="1470">
        <v>0</v>
      </c>
      <c r="I258" s="1802">
        <v>0</v>
      </c>
      <c r="J258" s="1801"/>
      <c r="K258" s="1803"/>
      <c r="L258" s="1801"/>
      <c r="M258" s="1804">
        <v>0</v>
      </c>
      <c r="N258" s="1805"/>
      <c r="O258" s="1804">
        <v>0</v>
      </c>
      <c r="P258" s="1804">
        <v>0</v>
      </c>
      <c r="Q258" s="1803"/>
      <c r="R258" s="1806"/>
    </row>
    <row r="259" spans="1:18" customFormat="1" ht="15.95" hidden="1" customHeight="1">
      <c r="A259" s="40"/>
      <c r="B259" s="1798">
        <v>21</v>
      </c>
      <c r="C259" s="1799">
        <v>41836</v>
      </c>
      <c r="D259" s="1800" t="s">
        <v>336</v>
      </c>
      <c r="E259" s="1809" t="s">
        <v>263</v>
      </c>
      <c r="F259" s="1801"/>
      <c r="G259" s="1801"/>
      <c r="H259" s="1470">
        <v>0</v>
      </c>
      <c r="I259" s="1802">
        <v>0</v>
      </c>
      <c r="J259" s="1801"/>
      <c r="K259" s="1803"/>
      <c r="L259" s="1801"/>
      <c r="M259" s="1804">
        <v>0</v>
      </c>
      <c r="N259" s="1805"/>
      <c r="O259" s="1804">
        <v>0</v>
      </c>
      <c r="P259" s="1804">
        <v>0</v>
      </c>
      <c r="Q259" s="1803"/>
      <c r="R259" s="1806"/>
    </row>
    <row r="260" spans="1:18" customFormat="1" ht="15.95" hidden="1" customHeight="1">
      <c r="A260" s="40"/>
      <c r="B260" s="1798">
        <v>22</v>
      </c>
      <c r="C260" s="1799">
        <v>41837</v>
      </c>
      <c r="D260" s="1800" t="s">
        <v>336</v>
      </c>
      <c r="E260" s="1809" t="s">
        <v>263</v>
      </c>
      <c r="F260" s="1801"/>
      <c r="G260" s="1801"/>
      <c r="H260" s="1470">
        <v>0</v>
      </c>
      <c r="I260" s="1802">
        <v>0</v>
      </c>
      <c r="J260" s="1801"/>
      <c r="K260" s="1803"/>
      <c r="L260" s="1801"/>
      <c r="M260" s="1804">
        <v>0</v>
      </c>
      <c r="N260" s="1805"/>
      <c r="O260" s="1804">
        <v>0</v>
      </c>
      <c r="P260" s="1804">
        <v>0</v>
      </c>
      <c r="Q260" s="1803"/>
      <c r="R260" s="1806"/>
    </row>
    <row r="261" spans="1:18" customFormat="1" ht="15.95" hidden="1" customHeight="1">
      <c r="A261" s="40"/>
      <c r="B261" s="1798">
        <v>23</v>
      </c>
      <c r="C261" s="1799">
        <v>41838</v>
      </c>
      <c r="D261" s="1800" t="s">
        <v>336</v>
      </c>
      <c r="E261" s="1809" t="s">
        <v>263</v>
      </c>
      <c r="F261" s="1801"/>
      <c r="G261" s="1801"/>
      <c r="H261" s="1470">
        <v>0</v>
      </c>
      <c r="I261" s="1802">
        <v>0</v>
      </c>
      <c r="J261" s="1801"/>
      <c r="K261" s="1803"/>
      <c r="L261" s="1801"/>
      <c r="M261" s="1804">
        <v>0</v>
      </c>
      <c r="N261" s="1805"/>
      <c r="O261" s="1804">
        <v>0</v>
      </c>
      <c r="P261" s="1804">
        <v>0</v>
      </c>
      <c r="Q261" s="1803"/>
      <c r="R261" s="1806"/>
    </row>
    <row r="262" spans="1:18" customFormat="1" ht="15.95" hidden="1" customHeight="1">
      <c r="A262" s="40"/>
      <c r="B262" s="1798">
        <v>24</v>
      </c>
      <c r="C262" s="1799">
        <v>41839</v>
      </c>
      <c r="D262" s="1800" t="s">
        <v>336</v>
      </c>
      <c r="E262" s="1809" t="s">
        <v>263</v>
      </c>
      <c r="F262" s="1801"/>
      <c r="G262" s="1801"/>
      <c r="H262" s="1470">
        <v>0</v>
      </c>
      <c r="I262" s="1802">
        <v>0</v>
      </c>
      <c r="J262" s="1801"/>
      <c r="K262" s="1803"/>
      <c r="L262" s="1801"/>
      <c r="M262" s="1804">
        <v>0</v>
      </c>
      <c r="N262" s="1805"/>
      <c r="O262" s="1804">
        <v>0</v>
      </c>
      <c r="P262" s="1804">
        <v>0</v>
      </c>
      <c r="Q262" s="1803"/>
      <c r="R262" s="1806"/>
    </row>
    <row r="263" spans="1:18" customFormat="1" ht="15.95" hidden="1" customHeight="1">
      <c r="A263" s="40"/>
      <c r="B263" s="1798">
        <v>25</v>
      </c>
      <c r="C263" s="1808">
        <v>41840</v>
      </c>
      <c r="D263" s="1807" t="s">
        <v>726</v>
      </c>
      <c r="E263" s="1801" t="s">
        <v>556</v>
      </c>
      <c r="F263" s="1801">
        <v>1</v>
      </c>
      <c r="G263" s="1801">
        <v>52</v>
      </c>
      <c r="H263" s="1470">
        <v>52</v>
      </c>
      <c r="I263" s="1802">
        <v>26000</v>
      </c>
      <c r="J263" s="1801"/>
      <c r="K263" s="1803"/>
      <c r="L263" s="1801">
        <v>4</v>
      </c>
      <c r="M263" s="1804">
        <v>40000</v>
      </c>
      <c r="N263" s="1805"/>
      <c r="O263" s="1804">
        <v>0</v>
      </c>
      <c r="P263" s="1804">
        <v>66000</v>
      </c>
      <c r="Q263" s="1803"/>
      <c r="R263" s="1806"/>
    </row>
    <row r="264" spans="1:18" customFormat="1" ht="15.95" hidden="1" customHeight="1">
      <c r="A264" s="40"/>
      <c r="B264" s="3406">
        <v>26</v>
      </c>
      <c r="C264" s="1799">
        <v>41841</v>
      </c>
      <c r="D264" s="1810" t="s">
        <v>729</v>
      </c>
      <c r="E264" s="1811" t="s">
        <v>263</v>
      </c>
      <c r="F264" s="1801">
        <v>1</v>
      </c>
      <c r="G264" s="1801"/>
      <c r="H264" s="1470">
        <v>0</v>
      </c>
      <c r="I264" s="1802">
        <v>0</v>
      </c>
      <c r="J264" s="1801"/>
      <c r="K264" s="1803"/>
      <c r="L264" s="1801"/>
      <c r="M264" s="1804">
        <v>0</v>
      </c>
      <c r="N264" s="1805"/>
      <c r="O264" s="1804">
        <v>0</v>
      </c>
      <c r="P264" s="1804">
        <v>0</v>
      </c>
      <c r="Q264" s="1803"/>
      <c r="R264" s="1806"/>
    </row>
    <row r="265" spans="1:18" customFormat="1" ht="15.95" hidden="1" customHeight="1">
      <c r="A265" s="40"/>
      <c r="B265" s="3406"/>
      <c r="C265" s="1799">
        <v>41841</v>
      </c>
      <c r="D265" s="1807" t="s">
        <v>731</v>
      </c>
      <c r="E265" s="1801" t="s">
        <v>263</v>
      </c>
      <c r="F265" s="1801">
        <v>1</v>
      </c>
      <c r="G265" s="1801">
        <v>150</v>
      </c>
      <c r="H265" s="1470">
        <v>150</v>
      </c>
      <c r="I265" s="1802">
        <v>75000</v>
      </c>
      <c r="J265" s="1801"/>
      <c r="K265" s="1803"/>
      <c r="L265" s="1801">
        <v>5</v>
      </c>
      <c r="M265" s="1804">
        <v>50000</v>
      </c>
      <c r="N265" s="1805"/>
      <c r="O265" s="1804">
        <v>0</v>
      </c>
      <c r="P265" s="1804">
        <v>125000</v>
      </c>
      <c r="Q265" s="1803"/>
      <c r="R265" s="1806"/>
    </row>
    <row r="266" spans="1:18" customFormat="1" ht="15.95" hidden="1" customHeight="1">
      <c r="A266" s="40"/>
      <c r="B266" s="3406">
        <v>27</v>
      </c>
      <c r="C266" s="1799">
        <v>41842</v>
      </c>
      <c r="D266" s="1810" t="s">
        <v>729</v>
      </c>
      <c r="E266" s="1811" t="s">
        <v>263</v>
      </c>
      <c r="F266" s="1801">
        <v>1</v>
      </c>
      <c r="G266" s="1801"/>
      <c r="H266" s="1470">
        <v>0</v>
      </c>
      <c r="I266" s="1802">
        <v>0</v>
      </c>
      <c r="J266" s="1801"/>
      <c r="K266" s="1803"/>
      <c r="L266" s="1801"/>
      <c r="M266" s="1804">
        <v>0</v>
      </c>
      <c r="N266" s="1805"/>
      <c r="O266" s="1804">
        <v>0</v>
      </c>
      <c r="P266" s="1804">
        <v>0</v>
      </c>
      <c r="Q266" s="1803"/>
      <c r="R266" s="1806"/>
    </row>
    <row r="267" spans="1:18" customFormat="1" ht="15.95" hidden="1" customHeight="1">
      <c r="A267" s="40"/>
      <c r="B267" s="3406"/>
      <c r="C267" s="1799">
        <v>41842</v>
      </c>
      <c r="D267" s="1807" t="s">
        <v>731</v>
      </c>
      <c r="E267" s="1801" t="s">
        <v>263</v>
      </c>
      <c r="F267" s="1801">
        <v>1</v>
      </c>
      <c r="G267" s="1801">
        <v>150</v>
      </c>
      <c r="H267" s="1470">
        <v>150</v>
      </c>
      <c r="I267" s="1802">
        <v>75000</v>
      </c>
      <c r="J267" s="1801"/>
      <c r="K267" s="1803"/>
      <c r="L267" s="1801">
        <v>5</v>
      </c>
      <c r="M267" s="1804">
        <v>50000</v>
      </c>
      <c r="N267" s="1805"/>
      <c r="O267" s="1804">
        <v>0</v>
      </c>
      <c r="P267" s="1804">
        <v>125000</v>
      </c>
      <c r="Q267" s="1803"/>
      <c r="R267" s="1806"/>
    </row>
    <row r="268" spans="1:18" customFormat="1" ht="15.95" hidden="1" customHeight="1">
      <c r="A268" s="40"/>
      <c r="B268" s="3406">
        <v>28</v>
      </c>
      <c r="C268" s="1799">
        <v>41843</v>
      </c>
      <c r="D268" s="1810" t="s">
        <v>729</v>
      </c>
      <c r="E268" s="1811" t="s">
        <v>263</v>
      </c>
      <c r="F268" s="1801">
        <v>1</v>
      </c>
      <c r="G268" s="1801"/>
      <c r="H268" s="1470">
        <v>0</v>
      </c>
      <c r="I268" s="1802">
        <v>0</v>
      </c>
      <c r="J268" s="1801"/>
      <c r="K268" s="1803"/>
      <c r="L268" s="1801"/>
      <c r="M268" s="1804">
        <v>0</v>
      </c>
      <c r="N268" s="1805"/>
      <c r="O268" s="1804">
        <v>0</v>
      </c>
      <c r="P268" s="1804">
        <v>0</v>
      </c>
      <c r="Q268" s="1803"/>
      <c r="R268" s="1806"/>
    </row>
    <row r="269" spans="1:18" customFormat="1" ht="15.95" hidden="1" customHeight="1">
      <c r="A269" s="40"/>
      <c r="B269" s="3406"/>
      <c r="C269" s="1799">
        <v>41843</v>
      </c>
      <c r="D269" s="1807" t="s">
        <v>731</v>
      </c>
      <c r="E269" s="1801" t="s">
        <v>263</v>
      </c>
      <c r="F269" s="1801">
        <v>1</v>
      </c>
      <c r="G269" s="1801">
        <v>150</v>
      </c>
      <c r="H269" s="1470">
        <v>150</v>
      </c>
      <c r="I269" s="1802">
        <v>75000</v>
      </c>
      <c r="J269" s="1801"/>
      <c r="K269" s="1803"/>
      <c r="L269" s="1801">
        <v>6</v>
      </c>
      <c r="M269" s="1804">
        <v>60000</v>
      </c>
      <c r="N269" s="1805"/>
      <c r="O269" s="1804">
        <v>0</v>
      </c>
      <c r="P269" s="1804">
        <v>135000</v>
      </c>
      <c r="Q269" s="1803"/>
      <c r="R269" s="1806"/>
    </row>
    <row r="270" spans="1:18" customFormat="1" ht="15.95" hidden="1" customHeight="1">
      <c r="A270" s="40"/>
      <c r="B270" s="3406">
        <v>29</v>
      </c>
      <c r="C270" s="1799">
        <v>41844</v>
      </c>
      <c r="D270" s="1810" t="s">
        <v>729</v>
      </c>
      <c r="E270" s="1811" t="s">
        <v>263</v>
      </c>
      <c r="F270" s="1801">
        <v>1</v>
      </c>
      <c r="G270" s="1801"/>
      <c r="H270" s="1470">
        <v>0</v>
      </c>
      <c r="I270" s="1802">
        <v>0</v>
      </c>
      <c r="J270" s="1801"/>
      <c r="K270" s="1803"/>
      <c r="L270" s="1801"/>
      <c r="M270" s="1804">
        <v>0</v>
      </c>
      <c r="N270" s="1805"/>
      <c r="O270" s="1804">
        <v>0</v>
      </c>
      <c r="P270" s="1804">
        <v>0</v>
      </c>
      <c r="Q270" s="1803"/>
      <c r="R270" s="1806"/>
    </row>
    <row r="271" spans="1:18" customFormat="1" ht="15.95" hidden="1" customHeight="1">
      <c r="A271" s="40"/>
      <c r="B271" s="3406"/>
      <c r="C271" s="1799">
        <v>41844</v>
      </c>
      <c r="D271" s="1807" t="s">
        <v>731</v>
      </c>
      <c r="E271" s="1801" t="s">
        <v>263</v>
      </c>
      <c r="F271" s="1801">
        <v>1</v>
      </c>
      <c r="G271" s="1801">
        <v>150</v>
      </c>
      <c r="H271" s="1470">
        <v>150</v>
      </c>
      <c r="I271" s="1802">
        <v>75000</v>
      </c>
      <c r="J271" s="1801"/>
      <c r="K271" s="1803"/>
      <c r="L271" s="1801">
        <v>7</v>
      </c>
      <c r="M271" s="1804">
        <v>70000</v>
      </c>
      <c r="N271" s="1805"/>
      <c r="O271" s="1804">
        <v>0</v>
      </c>
      <c r="P271" s="1804">
        <v>145000</v>
      </c>
      <c r="Q271" s="1803"/>
      <c r="R271" s="1806"/>
    </row>
    <row r="272" spans="1:18" customFormat="1" ht="15.95" hidden="1" customHeight="1" thickBot="1">
      <c r="A272" s="40"/>
      <c r="B272" s="1812">
        <v>30</v>
      </c>
      <c r="C272" s="1813">
        <v>41845</v>
      </c>
      <c r="D272" s="1814" t="s">
        <v>336</v>
      </c>
      <c r="E272" s="1815" t="s">
        <v>263</v>
      </c>
      <c r="F272" s="1816"/>
      <c r="G272" s="1816"/>
      <c r="H272" s="1817">
        <v>0</v>
      </c>
      <c r="I272" s="1818">
        <v>0</v>
      </c>
      <c r="J272" s="1816"/>
      <c r="K272" s="1819"/>
      <c r="L272" s="1816"/>
      <c r="M272" s="1820">
        <v>0</v>
      </c>
      <c r="N272" s="1821"/>
      <c r="O272" s="1820">
        <v>0</v>
      </c>
      <c r="P272" s="1820">
        <v>0</v>
      </c>
      <c r="Q272" s="1819"/>
      <c r="R272" s="1822"/>
    </row>
    <row r="273" spans="1:18" customFormat="1" ht="15.95" hidden="1" customHeight="1">
      <c r="A273" s="40"/>
      <c r="B273" s="1930">
        <v>1</v>
      </c>
      <c r="C273" s="1931">
        <v>41846</v>
      </c>
      <c r="D273" s="1800" t="s">
        <v>862</v>
      </c>
      <c r="E273" s="1463"/>
      <c r="F273" s="1463"/>
      <c r="G273" s="1464"/>
      <c r="H273" s="1463">
        <f>F273*G273</f>
        <v>0</v>
      </c>
      <c r="I273" s="1795">
        <f>H273*500</f>
        <v>0</v>
      </c>
      <c r="J273" s="1463"/>
      <c r="K273" s="1796"/>
      <c r="L273" s="1463"/>
      <c r="M273" s="1796">
        <f>L273*10000</f>
        <v>0</v>
      </c>
      <c r="N273" s="1463"/>
      <c r="O273" s="1796">
        <f>N273*15000</f>
        <v>0</v>
      </c>
      <c r="P273" s="1796">
        <f>I273+K273+M273+O273</f>
        <v>0</v>
      </c>
      <c r="Q273" s="1796"/>
      <c r="R273" s="1797"/>
    </row>
    <row r="274" spans="1:18" customFormat="1" ht="15.95" hidden="1" customHeight="1">
      <c r="A274" s="40"/>
      <c r="B274" s="1935">
        <v>2</v>
      </c>
      <c r="C274" s="1936">
        <v>41847</v>
      </c>
      <c r="D274" s="1800" t="s">
        <v>862</v>
      </c>
      <c r="E274" s="1801"/>
      <c r="F274" s="1801"/>
      <c r="G274" s="1801"/>
      <c r="H274" s="1470">
        <f>F274*G274</f>
        <v>0</v>
      </c>
      <c r="I274" s="1802">
        <f>H274*500</f>
        <v>0</v>
      </c>
      <c r="J274" s="1801"/>
      <c r="K274" s="1803"/>
      <c r="L274" s="1801"/>
      <c r="M274" s="1804">
        <f>L274*10000</f>
        <v>0</v>
      </c>
      <c r="N274" s="1805"/>
      <c r="O274" s="1804">
        <f>N274*15000</f>
        <v>0</v>
      </c>
      <c r="P274" s="1804">
        <f>I274+K274+M274+O274</f>
        <v>0</v>
      </c>
      <c r="Q274" s="1803"/>
      <c r="R274" s="1806"/>
    </row>
    <row r="275" spans="1:18" customFormat="1" ht="15.95" hidden="1" customHeight="1">
      <c r="A275" s="40"/>
      <c r="B275" s="1935">
        <v>3</v>
      </c>
      <c r="C275" s="1938">
        <v>41848</v>
      </c>
      <c r="D275" s="1800" t="s">
        <v>862</v>
      </c>
      <c r="E275" s="1801"/>
      <c r="F275" s="1801"/>
      <c r="G275" s="1801"/>
      <c r="H275" s="1470">
        <f t="shared" ref="H275:H313" si="34">F275*G275</f>
        <v>0</v>
      </c>
      <c r="I275" s="1802">
        <f t="shared" ref="I275:I313" si="35">H275*500</f>
        <v>0</v>
      </c>
      <c r="J275" s="1801"/>
      <c r="K275" s="1803"/>
      <c r="L275" s="1801"/>
      <c r="M275" s="1804">
        <f>L275*10000</f>
        <v>0</v>
      </c>
      <c r="N275" s="1805"/>
      <c r="O275" s="1804">
        <f t="shared" ref="O275:O313" si="36">N275*15000</f>
        <v>0</v>
      </c>
      <c r="P275" s="1804">
        <f t="shared" ref="P275:P313" si="37">I275+K275+M275+O275</f>
        <v>0</v>
      </c>
      <c r="Q275" s="1803"/>
      <c r="R275" s="1806"/>
    </row>
    <row r="276" spans="1:18" customFormat="1" ht="15.95" hidden="1" customHeight="1">
      <c r="A276" s="40"/>
      <c r="B276" s="1935">
        <v>4</v>
      </c>
      <c r="C276" s="1938">
        <v>41849</v>
      </c>
      <c r="D276" s="1800" t="s">
        <v>862</v>
      </c>
      <c r="E276" s="1809"/>
      <c r="F276" s="1801"/>
      <c r="G276" s="1801"/>
      <c r="H276" s="1470">
        <f t="shared" si="34"/>
        <v>0</v>
      </c>
      <c r="I276" s="1802">
        <f t="shared" si="35"/>
        <v>0</v>
      </c>
      <c r="J276" s="1801"/>
      <c r="K276" s="1803"/>
      <c r="L276" s="1801"/>
      <c r="M276" s="1804">
        <f t="shared" ref="M276:M313" si="38">L276*10000</f>
        <v>0</v>
      </c>
      <c r="N276" s="1805"/>
      <c r="O276" s="1804">
        <f t="shared" si="36"/>
        <v>0</v>
      </c>
      <c r="P276" s="1804">
        <f t="shared" si="37"/>
        <v>0</v>
      </c>
      <c r="Q276" s="1803"/>
      <c r="R276" s="1806"/>
    </row>
    <row r="277" spans="1:18" customFormat="1" ht="15.95" hidden="1" customHeight="1">
      <c r="A277" s="40"/>
      <c r="B277" s="1935">
        <v>5</v>
      </c>
      <c r="C277" s="1939">
        <v>41850</v>
      </c>
      <c r="D277" s="1800" t="s">
        <v>862</v>
      </c>
      <c r="E277" s="1801"/>
      <c r="F277" s="1801"/>
      <c r="G277" s="1801"/>
      <c r="H277" s="1470">
        <f t="shared" si="34"/>
        <v>0</v>
      </c>
      <c r="I277" s="1802">
        <f t="shared" si="35"/>
        <v>0</v>
      </c>
      <c r="J277" s="1801"/>
      <c r="K277" s="1803"/>
      <c r="L277" s="1801"/>
      <c r="M277" s="1804">
        <f t="shared" si="38"/>
        <v>0</v>
      </c>
      <c r="N277" s="1805"/>
      <c r="O277" s="1804">
        <f t="shared" si="36"/>
        <v>0</v>
      </c>
      <c r="P277" s="1804">
        <f t="shared" si="37"/>
        <v>0</v>
      </c>
      <c r="Q277" s="1803"/>
      <c r="R277" s="1806"/>
    </row>
    <row r="278" spans="1:18" customFormat="1" ht="15.95" hidden="1" customHeight="1">
      <c r="A278" s="40"/>
      <c r="B278" s="1935">
        <v>6</v>
      </c>
      <c r="C278" s="1940">
        <v>41851</v>
      </c>
      <c r="D278" s="1800" t="s">
        <v>862</v>
      </c>
      <c r="E278" s="1801"/>
      <c r="F278" s="1801"/>
      <c r="G278" s="1801"/>
      <c r="H278" s="1470">
        <f t="shared" si="34"/>
        <v>0</v>
      </c>
      <c r="I278" s="1802">
        <f t="shared" si="35"/>
        <v>0</v>
      </c>
      <c r="J278" s="1801"/>
      <c r="K278" s="1803"/>
      <c r="L278" s="1801"/>
      <c r="M278" s="1804">
        <f t="shared" si="38"/>
        <v>0</v>
      </c>
      <c r="N278" s="1805"/>
      <c r="O278" s="1804">
        <f t="shared" si="36"/>
        <v>0</v>
      </c>
      <c r="P278" s="1804">
        <f t="shared" si="37"/>
        <v>0</v>
      </c>
      <c r="Q278" s="1803"/>
      <c r="R278" s="1806"/>
    </row>
    <row r="279" spans="1:18" customFormat="1" ht="15.95" hidden="1" customHeight="1">
      <c r="A279" s="40"/>
      <c r="B279" s="1935">
        <v>7</v>
      </c>
      <c r="C279" s="1939">
        <v>41852</v>
      </c>
      <c r="D279" s="1800" t="s">
        <v>862</v>
      </c>
      <c r="E279" s="1809"/>
      <c r="F279" s="1801"/>
      <c r="G279" s="1801"/>
      <c r="H279" s="1470">
        <f t="shared" si="34"/>
        <v>0</v>
      </c>
      <c r="I279" s="1802">
        <f t="shared" si="35"/>
        <v>0</v>
      </c>
      <c r="J279" s="1801"/>
      <c r="K279" s="1803"/>
      <c r="L279" s="1801"/>
      <c r="M279" s="1804">
        <f t="shared" si="38"/>
        <v>0</v>
      </c>
      <c r="N279" s="1805"/>
      <c r="O279" s="1804">
        <f t="shared" si="36"/>
        <v>0</v>
      </c>
      <c r="P279" s="1804">
        <f t="shared" si="37"/>
        <v>0</v>
      </c>
      <c r="Q279" s="1803"/>
      <c r="R279" s="1806"/>
    </row>
    <row r="280" spans="1:18" customFormat="1" ht="15.95" hidden="1" customHeight="1">
      <c r="A280" s="40"/>
      <c r="B280" s="1935">
        <v>8</v>
      </c>
      <c r="C280" s="1940">
        <v>41853</v>
      </c>
      <c r="D280" s="1800" t="s">
        <v>862</v>
      </c>
      <c r="E280" s="1801"/>
      <c r="F280" s="1801"/>
      <c r="G280" s="1801"/>
      <c r="H280" s="1470">
        <f t="shared" si="34"/>
        <v>0</v>
      </c>
      <c r="I280" s="1802">
        <f t="shared" si="35"/>
        <v>0</v>
      </c>
      <c r="J280" s="1801"/>
      <c r="K280" s="1803"/>
      <c r="L280" s="1801"/>
      <c r="M280" s="1804">
        <f t="shared" si="38"/>
        <v>0</v>
      </c>
      <c r="N280" s="1805"/>
      <c r="O280" s="1804">
        <f t="shared" si="36"/>
        <v>0</v>
      </c>
      <c r="P280" s="1804">
        <f t="shared" si="37"/>
        <v>0</v>
      </c>
      <c r="Q280" s="1803"/>
      <c r="R280" s="1806"/>
    </row>
    <row r="281" spans="1:18" customFormat="1" ht="15.95" hidden="1" customHeight="1">
      <c r="A281" s="40"/>
      <c r="B281" s="1935">
        <v>9</v>
      </c>
      <c r="C281" s="1936">
        <v>41854</v>
      </c>
      <c r="D281" s="1800" t="s">
        <v>862</v>
      </c>
      <c r="E281" s="1801"/>
      <c r="F281" s="1801"/>
      <c r="G281" s="1801"/>
      <c r="H281" s="1470">
        <f t="shared" si="34"/>
        <v>0</v>
      </c>
      <c r="I281" s="1802">
        <f t="shared" si="35"/>
        <v>0</v>
      </c>
      <c r="J281" s="1801"/>
      <c r="K281" s="1803"/>
      <c r="L281" s="1801"/>
      <c r="M281" s="1804">
        <f t="shared" si="38"/>
        <v>0</v>
      </c>
      <c r="N281" s="1805"/>
      <c r="O281" s="1804">
        <f t="shared" si="36"/>
        <v>0</v>
      </c>
      <c r="P281" s="1804">
        <f t="shared" si="37"/>
        <v>0</v>
      </c>
      <c r="Q281" s="1803"/>
      <c r="R281" s="1806"/>
    </row>
    <row r="282" spans="1:18" customFormat="1" ht="15.95" hidden="1" customHeight="1">
      <c r="A282" s="40"/>
      <c r="B282" s="1935">
        <v>10</v>
      </c>
      <c r="C282" s="1940">
        <v>41855</v>
      </c>
      <c r="D282" s="1810" t="s">
        <v>843</v>
      </c>
      <c r="E282" s="1811" t="s">
        <v>263</v>
      </c>
      <c r="F282" s="1801"/>
      <c r="G282" s="1801"/>
      <c r="H282" s="1470">
        <f t="shared" si="34"/>
        <v>0</v>
      </c>
      <c r="I282" s="1802">
        <f t="shared" si="35"/>
        <v>0</v>
      </c>
      <c r="J282" s="1801"/>
      <c r="K282" s="1803"/>
      <c r="L282" s="1801"/>
      <c r="M282" s="1804">
        <f t="shared" si="38"/>
        <v>0</v>
      </c>
      <c r="N282" s="1805"/>
      <c r="O282" s="1804">
        <f t="shared" si="36"/>
        <v>0</v>
      </c>
      <c r="P282" s="1804">
        <f t="shared" si="37"/>
        <v>0</v>
      </c>
      <c r="Q282" s="1803"/>
      <c r="R282" s="1806"/>
    </row>
    <row r="283" spans="1:18" customFormat="1" ht="15.95" hidden="1" customHeight="1">
      <c r="A283" s="40"/>
      <c r="B283" s="1935">
        <v>11</v>
      </c>
      <c r="C283" s="1939">
        <v>41856</v>
      </c>
      <c r="D283" s="1810" t="s">
        <v>843</v>
      </c>
      <c r="E283" s="1811" t="s">
        <v>263</v>
      </c>
      <c r="F283" s="2045"/>
      <c r="G283" s="2045"/>
      <c r="H283" s="1470">
        <f t="shared" si="34"/>
        <v>0</v>
      </c>
      <c r="I283" s="1802">
        <f t="shared" si="35"/>
        <v>0</v>
      </c>
      <c r="J283" s="2045"/>
      <c r="K283" s="2045"/>
      <c r="L283" s="2045"/>
      <c r="M283" s="1804">
        <f t="shared" si="38"/>
        <v>0</v>
      </c>
      <c r="N283" s="2045"/>
      <c r="O283" s="1804">
        <f t="shared" si="36"/>
        <v>0</v>
      </c>
      <c r="P283" s="1804">
        <f t="shared" si="37"/>
        <v>0</v>
      </c>
      <c r="Q283" s="2045"/>
      <c r="R283" s="2046"/>
    </row>
    <row r="284" spans="1:18" customFormat="1" ht="15.95" hidden="1" customHeight="1">
      <c r="A284" s="40"/>
      <c r="B284" s="3094">
        <v>12</v>
      </c>
      <c r="C284" s="1940">
        <v>41857</v>
      </c>
      <c r="D284" s="2045" t="s">
        <v>729</v>
      </c>
      <c r="E284" s="2047" t="s">
        <v>263</v>
      </c>
      <c r="F284" s="2047">
        <v>1</v>
      </c>
      <c r="G284" s="2045"/>
      <c r="H284" s="1470">
        <f t="shared" si="34"/>
        <v>0</v>
      </c>
      <c r="I284" s="1802">
        <f t="shared" si="35"/>
        <v>0</v>
      </c>
      <c r="J284" s="2045"/>
      <c r="K284" s="2045"/>
      <c r="L284" s="2047">
        <v>3</v>
      </c>
      <c r="M284" s="1804">
        <f t="shared" si="38"/>
        <v>30000</v>
      </c>
      <c r="N284" s="2045"/>
      <c r="O284" s="1804">
        <f t="shared" si="36"/>
        <v>0</v>
      </c>
      <c r="P284" s="1804">
        <f t="shared" si="37"/>
        <v>30000</v>
      </c>
      <c r="Q284" s="2045"/>
      <c r="R284" s="2046"/>
    </row>
    <row r="285" spans="1:18" customFormat="1" ht="15.95" hidden="1" customHeight="1">
      <c r="A285" s="40"/>
      <c r="B285" s="3096"/>
      <c r="C285" s="1939">
        <v>41857</v>
      </c>
      <c r="D285" s="2045" t="s">
        <v>731</v>
      </c>
      <c r="E285" s="2047" t="s">
        <v>263</v>
      </c>
      <c r="F285" s="2047">
        <v>1</v>
      </c>
      <c r="G285" s="2047">
        <v>150</v>
      </c>
      <c r="H285" s="1470">
        <f t="shared" si="34"/>
        <v>150</v>
      </c>
      <c r="I285" s="1802">
        <f t="shared" si="35"/>
        <v>75000</v>
      </c>
      <c r="J285" s="2045"/>
      <c r="K285" s="2045"/>
      <c r="L285" s="2047">
        <v>3.5</v>
      </c>
      <c r="M285" s="1804">
        <f t="shared" si="38"/>
        <v>35000</v>
      </c>
      <c r="N285" s="2047">
        <v>3</v>
      </c>
      <c r="O285" s="1804">
        <f t="shared" si="36"/>
        <v>45000</v>
      </c>
      <c r="P285" s="1804">
        <f t="shared" si="37"/>
        <v>155000</v>
      </c>
      <c r="Q285" s="2045"/>
      <c r="R285" s="2046"/>
    </row>
    <row r="286" spans="1:18" customFormat="1" ht="15.95" hidden="1" customHeight="1">
      <c r="A286" s="40"/>
      <c r="B286" s="1935">
        <v>13</v>
      </c>
      <c r="C286" s="1939">
        <v>41858</v>
      </c>
      <c r="D286" s="1810" t="s">
        <v>843</v>
      </c>
      <c r="E286" s="1811" t="s">
        <v>263</v>
      </c>
      <c r="F286" s="2045"/>
      <c r="G286" s="2045"/>
      <c r="H286" s="1470">
        <f t="shared" si="34"/>
        <v>0</v>
      </c>
      <c r="I286" s="1802">
        <f t="shared" si="35"/>
        <v>0</v>
      </c>
      <c r="J286" s="2045"/>
      <c r="K286" s="2045"/>
      <c r="L286" s="2047"/>
      <c r="M286" s="1804">
        <f t="shared" si="38"/>
        <v>0</v>
      </c>
      <c r="N286" s="2047"/>
      <c r="O286" s="1804">
        <f t="shared" si="36"/>
        <v>0</v>
      </c>
      <c r="P286" s="1804">
        <f t="shared" si="37"/>
        <v>0</v>
      </c>
      <c r="Q286" s="2045"/>
      <c r="R286" s="2046"/>
    </row>
    <row r="287" spans="1:18" customFormat="1" ht="15.95" hidden="1" customHeight="1">
      <c r="A287" s="40"/>
      <c r="B287" s="3094">
        <v>14</v>
      </c>
      <c r="C287" s="1940">
        <v>41859</v>
      </c>
      <c r="D287" s="2045" t="s">
        <v>729</v>
      </c>
      <c r="E287" s="2047" t="s">
        <v>263</v>
      </c>
      <c r="F287" s="2047">
        <v>1</v>
      </c>
      <c r="G287" s="2047"/>
      <c r="H287" s="1470">
        <f t="shared" si="34"/>
        <v>0</v>
      </c>
      <c r="I287" s="1802">
        <f t="shared" si="35"/>
        <v>0</v>
      </c>
      <c r="J287" s="2045"/>
      <c r="K287" s="2045"/>
      <c r="L287" s="2047"/>
      <c r="M287" s="1804">
        <f t="shared" si="38"/>
        <v>0</v>
      </c>
      <c r="N287" s="2047"/>
      <c r="O287" s="1804">
        <f t="shared" si="36"/>
        <v>0</v>
      </c>
      <c r="P287" s="1804">
        <f t="shared" si="37"/>
        <v>0</v>
      </c>
      <c r="Q287" s="2045"/>
      <c r="R287" s="2046"/>
    </row>
    <row r="288" spans="1:18" customFormat="1" ht="15.95" hidden="1" customHeight="1">
      <c r="A288" s="40"/>
      <c r="B288" s="3096"/>
      <c r="C288" s="1939">
        <v>41859</v>
      </c>
      <c r="D288" s="2045" t="s">
        <v>731</v>
      </c>
      <c r="E288" s="2047" t="s">
        <v>263</v>
      </c>
      <c r="F288" s="2047">
        <v>1</v>
      </c>
      <c r="G288" s="2047">
        <v>150</v>
      </c>
      <c r="H288" s="1470">
        <f t="shared" si="34"/>
        <v>150</v>
      </c>
      <c r="I288" s="1802">
        <f t="shared" si="35"/>
        <v>75000</v>
      </c>
      <c r="J288" s="2045"/>
      <c r="K288" s="2045"/>
      <c r="L288" s="2047">
        <v>6</v>
      </c>
      <c r="M288" s="1804">
        <f t="shared" si="38"/>
        <v>60000</v>
      </c>
      <c r="N288" s="2047"/>
      <c r="O288" s="1804">
        <f t="shared" si="36"/>
        <v>0</v>
      </c>
      <c r="P288" s="1804">
        <f t="shared" si="37"/>
        <v>135000</v>
      </c>
      <c r="Q288" s="2045"/>
      <c r="R288" s="2046"/>
    </row>
    <row r="289" spans="1:18" customFormat="1" ht="15.95" hidden="1" customHeight="1">
      <c r="A289" s="40"/>
      <c r="B289" s="3094">
        <v>15</v>
      </c>
      <c r="C289" s="1939">
        <v>41860</v>
      </c>
      <c r="D289" s="2045" t="s">
        <v>557</v>
      </c>
      <c r="E289" s="2047" t="s">
        <v>263</v>
      </c>
      <c r="F289" s="2047">
        <v>1</v>
      </c>
      <c r="G289" s="2045"/>
      <c r="H289" s="1470">
        <f t="shared" si="34"/>
        <v>0</v>
      </c>
      <c r="I289" s="1802">
        <f t="shared" si="35"/>
        <v>0</v>
      </c>
      <c r="J289" s="2045" t="s">
        <v>127</v>
      </c>
      <c r="K289" s="2048">
        <v>20000</v>
      </c>
      <c r="L289" s="2047"/>
      <c r="M289" s="1804">
        <f t="shared" si="38"/>
        <v>0</v>
      </c>
      <c r="N289" s="2047"/>
      <c r="O289" s="1804">
        <f t="shared" si="36"/>
        <v>0</v>
      </c>
      <c r="P289" s="1804">
        <f t="shared" si="37"/>
        <v>20000</v>
      </c>
      <c r="Q289" s="2045"/>
      <c r="R289" s="2046"/>
    </row>
    <row r="290" spans="1:18" customFormat="1" ht="15.95" hidden="1" customHeight="1">
      <c r="A290" s="40"/>
      <c r="B290" s="3095"/>
      <c r="C290" s="1939">
        <v>41860</v>
      </c>
      <c r="D290" s="2045" t="s">
        <v>729</v>
      </c>
      <c r="E290" s="2047" t="s">
        <v>263</v>
      </c>
      <c r="F290" s="2047">
        <v>1</v>
      </c>
      <c r="G290" s="2045"/>
      <c r="H290" s="1470">
        <f t="shared" si="34"/>
        <v>0</v>
      </c>
      <c r="I290" s="1802">
        <f t="shared" si="35"/>
        <v>0</v>
      </c>
      <c r="J290" s="2045"/>
      <c r="K290" s="2045"/>
      <c r="L290" s="2047">
        <v>1</v>
      </c>
      <c r="M290" s="1804">
        <f t="shared" si="38"/>
        <v>10000</v>
      </c>
      <c r="N290" s="2047"/>
      <c r="O290" s="1804">
        <f t="shared" si="36"/>
        <v>0</v>
      </c>
      <c r="P290" s="1804">
        <f t="shared" si="37"/>
        <v>10000</v>
      </c>
      <c r="Q290" s="2045"/>
      <c r="R290" s="2046"/>
    </row>
    <row r="291" spans="1:18" customFormat="1" ht="15.95" hidden="1" customHeight="1">
      <c r="A291" s="40"/>
      <c r="B291" s="3096"/>
      <c r="C291" s="1939">
        <v>41860</v>
      </c>
      <c r="D291" s="2045" t="s">
        <v>731</v>
      </c>
      <c r="E291" s="2047" t="s">
        <v>263</v>
      </c>
      <c r="F291" s="2047">
        <v>1</v>
      </c>
      <c r="G291" s="2047">
        <v>150</v>
      </c>
      <c r="H291" s="1470">
        <f t="shared" si="34"/>
        <v>150</v>
      </c>
      <c r="I291" s="1802">
        <f t="shared" si="35"/>
        <v>75000</v>
      </c>
      <c r="J291" s="2045"/>
      <c r="K291" s="2045"/>
      <c r="L291" s="2047">
        <v>6</v>
      </c>
      <c r="M291" s="1804">
        <f t="shared" si="38"/>
        <v>60000</v>
      </c>
      <c r="N291" s="2047">
        <v>1</v>
      </c>
      <c r="O291" s="1804">
        <f t="shared" si="36"/>
        <v>15000</v>
      </c>
      <c r="P291" s="1804">
        <f t="shared" si="37"/>
        <v>150000</v>
      </c>
      <c r="Q291" s="2045"/>
      <c r="R291" s="2046"/>
    </row>
    <row r="292" spans="1:18" customFormat="1" ht="15.95" hidden="1" customHeight="1">
      <c r="A292" s="40"/>
      <c r="B292" s="3094">
        <v>16</v>
      </c>
      <c r="C292" s="1936">
        <v>41861</v>
      </c>
      <c r="D292" s="2045" t="s">
        <v>557</v>
      </c>
      <c r="E292" s="2047" t="s">
        <v>263</v>
      </c>
      <c r="F292" s="2047">
        <v>1</v>
      </c>
      <c r="G292" s="2045"/>
      <c r="H292" s="1470">
        <f t="shared" si="34"/>
        <v>0</v>
      </c>
      <c r="I292" s="1802">
        <f t="shared" si="35"/>
        <v>0</v>
      </c>
      <c r="J292" s="2045" t="s">
        <v>127</v>
      </c>
      <c r="K292" s="2048">
        <v>20000</v>
      </c>
      <c r="L292" s="2047"/>
      <c r="M292" s="1804">
        <f t="shared" si="38"/>
        <v>0</v>
      </c>
      <c r="N292" s="2047"/>
      <c r="O292" s="1804">
        <f t="shared" si="36"/>
        <v>0</v>
      </c>
      <c r="P292" s="1804">
        <f t="shared" si="37"/>
        <v>20000</v>
      </c>
      <c r="Q292" s="2045"/>
      <c r="R292" s="2046"/>
    </row>
    <row r="293" spans="1:18" customFormat="1" ht="15.95" hidden="1" customHeight="1">
      <c r="A293" s="40"/>
      <c r="B293" s="3095"/>
      <c r="C293" s="1936">
        <v>41861</v>
      </c>
      <c r="D293" s="2045" t="s">
        <v>729</v>
      </c>
      <c r="E293" s="2047" t="s">
        <v>263</v>
      </c>
      <c r="F293" s="2047">
        <v>1</v>
      </c>
      <c r="G293" s="2045"/>
      <c r="H293" s="1470">
        <f t="shared" si="34"/>
        <v>0</v>
      </c>
      <c r="I293" s="1802">
        <f t="shared" si="35"/>
        <v>0</v>
      </c>
      <c r="J293" s="2045"/>
      <c r="K293" s="2045"/>
      <c r="L293" s="2047">
        <v>5</v>
      </c>
      <c r="M293" s="1804">
        <f t="shared" si="38"/>
        <v>50000</v>
      </c>
      <c r="N293" s="2047"/>
      <c r="O293" s="1804">
        <f t="shared" si="36"/>
        <v>0</v>
      </c>
      <c r="P293" s="1804">
        <f t="shared" si="37"/>
        <v>50000</v>
      </c>
      <c r="Q293" s="2045"/>
      <c r="R293" s="2046"/>
    </row>
    <row r="294" spans="1:18" customFormat="1" ht="15.95" hidden="1" customHeight="1">
      <c r="A294" s="40"/>
      <c r="B294" s="3096"/>
      <c r="C294" s="1936">
        <v>41861</v>
      </c>
      <c r="D294" s="2045" t="s">
        <v>868</v>
      </c>
      <c r="E294" s="2047" t="s">
        <v>263</v>
      </c>
      <c r="F294" s="2047">
        <v>1</v>
      </c>
      <c r="G294" s="2047">
        <v>150</v>
      </c>
      <c r="H294" s="1470">
        <f t="shared" si="34"/>
        <v>150</v>
      </c>
      <c r="I294" s="1802">
        <f t="shared" si="35"/>
        <v>75000</v>
      </c>
      <c r="J294" s="2045"/>
      <c r="K294" s="2045"/>
      <c r="L294" s="2047">
        <v>6</v>
      </c>
      <c r="M294" s="1804">
        <f t="shared" si="38"/>
        <v>60000</v>
      </c>
      <c r="N294" s="2047">
        <v>1</v>
      </c>
      <c r="O294" s="1804">
        <f t="shared" si="36"/>
        <v>15000</v>
      </c>
      <c r="P294" s="1804">
        <f t="shared" si="37"/>
        <v>150000</v>
      </c>
      <c r="Q294" s="2045"/>
      <c r="R294" s="2046"/>
    </row>
    <row r="295" spans="1:18" customFormat="1" ht="15.95" hidden="1" customHeight="1">
      <c r="A295" s="40"/>
      <c r="B295" s="3094">
        <v>17</v>
      </c>
      <c r="C295" s="1939">
        <v>41862</v>
      </c>
      <c r="D295" s="2045" t="s">
        <v>549</v>
      </c>
      <c r="E295" s="2047" t="s">
        <v>263</v>
      </c>
      <c r="F295" s="2047">
        <v>1</v>
      </c>
      <c r="G295" s="2045"/>
      <c r="H295" s="1470">
        <f t="shared" si="34"/>
        <v>0</v>
      </c>
      <c r="I295" s="1802">
        <f t="shared" si="35"/>
        <v>0</v>
      </c>
      <c r="J295" s="2045" t="s">
        <v>127</v>
      </c>
      <c r="K295" s="2048">
        <v>20000</v>
      </c>
      <c r="L295" s="2047"/>
      <c r="M295" s="1804">
        <f t="shared" si="38"/>
        <v>0</v>
      </c>
      <c r="N295" s="2047"/>
      <c r="O295" s="1804">
        <f t="shared" si="36"/>
        <v>0</v>
      </c>
      <c r="P295" s="1804">
        <f t="shared" si="37"/>
        <v>20000</v>
      </c>
      <c r="Q295" s="2045"/>
      <c r="R295" s="2046"/>
    </row>
    <row r="296" spans="1:18" customFormat="1" ht="15.95" hidden="1" customHeight="1">
      <c r="A296" s="40"/>
      <c r="B296" s="3096"/>
      <c r="C296" s="1940">
        <v>41862</v>
      </c>
      <c r="D296" s="2045" t="s">
        <v>729</v>
      </c>
      <c r="E296" s="2047" t="s">
        <v>263</v>
      </c>
      <c r="F296" s="2047">
        <v>1</v>
      </c>
      <c r="G296" s="2045"/>
      <c r="H296" s="1470">
        <f t="shared" si="34"/>
        <v>0</v>
      </c>
      <c r="I296" s="1802">
        <f t="shared" si="35"/>
        <v>0</v>
      </c>
      <c r="J296" s="2045"/>
      <c r="K296" s="2045"/>
      <c r="L296" s="2047">
        <v>3</v>
      </c>
      <c r="M296" s="1804">
        <f t="shared" si="38"/>
        <v>30000</v>
      </c>
      <c r="N296" s="2047"/>
      <c r="O296" s="1804">
        <f t="shared" si="36"/>
        <v>0</v>
      </c>
      <c r="P296" s="1804">
        <f t="shared" si="37"/>
        <v>30000</v>
      </c>
      <c r="Q296" s="2045"/>
      <c r="R296" s="2046"/>
    </row>
    <row r="297" spans="1:18" customFormat="1" ht="15.95" hidden="1" customHeight="1">
      <c r="A297" s="40"/>
      <c r="B297" s="1935">
        <v>18</v>
      </c>
      <c r="C297" s="1940">
        <v>41863</v>
      </c>
      <c r="D297" s="2045" t="s">
        <v>884</v>
      </c>
      <c r="E297" s="2047" t="s">
        <v>263</v>
      </c>
      <c r="F297" s="2047">
        <v>1</v>
      </c>
      <c r="G297" s="2047">
        <v>150</v>
      </c>
      <c r="H297" s="1470">
        <f t="shared" si="34"/>
        <v>150</v>
      </c>
      <c r="I297" s="1802">
        <f t="shared" si="35"/>
        <v>75000</v>
      </c>
      <c r="J297" s="2045"/>
      <c r="K297" s="2045"/>
      <c r="L297" s="2047">
        <v>1</v>
      </c>
      <c r="M297" s="1804">
        <f t="shared" si="38"/>
        <v>10000</v>
      </c>
      <c r="N297" s="2047"/>
      <c r="O297" s="1804">
        <f t="shared" si="36"/>
        <v>0</v>
      </c>
      <c r="P297" s="1804">
        <f t="shared" si="37"/>
        <v>85000</v>
      </c>
      <c r="Q297" s="2045"/>
      <c r="R297" s="2046"/>
    </row>
    <row r="298" spans="1:18" customFormat="1" ht="15.95" hidden="1" customHeight="1">
      <c r="A298" s="40"/>
      <c r="B298" s="3094">
        <v>19</v>
      </c>
      <c r="C298" s="1939">
        <v>41864</v>
      </c>
      <c r="D298" s="2045" t="s">
        <v>729</v>
      </c>
      <c r="E298" s="2047" t="s">
        <v>263</v>
      </c>
      <c r="F298" s="2047">
        <v>1</v>
      </c>
      <c r="G298" s="2045"/>
      <c r="H298" s="1470">
        <f t="shared" si="34"/>
        <v>0</v>
      </c>
      <c r="I298" s="1802">
        <f t="shared" si="35"/>
        <v>0</v>
      </c>
      <c r="J298" s="2045"/>
      <c r="K298" s="2045"/>
      <c r="L298" s="2047"/>
      <c r="M298" s="1804">
        <f t="shared" si="38"/>
        <v>0</v>
      </c>
      <c r="N298" s="2047"/>
      <c r="O298" s="1804">
        <f t="shared" si="36"/>
        <v>0</v>
      </c>
      <c r="P298" s="1804">
        <f t="shared" si="37"/>
        <v>0</v>
      </c>
      <c r="Q298" s="2045"/>
      <c r="R298" s="2046"/>
    </row>
    <row r="299" spans="1:18" customFormat="1" ht="15.95" hidden="1" customHeight="1">
      <c r="A299" s="40"/>
      <c r="B299" s="3096"/>
      <c r="C299" s="1940">
        <v>41864</v>
      </c>
      <c r="D299" s="2045" t="s">
        <v>731</v>
      </c>
      <c r="E299" s="2047" t="s">
        <v>263</v>
      </c>
      <c r="F299" s="2047">
        <v>1</v>
      </c>
      <c r="G299" s="2047">
        <v>150</v>
      </c>
      <c r="H299" s="1470">
        <f t="shared" si="34"/>
        <v>150</v>
      </c>
      <c r="I299" s="1802">
        <f t="shared" si="35"/>
        <v>75000</v>
      </c>
      <c r="J299" s="2045"/>
      <c r="K299" s="2045"/>
      <c r="L299" s="2047">
        <v>6</v>
      </c>
      <c r="M299" s="1804">
        <f t="shared" si="38"/>
        <v>60000</v>
      </c>
      <c r="N299" s="2047"/>
      <c r="O299" s="1804">
        <f t="shared" si="36"/>
        <v>0</v>
      </c>
      <c r="P299" s="1804">
        <f t="shared" si="37"/>
        <v>135000</v>
      </c>
      <c r="Q299" s="2045"/>
      <c r="R299" s="2046"/>
    </row>
    <row r="300" spans="1:18" customFormat="1" ht="15.95" hidden="1" customHeight="1">
      <c r="A300" s="40"/>
      <c r="B300" s="3094">
        <v>20</v>
      </c>
      <c r="C300" s="1940">
        <v>41865</v>
      </c>
      <c r="D300" s="2045" t="s">
        <v>729</v>
      </c>
      <c r="E300" s="2047" t="s">
        <v>263</v>
      </c>
      <c r="F300" s="2047">
        <v>1</v>
      </c>
      <c r="G300" s="2045"/>
      <c r="H300" s="1470">
        <f t="shared" si="34"/>
        <v>0</v>
      </c>
      <c r="I300" s="1802">
        <f t="shared" si="35"/>
        <v>0</v>
      </c>
      <c r="J300" s="2045"/>
      <c r="K300" s="2045"/>
      <c r="L300" s="2047"/>
      <c r="M300" s="1804">
        <f t="shared" si="38"/>
        <v>0</v>
      </c>
      <c r="N300" s="2047"/>
      <c r="O300" s="1804">
        <f t="shared" si="36"/>
        <v>0</v>
      </c>
      <c r="P300" s="1804">
        <f t="shared" si="37"/>
        <v>0</v>
      </c>
      <c r="Q300" s="2045"/>
      <c r="R300" s="2046"/>
    </row>
    <row r="301" spans="1:18" customFormat="1" ht="15.95" hidden="1" customHeight="1">
      <c r="A301" s="40"/>
      <c r="B301" s="3096"/>
      <c r="C301" s="1939">
        <v>41865</v>
      </c>
      <c r="D301" s="2045" t="s">
        <v>731</v>
      </c>
      <c r="E301" s="2047" t="s">
        <v>263</v>
      </c>
      <c r="F301" s="2047">
        <v>1</v>
      </c>
      <c r="G301" s="2047">
        <v>150</v>
      </c>
      <c r="H301" s="1470">
        <f t="shared" si="34"/>
        <v>150</v>
      </c>
      <c r="I301" s="1802">
        <f t="shared" si="35"/>
        <v>75000</v>
      </c>
      <c r="J301" s="2045"/>
      <c r="K301" s="2045"/>
      <c r="L301" s="2047">
        <v>5</v>
      </c>
      <c r="M301" s="1804">
        <f t="shared" si="38"/>
        <v>50000</v>
      </c>
      <c r="N301" s="2047"/>
      <c r="O301" s="1804">
        <f t="shared" si="36"/>
        <v>0</v>
      </c>
      <c r="P301" s="1804">
        <f t="shared" si="37"/>
        <v>125000</v>
      </c>
      <c r="Q301" s="2045"/>
      <c r="R301" s="2046"/>
    </row>
    <row r="302" spans="1:18" customFormat="1" ht="15.95" hidden="1" customHeight="1">
      <c r="A302" s="40"/>
      <c r="B302" s="3094">
        <v>21</v>
      </c>
      <c r="C302" s="1939">
        <v>41866</v>
      </c>
      <c r="D302" s="2045" t="s">
        <v>729</v>
      </c>
      <c r="E302" s="2047" t="s">
        <v>263</v>
      </c>
      <c r="F302" s="2047">
        <v>1</v>
      </c>
      <c r="G302" s="2045"/>
      <c r="H302" s="1470">
        <f t="shared" si="34"/>
        <v>0</v>
      </c>
      <c r="I302" s="1802">
        <f t="shared" si="35"/>
        <v>0</v>
      </c>
      <c r="J302" s="2045"/>
      <c r="K302" s="2045"/>
      <c r="L302" s="2047"/>
      <c r="M302" s="1804">
        <f t="shared" si="38"/>
        <v>0</v>
      </c>
      <c r="N302" s="2047"/>
      <c r="O302" s="1804">
        <f t="shared" si="36"/>
        <v>0</v>
      </c>
      <c r="P302" s="1804">
        <f t="shared" si="37"/>
        <v>0</v>
      </c>
      <c r="Q302" s="2045"/>
      <c r="R302" s="2046"/>
    </row>
    <row r="303" spans="1:18" customFormat="1" ht="15.95" hidden="1" customHeight="1">
      <c r="A303" s="40"/>
      <c r="B303" s="3096"/>
      <c r="C303" s="1940">
        <v>41866</v>
      </c>
      <c r="D303" s="2045" t="s">
        <v>884</v>
      </c>
      <c r="E303" s="2047" t="s">
        <v>263</v>
      </c>
      <c r="F303" s="2047">
        <v>1</v>
      </c>
      <c r="G303" s="2047">
        <v>150</v>
      </c>
      <c r="H303" s="1470">
        <f t="shared" si="34"/>
        <v>150</v>
      </c>
      <c r="I303" s="1802">
        <f t="shared" si="35"/>
        <v>75000</v>
      </c>
      <c r="J303" s="2045"/>
      <c r="K303" s="2045"/>
      <c r="L303" s="2047">
        <v>6</v>
      </c>
      <c r="M303" s="1804">
        <f t="shared" si="38"/>
        <v>60000</v>
      </c>
      <c r="N303" s="2047"/>
      <c r="O303" s="1804">
        <f t="shared" si="36"/>
        <v>0</v>
      </c>
      <c r="P303" s="1804">
        <f t="shared" si="37"/>
        <v>135000</v>
      </c>
      <c r="Q303" s="2045"/>
      <c r="R303" s="2046"/>
    </row>
    <row r="304" spans="1:18" customFormat="1" ht="15.95" hidden="1" customHeight="1">
      <c r="A304" s="40"/>
      <c r="B304" s="1935">
        <v>22</v>
      </c>
      <c r="C304" s="1940">
        <v>41867</v>
      </c>
      <c r="D304" s="1810" t="s">
        <v>843</v>
      </c>
      <c r="E304" s="1811" t="s">
        <v>263</v>
      </c>
      <c r="F304" s="2047"/>
      <c r="G304" s="2045"/>
      <c r="H304" s="1470">
        <f t="shared" si="34"/>
        <v>0</v>
      </c>
      <c r="I304" s="1802">
        <f t="shared" si="35"/>
        <v>0</v>
      </c>
      <c r="J304" s="2045"/>
      <c r="K304" s="2045"/>
      <c r="L304" s="2047"/>
      <c r="M304" s="1804">
        <f t="shared" si="38"/>
        <v>0</v>
      </c>
      <c r="N304" s="2047"/>
      <c r="O304" s="1804">
        <f t="shared" si="36"/>
        <v>0</v>
      </c>
      <c r="P304" s="1804">
        <f t="shared" si="37"/>
        <v>0</v>
      </c>
      <c r="Q304" s="2045"/>
      <c r="R304" s="2046"/>
    </row>
    <row r="305" spans="1:18" customFormat="1" ht="15.95" hidden="1" customHeight="1">
      <c r="A305" s="40"/>
      <c r="B305" s="1935">
        <v>23</v>
      </c>
      <c r="C305" s="1936">
        <v>41868</v>
      </c>
      <c r="D305" s="1810" t="s">
        <v>843</v>
      </c>
      <c r="E305" s="1811" t="s">
        <v>263</v>
      </c>
      <c r="F305" s="2047"/>
      <c r="G305" s="2045"/>
      <c r="H305" s="1470">
        <f t="shared" si="34"/>
        <v>0</v>
      </c>
      <c r="I305" s="1802">
        <f t="shared" si="35"/>
        <v>0</v>
      </c>
      <c r="J305" s="2045"/>
      <c r="K305" s="2045"/>
      <c r="L305" s="2047"/>
      <c r="M305" s="1804">
        <f t="shared" si="38"/>
        <v>0</v>
      </c>
      <c r="N305" s="2047"/>
      <c r="O305" s="1804">
        <f t="shared" si="36"/>
        <v>0</v>
      </c>
      <c r="P305" s="1804">
        <f t="shared" si="37"/>
        <v>0</v>
      </c>
      <c r="Q305" s="2045"/>
      <c r="R305" s="2046"/>
    </row>
    <row r="306" spans="1:18" customFormat="1" ht="15.95" hidden="1" customHeight="1">
      <c r="A306" s="40"/>
      <c r="B306" s="1935">
        <v>24</v>
      </c>
      <c r="C306" s="1940">
        <v>41869</v>
      </c>
      <c r="D306" s="1810" t="s">
        <v>843</v>
      </c>
      <c r="E306" s="1811" t="s">
        <v>263</v>
      </c>
      <c r="F306" s="2047"/>
      <c r="G306" s="2045"/>
      <c r="H306" s="1470">
        <f t="shared" si="34"/>
        <v>0</v>
      </c>
      <c r="I306" s="1802">
        <f t="shared" si="35"/>
        <v>0</v>
      </c>
      <c r="J306" s="2045"/>
      <c r="K306" s="2045"/>
      <c r="L306" s="2047"/>
      <c r="M306" s="1804">
        <f t="shared" si="38"/>
        <v>0</v>
      </c>
      <c r="N306" s="2047"/>
      <c r="O306" s="1804">
        <f t="shared" si="36"/>
        <v>0</v>
      </c>
      <c r="P306" s="1804">
        <f t="shared" si="37"/>
        <v>0</v>
      </c>
      <c r="Q306" s="2045"/>
      <c r="R306" s="2046"/>
    </row>
    <row r="307" spans="1:18" customFormat="1" ht="15.95" hidden="1" customHeight="1">
      <c r="A307" s="40"/>
      <c r="B307" s="1935">
        <v>25</v>
      </c>
      <c r="C307" s="1939">
        <v>41870</v>
      </c>
      <c r="D307" s="1810" t="s">
        <v>843</v>
      </c>
      <c r="E307" s="1811" t="s">
        <v>263</v>
      </c>
      <c r="F307" s="2047"/>
      <c r="G307" s="2045"/>
      <c r="H307" s="1470">
        <f t="shared" si="34"/>
        <v>0</v>
      </c>
      <c r="I307" s="1802">
        <f t="shared" si="35"/>
        <v>0</v>
      </c>
      <c r="J307" s="2045"/>
      <c r="K307" s="2045"/>
      <c r="L307" s="2047"/>
      <c r="M307" s="1804">
        <f t="shared" si="38"/>
        <v>0</v>
      </c>
      <c r="N307" s="2047"/>
      <c r="O307" s="1804">
        <f t="shared" si="36"/>
        <v>0</v>
      </c>
      <c r="P307" s="1804">
        <f t="shared" si="37"/>
        <v>0</v>
      </c>
      <c r="Q307" s="2045"/>
      <c r="R307" s="2046"/>
    </row>
    <row r="308" spans="1:18" customFormat="1" ht="15.95" hidden="1" customHeight="1">
      <c r="A308" s="40"/>
      <c r="B308" s="1935">
        <v>26</v>
      </c>
      <c r="C308" s="1940">
        <v>41871</v>
      </c>
      <c r="D308" s="2045" t="s">
        <v>559</v>
      </c>
      <c r="E308" s="2045" t="s">
        <v>426</v>
      </c>
      <c r="F308" s="2047">
        <v>1</v>
      </c>
      <c r="G308" s="2045"/>
      <c r="H308" s="1470">
        <f t="shared" si="34"/>
        <v>0</v>
      </c>
      <c r="I308" s="1802">
        <f t="shared" si="35"/>
        <v>0</v>
      </c>
      <c r="J308" s="2045" t="s">
        <v>127</v>
      </c>
      <c r="K308" s="2049">
        <v>35000</v>
      </c>
      <c r="L308" s="2047"/>
      <c r="M308" s="1804">
        <f t="shared" si="38"/>
        <v>0</v>
      </c>
      <c r="N308" s="2045"/>
      <c r="O308" s="1804">
        <f t="shared" si="36"/>
        <v>0</v>
      </c>
      <c r="P308" s="1804">
        <f t="shared" si="37"/>
        <v>35000</v>
      </c>
      <c r="Q308" s="2045"/>
      <c r="R308" s="2046"/>
    </row>
    <row r="309" spans="1:18" customFormat="1" ht="15.95" hidden="1" customHeight="1">
      <c r="A309" s="40"/>
      <c r="B309" s="1935">
        <v>27</v>
      </c>
      <c r="C309" s="1939">
        <v>41872</v>
      </c>
      <c r="D309" s="1810" t="s">
        <v>843</v>
      </c>
      <c r="E309" s="1811" t="s">
        <v>263</v>
      </c>
      <c r="F309" s="2047"/>
      <c r="G309" s="2045"/>
      <c r="H309" s="1470">
        <f t="shared" si="34"/>
        <v>0</v>
      </c>
      <c r="I309" s="1802">
        <f t="shared" si="35"/>
        <v>0</v>
      </c>
      <c r="J309" s="2045"/>
      <c r="K309" s="2049"/>
      <c r="L309" s="2047"/>
      <c r="M309" s="1804">
        <f t="shared" si="38"/>
        <v>0</v>
      </c>
      <c r="N309" s="2045"/>
      <c r="O309" s="1804">
        <f t="shared" si="36"/>
        <v>0</v>
      </c>
      <c r="P309" s="1804">
        <f t="shared" si="37"/>
        <v>0</v>
      </c>
      <c r="Q309" s="2045"/>
      <c r="R309" s="2046"/>
    </row>
    <row r="310" spans="1:18" customFormat="1" ht="15.95" hidden="1" customHeight="1">
      <c r="A310" s="40"/>
      <c r="B310" s="1935">
        <v>28</v>
      </c>
      <c r="C310" s="1940">
        <v>41873</v>
      </c>
      <c r="D310" s="2045" t="s">
        <v>559</v>
      </c>
      <c r="E310" s="2045" t="s">
        <v>426</v>
      </c>
      <c r="F310" s="2047">
        <v>1</v>
      </c>
      <c r="G310" s="2045"/>
      <c r="H310" s="1470">
        <f t="shared" si="34"/>
        <v>0</v>
      </c>
      <c r="I310" s="1802">
        <f t="shared" si="35"/>
        <v>0</v>
      </c>
      <c r="J310" s="2045" t="s">
        <v>127</v>
      </c>
      <c r="K310" s="2049">
        <v>35000</v>
      </c>
      <c r="L310" s="2047">
        <v>1</v>
      </c>
      <c r="M310" s="1804">
        <f t="shared" si="38"/>
        <v>10000</v>
      </c>
      <c r="N310" s="2045"/>
      <c r="O310" s="1804">
        <f t="shared" si="36"/>
        <v>0</v>
      </c>
      <c r="P310" s="1804">
        <f t="shared" si="37"/>
        <v>45000</v>
      </c>
      <c r="Q310" s="2045"/>
      <c r="R310" s="2046"/>
    </row>
    <row r="311" spans="1:18" customFormat="1" ht="15.95" hidden="1" customHeight="1">
      <c r="A311" s="40"/>
      <c r="B311" s="1935">
        <v>29</v>
      </c>
      <c r="C311" s="1939">
        <v>41874</v>
      </c>
      <c r="D311" s="1810" t="s">
        <v>843</v>
      </c>
      <c r="E311" s="1811" t="s">
        <v>263</v>
      </c>
      <c r="F311" s="2047"/>
      <c r="G311" s="2045"/>
      <c r="H311" s="1470">
        <f t="shared" si="34"/>
        <v>0</v>
      </c>
      <c r="I311" s="1802">
        <f t="shared" si="35"/>
        <v>0</v>
      </c>
      <c r="J311" s="2045"/>
      <c r="K311" s="2049"/>
      <c r="L311" s="2047"/>
      <c r="M311" s="1804">
        <f t="shared" si="38"/>
        <v>0</v>
      </c>
      <c r="N311" s="2045"/>
      <c r="O311" s="1804">
        <f t="shared" si="36"/>
        <v>0</v>
      </c>
      <c r="P311" s="1804">
        <f t="shared" si="37"/>
        <v>0</v>
      </c>
      <c r="Q311" s="2045"/>
      <c r="R311" s="2046"/>
    </row>
    <row r="312" spans="1:18" customFormat="1" ht="15.95" hidden="1" customHeight="1">
      <c r="A312" s="40"/>
      <c r="B312" s="1935">
        <v>30</v>
      </c>
      <c r="C312" s="1936">
        <v>41875</v>
      </c>
      <c r="D312" s="2045" t="s">
        <v>559</v>
      </c>
      <c r="E312" s="2045" t="s">
        <v>426</v>
      </c>
      <c r="F312" s="2047">
        <v>2</v>
      </c>
      <c r="G312" s="2045"/>
      <c r="H312" s="1470">
        <f t="shared" si="34"/>
        <v>0</v>
      </c>
      <c r="I312" s="1802">
        <f t="shared" si="35"/>
        <v>0</v>
      </c>
      <c r="J312" s="2045" t="s">
        <v>127</v>
      </c>
      <c r="K312" s="2049">
        <v>35000</v>
      </c>
      <c r="L312" s="2047">
        <v>4</v>
      </c>
      <c r="M312" s="1804">
        <f t="shared" si="38"/>
        <v>40000</v>
      </c>
      <c r="N312" s="2045"/>
      <c r="O312" s="1804">
        <f t="shared" si="36"/>
        <v>0</v>
      </c>
      <c r="P312" s="1804">
        <f t="shared" si="37"/>
        <v>75000</v>
      </c>
      <c r="Q312" s="2045"/>
      <c r="R312" s="2046"/>
    </row>
    <row r="313" spans="1:18" customFormat="1" ht="15.95" hidden="1" customHeight="1" thickBot="1">
      <c r="A313" s="40"/>
      <c r="B313" s="1945">
        <v>31</v>
      </c>
      <c r="C313" s="1946">
        <v>41876</v>
      </c>
      <c r="D313" s="2050" t="s">
        <v>559</v>
      </c>
      <c r="E313" s="2050" t="s">
        <v>426</v>
      </c>
      <c r="F313" s="2051">
        <v>2</v>
      </c>
      <c r="G313" s="2050"/>
      <c r="H313" s="1817">
        <f t="shared" si="34"/>
        <v>0</v>
      </c>
      <c r="I313" s="1818">
        <f t="shared" si="35"/>
        <v>0</v>
      </c>
      <c r="J313" s="2050" t="s">
        <v>127</v>
      </c>
      <c r="K313" s="2052">
        <v>35000</v>
      </c>
      <c r="L313" s="2051">
        <v>1</v>
      </c>
      <c r="M313" s="1820">
        <f t="shared" si="38"/>
        <v>10000</v>
      </c>
      <c r="N313" s="2050"/>
      <c r="O313" s="1820">
        <f t="shared" si="36"/>
        <v>0</v>
      </c>
      <c r="P313" s="1820">
        <f t="shared" si="37"/>
        <v>45000</v>
      </c>
      <c r="Q313" s="2050"/>
      <c r="R313" s="2053"/>
    </row>
    <row r="314" spans="1:18" customFormat="1" ht="15.95" hidden="1" customHeight="1">
      <c r="A314" s="40"/>
      <c r="B314" s="2283">
        <v>1</v>
      </c>
      <c r="C314" s="1931">
        <v>41877</v>
      </c>
      <c r="D314" s="2374" t="s">
        <v>559</v>
      </c>
      <c r="E314" s="1463" t="s">
        <v>426</v>
      </c>
      <c r="F314" s="1463">
        <v>1</v>
      </c>
      <c r="G314" s="1464"/>
      <c r="H314" s="1463">
        <f>F314*G314</f>
        <v>0</v>
      </c>
      <c r="I314" s="1795">
        <f>H314*500</f>
        <v>0</v>
      </c>
      <c r="J314" s="1463" t="s">
        <v>127</v>
      </c>
      <c r="K314" s="1796">
        <v>25000</v>
      </c>
      <c r="L314" s="1463"/>
      <c r="M314" s="1796">
        <f>L314*10000</f>
        <v>0</v>
      </c>
      <c r="N314" s="1463"/>
      <c r="O314" s="1796">
        <f>N314*15000</f>
        <v>0</v>
      </c>
      <c r="P314" s="1796">
        <f>I314+K314+M314+O314</f>
        <v>25000</v>
      </c>
      <c r="Q314" s="1796"/>
      <c r="R314" s="1797"/>
    </row>
    <row r="315" spans="1:18" customFormat="1" ht="15.95" hidden="1" customHeight="1">
      <c r="A315" s="40"/>
      <c r="B315" s="2324">
        <v>2</v>
      </c>
      <c r="C315" s="1940">
        <v>41878</v>
      </c>
      <c r="D315" s="2375" t="s">
        <v>559</v>
      </c>
      <c r="E315" s="1801" t="s">
        <v>426</v>
      </c>
      <c r="F315" s="1801">
        <v>1</v>
      </c>
      <c r="G315" s="1801"/>
      <c r="H315" s="1470">
        <f>F315*G315</f>
        <v>0</v>
      </c>
      <c r="I315" s="1802">
        <f>H315*500</f>
        <v>0</v>
      </c>
      <c r="J315" s="1801" t="s">
        <v>127</v>
      </c>
      <c r="K315" s="1803">
        <v>25000</v>
      </c>
      <c r="L315" s="1801"/>
      <c r="M315" s="1804">
        <f>L315*10000</f>
        <v>0</v>
      </c>
      <c r="N315" s="1805"/>
      <c r="O315" s="1804">
        <f>N315*15000</f>
        <v>0</v>
      </c>
      <c r="P315" s="1804">
        <f>I315+K315+M315+O315</f>
        <v>25000</v>
      </c>
      <c r="Q315" s="1803"/>
      <c r="R315" s="1806"/>
    </row>
    <row r="316" spans="1:18" customFormat="1" ht="15.95" hidden="1" customHeight="1">
      <c r="A316" s="40"/>
      <c r="B316" s="2324">
        <v>3</v>
      </c>
      <c r="C316" s="1940">
        <v>41879</v>
      </c>
      <c r="D316" s="2375" t="s">
        <v>559</v>
      </c>
      <c r="E316" s="1801" t="s">
        <v>426</v>
      </c>
      <c r="F316" s="1801">
        <v>2</v>
      </c>
      <c r="G316" s="1801"/>
      <c r="H316" s="1470">
        <f t="shared" ref="H316:H365" si="39">F316*G316</f>
        <v>0</v>
      </c>
      <c r="I316" s="1802">
        <f t="shared" ref="I316:I365" si="40">H316*500</f>
        <v>0</v>
      </c>
      <c r="J316" s="1801" t="s">
        <v>127</v>
      </c>
      <c r="K316" s="1803">
        <v>25000</v>
      </c>
      <c r="L316" s="1801">
        <v>2</v>
      </c>
      <c r="M316" s="1804">
        <f>L316*10000</f>
        <v>20000</v>
      </c>
      <c r="N316" s="1805"/>
      <c r="O316" s="1804">
        <f t="shared" ref="O316:O365" si="41">N316*15000</f>
        <v>0</v>
      </c>
      <c r="P316" s="1804">
        <f t="shared" ref="P316:P365" si="42">I316+K316+M316+O316</f>
        <v>45000</v>
      </c>
      <c r="Q316" s="1803"/>
      <c r="R316" s="1806"/>
    </row>
    <row r="317" spans="1:18" customFormat="1" ht="15.95" hidden="1" customHeight="1">
      <c r="A317" s="40"/>
      <c r="B317" s="3050">
        <v>4</v>
      </c>
      <c r="C317" s="1940">
        <v>41880</v>
      </c>
      <c r="D317" s="2375" t="s">
        <v>575</v>
      </c>
      <c r="E317" s="2376" t="s">
        <v>263</v>
      </c>
      <c r="F317" s="1801">
        <v>1</v>
      </c>
      <c r="G317" s="1801"/>
      <c r="H317" s="1470">
        <f t="shared" si="39"/>
        <v>0</v>
      </c>
      <c r="I317" s="1802">
        <f t="shared" si="40"/>
        <v>0</v>
      </c>
      <c r="J317" s="1801"/>
      <c r="K317" s="1803"/>
      <c r="L317" s="1801"/>
      <c r="M317" s="1804">
        <f t="shared" ref="M317:M380" si="43">L317*10000</f>
        <v>0</v>
      </c>
      <c r="N317" s="1805"/>
      <c r="O317" s="1804">
        <f t="shared" si="41"/>
        <v>0</v>
      </c>
      <c r="P317" s="1804">
        <f t="shared" si="42"/>
        <v>0</v>
      </c>
      <c r="Q317" s="1803"/>
      <c r="R317" s="1806"/>
    </row>
    <row r="318" spans="1:18" customFormat="1" ht="15.95" hidden="1" customHeight="1">
      <c r="A318" s="40"/>
      <c r="B318" s="3052"/>
      <c r="C318" s="1940">
        <v>41880</v>
      </c>
      <c r="D318" s="2375" t="s">
        <v>731</v>
      </c>
      <c r="E318" s="2376" t="s">
        <v>263</v>
      </c>
      <c r="F318" s="1801">
        <v>1</v>
      </c>
      <c r="G318" s="1801">
        <v>150</v>
      </c>
      <c r="H318" s="1470">
        <f t="shared" si="39"/>
        <v>150</v>
      </c>
      <c r="I318" s="1802">
        <f t="shared" si="40"/>
        <v>75000</v>
      </c>
      <c r="J318" s="1801"/>
      <c r="K318" s="1803"/>
      <c r="L318" s="1801">
        <v>6</v>
      </c>
      <c r="M318" s="1804">
        <f t="shared" si="43"/>
        <v>60000</v>
      </c>
      <c r="N318" s="1805"/>
      <c r="O318" s="1804">
        <f t="shared" si="41"/>
        <v>0</v>
      </c>
      <c r="P318" s="1804">
        <f t="shared" si="42"/>
        <v>135000</v>
      </c>
      <c r="Q318" s="1803"/>
      <c r="R318" s="1806"/>
    </row>
    <row r="319" spans="1:18" customFormat="1" ht="15.95" hidden="1" customHeight="1">
      <c r="A319" s="40"/>
      <c r="B319" s="3050">
        <v>5</v>
      </c>
      <c r="C319" s="1940">
        <v>41881</v>
      </c>
      <c r="D319" s="2375" t="s">
        <v>559</v>
      </c>
      <c r="E319" s="1801" t="s">
        <v>426</v>
      </c>
      <c r="F319" s="1801">
        <v>1</v>
      </c>
      <c r="G319" s="1801"/>
      <c r="H319" s="1470">
        <f t="shared" si="39"/>
        <v>0</v>
      </c>
      <c r="I319" s="1802">
        <f t="shared" si="40"/>
        <v>0</v>
      </c>
      <c r="J319" s="1801" t="s">
        <v>127</v>
      </c>
      <c r="K319" s="1803">
        <v>25000</v>
      </c>
      <c r="L319" s="1801">
        <v>2</v>
      </c>
      <c r="M319" s="1804">
        <f t="shared" si="43"/>
        <v>20000</v>
      </c>
      <c r="N319" s="1805"/>
      <c r="O319" s="1804">
        <f t="shared" si="41"/>
        <v>0</v>
      </c>
      <c r="P319" s="1804">
        <f t="shared" si="42"/>
        <v>45000</v>
      </c>
      <c r="Q319" s="1803"/>
      <c r="R319" s="1806"/>
    </row>
    <row r="320" spans="1:18" customFormat="1" ht="15.95" hidden="1" customHeight="1">
      <c r="A320" s="40"/>
      <c r="B320" s="3051"/>
      <c r="C320" s="1940">
        <v>41881</v>
      </c>
      <c r="D320" s="2375" t="s">
        <v>575</v>
      </c>
      <c r="E320" s="2376" t="s">
        <v>263</v>
      </c>
      <c r="F320" s="1801">
        <v>1</v>
      </c>
      <c r="G320" s="1801"/>
      <c r="H320" s="1470">
        <f t="shared" si="39"/>
        <v>0</v>
      </c>
      <c r="I320" s="1802">
        <f t="shared" si="40"/>
        <v>0</v>
      </c>
      <c r="J320" s="1801"/>
      <c r="K320" s="1803"/>
      <c r="L320" s="1801"/>
      <c r="M320" s="1804">
        <f t="shared" si="43"/>
        <v>0</v>
      </c>
      <c r="N320" s="1805"/>
      <c r="O320" s="1804">
        <f t="shared" si="41"/>
        <v>0</v>
      </c>
      <c r="P320" s="1804">
        <f t="shared" si="42"/>
        <v>0</v>
      </c>
      <c r="Q320" s="1803"/>
      <c r="R320" s="1806"/>
    </row>
    <row r="321" spans="1:18" customFormat="1" ht="15.95" hidden="1" customHeight="1">
      <c r="A321" s="40"/>
      <c r="B321" s="3052"/>
      <c r="C321" s="1940">
        <v>41881</v>
      </c>
      <c r="D321" s="2375" t="s">
        <v>731</v>
      </c>
      <c r="E321" s="2376" t="s">
        <v>263</v>
      </c>
      <c r="F321" s="1801">
        <v>1</v>
      </c>
      <c r="G321" s="1801">
        <v>150</v>
      </c>
      <c r="H321" s="1470">
        <f t="shared" si="39"/>
        <v>150</v>
      </c>
      <c r="I321" s="1802">
        <f t="shared" si="40"/>
        <v>75000</v>
      </c>
      <c r="J321" s="1801"/>
      <c r="K321" s="1803"/>
      <c r="L321" s="1801">
        <v>7</v>
      </c>
      <c r="M321" s="1804">
        <f t="shared" si="43"/>
        <v>70000</v>
      </c>
      <c r="N321" s="1805"/>
      <c r="O321" s="1804">
        <f t="shared" si="41"/>
        <v>0</v>
      </c>
      <c r="P321" s="1804">
        <f t="shared" si="42"/>
        <v>145000</v>
      </c>
      <c r="Q321" s="1803"/>
      <c r="R321" s="1806"/>
    </row>
    <row r="322" spans="1:18" customFormat="1" ht="15.95" hidden="1" customHeight="1">
      <c r="A322" s="40"/>
      <c r="B322" s="3050">
        <v>6</v>
      </c>
      <c r="C322" s="1936">
        <v>41882</v>
      </c>
      <c r="D322" s="2375" t="s">
        <v>575</v>
      </c>
      <c r="E322" s="2376" t="s">
        <v>263</v>
      </c>
      <c r="F322" s="1801">
        <v>1</v>
      </c>
      <c r="G322" s="1801"/>
      <c r="H322" s="1470">
        <f t="shared" si="39"/>
        <v>0</v>
      </c>
      <c r="I322" s="1802">
        <f t="shared" si="40"/>
        <v>0</v>
      </c>
      <c r="J322" s="1801"/>
      <c r="K322" s="1803"/>
      <c r="L322" s="1801">
        <v>4.5</v>
      </c>
      <c r="M322" s="1804">
        <f t="shared" si="43"/>
        <v>45000</v>
      </c>
      <c r="N322" s="1805"/>
      <c r="O322" s="1804">
        <f t="shared" si="41"/>
        <v>0</v>
      </c>
      <c r="P322" s="1804">
        <f t="shared" si="42"/>
        <v>45000</v>
      </c>
      <c r="Q322" s="1803"/>
      <c r="R322" s="1806"/>
    </row>
    <row r="323" spans="1:18" customFormat="1" ht="15.95" hidden="1" customHeight="1">
      <c r="A323" s="40"/>
      <c r="B323" s="3052"/>
      <c r="C323" s="1936">
        <v>41882</v>
      </c>
      <c r="D323" s="2375" t="s">
        <v>867</v>
      </c>
      <c r="E323" s="2376" t="s">
        <v>263</v>
      </c>
      <c r="F323" s="1801">
        <v>1</v>
      </c>
      <c r="G323" s="1801">
        <v>150</v>
      </c>
      <c r="H323" s="1470">
        <f t="shared" si="39"/>
        <v>150</v>
      </c>
      <c r="I323" s="1802">
        <f t="shared" si="40"/>
        <v>75000</v>
      </c>
      <c r="J323" s="1801"/>
      <c r="K323" s="1803"/>
      <c r="L323" s="1801">
        <v>6</v>
      </c>
      <c r="M323" s="1804">
        <f t="shared" si="43"/>
        <v>60000</v>
      </c>
      <c r="N323" s="1805">
        <v>1</v>
      </c>
      <c r="O323" s="1804">
        <f t="shared" si="41"/>
        <v>15000</v>
      </c>
      <c r="P323" s="1804">
        <f t="shared" si="42"/>
        <v>150000</v>
      </c>
      <c r="Q323" s="1803"/>
      <c r="R323" s="1806"/>
    </row>
    <row r="324" spans="1:18" customFormat="1" ht="15.95" hidden="1" customHeight="1">
      <c r="A324" s="40"/>
      <c r="B324" s="3050">
        <v>7</v>
      </c>
      <c r="C324" s="1940">
        <v>41883</v>
      </c>
      <c r="D324" s="2375" t="s">
        <v>575</v>
      </c>
      <c r="E324" s="2376" t="s">
        <v>263</v>
      </c>
      <c r="F324" s="1801">
        <v>1</v>
      </c>
      <c r="G324" s="1801"/>
      <c r="H324" s="1470">
        <f t="shared" si="39"/>
        <v>0</v>
      </c>
      <c r="I324" s="1802">
        <f t="shared" si="40"/>
        <v>0</v>
      </c>
      <c r="J324" s="1801"/>
      <c r="K324" s="1803"/>
      <c r="L324" s="1801"/>
      <c r="M324" s="1804">
        <f t="shared" si="43"/>
        <v>0</v>
      </c>
      <c r="N324" s="1805"/>
      <c r="O324" s="1804">
        <f t="shared" si="41"/>
        <v>0</v>
      </c>
      <c r="P324" s="1804">
        <f t="shared" si="42"/>
        <v>0</v>
      </c>
      <c r="Q324" s="1803"/>
      <c r="R324" s="1806"/>
    </row>
    <row r="325" spans="1:18" customFormat="1" ht="15.95" hidden="1" customHeight="1">
      <c r="A325" s="40"/>
      <c r="B325" s="3052"/>
      <c r="C325" s="1940">
        <v>41883</v>
      </c>
      <c r="D325" s="2375" t="s">
        <v>731</v>
      </c>
      <c r="E325" s="2376" t="s">
        <v>263</v>
      </c>
      <c r="F325" s="1801">
        <v>1</v>
      </c>
      <c r="G325" s="1801">
        <v>150</v>
      </c>
      <c r="H325" s="1470">
        <f t="shared" si="39"/>
        <v>150</v>
      </c>
      <c r="I325" s="1802">
        <f t="shared" si="40"/>
        <v>75000</v>
      </c>
      <c r="J325" s="1801"/>
      <c r="K325" s="1803"/>
      <c r="L325" s="1801">
        <v>4</v>
      </c>
      <c r="M325" s="1804">
        <f t="shared" si="43"/>
        <v>40000</v>
      </c>
      <c r="N325" s="1805"/>
      <c r="O325" s="1804">
        <f t="shared" si="41"/>
        <v>0</v>
      </c>
      <c r="P325" s="1804">
        <f t="shared" si="42"/>
        <v>115000</v>
      </c>
      <c r="Q325" s="1803"/>
      <c r="R325" s="1806"/>
    </row>
    <row r="326" spans="1:18" customFormat="1" ht="15.95" hidden="1" customHeight="1">
      <c r="A326" s="40"/>
      <c r="B326" s="3050">
        <v>8</v>
      </c>
      <c r="C326" s="1940">
        <v>41884</v>
      </c>
      <c r="D326" s="2375" t="s">
        <v>575</v>
      </c>
      <c r="E326" s="2376" t="s">
        <v>263</v>
      </c>
      <c r="F326" s="1801">
        <v>1</v>
      </c>
      <c r="G326" s="1801"/>
      <c r="H326" s="1470">
        <f t="shared" si="39"/>
        <v>0</v>
      </c>
      <c r="I326" s="1802">
        <f t="shared" si="40"/>
        <v>0</v>
      </c>
      <c r="J326" s="1801"/>
      <c r="K326" s="1803"/>
      <c r="L326" s="1801">
        <v>5</v>
      </c>
      <c r="M326" s="1804">
        <f t="shared" si="43"/>
        <v>50000</v>
      </c>
      <c r="N326" s="1805"/>
      <c r="O326" s="1804">
        <f t="shared" si="41"/>
        <v>0</v>
      </c>
      <c r="P326" s="1804">
        <f t="shared" si="42"/>
        <v>50000</v>
      </c>
      <c r="Q326" s="1803"/>
      <c r="R326" s="1806"/>
    </row>
    <row r="327" spans="1:18" customFormat="1" ht="15.95" hidden="1" customHeight="1">
      <c r="A327" s="40"/>
      <c r="B327" s="3052"/>
      <c r="C327" s="1940">
        <v>41884</v>
      </c>
      <c r="D327" s="2375" t="s">
        <v>731</v>
      </c>
      <c r="E327" s="2376" t="s">
        <v>263</v>
      </c>
      <c r="F327" s="1801">
        <v>1</v>
      </c>
      <c r="G327" s="1801">
        <v>150</v>
      </c>
      <c r="H327" s="1470">
        <f t="shared" si="39"/>
        <v>150</v>
      </c>
      <c r="I327" s="1802">
        <f t="shared" si="40"/>
        <v>75000</v>
      </c>
      <c r="J327" s="1801"/>
      <c r="K327" s="1803"/>
      <c r="L327" s="1801">
        <v>1</v>
      </c>
      <c r="M327" s="1804">
        <f t="shared" si="43"/>
        <v>10000</v>
      </c>
      <c r="N327" s="1805">
        <v>5</v>
      </c>
      <c r="O327" s="1804">
        <f t="shared" si="41"/>
        <v>75000</v>
      </c>
      <c r="P327" s="1804">
        <f t="shared" si="42"/>
        <v>160000</v>
      </c>
      <c r="Q327" s="1803"/>
      <c r="R327" s="1806"/>
    </row>
    <row r="328" spans="1:18" customFormat="1" ht="15.95" hidden="1" customHeight="1">
      <c r="A328" s="40"/>
      <c r="B328" s="2324">
        <v>9</v>
      </c>
      <c r="C328" s="1940">
        <v>41885</v>
      </c>
      <c r="D328" s="2375" t="s">
        <v>559</v>
      </c>
      <c r="E328" s="1801" t="s">
        <v>426</v>
      </c>
      <c r="F328" s="1801">
        <v>1</v>
      </c>
      <c r="G328" s="1801"/>
      <c r="H328" s="1470">
        <f t="shared" si="39"/>
        <v>0</v>
      </c>
      <c r="I328" s="1802">
        <f t="shared" si="40"/>
        <v>0</v>
      </c>
      <c r="J328" s="1801" t="s">
        <v>127</v>
      </c>
      <c r="K328" s="1803">
        <v>25000</v>
      </c>
      <c r="L328" s="1801">
        <v>3</v>
      </c>
      <c r="M328" s="1804">
        <f t="shared" si="43"/>
        <v>30000</v>
      </c>
      <c r="N328" s="1805"/>
      <c r="O328" s="1804">
        <f t="shared" si="41"/>
        <v>0</v>
      </c>
      <c r="P328" s="1804">
        <f t="shared" si="42"/>
        <v>55000</v>
      </c>
      <c r="Q328" s="1803"/>
      <c r="R328" s="1806"/>
    </row>
    <row r="329" spans="1:18" customFormat="1" ht="15.95" hidden="1" customHeight="1">
      <c r="A329" s="40"/>
      <c r="B329" s="2324">
        <v>10</v>
      </c>
      <c r="C329" s="1940">
        <v>41886</v>
      </c>
      <c r="D329" s="2375" t="s">
        <v>575</v>
      </c>
      <c r="E329" s="2376" t="s">
        <v>263</v>
      </c>
      <c r="F329" s="1801">
        <v>1</v>
      </c>
      <c r="G329" s="1801"/>
      <c r="H329" s="1470">
        <f t="shared" si="39"/>
        <v>0</v>
      </c>
      <c r="I329" s="1802">
        <f t="shared" si="40"/>
        <v>0</v>
      </c>
      <c r="J329" s="1801"/>
      <c r="K329" s="1803"/>
      <c r="L329" s="1801"/>
      <c r="M329" s="1804">
        <f t="shared" si="43"/>
        <v>0</v>
      </c>
      <c r="N329" s="1805"/>
      <c r="O329" s="1804">
        <f t="shared" si="41"/>
        <v>0</v>
      </c>
      <c r="P329" s="1804">
        <f t="shared" si="42"/>
        <v>0</v>
      </c>
      <c r="Q329" s="1803"/>
      <c r="R329" s="1806"/>
    </row>
    <row r="330" spans="1:18" customFormat="1" ht="15.95" hidden="1" customHeight="1">
      <c r="A330" s="40"/>
      <c r="B330" s="2324">
        <v>11</v>
      </c>
      <c r="C330" s="1940">
        <v>41887</v>
      </c>
      <c r="D330" s="2377" t="s">
        <v>1222</v>
      </c>
      <c r="E330" s="2378" t="s">
        <v>277</v>
      </c>
      <c r="F330" s="2379">
        <v>2</v>
      </c>
      <c r="G330" s="2380"/>
      <c r="H330" s="2378">
        <f t="shared" si="39"/>
        <v>0</v>
      </c>
      <c r="I330" s="2381">
        <f t="shared" si="40"/>
        <v>0</v>
      </c>
      <c r="J330" s="2382" t="s">
        <v>70</v>
      </c>
      <c r="K330" s="2383">
        <v>35000</v>
      </c>
      <c r="L330" s="2380"/>
      <c r="M330" s="1804">
        <f t="shared" si="43"/>
        <v>0</v>
      </c>
      <c r="N330" s="2380"/>
      <c r="O330" s="1804">
        <f t="shared" si="41"/>
        <v>0</v>
      </c>
      <c r="P330" s="1804">
        <f t="shared" si="42"/>
        <v>35000</v>
      </c>
      <c r="Q330" s="2384">
        <v>35000</v>
      </c>
      <c r="R330" s="2385"/>
    </row>
    <row r="331" spans="1:18" customFormat="1" ht="15.95" hidden="1" customHeight="1">
      <c r="A331" s="40"/>
      <c r="B331" s="2324">
        <v>12</v>
      </c>
      <c r="C331" s="1940">
        <v>41888</v>
      </c>
      <c r="D331" s="2377" t="s">
        <v>1222</v>
      </c>
      <c r="E331" s="2378" t="s">
        <v>277</v>
      </c>
      <c r="F331" s="2379">
        <v>2</v>
      </c>
      <c r="G331" s="2380"/>
      <c r="H331" s="2378">
        <f t="shared" si="39"/>
        <v>0</v>
      </c>
      <c r="I331" s="2381">
        <f t="shared" si="40"/>
        <v>0</v>
      </c>
      <c r="J331" s="2382" t="s">
        <v>70</v>
      </c>
      <c r="K331" s="2383">
        <v>35000</v>
      </c>
      <c r="L331" s="2379"/>
      <c r="M331" s="1804">
        <f t="shared" si="43"/>
        <v>0</v>
      </c>
      <c r="N331" s="2379"/>
      <c r="O331" s="1804">
        <f t="shared" si="41"/>
        <v>0</v>
      </c>
      <c r="P331" s="1804">
        <f t="shared" si="42"/>
        <v>35000</v>
      </c>
      <c r="Q331" s="2384">
        <v>35000</v>
      </c>
      <c r="R331" s="2385"/>
    </row>
    <row r="332" spans="1:18" customFormat="1" ht="15.95" hidden="1" customHeight="1">
      <c r="A332" s="40"/>
      <c r="B332" s="3050">
        <v>13</v>
      </c>
      <c r="C332" s="1936">
        <v>41889</v>
      </c>
      <c r="D332" s="2377" t="s">
        <v>1222</v>
      </c>
      <c r="E332" s="2378" t="s">
        <v>277</v>
      </c>
      <c r="F332" s="2379">
        <v>1</v>
      </c>
      <c r="G332" s="2380"/>
      <c r="H332" s="2378">
        <f t="shared" si="39"/>
        <v>0</v>
      </c>
      <c r="I332" s="2381">
        <f t="shared" si="40"/>
        <v>0</v>
      </c>
      <c r="J332" s="3409" t="s">
        <v>70</v>
      </c>
      <c r="K332" s="3411">
        <v>35000</v>
      </c>
      <c r="L332" s="2379"/>
      <c r="M332" s="1804">
        <f t="shared" si="43"/>
        <v>0</v>
      </c>
      <c r="N332" s="2379"/>
      <c r="O332" s="1804">
        <f t="shared" si="41"/>
        <v>0</v>
      </c>
      <c r="P332" s="1804">
        <f t="shared" si="42"/>
        <v>35000</v>
      </c>
      <c r="Q332" s="2384"/>
      <c r="R332" s="2385"/>
    </row>
    <row r="333" spans="1:18" customFormat="1" ht="15.95" hidden="1" customHeight="1">
      <c r="A333" s="40"/>
      <c r="B333" s="3051"/>
      <c r="C333" s="1936">
        <v>41889</v>
      </c>
      <c r="D333" s="2377" t="s">
        <v>1175</v>
      </c>
      <c r="E333" s="2378" t="s">
        <v>277</v>
      </c>
      <c r="F333" s="2379">
        <v>1</v>
      </c>
      <c r="G333" s="2380"/>
      <c r="H333" s="2378">
        <f t="shared" si="39"/>
        <v>0</v>
      </c>
      <c r="I333" s="2381">
        <f t="shared" si="40"/>
        <v>0</v>
      </c>
      <c r="J333" s="3410"/>
      <c r="K333" s="3412"/>
      <c r="L333" s="2379">
        <v>4</v>
      </c>
      <c r="M333" s="1804">
        <f t="shared" si="43"/>
        <v>40000</v>
      </c>
      <c r="N333" s="2379"/>
      <c r="O333" s="1804">
        <f t="shared" si="41"/>
        <v>0</v>
      </c>
      <c r="P333" s="1804">
        <f t="shared" si="42"/>
        <v>40000</v>
      </c>
      <c r="Q333" s="2384"/>
      <c r="R333" s="2385"/>
    </row>
    <row r="334" spans="1:18" customFormat="1" ht="15.95" hidden="1" customHeight="1">
      <c r="A334" s="40"/>
      <c r="B334" s="3052"/>
      <c r="C334" s="1936">
        <v>41889</v>
      </c>
      <c r="D334" s="2377" t="s">
        <v>731</v>
      </c>
      <c r="E334" s="2378" t="s">
        <v>263</v>
      </c>
      <c r="F334" s="2382">
        <v>1</v>
      </c>
      <c r="G334" s="2382">
        <v>150</v>
      </c>
      <c r="H334" s="2378">
        <f t="shared" si="39"/>
        <v>150</v>
      </c>
      <c r="I334" s="2381">
        <f t="shared" si="40"/>
        <v>75000</v>
      </c>
      <c r="J334" s="2386"/>
      <c r="K334" s="2387"/>
      <c r="L334" s="2379">
        <v>7</v>
      </c>
      <c r="M334" s="1804">
        <f t="shared" si="43"/>
        <v>70000</v>
      </c>
      <c r="N334" s="2379"/>
      <c r="O334" s="1804">
        <f t="shared" si="41"/>
        <v>0</v>
      </c>
      <c r="P334" s="1804">
        <f t="shared" si="42"/>
        <v>145000</v>
      </c>
      <c r="Q334" s="2384"/>
      <c r="R334" s="2385"/>
    </row>
    <row r="335" spans="1:18" customFormat="1" ht="15.95" hidden="1" customHeight="1">
      <c r="A335" s="40"/>
      <c r="B335" s="3050">
        <v>14</v>
      </c>
      <c r="C335" s="1940">
        <v>41890</v>
      </c>
      <c r="D335" s="2375" t="s">
        <v>559</v>
      </c>
      <c r="E335" s="2376" t="s">
        <v>426</v>
      </c>
      <c r="F335" s="2388">
        <v>1</v>
      </c>
      <c r="G335" s="2389"/>
      <c r="H335" s="2378">
        <f t="shared" si="39"/>
        <v>0</v>
      </c>
      <c r="I335" s="2381">
        <f t="shared" si="40"/>
        <v>0</v>
      </c>
      <c r="J335" s="2382" t="s">
        <v>127</v>
      </c>
      <c r="K335" s="2383">
        <v>25000</v>
      </c>
      <c r="L335" s="2388"/>
      <c r="M335" s="1804">
        <f t="shared" si="43"/>
        <v>0</v>
      </c>
      <c r="N335" s="2388"/>
      <c r="O335" s="1804">
        <f t="shared" si="41"/>
        <v>0</v>
      </c>
      <c r="P335" s="1804">
        <f t="shared" si="42"/>
        <v>25000</v>
      </c>
      <c r="Q335" s="2390"/>
      <c r="R335" s="2391"/>
    </row>
    <row r="336" spans="1:18" customFormat="1" ht="15.95" hidden="1" customHeight="1">
      <c r="A336" s="40"/>
      <c r="B336" s="3051"/>
      <c r="C336" s="1940">
        <v>41890</v>
      </c>
      <c r="D336" s="2375" t="s">
        <v>575</v>
      </c>
      <c r="E336" s="2376" t="s">
        <v>263</v>
      </c>
      <c r="F336" s="2388">
        <v>1</v>
      </c>
      <c r="G336" s="2389"/>
      <c r="H336" s="2378">
        <f t="shared" si="39"/>
        <v>0</v>
      </c>
      <c r="I336" s="2381">
        <f t="shared" si="40"/>
        <v>0</v>
      </c>
      <c r="J336" s="2389"/>
      <c r="K336" s="2389"/>
      <c r="L336" s="2388">
        <v>2</v>
      </c>
      <c r="M336" s="1804">
        <f t="shared" si="43"/>
        <v>20000</v>
      </c>
      <c r="N336" s="2388"/>
      <c r="O336" s="1804">
        <f t="shared" si="41"/>
        <v>0</v>
      </c>
      <c r="P336" s="1804">
        <f t="shared" si="42"/>
        <v>20000</v>
      </c>
      <c r="Q336" s="2390"/>
      <c r="R336" s="2391"/>
    </row>
    <row r="337" spans="1:18" customFormat="1" ht="15.95" hidden="1" customHeight="1">
      <c r="A337" s="40"/>
      <c r="B337" s="3052"/>
      <c r="C337" s="1940">
        <v>41890</v>
      </c>
      <c r="D337" s="2375" t="s">
        <v>731</v>
      </c>
      <c r="E337" s="2376" t="s">
        <v>263</v>
      </c>
      <c r="F337" s="2388">
        <v>1</v>
      </c>
      <c r="G337" s="2382">
        <v>150</v>
      </c>
      <c r="H337" s="2378">
        <f t="shared" si="39"/>
        <v>150</v>
      </c>
      <c r="I337" s="2381">
        <f t="shared" si="40"/>
        <v>75000</v>
      </c>
      <c r="J337" s="2389"/>
      <c r="K337" s="2389"/>
      <c r="L337" s="2388">
        <v>6</v>
      </c>
      <c r="M337" s="1804">
        <f t="shared" si="43"/>
        <v>60000</v>
      </c>
      <c r="N337" s="1805">
        <v>1</v>
      </c>
      <c r="O337" s="1804">
        <f t="shared" si="41"/>
        <v>15000</v>
      </c>
      <c r="P337" s="1804">
        <f t="shared" si="42"/>
        <v>150000</v>
      </c>
      <c r="Q337" s="2390"/>
      <c r="R337" s="2391"/>
    </row>
    <row r="338" spans="1:18" customFormat="1" ht="15.95" hidden="1" customHeight="1">
      <c r="A338" s="40"/>
      <c r="B338" s="3050">
        <v>15</v>
      </c>
      <c r="C338" s="1940">
        <v>41891</v>
      </c>
      <c r="D338" s="2375" t="s">
        <v>559</v>
      </c>
      <c r="E338" s="2376" t="s">
        <v>426</v>
      </c>
      <c r="F338" s="2388">
        <v>1</v>
      </c>
      <c r="G338" s="2389"/>
      <c r="H338" s="2378">
        <f t="shared" si="39"/>
        <v>0</v>
      </c>
      <c r="I338" s="2381">
        <f t="shared" si="40"/>
        <v>0</v>
      </c>
      <c r="J338" s="2382" t="s">
        <v>127</v>
      </c>
      <c r="K338" s="2383">
        <v>25000</v>
      </c>
      <c r="L338" s="2388"/>
      <c r="M338" s="1804">
        <f t="shared" si="43"/>
        <v>0</v>
      </c>
      <c r="N338" s="2389"/>
      <c r="O338" s="1804">
        <f t="shared" si="41"/>
        <v>0</v>
      </c>
      <c r="P338" s="1804">
        <f t="shared" si="42"/>
        <v>25000</v>
      </c>
      <c r="Q338" s="2390"/>
      <c r="R338" s="2391"/>
    </row>
    <row r="339" spans="1:18" customFormat="1" ht="15.95" hidden="1" customHeight="1">
      <c r="A339" s="40"/>
      <c r="B339" s="3052"/>
      <c r="C339" s="1940">
        <v>41891</v>
      </c>
      <c r="D339" s="2375" t="s">
        <v>575</v>
      </c>
      <c r="E339" s="2376" t="s">
        <v>277</v>
      </c>
      <c r="F339" s="2388">
        <v>1</v>
      </c>
      <c r="G339" s="2389"/>
      <c r="H339" s="2378">
        <f t="shared" si="39"/>
        <v>0</v>
      </c>
      <c r="I339" s="2381">
        <f t="shared" si="40"/>
        <v>0</v>
      </c>
      <c r="J339" s="2389"/>
      <c r="K339" s="2390"/>
      <c r="L339" s="2388">
        <v>4</v>
      </c>
      <c r="M339" s="1804">
        <f t="shared" si="43"/>
        <v>40000</v>
      </c>
      <c r="N339" s="2389"/>
      <c r="O339" s="1804">
        <f t="shared" si="41"/>
        <v>0</v>
      </c>
      <c r="P339" s="1804">
        <f t="shared" si="42"/>
        <v>40000</v>
      </c>
      <c r="Q339" s="2398"/>
      <c r="R339" s="2391"/>
    </row>
    <row r="340" spans="1:18" customFormat="1" ht="15.95" hidden="1" customHeight="1">
      <c r="A340" s="40"/>
      <c r="B340" s="2324">
        <v>16</v>
      </c>
      <c r="C340" s="1940">
        <v>41892</v>
      </c>
      <c r="D340" s="2375" t="s">
        <v>1175</v>
      </c>
      <c r="E340" s="2376" t="s">
        <v>277</v>
      </c>
      <c r="F340" s="2388">
        <v>2</v>
      </c>
      <c r="G340" s="2389"/>
      <c r="H340" s="2378">
        <f t="shared" si="39"/>
        <v>0</v>
      </c>
      <c r="I340" s="2381">
        <f t="shared" si="40"/>
        <v>0</v>
      </c>
      <c r="J340" s="2382" t="s">
        <v>70</v>
      </c>
      <c r="K340" s="2390">
        <v>35000</v>
      </c>
      <c r="L340" s="2388">
        <v>2</v>
      </c>
      <c r="M340" s="1804">
        <f t="shared" si="43"/>
        <v>20000</v>
      </c>
      <c r="N340" s="2389"/>
      <c r="O340" s="1804">
        <f t="shared" si="41"/>
        <v>0</v>
      </c>
      <c r="P340" s="1804">
        <f t="shared" si="42"/>
        <v>55000</v>
      </c>
      <c r="Q340" s="2384">
        <v>35000</v>
      </c>
      <c r="R340" s="2391"/>
    </row>
    <row r="341" spans="1:18" customFormat="1" ht="15.95" hidden="1" customHeight="1">
      <c r="A341" s="40"/>
      <c r="B341" s="3050">
        <v>17</v>
      </c>
      <c r="C341" s="1940">
        <v>41893</v>
      </c>
      <c r="D341" s="2375" t="s">
        <v>1175</v>
      </c>
      <c r="E341" s="2376" t="s">
        <v>277</v>
      </c>
      <c r="F341" s="2388">
        <v>1</v>
      </c>
      <c r="G341" s="2389"/>
      <c r="H341" s="2378">
        <f t="shared" si="39"/>
        <v>0</v>
      </c>
      <c r="I341" s="2381">
        <f t="shared" si="40"/>
        <v>0</v>
      </c>
      <c r="J341" s="2382" t="s">
        <v>70</v>
      </c>
      <c r="K341" s="2390">
        <v>35000</v>
      </c>
      <c r="L341" s="2388">
        <v>1</v>
      </c>
      <c r="M341" s="1804">
        <f t="shared" si="43"/>
        <v>10000</v>
      </c>
      <c r="N341" s="2389"/>
      <c r="O341" s="1804">
        <f t="shared" si="41"/>
        <v>0</v>
      </c>
      <c r="P341" s="1804">
        <f t="shared" si="42"/>
        <v>45000</v>
      </c>
      <c r="Q341" s="2390"/>
      <c r="R341" s="2391"/>
    </row>
    <row r="342" spans="1:18" customFormat="1" ht="15.95" hidden="1" customHeight="1">
      <c r="A342" s="40"/>
      <c r="B342" s="3052"/>
      <c r="C342" s="1940">
        <v>41893</v>
      </c>
      <c r="D342" s="2375" t="s">
        <v>731</v>
      </c>
      <c r="E342" s="2376" t="s">
        <v>263</v>
      </c>
      <c r="F342" s="2388">
        <v>1</v>
      </c>
      <c r="G342" s="2382">
        <v>150</v>
      </c>
      <c r="H342" s="2378">
        <f t="shared" si="39"/>
        <v>150</v>
      </c>
      <c r="I342" s="2381">
        <f t="shared" si="40"/>
        <v>75000</v>
      </c>
      <c r="J342" s="2389"/>
      <c r="K342" s="2390"/>
      <c r="L342" s="2388">
        <v>6</v>
      </c>
      <c r="M342" s="1804">
        <f t="shared" si="43"/>
        <v>60000</v>
      </c>
      <c r="N342" s="2389"/>
      <c r="O342" s="1804">
        <f t="shared" si="41"/>
        <v>0</v>
      </c>
      <c r="P342" s="1804">
        <f t="shared" si="42"/>
        <v>135000</v>
      </c>
      <c r="Q342" s="2390"/>
      <c r="R342" s="2391"/>
    </row>
    <row r="343" spans="1:18" customFormat="1" ht="15.95" hidden="1" customHeight="1">
      <c r="A343" s="40"/>
      <c r="B343" s="3050">
        <v>18</v>
      </c>
      <c r="C343" s="1940">
        <v>41894</v>
      </c>
      <c r="D343" s="2375" t="s">
        <v>559</v>
      </c>
      <c r="E343" s="2376" t="s">
        <v>426</v>
      </c>
      <c r="F343" s="2388">
        <v>1</v>
      </c>
      <c r="G343" s="2389"/>
      <c r="H343" s="2378">
        <f t="shared" si="39"/>
        <v>0</v>
      </c>
      <c r="I343" s="2381">
        <f t="shared" si="40"/>
        <v>0</v>
      </c>
      <c r="J343" s="2382" t="s">
        <v>127</v>
      </c>
      <c r="K343" s="2383">
        <v>25000</v>
      </c>
      <c r="L343" s="2388">
        <v>1</v>
      </c>
      <c r="M343" s="1804">
        <f t="shared" si="43"/>
        <v>10000</v>
      </c>
      <c r="N343" s="2389"/>
      <c r="O343" s="1804">
        <f t="shared" si="41"/>
        <v>0</v>
      </c>
      <c r="P343" s="1804">
        <f t="shared" si="42"/>
        <v>35000</v>
      </c>
      <c r="Q343" s="3413">
        <v>35000</v>
      </c>
      <c r="R343" s="2391"/>
    </row>
    <row r="344" spans="1:18" customFormat="1" ht="15.95" hidden="1" customHeight="1">
      <c r="A344" s="40"/>
      <c r="B344" s="3052"/>
      <c r="C344" s="1940">
        <v>41894</v>
      </c>
      <c r="D344" s="2375" t="s">
        <v>575</v>
      </c>
      <c r="E344" s="2376" t="s">
        <v>277</v>
      </c>
      <c r="F344" s="2388">
        <v>1</v>
      </c>
      <c r="G344" s="2389"/>
      <c r="H344" s="2378">
        <f t="shared" si="39"/>
        <v>0</v>
      </c>
      <c r="I344" s="2381">
        <f t="shared" si="40"/>
        <v>0</v>
      </c>
      <c r="J344" s="2389"/>
      <c r="K344" s="2390"/>
      <c r="L344" s="2388">
        <v>6</v>
      </c>
      <c r="M344" s="1804">
        <f t="shared" si="43"/>
        <v>60000</v>
      </c>
      <c r="N344" s="2389"/>
      <c r="O344" s="1804">
        <f t="shared" si="41"/>
        <v>0</v>
      </c>
      <c r="P344" s="1804">
        <f t="shared" si="42"/>
        <v>60000</v>
      </c>
      <c r="Q344" s="3414"/>
      <c r="R344" s="2391"/>
    </row>
    <row r="345" spans="1:18" customFormat="1" ht="15.95" hidden="1" customHeight="1">
      <c r="A345" s="40"/>
      <c r="B345" s="2324">
        <v>19</v>
      </c>
      <c r="C345" s="1940">
        <v>41895</v>
      </c>
      <c r="D345" s="2375" t="s">
        <v>868</v>
      </c>
      <c r="E345" s="2376" t="s">
        <v>263</v>
      </c>
      <c r="F345" s="2388">
        <v>1</v>
      </c>
      <c r="G345" s="2382">
        <v>150</v>
      </c>
      <c r="H345" s="2378">
        <f t="shared" si="39"/>
        <v>150</v>
      </c>
      <c r="I345" s="2381">
        <f t="shared" si="40"/>
        <v>75000</v>
      </c>
      <c r="J345" s="2389"/>
      <c r="K345" s="2390"/>
      <c r="L345" s="2388"/>
      <c r="M345" s="1804">
        <f t="shared" si="43"/>
        <v>0</v>
      </c>
      <c r="N345" s="2389"/>
      <c r="O345" s="1804">
        <f t="shared" si="41"/>
        <v>0</v>
      </c>
      <c r="P345" s="1804">
        <f t="shared" si="42"/>
        <v>75000</v>
      </c>
      <c r="Q345" s="2390"/>
      <c r="R345" s="2391"/>
    </row>
    <row r="346" spans="1:18" customFormat="1" ht="15.95" hidden="1" customHeight="1">
      <c r="A346" s="40"/>
      <c r="B346" s="3050">
        <v>20</v>
      </c>
      <c r="C346" s="1936">
        <v>41896</v>
      </c>
      <c r="D346" s="2389" t="s">
        <v>1223</v>
      </c>
      <c r="E346" s="2388" t="s">
        <v>879</v>
      </c>
      <c r="F346" s="2388">
        <v>2</v>
      </c>
      <c r="G346" s="2388"/>
      <c r="H346" s="2378">
        <f t="shared" si="39"/>
        <v>0</v>
      </c>
      <c r="I346" s="2381">
        <f t="shared" si="40"/>
        <v>0</v>
      </c>
      <c r="J346" s="3409" t="s">
        <v>70</v>
      </c>
      <c r="K346" s="3411">
        <v>35000</v>
      </c>
      <c r="L346" s="2388">
        <v>4</v>
      </c>
      <c r="M346" s="1804">
        <f t="shared" si="43"/>
        <v>40000</v>
      </c>
      <c r="N346" s="2389"/>
      <c r="O346" s="1804">
        <f t="shared" si="41"/>
        <v>0</v>
      </c>
      <c r="P346" s="1804">
        <f t="shared" si="42"/>
        <v>75000</v>
      </c>
      <c r="Q346" s="2390"/>
      <c r="R346" s="2391"/>
    </row>
    <row r="347" spans="1:18" customFormat="1" ht="15.95" hidden="1" customHeight="1">
      <c r="A347" s="40"/>
      <c r="B347" s="3052"/>
      <c r="C347" s="1936">
        <v>41896</v>
      </c>
      <c r="D347" s="2389" t="s">
        <v>1163</v>
      </c>
      <c r="E347" s="2388" t="s">
        <v>879</v>
      </c>
      <c r="F347" s="2388">
        <v>2</v>
      </c>
      <c r="G347" s="2388"/>
      <c r="H347" s="2378">
        <f t="shared" si="39"/>
        <v>0</v>
      </c>
      <c r="I347" s="2381">
        <f t="shared" si="40"/>
        <v>0</v>
      </c>
      <c r="J347" s="3410"/>
      <c r="K347" s="3412"/>
      <c r="L347" s="2388">
        <v>5</v>
      </c>
      <c r="M347" s="1804">
        <f t="shared" si="43"/>
        <v>50000</v>
      </c>
      <c r="N347" s="2389"/>
      <c r="O347" s="1804">
        <f t="shared" si="41"/>
        <v>0</v>
      </c>
      <c r="P347" s="1804">
        <f t="shared" si="42"/>
        <v>50000</v>
      </c>
      <c r="Q347" s="2390"/>
      <c r="R347" s="2391"/>
    </row>
    <row r="348" spans="1:18" customFormat="1" ht="15.95" hidden="1" customHeight="1">
      <c r="A348" s="40"/>
      <c r="B348" s="3050">
        <v>21</v>
      </c>
      <c r="C348" s="1940">
        <v>41897</v>
      </c>
      <c r="D348" s="2375" t="s">
        <v>575</v>
      </c>
      <c r="E348" s="2376" t="s">
        <v>277</v>
      </c>
      <c r="F348" s="2388">
        <v>1</v>
      </c>
      <c r="G348" s="2389"/>
      <c r="H348" s="2378">
        <f t="shared" si="39"/>
        <v>0</v>
      </c>
      <c r="I348" s="2381">
        <f t="shared" si="40"/>
        <v>0</v>
      </c>
      <c r="J348" s="2389"/>
      <c r="K348" s="2389"/>
      <c r="L348" s="2389"/>
      <c r="M348" s="1804">
        <f t="shared" si="43"/>
        <v>0</v>
      </c>
      <c r="N348" s="2389"/>
      <c r="O348" s="1804">
        <f t="shared" si="41"/>
        <v>0</v>
      </c>
      <c r="P348" s="1804">
        <f t="shared" si="42"/>
        <v>0</v>
      </c>
      <c r="Q348" s="2390"/>
      <c r="R348" s="2391"/>
    </row>
    <row r="349" spans="1:18" customFormat="1" ht="15.95" hidden="1" customHeight="1">
      <c r="A349" s="40"/>
      <c r="B349" s="3052"/>
      <c r="C349" s="1940">
        <v>41897</v>
      </c>
      <c r="D349" s="2375" t="s">
        <v>731</v>
      </c>
      <c r="E349" s="2376" t="s">
        <v>263</v>
      </c>
      <c r="F349" s="2388">
        <v>1</v>
      </c>
      <c r="G349" s="2382">
        <v>150</v>
      </c>
      <c r="H349" s="2378">
        <f t="shared" si="39"/>
        <v>150</v>
      </c>
      <c r="I349" s="2381">
        <f t="shared" si="40"/>
        <v>75000</v>
      </c>
      <c r="J349" s="2389"/>
      <c r="K349" s="2389"/>
      <c r="L349" s="2388">
        <v>7</v>
      </c>
      <c r="M349" s="1804">
        <f t="shared" si="43"/>
        <v>70000</v>
      </c>
      <c r="N349" s="2389"/>
      <c r="O349" s="1804">
        <f t="shared" si="41"/>
        <v>0</v>
      </c>
      <c r="P349" s="1804">
        <f t="shared" si="42"/>
        <v>145000</v>
      </c>
      <c r="Q349" s="2390"/>
      <c r="R349" s="2391"/>
    </row>
    <row r="350" spans="1:18" customFormat="1" ht="15.95" hidden="1" customHeight="1">
      <c r="A350" s="40"/>
      <c r="B350" s="3050">
        <v>22</v>
      </c>
      <c r="C350" s="1940">
        <v>41898</v>
      </c>
      <c r="D350" s="2389" t="s">
        <v>1224</v>
      </c>
      <c r="E350" s="2388" t="s">
        <v>1161</v>
      </c>
      <c r="F350" s="2388">
        <v>1</v>
      </c>
      <c r="G350" s="2389"/>
      <c r="H350" s="2378">
        <f t="shared" si="39"/>
        <v>0</v>
      </c>
      <c r="I350" s="2381">
        <f t="shared" si="40"/>
        <v>0</v>
      </c>
      <c r="J350" s="2382" t="s">
        <v>127</v>
      </c>
      <c r="K350" s="2383">
        <v>10000</v>
      </c>
      <c r="L350" s="2389"/>
      <c r="M350" s="1804">
        <f t="shared" si="43"/>
        <v>0</v>
      </c>
      <c r="N350" s="2389"/>
      <c r="O350" s="1804">
        <f t="shared" si="41"/>
        <v>0</v>
      </c>
      <c r="P350" s="1804">
        <f t="shared" si="42"/>
        <v>10000</v>
      </c>
      <c r="Q350" s="2390"/>
      <c r="R350" s="2391"/>
    </row>
    <row r="351" spans="1:18" customFormat="1" ht="15.95" hidden="1" customHeight="1">
      <c r="A351" s="40"/>
      <c r="B351" s="3051"/>
      <c r="C351" s="1940">
        <v>41898</v>
      </c>
      <c r="D351" s="2375" t="s">
        <v>575</v>
      </c>
      <c r="E351" s="2376" t="s">
        <v>277</v>
      </c>
      <c r="F351" s="2388">
        <v>1</v>
      </c>
      <c r="G351" s="2389"/>
      <c r="H351" s="2378">
        <f t="shared" si="39"/>
        <v>0</v>
      </c>
      <c r="I351" s="2381">
        <f t="shared" si="40"/>
        <v>0</v>
      </c>
      <c r="J351" s="2389"/>
      <c r="K351" s="2389"/>
      <c r="L351" s="2388">
        <v>2.5</v>
      </c>
      <c r="M351" s="1804">
        <f t="shared" si="43"/>
        <v>25000</v>
      </c>
      <c r="N351" s="2389"/>
      <c r="O351" s="1804">
        <f t="shared" si="41"/>
        <v>0</v>
      </c>
      <c r="P351" s="1804">
        <f t="shared" si="42"/>
        <v>25000</v>
      </c>
      <c r="Q351" s="2390"/>
      <c r="R351" s="2391"/>
    </row>
    <row r="352" spans="1:18" customFormat="1" ht="15.95" hidden="1" customHeight="1">
      <c r="A352" s="40"/>
      <c r="B352" s="3052"/>
      <c r="C352" s="1940">
        <v>41898</v>
      </c>
      <c r="D352" s="2375" t="s">
        <v>731</v>
      </c>
      <c r="E352" s="2376" t="s">
        <v>263</v>
      </c>
      <c r="F352" s="2388">
        <v>1</v>
      </c>
      <c r="G352" s="2382">
        <v>150</v>
      </c>
      <c r="H352" s="2378">
        <f t="shared" si="39"/>
        <v>150</v>
      </c>
      <c r="I352" s="2381">
        <f t="shared" si="40"/>
        <v>75000</v>
      </c>
      <c r="J352" s="2389"/>
      <c r="K352" s="2389"/>
      <c r="L352" s="2388">
        <v>4</v>
      </c>
      <c r="M352" s="1804">
        <f t="shared" si="43"/>
        <v>40000</v>
      </c>
      <c r="N352" s="2388">
        <v>2.5</v>
      </c>
      <c r="O352" s="1804">
        <f t="shared" si="41"/>
        <v>37500</v>
      </c>
      <c r="P352" s="1804">
        <f t="shared" si="42"/>
        <v>152500</v>
      </c>
      <c r="Q352" s="2390"/>
      <c r="R352" s="2391"/>
    </row>
    <row r="353" spans="1:18" customFormat="1" ht="15.95" hidden="1" customHeight="1">
      <c r="A353" s="40"/>
      <c r="B353" s="2324">
        <v>23</v>
      </c>
      <c r="C353" s="1940">
        <v>41899</v>
      </c>
      <c r="D353" s="2389" t="s">
        <v>1224</v>
      </c>
      <c r="E353" s="2388" t="s">
        <v>1161</v>
      </c>
      <c r="F353" s="2388">
        <v>1</v>
      </c>
      <c r="G353" s="2389"/>
      <c r="H353" s="2378">
        <f t="shared" si="39"/>
        <v>0</v>
      </c>
      <c r="I353" s="2381">
        <f t="shared" si="40"/>
        <v>0</v>
      </c>
      <c r="J353" s="2382" t="s">
        <v>127</v>
      </c>
      <c r="K353" s="2383">
        <v>10000</v>
      </c>
      <c r="L353" s="2388"/>
      <c r="M353" s="1804">
        <f t="shared" si="43"/>
        <v>0</v>
      </c>
      <c r="N353" s="2388"/>
      <c r="O353" s="1804">
        <f t="shared" si="41"/>
        <v>0</v>
      </c>
      <c r="P353" s="1804">
        <f t="shared" si="42"/>
        <v>10000</v>
      </c>
      <c r="Q353" s="2390"/>
      <c r="R353" s="2391"/>
    </row>
    <row r="354" spans="1:18" customFormat="1" ht="15.95" hidden="1" customHeight="1">
      <c r="A354" s="40"/>
      <c r="B354" s="3050">
        <v>24</v>
      </c>
      <c r="C354" s="1940">
        <v>41900</v>
      </c>
      <c r="D354" s="2375" t="s">
        <v>575</v>
      </c>
      <c r="E354" s="2376" t="s">
        <v>277</v>
      </c>
      <c r="F354" s="2388">
        <v>1</v>
      </c>
      <c r="G354" s="2389"/>
      <c r="H354" s="2378">
        <f t="shared" si="39"/>
        <v>0</v>
      </c>
      <c r="I354" s="2381">
        <f t="shared" si="40"/>
        <v>0</v>
      </c>
      <c r="J354" s="2389"/>
      <c r="K354" s="2389"/>
      <c r="L354" s="2388"/>
      <c r="M354" s="1804">
        <f t="shared" si="43"/>
        <v>0</v>
      </c>
      <c r="N354" s="2388"/>
      <c r="O354" s="1804">
        <f t="shared" si="41"/>
        <v>0</v>
      </c>
      <c r="P354" s="1804">
        <f t="shared" si="42"/>
        <v>0</v>
      </c>
      <c r="Q354" s="2390"/>
      <c r="R354" s="2391"/>
    </row>
    <row r="355" spans="1:18" customFormat="1" ht="15.95" hidden="1" customHeight="1">
      <c r="A355" s="40"/>
      <c r="B355" s="3052"/>
      <c r="C355" s="1940">
        <v>41900</v>
      </c>
      <c r="D355" s="2375" t="s">
        <v>731</v>
      </c>
      <c r="E355" s="2376" t="s">
        <v>263</v>
      </c>
      <c r="F355" s="2388">
        <v>1</v>
      </c>
      <c r="G355" s="2382">
        <v>150</v>
      </c>
      <c r="H355" s="2378">
        <f t="shared" si="39"/>
        <v>150</v>
      </c>
      <c r="I355" s="2381">
        <f t="shared" si="40"/>
        <v>75000</v>
      </c>
      <c r="J355" s="2389"/>
      <c r="K355" s="2389"/>
      <c r="L355" s="2388">
        <v>7</v>
      </c>
      <c r="M355" s="1804">
        <f t="shared" si="43"/>
        <v>70000</v>
      </c>
      <c r="N355" s="2388"/>
      <c r="O355" s="1804">
        <f t="shared" si="41"/>
        <v>0</v>
      </c>
      <c r="P355" s="1804">
        <f t="shared" si="42"/>
        <v>145000</v>
      </c>
      <c r="Q355" s="2390"/>
      <c r="R355" s="2391"/>
    </row>
    <row r="356" spans="1:18" customFormat="1" ht="15.95" hidden="1" customHeight="1">
      <c r="A356" s="40"/>
      <c r="B356" s="2324">
        <v>25</v>
      </c>
      <c r="C356" s="1940">
        <v>41901</v>
      </c>
      <c r="D356" s="2389" t="s">
        <v>1168</v>
      </c>
      <c r="E356" s="2388" t="s">
        <v>879</v>
      </c>
      <c r="F356" s="2388">
        <v>1</v>
      </c>
      <c r="G356" s="2382">
        <v>15</v>
      </c>
      <c r="H356" s="2378">
        <f t="shared" si="39"/>
        <v>15</v>
      </c>
      <c r="I356" s="2381">
        <f t="shared" si="40"/>
        <v>7500</v>
      </c>
      <c r="J356" s="2389"/>
      <c r="K356" s="2389"/>
      <c r="L356" s="2388"/>
      <c r="M356" s="1804">
        <f t="shared" si="43"/>
        <v>0</v>
      </c>
      <c r="N356" s="2388"/>
      <c r="O356" s="1804">
        <f t="shared" si="41"/>
        <v>0</v>
      </c>
      <c r="P356" s="1804">
        <f t="shared" si="42"/>
        <v>7500</v>
      </c>
      <c r="Q356" s="2390"/>
      <c r="R356" s="2391"/>
    </row>
    <row r="357" spans="1:18" customFormat="1" ht="15.95" hidden="1" customHeight="1">
      <c r="A357" s="40"/>
      <c r="B357" s="2324">
        <v>26</v>
      </c>
      <c r="C357" s="1940">
        <v>41902</v>
      </c>
      <c r="D357" s="2389" t="s">
        <v>1225</v>
      </c>
      <c r="E357" s="2388" t="s">
        <v>263</v>
      </c>
      <c r="F357" s="2388">
        <v>7</v>
      </c>
      <c r="G357" s="2389"/>
      <c r="H357" s="2378">
        <f t="shared" si="39"/>
        <v>0</v>
      </c>
      <c r="I357" s="2381">
        <f t="shared" si="40"/>
        <v>0</v>
      </c>
      <c r="J357" s="2388" t="s">
        <v>127</v>
      </c>
      <c r="K357" s="2390">
        <v>30000</v>
      </c>
      <c r="L357" s="2388">
        <v>5</v>
      </c>
      <c r="M357" s="1804">
        <f t="shared" si="43"/>
        <v>50000</v>
      </c>
      <c r="N357" s="2388"/>
      <c r="O357" s="1804">
        <f t="shared" si="41"/>
        <v>0</v>
      </c>
      <c r="P357" s="1804">
        <f t="shared" si="42"/>
        <v>80000</v>
      </c>
      <c r="Q357" s="2390"/>
      <c r="R357" s="2391"/>
    </row>
    <row r="358" spans="1:18" customFormat="1" ht="15.95" hidden="1" customHeight="1">
      <c r="A358" s="40"/>
      <c r="B358" s="3050">
        <v>27</v>
      </c>
      <c r="C358" s="1936">
        <v>41903</v>
      </c>
      <c r="D358" s="2389" t="s">
        <v>1225</v>
      </c>
      <c r="E358" s="2388" t="s">
        <v>263</v>
      </c>
      <c r="F358" s="2388">
        <v>4</v>
      </c>
      <c r="G358" s="2389"/>
      <c r="H358" s="2378">
        <f t="shared" si="39"/>
        <v>0</v>
      </c>
      <c r="I358" s="2381">
        <f t="shared" si="40"/>
        <v>0</v>
      </c>
      <c r="J358" s="2388" t="s">
        <v>127</v>
      </c>
      <c r="K358" s="2390">
        <v>30000</v>
      </c>
      <c r="L358" s="2388"/>
      <c r="M358" s="1804">
        <f t="shared" si="43"/>
        <v>0</v>
      </c>
      <c r="N358" s="2388"/>
      <c r="O358" s="1804">
        <f t="shared" si="41"/>
        <v>0</v>
      </c>
      <c r="P358" s="1804">
        <f t="shared" si="42"/>
        <v>30000</v>
      </c>
      <c r="Q358" s="2390"/>
      <c r="R358" s="2391"/>
    </row>
    <row r="359" spans="1:18" customFormat="1" ht="15.95" hidden="1" customHeight="1">
      <c r="A359" s="40"/>
      <c r="B359" s="3052"/>
      <c r="C359" s="1936">
        <v>41903</v>
      </c>
      <c r="D359" s="2389" t="s">
        <v>1166</v>
      </c>
      <c r="E359" s="2388" t="s">
        <v>1167</v>
      </c>
      <c r="F359" s="2388">
        <v>5</v>
      </c>
      <c r="G359" s="2382">
        <v>14</v>
      </c>
      <c r="H359" s="2378">
        <f t="shared" si="39"/>
        <v>70</v>
      </c>
      <c r="I359" s="2381">
        <f t="shared" si="40"/>
        <v>35000</v>
      </c>
      <c r="J359" s="2389"/>
      <c r="K359" s="2389"/>
      <c r="L359" s="2388">
        <v>11</v>
      </c>
      <c r="M359" s="1804">
        <f t="shared" si="43"/>
        <v>110000</v>
      </c>
      <c r="N359" s="2388"/>
      <c r="O359" s="1804">
        <f t="shared" si="41"/>
        <v>0</v>
      </c>
      <c r="P359" s="1804">
        <f t="shared" si="42"/>
        <v>145000</v>
      </c>
      <c r="Q359" s="2390"/>
      <c r="R359" s="2391"/>
    </row>
    <row r="360" spans="1:18" customFormat="1" ht="15.95" hidden="1" customHeight="1">
      <c r="A360" s="40"/>
      <c r="B360" s="3050">
        <v>28</v>
      </c>
      <c r="C360" s="1940">
        <v>41904</v>
      </c>
      <c r="D360" s="2389" t="s">
        <v>1224</v>
      </c>
      <c r="E360" s="2388" t="s">
        <v>1161</v>
      </c>
      <c r="F360" s="2388">
        <v>3</v>
      </c>
      <c r="G360" s="2389"/>
      <c r="H360" s="2378">
        <f t="shared" si="39"/>
        <v>0</v>
      </c>
      <c r="I360" s="2381">
        <f t="shared" si="40"/>
        <v>0</v>
      </c>
      <c r="J360" s="2382" t="s">
        <v>127</v>
      </c>
      <c r="K360" s="2383">
        <v>10000</v>
      </c>
      <c r="L360" s="2388"/>
      <c r="M360" s="1804">
        <f t="shared" si="43"/>
        <v>0</v>
      </c>
      <c r="N360" s="2388"/>
      <c r="O360" s="1804">
        <f t="shared" si="41"/>
        <v>0</v>
      </c>
      <c r="P360" s="1804">
        <f t="shared" si="42"/>
        <v>10000</v>
      </c>
      <c r="Q360" s="2390"/>
      <c r="R360" s="2391"/>
    </row>
    <row r="361" spans="1:18" customFormat="1" ht="15.95" hidden="1" customHeight="1">
      <c r="A361" s="40"/>
      <c r="B361" s="3052"/>
      <c r="C361" s="1940">
        <v>41904</v>
      </c>
      <c r="D361" s="2389" t="s">
        <v>1166</v>
      </c>
      <c r="E361" s="2388" t="s">
        <v>1167</v>
      </c>
      <c r="F361" s="2388">
        <v>1</v>
      </c>
      <c r="G361" s="2382">
        <v>14</v>
      </c>
      <c r="H361" s="2378">
        <f t="shared" si="39"/>
        <v>14</v>
      </c>
      <c r="I361" s="2381">
        <f t="shared" si="40"/>
        <v>7000</v>
      </c>
      <c r="J361" s="2389"/>
      <c r="K361" s="2389"/>
      <c r="L361" s="2388"/>
      <c r="M361" s="1804">
        <f t="shared" si="43"/>
        <v>0</v>
      </c>
      <c r="N361" s="2388"/>
      <c r="O361" s="1804">
        <f t="shared" si="41"/>
        <v>0</v>
      </c>
      <c r="P361" s="1804">
        <f t="shared" si="42"/>
        <v>7000</v>
      </c>
      <c r="Q361" s="2390"/>
      <c r="R361" s="2391"/>
    </row>
    <row r="362" spans="1:18" customFormat="1" ht="15.95" hidden="1" customHeight="1">
      <c r="A362" s="40"/>
      <c r="B362" s="2324">
        <v>29</v>
      </c>
      <c r="C362" s="1940">
        <v>41905</v>
      </c>
      <c r="D362" s="2389" t="s">
        <v>843</v>
      </c>
      <c r="E362" s="2388" t="s">
        <v>263</v>
      </c>
      <c r="F362" s="2389"/>
      <c r="G362" s="2389"/>
      <c r="H362" s="2378">
        <f t="shared" si="39"/>
        <v>0</v>
      </c>
      <c r="I362" s="2381">
        <f t="shared" si="40"/>
        <v>0</v>
      </c>
      <c r="J362" s="2389"/>
      <c r="K362" s="2389"/>
      <c r="L362" s="2388"/>
      <c r="M362" s="1804">
        <f t="shared" si="43"/>
        <v>0</v>
      </c>
      <c r="N362" s="2388"/>
      <c r="O362" s="1804">
        <f t="shared" si="41"/>
        <v>0</v>
      </c>
      <c r="P362" s="1804">
        <f t="shared" si="42"/>
        <v>0</v>
      </c>
      <c r="Q362" s="2390"/>
      <c r="R362" s="2391"/>
    </row>
    <row r="363" spans="1:18" customFormat="1" ht="15.95" hidden="1" customHeight="1">
      <c r="A363" s="40"/>
      <c r="B363" s="2324">
        <v>30</v>
      </c>
      <c r="C363" s="1940">
        <v>41906</v>
      </c>
      <c r="D363" s="2389" t="s">
        <v>843</v>
      </c>
      <c r="E363" s="2388" t="s">
        <v>263</v>
      </c>
      <c r="F363" s="2389"/>
      <c r="G363" s="2389"/>
      <c r="H363" s="2378">
        <f t="shared" si="39"/>
        <v>0</v>
      </c>
      <c r="I363" s="2381">
        <f t="shared" si="40"/>
        <v>0</v>
      </c>
      <c r="J363" s="2389"/>
      <c r="K363" s="2389"/>
      <c r="L363" s="2388"/>
      <c r="M363" s="1804">
        <f t="shared" si="43"/>
        <v>0</v>
      </c>
      <c r="N363" s="2388"/>
      <c r="O363" s="1804">
        <f t="shared" si="41"/>
        <v>0</v>
      </c>
      <c r="P363" s="1804">
        <f t="shared" si="42"/>
        <v>0</v>
      </c>
      <c r="Q363" s="2389"/>
      <c r="R363" s="2391"/>
    </row>
    <row r="364" spans="1:18" customFormat="1" ht="15.95" hidden="1" customHeight="1">
      <c r="A364" s="40"/>
      <c r="B364" s="3050">
        <v>31</v>
      </c>
      <c r="C364" s="1940">
        <v>41907</v>
      </c>
      <c r="D364" s="2375" t="s">
        <v>575</v>
      </c>
      <c r="E364" s="2376" t="s">
        <v>263</v>
      </c>
      <c r="F364" s="2388">
        <v>1</v>
      </c>
      <c r="G364" s="2389"/>
      <c r="H364" s="2378">
        <f t="shared" si="39"/>
        <v>0</v>
      </c>
      <c r="I364" s="2381">
        <f t="shared" si="40"/>
        <v>0</v>
      </c>
      <c r="J364" s="2389"/>
      <c r="K364" s="2389"/>
      <c r="L364" s="2388">
        <v>5</v>
      </c>
      <c r="M364" s="1804">
        <f t="shared" si="43"/>
        <v>50000</v>
      </c>
      <c r="N364" s="2388"/>
      <c r="O364" s="1804">
        <f t="shared" si="41"/>
        <v>0</v>
      </c>
      <c r="P364" s="1804">
        <f>I364+K364+M364+O364</f>
        <v>50000</v>
      </c>
      <c r="Q364" s="2389"/>
      <c r="R364" s="2391"/>
    </row>
    <row r="365" spans="1:18" customFormat="1" ht="15.95" hidden="1" customHeight="1" thickBot="1">
      <c r="A365" s="40"/>
      <c r="B365" s="3053"/>
      <c r="C365" s="2296">
        <v>41907</v>
      </c>
      <c r="D365" s="2392" t="s">
        <v>1226</v>
      </c>
      <c r="E365" s="2393" t="s">
        <v>263</v>
      </c>
      <c r="F365" s="2394">
        <v>1</v>
      </c>
      <c r="G365" s="2395">
        <v>150</v>
      </c>
      <c r="H365" s="1817">
        <f t="shared" si="39"/>
        <v>150</v>
      </c>
      <c r="I365" s="1818">
        <f t="shared" si="40"/>
        <v>75000</v>
      </c>
      <c r="J365" s="2396"/>
      <c r="K365" s="2396"/>
      <c r="L365" s="2394">
        <v>2</v>
      </c>
      <c r="M365" s="1820">
        <f t="shared" si="43"/>
        <v>20000</v>
      </c>
      <c r="N365" s="2394">
        <v>5</v>
      </c>
      <c r="O365" s="1820">
        <f t="shared" si="41"/>
        <v>75000</v>
      </c>
      <c r="P365" s="1820">
        <f t="shared" si="42"/>
        <v>170000</v>
      </c>
      <c r="Q365" s="2396"/>
      <c r="R365" s="2397"/>
    </row>
    <row r="366" spans="1:18" customFormat="1" ht="15.95" hidden="1" customHeight="1">
      <c r="A366" s="40"/>
      <c r="B366" s="3184">
        <v>1</v>
      </c>
      <c r="C366" s="1931">
        <v>41908</v>
      </c>
      <c r="D366" s="2374" t="s">
        <v>1177</v>
      </c>
      <c r="E366" s="1463" t="s">
        <v>1141</v>
      </c>
      <c r="F366" s="1463">
        <v>1</v>
      </c>
      <c r="G366" s="1464">
        <v>30</v>
      </c>
      <c r="H366" s="1463">
        <f>F366*G366</f>
        <v>30</v>
      </c>
      <c r="I366" s="1795">
        <f>H366*500</f>
        <v>15000</v>
      </c>
      <c r="J366" s="1463"/>
      <c r="K366" s="1796"/>
      <c r="L366" s="1463"/>
      <c r="M366" s="1796">
        <f t="shared" si="43"/>
        <v>0</v>
      </c>
      <c r="N366" s="1463"/>
      <c r="O366" s="1796">
        <f t="shared" ref="O366:O373" si="44">N366*15000</f>
        <v>0</v>
      </c>
      <c r="P366" s="1796">
        <f>I366+K366+M366+O366</f>
        <v>15000</v>
      </c>
      <c r="Q366" s="1796"/>
      <c r="R366" s="1797"/>
    </row>
    <row r="367" spans="1:18" s="40" customFormat="1" ht="15.95" hidden="1" customHeight="1">
      <c r="B367" s="3052"/>
      <c r="C367" s="1940">
        <v>41908</v>
      </c>
      <c r="D367" s="2664" t="s">
        <v>1381</v>
      </c>
      <c r="E367" s="2665" t="s">
        <v>263</v>
      </c>
      <c r="F367" s="2490">
        <v>1</v>
      </c>
      <c r="G367" s="2666">
        <v>30</v>
      </c>
      <c r="H367" s="1470">
        <f>F367*G367</f>
        <v>30</v>
      </c>
      <c r="I367" s="1802">
        <f>H367*500</f>
        <v>15000</v>
      </c>
      <c r="J367" s="2490"/>
      <c r="K367" s="2667"/>
      <c r="L367" s="2490"/>
      <c r="M367" s="1804">
        <f t="shared" si="43"/>
        <v>0</v>
      </c>
      <c r="N367" s="2490"/>
      <c r="O367" s="1804">
        <f t="shared" si="44"/>
        <v>0</v>
      </c>
      <c r="P367" s="1804">
        <f>I367+K367+M367+O367</f>
        <v>15000</v>
      </c>
      <c r="Q367" s="2667"/>
      <c r="R367" s="2668"/>
    </row>
    <row r="368" spans="1:18" s="40" customFormat="1" ht="15.95" hidden="1" customHeight="1">
      <c r="B368" s="3050">
        <v>2</v>
      </c>
      <c r="C368" s="1940">
        <v>41909</v>
      </c>
      <c r="D368" s="2375" t="s">
        <v>1177</v>
      </c>
      <c r="E368" s="1470" t="s">
        <v>1141</v>
      </c>
      <c r="F368" s="1801">
        <v>2</v>
      </c>
      <c r="G368" s="1801">
        <v>30</v>
      </c>
      <c r="H368" s="1470">
        <f>F368*G368</f>
        <v>60</v>
      </c>
      <c r="I368" s="1802">
        <f>H368*500</f>
        <v>30000</v>
      </c>
      <c r="J368" s="1801"/>
      <c r="K368" s="1803"/>
      <c r="L368" s="1801"/>
      <c r="M368" s="1804">
        <f t="shared" si="43"/>
        <v>0</v>
      </c>
      <c r="N368" s="1805"/>
      <c r="O368" s="1804">
        <f t="shared" si="44"/>
        <v>0</v>
      </c>
      <c r="P368" s="1804">
        <f t="shared" ref="P368:P413" si="45">I368+K368+M368+O368</f>
        <v>30000</v>
      </c>
      <c r="Q368" s="1804"/>
      <c r="R368" s="1806"/>
    </row>
    <row r="369" spans="2:18" s="40" customFormat="1" ht="15.95" hidden="1" customHeight="1">
      <c r="B369" s="3052"/>
      <c r="C369" s="1940">
        <v>41909</v>
      </c>
      <c r="D369" s="2664" t="s">
        <v>1381</v>
      </c>
      <c r="E369" s="2665" t="s">
        <v>263</v>
      </c>
      <c r="F369" s="2490">
        <v>2</v>
      </c>
      <c r="G369" s="1801">
        <v>30</v>
      </c>
      <c r="H369" s="1470">
        <f>F369*G369</f>
        <v>60</v>
      </c>
      <c r="I369" s="1802">
        <f t="shared" ref="I369:I392" si="46">H369*500</f>
        <v>30000</v>
      </c>
      <c r="J369" s="1801"/>
      <c r="K369" s="1803"/>
      <c r="L369" s="1801">
        <v>3</v>
      </c>
      <c r="M369" s="1804">
        <f t="shared" si="43"/>
        <v>30000</v>
      </c>
      <c r="N369" s="1805"/>
      <c r="O369" s="1804">
        <f t="shared" si="44"/>
        <v>0</v>
      </c>
      <c r="P369" s="1804">
        <f t="shared" si="45"/>
        <v>60000</v>
      </c>
      <c r="Q369" s="1804"/>
      <c r="R369" s="1806"/>
    </row>
    <row r="370" spans="2:18" s="40" customFormat="1" ht="15.95" hidden="1" customHeight="1">
      <c r="B370" s="3050">
        <v>3</v>
      </c>
      <c r="C370" s="2594">
        <v>41910</v>
      </c>
      <c r="D370" s="2375" t="s">
        <v>575</v>
      </c>
      <c r="E370" s="1801" t="s">
        <v>263</v>
      </c>
      <c r="F370" s="1801">
        <v>1</v>
      </c>
      <c r="G370" s="1801"/>
      <c r="H370" s="1470">
        <f t="shared" ref="H370:H392" si="47">F370*G370</f>
        <v>0</v>
      </c>
      <c r="I370" s="1802">
        <f t="shared" si="46"/>
        <v>0</v>
      </c>
      <c r="J370" s="1801"/>
      <c r="K370" s="1803"/>
      <c r="L370" s="1801">
        <v>4</v>
      </c>
      <c r="M370" s="1804">
        <f t="shared" si="43"/>
        <v>40000</v>
      </c>
      <c r="N370" s="1805"/>
      <c r="O370" s="1804">
        <f t="shared" si="44"/>
        <v>0</v>
      </c>
      <c r="P370" s="1804">
        <f t="shared" si="45"/>
        <v>40000</v>
      </c>
      <c r="Q370" s="1804"/>
      <c r="R370" s="1806"/>
    </row>
    <row r="371" spans="2:18" s="40" customFormat="1" ht="15.95" hidden="1" customHeight="1">
      <c r="B371" s="3052"/>
      <c r="C371" s="2594">
        <v>41910</v>
      </c>
      <c r="D371" s="2375" t="s">
        <v>1403</v>
      </c>
      <c r="E371" s="1801" t="s">
        <v>263</v>
      </c>
      <c r="F371" s="1801">
        <v>1</v>
      </c>
      <c r="G371" s="1801">
        <v>150</v>
      </c>
      <c r="H371" s="1470">
        <f t="shared" si="47"/>
        <v>150</v>
      </c>
      <c r="I371" s="1802">
        <f t="shared" si="46"/>
        <v>75000</v>
      </c>
      <c r="J371" s="1801"/>
      <c r="K371" s="1803"/>
      <c r="L371" s="1801">
        <v>6</v>
      </c>
      <c r="M371" s="1804">
        <f t="shared" si="43"/>
        <v>60000</v>
      </c>
      <c r="N371" s="1805"/>
      <c r="O371" s="1804">
        <f t="shared" si="44"/>
        <v>0</v>
      </c>
      <c r="P371" s="1804">
        <f t="shared" si="45"/>
        <v>135000</v>
      </c>
      <c r="Q371" s="1804"/>
      <c r="R371" s="1806"/>
    </row>
    <row r="372" spans="2:18" s="40" customFormat="1" ht="15.95" hidden="1" customHeight="1">
      <c r="B372" s="3050">
        <v>4</v>
      </c>
      <c r="C372" s="1940">
        <v>41911</v>
      </c>
      <c r="D372" s="2375" t="s">
        <v>575</v>
      </c>
      <c r="E372" s="1801" t="s">
        <v>263</v>
      </c>
      <c r="F372" s="1801">
        <v>1</v>
      </c>
      <c r="G372" s="1801"/>
      <c r="H372" s="1470">
        <f t="shared" si="47"/>
        <v>0</v>
      </c>
      <c r="I372" s="1802">
        <f t="shared" si="46"/>
        <v>0</v>
      </c>
      <c r="J372" s="1801"/>
      <c r="K372" s="1803"/>
      <c r="L372" s="1801">
        <v>1</v>
      </c>
      <c r="M372" s="1804">
        <f t="shared" si="43"/>
        <v>10000</v>
      </c>
      <c r="N372" s="1805"/>
      <c r="O372" s="1804">
        <f t="shared" si="44"/>
        <v>0</v>
      </c>
      <c r="P372" s="1804">
        <f t="shared" si="45"/>
        <v>10000</v>
      </c>
      <c r="Q372" s="1804"/>
      <c r="R372" s="1806"/>
    </row>
    <row r="373" spans="2:18" s="40" customFormat="1" ht="15.95" hidden="1" customHeight="1">
      <c r="B373" s="3052"/>
      <c r="C373" s="1940">
        <v>41911</v>
      </c>
      <c r="D373" s="2375" t="s">
        <v>1403</v>
      </c>
      <c r="E373" s="1801" t="s">
        <v>263</v>
      </c>
      <c r="F373" s="1801">
        <v>1</v>
      </c>
      <c r="G373" s="1801">
        <v>150</v>
      </c>
      <c r="H373" s="1470">
        <f t="shared" si="47"/>
        <v>150</v>
      </c>
      <c r="I373" s="1802">
        <f t="shared" si="46"/>
        <v>75000</v>
      </c>
      <c r="J373" s="1801"/>
      <c r="K373" s="1803"/>
      <c r="L373" s="1801">
        <v>6</v>
      </c>
      <c r="M373" s="1804">
        <f t="shared" si="43"/>
        <v>60000</v>
      </c>
      <c r="N373" s="1805"/>
      <c r="O373" s="1804">
        <f t="shared" si="44"/>
        <v>0</v>
      </c>
      <c r="P373" s="1804">
        <f t="shared" si="45"/>
        <v>135000</v>
      </c>
      <c r="Q373" s="1804"/>
      <c r="R373" s="1806"/>
    </row>
    <row r="374" spans="2:18" s="40" customFormat="1" ht="15.95" hidden="1" customHeight="1">
      <c r="B374" s="3050">
        <v>5</v>
      </c>
      <c r="C374" s="1940">
        <v>41912</v>
      </c>
      <c r="D374" s="2375" t="s">
        <v>575</v>
      </c>
      <c r="E374" s="1801" t="s">
        <v>263</v>
      </c>
      <c r="F374" s="1801">
        <v>1</v>
      </c>
      <c r="G374" s="1801"/>
      <c r="H374" s="1470">
        <f t="shared" si="47"/>
        <v>0</v>
      </c>
      <c r="I374" s="1802">
        <f t="shared" si="46"/>
        <v>0</v>
      </c>
      <c r="J374" s="1801"/>
      <c r="K374" s="1803"/>
      <c r="L374" s="1801">
        <v>2</v>
      </c>
      <c r="M374" s="1804">
        <f t="shared" si="43"/>
        <v>20000</v>
      </c>
      <c r="N374" s="1805"/>
      <c r="O374" s="1804">
        <f t="shared" ref="O374:O392" si="48">N374*15000</f>
        <v>0</v>
      </c>
      <c r="P374" s="1804">
        <f t="shared" si="45"/>
        <v>20000</v>
      </c>
      <c r="Q374" s="1804"/>
      <c r="R374" s="1806"/>
    </row>
    <row r="375" spans="2:18" s="40" customFormat="1" ht="15.95" hidden="1" customHeight="1">
      <c r="B375" s="3052"/>
      <c r="C375" s="1940">
        <v>41912</v>
      </c>
      <c r="D375" s="2375" t="s">
        <v>1404</v>
      </c>
      <c r="E375" s="1801" t="s">
        <v>263</v>
      </c>
      <c r="F375" s="1801">
        <v>1</v>
      </c>
      <c r="G375" s="1801">
        <v>150</v>
      </c>
      <c r="H375" s="1470">
        <f t="shared" si="47"/>
        <v>150</v>
      </c>
      <c r="I375" s="1802">
        <f t="shared" si="46"/>
        <v>75000</v>
      </c>
      <c r="J375" s="1801"/>
      <c r="K375" s="1803"/>
      <c r="L375" s="1801">
        <v>6</v>
      </c>
      <c r="M375" s="1804">
        <f t="shared" si="43"/>
        <v>60000</v>
      </c>
      <c r="N375" s="1805"/>
      <c r="O375" s="1804">
        <f t="shared" si="48"/>
        <v>0</v>
      </c>
      <c r="P375" s="1804">
        <f t="shared" si="45"/>
        <v>135000</v>
      </c>
      <c r="Q375" s="1804"/>
      <c r="R375" s="1806"/>
    </row>
    <row r="376" spans="2:18" s="40" customFormat="1" ht="15.95" hidden="1" customHeight="1">
      <c r="B376" s="3050">
        <v>6</v>
      </c>
      <c r="C376" s="1940">
        <v>41913</v>
      </c>
      <c r="D376" s="2375" t="s">
        <v>575</v>
      </c>
      <c r="E376" s="1801" t="s">
        <v>263</v>
      </c>
      <c r="F376" s="1801">
        <v>1</v>
      </c>
      <c r="G376" s="1801"/>
      <c r="H376" s="2378">
        <f t="shared" si="47"/>
        <v>0</v>
      </c>
      <c r="I376" s="2381">
        <f t="shared" si="46"/>
        <v>0</v>
      </c>
      <c r="J376" s="2382"/>
      <c r="K376" s="2383"/>
      <c r="L376" s="1801">
        <v>2</v>
      </c>
      <c r="M376" s="1804">
        <f t="shared" si="43"/>
        <v>20000</v>
      </c>
      <c r="N376" s="2600"/>
      <c r="O376" s="1804">
        <f t="shared" si="48"/>
        <v>0</v>
      </c>
      <c r="P376" s="1804">
        <f t="shared" si="45"/>
        <v>20000</v>
      </c>
      <c r="Q376" s="1804"/>
      <c r="R376" s="2669"/>
    </row>
    <row r="377" spans="2:18" s="40" customFormat="1" ht="15.95" hidden="1" customHeight="1">
      <c r="B377" s="3052"/>
      <c r="C377" s="1940">
        <v>41913</v>
      </c>
      <c r="D377" s="2375" t="s">
        <v>1404</v>
      </c>
      <c r="E377" s="1801" t="s">
        <v>263</v>
      </c>
      <c r="F377" s="1801">
        <v>1</v>
      </c>
      <c r="G377" s="1801">
        <v>150</v>
      </c>
      <c r="H377" s="2378">
        <f t="shared" si="47"/>
        <v>150</v>
      </c>
      <c r="I377" s="2381">
        <f t="shared" si="46"/>
        <v>75000</v>
      </c>
      <c r="J377" s="2382"/>
      <c r="K377" s="2383"/>
      <c r="L377" s="1801">
        <v>5</v>
      </c>
      <c r="M377" s="1804">
        <f t="shared" si="43"/>
        <v>50000</v>
      </c>
      <c r="N377" s="2670">
        <v>1</v>
      </c>
      <c r="O377" s="1804">
        <f t="shared" si="48"/>
        <v>15000</v>
      </c>
      <c r="P377" s="1804">
        <f t="shared" si="45"/>
        <v>140000</v>
      </c>
      <c r="Q377" s="1804"/>
      <c r="R377" s="2669"/>
    </row>
    <row r="378" spans="2:18" s="40" customFormat="1" ht="15.95" hidden="1" customHeight="1">
      <c r="B378" s="3050">
        <v>7</v>
      </c>
      <c r="C378" s="1940">
        <v>41914</v>
      </c>
      <c r="D378" s="2375" t="s">
        <v>575</v>
      </c>
      <c r="E378" s="1801" t="s">
        <v>263</v>
      </c>
      <c r="F378" s="1801">
        <v>1</v>
      </c>
      <c r="G378" s="1801"/>
      <c r="H378" s="2378">
        <f t="shared" si="47"/>
        <v>0</v>
      </c>
      <c r="I378" s="2381">
        <f t="shared" si="46"/>
        <v>0</v>
      </c>
      <c r="J378" s="2382"/>
      <c r="K378" s="2383"/>
      <c r="L378" s="2670">
        <v>1</v>
      </c>
      <c r="M378" s="1804">
        <f t="shared" si="43"/>
        <v>10000</v>
      </c>
      <c r="N378" s="2670"/>
      <c r="O378" s="1804">
        <f t="shared" si="48"/>
        <v>0</v>
      </c>
      <c r="P378" s="1804">
        <f t="shared" si="45"/>
        <v>10000</v>
      </c>
      <c r="Q378" s="1804"/>
      <c r="R378" s="2669"/>
    </row>
    <row r="379" spans="2:18" s="40" customFormat="1" ht="15.95" hidden="1" customHeight="1">
      <c r="B379" s="3052"/>
      <c r="C379" s="1940">
        <v>41914</v>
      </c>
      <c r="D379" s="2375" t="s">
        <v>1405</v>
      </c>
      <c r="E379" s="1801" t="s">
        <v>263</v>
      </c>
      <c r="F379" s="1801">
        <v>1</v>
      </c>
      <c r="G379" s="1801">
        <v>150</v>
      </c>
      <c r="H379" s="2378">
        <f t="shared" si="47"/>
        <v>150</v>
      </c>
      <c r="I379" s="2381">
        <f t="shared" si="46"/>
        <v>75000</v>
      </c>
      <c r="J379" s="2382"/>
      <c r="K379" s="2383"/>
      <c r="L379" s="2670">
        <v>6</v>
      </c>
      <c r="M379" s="1804">
        <f t="shared" si="43"/>
        <v>60000</v>
      </c>
      <c r="N379" s="2670"/>
      <c r="O379" s="1804">
        <f t="shared" si="48"/>
        <v>0</v>
      </c>
      <c r="P379" s="1804">
        <f t="shared" si="45"/>
        <v>135000</v>
      </c>
      <c r="Q379" s="1804"/>
      <c r="R379" s="2669"/>
    </row>
    <row r="380" spans="2:18" s="40" customFormat="1" ht="15.95" hidden="1" customHeight="1">
      <c r="B380" s="3050">
        <v>8</v>
      </c>
      <c r="C380" s="1940">
        <v>41915</v>
      </c>
      <c r="D380" s="2375" t="s">
        <v>575</v>
      </c>
      <c r="E380" s="1801" t="s">
        <v>263</v>
      </c>
      <c r="F380" s="1801">
        <v>1</v>
      </c>
      <c r="G380" s="1801"/>
      <c r="H380" s="2378">
        <f t="shared" si="47"/>
        <v>0</v>
      </c>
      <c r="I380" s="2381">
        <f t="shared" si="46"/>
        <v>0</v>
      </c>
      <c r="J380" s="2382"/>
      <c r="K380" s="2598"/>
      <c r="L380" s="2622">
        <v>2</v>
      </c>
      <c r="M380" s="1804">
        <f t="shared" si="43"/>
        <v>20000</v>
      </c>
      <c r="N380" s="2622"/>
      <c r="O380" s="1804">
        <f t="shared" si="48"/>
        <v>0</v>
      </c>
      <c r="P380" s="1804">
        <f t="shared" si="45"/>
        <v>20000</v>
      </c>
      <c r="Q380" s="1804"/>
      <c r="R380" s="2597"/>
    </row>
    <row r="381" spans="2:18" s="40" customFormat="1" ht="15.95" hidden="1" customHeight="1">
      <c r="B381" s="3052"/>
      <c r="C381" s="1940">
        <v>41915</v>
      </c>
      <c r="D381" s="2375" t="s">
        <v>1403</v>
      </c>
      <c r="E381" s="1801" t="s">
        <v>263</v>
      </c>
      <c r="F381" s="1801">
        <v>1</v>
      </c>
      <c r="G381" s="1801">
        <v>150</v>
      </c>
      <c r="H381" s="2378">
        <f t="shared" si="47"/>
        <v>150</v>
      </c>
      <c r="I381" s="2381">
        <f t="shared" si="46"/>
        <v>75000</v>
      </c>
      <c r="J381" s="2382"/>
      <c r="K381" s="2598"/>
      <c r="L381" s="2622">
        <v>5</v>
      </c>
      <c r="M381" s="1804">
        <f t="shared" ref="M381:M392" si="49">L381*10000</f>
        <v>50000</v>
      </c>
      <c r="N381" s="2622">
        <v>2</v>
      </c>
      <c r="O381" s="1804">
        <f t="shared" si="48"/>
        <v>30000</v>
      </c>
      <c r="P381" s="1804">
        <f t="shared" si="45"/>
        <v>155000</v>
      </c>
      <c r="Q381" s="1804"/>
      <c r="R381" s="2597"/>
    </row>
    <row r="382" spans="2:18" s="40" customFormat="1" ht="15.95" hidden="1" customHeight="1">
      <c r="B382" s="2549">
        <v>9</v>
      </c>
      <c r="C382" s="1940">
        <v>41916</v>
      </c>
      <c r="D382" s="2375" t="s">
        <v>843</v>
      </c>
      <c r="E382" s="2376" t="s">
        <v>263</v>
      </c>
      <c r="F382" s="2622"/>
      <c r="G382" s="2382"/>
      <c r="H382" s="2378">
        <f t="shared" si="47"/>
        <v>0</v>
      </c>
      <c r="I382" s="2381">
        <f t="shared" si="46"/>
        <v>0</v>
      </c>
      <c r="J382" s="2596"/>
      <c r="K382" s="2598"/>
      <c r="L382" s="2622"/>
      <c r="M382" s="1804">
        <f t="shared" si="49"/>
        <v>0</v>
      </c>
      <c r="N382" s="2622"/>
      <c r="O382" s="1804">
        <f t="shared" si="48"/>
        <v>0</v>
      </c>
      <c r="P382" s="1804">
        <f t="shared" si="45"/>
        <v>0</v>
      </c>
      <c r="Q382" s="1804"/>
      <c r="R382" s="2597"/>
    </row>
    <row r="383" spans="2:18" s="40" customFormat="1" ht="15.95" hidden="1" customHeight="1">
      <c r="B383" s="2549">
        <v>10</v>
      </c>
      <c r="C383" s="2594">
        <v>41917</v>
      </c>
      <c r="D383" s="2002" t="s">
        <v>862</v>
      </c>
      <c r="E383" s="2622"/>
      <c r="F383" s="2622"/>
      <c r="G383" s="2596"/>
      <c r="H383" s="2378">
        <f t="shared" si="47"/>
        <v>0</v>
      </c>
      <c r="I383" s="2381">
        <f t="shared" si="46"/>
        <v>0</v>
      </c>
      <c r="J383" s="2382"/>
      <c r="K383" s="2383"/>
      <c r="L383" s="2622"/>
      <c r="M383" s="1804">
        <f t="shared" si="49"/>
        <v>0</v>
      </c>
      <c r="N383" s="2622"/>
      <c r="O383" s="1804">
        <f t="shared" si="48"/>
        <v>0</v>
      </c>
      <c r="P383" s="1804">
        <f t="shared" si="45"/>
        <v>0</v>
      </c>
      <c r="Q383" s="1804"/>
      <c r="R383" s="2597"/>
    </row>
    <row r="384" spans="2:18" s="40" customFormat="1" ht="15.95" hidden="1" customHeight="1">
      <c r="B384" s="3050">
        <v>11</v>
      </c>
      <c r="C384" s="1940">
        <v>41918</v>
      </c>
      <c r="D384" s="895" t="s">
        <v>1409</v>
      </c>
      <c r="E384" s="42" t="s">
        <v>810</v>
      </c>
      <c r="F384" s="2622">
        <v>1</v>
      </c>
      <c r="G384" s="2382">
        <v>120</v>
      </c>
      <c r="H384" s="2378">
        <f t="shared" si="47"/>
        <v>120</v>
      </c>
      <c r="I384" s="2381">
        <f t="shared" si="46"/>
        <v>60000</v>
      </c>
      <c r="J384" s="2596"/>
      <c r="K384" s="2596"/>
      <c r="L384" s="2622">
        <v>4</v>
      </c>
      <c r="M384" s="1804">
        <f t="shared" si="49"/>
        <v>40000</v>
      </c>
      <c r="N384" s="2622"/>
      <c r="O384" s="1804">
        <f t="shared" si="48"/>
        <v>0</v>
      </c>
      <c r="P384" s="1804">
        <f t="shared" si="45"/>
        <v>100000</v>
      </c>
      <c r="Q384" s="1804"/>
      <c r="R384" s="2597"/>
    </row>
    <row r="385" spans="1:18" s="40" customFormat="1" ht="15.95" hidden="1" customHeight="1">
      <c r="B385" s="3052"/>
      <c r="C385" s="1940">
        <v>41918</v>
      </c>
      <c r="D385" s="2375" t="s">
        <v>1404</v>
      </c>
      <c r="E385" s="1801" t="s">
        <v>263</v>
      </c>
      <c r="F385" s="1801">
        <v>1</v>
      </c>
      <c r="G385" s="1801">
        <v>150</v>
      </c>
      <c r="H385" s="2378">
        <f t="shared" si="47"/>
        <v>150</v>
      </c>
      <c r="I385" s="2381">
        <f t="shared" si="46"/>
        <v>75000</v>
      </c>
      <c r="J385" s="2596"/>
      <c r="K385" s="2596"/>
      <c r="L385" s="2622">
        <v>5</v>
      </c>
      <c r="M385" s="1804">
        <f t="shared" si="49"/>
        <v>50000</v>
      </c>
      <c r="N385" s="2622">
        <v>2</v>
      </c>
      <c r="O385" s="1804">
        <f t="shared" si="48"/>
        <v>30000</v>
      </c>
      <c r="P385" s="1804">
        <f t="shared" si="45"/>
        <v>155000</v>
      </c>
      <c r="Q385" s="1804"/>
      <c r="R385" s="2597"/>
    </row>
    <row r="386" spans="1:18" s="40" customFormat="1" ht="15.95" hidden="1" customHeight="1">
      <c r="B386" s="2549">
        <v>12</v>
      </c>
      <c r="C386" s="1940">
        <v>41919</v>
      </c>
      <c r="D386" s="2375" t="s">
        <v>843</v>
      </c>
      <c r="E386" s="2376" t="s">
        <v>263</v>
      </c>
      <c r="F386" s="1801"/>
      <c r="G386" s="2596"/>
      <c r="H386" s="2378">
        <f t="shared" si="47"/>
        <v>0</v>
      </c>
      <c r="I386" s="2381">
        <f t="shared" si="46"/>
        <v>0</v>
      </c>
      <c r="J386" s="2622"/>
      <c r="K386" s="2598"/>
      <c r="L386" s="2622"/>
      <c r="M386" s="1804">
        <f t="shared" si="49"/>
        <v>0</v>
      </c>
      <c r="N386" s="2622"/>
      <c r="O386" s="1804">
        <f t="shared" si="48"/>
        <v>0</v>
      </c>
      <c r="P386" s="1804">
        <f t="shared" si="45"/>
        <v>0</v>
      </c>
      <c r="Q386" s="1804"/>
      <c r="R386" s="2597"/>
    </row>
    <row r="387" spans="1:18" s="40" customFormat="1" ht="15.95" hidden="1" customHeight="1">
      <c r="B387" s="3050">
        <v>13</v>
      </c>
      <c r="C387" s="1940">
        <v>41920</v>
      </c>
      <c r="D387" s="895" t="s">
        <v>1409</v>
      </c>
      <c r="E387" s="42" t="s">
        <v>810</v>
      </c>
      <c r="F387" s="2622">
        <v>1</v>
      </c>
      <c r="G387" s="2382">
        <v>120</v>
      </c>
      <c r="H387" s="2378">
        <f t="shared" si="47"/>
        <v>120</v>
      </c>
      <c r="I387" s="2381">
        <f t="shared" si="46"/>
        <v>60000</v>
      </c>
      <c r="J387" s="2596"/>
      <c r="K387" s="2596"/>
      <c r="L387" s="2622">
        <v>3</v>
      </c>
      <c r="M387" s="1804">
        <f t="shared" si="49"/>
        <v>30000</v>
      </c>
      <c r="N387" s="2622"/>
      <c r="O387" s="1804">
        <f t="shared" si="48"/>
        <v>0</v>
      </c>
      <c r="P387" s="1804">
        <f t="shared" si="45"/>
        <v>90000</v>
      </c>
      <c r="Q387" s="3404">
        <v>35000</v>
      </c>
      <c r="R387" s="2597"/>
    </row>
    <row r="388" spans="1:18" s="40" customFormat="1" ht="15.95" hidden="1" customHeight="1">
      <c r="B388" s="3052"/>
      <c r="C388" s="1940">
        <v>41920</v>
      </c>
      <c r="D388" s="2596" t="s">
        <v>1342</v>
      </c>
      <c r="E388" s="2622" t="s">
        <v>277</v>
      </c>
      <c r="F388" s="1801">
        <v>1</v>
      </c>
      <c r="G388" s="2622">
        <v>45</v>
      </c>
      <c r="H388" s="2378">
        <f t="shared" si="47"/>
        <v>45</v>
      </c>
      <c r="I388" s="2381">
        <f t="shared" si="46"/>
        <v>22500</v>
      </c>
      <c r="J388" s="2596"/>
      <c r="K388" s="2596"/>
      <c r="L388" s="2622">
        <v>6</v>
      </c>
      <c r="M388" s="1804">
        <f t="shared" si="49"/>
        <v>60000</v>
      </c>
      <c r="N388" s="2622"/>
      <c r="O388" s="1804">
        <f t="shared" si="48"/>
        <v>0</v>
      </c>
      <c r="P388" s="1804">
        <f t="shared" si="45"/>
        <v>82500</v>
      </c>
      <c r="Q388" s="3405"/>
      <c r="R388" s="2597"/>
    </row>
    <row r="389" spans="1:18" s="40" customFormat="1" ht="15.95" hidden="1" customHeight="1">
      <c r="B389" s="2549">
        <v>14</v>
      </c>
      <c r="C389" s="1940">
        <v>41921</v>
      </c>
      <c r="D389" s="2596" t="s">
        <v>1342</v>
      </c>
      <c r="E389" s="2622" t="s">
        <v>277</v>
      </c>
      <c r="F389" s="1801">
        <v>2</v>
      </c>
      <c r="G389" s="2622"/>
      <c r="H389" s="2378">
        <f t="shared" si="47"/>
        <v>0</v>
      </c>
      <c r="I389" s="2381">
        <f t="shared" si="46"/>
        <v>0</v>
      </c>
      <c r="J389" s="2622" t="s">
        <v>70</v>
      </c>
      <c r="K389" s="2663">
        <v>35000</v>
      </c>
      <c r="L389" s="2622"/>
      <c r="M389" s="1804">
        <f t="shared" si="49"/>
        <v>0</v>
      </c>
      <c r="N389" s="2622"/>
      <c r="O389" s="1804">
        <f t="shared" si="48"/>
        <v>0</v>
      </c>
      <c r="P389" s="1804">
        <f t="shared" si="45"/>
        <v>35000</v>
      </c>
      <c r="Q389" s="1804">
        <v>35000</v>
      </c>
      <c r="R389" s="2597"/>
    </row>
    <row r="390" spans="1:18" s="40" customFormat="1" ht="15.95" hidden="1" customHeight="1">
      <c r="B390" s="2549">
        <v>15</v>
      </c>
      <c r="C390" s="1940">
        <v>41922</v>
      </c>
      <c r="D390" s="2596" t="s">
        <v>1342</v>
      </c>
      <c r="E390" s="2622" t="s">
        <v>277</v>
      </c>
      <c r="F390" s="1801">
        <v>3</v>
      </c>
      <c r="G390" s="2622"/>
      <c r="H390" s="2378">
        <f t="shared" si="47"/>
        <v>0</v>
      </c>
      <c r="I390" s="2381">
        <f t="shared" si="46"/>
        <v>0</v>
      </c>
      <c r="J390" s="2622" t="s">
        <v>70</v>
      </c>
      <c r="K390" s="2663">
        <v>35000</v>
      </c>
      <c r="L390" s="2622">
        <v>6</v>
      </c>
      <c r="M390" s="1804">
        <f t="shared" si="49"/>
        <v>60000</v>
      </c>
      <c r="N390" s="2622"/>
      <c r="O390" s="1804">
        <f t="shared" si="48"/>
        <v>0</v>
      </c>
      <c r="P390" s="1804">
        <f t="shared" si="45"/>
        <v>95000</v>
      </c>
      <c r="Q390" s="1804">
        <v>35000</v>
      </c>
      <c r="R390" s="2597"/>
    </row>
    <row r="391" spans="1:18" s="40" customFormat="1" ht="15.95" hidden="1" customHeight="1">
      <c r="B391" s="3050">
        <v>16</v>
      </c>
      <c r="C391" s="1940">
        <v>41923</v>
      </c>
      <c r="D391" s="2596" t="s">
        <v>1342</v>
      </c>
      <c r="E391" s="2622" t="s">
        <v>277</v>
      </c>
      <c r="F391" s="1801">
        <v>2</v>
      </c>
      <c r="G391" s="2622"/>
      <c r="H391" s="2378">
        <f t="shared" si="47"/>
        <v>0</v>
      </c>
      <c r="I391" s="2381">
        <f t="shared" si="46"/>
        <v>0</v>
      </c>
      <c r="J391" s="2622" t="s">
        <v>70</v>
      </c>
      <c r="K391" s="2663">
        <v>35000</v>
      </c>
      <c r="L391" s="2622">
        <v>4</v>
      </c>
      <c r="M391" s="1804">
        <f t="shared" si="49"/>
        <v>40000</v>
      </c>
      <c r="N391" s="2622"/>
      <c r="O391" s="1804">
        <f t="shared" si="48"/>
        <v>0</v>
      </c>
      <c r="P391" s="1804">
        <f t="shared" si="45"/>
        <v>75000</v>
      </c>
      <c r="Q391" s="1804"/>
      <c r="R391" s="2597"/>
    </row>
    <row r="392" spans="1:18" s="40" customFormat="1" ht="15.95" hidden="1" customHeight="1">
      <c r="B392" s="3052"/>
      <c r="C392" s="1940">
        <v>41923</v>
      </c>
      <c r="D392" s="2375" t="s">
        <v>1403</v>
      </c>
      <c r="E392" s="1801" t="s">
        <v>263</v>
      </c>
      <c r="F392" s="1801">
        <v>1</v>
      </c>
      <c r="G392" s="1801">
        <v>150</v>
      </c>
      <c r="H392" s="2378">
        <f t="shared" si="47"/>
        <v>150</v>
      </c>
      <c r="I392" s="2381">
        <f t="shared" si="46"/>
        <v>75000</v>
      </c>
      <c r="J392" s="2622"/>
      <c r="K392" s="2663"/>
      <c r="L392" s="2622">
        <v>3</v>
      </c>
      <c r="M392" s="1804">
        <f t="shared" si="49"/>
        <v>30000</v>
      </c>
      <c r="N392" s="2622">
        <v>4</v>
      </c>
      <c r="O392" s="1804">
        <f t="shared" si="48"/>
        <v>60000</v>
      </c>
      <c r="P392" s="1804">
        <f t="shared" si="45"/>
        <v>165000</v>
      </c>
      <c r="Q392" s="1804"/>
      <c r="R392" s="2597"/>
    </row>
    <row r="393" spans="1:18" s="40" customFormat="1" ht="15.95" hidden="1" customHeight="1">
      <c r="B393" s="3196">
        <v>17</v>
      </c>
      <c r="C393" s="2479">
        <v>41924</v>
      </c>
      <c r="D393" s="2484" t="s">
        <v>1243</v>
      </c>
      <c r="E393" s="2485" t="s">
        <v>263</v>
      </c>
      <c r="F393" s="2388">
        <v>1</v>
      </c>
      <c r="G393" s="2382">
        <v>30</v>
      </c>
      <c r="H393" s="2378">
        <f>F393*G393</f>
        <v>30</v>
      </c>
      <c r="I393" s="2381">
        <f>H393*500</f>
        <v>15000</v>
      </c>
      <c r="J393" s="2541"/>
      <c r="K393" s="2541"/>
      <c r="L393" s="2388"/>
      <c r="M393" s="1804">
        <f>L393*10000</f>
        <v>0</v>
      </c>
      <c r="N393" s="2388"/>
      <c r="O393" s="1804">
        <f>N393*15000</f>
        <v>0</v>
      </c>
      <c r="P393" s="1804">
        <f t="shared" si="45"/>
        <v>15000</v>
      </c>
      <c r="Q393" s="2390"/>
      <c r="R393" s="2391"/>
    </row>
    <row r="394" spans="1:18" customFormat="1" ht="15.95" hidden="1" customHeight="1">
      <c r="A394" s="40"/>
      <c r="B394" s="3197"/>
      <c r="C394" s="2479">
        <v>41924</v>
      </c>
      <c r="D394" s="1093" t="s">
        <v>1006</v>
      </c>
      <c r="E394" s="2485"/>
      <c r="F394" s="2484"/>
      <c r="G394" s="2484"/>
      <c r="H394" s="1470"/>
      <c r="I394" s="1802"/>
      <c r="J394" s="2484"/>
      <c r="K394" s="2484"/>
      <c r="L394" s="2485">
        <v>3</v>
      </c>
      <c r="M394" s="1804"/>
      <c r="N394" s="2485"/>
      <c r="O394" s="1804"/>
      <c r="P394" s="1804">
        <f t="shared" si="45"/>
        <v>0</v>
      </c>
      <c r="Q394" s="2486"/>
      <c r="R394" s="2100"/>
    </row>
    <row r="395" spans="1:18" customFormat="1" ht="15.95" hidden="1" customHeight="1">
      <c r="A395" s="40"/>
      <c r="B395" s="3198"/>
      <c r="C395" s="2479">
        <v>41924</v>
      </c>
      <c r="D395" s="2375" t="s">
        <v>1244</v>
      </c>
      <c r="E395" s="2388" t="s">
        <v>263</v>
      </c>
      <c r="F395" s="2388">
        <v>1</v>
      </c>
      <c r="G395" s="2382">
        <v>150</v>
      </c>
      <c r="H395" s="2378">
        <f>F395*G395</f>
        <v>150</v>
      </c>
      <c r="I395" s="2381">
        <f>H395*500</f>
        <v>75000</v>
      </c>
      <c r="J395" s="2471"/>
      <c r="K395" s="2471"/>
      <c r="L395" s="2388">
        <v>4</v>
      </c>
      <c r="M395" s="1804">
        <f>L395*10000</f>
        <v>40000</v>
      </c>
      <c r="N395" s="2388">
        <v>2</v>
      </c>
      <c r="O395" s="1804">
        <f>N395*15000</f>
        <v>30000</v>
      </c>
      <c r="P395" s="1804">
        <f t="shared" si="45"/>
        <v>145000</v>
      </c>
      <c r="Q395" s="2390"/>
      <c r="R395" s="2391"/>
    </row>
    <row r="396" spans="1:18" customFormat="1" ht="15.95" hidden="1" customHeight="1">
      <c r="A396" s="40"/>
      <c r="B396" s="2469">
        <v>18</v>
      </c>
      <c r="C396" s="2480">
        <v>41925</v>
      </c>
      <c r="D396" s="1276" t="s">
        <v>1033</v>
      </c>
      <c r="E396" s="2388"/>
      <c r="F396" s="2471"/>
      <c r="G396" s="2471"/>
      <c r="H396" s="2378"/>
      <c r="I396" s="2381"/>
      <c r="J396" s="2471"/>
      <c r="K396" s="2471"/>
      <c r="L396" s="2388"/>
      <c r="M396" s="1804"/>
      <c r="N396" s="2388"/>
      <c r="O396" s="1804"/>
      <c r="P396" s="1804">
        <f t="shared" si="45"/>
        <v>0</v>
      </c>
      <c r="Q396" s="2390"/>
      <c r="R396" s="2391"/>
    </row>
    <row r="397" spans="1:18" customFormat="1" ht="15.95" hidden="1" customHeight="1">
      <c r="A397" s="40"/>
      <c r="B397" s="2469">
        <v>19</v>
      </c>
      <c r="C397" s="2480">
        <v>41926</v>
      </c>
      <c r="D397" s="1276" t="s">
        <v>1033</v>
      </c>
      <c r="E397" s="2388"/>
      <c r="F397" s="2471"/>
      <c r="G397" s="2471"/>
      <c r="H397" s="2378"/>
      <c r="I397" s="2381"/>
      <c r="J397" s="2471"/>
      <c r="K397" s="2471"/>
      <c r="L397" s="2388"/>
      <c r="M397" s="1804"/>
      <c r="N397" s="2388"/>
      <c r="O397" s="1804"/>
      <c r="P397" s="1804">
        <f t="shared" si="45"/>
        <v>0</v>
      </c>
      <c r="Q397" s="2390"/>
      <c r="R397" s="2391"/>
    </row>
    <row r="398" spans="1:18" customFormat="1" ht="15.95" hidden="1" customHeight="1">
      <c r="A398" s="40"/>
      <c r="B398" s="2469">
        <v>20</v>
      </c>
      <c r="C398" s="2480">
        <v>41927</v>
      </c>
      <c r="D398" s="1276" t="s">
        <v>1033</v>
      </c>
      <c r="E398" s="2388"/>
      <c r="F398" s="2471"/>
      <c r="G398" s="2471"/>
      <c r="H398" s="2378"/>
      <c r="I398" s="2381"/>
      <c r="J398" s="2471"/>
      <c r="K398" s="2471"/>
      <c r="L398" s="2388"/>
      <c r="M398" s="1804"/>
      <c r="N398" s="2388"/>
      <c r="O398" s="1804"/>
      <c r="P398" s="1804">
        <f t="shared" si="45"/>
        <v>0</v>
      </c>
      <c r="Q398" s="2390"/>
      <c r="R398" s="2391"/>
    </row>
    <row r="399" spans="1:18" customFormat="1" ht="15.95" hidden="1" customHeight="1">
      <c r="A399" s="40"/>
      <c r="B399" s="3186">
        <v>21</v>
      </c>
      <c r="C399" s="2480">
        <v>41928</v>
      </c>
      <c r="D399" s="1093" t="s">
        <v>1006</v>
      </c>
      <c r="E399" s="2485"/>
      <c r="F399" s="2471"/>
      <c r="G399" s="2471"/>
      <c r="H399" s="2378"/>
      <c r="I399" s="2381"/>
      <c r="J399" s="2471"/>
      <c r="K399" s="2471"/>
      <c r="L399" s="2388"/>
      <c r="M399" s="1804"/>
      <c r="N399" s="2388"/>
      <c r="O399" s="1804"/>
      <c r="P399" s="1804">
        <f t="shared" si="45"/>
        <v>0</v>
      </c>
      <c r="Q399" s="2390"/>
      <c r="R399" s="2391"/>
    </row>
    <row r="400" spans="1:18" customFormat="1" ht="15.95" hidden="1" customHeight="1">
      <c r="A400" s="40"/>
      <c r="B400" s="3187"/>
      <c r="C400" s="2480">
        <v>41928</v>
      </c>
      <c r="D400" s="2375" t="s">
        <v>1269</v>
      </c>
      <c r="E400" s="2388" t="s">
        <v>263</v>
      </c>
      <c r="F400" s="2388">
        <v>1</v>
      </c>
      <c r="G400" s="2382">
        <v>150</v>
      </c>
      <c r="H400" s="2378">
        <f>F400*G400</f>
        <v>150</v>
      </c>
      <c r="I400" s="2381">
        <f>H400*500</f>
        <v>75000</v>
      </c>
      <c r="J400" s="2471"/>
      <c r="K400" s="2471"/>
      <c r="L400" s="2388">
        <v>5</v>
      </c>
      <c r="M400" s="1804">
        <f>L400*10000</f>
        <v>50000</v>
      </c>
      <c r="N400" s="2388"/>
      <c r="O400" s="1804">
        <f>N400*15000</f>
        <v>0</v>
      </c>
      <c r="P400" s="1804">
        <f t="shared" si="45"/>
        <v>125000</v>
      </c>
      <c r="Q400" s="2390"/>
      <c r="R400" s="2391"/>
    </row>
    <row r="401" spans="1:18" customFormat="1" ht="15.95" hidden="1" customHeight="1">
      <c r="A401" s="40"/>
      <c r="B401" s="3186">
        <v>22</v>
      </c>
      <c r="C401" s="2480">
        <v>41929</v>
      </c>
      <c r="D401" s="2484" t="s">
        <v>1242</v>
      </c>
      <c r="E401" s="2485" t="s">
        <v>263</v>
      </c>
      <c r="F401" s="2471"/>
      <c r="G401" s="2471"/>
      <c r="H401" s="2378"/>
      <c r="I401" s="2381"/>
      <c r="J401" s="2471"/>
      <c r="K401" s="2471"/>
      <c r="L401" s="2388"/>
      <c r="M401" s="1804"/>
      <c r="N401" s="2388"/>
      <c r="O401" s="1804"/>
      <c r="P401" s="1804">
        <f t="shared" si="45"/>
        <v>0</v>
      </c>
      <c r="Q401" s="2390"/>
      <c r="R401" s="2391"/>
    </row>
    <row r="402" spans="1:18" customFormat="1" ht="15.95" hidden="1" customHeight="1">
      <c r="A402" s="40"/>
      <c r="B402" s="3187"/>
      <c r="C402" s="2480">
        <v>41929</v>
      </c>
      <c r="D402" s="2375" t="s">
        <v>1269</v>
      </c>
      <c r="E402" s="2388" t="s">
        <v>263</v>
      </c>
      <c r="F402" s="2388">
        <v>1</v>
      </c>
      <c r="G402" s="2382">
        <v>150</v>
      </c>
      <c r="H402" s="2378">
        <f>F402*G402</f>
        <v>150</v>
      </c>
      <c r="I402" s="2381">
        <f>H402*500</f>
        <v>75000</v>
      </c>
      <c r="J402" s="2471"/>
      <c r="K402" s="2471"/>
      <c r="L402" s="2388">
        <v>5</v>
      </c>
      <c r="M402" s="1804">
        <f>L402*10000</f>
        <v>50000</v>
      </c>
      <c r="N402" s="2388"/>
      <c r="O402" s="1804">
        <f>N402*15000</f>
        <v>0</v>
      </c>
      <c r="P402" s="1804">
        <f t="shared" si="45"/>
        <v>125000</v>
      </c>
      <c r="Q402" s="2390"/>
      <c r="R402" s="2391"/>
    </row>
    <row r="403" spans="1:18" customFormat="1" ht="15.95" hidden="1" customHeight="1">
      <c r="A403" s="40"/>
      <c r="B403" s="2469">
        <v>23</v>
      </c>
      <c r="C403" s="2480">
        <v>41930</v>
      </c>
      <c r="D403" s="1093" t="s">
        <v>1006</v>
      </c>
      <c r="E403" s="2485"/>
      <c r="F403" s="2471"/>
      <c r="G403" s="2471"/>
      <c r="H403" s="2378"/>
      <c r="I403" s="2381"/>
      <c r="J403" s="2471"/>
      <c r="K403" s="2471"/>
      <c r="L403" s="2388"/>
      <c r="M403" s="1804"/>
      <c r="N403" s="2388"/>
      <c r="O403" s="1804"/>
      <c r="P403" s="1804">
        <f t="shared" si="45"/>
        <v>0</v>
      </c>
      <c r="Q403" s="2390"/>
      <c r="R403" s="2391"/>
    </row>
    <row r="404" spans="1:18" customFormat="1" ht="15.95" hidden="1" customHeight="1">
      <c r="A404" s="40"/>
      <c r="B404" s="2468">
        <v>24</v>
      </c>
      <c r="C404" s="2479">
        <v>41931</v>
      </c>
      <c r="D404" s="3" t="s">
        <v>1240</v>
      </c>
      <c r="E404" s="2463" t="s">
        <v>556</v>
      </c>
      <c r="F404" s="2463">
        <v>1</v>
      </c>
      <c r="G404" s="764"/>
      <c r="H404" s="764">
        <f>F404*G404</f>
        <v>0</v>
      </c>
      <c r="I404" s="2465">
        <f t="shared" ref="I404:I411" si="50">H404*500</f>
        <v>0</v>
      </c>
      <c r="J404" s="2562" t="s">
        <v>127</v>
      </c>
      <c r="K404" s="2464">
        <v>15000</v>
      </c>
      <c r="L404" s="764">
        <v>4</v>
      </c>
      <c r="M404" s="2464">
        <f t="shared" ref="M404:M411" si="51">L404*10000</f>
        <v>40000</v>
      </c>
      <c r="N404" s="2463"/>
      <c r="O404" s="2464">
        <f t="shared" ref="O404:O411" si="52">N404*15000</f>
        <v>0</v>
      </c>
      <c r="P404" s="1804">
        <f t="shared" si="45"/>
        <v>55000</v>
      </c>
      <c r="Q404" s="2464">
        <v>35000</v>
      </c>
      <c r="R404" s="2391"/>
    </row>
    <row r="405" spans="1:18" customFormat="1" ht="15.95" hidden="1" customHeight="1">
      <c r="A405" s="40"/>
      <c r="B405" s="3186">
        <v>25</v>
      </c>
      <c r="C405" s="2480">
        <v>41932</v>
      </c>
      <c r="D405" s="27" t="s">
        <v>1200</v>
      </c>
      <c r="E405" s="2463" t="s">
        <v>984</v>
      </c>
      <c r="F405" s="2463">
        <v>2</v>
      </c>
      <c r="G405" s="46">
        <v>55</v>
      </c>
      <c r="H405" s="764">
        <f>F405*G405</f>
        <v>110</v>
      </c>
      <c r="I405" s="2465">
        <f t="shared" si="50"/>
        <v>55000</v>
      </c>
      <c r="J405" s="2463"/>
      <c r="K405" s="2464"/>
      <c r="L405" s="764">
        <v>3</v>
      </c>
      <c r="M405" s="2464">
        <f t="shared" si="51"/>
        <v>30000</v>
      </c>
      <c r="N405" s="2463"/>
      <c r="O405" s="2464">
        <f t="shared" si="52"/>
        <v>0</v>
      </c>
      <c r="P405" s="1804">
        <f t="shared" si="45"/>
        <v>85000</v>
      </c>
      <c r="Q405" s="3244">
        <v>35000</v>
      </c>
      <c r="R405" s="2391"/>
    </row>
    <row r="406" spans="1:18" customFormat="1" ht="15.95" hidden="1" customHeight="1">
      <c r="A406" s="40"/>
      <c r="B406" s="3187"/>
      <c r="C406" s="2480">
        <v>41932</v>
      </c>
      <c r="D406" s="27" t="s">
        <v>473</v>
      </c>
      <c r="E406" s="2463" t="s">
        <v>10</v>
      </c>
      <c r="F406" s="2463">
        <v>1</v>
      </c>
      <c r="G406" s="123"/>
      <c r="H406" s="764"/>
      <c r="I406" s="2465">
        <f t="shared" si="50"/>
        <v>0</v>
      </c>
      <c r="J406" s="2463"/>
      <c r="K406" s="28">
        <f>F406*10000</f>
        <v>10000</v>
      </c>
      <c r="L406" s="123"/>
      <c r="M406" s="2464">
        <f t="shared" si="51"/>
        <v>0</v>
      </c>
      <c r="N406" s="2463"/>
      <c r="O406" s="2464">
        <f t="shared" si="52"/>
        <v>0</v>
      </c>
      <c r="P406" s="1804">
        <f t="shared" si="45"/>
        <v>10000</v>
      </c>
      <c r="Q406" s="3245"/>
      <c r="R406" s="2391"/>
    </row>
    <row r="407" spans="1:18" customFormat="1" ht="15.95" hidden="1" customHeight="1">
      <c r="A407" s="40"/>
      <c r="B407" s="3186">
        <v>26</v>
      </c>
      <c r="C407" s="2480">
        <v>41933</v>
      </c>
      <c r="D407" s="27" t="s">
        <v>1200</v>
      </c>
      <c r="E407" s="2463" t="s">
        <v>984</v>
      </c>
      <c r="F407" s="2463">
        <v>2</v>
      </c>
      <c r="G407" s="46">
        <v>55</v>
      </c>
      <c r="H407" s="764">
        <f>F407*G407</f>
        <v>110</v>
      </c>
      <c r="I407" s="2465">
        <f t="shared" si="50"/>
        <v>55000</v>
      </c>
      <c r="J407" s="2463"/>
      <c r="K407" s="2464"/>
      <c r="L407" s="764"/>
      <c r="M407" s="2464">
        <f t="shared" si="51"/>
        <v>0</v>
      </c>
      <c r="N407" s="2463"/>
      <c r="O407" s="2464">
        <f t="shared" si="52"/>
        <v>0</v>
      </c>
      <c r="P407" s="1804">
        <f t="shared" si="45"/>
        <v>55000</v>
      </c>
      <c r="Q407" s="3244">
        <v>35000</v>
      </c>
      <c r="R407" s="2391"/>
    </row>
    <row r="408" spans="1:18" customFormat="1" ht="15.95" hidden="1" customHeight="1">
      <c r="A408" s="40"/>
      <c r="B408" s="3187"/>
      <c r="C408" s="2480">
        <v>41933</v>
      </c>
      <c r="D408" s="27" t="s">
        <v>473</v>
      </c>
      <c r="E408" s="2463" t="s">
        <v>10</v>
      </c>
      <c r="F408" s="2463">
        <v>1</v>
      </c>
      <c r="G408" s="123"/>
      <c r="H408" s="764"/>
      <c r="I408" s="2465">
        <f t="shared" si="50"/>
        <v>0</v>
      </c>
      <c r="J408" s="2463"/>
      <c r="K408" s="28">
        <f>F408*10000</f>
        <v>10000</v>
      </c>
      <c r="L408" s="123">
        <v>3</v>
      </c>
      <c r="M408" s="2464">
        <f t="shared" si="51"/>
        <v>30000</v>
      </c>
      <c r="N408" s="2463"/>
      <c r="O408" s="2464">
        <f t="shared" si="52"/>
        <v>0</v>
      </c>
      <c r="P408" s="1804">
        <f t="shared" si="45"/>
        <v>40000</v>
      </c>
      <c r="Q408" s="3245"/>
      <c r="R408" s="2391"/>
    </row>
    <row r="409" spans="1:18" customFormat="1" ht="15.95" hidden="1" customHeight="1">
      <c r="A409" s="40"/>
      <c r="B409" s="2469">
        <v>27</v>
      </c>
      <c r="C409" s="2480">
        <v>41934</v>
      </c>
      <c r="D409" s="1401" t="s">
        <v>788</v>
      </c>
      <c r="E409" s="2463" t="s">
        <v>10</v>
      </c>
      <c r="F409" s="367">
        <v>2</v>
      </c>
      <c r="G409" s="46"/>
      <c r="H409" s="764"/>
      <c r="I409" s="2465">
        <f t="shared" si="50"/>
        <v>0</v>
      </c>
      <c r="J409" s="2463" t="s">
        <v>127</v>
      </c>
      <c r="K409" s="2465">
        <f>F409*12500</f>
        <v>25000</v>
      </c>
      <c r="L409" s="764"/>
      <c r="M409" s="2464">
        <f t="shared" si="51"/>
        <v>0</v>
      </c>
      <c r="N409" s="2463"/>
      <c r="O409" s="2464">
        <f t="shared" si="52"/>
        <v>0</v>
      </c>
      <c r="P409" s="1804">
        <f t="shared" si="45"/>
        <v>25000</v>
      </c>
      <c r="Q409" s="2464">
        <v>35000</v>
      </c>
      <c r="R409" s="2391"/>
    </row>
    <row r="410" spans="1:18" customFormat="1" ht="15.95" hidden="1" customHeight="1">
      <c r="A410" s="40"/>
      <c r="B410" s="3186">
        <v>28</v>
      </c>
      <c r="C410" s="2480">
        <v>41935</v>
      </c>
      <c r="D410" s="27" t="s">
        <v>1200</v>
      </c>
      <c r="E410" s="2463" t="s">
        <v>984</v>
      </c>
      <c r="F410" s="2463">
        <v>1</v>
      </c>
      <c r="G410" s="46">
        <v>55</v>
      </c>
      <c r="H410" s="764">
        <f>F410*G410</f>
        <v>55</v>
      </c>
      <c r="I410" s="2465">
        <f t="shared" si="50"/>
        <v>27500</v>
      </c>
      <c r="J410" s="2463"/>
      <c r="K410" s="2464"/>
      <c r="L410" s="764"/>
      <c r="M410" s="2464">
        <f t="shared" si="51"/>
        <v>0</v>
      </c>
      <c r="N410" s="2463"/>
      <c r="O410" s="2464">
        <f t="shared" si="52"/>
        <v>0</v>
      </c>
      <c r="P410" s="1804">
        <f t="shared" si="45"/>
        <v>27500</v>
      </c>
      <c r="Q410" s="3244">
        <v>35000</v>
      </c>
      <c r="R410" s="2391"/>
    </row>
    <row r="411" spans="1:18" customFormat="1" ht="15.95" hidden="1" customHeight="1">
      <c r="A411" s="40"/>
      <c r="B411" s="3187"/>
      <c r="C411" s="2480">
        <v>41935</v>
      </c>
      <c r="D411" s="27" t="s">
        <v>473</v>
      </c>
      <c r="E411" s="2463" t="s">
        <v>10</v>
      </c>
      <c r="F411" s="2463">
        <v>1</v>
      </c>
      <c r="G411" s="123"/>
      <c r="H411" s="764"/>
      <c r="I411" s="2465">
        <f t="shared" si="50"/>
        <v>0</v>
      </c>
      <c r="J411" s="2463"/>
      <c r="K411" s="28">
        <f>F411*10000</f>
        <v>10000</v>
      </c>
      <c r="L411" s="123"/>
      <c r="M411" s="2464">
        <f t="shared" si="51"/>
        <v>0</v>
      </c>
      <c r="N411" s="2463"/>
      <c r="O411" s="2464">
        <f t="shared" si="52"/>
        <v>0</v>
      </c>
      <c r="P411" s="1804">
        <f t="shared" si="45"/>
        <v>10000</v>
      </c>
      <c r="Q411" s="3245"/>
      <c r="R411" s="2391"/>
    </row>
    <row r="412" spans="1:18" customFormat="1" ht="15.95" hidden="1" customHeight="1">
      <c r="A412" s="40"/>
      <c r="B412" s="2469">
        <v>29</v>
      </c>
      <c r="C412" s="2480">
        <v>41936</v>
      </c>
      <c r="D412" s="1276" t="s">
        <v>973</v>
      </c>
      <c r="E412" s="2388"/>
      <c r="F412" s="2471"/>
      <c r="G412" s="2471"/>
      <c r="H412" s="2378"/>
      <c r="I412" s="2381"/>
      <c r="J412" s="2471"/>
      <c r="K412" s="2471"/>
      <c r="L412" s="2388"/>
      <c r="M412" s="1804"/>
      <c r="N412" s="2388"/>
      <c r="O412" s="1804"/>
      <c r="P412" s="1804">
        <f t="shared" si="45"/>
        <v>0</v>
      </c>
      <c r="Q412" s="2390">
        <v>35000</v>
      </c>
      <c r="R412" s="2391"/>
    </row>
    <row r="413" spans="1:18" customFormat="1" ht="15.95" hidden="1" customHeight="1" thickBot="1">
      <c r="A413" s="40"/>
      <c r="B413" s="2470">
        <v>30</v>
      </c>
      <c r="C413" s="2481">
        <v>41937</v>
      </c>
      <c r="D413" s="50" t="s">
        <v>1200</v>
      </c>
      <c r="E413" s="2472" t="s">
        <v>984</v>
      </c>
      <c r="F413" s="2472">
        <v>1</v>
      </c>
      <c r="G413" s="56">
        <v>55</v>
      </c>
      <c r="H413" s="765">
        <f>F413*G413</f>
        <v>55</v>
      </c>
      <c r="I413" s="2466">
        <f>H413*500</f>
        <v>27500</v>
      </c>
      <c r="J413" s="2472"/>
      <c r="K413" s="767"/>
      <c r="L413" s="765"/>
      <c r="M413" s="767">
        <f>L413*10000</f>
        <v>0</v>
      </c>
      <c r="N413" s="2472"/>
      <c r="O413" s="767">
        <f>N413*15000</f>
        <v>0</v>
      </c>
      <c r="P413" s="1820">
        <f t="shared" si="45"/>
        <v>27500</v>
      </c>
      <c r="Q413" s="767">
        <v>35000</v>
      </c>
      <c r="R413" s="2397"/>
    </row>
    <row r="414" spans="1:18" ht="15.95" hidden="1" customHeight="1">
      <c r="B414" s="2712">
        <v>1</v>
      </c>
      <c r="C414" s="2872">
        <v>41938</v>
      </c>
      <c r="D414" s="2828" t="s">
        <v>1488</v>
      </c>
      <c r="E414" s="2873" t="s">
        <v>277</v>
      </c>
      <c r="F414" s="2873">
        <v>1</v>
      </c>
      <c r="G414" s="2873">
        <v>55</v>
      </c>
      <c r="H414" s="2829">
        <f t="shared" ref="H414:H438" si="53">F414*G414</f>
        <v>55</v>
      </c>
      <c r="I414" s="2830">
        <f t="shared" ref="I414:I438" si="54">H414*500</f>
        <v>27500</v>
      </c>
      <c r="J414" s="2873"/>
      <c r="K414" s="2874"/>
      <c r="L414" s="2873">
        <v>5</v>
      </c>
      <c r="M414" s="1796">
        <f t="shared" ref="M414:M438" si="55">L414*10000</f>
        <v>50000</v>
      </c>
      <c r="N414" s="2873"/>
      <c r="O414" s="1796">
        <f t="shared" ref="O414:O438" si="56">N414*15000</f>
        <v>0</v>
      </c>
      <c r="P414" s="1796">
        <f>I414+K414+M414+O414</f>
        <v>77500</v>
      </c>
      <c r="Q414" s="1796">
        <v>35000</v>
      </c>
      <c r="R414" s="2875"/>
    </row>
    <row r="415" spans="1:18" ht="15.95" hidden="1" customHeight="1">
      <c r="B415" s="2713">
        <v>2</v>
      </c>
      <c r="C415" s="1958">
        <v>41939</v>
      </c>
      <c r="D415" s="1121" t="s">
        <v>1531</v>
      </c>
      <c r="E415" s="2876" t="s">
        <v>263</v>
      </c>
      <c r="F415" s="2876">
        <v>1</v>
      </c>
      <c r="G415" s="2876">
        <v>150</v>
      </c>
      <c r="H415" s="2378">
        <f t="shared" si="53"/>
        <v>150</v>
      </c>
      <c r="I415" s="2381">
        <f t="shared" si="54"/>
        <v>75000</v>
      </c>
      <c r="J415" s="2876"/>
      <c r="K415" s="2877"/>
      <c r="L415" s="2876"/>
      <c r="M415" s="1804">
        <f t="shared" si="55"/>
        <v>0</v>
      </c>
      <c r="N415" s="2876"/>
      <c r="O415" s="1804">
        <f t="shared" si="56"/>
        <v>0</v>
      </c>
      <c r="P415" s="1804">
        <f>I415+K415+M415+O415</f>
        <v>75000</v>
      </c>
      <c r="Q415" s="1804"/>
      <c r="R415" s="2878"/>
    </row>
    <row r="416" spans="1:18" ht="15.95" hidden="1" customHeight="1">
      <c r="B416" s="2713">
        <v>3</v>
      </c>
      <c r="C416" s="1958">
        <v>41940</v>
      </c>
      <c r="D416" s="1121" t="s">
        <v>559</v>
      </c>
      <c r="E416" s="2876" t="s">
        <v>426</v>
      </c>
      <c r="F416" s="2876">
        <v>2</v>
      </c>
      <c r="G416" s="2876"/>
      <c r="H416" s="2378">
        <f t="shared" si="53"/>
        <v>0</v>
      </c>
      <c r="I416" s="2381">
        <f t="shared" si="54"/>
        <v>0</v>
      </c>
      <c r="J416" s="2876" t="s">
        <v>127</v>
      </c>
      <c r="K416" s="2877">
        <v>35000</v>
      </c>
      <c r="L416" s="2876"/>
      <c r="M416" s="1804">
        <f t="shared" si="55"/>
        <v>0</v>
      </c>
      <c r="N416" s="2876"/>
      <c r="O416" s="1804">
        <f t="shared" si="56"/>
        <v>0</v>
      </c>
      <c r="P416" s="1804">
        <f t="shared" ref="P416:P438" si="57">I416+K416+M416+O416</f>
        <v>35000</v>
      </c>
      <c r="Q416" s="1804"/>
      <c r="R416" s="2878"/>
    </row>
    <row r="417" spans="2:18" ht="15.95" hidden="1" customHeight="1">
      <c r="B417" s="2713">
        <v>4</v>
      </c>
      <c r="C417" s="1958">
        <v>41941</v>
      </c>
      <c r="D417" s="1121" t="s">
        <v>1164</v>
      </c>
      <c r="E417" s="2876" t="s">
        <v>263</v>
      </c>
      <c r="F417" s="2876">
        <v>2</v>
      </c>
      <c r="G417" s="2876">
        <v>30</v>
      </c>
      <c r="H417" s="2378">
        <f t="shared" si="53"/>
        <v>60</v>
      </c>
      <c r="I417" s="2381">
        <f t="shared" si="54"/>
        <v>30000</v>
      </c>
      <c r="J417" s="2876"/>
      <c r="K417" s="2877"/>
      <c r="L417" s="2876">
        <v>1</v>
      </c>
      <c r="M417" s="1804">
        <f t="shared" si="55"/>
        <v>10000</v>
      </c>
      <c r="N417" s="2876"/>
      <c r="O417" s="1804">
        <f t="shared" si="56"/>
        <v>0</v>
      </c>
      <c r="P417" s="1804">
        <f t="shared" si="57"/>
        <v>40000</v>
      </c>
      <c r="Q417" s="1804"/>
      <c r="R417" s="2878"/>
    </row>
    <row r="418" spans="2:18" ht="15.95" hidden="1" customHeight="1">
      <c r="B418" s="2713">
        <v>5</v>
      </c>
      <c r="C418" s="1958">
        <v>41942</v>
      </c>
      <c r="D418" s="1121" t="s">
        <v>1164</v>
      </c>
      <c r="E418" s="2876" t="s">
        <v>263</v>
      </c>
      <c r="F418" s="2876">
        <v>1</v>
      </c>
      <c r="G418" s="2876">
        <v>30</v>
      </c>
      <c r="H418" s="2378">
        <f t="shared" si="53"/>
        <v>30</v>
      </c>
      <c r="I418" s="2381">
        <f t="shared" si="54"/>
        <v>15000</v>
      </c>
      <c r="J418" s="2876"/>
      <c r="K418" s="2877"/>
      <c r="L418" s="2876"/>
      <c r="M418" s="1804">
        <f t="shared" si="55"/>
        <v>0</v>
      </c>
      <c r="N418" s="2876"/>
      <c r="O418" s="1804">
        <f t="shared" si="56"/>
        <v>0</v>
      </c>
      <c r="P418" s="1804">
        <f t="shared" si="57"/>
        <v>15000</v>
      </c>
      <c r="Q418" s="1804"/>
      <c r="R418" s="2878"/>
    </row>
    <row r="419" spans="2:18" ht="15.95" hidden="1" customHeight="1">
      <c r="B419" s="2713">
        <v>6</v>
      </c>
      <c r="C419" s="1958">
        <v>41943</v>
      </c>
      <c r="D419" s="1121" t="s">
        <v>1164</v>
      </c>
      <c r="E419" s="2876" t="s">
        <v>263</v>
      </c>
      <c r="F419" s="2876">
        <v>2</v>
      </c>
      <c r="G419" s="2876">
        <v>30</v>
      </c>
      <c r="H419" s="2378">
        <f t="shared" si="53"/>
        <v>60</v>
      </c>
      <c r="I419" s="2381">
        <f t="shared" si="54"/>
        <v>30000</v>
      </c>
      <c r="J419" s="2876"/>
      <c r="K419" s="2877"/>
      <c r="L419" s="2876"/>
      <c r="M419" s="1804">
        <f t="shared" si="55"/>
        <v>0</v>
      </c>
      <c r="N419" s="2876"/>
      <c r="O419" s="1804">
        <f t="shared" si="56"/>
        <v>0</v>
      </c>
      <c r="P419" s="1804">
        <f t="shared" si="57"/>
        <v>30000</v>
      </c>
      <c r="Q419" s="1804"/>
      <c r="R419" s="2878"/>
    </row>
    <row r="420" spans="2:18" ht="15.95" hidden="1" customHeight="1">
      <c r="B420" s="2713">
        <v>7</v>
      </c>
      <c r="C420" s="1958">
        <v>41944</v>
      </c>
      <c r="D420" s="1121" t="s">
        <v>1164</v>
      </c>
      <c r="E420" s="2876" t="s">
        <v>263</v>
      </c>
      <c r="F420" s="2876">
        <v>1</v>
      </c>
      <c r="G420" s="2876">
        <v>30</v>
      </c>
      <c r="H420" s="2378">
        <f t="shared" si="53"/>
        <v>30</v>
      </c>
      <c r="I420" s="2381">
        <f t="shared" si="54"/>
        <v>15000</v>
      </c>
      <c r="J420" s="2876"/>
      <c r="K420" s="2877"/>
      <c r="L420" s="2876"/>
      <c r="M420" s="1804">
        <f t="shared" si="55"/>
        <v>0</v>
      </c>
      <c r="N420" s="2876"/>
      <c r="O420" s="1804">
        <f t="shared" si="56"/>
        <v>0</v>
      </c>
      <c r="P420" s="1804">
        <f t="shared" si="57"/>
        <v>15000</v>
      </c>
      <c r="Q420" s="1804"/>
      <c r="R420" s="2878"/>
    </row>
    <row r="421" spans="2:18" ht="15.95" hidden="1" customHeight="1">
      <c r="B421" s="2713">
        <v>8</v>
      </c>
      <c r="C421" s="2688">
        <v>41945</v>
      </c>
      <c r="D421" s="1121" t="s">
        <v>559</v>
      </c>
      <c r="E421" s="2876" t="s">
        <v>426</v>
      </c>
      <c r="F421" s="2876">
        <v>2</v>
      </c>
      <c r="G421" s="2876"/>
      <c r="H421" s="2378">
        <f t="shared" si="53"/>
        <v>0</v>
      </c>
      <c r="I421" s="2381">
        <f t="shared" si="54"/>
        <v>0</v>
      </c>
      <c r="J421" s="2876" t="s">
        <v>127</v>
      </c>
      <c r="K421" s="2877">
        <v>35000</v>
      </c>
      <c r="L421" s="2876">
        <v>4</v>
      </c>
      <c r="M421" s="1804">
        <f t="shared" si="55"/>
        <v>40000</v>
      </c>
      <c r="N421" s="2876"/>
      <c r="O421" s="1804">
        <f t="shared" si="56"/>
        <v>0</v>
      </c>
      <c r="P421" s="1804">
        <f t="shared" si="57"/>
        <v>75000</v>
      </c>
      <c r="Q421" s="1804"/>
      <c r="R421" s="2878"/>
    </row>
    <row r="422" spans="2:18" ht="15.95" hidden="1" customHeight="1">
      <c r="B422" s="3050">
        <v>9</v>
      </c>
      <c r="C422" s="1958">
        <v>41946</v>
      </c>
      <c r="D422" s="1121" t="s">
        <v>1532</v>
      </c>
      <c r="E422" s="2876" t="s">
        <v>263</v>
      </c>
      <c r="F422" s="2876">
        <v>1</v>
      </c>
      <c r="G422" s="2876"/>
      <c r="H422" s="2378">
        <f t="shared" si="53"/>
        <v>0</v>
      </c>
      <c r="I422" s="2381">
        <f t="shared" si="54"/>
        <v>0</v>
      </c>
      <c r="J422" s="3259" t="s">
        <v>127</v>
      </c>
      <c r="K422" s="3103">
        <v>35000</v>
      </c>
      <c r="L422" s="2876"/>
      <c r="M422" s="1804">
        <f t="shared" si="55"/>
        <v>0</v>
      </c>
      <c r="N422" s="2876"/>
      <c r="O422" s="1804">
        <f t="shared" si="56"/>
        <v>0</v>
      </c>
      <c r="P422" s="1804">
        <f t="shared" si="57"/>
        <v>35000</v>
      </c>
      <c r="Q422" s="1804"/>
      <c r="R422" s="2878"/>
    </row>
    <row r="423" spans="2:18" ht="15.95" hidden="1" customHeight="1">
      <c r="B423" s="3052"/>
      <c r="C423" s="1958">
        <v>41946</v>
      </c>
      <c r="D423" s="1121" t="s">
        <v>1533</v>
      </c>
      <c r="E423" s="2876" t="s">
        <v>263</v>
      </c>
      <c r="F423" s="2876">
        <v>4</v>
      </c>
      <c r="G423" s="2876"/>
      <c r="H423" s="2378">
        <f t="shared" si="53"/>
        <v>0</v>
      </c>
      <c r="I423" s="2381">
        <f t="shared" si="54"/>
        <v>0</v>
      </c>
      <c r="J423" s="3260"/>
      <c r="K423" s="3105"/>
      <c r="L423" s="2876">
        <v>4</v>
      </c>
      <c r="M423" s="1804">
        <f t="shared" si="55"/>
        <v>40000</v>
      </c>
      <c r="N423" s="2876">
        <v>3</v>
      </c>
      <c r="O423" s="1804">
        <f t="shared" si="56"/>
        <v>45000</v>
      </c>
      <c r="P423" s="1804">
        <f t="shared" si="57"/>
        <v>85000</v>
      </c>
      <c r="Q423" s="1804"/>
      <c r="R423" s="2878"/>
    </row>
    <row r="424" spans="2:18" ht="15.95" hidden="1" customHeight="1">
      <c r="B424" s="2713">
        <v>10</v>
      </c>
      <c r="C424" s="1958">
        <v>41947</v>
      </c>
      <c r="D424" s="1121" t="s">
        <v>1532</v>
      </c>
      <c r="E424" s="2876" t="s">
        <v>263</v>
      </c>
      <c r="F424" s="2876">
        <v>5</v>
      </c>
      <c r="G424" s="2804"/>
      <c r="H424" s="2378">
        <f t="shared" si="53"/>
        <v>0</v>
      </c>
      <c r="I424" s="2381">
        <f t="shared" si="54"/>
        <v>0</v>
      </c>
      <c r="J424" s="2876" t="s">
        <v>127</v>
      </c>
      <c r="K424" s="2877">
        <v>25000</v>
      </c>
      <c r="L424" s="2876"/>
      <c r="M424" s="1804">
        <f t="shared" si="55"/>
        <v>0</v>
      </c>
      <c r="N424" s="2876"/>
      <c r="O424" s="1804">
        <f t="shared" si="56"/>
        <v>0</v>
      </c>
      <c r="P424" s="1804">
        <f t="shared" si="57"/>
        <v>25000</v>
      </c>
      <c r="Q424" s="1804"/>
      <c r="R424" s="2878"/>
    </row>
    <row r="425" spans="2:18" ht="15.95" hidden="1" customHeight="1">
      <c r="B425" s="2713">
        <v>11</v>
      </c>
      <c r="C425" s="1958">
        <v>41948</v>
      </c>
      <c r="D425" s="1121" t="s">
        <v>1532</v>
      </c>
      <c r="E425" s="2876" t="s">
        <v>263</v>
      </c>
      <c r="F425" s="2876">
        <v>5</v>
      </c>
      <c r="G425" s="2804"/>
      <c r="H425" s="2378">
        <f t="shared" si="53"/>
        <v>0</v>
      </c>
      <c r="I425" s="2381">
        <f t="shared" si="54"/>
        <v>0</v>
      </c>
      <c r="J425" s="2876" t="s">
        <v>127</v>
      </c>
      <c r="K425" s="2877">
        <v>25000</v>
      </c>
      <c r="L425" s="2876"/>
      <c r="M425" s="1804">
        <f t="shared" si="55"/>
        <v>0</v>
      </c>
      <c r="N425" s="2876"/>
      <c r="O425" s="1804">
        <f t="shared" si="56"/>
        <v>0</v>
      </c>
      <c r="P425" s="1804">
        <f t="shared" si="57"/>
        <v>25000</v>
      </c>
      <c r="Q425" s="1804"/>
      <c r="R425" s="2878"/>
    </row>
    <row r="426" spans="2:18" ht="15.95" hidden="1" customHeight="1">
      <c r="B426" s="2713">
        <v>12</v>
      </c>
      <c r="C426" s="1958">
        <v>41949</v>
      </c>
      <c r="D426" s="1121" t="s">
        <v>559</v>
      </c>
      <c r="E426" s="2876" t="s">
        <v>426</v>
      </c>
      <c r="F426" s="2876">
        <v>3</v>
      </c>
      <c r="G426" s="2804"/>
      <c r="H426" s="2378">
        <f t="shared" si="53"/>
        <v>0</v>
      </c>
      <c r="I426" s="2381">
        <f t="shared" si="54"/>
        <v>0</v>
      </c>
      <c r="J426" s="2876" t="s">
        <v>127</v>
      </c>
      <c r="K426" s="2877">
        <v>35000</v>
      </c>
      <c r="L426" s="2876">
        <v>1</v>
      </c>
      <c r="M426" s="1804">
        <f t="shared" si="55"/>
        <v>10000</v>
      </c>
      <c r="N426" s="2876"/>
      <c r="O426" s="1804">
        <f t="shared" si="56"/>
        <v>0</v>
      </c>
      <c r="P426" s="1804">
        <f t="shared" si="57"/>
        <v>45000</v>
      </c>
      <c r="Q426" s="1804"/>
      <c r="R426" s="2878"/>
    </row>
    <row r="427" spans="2:18" ht="15.95" hidden="1" customHeight="1">
      <c r="B427" s="3050">
        <v>13</v>
      </c>
      <c r="C427" s="1958">
        <v>41950</v>
      </c>
      <c r="D427" s="1121" t="s">
        <v>1534</v>
      </c>
      <c r="E427" s="2876" t="s">
        <v>426</v>
      </c>
      <c r="F427" s="2876">
        <v>1</v>
      </c>
      <c r="G427" s="2804"/>
      <c r="H427" s="2378">
        <f t="shared" si="53"/>
        <v>0</v>
      </c>
      <c r="I427" s="2381">
        <f t="shared" si="54"/>
        <v>0</v>
      </c>
      <c r="J427" s="2876" t="s">
        <v>127</v>
      </c>
      <c r="K427" s="2877">
        <v>20000</v>
      </c>
      <c r="L427" s="2804"/>
      <c r="M427" s="1804">
        <f t="shared" si="55"/>
        <v>0</v>
      </c>
      <c r="N427" s="2876"/>
      <c r="O427" s="1804">
        <f t="shared" si="56"/>
        <v>0</v>
      </c>
      <c r="P427" s="1804">
        <f t="shared" si="57"/>
        <v>20000</v>
      </c>
      <c r="Q427" s="1804"/>
      <c r="R427" s="2878"/>
    </row>
    <row r="428" spans="2:18" ht="15.95" hidden="1" customHeight="1">
      <c r="B428" s="3052"/>
      <c r="C428" s="1958">
        <v>41950</v>
      </c>
      <c r="D428" s="1121" t="s">
        <v>1164</v>
      </c>
      <c r="E428" s="2876" t="s">
        <v>263</v>
      </c>
      <c r="F428" s="2876">
        <v>1</v>
      </c>
      <c r="G428" s="2876">
        <v>30</v>
      </c>
      <c r="H428" s="2378">
        <f t="shared" si="53"/>
        <v>30</v>
      </c>
      <c r="I428" s="2381">
        <f t="shared" si="54"/>
        <v>15000</v>
      </c>
      <c r="J428" s="2804"/>
      <c r="K428" s="2879"/>
      <c r="L428" s="2804"/>
      <c r="M428" s="1804">
        <f t="shared" si="55"/>
        <v>0</v>
      </c>
      <c r="N428" s="2876"/>
      <c r="O428" s="1804">
        <f t="shared" si="56"/>
        <v>0</v>
      </c>
      <c r="P428" s="1804">
        <f t="shared" si="57"/>
        <v>15000</v>
      </c>
      <c r="Q428" s="1804"/>
      <c r="R428" s="2878"/>
    </row>
    <row r="429" spans="2:18" ht="15.95" hidden="1" customHeight="1">
      <c r="B429" s="3050">
        <v>14</v>
      </c>
      <c r="C429" s="1958">
        <v>41951</v>
      </c>
      <c r="D429" s="1121" t="s">
        <v>1535</v>
      </c>
      <c r="E429" s="2876" t="s">
        <v>879</v>
      </c>
      <c r="F429" s="2876">
        <v>1</v>
      </c>
      <c r="G429" s="2876">
        <v>50</v>
      </c>
      <c r="H429" s="2378">
        <f t="shared" si="53"/>
        <v>50</v>
      </c>
      <c r="I429" s="2381">
        <f t="shared" si="54"/>
        <v>25000</v>
      </c>
      <c r="J429" s="2876" t="s">
        <v>127</v>
      </c>
      <c r="K429" s="2877">
        <f>H429*200</f>
        <v>10000</v>
      </c>
      <c r="L429" s="2804"/>
      <c r="M429" s="1804">
        <f t="shared" si="55"/>
        <v>0</v>
      </c>
      <c r="N429" s="2876"/>
      <c r="O429" s="1804">
        <f t="shared" si="56"/>
        <v>0</v>
      </c>
      <c r="P429" s="1804">
        <f t="shared" si="57"/>
        <v>35000</v>
      </c>
      <c r="Q429" s="1804"/>
      <c r="R429" s="2878"/>
    </row>
    <row r="430" spans="2:18" ht="15.95" hidden="1" customHeight="1">
      <c r="B430" s="3052"/>
      <c r="C430" s="1958">
        <v>41951</v>
      </c>
      <c r="D430" s="1121" t="s">
        <v>575</v>
      </c>
      <c r="E430" s="2876" t="s">
        <v>263</v>
      </c>
      <c r="F430" s="2876">
        <v>1</v>
      </c>
      <c r="G430" s="2804"/>
      <c r="H430" s="2378">
        <f t="shared" si="53"/>
        <v>0</v>
      </c>
      <c r="I430" s="2381">
        <f t="shared" si="54"/>
        <v>0</v>
      </c>
      <c r="J430" s="2804"/>
      <c r="K430" s="2804"/>
      <c r="L430" s="2876">
        <v>1</v>
      </c>
      <c r="M430" s="1804">
        <f t="shared" si="55"/>
        <v>10000</v>
      </c>
      <c r="N430" s="2876">
        <v>5</v>
      </c>
      <c r="O430" s="1804">
        <f t="shared" si="56"/>
        <v>75000</v>
      </c>
      <c r="P430" s="1804">
        <f t="shared" si="57"/>
        <v>85000</v>
      </c>
      <c r="Q430" s="2752"/>
      <c r="R430" s="2878"/>
    </row>
    <row r="431" spans="2:18" ht="15.95" hidden="1" customHeight="1">
      <c r="B431" s="3050">
        <v>15</v>
      </c>
      <c r="C431" s="2688">
        <v>41952</v>
      </c>
      <c r="D431" s="1121" t="s">
        <v>1504</v>
      </c>
      <c r="E431" s="2876" t="s">
        <v>277</v>
      </c>
      <c r="F431" s="2876">
        <v>1</v>
      </c>
      <c r="G431" s="2876">
        <v>55</v>
      </c>
      <c r="H431" s="2378">
        <f t="shared" si="53"/>
        <v>55</v>
      </c>
      <c r="I431" s="2381">
        <f t="shared" si="54"/>
        <v>27500</v>
      </c>
      <c r="J431" s="2876" t="s">
        <v>127</v>
      </c>
      <c r="K431" s="2877">
        <f>H431*200</f>
        <v>11000</v>
      </c>
      <c r="L431" s="2876">
        <v>4</v>
      </c>
      <c r="M431" s="1804">
        <f t="shared" si="55"/>
        <v>40000</v>
      </c>
      <c r="N431" s="2876"/>
      <c r="O431" s="1804">
        <f t="shared" si="56"/>
        <v>0</v>
      </c>
      <c r="P431" s="1804">
        <f t="shared" si="57"/>
        <v>78500</v>
      </c>
      <c r="Q431" s="3404">
        <v>35000</v>
      </c>
      <c r="R431" s="2878"/>
    </row>
    <row r="432" spans="2:18" ht="15.95" hidden="1" customHeight="1">
      <c r="B432" s="3052"/>
      <c r="C432" s="2688">
        <v>41952</v>
      </c>
      <c r="D432" s="1121" t="s">
        <v>1175</v>
      </c>
      <c r="E432" s="2876" t="s">
        <v>277</v>
      </c>
      <c r="F432" s="2876">
        <v>1</v>
      </c>
      <c r="G432" s="2876"/>
      <c r="H432" s="2378">
        <f t="shared" si="53"/>
        <v>0</v>
      </c>
      <c r="I432" s="2381">
        <f t="shared" si="54"/>
        <v>0</v>
      </c>
      <c r="J432" s="2804" t="s">
        <v>127</v>
      </c>
      <c r="K432" s="2879">
        <f>F432*12500</f>
        <v>12500</v>
      </c>
      <c r="L432" s="2876">
        <v>6</v>
      </c>
      <c r="M432" s="1804">
        <f t="shared" si="55"/>
        <v>60000</v>
      </c>
      <c r="N432" s="2876"/>
      <c r="O432" s="1804">
        <f t="shared" si="56"/>
        <v>0</v>
      </c>
      <c r="P432" s="1804">
        <f t="shared" si="57"/>
        <v>72500</v>
      </c>
      <c r="Q432" s="3405"/>
      <c r="R432" s="2878"/>
    </row>
    <row r="433" spans="2:18" ht="15.95" hidden="1" customHeight="1">
      <c r="B433" s="3050">
        <v>16</v>
      </c>
      <c r="C433" s="1958">
        <v>41953</v>
      </c>
      <c r="D433" s="1121" t="s">
        <v>1504</v>
      </c>
      <c r="E433" s="2876" t="s">
        <v>277</v>
      </c>
      <c r="F433" s="2876">
        <v>1</v>
      </c>
      <c r="G433" s="2876">
        <v>55</v>
      </c>
      <c r="H433" s="2378">
        <f t="shared" si="53"/>
        <v>55</v>
      </c>
      <c r="I433" s="2381">
        <f t="shared" si="54"/>
        <v>27500</v>
      </c>
      <c r="J433" s="2876" t="s">
        <v>127</v>
      </c>
      <c r="K433" s="2877">
        <f>H433*200</f>
        <v>11000</v>
      </c>
      <c r="L433" s="2804"/>
      <c r="M433" s="1804">
        <f t="shared" si="55"/>
        <v>0</v>
      </c>
      <c r="N433" s="2876"/>
      <c r="O433" s="1804">
        <f t="shared" si="56"/>
        <v>0</v>
      </c>
      <c r="P433" s="1804">
        <f t="shared" si="57"/>
        <v>38500</v>
      </c>
      <c r="Q433" s="3404">
        <v>35000</v>
      </c>
      <c r="R433" s="2878"/>
    </row>
    <row r="434" spans="2:18" ht="15.95" hidden="1" customHeight="1">
      <c r="B434" s="3052"/>
      <c r="C434" s="1958">
        <v>41953</v>
      </c>
      <c r="D434" s="1121" t="s">
        <v>1175</v>
      </c>
      <c r="E434" s="2876" t="s">
        <v>277</v>
      </c>
      <c r="F434" s="2876">
        <v>1</v>
      </c>
      <c r="G434" s="2876"/>
      <c r="H434" s="2378">
        <f t="shared" si="53"/>
        <v>0</v>
      </c>
      <c r="I434" s="2381">
        <f t="shared" si="54"/>
        <v>0</v>
      </c>
      <c r="J434" s="2804" t="s">
        <v>127</v>
      </c>
      <c r="K434" s="2879">
        <f>F434*12500</f>
        <v>12500</v>
      </c>
      <c r="L434" s="2876">
        <v>1</v>
      </c>
      <c r="M434" s="1804">
        <f t="shared" si="55"/>
        <v>10000</v>
      </c>
      <c r="N434" s="2876"/>
      <c r="O434" s="1804">
        <f t="shared" si="56"/>
        <v>0</v>
      </c>
      <c r="P434" s="1804">
        <f t="shared" si="57"/>
        <v>22500</v>
      </c>
      <c r="Q434" s="3405"/>
      <c r="R434" s="2878"/>
    </row>
    <row r="435" spans="2:18" ht="15.95" hidden="1" customHeight="1">
      <c r="B435" s="2713">
        <v>17</v>
      </c>
      <c r="C435" s="1958">
        <v>41954</v>
      </c>
      <c r="D435" s="1121" t="s">
        <v>1175</v>
      </c>
      <c r="E435" s="2876" t="s">
        <v>277</v>
      </c>
      <c r="F435" s="2876">
        <v>3</v>
      </c>
      <c r="G435" s="2876"/>
      <c r="H435" s="2378">
        <f t="shared" si="53"/>
        <v>0</v>
      </c>
      <c r="I435" s="2381">
        <f t="shared" si="54"/>
        <v>0</v>
      </c>
      <c r="J435" s="2804" t="s">
        <v>127</v>
      </c>
      <c r="K435" s="2879">
        <f>F435*12500</f>
        <v>37500</v>
      </c>
      <c r="L435" s="2876">
        <v>1</v>
      </c>
      <c r="M435" s="1804">
        <f t="shared" si="55"/>
        <v>10000</v>
      </c>
      <c r="N435" s="2876"/>
      <c r="O435" s="1804">
        <f t="shared" si="56"/>
        <v>0</v>
      </c>
      <c r="P435" s="1804">
        <f t="shared" si="57"/>
        <v>47500</v>
      </c>
      <c r="Q435" s="2880">
        <v>35000</v>
      </c>
      <c r="R435" s="2878"/>
    </row>
    <row r="436" spans="2:18" ht="15.95" hidden="1" customHeight="1">
      <c r="B436" s="2713">
        <v>18</v>
      </c>
      <c r="C436" s="1958">
        <v>41955</v>
      </c>
      <c r="D436" s="1121" t="s">
        <v>1175</v>
      </c>
      <c r="E436" s="2876" t="s">
        <v>277</v>
      </c>
      <c r="F436" s="2876">
        <v>2</v>
      </c>
      <c r="G436" s="2876"/>
      <c r="H436" s="2378">
        <f t="shared" si="53"/>
        <v>0</v>
      </c>
      <c r="I436" s="2381">
        <f t="shared" si="54"/>
        <v>0</v>
      </c>
      <c r="J436" s="2804" t="s">
        <v>127</v>
      </c>
      <c r="K436" s="2879">
        <f>F436*12500</f>
        <v>25000</v>
      </c>
      <c r="L436" s="2804"/>
      <c r="M436" s="1804">
        <f t="shared" si="55"/>
        <v>0</v>
      </c>
      <c r="N436" s="2876"/>
      <c r="O436" s="1804">
        <f t="shared" si="56"/>
        <v>0</v>
      </c>
      <c r="P436" s="1804">
        <f t="shared" si="57"/>
        <v>25000</v>
      </c>
      <c r="Q436" s="2880">
        <v>35000</v>
      </c>
      <c r="R436" s="2878"/>
    </row>
    <row r="437" spans="2:18" ht="15.95" hidden="1" customHeight="1">
      <c r="B437" s="2713">
        <v>19</v>
      </c>
      <c r="C437" s="1958">
        <v>41956</v>
      </c>
      <c r="D437" s="1121" t="s">
        <v>1175</v>
      </c>
      <c r="E437" s="2876" t="s">
        <v>277</v>
      </c>
      <c r="F437" s="2876">
        <v>3</v>
      </c>
      <c r="G437" s="2876"/>
      <c r="H437" s="2378">
        <f t="shared" si="53"/>
        <v>0</v>
      </c>
      <c r="I437" s="2381">
        <f t="shared" si="54"/>
        <v>0</v>
      </c>
      <c r="J437" s="2804" t="s">
        <v>127</v>
      </c>
      <c r="K437" s="2879">
        <f>F437*12500</f>
        <v>37500</v>
      </c>
      <c r="L437" s="2876">
        <v>4</v>
      </c>
      <c r="M437" s="1804">
        <f t="shared" si="55"/>
        <v>40000</v>
      </c>
      <c r="N437" s="2876"/>
      <c r="O437" s="1804">
        <f t="shared" si="56"/>
        <v>0</v>
      </c>
      <c r="P437" s="1804">
        <f t="shared" si="57"/>
        <v>77500</v>
      </c>
      <c r="Q437" s="2880">
        <v>35000</v>
      </c>
      <c r="R437" s="2878"/>
    </row>
    <row r="438" spans="2:18" ht="15.95" hidden="1" customHeight="1">
      <c r="B438" s="2881">
        <v>20</v>
      </c>
      <c r="C438" s="2882">
        <v>41957</v>
      </c>
      <c r="D438" s="1401" t="s">
        <v>1536</v>
      </c>
      <c r="E438" s="2883"/>
      <c r="F438" s="2883">
        <v>1</v>
      </c>
      <c r="G438" s="2884"/>
      <c r="H438" s="1470">
        <f t="shared" si="53"/>
        <v>0</v>
      </c>
      <c r="I438" s="1802">
        <f t="shared" si="54"/>
        <v>0</v>
      </c>
      <c r="J438" s="2884"/>
      <c r="K438" s="2885"/>
      <c r="L438" s="2883">
        <v>3</v>
      </c>
      <c r="M438" s="1804">
        <f t="shared" si="55"/>
        <v>30000</v>
      </c>
      <c r="N438" s="2884"/>
      <c r="O438" s="1804">
        <f t="shared" si="56"/>
        <v>0</v>
      </c>
      <c r="P438" s="1804">
        <f t="shared" si="57"/>
        <v>30000</v>
      </c>
      <c r="Q438" s="2886">
        <v>35000</v>
      </c>
      <c r="R438" s="2887"/>
    </row>
    <row r="439" spans="2:18" ht="15.95" hidden="1" customHeight="1">
      <c r="B439" s="3186">
        <v>21</v>
      </c>
      <c r="C439" s="2888">
        <v>41958</v>
      </c>
      <c r="D439" s="251" t="s">
        <v>1601</v>
      </c>
      <c r="E439" s="144"/>
      <c r="F439" s="251"/>
      <c r="G439" s="251"/>
      <c r="H439" s="1470"/>
      <c r="I439" s="1802"/>
      <c r="J439" s="251"/>
      <c r="K439" s="251"/>
      <c r="L439" s="144"/>
      <c r="M439" s="1804"/>
      <c r="N439" s="144"/>
      <c r="O439" s="1804"/>
      <c r="P439" s="1804"/>
      <c r="Q439" s="3054">
        <v>35000</v>
      </c>
      <c r="R439" s="2255"/>
    </row>
    <row r="440" spans="2:18" ht="15.95" hidden="1" customHeight="1">
      <c r="B440" s="3187"/>
      <c r="C440" s="2888">
        <v>41958</v>
      </c>
      <c r="D440" s="251" t="s">
        <v>1602</v>
      </c>
      <c r="E440" s="144"/>
      <c r="F440" s="2731">
        <v>1</v>
      </c>
      <c r="G440" s="764">
        <v>160</v>
      </c>
      <c r="H440" s="764">
        <f>F440*G440</f>
        <v>160</v>
      </c>
      <c r="I440" s="2729">
        <f>H440*500</f>
        <v>80000</v>
      </c>
      <c r="J440" s="2731"/>
      <c r="K440" s="2730"/>
      <c r="L440" s="123">
        <v>9</v>
      </c>
      <c r="M440" s="2730">
        <f>L440*10000</f>
        <v>90000</v>
      </c>
      <c r="N440" s="2731">
        <v>5</v>
      </c>
      <c r="O440" s="2730">
        <f>N440*15000</f>
        <v>75000</v>
      </c>
      <c r="P440" s="2730">
        <f>I440+K440+M440+O440</f>
        <v>245000</v>
      </c>
      <c r="Q440" s="3055"/>
      <c r="R440" s="2237" t="s">
        <v>1603</v>
      </c>
    </row>
    <row r="441" spans="2:18" ht="15.95" hidden="1" customHeight="1">
      <c r="B441" s="2726">
        <v>22</v>
      </c>
      <c r="C441" s="2889">
        <v>41959</v>
      </c>
      <c r="D441" s="251" t="s">
        <v>1164</v>
      </c>
      <c r="E441" s="144" t="s">
        <v>263</v>
      </c>
      <c r="F441" s="144">
        <v>1</v>
      </c>
      <c r="G441" s="144">
        <v>30</v>
      </c>
      <c r="H441" s="1640">
        <f>F441*G441</f>
        <v>30</v>
      </c>
      <c r="I441" s="1641">
        <f>H441*500</f>
        <v>15000</v>
      </c>
      <c r="J441" s="251"/>
      <c r="K441" s="251"/>
      <c r="L441" s="144">
        <v>4</v>
      </c>
      <c r="M441" s="2739">
        <f>L441*10000</f>
        <v>40000</v>
      </c>
      <c r="N441" s="251"/>
      <c r="O441" s="2739">
        <f>N441*15000</f>
        <v>0</v>
      </c>
      <c r="P441" s="1645">
        <f>I441+K441+M441+O441</f>
        <v>55000</v>
      </c>
      <c r="Q441" s="2890"/>
      <c r="R441" s="2255"/>
    </row>
    <row r="442" spans="2:18" ht="15.95" hidden="1" customHeight="1">
      <c r="B442" s="2727">
        <v>23</v>
      </c>
      <c r="C442" s="2888">
        <v>41960</v>
      </c>
      <c r="D442" s="251" t="s">
        <v>1164</v>
      </c>
      <c r="E442" s="144" t="s">
        <v>263</v>
      </c>
      <c r="F442" s="144">
        <v>2</v>
      </c>
      <c r="G442" s="144">
        <v>30</v>
      </c>
      <c r="H442" s="1640">
        <f>F442*G442</f>
        <v>60</v>
      </c>
      <c r="I442" s="1641">
        <f>H442*500</f>
        <v>30000</v>
      </c>
      <c r="J442" s="251"/>
      <c r="K442" s="251"/>
      <c r="L442" s="144"/>
      <c r="M442" s="2739">
        <f>L442*10000</f>
        <v>0</v>
      </c>
      <c r="N442" s="251"/>
      <c r="O442" s="2739">
        <f>N442*15000</f>
        <v>0</v>
      </c>
      <c r="P442" s="1645">
        <f>I442+K442+M442+O442</f>
        <v>30000</v>
      </c>
      <c r="Q442" s="2890"/>
      <c r="R442" s="2255"/>
    </row>
    <row r="443" spans="2:18" ht="15.95" hidden="1" customHeight="1">
      <c r="B443" s="2727">
        <v>24</v>
      </c>
      <c r="C443" s="2888">
        <v>41961</v>
      </c>
      <c r="D443" s="251" t="s">
        <v>1242</v>
      </c>
      <c r="E443" s="144"/>
      <c r="F443" s="251"/>
      <c r="G443" s="251"/>
      <c r="H443" s="1470"/>
      <c r="I443" s="1802"/>
      <c r="J443" s="251"/>
      <c r="K443" s="251"/>
      <c r="L443" s="144"/>
      <c r="M443" s="1804"/>
      <c r="N443" s="144"/>
      <c r="O443" s="1804"/>
      <c r="P443" s="1804"/>
      <c r="Q443" s="2890"/>
      <c r="R443" s="2255"/>
    </row>
    <row r="444" spans="2:18" ht="15.95" hidden="1" customHeight="1">
      <c r="B444" s="3186">
        <v>25</v>
      </c>
      <c r="C444" s="2854">
        <v>41962</v>
      </c>
      <c r="D444" s="1401" t="s">
        <v>1245</v>
      </c>
      <c r="E444" s="2731" t="s">
        <v>10</v>
      </c>
      <c r="F444" s="367">
        <v>2</v>
      </c>
      <c r="G444" s="46"/>
      <c r="H444" s="764"/>
      <c r="I444" s="2729">
        <f t="shared" ref="I444:I453" si="58">H444*500</f>
        <v>0</v>
      </c>
      <c r="J444" s="2731" t="s">
        <v>127</v>
      </c>
      <c r="K444" s="2729">
        <f>F444*12500</f>
        <v>25000</v>
      </c>
      <c r="L444" s="764">
        <v>3</v>
      </c>
      <c r="M444" s="2730">
        <f t="shared" ref="M444:M497" si="59">L444*10000</f>
        <v>30000</v>
      </c>
      <c r="N444" s="2731"/>
      <c r="O444" s="2730">
        <f t="shared" ref="O444:O497" si="60">N444*15000</f>
        <v>0</v>
      </c>
      <c r="P444" s="2730">
        <f t="shared" ref="P444:P497" si="61">I444+K444+M444+O444</f>
        <v>55000</v>
      </c>
      <c r="Q444" s="3054">
        <v>35000</v>
      </c>
      <c r="R444" s="2702"/>
    </row>
    <row r="445" spans="2:18" ht="15.95" hidden="1" customHeight="1">
      <c r="B445" s="3187"/>
      <c r="C445" s="2854">
        <v>41962</v>
      </c>
      <c r="D445" s="3" t="s">
        <v>1544</v>
      </c>
      <c r="E445" s="2731" t="s">
        <v>556</v>
      </c>
      <c r="F445" s="2731">
        <v>2</v>
      </c>
      <c r="G445" s="764">
        <v>25</v>
      </c>
      <c r="H445" s="764">
        <f>F445*G445</f>
        <v>50</v>
      </c>
      <c r="I445" s="2729">
        <f t="shared" si="58"/>
        <v>25000</v>
      </c>
      <c r="J445" s="2731"/>
      <c r="K445" s="2730"/>
      <c r="L445" s="123"/>
      <c r="M445" s="2730">
        <f t="shared" si="59"/>
        <v>0</v>
      </c>
      <c r="N445" s="2731"/>
      <c r="O445" s="2730">
        <f t="shared" si="60"/>
        <v>0</v>
      </c>
      <c r="P445" s="2730">
        <f t="shared" si="61"/>
        <v>25000</v>
      </c>
      <c r="Q445" s="3055"/>
      <c r="R445" s="2702"/>
    </row>
    <row r="446" spans="2:18" ht="15.95" hidden="1" customHeight="1">
      <c r="B446" s="2727">
        <v>26</v>
      </c>
      <c r="C446" s="2888">
        <v>41963</v>
      </c>
      <c r="D446" s="27" t="s">
        <v>42</v>
      </c>
      <c r="E446" s="2731"/>
      <c r="F446" s="2731">
        <v>1</v>
      </c>
      <c r="G446" s="764">
        <v>25</v>
      </c>
      <c r="H446" s="764">
        <f>F446*G446</f>
        <v>25</v>
      </c>
      <c r="I446" s="2729">
        <f t="shared" si="58"/>
        <v>12500</v>
      </c>
      <c r="J446" s="2731"/>
      <c r="K446" s="2730"/>
      <c r="L446" s="123"/>
      <c r="M446" s="2730">
        <f t="shared" si="59"/>
        <v>0</v>
      </c>
      <c r="N446" s="2731"/>
      <c r="O446" s="2730">
        <f t="shared" si="60"/>
        <v>0</v>
      </c>
      <c r="P446" s="2730">
        <f t="shared" si="61"/>
        <v>12500</v>
      </c>
      <c r="Q446" s="2886">
        <v>35000</v>
      </c>
      <c r="R446" s="2702"/>
    </row>
    <row r="447" spans="2:18" ht="15.95" hidden="1" customHeight="1">
      <c r="B447" s="3186">
        <v>27</v>
      </c>
      <c r="C447" s="2854">
        <v>41964</v>
      </c>
      <c r="D447" s="1401" t="s">
        <v>1245</v>
      </c>
      <c r="E447" s="2731" t="s">
        <v>10</v>
      </c>
      <c r="F447" s="367">
        <v>2</v>
      </c>
      <c r="G447" s="46"/>
      <c r="H447" s="764"/>
      <c r="I447" s="2729">
        <f t="shared" si="58"/>
        <v>0</v>
      </c>
      <c r="J447" s="2731" t="s">
        <v>127</v>
      </c>
      <c r="K447" s="2729">
        <f>F447*12500</f>
        <v>25000</v>
      </c>
      <c r="L447" s="764">
        <v>2</v>
      </c>
      <c r="M447" s="2730">
        <f t="shared" si="59"/>
        <v>20000</v>
      </c>
      <c r="N447" s="2731"/>
      <c r="O447" s="2730">
        <f t="shared" si="60"/>
        <v>0</v>
      </c>
      <c r="P447" s="2730">
        <f t="shared" si="61"/>
        <v>45000</v>
      </c>
      <c r="Q447" s="3054">
        <v>35000</v>
      </c>
      <c r="R447" s="2702"/>
    </row>
    <row r="448" spans="2:18" ht="15.95" hidden="1" customHeight="1">
      <c r="B448" s="3187"/>
      <c r="C448" s="2854">
        <v>41964</v>
      </c>
      <c r="D448" s="3" t="s">
        <v>1544</v>
      </c>
      <c r="E448" s="2731" t="s">
        <v>556</v>
      </c>
      <c r="F448" s="2731">
        <v>1</v>
      </c>
      <c r="G448" s="764">
        <v>25</v>
      </c>
      <c r="H448" s="764">
        <f>F448*G448</f>
        <v>25</v>
      </c>
      <c r="I448" s="2729">
        <f t="shared" si="58"/>
        <v>12500</v>
      </c>
      <c r="J448" s="2731"/>
      <c r="K448" s="2730"/>
      <c r="L448" s="123"/>
      <c r="M448" s="2730">
        <f t="shared" si="59"/>
        <v>0</v>
      </c>
      <c r="N448" s="2731"/>
      <c r="O448" s="2730">
        <f t="shared" si="60"/>
        <v>0</v>
      </c>
      <c r="P448" s="2730">
        <f t="shared" si="61"/>
        <v>12500</v>
      </c>
      <c r="Q448" s="3055"/>
      <c r="R448" s="2702"/>
    </row>
    <row r="449" spans="2:18" ht="15.95" hidden="1" customHeight="1">
      <c r="B449" s="2727">
        <v>28</v>
      </c>
      <c r="C449" s="2854">
        <v>41965</v>
      </c>
      <c r="D449" s="1401" t="s">
        <v>1245</v>
      </c>
      <c r="E449" s="2731" t="s">
        <v>10</v>
      </c>
      <c r="F449" s="367">
        <v>2</v>
      </c>
      <c r="G449" s="46"/>
      <c r="H449" s="764"/>
      <c r="I449" s="2729">
        <f t="shared" si="58"/>
        <v>0</v>
      </c>
      <c r="J449" s="2731" t="s">
        <v>127</v>
      </c>
      <c r="K449" s="2729">
        <f>F449*12500</f>
        <v>25000</v>
      </c>
      <c r="L449" s="764"/>
      <c r="M449" s="2730">
        <f t="shared" si="59"/>
        <v>0</v>
      </c>
      <c r="N449" s="2731"/>
      <c r="O449" s="2730">
        <f t="shared" si="60"/>
        <v>0</v>
      </c>
      <c r="P449" s="2730">
        <f t="shared" si="61"/>
        <v>25000</v>
      </c>
      <c r="Q449" s="2886">
        <v>35000</v>
      </c>
      <c r="R449" s="2702"/>
    </row>
    <row r="450" spans="2:18" ht="15.95" hidden="1" customHeight="1">
      <c r="B450" s="2726">
        <v>29</v>
      </c>
      <c r="C450" s="2855">
        <v>41966</v>
      </c>
      <c r="D450" s="1401" t="s">
        <v>1245</v>
      </c>
      <c r="E450" s="2731" t="s">
        <v>10</v>
      </c>
      <c r="F450" s="367">
        <v>3</v>
      </c>
      <c r="G450" s="46"/>
      <c r="H450" s="764"/>
      <c r="I450" s="2729">
        <f t="shared" si="58"/>
        <v>0</v>
      </c>
      <c r="J450" s="2731" t="s">
        <v>127</v>
      </c>
      <c r="K450" s="2729">
        <f>F450*12500</f>
        <v>37500</v>
      </c>
      <c r="L450" s="764">
        <v>4</v>
      </c>
      <c r="M450" s="2730">
        <f t="shared" si="59"/>
        <v>40000</v>
      </c>
      <c r="N450" s="2731"/>
      <c r="O450" s="2730">
        <f t="shared" si="60"/>
        <v>0</v>
      </c>
      <c r="P450" s="2730">
        <f t="shared" si="61"/>
        <v>77500</v>
      </c>
      <c r="Q450" s="2886">
        <v>35000</v>
      </c>
      <c r="R450" s="2702"/>
    </row>
    <row r="451" spans="2:18" ht="15.95" hidden="1" customHeight="1">
      <c r="B451" s="3186">
        <v>30</v>
      </c>
      <c r="C451" s="2854">
        <v>41967</v>
      </c>
      <c r="D451" s="1401" t="s">
        <v>1245</v>
      </c>
      <c r="E451" s="2731" t="s">
        <v>10</v>
      </c>
      <c r="F451" s="367">
        <v>2</v>
      </c>
      <c r="G451" s="46"/>
      <c r="H451" s="764"/>
      <c r="I451" s="2729">
        <f t="shared" si="58"/>
        <v>0</v>
      </c>
      <c r="J451" s="2731" t="s">
        <v>127</v>
      </c>
      <c r="K451" s="2729">
        <f>F451*12500</f>
        <v>25000</v>
      </c>
      <c r="L451" s="764"/>
      <c r="M451" s="2730">
        <f t="shared" si="59"/>
        <v>0</v>
      </c>
      <c r="N451" s="2731"/>
      <c r="O451" s="2730">
        <f t="shared" si="60"/>
        <v>0</v>
      </c>
      <c r="P451" s="2730">
        <f t="shared" si="61"/>
        <v>25000</v>
      </c>
      <c r="Q451" s="3111">
        <v>35000</v>
      </c>
      <c r="R451" s="2207"/>
    </row>
    <row r="452" spans="2:18" ht="15.95" hidden="1" customHeight="1">
      <c r="B452" s="3187"/>
      <c r="C452" s="2854">
        <v>41967</v>
      </c>
      <c r="D452" s="3" t="s">
        <v>1544</v>
      </c>
      <c r="E452" s="2731" t="s">
        <v>556</v>
      </c>
      <c r="F452" s="2731">
        <v>1</v>
      </c>
      <c r="G452" s="764">
        <v>25</v>
      </c>
      <c r="H452" s="764">
        <f>F452*G452</f>
        <v>25</v>
      </c>
      <c r="I452" s="2729">
        <f t="shared" si="58"/>
        <v>12500</v>
      </c>
      <c r="J452" s="2731"/>
      <c r="K452" s="2730"/>
      <c r="L452" s="123"/>
      <c r="M452" s="2730">
        <f t="shared" si="59"/>
        <v>0</v>
      </c>
      <c r="N452" s="2731"/>
      <c r="O452" s="2730">
        <f t="shared" si="60"/>
        <v>0</v>
      </c>
      <c r="P452" s="2730">
        <f t="shared" si="61"/>
        <v>12500</v>
      </c>
      <c r="Q452" s="3112"/>
      <c r="R452" s="2207"/>
    </row>
    <row r="453" spans="2:18" ht="15.95" hidden="1" customHeight="1" thickBot="1">
      <c r="B453" s="2735">
        <v>31</v>
      </c>
      <c r="C453" s="2856">
        <v>41968</v>
      </c>
      <c r="D453" s="2226" t="s">
        <v>1245</v>
      </c>
      <c r="E453" s="2746" t="s">
        <v>10</v>
      </c>
      <c r="F453" s="368">
        <v>2</v>
      </c>
      <c r="G453" s="56"/>
      <c r="H453" s="765"/>
      <c r="I453" s="2734">
        <f t="shared" si="58"/>
        <v>0</v>
      </c>
      <c r="J453" s="2746" t="s">
        <v>127</v>
      </c>
      <c r="K453" s="2734">
        <f>F453*12500</f>
        <v>25000</v>
      </c>
      <c r="L453" s="765"/>
      <c r="M453" s="767">
        <f t="shared" si="59"/>
        <v>0</v>
      </c>
      <c r="N453" s="2746"/>
      <c r="O453" s="767">
        <f t="shared" si="60"/>
        <v>0</v>
      </c>
      <c r="P453" s="767">
        <f t="shared" si="61"/>
        <v>25000</v>
      </c>
      <c r="Q453" s="1967">
        <v>35000</v>
      </c>
      <c r="R453" s="1968"/>
    </row>
    <row r="454" spans="2:18" ht="15.95" customHeight="1">
      <c r="B454" s="1930">
        <v>1</v>
      </c>
      <c r="C454" s="1931">
        <v>41969</v>
      </c>
      <c r="D454" s="3010" t="s">
        <v>843</v>
      </c>
      <c r="E454" s="2996" t="s">
        <v>263</v>
      </c>
      <c r="F454" s="2996"/>
      <c r="G454" s="2996"/>
      <c r="H454" s="2829">
        <f t="shared" ref="H454:H497" si="62">F454*G454</f>
        <v>0</v>
      </c>
      <c r="I454" s="2830">
        <f>H454*500</f>
        <v>0</v>
      </c>
      <c r="J454" s="3010"/>
      <c r="K454" s="3010"/>
      <c r="L454" s="2996"/>
      <c r="M454" s="1796">
        <f t="shared" si="59"/>
        <v>0</v>
      </c>
      <c r="N454" s="3010"/>
      <c r="O454" s="1796">
        <f t="shared" si="60"/>
        <v>0</v>
      </c>
      <c r="P454" s="1796">
        <f t="shared" si="61"/>
        <v>0</v>
      </c>
      <c r="Q454" s="1796"/>
      <c r="R454" s="2998"/>
    </row>
    <row r="455" spans="2:18" ht="15.95" customHeight="1">
      <c r="B455" s="3094">
        <v>2</v>
      </c>
      <c r="C455" s="1940">
        <v>41970</v>
      </c>
      <c r="D455" s="2973" t="s">
        <v>1511</v>
      </c>
      <c r="E455" s="2982" t="s">
        <v>810</v>
      </c>
      <c r="F455" s="2982">
        <v>1</v>
      </c>
      <c r="G455" s="2982">
        <v>35</v>
      </c>
      <c r="H455" s="2378">
        <f t="shared" si="62"/>
        <v>35</v>
      </c>
      <c r="I455" s="2381">
        <f>H455*500</f>
        <v>17500</v>
      </c>
      <c r="J455" s="2973"/>
      <c r="K455" s="2973"/>
      <c r="L455" s="2982"/>
      <c r="M455" s="1804">
        <f t="shared" si="59"/>
        <v>0</v>
      </c>
      <c r="N455" s="2973"/>
      <c r="O455" s="1804">
        <f t="shared" si="60"/>
        <v>0</v>
      </c>
      <c r="P455" s="1804">
        <f t="shared" si="61"/>
        <v>17500</v>
      </c>
      <c r="Q455" s="3404">
        <v>35000</v>
      </c>
      <c r="R455" s="2977"/>
    </row>
    <row r="456" spans="2:18" ht="15.95" customHeight="1">
      <c r="B456" s="3096"/>
      <c r="C456" s="1940">
        <v>41970</v>
      </c>
      <c r="D456" s="2973" t="s">
        <v>1496</v>
      </c>
      <c r="E456" s="2982" t="s">
        <v>810</v>
      </c>
      <c r="F456" s="2982">
        <v>1</v>
      </c>
      <c r="G456" s="2982"/>
      <c r="H456" s="2378"/>
      <c r="I456" s="2381">
        <f t="shared" ref="I456:I497" si="63">H456*500</f>
        <v>0</v>
      </c>
      <c r="J456" s="895" t="s">
        <v>127</v>
      </c>
      <c r="K456" s="2839">
        <f>F456*12500</f>
        <v>12500</v>
      </c>
      <c r="L456" s="2982">
        <v>2</v>
      </c>
      <c r="M456" s="1804">
        <f t="shared" si="59"/>
        <v>20000</v>
      </c>
      <c r="N456" s="2973"/>
      <c r="O456" s="1804">
        <f t="shared" si="60"/>
        <v>0</v>
      </c>
      <c r="P456" s="1804">
        <f t="shared" si="61"/>
        <v>32500</v>
      </c>
      <c r="Q456" s="3405"/>
      <c r="R456" s="2977"/>
    </row>
    <row r="457" spans="2:18" ht="15.95" customHeight="1">
      <c r="B457" s="3094">
        <v>3</v>
      </c>
      <c r="C457" s="1940">
        <v>41971</v>
      </c>
      <c r="D457" s="2973" t="s">
        <v>1511</v>
      </c>
      <c r="E457" s="2982" t="s">
        <v>810</v>
      </c>
      <c r="F457" s="2982">
        <v>1</v>
      </c>
      <c r="G457" s="2982">
        <v>25</v>
      </c>
      <c r="H457" s="2378">
        <f t="shared" si="62"/>
        <v>25</v>
      </c>
      <c r="I457" s="2381">
        <f t="shared" si="63"/>
        <v>12500</v>
      </c>
      <c r="J457" s="2973"/>
      <c r="K457" s="2973"/>
      <c r="L457" s="2982"/>
      <c r="M457" s="1804">
        <f t="shared" si="59"/>
        <v>0</v>
      </c>
      <c r="N457" s="2973"/>
      <c r="O457" s="1804">
        <f t="shared" si="60"/>
        <v>0</v>
      </c>
      <c r="P457" s="1804">
        <f t="shared" si="61"/>
        <v>12500</v>
      </c>
      <c r="Q457" s="3404">
        <v>35000</v>
      </c>
      <c r="R457" s="2977"/>
    </row>
    <row r="458" spans="2:18" ht="15.95" customHeight="1">
      <c r="B458" s="3096"/>
      <c r="C458" s="1940">
        <v>41971</v>
      </c>
      <c r="D458" s="2973" t="s">
        <v>1496</v>
      </c>
      <c r="E458" s="2982" t="s">
        <v>810</v>
      </c>
      <c r="F458" s="2982">
        <v>1</v>
      </c>
      <c r="G458" s="2982"/>
      <c r="H458" s="2378"/>
      <c r="I458" s="2381">
        <f t="shared" si="63"/>
        <v>0</v>
      </c>
      <c r="J458" s="895" t="s">
        <v>127</v>
      </c>
      <c r="K458" s="2839">
        <f>F458*12500</f>
        <v>12500</v>
      </c>
      <c r="L458" s="2982"/>
      <c r="M458" s="1804">
        <f t="shared" si="59"/>
        <v>0</v>
      </c>
      <c r="N458" s="2973"/>
      <c r="O458" s="1804">
        <f t="shared" si="60"/>
        <v>0</v>
      </c>
      <c r="P458" s="1804">
        <f t="shared" si="61"/>
        <v>12500</v>
      </c>
      <c r="Q458" s="3405"/>
      <c r="R458" s="2977"/>
    </row>
    <row r="459" spans="2:18" ht="15.95" customHeight="1">
      <c r="B459" s="1935">
        <v>4</v>
      </c>
      <c r="C459" s="1940">
        <v>41972</v>
      </c>
      <c r="D459" s="2973" t="s">
        <v>832</v>
      </c>
      <c r="E459" s="2982" t="s">
        <v>277</v>
      </c>
      <c r="F459" s="2982"/>
      <c r="G459" s="2982"/>
      <c r="H459" s="2378">
        <f t="shared" si="62"/>
        <v>0</v>
      </c>
      <c r="I459" s="2381">
        <f t="shared" si="63"/>
        <v>0</v>
      </c>
      <c r="J459" s="2973"/>
      <c r="K459" s="2973"/>
      <c r="L459" s="2982"/>
      <c r="M459" s="1804">
        <f t="shared" si="59"/>
        <v>0</v>
      </c>
      <c r="N459" s="2973"/>
      <c r="O459" s="1804">
        <f t="shared" si="60"/>
        <v>0</v>
      </c>
      <c r="P459" s="1804">
        <f t="shared" si="61"/>
        <v>0</v>
      </c>
      <c r="Q459" s="1804">
        <v>35000</v>
      </c>
      <c r="R459" s="2977"/>
    </row>
    <row r="460" spans="2:18" ht="15.95" customHeight="1">
      <c r="B460" s="3094">
        <v>5</v>
      </c>
      <c r="C460" s="2594">
        <v>41973</v>
      </c>
      <c r="D460" s="2973" t="s">
        <v>1747</v>
      </c>
      <c r="E460" s="2982" t="s">
        <v>810</v>
      </c>
      <c r="F460" s="2982">
        <v>1</v>
      </c>
      <c r="G460" s="2982">
        <v>25</v>
      </c>
      <c r="H460" s="2378">
        <f t="shared" si="62"/>
        <v>25</v>
      </c>
      <c r="I460" s="2381">
        <f t="shared" si="63"/>
        <v>12500</v>
      </c>
      <c r="J460" s="2982">
        <v>200</v>
      </c>
      <c r="K460" s="2976">
        <f>H460*200</f>
        <v>5000</v>
      </c>
      <c r="L460" s="2982">
        <v>4</v>
      </c>
      <c r="M460" s="1804">
        <f t="shared" si="59"/>
        <v>40000</v>
      </c>
      <c r="N460" s="2973"/>
      <c r="O460" s="1804">
        <f t="shared" si="60"/>
        <v>0</v>
      </c>
      <c r="P460" s="1804">
        <f t="shared" si="61"/>
        <v>57500</v>
      </c>
      <c r="Q460" s="3404">
        <v>35000</v>
      </c>
      <c r="R460" s="2977"/>
    </row>
    <row r="461" spans="2:18" ht="15.95" customHeight="1">
      <c r="B461" s="3096"/>
      <c r="C461" s="2594">
        <v>41973</v>
      </c>
      <c r="D461" s="2973" t="s">
        <v>1511</v>
      </c>
      <c r="E461" s="2982" t="s">
        <v>810</v>
      </c>
      <c r="F461" s="2982">
        <v>1</v>
      </c>
      <c r="G461" s="2982">
        <v>25</v>
      </c>
      <c r="H461" s="2378">
        <f t="shared" si="62"/>
        <v>25</v>
      </c>
      <c r="I461" s="2381">
        <f t="shared" si="63"/>
        <v>12500</v>
      </c>
      <c r="J461" s="2973"/>
      <c r="K461" s="2973"/>
      <c r="L461" s="2982">
        <v>4</v>
      </c>
      <c r="M461" s="1804">
        <f t="shared" si="59"/>
        <v>40000</v>
      </c>
      <c r="N461" s="2973"/>
      <c r="O461" s="1804">
        <f t="shared" si="60"/>
        <v>0</v>
      </c>
      <c r="P461" s="1804">
        <f t="shared" si="61"/>
        <v>52500</v>
      </c>
      <c r="Q461" s="3405"/>
      <c r="R461" s="2977"/>
    </row>
    <row r="462" spans="2:18" ht="15.95" customHeight="1">
      <c r="B462" s="1935">
        <v>6</v>
      </c>
      <c r="C462" s="1940">
        <v>41974</v>
      </c>
      <c r="D462" s="2973" t="s">
        <v>731</v>
      </c>
      <c r="E462" s="2982" t="s">
        <v>263</v>
      </c>
      <c r="F462" s="2982">
        <v>1</v>
      </c>
      <c r="G462" s="2982">
        <v>150</v>
      </c>
      <c r="H462" s="2378">
        <f t="shared" si="62"/>
        <v>150</v>
      </c>
      <c r="I462" s="2381">
        <f t="shared" si="63"/>
        <v>75000</v>
      </c>
      <c r="J462" s="2973"/>
      <c r="K462" s="2973"/>
      <c r="L462" s="2982"/>
      <c r="M462" s="1804">
        <f t="shared" si="59"/>
        <v>0</v>
      </c>
      <c r="N462" s="2973"/>
      <c r="O462" s="1804">
        <f t="shared" si="60"/>
        <v>0</v>
      </c>
      <c r="P462" s="1804">
        <f t="shared" si="61"/>
        <v>75000</v>
      </c>
      <c r="Q462" s="1804"/>
      <c r="R462" s="2977"/>
    </row>
    <row r="463" spans="2:18" ht="15.95" customHeight="1">
      <c r="B463" s="1935">
        <v>7</v>
      </c>
      <c r="C463" s="1940">
        <v>41975</v>
      </c>
      <c r="D463" s="2973" t="s">
        <v>1748</v>
      </c>
      <c r="E463" s="2982" t="s">
        <v>879</v>
      </c>
      <c r="F463" s="2982">
        <v>1</v>
      </c>
      <c r="G463" s="2982">
        <v>50</v>
      </c>
      <c r="H463" s="2378">
        <f t="shared" si="62"/>
        <v>50</v>
      </c>
      <c r="I463" s="2381">
        <f t="shared" si="63"/>
        <v>25000</v>
      </c>
      <c r="J463" s="2973"/>
      <c r="K463" s="2973"/>
      <c r="L463" s="2982"/>
      <c r="M463" s="1804">
        <f t="shared" si="59"/>
        <v>0</v>
      </c>
      <c r="N463" s="2973"/>
      <c r="O463" s="1804">
        <f t="shared" si="60"/>
        <v>0</v>
      </c>
      <c r="P463" s="1804">
        <f t="shared" si="61"/>
        <v>25000</v>
      </c>
      <c r="Q463" s="1804"/>
      <c r="R463" s="2977"/>
    </row>
    <row r="464" spans="2:18" ht="15.95" customHeight="1">
      <c r="B464" s="1935">
        <v>8</v>
      </c>
      <c r="C464" s="1940">
        <v>41976</v>
      </c>
      <c r="D464" s="2973" t="s">
        <v>1748</v>
      </c>
      <c r="E464" s="2982" t="s">
        <v>879</v>
      </c>
      <c r="F464" s="2982">
        <v>1</v>
      </c>
      <c r="G464" s="2982">
        <v>50</v>
      </c>
      <c r="H464" s="2378">
        <f t="shared" si="62"/>
        <v>50</v>
      </c>
      <c r="I464" s="2381">
        <f t="shared" si="63"/>
        <v>25000</v>
      </c>
      <c r="J464" s="2973"/>
      <c r="K464" s="2973"/>
      <c r="L464" s="2982"/>
      <c r="M464" s="1804">
        <f t="shared" si="59"/>
        <v>0</v>
      </c>
      <c r="N464" s="2973"/>
      <c r="O464" s="1804">
        <f t="shared" si="60"/>
        <v>0</v>
      </c>
      <c r="P464" s="1804">
        <f t="shared" si="61"/>
        <v>25000</v>
      </c>
      <c r="Q464" s="1804"/>
      <c r="R464" s="2977"/>
    </row>
    <row r="465" spans="2:18" ht="15.95" customHeight="1">
      <c r="B465" s="1935">
        <v>9</v>
      </c>
      <c r="C465" s="1940">
        <v>41977</v>
      </c>
      <c r="D465" s="2973" t="s">
        <v>843</v>
      </c>
      <c r="E465" s="2982" t="s">
        <v>263</v>
      </c>
      <c r="F465" s="2982"/>
      <c r="G465" s="2982"/>
      <c r="H465" s="2378">
        <f t="shared" si="62"/>
        <v>0</v>
      </c>
      <c r="I465" s="2381">
        <f t="shared" si="63"/>
        <v>0</v>
      </c>
      <c r="J465" s="2973"/>
      <c r="K465" s="2973"/>
      <c r="L465" s="2982"/>
      <c r="M465" s="1804">
        <f t="shared" si="59"/>
        <v>0</v>
      </c>
      <c r="N465" s="2973"/>
      <c r="O465" s="1804">
        <f t="shared" si="60"/>
        <v>0</v>
      </c>
      <c r="P465" s="1804">
        <f t="shared" si="61"/>
        <v>0</v>
      </c>
      <c r="Q465" s="1804"/>
      <c r="R465" s="2977"/>
    </row>
    <row r="466" spans="2:18" ht="15.95" customHeight="1">
      <c r="B466" s="1935">
        <v>10</v>
      </c>
      <c r="C466" s="1940">
        <v>41978</v>
      </c>
      <c r="D466" s="2973" t="s">
        <v>843</v>
      </c>
      <c r="E466" s="2982" t="s">
        <v>263</v>
      </c>
      <c r="F466" s="2982"/>
      <c r="G466" s="2982"/>
      <c r="H466" s="2378">
        <f t="shared" si="62"/>
        <v>0</v>
      </c>
      <c r="I466" s="2381">
        <f t="shared" si="63"/>
        <v>0</v>
      </c>
      <c r="J466" s="2973"/>
      <c r="K466" s="2973"/>
      <c r="L466" s="2982"/>
      <c r="M466" s="1804">
        <f t="shared" si="59"/>
        <v>0</v>
      </c>
      <c r="N466" s="2973"/>
      <c r="O466" s="1804">
        <f t="shared" si="60"/>
        <v>0</v>
      </c>
      <c r="P466" s="1804">
        <f t="shared" si="61"/>
        <v>0</v>
      </c>
      <c r="Q466" s="1804"/>
      <c r="R466" s="2977"/>
    </row>
    <row r="467" spans="2:18" ht="15.95" customHeight="1">
      <c r="B467" s="3094">
        <v>11</v>
      </c>
      <c r="C467" s="1940">
        <v>41979</v>
      </c>
      <c r="D467" s="2973" t="s">
        <v>601</v>
      </c>
      <c r="E467" s="2982" t="s">
        <v>263</v>
      </c>
      <c r="F467" s="2982"/>
      <c r="G467" s="2982"/>
      <c r="H467" s="2378">
        <f t="shared" si="62"/>
        <v>0</v>
      </c>
      <c r="I467" s="2381">
        <f t="shared" si="63"/>
        <v>0</v>
      </c>
      <c r="J467" s="2973"/>
      <c r="K467" s="2973"/>
      <c r="L467" s="2982">
        <v>1</v>
      </c>
      <c r="M467" s="1804">
        <f t="shared" si="59"/>
        <v>10000</v>
      </c>
      <c r="N467" s="2973"/>
      <c r="O467" s="1804">
        <f t="shared" si="60"/>
        <v>0</v>
      </c>
      <c r="P467" s="1804">
        <f t="shared" si="61"/>
        <v>10000</v>
      </c>
      <c r="Q467" s="1804"/>
      <c r="R467" s="2977"/>
    </row>
    <row r="468" spans="2:18" ht="15.95" customHeight="1">
      <c r="B468" s="3096"/>
      <c r="C468" s="1940">
        <v>41979</v>
      </c>
      <c r="D468" s="2973" t="s">
        <v>1725</v>
      </c>
      <c r="E468" s="2982" t="s">
        <v>263</v>
      </c>
      <c r="F468" s="2982">
        <v>1</v>
      </c>
      <c r="G468" s="2982">
        <v>165</v>
      </c>
      <c r="H468" s="2378">
        <f t="shared" si="62"/>
        <v>165</v>
      </c>
      <c r="I468" s="2381">
        <f t="shared" si="63"/>
        <v>82500</v>
      </c>
      <c r="J468" s="2973"/>
      <c r="K468" s="2973"/>
      <c r="L468" s="2982">
        <v>6</v>
      </c>
      <c r="M468" s="1804">
        <f t="shared" si="59"/>
        <v>60000</v>
      </c>
      <c r="N468" s="2982">
        <v>2</v>
      </c>
      <c r="O468" s="1804">
        <f t="shared" si="60"/>
        <v>30000</v>
      </c>
      <c r="P468" s="1804">
        <f t="shared" si="61"/>
        <v>172500</v>
      </c>
      <c r="Q468" s="1804"/>
      <c r="R468" s="2977"/>
    </row>
    <row r="469" spans="2:18" ht="15.95" customHeight="1">
      <c r="B469" s="3094">
        <v>12</v>
      </c>
      <c r="C469" s="2594">
        <v>41980</v>
      </c>
      <c r="D469" s="2973" t="s">
        <v>1749</v>
      </c>
      <c r="E469" s="2982" t="s">
        <v>879</v>
      </c>
      <c r="F469" s="2982">
        <v>1</v>
      </c>
      <c r="G469" s="2982">
        <v>50</v>
      </c>
      <c r="H469" s="2378">
        <f t="shared" si="62"/>
        <v>50</v>
      </c>
      <c r="I469" s="2381">
        <f t="shared" si="63"/>
        <v>25000</v>
      </c>
      <c r="J469" s="2973"/>
      <c r="K469" s="2973"/>
      <c r="L469" s="2982">
        <v>4</v>
      </c>
      <c r="M469" s="1804">
        <f t="shared" si="59"/>
        <v>40000</v>
      </c>
      <c r="N469" s="2973"/>
      <c r="O469" s="1804">
        <f t="shared" si="60"/>
        <v>0</v>
      </c>
      <c r="P469" s="1804">
        <f t="shared" si="61"/>
        <v>65000</v>
      </c>
      <c r="Q469" s="1804"/>
      <c r="R469" s="2977"/>
    </row>
    <row r="470" spans="2:18" ht="15.95" customHeight="1">
      <c r="B470" s="3095"/>
      <c r="C470" s="2594">
        <v>41980</v>
      </c>
      <c r="D470" s="2973" t="s">
        <v>575</v>
      </c>
      <c r="E470" s="2982" t="s">
        <v>277</v>
      </c>
      <c r="F470" s="2982">
        <v>1</v>
      </c>
      <c r="G470" s="2982"/>
      <c r="H470" s="2378">
        <f t="shared" si="62"/>
        <v>0</v>
      </c>
      <c r="I470" s="2381">
        <f t="shared" si="63"/>
        <v>0</v>
      </c>
      <c r="J470" s="2973"/>
      <c r="K470" s="2973"/>
      <c r="L470" s="2982">
        <v>3</v>
      </c>
      <c r="M470" s="1804">
        <f t="shared" si="59"/>
        <v>30000</v>
      </c>
      <c r="N470" s="2973"/>
      <c r="O470" s="1804">
        <f t="shared" si="60"/>
        <v>0</v>
      </c>
      <c r="P470" s="1804">
        <f t="shared" si="61"/>
        <v>30000</v>
      </c>
      <c r="Q470" s="1804"/>
      <c r="R470" s="2977"/>
    </row>
    <row r="471" spans="2:18" ht="15.95" customHeight="1">
      <c r="B471" s="3096"/>
      <c r="C471" s="2594">
        <v>41980</v>
      </c>
      <c r="D471" s="2973" t="s">
        <v>731</v>
      </c>
      <c r="E471" s="2982" t="s">
        <v>263</v>
      </c>
      <c r="F471" s="2982">
        <v>1</v>
      </c>
      <c r="G471" s="2982">
        <v>150</v>
      </c>
      <c r="H471" s="2378">
        <f t="shared" si="62"/>
        <v>150</v>
      </c>
      <c r="I471" s="2381">
        <f t="shared" si="63"/>
        <v>75000</v>
      </c>
      <c r="J471" s="2973"/>
      <c r="K471" s="2973"/>
      <c r="L471" s="2982">
        <v>2</v>
      </c>
      <c r="M471" s="1804">
        <f t="shared" si="59"/>
        <v>20000</v>
      </c>
      <c r="N471" s="2982">
        <v>5</v>
      </c>
      <c r="O471" s="1804">
        <f t="shared" si="60"/>
        <v>75000</v>
      </c>
      <c r="P471" s="1804">
        <f t="shared" si="61"/>
        <v>170000</v>
      </c>
      <c r="Q471" s="1804"/>
      <c r="R471" s="2977"/>
    </row>
    <row r="472" spans="2:18" ht="15.95" customHeight="1">
      <c r="B472" s="1935">
        <v>13</v>
      </c>
      <c r="C472" s="1940">
        <v>41981</v>
      </c>
      <c r="D472" s="2973" t="s">
        <v>843</v>
      </c>
      <c r="E472" s="2982" t="s">
        <v>263</v>
      </c>
      <c r="F472" s="2982"/>
      <c r="G472" s="2982"/>
      <c r="H472" s="2378">
        <f t="shared" si="62"/>
        <v>0</v>
      </c>
      <c r="I472" s="2381">
        <f t="shared" si="63"/>
        <v>0</v>
      </c>
      <c r="J472" s="2973"/>
      <c r="K472" s="2973"/>
      <c r="L472" s="2982"/>
      <c r="M472" s="1804">
        <f t="shared" si="59"/>
        <v>0</v>
      </c>
      <c r="N472" s="2973"/>
      <c r="O472" s="1804">
        <f t="shared" si="60"/>
        <v>0</v>
      </c>
      <c r="P472" s="1804">
        <f t="shared" si="61"/>
        <v>0</v>
      </c>
      <c r="Q472" s="1804"/>
      <c r="R472" s="2977"/>
    </row>
    <row r="473" spans="2:18" ht="15.95" customHeight="1">
      <c r="B473" s="3094">
        <v>14</v>
      </c>
      <c r="C473" s="1940">
        <v>41982</v>
      </c>
      <c r="D473" s="2973" t="s">
        <v>601</v>
      </c>
      <c r="E473" s="2982" t="s">
        <v>263</v>
      </c>
      <c r="F473" s="2982"/>
      <c r="G473" s="2982"/>
      <c r="H473" s="2378">
        <f t="shared" si="62"/>
        <v>0</v>
      </c>
      <c r="I473" s="2381">
        <f t="shared" si="63"/>
        <v>0</v>
      </c>
      <c r="J473" s="2973"/>
      <c r="K473" s="2973"/>
      <c r="L473" s="2982">
        <v>1</v>
      </c>
      <c r="M473" s="1804">
        <f t="shared" si="59"/>
        <v>10000</v>
      </c>
      <c r="N473" s="2973"/>
      <c r="O473" s="1804">
        <f t="shared" si="60"/>
        <v>0</v>
      </c>
      <c r="P473" s="1804">
        <f t="shared" si="61"/>
        <v>10000</v>
      </c>
      <c r="Q473" s="1804"/>
      <c r="R473" s="2977"/>
    </row>
    <row r="474" spans="2:18" ht="15.95" customHeight="1">
      <c r="B474" s="3096"/>
      <c r="C474" s="1940">
        <v>41982</v>
      </c>
      <c r="D474" s="2973" t="s">
        <v>1725</v>
      </c>
      <c r="E474" s="2982" t="s">
        <v>263</v>
      </c>
      <c r="F474" s="2982">
        <v>1</v>
      </c>
      <c r="G474" s="2982">
        <v>165</v>
      </c>
      <c r="H474" s="2378">
        <f t="shared" si="62"/>
        <v>165</v>
      </c>
      <c r="I474" s="2381">
        <f t="shared" si="63"/>
        <v>82500</v>
      </c>
      <c r="J474" s="2973"/>
      <c r="K474" s="2973"/>
      <c r="L474" s="2982">
        <v>6</v>
      </c>
      <c r="M474" s="1804">
        <f t="shared" si="59"/>
        <v>60000</v>
      </c>
      <c r="N474" s="2982">
        <v>2</v>
      </c>
      <c r="O474" s="1804">
        <f t="shared" si="60"/>
        <v>30000</v>
      </c>
      <c r="P474" s="1804">
        <f t="shared" si="61"/>
        <v>172500</v>
      </c>
      <c r="Q474" s="1804"/>
      <c r="R474" s="2977"/>
    </row>
    <row r="475" spans="2:18" ht="15.95" customHeight="1">
      <c r="B475" s="3094">
        <v>15</v>
      </c>
      <c r="C475" s="1940">
        <v>41983</v>
      </c>
      <c r="D475" s="2973" t="s">
        <v>575</v>
      </c>
      <c r="E475" s="2982" t="s">
        <v>277</v>
      </c>
      <c r="F475" s="2982">
        <v>1</v>
      </c>
      <c r="G475" s="2982"/>
      <c r="H475" s="2378">
        <f t="shared" si="62"/>
        <v>0</v>
      </c>
      <c r="I475" s="2381">
        <f t="shared" si="63"/>
        <v>0</v>
      </c>
      <c r="J475" s="2973"/>
      <c r="K475" s="2973"/>
      <c r="L475" s="2982">
        <v>4</v>
      </c>
      <c r="M475" s="1804">
        <f t="shared" si="59"/>
        <v>40000</v>
      </c>
      <c r="N475" s="2973"/>
      <c r="O475" s="1804">
        <f t="shared" si="60"/>
        <v>0</v>
      </c>
      <c r="P475" s="1804">
        <f t="shared" si="61"/>
        <v>40000</v>
      </c>
      <c r="Q475" s="1804"/>
      <c r="R475" s="2977"/>
    </row>
    <row r="476" spans="2:18" ht="15.95" customHeight="1">
      <c r="B476" s="3096"/>
      <c r="C476" s="1940">
        <v>41983</v>
      </c>
      <c r="D476" s="2973" t="s">
        <v>1346</v>
      </c>
      <c r="E476" s="2982" t="s">
        <v>263</v>
      </c>
      <c r="F476" s="2982">
        <v>1</v>
      </c>
      <c r="G476" s="2982">
        <v>150</v>
      </c>
      <c r="H476" s="2378">
        <f t="shared" si="62"/>
        <v>150</v>
      </c>
      <c r="I476" s="2381">
        <f t="shared" si="63"/>
        <v>75000</v>
      </c>
      <c r="J476" s="2973"/>
      <c r="K476" s="2973"/>
      <c r="L476" s="2982">
        <v>2</v>
      </c>
      <c r="M476" s="1804">
        <f t="shared" si="59"/>
        <v>20000</v>
      </c>
      <c r="N476" s="2982">
        <v>5</v>
      </c>
      <c r="O476" s="1804">
        <f t="shared" si="60"/>
        <v>75000</v>
      </c>
      <c r="P476" s="1804">
        <f t="shared" si="61"/>
        <v>170000</v>
      </c>
      <c r="Q476" s="1804"/>
      <c r="R476" s="2977"/>
    </row>
    <row r="477" spans="2:18" ht="15.95" customHeight="1">
      <c r="B477" s="3094">
        <v>16</v>
      </c>
      <c r="C477" s="1940">
        <v>41984</v>
      </c>
      <c r="D477" s="2973" t="s">
        <v>575</v>
      </c>
      <c r="E477" s="2982" t="s">
        <v>277</v>
      </c>
      <c r="F477" s="2982">
        <v>1</v>
      </c>
      <c r="G477" s="2982"/>
      <c r="H477" s="2378">
        <f t="shared" si="62"/>
        <v>0</v>
      </c>
      <c r="I477" s="2381">
        <f t="shared" si="63"/>
        <v>0</v>
      </c>
      <c r="J477" s="2973"/>
      <c r="K477" s="2973"/>
      <c r="L477" s="2982">
        <v>2</v>
      </c>
      <c r="M477" s="1804">
        <f t="shared" si="59"/>
        <v>20000</v>
      </c>
      <c r="N477" s="2973"/>
      <c r="O477" s="1804">
        <f t="shared" si="60"/>
        <v>0</v>
      </c>
      <c r="P477" s="1804">
        <f t="shared" si="61"/>
        <v>20000</v>
      </c>
      <c r="Q477" s="1804"/>
      <c r="R477" s="2977"/>
    </row>
    <row r="478" spans="2:18" ht="15.95" customHeight="1">
      <c r="B478" s="3096"/>
      <c r="C478" s="1940">
        <v>41984</v>
      </c>
      <c r="D478" s="2973" t="s">
        <v>731</v>
      </c>
      <c r="E478" s="2982" t="s">
        <v>263</v>
      </c>
      <c r="F478" s="2982">
        <v>1</v>
      </c>
      <c r="G478" s="2982">
        <v>150</v>
      </c>
      <c r="H478" s="2378">
        <f t="shared" si="62"/>
        <v>150</v>
      </c>
      <c r="I478" s="2381">
        <f t="shared" si="63"/>
        <v>75000</v>
      </c>
      <c r="J478" s="2973"/>
      <c r="K478" s="2973"/>
      <c r="L478" s="2982">
        <v>4</v>
      </c>
      <c r="M478" s="1804">
        <f t="shared" si="59"/>
        <v>40000</v>
      </c>
      <c r="N478" s="2982">
        <v>3</v>
      </c>
      <c r="O478" s="1804">
        <f t="shared" si="60"/>
        <v>45000</v>
      </c>
      <c r="P478" s="1804">
        <f t="shared" si="61"/>
        <v>160000</v>
      </c>
      <c r="Q478" s="1804"/>
      <c r="R478" s="2977"/>
    </row>
    <row r="479" spans="2:18" ht="15.95" customHeight="1">
      <c r="B479" s="1935">
        <v>17</v>
      </c>
      <c r="C479" s="1940">
        <v>41985</v>
      </c>
      <c r="D479" s="2973" t="s">
        <v>1164</v>
      </c>
      <c r="E479" s="2982" t="s">
        <v>879</v>
      </c>
      <c r="F479" s="2982">
        <v>1</v>
      </c>
      <c r="G479" s="2982">
        <v>30</v>
      </c>
      <c r="H479" s="2378">
        <f t="shared" si="62"/>
        <v>30</v>
      </c>
      <c r="I479" s="2381">
        <f t="shared" si="63"/>
        <v>15000</v>
      </c>
      <c r="J479" s="2973"/>
      <c r="K479" s="2973"/>
      <c r="L479" s="2982"/>
      <c r="M479" s="1804">
        <f t="shared" si="59"/>
        <v>0</v>
      </c>
      <c r="N479" s="2973"/>
      <c r="O479" s="1804">
        <f t="shared" si="60"/>
        <v>0</v>
      </c>
      <c r="P479" s="1804">
        <f t="shared" si="61"/>
        <v>15000</v>
      </c>
      <c r="Q479" s="1804"/>
      <c r="R479" s="2977"/>
    </row>
    <row r="480" spans="2:18" ht="15.95" customHeight="1">
      <c r="B480" s="3094">
        <v>18</v>
      </c>
      <c r="C480" s="1940">
        <v>41986</v>
      </c>
      <c r="D480" s="2973" t="s">
        <v>575</v>
      </c>
      <c r="E480" s="2982" t="s">
        <v>277</v>
      </c>
      <c r="F480" s="2982">
        <v>1</v>
      </c>
      <c r="G480" s="2982"/>
      <c r="H480" s="2378">
        <f t="shared" si="62"/>
        <v>0</v>
      </c>
      <c r="I480" s="2381">
        <f t="shared" si="63"/>
        <v>0</v>
      </c>
      <c r="J480" s="2973"/>
      <c r="K480" s="2973"/>
      <c r="L480" s="2982">
        <v>3</v>
      </c>
      <c r="M480" s="1804">
        <f t="shared" si="59"/>
        <v>30000</v>
      </c>
      <c r="N480" s="2973"/>
      <c r="O480" s="1804">
        <f t="shared" si="60"/>
        <v>0</v>
      </c>
      <c r="P480" s="1804">
        <f t="shared" si="61"/>
        <v>30000</v>
      </c>
      <c r="Q480" s="1804"/>
      <c r="R480" s="2977"/>
    </row>
    <row r="481" spans="2:18" ht="15.95" customHeight="1">
      <c r="B481" s="3096"/>
      <c r="C481" s="1940">
        <v>41986</v>
      </c>
      <c r="D481" s="2973" t="s">
        <v>731</v>
      </c>
      <c r="E481" s="2982" t="s">
        <v>263</v>
      </c>
      <c r="F481" s="2982">
        <v>1</v>
      </c>
      <c r="G481" s="2982">
        <v>150</v>
      </c>
      <c r="H481" s="2378">
        <f t="shared" si="62"/>
        <v>150</v>
      </c>
      <c r="I481" s="2381">
        <f t="shared" si="63"/>
        <v>75000</v>
      </c>
      <c r="J481" s="2973"/>
      <c r="K481" s="2973"/>
      <c r="L481" s="2982">
        <v>4</v>
      </c>
      <c r="M481" s="1804">
        <f t="shared" si="59"/>
        <v>40000</v>
      </c>
      <c r="N481" s="2982">
        <v>3</v>
      </c>
      <c r="O481" s="1804">
        <f t="shared" si="60"/>
        <v>45000</v>
      </c>
      <c r="P481" s="1804">
        <f t="shared" si="61"/>
        <v>160000</v>
      </c>
      <c r="Q481" s="1804"/>
      <c r="R481" s="2977"/>
    </row>
    <row r="482" spans="2:18" ht="15.95" customHeight="1">
      <c r="B482" s="3094">
        <v>19</v>
      </c>
      <c r="C482" s="2594">
        <v>41987</v>
      </c>
      <c r="D482" s="2973" t="s">
        <v>575</v>
      </c>
      <c r="E482" s="2982" t="s">
        <v>277</v>
      </c>
      <c r="F482" s="2982">
        <v>1</v>
      </c>
      <c r="G482" s="2982"/>
      <c r="H482" s="2378">
        <f t="shared" si="62"/>
        <v>0</v>
      </c>
      <c r="I482" s="2381">
        <f t="shared" si="63"/>
        <v>0</v>
      </c>
      <c r="J482" s="2973"/>
      <c r="K482" s="2973"/>
      <c r="L482" s="2982">
        <v>8</v>
      </c>
      <c r="M482" s="1804">
        <f t="shared" si="59"/>
        <v>80000</v>
      </c>
      <c r="N482" s="2973"/>
      <c r="O482" s="1804">
        <f t="shared" si="60"/>
        <v>0</v>
      </c>
      <c r="P482" s="1804">
        <f t="shared" si="61"/>
        <v>80000</v>
      </c>
      <c r="Q482" s="1804"/>
      <c r="R482" s="2977"/>
    </row>
    <row r="483" spans="2:18" ht="15.95" customHeight="1">
      <c r="B483" s="3096"/>
      <c r="C483" s="2594">
        <v>41987</v>
      </c>
      <c r="D483" s="2973" t="s">
        <v>1226</v>
      </c>
      <c r="E483" s="2982" t="s">
        <v>263</v>
      </c>
      <c r="F483" s="2982">
        <v>1</v>
      </c>
      <c r="G483" s="2982">
        <v>150</v>
      </c>
      <c r="H483" s="2378">
        <f t="shared" si="62"/>
        <v>150</v>
      </c>
      <c r="I483" s="2381">
        <f t="shared" si="63"/>
        <v>75000</v>
      </c>
      <c r="J483" s="2973"/>
      <c r="K483" s="2973"/>
      <c r="L483" s="2982">
        <v>3</v>
      </c>
      <c r="M483" s="1804">
        <f t="shared" si="59"/>
        <v>30000</v>
      </c>
      <c r="N483" s="2982">
        <v>4</v>
      </c>
      <c r="O483" s="1804">
        <f t="shared" si="60"/>
        <v>60000</v>
      </c>
      <c r="P483" s="1804">
        <f t="shared" si="61"/>
        <v>165000</v>
      </c>
      <c r="Q483" s="1804"/>
      <c r="R483" s="2977"/>
    </row>
    <row r="484" spans="2:18" ht="15.95" customHeight="1">
      <c r="B484" s="1935">
        <v>20</v>
      </c>
      <c r="C484" s="1940">
        <v>41988</v>
      </c>
      <c r="D484" s="2973" t="s">
        <v>575</v>
      </c>
      <c r="E484" s="2982" t="s">
        <v>277</v>
      </c>
      <c r="F484" s="2982">
        <v>1</v>
      </c>
      <c r="G484" s="2982"/>
      <c r="H484" s="2378">
        <f t="shared" si="62"/>
        <v>0</v>
      </c>
      <c r="I484" s="2381">
        <f t="shared" si="63"/>
        <v>0</v>
      </c>
      <c r="J484" s="2973"/>
      <c r="K484" s="2973"/>
      <c r="L484" s="2982">
        <v>2</v>
      </c>
      <c r="M484" s="1804">
        <f t="shared" si="59"/>
        <v>20000</v>
      </c>
      <c r="N484" s="2973"/>
      <c r="O484" s="1804">
        <f t="shared" si="60"/>
        <v>0</v>
      </c>
      <c r="P484" s="1804">
        <f t="shared" si="61"/>
        <v>20000</v>
      </c>
      <c r="Q484" s="1804">
        <v>35000</v>
      </c>
      <c r="R484" s="2977"/>
    </row>
    <row r="485" spans="2:18" ht="15.95" customHeight="1">
      <c r="B485" s="1935">
        <v>21</v>
      </c>
      <c r="C485" s="1940">
        <v>41989</v>
      </c>
      <c r="D485" s="2973" t="s">
        <v>731</v>
      </c>
      <c r="E485" s="2982" t="s">
        <v>263</v>
      </c>
      <c r="F485" s="2982">
        <v>1</v>
      </c>
      <c r="G485" s="2982">
        <v>150</v>
      </c>
      <c r="H485" s="2378">
        <f t="shared" si="62"/>
        <v>150</v>
      </c>
      <c r="I485" s="2381">
        <f t="shared" si="63"/>
        <v>75000</v>
      </c>
      <c r="J485" s="2973"/>
      <c r="K485" s="2973"/>
      <c r="L485" s="2982">
        <v>5</v>
      </c>
      <c r="M485" s="1804">
        <f t="shared" si="59"/>
        <v>50000</v>
      </c>
      <c r="N485" s="2982">
        <v>2</v>
      </c>
      <c r="O485" s="1804">
        <f t="shared" si="60"/>
        <v>30000</v>
      </c>
      <c r="P485" s="1804">
        <f t="shared" si="61"/>
        <v>155000</v>
      </c>
      <c r="Q485" s="1804"/>
      <c r="R485" s="2977"/>
    </row>
    <row r="486" spans="2:18" ht="15.95" customHeight="1">
      <c r="B486" s="1935">
        <v>22</v>
      </c>
      <c r="C486" s="1940">
        <v>41990</v>
      </c>
      <c r="D486" s="2973" t="s">
        <v>843</v>
      </c>
      <c r="E486" s="2982" t="s">
        <v>263</v>
      </c>
      <c r="F486" s="2982"/>
      <c r="G486" s="2982"/>
      <c r="H486" s="2378">
        <f t="shared" si="62"/>
        <v>0</v>
      </c>
      <c r="I486" s="2381">
        <f t="shared" si="63"/>
        <v>0</v>
      </c>
      <c r="J486" s="2973"/>
      <c r="K486" s="2973"/>
      <c r="L486" s="2982"/>
      <c r="M486" s="1804">
        <f t="shared" si="59"/>
        <v>0</v>
      </c>
      <c r="N486" s="2973"/>
      <c r="O486" s="1804">
        <f t="shared" si="60"/>
        <v>0</v>
      </c>
      <c r="P486" s="1804">
        <f t="shared" si="61"/>
        <v>0</v>
      </c>
      <c r="Q486" s="1804"/>
      <c r="R486" s="2977"/>
    </row>
    <row r="487" spans="2:18" ht="15.95" customHeight="1">
      <c r="B487" s="1935">
        <v>23</v>
      </c>
      <c r="C487" s="1940">
        <v>41991</v>
      </c>
      <c r="D487" s="2973" t="s">
        <v>843</v>
      </c>
      <c r="E487" s="2982" t="s">
        <v>263</v>
      </c>
      <c r="F487" s="2982"/>
      <c r="G487" s="2982"/>
      <c r="H487" s="2378">
        <f t="shared" si="62"/>
        <v>0</v>
      </c>
      <c r="I487" s="2381">
        <f t="shared" si="63"/>
        <v>0</v>
      </c>
      <c r="J487" s="2973"/>
      <c r="K487" s="2973"/>
      <c r="L487" s="2982"/>
      <c r="M487" s="1804">
        <f t="shared" si="59"/>
        <v>0</v>
      </c>
      <c r="N487" s="2973"/>
      <c r="O487" s="1804">
        <f t="shared" si="60"/>
        <v>0</v>
      </c>
      <c r="P487" s="1804">
        <f t="shared" si="61"/>
        <v>0</v>
      </c>
      <c r="Q487" s="1804"/>
      <c r="R487" s="2977"/>
    </row>
    <row r="488" spans="2:18" ht="15.95" customHeight="1">
      <c r="B488" s="3094">
        <v>24</v>
      </c>
      <c r="C488" s="1940">
        <v>41992</v>
      </c>
      <c r="D488" s="2973" t="s">
        <v>601</v>
      </c>
      <c r="E488" s="2982" t="s">
        <v>263</v>
      </c>
      <c r="F488" s="2982"/>
      <c r="G488" s="2982"/>
      <c r="H488" s="2378">
        <f t="shared" si="62"/>
        <v>0</v>
      </c>
      <c r="I488" s="2381">
        <f t="shared" si="63"/>
        <v>0</v>
      </c>
      <c r="J488" s="2973"/>
      <c r="K488" s="2973"/>
      <c r="L488" s="2982">
        <v>3</v>
      </c>
      <c r="M488" s="1804">
        <f t="shared" si="59"/>
        <v>30000</v>
      </c>
      <c r="N488" s="2973"/>
      <c r="O488" s="1804">
        <f t="shared" si="60"/>
        <v>0</v>
      </c>
      <c r="P488" s="1804">
        <f t="shared" si="61"/>
        <v>30000</v>
      </c>
      <c r="Q488" s="1804"/>
      <c r="R488" s="2977"/>
    </row>
    <row r="489" spans="2:18" ht="15.95" customHeight="1">
      <c r="B489" s="3096"/>
      <c r="C489" s="1940">
        <v>41992</v>
      </c>
      <c r="D489" s="2973" t="s">
        <v>1725</v>
      </c>
      <c r="E489" s="2982" t="s">
        <v>263</v>
      </c>
      <c r="F489" s="2982">
        <v>1</v>
      </c>
      <c r="G489" s="2982">
        <v>165</v>
      </c>
      <c r="H489" s="2378">
        <f t="shared" si="62"/>
        <v>165</v>
      </c>
      <c r="I489" s="2381">
        <f t="shared" si="63"/>
        <v>82500</v>
      </c>
      <c r="J489" s="2973"/>
      <c r="K489" s="2973"/>
      <c r="L489" s="2982">
        <v>4</v>
      </c>
      <c r="M489" s="1804">
        <f t="shared" si="59"/>
        <v>40000</v>
      </c>
      <c r="N489" s="2982">
        <v>3</v>
      </c>
      <c r="O489" s="1804">
        <f t="shared" si="60"/>
        <v>45000</v>
      </c>
      <c r="P489" s="1804">
        <f t="shared" si="61"/>
        <v>167500</v>
      </c>
      <c r="Q489" s="1804"/>
      <c r="R489" s="2977"/>
    </row>
    <row r="490" spans="2:18" ht="15.95" customHeight="1">
      <c r="B490" s="1935">
        <v>25</v>
      </c>
      <c r="C490" s="1940">
        <v>41993</v>
      </c>
      <c r="D490" s="2973" t="s">
        <v>843</v>
      </c>
      <c r="E490" s="2982" t="s">
        <v>263</v>
      </c>
      <c r="F490" s="2982"/>
      <c r="G490" s="2982"/>
      <c r="H490" s="2378">
        <f t="shared" si="62"/>
        <v>0</v>
      </c>
      <c r="I490" s="2381">
        <f t="shared" si="63"/>
        <v>0</v>
      </c>
      <c r="J490" s="2973"/>
      <c r="K490" s="2973"/>
      <c r="L490" s="2982"/>
      <c r="M490" s="1804">
        <f t="shared" si="59"/>
        <v>0</v>
      </c>
      <c r="N490" s="2973"/>
      <c r="O490" s="1804">
        <f t="shared" si="60"/>
        <v>0</v>
      </c>
      <c r="P490" s="1804">
        <f t="shared" si="61"/>
        <v>0</v>
      </c>
      <c r="Q490" s="1804"/>
      <c r="R490" s="2977"/>
    </row>
    <row r="491" spans="2:18" ht="15.95" customHeight="1">
      <c r="B491" s="3094">
        <v>26</v>
      </c>
      <c r="C491" s="2594">
        <v>41994</v>
      </c>
      <c r="D491" s="2973" t="s">
        <v>601</v>
      </c>
      <c r="E491" s="2982" t="s">
        <v>263</v>
      </c>
      <c r="F491" s="2982"/>
      <c r="G491" s="2982"/>
      <c r="H491" s="2378">
        <f t="shared" si="62"/>
        <v>0</v>
      </c>
      <c r="I491" s="2381">
        <f t="shared" si="63"/>
        <v>0</v>
      </c>
      <c r="J491" s="2973"/>
      <c r="K491" s="2973"/>
      <c r="L491" s="2982">
        <v>4</v>
      </c>
      <c r="M491" s="1804">
        <f t="shared" si="59"/>
        <v>40000</v>
      </c>
      <c r="N491" s="2973"/>
      <c r="O491" s="1804">
        <f t="shared" si="60"/>
        <v>0</v>
      </c>
      <c r="P491" s="1804">
        <f t="shared" si="61"/>
        <v>40000</v>
      </c>
      <c r="Q491" s="1804"/>
      <c r="R491" s="2977"/>
    </row>
    <row r="492" spans="2:18" ht="15.95" customHeight="1">
      <c r="B492" s="3096"/>
      <c r="C492" s="2594">
        <v>41994</v>
      </c>
      <c r="D492" s="2973" t="s">
        <v>1725</v>
      </c>
      <c r="E492" s="2982" t="s">
        <v>263</v>
      </c>
      <c r="F492" s="2982">
        <v>1</v>
      </c>
      <c r="G492" s="2982">
        <v>165</v>
      </c>
      <c r="H492" s="2378">
        <f t="shared" si="62"/>
        <v>165</v>
      </c>
      <c r="I492" s="2381">
        <f t="shared" si="63"/>
        <v>82500</v>
      </c>
      <c r="J492" s="2973"/>
      <c r="K492" s="2973"/>
      <c r="L492" s="2982">
        <v>6</v>
      </c>
      <c r="M492" s="1804">
        <f t="shared" si="59"/>
        <v>60000</v>
      </c>
      <c r="N492" s="2982">
        <v>3</v>
      </c>
      <c r="O492" s="1804">
        <f t="shared" si="60"/>
        <v>45000</v>
      </c>
      <c r="P492" s="1804">
        <f t="shared" si="61"/>
        <v>187500</v>
      </c>
      <c r="Q492" s="1804"/>
      <c r="R492" s="2977"/>
    </row>
    <row r="493" spans="2:18" ht="15.95" customHeight="1">
      <c r="B493" s="1935">
        <v>27</v>
      </c>
      <c r="C493" s="1940">
        <v>41995</v>
      </c>
      <c r="D493" s="2973" t="s">
        <v>843</v>
      </c>
      <c r="E493" s="2982" t="s">
        <v>263</v>
      </c>
      <c r="F493" s="2982"/>
      <c r="G493" s="2982"/>
      <c r="H493" s="2378">
        <f t="shared" si="62"/>
        <v>0</v>
      </c>
      <c r="I493" s="2381">
        <f t="shared" si="63"/>
        <v>0</v>
      </c>
      <c r="J493" s="2973"/>
      <c r="K493" s="2973"/>
      <c r="L493" s="2982"/>
      <c r="M493" s="1804">
        <f t="shared" si="59"/>
        <v>0</v>
      </c>
      <c r="N493" s="2973"/>
      <c r="O493" s="1804">
        <f t="shared" si="60"/>
        <v>0</v>
      </c>
      <c r="P493" s="1804">
        <f t="shared" si="61"/>
        <v>0</v>
      </c>
      <c r="Q493" s="1804"/>
      <c r="R493" s="2977"/>
    </row>
    <row r="494" spans="2:18" ht="15.95" customHeight="1">
      <c r="B494" s="1935">
        <v>28</v>
      </c>
      <c r="C494" s="1940">
        <v>41996</v>
      </c>
      <c r="D494" s="2973" t="s">
        <v>843</v>
      </c>
      <c r="E494" s="2982" t="s">
        <v>263</v>
      </c>
      <c r="F494" s="2982">
        <v>1</v>
      </c>
      <c r="G494" s="2982"/>
      <c r="H494" s="2378">
        <f t="shared" si="62"/>
        <v>0</v>
      </c>
      <c r="I494" s="2381">
        <f t="shared" si="63"/>
        <v>0</v>
      </c>
      <c r="J494" s="2973"/>
      <c r="K494" s="2973"/>
      <c r="L494" s="2982"/>
      <c r="M494" s="1804">
        <f t="shared" si="59"/>
        <v>0</v>
      </c>
      <c r="N494" s="2973"/>
      <c r="O494" s="1804">
        <f t="shared" si="60"/>
        <v>0</v>
      </c>
      <c r="P494" s="1804">
        <f t="shared" si="61"/>
        <v>0</v>
      </c>
      <c r="Q494" s="1804"/>
      <c r="R494" s="2977"/>
    </row>
    <row r="495" spans="2:18" ht="15.95" customHeight="1">
      <c r="B495" s="3094">
        <v>29</v>
      </c>
      <c r="C495" s="1940">
        <v>41997</v>
      </c>
      <c r="D495" s="2973" t="s">
        <v>1750</v>
      </c>
      <c r="E495" s="2982" t="s">
        <v>810</v>
      </c>
      <c r="F495" s="2982">
        <v>1</v>
      </c>
      <c r="G495" s="2982">
        <v>120</v>
      </c>
      <c r="H495" s="2378">
        <f t="shared" si="62"/>
        <v>120</v>
      </c>
      <c r="I495" s="2381">
        <f t="shared" si="63"/>
        <v>60000</v>
      </c>
      <c r="J495" s="2982">
        <v>200</v>
      </c>
      <c r="K495" s="2976">
        <f>H495*200</f>
        <v>24000</v>
      </c>
      <c r="L495" s="2982">
        <v>3</v>
      </c>
      <c r="M495" s="1804">
        <f t="shared" si="59"/>
        <v>30000</v>
      </c>
      <c r="N495" s="2973"/>
      <c r="O495" s="1804">
        <f t="shared" si="60"/>
        <v>0</v>
      </c>
      <c r="P495" s="1804">
        <f t="shared" si="61"/>
        <v>114000</v>
      </c>
      <c r="Q495" s="3404">
        <v>35000</v>
      </c>
      <c r="R495" s="3226" t="s">
        <v>1731</v>
      </c>
    </row>
    <row r="496" spans="2:18" ht="15.95" customHeight="1">
      <c r="B496" s="3096"/>
      <c r="C496" s="1940">
        <v>41997</v>
      </c>
      <c r="D496" s="2973" t="s">
        <v>1751</v>
      </c>
      <c r="E496" s="2982" t="s">
        <v>263</v>
      </c>
      <c r="F496" s="2982">
        <v>1</v>
      </c>
      <c r="G496" s="2982">
        <v>150</v>
      </c>
      <c r="H496" s="2378">
        <f t="shared" si="62"/>
        <v>150</v>
      </c>
      <c r="I496" s="2381">
        <f t="shared" si="63"/>
        <v>75000</v>
      </c>
      <c r="J496" s="2973"/>
      <c r="K496" s="2973"/>
      <c r="L496" s="2982">
        <v>4</v>
      </c>
      <c r="M496" s="1804">
        <f t="shared" si="59"/>
        <v>40000</v>
      </c>
      <c r="N496" s="2982">
        <v>5</v>
      </c>
      <c r="O496" s="1804">
        <f t="shared" si="60"/>
        <v>75000</v>
      </c>
      <c r="P496" s="1804">
        <f t="shared" si="61"/>
        <v>190000</v>
      </c>
      <c r="Q496" s="3405"/>
      <c r="R496" s="3228"/>
    </row>
    <row r="497" spans="2:18" ht="15.95" customHeight="1" thickBot="1">
      <c r="B497" s="1945">
        <v>30</v>
      </c>
      <c r="C497" s="2296">
        <v>41998</v>
      </c>
      <c r="D497" s="2983" t="s">
        <v>867</v>
      </c>
      <c r="E497" s="2984" t="s">
        <v>263</v>
      </c>
      <c r="F497" s="2984">
        <v>1</v>
      </c>
      <c r="G497" s="2984"/>
      <c r="H497" s="2482">
        <f t="shared" si="62"/>
        <v>0</v>
      </c>
      <c r="I497" s="2483">
        <f t="shared" si="63"/>
        <v>0</v>
      </c>
      <c r="J497" s="2983"/>
      <c r="K497" s="2983"/>
      <c r="L497" s="2984"/>
      <c r="M497" s="1820">
        <f t="shared" si="59"/>
        <v>0</v>
      </c>
      <c r="N497" s="2983"/>
      <c r="O497" s="1820">
        <f t="shared" si="60"/>
        <v>0</v>
      </c>
      <c r="P497" s="1820">
        <f t="shared" si="61"/>
        <v>0</v>
      </c>
      <c r="Q497" s="1820">
        <v>35000</v>
      </c>
      <c r="R497" s="2987" t="s">
        <v>1731</v>
      </c>
    </row>
    <row r="498" spans="2:18" ht="15.95" hidden="1" customHeight="1">
      <c r="B498" s="161"/>
      <c r="C498" s="162"/>
      <c r="D498" s="35"/>
      <c r="E498" s="2708"/>
      <c r="F498" s="2708"/>
      <c r="G498" s="2708"/>
      <c r="H498" s="163"/>
      <c r="I498" s="164"/>
      <c r="J498" s="163"/>
      <c r="K498" s="165"/>
      <c r="L498" s="166"/>
      <c r="M498" s="128"/>
      <c r="N498" s="166"/>
      <c r="O498" s="128"/>
      <c r="P498" s="129"/>
      <c r="Q498" s="128"/>
      <c r="R498" s="163"/>
    </row>
    <row r="499" spans="2:18" ht="15.95" hidden="1" customHeight="1">
      <c r="B499" s="2708"/>
      <c r="C499" s="2708"/>
      <c r="D499" s="2710" t="s">
        <v>49</v>
      </c>
      <c r="E499" s="2708"/>
      <c r="F499" s="21"/>
      <c r="G499" s="21"/>
      <c r="H499" s="21"/>
      <c r="I499" s="209"/>
      <c r="K499" s="209"/>
      <c r="M499" s="209"/>
      <c r="N499" s="83"/>
      <c r="O499" s="2709" t="s">
        <v>50</v>
      </c>
      <c r="P499" s="2709"/>
      <c r="Q499" s="102"/>
      <c r="R499" s="2708"/>
    </row>
    <row r="500" spans="2:18" ht="15.95" hidden="1" customHeight="1" thickBot="1">
      <c r="B500" s="2708"/>
      <c r="C500" s="2708"/>
      <c r="D500" s="2708"/>
      <c r="E500" s="2708"/>
      <c r="F500" s="21"/>
      <c r="G500" s="21"/>
      <c r="H500" s="21"/>
      <c r="I500" s="209"/>
      <c r="K500" s="209"/>
      <c r="M500" s="209"/>
      <c r="N500" s="83"/>
      <c r="O500" s="2709"/>
      <c r="P500" s="35"/>
      <c r="Q500" s="102"/>
      <c r="R500" s="2708"/>
    </row>
    <row r="501" spans="2:18" ht="15.95" hidden="1" customHeight="1">
      <c r="B501" s="2708"/>
      <c r="C501" s="2708"/>
      <c r="D501" s="2708"/>
      <c r="E501" s="2708"/>
      <c r="F501" s="3135" t="s">
        <v>140</v>
      </c>
      <c r="G501" s="3136"/>
      <c r="H501" s="3136"/>
      <c r="I501" s="3136"/>
      <c r="J501" s="3136"/>
      <c r="K501" s="3136"/>
      <c r="L501" s="3136"/>
      <c r="M501" s="3137"/>
      <c r="N501" s="83"/>
      <c r="O501" s="2709"/>
      <c r="P501" s="35"/>
      <c r="Q501" s="102"/>
      <c r="R501" s="2708"/>
    </row>
    <row r="502" spans="2:18" ht="15.95" hidden="1" customHeight="1" thickBot="1">
      <c r="B502" s="2708"/>
      <c r="C502" s="2708"/>
      <c r="D502" s="2708"/>
      <c r="E502" s="2708"/>
      <c r="F502" s="3138"/>
      <c r="G502" s="3139"/>
      <c r="H502" s="3139"/>
      <c r="I502" s="3139"/>
      <c r="J502" s="3139"/>
      <c r="K502" s="3139"/>
      <c r="L502" s="3139"/>
      <c r="M502" s="3140"/>
      <c r="N502" s="83"/>
      <c r="O502" s="2709"/>
      <c r="P502" s="35"/>
      <c r="Q502" s="102"/>
      <c r="R502" s="2708"/>
    </row>
    <row r="503" spans="2:18" ht="15.95" hidden="1" customHeight="1">
      <c r="B503" s="2708"/>
      <c r="C503" s="2708"/>
      <c r="D503" s="2709" t="s">
        <v>46</v>
      </c>
      <c r="E503" s="2708"/>
      <c r="F503" s="2708"/>
      <c r="G503" s="21"/>
      <c r="H503" s="35"/>
      <c r="I503" s="35"/>
      <c r="J503" s="2708"/>
      <c r="K503" s="89"/>
      <c r="L503" s="35"/>
      <c r="M503" s="35"/>
      <c r="N503" s="83"/>
      <c r="O503" s="2709" t="s">
        <v>48</v>
      </c>
      <c r="P503" s="2709"/>
      <c r="Q503" s="102"/>
      <c r="R503" s="2708"/>
    </row>
    <row r="504" spans="2:18" ht="15.95" hidden="1" customHeight="1">
      <c r="B504" s="2708"/>
      <c r="C504" s="2708"/>
      <c r="D504" s="2708" t="s">
        <v>47</v>
      </c>
      <c r="E504" s="2708"/>
      <c r="F504" s="2708"/>
      <c r="G504" s="2708"/>
      <c r="H504" s="35"/>
      <c r="I504" s="54"/>
      <c r="J504" s="2708"/>
      <c r="K504" s="89"/>
      <c r="L504" s="35"/>
      <c r="M504" s="35"/>
      <c r="N504" s="83"/>
      <c r="O504" s="35"/>
      <c r="P504" s="35"/>
      <c r="Q504" s="102"/>
      <c r="R504" s="2708"/>
    </row>
    <row r="505" spans="2:18" ht="15.95" hidden="1" customHeight="1">
      <c r="B505" s="2708"/>
      <c r="C505" s="51"/>
      <c r="D505" s="35"/>
      <c r="E505" s="2708"/>
      <c r="F505" s="2708"/>
      <c r="G505" s="2708"/>
      <c r="H505" s="2708"/>
      <c r="I505" s="2708"/>
      <c r="J505" s="2708"/>
      <c r="K505" s="102"/>
      <c r="L505" s="2708"/>
      <c r="M505" s="102"/>
      <c r="N505" s="83"/>
      <c r="O505" s="102"/>
      <c r="P505" s="102"/>
      <c r="Q505" s="102"/>
      <c r="R505" s="2708"/>
    </row>
    <row r="506" spans="2:18" ht="15.95" hidden="1" customHeight="1">
      <c r="B506" s="2708"/>
      <c r="C506" s="51"/>
      <c r="D506" s="35"/>
      <c r="E506" s="2708"/>
      <c r="F506" s="2708"/>
      <c r="G506" s="2708"/>
      <c r="H506" s="2708"/>
      <c r="I506" s="2708"/>
      <c r="J506" s="2708"/>
      <c r="K506" s="102"/>
      <c r="L506" s="2708"/>
      <c r="M506" s="102"/>
      <c r="N506" s="83"/>
      <c r="O506" s="102"/>
      <c r="P506" s="102"/>
      <c r="Q506" s="102"/>
      <c r="R506" s="2708"/>
    </row>
    <row r="507" spans="2:18" ht="15.95" hidden="1" customHeight="1">
      <c r="B507" s="2708"/>
      <c r="C507" s="51"/>
      <c r="D507" s="35"/>
      <c r="E507" s="2708"/>
      <c r="F507" s="2708"/>
      <c r="G507" s="2708"/>
      <c r="H507" s="2708"/>
      <c r="I507" s="2708"/>
      <c r="J507" s="2708"/>
      <c r="K507" s="102"/>
      <c r="L507" s="2708"/>
      <c r="M507" s="102"/>
      <c r="N507" s="83"/>
      <c r="O507" s="102"/>
      <c r="P507" s="102"/>
      <c r="Q507" s="102"/>
      <c r="R507" s="2708"/>
    </row>
    <row r="508" spans="2:18" ht="15.95" hidden="1" customHeight="1">
      <c r="B508" s="2708"/>
      <c r="C508" s="51"/>
      <c r="D508" s="35"/>
      <c r="E508" s="2708"/>
      <c r="F508" s="2708"/>
      <c r="G508" s="2708"/>
      <c r="H508" s="2708"/>
      <c r="I508" s="2708"/>
      <c r="J508" s="2708"/>
      <c r="K508" s="102"/>
      <c r="L508" s="2708"/>
      <c r="M508" s="102"/>
      <c r="N508" s="83"/>
      <c r="O508" s="102"/>
      <c r="P508" s="102"/>
      <c r="Q508" s="102"/>
      <c r="R508" s="2708"/>
    </row>
    <row r="509" spans="2:18" ht="15.95" hidden="1" customHeight="1">
      <c r="B509" s="2708"/>
      <c r="C509" s="51"/>
      <c r="D509" s="35"/>
      <c r="E509" s="2708"/>
      <c r="F509" s="2708"/>
      <c r="G509" s="2708"/>
      <c r="H509" s="2708"/>
      <c r="I509" s="2708"/>
      <c r="J509" s="2708"/>
      <c r="K509" s="102"/>
      <c r="L509" s="2708"/>
      <c r="M509" s="102"/>
      <c r="N509" s="83"/>
      <c r="O509" s="102"/>
      <c r="P509" s="102"/>
      <c r="Q509" s="102"/>
      <c r="R509" s="2708"/>
    </row>
    <row r="510" spans="2:18" ht="15.95" hidden="1" customHeight="1">
      <c r="B510" s="2708"/>
      <c r="C510" s="51"/>
      <c r="D510" s="35"/>
      <c r="E510" s="2708"/>
      <c r="F510" s="2708"/>
      <c r="G510" s="2708"/>
      <c r="H510" s="2708"/>
      <c r="I510" s="2708"/>
      <c r="J510" s="2708"/>
      <c r="K510" s="102"/>
      <c r="L510" s="2708"/>
      <c r="M510" s="102"/>
      <c r="N510" s="83"/>
      <c r="O510" s="102"/>
      <c r="P510" s="102"/>
      <c r="Q510" s="102"/>
      <c r="R510" s="2708"/>
    </row>
    <row r="511" spans="2:18" ht="15.95" hidden="1" customHeight="1">
      <c r="B511" s="2708"/>
      <c r="C511" s="51"/>
      <c r="D511" s="35"/>
      <c r="E511" s="2708"/>
      <c r="F511" s="2708"/>
      <c r="G511" s="2708"/>
      <c r="H511" s="2708"/>
      <c r="I511" s="2708"/>
      <c r="J511" s="2708"/>
      <c r="K511" s="102"/>
      <c r="L511" s="2708"/>
      <c r="M511" s="102"/>
      <c r="N511" s="83"/>
      <c r="O511" s="102"/>
      <c r="P511" s="102"/>
      <c r="Q511" s="102"/>
      <c r="R511" s="2708"/>
    </row>
    <row r="512" spans="2:18" ht="15.95" hidden="1" customHeight="1">
      <c r="B512" s="2708"/>
      <c r="C512" s="51"/>
      <c r="D512" s="35"/>
      <c r="E512" s="2708"/>
      <c r="F512" s="2708"/>
      <c r="G512" s="2708"/>
      <c r="H512" s="2708"/>
      <c r="I512" s="2708"/>
      <c r="J512" s="2708"/>
      <c r="K512" s="102"/>
      <c r="L512" s="2708"/>
      <c r="M512" s="102"/>
      <c r="N512" s="83"/>
      <c r="O512" s="102"/>
      <c r="P512" s="102"/>
      <c r="Q512" s="102"/>
      <c r="R512" s="2708"/>
    </row>
    <row r="513" spans="2:18" ht="15.95" hidden="1" customHeight="1">
      <c r="B513" s="2708"/>
      <c r="C513" s="51"/>
      <c r="D513" s="35"/>
      <c r="E513" s="2708"/>
      <c r="F513" s="2708"/>
      <c r="G513" s="2708"/>
      <c r="H513" s="2708"/>
      <c r="I513" s="2708"/>
      <c r="J513" s="2708"/>
      <c r="K513" s="102"/>
      <c r="L513" s="2708"/>
      <c r="M513" s="102"/>
      <c r="N513" s="83"/>
      <c r="O513" s="102"/>
      <c r="P513" s="102"/>
      <c r="Q513" s="102"/>
      <c r="R513" s="2708"/>
    </row>
    <row r="514" spans="2:18" ht="15.95" hidden="1" customHeight="1">
      <c r="B514" s="2708"/>
      <c r="C514" s="51"/>
      <c r="D514" s="35"/>
      <c r="E514" s="2708"/>
      <c r="F514" s="2708"/>
      <c r="G514" s="2708"/>
      <c r="H514" s="2708"/>
      <c r="I514" s="2708"/>
      <c r="J514" s="2708"/>
      <c r="K514" s="102"/>
      <c r="L514" s="2708"/>
      <c r="M514" s="102"/>
      <c r="N514" s="83"/>
      <c r="O514" s="102"/>
      <c r="P514" s="102"/>
      <c r="Q514" s="102"/>
      <c r="R514" s="2708"/>
    </row>
    <row r="515" spans="2:18" ht="15.95" hidden="1" customHeight="1">
      <c r="B515" s="2708"/>
      <c r="C515" s="51"/>
      <c r="D515" s="35"/>
      <c r="E515" s="2708"/>
      <c r="F515" s="2708"/>
      <c r="G515" s="2708"/>
      <c r="H515" s="2708"/>
      <c r="I515" s="2708"/>
      <c r="J515" s="2708"/>
      <c r="K515" s="102"/>
      <c r="L515" s="2708"/>
      <c r="M515" s="102"/>
      <c r="N515" s="83"/>
      <c r="O515" s="102"/>
      <c r="P515" s="102"/>
      <c r="Q515" s="102"/>
      <c r="R515" s="2708"/>
    </row>
    <row r="516" spans="2:18" ht="15.95" hidden="1" customHeight="1">
      <c r="B516" s="2708"/>
      <c r="C516" s="51"/>
      <c r="D516" s="35"/>
      <c r="E516" s="2708"/>
      <c r="F516" s="2708"/>
      <c r="G516" s="2708"/>
      <c r="H516" s="2708"/>
      <c r="I516" s="2708"/>
      <c r="J516" s="2708"/>
      <c r="K516" s="102"/>
      <c r="L516" s="2708"/>
      <c r="M516" s="102"/>
      <c r="N516" s="83"/>
      <c r="O516" s="102"/>
      <c r="P516" s="102"/>
      <c r="Q516" s="102"/>
      <c r="R516" s="2708"/>
    </row>
    <row r="517" spans="2:18" ht="15.95" hidden="1" customHeight="1">
      <c r="B517" s="2708"/>
      <c r="C517" s="51"/>
      <c r="D517" s="35"/>
      <c r="E517" s="2708"/>
      <c r="F517" s="2708"/>
      <c r="G517" s="2708"/>
      <c r="H517" s="2708"/>
      <c r="I517" s="2708"/>
      <c r="J517" s="2708"/>
      <c r="K517" s="102"/>
      <c r="L517" s="2708"/>
      <c r="M517" s="102"/>
      <c r="N517" s="83"/>
      <c r="O517" s="102"/>
      <c r="P517" s="102"/>
      <c r="Q517" s="102"/>
      <c r="R517" s="2708"/>
    </row>
    <row r="518" spans="2:18" ht="15.95" hidden="1" customHeight="1">
      <c r="B518" s="2708"/>
      <c r="C518" s="51"/>
      <c r="D518" s="35"/>
      <c r="E518" s="2708"/>
      <c r="F518" s="2708"/>
      <c r="G518" s="2708"/>
      <c r="H518" s="2708"/>
      <c r="I518" s="2708"/>
      <c r="J518" s="2708"/>
      <c r="K518" s="102"/>
      <c r="L518" s="2708"/>
      <c r="M518" s="102"/>
      <c r="N518" s="83"/>
      <c r="O518" s="102"/>
      <c r="P518" s="102"/>
      <c r="Q518" s="102"/>
      <c r="R518" s="2708"/>
    </row>
    <row r="519" spans="2:18" ht="15.95" hidden="1" customHeight="1">
      <c r="B519" s="2708"/>
      <c r="C519" s="51"/>
      <c r="D519" s="35"/>
      <c r="E519" s="2708"/>
      <c r="F519" s="2708"/>
      <c r="G519" s="2708"/>
      <c r="H519" s="2708"/>
      <c r="I519" s="2708"/>
      <c r="J519" s="2708"/>
      <c r="K519" s="102"/>
      <c r="L519" s="2708"/>
      <c r="M519" s="102"/>
      <c r="N519" s="83"/>
      <c r="O519" s="102"/>
      <c r="P519" s="102"/>
      <c r="Q519" s="102"/>
      <c r="R519" s="2708"/>
    </row>
    <row r="520" spans="2:18" ht="15.95" hidden="1" customHeight="1">
      <c r="B520" s="2708"/>
      <c r="C520" s="51"/>
      <c r="D520" s="35"/>
      <c r="E520" s="2708"/>
      <c r="F520" s="2708"/>
      <c r="G520" s="2708"/>
      <c r="H520" s="2708"/>
      <c r="I520" s="2708"/>
      <c r="J520" s="2708"/>
      <c r="K520" s="102"/>
      <c r="L520" s="2708"/>
      <c r="M520" s="102"/>
      <c r="N520" s="83"/>
      <c r="O520" s="102"/>
      <c r="P520" s="102"/>
      <c r="Q520" s="102"/>
      <c r="R520" s="2708"/>
    </row>
    <row r="521" spans="2:18" ht="15.95" hidden="1" customHeight="1">
      <c r="B521" s="2708"/>
      <c r="C521" s="51"/>
      <c r="D521" s="35"/>
      <c r="E521" s="2708"/>
      <c r="F521" s="2708"/>
      <c r="G521" s="2708"/>
      <c r="H521" s="2708"/>
      <c r="I521" s="2708"/>
      <c r="J521" s="2708"/>
      <c r="K521" s="102"/>
      <c r="L521" s="2708"/>
      <c r="M521" s="102"/>
      <c r="N521" s="83"/>
      <c r="O521" s="102"/>
      <c r="P521" s="102"/>
      <c r="Q521" s="102"/>
      <c r="R521" s="2708"/>
    </row>
    <row r="522" spans="2:18" ht="15.95" hidden="1" customHeight="1">
      <c r="B522" s="2708"/>
      <c r="C522" s="51"/>
      <c r="D522" s="35"/>
      <c r="E522" s="2708"/>
      <c r="F522" s="2708"/>
      <c r="G522" s="2708"/>
      <c r="H522" s="2708"/>
      <c r="I522" s="2708"/>
      <c r="J522" s="2708"/>
      <c r="K522" s="102"/>
      <c r="L522" s="2708"/>
      <c r="M522" s="102"/>
      <c r="N522" s="83"/>
      <c r="O522" s="102"/>
      <c r="P522" s="102"/>
      <c r="Q522" s="102"/>
      <c r="R522" s="2708"/>
    </row>
    <row r="523" spans="2:18" ht="15.95" hidden="1" customHeight="1">
      <c r="B523" s="2708"/>
      <c r="C523" s="51"/>
      <c r="D523" s="35"/>
      <c r="E523" s="2708"/>
      <c r="F523" s="2708"/>
      <c r="G523" s="2708"/>
      <c r="H523" s="2708"/>
      <c r="I523" s="2708"/>
      <c r="J523" s="2708"/>
      <c r="K523" s="102"/>
      <c r="L523" s="2708"/>
      <c r="M523" s="102"/>
      <c r="N523" s="83"/>
      <c r="O523" s="102"/>
      <c r="P523" s="102"/>
      <c r="Q523" s="102"/>
      <c r="R523" s="2708"/>
    </row>
    <row r="524" spans="2:18" ht="15.95" hidden="1" customHeight="1">
      <c r="B524" s="2708"/>
      <c r="C524" s="51"/>
      <c r="D524" s="35"/>
      <c r="E524" s="2708"/>
      <c r="F524" s="2708"/>
      <c r="G524" s="2708"/>
      <c r="H524" s="2708"/>
      <c r="I524" s="2708"/>
      <c r="J524" s="2708"/>
      <c r="K524" s="102"/>
      <c r="L524" s="2708"/>
      <c r="M524" s="102"/>
      <c r="N524" s="83"/>
      <c r="O524" s="102"/>
      <c r="P524" s="102"/>
      <c r="Q524" s="102"/>
      <c r="R524" s="2708"/>
    </row>
    <row r="525" spans="2:18" ht="15.95" hidden="1" customHeight="1">
      <c r="B525" s="2708"/>
      <c r="C525" s="51"/>
      <c r="D525" s="35"/>
      <c r="E525" s="2708"/>
      <c r="F525" s="2708"/>
      <c r="G525" s="2708"/>
      <c r="H525" s="2708"/>
      <c r="I525" s="2708"/>
      <c r="J525" s="2708"/>
      <c r="K525" s="102"/>
      <c r="L525" s="2708"/>
      <c r="M525" s="102"/>
      <c r="N525" s="83"/>
      <c r="O525" s="102"/>
      <c r="P525" s="102"/>
      <c r="Q525" s="102"/>
      <c r="R525" s="2708"/>
    </row>
    <row r="526" spans="2:18" ht="15.95" hidden="1" customHeight="1">
      <c r="B526" s="2708"/>
      <c r="C526" s="51"/>
      <c r="D526" s="35"/>
      <c r="E526" s="2708"/>
      <c r="F526" s="2708"/>
      <c r="G526" s="2708"/>
      <c r="H526" s="2708"/>
      <c r="I526" s="2708"/>
      <c r="J526" s="2708"/>
      <c r="K526" s="102"/>
      <c r="L526" s="2708"/>
      <c r="M526" s="102"/>
      <c r="N526" s="83"/>
      <c r="O526" s="102"/>
      <c r="P526" s="102"/>
      <c r="Q526" s="102"/>
      <c r="R526" s="2708"/>
    </row>
    <row r="527" spans="2:18" ht="15.95" hidden="1" customHeight="1">
      <c r="B527" s="2708"/>
      <c r="C527" s="51"/>
      <c r="D527" s="35"/>
      <c r="E527" s="2708"/>
      <c r="F527" s="2708"/>
      <c r="G527" s="2708"/>
      <c r="H527" s="2708"/>
      <c r="I527" s="2708"/>
      <c r="J527" s="2708"/>
      <c r="K527" s="102"/>
      <c r="L527" s="2708"/>
      <c r="M527" s="102"/>
      <c r="N527" s="83"/>
      <c r="O527" s="102"/>
      <c r="P527" s="102"/>
      <c r="Q527" s="102"/>
      <c r="R527" s="2708"/>
    </row>
    <row r="528" spans="2:18" ht="15.95" hidden="1" customHeight="1">
      <c r="B528" s="2708"/>
      <c r="C528" s="51"/>
      <c r="D528" s="35"/>
      <c r="E528" s="2708"/>
      <c r="F528" s="2708"/>
      <c r="G528" s="2708"/>
      <c r="H528" s="2708"/>
      <c r="I528" s="2708"/>
      <c r="J528" s="2708"/>
      <c r="K528" s="102"/>
      <c r="L528" s="2708"/>
      <c r="M528" s="102"/>
      <c r="N528" s="83"/>
      <c r="O528" s="102"/>
      <c r="P528" s="102"/>
      <c r="Q528" s="102"/>
      <c r="R528" s="2708"/>
    </row>
    <row r="529" spans="2:18" ht="15.95" hidden="1" customHeight="1">
      <c r="B529" s="2708"/>
      <c r="C529" s="51"/>
      <c r="D529" s="35"/>
      <c r="E529" s="2708"/>
      <c r="F529" s="2708"/>
      <c r="G529" s="2708"/>
      <c r="H529" s="2708"/>
      <c r="I529" s="2708"/>
      <c r="J529" s="2708"/>
      <c r="K529" s="102"/>
      <c r="L529" s="2708"/>
      <c r="M529" s="102"/>
      <c r="N529" s="83"/>
      <c r="O529" s="102"/>
      <c r="P529" s="102"/>
      <c r="Q529" s="102"/>
      <c r="R529" s="2708"/>
    </row>
    <row r="530" spans="2:18" ht="15.95" hidden="1" customHeight="1">
      <c r="B530" s="2708"/>
      <c r="C530" s="51"/>
      <c r="D530" s="35"/>
      <c r="E530" s="2708"/>
      <c r="F530" s="2708"/>
      <c r="G530" s="2708"/>
      <c r="H530" s="2708"/>
      <c r="I530" s="2708"/>
      <c r="J530" s="2708"/>
      <c r="K530" s="102"/>
      <c r="L530" s="2708"/>
      <c r="M530" s="102"/>
      <c r="N530" s="83"/>
      <c r="O530" s="102"/>
      <c r="P530" s="102"/>
      <c r="Q530" s="102"/>
      <c r="R530" s="2708"/>
    </row>
    <row r="531" spans="2:18" ht="15.95" hidden="1" customHeight="1">
      <c r="B531" s="2708"/>
      <c r="C531" s="51"/>
      <c r="D531" s="35"/>
      <c r="E531" s="2708"/>
      <c r="F531" s="2708"/>
      <c r="G531" s="2708"/>
      <c r="H531" s="2708"/>
      <c r="I531" s="2708"/>
      <c r="J531" s="2708"/>
      <c r="K531" s="102"/>
      <c r="L531" s="2708"/>
      <c r="M531" s="102"/>
      <c r="N531" s="83"/>
      <c r="O531" s="102"/>
      <c r="P531" s="102"/>
      <c r="Q531" s="102"/>
      <c r="R531" s="2708"/>
    </row>
    <row r="532" spans="2:18" ht="15.95" hidden="1" customHeight="1">
      <c r="B532" s="2708"/>
      <c r="C532" s="51"/>
      <c r="D532" s="35"/>
      <c r="E532" s="2708"/>
      <c r="F532" s="2708"/>
      <c r="G532" s="2708"/>
      <c r="H532" s="2708"/>
      <c r="I532" s="2708"/>
      <c r="J532" s="2708"/>
      <c r="K532" s="102"/>
      <c r="L532" s="2708"/>
      <c r="M532" s="102"/>
      <c r="N532" s="83"/>
      <c r="O532" s="102"/>
      <c r="P532" s="102"/>
      <c r="Q532" s="102"/>
      <c r="R532" s="2708"/>
    </row>
    <row r="533" spans="2:18" ht="15.95" hidden="1" customHeight="1">
      <c r="B533" s="2708"/>
      <c r="C533" s="51"/>
      <c r="D533" s="35"/>
      <c r="E533" s="2708"/>
      <c r="F533" s="2708"/>
      <c r="G533" s="2708"/>
      <c r="H533" s="2708"/>
      <c r="I533" s="2708"/>
      <c r="J533" s="2708"/>
      <c r="K533" s="102"/>
      <c r="L533" s="2708"/>
      <c r="M533" s="102"/>
      <c r="N533" s="83"/>
      <c r="O533" s="102"/>
      <c r="P533" s="102"/>
      <c r="Q533" s="102"/>
      <c r="R533" s="2708"/>
    </row>
    <row r="534" spans="2:18" ht="15.95" hidden="1" customHeight="1">
      <c r="B534" s="2708"/>
      <c r="C534" s="51"/>
      <c r="D534" s="35"/>
      <c r="E534" s="2708"/>
      <c r="F534" s="2708"/>
      <c r="G534" s="2708"/>
      <c r="H534" s="2708"/>
      <c r="I534" s="2708"/>
      <c r="J534" s="2708"/>
      <c r="K534" s="102"/>
      <c r="L534" s="2708"/>
      <c r="M534" s="102"/>
      <c r="N534" s="83"/>
      <c r="O534" s="102"/>
      <c r="P534" s="102"/>
      <c r="Q534" s="102"/>
      <c r="R534" s="2708"/>
    </row>
    <row r="535" spans="2:18" ht="15.95" hidden="1" customHeight="1">
      <c r="B535" s="2708"/>
      <c r="C535" s="51"/>
      <c r="D535" s="35"/>
      <c r="E535" s="2708"/>
      <c r="F535" s="2708"/>
      <c r="G535" s="2708"/>
      <c r="H535" s="2708"/>
      <c r="I535" s="2708"/>
      <c r="J535" s="2708"/>
      <c r="K535" s="102"/>
      <c r="L535" s="2708"/>
      <c r="M535" s="102"/>
      <c r="N535" s="83"/>
      <c r="O535" s="102"/>
      <c r="P535" s="102"/>
      <c r="Q535" s="102"/>
      <c r="R535" s="2708"/>
    </row>
    <row r="536" spans="2:18" ht="15.95" hidden="1" customHeight="1">
      <c r="B536" s="2708"/>
      <c r="C536" s="51"/>
      <c r="D536" s="35"/>
      <c r="E536" s="2708"/>
      <c r="F536" s="2708"/>
      <c r="G536" s="2708"/>
      <c r="H536" s="2708"/>
      <c r="I536" s="2708"/>
      <c r="J536" s="2708"/>
      <c r="K536" s="102"/>
      <c r="L536" s="2708"/>
      <c r="M536" s="102"/>
      <c r="N536" s="83"/>
      <c r="O536" s="102"/>
      <c r="P536" s="102"/>
      <c r="Q536" s="102"/>
      <c r="R536" s="2708"/>
    </row>
    <row r="537" spans="2:18" ht="15.95" hidden="1" customHeight="1">
      <c r="B537" s="2708"/>
      <c r="C537" s="51"/>
      <c r="D537" s="35"/>
      <c r="E537" s="2708"/>
      <c r="F537" s="2708"/>
      <c r="G537" s="2708"/>
      <c r="H537" s="2708"/>
      <c r="I537" s="2708"/>
      <c r="J537" s="2708"/>
      <c r="K537" s="102"/>
      <c r="L537" s="2708"/>
      <c r="M537" s="102"/>
      <c r="N537" s="83"/>
      <c r="O537" s="102"/>
      <c r="P537" s="102"/>
      <c r="Q537" s="102"/>
      <c r="R537" s="2708"/>
    </row>
    <row r="538" spans="2:18" ht="15.95" hidden="1" customHeight="1">
      <c r="B538" s="2708"/>
      <c r="C538" s="51"/>
      <c r="D538" s="35"/>
      <c r="E538" s="2708"/>
      <c r="F538" s="2708"/>
      <c r="G538" s="2708"/>
      <c r="H538" s="2708"/>
      <c r="I538" s="2708"/>
      <c r="J538" s="2708"/>
      <c r="K538" s="102"/>
      <c r="L538" s="2708"/>
      <c r="M538" s="102"/>
      <c r="N538" s="83"/>
      <c r="O538" s="102"/>
      <c r="P538" s="102"/>
      <c r="Q538" s="102"/>
      <c r="R538" s="2708"/>
    </row>
    <row r="539" spans="2:18" ht="15.95" hidden="1" customHeight="1">
      <c r="B539" s="2708"/>
      <c r="C539" s="51"/>
      <c r="D539" s="35"/>
      <c r="E539" s="2708"/>
      <c r="F539" s="2708"/>
      <c r="G539" s="2708"/>
      <c r="H539" s="2708"/>
      <c r="I539" s="2708"/>
      <c r="J539" s="2708"/>
      <c r="K539" s="102"/>
      <c r="L539" s="2708"/>
      <c r="M539" s="102"/>
      <c r="N539" s="83"/>
      <c r="O539" s="102"/>
      <c r="P539" s="102"/>
      <c r="Q539" s="102"/>
      <c r="R539" s="2708"/>
    </row>
    <row r="540" spans="2:18" ht="15.95" hidden="1" customHeight="1">
      <c r="B540" s="2708"/>
      <c r="C540" s="51"/>
      <c r="D540" s="35"/>
      <c r="E540" s="2708"/>
      <c r="F540" s="2708"/>
      <c r="G540" s="2708"/>
      <c r="H540" s="2708"/>
      <c r="I540" s="2708"/>
      <c r="J540" s="2708"/>
      <c r="K540" s="102"/>
      <c r="L540" s="2708"/>
      <c r="M540" s="102"/>
      <c r="N540" s="83"/>
      <c r="O540" s="102"/>
      <c r="P540" s="102"/>
      <c r="Q540" s="102"/>
      <c r="R540" s="2708"/>
    </row>
    <row r="541" spans="2:18" ht="15.95" hidden="1" customHeight="1">
      <c r="B541" s="2708"/>
      <c r="C541" s="51"/>
      <c r="D541" s="35"/>
      <c r="E541" s="2708"/>
      <c r="F541" s="2708"/>
      <c r="G541" s="2708"/>
      <c r="H541" s="2708"/>
      <c r="I541" s="2708"/>
      <c r="J541" s="2708"/>
      <c r="K541" s="102"/>
      <c r="L541" s="2708"/>
      <c r="M541" s="102"/>
      <c r="N541" s="83"/>
      <c r="O541" s="102"/>
      <c r="P541" s="102"/>
      <c r="Q541" s="102"/>
      <c r="R541" s="2708"/>
    </row>
    <row r="542" spans="2:18" ht="15.95" hidden="1" customHeight="1">
      <c r="B542" s="2708"/>
      <c r="C542" s="51"/>
      <c r="D542" s="35"/>
      <c r="E542" s="2708"/>
      <c r="F542" s="2708"/>
      <c r="G542" s="2708"/>
      <c r="H542" s="2708"/>
      <c r="I542" s="2708"/>
      <c r="J542" s="2708"/>
      <c r="K542" s="102"/>
      <c r="L542" s="2708"/>
      <c r="M542" s="102"/>
      <c r="N542" s="83"/>
      <c r="O542" s="102"/>
      <c r="P542" s="102"/>
      <c r="Q542" s="102"/>
      <c r="R542" s="2708"/>
    </row>
    <row r="543" spans="2:18" ht="15.95" hidden="1" customHeight="1">
      <c r="B543" s="2708"/>
      <c r="C543" s="51"/>
      <c r="D543" s="35"/>
      <c r="E543" s="2708"/>
      <c r="F543" s="2708"/>
      <c r="G543" s="2708"/>
      <c r="H543" s="2708"/>
      <c r="I543" s="2708"/>
      <c r="J543" s="2708"/>
      <c r="K543" s="102"/>
      <c r="L543" s="2708"/>
      <c r="M543" s="102"/>
      <c r="N543" s="83"/>
      <c r="O543" s="102"/>
      <c r="P543" s="102"/>
      <c r="Q543" s="102"/>
      <c r="R543" s="2708"/>
    </row>
    <row r="544" spans="2:18" ht="15.95" hidden="1" customHeight="1">
      <c r="B544" s="2708"/>
      <c r="C544" s="51"/>
      <c r="D544" s="35"/>
      <c r="E544" s="2708"/>
      <c r="F544" s="2708"/>
      <c r="G544" s="2708"/>
      <c r="H544" s="2708"/>
      <c r="I544" s="2708"/>
      <c r="J544" s="2708"/>
      <c r="K544" s="102"/>
      <c r="L544" s="2708"/>
      <c r="M544" s="102"/>
      <c r="N544" s="83"/>
      <c r="O544" s="102"/>
      <c r="P544" s="102"/>
      <c r="Q544" s="102"/>
      <c r="R544" s="2708"/>
    </row>
    <row r="545" spans="2:18" ht="15.95" hidden="1" customHeight="1">
      <c r="B545" s="2708"/>
      <c r="C545" s="51"/>
      <c r="D545" s="35"/>
      <c r="E545" s="2708"/>
      <c r="F545" s="2708"/>
      <c r="G545" s="2708"/>
      <c r="H545" s="2708"/>
      <c r="I545" s="2708"/>
      <c r="J545" s="2708"/>
      <c r="K545" s="102"/>
      <c r="L545" s="2708"/>
      <c r="M545" s="102"/>
      <c r="N545" s="83"/>
      <c r="O545" s="102"/>
      <c r="P545" s="102"/>
      <c r="Q545" s="102"/>
      <c r="R545" s="2708"/>
    </row>
    <row r="546" spans="2:18" ht="15.95" hidden="1" customHeight="1">
      <c r="B546" s="2708"/>
      <c r="C546" s="51"/>
      <c r="D546" s="35"/>
      <c r="E546" s="2708"/>
      <c r="F546" s="2708"/>
      <c r="G546" s="2708"/>
      <c r="H546" s="2708"/>
      <c r="I546" s="2708"/>
      <c r="J546" s="2708"/>
      <c r="K546" s="102"/>
      <c r="L546" s="2708"/>
      <c r="M546" s="102"/>
      <c r="N546" s="83"/>
      <c r="O546" s="102"/>
      <c r="P546" s="102"/>
      <c r="Q546" s="102"/>
      <c r="R546" s="2708"/>
    </row>
    <row r="547" spans="2:18" ht="15.95" hidden="1" customHeight="1">
      <c r="B547" s="2708"/>
      <c r="C547" s="51"/>
      <c r="D547" s="35"/>
      <c r="E547" s="2708"/>
      <c r="F547" s="2708"/>
      <c r="G547" s="2708"/>
      <c r="H547" s="2708"/>
      <c r="I547" s="2708"/>
      <c r="J547" s="2708"/>
      <c r="K547" s="102"/>
      <c r="L547" s="2708"/>
      <c r="M547" s="102"/>
      <c r="N547" s="83"/>
      <c r="O547" s="102"/>
      <c r="P547" s="102"/>
      <c r="Q547" s="102"/>
      <c r="R547" s="2708"/>
    </row>
    <row r="548" spans="2:18" ht="15.95" hidden="1" customHeight="1">
      <c r="B548" s="2708"/>
      <c r="C548" s="51"/>
      <c r="D548" s="35"/>
      <c r="E548" s="2708"/>
      <c r="F548" s="2708"/>
      <c r="G548" s="2708"/>
      <c r="H548" s="2708"/>
      <c r="I548" s="2708"/>
      <c r="J548" s="2708"/>
      <c r="K548" s="102"/>
      <c r="L548" s="2708"/>
      <c r="M548" s="102"/>
      <c r="N548" s="83"/>
      <c r="O548" s="102"/>
      <c r="P548" s="102"/>
      <c r="Q548" s="102"/>
      <c r="R548" s="2708"/>
    </row>
    <row r="549" spans="2:18" ht="15.95" hidden="1" customHeight="1">
      <c r="B549" s="2708"/>
      <c r="C549" s="51"/>
      <c r="D549" s="35"/>
      <c r="E549" s="2708"/>
      <c r="F549" s="2708"/>
      <c r="G549" s="2708"/>
      <c r="H549" s="2708"/>
      <c r="I549" s="2708"/>
      <c r="J549" s="2708"/>
      <c r="K549" s="102"/>
      <c r="L549" s="2708"/>
      <c r="M549" s="102"/>
      <c r="N549" s="83"/>
      <c r="O549" s="102"/>
      <c r="P549" s="102"/>
      <c r="Q549" s="102"/>
      <c r="R549" s="2708"/>
    </row>
    <row r="550" spans="2:18" ht="15.95" hidden="1" customHeight="1">
      <c r="B550" s="2708"/>
      <c r="C550" s="51"/>
      <c r="D550" s="35"/>
      <c r="E550" s="2708"/>
      <c r="F550" s="2708"/>
      <c r="G550" s="2708"/>
      <c r="H550" s="2708"/>
      <c r="I550" s="2708"/>
      <c r="J550" s="2708"/>
      <c r="K550" s="102"/>
      <c r="L550" s="2708"/>
      <c r="M550" s="102"/>
      <c r="N550" s="83"/>
      <c r="O550" s="102"/>
      <c r="P550" s="102"/>
      <c r="Q550" s="102"/>
      <c r="R550" s="2708"/>
    </row>
    <row r="551" spans="2:18" ht="15.95" hidden="1" customHeight="1">
      <c r="B551" s="2708"/>
      <c r="C551" s="51"/>
      <c r="D551" s="35"/>
      <c r="E551" s="2708"/>
      <c r="F551" s="2708"/>
      <c r="G551" s="2708"/>
      <c r="H551" s="2708"/>
      <c r="I551" s="2708"/>
      <c r="J551" s="2708"/>
      <c r="K551" s="102"/>
      <c r="L551" s="2708"/>
      <c r="M551" s="102"/>
      <c r="N551" s="83"/>
      <c r="O551" s="102"/>
      <c r="P551" s="102"/>
      <c r="Q551" s="102"/>
      <c r="R551" s="2708"/>
    </row>
    <row r="552" spans="2:18" ht="15.95" hidden="1" customHeight="1">
      <c r="B552" s="2708"/>
      <c r="C552" s="51"/>
      <c r="D552" s="35"/>
      <c r="E552" s="2708"/>
      <c r="F552" s="2708"/>
      <c r="G552" s="2708"/>
      <c r="H552" s="2708"/>
      <c r="I552" s="2708"/>
      <c r="J552" s="2708"/>
      <c r="K552" s="102"/>
      <c r="L552" s="2708"/>
      <c r="M552" s="102"/>
      <c r="N552" s="83"/>
      <c r="O552" s="102"/>
      <c r="P552" s="102"/>
      <c r="Q552" s="102"/>
      <c r="R552" s="2708"/>
    </row>
    <row r="553" spans="2:18" ht="15.95" hidden="1" customHeight="1">
      <c r="B553" s="2708"/>
      <c r="C553" s="51"/>
      <c r="D553" s="35"/>
      <c r="E553" s="2708"/>
      <c r="F553" s="2708"/>
      <c r="G553" s="2708"/>
      <c r="H553" s="2708"/>
      <c r="I553" s="2708"/>
      <c r="J553" s="2708"/>
      <c r="K553" s="102"/>
      <c r="L553" s="2708"/>
      <c r="M553" s="102"/>
      <c r="N553" s="83"/>
      <c r="O553" s="102"/>
      <c r="P553" s="102"/>
      <c r="Q553" s="102"/>
      <c r="R553" s="2708"/>
    </row>
    <row r="554" spans="2:18" ht="15.95" hidden="1" customHeight="1">
      <c r="B554" s="2708"/>
      <c r="C554" s="51"/>
      <c r="D554" s="35"/>
      <c r="E554" s="2708"/>
      <c r="F554" s="2708"/>
      <c r="G554" s="2708"/>
      <c r="H554" s="2708"/>
      <c r="I554" s="2708"/>
      <c r="J554" s="2708"/>
      <c r="K554" s="102"/>
      <c r="L554" s="2708"/>
      <c r="M554" s="102"/>
      <c r="N554" s="83"/>
      <c r="O554" s="102"/>
      <c r="P554" s="102"/>
      <c r="Q554" s="102"/>
      <c r="R554" s="2708"/>
    </row>
    <row r="555" spans="2:18" ht="15.95" hidden="1" customHeight="1">
      <c r="B555" s="2708"/>
      <c r="C555" s="51"/>
      <c r="D555" s="35"/>
      <c r="E555" s="2708"/>
      <c r="F555" s="2708"/>
      <c r="G555" s="2708"/>
      <c r="H555" s="2708"/>
      <c r="I555" s="2708"/>
      <c r="J555" s="2708"/>
      <c r="K555" s="102"/>
      <c r="L555" s="2708"/>
      <c r="M555" s="102"/>
      <c r="N555" s="83"/>
      <c r="O555" s="102"/>
      <c r="P555" s="102"/>
      <c r="Q555" s="102"/>
      <c r="R555" s="2708"/>
    </row>
    <row r="556" spans="2:18" ht="15.95" hidden="1" customHeight="1">
      <c r="B556" s="2708"/>
      <c r="C556" s="51"/>
      <c r="D556" s="35"/>
      <c r="E556" s="2708"/>
      <c r="F556" s="2708"/>
      <c r="G556" s="2708"/>
      <c r="H556" s="2708"/>
      <c r="I556" s="2708"/>
      <c r="J556" s="2708"/>
      <c r="K556" s="102"/>
      <c r="L556" s="2708"/>
      <c r="M556" s="102"/>
      <c r="N556" s="83"/>
      <c r="O556" s="102"/>
      <c r="P556" s="102"/>
      <c r="Q556" s="102"/>
      <c r="R556" s="2708"/>
    </row>
    <row r="557" spans="2:18" ht="15.95" hidden="1" customHeight="1">
      <c r="B557" s="2708"/>
      <c r="C557" s="51"/>
      <c r="D557" s="35"/>
      <c r="E557" s="2708"/>
      <c r="F557" s="2708"/>
      <c r="G557" s="2708"/>
      <c r="H557" s="2708"/>
      <c r="I557" s="2708"/>
      <c r="J557" s="2708"/>
      <c r="K557" s="102"/>
      <c r="L557" s="2708"/>
      <c r="M557" s="102"/>
      <c r="N557" s="83"/>
      <c r="O557" s="102"/>
      <c r="P557" s="102"/>
      <c r="Q557" s="102"/>
      <c r="R557" s="2708"/>
    </row>
    <row r="558" spans="2:18" ht="15.95" hidden="1" customHeight="1">
      <c r="B558" s="2708"/>
      <c r="C558" s="51"/>
      <c r="D558" s="35"/>
      <c r="E558" s="2708"/>
      <c r="F558" s="2708"/>
      <c r="G558" s="2708"/>
      <c r="H558" s="2708"/>
      <c r="I558" s="2708"/>
      <c r="J558" s="2708"/>
      <c r="K558" s="102"/>
      <c r="L558" s="2708"/>
      <c r="M558" s="102"/>
      <c r="N558" s="83"/>
      <c r="O558" s="102"/>
      <c r="P558" s="102"/>
      <c r="Q558" s="102"/>
      <c r="R558" s="2708"/>
    </row>
    <row r="559" spans="2:18" ht="15.95" hidden="1" customHeight="1">
      <c r="B559" s="2708"/>
      <c r="C559" s="51"/>
      <c r="D559" s="35"/>
      <c r="E559" s="2708"/>
      <c r="F559" s="2708"/>
      <c r="G559" s="2708"/>
      <c r="H559" s="2708"/>
      <c r="I559" s="2708"/>
      <c r="J559" s="2708"/>
      <c r="K559" s="102"/>
      <c r="L559" s="2708"/>
      <c r="M559" s="102"/>
      <c r="N559" s="83"/>
      <c r="O559" s="102"/>
      <c r="P559" s="102"/>
      <c r="Q559" s="102"/>
      <c r="R559" s="2708"/>
    </row>
    <row r="560" spans="2:18" ht="15.95" hidden="1" customHeight="1">
      <c r="B560" s="2708"/>
      <c r="C560" s="51"/>
      <c r="D560" s="35"/>
      <c r="E560" s="2708"/>
      <c r="F560" s="2708"/>
      <c r="G560" s="2708"/>
      <c r="H560" s="2708"/>
      <c r="I560" s="2708"/>
      <c r="J560" s="2708"/>
      <c r="K560" s="102"/>
      <c r="L560" s="2708"/>
      <c r="M560" s="102"/>
      <c r="N560" s="83"/>
      <c r="O560" s="102"/>
      <c r="P560" s="102"/>
      <c r="Q560" s="102"/>
      <c r="R560" s="2708"/>
    </row>
    <row r="561" spans="2:18" ht="15.95" hidden="1" customHeight="1">
      <c r="B561" s="2708"/>
      <c r="C561" s="51"/>
      <c r="D561" s="35"/>
      <c r="E561" s="2708"/>
      <c r="F561" s="2708"/>
      <c r="G561" s="2708"/>
      <c r="H561" s="2708"/>
      <c r="I561" s="2708"/>
      <c r="J561" s="2708"/>
      <c r="K561" s="102"/>
      <c r="L561" s="2708"/>
      <c r="M561" s="102"/>
      <c r="N561" s="83"/>
      <c r="O561" s="102"/>
      <c r="P561" s="102"/>
      <c r="Q561" s="102"/>
      <c r="R561" s="2708"/>
    </row>
    <row r="562" spans="2:18" ht="15.95" customHeight="1">
      <c r="B562" s="2708"/>
      <c r="C562" s="51"/>
      <c r="D562" s="35"/>
      <c r="E562" s="2708"/>
      <c r="F562" s="2708"/>
      <c r="G562" s="2708"/>
      <c r="H562" s="2708"/>
      <c r="I562" s="2708"/>
      <c r="J562" s="2708"/>
      <c r="K562" s="102"/>
      <c r="L562" s="2708"/>
      <c r="M562" s="102"/>
      <c r="N562" s="83"/>
      <c r="O562" s="102"/>
      <c r="P562" s="102"/>
      <c r="Q562" s="102"/>
      <c r="R562" s="2708"/>
    </row>
    <row r="563" spans="2:18" ht="15.95" customHeight="1">
      <c r="B563" s="2708"/>
      <c r="C563" s="51"/>
      <c r="D563" s="35"/>
      <c r="E563" s="2708"/>
      <c r="F563" s="2708"/>
      <c r="G563" s="2708"/>
      <c r="H563" s="2708"/>
      <c r="I563" s="2708"/>
      <c r="J563" s="2708"/>
      <c r="K563" s="102"/>
      <c r="L563" s="2708"/>
      <c r="M563" s="102"/>
      <c r="N563" s="83"/>
      <c r="O563" s="102"/>
      <c r="P563" s="102"/>
      <c r="Q563" s="102"/>
      <c r="R563" s="2708"/>
    </row>
    <row r="564" spans="2:18" ht="15.95" customHeight="1">
      <c r="B564" s="2708"/>
      <c r="C564" s="51"/>
      <c r="D564" s="35"/>
      <c r="E564" s="2708"/>
      <c r="F564" s="2708"/>
      <c r="G564" s="2708"/>
      <c r="H564" s="2708"/>
      <c r="I564" s="2708"/>
      <c r="J564" s="2708"/>
      <c r="K564" s="102"/>
      <c r="L564" s="2708"/>
      <c r="M564" s="102"/>
      <c r="N564" s="83"/>
      <c r="O564" s="102"/>
      <c r="P564" s="102"/>
      <c r="Q564" s="102"/>
      <c r="R564" s="2708"/>
    </row>
    <row r="565" spans="2:18" ht="15.95" customHeight="1">
      <c r="B565" s="2708"/>
      <c r="C565" s="51"/>
      <c r="D565" s="35"/>
      <c r="E565" s="2708"/>
      <c r="F565" s="2708"/>
      <c r="G565" s="2708"/>
      <c r="H565" s="2708"/>
      <c r="I565" s="2708"/>
      <c r="J565" s="2708"/>
      <c r="K565" s="102"/>
      <c r="L565" s="2708"/>
      <c r="M565" s="102"/>
      <c r="N565" s="83"/>
      <c r="O565" s="102"/>
      <c r="P565" s="102"/>
      <c r="Q565" s="102"/>
      <c r="R565" s="2708"/>
    </row>
    <row r="566" spans="2:18" ht="15.95" customHeight="1">
      <c r="B566" s="2708"/>
      <c r="C566" s="51"/>
      <c r="D566" s="35"/>
      <c r="E566" s="2708"/>
      <c r="F566" s="2708"/>
      <c r="G566" s="2708"/>
      <c r="H566" s="2708"/>
      <c r="I566" s="2708"/>
      <c r="J566" s="2708"/>
      <c r="K566" s="102"/>
      <c r="L566" s="2708"/>
      <c r="M566" s="102"/>
      <c r="N566" s="83"/>
      <c r="O566" s="102"/>
      <c r="P566" s="102"/>
      <c r="Q566" s="102"/>
      <c r="R566" s="2708"/>
    </row>
    <row r="567" spans="2:18" ht="15.95" customHeight="1">
      <c r="B567" s="2708"/>
      <c r="C567" s="51"/>
      <c r="D567" s="35"/>
      <c r="E567" s="2708"/>
      <c r="F567" s="2708"/>
      <c r="G567" s="2708"/>
      <c r="H567" s="2708"/>
      <c r="I567" s="2708"/>
      <c r="J567" s="2708"/>
      <c r="K567" s="102"/>
      <c r="L567" s="2708"/>
      <c r="M567" s="102"/>
      <c r="N567" s="83"/>
      <c r="O567" s="102"/>
      <c r="P567" s="102"/>
      <c r="Q567" s="102"/>
      <c r="R567" s="2708"/>
    </row>
    <row r="568" spans="2:18" ht="15.95" customHeight="1">
      <c r="B568" s="2708"/>
      <c r="C568" s="51"/>
      <c r="D568" s="35"/>
      <c r="E568" s="2708"/>
      <c r="F568" s="2708"/>
      <c r="G568" s="2708"/>
      <c r="H568" s="2708"/>
      <c r="I568" s="2708"/>
      <c r="J568" s="2708"/>
      <c r="K568" s="102"/>
      <c r="L568" s="2708"/>
      <c r="M568" s="102"/>
      <c r="N568" s="83"/>
      <c r="O568" s="102"/>
      <c r="P568" s="102"/>
      <c r="Q568" s="102"/>
      <c r="R568" s="2708"/>
    </row>
    <row r="569" spans="2:18" ht="15.95" customHeight="1">
      <c r="B569" s="2708"/>
      <c r="C569" s="2708"/>
      <c r="D569" s="35"/>
      <c r="E569" s="2708"/>
      <c r="F569" s="2708"/>
      <c r="G569" s="2708"/>
      <c r="H569" s="2708"/>
      <c r="I569" s="2708"/>
      <c r="J569" s="2708"/>
      <c r="K569" s="102"/>
      <c r="L569" s="2708"/>
      <c r="M569" s="102"/>
      <c r="N569" s="83"/>
      <c r="O569" s="102"/>
      <c r="P569" s="102"/>
      <c r="Q569" s="102"/>
      <c r="R569" s="2708"/>
    </row>
    <row r="570" spans="2:18" ht="15.95" customHeight="1">
      <c r="B570" s="2708"/>
      <c r="C570" s="2708"/>
      <c r="D570" s="35"/>
      <c r="E570" s="2708"/>
      <c r="F570" s="2708"/>
      <c r="G570" s="2708"/>
      <c r="H570" s="2708"/>
      <c r="I570" s="2708"/>
      <c r="J570" s="2708"/>
      <c r="K570" s="102"/>
      <c r="L570" s="2708"/>
      <c r="M570" s="102"/>
      <c r="N570" s="83"/>
      <c r="O570" s="102"/>
      <c r="P570" s="102"/>
      <c r="Q570" s="102"/>
      <c r="R570" s="2708"/>
    </row>
    <row r="571" spans="2:18" ht="15.95" customHeight="1">
      <c r="B571" s="2708"/>
      <c r="C571" s="2708"/>
      <c r="D571" s="35"/>
      <c r="E571" s="2708"/>
      <c r="F571" s="2708"/>
      <c r="G571" s="2708"/>
      <c r="H571" s="2708"/>
      <c r="I571" s="2708"/>
      <c r="J571" s="2708"/>
      <c r="K571" s="102"/>
      <c r="L571" s="2708"/>
      <c r="M571" s="102"/>
      <c r="N571" s="83"/>
      <c r="O571" s="102"/>
      <c r="P571" s="102"/>
      <c r="Q571" s="102"/>
      <c r="R571" s="2708"/>
    </row>
    <row r="572" spans="2:18" ht="15.95" customHeight="1">
      <c r="B572" s="2708"/>
      <c r="C572" s="2708"/>
      <c r="D572" s="35"/>
      <c r="E572" s="2708"/>
      <c r="F572" s="2708"/>
      <c r="G572" s="2708"/>
      <c r="H572" s="2708"/>
      <c r="I572" s="2708"/>
      <c r="J572" s="2708"/>
      <c r="K572" s="102"/>
      <c r="L572" s="2708"/>
      <c r="M572" s="102"/>
      <c r="N572" s="83"/>
      <c r="O572" s="102"/>
      <c r="P572" s="102"/>
      <c r="Q572" s="102"/>
      <c r="R572" s="2708"/>
    </row>
    <row r="573" spans="2:18" ht="15.95" customHeight="1">
      <c r="B573" s="2708"/>
      <c r="C573" s="2708"/>
      <c r="D573" s="35"/>
      <c r="E573" s="2708"/>
      <c r="F573" s="2708"/>
      <c r="G573" s="2708"/>
      <c r="H573" s="2708"/>
      <c r="I573" s="2708"/>
      <c r="J573" s="2708"/>
      <c r="K573" s="102"/>
      <c r="L573" s="2708"/>
      <c r="M573" s="102"/>
      <c r="N573" s="83"/>
      <c r="O573" s="102"/>
      <c r="P573" s="102"/>
      <c r="Q573" s="102"/>
      <c r="R573" s="2708"/>
    </row>
    <row r="574" spans="2:18" ht="15.95" customHeight="1">
      <c r="B574" s="2708"/>
      <c r="C574" s="2708"/>
      <c r="D574" s="35"/>
      <c r="E574" s="2708"/>
      <c r="F574" s="2708"/>
      <c r="G574" s="2708"/>
      <c r="H574" s="2708"/>
      <c r="I574" s="2708"/>
      <c r="J574" s="2708"/>
      <c r="K574" s="102"/>
      <c r="L574" s="2708"/>
      <c r="M574" s="102"/>
      <c r="N574" s="83"/>
      <c r="O574" s="102"/>
      <c r="P574" s="102"/>
      <c r="Q574" s="102"/>
      <c r="R574" s="2708"/>
    </row>
    <row r="575" spans="2:18" ht="15.95" customHeight="1">
      <c r="B575" s="2708"/>
      <c r="C575" s="2708"/>
      <c r="D575" s="35"/>
      <c r="E575" s="2708"/>
      <c r="F575" s="2708"/>
      <c r="G575" s="2708"/>
      <c r="H575" s="2708"/>
      <c r="I575" s="2708"/>
      <c r="J575" s="2708"/>
      <c r="K575" s="102"/>
      <c r="L575" s="2708"/>
      <c r="M575" s="102"/>
      <c r="N575" s="83"/>
      <c r="O575" s="102"/>
      <c r="P575" s="102"/>
      <c r="Q575" s="102"/>
      <c r="R575" s="2708"/>
    </row>
    <row r="576" spans="2:18" ht="15.95" customHeight="1">
      <c r="B576" s="2708"/>
      <c r="C576" s="2708"/>
      <c r="D576" s="35"/>
      <c r="E576" s="2708"/>
      <c r="F576" s="2708"/>
      <c r="G576" s="2708"/>
      <c r="H576" s="2708"/>
      <c r="I576" s="2708"/>
      <c r="J576" s="2708"/>
      <c r="K576" s="102"/>
      <c r="L576" s="2708"/>
      <c r="M576" s="102"/>
      <c r="N576" s="83"/>
      <c r="O576" s="102"/>
      <c r="P576" s="102"/>
      <c r="Q576" s="102"/>
      <c r="R576" s="2708"/>
    </row>
    <row r="577" spans="2:18" ht="15.95" customHeight="1">
      <c r="B577" s="2708"/>
      <c r="C577" s="2708"/>
      <c r="D577" s="35"/>
      <c r="E577" s="2708"/>
      <c r="F577" s="2708"/>
      <c r="G577" s="2708"/>
      <c r="H577" s="2708"/>
      <c r="I577" s="2708"/>
      <c r="J577" s="2708"/>
      <c r="K577" s="102"/>
      <c r="L577" s="2708"/>
      <c r="M577" s="102"/>
      <c r="N577" s="83"/>
      <c r="O577" s="102"/>
      <c r="P577" s="102"/>
      <c r="Q577" s="102"/>
      <c r="R577" s="2708"/>
    </row>
    <row r="578" spans="2:18" ht="15.95" customHeight="1">
      <c r="B578" s="2708"/>
      <c r="C578" s="2708"/>
      <c r="D578" s="35"/>
      <c r="E578" s="2708"/>
      <c r="F578" s="2708"/>
      <c r="G578" s="2708"/>
      <c r="H578" s="2708"/>
      <c r="I578" s="2708"/>
      <c r="J578" s="2708"/>
      <c r="K578" s="102"/>
      <c r="L578" s="2708"/>
      <c r="M578" s="102"/>
      <c r="N578" s="83"/>
      <c r="O578" s="102"/>
      <c r="P578" s="102"/>
      <c r="Q578" s="102"/>
      <c r="R578" s="2708"/>
    </row>
    <row r="579" spans="2:18" ht="15.95" customHeight="1">
      <c r="B579" s="2708"/>
      <c r="C579" s="2708"/>
      <c r="D579" s="35"/>
      <c r="E579" s="2708"/>
      <c r="F579" s="2708"/>
      <c r="G579" s="2708"/>
      <c r="H579" s="2708"/>
      <c r="I579" s="2708"/>
      <c r="J579" s="2708"/>
      <c r="K579" s="102"/>
      <c r="L579" s="2708"/>
      <c r="M579" s="102"/>
      <c r="N579" s="83"/>
      <c r="O579" s="102"/>
      <c r="P579" s="102"/>
      <c r="Q579" s="102"/>
      <c r="R579" s="2708"/>
    </row>
    <row r="580" spans="2:18" ht="15.95" customHeight="1">
      <c r="B580" s="2708"/>
      <c r="C580" s="2708"/>
      <c r="D580" s="35"/>
      <c r="E580" s="2708"/>
      <c r="F580" s="2708"/>
      <c r="G580" s="2708"/>
      <c r="H580" s="2708"/>
      <c r="I580" s="2708"/>
      <c r="J580" s="2708"/>
      <c r="K580" s="102"/>
      <c r="L580" s="2708"/>
      <c r="M580" s="102"/>
      <c r="N580" s="83"/>
      <c r="O580" s="102"/>
      <c r="P580" s="102"/>
      <c r="Q580" s="102"/>
      <c r="R580" s="2708"/>
    </row>
    <row r="581" spans="2:18" ht="15.95" customHeight="1">
      <c r="B581" s="2708"/>
      <c r="C581" s="2708"/>
      <c r="D581" s="35"/>
      <c r="E581" s="2708"/>
      <c r="F581" s="2708"/>
      <c r="G581" s="2708"/>
      <c r="H581" s="2708"/>
      <c r="I581" s="2708"/>
      <c r="J581" s="2708"/>
      <c r="K581" s="102"/>
      <c r="L581" s="2708"/>
      <c r="M581" s="102"/>
      <c r="N581" s="83"/>
      <c r="O581" s="102"/>
      <c r="P581" s="102"/>
      <c r="Q581" s="102"/>
      <c r="R581" s="2708"/>
    </row>
    <row r="582" spans="2:18" ht="15.95" customHeight="1">
      <c r="B582" s="2708"/>
      <c r="C582" s="2708"/>
      <c r="D582" s="35"/>
      <c r="E582" s="2708"/>
      <c r="F582" s="2708"/>
      <c r="G582" s="2708"/>
      <c r="H582" s="2708"/>
      <c r="I582" s="2708"/>
      <c r="J582" s="2708"/>
      <c r="K582" s="102"/>
      <c r="L582" s="2708"/>
      <c r="M582" s="102"/>
      <c r="N582" s="83"/>
      <c r="O582" s="102"/>
      <c r="P582" s="102"/>
      <c r="Q582" s="102"/>
      <c r="R582" s="2708"/>
    </row>
    <row r="583" spans="2:18" ht="15.95" customHeight="1">
      <c r="B583" s="2708"/>
      <c r="C583" s="2708"/>
      <c r="D583" s="35"/>
      <c r="E583" s="2708"/>
      <c r="F583" s="2708"/>
      <c r="G583" s="2708"/>
      <c r="H583" s="2708"/>
      <c r="I583" s="2708"/>
      <c r="J583" s="2708"/>
      <c r="K583" s="102"/>
      <c r="L583" s="2708"/>
      <c r="M583" s="102"/>
      <c r="N583" s="83"/>
      <c r="O583" s="102"/>
      <c r="P583" s="102"/>
      <c r="Q583" s="102"/>
      <c r="R583" s="2708"/>
    </row>
    <row r="584" spans="2:18" ht="15.95" customHeight="1">
      <c r="B584" s="2708"/>
      <c r="C584" s="2708"/>
      <c r="D584" s="35"/>
      <c r="E584" s="2708"/>
      <c r="F584" s="2708"/>
      <c r="G584" s="2708"/>
      <c r="H584" s="2708"/>
      <c r="I584" s="2708"/>
      <c r="J584" s="2708"/>
      <c r="K584" s="102"/>
      <c r="L584" s="2708"/>
      <c r="M584" s="102"/>
      <c r="N584" s="83"/>
      <c r="O584" s="102"/>
      <c r="P584" s="102"/>
      <c r="Q584" s="102"/>
      <c r="R584" s="2708"/>
    </row>
    <row r="585" spans="2:18" ht="15.95" customHeight="1">
      <c r="B585" s="2708"/>
      <c r="C585" s="2708"/>
      <c r="D585" s="35"/>
      <c r="E585" s="2708"/>
      <c r="F585" s="2708"/>
      <c r="G585" s="2708"/>
      <c r="H585" s="2708"/>
      <c r="I585" s="2708"/>
      <c r="J585" s="2708"/>
      <c r="K585" s="102"/>
      <c r="L585" s="2708"/>
      <c r="M585" s="102"/>
      <c r="N585" s="83"/>
      <c r="O585" s="102"/>
      <c r="P585" s="102"/>
      <c r="Q585" s="102"/>
      <c r="R585" s="2708"/>
    </row>
    <row r="586" spans="2:18" ht="15.95" customHeight="1">
      <c r="B586" s="2708"/>
      <c r="C586" s="2708"/>
      <c r="D586" s="35"/>
      <c r="E586" s="2708"/>
      <c r="F586" s="2708"/>
      <c r="G586" s="2708"/>
      <c r="H586" s="2708"/>
      <c r="I586" s="2708"/>
      <c r="J586" s="2708"/>
      <c r="K586" s="102"/>
      <c r="L586" s="2708"/>
      <c r="M586" s="102"/>
      <c r="N586" s="83"/>
      <c r="O586" s="102"/>
      <c r="P586" s="102"/>
      <c r="Q586" s="102"/>
      <c r="R586" s="2708"/>
    </row>
    <row r="587" spans="2:18" ht="15.95" customHeight="1">
      <c r="B587" s="2708"/>
      <c r="C587" s="2708"/>
      <c r="D587" s="35"/>
      <c r="E587" s="2708"/>
      <c r="F587" s="2708"/>
      <c r="G587" s="2708"/>
      <c r="H587" s="2708"/>
      <c r="I587" s="2708"/>
      <c r="J587" s="2708"/>
      <c r="K587" s="102"/>
      <c r="L587" s="2708"/>
      <c r="M587" s="102"/>
      <c r="N587" s="83"/>
      <c r="O587" s="102"/>
      <c r="P587" s="102"/>
      <c r="Q587" s="102"/>
      <c r="R587" s="2708"/>
    </row>
    <row r="588" spans="2:18" ht="15.95" customHeight="1">
      <c r="B588" s="2708"/>
      <c r="C588" s="2708"/>
      <c r="D588" s="35"/>
      <c r="E588" s="2708"/>
      <c r="F588" s="2708"/>
      <c r="G588" s="2708"/>
      <c r="H588" s="2708"/>
      <c r="I588" s="2708"/>
      <c r="J588" s="2708"/>
      <c r="K588" s="102"/>
      <c r="L588" s="2708"/>
      <c r="M588" s="102"/>
      <c r="N588" s="83"/>
      <c r="O588" s="102"/>
      <c r="P588" s="102"/>
      <c r="Q588" s="102"/>
      <c r="R588" s="2708"/>
    </row>
    <row r="589" spans="2:18" ht="15.95" customHeight="1">
      <c r="B589" s="2708"/>
      <c r="C589" s="2708"/>
      <c r="D589" s="35"/>
      <c r="E589" s="2708"/>
      <c r="F589" s="2708"/>
      <c r="G589" s="2708"/>
      <c r="H589" s="2708"/>
      <c r="I589" s="2708"/>
      <c r="J589" s="2708"/>
      <c r="K589" s="102"/>
      <c r="L589" s="2708"/>
      <c r="M589" s="102"/>
      <c r="N589" s="83"/>
      <c r="O589" s="102"/>
      <c r="P589" s="102"/>
      <c r="Q589" s="102"/>
      <c r="R589" s="2708"/>
    </row>
    <row r="590" spans="2:18" ht="15.95" customHeight="1">
      <c r="B590" s="2708"/>
      <c r="C590" s="2708"/>
      <c r="D590" s="35"/>
      <c r="E590" s="2708"/>
      <c r="F590" s="2708"/>
      <c r="G590" s="2708"/>
      <c r="H590" s="2708"/>
      <c r="I590" s="2708"/>
      <c r="J590" s="2708"/>
      <c r="K590" s="102"/>
      <c r="L590" s="2708"/>
      <c r="M590" s="102"/>
      <c r="N590" s="83"/>
      <c r="O590" s="102"/>
      <c r="P590" s="102"/>
      <c r="Q590" s="102"/>
      <c r="R590" s="2708"/>
    </row>
    <row r="591" spans="2:18" ht="15.95" customHeight="1">
      <c r="B591" s="2708"/>
      <c r="C591" s="2708"/>
      <c r="D591" s="35"/>
      <c r="E591" s="2708"/>
      <c r="F591" s="2708"/>
      <c r="G591" s="2708"/>
      <c r="H591" s="2708"/>
      <c r="I591" s="2708"/>
      <c r="J591" s="2708"/>
      <c r="K591" s="102"/>
      <c r="L591" s="2708"/>
      <c r="M591" s="102"/>
      <c r="N591" s="83"/>
      <c r="O591" s="102"/>
      <c r="P591" s="102"/>
      <c r="Q591" s="102"/>
      <c r="R591" s="2708"/>
    </row>
    <row r="592" spans="2:18" ht="15.95" customHeight="1">
      <c r="B592" s="2708"/>
      <c r="C592" s="2708"/>
      <c r="D592" s="35"/>
      <c r="E592" s="2708"/>
      <c r="F592" s="2708"/>
      <c r="G592" s="2708"/>
      <c r="H592" s="2708"/>
      <c r="I592" s="2708"/>
      <c r="J592" s="2708"/>
      <c r="K592" s="102"/>
      <c r="L592" s="2708"/>
      <c r="M592" s="102"/>
      <c r="N592" s="83"/>
      <c r="O592" s="102"/>
      <c r="P592" s="102"/>
      <c r="Q592" s="102"/>
      <c r="R592" s="2708"/>
    </row>
    <row r="593" spans="2:18" ht="15.95" customHeight="1">
      <c r="B593" s="2708"/>
      <c r="C593" s="2708"/>
      <c r="D593" s="35"/>
      <c r="E593" s="2708"/>
      <c r="F593" s="2708"/>
      <c r="G593" s="2708"/>
      <c r="H593" s="2708"/>
      <c r="I593" s="2708"/>
      <c r="J593" s="2708"/>
      <c r="K593" s="102"/>
      <c r="L593" s="2708"/>
      <c r="M593" s="102"/>
      <c r="N593" s="83"/>
      <c r="O593" s="102"/>
      <c r="P593" s="102"/>
      <c r="Q593" s="102"/>
      <c r="R593" s="2708"/>
    </row>
    <row r="594" spans="2:18" ht="15.95" customHeight="1">
      <c r="B594" s="2708"/>
      <c r="C594" s="2708"/>
      <c r="D594" s="35"/>
      <c r="E594" s="2708"/>
      <c r="F594" s="2708"/>
      <c r="G594" s="2708"/>
      <c r="H594" s="2708"/>
      <c r="I594" s="2708"/>
      <c r="J594" s="2708"/>
      <c r="K594" s="102"/>
      <c r="L594" s="2708"/>
      <c r="M594" s="102"/>
      <c r="N594" s="83"/>
      <c r="O594" s="102"/>
      <c r="P594" s="102"/>
      <c r="Q594" s="102"/>
      <c r="R594" s="2708"/>
    </row>
    <row r="595" spans="2:18" ht="15.95" customHeight="1">
      <c r="B595" s="2708"/>
      <c r="C595" s="2708"/>
      <c r="D595" s="35"/>
      <c r="E595" s="2708"/>
      <c r="F595" s="2708"/>
      <c r="G595" s="2708"/>
      <c r="H595" s="2708"/>
      <c r="I595" s="2708"/>
      <c r="J595" s="2708"/>
      <c r="K595" s="102"/>
      <c r="L595" s="2708"/>
      <c r="M595" s="102"/>
      <c r="N595" s="83"/>
      <c r="O595" s="102"/>
      <c r="P595" s="102"/>
      <c r="Q595" s="102"/>
      <c r="R595" s="2708"/>
    </row>
    <row r="596" spans="2:18" ht="15.95" customHeight="1">
      <c r="B596" s="2708"/>
      <c r="C596" s="2708"/>
      <c r="D596" s="35"/>
      <c r="E596" s="2708"/>
      <c r="F596" s="2708"/>
      <c r="G596" s="2708"/>
      <c r="H596" s="2708"/>
      <c r="I596" s="2708"/>
      <c r="J596" s="2708"/>
      <c r="K596" s="102"/>
      <c r="L596" s="2708"/>
      <c r="M596" s="102"/>
      <c r="N596" s="83"/>
      <c r="O596" s="102"/>
      <c r="P596" s="102"/>
      <c r="Q596" s="102"/>
      <c r="R596" s="2708"/>
    </row>
    <row r="597" spans="2:18" ht="15.95" customHeight="1">
      <c r="B597" s="2708"/>
      <c r="C597" s="2708"/>
      <c r="D597" s="35"/>
      <c r="E597" s="2708"/>
      <c r="F597" s="2708"/>
      <c r="G597" s="2708"/>
      <c r="H597" s="2708"/>
      <c r="I597" s="2708"/>
      <c r="J597" s="2708"/>
      <c r="K597" s="102"/>
      <c r="L597" s="2708"/>
      <c r="M597" s="102"/>
      <c r="N597" s="83"/>
      <c r="O597" s="102"/>
      <c r="P597" s="102"/>
      <c r="Q597" s="102"/>
      <c r="R597" s="2708"/>
    </row>
    <row r="598" spans="2:18" ht="15.95" customHeight="1">
      <c r="B598" s="2708"/>
      <c r="C598" s="2708"/>
      <c r="D598" s="35"/>
      <c r="E598" s="2708"/>
      <c r="F598" s="2708"/>
      <c r="G598" s="2708"/>
      <c r="H598" s="2708"/>
      <c r="I598" s="2708"/>
      <c r="J598" s="2708"/>
      <c r="K598" s="102"/>
      <c r="L598" s="2708"/>
      <c r="M598" s="102"/>
      <c r="N598" s="83"/>
      <c r="O598" s="102"/>
      <c r="P598" s="102"/>
      <c r="Q598" s="102"/>
      <c r="R598" s="2708"/>
    </row>
    <row r="599" spans="2:18" ht="15.95" customHeight="1">
      <c r="B599" s="2708"/>
      <c r="C599" s="2708"/>
      <c r="D599" s="35"/>
      <c r="E599" s="2708"/>
      <c r="F599" s="2708"/>
      <c r="G599" s="2708"/>
      <c r="H599" s="2708"/>
      <c r="I599" s="2708"/>
      <c r="J599" s="2708"/>
      <c r="K599" s="102"/>
      <c r="L599" s="2708"/>
      <c r="M599" s="102"/>
      <c r="N599" s="83"/>
      <c r="O599" s="102"/>
      <c r="P599" s="102"/>
      <c r="Q599" s="102"/>
      <c r="R599" s="2708"/>
    </row>
    <row r="600" spans="2:18" ht="15.95" customHeight="1">
      <c r="B600" s="2708"/>
      <c r="C600" s="2708"/>
      <c r="D600" s="35"/>
      <c r="E600" s="2708"/>
      <c r="F600" s="2708"/>
      <c r="G600" s="2708"/>
      <c r="H600" s="2708"/>
      <c r="I600" s="2708"/>
      <c r="J600" s="2708"/>
      <c r="K600" s="102"/>
      <c r="L600" s="2708"/>
      <c r="M600" s="102"/>
      <c r="N600" s="83"/>
      <c r="O600" s="102"/>
      <c r="P600" s="102"/>
      <c r="Q600" s="102"/>
      <c r="R600" s="2708"/>
    </row>
    <row r="601" spans="2:18" ht="15.95" customHeight="1">
      <c r="B601" s="2708"/>
      <c r="C601" s="2708"/>
      <c r="D601" s="35"/>
      <c r="E601" s="2708"/>
      <c r="F601" s="2708"/>
      <c r="G601" s="2708"/>
      <c r="H601" s="2708"/>
      <c r="I601" s="2708"/>
      <c r="J601" s="2708"/>
      <c r="K601" s="102"/>
      <c r="L601" s="2708"/>
      <c r="M601" s="102"/>
      <c r="N601" s="83"/>
      <c r="O601" s="102"/>
      <c r="P601" s="102"/>
      <c r="Q601" s="102"/>
      <c r="R601" s="2708"/>
    </row>
    <row r="602" spans="2:18" ht="15.95" customHeight="1">
      <c r="B602" s="2708"/>
      <c r="C602" s="2708"/>
      <c r="D602" s="35"/>
      <c r="E602" s="2708"/>
      <c r="F602" s="2708"/>
      <c r="G602" s="2708"/>
      <c r="H602" s="2708"/>
      <c r="I602" s="2708"/>
      <c r="J602" s="2708"/>
      <c r="K602" s="102"/>
      <c r="L602" s="2708"/>
      <c r="M602" s="102"/>
      <c r="N602" s="83"/>
      <c r="O602" s="102"/>
      <c r="P602" s="102"/>
      <c r="Q602" s="102"/>
      <c r="R602" s="2708"/>
    </row>
    <row r="603" spans="2:18" ht="15.95" customHeight="1">
      <c r="B603" s="2708"/>
      <c r="C603" s="2708"/>
      <c r="D603" s="35"/>
      <c r="E603" s="2708"/>
      <c r="F603" s="2708"/>
      <c r="G603" s="2708"/>
      <c r="H603" s="2708"/>
      <c r="I603" s="2708"/>
      <c r="J603" s="2708"/>
      <c r="K603" s="102"/>
      <c r="L603" s="2708"/>
      <c r="M603" s="102"/>
      <c r="N603" s="83"/>
      <c r="O603" s="102"/>
      <c r="P603" s="102"/>
      <c r="Q603" s="102"/>
      <c r="R603" s="2708"/>
    </row>
    <row r="604" spans="2:18" ht="15.95" customHeight="1">
      <c r="B604" s="2708"/>
      <c r="C604" s="2708"/>
      <c r="D604" s="35"/>
      <c r="E604" s="2708"/>
      <c r="F604" s="2708"/>
      <c r="G604" s="2708"/>
      <c r="H604" s="2708"/>
      <c r="I604" s="2708"/>
      <c r="J604" s="2708"/>
      <c r="K604" s="102"/>
      <c r="L604" s="2708"/>
      <c r="M604" s="102"/>
      <c r="N604" s="83"/>
      <c r="O604" s="102"/>
      <c r="P604" s="102"/>
      <c r="Q604" s="102"/>
      <c r="R604" s="2708"/>
    </row>
    <row r="605" spans="2:18" ht="15.95" customHeight="1">
      <c r="B605" s="2708"/>
      <c r="C605" s="2708"/>
      <c r="D605" s="35"/>
      <c r="E605" s="2708"/>
      <c r="F605" s="2708"/>
      <c r="G605" s="2708"/>
      <c r="H605" s="2708"/>
      <c r="I605" s="2708"/>
      <c r="J605" s="2708"/>
      <c r="K605" s="102"/>
      <c r="L605" s="2708"/>
      <c r="M605" s="102"/>
      <c r="N605" s="83"/>
      <c r="O605" s="102"/>
      <c r="P605" s="102"/>
      <c r="Q605" s="102"/>
      <c r="R605" s="2708"/>
    </row>
    <row r="606" spans="2:18" ht="15.95" customHeight="1">
      <c r="B606" s="2708"/>
      <c r="C606" s="2708"/>
      <c r="D606" s="35"/>
      <c r="E606" s="2708"/>
      <c r="F606" s="2708"/>
      <c r="G606" s="2708"/>
      <c r="H606" s="2708"/>
      <c r="I606" s="2708"/>
      <c r="J606" s="2708"/>
      <c r="K606" s="102"/>
      <c r="L606" s="2708"/>
      <c r="M606" s="102"/>
      <c r="N606" s="83"/>
      <c r="O606" s="102"/>
      <c r="P606" s="102"/>
      <c r="Q606" s="102"/>
      <c r="R606" s="2708"/>
    </row>
    <row r="607" spans="2:18" ht="15.95" customHeight="1">
      <c r="B607" s="2708"/>
      <c r="C607" s="2708"/>
      <c r="D607" s="35"/>
      <c r="E607" s="2708"/>
      <c r="F607" s="2708"/>
      <c r="G607" s="2708"/>
      <c r="H607" s="2708"/>
      <c r="I607" s="2708"/>
      <c r="J607" s="2708"/>
      <c r="K607" s="102"/>
      <c r="L607" s="2708"/>
      <c r="M607" s="102"/>
      <c r="N607" s="83"/>
      <c r="O607" s="102"/>
      <c r="P607" s="102"/>
      <c r="Q607" s="102"/>
      <c r="R607" s="2708"/>
    </row>
    <row r="608" spans="2:18" ht="15.95" customHeight="1">
      <c r="B608" s="35"/>
      <c r="C608" s="2708"/>
      <c r="D608" s="35"/>
      <c r="E608" s="2708"/>
      <c r="F608" s="2708"/>
      <c r="G608" s="2708"/>
      <c r="H608" s="2708"/>
      <c r="I608" s="2708"/>
      <c r="J608" s="2708"/>
      <c r="K608" s="102"/>
      <c r="L608" s="2708"/>
      <c r="M608" s="102"/>
      <c r="N608" s="83"/>
      <c r="O608" s="102"/>
      <c r="P608" s="102"/>
      <c r="Q608" s="102"/>
      <c r="R608" s="2708"/>
    </row>
    <row r="609" spans="2:18" ht="15.95" customHeight="1">
      <c r="B609" s="35"/>
      <c r="C609" s="2708"/>
      <c r="D609" s="35"/>
      <c r="E609" s="2708"/>
      <c r="F609" s="2708"/>
      <c r="G609" s="2708"/>
      <c r="H609" s="2708"/>
      <c r="I609" s="2708"/>
      <c r="J609" s="2708"/>
      <c r="K609" s="102"/>
      <c r="L609" s="2708"/>
      <c r="M609" s="102"/>
      <c r="N609" s="83"/>
      <c r="O609" s="102"/>
      <c r="P609" s="102"/>
      <c r="Q609" s="102"/>
      <c r="R609" s="2708"/>
    </row>
    <row r="610" spans="2:18" ht="15.95" customHeight="1">
      <c r="B610" s="35"/>
      <c r="C610" s="2708"/>
      <c r="D610" s="35"/>
      <c r="E610" s="2708"/>
      <c r="F610" s="2708"/>
      <c r="G610" s="2708"/>
      <c r="H610" s="2708"/>
      <c r="I610" s="2708"/>
      <c r="J610" s="2708"/>
      <c r="K610" s="102"/>
      <c r="L610" s="2708"/>
      <c r="M610" s="102"/>
      <c r="N610" s="83"/>
      <c r="O610" s="102"/>
      <c r="P610" s="102"/>
      <c r="Q610" s="102"/>
      <c r="R610" s="2708"/>
    </row>
    <row r="611" spans="2:18" ht="15.95" customHeight="1">
      <c r="B611" s="35"/>
      <c r="C611" s="2708"/>
      <c r="D611" s="35"/>
      <c r="E611" s="2708"/>
      <c r="F611" s="2708"/>
      <c r="G611" s="2708"/>
      <c r="H611" s="2708"/>
      <c r="I611" s="2708"/>
      <c r="J611" s="2708"/>
      <c r="K611" s="102"/>
      <c r="L611" s="2708"/>
      <c r="M611" s="102"/>
      <c r="N611" s="83"/>
      <c r="O611" s="102"/>
      <c r="P611" s="102"/>
      <c r="Q611" s="102"/>
      <c r="R611" s="2708"/>
    </row>
    <row r="612" spans="2:18" ht="15.95" customHeight="1">
      <c r="B612" s="35"/>
      <c r="C612" s="2708"/>
      <c r="D612" s="35"/>
      <c r="E612" s="2708"/>
      <c r="F612" s="2708"/>
      <c r="G612" s="2708"/>
      <c r="H612" s="2708"/>
      <c r="I612" s="2708"/>
      <c r="J612" s="2708"/>
      <c r="K612" s="102"/>
      <c r="L612" s="2708"/>
      <c r="M612" s="102"/>
      <c r="N612" s="83"/>
      <c r="O612" s="102"/>
      <c r="P612" s="102"/>
      <c r="Q612" s="102"/>
      <c r="R612" s="2708"/>
    </row>
    <row r="613" spans="2:18" ht="15.95" customHeight="1">
      <c r="B613" s="35"/>
      <c r="C613" s="2708"/>
      <c r="D613" s="35"/>
      <c r="E613" s="2708"/>
      <c r="F613" s="2708"/>
      <c r="G613" s="2708"/>
      <c r="H613" s="2708"/>
      <c r="I613" s="2708"/>
      <c r="J613" s="2708"/>
      <c r="K613" s="102"/>
      <c r="L613" s="2708"/>
      <c r="M613" s="102"/>
      <c r="N613" s="83"/>
      <c r="O613" s="102"/>
      <c r="P613" s="102"/>
      <c r="Q613" s="102"/>
      <c r="R613" s="2708"/>
    </row>
    <row r="614" spans="2:18" ht="15.95" customHeight="1">
      <c r="B614" s="35"/>
      <c r="C614" s="2708"/>
      <c r="D614" s="35"/>
      <c r="E614" s="2708"/>
      <c r="F614" s="2708"/>
      <c r="G614" s="2708"/>
      <c r="H614" s="2708"/>
      <c r="I614" s="2708"/>
      <c r="J614" s="2708"/>
      <c r="K614" s="102"/>
      <c r="L614" s="2708"/>
      <c r="M614" s="102"/>
      <c r="N614" s="83"/>
      <c r="O614" s="102"/>
      <c r="P614" s="102"/>
      <c r="Q614" s="102"/>
      <c r="R614" s="2708"/>
    </row>
    <row r="615" spans="2:18" ht="15.95" customHeight="1">
      <c r="B615" s="35"/>
      <c r="C615" s="2708"/>
      <c r="D615" s="35"/>
      <c r="E615" s="2708"/>
      <c r="F615" s="2708"/>
      <c r="G615" s="2708"/>
      <c r="H615" s="2708"/>
      <c r="I615" s="2708"/>
      <c r="J615" s="2708"/>
      <c r="K615" s="102"/>
      <c r="L615" s="2708"/>
      <c r="M615" s="102"/>
      <c r="N615" s="83"/>
      <c r="O615" s="102"/>
      <c r="P615" s="102"/>
      <c r="Q615" s="102"/>
      <c r="R615" s="2708"/>
    </row>
    <row r="616" spans="2:18" ht="15.95" customHeight="1">
      <c r="B616" s="35"/>
      <c r="C616" s="2708"/>
      <c r="D616" s="35"/>
      <c r="E616" s="2708"/>
      <c r="F616" s="2708"/>
      <c r="G616" s="2708"/>
      <c r="H616" s="2708"/>
      <c r="I616" s="2708"/>
      <c r="J616" s="2708"/>
      <c r="K616" s="102"/>
      <c r="L616" s="2708"/>
      <c r="M616" s="102"/>
      <c r="N616" s="83"/>
      <c r="O616" s="102"/>
      <c r="P616" s="102"/>
      <c r="Q616" s="102"/>
      <c r="R616" s="2708"/>
    </row>
    <row r="617" spans="2:18" ht="15.95" customHeight="1">
      <c r="B617" s="35"/>
      <c r="C617" s="2708"/>
      <c r="D617" s="35"/>
      <c r="E617" s="2708"/>
      <c r="F617" s="2708"/>
      <c r="G617" s="2708"/>
      <c r="H617" s="2708"/>
      <c r="I617" s="2708"/>
      <c r="J617" s="2708"/>
      <c r="K617" s="102"/>
      <c r="L617" s="2708"/>
      <c r="M617" s="102"/>
      <c r="N617" s="83"/>
      <c r="O617" s="102"/>
      <c r="P617" s="102"/>
      <c r="Q617" s="102"/>
      <c r="R617" s="2708"/>
    </row>
    <row r="618" spans="2:18" ht="15.95" customHeight="1">
      <c r="B618" s="35"/>
      <c r="C618" s="2708"/>
      <c r="D618" s="35"/>
      <c r="E618" s="2708"/>
      <c r="F618" s="2708"/>
      <c r="G618" s="2708"/>
      <c r="H618" s="2708"/>
      <c r="I618" s="2708"/>
      <c r="J618" s="2708"/>
      <c r="K618" s="102"/>
      <c r="L618" s="2708"/>
      <c r="M618" s="102"/>
      <c r="N618" s="83"/>
      <c r="O618" s="102"/>
      <c r="P618" s="102"/>
      <c r="Q618" s="102"/>
      <c r="R618" s="2708"/>
    </row>
    <row r="619" spans="2:18" ht="15.95" customHeight="1">
      <c r="B619" s="35"/>
      <c r="C619" s="2708"/>
      <c r="D619" s="35"/>
      <c r="E619" s="2708"/>
      <c r="F619" s="2708"/>
      <c r="G619" s="2708"/>
      <c r="H619" s="2708"/>
      <c r="I619" s="2708"/>
      <c r="J619" s="2708"/>
      <c r="K619" s="102"/>
      <c r="L619" s="2708"/>
      <c r="M619" s="102"/>
      <c r="N619" s="83"/>
      <c r="O619" s="102"/>
      <c r="P619" s="102"/>
      <c r="Q619" s="102"/>
      <c r="R619" s="2708"/>
    </row>
    <row r="620" spans="2:18" ht="15.95" customHeight="1">
      <c r="B620" s="35"/>
      <c r="C620" s="2708"/>
      <c r="D620" s="35"/>
      <c r="E620" s="2708"/>
      <c r="F620" s="2708"/>
      <c r="G620" s="2708"/>
      <c r="H620" s="2708"/>
      <c r="I620" s="2708"/>
      <c r="J620" s="2708"/>
      <c r="K620" s="102"/>
      <c r="L620" s="2708"/>
      <c r="M620" s="102"/>
      <c r="N620" s="83"/>
      <c r="O620" s="102"/>
      <c r="P620" s="102"/>
      <c r="Q620" s="102"/>
      <c r="R620" s="2708"/>
    </row>
    <row r="621" spans="2:18" ht="15.95" customHeight="1">
      <c r="B621" s="35"/>
      <c r="C621" s="2708"/>
      <c r="D621" s="35"/>
      <c r="E621" s="2708"/>
      <c r="F621" s="2708"/>
      <c r="G621" s="2708"/>
      <c r="H621" s="2708"/>
      <c r="I621" s="2708"/>
      <c r="J621" s="2708"/>
      <c r="K621" s="102"/>
      <c r="L621" s="2708"/>
      <c r="M621" s="102"/>
      <c r="N621" s="83"/>
      <c r="O621" s="102"/>
      <c r="P621" s="102"/>
      <c r="Q621" s="102"/>
      <c r="R621" s="2708"/>
    </row>
    <row r="622" spans="2:18" ht="15.95" customHeight="1">
      <c r="B622" s="35"/>
      <c r="C622" s="2708"/>
      <c r="D622" s="35"/>
      <c r="E622" s="2708"/>
      <c r="F622" s="2708"/>
      <c r="G622" s="2708"/>
      <c r="H622" s="2708"/>
      <c r="I622" s="2708"/>
      <c r="J622" s="2708"/>
      <c r="K622" s="102"/>
      <c r="L622" s="2708"/>
      <c r="M622" s="102"/>
      <c r="N622" s="83"/>
      <c r="O622" s="102"/>
      <c r="P622" s="102"/>
      <c r="Q622" s="102"/>
      <c r="R622" s="2708"/>
    </row>
    <row r="623" spans="2:18" ht="15.95" customHeight="1">
      <c r="B623" s="35"/>
      <c r="C623" s="2708"/>
      <c r="D623" s="35"/>
      <c r="E623" s="2708"/>
      <c r="F623" s="2708"/>
      <c r="G623" s="2708"/>
      <c r="H623" s="2708"/>
      <c r="I623" s="2708"/>
      <c r="J623" s="2708"/>
      <c r="K623" s="102"/>
      <c r="L623" s="2708"/>
      <c r="M623" s="102"/>
      <c r="N623" s="83"/>
      <c r="O623" s="102"/>
      <c r="P623" s="102"/>
      <c r="Q623" s="102"/>
      <c r="R623" s="2708"/>
    </row>
    <row r="624" spans="2:18" ht="15.95" customHeight="1">
      <c r="B624" s="35"/>
      <c r="C624" s="2708"/>
      <c r="D624" s="35"/>
      <c r="E624" s="2708"/>
      <c r="F624" s="2708"/>
      <c r="G624" s="2708"/>
      <c r="H624" s="2708"/>
      <c r="I624" s="2708"/>
      <c r="J624" s="2708"/>
      <c r="K624" s="102"/>
      <c r="L624" s="2708"/>
      <c r="M624" s="102"/>
      <c r="N624" s="83"/>
      <c r="O624" s="102"/>
      <c r="P624" s="102"/>
      <c r="Q624" s="102"/>
      <c r="R624" s="2708"/>
    </row>
    <row r="625" spans="2:18" ht="15.95" customHeight="1">
      <c r="B625" s="35"/>
      <c r="C625" s="2708"/>
      <c r="D625" s="35"/>
      <c r="E625" s="2708"/>
      <c r="F625" s="2708"/>
      <c r="G625" s="2708"/>
      <c r="H625" s="2708"/>
      <c r="I625" s="2708"/>
      <c r="J625" s="2708"/>
      <c r="K625" s="102"/>
      <c r="L625" s="2708"/>
      <c r="M625" s="102"/>
      <c r="N625" s="83"/>
      <c r="O625" s="102"/>
      <c r="P625" s="102"/>
      <c r="Q625" s="102"/>
      <c r="R625" s="2708"/>
    </row>
    <row r="626" spans="2:18" ht="15.95" customHeight="1">
      <c r="B626" s="35"/>
      <c r="C626" s="2708"/>
      <c r="D626" s="35"/>
      <c r="E626" s="2708"/>
      <c r="F626" s="2708"/>
      <c r="G626" s="2708"/>
      <c r="H626" s="2708"/>
      <c r="I626" s="2708"/>
      <c r="J626" s="2708"/>
      <c r="K626" s="102"/>
      <c r="L626" s="2708"/>
      <c r="M626" s="102"/>
      <c r="N626" s="83"/>
      <c r="O626" s="102"/>
      <c r="P626" s="102"/>
      <c r="Q626" s="102"/>
      <c r="R626" s="2708"/>
    </row>
    <row r="627" spans="2:18" ht="15.95" customHeight="1">
      <c r="B627" s="35"/>
      <c r="C627" s="2708"/>
      <c r="D627" s="35"/>
      <c r="E627" s="2708"/>
      <c r="F627" s="2708"/>
      <c r="G627" s="2708"/>
      <c r="H627" s="2708"/>
      <c r="I627" s="2708"/>
      <c r="J627" s="2708"/>
      <c r="K627" s="102"/>
      <c r="L627" s="2708"/>
      <c r="M627" s="102"/>
      <c r="N627" s="83"/>
      <c r="O627" s="102"/>
      <c r="P627" s="102"/>
      <c r="Q627" s="102"/>
      <c r="R627" s="2708"/>
    </row>
    <row r="628" spans="2:18" ht="15.95" customHeight="1">
      <c r="B628" s="35"/>
      <c r="C628" s="2708"/>
      <c r="D628" s="35"/>
      <c r="E628" s="2708"/>
      <c r="F628" s="2708"/>
      <c r="G628" s="2708"/>
      <c r="H628" s="2708"/>
      <c r="I628" s="2708"/>
      <c r="J628" s="2708"/>
      <c r="K628" s="102"/>
      <c r="L628" s="2708"/>
      <c r="M628" s="102"/>
      <c r="N628" s="83"/>
      <c r="O628" s="102"/>
      <c r="P628" s="102"/>
      <c r="Q628" s="102"/>
      <c r="R628" s="2708"/>
    </row>
    <row r="629" spans="2:18">
      <c r="B629" s="35"/>
      <c r="C629" s="2708"/>
      <c r="D629" s="35"/>
      <c r="E629" s="2708"/>
      <c r="F629" s="2708"/>
      <c r="G629" s="2708"/>
      <c r="H629" s="2708"/>
      <c r="I629" s="2708"/>
      <c r="J629" s="2708"/>
      <c r="K629" s="102"/>
      <c r="L629" s="2708"/>
      <c r="M629" s="102"/>
      <c r="N629" s="83"/>
      <c r="O629" s="102"/>
      <c r="P629" s="102"/>
      <c r="Q629" s="102"/>
      <c r="R629" s="2708"/>
    </row>
    <row r="630" spans="2:18">
      <c r="B630" s="35"/>
      <c r="C630" s="2708"/>
      <c r="D630" s="35"/>
      <c r="E630" s="2708"/>
      <c r="F630" s="2708"/>
      <c r="G630" s="2708"/>
      <c r="H630" s="2708"/>
      <c r="I630" s="2708"/>
      <c r="J630" s="2708"/>
      <c r="K630" s="102"/>
      <c r="L630" s="2708"/>
      <c r="M630" s="102"/>
      <c r="N630" s="83"/>
      <c r="O630" s="102"/>
      <c r="P630" s="102"/>
      <c r="Q630" s="102"/>
      <c r="R630" s="2708"/>
    </row>
    <row r="631" spans="2:18">
      <c r="B631" s="35"/>
      <c r="C631" s="2708"/>
      <c r="D631" s="35"/>
      <c r="E631" s="2708"/>
      <c r="F631" s="2708"/>
      <c r="G631" s="2708"/>
      <c r="H631" s="2708"/>
      <c r="I631" s="2708"/>
      <c r="J631" s="2708"/>
      <c r="K631" s="102"/>
      <c r="L631" s="2708"/>
      <c r="M631" s="102"/>
      <c r="N631" s="83"/>
      <c r="O631" s="102"/>
      <c r="P631" s="102"/>
      <c r="Q631" s="102"/>
      <c r="R631" s="2708"/>
    </row>
    <row r="632" spans="2:18">
      <c r="B632" s="35"/>
      <c r="C632" s="2708"/>
      <c r="D632" s="35"/>
      <c r="E632" s="2708"/>
      <c r="F632" s="2708"/>
      <c r="G632" s="2708"/>
      <c r="H632" s="2708"/>
      <c r="I632" s="2708"/>
      <c r="J632" s="2708"/>
      <c r="K632" s="102"/>
      <c r="L632" s="2708"/>
      <c r="M632" s="102"/>
      <c r="N632" s="83"/>
      <c r="O632" s="102"/>
      <c r="P632" s="102"/>
      <c r="Q632" s="102"/>
      <c r="R632" s="2708"/>
    </row>
    <row r="633" spans="2:18">
      <c r="B633" s="35"/>
      <c r="C633" s="2708"/>
      <c r="D633" s="35"/>
      <c r="E633" s="2708"/>
      <c r="F633" s="2708"/>
      <c r="G633" s="2708"/>
      <c r="H633" s="2708"/>
      <c r="I633" s="2708"/>
      <c r="J633" s="2708"/>
      <c r="K633" s="102"/>
      <c r="L633" s="2708"/>
      <c r="M633" s="102"/>
      <c r="N633" s="83"/>
      <c r="O633" s="102"/>
      <c r="P633" s="102"/>
      <c r="Q633" s="102"/>
      <c r="R633" s="2708"/>
    </row>
    <row r="634" spans="2:18">
      <c r="B634" s="35"/>
      <c r="C634" s="2708"/>
      <c r="D634" s="35"/>
      <c r="E634" s="2708"/>
      <c r="F634" s="2708"/>
      <c r="G634" s="2708"/>
      <c r="H634" s="2708"/>
      <c r="I634" s="2708"/>
      <c r="J634" s="2708"/>
      <c r="K634" s="102"/>
      <c r="L634" s="2708"/>
      <c r="M634" s="102"/>
      <c r="N634" s="83"/>
      <c r="O634" s="102"/>
      <c r="P634" s="102"/>
      <c r="Q634" s="102"/>
      <c r="R634" s="2708"/>
    </row>
    <row r="635" spans="2:18">
      <c r="B635" s="35"/>
      <c r="C635" s="2708"/>
      <c r="D635" s="35"/>
      <c r="E635" s="2708"/>
      <c r="F635" s="2708"/>
      <c r="G635" s="2708"/>
      <c r="H635" s="2708"/>
      <c r="I635" s="2708"/>
      <c r="J635" s="2708"/>
      <c r="K635" s="102"/>
      <c r="L635" s="2708"/>
      <c r="M635" s="102"/>
      <c r="N635" s="83"/>
      <c r="O635" s="102"/>
      <c r="P635" s="102"/>
      <c r="Q635" s="102"/>
      <c r="R635" s="2708"/>
    </row>
    <row r="636" spans="2:18">
      <c r="B636" s="35"/>
      <c r="C636" s="2708"/>
      <c r="D636" s="35"/>
      <c r="E636" s="2708"/>
      <c r="F636" s="2708"/>
      <c r="G636" s="2708"/>
      <c r="H636" s="2708"/>
      <c r="I636" s="2708"/>
      <c r="J636" s="2708"/>
      <c r="K636" s="102"/>
      <c r="L636" s="2708"/>
      <c r="M636" s="102"/>
      <c r="N636" s="83"/>
      <c r="O636" s="102"/>
      <c r="P636" s="102"/>
      <c r="Q636" s="102"/>
      <c r="R636" s="2708"/>
    </row>
    <row r="637" spans="2:18">
      <c r="B637" s="35"/>
      <c r="C637" s="2708"/>
      <c r="D637" s="35"/>
      <c r="E637" s="2708"/>
      <c r="F637" s="2708"/>
      <c r="G637" s="2708"/>
      <c r="H637" s="2708"/>
      <c r="I637" s="2708"/>
      <c r="J637" s="2708"/>
      <c r="K637" s="102"/>
      <c r="L637" s="2708"/>
      <c r="M637" s="102"/>
      <c r="N637" s="83"/>
      <c r="O637" s="102"/>
      <c r="P637" s="102"/>
      <c r="Q637" s="102"/>
      <c r="R637" s="2708"/>
    </row>
    <row r="638" spans="2:18">
      <c r="B638" s="35"/>
      <c r="C638" s="2708"/>
      <c r="D638" s="35"/>
      <c r="E638" s="2708"/>
      <c r="F638" s="2708"/>
      <c r="G638" s="2708"/>
      <c r="H638" s="2708"/>
      <c r="I638" s="2708"/>
      <c r="J638" s="2708"/>
      <c r="K638" s="102"/>
      <c r="L638" s="2708"/>
      <c r="M638" s="102"/>
      <c r="N638" s="83"/>
      <c r="O638" s="102"/>
      <c r="P638" s="102"/>
      <c r="Q638" s="102"/>
      <c r="R638" s="2708"/>
    </row>
    <row r="639" spans="2:18">
      <c r="B639" s="35"/>
      <c r="C639" s="2708"/>
      <c r="D639" s="35"/>
      <c r="E639" s="2708"/>
      <c r="F639" s="2708"/>
      <c r="G639" s="2708"/>
      <c r="H639" s="2708"/>
      <c r="I639" s="2708"/>
      <c r="J639" s="2708"/>
      <c r="K639" s="102"/>
      <c r="L639" s="2708"/>
      <c r="M639" s="102"/>
      <c r="N639" s="83"/>
      <c r="O639" s="102"/>
      <c r="P639" s="102"/>
      <c r="Q639" s="102"/>
      <c r="R639" s="2708"/>
    </row>
    <row r="640" spans="2:18">
      <c r="B640" s="35"/>
      <c r="C640" s="2708"/>
      <c r="D640" s="35"/>
      <c r="E640" s="2708"/>
      <c r="F640" s="2708"/>
      <c r="G640" s="2708"/>
      <c r="H640" s="2708"/>
      <c r="I640" s="2708"/>
      <c r="J640" s="2708"/>
      <c r="K640" s="102"/>
      <c r="L640" s="2708"/>
      <c r="M640" s="102"/>
      <c r="N640" s="83"/>
      <c r="O640" s="102"/>
      <c r="P640" s="102"/>
      <c r="Q640" s="102"/>
      <c r="R640" s="2708"/>
    </row>
    <row r="641" spans="2:18">
      <c r="B641" s="35"/>
      <c r="C641" s="2708"/>
      <c r="D641" s="35"/>
      <c r="E641" s="2708"/>
      <c r="F641" s="2708"/>
      <c r="G641" s="2708"/>
      <c r="H641" s="2708"/>
      <c r="I641" s="2708"/>
      <c r="J641" s="2708"/>
      <c r="K641" s="102"/>
      <c r="L641" s="2708"/>
      <c r="M641" s="102"/>
      <c r="N641" s="83"/>
      <c r="O641" s="102"/>
      <c r="P641" s="102"/>
      <c r="Q641" s="102"/>
      <c r="R641" s="2708"/>
    </row>
    <row r="642" spans="2:18">
      <c r="B642" s="35"/>
      <c r="C642" s="2708"/>
      <c r="D642" s="35"/>
      <c r="E642" s="2708"/>
      <c r="F642" s="2708"/>
      <c r="G642" s="2708"/>
      <c r="H642" s="2708"/>
      <c r="I642" s="2708"/>
      <c r="J642" s="2708"/>
      <c r="K642" s="102"/>
      <c r="L642" s="2708"/>
      <c r="M642" s="102"/>
      <c r="N642" s="83"/>
      <c r="O642" s="102"/>
      <c r="P642" s="102"/>
      <c r="Q642" s="102"/>
      <c r="R642" s="2708"/>
    </row>
    <row r="643" spans="2:18">
      <c r="B643" s="35"/>
      <c r="C643" s="2708"/>
      <c r="D643" s="35"/>
      <c r="E643" s="2708"/>
      <c r="F643" s="2708"/>
      <c r="G643" s="2708"/>
      <c r="H643" s="2708"/>
      <c r="I643" s="2708"/>
      <c r="J643" s="2708"/>
      <c r="K643" s="102"/>
      <c r="L643" s="2708"/>
      <c r="M643" s="102"/>
      <c r="N643" s="83"/>
      <c r="O643" s="102"/>
      <c r="P643" s="102"/>
      <c r="Q643" s="102"/>
      <c r="R643" s="2708"/>
    </row>
    <row r="644" spans="2:18">
      <c r="B644" s="35"/>
      <c r="C644" s="2708"/>
      <c r="D644" s="35"/>
      <c r="E644" s="2708"/>
      <c r="F644" s="2708"/>
      <c r="G644" s="2708"/>
      <c r="H644" s="2708"/>
      <c r="I644" s="2708"/>
      <c r="J644" s="2708"/>
      <c r="K644" s="102"/>
      <c r="L644" s="2708"/>
      <c r="M644" s="102"/>
      <c r="N644" s="83"/>
      <c r="O644" s="102"/>
      <c r="P644" s="102"/>
      <c r="Q644" s="102"/>
      <c r="R644" s="2708"/>
    </row>
    <row r="645" spans="2:18">
      <c r="B645" s="35"/>
      <c r="C645" s="2708"/>
      <c r="D645" s="35"/>
      <c r="E645" s="2708"/>
      <c r="F645" s="2708"/>
      <c r="G645" s="2708"/>
      <c r="H645" s="2708"/>
      <c r="I645" s="2708"/>
      <c r="J645" s="2708"/>
      <c r="K645" s="102"/>
      <c r="L645" s="2708"/>
      <c r="M645" s="102"/>
      <c r="N645" s="83"/>
      <c r="O645" s="102"/>
      <c r="P645" s="102"/>
      <c r="Q645" s="102"/>
      <c r="R645" s="2708"/>
    </row>
    <row r="646" spans="2:18">
      <c r="B646" s="35"/>
      <c r="C646" s="2708"/>
      <c r="D646" s="35"/>
      <c r="E646" s="2708"/>
      <c r="F646" s="2708"/>
      <c r="G646" s="2708"/>
      <c r="H646" s="2708"/>
      <c r="I646" s="2708"/>
      <c r="J646" s="2708"/>
      <c r="K646" s="102"/>
      <c r="L646" s="2708"/>
      <c r="M646" s="102"/>
      <c r="N646" s="83"/>
      <c r="O646" s="102"/>
      <c r="P646" s="102"/>
      <c r="Q646" s="102"/>
      <c r="R646" s="2708"/>
    </row>
    <row r="647" spans="2:18">
      <c r="B647" s="35"/>
      <c r="C647" s="2708"/>
      <c r="D647" s="35"/>
      <c r="E647" s="2708"/>
      <c r="F647" s="2708"/>
      <c r="G647" s="2708"/>
      <c r="H647" s="2708"/>
      <c r="I647" s="2708"/>
      <c r="J647" s="2708"/>
      <c r="K647" s="102"/>
      <c r="L647" s="2708"/>
      <c r="M647" s="102"/>
      <c r="N647" s="83"/>
      <c r="O647" s="102"/>
      <c r="P647" s="102"/>
      <c r="Q647" s="102"/>
      <c r="R647" s="2708"/>
    </row>
    <row r="648" spans="2:18">
      <c r="B648" s="35"/>
      <c r="C648" s="2708"/>
      <c r="D648" s="35"/>
      <c r="E648" s="2708"/>
      <c r="F648" s="2708"/>
      <c r="G648" s="2708"/>
      <c r="H648" s="2708"/>
      <c r="I648" s="2708"/>
      <c r="J648" s="2708"/>
      <c r="K648" s="102"/>
      <c r="L648" s="2708"/>
      <c r="M648" s="102"/>
      <c r="N648" s="83"/>
      <c r="O648" s="102"/>
      <c r="P648" s="102"/>
      <c r="Q648" s="102"/>
      <c r="R648" s="2708"/>
    </row>
    <row r="649" spans="2:18">
      <c r="B649" s="35"/>
      <c r="C649" s="2708"/>
      <c r="D649" s="35"/>
      <c r="E649" s="2708"/>
      <c r="F649" s="2708"/>
      <c r="G649" s="2708"/>
      <c r="H649" s="2708"/>
      <c r="I649" s="2708"/>
      <c r="J649" s="2708"/>
      <c r="K649" s="102"/>
      <c r="L649" s="2708"/>
      <c r="M649" s="102"/>
      <c r="N649" s="83"/>
      <c r="O649" s="102"/>
      <c r="P649" s="102"/>
      <c r="Q649" s="102"/>
      <c r="R649" s="2708"/>
    </row>
    <row r="650" spans="2:18">
      <c r="B650" s="35"/>
      <c r="C650" s="2708"/>
      <c r="D650" s="35"/>
      <c r="E650" s="2708"/>
      <c r="F650" s="2708"/>
      <c r="G650" s="2708"/>
      <c r="H650" s="2708"/>
      <c r="I650" s="2708"/>
      <c r="J650" s="2708"/>
      <c r="K650" s="102"/>
      <c r="L650" s="2708"/>
      <c r="M650" s="102"/>
      <c r="N650" s="83"/>
      <c r="O650" s="102"/>
      <c r="P650" s="102"/>
      <c r="Q650" s="102"/>
      <c r="R650" s="2708"/>
    </row>
    <row r="651" spans="2:18">
      <c r="B651" s="35"/>
      <c r="C651" s="2708"/>
      <c r="D651" s="35"/>
      <c r="E651" s="2708"/>
      <c r="F651" s="2708"/>
      <c r="G651" s="2708"/>
      <c r="H651" s="2708"/>
      <c r="I651" s="2708"/>
      <c r="J651" s="2708"/>
      <c r="K651" s="102"/>
      <c r="L651" s="2708"/>
      <c r="M651" s="102"/>
      <c r="N651" s="83"/>
      <c r="O651" s="102"/>
      <c r="P651" s="102"/>
      <c r="Q651" s="102"/>
      <c r="R651" s="2708"/>
    </row>
    <row r="652" spans="2:18">
      <c r="B652" s="35"/>
      <c r="C652" s="2708"/>
      <c r="D652" s="35"/>
      <c r="E652" s="2708"/>
      <c r="F652" s="2708"/>
      <c r="G652" s="2708"/>
      <c r="H652" s="2708"/>
      <c r="I652" s="2708"/>
      <c r="J652" s="2708"/>
      <c r="K652" s="102"/>
      <c r="L652" s="2708"/>
      <c r="M652" s="102"/>
      <c r="N652" s="83"/>
      <c r="O652" s="102"/>
      <c r="P652" s="102"/>
      <c r="Q652" s="102"/>
      <c r="R652" s="2708"/>
    </row>
    <row r="653" spans="2:18">
      <c r="B653" s="35"/>
      <c r="C653" s="2708"/>
      <c r="D653" s="35"/>
      <c r="E653" s="2708"/>
      <c r="F653" s="2708"/>
      <c r="G653" s="2708"/>
      <c r="H653" s="2708"/>
      <c r="I653" s="2708"/>
      <c r="J653" s="2708"/>
      <c r="K653" s="102"/>
      <c r="L653" s="2708"/>
      <c r="M653" s="102"/>
      <c r="N653" s="83"/>
      <c r="O653" s="102"/>
      <c r="P653" s="102"/>
      <c r="Q653" s="102"/>
      <c r="R653" s="2708"/>
    </row>
    <row r="654" spans="2:18">
      <c r="B654" s="35"/>
      <c r="C654" s="2708"/>
      <c r="D654" s="35"/>
      <c r="E654" s="2708"/>
      <c r="F654" s="2708"/>
      <c r="G654" s="2708"/>
      <c r="H654" s="2708"/>
      <c r="I654" s="2708"/>
      <c r="J654" s="2708"/>
      <c r="K654" s="102"/>
      <c r="L654" s="2708"/>
      <c r="M654" s="102"/>
      <c r="N654" s="83"/>
      <c r="O654" s="102"/>
      <c r="P654" s="102"/>
      <c r="Q654" s="102"/>
      <c r="R654" s="2708"/>
    </row>
    <row r="655" spans="2:18">
      <c r="B655" s="35"/>
      <c r="C655" s="2708"/>
      <c r="D655" s="35"/>
      <c r="E655" s="2708"/>
      <c r="F655" s="2708"/>
      <c r="G655" s="2708"/>
      <c r="H655" s="2708"/>
      <c r="I655" s="2708"/>
      <c r="J655" s="2708"/>
      <c r="K655" s="102"/>
      <c r="L655" s="2708"/>
      <c r="M655" s="102"/>
      <c r="N655" s="83"/>
      <c r="O655" s="102"/>
      <c r="P655" s="102"/>
      <c r="Q655" s="102"/>
      <c r="R655" s="2708"/>
    </row>
    <row r="656" spans="2:18">
      <c r="B656" s="35"/>
      <c r="C656" s="2708"/>
      <c r="D656" s="35"/>
      <c r="E656" s="2708"/>
      <c r="F656" s="2708"/>
      <c r="G656" s="2708"/>
      <c r="H656" s="2708"/>
      <c r="I656" s="2708"/>
      <c r="J656" s="2708"/>
      <c r="K656" s="102"/>
      <c r="L656" s="2708"/>
      <c r="M656" s="102"/>
      <c r="N656" s="83"/>
      <c r="O656" s="102"/>
      <c r="P656" s="102"/>
      <c r="Q656" s="102"/>
      <c r="R656" s="2708"/>
    </row>
    <row r="657" spans="2:18">
      <c r="B657" s="35"/>
      <c r="C657" s="2708"/>
      <c r="D657" s="35"/>
      <c r="E657" s="2708"/>
      <c r="F657" s="2708"/>
      <c r="G657" s="2708"/>
      <c r="H657" s="2708"/>
      <c r="I657" s="2708"/>
      <c r="J657" s="2708"/>
      <c r="K657" s="102"/>
      <c r="L657" s="2708"/>
      <c r="M657" s="102"/>
      <c r="N657" s="83"/>
      <c r="O657" s="102"/>
      <c r="P657" s="102"/>
      <c r="Q657" s="102"/>
      <c r="R657" s="2708"/>
    </row>
    <row r="658" spans="2:18">
      <c r="B658" s="35"/>
      <c r="C658" s="2708"/>
      <c r="D658" s="35"/>
      <c r="E658" s="2708"/>
      <c r="F658" s="2708"/>
      <c r="G658" s="2708"/>
      <c r="H658" s="2708"/>
      <c r="I658" s="2708"/>
      <c r="J658" s="2708"/>
      <c r="K658" s="102"/>
      <c r="L658" s="2708"/>
      <c r="M658" s="102"/>
      <c r="N658" s="83"/>
      <c r="O658" s="102"/>
      <c r="P658" s="102"/>
      <c r="Q658" s="102"/>
      <c r="R658" s="2708"/>
    </row>
    <row r="659" spans="2:18">
      <c r="B659" s="35"/>
      <c r="C659" s="2708"/>
      <c r="D659" s="35"/>
      <c r="E659" s="2708"/>
      <c r="F659" s="2708"/>
      <c r="G659" s="2708"/>
      <c r="H659" s="2708"/>
      <c r="I659" s="2708"/>
      <c r="J659" s="2708"/>
      <c r="K659" s="102"/>
      <c r="L659" s="2708"/>
      <c r="M659" s="102"/>
      <c r="N659" s="83"/>
      <c r="O659" s="102"/>
      <c r="P659" s="102"/>
      <c r="Q659" s="102"/>
      <c r="R659" s="2708"/>
    </row>
    <row r="660" spans="2:18">
      <c r="B660" s="35"/>
      <c r="C660" s="2708"/>
      <c r="D660" s="35"/>
      <c r="E660" s="2708"/>
      <c r="F660" s="2708"/>
      <c r="G660" s="2708"/>
      <c r="H660" s="2708"/>
      <c r="I660" s="2708"/>
      <c r="J660" s="2708"/>
      <c r="K660" s="102"/>
      <c r="L660" s="2708"/>
      <c r="M660" s="102"/>
      <c r="N660" s="83"/>
      <c r="O660" s="102"/>
      <c r="P660" s="102"/>
      <c r="Q660" s="102"/>
      <c r="R660" s="2708"/>
    </row>
    <row r="661" spans="2:18">
      <c r="B661" s="35"/>
      <c r="C661" s="2708"/>
      <c r="D661" s="35"/>
      <c r="E661" s="2708"/>
      <c r="F661" s="2708"/>
      <c r="G661" s="2708"/>
      <c r="H661" s="2708"/>
      <c r="I661" s="2708"/>
      <c r="J661" s="2708"/>
      <c r="K661" s="102"/>
      <c r="L661" s="2708"/>
      <c r="M661" s="102"/>
      <c r="N661" s="83"/>
      <c r="O661" s="102"/>
      <c r="P661" s="102"/>
      <c r="Q661" s="102"/>
      <c r="R661" s="2708"/>
    </row>
    <row r="662" spans="2:18">
      <c r="B662" s="35"/>
      <c r="C662" s="2708"/>
      <c r="D662" s="35"/>
      <c r="E662" s="2708"/>
      <c r="F662" s="2708"/>
      <c r="G662" s="2708"/>
      <c r="H662" s="2708"/>
      <c r="I662" s="2708"/>
      <c r="J662" s="2708"/>
      <c r="K662" s="102"/>
      <c r="L662" s="2708"/>
      <c r="M662" s="102"/>
      <c r="N662" s="83"/>
      <c r="O662" s="102"/>
      <c r="P662" s="102"/>
      <c r="Q662" s="102"/>
      <c r="R662" s="2708"/>
    </row>
    <row r="663" spans="2:18">
      <c r="B663" s="35"/>
      <c r="C663" s="2708"/>
      <c r="D663" s="35"/>
      <c r="E663" s="2708"/>
      <c r="F663" s="2708"/>
      <c r="G663" s="2708"/>
      <c r="H663" s="2708"/>
      <c r="I663" s="2708"/>
      <c r="J663" s="2708"/>
      <c r="K663" s="102"/>
      <c r="L663" s="2708"/>
      <c r="M663" s="102"/>
      <c r="N663" s="83"/>
      <c r="O663" s="102"/>
      <c r="P663" s="102"/>
      <c r="Q663" s="102"/>
      <c r="R663" s="2708"/>
    </row>
    <row r="664" spans="2:18">
      <c r="B664" s="35"/>
      <c r="C664" s="2708"/>
      <c r="D664" s="35"/>
      <c r="E664" s="2708"/>
      <c r="F664" s="2708"/>
      <c r="G664" s="2708"/>
      <c r="H664" s="2708"/>
      <c r="I664" s="2708"/>
      <c r="J664" s="2708"/>
      <c r="K664" s="102"/>
      <c r="L664" s="2708"/>
      <c r="M664" s="102"/>
      <c r="N664" s="83"/>
      <c r="O664" s="102"/>
      <c r="P664" s="102"/>
      <c r="Q664" s="102"/>
      <c r="R664" s="2708"/>
    </row>
    <row r="665" spans="2:18">
      <c r="B665" s="35"/>
      <c r="C665" s="2708"/>
      <c r="D665" s="35"/>
      <c r="E665" s="2708"/>
      <c r="F665" s="2708"/>
      <c r="G665" s="2708"/>
      <c r="H665" s="2708"/>
      <c r="I665" s="2708"/>
      <c r="J665" s="2708"/>
      <c r="K665" s="102"/>
      <c r="L665" s="2708"/>
      <c r="M665" s="102"/>
      <c r="N665" s="83"/>
      <c r="O665" s="102"/>
      <c r="P665" s="102"/>
      <c r="Q665" s="102"/>
      <c r="R665" s="2708"/>
    </row>
    <row r="666" spans="2:18">
      <c r="B666" s="35"/>
      <c r="C666" s="2708"/>
      <c r="D666" s="35"/>
      <c r="E666" s="2708"/>
      <c r="F666" s="2708"/>
      <c r="G666" s="2708"/>
      <c r="H666" s="2708"/>
      <c r="I666" s="2708"/>
      <c r="J666" s="2708"/>
      <c r="K666" s="102"/>
      <c r="L666" s="2708"/>
      <c r="M666" s="102"/>
      <c r="N666" s="83"/>
      <c r="O666" s="102"/>
      <c r="P666" s="102"/>
      <c r="Q666" s="102"/>
      <c r="R666" s="2708"/>
    </row>
    <row r="667" spans="2:18">
      <c r="B667" s="35"/>
      <c r="C667" s="2708"/>
      <c r="D667" s="35"/>
      <c r="E667" s="2708"/>
      <c r="F667" s="2708"/>
      <c r="G667" s="2708"/>
      <c r="H667" s="2708"/>
      <c r="I667" s="2708"/>
      <c r="J667" s="2708"/>
      <c r="K667" s="102"/>
      <c r="L667" s="2708"/>
      <c r="M667" s="102"/>
      <c r="N667" s="83"/>
      <c r="O667" s="102"/>
      <c r="P667" s="102"/>
      <c r="Q667" s="102"/>
      <c r="R667" s="2708"/>
    </row>
    <row r="668" spans="2:18">
      <c r="B668" s="35"/>
      <c r="C668" s="2708"/>
      <c r="D668" s="35"/>
      <c r="E668" s="2708"/>
      <c r="F668" s="2708"/>
      <c r="G668" s="2708"/>
      <c r="H668" s="2708"/>
      <c r="I668" s="2708"/>
      <c r="J668" s="2708"/>
      <c r="K668" s="102"/>
      <c r="L668" s="2708"/>
      <c r="M668" s="102"/>
      <c r="N668" s="83"/>
      <c r="O668" s="102"/>
      <c r="P668" s="102"/>
      <c r="Q668" s="102"/>
      <c r="R668" s="2708"/>
    </row>
    <row r="669" spans="2:18">
      <c r="B669" s="35"/>
      <c r="C669" s="2708"/>
      <c r="D669" s="35"/>
      <c r="E669" s="2708"/>
      <c r="F669" s="2708"/>
      <c r="G669" s="2708"/>
      <c r="H669" s="2708"/>
      <c r="I669" s="2708"/>
      <c r="J669" s="2708"/>
      <c r="K669" s="102"/>
      <c r="L669" s="2708"/>
      <c r="M669" s="102"/>
      <c r="N669" s="83"/>
      <c r="O669" s="102"/>
      <c r="P669" s="102"/>
      <c r="Q669" s="102"/>
      <c r="R669" s="2708"/>
    </row>
    <row r="670" spans="2:18">
      <c r="B670" s="35"/>
      <c r="C670" s="2708"/>
      <c r="D670" s="35"/>
      <c r="E670" s="2708"/>
      <c r="F670" s="2708"/>
      <c r="G670" s="2708"/>
      <c r="H670" s="2708"/>
      <c r="I670" s="2708"/>
      <c r="J670" s="2708"/>
      <c r="K670" s="102"/>
      <c r="L670" s="2708"/>
      <c r="M670" s="102"/>
      <c r="N670" s="83"/>
      <c r="O670" s="102"/>
      <c r="P670" s="102"/>
      <c r="Q670" s="102"/>
      <c r="R670" s="2708"/>
    </row>
    <row r="671" spans="2:18">
      <c r="B671" s="35"/>
      <c r="C671" s="2708"/>
      <c r="D671" s="35"/>
      <c r="E671" s="2708"/>
      <c r="F671" s="2708"/>
      <c r="G671" s="2708"/>
      <c r="H671" s="2708"/>
      <c r="I671" s="2708"/>
      <c r="J671" s="2708"/>
      <c r="K671" s="102"/>
      <c r="L671" s="2708"/>
      <c r="M671" s="102"/>
      <c r="N671" s="83"/>
      <c r="O671" s="102"/>
      <c r="P671" s="102"/>
      <c r="Q671" s="102"/>
      <c r="R671" s="2708"/>
    </row>
    <row r="672" spans="2:18">
      <c r="B672" s="35"/>
      <c r="C672" s="2708"/>
      <c r="D672" s="35"/>
      <c r="E672" s="2708"/>
      <c r="F672" s="2708"/>
      <c r="G672" s="2708"/>
      <c r="H672" s="2708"/>
      <c r="I672" s="2708"/>
      <c r="J672" s="2708"/>
      <c r="K672" s="102"/>
      <c r="L672" s="2708"/>
      <c r="M672" s="102"/>
      <c r="N672" s="83"/>
      <c r="O672" s="102"/>
      <c r="P672" s="102"/>
      <c r="Q672" s="102"/>
      <c r="R672" s="2708"/>
    </row>
    <row r="673" spans="2:18">
      <c r="B673" s="35"/>
      <c r="C673" s="2708"/>
      <c r="D673" s="35"/>
      <c r="E673" s="2708"/>
      <c r="F673" s="2708"/>
      <c r="G673" s="2708"/>
      <c r="H673" s="2708"/>
      <c r="I673" s="2708"/>
      <c r="J673" s="2708"/>
      <c r="K673" s="102"/>
      <c r="L673" s="2708"/>
      <c r="M673" s="102"/>
      <c r="N673" s="83"/>
      <c r="O673" s="102"/>
      <c r="P673" s="102"/>
      <c r="Q673" s="102"/>
      <c r="R673" s="2708"/>
    </row>
    <row r="674" spans="2:18">
      <c r="B674" s="35"/>
      <c r="C674" s="2708"/>
      <c r="D674" s="35"/>
      <c r="E674" s="2708"/>
      <c r="F674" s="2708"/>
      <c r="G674" s="2708"/>
      <c r="H674" s="2708"/>
      <c r="I674" s="2708"/>
      <c r="J674" s="2708"/>
      <c r="K674" s="102"/>
      <c r="L674" s="2708"/>
      <c r="M674" s="102"/>
      <c r="N674" s="83"/>
      <c r="O674" s="102"/>
      <c r="P674" s="102"/>
      <c r="Q674" s="102"/>
      <c r="R674" s="2708"/>
    </row>
    <row r="675" spans="2:18">
      <c r="B675" s="35"/>
      <c r="C675" s="2708"/>
      <c r="D675" s="35"/>
      <c r="E675" s="2708"/>
      <c r="F675" s="2708"/>
      <c r="G675" s="2708"/>
      <c r="H675" s="2708"/>
      <c r="I675" s="2708"/>
      <c r="J675" s="2708"/>
      <c r="K675" s="102"/>
      <c r="L675" s="2708"/>
      <c r="M675" s="102"/>
      <c r="N675" s="83"/>
      <c r="O675" s="102"/>
      <c r="P675" s="102"/>
      <c r="Q675" s="102"/>
      <c r="R675" s="2708"/>
    </row>
    <row r="676" spans="2:18">
      <c r="B676" s="35"/>
      <c r="C676" s="2708"/>
      <c r="D676" s="35"/>
      <c r="E676" s="2708"/>
      <c r="F676" s="2708"/>
      <c r="G676" s="2708"/>
      <c r="H676" s="2708"/>
      <c r="I676" s="2708"/>
      <c r="J676" s="2708"/>
      <c r="K676" s="102"/>
      <c r="L676" s="2708"/>
      <c r="M676" s="102"/>
      <c r="N676" s="83"/>
      <c r="O676" s="102"/>
      <c r="P676" s="102"/>
      <c r="Q676" s="102"/>
      <c r="R676" s="2708"/>
    </row>
    <row r="677" spans="2:18">
      <c r="B677" s="35"/>
      <c r="C677" s="2708"/>
      <c r="D677" s="35"/>
      <c r="E677" s="2708"/>
      <c r="F677" s="2708"/>
      <c r="G677" s="2708"/>
      <c r="H677" s="2708"/>
      <c r="I677" s="2708"/>
      <c r="J677" s="2708"/>
      <c r="K677" s="102"/>
      <c r="L677" s="2708"/>
      <c r="M677" s="102"/>
      <c r="N677" s="83"/>
      <c r="O677" s="102"/>
      <c r="P677" s="102"/>
      <c r="Q677" s="102"/>
      <c r="R677" s="2708"/>
    </row>
    <row r="678" spans="2:18">
      <c r="B678" s="35"/>
      <c r="C678" s="2708"/>
      <c r="D678" s="35"/>
      <c r="E678" s="2708"/>
      <c r="F678" s="2708"/>
      <c r="G678" s="2708"/>
      <c r="H678" s="2708"/>
      <c r="I678" s="2708"/>
      <c r="J678" s="2708"/>
      <c r="K678" s="102"/>
      <c r="L678" s="2708"/>
      <c r="M678" s="102"/>
      <c r="N678" s="83"/>
      <c r="O678" s="102"/>
      <c r="P678" s="102"/>
      <c r="Q678" s="102"/>
      <c r="R678" s="2708"/>
    </row>
    <row r="679" spans="2:18">
      <c r="B679" s="35"/>
      <c r="C679" s="2708"/>
      <c r="D679" s="35"/>
      <c r="E679" s="2708"/>
      <c r="F679" s="2708"/>
      <c r="G679" s="2708"/>
      <c r="H679" s="2708"/>
      <c r="I679" s="2708"/>
      <c r="J679" s="2708"/>
      <c r="K679" s="102"/>
      <c r="L679" s="2708"/>
      <c r="M679" s="102"/>
      <c r="N679" s="83"/>
      <c r="O679" s="102"/>
      <c r="P679" s="102"/>
      <c r="Q679" s="102"/>
      <c r="R679" s="2708"/>
    </row>
    <row r="680" spans="2:18">
      <c r="B680" s="35"/>
      <c r="C680" s="2708"/>
      <c r="D680" s="35"/>
      <c r="E680" s="2708"/>
      <c r="F680" s="2708"/>
      <c r="G680" s="2708"/>
      <c r="H680" s="2708"/>
      <c r="I680" s="2708"/>
      <c r="J680" s="2708"/>
      <c r="K680" s="102"/>
      <c r="L680" s="2708"/>
      <c r="M680" s="102"/>
      <c r="N680" s="83"/>
      <c r="O680" s="102"/>
      <c r="P680" s="102"/>
      <c r="Q680" s="102"/>
      <c r="R680" s="2708"/>
    </row>
    <row r="681" spans="2:18">
      <c r="B681" s="35"/>
      <c r="C681" s="2708"/>
      <c r="D681" s="35"/>
      <c r="E681" s="2708"/>
      <c r="F681" s="2708"/>
      <c r="G681" s="2708"/>
      <c r="H681" s="2708"/>
      <c r="I681" s="2708"/>
      <c r="J681" s="2708"/>
      <c r="K681" s="102"/>
      <c r="L681" s="2708"/>
      <c r="M681" s="102"/>
      <c r="N681" s="83"/>
      <c r="O681" s="102"/>
      <c r="P681" s="102"/>
      <c r="Q681" s="102"/>
      <c r="R681" s="2708"/>
    </row>
    <row r="682" spans="2:18">
      <c r="B682" s="35"/>
      <c r="C682" s="2708"/>
      <c r="D682" s="35"/>
      <c r="E682" s="2708"/>
      <c r="F682" s="2708"/>
      <c r="G682" s="2708"/>
      <c r="H682" s="2708"/>
      <c r="I682" s="2708"/>
      <c r="J682" s="2708"/>
      <c r="K682" s="102"/>
      <c r="L682" s="2708"/>
      <c r="M682" s="102"/>
      <c r="N682" s="83"/>
      <c r="O682" s="102"/>
      <c r="P682" s="102"/>
      <c r="Q682" s="102"/>
      <c r="R682" s="2708"/>
    </row>
    <row r="683" spans="2:18">
      <c r="B683" s="35"/>
      <c r="C683" s="2708"/>
      <c r="D683" s="35"/>
      <c r="E683" s="2708"/>
      <c r="F683" s="2708"/>
      <c r="G683" s="2708"/>
      <c r="H683" s="2708"/>
      <c r="I683" s="2708"/>
      <c r="J683" s="2708"/>
      <c r="K683" s="102"/>
      <c r="L683" s="2708"/>
      <c r="M683" s="102"/>
      <c r="N683" s="83"/>
      <c r="O683" s="102"/>
      <c r="P683" s="102"/>
      <c r="Q683" s="102"/>
      <c r="R683" s="2708"/>
    </row>
    <row r="684" spans="2:18">
      <c r="B684" s="35"/>
      <c r="C684" s="2708"/>
      <c r="D684" s="35"/>
      <c r="E684" s="2708"/>
      <c r="F684" s="2708"/>
      <c r="G684" s="2708"/>
      <c r="H684" s="2708"/>
      <c r="I684" s="2708"/>
      <c r="J684" s="2708"/>
      <c r="K684" s="102"/>
      <c r="L684" s="2708"/>
      <c r="M684" s="102"/>
      <c r="N684" s="83"/>
      <c r="O684" s="102"/>
      <c r="P684" s="102"/>
      <c r="Q684" s="102"/>
      <c r="R684" s="2708"/>
    </row>
    <row r="685" spans="2:18">
      <c r="B685" s="35"/>
      <c r="C685" s="2708"/>
      <c r="D685" s="35"/>
      <c r="E685" s="2708"/>
      <c r="F685" s="2708"/>
      <c r="G685" s="2708"/>
      <c r="H685" s="2708"/>
      <c r="I685" s="2708"/>
      <c r="J685" s="2708"/>
      <c r="K685" s="102"/>
      <c r="L685" s="2708"/>
      <c r="M685" s="102"/>
      <c r="N685" s="83"/>
      <c r="O685" s="102"/>
      <c r="P685" s="102"/>
      <c r="Q685" s="102"/>
      <c r="R685" s="2708"/>
    </row>
    <row r="686" spans="2:18">
      <c r="B686" s="35"/>
      <c r="C686" s="2708"/>
      <c r="D686" s="35"/>
      <c r="E686" s="2708"/>
      <c r="F686" s="2708"/>
      <c r="G686" s="2708"/>
      <c r="H686" s="2708"/>
      <c r="I686" s="2708"/>
      <c r="J686" s="2708"/>
      <c r="K686" s="102"/>
      <c r="L686" s="2708"/>
      <c r="M686" s="102"/>
      <c r="N686" s="83"/>
      <c r="O686" s="102"/>
      <c r="P686" s="102"/>
      <c r="Q686" s="102"/>
      <c r="R686" s="2708"/>
    </row>
    <row r="687" spans="2:18">
      <c r="B687" s="35"/>
      <c r="C687" s="2708"/>
      <c r="D687" s="35"/>
      <c r="E687" s="2708"/>
      <c r="F687" s="2708"/>
      <c r="G687" s="2708"/>
      <c r="H687" s="2708"/>
      <c r="I687" s="2708"/>
      <c r="J687" s="2708"/>
      <c r="K687" s="102"/>
      <c r="L687" s="2708"/>
      <c r="M687" s="102"/>
      <c r="N687" s="83"/>
      <c r="O687" s="102"/>
      <c r="P687" s="102"/>
      <c r="Q687" s="102"/>
      <c r="R687" s="2708"/>
    </row>
    <row r="688" spans="2:18">
      <c r="B688" s="35"/>
      <c r="C688" s="2708"/>
      <c r="D688" s="35"/>
      <c r="E688" s="2708"/>
      <c r="F688" s="2708"/>
      <c r="G688" s="2708"/>
      <c r="H688" s="2708"/>
      <c r="I688" s="2708"/>
      <c r="J688" s="2708"/>
      <c r="K688" s="102"/>
      <c r="L688" s="2708"/>
      <c r="M688" s="102"/>
      <c r="N688" s="83"/>
      <c r="O688" s="102"/>
      <c r="P688" s="102"/>
      <c r="Q688" s="102"/>
      <c r="R688" s="2708"/>
    </row>
    <row r="689" spans="2:18">
      <c r="B689" s="35"/>
      <c r="C689" s="2708"/>
      <c r="D689" s="35"/>
      <c r="E689" s="2708"/>
      <c r="F689" s="2708"/>
      <c r="G689" s="2708"/>
      <c r="H689" s="2708"/>
      <c r="I689" s="2708"/>
      <c r="J689" s="2708"/>
      <c r="K689" s="102"/>
      <c r="L689" s="2708"/>
      <c r="M689" s="102"/>
      <c r="N689" s="83"/>
      <c r="O689" s="102"/>
      <c r="P689" s="102"/>
      <c r="Q689" s="102"/>
      <c r="R689" s="2708"/>
    </row>
    <row r="690" spans="2:18">
      <c r="B690" s="35"/>
      <c r="C690" s="2708"/>
      <c r="D690" s="35"/>
      <c r="E690" s="2708"/>
      <c r="F690" s="2708"/>
      <c r="G690" s="2708"/>
      <c r="H690" s="2708"/>
      <c r="I690" s="2708"/>
      <c r="J690" s="2708"/>
      <c r="K690" s="102"/>
      <c r="L690" s="2708"/>
      <c r="M690" s="102"/>
      <c r="N690" s="83"/>
      <c r="O690" s="102"/>
      <c r="P690" s="102"/>
      <c r="Q690" s="102"/>
      <c r="R690" s="2708"/>
    </row>
    <row r="691" spans="2:18">
      <c r="B691" s="35"/>
      <c r="C691" s="2708"/>
      <c r="D691" s="35"/>
      <c r="E691" s="2708"/>
      <c r="F691" s="2708"/>
      <c r="G691" s="2708"/>
      <c r="H691" s="2708"/>
      <c r="I691" s="2708"/>
      <c r="J691" s="2708"/>
      <c r="K691" s="102"/>
      <c r="L691" s="2708"/>
      <c r="M691" s="102"/>
      <c r="N691" s="83"/>
      <c r="O691" s="102"/>
      <c r="P691" s="102"/>
      <c r="Q691" s="102"/>
      <c r="R691" s="2708"/>
    </row>
    <row r="692" spans="2:18">
      <c r="B692" s="35"/>
      <c r="C692" s="2708"/>
      <c r="D692" s="35"/>
      <c r="E692" s="2708"/>
      <c r="F692" s="2708"/>
      <c r="G692" s="2708"/>
      <c r="H692" s="2708"/>
      <c r="I692" s="2708"/>
      <c r="J692" s="2708"/>
      <c r="K692" s="102"/>
      <c r="L692" s="2708"/>
      <c r="M692" s="102"/>
      <c r="N692" s="83"/>
      <c r="O692" s="102"/>
      <c r="P692" s="102"/>
      <c r="Q692" s="102"/>
      <c r="R692" s="2708"/>
    </row>
    <row r="693" spans="2:18">
      <c r="B693" s="35"/>
      <c r="C693" s="2708"/>
      <c r="D693" s="35"/>
      <c r="E693" s="2708"/>
      <c r="F693" s="2708"/>
      <c r="G693" s="2708"/>
      <c r="H693" s="2708"/>
      <c r="I693" s="2708"/>
      <c r="J693" s="2708"/>
      <c r="K693" s="102"/>
      <c r="L693" s="2708"/>
      <c r="M693" s="102"/>
      <c r="N693" s="83"/>
      <c r="O693" s="102"/>
      <c r="P693" s="102"/>
      <c r="Q693" s="102"/>
      <c r="R693" s="2708"/>
    </row>
    <row r="694" spans="2:18">
      <c r="B694" s="35"/>
      <c r="C694" s="2708"/>
      <c r="D694" s="35"/>
      <c r="E694" s="2708"/>
      <c r="F694" s="2708"/>
      <c r="G694" s="2708"/>
      <c r="H694" s="2708"/>
      <c r="I694" s="2708"/>
      <c r="J694" s="2708"/>
      <c r="K694" s="102"/>
      <c r="L694" s="2708"/>
      <c r="M694" s="102"/>
      <c r="N694" s="83"/>
      <c r="O694" s="102"/>
      <c r="P694" s="102"/>
      <c r="Q694" s="102"/>
      <c r="R694" s="2708"/>
    </row>
    <row r="695" spans="2:18">
      <c r="B695" s="35"/>
      <c r="C695" s="2708"/>
      <c r="D695" s="35"/>
      <c r="E695" s="2708"/>
      <c r="F695" s="2708"/>
      <c r="G695" s="2708"/>
      <c r="H695" s="2708"/>
      <c r="I695" s="2708"/>
      <c r="J695" s="2708"/>
      <c r="K695" s="102"/>
      <c r="L695" s="2708"/>
      <c r="M695" s="102"/>
      <c r="N695" s="83"/>
      <c r="O695" s="102"/>
      <c r="P695" s="102"/>
      <c r="Q695" s="102"/>
      <c r="R695" s="2708"/>
    </row>
    <row r="696" spans="2:18">
      <c r="B696" s="35"/>
      <c r="C696" s="2708"/>
      <c r="D696" s="35"/>
      <c r="E696" s="2708"/>
      <c r="F696" s="2708"/>
      <c r="G696" s="2708"/>
      <c r="H696" s="2708"/>
      <c r="I696" s="2708"/>
      <c r="J696" s="2708"/>
      <c r="K696" s="102"/>
      <c r="L696" s="2708"/>
      <c r="M696" s="102"/>
      <c r="N696" s="83"/>
      <c r="O696" s="102"/>
      <c r="P696" s="102"/>
      <c r="Q696" s="102"/>
      <c r="R696" s="2708"/>
    </row>
    <row r="697" spans="2:18">
      <c r="B697" s="35"/>
      <c r="C697" s="2708"/>
      <c r="D697" s="35"/>
      <c r="E697" s="2708"/>
      <c r="F697" s="2708"/>
      <c r="G697" s="2708"/>
      <c r="H697" s="2708"/>
      <c r="I697" s="2708"/>
      <c r="J697" s="2708"/>
      <c r="K697" s="102"/>
      <c r="L697" s="2708"/>
      <c r="M697" s="102"/>
      <c r="N697" s="83"/>
      <c r="O697" s="102"/>
      <c r="P697" s="102"/>
      <c r="Q697" s="102"/>
      <c r="R697" s="2708"/>
    </row>
    <row r="698" spans="2:18">
      <c r="B698" s="35"/>
      <c r="C698" s="2708"/>
      <c r="D698" s="35"/>
      <c r="E698" s="2708"/>
      <c r="F698" s="2708"/>
      <c r="G698" s="2708"/>
      <c r="H698" s="2708"/>
      <c r="I698" s="2708"/>
      <c r="J698" s="2708"/>
      <c r="K698" s="102"/>
      <c r="L698" s="2708"/>
      <c r="M698" s="102"/>
      <c r="N698" s="83"/>
      <c r="O698" s="102"/>
      <c r="P698" s="102"/>
      <c r="Q698" s="102"/>
      <c r="R698" s="2708"/>
    </row>
    <row r="699" spans="2:18">
      <c r="B699" s="35"/>
      <c r="C699" s="2708"/>
      <c r="D699" s="35"/>
      <c r="E699" s="2708"/>
      <c r="F699" s="2708"/>
      <c r="G699" s="2708"/>
      <c r="H699" s="2708"/>
      <c r="I699" s="2708"/>
      <c r="J699" s="2708"/>
      <c r="K699" s="102"/>
      <c r="L699" s="2708"/>
      <c r="M699" s="102"/>
      <c r="N699" s="83"/>
      <c r="O699" s="102"/>
      <c r="P699" s="102"/>
      <c r="Q699" s="102"/>
      <c r="R699" s="2708"/>
    </row>
    <row r="700" spans="2:18">
      <c r="B700" s="35"/>
      <c r="C700" s="2708"/>
      <c r="D700" s="35"/>
      <c r="E700" s="2708"/>
      <c r="F700" s="2708"/>
      <c r="G700" s="2708"/>
      <c r="H700" s="2708"/>
      <c r="I700" s="2708"/>
      <c r="J700" s="2708"/>
      <c r="K700" s="102"/>
      <c r="L700" s="2708"/>
      <c r="M700" s="102"/>
      <c r="N700" s="83"/>
      <c r="O700" s="102"/>
      <c r="P700" s="102"/>
      <c r="Q700" s="102"/>
      <c r="R700" s="2708"/>
    </row>
    <row r="701" spans="2:18">
      <c r="B701" s="35"/>
      <c r="C701" s="2708"/>
      <c r="D701" s="35"/>
      <c r="E701" s="2708"/>
      <c r="F701" s="2708"/>
      <c r="G701" s="2708"/>
      <c r="H701" s="2708"/>
      <c r="I701" s="2708"/>
      <c r="J701" s="2708"/>
      <c r="K701" s="102"/>
      <c r="L701" s="2708"/>
      <c r="M701" s="102"/>
      <c r="N701" s="83"/>
      <c r="O701" s="102"/>
      <c r="P701" s="102"/>
      <c r="Q701" s="102"/>
      <c r="R701" s="2708"/>
    </row>
    <row r="702" spans="2:18">
      <c r="B702" s="35"/>
      <c r="C702" s="2708"/>
      <c r="D702" s="35"/>
      <c r="E702" s="2708"/>
      <c r="F702" s="2708"/>
      <c r="G702" s="2708"/>
      <c r="H702" s="2708"/>
      <c r="I702" s="2708"/>
      <c r="J702" s="2708"/>
      <c r="K702" s="102"/>
      <c r="L702" s="2708"/>
      <c r="M702" s="102"/>
      <c r="N702" s="83"/>
      <c r="O702" s="102"/>
      <c r="P702" s="102"/>
      <c r="Q702" s="102"/>
      <c r="R702" s="2708"/>
    </row>
    <row r="703" spans="2:18">
      <c r="B703" s="35"/>
      <c r="C703" s="2708"/>
      <c r="D703" s="35"/>
      <c r="E703" s="2708"/>
      <c r="F703" s="2708"/>
      <c r="G703" s="2708"/>
      <c r="H703" s="2708"/>
      <c r="I703" s="2708"/>
      <c r="J703" s="2708"/>
      <c r="K703" s="102"/>
      <c r="L703" s="2708"/>
      <c r="M703" s="102"/>
      <c r="N703" s="83"/>
      <c r="O703" s="102"/>
      <c r="P703" s="102"/>
      <c r="Q703" s="102"/>
      <c r="R703" s="2708"/>
    </row>
    <row r="704" spans="2:18">
      <c r="B704" s="35"/>
      <c r="C704" s="2708"/>
      <c r="D704" s="35"/>
      <c r="E704" s="2708"/>
      <c r="F704" s="2708"/>
      <c r="G704" s="2708"/>
      <c r="H704" s="2708"/>
      <c r="I704" s="2708"/>
      <c r="J704" s="2708"/>
      <c r="K704" s="102"/>
      <c r="L704" s="2708"/>
      <c r="M704" s="102"/>
      <c r="N704" s="83"/>
      <c r="O704" s="102"/>
      <c r="P704" s="102"/>
      <c r="Q704" s="102"/>
      <c r="R704" s="2708"/>
    </row>
    <row r="705" spans="2:18">
      <c r="B705" s="35"/>
      <c r="C705" s="2708"/>
      <c r="D705" s="35"/>
      <c r="E705" s="2708"/>
      <c r="F705" s="2708"/>
      <c r="G705" s="2708"/>
      <c r="H705" s="2708"/>
      <c r="I705" s="2708"/>
      <c r="J705" s="2708"/>
      <c r="K705" s="102"/>
      <c r="L705" s="2708"/>
      <c r="M705" s="102"/>
      <c r="N705" s="83"/>
      <c r="O705" s="102"/>
      <c r="P705" s="102"/>
      <c r="Q705" s="102"/>
      <c r="R705" s="2708"/>
    </row>
    <row r="706" spans="2:18">
      <c r="B706" s="35"/>
      <c r="C706" s="2708"/>
      <c r="D706" s="35"/>
      <c r="E706" s="2708"/>
      <c r="F706" s="2708"/>
      <c r="G706" s="2708"/>
      <c r="H706" s="2708"/>
      <c r="I706" s="2708"/>
      <c r="J706" s="2708"/>
      <c r="K706" s="102"/>
      <c r="L706" s="2708"/>
      <c r="M706" s="102"/>
      <c r="N706" s="83"/>
      <c r="O706" s="102"/>
      <c r="P706" s="102"/>
      <c r="Q706" s="102"/>
      <c r="R706" s="2708"/>
    </row>
    <row r="707" spans="2:18">
      <c r="B707" s="35"/>
      <c r="C707" s="2708"/>
      <c r="D707" s="35"/>
      <c r="E707" s="2708"/>
      <c r="F707" s="2708"/>
      <c r="G707" s="2708"/>
      <c r="H707" s="2708"/>
      <c r="I707" s="2708"/>
      <c r="J707" s="2708"/>
      <c r="K707" s="102"/>
      <c r="L707" s="2708"/>
      <c r="M707" s="102"/>
      <c r="N707" s="83"/>
      <c r="O707" s="102"/>
      <c r="P707" s="102"/>
      <c r="Q707" s="102"/>
      <c r="R707" s="2708"/>
    </row>
    <row r="708" spans="2:18">
      <c r="B708" s="35"/>
      <c r="C708" s="2708"/>
      <c r="D708" s="35"/>
      <c r="E708" s="2708"/>
      <c r="F708" s="2708"/>
      <c r="G708" s="2708"/>
      <c r="H708" s="2708"/>
      <c r="I708" s="2708"/>
      <c r="J708" s="2708"/>
      <c r="K708" s="102"/>
      <c r="L708" s="2708"/>
      <c r="M708" s="102"/>
      <c r="N708" s="83"/>
      <c r="O708" s="102"/>
      <c r="P708" s="102"/>
      <c r="Q708" s="102"/>
      <c r="R708" s="2708"/>
    </row>
    <row r="709" spans="2:18">
      <c r="B709" s="35"/>
      <c r="C709" s="2708"/>
      <c r="D709" s="35"/>
      <c r="E709" s="2708"/>
      <c r="F709" s="2708"/>
      <c r="G709" s="2708"/>
      <c r="H709" s="2708"/>
      <c r="I709" s="2708"/>
      <c r="J709" s="2708"/>
      <c r="K709" s="102"/>
      <c r="L709" s="2708"/>
      <c r="M709" s="102"/>
      <c r="N709" s="83"/>
      <c r="O709" s="102"/>
      <c r="P709" s="102"/>
      <c r="Q709" s="102"/>
      <c r="R709" s="2708"/>
    </row>
    <row r="710" spans="2:18">
      <c r="B710" s="35"/>
      <c r="C710" s="2708"/>
      <c r="D710" s="35"/>
      <c r="E710" s="2708"/>
      <c r="F710" s="2708"/>
      <c r="G710" s="2708"/>
      <c r="H710" s="2708"/>
      <c r="I710" s="2708"/>
      <c r="J710" s="2708"/>
      <c r="K710" s="102"/>
      <c r="L710" s="2708"/>
      <c r="M710" s="102"/>
      <c r="N710" s="83"/>
      <c r="O710" s="102"/>
      <c r="P710" s="102"/>
      <c r="Q710" s="102"/>
      <c r="R710" s="2708"/>
    </row>
    <row r="711" spans="2:18">
      <c r="B711" s="35"/>
      <c r="C711" s="2708"/>
      <c r="D711" s="35"/>
      <c r="E711" s="2708"/>
      <c r="F711" s="2708"/>
      <c r="G711" s="2708"/>
      <c r="H711" s="2708"/>
      <c r="I711" s="2708"/>
      <c r="J711" s="2708"/>
      <c r="K711" s="102"/>
      <c r="L711" s="2708"/>
      <c r="M711" s="102"/>
      <c r="N711" s="83"/>
      <c r="O711" s="102"/>
      <c r="P711" s="102"/>
      <c r="Q711" s="102"/>
      <c r="R711" s="2708"/>
    </row>
    <row r="712" spans="2:18">
      <c r="B712" s="35"/>
      <c r="C712" s="2708"/>
      <c r="D712" s="35"/>
      <c r="E712" s="2708"/>
      <c r="F712" s="2708"/>
      <c r="G712" s="2708"/>
      <c r="H712" s="2708"/>
      <c r="I712" s="2708"/>
      <c r="J712" s="2708"/>
      <c r="K712" s="102"/>
      <c r="L712" s="2708"/>
      <c r="M712" s="102"/>
      <c r="N712" s="83"/>
      <c r="O712" s="102"/>
      <c r="P712" s="102"/>
      <c r="Q712" s="102"/>
      <c r="R712" s="2708"/>
    </row>
    <row r="713" spans="2:18">
      <c r="B713" s="35"/>
      <c r="C713" s="2708"/>
      <c r="D713" s="35"/>
      <c r="E713" s="2708"/>
      <c r="F713" s="2708"/>
      <c r="G713" s="2708"/>
      <c r="H713" s="2708"/>
      <c r="I713" s="2708"/>
      <c r="J713" s="2708"/>
      <c r="K713" s="102"/>
      <c r="L713" s="2708"/>
      <c r="M713" s="102"/>
      <c r="N713" s="83"/>
      <c r="O713" s="102"/>
      <c r="P713" s="102"/>
      <c r="Q713" s="102"/>
      <c r="R713" s="2708"/>
    </row>
    <row r="714" spans="2:18">
      <c r="B714" s="35"/>
      <c r="C714" s="2708"/>
      <c r="D714" s="35"/>
      <c r="E714" s="2708"/>
      <c r="F714" s="2708"/>
      <c r="G714" s="2708"/>
      <c r="H714" s="2708"/>
      <c r="I714" s="2708"/>
      <c r="J714" s="2708"/>
      <c r="K714" s="102"/>
      <c r="L714" s="2708"/>
      <c r="M714" s="102"/>
      <c r="N714" s="83"/>
      <c r="O714" s="102"/>
      <c r="P714" s="102"/>
      <c r="Q714" s="102"/>
      <c r="R714" s="2708"/>
    </row>
    <row r="715" spans="2:18">
      <c r="B715" s="35"/>
      <c r="C715" s="2708"/>
      <c r="D715" s="35"/>
      <c r="E715" s="2708"/>
      <c r="F715" s="2708"/>
      <c r="G715" s="2708"/>
      <c r="H715" s="2708"/>
      <c r="I715" s="2708"/>
      <c r="J715" s="2708"/>
      <c r="K715" s="102"/>
      <c r="L715" s="2708"/>
      <c r="M715" s="102"/>
      <c r="N715" s="83"/>
      <c r="O715" s="102"/>
      <c r="P715" s="102"/>
      <c r="Q715" s="102"/>
      <c r="R715" s="2708"/>
    </row>
    <row r="716" spans="2:18">
      <c r="B716" s="35"/>
      <c r="C716" s="2708"/>
      <c r="D716" s="35"/>
      <c r="E716" s="2708"/>
      <c r="F716" s="2708"/>
      <c r="G716" s="2708"/>
      <c r="H716" s="2708"/>
      <c r="I716" s="2708"/>
      <c r="J716" s="2708"/>
      <c r="K716" s="102"/>
      <c r="L716" s="2708"/>
      <c r="M716" s="102"/>
      <c r="N716" s="83"/>
      <c r="O716" s="102"/>
      <c r="P716" s="102"/>
      <c r="Q716" s="102"/>
      <c r="R716" s="2708"/>
    </row>
    <row r="717" spans="2:18">
      <c r="B717" s="35"/>
      <c r="C717" s="2708"/>
      <c r="D717" s="35"/>
      <c r="E717" s="2708"/>
      <c r="F717" s="2708"/>
      <c r="G717" s="2708"/>
      <c r="H717" s="2708"/>
      <c r="I717" s="2708"/>
      <c r="J717" s="2708"/>
      <c r="K717" s="102"/>
      <c r="L717" s="2708"/>
      <c r="M717" s="102"/>
      <c r="N717" s="83"/>
      <c r="O717" s="102"/>
      <c r="P717" s="102"/>
      <c r="Q717" s="102"/>
      <c r="R717" s="2708"/>
    </row>
    <row r="718" spans="2:18">
      <c r="B718" s="35"/>
      <c r="C718" s="2708"/>
      <c r="D718" s="35"/>
      <c r="E718" s="2708"/>
      <c r="F718" s="2708"/>
      <c r="G718" s="2708"/>
      <c r="H718" s="2708"/>
      <c r="I718" s="2708"/>
      <c r="J718" s="2708"/>
      <c r="K718" s="102"/>
      <c r="L718" s="2708"/>
      <c r="M718" s="102"/>
      <c r="N718" s="83"/>
      <c r="O718" s="102"/>
      <c r="P718" s="102"/>
      <c r="Q718" s="102"/>
      <c r="R718" s="2708"/>
    </row>
    <row r="719" spans="2:18">
      <c r="B719" s="35"/>
      <c r="C719" s="2708"/>
      <c r="D719" s="35"/>
      <c r="E719" s="2708"/>
      <c r="F719" s="2708"/>
      <c r="G719" s="2708"/>
      <c r="H719" s="2708"/>
      <c r="I719" s="2708"/>
      <c r="J719" s="2708"/>
      <c r="K719" s="102"/>
      <c r="L719" s="2708"/>
      <c r="M719" s="102"/>
      <c r="N719" s="83"/>
      <c r="O719" s="102"/>
      <c r="P719" s="102"/>
      <c r="Q719" s="102"/>
      <c r="R719" s="2708"/>
    </row>
    <row r="720" spans="2:18">
      <c r="B720" s="35"/>
      <c r="C720" s="2708"/>
      <c r="D720" s="35"/>
      <c r="E720" s="2708"/>
      <c r="F720" s="2708"/>
      <c r="G720" s="2708"/>
      <c r="H720" s="2708"/>
      <c r="I720" s="2708"/>
      <c r="J720" s="2708"/>
      <c r="K720" s="102"/>
      <c r="L720" s="2708"/>
      <c r="M720" s="102"/>
      <c r="N720" s="83"/>
      <c r="O720" s="102"/>
      <c r="P720" s="102"/>
      <c r="Q720" s="102"/>
      <c r="R720" s="2708"/>
    </row>
    <row r="721" spans="2:18">
      <c r="B721" s="35"/>
      <c r="C721" s="2708"/>
      <c r="D721" s="35"/>
      <c r="E721" s="2708"/>
      <c r="F721" s="2708"/>
      <c r="G721" s="2708"/>
      <c r="H721" s="2708"/>
      <c r="I721" s="2708"/>
      <c r="J721" s="2708"/>
      <c r="K721" s="102"/>
      <c r="L721" s="2708"/>
      <c r="M721" s="102"/>
      <c r="N721" s="83"/>
      <c r="O721" s="102"/>
      <c r="P721" s="102"/>
      <c r="Q721" s="102"/>
      <c r="R721" s="2708"/>
    </row>
    <row r="722" spans="2:18">
      <c r="B722" s="35"/>
      <c r="C722" s="2708"/>
      <c r="D722" s="35"/>
      <c r="E722" s="2708"/>
      <c r="F722" s="2708"/>
      <c r="G722" s="2708"/>
      <c r="H722" s="2708"/>
      <c r="I722" s="2708"/>
      <c r="J722" s="2708"/>
      <c r="K722" s="102"/>
      <c r="L722" s="2708"/>
      <c r="M722" s="102"/>
      <c r="N722" s="83"/>
      <c r="O722" s="102"/>
      <c r="P722" s="102"/>
      <c r="Q722" s="102"/>
      <c r="R722" s="2708"/>
    </row>
    <row r="723" spans="2:18">
      <c r="B723" s="35"/>
      <c r="C723" s="2708"/>
      <c r="D723" s="35"/>
      <c r="E723" s="2708"/>
      <c r="F723" s="2708"/>
      <c r="G723" s="2708"/>
      <c r="H723" s="2708"/>
      <c r="I723" s="2708"/>
      <c r="J723" s="2708"/>
      <c r="K723" s="102"/>
      <c r="L723" s="2708"/>
      <c r="M723" s="102"/>
      <c r="N723" s="83"/>
      <c r="O723" s="102"/>
      <c r="P723" s="102"/>
      <c r="Q723" s="102"/>
      <c r="R723" s="2708"/>
    </row>
    <row r="724" spans="2:18">
      <c r="B724" s="35"/>
      <c r="C724" s="2708"/>
      <c r="D724" s="35"/>
      <c r="E724" s="2708"/>
      <c r="F724" s="2708"/>
      <c r="G724" s="2708"/>
      <c r="H724" s="2708"/>
      <c r="I724" s="2708"/>
      <c r="J724" s="2708"/>
      <c r="K724" s="102"/>
      <c r="L724" s="2708"/>
      <c r="M724" s="102"/>
      <c r="N724" s="83"/>
      <c r="O724" s="102"/>
      <c r="P724" s="102"/>
      <c r="Q724" s="102"/>
      <c r="R724" s="2708"/>
    </row>
    <row r="725" spans="2:18">
      <c r="B725" s="35"/>
      <c r="C725" s="2708"/>
      <c r="D725" s="35"/>
      <c r="E725" s="2708"/>
      <c r="F725" s="2708"/>
      <c r="G725" s="2708"/>
      <c r="H725" s="2708"/>
      <c r="I725" s="2708"/>
      <c r="J725" s="2708"/>
      <c r="K725" s="102"/>
      <c r="L725" s="2708"/>
      <c r="M725" s="102"/>
      <c r="N725" s="83"/>
      <c r="O725" s="102"/>
      <c r="P725" s="102"/>
      <c r="Q725" s="102"/>
      <c r="R725" s="2708"/>
    </row>
    <row r="726" spans="2:18">
      <c r="B726" s="35"/>
      <c r="C726" s="2708"/>
      <c r="D726" s="35"/>
      <c r="E726" s="2708"/>
      <c r="F726" s="2708"/>
      <c r="G726" s="2708"/>
      <c r="H726" s="2708"/>
      <c r="I726" s="2708"/>
      <c r="J726" s="2708"/>
      <c r="K726" s="102"/>
      <c r="L726" s="2708"/>
      <c r="M726" s="102"/>
      <c r="N726" s="83"/>
      <c r="O726" s="102"/>
      <c r="P726" s="102"/>
      <c r="R726" s="2708"/>
    </row>
    <row r="727" spans="2:18">
      <c r="B727" s="35"/>
      <c r="C727" s="2708"/>
      <c r="D727" s="35"/>
      <c r="E727" s="2708"/>
      <c r="F727" s="2708"/>
      <c r="G727" s="2708"/>
      <c r="H727" s="2708"/>
      <c r="I727" s="2708"/>
      <c r="J727" s="2708"/>
      <c r="K727" s="102"/>
      <c r="L727" s="2708"/>
      <c r="M727" s="102"/>
      <c r="N727" s="83"/>
      <c r="O727" s="102"/>
      <c r="P727" s="102"/>
      <c r="R727" s="2708"/>
    </row>
  </sheetData>
  <sheetProtection selectLockedCells="1" selectUnlockedCells="1"/>
  <autoFilter ref="B8:M561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170">
    <mergeCell ref="B482:B483"/>
    <mergeCell ref="B488:B489"/>
    <mergeCell ref="B491:B492"/>
    <mergeCell ref="B495:B496"/>
    <mergeCell ref="Q495:Q496"/>
    <mergeCell ref="R495:R496"/>
    <mergeCell ref="B467:B468"/>
    <mergeCell ref="B469:B471"/>
    <mergeCell ref="B473:B474"/>
    <mergeCell ref="B475:B476"/>
    <mergeCell ref="B477:B478"/>
    <mergeCell ref="B480:B481"/>
    <mergeCell ref="B455:B456"/>
    <mergeCell ref="Q455:Q456"/>
    <mergeCell ref="B457:B458"/>
    <mergeCell ref="Q457:Q458"/>
    <mergeCell ref="B460:B461"/>
    <mergeCell ref="Q460:Q461"/>
    <mergeCell ref="B444:B445"/>
    <mergeCell ref="B447:B448"/>
    <mergeCell ref="B451:B452"/>
    <mergeCell ref="Q433:Q434"/>
    <mergeCell ref="Q439:Q440"/>
    <mergeCell ref="Q444:Q445"/>
    <mergeCell ref="Q447:Q448"/>
    <mergeCell ref="Q451:Q452"/>
    <mergeCell ref="Q431:Q432"/>
    <mergeCell ref="B433:B434"/>
    <mergeCell ref="Q405:Q406"/>
    <mergeCell ref="Q407:Q408"/>
    <mergeCell ref="Q410:Q411"/>
    <mergeCell ref="B439:B440"/>
    <mergeCell ref="B364:B365"/>
    <mergeCell ref="B366:B367"/>
    <mergeCell ref="B427:B428"/>
    <mergeCell ref="B429:B430"/>
    <mergeCell ref="B431:B432"/>
    <mergeCell ref="B368:B369"/>
    <mergeCell ref="B384:B385"/>
    <mergeCell ref="B387:B388"/>
    <mergeCell ref="Q343:Q344"/>
    <mergeCell ref="B346:B347"/>
    <mergeCell ref="J346:J347"/>
    <mergeCell ref="K346:K347"/>
    <mergeCell ref="B348:B349"/>
    <mergeCell ref="B360:B361"/>
    <mergeCell ref="B350:B352"/>
    <mergeCell ref="B354:B355"/>
    <mergeCell ref="B358:B359"/>
    <mergeCell ref="J332:J333"/>
    <mergeCell ref="K332:K333"/>
    <mergeCell ref="B335:B337"/>
    <mergeCell ref="B338:B339"/>
    <mergeCell ref="B341:B342"/>
    <mergeCell ref="B343:B344"/>
    <mergeCell ref="B317:B318"/>
    <mergeCell ref="B319:B321"/>
    <mergeCell ref="B322:B323"/>
    <mergeCell ref="B324:B325"/>
    <mergeCell ref="B326:B327"/>
    <mergeCell ref="B332:B334"/>
    <mergeCell ref="B216:B218"/>
    <mergeCell ref="B220:B221"/>
    <mergeCell ref="B223:B224"/>
    <mergeCell ref="B191:B192"/>
    <mergeCell ref="B196:B197"/>
    <mergeCell ref="B198:B200"/>
    <mergeCell ref="B201:B202"/>
    <mergeCell ref="B203:B204"/>
    <mergeCell ref="B214:B215"/>
    <mergeCell ref="B178:B179"/>
    <mergeCell ref="B185:B186"/>
    <mergeCell ref="J185:J186"/>
    <mergeCell ref="K185:K186"/>
    <mergeCell ref="P185:P186"/>
    <mergeCell ref="R86:R98"/>
    <mergeCell ref="D127:D157"/>
    <mergeCell ref="D99:D126"/>
    <mergeCell ref="B69:B70"/>
    <mergeCell ref="B78:B79"/>
    <mergeCell ref="Q62:Q63"/>
    <mergeCell ref="Q72:Q73"/>
    <mergeCell ref="B62:B63"/>
    <mergeCell ref="B65:B67"/>
    <mergeCell ref="Q65:Q67"/>
    <mergeCell ref="B72:B73"/>
    <mergeCell ref="R72:R73"/>
    <mergeCell ref="Q58:Q59"/>
    <mergeCell ref="R58:R59"/>
    <mergeCell ref="Q52:Q53"/>
    <mergeCell ref="R52:R53"/>
    <mergeCell ref="Q54:Q55"/>
    <mergeCell ref="R54:R55"/>
    <mergeCell ref="Q56:Q57"/>
    <mergeCell ref="R56:R57"/>
    <mergeCell ref="Q43:Q44"/>
    <mergeCell ref="R43:R44"/>
    <mergeCell ref="Q45:Q46"/>
    <mergeCell ref="R45:R46"/>
    <mergeCell ref="Q47:Q48"/>
    <mergeCell ref="R47:R48"/>
    <mergeCell ref="Q33:Q34"/>
    <mergeCell ref="R33:R34"/>
    <mergeCell ref="Q13:Q14"/>
    <mergeCell ref="R13:R14"/>
    <mergeCell ref="Q25:Q26"/>
    <mergeCell ref="R25:R26"/>
    <mergeCell ref="Q27:Q28"/>
    <mergeCell ref="R27:R28"/>
    <mergeCell ref="B1:R1"/>
    <mergeCell ref="B2:D2"/>
    <mergeCell ref="B5:D5"/>
    <mergeCell ref="B4:D4"/>
    <mergeCell ref="Q29:Q30"/>
    <mergeCell ref="R29:R30"/>
    <mergeCell ref="B9:B10"/>
    <mergeCell ref="B11:B12"/>
    <mergeCell ref="B13:B14"/>
    <mergeCell ref="B23:B24"/>
    <mergeCell ref="B25:B26"/>
    <mergeCell ref="B27:B28"/>
    <mergeCell ref="B29:B30"/>
    <mergeCell ref="B31:B32"/>
    <mergeCell ref="B33:B34"/>
    <mergeCell ref="B35:B36"/>
    <mergeCell ref="B37:B38"/>
    <mergeCell ref="B40:B42"/>
    <mergeCell ref="B56:B57"/>
    <mergeCell ref="B58:B59"/>
    <mergeCell ref="B43:B44"/>
    <mergeCell ref="B45:B46"/>
    <mergeCell ref="B47:B48"/>
    <mergeCell ref="B49:B51"/>
    <mergeCell ref="B52:B53"/>
    <mergeCell ref="B54:B55"/>
    <mergeCell ref="B266:B267"/>
    <mergeCell ref="B268:B269"/>
    <mergeCell ref="B270:B271"/>
    <mergeCell ref="B242:B244"/>
    <mergeCell ref="B246:B248"/>
    <mergeCell ref="B251:B252"/>
    <mergeCell ref="B253:B254"/>
    <mergeCell ref="B255:B256"/>
    <mergeCell ref="B264:B265"/>
    <mergeCell ref="B300:B301"/>
    <mergeCell ref="B302:B303"/>
    <mergeCell ref="B284:B285"/>
    <mergeCell ref="B287:B288"/>
    <mergeCell ref="B289:B291"/>
    <mergeCell ref="B292:B294"/>
    <mergeCell ref="B295:B296"/>
    <mergeCell ref="B298:B299"/>
    <mergeCell ref="F501:M502"/>
    <mergeCell ref="B393:B395"/>
    <mergeCell ref="B399:B400"/>
    <mergeCell ref="B401:B402"/>
    <mergeCell ref="B405:B406"/>
    <mergeCell ref="B407:B408"/>
    <mergeCell ref="B410:B411"/>
    <mergeCell ref="B422:B423"/>
    <mergeCell ref="J422:J423"/>
    <mergeCell ref="K422:K423"/>
    <mergeCell ref="Q387:Q388"/>
    <mergeCell ref="B391:B392"/>
    <mergeCell ref="B370:B371"/>
    <mergeCell ref="B372:B373"/>
    <mergeCell ref="B374:B375"/>
    <mergeCell ref="B376:B377"/>
    <mergeCell ref="B378:B379"/>
    <mergeCell ref="B380:B381"/>
  </mergeCells>
  <phoneticPr fontId="1" type="noConversion"/>
  <pageMargins left="1.08" right="0.12" top="0.12" bottom="0.12" header="0.12" footer="0.12"/>
  <pageSetup paperSize="9" scale="57" orientation="landscape" horizontalDpi="4294967292" verticalDpi="4294967292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filterMode="1">
    <tabColor theme="0"/>
    <pageSetUpPr fitToPage="1"/>
  </sheetPr>
  <dimension ref="B1:R388"/>
  <sheetViews>
    <sheetView zoomScale="75" zoomScaleNormal="75" workbookViewId="0">
      <pane ySplit="8" topLeftCell="A9" activePane="bottomLeft" state="frozen"/>
      <selection pane="bottomLeft" activeCell="M382" sqref="M382"/>
    </sheetView>
  </sheetViews>
  <sheetFormatPr defaultColWidth="11" defaultRowHeight="15.75"/>
  <cols>
    <col min="1" max="1" width="1.625" style="21" customWidth="1"/>
    <col min="2" max="2" width="4.25" style="21" customWidth="1"/>
    <col min="3" max="3" width="10.25" style="944" customWidth="1"/>
    <col min="4" max="4" width="41" style="21" customWidth="1"/>
    <col min="5" max="5" width="9.125" style="944" customWidth="1"/>
    <col min="6" max="6" width="14.625" style="944" customWidth="1"/>
    <col min="7" max="7" width="12.625" style="36" customWidth="1"/>
    <col min="8" max="8" width="8" style="76" customWidth="1"/>
    <col min="9" max="9" width="12.625" style="209" customWidth="1"/>
    <col min="10" max="10" width="8" style="944" customWidth="1"/>
    <col min="11" max="11" width="12.625" style="36" customWidth="1"/>
    <col min="12" max="12" width="14.625" style="209" customWidth="1"/>
    <col min="13" max="13" width="14.625" style="36" customWidth="1"/>
    <col min="14" max="14" width="14.625" style="21" customWidth="1"/>
    <col min="15" max="18" width="11" style="35"/>
    <col min="19" max="16384" width="11" style="21"/>
  </cols>
  <sheetData>
    <row r="1" spans="2:18" s="61" customFormat="1" ht="18" customHeight="1">
      <c r="B1" s="3083" t="s">
        <v>0</v>
      </c>
      <c r="C1" s="3415"/>
      <c r="D1" s="3415"/>
      <c r="E1" s="3415"/>
      <c r="F1" s="3415"/>
      <c r="G1" s="3415"/>
      <c r="H1" s="3415"/>
      <c r="I1" s="3415"/>
      <c r="J1" s="3415"/>
      <c r="K1" s="3415"/>
      <c r="L1" s="3416"/>
      <c r="M1" s="3416"/>
      <c r="N1" s="3415"/>
      <c r="O1" s="823"/>
      <c r="P1" s="823"/>
      <c r="Q1" s="823"/>
      <c r="R1" s="823"/>
    </row>
    <row r="2" spans="2:18" s="58" customFormat="1" ht="15.95" customHeight="1">
      <c r="B2" s="3086" t="s">
        <v>56</v>
      </c>
      <c r="C2" s="3086"/>
      <c r="D2" s="3086"/>
      <c r="E2" s="757"/>
      <c r="F2" s="60"/>
      <c r="G2" s="60"/>
      <c r="H2" s="67"/>
      <c r="I2" s="60"/>
      <c r="J2" s="60"/>
      <c r="K2" s="60"/>
      <c r="L2" s="64"/>
      <c r="M2" s="60"/>
      <c r="N2" s="64"/>
      <c r="O2" s="824"/>
      <c r="P2" s="824"/>
      <c r="Q2" s="824"/>
      <c r="R2" s="824"/>
    </row>
    <row r="3" spans="2:18" s="58" customFormat="1" ht="15.95" customHeight="1">
      <c r="B3" s="3086" t="s">
        <v>37</v>
      </c>
      <c r="C3" s="3086"/>
      <c r="D3" s="3086"/>
      <c r="E3" s="757"/>
      <c r="F3" s="60"/>
      <c r="G3" s="60"/>
      <c r="H3" s="67"/>
      <c r="I3" s="60"/>
      <c r="J3" s="60"/>
      <c r="K3" s="60"/>
      <c r="L3" s="64"/>
      <c r="M3" s="60"/>
      <c r="N3" s="64"/>
      <c r="O3" s="824"/>
      <c r="P3" s="824"/>
      <c r="Q3" s="824"/>
      <c r="R3" s="824"/>
    </row>
    <row r="4" spans="2:18" s="58" customFormat="1" ht="15.95" customHeight="1">
      <c r="B4" s="3086" t="s">
        <v>38</v>
      </c>
      <c r="C4" s="3086"/>
      <c r="D4" s="3086"/>
      <c r="E4" s="757"/>
      <c r="F4" s="60"/>
      <c r="G4" s="60"/>
      <c r="H4" s="67"/>
      <c r="I4" s="60"/>
      <c r="J4" s="60"/>
      <c r="K4" s="60"/>
      <c r="L4" s="64"/>
      <c r="M4" s="60"/>
      <c r="N4" s="64"/>
      <c r="O4" s="824"/>
      <c r="P4" s="824"/>
      <c r="Q4" s="824"/>
      <c r="R4" s="824"/>
    </row>
    <row r="5" spans="2:18" s="58" customFormat="1" ht="15.95" customHeight="1" thickBot="1">
      <c r="B5" s="3086" t="s">
        <v>141</v>
      </c>
      <c r="C5" s="3086"/>
      <c r="D5" s="3086"/>
      <c r="E5" s="3039">
        <v>30</v>
      </c>
      <c r="F5" s="60"/>
      <c r="G5" s="60"/>
      <c r="H5" s="67"/>
      <c r="I5" s="60"/>
      <c r="J5" s="60"/>
      <c r="K5" s="60"/>
      <c r="L5" s="311"/>
      <c r="M5" s="148"/>
      <c r="N5" s="64"/>
      <c r="O5" s="824"/>
      <c r="P5" s="824"/>
      <c r="Q5" s="824"/>
      <c r="R5" s="824"/>
    </row>
    <row r="6" spans="2:18" s="2" customFormat="1" ht="48" customHeight="1" thickBot="1">
      <c r="B6" s="7" t="s">
        <v>1</v>
      </c>
      <c r="C6" s="7" t="s">
        <v>2</v>
      </c>
      <c r="D6" s="7" t="s">
        <v>8</v>
      </c>
      <c r="E6" s="7" t="s">
        <v>7</v>
      </c>
      <c r="F6" s="7" t="s">
        <v>4</v>
      </c>
      <c r="G6" s="8" t="s">
        <v>5</v>
      </c>
      <c r="H6" s="74" t="s">
        <v>34</v>
      </c>
      <c r="I6" s="8" t="s">
        <v>3</v>
      </c>
      <c r="J6" s="9" t="s">
        <v>12</v>
      </c>
      <c r="K6" s="8" t="s">
        <v>3</v>
      </c>
      <c r="L6" s="8" t="s">
        <v>261</v>
      </c>
      <c r="M6" s="8" t="s">
        <v>87</v>
      </c>
      <c r="N6" s="7" t="s">
        <v>27</v>
      </c>
      <c r="O6" s="52"/>
      <c r="P6" s="52"/>
      <c r="Q6" s="52"/>
      <c r="R6" s="52"/>
    </row>
    <row r="7" spans="2:18" ht="18" customHeight="1" thickBot="1">
      <c r="B7" s="10">
        <v>1</v>
      </c>
      <c r="C7" s="10">
        <v>2</v>
      </c>
      <c r="D7" s="10">
        <v>3</v>
      </c>
      <c r="E7" s="10">
        <v>4</v>
      </c>
      <c r="F7" s="10">
        <v>5</v>
      </c>
      <c r="G7" s="11">
        <v>6</v>
      </c>
      <c r="H7" s="75">
        <v>7</v>
      </c>
      <c r="I7" s="11" t="s">
        <v>88</v>
      </c>
      <c r="J7" s="12">
        <v>9</v>
      </c>
      <c r="K7" s="11" t="s">
        <v>89</v>
      </c>
      <c r="L7" s="11" t="s">
        <v>90</v>
      </c>
      <c r="M7" s="12">
        <v>12</v>
      </c>
      <c r="N7" s="10">
        <v>13</v>
      </c>
    </row>
    <row r="8" spans="2:18" ht="18" customHeight="1" thickBot="1">
      <c r="B8" s="10"/>
      <c r="C8" s="10"/>
      <c r="D8" s="10"/>
      <c r="E8" s="10"/>
      <c r="F8" s="10"/>
      <c r="G8" s="15">
        <f>SUBTOTAL(9,G9:G1260)</f>
        <v>75000</v>
      </c>
      <c r="H8" s="81">
        <f>SUBTOTAL(9,H9:H1269)</f>
        <v>57</v>
      </c>
      <c r="I8" s="15">
        <f>SUBTOTAL(9,I9:I1260)</f>
        <v>570000</v>
      </c>
      <c r="J8" s="12"/>
      <c r="K8" s="15">
        <f>SUBTOTAL(9,K9:K1260)</f>
        <v>0</v>
      </c>
      <c r="L8" s="15">
        <f>SUBTOTAL(9,L9:L1260)</f>
        <v>645000</v>
      </c>
      <c r="M8" s="15">
        <f>SUBTOTAL(9,M9:M1260)</f>
        <v>1085000</v>
      </c>
      <c r="N8" s="12"/>
    </row>
    <row r="9" spans="2:18" ht="16.5" hidden="1" thickBot="1">
      <c r="B9" s="2127">
        <v>1</v>
      </c>
      <c r="C9" s="312">
        <v>41634</v>
      </c>
      <c r="D9" s="347" t="s">
        <v>254</v>
      </c>
      <c r="E9" s="97" t="s">
        <v>132</v>
      </c>
      <c r="F9" s="97"/>
      <c r="G9" s="487"/>
      <c r="H9" s="346">
        <v>1</v>
      </c>
      <c r="I9" s="804">
        <f t="shared" ref="I9:I38" si="0">H9*10000</f>
        <v>10000</v>
      </c>
      <c r="J9" s="37"/>
      <c r="K9" s="403"/>
      <c r="L9" s="41">
        <f t="shared" ref="L9:L38" si="1">G9+I9+K9</f>
        <v>10000</v>
      </c>
      <c r="M9" s="143">
        <v>35000</v>
      </c>
      <c r="N9" s="805"/>
    </row>
    <row r="10" spans="2:18" ht="16.5" hidden="1" thickBot="1">
      <c r="B10" s="2131">
        <v>2</v>
      </c>
      <c r="C10" s="108">
        <v>41635</v>
      </c>
      <c r="D10" s="3" t="s">
        <v>254</v>
      </c>
      <c r="E10" s="46" t="s">
        <v>132</v>
      </c>
      <c r="F10" s="2137"/>
      <c r="G10" s="2130"/>
      <c r="H10" s="2137">
        <v>7</v>
      </c>
      <c r="I10" s="77">
        <f t="shared" si="0"/>
        <v>70000</v>
      </c>
      <c r="J10" s="167">
        <v>2</v>
      </c>
      <c r="K10" s="2136">
        <f>J10*15000</f>
        <v>30000</v>
      </c>
      <c r="L10" s="6">
        <f t="shared" si="1"/>
        <v>100000</v>
      </c>
      <c r="M10" s="699">
        <v>35000</v>
      </c>
      <c r="N10" s="701"/>
    </row>
    <row r="11" spans="2:18" ht="16.5" hidden="1" thickBot="1">
      <c r="B11" s="2131">
        <v>3</v>
      </c>
      <c r="C11" s="108">
        <v>41636</v>
      </c>
      <c r="D11" s="3" t="s">
        <v>254</v>
      </c>
      <c r="E11" s="46" t="s">
        <v>132</v>
      </c>
      <c r="F11" s="2137"/>
      <c r="G11" s="2130"/>
      <c r="H11" s="2137">
        <v>6</v>
      </c>
      <c r="I11" s="77">
        <f t="shared" si="0"/>
        <v>60000</v>
      </c>
      <c r="J11" s="167"/>
      <c r="K11" s="2136">
        <f t="shared" ref="K11:K46" si="2">J11*15000</f>
        <v>0</v>
      </c>
      <c r="L11" s="6">
        <f t="shared" si="1"/>
        <v>60000</v>
      </c>
      <c r="M11" s="699">
        <v>35000</v>
      </c>
      <c r="N11" s="701"/>
    </row>
    <row r="12" spans="2:18" ht="16.5" hidden="1" thickBot="1">
      <c r="B12" s="2134">
        <v>4</v>
      </c>
      <c r="C12" s="104">
        <v>41637</v>
      </c>
      <c r="D12" s="3" t="s">
        <v>255</v>
      </c>
      <c r="E12" s="46"/>
      <c r="F12" s="2137" t="s">
        <v>127</v>
      </c>
      <c r="G12" s="2130">
        <v>50000</v>
      </c>
      <c r="H12" s="2137"/>
      <c r="I12" s="77">
        <f t="shared" si="0"/>
        <v>0</v>
      </c>
      <c r="J12" s="167"/>
      <c r="K12" s="2136">
        <f t="shared" si="2"/>
        <v>0</v>
      </c>
      <c r="L12" s="6">
        <f t="shared" si="1"/>
        <v>50000</v>
      </c>
      <c r="M12" s="699">
        <v>35000</v>
      </c>
      <c r="N12" s="701"/>
    </row>
    <row r="13" spans="2:18" ht="16.5" hidden="1" thickBot="1">
      <c r="B13" s="2131">
        <v>5</v>
      </c>
      <c r="C13" s="108">
        <v>41638</v>
      </c>
      <c r="D13" s="3" t="s">
        <v>255</v>
      </c>
      <c r="E13" s="46"/>
      <c r="F13" s="2137" t="s">
        <v>127</v>
      </c>
      <c r="G13" s="2130">
        <v>50000</v>
      </c>
      <c r="H13" s="2137"/>
      <c r="I13" s="77">
        <f t="shared" si="0"/>
        <v>0</v>
      </c>
      <c r="J13" s="167"/>
      <c r="K13" s="2136">
        <f t="shared" si="2"/>
        <v>0</v>
      </c>
      <c r="L13" s="6">
        <f t="shared" si="1"/>
        <v>50000</v>
      </c>
      <c r="M13" s="699">
        <v>35000</v>
      </c>
      <c r="N13" s="701"/>
    </row>
    <row r="14" spans="2:18" ht="16.5" hidden="1" thickBot="1">
      <c r="B14" s="2131">
        <v>6</v>
      </c>
      <c r="C14" s="108">
        <v>41639</v>
      </c>
      <c r="D14" s="3" t="s">
        <v>255</v>
      </c>
      <c r="E14" s="46"/>
      <c r="F14" s="2137" t="s">
        <v>127</v>
      </c>
      <c r="G14" s="2130">
        <v>50000</v>
      </c>
      <c r="H14" s="2137"/>
      <c r="I14" s="77">
        <f t="shared" si="0"/>
        <v>0</v>
      </c>
      <c r="J14" s="167"/>
      <c r="K14" s="2136">
        <f t="shared" si="2"/>
        <v>0</v>
      </c>
      <c r="L14" s="6">
        <f t="shared" si="1"/>
        <v>50000</v>
      </c>
      <c r="M14" s="699">
        <v>35000</v>
      </c>
      <c r="N14" s="701"/>
    </row>
    <row r="15" spans="2:18" ht="16.5" hidden="1" thickBot="1">
      <c r="B15" s="2131">
        <v>7</v>
      </c>
      <c r="C15" s="108">
        <v>41640</v>
      </c>
      <c r="D15" s="3" t="s">
        <v>260</v>
      </c>
      <c r="E15" s="46"/>
      <c r="F15" s="2137"/>
      <c r="G15" s="2130"/>
      <c r="H15" s="2137"/>
      <c r="I15" s="77">
        <f t="shared" si="0"/>
        <v>0</v>
      </c>
      <c r="J15" s="2137"/>
      <c r="K15" s="2136">
        <f t="shared" si="2"/>
        <v>0</v>
      </c>
      <c r="L15" s="6">
        <f t="shared" si="1"/>
        <v>0</v>
      </c>
      <c r="M15" s="699"/>
      <c r="N15" s="700"/>
    </row>
    <row r="16" spans="2:18" ht="16.5" hidden="1" thickBot="1">
      <c r="B16" s="2131">
        <v>8</v>
      </c>
      <c r="C16" s="108">
        <v>41641</v>
      </c>
      <c r="D16" s="3" t="s">
        <v>260</v>
      </c>
      <c r="E16" s="46"/>
      <c r="F16" s="46"/>
      <c r="G16" s="38"/>
      <c r="H16" s="2137"/>
      <c r="I16" s="77">
        <f t="shared" si="0"/>
        <v>0</v>
      </c>
      <c r="J16" s="167"/>
      <c r="K16" s="2136">
        <f t="shared" si="2"/>
        <v>0</v>
      </c>
      <c r="L16" s="6">
        <f t="shared" si="1"/>
        <v>0</v>
      </c>
      <c r="M16" s="699"/>
      <c r="N16" s="701"/>
    </row>
    <row r="17" spans="2:14" ht="16.5" hidden="1" thickBot="1">
      <c r="B17" s="2131">
        <v>9</v>
      </c>
      <c r="C17" s="108">
        <v>41642</v>
      </c>
      <c r="D17" s="3" t="s">
        <v>260</v>
      </c>
      <c r="E17" s="46"/>
      <c r="F17" s="46"/>
      <c r="G17" s="38"/>
      <c r="H17" s="2137"/>
      <c r="I17" s="77">
        <f t="shared" si="0"/>
        <v>0</v>
      </c>
      <c r="J17" s="167"/>
      <c r="K17" s="2136">
        <f t="shared" si="2"/>
        <v>0</v>
      </c>
      <c r="L17" s="6">
        <f t="shared" si="1"/>
        <v>0</v>
      </c>
      <c r="M17" s="699"/>
      <c r="N17" s="701"/>
    </row>
    <row r="18" spans="2:14" ht="16.5" hidden="1" thickBot="1">
      <c r="B18" s="2131">
        <v>10</v>
      </c>
      <c r="C18" s="108">
        <v>41643</v>
      </c>
      <c r="D18" s="3" t="s">
        <v>260</v>
      </c>
      <c r="E18" s="46"/>
      <c r="F18" s="46"/>
      <c r="G18" s="38"/>
      <c r="H18" s="2137"/>
      <c r="I18" s="77">
        <f t="shared" si="0"/>
        <v>0</v>
      </c>
      <c r="J18" s="2137"/>
      <c r="K18" s="2136">
        <f t="shared" si="2"/>
        <v>0</v>
      </c>
      <c r="L18" s="6">
        <f t="shared" si="1"/>
        <v>0</v>
      </c>
      <c r="M18" s="699"/>
      <c r="N18" s="701"/>
    </row>
    <row r="19" spans="2:14" ht="16.5" hidden="1" thickBot="1">
      <c r="B19" s="2134">
        <v>11</v>
      </c>
      <c r="C19" s="104">
        <v>41644</v>
      </c>
      <c r="D19" s="3" t="s">
        <v>260</v>
      </c>
      <c r="E19" s="46"/>
      <c r="F19" s="46"/>
      <c r="G19" s="38"/>
      <c r="H19" s="2137"/>
      <c r="I19" s="77">
        <f t="shared" si="0"/>
        <v>0</v>
      </c>
      <c r="J19" s="167"/>
      <c r="K19" s="2136">
        <f t="shared" si="2"/>
        <v>0</v>
      </c>
      <c r="L19" s="6">
        <f t="shared" si="1"/>
        <v>0</v>
      </c>
      <c r="M19" s="699"/>
      <c r="N19" s="700"/>
    </row>
    <row r="20" spans="2:14" ht="16.5" hidden="1" thickBot="1">
      <c r="B20" s="2131">
        <v>12</v>
      </c>
      <c r="C20" s="108">
        <v>41645</v>
      </c>
      <c r="D20" s="3" t="s">
        <v>253</v>
      </c>
      <c r="E20" s="46" t="s">
        <v>9</v>
      </c>
      <c r="F20" s="46"/>
      <c r="G20" s="38"/>
      <c r="H20" s="2137">
        <v>1</v>
      </c>
      <c r="I20" s="77">
        <f t="shared" si="0"/>
        <v>10000</v>
      </c>
      <c r="J20" s="167"/>
      <c r="K20" s="2136">
        <f t="shared" si="2"/>
        <v>0</v>
      </c>
      <c r="L20" s="6">
        <f t="shared" si="1"/>
        <v>10000</v>
      </c>
      <c r="M20" s="699">
        <v>35000</v>
      </c>
      <c r="N20" s="701"/>
    </row>
    <row r="21" spans="2:14" ht="16.5" hidden="1" thickBot="1">
      <c r="B21" s="2131">
        <v>13</v>
      </c>
      <c r="C21" s="108">
        <v>41646</v>
      </c>
      <c r="D21" s="3" t="s">
        <v>257</v>
      </c>
      <c r="E21" s="46" t="s">
        <v>9</v>
      </c>
      <c r="F21" s="46"/>
      <c r="G21" s="38"/>
      <c r="H21" s="2137">
        <v>3</v>
      </c>
      <c r="I21" s="77">
        <f t="shared" si="0"/>
        <v>30000</v>
      </c>
      <c r="J21" s="167"/>
      <c r="K21" s="2136">
        <f t="shared" si="2"/>
        <v>0</v>
      </c>
      <c r="L21" s="6">
        <f t="shared" si="1"/>
        <v>30000</v>
      </c>
      <c r="M21" s="699">
        <v>35000</v>
      </c>
      <c r="N21" s="701"/>
    </row>
    <row r="22" spans="2:14" ht="16.5" hidden="1" thickBot="1">
      <c r="B22" s="2131">
        <v>14</v>
      </c>
      <c r="C22" s="108">
        <v>41647</v>
      </c>
      <c r="D22" s="3" t="s">
        <v>253</v>
      </c>
      <c r="E22" s="46" t="s">
        <v>9</v>
      </c>
      <c r="F22" s="46"/>
      <c r="G22" s="38"/>
      <c r="H22" s="2137">
        <v>7</v>
      </c>
      <c r="I22" s="77">
        <f t="shared" si="0"/>
        <v>70000</v>
      </c>
      <c r="J22" s="167"/>
      <c r="K22" s="2136">
        <f t="shared" si="2"/>
        <v>0</v>
      </c>
      <c r="L22" s="6">
        <f t="shared" si="1"/>
        <v>70000</v>
      </c>
      <c r="M22" s="699">
        <v>35000</v>
      </c>
      <c r="N22" s="700"/>
    </row>
    <row r="23" spans="2:14" ht="16.5" hidden="1" thickBot="1">
      <c r="B23" s="2131">
        <v>15</v>
      </c>
      <c r="C23" s="108">
        <v>41648</v>
      </c>
      <c r="D23" s="3" t="s">
        <v>253</v>
      </c>
      <c r="E23" s="46" t="s">
        <v>9</v>
      </c>
      <c r="F23" s="2137"/>
      <c r="G23" s="2130"/>
      <c r="H23" s="2137">
        <v>1</v>
      </c>
      <c r="I23" s="77">
        <f t="shared" si="0"/>
        <v>10000</v>
      </c>
      <c r="J23" s="167"/>
      <c r="K23" s="2136">
        <f t="shared" si="2"/>
        <v>0</v>
      </c>
      <c r="L23" s="6">
        <f t="shared" si="1"/>
        <v>10000</v>
      </c>
      <c r="M23" s="699">
        <v>35000</v>
      </c>
      <c r="N23" s="700"/>
    </row>
    <row r="24" spans="2:14" ht="16.5" hidden="1" thickBot="1">
      <c r="B24" s="2131">
        <v>16</v>
      </c>
      <c r="C24" s="108">
        <v>41649</v>
      </c>
      <c r="D24" s="3" t="s">
        <v>253</v>
      </c>
      <c r="E24" s="46" t="s">
        <v>9</v>
      </c>
      <c r="F24" s="2137"/>
      <c r="G24" s="2130"/>
      <c r="H24" s="2137">
        <v>5</v>
      </c>
      <c r="I24" s="77">
        <f t="shared" si="0"/>
        <v>50000</v>
      </c>
      <c r="J24" s="167"/>
      <c r="K24" s="2136">
        <f t="shared" si="2"/>
        <v>0</v>
      </c>
      <c r="L24" s="6">
        <f t="shared" si="1"/>
        <v>50000</v>
      </c>
      <c r="M24" s="699">
        <v>35000</v>
      </c>
      <c r="N24" s="700"/>
    </row>
    <row r="25" spans="2:14" ht="16.5" hidden="1" thickBot="1">
      <c r="B25" s="2131">
        <v>17</v>
      </c>
      <c r="C25" s="108">
        <v>41650</v>
      </c>
      <c r="D25" s="3" t="s">
        <v>253</v>
      </c>
      <c r="E25" s="46" t="s">
        <v>9</v>
      </c>
      <c r="F25" s="46" t="s">
        <v>258</v>
      </c>
      <c r="G25" s="38">
        <v>5000</v>
      </c>
      <c r="H25" s="46">
        <v>1</v>
      </c>
      <c r="I25" s="77">
        <f t="shared" si="0"/>
        <v>10000</v>
      </c>
      <c r="J25" s="2137"/>
      <c r="K25" s="2136">
        <f t="shared" si="2"/>
        <v>0</v>
      </c>
      <c r="L25" s="6">
        <f t="shared" si="1"/>
        <v>15000</v>
      </c>
      <c r="M25" s="699">
        <v>35000</v>
      </c>
      <c r="N25" s="700"/>
    </row>
    <row r="26" spans="2:14" ht="16.5" hidden="1" thickBot="1">
      <c r="B26" s="2134">
        <v>18</v>
      </c>
      <c r="C26" s="104">
        <v>41651</v>
      </c>
      <c r="D26" s="3" t="s">
        <v>253</v>
      </c>
      <c r="E26" s="46" t="s">
        <v>9</v>
      </c>
      <c r="F26" s="46" t="s">
        <v>258</v>
      </c>
      <c r="G26" s="38">
        <v>5000</v>
      </c>
      <c r="H26" s="2137">
        <v>7</v>
      </c>
      <c r="I26" s="77">
        <f t="shared" si="0"/>
        <v>70000</v>
      </c>
      <c r="J26" s="167"/>
      <c r="K26" s="2136">
        <f t="shared" si="2"/>
        <v>0</v>
      </c>
      <c r="L26" s="6">
        <f t="shared" si="1"/>
        <v>75000</v>
      </c>
      <c r="M26" s="699">
        <v>35000</v>
      </c>
      <c r="N26" s="700"/>
    </row>
    <row r="27" spans="2:14" ht="16.5" hidden="1" thickBot="1">
      <c r="B27" s="2131">
        <v>19</v>
      </c>
      <c r="C27" s="108">
        <v>41652</v>
      </c>
      <c r="D27" s="3" t="s">
        <v>253</v>
      </c>
      <c r="E27" s="46" t="s">
        <v>9</v>
      </c>
      <c r="F27" s="46" t="s">
        <v>258</v>
      </c>
      <c r="G27" s="38">
        <v>5000</v>
      </c>
      <c r="H27" s="2137">
        <v>7</v>
      </c>
      <c r="I27" s="77">
        <f t="shared" si="0"/>
        <v>70000</v>
      </c>
      <c r="J27" s="2137"/>
      <c r="K27" s="2136">
        <f t="shared" si="2"/>
        <v>0</v>
      </c>
      <c r="L27" s="6">
        <f t="shared" si="1"/>
        <v>75000</v>
      </c>
      <c r="M27" s="699">
        <v>35000</v>
      </c>
      <c r="N27" s="700"/>
    </row>
    <row r="28" spans="2:14" ht="16.5" hidden="1" thickBot="1">
      <c r="B28" s="2131">
        <v>20</v>
      </c>
      <c r="C28" s="108">
        <v>41653</v>
      </c>
      <c r="D28" s="3" t="s">
        <v>253</v>
      </c>
      <c r="E28" s="46" t="s">
        <v>9</v>
      </c>
      <c r="F28" s="46" t="s">
        <v>258</v>
      </c>
      <c r="G28" s="38">
        <v>5000</v>
      </c>
      <c r="H28" s="2137">
        <v>1</v>
      </c>
      <c r="I28" s="77">
        <f t="shared" si="0"/>
        <v>10000</v>
      </c>
      <c r="J28" s="2137"/>
      <c r="K28" s="2136">
        <f t="shared" si="2"/>
        <v>0</v>
      </c>
      <c r="L28" s="6">
        <f t="shared" si="1"/>
        <v>15000</v>
      </c>
      <c r="M28" s="699">
        <v>35000</v>
      </c>
      <c r="N28" s="700"/>
    </row>
    <row r="29" spans="2:14" ht="16.5" hidden="1" thickBot="1">
      <c r="B29" s="2131">
        <v>21</v>
      </c>
      <c r="C29" s="108">
        <v>41654</v>
      </c>
      <c r="D29" s="3" t="s">
        <v>256</v>
      </c>
      <c r="E29" s="46" t="s">
        <v>9</v>
      </c>
      <c r="F29" s="46" t="s">
        <v>258</v>
      </c>
      <c r="G29" s="38">
        <v>5000</v>
      </c>
      <c r="H29" s="2137"/>
      <c r="I29" s="77">
        <f t="shared" si="0"/>
        <v>0</v>
      </c>
      <c r="J29" s="2137"/>
      <c r="K29" s="2136">
        <f t="shared" si="2"/>
        <v>0</v>
      </c>
      <c r="L29" s="6">
        <f t="shared" si="1"/>
        <v>5000</v>
      </c>
      <c r="M29" s="699">
        <v>35000</v>
      </c>
      <c r="N29" s="700"/>
    </row>
    <row r="30" spans="2:14" ht="16.5" hidden="1" thickBot="1">
      <c r="B30" s="2131">
        <v>22</v>
      </c>
      <c r="C30" s="108">
        <v>41655</v>
      </c>
      <c r="D30" s="3" t="s">
        <v>253</v>
      </c>
      <c r="E30" s="46" t="s">
        <v>9</v>
      </c>
      <c r="F30" s="46" t="s">
        <v>258</v>
      </c>
      <c r="G30" s="38">
        <v>5000</v>
      </c>
      <c r="H30" s="2137">
        <v>7</v>
      </c>
      <c r="I30" s="77">
        <f t="shared" si="0"/>
        <v>70000</v>
      </c>
      <c r="J30" s="2137"/>
      <c r="K30" s="2136">
        <f t="shared" si="2"/>
        <v>0</v>
      </c>
      <c r="L30" s="6">
        <f t="shared" si="1"/>
        <v>75000</v>
      </c>
      <c r="M30" s="699">
        <v>35000</v>
      </c>
      <c r="N30" s="700"/>
    </row>
    <row r="31" spans="2:14" ht="16.5" hidden="1" thickBot="1">
      <c r="B31" s="2131">
        <v>23</v>
      </c>
      <c r="C31" s="108">
        <v>41656</v>
      </c>
      <c r="D31" s="3" t="s">
        <v>253</v>
      </c>
      <c r="E31" s="46" t="s">
        <v>9</v>
      </c>
      <c r="F31" s="46" t="s">
        <v>258</v>
      </c>
      <c r="G31" s="38">
        <v>5000</v>
      </c>
      <c r="H31" s="2137">
        <v>7</v>
      </c>
      <c r="I31" s="77">
        <f t="shared" si="0"/>
        <v>70000</v>
      </c>
      <c r="J31" s="2137">
        <v>1</v>
      </c>
      <c r="K31" s="2136">
        <f t="shared" si="2"/>
        <v>15000</v>
      </c>
      <c r="L31" s="6">
        <f t="shared" si="1"/>
        <v>90000</v>
      </c>
      <c r="M31" s="699">
        <v>35000</v>
      </c>
      <c r="N31" s="701"/>
    </row>
    <row r="32" spans="2:14" ht="16.5" hidden="1" thickBot="1">
      <c r="B32" s="2131">
        <v>24</v>
      </c>
      <c r="C32" s="108">
        <v>41657</v>
      </c>
      <c r="D32" s="3" t="s">
        <v>257</v>
      </c>
      <c r="E32" s="46" t="s">
        <v>9</v>
      </c>
      <c r="F32" s="46" t="s">
        <v>258</v>
      </c>
      <c r="G32" s="38">
        <v>5000</v>
      </c>
      <c r="H32" s="2137">
        <v>7</v>
      </c>
      <c r="I32" s="77">
        <f t="shared" si="0"/>
        <v>70000</v>
      </c>
      <c r="J32" s="2137"/>
      <c r="K32" s="2136">
        <f t="shared" si="2"/>
        <v>0</v>
      </c>
      <c r="L32" s="6">
        <f t="shared" si="1"/>
        <v>75000</v>
      </c>
      <c r="M32" s="699">
        <v>35000</v>
      </c>
      <c r="N32" s="701"/>
    </row>
    <row r="33" spans="2:14" ht="16.5" hidden="1" thickBot="1">
      <c r="B33" s="2134">
        <v>25</v>
      </c>
      <c r="C33" s="104">
        <v>41658</v>
      </c>
      <c r="D33" s="3" t="s">
        <v>257</v>
      </c>
      <c r="E33" s="46" t="s">
        <v>9</v>
      </c>
      <c r="F33" s="46" t="s">
        <v>258</v>
      </c>
      <c r="G33" s="38">
        <v>5000</v>
      </c>
      <c r="H33" s="2137">
        <v>8</v>
      </c>
      <c r="I33" s="77">
        <f t="shared" si="0"/>
        <v>80000</v>
      </c>
      <c r="J33" s="2137"/>
      <c r="K33" s="2136">
        <f t="shared" si="2"/>
        <v>0</v>
      </c>
      <c r="L33" s="6">
        <f t="shared" si="1"/>
        <v>85000</v>
      </c>
      <c r="M33" s="699">
        <v>35000</v>
      </c>
      <c r="N33" s="701"/>
    </row>
    <row r="34" spans="2:14" ht="16.5" hidden="1" thickBot="1">
      <c r="B34" s="2131">
        <v>26</v>
      </c>
      <c r="C34" s="108">
        <v>41659</v>
      </c>
      <c r="D34" s="3" t="s">
        <v>257</v>
      </c>
      <c r="E34" s="46" t="s">
        <v>9</v>
      </c>
      <c r="F34" s="46" t="s">
        <v>258</v>
      </c>
      <c r="G34" s="38">
        <v>5000</v>
      </c>
      <c r="H34" s="2137">
        <v>7</v>
      </c>
      <c r="I34" s="77">
        <f t="shared" si="0"/>
        <v>70000</v>
      </c>
      <c r="J34" s="2137">
        <v>1</v>
      </c>
      <c r="K34" s="2136">
        <f t="shared" si="2"/>
        <v>15000</v>
      </c>
      <c r="L34" s="6">
        <f t="shared" si="1"/>
        <v>90000</v>
      </c>
      <c r="M34" s="699">
        <v>35000</v>
      </c>
      <c r="N34" s="701"/>
    </row>
    <row r="35" spans="2:14" ht="16.5" hidden="1" thickBot="1">
      <c r="B35" s="2132">
        <v>27</v>
      </c>
      <c r="C35" s="108">
        <v>41660</v>
      </c>
      <c r="D35" s="3" t="s">
        <v>257</v>
      </c>
      <c r="E35" s="46" t="s">
        <v>9</v>
      </c>
      <c r="F35" s="46" t="s">
        <v>258</v>
      </c>
      <c r="G35" s="38">
        <v>5000</v>
      </c>
      <c r="H35" s="2137">
        <v>1</v>
      </c>
      <c r="I35" s="77">
        <f t="shared" si="0"/>
        <v>10000</v>
      </c>
      <c r="J35" s="2137"/>
      <c r="K35" s="2136">
        <f t="shared" si="2"/>
        <v>0</v>
      </c>
      <c r="L35" s="6">
        <f t="shared" si="1"/>
        <v>15000</v>
      </c>
      <c r="M35" s="699">
        <v>35000</v>
      </c>
      <c r="N35" s="701"/>
    </row>
    <row r="36" spans="2:14" ht="16.5" hidden="1" thickBot="1">
      <c r="B36" s="2132">
        <v>28</v>
      </c>
      <c r="C36" s="108">
        <v>41661</v>
      </c>
      <c r="D36" s="3" t="s">
        <v>257</v>
      </c>
      <c r="E36" s="46" t="s">
        <v>9</v>
      </c>
      <c r="F36" s="2137"/>
      <c r="G36" s="2130"/>
      <c r="H36" s="2137">
        <v>4</v>
      </c>
      <c r="I36" s="77">
        <f t="shared" si="0"/>
        <v>40000</v>
      </c>
      <c r="J36" s="2137"/>
      <c r="K36" s="2136">
        <f t="shared" si="2"/>
        <v>0</v>
      </c>
      <c r="L36" s="6">
        <f t="shared" si="1"/>
        <v>40000</v>
      </c>
      <c r="M36" s="699">
        <v>35000</v>
      </c>
      <c r="N36" s="186"/>
    </row>
    <row r="37" spans="2:14" ht="16.5" hidden="1" thickBot="1">
      <c r="B37" s="2132">
        <v>29</v>
      </c>
      <c r="C37" s="108">
        <v>41662</v>
      </c>
      <c r="D37" s="3" t="s">
        <v>259</v>
      </c>
      <c r="E37" s="46" t="s">
        <v>9</v>
      </c>
      <c r="F37" s="46" t="s">
        <v>258</v>
      </c>
      <c r="G37" s="38">
        <v>5000</v>
      </c>
      <c r="H37" s="2137">
        <v>2</v>
      </c>
      <c r="I37" s="77">
        <f t="shared" si="0"/>
        <v>20000</v>
      </c>
      <c r="J37" s="2137"/>
      <c r="K37" s="2136">
        <f t="shared" si="2"/>
        <v>0</v>
      </c>
      <c r="L37" s="6">
        <f t="shared" si="1"/>
        <v>25000</v>
      </c>
      <c r="M37" s="699">
        <v>35000</v>
      </c>
      <c r="N37" s="700"/>
    </row>
    <row r="38" spans="2:14" ht="16.5" hidden="1" thickBot="1">
      <c r="B38" s="2132">
        <v>30</v>
      </c>
      <c r="C38" s="108">
        <v>41663</v>
      </c>
      <c r="D38" s="3" t="s">
        <v>259</v>
      </c>
      <c r="E38" s="46" t="s">
        <v>9</v>
      </c>
      <c r="F38" s="46" t="s">
        <v>258</v>
      </c>
      <c r="G38" s="38">
        <v>5000</v>
      </c>
      <c r="H38" s="2139">
        <v>2</v>
      </c>
      <c r="I38" s="77">
        <f t="shared" si="0"/>
        <v>20000</v>
      </c>
      <c r="J38" s="2139"/>
      <c r="K38" s="2136">
        <f t="shared" si="2"/>
        <v>0</v>
      </c>
      <c r="L38" s="6">
        <f t="shared" si="1"/>
        <v>25000</v>
      </c>
      <c r="M38" s="699">
        <v>35000</v>
      </c>
      <c r="N38" s="186"/>
    </row>
    <row r="39" spans="2:14" ht="16.5" hidden="1" thickBot="1">
      <c r="B39" s="2133">
        <v>31</v>
      </c>
      <c r="C39" s="152">
        <v>41664</v>
      </c>
      <c r="D39" s="16" t="s">
        <v>259</v>
      </c>
      <c r="E39" s="56" t="s">
        <v>9</v>
      </c>
      <c r="F39" s="56" t="s">
        <v>258</v>
      </c>
      <c r="G39" s="210">
        <v>5000</v>
      </c>
      <c r="H39" s="2155">
        <v>7</v>
      </c>
      <c r="I39" s="78">
        <f>H39*10000</f>
        <v>70000</v>
      </c>
      <c r="J39" s="2155"/>
      <c r="K39" s="964">
        <f t="shared" si="2"/>
        <v>0</v>
      </c>
      <c r="L39" s="17">
        <f>G39+I39+K39</f>
        <v>75000</v>
      </c>
      <c r="M39" s="702">
        <v>35000</v>
      </c>
      <c r="N39" s="187"/>
    </row>
    <row r="40" spans="2:14" ht="16.5" hidden="1" thickBot="1">
      <c r="B40" s="696">
        <v>1</v>
      </c>
      <c r="C40" s="806">
        <v>41665</v>
      </c>
      <c r="D40" s="1959" t="s">
        <v>259</v>
      </c>
      <c r="E40" s="144" t="s">
        <v>9</v>
      </c>
      <c r="F40" s="144" t="s">
        <v>258</v>
      </c>
      <c r="G40" s="149">
        <v>5000</v>
      </c>
      <c r="H40" s="1993">
        <v>8</v>
      </c>
      <c r="I40" s="77">
        <f t="shared" ref="I40:I46" si="3">H40*10000</f>
        <v>80000</v>
      </c>
      <c r="J40" s="1993"/>
      <c r="K40" s="2136">
        <f t="shared" si="2"/>
        <v>0</v>
      </c>
      <c r="L40" s="249">
        <f t="shared" ref="L40:L49" si="4">G40+I40+K40</f>
        <v>85000</v>
      </c>
      <c r="M40" s="699">
        <v>35000</v>
      </c>
      <c r="N40" s="700"/>
    </row>
    <row r="41" spans="2:14" ht="16.5" hidden="1" thickBot="1">
      <c r="B41" s="2131">
        <v>2</v>
      </c>
      <c r="C41" s="808">
        <v>41666</v>
      </c>
      <c r="D41" s="1959" t="s">
        <v>347</v>
      </c>
      <c r="E41" s="144" t="s">
        <v>9</v>
      </c>
      <c r="F41" s="144" t="s">
        <v>258</v>
      </c>
      <c r="G41" s="149">
        <v>5000</v>
      </c>
      <c r="H41" s="1993">
        <v>2</v>
      </c>
      <c r="I41" s="77">
        <f t="shared" si="3"/>
        <v>20000</v>
      </c>
      <c r="J41" s="1993"/>
      <c r="K41" s="2136">
        <f t="shared" si="2"/>
        <v>0</v>
      </c>
      <c r="L41" s="249">
        <f t="shared" si="4"/>
        <v>25000</v>
      </c>
      <c r="M41" s="699">
        <v>35000</v>
      </c>
      <c r="N41" s="700"/>
    </row>
    <row r="42" spans="2:14" ht="16.5" hidden="1" thickBot="1">
      <c r="B42" s="2131">
        <v>3</v>
      </c>
      <c r="C42" s="808">
        <v>41667</v>
      </c>
      <c r="D42" s="1959" t="s">
        <v>347</v>
      </c>
      <c r="E42" s="144" t="s">
        <v>9</v>
      </c>
      <c r="F42" s="144" t="s">
        <v>258</v>
      </c>
      <c r="G42" s="149">
        <v>5000</v>
      </c>
      <c r="H42" s="1993">
        <v>4</v>
      </c>
      <c r="I42" s="77">
        <f t="shared" si="3"/>
        <v>40000</v>
      </c>
      <c r="J42" s="1993"/>
      <c r="K42" s="2136">
        <f t="shared" si="2"/>
        <v>0</v>
      </c>
      <c r="L42" s="249">
        <f t="shared" si="4"/>
        <v>45000</v>
      </c>
      <c r="M42" s="699">
        <v>35000</v>
      </c>
      <c r="N42" s="701"/>
    </row>
    <row r="43" spans="2:14" ht="16.5" hidden="1" thickBot="1">
      <c r="B43" s="2131">
        <v>4</v>
      </c>
      <c r="C43" s="808">
        <v>41668</v>
      </c>
      <c r="D43" s="1959" t="s">
        <v>347</v>
      </c>
      <c r="E43" s="144" t="s">
        <v>9</v>
      </c>
      <c r="F43" s="144" t="s">
        <v>258</v>
      </c>
      <c r="G43" s="149">
        <v>5000</v>
      </c>
      <c r="H43" s="1993">
        <v>2</v>
      </c>
      <c r="I43" s="77">
        <f t="shared" si="3"/>
        <v>20000</v>
      </c>
      <c r="J43" s="1993"/>
      <c r="K43" s="2136">
        <f t="shared" si="2"/>
        <v>0</v>
      </c>
      <c r="L43" s="249">
        <f t="shared" si="4"/>
        <v>25000</v>
      </c>
      <c r="M43" s="699">
        <v>35000</v>
      </c>
      <c r="N43" s="701"/>
    </row>
    <row r="44" spans="2:14" ht="16.5" hidden="1" thickBot="1">
      <c r="B44" s="2131">
        <v>5</v>
      </c>
      <c r="C44" s="808">
        <v>41669</v>
      </c>
      <c r="D44" s="1959" t="s">
        <v>347</v>
      </c>
      <c r="E44" s="144" t="s">
        <v>9</v>
      </c>
      <c r="F44" s="144" t="s">
        <v>258</v>
      </c>
      <c r="G44" s="149">
        <v>5000</v>
      </c>
      <c r="H44" s="1993">
        <v>5</v>
      </c>
      <c r="I44" s="77">
        <f t="shared" si="3"/>
        <v>50000</v>
      </c>
      <c r="J44" s="1993"/>
      <c r="K44" s="2136">
        <f t="shared" si="2"/>
        <v>0</v>
      </c>
      <c r="L44" s="249">
        <f t="shared" si="4"/>
        <v>55000</v>
      </c>
      <c r="M44" s="699">
        <v>35000</v>
      </c>
      <c r="N44" s="701"/>
    </row>
    <row r="45" spans="2:14" ht="16.5" hidden="1" thickBot="1">
      <c r="B45" s="2131">
        <v>6</v>
      </c>
      <c r="C45" s="808">
        <v>41670</v>
      </c>
      <c r="D45" s="1959" t="s">
        <v>253</v>
      </c>
      <c r="E45" s="144" t="s">
        <v>9</v>
      </c>
      <c r="F45" s="144" t="s">
        <v>258</v>
      </c>
      <c r="G45" s="149">
        <v>5000</v>
      </c>
      <c r="H45" s="1993">
        <v>1</v>
      </c>
      <c r="I45" s="77">
        <f t="shared" si="3"/>
        <v>10000</v>
      </c>
      <c r="J45" s="1993"/>
      <c r="K45" s="2136">
        <f t="shared" si="2"/>
        <v>0</v>
      </c>
      <c r="L45" s="249">
        <f t="shared" si="4"/>
        <v>15000</v>
      </c>
      <c r="M45" s="699">
        <v>35000</v>
      </c>
      <c r="N45" s="701"/>
    </row>
    <row r="46" spans="2:14" ht="16.5" hidden="1" thickBot="1">
      <c r="B46" s="2131">
        <v>7</v>
      </c>
      <c r="C46" s="808">
        <v>41671</v>
      </c>
      <c r="D46" s="1959" t="s">
        <v>348</v>
      </c>
      <c r="E46" s="144" t="s">
        <v>9</v>
      </c>
      <c r="F46" s="144" t="s">
        <v>258</v>
      </c>
      <c r="G46" s="149">
        <v>5000</v>
      </c>
      <c r="H46" s="1993">
        <v>1</v>
      </c>
      <c r="I46" s="77">
        <f t="shared" si="3"/>
        <v>10000</v>
      </c>
      <c r="J46" s="1993"/>
      <c r="K46" s="2136">
        <f t="shared" si="2"/>
        <v>0</v>
      </c>
      <c r="L46" s="249">
        <f t="shared" si="4"/>
        <v>15000</v>
      </c>
      <c r="M46" s="699">
        <v>35000</v>
      </c>
      <c r="N46" s="701"/>
    </row>
    <row r="47" spans="2:14" ht="16.5" hidden="1" thickBot="1">
      <c r="B47" s="2134">
        <v>8</v>
      </c>
      <c r="C47" s="806">
        <v>41672</v>
      </c>
      <c r="D47" s="3" t="s">
        <v>256</v>
      </c>
      <c r="E47" s="144"/>
      <c r="F47" s="144"/>
      <c r="G47" s="149"/>
      <c r="H47" s="1993"/>
      <c r="I47" s="77"/>
      <c r="J47" s="248"/>
      <c r="K47" s="2136">
        <v>0</v>
      </c>
      <c r="L47" s="249">
        <f t="shared" si="4"/>
        <v>0</v>
      </c>
      <c r="M47" s="699">
        <v>35000</v>
      </c>
      <c r="N47" s="701"/>
    </row>
    <row r="48" spans="2:14" ht="16.5" hidden="1" thickBot="1">
      <c r="B48" s="2131">
        <v>9</v>
      </c>
      <c r="C48" s="808">
        <v>41673</v>
      </c>
      <c r="D48" s="3" t="s">
        <v>256</v>
      </c>
      <c r="E48" s="144"/>
      <c r="F48" s="144"/>
      <c r="G48" s="149"/>
      <c r="H48" s="1993"/>
      <c r="I48" s="77"/>
      <c r="J48" s="248"/>
      <c r="K48" s="2136">
        <v>0</v>
      </c>
      <c r="L48" s="249">
        <f t="shared" si="4"/>
        <v>0</v>
      </c>
      <c r="M48" s="699">
        <v>35000</v>
      </c>
      <c r="N48" s="701"/>
    </row>
    <row r="49" spans="2:14" ht="16.5" hidden="1" thickBot="1">
      <c r="B49" s="2131">
        <v>10</v>
      </c>
      <c r="C49" s="808">
        <v>41674</v>
      </c>
      <c r="D49" s="3" t="s">
        <v>256</v>
      </c>
      <c r="E49" s="144"/>
      <c r="F49" s="144"/>
      <c r="G49" s="149"/>
      <c r="H49" s="1993"/>
      <c r="I49" s="77"/>
      <c r="J49" s="1993"/>
      <c r="K49" s="2136">
        <v>0</v>
      </c>
      <c r="L49" s="249">
        <f t="shared" si="4"/>
        <v>0</v>
      </c>
      <c r="M49" s="699">
        <v>35000</v>
      </c>
      <c r="N49" s="701"/>
    </row>
    <row r="50" spans="2:14" ht="16.5" hidden="1" thickBot="1">
      <c r="B50" s="2131">
        <v>11</v>
      </c>
      <c r="C50" s="808">
        <v>41675</v>
      </c>
      <c r="D50" s="1959" t="s">
        <v>349</v>
      </c>
      <c r="E50" s="144" t="s">
        <v>9</v>
      </c>
      <c r="F50" s="144"/>
      <c r="G50" s="149">
        <v>5000</v>
      </c>
      <c r="H50" s="1993">
        <v>3</v>
      </c>
      <c r="I50" s="77">
        <f>H50*10000</f>
        <v>30000</v>
      </c>
      <c r="J50" s="1993"/>
      <c r="K50" s="2136">
        <f>J50*15000</f>
        <v>0</v>
      </c>
      <c r="L50" s="249">
        <f>G50+I50+K50</f>
        <v>35000</v>
      </c>
      <c r="M50" s="699">
        <v>35000</v>
      </c>
      <c r="N50" s="701"/>
    </row>
    <row r="51" spans="2:14" ht="16.5" hidden="1" thickBot="1">
      <c r="B51" s="2131">
        <v>12</v>
      </c>
      <c r="C51" s="808">
        <v>41676</v>
      </c>
      <c r="D51" s="1959" t="s">
        <v>253</v>
      </c>
      <c r="E51" s="144" t="s">
        <v>9</v>
      </c>
      <c r="F51" s="144" t="s">
        <v>258</v>
      </c>
      <c r="G51" s="149">
        <v>5000</v>
      </c>
      <c r="H51" s="1993">
        <v>3</v>
      </c>
      <c r="I51" s="77">
        <f>H51*10000</f>
        <v>30000</v>
      </c>
      <c r="J51" s="1993"/>
      <c r="K51" s="2136">
        <f>J51*15000</f>
        <v>0</v>
      </c>
      <c r="L51" s="249">
        <f>G51+I51+K51</f>
        <v>35000</v>
      </c>
      <c r="M51" s="699">
        <v>35000</v>
      </c>
      <c r="N51" s="701"/>
    </row>
    <row r="52" spans="2:14" ht="16.5" hidden="1" thickBot="1">
      <c r="B52" s="740">
        <v>13</v>
      </c>
      <c r="C52" s="809">
        <v>41677</v>
      </c>
      <c r="D52" s="453" t="s">
        <v>358</v>
      </c>
      <c r="E52" s="433"/>
      <c r="F52" s="433"/>
      <c r="G52" s="434"/>
      <c r="H52" s="433"/>
      <c r="I52" s="741"/>
      <c r="J52" s="2203"/>
      <c r="K52" s="439">
        <v>0</v>
      </c>
      <c r="L52" s="741"/>
      <c r="M52" s="720">
        <v>0</v>
      </c>
      <c r="N52" s="742"/>
    </row>
    <row r="53" spans="2:14" ht="16.5" hidden="1" thickBot="1">
      <c r="B53" s="740">
        <v>14</v>
      </c>
      <c r="C53" s="809">
        <v>41678</v>
      </c>
      <c r="D53" s="453" t="s">
        <v>358</v>
      </c>
      <c r="E53" s="433"/>
      <c r="F53" s="433"/>
      <c r="G53" s="434"/>
      <c r="H53" s="433"/>
      <c r="I53" s="741"/>
      <c r="J53" s="2203"/>
      <c r="K53" s="439">
        <v>0</v>
      </c>
      <c r="L53" s="741"/>
      <c r="M53" s="720">
        <v>0</v>
      </c>
      <c r="N53" s="742"/>
    </row>
    <row r="54" spans="2:14" ht="16.5" hidden="1" thickBot="1">
      <c r="B54" s="743">
        <v>15</v>
      </c>
      <c r="C54" s="810">
        <v>41679</v>
      </c>
      <c r="D54" s="453" t="s">
        <v>358</v>
      </c>
      <c r="E54" s="433"/>
      <c r="F54" s="433"/>
      <c r="G54" s="434"/>
      <c r="H54" s="433"/>
      <c r="I54" s="741"/>
      <c r="J54" s="2203"/>
      <c r="K54" s="439">
        <v>0</v>
      </c>
      <c r="L54" s="741"/>
      <c r="M54" s="720">
        <v>0</v>
      </c>
      <c r="N54" s="742"/>
    </row>
    <row r="55" spans="2:14" ht="16.5" hidden="1" thickBot="1">
      <c r="B55" s="740">
        <v>16</v>
      </c>
      <c r="C55" s="809">
        <v>41680</v>
      </c>
      <c r="D55" s="453" t="s">
        <v>358</v>
      </c>
      <c r="E55" s="433"/>
      <c r="F55" s="433"/>
      <c r="G55" s="434"/>
      <c r="H55" s="433"/>
      <c r="I55" s="741"/>
      <c r="J55" s="2203"/>
      <c r="K55" s="439">
        <v>0</v>
      </c>
      <c r="L55" s="741"/>
      <c r="M55" s="720">
        <v>0</v>
      </c>
      <c r="N55" s="742"/>
    </row>
    <row r="56" spans="2:14" ht="16.5" hidden="1" thickBot="1">
      <c r="B56" s="740">
        <v>17</v>
      </c>
      <c r="C56" s="809">
        <v>41681</v>
      </c>
      <c r="D56" s="453" t="s">
        <v>358</v>
      </c>
      <c r="E56" s="433"/>
      <c r="F56" s="433"/>
      <c r="G56" s="434"/>
      <c r="H56" s="433"/>
      <c r="I56" s="741"/>
      <c r="J56" s="433"/>
      <c r="K56" s="439">
        <v>0</v>
      </c>
      <c r="L56" s="741"/>
      <c r="M56" s="720">
        <v>0</v>
      </c>
      <c r="N56" s="742"/>
    </row>
    <row r="57" spans="2:14" ht="16.5" hidden="1" thickBot="1">
      <c r="B57" s="740">
        <v>18</v>
      </c>
      <c r="C57" s="809">
        <v>41682</v>
      </c>
      <c r="D57" s="453" t="s">
        <v>358</v>
      </c>
      <c r="E57" s="433"/>
      <c r="F57" s="433"/>
      <c r="G57" s="434"/>
      <c r="H57" s="433"/>
      <c r="I57" s="741"/>
      <c r="J57" s="2203"/>
      <c r="K57" s="439">
        <v>0</v>
      </c>
      <c r="L57" s="741"/>
      <c r="M57" s="720">
        <v>0</v>
      </c>
      <c r="N57" s="742"/>
    </row>
    <row r="58" spans="2:14" ht="16.5" hidden="1" thickBot="1">
      <c r="B58" s="740">
        <v>19</v>
      </c>
      <c r="C58" s="809">
        <v>41683</v>
      </c>
      <c r="D58" s="453" t="s">
        <v>358</v>
      </c>
      <c r="E58" s="433"/>
      <c r="F58" s="433"/>
      <c r="G58" s="434"/>
      <c r="H58" s="433"/>
      <c r="I58" s="741"/>
      <c r="J58" s="433"/>
      <c r="K58" s="439">
        <v>0</v>
      </c>
      <c r="L58" s="741"/>
      <c r="M58" s="720">
        <v>0</v>
      </c>
      <c r="N58" s="742"/>
    </row>
    <row r="59" spans="2:14" ht="16.5" hidden="1" thickBot="1">
      <c r="B59" s="740">
        <v>20</v>
      </c>
      <c r="C59" s="809">
        <v>41684</v>
      </c>
      <c r="D59" s="453" t="s">
        <v>358</v>
      </c>
      <c r="E59" s="433"/>
      <c r="F59" s="433"/>
      <c r="G59" s="434"/>
      <c r="H59" s="433"/>
      <c r="I59" s="741"/>
      <c r="J59" s="433"/>
      <c r="K59" s="439">
        <v>0</v>
      </c>
      <c r="L59" s="741"/>
      <c r="M59" s="720">
        <v>0</v>
      </c>
      <c r="N59" s="742"/>
    </row>
    <row r="60" spans="2:14" ht="16.5" hidden="1" thickBot="1">
      <c r="B60" s="740">
        <v>21</v>
      </c>
      <c r="C60" s="809">
        <v>41685</v>
      </c>
      <c r="D60" s="453" t="s">
        <v>358</v>
      </c>
      <c r="E60" s="433"/>
      <c r="F60" s="433"/>
      <c r="G60" s="434"/>
      <c r="H60" s="433"/>
      <c r="I60" s="741"/>
      <c r="J60" s="433"/>
      <c r="K60" s="439">
        <v>0</v>
      </c>
      <c r="L60" s="741"/>
      <c r="M60" s="720">
        <v>0</v>
      </c>
      <c r="N60" s="742"/>
    </row>
    <row r="61" spans="2:14" ht="16.5" hidden="1" thickBot="1">
      <c r="B61" s="743">
        <v>22</v>
      </c>
      <c r="C61" s="810">
        <v>41686</v>
      </c>
      <c r="D61" s="453" t="s">
        <v>358</v>
      </c>
      <c r="E61" s="433"/>
      <c r="F61" s="433"/>
      <c r="G61" s="434"/>
      <c r="H61" s="433"/>
      <c r="I61" s="741"/>
      <c r="J61" s="433"/>
      <c r="K61" s="439">
        <v>0</v>
      </c>
      <c r="L61" s="741"/>
      <c r="M61" s="720">
        <v>0</v>
      </c>
      <c r="N61" s="742"/>
    </row>
    <row r="62" spans="2:14" ht="16.5" hidden="1" thickBot="1">
      <c r="B62" s="740">
        <v>23</v>
      </c>
      <c r="C62" s="809">
        <v>41687</v>
      </c>
      <c r="D62" s="453" t="s">
        <v>358</v>
      </c>
      <c r="E62" s="433"/>
      <c r="F62" s="433"/>
      <c r="G62" s="434"/>
      <c r="H62" s="433"/>
      <c r="I62" s="741"/>
      <c r="J62" s="433"/>
      <c r="K62" s="439">
        <v>0</v>
      </c>
      <c r="L62" s="741"/>
      <c r="M62" s="720">
        <v>0</v>
      </c>
      <c r="N62" s="742"/>
    </row>
    <row r="63" spans="2:14" ht="16.5" hidden="1" thickBot="1">
      <c r="B63" s="740">
        <v>24</v>
      </c>
      <c r="C63" s="809">
        <v>41688</v>
      </c>
      <c r="D63" s="453" t="s">
        <v>358</v>
      </c>
      <c r="E63" s="433"/>
      <c r="F63" s="433"/>
      <c r="G63" s="434"/>
      <c r="H63" s="433"/>
      <c r="I63" s="741"/>
      <c r="J63" s="433"/>
      <c r="K63" s="439">
        <v>0</v>
      </c>
      <c r="L63" s="741"/>
      <c r="M63" s="720">
        <v>0</v>
      </c>
      <c r="N63" s="742"/>
    </row>
    <row r="64" spans="2:14" ht="16.5" hidden="1" thickBot="1">
      <c r="B64" s="740">
        <v>25</v>
      </c>
      <c r="C64" s="809">
        <v>41689</v>
      </c>
      <c r="D64" s="453" t="s">
        <v>358</v>
      </c>
      <c r="E64" s="433"/>
      <c r="F64" s="433"/>
      <c r="G64" s="434"/>
      <c r="H64" s="433"/>
      <c r="I64" s="741"/>
      <c r="J64" s="433"/>
      <c r="K64" s="439">
        <v>0</v>
      </c>
      <c r="L64" s="741"/>
      <c r="M64" s="720">
        <v>0</v>
      </c>
      <c r="N64" s="742"/>
    </row>
    <row r="65" spans="2:14" ht="16.5" hidden="1" thickBot="1">
      <c r="B65" s="740">
        <v>26</v>
      </c>
      <c r="C65" s="809">
        <v>41690</v>
      </c>
      <c r="D65" s="453" t="s">
        <v>358</v>
      </c>
      <c r="E65" s="433"/>
      <c r="F65" s="433"/>
      <c r="G65" s="434"/>
      <c r="H65" s="433"/>
      <c r="I65" s="741"/>
      <c r="J65" s="433"/>
      <c r="K65" s="439">
        <v>0</v>
      </c>
      <c r="L65" s="741"/>
      <c r="M65" s="720">
        <v>0</v>
      </c>
      <c r="N65" s="742"/>
    </row>
    <row r="66" spans="2:14" ht="16.5" hidden="1" thickBot="1">
      <c r="B66" s="744">
        <v>27</v>
      </c>
      <c r="C66" s="809">
        <v>41691</v>
      </c>
      <c r="D66" s="453" t="s">
        <v>358</v>
      </c>
      <c r="E66" s="433"/>
      <c r="F66" s="433"/>
      <c r="G66" s="434"/>
      <c r="H66" s="433"/>
      <c r="I66" s="741"/>
      <c r="J66" s="433"/>
      <c r="K66" s="439">
        <v>0</v>
      </c>
      <c r="L66" s="741"/>
      <c r="M66" s="720">
        <v>0</v>
      </c>
      <c r="N66" s="742"/>
    </row>
    <row r="67" spans="2:14" ht="16.5" hidden="1" thickBot="1">
      <c r="B67" s="744">
        <v>28</v>
      </c>
      <c r="C67" s="809">
        <v>41692</v>
      </c>
      <c r="D67" s="453" t="s">
        <v>358</v>
      </c>
      <c r="E67" s="433"/>
      <c r="F67" s="433"/>
      <c r="G67" s="434"/>
      <c r="H67" s="433"/>
      <c r="I67" s="741"/>
      <c r="J67" s="433"/>
      <c r="K67" s="439">
        <v>0</v>
      </c>
      <c r="L67" s="741"/>
      <c r="M67" s="720">
        <v>0</v>
      </c>
      <c r="N67" s="745"/>
    </row>
    <row r="68" spans="2:14" ht="16.5" hidden="1" thickBot="1">
      <c r="B68" s="746">
        <v>29</v>
      </c>
      <c r="C68" s="810">
        <v>41693</v>
      </c>
      <c r="D68" s="453" t="s">
        <v>358</v>
      </c>
      <c r="E68" s="433"/>
      <c r="F68" s="433"/>
      <c r="G68" s="434"/>
      <c r="H68" s="433"/>
      <c r="I68" s="741"/>
      <c r="J68" s="433"/>
      <c r="K68" s="439">
        <v>0</v>
      </c>
      <c r="L68" s="741"/>
      <c r="M68" s="720">
        <v>0</v>
      </c>
      <c r="N68" s="742"/>
    </row>
    <row r="69" spans="2:14" ht="16.5" hidden="1" thickBot="1">
      <c r="B69" s="744">
        <v>30</v>
      </c>
      <c r="C69" s="809">
        <v>41694</v>
      </c>
      <c r="D69" s="453" t="s">
        <v>358</v>
      </c>
      <c r="E69" s="433"/>
      <c r="F69" s="433"/>
      <c r="G69" s="434"/>
      <c r="H69" s="719"/>
      <c r="I69" s="741"/>
      <c r="J69" s="719"/>
      <c r="K69" s="439">
        <v>0</v>
      </c>
      <c r="L69" s="741"/>
      <c r="M69" s="720">
        <v>0</v>
      </c>
      <c r="N69" s="745"/>
    </row>
    <row r="70" spans="2:14" ht="16.5" hidden="1" thickBot="1">
      <c r="B70" s="813">
        <v>31</v>
      </c>
      <c r="C70" s="814">
        <v>41695</v>
      </c>
      <c r="D70" s="815" t="s">
        <v>358</v>
      </c>
      <c r="E70" s="816"/>
      <c r="F70" s="816"/>
      <c r="G70" s="817"/>
      <c r="H70" s="818"/>
      <c r="I70" s="819"/>
      <c r="J70" s="818"/>
      <c r="K70" s="820">
        <v>0</v>
      </c>
      <c r="L70" s="819"/>
      <c r="M70" s="821">
        <v>0</v>
      </c>
      <c r="N70" s="822"/>
    </row>
    <row r="71" spans="2:14" ht="16.5" hidden="1" thickBot="1">
      <c r="B71" s="2124">
        <v>1</v>
      </c>
      <c r="C71" s="811">
        <v>41696</v>
      </c>
      <c r="D71" s="3091" t="s">
        <v>361</v>
      </c>
      <c r="E71" s="794"/>
      <c r="F71" s="794"/>
      <c r="G71" s="2128"/>
      <c r="H71" s="794"/>
      <c r="I71" s="796">
        <f t="shared" ref="I71:I98" si="5">H71*10000</f>
        <v>0</v>
      </c>
      <c r="J71" s="794"/>
      <c r="K71" s="2135">
        <f t="shared" ref="K71:K77" si="6">J71*15000</f>
        <v>0</v>
      </c>
      <c r="L71" s="796">
        <f t="shared" ref="L71:L80" si="7">G71+I71+K71</f>
        <v>0</v>
      </c>
      <c r="M71" s="795"/>
      <c r="N71" s="812"/>
    </row>
    <row r="72" spans="2:14" ht="16.5" hidden="1" thickBot="1">
      <c r="B72" s="2121">
        <v>2</v>
      </c>
      <c r="C72" s="526">
        <v>41697</v>
      </c>
      <c r="D72" s="3092"/>
      <c r="E72" s="144"/>
      <c r="F72" s="144"/>
      <c r="G72" s="149"/>
      <c r="H72" s="144"/>
      <c r="I72" s="77">
        <f t="shared" si="5"/>
        <v>0</v>
      </c>
      <c r="J72" s="144"/>
      <c r="K72" s="973">
        <f t="shared" si="6"/>
        <v>0</v>
      </c>
      <c r="L72" s="77">
        <f t="shared" si="7"/>
        <v>0</v>
      </c>
      <c r="M72" s="28"/>
      <c r="N72" s="700"/>
    </row>
    <row r="73" spans="2:14" ht="16.5" hidden="1" thickBot="1">
      <c r="B73" s="2123">
        <v>3</v>
      </c>
      <c r="C73" s="526">
        <v>41698</v>
      </c>
      <c r="D73" s="3092"/>
      <c r="E73" s="144"/>
      <c r="F73" s="144"/>
      <c r="G73" s="149"/>
      <c r="H73" s="144"/>
      <c r="I73" s="77">
        <f t="shared" si="5"/>
        <v>0</v>
      </c>
      <c r="J73" s="144"/>
      <c r="K73" s="973">
        <f t="shared" si="6"/>
        <v>0</v>
      </c>
      <c r="L73" s="77">
        <f t="shared" si="7"/>
        <v>0</v>
      </c>
      <c r="M73" s="28"/>
      <c r="N73" s="700"/>
    </row>
    <row r="74" spans="2:14" ht="16.5" hidden="1" thickBot="1">
      <c r="B74" s="2121">
        <v>4</v>
      </c>
      <c r="C74" s="526">
        <v>41699</v>
      </c>
      <c r="D74" s="3092"/>
      <c r="E74" s="144"/>
      <c r="F74" s="144"/>
      <c r="G74" s="149"/>
      <c r="H74" s="144"/>
      <c r="I74" s="77">
        <f t="shared" si="5"/>
        <v>0</v>
      </c>
      <c r="J74" s="144"/>
      <c r="K74" s="973">
        <f t="shared" si="6"/>
        <v>0</v>
      </c>
      <c r="L74" s="77">
        <f t="shared" si="7"/>
        <v>0</v>
      </c>
      <c r="M74" s="28"/>
      <c r="N74" s="700"/>
    </row>
    <row r="75" spans="2:14" ht="16.5" hidden="1" thickBot="1">
      <c r="B75" s="2159">
        <v>5</v>
      </c>
      <c r="C75" s="387">
        <v>41700</v>
      </c>
      <c r="D75" s="3092"/>
      <c r="E75" s="144"/>
      <c r="F75" s="144"/>
      <c r="G75" s="149"/>
      <c r="H75" s="144"/>
      <c r="I75" s="77">
        <f t="shared" si="5"/>
        <v>0</v>
      </c>
      <c r="J75" s="144"/>
      <c r="K75" s="973">
        <f t="shared" si="6"/>
        <v>0</v>
      </c>
      <c r="L75" s="77">
        <f t="shared" si="7"/>
        <v>0</v>
      </c>
      <c r="M75" s="28"/>
      <c r="N75" s="700"/>
    </row>
    <row r="76" spans="2:14" ht="16.5" hidden="1" thickBot="1">
      <c r="B76" s="2121">
        <v>6</v>
      </c>
      <c r="C76" s="526">
        <v>41701</v>
      </c>
      <c r="D76" s="3092"/>
      <c r="E76" s="144"/>
      <c r="F76" s="144"/>
      <c r="G76" s="149"/>
      <c r="H76" s="144"/>
      <c r="I76" s="77">
        <f t="shared" si="5"/>
        <v>0</v>
      </c>
      <c r="J76" s="144"/>
      <c r="K76" s="973">
        <f t="shared" si="6"/>
        <v>0</v>
      </c>
      <c r="L76" s="77">
        <f t="shared" si="7"/>
        <v>0</v>
      </c>
      <c r="M76" s="28"/>
      <c r="N76" s="700"/>
    </row>
    <row r="77" spans="2:14" ht="16.5" hidden="1" thickBot="1">
      <c r="B77" s="2123">
        <v>7</v>
      </c>
      <c r="C77" s="526">
        <v>41702</v>
      </c>
      <c r="D77" s="3092"/>
      <c r="E77" s="144"/>
      <c r="F77" s="144"/>
      <c r="G77" s="149"/>
      <c r="H77" s="144"/>
      <c r="I77" s="77">
        <f t="shared" si="5"/>
        <v>0</v>
      </c>
      <c r="J77" s="144"/>
      <c r="K77" s="973">
        <f t="shared" si="6"/>
        <v>0</v>
      </c>
      <c r="L77" s="77">
        <f t="shared" si="7"/>
        <v>0</v>
      </c>
      <c r="M77" s="28"/>
      <c r="N77" s="700"/>
    </row>
    <row r="78" spans="2:14" ht="16.5" hidden="1" thickBot="1">
      <c r="B78" s="2121">
        <v>8</v>
      </c>
      <c r="C78" s="526">
        <v>41703</v>
      </c>
      <c r="D78" s="3092"/>
      <c r="E78" s="144"/>
      <c r="F78" s="144"/>
      <c r="G78" s="149"/>
      <c r="H78" s="144"/>
      <c r="I78" s="77">
        <f t="shared" si="5"/>
        <v>0</v>
      </c>
      <c r="J78" s="295"/>
      <c r="K78" s="973">
        <v>0</v>
      </c>
      <c r="L78" s="77">
        <f t="shared" si="7"/>
        <v>0</v>
      </c>
      <c r="M78" s="28"/>
      <c r="N78" s="700"/>
    </row>
    <row r="79" spans="2:14" ht="16.5" hidden="1" thickBot="1">
      <c r="B79" s="2123">
        <v>9</v>
      </c>
      <c r="C79" s="526">
        <v>41704</v>
      </c>
      <c r="D79" s="3092"/>
      <c r="E79" s="144"/>
      <c r="F79" s="144"/>
      <c r="G79" s="149"/>
      <c r="H79" s="144"/>
      <c r="I79" s="77">
        <f t="shared" si="5"/>
        <v>0</v>
      </c>
      <c r="J79" s="295"/>
      <c r="K79" s="973">
        <v>0</v>
      </c>
      <c r="L79" s="77">
        <f t="shared" si="7"/>
        <v>0</v>
      </c>
      <c r="M79" s="28"/>
      <c r="N79" s="700"/>
    </row>
    <row r="80" spans="2:14" ht="16.5" hidden="1" thickBot="1">
      <c r="B80" s="2121">
        <v>10</v>
      </c>
      <c r="C80" s="526">
        <v>41705</v>
      </c>
      <c r="D80" s="3092"/>
      <c r="E80" s="144"/>
      <c r="F80" s="144"/>
      <c r="G80" s="149"/>
      <c r="H80" s="144"/>
      <c r="I80" s="77">
        <f t="shared" si="5"/>
        <v>0</v>
      </c>
      <c r="J80" s="144"/>
      <c r="K80" s="973">
        <v>0</v>
      </c>
      <c r="L80" s="77">
        <f t="shared" si="7"/>
        <v>0</v>
      </c>
      <c r="M80" s="28"/>
      <c r="N80" s="700"/>
    </row>
    <row r="81" spans="2:14" ht="16.5" hidden="1" thickBot="1">
      <c r="B81" s="2123">
        <v>11</v>
      </c>
      <c r="C81" s="526">
        <v>41706</v>
      </c>
      <c r="D81" s="3092"/>
      <c r="E81" s="144"/>
      <c r="F81" s="144"/>
      <c r="G81" s="149"/>
      <c r="H81" s="144"/>
      <c r="I81" s="77">
        <f t="shared" si="5"/>
        <v>0</v>
      </c>
      <c r="J81" s="144"/>
      <c r="K81" s="973">
        <f>J81*15000</f>
        <v>0</v>
      </c>
      <c r="L81" s="77">
        <f>G81+I81+K81</f>
        <v>0</v>
      </c>
      <c r="M81" s="28"/>
      <c r="N81" s="700"/>
    </row>
    <row r="82" spans="2:14" ht="16.5" hidden="1" thickBot="1">
      <c r="B82" s="386">
        <v>12</v>
      </c>
      <c r="C82" s="387">
        <v>41707</v>
      </c>
      <c r="D82" s="3092"/>
      <c r="E82" s="144"/>
      <c r="F82" s="144"/>
      <c r="G82" s="149"/>
      <c r="H82" s="144"/>
      <c r="I82" s="77">
        <f t="shared" si="5"/>
        <v>0</v>
      </c>
      <c r="J82" s="144"/>
      <c r="K82" s="973">
        <f>J82*15000</f>
        <v>0</v>
      </c>
      <c r="L82" s="77">
        <f>G82+I82+K82</f>
        <v>0</v>
      </c>
      <c r="M82" s="28"/>
      <c r="N82" s="700"/>
    </row>
    <row r="83" spans="2:14" ht="16.5" hidden="1" thickBot="1">
      <c r="B83" s="2123">
        <v>13</v>
      </c>
      <c r="C83" s="526">
        <v>41708</v>
      </c>
      <c r="D83" s="3092"/>
      <c r="E83" s="144"/>
      <c r="F83" s="144"/>
      <c r="G83" s="149"/>
      <c r="H83" s="144"/>
      <c r="I83" s="77">
        <f t="shared" si="5"/>
        <v>0</v>
      </c>
      <c r="J83" s="295"/>
      <c r="K83" s="973">
        <v>0</v>
      </c>
      <c r="L83" s="77">
        <f t="shared" ref="L83:L98" si="8">G83+I83+K83</f>
        <v>0</v>
      </c>
      <c r="M83" s="28"/>
      <c r="N83" s="700"/>
    </row>
    <row r="84" spans="2:14" ht="16.5" hidden="1" thickBot="1">
      <c r="B84" s="2121">
        <v>14</v>
      </c>
      <c r="C84" s="526">
        <v>41709</v>
      </c>
      <c r="D84" s="3092"/>
      <c r="E84" s="144"/>
      <c r="F84" s="144"/>
      <c r="G84" s="149"/>
      <c r="H84" s="144"/>
      <c r="I84" s="77">
        <f t="shared" si="5"/>
        <v>0</v>
      </c>
      <c r="J84" s="295"/>
      <c r="K84" s="973">
        <v>0</v>
      </c>
      <c r="L84" s="77">
        <f t="shared" si="8"/>
        <v>0</v>
      </c>
      <c r="M84" s="28"/>
      <c r="N84" s="700"/>
    </row>
    <row r="85" spans="2:14" ht="16.5" hidden="1" thickBot="1">
      <c r="B85" s="2123">
        <v>15</v>
      </c>
      <c r="C85" s="526">
        <v>41710</v>
      </c>
      <c r="D85" s="3092"/>
      <c r="E85" s="144"/>
      <c r="F85" s="144"/>
      <c r="G85" s="149"/>
      <c r="H85" s="144"/>
      <c r="I85" s="77">
        <f t="shared" si="5"/>
        <v>0</v>
      </c>
      <c r="J85" s="295"/>
      <c r="K85" s="973">
        <v>0</v>
      </c>
      <c r="L85" s="77">
        <f t="shared" si="8"/>
        <v>0</v>
      </c>
      <c r="M85" s="28"/>
      <c r="N85" s="700"/>
    </row>
    <row r="86" spans="2:14" ht="16.5" hidden="1" thickBot="1">
      <c r="B86" s="2121">
        <v>16</v>
      </c>
      <c r="C86" s="526">
        <v>41711</v>
      </c>
      <c r="D86" s="3092"/>
      <c r="E86" s="144"/>
      <c r="F86" s="144"/>
      <c r="G86" s="149"/>
      <c r="H86" s="144"/>
      <c r="I86" s="77">
        <f t="shared" si="5"/>
        <v>0</v>
      </c>
      <c r="J86" s="295"/>
      <c r="K86" s="973">
        <v>0</v>
      </c>
      <c r="L86" s="77">
        <f t="shared" si="8"/>
        <v>0</v>
      </c>
      <c r="M86" s="28"/>
      <c r="N86" s="700"/>
    </row>
    <row r="87" spans="2:14" ht="16.5" hidden="1" thickBot="1">
      <c r="B87" s="2123">
        <v>17</v>
      </c>
      <c r="C87" s="526">
        <v>41712</v>
      </c>
      <c r="D87" s="3092"/>
      <c r="E87" s="144"/>
      <c r="F87" s="144"/>
      <c r="G87" s="149"/>
      <c r="H87" s="144"/>
      <c r="I87" s="77">
        <f t="shared" si="5"/>
        <v>0</v>
      </c>
      <c r="J87" s="144"/>
      <c r="K87" s="973">
        <v>0</v>
      </c>
      <c r="L87" s="77">
        <f t="shared" si="8"/>
        <v>0</v>
      </c>
      <c r="M87" s="28"/>
      <c r="N87" s="700"/>
    </row>
    <row r="88" spans="2:14" ht="16.5" hidden="1" thickBot="1">
      <c r="B88" s="2121">
        <v>18</v>
      </c>
      <c r="C88" s="526">
        <v>41713</v>
      </c>
      <c r="D88" s="3092"/>
      <c r="E88" s="144"/>
      <c r="F88" s="144"/>
      <c r="G88" s="149"/>
      <c r="H88" s="144"/>
      <c r="I88" s="77">
        <f t="shared" si="5"/>
        <v>0</v>
      </c>
      <c r="J88" s="295"/>
      <c r="K88" s="973">
        <v>0</v>
      </c>
      <c r="L88" s="77">
        <f t="shared" si="8"/>
        <v>0</v>
      </c>
      <c r="M88" s="28"/>
      <c r="N88" s="700"/>
    </row>
    <row r="89" spans="2:14" ht="16.5" hidden="1" thickBot="1">
      <c r="B89" s="2159">
        <v>19</v>
      </c>
      <c r="C89" s="387">
        <v>41714</v>
      </c>
      <c r="D89" s="3092"/>
      <c r="E89" s="144"/>
      <c r="F89" s="144"/>
      <c r="G89" s="149"/>
      <c r="H89" s="144"/>
      <c r="I89" s="77">
        <f t="shared" si="5"/>
        <v>0</v>
      </c>
      <c r="J89" s="144"/>
      <c r="K89" s="973">
        <v>0</v>
      </c>
      <c r="L89" s="77">
        <f t="shared" si="8"/>
        <v>0</v>
      </c>
      <c r="M89" s="28"/>
      <c r="N89" s="700"/>
    </row>
    <row r="90" spans="2:14" ht="16.5" hidden="1" thickBot="1">
      <c r="B90" s="2121">
        <v>20</v>
      </c>
      <c r="C90" s="526">
        <v>41715</v>
      </c>
      <c r="D90" s="3092"/>
      <c r="E90" s="144"/>
      <c r="F90" s="144"/>
      <c r="G90" s="149"/>
      <c r="H90" s="144"/>
      <c r="I90" s="77">
        <f t="shared" si="5"/>
        <v>0</v>
      </c>
      <c r="J90" s="144"/>
      <c r="K90" s="973">
        <v>0</v>
      </c>
      <c r="L90" s="77">
        <f t="shared" si="8"/>
        <v>0</v>
      </c>
      <c r="M90" s="28"/>
      <c r="N90" s="700"/>
    </row>
    <row r="91" spans="2:14" ht="16.5" hidden="1" thickBot="1">
      <c r="B91" s="2123">
        <v>21</v>
      </c>
      <c r="C91" s="526">
        <v>41716</v>
      </c>
      <c r="D91" s="3092"/>
      <c r="E91" s="144"/>
      <c r="F91" s="144"/>
      <c r="G91" s="149"/>
      <c r="H91" s="144"/>
      <c r="I91" s="77">
        <f t="shared" si="5"/>
        <v>0</v>
      </c>
      <c r="J91" s="144"/>
      <c r="K91" s="973">
        <v>0</v>
      </c>
      <c r="L91" s="77">
        <f t="shared" si="8"/>
        <v>0</v>
      </c>
      <c r="M91" s="28"/>
      <c r="N91" s="700"/>
    </row>
    <row r="92" spans="2:14" ht="16.5" hidden="1" thickBot="1">
      <c r="B92" s="2121">
        <v>22</v>
      </c>
      <c r="C92" s="526">
        <v>41717</v>
      </c>
      <c r="D92" s="3092"/>
      <c r="E92" s="144"/>
      <c r="F92" s="144"/>
      <c r="G92" s="149"/>
      <c r="H92" s="144"/>
      <c r="I92" s="77">
        <f t="shared" si="5"/>
        <v>0</v>
      </c>
      <c r="J92" s="144"/>
      <c r="K92" s="973">
        <v>0</v>
      </c>
      <c r="L92" s="77">
        <f t="shared" si="8"/>
        <v>0</v>
      </c>
      <c r="M92" s="28"/>
      <c r="N92" s="700"/>
    </row>
    <row r="93" spans="2:14" ht="16.5" hidden="1" thickBot="1">
      <c r="B93" s="2123">
        <v>23</v>
      </c>
      <c r="C93" s="526">
        <v>41718</v>
      </c>
      <c r="D93" s="3092"/>
      <c r="E93" s="144"/>
      <c r="F93" s="144"/>
      <c r="G93" s="149"/>
      <c r="H93" s="144"/>
      <c r="I93" s="77">
        <f t="shared" si="5"/>
        <v>0</v>
      </c>
      <c r="J93" s="144"/>
      <c r="K93" s="973">
        <v>0</v>
      </c>
      <c r="L93" s="77">
        <f t="shared" si="8"/>
        <v>0</v>
      </c>
      <c r="M93" s="28"/>
      <c r="N93" s="700"/>
    </row>
    <row r="94" spans="2:14" ht="16.5" hidden="1" thickBot="1">
      <c r="B94" s="2121">
        <v>24</v>
      </c>
      <c r="C94" s="526">
        <v>41719</v>
      </c>
      <c r="D94" s="3092"/>
      <c r="E94" s="144"/>
      <c r="F94" s="144"/>
      <c r="G94" s="149"/>
      <c r="H94" s="144"/>
      <c r="I94" s="77">
        <f t="shared" si="5"/>
        <v>0</v>
      </c>
      <c r="J94" s="144"/>
      <c r="K94" s="973">
        <v>0</v>
      </c>
      <c r="L94" s="77">
        <f t="shared" si="8"/>
        <v>0</v>
      </c>
      <c r="M94" s="28"/>
      <c r="N94" s="700"/>
    </row>
    <row r="95" spans="2:14" ht="16.5" hidden="1" thickBot="1">
      <c r="B95" s="2123">
        <v>25</v>
      </c>
      <c r="C95" s="526">
        <v>41720</v>
      </c>
      <c r="D95" s="3092"/>
      <c r="E95" s="144"/>
      <c r="F95" s="144"/>
      <c r="G95" s="149"/>
      <c r="H95" s="144"/>
      <c r="I95" s="77">
        <f t="shared" si="5"/>
        <v>0</v>
      </c>
      <c r="J95" s="144"/>
      <c r="K95" s="973">
        <v>0</v>
      </c>
      <c r="L95" s="77">
        <f t="shared" si="8"/>
        <v>0</v>
      </c>
      <c r="M95" s="28"/>
      <c r="N95" s="700"/>
    </row>
    <row r="96" spans="2:14" ht="16.5" hidden="1" thickBot="1">
      <c r="B96" s="386">
        <v>26</v>
      </c>
      <c r="C96" s="387">
        <v>41721</v>
      </c>
      <c r="D96" s="3092"/>
      <c r="E96" s="144"/>
      <c r="F96" s="144"/>
      <c r="G96" s="149"/>
      <c r="H96" s="144"/>
      <c r="I96" s="77">
        <f t="shared" si="5"/>
        <v>0</v>
      </c>
      <c r="J96" s="144"/>
      <c r="K96" s="973">
        <v>0</v>
      </c>
      <c r="L96" s="77">
        <f t="shared" si="8"/>
        <v>0</v>
      </c>
      <c r="M96" s="28"/>
      <c r="N96" s="700"/>
    </row>
    <row r="97" spans="2:14" ht="16.5" hidden="1" thickBot="1">
      <c r="B97" s="2123">
        <v>27</v>
      </c>
      <c r="C97" s="526">
        <v>41722</v>
      </c>
      <c r="D97" s="3092"/>
      <c r="E97" s="144"/>
      <c r="F97" s="144"/>
      <c r="G97" s="149"/>
      <c r="H97" s="144"/>
      <c r="I97" s="77">
        <f t="shared" si="5"/>
        <v>0</v>
      </c>
      <c r="J97" s="144"/>
      <c r="K97" s="973">
        <v>0</v>
      </c>
      <c r="L97" s="77">
        <f t="shared" si="8"/>
        <v>0</v>
      </c>
      <c r="M97" s="28"/>
      <c r="N97" s="700"/>
    </row>
    <row r="98" spans="2:14" ht="16.5" hidden="1" thickBot="1">
      <c r="B98" s="2122">
        <v>28</v>
      </c>
      <c r="C98" s="791">
        <v>41723</v>
      </c>
      <c r="D98" s="3093"/>
      <c r="E98" s="150"/>
      <c r="F98" s="150"/>
      <c r="G98" s="207"/>
      <c r="H98" s="150"/>
      <c r="I98" s="78">
        <f t="shared" si="5"/>
        <v>0</v>
      </c>
      <c r="J98" s="150"/>
      <c r="K98" s="978">
        <v>0</v>
      </c>
      <c r="L98" s="78">
        <f t="shared" si="8"/>
        <v>0</v>
      </c>
      <c r="M98" s="45"/>
      <c r="N98" s="187"/>
    </row>
    <row r="99" spans="2:14" ht="15.75" hidden="1" customHeight="1">
      <c r="B99" s="2151">
        <v>1</v>
      </c>
      <c r="C99" s="769">
        <v>41724</v>
      </c>
      <c r="D99" s="999" t="s">
        <v>358</v>
      </c>
      <c r="E99" s="2013"/>
      <c r="F99" s="2013"/>
      <c r="G99" s="615"/>
      <c r="H99" s="1060"/>
      <c r="I99" s="2204">
        <f>H99*10000</f>
        <v>0</v>
      </c>
      <c r="J99" s="2013"/>
      <c r="K99" s="615">
        <f>J99*15000</f>
        <v>0</v>
      </c>
      <c r="L99" s="2204">
        <f>G99+I99+K99</f>
        <v>0</v>
      </c>
      <c r="M99" s="615"/>
      <c r="N99" s="2205"/>
    </row>
    <row r="100" spans="2:14" ht="15.75" hidden="1" customHeight="1">
      <c r="B100" s="2121">
        <v>2</v>
      </c>
      <c r="C100" s="526">
        <v>41725</v>
      </c>
      <c r="D100" s="999" t="s">
        <v>358</v>
      </c>
      <c r="E100" s="1993"/>
      <c r="F100" s="1993"/>
      <c r="G100" s="2138"/>
      <c r="H100" s="1062"/>
      <c r="I100" s="249">
        <f t="shared" ref="I100:I107" si="9">H100*10000</f>
        <v>0</v>
      </c>
      <c r="J100" s="1993"/>
      <c r="K100" s="2138">
        <f t="shared" ref="K100:K107" si="10">J100*15000</f>
        <v>0</v>
      </c>
      <c r="L100" s="249">
        <f t="shared" ref="L100:L107" si="11">G100+I100+K100</f>
        <v>0</v>
      </c>
      <c r="M100" s="2138"/>
      <c r="N100" s="1961"/>
    </row>
    <row r="101" spans="2:14" ht="15.75" hidden="1" customHeight="1">
      <c r="B101" s="2121">
        <v>3</v>
      </c>
      <c r="C101" s="526">
        <v>41726</v>
      </c>
      <c r="D101" s="999" t="s">
        <v>358</v>
      </c>
      <c r="E101" s="1993"/>
      <c r="F101" s="1993"/>
      <c r="G101" s="2138"/>
      <c r="H101" s="1062"/>
      <c r="I101" s="249">
        <f t="shared" si="9"/>
        <v>0</v>
      </c>
      <c r="J101" s="1993"/>
      <c r="K101" s="2138">
        <f t="shared" si="10"/>
        <v>0</v>
      </c>
      <c r="L101" s="249">
        <f t="shared" si="11"/>
        <v>0</v>
      </c>
      <c r="M101" s="2138"/>
      <c r="N101" s="1961"/>
    </row>
    <row r="102" spans="2:14" ht="15.75" hidden="1" customHeight="1">
      <c r="B102" s="2121">
        <v>4</v>
      </c>
      <c r="C102" s="526">
        <v>41727</v>
      </c>
      <c r="D102" s="999" t="s">
        <v>358</v>
      </c>
      <c r="E102" s="1993"/>
      <c r="F102" s="1993"/>
      <c r="G102" s="2138"/>
      <c r="H102" s="1062"/>
      <c r="I102" s="249">
        <f t="shared" si="9"/>
        <v>0</v>
      </c>
      <c r="J102" s="1993"/>
      <c r="K102" s="2138">
        <f t="shared" si="10"/>
        <v>0</v>
      </c>
      <c r="L102" s="249">
        <f t="shared" si="11"/>
        <v>0</v>
      </c>
      <c r="M102" s="2138"/>
      <c r="N102" s="1961"/>
    </row>
    <row r="103" spans="2:14" ht="15.75" hidden="1" customHeight="1">
      <c r="B103" s="2121">
        <v>5</v>
      </c>
      <c r="C103" s="387">
        <v>41728</v>
      </c>
      <c r="D103" s="999" t="s">
        <v>358</v>
      </c>
      <c r="E103" s="1993"/>
      <c r="F103" s="1993"/>
      <c r="G103" s="2138"/>
      <c r="H103" s="1062"/>
      <c r="I103" s="249">
        <f t="shared" si="9"/>
        <v>0</v>
      </c>
      <c r="J103" s="1993"/>
      <c r="K103" s="2138">
        <f t="shared" si="10"/>
        <v>0</v>
      </c>
      <c r="L103" s="249">
        <f t="shared" si="11"/>
        <v>0</v>
      </c>
      <c r="M103" s="2138"/>
      <c r="N103" s="1961"/>
    </row>
    <row r="104" spans="2:14" ht="15.75" hidden="1" customHeight="1">
      <c r="B104" s="2123">
        <v>6</v>
      </c>
      <c r="C104" s="1002">
        <v>41729</v>
      </c>
      <c r="D104" s="999" t="s">
        <v>358</v>
      </c>
      <c r="E104" s="2147"/>
      <c r="F104" s="2147"/>
      <c r="G104" s="2153"/>
      <c r="H104" s="1064"/>
      <c r="I104" s="2206">
        <f t="shared" si="9"/>
        <v>0</v>
      </c>
      <c r="J104" s="2147"/>
      <c r="K104" s="2153">
        <f t="shared" si="10"/>
        <v>0</v>
      </c>
      <c r="L104" s="2206">
        <f t="shared" si="11"/>
        <v>0</v>
      </c>
      <c r="M104" s="2153"/>
      <c r="N104" s="2207"/>
    </row>
    <row r="105" spans="2:14" ht="15.75" hidden="1" customHeight="1">
      <c r="B105" s="2121">
        <v>7</v>
      </c>
      <c r="C105" s="526">
        <v>41730</v>
      </c>
      <c r="D105" s="999" t="s">
        <v>358</v>
      </c>
      <c r="E105" s="1993"/>
      <c r="F105" s="1993"/>
      <c r="G105" s="2138"/>
      <c r="H105" s="1062"/>
      <c r="I105" s="249">
        <f t="shared" si="9"/>
        <v>0</v>
      </c>
      <c r="J105" s="1993"/>
      <c r="K105" s="2138">
        <f t="shared" si="10"/>
        <v>0</v>
      </c>
      <c r="L105" s="249">
        <f t="shared" si="11"/>
        <v>0</v>
      </c>
      <c r="M105" s="2138"/>
      <c r="N105" s="1961"/>
    </row>
    <row r="106" spans="2:14" ht="15.75" hidden="1" customHeight="1">
      <c r="B106" s="2121">
        <v>8</v>
      </c>
      <c r="C106" s="526">
        <v>41731</v>
      </c>
      <c r="D106" s="999" t="s">
        <v>358</v>
      </c>
      <c r="E106" s="1993"/>
      <c r="F106" s="1993"/>
      <c r="G106" s="2138"/>
      <c r="H106" s="1062"/>
      <c r="I106" s="249">
        <f t="shared" si="9"/>
        <v>0</v>
      </c>
      <c r="J106" s="1993"/>
      <c r="K106" s="2138">
        <f t="shared" si="10"/>
        <v>0</v>
      </c>
      <c r="L106" s="249">
        <f t="shared" si="11"/>
        <v>0</v>
      </c>
      <c r="M106" s="2138"/>
      <c r="N106" s="1961"/>
    </row>
    <row r="107" spans="2:14" ht="15.75" hidden="1" customHeight="1">
      <c r="B107" s="2121">
        <v>9</v>
      </c>
      <c r="C107" s="526">
        <v>41732</v>
      </c>
      <c r="D107" s="999" t="s">
        <v>358</v>
      </c>
      <c r="E107" s="1993"/>
      <c r="F107" s="1993"/>
      <c r="G107" s="2138"/>
      <c r="H107" s="1062"/>
      <c r="I107" s="249">
        <f t="shared" si="9"/>
        <v>0</v>
      </c>
      <c r="J107" s="1993"/>
      <c r="K107" s="2138">
        <f t="shared" si="10"/>
        <v>0</v>
      </c>
      <c r="L107" s="249">
        <f t="shared" si="11"/>
        <v>0</v>
      </c>
      <c r="M107" s="2138"/>
      <c r="N107" s="1961"/>
    </row>
    <row r="108" spans="2:14" ht="15.75" hidden="1" customHeight="1">
      <c r="B108" s="2121">
        <v>10</v>
      </c>
      <c r="C108" s="526">
        <v>41733</v>
      </c>
      <c r="D108" s="999" t="s">
        <v>358</v>
      </c>
      <c r="E108" s="1993"/>
      <c r="F108" s="1993"/>
      <c r="G108" s="2138"/>
      <c r="H108" s="1062"/>
      <c r="I108" s="249">
        <f t="shared" ref="I108:I171" si="12">H108*10000</f>
        <v>0</v>
      </c>
      <c r="J108" s="1993"/>
      <c r="K108" s="2138">
        <f t="shared" ref="K108:K171" si="13">J108*15000</f>
        <v>0</v>
      </c>
      <c r="L108" s="249">
        <f t="shared" ref="L108:L171" si="14">G108+I108+K108</f>
        <v>0</v>
      </c>
      <c r="M108" s="2138"/>
      <c r="N108" s="1961"/>
    </row>
    <row r="109" spans="2:14" ht="15.75" hidden="1" customHeight="1">
      <c r="B109" s="2121">
        <v>11</v>
      </c>
      <c r="C109" s="526">
        <v>41734</v>
      </c>
      <c r="D109" s="999" t="s">
        <v>358</v>
      </c>
      <c r="E109" s="1993"/>
      <c r="F109" s="1993"/>
      <c r="G109" s="2138"/>
      <c r="H109" s="1062"/>
      <c r="I109" s="249">
        <f t="shared" si="12"/>
        <v>0</v>
      </c>
      <c r="J109" s="1993"/>
      <c r="K109" s="2138">
        <f t="shared" si="13"/>
        <v>0</v>
      </c>
      <c r="L109" s="249">
        <f t="shared" si="14"/>
        <v>0</v>
      </c>
      <c r="M109" s="2138"/>
      <c r="N109" s="1961"/>
    </row>
    <row r="110" spans="2:14" ht="15.75" hidden="1" customHeight="1">
      <c r="B110" s="2121">
        <v>12</v>
      </c>
      <c r="C110" s="387">
        <v>41735</v>
      </c>
      <c r="D110" s="999" t="s">
        <v>358</v>
      </c>
      <c r="E110" s="1993"/>
      <c r="F110" s="1993"/>
      <c r="G110" s="2138"/>
      <c r="H110" s="1062"/>
      <c r="I110" s="249">
        <f t="shared" si="12"/>
        <v>0</v>
      </c>
      <c r="J110" s="1993"/>
      <c r="K110" s="2138">
        <f t="shared" si="13"/>
        <v>0</v>
      </c>
      <c r="L110" s="249">
        <f t="shared" si="14"/>
        <v>0</v>
      </c>
      <c r="M110" s="2138"/>
      <c r="N110" s="1961"/>
    </row>
    <row r="111" spans="2:14" ht="15.75" hidden="1" customHeight="1">
      <c r="B111" s="2121">
        <v>13</v>
      </c>
      <c r="C111" s="526">
        <v>41736</v>
      </c>
      <c r="D111" s="999" t="s">
        <v>358</v>
      </c>
      <c r="E111" s="1993"/>
      <c r="F111" s="1993"/>
      <c r="G111" s="2138"/>
      <c r="H111" s="1062"/>
      <c r="I111" s="249">
        <f t="shared" si="12"/>
        <v>0</v>
      </c>
      <c r="J111" s="1993"/>
      <c r="K111" s="2138">
        <f t="shared" si="13"/>
        <v>0</v>
      </c>
      <c r="L111" s="249">
        <f t="shared" si="14"/>
        <v>0</v>
      </c>
      <c r="M111" s="2138"/>
      <c r="N111" s="1961"/>
    </row>
    <row r="112" spans="2:14" ht="15.75" hidden="1" customHeight="1">
      <c r="B112" s="2121">
        <v>14</v>
      </c>
      <c r="C112" s="526">
        <v>41737</v>
      </c>
      <c r="D112" s="999" t="s">
        <v>358</v>
      </c>
      <c r="E112" s="1993"/>
      <c r="F112" s="1993"/>
      <c r="G112" s="2138"/>
      <c r="H112" s="1062"/>
      <c r="I112" s="249">
        <f t="shared" si="12"/>
        <v>0</v>
      </c>
      <c r="J112" s="1993"/>
      <c r="K112" s="2138">
        <f t="shared" si="13"/>
        <v>0</v>
      </c>
      <c r="L112" s="249">
        <f t="shared" si="14"/>
        <v>0</v>
      </c>
      <c r="M112" s="2138"/>
      <c r="N112" s="1961"/>
    </row>
    <row r="113" spans="2:14" ht="15.75" hidden="1" customHeight="1">
      <c r="B113" s="2121">
        <v>15</v>
      </c>
      <c r="C113" s="526">
        <v>41738</v>
      </c>
      <c r="D113" s="999" t="s">
        <v>358</v>
      </c>
      <c r="E113" s="1993"/>
      <c r="F113" s="1993"/>
      <c r="G113" s="2138"/>
      <c r="H113" s="1062"/>
      <c r="I113" s="249">
        <f t="shared" si="12"/>
        <v>0</v>
      </c>
      <c r="J113" s="1993"/>
      <c r="K113" s="2138">
        <f t="shared" si="13"/>
        <v>0</v>
      </c>
      <c r="L113" s="249">
        <f t="shared" si="14"/>
        <v>0</v>
      </c>
      <c r="M113" s="2138"/>
      <c r="N113" s="1961"/>
    </row>
    <row r="114" spans="2:14" ht="15.75" hidden="1" customHeight="1">
      <c r="B114" s="2121">
        <v>16</v>
      </c>
      <c r="C114" s="526">
        <v>41739</v>
      </c>
      <c r="D114" s="999" t="s">
        <v>358</v>
      </c>
      <c r="E114" s="1993"/>
      <c r="F114" s="1993"/>
      <c r="G114" s="2138"/>
      <c r="H114" s="1062"/>
      <c r="I114" s="249">
        <f t="shared" si="12"/>
        <v>0</v>
      </c>
      <c r="J114" s="1993"/>
      <c r="K114" s="2138">
        <f t="shared" si="13"/>
        <v>0</v>
      </c>
      <c r="L114" s="249">
        <f t="shared" si="14"/>
        <v>0</v>
      </c>
      <c r="M114" s="2138"/>
      <c r="N114" s="1961"/>
    </row>
    <row r="115" spans="2:14" ht="15.75" hidden="1" customHeight="1">
      <c r="B115" s="2121">
        <v>17</v>
      </c>
      <c r="C115" s="526">
        <v>41740</v>
      </c>
      <c r="D115" s="999" t="s">
        <v>358</v>
      </c>
      <c r="E115" s="1993"/>
      <c r="F115" s="1993"/>
      <c r="G115" s="2138"/>
      <c r="H115" s="1062"/>
      <c r="I115" s="249">
        <f t="shared" si="12"/>
        <v>0</v>
      </c>
      <c r="J115" s="1993"/>
      <c r="K115" s="2138">
        <f t="shared" si="13"/>
        <v>0</v>
      </c>
      <c r="L115" s="249">
        <f t="shared" si="14"/>
        <v>0</v>
      </c>
      <c r="M115" s="2138"/>
      <c r="N115" s="1961"/>
    </row>
    <row r="116" spans="2:14" ht="15.75" hidden="1" customHeight="1">
      <c r="B116" s="2121">
        <v>18</v>
      </c>
      <c r="C116" s="526">
        <v>41741</v>
      </c>
      <c r="D116" s="999" t="s">
        <v>358</v>
      </c>
      <c r="E116" s="1993"/>
      <c r="F116" s="1993"/>
      <c r="G116" s="2138"/>
      <c r="H116" s="1062"/>
      <c r="I116" s="249">
        <f t="shared" si="12"/>
        <v>0</v>
      </c>
      <c r="J116" s="1993"/>
      <c r="K116" s="2138">
        <f t="shared" si="13"/>
        <v>0</v>
      </c>
      <c r="L116" s="249">
        <f t="shared" si="14"/>
        <v>0</v>
      </c>
      <c r="M116" s="2138"/>
      <c r="N116" s="1961"/>
    </row>
    <row r="117" spans="2:14" ht="16.5" hidden="1" thickBot="1">
      <c r="B117" s="2124">
        <v>19</v>
      </c>
      <c r="C117" s="1030">
        <v>41742</v>
      </c>
      <c r="D117" s="115" t="s">
        <v>453</v>
      </c>
      <c r="E117" s="2148"/>
      <c r="F117" s="2148"/>
      <c r="G117" s="2154"/>
      <c r="H117" s="1065">
        <v>6</v>
      </c>
      <c r="I117" s="2208">
        <f t="shared" si="12"/>
        <v>60000</v>
      </c>
      <c r="J117" s="2148"/>
      <c r="K117" s="2154">
        <f t="shared" si="13"/>
        <v>0</v>
      </c>
      <c r="L117" s="2208">
        <f t="shared" si="14"/>
        <v>60000</v>
      </c>
      <c r="M117" s="2154"/>
      <c r="N117" s="2209"/>
    </row>
    <row r="118" spans="2:14" ht="16.5" hidden="1" thickBot="1">
      <c r="B118" s="2121">
        <v>20</v>
      </c>
      <c r="C118" s="526">
        <v>41743</v>
      </c>
      <c r="D118" s="115" t="s">
        <v>453</v>
      </c>
      <c r="E118" s="1993"/>
      <c r="F118" s="1993"/>
      <c r="G118" s="2138"/>
      <c r="H118" s="1062">
        <v>2</v>
      </c>
      <c r="I118" s="249">
        <f t="shared" si="12"/>
        <v>20000</v>
      </c>
      <c r="J118" s="1993"/>
      <c r="K118" s="2138">
        <f t="shared" si="13"/>
        <v>0</v>
      </c>
      <c r="L118" s="249">
        <f t="shared" si="14"/>
        <v>20000</v>
      </c>
      <c r="M118" s="2138"/>
      <c r="N118" s="1961"/>
    </row>
    <row r="119" spans="2:14" ht="16.5" hidden="1" thickBot="1">
      <c r="B119" s="2121">
        <v>21</v>
      </c>
      <c r="C119" s="526">
        <v>41744</v>
      </c>
      <c r="D119" s="115" t="s">
        <v>453</v>
      </c>
      <c r="E119" s="1993"/>
      <c r="F119" s="1993"/>
      <c r="G119" s="2138"/>
      <c r="H119" s="1062">
        <v>2</v>
      </c>
      <c r="I119" s="249">
        <f t="shared" si="12"/>
        <v>20000</v>
      </c>
      <c r="J119" s="1993"/>
      <c r="K119" s="2138">
        <f t="shared" si="13"/>
        <v>0</v>
      </c>
      <c r="L119" s="249">
        <f t="shared" si="14"/>
        <v>20000</v>
      </c>
      <c r="M119" s="2138"/>
      <c r="N119" s="1961"/>
    </row>
    <row r="120" spans="2:14" ht="16.5" hidden="1" thickBot="1">
      <c r="B120" s="2121">
        <v>22</v>
      </c>
      <c r="C120" s="526">
        <v>41745</v>
      </c>
      <c r="D120" s="115" t="s">
        <v>453</v>
      </c>
      <c r="E120" s="1993"/>
      <c r="F120" s="1993"/>
      <c r="G120" s="2138"/>
      <c r="H120" s="1062">
        <v>2</v>
      </c>
      <c r="I120" s="249">
        <f t="shared" si="12"/>
        <v>20000</v>
      </c>
      <c r="J120" s="1993"/>
      <c r="K120" s="2138">
        <f t="shared" si="13"/>
        <v>0</v>
      </c>
      <c r="L120" s="249">
        <f t="shared" si="14"/>
        <v>20000</v>
      </c>
      <c r="M120" s="2138"/>
      <c r="N120" s="1961"/>
    </row>
    <row r="121" spans="2:14" ht="16.5" hidden="1" thickBot="1">
      <c r="B121" s="2121">
        <v>23</v>
      </c>
      <c r="C121" s="526">
        <v>41746</v>
      </c>
      <c r="D121" s="115" t="s">
        <v>453</v>
      </c>
      <c r="E121" s="1993"/>
      <c r="F121" s="1993"/>
      <c r="G121" s="2138"/>
      <c r="H121" s="1062">
        <v>2</v>
      </c>
      <c r="I121" s="249">
        <f t="shared" si="12"/>
        <v>20000</v>
      </c>
      <c r="J121" s="1993"/>
      <c r="K121" s="2138">
        <f t="shared" si="13"/>
        <v>0</v>
      </c>
      <c r="L121" s="249">
        <f t="shared" si="14"/>
        <v>20000</v>
      </c>
      <c r="M121" s="2138"/>
      <c r="N121" s="1961"/>
    </row>
    <row r="122" spans="2:14" ht="16.5" hidden="1" thickBot="1">
      <c r="B122" s="2121">
        <v>24</v>
      </c>
      <c r="C122" s="526">
        <v>41747</v>
      </c>
      <c r="D122" s="115" t="s">
        <v>453</v>
      </c>
      <c r="E122" s="1993"/>
      <c r="F122" s="1993"/>
      <c r="G122" s="2138"/>
      <c r="H122" s="1062">
        <v>2</v>
      </c>
      <c r="I122" s="249">
        <f t="shared" si="12"/>
        <v>20000</v>
      </c>
      <c r="J122" s="1993"/>
      <c r="K122" s="2138">
        <f t="shared" si="13"/>
        <v>0</v>
      </c>
      <c r="L122" s="249">
        <f t="shared" si="14"/>
        <v>20000</v>
      </c>
      <c r="M122" s="2138"/>
      <c r="N122" s="1961"/>
    </row>
    <row r="123" spans="2:14" ht="16.5" hidden="1" thickBot="1">
      <c r="B123" s="2121">
        <v>25</v>
      </c>
      <c r="C123" s="526">
        <v>41748</v>
      </c>
      <c r="D123" s="1019" t="s">
        <v>454</v>
      </c>
      <c r="E123" s="1993"/>
      <c r="F123" s="1993"/>
      <c r="G123" s="2138"/>
      <c r="H123" s="1062"/>
      <c r="I123" s="249">
        <f t="shared" si="12"/>
        <v>0</v>
      </c>
      <c r="J123" s="1993"/>
      <c r="K123" s="2138">
        <f t="shared" si="13"/>
        <v>0</v>
      </c>
      <c r="L123" s="249">
        <f t="shared" si="14"/>
        <v>0</v>
      </c>
      <c r="M123" s="2138"/>
      <c r="N123" s="1961"/>
    </row>
    <row r="124" spans="2:14" ht="16.5" hidden="1" thickBot="1">
      <c r="B124" s="2121">
        <v>26</v>
      </c>
      <c r="C124" s="387">
        <v>41749</v>
      </c>
      <c r="D124" s="1019" t="s">
        <v>454</v>
      </c>
      <c r="E124" s="1993"/>
      <c r="F124" s="1993"/>
      <c r="G124" s="2138"/>
      <c r="H124" s="1062"/>
      <c r="I124" s="249">
        <f t="shared" si="12"/>
        <v>0</v>
      </c>
      <c r="J124" s="1993"/>
      <c r="K124" s="2138">
        <f t="shared" si="13"/>
        <v>0</v>
      </c>
      <c r="L124" s="249">
        <f t="shared" si="14"/>
        <v>0</v>
      </c>
      <c r="M124" s="2138"/>
      <c r="N124" s="1961"/>
    </row>
    <row r="125" spans="2:14" ht="16.5" hidden="1" thickBot="1">
      <c r="B125" s="2121">
        <v>27</v>
      </c>
      <c r="C125" s="526">
        <v>41750</v>
      </c>
      <c r="D125" s="1019" t="s">
        <v>454</v>
      </c>
      <c r="E125" s="1993"/>
      <c r="F125" s="1993"/>
      <c r="G125" s="2138"/>
      <c r="H125" s="1062"/>
      <c r="I125" s="249">
        <f t="shared" si="12"/>
        <v>0</v>
      </c>
      <c r="J125" s="1993"/>
      <c r="K125" s="2138">
        <f t="shared" si="13"/>
        <v>0</v>
      </c>
      <c r="L125" s="249">
        <f t="shared" si="14"/>
        <v>0</v>
      </c>
      <c r="M125" s="2138"/>
      <c r="N125" s="1961"/>
    </row>
    <row r="126" spans="2:14" ht="16.5" hidden="1" thickBot="1">
      <c r="B126" s="2121">
        <v>28</v>
      </c>
      <c r="C126" s="526">
        <v>41751</v>
      </c>
      <c r="D126" s="115" t="s">
        <v>453</v>
      </c>
      <c r="E126" s="1993"/>
      <c r="F126" s="1993"/>
      <c r="G126" s="2138"/>
      <c r="H126" s="1062">
        <v>3</v>
      </c>
      <c r="I126" s="249">
        <f t="shared" si="12"/>
        <v>30000</v>
      </c>
      <c r="J126" s="1993"/>
      <c r="K126" s="2138">
        <f t="shared" si="13"/>
        <v>0</v>
      </c>
      <c r="L126" s="249">
        <f t="shared" si="14"/>
        <v>30000</v>
      </c>
      <c r="M126" s="2138"/>
      <c r="N126" s="1961"/>
    </row>
    <row r="127" spans="2:14" ht="16.5" hidden="1" thickBot="1">
      <c r="B127" s="2121">
        <v>29</v>
      </c>
      <c r="C127" s="526">
        <v>41752</v>
      </c>
      <c r="D127" s="1019" t="s">
        <v>454</v>
      </c>
      <c r="E127" s="1993"/>
      <c r="F127" s="1993"/>
      <c r="G127" s="2138"/>
      <c r="H127" s="1062"/>
      <c r="I127" s="249">
        <f t="shared" si="12"/>
        <v>0</v>
      </c>
      <c r="J127" s="1993"/>
      <c r="K127" s="2138">
        <f t="shared" si="13"/>
        <v>0</v>
      </c>
      <c r="L127" s="249">
        <f t="shared" si="14"/>
        <v>0</v>
      </c>
      <c r="M127" s="2138"/>
      <c r="N127" s="1961"/>
    </row>
    <row r="128" spans="2:14" ht="16.5" hidden="1" thickBot="1">
      <c r="B128" s="2121">
        <v>30</v>
      </c>
      <c r="C128" s="526">
        <v>41753</v>
      </c>
      <c r="D128" s="1019" t="s">
        <v>454</v>
      </c>
      <c r="E128" s="1993"/>
      <c r="F128" s="1993"/>
      <c r="G128" s="2138"/>
      <c r="H128" s="1062"/>
      <c r="I128" s="249">
        <f t="shared" si="12"/>
        <v>0</v>
      </c>
      <c r="J128" s="1993"/>
      <c r="K128" s="2138">
        <f t="shared" si="13"/>
        <v>0</v>
      </c>
      <c r="L128" s="249">
        <f t="shared" si="14"/>
        <v>0</v>
      </c>
      <c r="M128" s="2138"/>
      <c r="N128" s="1961"/>
    </row>
    <row r="129" spans="2:14" ht="16.5" hidden="1" thickBot="1">
      <c r="B129" s="2122">
        <v>31</v>
      </c>
      <c r="C129" s="791">
        <v>41754</v>
      </c>
      <c r="D129" s="1034" t="s">
        <v>454</v>
      </c>
      <c r="E129" s="961"/>
      <c r="F129" s="961"/>
      <c r="G129" s="980"/>
      <c r="H129" s="1066"/>
      <c r="I129" s="2077">
        <f t="shared" si="12"/>
        <v>0</v>
      </c>
      <c r="J129" s="961"/>
      <c r="K129" s="980">
        <f t="shared" si="13"/>
        <v>0</v>
      </c>
      <c r="L129" s="2077">
        <f t="shared" si="14"/>
        <v>0</v>
      </c>
      <c r="M129" s="980"/>
      <c r="N129" s="1968"/>
    </row>
    <row r="130" spans="2:14" ht="16.5" hidden="1" thickBot="1">
      <c r="B130" s="2151">
        <v>1</v>
      </c>
      <c r="C130" s="769">
        <v>41755</v>
      </c>
      <c r="D130" s="3417" t="s">
        <v>623</v>
      </c>
      <c r="E130" s="2013"/>
      <c r="F130" s="2013"/>
      <c r="G130" s="615"/>
      <c r="H130" s="1060"/>
      <c r="I130" s="2204">
        <f t="shared" si="12"/>
        <v>0</v>
      </c>
      <c r="J130" s="2013"/>
      <c r="K130" s="615">
        <f t="shared" si="13"/>
        <v>0</v>
      </c>
      <c r="L130" s="2204">
        <f t="shared" si="14"/>
        <v>0</v>
      </c>
      <c r="M130" s="615"/>
      <c r="N130" s="2205"/>
    </row>
    <row r="131" spans="2:14" ht="16.5" hidden="1" thickBot="1">
      <c r="B131" s="2121">
        <v>2</v>
      </c>
      <c r="C131" s="387">
        <v>41756</v>
      </c>
      <c r="D131" s="3418"/>
      <c r="E131" s="1993"/>
      <c r="F131" s="1993"/>
      <c r="G131" s="2138"/>
      <c r="H131" s="1062"/>
      <c r="I131" s="249">
        <f t="shared" si="12"/>
        <v>0</v>
      </c>
      <c r="J131" s="1993"/>
      <c r="K131" s="2138">
        <f t="shared" si="13"/>
        <v>0</v>
      </c>
      <c r="L131" s="249">
        <f t="shared" si="14"/>
        <v>0</v>
      </c>
      <c r="M131" s="2138"/>
      <c r="N131" s="1961"/>
    </row>
    <row r="132" spans="2:14" ht="16.5" hidden="1" thickBot="1">
      <c r="B132" s="2121">
        <v>3</v>
      </c>
      <c r="C132" s="526">
        <v>41757</v>
      </c>
      <c r="D132" s="3418"/>
      <c r="E132" s="1993"/>
      <c r="F132" s="1993"/>
      <c r="G132" s="2138"/>
      <c r="H132" s="1062"/>
      <c r="I132" s="249">
        <f t="shared" si="12"/>
        <v>0</v>
      </c>
      <c r="J132" s="1993"/>
      <c r="K132" s="2138">
        <f t="shared" si="13"/>
        <v>0</v>
      </c>
      <c r="L132" s="249">
        <f t="shared" si="14"/>
        <v>0</v>
      </c>
      <c r="M132" s="2138"/>
      <c r="N132" s="1961"/>
    </row>
    <row r="133" spans="2:14" ht="16.5" hidden="1" thickBot="1">
      <c r="B133" s="2121">
        <v>4</v>
      </c>
      <c r="C133" s="526">
        <v>41758</v>
      </c>
      <c r="D133" s="3418"/>
      <c r="E133" s="1993"/>
      <c r="F133" s="1993"/>
      <c r="G133" s="2138"/>
      <c r="H133" s="1062"/>
      <c r="I133" s="249">
        <f t="shared" si="12"/>
        <v>0</v>
      </c>
      <c r="J133" s="1993"/>
      <c r="K133" s="2138">
        <f t="shared" si="13"/>
        <v>0</v>
      </c>
      <c r="L133" s="249">
        <f t="shared" si="14"/>
        <v>0</v>
      </c>
      <c r="M133" s="2138"/>
      <c r="N133" s="1961"/>
    </row>
    <row r="134" spans="2:14" ht="16.5" hidden="1" thickBot="1">
      <c r="B134" s="2121">
        <v>5</v>
      </c>
      <c r="C134" s="526">
        <v>41759</v>
      </c>
      <c r="D134" s="3418"/>
      <c r="E134" s="1993"/>
      <c r="F134" s="1993"/>
      <c r="G134" s="2138"/>
      <c r="H134" s="1062"/>
      <c r="I134" s="249">
        <f t="shared" si="12"/>
        <v>0</v>
      </c>
      <c r="J134" s="1993"/>
      <c r="K134" s="2138">
        <f t="shared" si="13"/>
        <v>0</v>
      </c>
      <c r="L134" s="249">
        <f t="shared" si="14"/>
        <v>0</v>
      </c>
      <c r="M134" s="2138"/>
      <c r="N134" s="1961"/>
    </row>
    <row r="135" spans="2:14" ht="16.5" hidden="1" thickBot="1">
      <c r="B135" s="2121">
        <v>6</v>
      </c>
      <c r="C135" s="526">
        <v>41760</v>
      </c>
      <c r="D135" s="3418"/>
      <c r="E135" s="1993"/>
      <c r="F135" s="1993"/>
      <c r="G135" s="2138"/>
      <c r="H135" s="1062"/>
      <c r="I135" s="249">
        <f t="shared" si="12"/>
        <v>0</v>
      </c>
      <c r="J135" s="1993"/>
      <c r="K135" s="2138">
        <f t="shared" si="13"/>
        <v>0</v>
      </c>
      <c r="L135" s="249">
        <f t="shared" si="14"/>
        <v>0</v>
      </c>
      <c r="M135" s="2138"/>
      <c r="N135" s="1961"/>
    </row>
    <row r="136" spans="2:14" ht="16.5" hidden="1" thickBot="1">
      <c r="B136" s="2121">
        <v>7</v>
      </c>
      <c r="C136" s="526">
        <v>41761</v>
      </c>
      <c r="D136" s="3418"/>
      <c r="E136" s="1993"/>
      <c r="F136" s="1993"/>
      <c r="G136" s="2138"/>
      <c r="H136" s="1062"/>
      <c r="I136" s="249">
        <f t="shared" si="12"/>
        <v>0</v>
      </c>
      <c r="J136" s="1993"/>
      <c r="K136" s="2138">
        <f t="shared" si="13"/>
        <v>0</v>
      </c>
      <c r="L136" s="249">
        <f t="shared" si="14"/>
        <v>0</v>
      </c>
      <c r="M136" s="2138"/>
      <c r="N136" s="1961"/>
    </row>
    <row r="137" spans="2:14" ht="16.5" hidden="1" thickBot="1">
      <c r="B137" s="2121">
        <v>8</v>
      </c>
      <c r="C137" s="526">
        <v>41762</v>
      </c>
      <c r="D137" s="3418"/>
      <c r="E137" s="1993"/>
      <c r="F137" s="1993"/>
      <c r="G137" s="2138"/>
      <c r="H137" s="1062"/>
      <c r="I137" s="249">
        <f t="shared" si="12"/>
        <v>0</v>
      </c>
      <c r="J137" s="1993"/>
      <c r="K137" s="2138">
        <f t="shared" si="13"/>
        <v>0</v>
      </c>
      <c r="L137" s="249">
        <f t="shared" si="14"/>
        <v>0</v>
      </c>
      <c r="M137" s="2138"/>
      <c r="N137" s="1961"/>
    </row>
    <row r="138" spans="2:14" ht="16.5" hidden="1" thickBot="1">
      <c r="B138" s="2121">
        <v>9</v>
      </c>
      <c r="C138" s="387">
        <v>41763</v>
      </c>
      <c r="D138" s="3419"/>
      <c r="E138" s="1993"/>
      <c r="F138" s="1993"/>
      <c r="G138" s="2138"/>
      <c r="H138" s="1062"/>
      <c r="I138" s="249">
        <f t="shared" si="12"/>
        <v>0</v>
      </c>
      <c r="J138" s="1993"/>
      <c r="K138" s="2138">
        <f t="shared" si="13"/>
        <v>0</v>
      </c>
      <c r="L138" s="249">
        <f t="shared" si="14"/>
        <v>0</v>
      </c>
      <c r="M138" s="2138"/>
      <c r="N138" s="1961"/>
    </row>
    <row r="139" spans="2:14" ht="16.5" hidden="1" thickBot="1">
      <c r="B139" s="2121">
        <v>10</v>
      </c>
      <c r="C139" s="526">
        <v>41764</v>
      </c>
      <c r="D139" s="3" t="s">
        <v>624</v>
      </c>
      <c r="E139" s="2137" t="s">
        <v>556</v>
      </c>
      <c r="F139" s="1993"/>
      <c r="G139" s="2138"/>
      <c r="H139" s="1062">
        <v>1</v>
      </c>
      <c r="I139" s="249">
        <f t="shared" si="12"/>
        <v>10000</v>
      </c>
      <c r="J139" s="1993"/>
      <c r="K139" s="2138">
        <f t="shared" si="13"/>
        <v>0</v>
      </c>
      <c r="L139" s="249">
        <f t="shared" si="14"/>
        <v>10000</v>
      </c>
      <c r="M139" s="2138"/>
      <c r="N139" s="1961"/>
    </row>
    <row r="140" spans="2:14" ht="16.5" hidden="1" thickBot="1">
      <c r="B140" s="2121">
        <v>11</v>
      </c>
      <c r="C140" s="526">
        <v>41765</v>
      </c>
      <c r="D140" s="3" t="s">
        <v>625</v>
      </c>
      <c r="E140" s="2137" t="s">
        <v>556</v>
      </c>
      <c r="F140" s="1993"/>
      <c r="G140" s="2138"/>
      <c r="H140" s="1062"/>
      <c r="I140" s="249">
        <f t="shared" si="12"/>
        <v>0</v>
      </c>
      <c r="J140" s="1993"/>
      <c r="K140" s="2138">
        <f t="shared" si="13"/>
        <v>0</v>
      </c>
      <c r="L140" s="249">
        <f t="shared" si="14"/>
        <v>0</v>
      </c>
      <c r="M140" s="2138"/>
      <c r="N140" s="1961"/>
    </row>
    <row r="141" spans="2:14" ht="16.5" hidden="1" thickBot="1">
      <c r="B141" s="2121">
        <v>12</v>
      </c>
      <c r="C141" s="526">
        <v>41766</v>
      </c>
      <c r="D141" s="3" t="s">
        <v>626</v>
      </c>
      <c r="E141" s="2137" t="s">
        <v>556</v>
      </c>
      <c r="F141" s="1993"/>
      <c r="G141" s="2138"/>
      <c r="H141" s="1062">
        <v>1</v>
      </c>
      <c r="I141" s="249">
        <f t="shared" si="12"/>
        <v>10000</v>
      </c>
      <c r="J141" s="1993"/>
      <c r="K141" s="2138">
        <f t="shared" si="13"/>
        <v>0</v>
      </c>
      <c r="L141" s="249">
        <f t="shared" si="14"/>
        <v>10000</v>
      </c>
      <c r="M141" s="2138"/>
      <c r="N141" s="1961"/>
    </row>
    <row r="142" spans="2:14" ht="16.5" hidden="1" thickBot="1">
      <c r="B142" s="2121">
        <v>13</v>
      </c>
      <c r="C142" s="526">
        <v>41767</v>
      </c>
      <c r="D142" s="3" t="s">
        <v>626</v>
      </c>
      <c r="E142" s="2137" t="s">
        <v>556</v>
      </c>
      <c r="F142" s="1993"/>
      <c r="G142" s="2138"/>
      <c r="H142" s="1062">
        <v>1</v>
      </c>
      <c r="I142" s="249">
        <f t="shared" si="12"/>
        <v>10000</v>
      </c>
      <c r="J142" s="1993"/>
      <c r="K142" s="2138">
        <f t="shared" si="13"/>
        <v>0</v>
      </c>
      <c r="L142" s="249">
        <f t="shared" si="14"/>
        <v>10000</v>
      </c>
      <c r="M142" s="2138"/>
      <c r="N142" s="1961"/>
    </row>
    <row r="143" spans="2:14" ht="16.5" hidden="1" thickBot="1">
      <c r="B143" s="2121">
        <v>14</v>
      </c>
      <c r="C143" s="526">
        <v>41768</v>
      </c>
      <c r="D143" s="3" t="s">
        <v>626</v>
      </c>
      <c r="E143" s="2137" t="s">
        <v>556</v>
      </c>
      <c r="F143" s="1993"/>
      <c r="G143" s="2138"/>
      <c r="H143" s="1062">
        <v>1</v>
      </c>
      <c r="I143" s="249">
        <f t="shared" si="12"/>
        <v>10000</v>
      </c>
      <c r="J143" s="1993"/>
      <c r="K143" s="2138">
        <f t="shared" si="13"/>
        <v>0</v>
      </c>
      <c r="L143" s="249">
        <f t="shared" si="14"/>
        <v>10000</v>
      </c>
      <c r="M143" s="2138"/>
      <c r="N143" s="1961"/>
    </row>
    <row r="144" spans="2:14" ht="16.5" hidden="1" thickBot="1">
      <c r="B144" s="2121">
        <v>15</v>
      </c>
      <c r="C144" s="526">
        <v>41769</v>
      </c>
      <c r="D144" s="3" t="s">
        <v>626</v>
      </c>
      <c r="E144" s="2137" t="s">
        <v>556</v>
      </c>
      <c r="F144" s="1993"/>
      <c r="G144" s="2138"/>
      <c r="H144" s="1062">
        <v>1</v>
      </c>
      <c r="I144" s="249">
        <f t="shared" si="12"/>
        <v>10000</v>
      </c>
      <c r="J144" s="1993"/>
      <c r="K144" s="2138">
        <f t="shared" si="13"/>
        <v>0</v>
      </c>
      <c r="L144" s="249">
        <f t="shared" si="14"/>
        <v>10000</v>
      </c>
      <c r="M144" s="2138"/>
      <c r="N144" s="1961"/>
    </row>
    <row r="145" spans="2:18" ht="16.5" hidden="1" thickBot="1">
      <c r="B145" s="2121">
        <v>16</v>
      </c>
      <c r="C145" s="387">
        <v>41770</v>
      </c>
      <c r="D145" s="3" t="s">
        <v>626</v>
      </c>
      <c r="E145" s="2137" t="s">
        <v>556</v>
      </c>
      <c r="F145" s="1993"/>
      <c r="G145" s="2138"/>
      <c r="H145" s="1062">
        <v>5</v>
      </c>
      <c r="I145" s="249">
        <f t="shared" si="12"/>
        <v>50000</v>
      </c>
      <c r="J145" s="1993"/>
      <c r="K145" s="2138">
        <f t="shared" si="13"/>
        <v>0</v>
      </c>
      <c r="L145" s="249">
        <f t="shared" si="14"/>
        <v>50000</v>
      </c>
      <c r="M145" s="2138"/>
      <c r="N145" s="1961"/>
    </row>
    <row r="146" spans="2:18" ht="16.5" hidden="1" thickBot="1">
      <c r="B146" s="2121">
        <v>17</v>
      </c>
      <c r="C146" s="526">
        <v>41771</v>
      </c>
      <c r="D146" s="3" t="s">
        <v>626</v>
      </c>
      <c r="E146" s="2137" t="s">
        <v>556</v>
      </c>
      <c r="F146" s="1993"/>
      <c r="G146" s="2138"/>
      <c r="H146" s="1062">
        <v>1</v>
      </c>
      <c r="I146" s="249">
        <f t="shared" si="12"/>
        <v>10000</v>
      </c>
      <c r="J146" s="1993"/>
      <c r="K146" s="2138">
        <f t="shared" si="13"/>
        <v>0</v>
      </c>
      <c r="L146" s="249">
        <f t="shared" si="14"/>
        <v>10000</v>
      </c>
      <c r="M146" s="2138"/>
      <c r="N146" s="1961"/>
    </row>
    <row r="147" spans="2:18" ht="16.5" hidden="1" thickBot="1">
      <c r="B147" s="2121">
        <v>18</v>
      </c>
      <c r="C147" s="526">
        <v>41772</v>
      </c>
      <c r="D147" s="3" t="s">
        <v>626</v>
      </c>
      <c r="E147" s="2137" t="s">
        <v>556</v>
      </c>
      <c r="F147" s="1993"/>
      <c r="G147" s="2138"/>
      <c r="H147" s="1062">
        <v>2</v>
      </c>
      <c r="I147" s="249">
        <f t="shared" si="12"/>
        <v>20000</v>
      </c>
      <c r="J147" s="1993"/>
      <c r="K147" s="2138">
        <f t="shared" si="13"/>
        <v>0</v>
      </c>
      <c r="L147" s="249">
        <f t="shared" si="14"/>
        <v>20000</v>
      </c>
      <c r="M147" s="2138"/>
      <c r="N147" s="1961"/>
    </row>
    <row r="148" spans="2:18" ht="16.5" hidden="1" thickBot="1">
      <c r="B148" s="2121">
        <v>19</v>
      </c>
      <c r="C148" s="526">
        <v>41773</v>
      </c>
      <c r="D148" s="3" t="s">
        <v>626</v>
      </c>
      <c r="E148" s="2137" t="s">
        <v>556</v>
      </c>
      <c r="F148" s="1993"/>
      <c r="G148" s="2138"/>
      <c r="H148" s="1062">
        <v>1</v>
      </c>
      <c r="I148" s="249">
        <f t="shared" si="12"/>
        <v>10000</v>
      </c>
      <c r="J148" s="1993"/>
      <c r="K148" s="2138">
        <f t="shared" si="13"/>
        <v>0</v>
      </c>
      <c r="L148" s="249">
        <f t="shared" si="14"/>
        <v>10000</v>
      </c>
      <c r="M148" s="2138"/>
      <c r="N148" s="1961"/>
    </row>
    <row r="149" spans="2:18" ht="16.5" hidden="1" thickBot="1">
      <c r="B149" s="2121">
        <v>20</v>
      </c>
      <c r="C149" s="526">
        <v>41774</v>
      </c>
      <c r="D149" s="3" t="s">
        <v>625</v>
      </c>
      <c r="E149" s="2137" t="s">
        <v>556</v>
      </c>
      <c r="F149" s="1993"/>
      <c r="G149" s="2138"/>
      <c r="H149" s="1062"/>
      <c r="I149" s="249">
        <f t="shared" si="12"/>
        <v>0</v>
      </c>
      <c r="J149" s="1993"/>
      <c r="K149" s="2138">
        <f t="shared" si="13"/>
        <v>0</v>
      </c>
      <c r="L149" s="249">
        <f t="shared" si="14"/>
        <v>0</v>
      </c>
      <c r="M149" s="2138"/>
      <c r="N149" s="1961"/>
    </row>
    <row r="150" spans="2:18" ht="16.5" hidden="1" thickBot="1">
      <c r="B150" s="2121">
        <v>21</v>
      </c>
      <c r="C150" s="526">
        <v>41775</v>
      </c>
      <c r="D150" s="3" t="s">
        <v>626</v>
      </c>
      <c r="E150" s="2137" t="s">
        <v>556</v>
      </c>
      <c r="F150" s="1993"/>
      <c r="G150" s="2138"/>
      <c r="H150" s="1062">
        <v>1</v>
      </c>
      <c r="I150" s="249">
        <f t="shared" si="12"/>
        <v>10000</v>
      </c>
      <c r="J150" s="1993"/>
      <c r="K150" s="2138">
        <f t="shared" si="13"/>
        <v>0</v>
      </c>
      <c r="L150" s="249">
        <f t="shared" si="14"/>
        <v>10000</v>
      </c>
      <c r="M150" s="2138"/>
      <c r="N150" s="1961"/>
    </row>
    <row r="151" spans="2:18" ht="16.5" hidden="1" thickBot="1">
      <c r="B151" s="2121">
        <v>22</v>
      </c>
      <c r="C151" s="526">
        <v>41776</v>
      </c>
      <c r="D151" s="3" t="s">
        <v>627</v>
      </c>
      <c r="E151" s="2137" t="s">
        <v>556</v>
      </c>
      <c r="F151" s="1993"/>
      <c r="G151" s="2138"/>
      <c r="H151" s="1062">
        <v>1</v>
      </c>
      <c r="I151" s="249">
        <f t="shared" si="12"/>
        <v>10000</v>
      </c>
      <c r="J151" s="1993"/>
      <c r="K151" s="2138">
        <f t="shared" si="13"/>
        <v>0</v>
      </c>
      <c r="L151" s="249">
        <f t="shared" si="14"/>
        <v>10000</v>
      </c>
      <c r="M151" s="2138"/>
      <c r="N151" s="1961"/>
    </row>
    <row r="152" spans="2:18" ht="16.5" hidden="1" thickBot="1">
      <c r="B152" s="2121">
        <v>23</v>
      </c>
      <c r="C152" s="387">
        <v>41777</v>
      </c>
      <c r="D152" s="3" t="s">
        <v>627</v>
      </c>
      <c r="E152" s="2137" t="s">
        <v>556</v>
      </c>
      <c r="F152" s="1993"/>
      <c r="G152" s="2138"/>
      <c r="H152" s="1062">
        <v>5</v>
      </c>
      <c r="I152" s="249">
        <f t="shared" si="12"/>
        <v>50000</v>
      </c>
      <c r="J152" s="1993"/>
      <c r="K152" s="2138">
        <f t="shared" si="13"/>
        <v>0</v>
      </c>
      <c r="L152" s="249">
        <f t="shared" si="14"/>
        <v>50000</v>
      </c>
      <c r="M152" s="2138"/>
      <c r="N152" s="1961"/>
    </row>
    <row r="153" spans="2:18" ht="16.5" hidden="1" thickBot="1">
      <c r="B153" s="2121">
        <v>24</v>
      </c>
      <c r="C153" s="526">
        <v>41778</v>
      </c>
      <c r="D153" s="3" t="s">
        <v>628</v>
      </c>
      <c r="E153" s="2137" t="s">
        <v>556</v>
      </c>
      <c r="F153" s="1993"/>
      <c r="G153" s="2138"/>
      <c r="H153" s="1062">
        <v>7</v>
      </c>
      <c r="I153" s="249">
        <f t="shared" si="12"/>
        <v>70000</v>
      </c>
      <c r="J153" s="1993"/>
      <c r="K153" s="2138">
        <f t="shared" si="13"/>
        <v>0</v>
      </c>
      <c r="L153" s="249">
        <f t="shared" si="14"/>
        <v>70000</v>
      </c>
      <c r="M153" s="2138"/>
      <c r="N153" s="1961"/>
    </row>
    <row r="154" spans="2:18" ht="16.5" hidden="1" thickBot="1">
      <c r="B154" s="2121">
        <v>25</v>
      </c>
      <c r="C154" s="526">
        <v>41779</v>
      </c>
      <c r="D154" s="3" t="s">
        <v>628</v>
      </c>
      <c r="E154" s="2137" t="s">
        <v>556</v>
      </c>
      <c r="F154" s="1993"/>
      <c r="G154" s="2138"/>
      <c r="H154" s="1062">
        <v>1</v>
      </c>
      <c r="I154" s="249">
        <f t="shared" si="12"/>
        <v>10000</v>
      </c>
      <c r="J154" s="1993"/>
      <c r="K154" s="2138">
        <f t="shared" si="13"/>
        <v>0</v>
      </c>
      <c r="L154" s="249">
        <f t="shared" si="14"/>
        <v>10000</v>
      </c>
      <c r="M154" s="2138"/>
      <c r="N154" s="1961"/>
    </row>
    <row r="155" spans="2:18" ht="16.5" hidden="1" thickBot="1">
      <c r="B155" s="2121">
        <v>26</v>
      </c>
      <c r="C155" s="526">
        <v>41780</v>
      </c>
      <c r="D155" s="3" t="s">
        <v>628</v>
      </c>
      <c r="E155" s="2137" t="s">
        <v>556</v>
      </c>
      <c r="F155" s="1993"/>
      <c r="G155" s="2138"/>
      <c r="H155" s="1062">
        <v>1</v>
      </c>
      <c r="I155" s="249">
        <f t="shared" si="12"/>
        <v>10000</v>
      </c>
      <c r="J155" s="1993"/>
      <c r="K155" s="2138">
        <f t="shared" si="13"/>
        <v>0</v>
      </c>
      <c r="L155" s="249">
        <f t="shared" si="14"/>
        <v>10000</v>
      </c>
      <c r="M155" s="2138"/>
      <c r="N155" s="1961"/>
    </row>
    <row r="156" spans="2:18" ht="16.5" hidden="1" thickBot="1">
      <c r="B156" s="2121">
        <v>27</v>
      </c>
      <c r="C156" s="526">
        <v>41781</v>
      </c>
      <c r="D156" s="3" t="s">
        <v>629</v>
      </c>
      <c r="E156" s="2137" t="s">
        <v>556</v>
      </c>
      <c r="F156" s="1993"/>
      <c r="G156" s="2138"/>
      <c r="H156" s="1062">
        <v>1</v>
      </c>
      <c r="I156" s="249">
        <f t="shared" si="12"/>
        <v>10000</v>
      </c>
      <c r="J156" s="1993"/>
      <c r="K156" s="2138">
        <f t="shared" si="13"/>
        <v>0</v>
      </c>
      <c r="L156" s="249">
        <f t="shared" si="14"/>
        <v>10000</v>
      </c>
      <c r="M156" s="2138"/>
      <c r="N156" s="1961"/>
    </row>
    <row r="157" spans="2:18" ht="16.5" hidden="1" thickBot="1">
      <c r="B157" s="2121">
        <v>28</v>
      </c>
      <c r="C157" s="526">
        <v>41782</v>
      </c>
      <c r="D157" s="3" t="s">
        <v>629</v>
      </c>
      <c r="E157" s="2137" t="s">
        <v>556</v>
      </c>
      <c r="F157" s="1993"/>
      <c r="G157" s="2138"/>
      <c r="H157" s="1062">
        <v>1</v>
      </c>
      <c r="I157" s="249">
        <f t="shared" si="12"/>
        <v>10000</v>
      </c>
      <c r="J157" s="1993"/>
      <c r="K157" s="2138">
        <f t="shared" si="13"/>
        <v>0</v>
      </c>
      <c r="L157" s="249">
        <f t="shared" si="14"/>
        <v>10000</v>
      </c>
      <c r="M157" s="2138"/>
      <c r="N157" s="1961"/>
    </row>
    <row r="158" spans="2:18" ht="16.5" hidden="1" thickBot="1">
      <c r="B158" s="2121">
        <v>29</v>
      </c>
      <c r="C158" s="526">
        <v>41783</v>
      </c>
      <c r="D158" s="3" t="s">
        <v>630</v>
      </c>
      <c r="E158" s="2137" t="s">
        <v>631</v>
      </c>
      <c r="F158" s="1993"/>
      <c r="G158" s="2138"/>
      <c r="H158" s="1062">
        <v>2</v>
      </c>
      <c r="I158" s="249">
        <f t="shared" si="12"/>
        <v>20000</v>
      </c>
      <c r="J158" s="1993"/>
      <c r="K158" s="2138">
        <f t="shared" si="13"/>
        <v>0</v>
      </c>
      <c r="L158" s="249">
        <f t="shared" si="14"/>
        <v>20000</v>
      </c>
      <c r="M158" s="2138"/>
      <c r="N158" s="1961"/>
    </row>
    <row r="159" spans="2:18" ht="16.5" hidden="1" thickBot="1">
      <c r="B159" s="2122">
        <v>30</v>
      </c>
      <c r="C159" s="1178">
        <v>41784</v>
      </c>
      <c r="D159" s="16" t="s">
        <v>632</v>
      </c>
      <c r="E159" s="44" t="s">
        <v>556</v>
      </c>
      <c r="F159" s="961"/>
      <c r="G159" s="980"/>
      <c r="H159" s="1066">
        <v>4</v>
      </c>
      <c r="I159" s="2077">
        <f t="shared" si="12"/>
        <v>40000</v>
      </c>
      <c r="J159" s="961"/>
      <c r="K159" s="980">
        <f t="shared" si="13"/>
        <v>0</v>
      </c>
      <c r="L159" s="2077">
        <f t="shared" si="14"/>
        <v>40000</v>
      </c>
      <c r="M159" s="980"/>
      <c r="N159" s="1968"/>
    </row>
    <row r="160" spans="2:18" s="969" customFormat="1" ht="16.5" hidden="1" thickBot="1">
      <c r="B160" s="2129">
        <v>1</v>
      </c>
      <c r="C160" s="769">
        <v>41785</v>
      </c>
      <c r="D160" s="2210" t="s">
        <v>766</v>
      </c>
      <c r="E160" s="2013" t="s">
        <v>556</v>
      </c>
      <c r="F160" s="2013"/>
      <c r="G160" s="615"/>
      <c r="H160" s="1060">
        <v>1</v>
      </c>
      <c r="I160" s="2204">
        <f t="shared" si="12"/>
        <v>10000</v>
      </c>
      <c r="J160" s="2013"/>
      <c r="K160" s="615">
        <f t="shared" si="13"/>
        <v>0</v>
      </c>
      <c r="L160" s="2204">
        <f t="shared" si="14"/>
        <v>10000</v>
      </c>
      <c r="M160" s="615"/>
      <c r="N160" s="2205"/>
      <c r="O160" s="2211"/>
      <c r="P160" s="2211"/>
      <c r="Q160" s="2211"/>
      <c r="R160" s="2211"/>
    </row>
    <row r="161" spans="2:18" s="969" customFormat="1" ht="16.5" hidden="1" thickBot="1">
      <c r="B161" s="2120">
        <v>2</v>
      </c>
      <c r="C161" s="526">
        <v>41786</v>
      </c>
      <c r="D161" s="1959" t="s">
        <v>767</v>
      </c>
      <c r="E161" s="1993" t="s">
        <v>556</v>
      </c>
      <c r="F161" s="1993"/>
      <c r="G161" s="2138"/>
      <c r="H161" s="1062">
        <v>1</v>
      </c>
      <c r="I161" s="249">
        <f t="shared" si="12"/>
        <v>10000</v>
      </c>
      <c r="J161" s="1993"/>
      <c r="K161" s="2138">
        <f t="shared" si="13"/>
        <v>0</v>
      </c>
      <c r="L161" s="249">
        <f t="shared" si="14"/>
        <v>10000</v>
      </c>
      <c r="M161" s="2138"/>
      <c r="N161" s="1961"/>
      <c r="O161" s="2211"/>
      <c r="P161" s="2211"/>
      <c r="Q161" s="2211"/>
      <c r="R161" s="2211"/>
    </row>
    <row r="162" spans="2:18" s="969" customFormat="1" ht="16.5" hidden="1" thickBot="1">
      <c r="B162" s="2120">
        <v>3</v>
      </c>
      <c r="C162" s="526">
        <v>41787</v>
      </c>
      <c r="D162" s="1959" t="s">
        <v>767</v>
      </c>
      <c r="E162" s="1993" t="s">
        <v>556</v>
      </c>
      <c r="F162" s="1993"/>
      <c r="G162" s="2138"/>
      <c r="H162" s="1062">
        <v>3</v>
      </c>
      <c r="I162" s="249">
        <f t="shared" si="12"/>
        <v>30000</v>
      </c>
      <c r="J162" s="1993"/>
      <c r="K162" s="2138">
        <f t="shared" si="13"/>
        <v>0</v>
      </c>
      <c r="L162" s="249">
        <f t="shared" si="14"/>
        <v>30000</v>
      </c>
      <c r="M162" s="2138"/>
      <c r="N162" s="1961"/>
      <c r="O162" s="2211"/>
      <c r="P162" s="2211"/>
      <c r="Q162" s="2211"/>
      <c r="R162" s="2211"/>
    </row>
    <row r="163" spans="2:18" s="969" customFormat="1" ht="16.5" hidden="1" thickBot="1">
      <c r="B163" s="2120">
        <v>4</v>
      </c>
      <c r="C163" s="526">
        <v>41788</v>
      </c>
      <c r="D163" s="1959" t="s">
        <v>626</v>
      </c>
      <c r="E163" s="1993" t="s">
        <v>556</v>
      </c>
      <c r="F163" s="1993"/>
      <c r="G163" s="2138"/>
      <c r="H163" s="1062">
        <v>2</v>
      </c>
      <c r="I163" s="249">
        <f t="shared" si="12"/>
        <v>20000</v>
      </c>
      <c r="J163" s="1993"/>
      <c r="K163" s="2138">
        <f t="shared" si="13"/>
        <v>0</v>
      </c>
      <c r="L163" s="249">
        <f t="shared" si="14"/>
        <v>20000</v>
      </c>
      <c r="M163" s="2138"/>
      <c r="N163" s="1961"/>
      <c r="O163" s="2211"/>
      <c r="P163" s="2211"/>
      <c r="Q163" s="2211"/>
      <c r="R163" s="2211"/>
    </row>
    <row r="164" spans="2:18" s="969" customFormat="1" ht="16.5" hidden="1" thickBot="1">
      <c r="B164" s="2120">
        <v>5</v>
      </c>
      <c r="C164" s="526">
        <v>41789</v>
      </c>
      <c r="D164" s="1959" t="s">
        <v>626</v>
      </c>
      <c r="E164" s="1993" t="s">
        <v>556</v>
      </c>
      <c r="F164" s="1993"/>
      <c r="G164" s="2138"/>
      <c r="H164" s="1062">
        <v>1</v>
      </c>
      <c r="I164" s="249">
        <f t="shared" si="12"/>
        <v>10000</v>
      </c>
      <c r="J164" s="1993"/>
      <c r="K164" s="2138">
        <f t="shared" si="13"/>
        <v>0</v>
      </c>
      <c r="L164" s="249">
        <f t="shared" si="14"/>
        <v>10000</v>
      </c>
      <c r="M164" s="2138"/>
      <c r="N164" s="1961"/>
      <c r="O164" s="2211"/>
      <c r="P164" s="2211"/>
      <c r="Q164" s="2211"/>
      <c r="R164" s="2211"/>
    </row>
    <row r="165" spans="2:18" s="969" customFormat="1" ht="16.5" hidden="1" thickBot="1">
      <c r="B165" s="2120">
        <v>6</v>
      </c>
      <c r="C165" s="526">
        <v>41790</v>
      </c>
      <c r="D165" s="896" t="s">
        <v>625</v>
      </c>
      <c r="E165" s="427" t="s">
        <v>556</v>
      </c>
      <c r="F165" s="1993"/>
      <c r="G165" s="2138"/>
      <c r="H165" s="1062"/>
      <c r="I165" s="249">
        <f t="shared" si="12"/>
        <v>0</v>
      </c>
      <c r="J165" s="1993"/>
      <c r="K165" s="2138">
        <f t="shared" si="13"/>
        <v>0</v>
      </c>
      <c r="L165" s="249">
        <f t="shared" si="14"/>
        <v>0</v>
      </c>
      <c r="M165" s="2138"/>
      <c r="N165" s="1961"/>
      <c r="O165" s="2211"/>
      <c r="P165" s="2211"/>
      <c r="Q165" s="2211"/>
      <c r="R165" s="2211"/>
    </row>
    <row r="166" spans="2:18" s="969" customFormat="1" ht="16.5" hidden="1" thickBot="1">
      <c r="B166" s="2120">
        <v>7</v>
      </c>
      <c r="C166" s="387">
        <v>41791</v>
      </c>
      <c r="D166" s="896" t="s">
        <v>625</v>
      </c>
      <c r="E166" s="427" t="s">
        <v>556</v>
      </c>
      <c r="F166" s="1993"/>
      <c r="G166" s="2138"/>
      <c r="H166" s="1062"/>
      <c r="I166" s="249">
        <f t="shared" si="12"/>
        <v>0</v>
      </c>
      <c r="J166" s="1993"/>
      <c r="K166" s="2138">
        <f t="shared" si="13"/>
        <v>0</v>
      </c>
      <c r="L166" s="249">
        <f t="shared" si="14"/>
        <v>0</v>
      </c>
      <c r="M166" s="2138"/>
      <c r="N166" s="1961"/>
      <c r="O166" s="2211"/>
      <c r="P166" s="2211"/>
      <c r="Q166" s="2211"/>
      <c r="R166" s="2211"/>
    </row>
    <row r="167" spans="2:18" s="969" customFormat="1" ht="16.5" hidden="1" thickBot="1">
      <c r="B167" s="2120">
        <v>8</v>
      </c>
      <c r="C167" s="526">
        <v>41792</v>
      </c>
      <c r="D167" s="1959" t="s">
        <v>768</v>
      </c>
      <c r="E167" s="1993" t="s">
        <v>556</v>
      </c>
      <c r="F167" s="1993"/>
      <c r="G167" s="2138"/>
      <c r="H167" s="1062"/>
      <c r="I167" s="249">
        <f t="shared" si="12"/>
        <v>0</v>
      </c>
      <c r="J167" s="1993"/>
      <c r="K167" s="2138">
        <f t="shared" si="13"/>
        <v>0</v>
      </c>
      <c r="L167" s="249">
        <f t="shared" si="14"/>
        <v>0</v>
      </c>
      <c r="M167" s="2138"/>
      <c r="N167" s="1961"/>
      <c r="O167" s="2211"/>
      <c r="P167" s="2211"/>
      <c r="Q167" s="2211"/>
      <c r="R167" s="2211"/>
    </row>
    <row r="168" spans="2:18" s="969" customFormat="1" ht="16.5" hidden="1" thickBot="1">
      <c r="B168" s="2120">
        <v>9</v>
      </c>
      <c r="C168" s="526">
        <v>41793</v>
      </c>
      <c r="D168" s="1959" t="s">
        <v>768</v>
      </c>
      <c r="E168" s="1993" t="s">
        <v>556</v>
      </c>
      <c r="F168" s="1993"/>
      <c r="G168" s="2138"/>
      <c r="H168" s="1062"/>
      <c r="I168" s="249">
        <f t="shared" si="12"/>
        <v>0</v>
      </c>
      <c r="J168" s="1993"/>
      <c r="K168" s="2138">
        <f t="shared" si="13"/>
        <v>0</v>
      </c>
      <c r="L168" s="249">
        <f t="shared" si="14"/>
        <v>0</v>
      </c>
      <c r="M168" s="2138"/>
      <c r="N168" s="1961"/>
      <c r="O168" s="2211"/>
      <c r="P168" s="2211"/>
      <c r="Q168" s="2211"/>
      <c r="R168" s="2211"/>
    </row>
    <row r="169" spans="2:18" s="969" customFormat="1" ht="16.5" hidden="1" thickBot="1">
      <c r="B169" s="2120">
        <v>10</v>
      </c>
      <c r="C169" s="526">
        <v>41794</v>
      </c>
      <c r="D169" s="896" t="s">
        <v>625</v>
      </c>
      <c r="E169" s="427" t="s">
        <v>556</v>
      </c>
      <c r="F169" s="1993"/>
      <c r="G169" s="2138"/>
      <c r="H169" s="1062"/>
      <c r="I169" s="249">
        <f t="shared" si="12"/>
        <v>0</v>
      </c>
      <c r="J169" s="1993"/>
      <c r="K169" s="2138">
        <f t="shared" si="13"/>
        <v>0</v>
      </c>
      <c r="L169" s="249">
        <f t="shared" si="14"/>
        <v>0</v>
      </c>
      <c r="M169" s="2138"/>
      <c r="N169" s="1961"/>
      <c r="O169" s="2211"/>
      <c r="P169" s="2211"/>
      <c r="Q169" s="2211"/>
      <c r="R169" s="2211"/>
    </row>
    <row r="170" spans="2:18" s="969" customFormat="1" ht="16.5" hidden="1" thickBot="1">
      <c r="B170" s="2120">
        <v>11</v>
      </c>
      <c r="C170" s="526">
        <v>41795</v>
      </c>
      <c r="D170" s="896" t="s">
        <v>625</v>
      </c>
      <c r="E170" s="427" t="s">
        <v>556</v>
      </c>
      <c r="F170" s="1993"/>
      <c r="G170" s="2138"/>
      <c r="H170" s="1062"/>
      <c r="I170" s="249">
        <f t="shared" si="12"/>
        <v>0</v>
      </c>
      <c r="J170" s="1993"/>
      <c r="K170" s="2138">
        <f t="shared" si="13"/>
        <v>0</v>
      </c>
      <c r="L170" s="249">
        <f t="shared" si="14"/>
        <v>0</v>
      </c>
      <c r="M170" s="2138"/>
      <c r="N170" s="1961"/>
      <c r="O170" s="2211"/>
      <c r="P170" s="2211"/>
      <c r="Q170" s="2211"/>
      <c r="R170" s="2211"/>
    </row>
    <row r="171" spans="2:18" s="969" customFormat="1" ht="16.5" hidden="1" thickBot="1">
      <c r="B171" s="2120">
        <v>12</v>
      </c>
      <c r="C171" s="526">
        <v>41796</v>
      </c>
      <c r="D171" s="896" t="s">
        <v>625</v>
      </c>
      <c r="E171" s="427" t="s">
        <v>556</v>
      </c>
      <c r="F171" s="1993"/>
      <c r="G171" s="2138"/>
      <c r="H171" s="1062"/>
      <c r="I171" s="249">
        <f t="shared" si="12"/>
        <v>0</v>
      </c>
      <c r="J171" s="1993"/>
      <c r="K171" s="2138">
        <f t="shared" si="13"/>
        <v>0</v>
      </c>
      <c r="L171" s="249">
        <f t="shared" si="14"/>
        <v>0</v>
      </c>
      <c r="M171" s="2138"/>
      <c r="N171" s="1961"/>
      <c r="O171" s="2211"/>
      <c r="P171" s="2211"/>
      <c r="Q171" s="2211"/>
      <c r="R171" s="2211"/>
    </row>
    <row r="172" spans="2:18" s="969" customFormat="1" ht="16.5" hidden="1" thickBot="1">
      <c r="B172" s="2120">
        <v>13</v>
      </c>
      <c r="C172" s="526">
        <v>41797</v>
      </c>
      <c r="D172" s="1959" t="s">
        <v>769</v>
      </c>
      <c r="E172" s="1993" t="s">
        <v>556</v>
      </c>
      <c r="F172" s="1993"/>
      <c r="G172" s="2138"/>
      <c r="H172" s="1062">
        <v>1</v>
      </c>
      <c r="I172" s="249">
        <f t="shared" ref="I172:I203" si="15">H172*10000</f>
        <v>10000</v>
      </c>
      <c r="J172" s="1993"/>
      <c r="K172" s="2138">
        <f t="shared" ref="K172:K203" si="16">J172*15000</f>
        <v>0</v>
      </c>
      <c r="L172" s="249">
        <f t="shared" ref="L172:L203" si="17">G172+I172+K172</f>
        <v>10000</v>
      </c>
      <c r="M172" s="2138"/>
      <c r="N172" s="1961"/>
      <c r="O172" s="2211"/>
      <c r="P172" s="2211"/>
      <c r="Q172" s="2211"/>
      <c r="R172" s="2211"/>
    </row>
    <row r="173" spans="2:18" s="969" customFormat="1" ht="16.5" hidden="1" thickBot="1">
      <c r="B173" s="2120">
        <v>14</v>
      </c>
      <c r="C173" s="387">
        <v>41798</v>
      </c>
      <c r="D173" s="1959" t="s">
        <v>770</v>
      </c>
      <c r="E173" s="1993"/>
      <c r="F173" s="1993"/>
      <c r="G173" s="2138"/>
      <c r="H173" s="1062"/>
      <c r="I173" s="249">
        <f t="shared" si="15"/>
        <v>0</v>
      </c>
      <c r="J173" s="1993"/>
      <c r="K173" s="2138">
        <f t="shared" si="16"/>
        <v>0</v>
      </c>
      <c r="L173" s="249">
        <f t="shared" si="17"/>
        <v>0</v>
      </c>
      <c r="M173" s="2138"/>
      <c r="N173" s="1961"/>
      <c r="O173" s="2211"/>
      <c r="P173" s="2211"/>
      <c r="Q173" s="2211"/>
      <c r="R173" s="2211"/>
    </row>
    <row r="174" spans="2:18" s="969" customFormat="1" ht="16.5" hidden="1" thickBot="1">
      <c r="B174" s="2120">
        <v>15</v>
      </c>
      <c r="C174" s="526">
        <v>41799</v>
      </c>
      <c r="D174" s="2212" t="s">
        <v>770</v>
      </c>
      <c r="E174" s="1993"/>
      <c r="F174" s="1993"/>
      <c r="G174" s="2138"/>
      <c r="H174" s="1062"/>
      <c r="I174" s="249">
        <f t="shared" si="15"/>
        <v>0</v>
      </c>
      <c r="J174" s="1993"/>
      <c r="K174" s="2138">
        <f t="shared" si="16"/>
        <v>0</v>
      </c>
      <c r="L174" s="249">
        <f t="shared" si="17"/>
        <v>0</v>
      </c>
      <c r="M174" s="2138"/>
      <c r="N174" s="1961"/>
      <c r="O174" s="2211"/>
      <c r="P174" s="2211"/>
      <c r="Q174" s="2211"/>
      <c r="R174" s="2211"/>
    </row>
    <row r="175" spans="2:18" s="969" customFormat="1" ht="16.5" hidden="1" thickBot="1">
      <c r="B175" s="2120">
        <v>16</v>
      </c>
      <c r="C175" s="526">
        <v>41800</v>
      </c>
      <c r="D175" s="2212" t="s">
        <v>770</v>
      </c>
      <c r="E175" s="1993"/>
      <c r="F175" s="1993"/>
      <c r="G175" s="2138"/>
      <c r="H175" s="1062"/>
      <c r="I175" s="249">
        <f t="shared" si="15"/>
        <v>0</v>
      </c>
      <c r="J175" s="1993"/>
      <c r="K175" s="2138">
        <f t="shared" si="16"/>
        <v>0</v>
      </c>
      <c r="L175" s="249">
        <f t="shared" si="17"/>
        <v>0</v>
      </c>
      <c r="M175" s="2138"/>
      <c r="N175" s="1961"/>
      <c r="O175" s="2211"/>
      <c r="P175" s="2211"/>
      <c r="Q175" s="2211"/>
      <c r="R175" s="2211"/>
    </row>
    <row r="176" spans="2:18" s="969" customFormat="1" ht="16.5" hidden="1" thickBot="1">
      <c r="B176" s="2120">
        <v>17</v>
      </c>
      <c r="C176" s="526">
        <v>41801</v>
      </c>
      <c r="D176" s="2212" t="s">
        <v>770</v>
      </c>
      <c r="E176" s="1993"/>
      <c r="F176" s="1993"/>
      <c r="G176" s="2138"/>
      <c r="H176" s="1062"/>
      <c r="I176" s="249">
        <f t="shared" si="15"/>
        <v>0</v>
      </c>
      <c r="J176" s="1993"/>
      <c r="K176" s="2138">
        <f t="shared" si="16"/>
        <v>0</v>
      </c>
      <c r="L176" s="249">
        <f t="shared" si="17"/>
        <v>0</v>
      </c>
      <c r="M176" s="2138"/>
      <c r="N176" s="1961"/>
      <c r="O176" s="2211"/>
      <c r="P176" s="2211"/>
      <c r="Q176" s="2211"/>
      <c r="R176" s="2211"/>
    </row>
    <row r="177" spans="2:18" s="969" customFormat="1" ht="16.5" hidden="1" thickBot="1">
      <c r="B177" s="2120">
        <v>18</v>
      </c>
      <c r="C177" s="526">
        <v>41802</v>
      </c>
      <c r="D177" s="1959" t="s">
        <v>771</v>
      </c>
      <c r="E177" s="1993" t="s">
        <v>556</v>
      </c>
      <c r="F177" s="1993"/>
      <c r="G177" s="2138"/>
      <c r="H177" s="1062"/>
      <c r="I177" s="249">
        <f t="shared" si="15"/>
        <v>0</v>
      </c>
      <c r="J177" s="1993"/>
      <c r="K177" s="2138">
        <f t="shared" si="16"/>
        <v>0</v>
      </c>
      <c r="L177" s="249">
        <f t="shared" si="17"/>
        <v>0</v>
      </c>
      <c r="M177" s="2138"/>
      <c r="N177" s="1961"/>
      <c r="O177" s="2211"/>
      <c r="P177" s="2211"/>
      <c r="Q177" s="2211"/>
      <c r="R177" s="2211"/>
    </row>
    <row r="178" spans="2:18" s="969" customFormat="1" ht="16.5" hidden="1" thickBot="1">
      <c r="B178" s="2120">
        <v>19</v>
      </c>
      <c r="C178" s="526">
        <v>41803</v>
      </c>
      <c r="D178" s="1959" t="s">
        <v>771</v>
      </c>
      <c r="E178" s="1993" t="s">
        <v>556</v>
      </c>
      <c r="F178" s="1993"/>
      <c r="G178" s="2138"/>
      <c r="H178" s="1062"/>
      <c r="I178" s="249">
        <f t="shared" si="15"/>
        <v>0</v>
      </c>
      <c r="J178" s="1993"/>
      <c r="K178" s="2138">
        <f t="shared" si="16"/>
        <v>0</v>
      </c>
      <c r="L178" s="249">
        <f t="shared" si="17"/>
        <v>0</v>
      </c>
      <c r="M178" s="2138"/>
      <c r="N178" s="1961"/>
      <c r="O178" s="2211"/>
      <c r="P178" s="2211"/>
      <c r="Q178" s="2211"/>
      <c r="R178" s="2211"/>
    </row>
    <row r="179" spans="2:18" s="969" customFormat="1" ht="16.5" hidden="1" thickBot="1">
      <c r="B179" s="2120">
        <v>20</v>
      </c>
      <c r="C179" s="526">
        <v>41804</v>
      </c>
      <c r="D179" s="1959" t="s">
        <v>771</v>
      </c>
      <c r="E179" s="1993" t="s">
        <v>556</v>
      </c>
      <c r="F179" s="1993"/>
      <c r="G179" s="2138"/>
      <c r="H179" s="1062"/>
      <c r="I179" s="249">
        <f t="shared" si="15"/>
        <v>0</v>
      </c>
      <c r="J179" s="1993"/>
      <c r="K179" s="2138">
        <f t="shared" si="16"/>
        <v>0</v>
      </c>
      <c r="L179" s="249">
        <f t="shared" si="17"/>
        <v>0</v>
      </c>
      <c r="M179" s="2138"/>
      <c r="N179" s="1961"/>
      <c r="O179" s="2211"/>
      <c r="P179" s="2211"/>
      <c r="Q179" s="2211"/>
      <c r="R179" s="2211"/>
    </row>
    <row r="180" spans="2:18" s="969" customFormat="1" ht="16.5" hidden="1" thickBot="1">
      <c r="B180" s="2120">
        <v>21</v>
      </c>
      <c r="C180" s="387">
        <v>41805</v>
      </c>
      <c r="D180" s="1959" t="s">
        <v>771</v>
      </c>
      <c r="E180" s="1993" t="s">
        <v>556</v>
      </c>
      <c r="F180" s="1993"/>
      <c r="G180" s="2138"/>
      <c r="H180" s="1062">
        <v>4</v>
      </c>
      <c r="I180" s="249">
        <f t="shared" si="15"/>
        <v>40000</v>
      </c>
      <c r="J180" s="1993"/>
      <c r="K180" s="2138">
        <f t="shared" si="16"/>
        <v>0</v>
      </c>
      <c r="L180" s="249">
        <f t="shared" si="17"/>
        <v>40000</v>
      </c>
      <c r="M180" s="2138"/>
      <c r="N180" s="1961"/>
      <c r="O180" s="2211"/>
      <c r="P180" s="2211"/>
      <c r="Q180" s="2211"/>
      <c r="R180" s="2211"/>
    </row>
    <row r="181" spans="2:18" s="969" customFormat="1" ht="16.5" hidden="1" thickBot="1">
      <c r="B181" s="2120">
        <v>22</v>
      </c>
      <c r="C181" s="526">
        <v>41806</v>
      </c>
      <c r="D181" s="1959" t="s">
        <v>771</v>
      </c>
      <c r="E181" s="1993" t="s">
        <v>556</v>
      </c>
      <c r="F181" s="1993"/>
      <c r="G181" s="2138"/>
      <c r="H181" s="1062"/>
      <c r="I181" s="249">
        <f t="shared" si="15"/>
        <v>0</v>
      </c>
      <c r="J181" s="1993"/>
      <c r="K181" s="2138">
        <f t="shared" si="16"/>
        <v>0</v>
      </c>
      <c r="L181" s="249">
        <f t="shared" si="17"/>
        <v>0</v>
      </c>
      <c r="M181" s="2138"/>
      <c r="N181" s="1961"/>
      <c r="O181" s="2211"/>
      <c r="P181" s="2211"/>
      <c r="Q181" s="2211"/>
      <c r="R181" s="2211"/>
    </row>
    <row r="182" spans="2:18" s="969" customFormat="1" ht="16.5" hidden="1" thickBot="1">
      <c r="B182" s="2120">
        <v>23</v>
      </c>
      <c r="C182" s="526">
        <v>41807</v>
      </c>
      <c r="D182" s="1959" t="s">
        <v>771</v>
      </c>
      <c r="E182" s="1993" t="s">
        <v>556</v>
      </c>
      <c r="F182" s="1993"/>
      <c r="G182" s="2138"/>
      <c r="H182" s="1062"/>
      <c r="I182" s="249">
        <f t="shared" si="15"/>
        <v>0</v>
      </c>
      <c r="J182" s="1993"/>
      <c r="K182" s="2138">
        <f t="shared" si="16"/>
        <v>0</v>
      </c>
      <c r="L182" s="249">
        <f t="shared" si="17"/>
        <v>0</v>
      </c>
      <c r="M182" s="2138"/>
      <c r="N182" s="1961"/>
      <c r="O182" s="2211"/>
      <c r="P182" s="2211"/>
      <c r="Q182" s="2211"/>
      <c r="R182" s="2211"/>
    </row>
    <row r="183" spans="2:18" s="969" customFormat="1" ht="16.5" hidden="1" thickBot="1">
      <c r="B183" s="2120">
        <v>24</v>
      </c>
      <c r="C183" s="526">
        <v>41808</v>
      </c>
      <c r="D183" s="1959" t="s">
        <v>771</v>
      </c>
      <c r="E183" s="1993" t="s">
        <v>556</v>
      </c>
      <c r="F183" s="1993"/>
      <c r="G183" s="2138"/>
      <c r="H183" s="1062"/>
      <c r="I183" s="249">
        <f t="shared" si="15"/>
        <v>0</v>
      </c>
      <c r="J183" s="1993"/>
      <c r="K183" s="2138">
        <f t="shared" si="16"/>
        <v>0</v>
      </c>
      <c r="L183" s="249">
        <f t="shared" si="17"/>
        <v>0</v>
      </c>
      <c r="M183" s="2138"/>
      <c r="N183" s="1961"/>
      <c r="O183" s="2211"/>
      <c r="P183" s="2211"/>
      <c r="Q183" s="2211"/>
      <c r="R183" s="2211"/>
    </row>
    <row r="184" spans="2:18" s="969" customFormat="1" ht="16.5" hidden="1" thickBot="1">
      <c r="B184" s="2120">
        <v>25</v>
      </c>
      <c r="C184" s="526">
        <v>41809</v>
      </c>
      <c r="D184" s="1959" t="s">
        <v>771</v>
      </c>
      <c r="E184" s="1993" t="s">
        <v>556</v>
      </c>
      <c r="F184" s="1993"/>
      <c r="G184" s="2138"/>
      <c r="H184" s="1062"/>
      <c r="I184" s="249">
        <f t="shared" si="15"/>
        <v>0</v>
      </c>
      <c r="J184" s="1993"/>
      <c r="K184" s="2138">
        <f t="shared" si="16"/>
        <v>0</v>
      </c>
      <c r="L184" s="249">
        <f t="shared" si="17"/>
        <v>0</v>
      </c>
      <c r="M184" s="2138"/>
      <c r="N184" s="1961"/>
      <c r="O184" s="2211"/>
      <c r="P184" s="2211"/>
      <c r="Q184" s="2211"/>
      <c r="R184" s="2211"/>
    </row>
    <row r="185" spans="2:18" s="969" customFormat="1" ht="16.5" hidden="1" thickBot="1">
      <c r="B185" s="2120">
        <v>26</v>
      </c>
      <c r="C185" s="526">
        <v>41810</v>
      </c>
      <c r="D185" s="1959" t="s">
        <v>771</v>
      </c>
      <c r="E185" s="1993" t="s">
        <v>556</v>
      </c>
      <c r="F185" s="1993"/>
      <c r="G185" s="2138"/>
      <c r="H185" s="1062"/>
      <c r="I185" s="249">
        <f t="shared" si="15"/>
        <v>0</v>
      </c>
      <c r="J185" s="1993"/>
      <c r="K185" s="2138">
        <f t="shared" si="16"/>
        <v>0</v>
      </c>
      <c r="L185" s="249">
        <f t="shared" si="17"/>
        <v>0</v>
      </c>
      <c r="M185" s="2138"/>
      <c r="N185" s="1961"/>
      <c r="O185" s="2211"/>
      <c r="P185" s="2211"/>
      <c r="Q185" s="2211"/>
      <c r="R185" s="2211"/>
    </row>
    <row r="186" spans="2:18" s="969" customFormat="1" ht="16.5" hidden="1" thickBot="1">
      <c r="B186" s="2120">
        <v>27</v>
      </c>
      <c r="C186" s="526">
        <v>41811</v>
      </c>
      <c r="D186" s="1959" t="s">
        <v>771</v>
      </c>
      <c r="E186" s="1993" t="s">
        <v>556</v>
      </c>
      <c r="F186" s="1993"/>
      <c r="G186" s="2138"/>
      <c r="H186" s="1062"/>
      <c r="I186" s="249">
        <f t="shared" si="15"/>
        <v>0</v>
      </c>
      <c r="J186" s="1993"/>
      <c r="K186" s="2138">
        <f t="shared" si="16"/>
        <v>0</v>
      </c>
      <c r="L186" s="249">
        <f t="shared" si="17"/>
        <v>0</v>
      </c>
      <c r="M186" s="2138"/>
      <c r="N186" s="1961"/>
      <c r="O186" s="2211"/>
      <c r="P186" s="2211"/>
      <c r="Q186" s="2211"/>
      <c r="R186" s="2211"/>
    </row>
    <row r="187" spans="2:18" s="969" customFormat="1" ht="16.5" hidden="1" thickBot="1">
      <c r="B187" s="2143">
        <v>28</v>
      </c>
      <c r="C187" s="387">
        <v>41812</v>
      </c>
      <c r="D187" s="1959" t="s">
        <v>771</v>
      </c>
      <c r="E187" s="1993" t="s">
        <v>556</v>
      </c>
      <c r="F187" s="1993"/>
      <c r="G187" s="2138"/>
      <c r="H187" s="1062">
        <v>4</v>
      </c>
      <c r="I187" s="249">
        <f t="shared" si="15"/>
        <v>40000</v>
      </c>
      <c r="J187" s="1993"/>
      <c r="K187" s="2138">
        <f t="shared" si="16"/>
        <v>0</v>
      </c>
      <c r="L187" s="249">
        <f t="shared" si="17"/>
        <v>40000</v>
      </c>
      <c r="M187" s="2138"/>
      <c r="N187" s="1961"/>
      <c r="O187" s="2211"/>
      <c r="P187" s="2211"/>
      <c r="Q187" s="2211"/>
      <c r="R187" s="2211"/>
    </row>
    <row r="188" spans="2:18" s="969" customFormat="1" ht="16.5" hidden="1" thickBot="1">
      <c r="B188" s="3237">
        <v>29</v>
      </c>
      <c r="C188" s="526">
        <v>41813</v>
      </c>
      <c r="D188" s="3" t="s">
        <v>777</v>
      </c>
      <c r="E188" s="2137"/>
      <c r="F188" s="1993"/>
      <c r="G188" s="2138"/>
      <c r="H188" s="1062">
        <v>6</v>
      </c>
      <c r="I188" s="249">
        <f>H188*10000</f>
        <v>60000</v>
      </c>
      <c r="J188" s="1993"/>
      <c r="K188" s="2138">
        <f>J188*15000</f>
        <v>0</v>
      </c>
      <c r="L188" s="249">
        <f>G188+I188+K188</f>
        <v>60000</v>
      </c>
      <c r="M188" s="3054">
        <v>35000</v>
      </c>
      <c r="N188" s="1961"/>
      <c r="O188" s="2211"/>
      <c r="P188" s="2211"/>
      <c r="Q188" s="2211"/>
      <c r="R188" s="2211"/>
    </row>
    <row r="189" spans="2:18" s="969" customFormat="1" ht="16.5" hidden="1" thickBot="1">
      <c r="B189" s="3236"/>
      <c r="C189" s="526">
        <v>41813</v>
      </c>
      <c r="D189" s="3" t="s">
        <v>772</v>
      </c>
      <c r="E189" s="2137" t="s">
        <v>692</v>
      </c>
      <c r="F189" s="1993"/>
      <c r="G189" s="2138"/>
      <c r="H189" s="1062"/>
      <c r="I189" s="249">
        <f>H189*10000</f>
        <v>0</v>
      </c>
      <c r="J189" s="1993"/>
      <c r="K189" s="2138">
        <f>J189*15000</f>
        <v>0</v>
      </c>
      <c r="L189" s="249">
        <f>G189+I189+K189</f>
        <v>0</v>
      </c>
      <c r="M189" s="3055"/>
      <c r="N189" s="1961"/>
      <c r="O189" s="2211"/>
      <c r="P189" s="2211"/>
      <c r="Q189" s="2211"/>
      <c r="R189" s="2211"/>
    </row>
    <row r="190" spans="2:18" s="969" customFormat="1" ht="16.5" hidden="1" thickBot="1">
      <c r="B190" s="2120">
        <v>30</v>
      </c>
      <c r="C190" s="526">
        <v>41814</v>
      </c>
      <c r="D190" s="3" t="s">
        <v>772</v>
      </c>
      <c r="E190" s="2137" t="s">
        <v>692</v>
      </c>
      <c r="F190" s="1993"/>
      <c r="G190" s="2138"/>
      <c r="H190" s="1062">
        <v>2</v>
      </c>
      <c r="I190" s="249">
        <f t="shared" si="15"/>
        <v>20000</v>
      </c>
      <c r="J190" s="1993"/>
      <c r="K190" s="2138">
        <f t="shared" si="16"/>
        <v>0</v>
      </c>
      <c r="L190" s="249">
        <f t="shared" si="17"/>
        <v>20000</v>
      </c>
      <c r="M190" s="2138">
        <v>35000</v>
      </c>
      <c r="N190" s="1961"/>
      <c r="O190" s="2211"/>
      <c r="P190" s="2211"/>
      <c r="Q190" s="2211"/>
      <c r="R190" s="2211"/>
    </row>
    <row r="191" spans="2:18" s="969" customFormat="1" ht="16.5" hidden="1" thickBot="1">
      <c r="B191" s="959">
        <v>31</v>
      </c>
      <c r="C191" s="791">
        <v>41815</v>
      </c>
      <c r="D191" s="16" t="s">
        <v>772</v>
      </c>
      <c r="E191" s="44" t="s">
        <v>692</v>
      </c>
      <c r="F191" s="961"/>
      <c r="G191" s="980"/>
      <c r="H191" s="1066">
        <v>2</v>
      </c>
      <c r="I191" s="2077">
        <f t="shared" si="15"/>
        <v>20000</v>
      </c>
      <c r="J191" s="961"/>
      <c r="K191" s="980">
        <f t="shared" si="16"/>
        <v>0</v>
      </c>
      <c r="L191" s="2077">
        <f t="shared" si="17"/>
        <v>20000</v>
      </c>
      <c r="M191" s="980">
        <v>35000</v>
      </c>
      <c r="N191" s="1968"/>
      <c r="O191" s="2211"/>
      <c r="P191" s="2211"/>
      <c r="Q191" s="2211"/>
      <c r="R191" s="2211"/>
    </row>
    <row r="192" spans="2:18" s="969" customFormat="1" ht="16.5" hidden="1" thickBot="1">
      <c r="B192" s="2129">
        <v>1</v>
      </c>
      <c r="C192" s="769">
        <v>41816</v>
      </c>
      <c r="D192" s="1024" t="s">
        <v>888</v>
      </c>
      <c r="E192" s="2013"/>
      <c r="F192" s="2013"/>
      <c r="G192" s="615"/>
      <c r="H192" s="1060"/>
      <c r="I192" s="2204">
        <f t="shared" si="15"/>
        <v>0</v>
      </c>
      <c r="J192" s="2013"/>
      <c r="K192" s="615">
        <f t="shared" si="16"/>
        <v>0</v>
      </c>
      <c r="L192" s="2204">
        <f t="shared" si="17"/>
        <v>0</v>
      </c>
      <c r="M192" s="615">
        <v>35000</v>
      </c>
      <c r="N192" s="2205"/>
      <c r="O192" s="2211"/>
      <c r="P192" s="2211"/>
      <c r="Q192" s="2211"/>
      <c r="R192" s="2211"/>
    </row>
    <row r="193" spans="2:18" s="969" customFormat="1" ht="16.5" hidden="1" thickBot="1">
      <c r="B193" s="2120">
        <v>2</v>
      </c>
      <c r="C193" s="526">
        <v>41817</v>
      </c>
      <c r="D193" s="1024" t="s">
        <v>888</v>
      </c>
      <c r="E193" s="1993"/>
      <c r="F193" s="1993"/>
      <c r="G193" s="2138"/>
      <c r="H193" s="1062"/>
      <c r="I193" s="249">
        <f t="shared" si="15"/>
        <v>0</v>
      </c>
      <c r="J193" s="1993"/>
      <c r="K193" s="2138">
        <f t="shared" si="16"/>
        <v>0</v>
      </c>
      <c r="L193" s="249">
        <f t="shared" si="17"/>
        <v>0</v>
      </c>
      <c r="M193" s="2138">
        <v>35000</v>
      </c>
      <c r="N193" s="1961"/>
      <c r="O193" s="2211"/>
      <c r="P193" s="2211"/>
      <c r="Q193" s="2211"/>
      <c r="R193" s="2211"/>
    </row>
    <row r="194" spans="2:18" s="969" customFormat="1" ht="16.5" hidden="1" thickBot="1">
      <c r="B194" s="2120">
        <v>3</v>
      </c>
      <c r="C194" s="526">
        <v>41818</v>
      </c>
      <c r="D194" s="896" t="s">
        <v>898</v>
      </c>
      <c r="E194" s="1993"/>
      <c r="F194" s="1993"/>
      <c r="G194" s="2138"/>
      <c r="H194" s="1062"/>
      <c r="I194" s="249">
        <f t="shared" si="15"/>
        <v>0</v>
      </c>
      <c r="J194" s="1993"/>
      <c r="K194" s="2138">
        <f t="shared" si="16"/>
        <v>0</v>
      </c>
      <c r="L194" s="249">
        <f t="shared" si="17"/>
        <v>0</v>
      </c>
      <c r="M194" s="2138"/>
      <c r="N194" s="1961"/>
      <c r="O194" s="2211"/>
      <c r="P194" s="2211"/>
      <c r="Q194" s="2211"/>
      <c r="R194" s="2211"/>
    </row>
    <row r="195" spans="2:18" s="969" customFormat="1" ht="16.5" hidden="1" thickBot="1">
      <c r="B195" s="2165">
        <v>4</v>
      </c>
      <c r="C195" s="387">
        <v>41819</v>
      </c>
      <c r="D195" s="896" t="s">
        <v>898</v>
      </c>
      <c r="E195" s="1993"/>
      <c r="F195" s="1993"/>
      <c r="G195" s="2138"/>
      <c r="H195" s="1062"/>
      <c r="I195" s="249">
        <f t="shared" si="15"/>
        <v>0</v>
      </c>
      <c r="J195" s="1993"/>
      <c r="K195" s="2138">
        <f t="shared" si="16"/>
        <v>0</v>
      </c>
      <c r="L195" s="249">
        <f t="shared" si="17"/>
        <v>0</v>
      </c>
      <c r="M195" s="2138"/>
      <c r="N195" s="1961"/>
      <c r="O195" s="2211"/>
      <c r="P195" s="2211"/>
      <c r="Q195" s="2211"/>
      <c r="R195" s="2211"/>
    </row>
    <row r="196" spans="2:18" s="969" customFormat="1" ht="16.5" hidden="1" thickBot="1">
      <c r="B196" s="2120">
        <v>5</v>
      </c>
      <c r="C196" s="526">
        <v>41820</v>
      </c>
      <c r="D196" s="1121" t="s">
        <v>772</v>
      </c>
      <c r="E196" s="2086" t="s">
        <v>810</v>
      </c>
      <c r="F196" s="1993"/>
      <c r="G196" s="2138"/>
      <c r="H196" s="1062"/>
      <c r="I196" s="249">
        <f t="shared" si="15"/>
        <v>0</v>
      </c>
      <c r="J196" s="1993"/>
      <c r="K196" s="2138">
        <f t="shared" si="16"/>
        <v>0</v>
      </c>
      <c r="L196" s="249">
        <f t="shared" si="17"/>
        <v>0</v>
      </c>
      <c r="M196" s="2138">
        <v>35000</v>
      </c>
      <c r="N196" s="1961"/>
      <c r="O196" s="2211"/>
      <c r="P196" s="2211"/>
      <c r="Q196" s="2211"/>
      <c r="R196" s="2211"/>
    </row>
    <row r="197" spans="2:18" s="969" customFormat="1" ht="16.5" hidden="1" thickBot="1">
      <c r="B197" s="2120">
        <v>6</v>
      </c>
      <c r="C197" s="526">
        <v>41821</v>
      </c>
      <c r="D197" s="1121" t="s">
        <v>772</v>
      </c>
      <c r="E197" s="2086" t="s">
        <v>810</v>
      </c>
      <c r="F197" s="1993"/>
      <c r="G197" s="2138"/>
      <c r="H197" s="1062"/>
      <c r="I197" s="249">
        <f t="shared" si="15"/>
        <v>0</v>
      </c>
      <c r="J197" s="1993"/>
      <c r="K197" s="2138">
        <f t="shared" si="16"/>
        <v>0</v>
      </c>
      <c r="L197" s="249">
        <f t="shared" si="17"/>
        <v>0</v>
      </c>
      <c r="M197" s="2138">
        <v>35000</v>
      </c>
      <c r="N197" s="1961"/>
      <c r="O197" s="2211"/>
      <c r="P197" s="2211"/>
      <c r="Q197" s="2211"/>
      <c r="R197" s="2211"/>
    </row>
    <row r="198" spans="2:18" s="969" customFormat="1" ht="16.5" hidden="1" thickBot="1">
      <c r="B198" s="2120">
        <v>7</v>
      </c>
      <c r="C198" s="526">
        <v>41822</v>
      </c>
      <c r="D198" s="1121" t="s">
        <v>772</v>
      </c>
      <c r="E198" s="2086" t="s">
        <v>810</v>
      </c>
      <c r="F198" s="1993"/>
      <c r="G198" s="2138"/>
      <c r="H198" s="1062"/>
      <c r="I198" s="249">
        <f t="shared" si="15"/>
        <v>0</v>
      </c>
      <c r="J198" s="1993"/>
      <c r="K198" s="2138">
        <f t="shared" si="16"/>
        <v>0</v>
      </c>
      <c r="L198" s="249">
        <f t="shared" si="17"/>
        <v>0</v>
      </c>
      <c r="M198" s="2138">
        <v>35000</v>
      </c>
      <c r="N198" s="1961"/>
      <c r="O198" s="2211"/>
      <c r="P198" s="2211"/>
      <c r="Q198" s="2211"/>
      <c r="R198" s="2211"/>
    </row>
    <row r="199" spans="2:18" s="969" customFormat="1" ht="16.5" hidden="1" thickBot="1">
      <c r="B199" s="2120">
        <v>8</v>
      </c>
      <c r="C199" s="526">
        <v>41823</v>
      </c>
      <c r="D199" s="1121" t="s">
        <v>887</v>
      </c>
      <c r="E199" s="2086" t="s">
        <v>810</v>
      </c>
      <c r="F199" s="1993"/>
      <c r="G199" s="2138"/>
      <c r="H199" s="1062">
        <v>4</v>
      </c>
      <c r="I199" s="249">
        <f t="shared" si="15"/>
        <v>40000</v>
      </c>
      <c r="J199" s="1993"/>
      <c r="K199" s="2138">
        <f t="shared" si="16"/>
        <v>0</v>
      </c>
      <c r="L199" s="249">
        <f t="shared" si="17"/>
        <v>40000</v>
      </c>
      <c r="M199" s="2138">
        <v>35000</v>
      </c>
      <c r="N199" s="1961"/>
      <c r="O199" s="2211"/>
      <c r="P199" s="2211"/>
      <c r="Q199" s="2211"/>
      <c r="R199" s="2211"/>
    </row>
    <row r="200" spans="2:18" s="969" customFormat="1" ht="16.5" hidden="1" thickBot="1">
      <c r="B200" s="2120">
        <v>9</v>
      </c>
      <c r="C200" s="526">
        <v>41824</v>
      </c>
      <c r="D200" s="1024" t="s">
        <v>888</v>
      </c>
      <c r="E200" s="2086"/>
      <c r="F200" s="1993"/>
      <c r="G200" s="2138"/>
      <c r="H200" s="1062"/>
      <c r="I200" s="249">
        <f t="shared" si="15"/>
        <v>0</v>
      </c>
      <c r="J200" s="1993"/>
      <c r="K200" s="2138">
        <f t="shared" si="16"/>
        <v>0</v>
      </c>
      <c r="L200" s="249">
        <f t="shared" si="17"/>
        <v>0</v>
      </c>
      <c r="M200" s="2138">
        <v>35000</v>
      </c>
      <c r="N200" s="1961"/>
      <c r="O200" s="2211"/>
      <c r="P200" s="2211"/>
      <c r="Q200" s="2211"/>
      <c r="R200" s="2211"/>
    </row>
    <row r="201" spans="2:18" s="969" customFormat="1" ht="16.5" hidden="1" thickBot="1">
      <c r="B201" s="2120">
        <v>10</v>
      </c>
      <c r="C201" s="526">
        <v>41825</v>
      </c>
      <c r="D201" s="1121" t="s">
        <v>889</v>
      </c>
      <c r="E201" s="2086" t="s">
        <v>810</v>
      </c>
      <c r="F201" s="1993"/>
      <c r="G201" s="2138"/>
      <c r="H201" s="1062">
        <v>1</v>
      </c>
      <c r="I201" s="249">
        <f t="shared" si="15"/>
        <v>10000</v>
      </c>
      <c r="J201" s="1993"/>
      <c r="K201" s="2138">
        <f t="shared" si="16"/>
        <v>0</v>
      </c>
      <c r="L201" s="249">
        <f t="shared" si="17"/>
        <v>10000</v>
      </c>
      <c r="M201" s="2138">
        <v>35000</v>
      </c>
      <c r="N201" s="1961"/>
      <c r="O201" s="2211"/>
      <c r="P201" s="2211"/>
      <c r="Q201" s="2211"/>
      <c r="R201" s="2211"/>
    </row>
    <row r="202" spans="2:18" s="969" customFormat="1" ht="16.5" hidden="1" thickBot="1">
      <c r="B202" s="2165">
        <v>11</v>
      </c>
      <c r="C202" s="387">
        <v>41826</v>
      </c>
      <c r="D202" s="1121" t="s">
        <v>889</v>
      </c>
      <c r="E202" s="2086" t="s">
        <v>810</v>
      </c>
      <c r="F202" s="1993"/>
      <c r="G202" s="2138"/>
      <c r="H202" s="1062">
        <v>4</v>
      </c>
      <c r="I202" s="249">
        <f t="shared" si="15"/>
        <v>40000</v>
      </c>
      <c r="J202" s="1993"/>
      <c r="K202" s="2138">
        <f t="shared" si="16"/>
        <v>0</v>
      </c>
      <c r="L202" s="249">
        <f t="shared" si="17"/>
        <v>40000</v>
      </c>
      <c r="M202" s="2138">
        <v>35000</v>
      </c>
      <c r="N202" s="1961"/>
      <c r="O202" s="2211"/>
      <c r="P202" s="2211"/>
      <c r="Q202" s="2211"/>
      <c r="R202" s="2211"/>
    </row>
    <row r="203" spans="2:18" s="969" customFormat="1" ht="16.5" hidden="1" thickBot="1">
      <c r="B203" s="2120">
        <v>12</v>
      </c>
      <c r="C203" s="526">
        <v>41827</v>
      </c>
      <c r="D203" s="1121" t="s">
        <v>889</v>
      </c>
      <c r="E203" s="2086" t="s">
        <v>810</v>
      </c>
      <c r="F203" s="1993"/>
      <c r="G203" s="2138"/>
      <c r="H203" s="1062"/>
      <c r="I203" s="249">
        <f t="shared" si="15"/>
        <v>0</v>
      </c>
      <c r="J203" s="1993"/>
      <c r="K203" s="2138">
        <f t="shared" si="16"/>
        <v>0</v>
      </c>
      <c r="L203" s="249">
        <f t="shared" si="17"/>
        <v>0</v>
      </c>
      <c r="M203" s="2138">
        <v>35000</v>
      </c>
      <c r="N203" s="1961"/>
      <c r="O203" s="2211"/>
      <c r="P203" s="2211"/>
      <c r="Q203" s="2211"/>
      <c r="R203" s="2211"/>
    </row>
    <row r="204" spans="2:18" s="969" customFormat="1" ht="16.5" hidden="1" thickBot="1">
      <c r="B204" s="2120">
        <v>13</v>
      </c>
      <c r="C204" s="526">
        <v>41828</v>
      </c>
      <c r="D204" s="1121" t="s">
        <v>889</v>
      </c>
      <c r="E204" s="2086" t="s">
        <v>810</v>
      </c>
      <c r="F204" s="1993"/>
      <c r="G204" s="2138"/>
      <c r="H204" s="1062"/>
      <c r="I204" s="249">
        <f t="shared" ref="I204:I219" si="18">H204*10000</f>
        <v>0</v>
      </c>
      <c r="J204" s="1993"/>
      <c r="K204" s="2138">
        <f t="shared" ref="K204:K219" si="19">J204*15000</f>
        <v>0</v>
      </c>
      <c r="L204" s="249">
        <f t="shared" ref="L204:L219" si="20">G204+I204+K204</f>
        <v>0</v>
      </c>
      <c r="M204" s="2138">
        <v>35000</v>
      </c>
      <c r="N204" s="1961"/>
      <c r="O204" s="2211"/>
      <c r="P204" s="2211"/>
      <c r="Q204" s="2211"/>
      <c r="R204" s="2211"/>
    </row>
    <row r="205" spans="2:18" s="969" customFormat="1" ht="16.5" hidden="1" thickBot="1">
      <c r="B205" s="2120">
        <v>14</v>
      </c>
      <c r="C205" s="526">
        <v>41829</v>
      </c>
      <c r="D205" s="1024" t="s">
        <v>888</v>
      </c>
      <c r="E205" s="2086"/>
      <c r="F205" s="1993"/>
      <c r="G205" s="2138"/>
      <c r="H205" s="1062"/>
      <c r="I205" s="249">
        <f t="shared" si="18"/>
        <v>0</v>
      </c>
      <c r="J205" s="1993"/>
      <c r="K205" s="2138">
        <f t="shared" si="19"/>
        <v>0</v>
      </c>
      <c r="L205" s="249">
        <f t="shared" si="20"/>
        <v>0</v>
      </c>
      <c r="M205" s="2138">
        <v>35000</v>
      </c>
      <c r="N205" s="1961"/>
      <c r="O205" s="2211"/>
      <c r="P205" s="2211"/>
      <c r="Q205" s="2211"/>
      <c r="R205" s="2211"/>
    </row>
    <row r="206" spans="2:18" s="969" customFormat="1" ht="16.5" hidden="1" thickBot="1">
      <c r="B206" s="2120">
        <v>15</v>
      </c>
      <c r="C206" s="526">
        <v>41830</v>
      </c>
      <c r="D206" s="1121" t="s">
        <v>890</v>
      </c>
      <c r="E206" s="2086" t="s">
        <v>810</v>
      </c>
      <c r="F206" s="1993"/>
      <c r="G206" s="2138"/>
      <c r="H206" s="1062">
        <v>1</v>
      </c>
      <c r="I206" s="249">
        <f t="shared" si="18"/>
        <v>10000</v>
      </c>
      <c r="J206" s="1993"/>
      <c r="K206" s="2138">
        <f t="shared" si="19"/>
        <v>0</v>
      </c>
      <c r="L206" s="249">
        <f t="shared" si="20"/>
        <v>10000</v>
      </c>
      <c r="M206" s="2138">
        <v>35000</v>
      </c>
      <c r="N206" s="1961"/>
      <c r="O206" s="2211"/>
      <c r="P206" s="2211"/>
      <c r="Q206" s="2211"/>
      <c r="R206" s="2211"/>
    </row>
    <row r="207" spans="2:18" s="969" customFormat="1" ht="16.5" hidden="1" thickBot="1">
      <c r="B207" s="2120">
        <v>16</v>
      </c>
      <c r="C207" s="526">
        <v>41831</v>
      </c>
      <c r="D207" s="1121" t="s">
        <v>890</v>
      </c>
      <c r="E207" s="2086" t="s">
        <v>810</v>
      </c>
      <c r="F207" s="1993"/>
      <c r="G207" s="2138"/>
      <c r="H207" s="1062"/>
      <c r="I207" s="249">
        <f t="shared" si="18"/>
        <v>0</v>
      </c>
      <c r="J207" s="1993"/>
      <c r="K207" s="2138">
        <f t="shared" si="19"/>
        <v>0</v>
      </c>
      <c r="L207" s="249">
        <f t="shared" si="20"/>
        <v>0</v>
      </c>
      <c r="M207" s="2138">
        <v>35000</v>
      </c>
      <c r="N207" s="1961"/>
      <c r="O207" s="2211"/>
      <c r="P207" s="2211"/>
      <c r="Q207" s="2211"/>
      <c r="R207" s="2211"/>
    </row>
    <row r="208" spans="2:18" s="969" customFormat="1" ht="16.5" hidden="1" thickBot="1">
      <c r="B208" s="2120">
        <v>17</v>
      </c>
      <c r="C208" s="526">
        <v>41832</v>
      </c>
      <c r="D208" s="1121" t="s">
        <v>890</v>
      </c>
      <c r="E208" s="2086" t="s">
        <v>810</v>
      </c>
      <c r="F208" s="1993"/>
      <c r="G208" s="2138"/>
      <c r="H208" s="1062">
        <v>1</v>
      </c>
      <c r="I208" s="249">
        <f t="shared" si="18"/>
        <v>10000</v>
      </c>
      <c r="J208" s="1993"/>
      <c r="K208" s="2138">
        <f t="shared" si="19"/>
        <v>0</v>
      </c>
      <c r="L208" s="249">
        <f t="shared" si="20"/>
        <v>10000</v>
      </c>
      <c r="M208" s="2138">
        <v>35000</v>
      </c>
      <c r="N208" s="1961"/>
      <c r="O208" s="2211"/>
      <c r="P208" s="2211"/>
      <c r="Q208" s="2211"/>
      <c r="R208" s="2211"/>
    </row>
    <row r="209" spans="2:18" s="969" customFormat="1" ht="16.5" hidden="1" thickBot="1">
      <c r="B209" s="2165">
        <v>18</v>
      </c>
      <c r="C209" s="387">
        <v>41833</v>
      </c>
      <c r="D209" s="1121" t="s">
        <v>892</v>
      </c>
      <c r="E209" s="2086" t="s">
        <v>810</v>
      </c>
      <c r="F209" s="1993"/>
      <c r="G209" s="2138"/>
      <c r="H209" s="1062">
        <v>11</v>
      </c>
      <c r="I209" s="249">
        <f t="shared" si="18"/>
        <v>110000</v>
      </c>
      <c r="J209" s="1993">
        <v>5</v>
      </c>
      <c r="K209" s="2138">
        <f t="shared" si="19"/>
        <v>75000</v>
      </c>
      <c r="L209" s="249">
        <f t="shared" si="20"/>
        <v>185000</v>
      </c>
      <c r="M209" s="2138">
        <v>35000</v>
      </c>
      <c r="N209" s="1961"/>
      <c r="O209" s="2211"/>
      <c r="P209" s="2211"/>
      <c r="Q209" s="2211"/>
      <c r="R209" s="2211"/>
    </row>
    <row r="210" spans="2:18" s="969" customFormat="1" ht="16.5" hidden="1" thickBot="1">
      <c r="B210" s="2120">
        <v>19</v>
      </c>
      <c r="C210" s="526">
        <v>41834</v>
      </c>
      <c r="D210" s="1121" t="s">
        <v>891</v>
      </c>
      <c r="E210" s="2086" t="s">
        <v>810</v>
      </c>
      <c r="F210" s="1993"/>
      <c r="G210" s="2138"/>
      <c r="H210" s="1062">
        <v>4</v>
      </c>
      <c r="I210" s="249">
        <f t="shared" si="18"/>
        <v>40000</v>
      </c>
      <c r="J210" s="1993">
        <v>1</v>
      </c>
      <c r="K210" s="2138">
        <f t="shared" si="19"/>
        <v>15000</v>
      </c>
      <c r="L210" s="249">
        <f t="shared" si="20"/>
        <v>55000</v>
      </c>
      <c r="M210" s="2138">
        <v>35000</v>
      </c>
      <c r="N210" s="1961"/>
      <c r="O210" s="2211"/>
      <c r="P210" s="2211"/>
      <c r="Q210" s="2211"/>
      <c r="R210" s="2211"/>
    </row>
    <row r="211" spans="2:18" s="969" customFormat="1" ht="16.5" hidden="1" thickBot="1">
      <c r="B211" s="2120">
        <v>20</v>
      </c>
      <c r="C211" s="526">
        <v>41835</v>
      </c>
      <c r="D211" s="1121" t="s">
        <v>893</v>
      </c>
      <c r="E211" s="2086" t="s">
        <v>810</v>
      </c>
      <c r="F211" s="1993"/>
      <c r="G211" s="2138"/>
      <c r="H211" s="1062">
        <v>4</v>
      </c>
      <c r="I211" s="249">
        <f t="shared" si="18"/>
        <v>40000</v>
      </c>
      <c r="J211" s="1993">
        <v>4</v>
      </c>
      <c r="K211" s="2138">
        <f t="shared" si="19"/>
        <v>60000</v>
      </c>
      <c r="L211" s="249">
        <f t="shared" si="20"/>
        <v>100000</v>
      </c>
      <c r="M211" s="2138">
        <v>35000</v>
      </c>
      <c r="N211" s="1961"/>
      <c r="O211" s="2211"/>
      <c r="P211" s="2211"/>
      <c r="Q211" s="2211"/>
      <c r="R211" s="2211"/>
    </row>
    <row r="212" spans="2:18" s="969" customFormat="1" ht="16.5" hidden="1" thickBot="1">
      <c r="B212" s="2120">
        <v>21</v>
      </c>
      <c r="C212" s="526">
        <v>41836</v>
      </c>
      <c r="D212" s="1121" t="s">
        <v>894</v>
      </c>
      <c r="E212" s="2086" t="s">
        <v>810</v>
      </c>
      <c r="F212" s="1993"/>
      <c r="G212" s="2138"/>
      <c r="H212" s="1062">
        <v>4</v>
      </c>
      <c r="I212" s="249">
        <f t="shared" si="18"/>
        <v>40000</v>
      </c>
      <c r="J212" s="1993">
        <v>4</v>
      </c>
      <c r="K212" s="2138">
        <f t="shared" si="19"/>
        <v>60000</v>
      </c>
      <c r="L212" s="249">
        <f t="shared" si="20"/>
        <v>100000</v>
      </c>
      <c r="M212" s="2138">
        <v>35000</v>
      </c>
      <c r="N212" s="1961"/>
      <c r="O212" s="2211"/>
      <c r="P212" s="2211"/>
      <c r="Q212" s="2211"/>
      <c r="R212" s="2211"/>
    </row>
    <row r="213" spans="2:18" s="969" customFormat="1" ht="16.5" hidden="1" thickBot="1">
      <c r="B213" s="2120">
        <v>22</v>
      </c>
      <c r="C213" s="526">
        <v>41837</v>
      </c>
      <c r="D213" s="1121" t="s">
        <v>895</v>
      </c>
      <c r="E213" s="2086" t="s">
        <v>810</v>
      </c>
      <c r="F213" s="1993"/>
      <c r="G213" s="2138"/>
      <c r="H213" s="1062">
        <v>4</v>
      </c>
      <c r="I213" s="249">
        <f t="shared" si="18"/>
        <v>40000</v>
      </c>
      <c r="J213" s="1993">
        <v>2</v>
      </c>
      <c r="K213" s="2138">
        <f t="shared" si="19"/>
        <v>30000</v>
      </c>
      <c r="L213" s="249">
        <f t="shared" si="20"/>
        <v>70000</v>
      </c>
      <c r="M213" s="2138">
        <v>35000</v>
      </c>
      <c r="N213" s="1961"/>
      <c r="O213" s="2211"/>
      <c r="P213" s="2211"/>
      <c r="Q213" s="2211"/>
      <c r="R213" s="2211"/>
    </row>
    <row r="214" spans="2:18" s="969" customFormat="1" ht="16.5" hidden="1" thickBot="1">
      <c r="B214" s="2120">
        <v>23</v>
      </c>
      <c r="C214" s="526">
        <v>41838</v>
      </c>
      <c r="D214" s="1024" t="s">
        <v>888</v>
      </c>
      <c r="E214" s="2086"/>
      <c r="F214" s="1993"/>
      <c r="G214" s="2138"/>
      <c r="H214" s="1062"/>
      <c r="I214" s="249">
        <f t="shared" si="18"/>
        <v>0</v>
      </c>
      <c r="J214" s="1993"/>
      <c r="K214" s="2138">
        <f t="shared" si="19"/>
        <v>0</v>
      </c>
      <c r="L214" s="249">
        <f t="shared" si="20"/>
        <v>0</v>
      </c>
      <c r="M214" s="2138">
        <v>35000</v>
      </c>
      <c r="N214" s="1961"/>
      <c r="O214" s="2211"/>
      <c r="P214" s="2211"/>
      <c r="Q214" s="2211"/>
      <c r="R214" s="2211"/>
    </row>
    <row r="215" spans="2:18" s="969" customFormat="1" ht="16.5" hidden="1" thickBot="1">
      <c r="B215" s="2120">
        <v>24</v>
      </c>
      <c r="C215" s="526">
        <v>41839</v>
      </c>
      <c r="D215" s="1121" t="s">
        <v>896</v>
      </c>
      <c r="E215" s="2086" t="s">
        <v>810</v>
      </c>
      <c r="F215" s="1993"/>
      <c r="G215" s="2138"/>
      <c r="H215" s="1062">
        <v>4</v>
      </c>
      <c r="I215" s="249">
        <f t="shared" si="18"/>
        <v>40000</v>
      </c>
      <c r="J215" s="1993">
        <v>3</v>
      </c>
      <c r="K215" s="2138">
        <f t="shared" si="19"/>
        <v>45000</v>
      </c>
      <c r="L215" s="249">
        <f t="shared" si="20"/>
        <v>85000</v>
      </c>
      <c r="M215" s="2138">
        <v>35000</v>
      </c>
      <c r="N215" s="1961"/>
      <c r="O215" s="2211"/>
      <c r="P215" s="2211"/>
      <c r="Q215" s="2211"/>
      <c r="R215" s="2211"/>
    </row>
    <row r="216" spans="2:18" s="969" customFormat="1" ht="16.5" hidden="1" thickBot="1">
      <c r="B216" s="2165">
        <v>25</v>
      </c>
      <c r="C216" s="387">
        <v>41840</v>
      </c>
      <c r="D216" s="1121" t="s">
        <v>897</v>
      </c>
      <c r="E216" s="2086" t="s">
        <v>810</v>
      </c>
      <c r="F216" s="1993"/>
      <c r="G216" s="2138"/>
      <c r="H216" s="1062">
        <v>5</v>
      </c>
      <c r="I216" s="249">
        <f t="shared" si="18"/>
        <v>50000</v>
      </c>
      <c r="J216" s="1993"/>
      <c r="K216" s="2138">
        <f t="shared" si="19"/>
        <v>0</v>
      </c>
      <c r="L216" s="249">
        <f t="shared" si="20"/>
        <v>50000</v>
      </c>
      <c r="M216" s="2138">
        <v>35000</v>
      </c>
      <c r="N216" s="1961"/>
      <c r="O216" s="2211"/>
      <c r="P216" s="2211"/>
      <c r="Q216" s="2211"/>
      <c r="R216" s="2211"/>
    </row>
    <row r="217" spans="2:18" s="969" customFormat="1" ht="16.5" hidden="1" thickBot="1">
      <c r="B217" s="2120">
        <v>26</v>
      </c>
      <c r="C217" s="526">
        <v>41841</v>
      </c>
      <c r="D217" s="1121" t="s">
        <v>897</v>
      </c>
      <c r="E217" s="2086" t="s">
        <v>810</v>
      </c>
      <c r="F217" s="1993"/>
      <c r="G217" s="2138"/>
      <c r="H217" s="1062">
        <v>1</v>
      </c>
      <c r="I217" s="249">
        <f t="shared" si="18"/>
        <v>10000</v>
      </c>
      <c r="J217" s="1993"/>
      <c r="K217" s="2138">
        <f t="shared" si="19"/>
        <v>0</v>
      </c>
      <c r="L217" s="249">
        <f t="shared" si="20"/>
        <v>10000</v>
      </c>
      <c r="M217" s="2138">
        <v>35000</v>
      </c>
      <c r="N217" s="1961"/>
      <c r="O217" s="2211"/>
      <c r="P217" s="2211"/>
      <c r="Q217" s="2211"/>
      <c r="R217" s="2211"/>
    </row>
    <row r="218" spans="2:18" s="969" customFormat="1" ht="16.5" hidden="1" thickBot="1">
      <c r="B218" s="2120">
        <v>27</v>
      </c>
      <c r="C218" s="526">
        <v>41842</v>
      </c>
      <c r="D218" s="1121" t="s">
        <v>897</v>
      </c>
      <c r="E218" s="2086" t="s">
        <v>810</v>
      </c>
      <c r="F218" s="1993"/>
      <c r="G218" s="2138"/>
      <c r="H218" s="1062"/>
      <c r="I218" s="249">
        <f t="shared" si="18"/>
        <v>0</v>
      </c>
      <c r="J218" s="1993"/>
      <c r="K218" s="2138">
        <f t="shared" si="19"/>
        <v>0</v>
      </c>
      <c r="L218" s="249">
        <f t="shared" si="20"/>
        <v>0</v>
      </c>
      <c r="M218" s="2138">
        <v>35000</v>
      </c>
      <c r="N218" s="1961"/>
      <c r="O218" s="2211"/>
      <c r="P218" s="2211"/>
      <c r="Q218" s="2211"/>
      <c r="R218" s="2211"/>
    </row>
    <row r="219" spans="2:18" s="969" customFormat="1" ht="16.5" hidden="1" thickBot="1">
      <c r="B219" s="2143">
        <v>28</v>
      </c>
      <c r="C219" s="526">
        <v>41843</v>
      </c>
      <c r="D219" s="1024" t="s">
        <v>798</v>
      </c>
      <c r="E219" s="2086"/>
      <c r="F219" s="1993"/>
      <c r="G219" s="2138"/>
      <c r="H219" s="1062"/>
      <c r="I219" s="249">
        <f t="shared" si="18"/>
        <v>0</v>
      </c>
      <c r="J219" s="1993"/>
      <c r="K219" s="2138">
        <f t="shared" si="19"/>
        <v>0</v>
      </c>
      <c r="L219" s="249">
        <f t="shared" si="20"/>
        <v>0</v>
      </c>
      <c r="M219" s="2138">
        <v>35000</v>
      </c>
      <c r="N219" s="1961"/>
      <c r="O219" s="2211"/>
      <c r="P219" s="2211"/>
      <c r="Q219" s="2211"/>
      <c r="R219" s="2211"/>
    </row>
    <row r="220" spans="2:18" s="969" customFormat="1" ht="16.5" hidden="1" thickBot="1">
      <c r="B220" s="2143">
        <v>29</v>
      </c>
      <c r="C220" s="526">
        <v>41844</v>
      </c>
      <c r="D220" s="1024" t="s">
        <v>798</v>
      </c>
      <c r="E220" s="2086"/>
      <c r="F220" s="1993"/>
      <c r="G220" s="2138"/>
      <c r="H220" s="1062"/>
      <c r="I220" s="249">
        <f>H220*10000</f>
        <v>0</v>
      </c>
      <c r="J220" s="1993"/>
      <c r="K220" s="2138">
        <f>J220*15000</f>
        <v>0</v>
      </c>
      <c r="L220" s="249">
        <f>G220+I220+K220</f>
        <v>0</v>
      </c>
      <c r="M220" s="2138">
        <v>35000</v>
      </c>
      <c r="N220" s="1961"/>
      <c r="O220" s="2211"/>
      <c r="P220" s="2211"/>
      <c r="Q220" s="2211"/>
      <c r="R220" s="2211"/>
    </row>
    <row r="221" spans="2:18" s="969" customFormat="1" ht="16.5" hidden="1" thickBot="1">
      <c r="B221" s="959">
        <v>30</v>
      </c>
      <c r="C221" s="791">
        <v>41845</v>
      </c>
      <c r="D221" s="1468" t="s">
        <v>899</v>
      </c>
      <c r="E221" s="2090"/>
      <c r="F221" s="961"/>
      <c r="G221" s="980"/>
      <c r="H221" s="1066"/>
      <c r="I221" s="2077">
        <f>H221*10000</f>
        <v>0</v>
      </c>
      <c r="J221" s="961"/>
      <c r="K221" s="980">
        <f>J221*15000</f>
        <v>0</v>
      </c>
      <c r="L221" s="2077">
        <f>G221+I221+K221</f>
        <v>0</v>
      </c>
      <c r="M221" s="980"/>
      <c r="N221" s="1968"/>
      <c r="O221" s="2211"/>
      <c r="P221" s="2211"/>
      <c r="Q221" s="2211"/>
      <c r="R221" s="2211"/>
    </row>
    <row r="222" spans="2:18" ht="16.5" hidden="1" thickBot="1">
      <c r="B222" s="184">
        <v>1</v>
      </c>
      <c r="C222" s="108">
        <v>41846</v>
      </c>
      <c r="D222" s="1086" t="s">
        <v>899</v>
      </c>
      <c r="E222" s="2013"/>
      <c r="F222" s="2013"/>
      <c r="G222" s="615"/>
      <c r="H222" s="1060"/>
      <c r="I222" s="2204">
        <f t="shared" ref="I222:I237" si="21">H222*10000</f>
        <v>0</v>
      </c>
      <c r="J222" s="2013"/>
      <c r="K222" s="615">
        <f t="shared" ref="K222:K237" si="22">J222*15000</f>
        <v>0</v>
      </c>
      <c r="L222" s="2204">
        <f t="shared" ref="L222:L237" si="23">G222+I222+K222</f>
        <v>0</v>
      </c>
      <c r="M222" s="615"/>
      <c r="N222" s="2205"/>
    </row>
    <row r="223" spans="2:18" ht="16.5" hidden="1" thickBot="1">
      <c r="B223" s="2132">
        <v>2</v>
      </c>
      <c r="C223" s="1465">
        <v>41847</v>
      </c>
      <c r="D223" s="896" t="s">
        <v>899</v>
      </c>
      <c r="E223" s="1993"/>
      <c r="F223" s="1993"/>
      <c r="G223" s="2138"/>
      <c r="H223" s="1062"/>
      <c r="I223" s="249">
        <f t="shared" si="21"/>
        <v>0</v>
      </c>
      <c r="J223" s="1993"/>
      <c r="K223" s="2138">
        <f t="shared" si="22"/>
        <v>0</v>
      </c>
      <c r="L223" s="249">
        <f t="shared" si="23"/>
        <v>0</v>
      </c>
      <c r="M223" s="2138"/>
      <c r="N223" s="1961"/>
    </row>
    <row r="224" spans="2:18" ht="16.5" hidden="1" thickBot="1">
      <c r="B224" s="2132">
        <v>3</v>
      </c>
      <c r="C224" s="108">
        <v>41848</v>
      </c>
      <c r="D224" s="896" t="s">
        <v>899</v>
      </c>
      <c r="E224" s="1993"/>
      <c r="F224" s="1993"/>
      <c r="G224" s="2138"/>
      <c r="H224" s="1062"/>
      <c r="I224" s="249">
        <f t="shared" si="21"/>
        <v>0</v>
      </c>
      <c r="J224" s="1993"/>
      <c r="K224" s="2138">
        <f t="shared" si="22"/>
        <v>0</v>
      </c>
      <c r="L224" s="249">
        <f t="shared" si="23"/>
        <v>0</v>
      </c>
      <c r="M224" s="2138"/>
      <c r="N224" s="1961"/>
    </row>
    <row r="225" spans="2:14" ht="16.5" hidden="1" thickBot="1">
      <c r="B225" s="2132">
        <v>4</v>
      </c>
      <c r="C225" s="108">
        <v>41849</v>
      </c>
      <c r="D225" s="896" t="s">
        <v>899</v>
      </c>
      <c r="E225" s="2086"/>
      <c r="F225" s="1993"/>
      <c r="G225" s="2138"/>
      <c r="H225" s="1062"/>
      <c r="I225" s="249">
        <f t="shared" si="21"/>
        <v>0</v>
      </c>
      <c r="J225" s="1993"/>
      <c r="K225" s="2138">
        <f t="shared" si="22"/>
        <v>0</v>
      </c>
      <c r="L225" s="249">
        <f t="shared" si="23"/>
        <v>0</v>
      </c>
      <c r="M225" s="2138"/>
      <c r="N225" s="1961"/>
    </row>
    <row r="226" spans="2:14" ht="16.5" hidden="1" thickBot="1">
      <c r="B226" s="2132">
        <v>5</v>
      </c>
      <c r="C226" s="108">
        <v>41850</v>
      </c>
      <c r="D226" s="896" t="s">
        <v>899</v>
      </c>
      <c r="E226" s="2086"/>
      <c r="F226" s="1993"/>
      <c r="G226" s="2138"/>
      <c r="H226" s="1062"/>
      <c r="I226" s="249">
        <f t="shared" si="21"/>
        <v>0</v>
      </c>
      <c r="J226" s="1993"/>
      <c r="K226" s="2138">
        <f t="shared" si="22"/>
        <v>0</v>
      </c>
      <c r="L226" s="249">
        <f t="shared" si="23"/>
        <v>0</v>
      </c>
      <c r="M226" s="2138"/>
      <c r="N226" s="1961"/>
    </row>
    <row r="227" spans="2:14" ht="16.5" hidden="1" thickBot="1">
      <c r="B227" s="2132">
        <v>6</v>
      </c>
      <c r="C227" s="108">
        <v>41852</v>
      </c>
      <c r="D227" s="896" t="s">
        <v>899</v>
      </c>
      <c r="E227" s="2086"/>
      <c r="F227" s="1993"/>
      <c r="G227" s="2138"/>
      <c r="H227" s="1062"/>
      <c r="I227" s="249">
        <f t="shared" si="21"/>
        <v>0</v>
      </c>
      <c r="J227" s="1993"/>
      <c r="K227" s="2138">
        <f t="shared" si="22"/>
        <v>0</v>
      </c>
      <c r="L227" s="249">
        <f t="shared" si="23"/>
        <v>0</v>
      </c>
      <c r="M227" s="2138"/>
      <c r="N227" s="1961"/>
    </row>
    <row r="228" spans="2:14" ht="16.5" hidden="1" thickBot="1">
      <c r="B228" s="2132">
        <v>7</v>
      </c>
      <c r="C228" s="108">
        <v>41853</v>
      </c>
      <c r="D228" s="896" t="s">
        <v>899</v>
      </c>
      <c r="E228" s="2086"/>
      <c r="F228" s="1993"/>
      <c r="G228" s="2138"/>
      <c r="H228" s="1062"/>
      <c r="I228" s="249">
        <f t="shared" si="21"/>
        <v>0</v>
      </c>
      <c r="J228" s="1993"/>
      <c r="K228" s="2138">
        <f t="shared" si="22"/>
        <v>0</v>
      </c>
      <c r="L228" s="249">
        <f t="shared" si="23"/>
        <v>0</v>
      </c>
      <c r="M228" s="2138"/>
      <c r="N228" s="1961"/>
    </row>
    <row r="229" spans="2:14" ht="16.5" hidden="1" thickBot="1">
      <c r="B229" s="2165">
        <v>8</v>
      </c>
      <c r="C229" s="1465">
        <v>41854</v>
      </c>
      <c r="D229" s="896" t="s">
        <v>899</v>
      </c>
      <c r="E229" s="2086"/>
      <c r="F229" s="1993"/>
      <c r="G229" s="2138"/>
      <c r="H229" s="1062"/>
      <c r="I229" s="249">
        <f t="shared" si="21"/>
        <v>0</v>
      </c>
      <c r="J229" s="1993"/>
      <c r="K229" s="2138">
        <f t="shared" si="22"/>
        <v>0</v>
      </c>
      <c r="L229" s="249">
        <f t="shared" si="23"/>
        <v>0</v>
      </c>
      <c r="M229" s="2138"/>
      <c r="N229" s="1961"/>
    </row>
    <row r="230" spans="2:14" ht="16.5" hidden="1" thickBot="1">
      <c r="B230" s="2132">
        <v>9</v>
      </c>
      <c r="C230" s="108">
        <v>41855</v>
      </c>
      <c r="D230" s="896" t="s">
        <v>899</v>
      </c>
      <c r="E230" s="2086"/>
      <c r="F230" s="1993"/>
      <c r="G230" s="2138"/>
      <c r="H230" s="1062"/>
      <c r="I230" s="249">
        <f t="shared" si="21"/>
        <v>0</v>
      </c>
      <c r="J230" s="1993"/>
      <c r="K230" s="2138">
        <f t="shared" si="22"/>
        <v>0</v>
      </c>
      <c r="L230" s="249">
        <f t="shared" si="23"/>
        <v>0</v>
      </c>
      <c r="M230" s="2138"/>
      <c r="N230" s="1961"/>
    </row>
    <row r="231" spans="2:14" ht="16.5" hidden="1" thickBot="1">
      <c r="B231" s="2132">
        <v>10</v>
      </c>
      <c r="C231" s="108">
        <v>41856</v>
      </c>
      <c r="D231" s="896" t="s">
        <v>899</v>
      </c>
      <c r="E231" s="2086"/>
      <c r="F231" s="1993"/>
      <c r="G231" s="2138"/>
      <c r="H231" s="1062"/>
      <c r="I231" s="249">
        <f t="shared" si="21"/>
        <v>0</v>
      </c>
      <c r="J231" s="1993"/>
      <c r="K231" s="2138">
        <f t="shared" si="22"/>
        <v>0</v>
      </c>
      <c r="L231" s="249">
        <f t="shared" si="23"/>
        <v>0</v>
      </c>
      <c r="M231" s="2138"/>
      <c r="N231" s="1961"/>
    </row>
    <row r="232" spans="2:14" ht="16.5" hidden="1" thickBot="1">
      <c r="B232" s="2132">
        <v>11</v>
      </c>
      <c r="C232" s="108">
        <v>41857</v>
      </c>
      <c r="D232" s="896" t="s">
        <v>899</v>
      </c>
      <c r="E232" s="2086"/>
      <c r="F232" s="1993"/>
      <c r="G232" s="2138"/>
      <c r="H232" s="1062"/>
      <c r="I232" s="249">
        <f t="shared" si="21"/>
        <v>0</v>
      </c>
      <c r="J232" s="1993"/>
      <c r="K232" s="2138">
        <f t="shared" si="22"/>
        <v>0</v>
      </c>
      <c r="L232" s="249">
        <f t="shared" si="23"/>
        <v>0</v>
      </c>
      <c r="M232" s="2138"/>
      <c r="N232" s="1961"/>
    </row>
    <row r="233" spans="2:14" ht="16.5" hidden="1" thickBot="1">
      <c r="B233" s="2132">
        <v>12</v>
      </c>
      <c r="C233" s="108">
        <v>41858</v>
      </c>
      <c r="D233" s="896" t="s">
        <v>899</v>
      </c>
      <c r="E233" s="2086"/>
      <c r="F233" s="1993"/>
      <c r="G233" s="2138"/>
      <c r="H233" s="1062"/>
      <c r="I233" s="249">
        <f t="shared" si="21"/>
        <v>0</v>
      </c>
      <c r="J233" s="1993"/>
      <c r="K233" s="2138">
        <f t="shared" si="22"/>
        <v>0</v>
      </c>
      <c r="L233" s="249">
        <f t="shared" si="23"/>
        <v>0</v>
      </c>
      <c r="M233" s="2138"/>
      <c r="N233" s="1961"/>
    </row>
    <row r="234" spans="2:14" ht="16.5" hidden="1" thickBot="1">
      <c r="B234" s="2132">
        <v>13</v>
      </c>
      <c r="C234" s="108">
        <v>41859</v>
      </c>
      <c r="D234" s="1121" t="s">
        <v>1025</v>
      </c>
      <c r="E234" s="2086" t="s">
        <v>810</v>
      </c>
      <c r="F234" s="1993"/>
      <c r="G234" s="2138"/>
      <c r="H234" s="1062"/>
      <c r="I234" s="249">
        <f t="shared" si="21"/>
        <v>0</v>
      </c>
      <c r="J234" s="1993"/>
      <c r="K234" s="2138">
        <f t="shared" si="22"/>
        <v>0</v>
      </c>
      <c r="L234" s="249">
        <f t="shared" si="23"/>
        <v>0</v>
      </c>
      <c r="M234" s="2138">
        <v>35000</v>
      </c>
      <c r="N234" s="1961"/>
    </row>
    <row r="235" spans="2:14" ht="16.5" hidden="1" thickBot="1">
      <c r="B235" s="2132">
        <v>14</v>
      </c>
      <c r="C235" s="108">
        <v>41860</v>
      </c>
      <c r="D235" s="1121" t="s">
        <v>1026</v>
      </c>
      <c r="E235" s="2086" t="s">
        <v>810</v>
      </c>
      <c r="F235" s="1993"/>
      <c r="G235" s="2138"/>
      <c r="H235" s="1062"/>
      <c r="I235" s="249">
        <f t="shared" si="21"/>
        <v>0</v>
      </c>
      <c r="J235" s="1993"/>
      <c r="K235" s="2138">
        <f t="shared" si="22"/>
        <v>0</v>
      </c>
      <c r="L235" s="249">
        <f t="shared" si="23"/>
        <v>0</v>
      </c>
      <c r="M235" s="2138">
        <v>35000</v>
      </c>
      <c r="N235" s="1961"/>
    </row>
    <row r="236" spans="2:14" ht="16.5" hidden="1" thickBot="1">
      <c r="B236" s="2134">
        <v>15</v>
      </c>
      <c r="C236" s="104">
        <v>41861</v>
      </c>
      <c r="D236" s="1121" t="s">
        <v>1027</v>
      </c>
      <c r="E236" s="2086" t="s">
        <v>810</v>
      </c>
      <c r="F236" s="1993"/>
      <c r="G236" s="2138"/>
      <c r="H236" s="1062">
        <v>5</v>
      </c>
      <c r="I236" s="249">
        <f>H236*10000</f>
        <v>50000</v>
      </c>
      <c r="J236" s="1993"/>
      <c r="K236" s="2138">
        <f>J236*15000</f>
        <v>0</v>
      </c>
      <c r="L236" s="249">
        <f>G236+I236+K236</f>
        <v>50000</v>
      </c>
      <c r="M236" s="2138">
        <v>35000</v>
      </c>
      <c r="N236" s="1961"/>
    </row>
    <row r="237" spans="2:14" ht="16.5" hidden="1" thickBot="1">
      <c r="B237" s="2132">
        <v>16</v>
      </c>
      <c r="C237" s="108">
        <v>41862</v>
      </c>
      <c r="D237" s="1121" t="s">
        <v>1013</v>
      </c>
      <c r="E237" s="2086" t="s">
        <v>810</v>
      </c>
      <c r="F237" s="1993"/>
      <c r="G237" s="2138"/>
      <c r="H237" s="1062"/>
      <c r="I237" s="249">
        <f t="shared" si="21"/>
        <v>0</v>
      </c>
      <c r="J237" s="1993"/>
      <c r="K237" s="2138">
        <f t="shared" si="22"/>
        <v>0</v>
      </c>
      <c r="L237" s="249">
        <f t="shared" si="23"/>
        <v>0</v>
      </c>
      <c r="M237" s="2138">
        <v>35000</v>
      </c>
      <c r="N237" s="1961"/>
    </row>
    <row r="238" spans="2:14" ht="16.5" hidden="1" thickBot="1">
      <c r="B238" s="2132">
        <v>17</v>
      </c>
      <c r="C238" s="108">
        <v>41863</v>
      </c>
      <c r="D238" s="1121" t="s">
        <v>1014</v>
      </c>
      <c r="E238" s="2086" t="s">
        <v>810</v>
      </c>
      <c r="F238" s="1993"/>
      <c r="G238" s="2138"/>
      <c r="H238" s="1062"/>
      <c r="I238" s="249">
        <f>H238*10000</f>
        <v>0</v>
      </c>
      <c r="J238" s="1993"/>
      <c r="K238" s="2138">
        <f>J238*15000</f>
        <v>0</v>
      </c>
      <c r="L238" s="249">
        <f>G238+I238+K238</f>
        <v>0</v>
      </c>
      <c r="M238" s="2138">
        <v>35000</v>
      </c>
      <c r="N238" s="1961"/>
    </row>
    <row r="239" spans="2:14" ht="16.5" hidden="1" thickBot="1">
      <c r="B239" s="3153">
        <v>18</v>
      </c>
      <c r="C239" s="108">
        <v>41864</v>
      </c>
      <c r="D239" s="1121" t="s">
        <v>1015</v>
      </c>
      <c r="E239" s="2086" t="s">
        <v>810</v>
      </c>
      <c r="F239" s="1993"/>
      <c r="G239" s="2138"/>
      <c r="H239" s="1062">
        <v>1</v>
      </c>
      <c r="I239" s="249">
        <f>H239*10000</f>
        <v>10000</v>
      </c>
      <c r="J239" s="1993"/>
      <c r="K239" s="2138">
        <f>J239*15000</f>
        <v>0</v>
      </c>
      <c r="L239" s="249">
        <f>G239+I239+K239</f>
        <v>10000</v>
      </c>
      <c r="M239" s="3054">
        <v>35000</v>
      </c>
      <c r="N239" s="1961"/>
    </row>
    <row r="240" spans="2:14" ht="16.5" hidden="1" thickBot="1">
      <c r="B240" s="3154"/>
      <c r="C240" s="108">
        <v>41864</v>
      </c>
      <c r="D240" s="3" t="s">
        <v>965</v>
      </c>
      <c r="E240" s="2086" t="s">
        <v>810</v>
      </c>
      <c r="F240" s="2137" t="s">
        <v>1016</v>
      </c>
      <c r="G240" s="2138">
        <v>5000</v>
      </c>
      <c r="H240" s="1062"/>
      <c r="I240" s="249">
        <f t="shared" ref="I240:I253" si="24">H240*10000</f>
        <v>0</v>
      </c>
      <c r="J240" s="1993"/>
      <c r="K240" s="2138">
        <f t="shared" ref="K240:K253" si="25">J240*15000</f>
        <v>0</v>
      </c>
      <c r="L240" s="249">
        <f t="shared" ref="L240:L253" si="26">G240+I240+K240</f>
        <v>5000</v>
      </c>
      <c r="M240" s="3055"/>
      <c r="N240" s="1961"/>
    </row>
    <row r="241" spans="2:18" ht="16.5" hidden="1" thickBot="1">
      <c r="B241" s="2132">
        <v>19</v>
      </c>
      <c r="C241" s="108">
        <v>41865</v>
      </c>
      <c r="D241" s="1121" t="s">
        <v>1015</v>
      </c>
      <c r="E241" s="2086" t="s">
        <v>810</v>
      </c>
      <c r="F241" s="1993"/>
      <c r="G241" s="2138"/>
      <c r="H241" s="1062">
        <v>1</v>
      </c>
      <c r="I241" s="249">
        <f t="shared" si="24"/>
        <v>10000</v>
      </c>
      <c r="J241" s="1993"/>
      <c r="K241" s="2138">
        <f t="shared" si="25"/>
        <v>0</v>
      </c>
      <c r="L241" s="249">
        <f t="shared" si="26"/>
        <v>10000</v>
      </c>
      <c r="M241" s="2138">
        <v>35000</v>
      </c>
      <c r="N241" s="1961"/>
    </row>
    <row r="242" spans="2:18" ht="16.5" hidden="1" thickBot="1">
      <c r="B242" s="2132">
        <v>20</v>
      </c>
      <c r="C242" s="108">
        <v>41866</v>
      </c>
      <c r="D242" s="1121" t="s">
        <v>1015</v>
      </c>
      <c r="E242" s="2086" t="s">
        <v>810</v>
      </c>
      <c r="F242" s="1993"/>
      <c r="G242" s="2138"/>
      <c r="H242" s="1062">
        <v>1</v>
      </c>
      <c r="I242" s="249">
        <f t="shared" si="24"/>
        <v>10000</v>
      </c>
      <c r="J242" s="1993"/>
      <c r="K242" s="2138">
        <f t="shared" si="25"/>
        <v>0</v>
      </c>
      <c r="L242" s="249">
        <f t="shared" si="26"/>
        <v>10000</v>
      </c>
      <c r="M242" s="2138">
        <v>35000</v>
      </c>
      <c r="N242" s="1961"/>
    </row>
    <row r="243" spans="2:18" ht="16.5" hidden="1" thickBot="1">
      <c r="B243" s="2132">
        <v>21</v>
      </c>
      <c r="C243" s="108">
        <v>41867</v>
      </c>
      <c r="D243" s="1121" t="s">
        <v>1015</v>
      </c>
      <c r="E243" s="2086" t="s">
        <v>810</v>
      </c>
      <c r="F243" s="1993"/>
      <c r="G243" s="2138"/>
      <c r="H243" s="1062">
        <v>1</v>
      </c>
      <c r="I243" s="249">
        <f t="shared" si="24"/>
        <v>10000</v>
      </c>
      <c r="J243" s="1993"/>
      <c r="K243" s="2138">
        <f t="shared" si="25"/>
        <v>0</v>
      </c>
      <c r="L243" s="249">
        <f t="shared" si="26"/>
        <v>10000</v>
      </c>
      <c r="M243" s="2138">
        <v>35000</v>
      </c>
      <c r="N243" s="1961"/>
    </row>
    <row r="244" spans="2:18" ht="16.5" hidden="1" thickBot="1">
      <c r="B244" s="2165">
        <v>22</v>
      </c>
      <c r="C244" s="104">
        <v>41868</v>
      </c>
      <c r="D244" s="1121" t="s">
        <v>1015</v>
      </c>
      <c r="E244" s="2086" t="s">
        <v>810</v>
      </c>
      <c r="F244" s="1993"/>
      <c r="G244" s="2138"/>
      <c r="H244" s="1062">
        <v>6</v>
      </c>
      <c r="I244" s="249">
        <f t="shared" si="24"/>
        <v>60000</v>
      </c>
      <c r="J244" s="1993"/>
      <c r="K244" s="2138">
        <f t="shared" si="25"/>
        <v>0</v>
      </c>
      <c r="L244" s="249">
        <f t="shared" si="26"/>
        <v>60000</v>
      </c>
      <c r="M244" s="2138">
        <v>35000</v>
      </c>
      <c r="N244" s="1961"/>
    </row>
    <row r="245" spans="2:18" ht="16.5" hidden="1" thickBot="1">
      <c r="B245" s="2132">
        <v>23</v>
      </c>
      <c r="C245" s="108">
        <v>41869</v>
      </c>
      <c r="D245" s="1121" t="s">
        <v>1015</v>
      </c>
      <c r="E245" s="2086" t="s">
        <v>810</v>
      </c>
      <c r="F245" s="1993"/>
      <c r="G245" s="2138"/>
      <c r="H245" s="1062"/>
      <c r="I245" s="249">
        <f t="shared" si="24"/>
        <v>0</v>
      </c>
      <c r="J245" s="1993"/>
      <c r="K245" s="2138">
        <f t="shared" si="25"/>
        <v>0</v>
      </c>
      <c r="L245" s="249">
        <f t="shared" si="26"/>
        <v>0</v>
      </c>
      <c r="M245" s="2138">
        <v>35000</v>
      </c>
      <c r="N245" s="1961"/>
    </row>
    <row r="246" spans="2:18" ht="16.5" hidden="1" thickBot="1">
      <c r="B246" s="3153">
        <v>24</v>
      </c>
      <c r="C246" s="108">
        <v>41870</v>
      </c>
      <c r="D246" s="3" t="s">
        <v>965</v>
      </c>
      <c r="E246" s="2086" t="s">
        <v>810</v>
      </c>
      <c r="F246" s="2137" t="s">
        <v>1017</v>
      </c>
      <c r="G246" s="2138">
        <v>10000</v>
      </c>
      <c r="H246" s="1062"/>
      <c r="I246" s="249">
        <f>H246*10000</f>
        <v>0</v>
      </c>
      <c r="J246" s="1993"/>
      <c r="K246" s="2138">
        <f>J246*15000</f>
        <v>0</v>
      </c>
      <c r="L246" s="249">
        <f>G246+I246+K246</f>
        <v>10000</v>
      </c>
      <c r="M246" s="3054">
        <v>35000</v>
      </c>
      <c r="N246" s="1961"/>
    </row>
    <row r="247" spans="2:18" ht="16.5" hidden="1" thickBot="1">
      <c r="B247" s="3154"/>
      <c r="C247" s="108">
        <v>41870</v>
      </c>
      <c r="D247" s="1121" t="s">
        <v>1018</v>
      </c>
      <c r="E247" s="2086" t="s">
        <v>810</v>
      </c>
      <c r="F247" s="1993"/>
      <c r="G247" s="2138"/>
      <c r="H247" s="1062"/>
      <c r="I247" s="249">
        <f t="shared" si="24"/>
        <v>0</v>
      </c>
      <c r="J247" s="1993"/>
      <c r="K247" s="2138">
        <f t="shared" si="25"/>
        <v>0</v>
      </c>
      <c r="L247" s="249">
        <f t="shared" si="26"/>
        <v>0</v>
      </c>
      <c r="M247" s="3055"/>
      <c r="N247" s="1961"/>
    </row>
    <row r="248" spans="2:18" ht="16.5" hidden="1" thickBot="1">
      <c r="B248" s="3153">
        <v>25</v>
      </c>
      <c r="C248" s="108">
        <v>41871</v>
      </c>
      <c r="D248" s="3" t="s">
        <v>965</v>
      </c>
      <c r="E248" s="2086" t="s">
        <v>810</v>
      </c>
      <c r="F248" s="2137" t="s">
        <v>1016</v>
      </c>
      <c r="G248" s="2138">
        <v>5000</v>
      </c>
      <c r="H248" s="1062"/>
      <c r="I248" s="249">
        <f>H248*10000</f>
        <v>0</v>
      </c>
      <c r="J248" s="1993"/>
      <c r="K248" s="2138">
        <f>J248*15000</f>
        <v>0</v>
      </c>
      <c r="L248" s="249">
        <f>G248+I248+K248</f>
        <v>5000</v>
      </c>
      <c r="M248" s="3054">
        <v>35000</v>
      </c>
      <c r="N248" s="1961"/>
    </row>
    <row r="249" spans="2:18" ht="16.5" hidden="1" thickBot="1">
      <c r="B249" s="3154"/>
      <c r="C249" s="108">
        <v>41871</v>
      </c>
      <c r="D249" s="1121" t="s">
        <v>1015</v>
      </c>
      <c r="E249" s="2086" t="s">
        <v>810</v>
      </c>
      <c r="F249" s="1993"/>
      <c r="G249" s="2138"/>
      <c r="H249" s="1062"/>
      <c r="I249" s="249">
        <f t="shared" si="24"/>
        <v>0</v>
      </c>
      <c r="J249" s="1993"/>
      <c r="K249" s="2138">
        <f t="shared" si="25"/>
        <v>0</v>
      </c>
      <c r="L249" s="249">
        <f t="shared" si="26"/>
        <v>0</v>
      </c>
      <c r="M249" s="3055"/>
      <c r="N249" s="1961"/>
    </row>
    <row r="250" spans="2:18" ht="16.5" hidden="1" thickBot="1">
      <c r="B250" s="2132">
        <v>26</v>
      </c>
      <c r="C250" s="108">
        <v>41872</v>
      </c>
      <c r="D250" s="1024" t="s">
        <v>1028</v>
      </c>
      <c r="E250" s="2086"/>
      <c r="F250" s="1993"/>
      <c r="G250" s="2138"/>
      <c r="H250" s="1062"/>
      <c r="I250" s="249">
        <f t="shared" si="24"/>
        <v>0</v>
      </c>
      <c r="J250" s="1993"/>
      <c r="K250" s="2138">
        <f t="shared" si="25"/>
        <v>0</v>
      </c>
      <c r="L250" s="249">
        <f t="shared" si="26"/>
        <v>0</v>
      </c>
      <c r="M250" s="2138">
        <v>35000</v>
      </c>
      <c r="N250" s="1961"/>
    </row>
    <row r="251" spans="2:18" ht="16.5" hidden="1" thickBot="1">
      <c r="B251" s="2132">
        <v>27</v>
      </c>
      <c r="C251" s="108">
        <v>41873</v>
      </c>
      <c r="D251" s="1121" t="s">
        <v>1019</v>
      </c>
      <c r="E251" s="2086" t="s">
        <v>810</v>
      </c>
      <c r="F251" s="1993"/>
      <c r="G251" s="2138"/>
      <c r="H251" s="1062">
        <v>1</v>
      </c>
      <c r="I251" s="249">
        <f t="shared" si="24"/>
        <v>10000</v>
      </c>
      <c r="J251" s="1993"/>
      <c r="K251" s="2138">
        <f t="shared" si="25"/>
        <v>0</v>
      </c>
      <c r="L251" s="249">
        <f t="shared" si="26"/>
        <v>10000</v>
      </c>
      <c r="M251" s="2138">
        <v>35000</v>
      </c>
      <c r="N251" s="1961"/>
    </row>
    <row r="252" spans="2:18" ht="16.5" hidden="1" thickBot="1">
      <c r="B252" s="2131">
        <v>28</v>
      </c>
      <c r="C252" s="108">
        <v>41874</v>
      </c>
      <c r="D252" s="1121" t="s">
        <v>1029</v>
      </c>
      <c r="E252" s="2086" t="s">
        <v>810</v>
      </c>
      <c r="F252" s="1993"/>
      <c r="G252" s="2138"/>
      <c r="H252" s="1062">
        <v>1</v>
      </c>
      <c r="I252" s="249">
        <f>H252*10000</f>
        <v>10000</v>
      </c>
      <c r="J252" s="1993"/>
      <c r="K252" s="2138">
        <f>J252*15000</f>
        <v>0</v>
      </c>
      <c r="L252" s="249">
        <f>G252+I252+K252</f>
        <v>10000</v>
      </c>
      <c r="M252" s="2138">
        <v>35000</v>
      </c>
      <c r="N252" s="1961"/>
    </row>
    <row r="253" spans="2:18" ht="16.5" hidden="1" thickBot="1">
      <c r="B253" s="2134">
        <v>29</v>
      </c>
      <c r="C253" s="104">
        <v>41875</v>
      </c>
      <c r="D253" s="1121" t="s">
        <v>1020</v>
      </c>
      <c r="E253" s="2086" t="s">
        <v>984</v>
      </c>
      <c r="F253" s="1993"/>
      <c r="G253" s="2138"/>
      <c r="H253" s="1062">
        <v>5</v>
      </c>
      <c r="I253" s="249">
        <f t="shared" si="24"/>
        <v>50000</v>
      </c>
      <c r="J253" s="1993"/>
      <c r="K253" s="2138">
        <f t="shared" si="25"/>
        <v>0</v>
      </c>
      <c r="L253" s="249">
        <f t="shared" si="26"/>
        <v>50000</v>
      </c>
      <c r="M253" s="2138">
        <v>35000</v>
      </c>
      <c r="N253" s="1961"/>
    </row>
    <row r="254" spans="2:18" ht="16.5" hidden="1" thickBot="1">
      <c r="B254" s="2133">
        <v>30</v>
      </c>
      <c r="C254" s="152">
        <v>41876</v>
      </c>
      <c r="D254" s="2091" t="s">
        <v>1020</v>
      </c>
      <c r="E254" s="2090" t="s">
        <v>984</v>
      </c>
      <c r="F254" s="961"/>
      <c r="G254" s="980"/>
      <c r="H254" s="1066">
        <v>1</v>
      </c>
      <c r="I254" s="2077">
        <f>H254*10000</f>
        <v>10000</v>
      </c>
      <c r="J254" s="961"/>
      <c r="K254" s="980">
        <f>J254*15000</f>
        <v>0</v>
      </c>
      <c r="L254" s="2077">
        <f>G254+I254+K254</f>
        <v>10000</v>
      </c>
      <c r="M254" s="980">
        <v>35000</v>
      </c>
      <c r="N254" s="1968"/>
    </row>
    <row r="255" spans="2:18" s="1220" customFormat="1" ht="16.5" hidden="1" thickBot="1">
      <c r="B255" s="2219">
        <v>1</v>
      </c>
      <c r="C255" s="769">
        <v>41877</v>
      </c>
      <c r="D255" s="2250" t="s">
        <v>1020</v>
      </c>
      <c r="E255" s="2251" t="s">
        <v>984</v>
      </c>
      <c r="F255" s="2251"/>
      <c r="G255" s="198"/>
      <c r="H255" s="2252">
        <v>2</v>
      </c>
      <c r="I255" s="804">
        <f t="shared" ref="I255:I268" si="27">H255*10000</f>
        <v>20000</v>
      </c>
      <c r="J255" s="2251"/>
      <c r="K255" s="198">
        <f t="shared" ref="K255:K268" si="28">J255*15000</f>
        <v>0</v>
      </c>
      <c r="L255" s="804">
        <f t="shared" ref="L255:L268" si="29">G255+I255+K255</f>
        <v>20000</v>
      </c>
      <c r="M255" s="198">
        <v>35000</v>
      </c>
      <c r="N255" s="2253"/>
      <c r="O255" s="2227"/>
      <c r="P255" s="2227"/>
      <c r="Q255" s="2227"/>
      <c r="R255" s="2227"/>
    </row>
    <row r="256" spans="2:18" s="1220" customFormat="1" ht="16.5" hidden="1" thickBot="1">
      <c r="B256" s="2217">
        <v>2</v>
      </c>
      <c r="C256" s="526">
        <v>41878</v>
      </c>
      <c r="D256" s="1276" t="s">
        <v>1062</v>
      </c>
      <c r="E256" s="144"/>
      <c r="F256" s="144"/>
      <c r="G256" s="149"/>
      <c r="H256" s="2254"/>
      <c r="I256" s="77">
        <f t="shared" si="27"/>
        <v>0</v>
      </c>
      <c r="J256" s="144"/>
      <c r="K256" s="149">
        <f t="shared" si="28"/>
        <v>0</v>
      </c>
      <c r="L256" s="77">
        <f t="shared" si="29"/>
        <v>0</v>
      </c>
      <c r="M256" s="149">
        <v>35000</v>
      </c>
      <c r="N256" s="2255"/>
      <c r="O256" s="2227"/>
      <c r="P256" s="2227"/>
      <c r="Q256" s="2227"/>
      <c r="R256" s="2227"/>
    </row>
    <row r="257" spans="2:18" s="1220" customFormat="1" ht="16.5" hidden="1" thickBot="1">
      <c r="B257" s="2217">
        <v>3</v>
      </c>
      <c r="C257" s="526">
        <v>41879</v>
      </c>
      <c r="D257" s="1401" t="s">
        <v>1020</v>
      </c>
      <c r="E257" s="2218" t="s">
        <v>984</v>
      </c>
      <c r="F257" s="144"/>
      <c r="G257" s="149"/>
      <c r="H257" s="2254"/>
      <c r="I257" s="77">
        <f t="shared" si="27"/>
        <v>0</v>
      </c>
      <c r="J257" s="144"/>
      <c r="K257" s="149">
        <f t="shared" si="28"/>
        <v>0</v>
      </c>
      <c r="L257" s="77">
        <f t="shared" si="29"/>
        <v>0</v>
      </c>
      <c r="M257" s="2282">
        <v>35000</v>
      </c>
      <c r="N257" s="2255"/>
      <c r="O257" s="2227"/>
      <c r="P257" s="2227"/>
      <c r="Q257" s="2227"/>
      <c r="R257" s="2227"/>
    </row>
    <row r="258" spans="2:18" s="1220" customFormat="1" ht="16.5" hidden="1" thickBot="1">
      <c r="B258" s="2217">
        <v>4</v>
      </c>
      <c r="C258" s="526">
        <v>41880</v>
      </c>
      <c r="D258" s="1401" t="s">
        <v>1063</v>
      </c>
      <c r="E258" s="2218" t="s">
        <v>984</v>
      </c>
      <c r="F258" s="144"/>
      <c r="G258" s="149"/>
      <c r="H258" s="2254"/>
      <c r="I258" s="77">
        <f t="shared" si="27"/>
        <v>0</v>
      </c>
      <c r="J258" s="144"/>
      <c r="K258" s="149">
        <f t="shared" si="28"/>
        <v>0</v>
      </c>
      <c r="L258" s="77">
        <f t="shared" si="29"/>
        <v>0</v>
      </c>
      <c r="M258" s="2282">
        <v>35000</v>
      </c>
      <c r="N258" s="2255"/>
      <c r="O258" s="2227"/>
      <c r="P258" s="2227"/>
      <c r="Q258" s="2227"/>
      <c r="R258" s="2227"/>
    </row>
    <row r="259" spans="2:18" s="1220" customFormat="1" ht="16.5" hidden="1" thickBot="1">
      <c r="B259" s="2217">
        <v>5</v>
      </c>
      <c r="C259" s="526">
        <v>41881</v>
      </c>
      <c r="D259" s="1401" t="s">
        <v>1020</v>
      </c>
      <c r="E259" s="2218" t="s">
        <v>984</v>
      </c>
      <c r="F259" s="144"/>
      <c r="G259" s="149"/>
      <c r="H259" s="2254">
        <v>2</v>
      </c>
      <c r="I259" s="77">
        <f t="shared" si="27"/>
        <v>20000</v>
      </c>
      <c r="J259" s="144"/>
      <c r="K259" s="149">
        <f t="shared" si="28"/>
        <v>0</v>
      </c>
      <c r="L259" s="77">
        <f t="shared" si="29"/>
        <v>20000</v>
      </c>
      <c r="M259" s="2282">
        <v>35000</v>
      </c>
      <c r="N259" s="2255"/>
      <c r="O259" s="2227"/>
      <c r="P259" s="2227"/>
      <c r="Q259" s="2227"/>
      <c r="R259" s="2227"/>
    </row>
    <row r="260" spans="2:18" s="1220" customFormat="1" ht="16.5" hidden="1" thickBot="1">
      <c r="B260" s="386">
        <v>6</v>
      </c>
      <c r="C260" s="387">
        <v>41882</v>
      </c>
      <c r="D260" s="1401" t="s">
        <v>1020</v>
      </c>
      <c r="E260" s="2218" t="s">
        <v>984</v>
      </c>
      <c r="F260" s="144"/>
      <c r="G260" s="149"/>
      <c r="H260" s="2254">
        <v>9</v>
      </c>
      <c r="I260" s="77">
        <f t="shared" si="27"/>
        <v>90000</v>
      </c>
      <c r="J260" s="144"/>
      <c r="K260" s="149">
        <f t="shared" si="28"/>
        <v>0</v>
      </c>
      <c r="L260" s="77">
        <f t="shared" si="29"/>
        <v>90000</v>
      </c>
      <c r="M260" s="2282">
        <v>35000</v>
      </c>
      <c r="N260" s="2255"/>
      <c r="O260" s="2227"/>
      <c r="P260" s="2227"/>
      <c r="Q260" s="2227"/>
      <c r="R260" s="2227"/>
    </row>
    <row r="261" spans="2:18" s="1220" customFormat="1" ht="16.5" hidden="1" thickBot="1">
      <c r="B261" s="2217">
        <v>7</v>
      </c>
      <c r="C261" s="526">
        <v>41883</v>
      </c>
      <c r="D261" s="1401" t="s">
        <v>1020</v>
      </c>
      <c r="E261" s="2218" t="s">
        <v>984</v>
      </c>
      <c r="F261" s="144"/>
      <c r="G261" s="149"/>
      <c r="H261" s="2254">
        <v>5</v>
      </c>
      <c r="I261" s="77">
        <f t="shared" si="27"/>
        <v>50000</v>
      </c>
      <c r="J261" s="144"/>
      <c r="K261" s="149">
        <f t="shared" si="28"/>
        <v>0</v>
      </c>
      <c r="L261" s="77">
        <f t="shared" si="29"/>
        <v>50000</v>
      </c>
      <c r="M261" s="2282">
        <v>35000</v>
      </c>
      <c r="N261" s="2255"/>
      <c r="O261" s="2227"/>
      <c r="P261" s="2227"/>
      <c r="Q261" s="2227"/>
      <c r="R261" s="2227"/>
    </row>
    <row r="262" spans="2:18" s="1220" customFormat="1" ht="16.5" hidden="1" thickBot="1">
      <c r="B262" s="2217">
        <v>8</v>
      </c>
      <c r="C262" s="526">
        <v>41884</v>
      </c>
      <c r="D262" s="1401" t="s">
        <v>1064</v>
      </c>
      <c r="E262" s="2218" t="s">
        <v>984</v>
      </c>
      <c r="F262" s="144"/>
      <c r="G262" s="149"/>
      <c r="H262" s="2254">
        <v>1</v>
      </c>
      <c r="I262" s="77">
        <f t="shared" si="27"/>
        <v>10000</v>
      </c>
      <c r="J262" s="144"/>
      <c r="K262" s="149">
        <f t="shared" si="28"/>
        <v>0</v>
      </c>
      <c r="L262" s="77">
        <f t="shared" si="29"/>
        <v>10000</v>
      </c>
      <c r="M262" s="2282">
        <v>35000</v>
      </c>
      <c r="N262" s="2255"/>
      <c r="O262" s="2227"/>
      <c r="P262" s="2227"/>
      <c r="Q262" s="2227"/>
      <c r="R262" s="2227"/>
    </row>
    <row r="263" spans="2:18" s="1220" customFormat="1" ht="16.5" hidden="1" thickBot="1">
      <c r="B263" s="2217">
        <v>9</v>
      </c>
      <c r="C263" s="526">
        <v>41885</v>
      </c>
      <c r="D263" s="1401" t="s">
        <v>1020</v>
      </c>
      <c r="E263" s="2218" t="s">
        <v>984</v>
      </c>
      <c r="F263" s="144"/>
      <c r="G263" s="149"/>
      <c r="H263" s="2254">
        <v>2</v>
      </c>
      <c r="I263" s="77">
        <f t="shared" si="27"/>
        <v>20000</v>
      </c>
      <c r="J263" s="144"/>
      <c r="K263" s="149">
        <f t="shared" si="28"/>
        <v>0</v>
      </c>
      <c r="L263" s="77">
        <f t="shared" si="29"/>
        <v>20000</v>
      </c>
      <c r="M263" s="2282">
        <v>35000</v>
      </c>
      <c r="N263" s="2255"/>
      <c r="O263" s="2227"/>
      <c r="P263" s="2227"/>
      <c r="Q263" s="2227"/>
      <c r="R263" s="2227"/>
    </row>
    <row r="264" spans="2:18" s="1220" customFormat="1" ht="16.5" hidden="1" thickBot="1">
      <c r="B264" s="2217">
        <v>10</v>
      </c>
      <c r="C264" s="526">
        <v>41886</v>
      </c>
      <c r="D264" s="1401" t="s">
        <v>1020</v>
      </c>
      <c r="E264" s="2218" t="s">
        <v>984</v>
      </c>
      <c r="F264" s="144"/>
      <c r="G264" s="149"/>
      <c r="H264" s="2254">
        <v>4</v>
      </c>
      <c r="I264" s="77">
        <f t="shared" si="27"/>
        <v>40000</v>
      </c>
      <c r="J264" s="144"/>
      <c r="K264" s="149">
        <f t="shared" si="28"/>
        <v>0</v>
      </c>
      <c r="L264" s="77">
        <f t="shared" si="29"/>
        <v>40000</v>
      </c>
      <c r="M264" s="2282">
        <v>35000</v>
      </c>
      <c r="N264" s="2255"/>
      <c r="O264" s="2227"/>
      <c r="P264" s="2227"/>
      <c r="Q264" s="2227"/>
      <c r="R264" s="2227"/>
    </row>
    <row r="265" spans="2:18" s="1220" customFormat="1" ht="16.5" hidden="1" thickBot="1">
      <c r="B265" s="2217">
        <v>11</v>
      </c>
      <c r="C265" s="526">
        <v>41887</v>
      </c>
      <c r="D265" s="1401" t="s">
        <v>1020</v>
      </c>
      <c r="E265" s="2218" t="s">
        <v>984</v>
      </c>
      <c r="F265" s="144"/>
      <c r="G265" s="149"/>
      <c r="H265" s="2254">
        <v>2</v>
      </c>
      <c r="I265" s="77">
        <f t="shared" si="27"/>
        <v>20000</v>
      </c>
      <c r="J265" s="144"/>
      <c r="K265" s="149">
        <f t="shared" si="28"/>
        <v>0</v>
      </c>
      <c r="L265" s="77">
        <f t="shared" si="29"/>
        <v>20000</v>
      </c>
      <c r="M265" s="2282">
        <v>35000</v>
      </c>
      <c r="N265" s="2255"/>
      <c r="O265" s="2227"/>
      <c r="P265" s="2227"/>
      <c r="Q265" s="2227"/>
      <c r="R265" s="2227"/>
    </row>
    <row r="266" spans="2:18" s="1220" customFormat="1" ht="16.5" hidden="1" thickBot="1">
      <c r="B266" s="2217">
        <v>12</v>
      </c>
      <c r="C266" s="526">
        <v>41888</v>
      </c>
      <c r="D266" s="1401" t="s">
        <v>1065</v>
      </c>
      <c r="E266" s="2218" t="s">
        <v>984</v>
      </c>
      <c r="F266" s="144"/>
      <c r="G266" s="149"/>
      <c r="H266" s="2254">
        <v>7</v>
      </c>
      <c r="I266" s="77">
        <f t="shared" si="27"/>
        <v>70000</v>
      </c>
      <c r="J266" s="144"/>
      <c r="K266" s="149">
        <f t="shared" si="28"/>
        <v>0</v>
      </c>
      <c r="L266" s="77">
        <f t="shared" si="29"/>
        <v>70000</v>
      </c>
      <c r="M266" s="2282">
        <v>35000</v>
      </c>
      <c r="N266" s="2255"/>
      <c r="O266" s="2227"/>
      <c r="P266" s="2227"/>
      <c r="Q266" s="2227"/>
      <c r="R266" s="2227"/>
    </row>
    <row r="267" spans="2:18" s="1220" customFormat="1" ht="16.5" hidden="1" thickBot="1">
      <c r="B267" s="386">
        <v>13</v>
      </c>
      <c r="C267" s="387">
        <v>41889</v>
      </c>
      <c r="D267" s="1276" t="s">
        <v>1062</v>
      </c>
      <c r="E267" s="2218"/>
      <c r="F267" s="144"/>
      <c r="G267" s="149"/>
      <c r="H267" s="2254"/>
      <c r="I267" s="77"/>
      <c r="J267" s="144"/>
      <c r="K267" s="149"/>
      <c r="L267" s="77"/>
      <c r="M267" s="2282">
        <v>35000</v>
      </c>
      <c r="N267" s="2255"/>
      <c r="O267" s="2227"/>
      <c r="P267" s="2227"/>
      <c r="Q267" s="2227"/>
      <c r="R267" s="2227"/>
    </row>
    <row r="268" spans="2:18" s="1220" customFormat="1" ht="16.5" hidden="1" thickBot="1">
      <c r="B268" s="2217">
        <v>14</v>
      </c>
      <c r="C268" s="526">
        <v>41890</v>
      </c>
      <c r="D268" s="1401" t="s">
        <v>1020</v>
      </c>
      <c r="E268" s="2218" t="s">
        <v>984</v>
      </c>
      <c r="F268" s="144"/>
      <c r="G268" s="149"/>
      <c r="H268" s="2254">
        <v>2</v>
      </c>
      <c r="I268" s="77">
        <f t="shared" si="27"/>
        <v>20000</v>
      </c>
      <c r="J268" s="144"/>
      <c r="K268" s="149">
        <f t="shared" si="28"/>
        <v>0</v>
      </c>
      <c r="L268" s="77">
        <f t="shared" si="29"/>
        <v>20000</v>
      </c>
      <c r="M268" s="149">
        <v>35000</v>
      </c>
      <c r="N268" s="2255"/>
      <c r="O268" s="2227"/>
      <c r="P268" s="2227"/>
      <c r="Q268" s="2227"/>
      <c r="R268" s="2227"/>
    </row>
    <row r="269" spans="2:18" s="1220" customFormat="1" ht="16.5" hidden="1" thickBot="1">
      <c r="B269" s="2217">
        <v>15</v>
      </c>
      <c r="C269" s="526">
        <v>41891</v>
      </c>
      <c r="D269" s="1401" t="s">
        <v>1066</v>
      </c>
      <c r="E269" s="2218" t="s">
        <v>984</v>
      </c>
      <c r="F269" s="144"/>
      <c r="G269" s="149"/>
      <c r="H269" s="2254">
        <v>1</v>
      </c>
      <c r="I269" s="77">
        <f>H269*10000</f>
        <v>10000</v>
      </c>
      <c r="J269" s="144"/>
      <c r="K269" s="149">
        <f>J269*15000</f>
        <v>0</v>
      </c>
      <c r="L269" s="77">
        <f>G269+I269+K269</f>
        <v>10000</v>
      </c>
      <c r="M269" s="149">
        <v>35000</v>
      </c>
      <c r="N269" s="2255"/>
      <c r="O269" s="2227"/>
      <c r="P269" s="2227"/>
      <c r="Q269" s="2227"/>
      <c r="R269" s="2227"/>
    </row>
    <row r="270" spans="2:18" s="1220" customFormat="1" ht="16.5" hidden="1" thickBot="1">
      <c r="B270" s="2217">
        <v>16</v>
      </c>
      <c r="C270" s="526">
        <v>41892</v>
      </c>
      <c r="D270" s="1276" t="s">
        <v>1062</v>
      </c>
      <c r="E270" s="2218"/>
      <c r="F270" s="144"/>
      <c r="G270" s="149"/>
      <c r="H270" s="2254"/>
      <c r="I270" s="77"/>
      <c r="J270" s="144"/>
      <c r="K270" s="149"/>
      <c r="L270" s="77"/>
      <c r="M270" s="2282">
        <v>35000</v>
      </c>
      <c r="N270" s="2255"/>
      <c r="O270" s="2227"/>
      <c r="P270" s="2227"/>
      <c r="Q270" s="2227"/>
      <c r="R270" s="2227"/>
    </row>
    <row r="271" spans="2:18" s="1220" customFormat="1" ht="16.5" hidden="1" thickBot="1">
      <c r="B271" s="2217">
        <v>17</v>
      </c>
      <c r="C271" s="526">
        <v>41893</v>
      </c>
      <c r="D271" s="1401" t="s">
        <v>1015</v>
      </c>
      <c r="E271" s="2218" t="s">
        <v>810</v>
      </c>
      <c r="F271" s="144"/>
      <c r="G271" s="149"/>
      <c r="H271" s="2254">
        <v>1</v>
      </c>
      <c r="I271" s="77">
        <f>H271*10000</f>
        <v>10000</v>
      </c>
      <c r="J271" s="144"/>
      <c r="K271" s="149">
        <f>J271*15000</f>
        <v>0</v>
      </c>
      <c r="L271" s="77">
        <f>G271+I271+K271</f>
        <v>10000</v>
      </c>
      <c r="M271" s="149">
        <v>35000</v>
      </c>
      <c r="N271" s="2255"/>
      <c r="O271" s="2227"/>
      <c r="P271" s="2227"/>
      <c r="Q271" s="2227"/>
      <c r="R271" s="2227"/>
    </row>
    <row r="272" spans="2:18" s="1220" customFormat="1" ht="16.5" hidden="1" thickBot="1">
      <c r="B272" s="2217">
        <v>18</v>
      </c>
      <c r="C272" s="526">
        <v>41894</v>
      </c>
      <c r="D272" s="1401" t="s">
        <v>1067</v>
      </c>
      <c r="E272" s="2218" t="s">
        <v>556</v>
      </c>
      <c r="F272" s="144"/>
      <c r="G272" s="149"/>
      <c r="H272" s="2254">
        <v>4</v>
      </c>
      <c r="I272" s="77">
        <f>H272*10000</f>
        <v>40000</v>
      </c>
      <c r="J272" s="144"/>
      <c r="K272" s="149">
        <f>J272*15000</f>
        <v>0</v>
      </c>
      <c r="L272" s="77">
        <f>G272+I272+K272</f>
        <v>40000</v>
      </c>
      <c r="M272" s="2373">
        <v>35000</v>
      </c>
      <c r="N272" s="2255"/>
      <c r="O272" s="2227"/>
      <c r="P272" s="2227"/>
      <c r="Q272" s="2227"/>
      <c r="R272" s="2227"/>
    </row>
    <row r="273" spans="2:18" s="1220" customFormat="1" ht="16.5" hidden="1" thickBot="1">
      <c r="B273" s="2217">
        <v>19</v>
      </c>
      <c r="C273" s="526">
        <v>41895</v>
      </c>
      <c r="D273" s="27" t="s">
        <v>1068</v>
      </c>
      <c r="E273" s="1470" t="s">
        <v>10</v>
      </c>
      <c r="F273" s="46"/>
      <c r="G273" s="149"/>
      <c r="H273" s="2254">
        <v>1</v>
      </c>
      <c r="I273" s="77">
        <f t="shared" ref="I273:I284" si="30">H273*10000</f>
        <v>10000</v>
      </c>
      <c r="J273" s="144"/>
      <c r="K273" s="149">
        <f t="shared" ref="K273:K284" si="31">J273*15000</f>
        <v>0</v>
      </c>
      <c r="L273" s="77">
        <f t="shared" ref="L273:L284" si="32">G273+I273+K273</f>
        <v>10000</v>
      </c>
      <c r="M273" s="2282">
        <v>35000</v>
      </c>
      <c r="N273" s="2255"/>
      <c r="O273" s="2227"/>
      <c r="P273" s="2227"/>
      <c r="Q273" s="2227"/>
      <c r="R273" s="2227"/>
    </row>
    <row r="274" spans="2:18" s="1220" customFormat="1" ht="16.5" hidden="1" thickBot="1">
      <c r="B274" s="386">
        <v>20</v>
      </c>
      <c r="C274" s="387">
        <v>41896</v>
      </c>
      <c r="D274" s="27" t="s">
        <v>1068</v>
      </c>
      <c r="E274" s="1470" t="s">
        <v>10</v>
      </c>
      <c r="F274" s="144"/>
      <c r="G274" s="149"/>
      <c r="H274" s="2254">
        <v>4</v>
      </c>
      <c r="I274" s="77">
        <f t="shared" si="30"/>
        <v>40000</v>
      </c>
      <c r="J274" s="144"/>
      <c r="K274" s="149">
        <f t="shared" si="31"/>
        <v>0</v>
      </c>
      <c r="L274" s="77">
        <f t="shared" si="32"/>
        <v>40000</v>
      </c>
      <c r="M274" s="149">
        <v>35000</v>
      </c>
      <c r="N274" s="2255"/>
      <c r="O274" s="2227"/>
      <c r="P274" s="2227"/>
      <c r="Q274" s="2227"/>
      <c r="R274" s="2227"/>
    </row>
    <row r="275" spans="2:18" s="1220" customFormat="1" ht="16.5" hidden="1" thickBot="1">
      <c r="B275" s="2217">
        <v>21</v>
      </c>
      <c r="C275" s="526">
        <v>41897</v>
      </c>
      <c r="D275" s="1401" t="s">
        <v>1069</v>
      </c>
      <c r="E275" s="2218" t="s">
        <v>810</v>
      </c>
      <c r="F275" s="144"/>
      <c r="G275" s="149"/>
      <c r="H275" s="2254">
        <v>1</v>
      </c>
      <c r="I275" s="77">
        <f t="shared" si="30"/>
        <v>10000</v>
      </c>
      <c r="J275" s="144"/>
      <c r="K275" s="149">
        <f t="shared" si="31"/>
        <v>0</v>
      </c>
      <c r="L275" s="77">
        <f t="shared" si="32"/>
        <v>10000</v>
      </c>
      <c r="M275" s="149">
        <v>35000</v>
      </c>
      <c r="N275" s="2255"/>
      <c r="O275" s="2227"/>
      <c r="P275" s="2227"/>
      <c r="Q275" s="2227"/>
      <c r="R275" s="2227"/>
    </row>
    <row r="276" spans="2:18" s="1220" customFormat="1" ht="16.5" hidden="1" thickBot="1">
      <c r="B276" s="2217">
        <v>22</v>
      </c>
      <c r="C276" s="526">
        <v>41898</v>
      </c>
      <c r="D276" s="1401" t="s">
        <v>1069</v>
      </c>
      <c r="E276" s="2218" t="s">
        <v>810</v>
      </c>
      <c r="F276" s="144"/>
      <c r="G276" s="149"/>
      <c r="H276" s="2254">
        <v>4</v>
      </c>
      <c r="I276" s="77">
        <f t="shared" si="30"/>
        <v>40000</v>
      </c>
      <c r="J276" s="144"/>
      <c r="K276" s="149">
        <f t="shared" si="31"/>
        <v>0</v>
      </c>
      <c r="L276" s="77">
        <f t="shared" si="32"/>
        <v>40000</v>
      </c>
      <c r="M276" s="149">
        <v>35000</v>
      </c>
      <c r="N276" s="2255"/>
      <c r="O276" s="2227"/>
      <c r="P276" s="2227"/>
      <c r="Q276" s="2227"/>
      <c r="R276" s="2227"/>
    </row>
    <row r="277" spans="2:18" s="1220" customFormat="1" ht="16.5" hidden="1" thickBot="1">
      <c r="B277" s="2217">
        <v>23</v>
      </c>
      <c r="C277" s="526">
        <v>41899</v>
      </c>
      <c r="D277" s="1401" t="s">
        <v>1070</v>
      </c>
      <c r="E277" s="2218" t="s">
        <v>810</v>
      </c>
      <c r="F277" s="144"/>
      <c r="G277" s="149"/>
      <c r="H277" s="2254">
        <v>2</v>
      </c>
      <c r="I277" s="77">
        <f t="shared" si="30"/>
        <v>20000</v>
      </c>
      <c r="J277" s="144"/>
      <c r="K277" s="149">
        <f t="shared" si="31"/>
        <v>0</v>
      </c>
      <c r="L277" s="77">
        <f t="shared" si="32"/>
        <v>20000</v>
      </c>
      <c r="M277" s="149">
        <v>35000</v>
      </c>
      <c r="N277" s="2255"/>
      <c r="O277" s="2227"/>
      <c r="P277" s="2227"/>
      <c r="Q277" s="2227"/>
      <c r="R277" s="2227"/>
    </row>
    <row r="278" spans="2:18" s="1220" customFormat="1" ht="16.5" hidden="1" thickBot="1">
      <c r="B278" s="2217">
        <v>24</v>
      </c>
      <c r="C278" s="526">
        <v>41900</v>
      </c>
      <c r="D278" s="1401" t="s">
        <v>1071</v>
      </c>
      <c r="E278" s="2218"/>
      <c r="F278" s="144"/>
      <c r="G278" s="149"/>
      <c r="H278" s="2254">
        <v>10</v>
      </c>
      <c r="I278" s="77">
        <f t="shared" si="30"/>
        <v>100000</v>
      </c>
      <c r="J278" s="144"/>
      <c r="K278" s="149">
        <f t="shared" si="31"/>
        <v>0</v>
      </c>
      <c r="L278" s="77">
        <f t="shared" si="32"/>
        <v>100000</v>
      </c>
      <c r="M278" s="149">
        <v>35000</v>
      </c>
      <c r="N278" s="2255"/>
      <c r="O278" s="2227"/>
      <c r="P278" s="2227"/>
      <c r="Q278" s="2227"/>
      <c r="R278" s="2227"/>
    </row>
    <row r="279" spans="2:18" s="1220" customFormat="1" ht="16.5" hidden="1" thickBot="1">
      <c r="B279" s="2217">
        <v>25</v>
      </c>
      <c r="C279" s="526">
        <v>41901</v>
      </c>
      <c r="D279" s="1276" t="s">
        <v>798</v>
      </c>
      <c r="E279" s="2218"/>
      <c r="F279" s="46"/>
      <c r="G279" s="149"/>
      <c r="H279" s="2254"/>
      <c r="I279" s="77">
        <f t="shared" si="30"/>
        <v>0</v>
      </c>
      <c r="J279" s="144"/>
      <c r="K279" s="149">
        <f t="shared" si="31"/>
        <v>0</v>
      </c>
      <c r="L279" s="77">
        <f t="shared" si="32"/>
        <v>0</v>
      </c>
      <c r="M279" s="2282">
        <v>35000</v>
      </c>
      <c r="N279" s="2255"/>
      <c r="O279" s="2227"/>
      <c r="P279" s="2227"/>
      <c r="Q279" s="2227"/>
      <c r="R279" s="2227"/>
    </row>
    <row r="280" spans="2:18" s="1220" customFormat="1" ht="16.5" hidden="1" thickBot="1">
      <c r="B280" s="2217">
        <v>26</v>
      </c>
      <c r="C280" s="526">
        <v>41902</v>
      </c>
      <c r="D280" s="27" t="s">
        <v>1068</v>
      </c>
      <c r="E280" s="1470" t="s">
        <v>10</v>
      </c>
      <c r="F280" s="144"/>
      <c r="G280" s="149"/>
      <c r="H280" s="2254">
        <v>1</v>
      </c>
      <c r="I280" s="77">
        <f t="shared" si="30"/>
        <v>10000</v>
      </c>
      <c r="J280" s="144"/>
      <c r="K280" s="149">
        <f t="shared" si="31"/>
        <v>0</v>
      </c>
      <c r="L280" s="77">
        <f t="shared" si="32"/>
        <v>10000</v>
      </c>
      <c r="M280" s="2282">
        <v>35000</v>
      </c>
      <c r="N280" s="2255"/>
      <c r="O280" s="2227"/>
      <c r="P280" s="2227"/>
      <c r="Q280" s="2227"/>
      <c r="R280" s="2227"/>
    </row>
    <row r="281" spans="2:18" s="1220" customFormat="1" ht="16.5" hidden="1" thickBot="1">
      <c r="B281" s="386">
        <v>27</v>
      </c>
      <c r="C281" s="387">
        <v>41903</v>
      </c>
      <c r="D281" s="27" t="s">
        <v>1068</v>
      </c>
      <c r="E281" s="1470" t="s">
        <v>10</v>
      </c>
      <c r="F281" s="46"/>
      <c r="G281" s="149"/>
      <c r="H281" s="2254">
        <v>6</v>
      </c>
      <c r="I281" s="77">
        <f t="shared" si="30"/>
        <v>60000</v>
      </c>
      <c r="J281" s="144"/>
      <c r="K281" s="149">
        <f t="shared" si="31"/>
        <v>0</v>
      </c>
      <c r="L281" s="77">
        <f t="shared" si="32"/>
        <v>60000</v>
      </c>
      <c r="M281" s="2282">
        <v>35000</v>
      </c>
      <c r="N281" s="2255"/>
      <c r="O281" s="2227"/>
      <c r="P281" s="2227"/>
      <c r="Q281" s="2227"/>
      <c r="R281" s="2227"/>
    </row>
    <row r="282" spans="2:18" s="1220" customFormat="1" ht="16.5" hidden="1" thickBot="1">
      <c r="B282" s="2217">
        <v>28</v>
      </c>
      <c r="C282" s="526">
        <v>41904</v>
      </c>
      <c r="D282" s="27" t="s">
        <v>1068</v>
      </c>
      <c r="E282" s="1470" t="s">
        <v>10</v>
      </c>
      <c r="F282" s="144"/>
      <c r="G282" s="149"/>
      <c r="H282" s="2254"/>
      <c r="I282" s="77">
        <f t="shared" si="30"/>
        <v>0</v>
      </c>
      <c r="J282" s="144"/>
      <c r="K282" s="149">
        <f t="shared" si="31"/>
        <v>0</v>
      </c>
      <c r="L282" s="77">
        <f t="shared" si="32"/>
        <v>0</v>
      </c>
      <c r="M282" s="2282">
        <v>35000</v>
      </c>
      <c r="N282" s="2255"/>
      <c r="O282" s="2227"/>
      <c r="P282" s="2227"/>
      <c r="Q282" s="2227"/>
      <c r="R282" s="2227"/>
    </row>
    <row r="283" spans="2:18" s="1220" customFormat="1" ht="16.5" hidden="1" thickBot="1">
      <c r="B283" s="2217">
        <v>29</v>
      </c>
      <c r="C283" s="526">
        <v>41905</v>
      </c>
      <c r="D283" s="1401" t="s">
        <v>1072</v>
      </c>
      <c r="E283" s="2218" t="s">
        <v>810</v>
      </c>
      <c r="F283" s="144"/>
      <c r="G283" s="149"/>
      <c r="H283" s="2254"/>
      <c r="I283" s="77">
        <f t="shared" si="30"/>
        <v>0</v>
      </c>
      <c r="J283" s="144"/>
      <c r="K283" s="149">
        <f t="shared" si="31"/>
        <v>0</v>
      </c>
      <c r="L283" s="77">
        <f t="shared" si="32"/>
        <v>0</v>
      </c>
      <c r="M283" s="149">
        <v>35000</v>
      </c>
      <c r="N283" s="2255"/>
      <c r="O283" s="2227"/>
      <c r="P283" s="2227"/>
      <c r="Q283" s="2227"/>
      <c r="R283" s="2227"/>
    </row>
    <row r="284" spans="2:18" s="1220" customFormat="1" ht="16.5" hidden="1" thickBot="1">
      <c r="B284" s="2217">
        <v>30</v>
      </c>
      <c r="C284" s="526">
        <v>41906</v>
      </c>
      <c r="D284" s="1401" t="s">
        <v>1072</v>
      </c>
      <c r="E284" s="2218" t="s">
        <v>810</v>
      </c>
      <c r="F284" s="144"/>
      <c r="G284" s="149"/>
      <c r="H284" s="2254"/>
      <c r="I284" s="77">
        <f t="shared" si="30"/>
        <v>0</v>
      </c>
      <c r="J284" s="144"/>
      <c r="K284" s="149">
        <f t="shared" si="31"/>
        <v>0</v>
      </c>
      <c r="L284" s="77">
        <f t="shared" si="32"/>
        <v>0</v>
      </c>
      <c r="M284" s="149">
        <v>35000</v>
      </c>
      <c r="N284" s="2255"/>
      <c r="O284" s="2227"/>
      <c r="P284" s="2227"/>
      <c r="Q284" s="2227"/>
      <c r="R284" s="2227"/>
    </row>
    <row r="285" spans="2:18" s="1220" customFormat="1" ht="16.5" hidden="1" thickBot="1">
      <c r="B285" s="2523">
        <v>31</v>
      </c>
      <c r="C285" s="791">
        <v>41907</v>
      </c>
      <c r="D285" s="2226" t="s">
        <v>1072</v>
      </c>
      <c r="E285" s="2528" t="s">
        <v>810</v>
      </c>
      <c r="F285" s="150"/>
      <c r="G285" s="207"/>
      <c r="H285" s="2256"/>
      <c r="I285" s="78">
        <f t="shared" ref="I285:I292" si="33">H285*10000</f>
        <v>0</v>
      </c>
      <c r="J285" s="150"/>
      <c r="K285" s="207">
        <f t="shared" ref="K285:K292" si="34">J285*15000</f>
        <v>0</v>
      </c>
      <c r="L285" s="78">
        <f t="shared" ref="L285:L292" si="35">G285+I285+K285</f>
        <v>0</v>
      </c>
      <c r="M285" s="207">
        <v>35000</v>
      </c>
      <c r="N285" s="2257"/>
      <c r="O285" s="2227"/>
      <c r="P285" s="2227"/>
      <c r="Q285" s="2227"/>
      <c r="R285" s="2227"/>
    </row>
    <row r="286" spans="2:18" s="1220" customFormat="1" ht="16.5" hidden="1" thickBot="1">
      <c r="B286" s="2527">
        <v>1</v>
      </c>
      <c r="C286" s="1931">
        <v>41908</v>
      </c>
      <c r="D286" s="1401" t="s">
        <v>1072</v>
      </c>
      <c r="E286" s="2525" t="s">
        <v>810</v>
      </c>
      <c r="F286" s="144"/>
      <c r="G286" s="2282"/>
      <c r="H286" s="2254"/>
      <c r="I286" s="77">
        <f t="shared" si="33"/>
        <v>0</v>
      </c>
      <c r="J286" s="144"/>
      <c r="K286" s="2282">
        <f t="shared" si="34"/>
        <v>0</v>
      </c>
      <c r="L286" s="77">
        <f t="shared" si="35"/>
        <v>0</v>
      </c>
      <c r="M286" s="2282">
        <v>35000</v>
      </c>
      <c r="N286" s="2255"/>
      <c r="O286" s="2227"/>
      <c r="P286" s="2227"/>
      <c r="Q286" s="2227"/>
      <c r="R286" s="2227"/>
    </row>
    <row r="287" spans="2:18" s="1220" customFormat="1" ht="16.5" hidden="1" thickBot="1">
      <c r="B287" s="2522">
        <v>2</v>
      </c>
      <c r="C287" s="1940">
        <v>41909</v>
      </c>
      <c r="D287" s="1401" t="s">
        <v>1072</v>
      </c>
      <c r="E287" s="2525" t="s">
        <v>810</v>
      </c>
      <c r="F287" s="144"/>
      <c r="G287" s="2282"/>
      <c r="H287" s="2254"/>
      <c r="I287" s="77">
        <f t="shared" si="33"/>
        <v>0</v>
      </c>
      <c r="J287" s="144"/>
      <c r="K287" s="2282">
        <f t="shared" si="34"/>
        <v>0</v>
      </c>
      <c r="L287" s="77">
        <f t="shared" si="35"/>
        <v>0</v>
      </c>
      <c r="M287" s="2282">
        <v>35000</v>
      </c>
      <c r="N287" s="2255"/>
      <c r="O287" s="2227"/>
      <c r="P287" s="2227"/>
      <c r="Q287" s="2227"/>
      <c r="R287" s="2227"/>
    </row>
    <row r="288" spans="2:18" s="1220" customFormat="1" ht="16.5" hidden="1" thickBot="1">
      <c r="B288" s="2522">
        <v>3</v>
      </c>
      <c r="C288" s="2479">
        <v>41910</v>
      </c>
      <c r="D288" s="1401" t="s">
        <v>1072</v>
      </c>
      <c r="E288" s="2525" t="s">
        <v>810</v>
      </c>
      <c r="F288" s="144"/>
      <c r="G288" s="2282"/>
      <c r="H288" s="2254">
        <v>4</v>
      </c>
      <c r="I288" s="77">
        <f t="shared" si="33"/>
        <v>40000</v>
      </c>
      <c r="J288" s="144"/>
      <c r="K288" s="2282">
        <f t="shared" si="34"/>
        <v>0</v>
      </c>
      <c r="L288" s="77">
        <f t="shared" si="35"/>
        <v>40000</v>
      </c>
      <c r="M288" s="2282">
        <v>35000</v>
      </c>
      <c r="N288" s="2255"/>
      <c r="O288" s="2227"/>
      <c r="P288" s="2227"/>
      <c r="Q288" s="2227"/>
      <c r="R288" s="2227"/>
    </row>
    <row r="289" spans="2:18" s="1220" customFormat="1" ht="16.5" hidden="1" thickBot="1">
      <c r="B289" s="2522">
        <v>4</v>
      </c>
      <c r="C289" s="1940">
        <v>41911</v>
      </c>
      <c r="D289" s="1401" t="s">
        <v>1072</v>
      </c>
      <c r="E289" s="2525" t="s">
        <v>810</v>
      </c>
      <c r="F289" s="144"/>
      <c r="G289" s="2282"/>
      <c r="H289" s="2254">
        <v>1</v>
      </c>
      <c r="I289" s="77">
        <f t="shared" si="33"/>
        <v>10000</v>
      </c>
      <c r="J289" s="144"/>
      <c r="K289" s="2282">
        <f t="shared" si="34"/>
        <v>0</v>
      </c>
      <c r="L289" s="77">
        <f t="shared" si="35"/>
        <v>10000</v>
      </c>
      <c r="M289" s="2282">
        <v>35000</v>
      </c>
      <c r="N289" s="2255"/>
      <c r="O289" s="2227"/>
      <c r="P289" s="2227"/>
      <c r="Q289" s="2227"/>
      <c r="R289" s="2227"/>
    </row>
    <row r="290" spans="2:18" s="1220" customFormat="1" ht="16.5" hidden="1" thickBot="1">
      <c r="B290" s="2522">
        <v>5</v>
      </c>
      <c r="C290" s="1940">
        <v>41912</v>
      </c>
      <c r="D290" s="1401" t="s">
        <v>1072</v>
      </c>
      <c r="E290" s="2525" t="s">
        <v>810</v>
      </c>
      <c r="F290" s="144"/>
      <c r="G290" s="2282"/>
      <c r="H290" s="2254">
        <v>7</v>
      </c>
      <c r="I290" s="77">
        <f t="shared" si="33"/>
        <v>70000</v>
      </c>
      <c r="J290" s="144"/>
      <c r="K290" s="2282">
        <f t="shared" si="34"/>
        <v>0</v>
      </c>
      <c r="L290" s="77">
        <f t="shared" si="35"/>
        <v>70000</v>
      </c>
      <c r="M290" s="2282">
        <v>35000</v>
      </c>
      <c r="N290" s="2255"/>
      <c r="O290" s="2227"/>
      <c r="P290" s="2227"/>
      <c r="Q290" s="2227"/>
      <c r="R290" s="2227"/>
    </row>
    <row r="291" spans="2:18" s="1220" customFormat="1" ht="16.5" hidden="1" thickBot="1">
      <c r="B291" s="2522">
        <v>6</v>
      </c>
      <c r="C291" s="2480">
        <v>41913</v>
      </c>
      <c r="D291" s="1401" t="s">
        <v>1020</v>
      </c>
      <c r="E291" s="2525" t="s">
        <v>984</v>
      </c>
      <c r="F291" s="144"/>
      <c r="G291" s="2282"/>
      <c r="H291" s="2254">
        <v>3</v>
      </c>
      <c r="I291" s="77">
        <f t="shared" si="33"/>
        <v>30000</v>
      </c>
      <c r="J291" s="144"/>
      <c r="K291" s="2282">
        <f t="shared" si="34"/>
        <v>0</v>
      </c>
      <c r="L291" s="77">
        <f t="shared" si="35"/>
        <v>30000</v>
      </c>
      <c r="M291" s="2282">
        <v>35000</v>
      </c>
      <c r="N291" s="2255"/>
      <c r="O291" s="2227"/>
      <c r="P291" s="2227"/>
      <c r="Q291" s="2227"/>
      <c r="R291" s="2227"/>
    </row>
    <row r="292" spans="2:18" s="1220" customFormat="1" ht="16.5" hidden="1" thickBot="1">
      <c r="B292" s="2522">
        <v>7</v>
      </c>
      <c r="C292" s="2480">
        <v>41914</v>
      </c>
      <c r="D292" s="1401" t="s">
        <v>1020</v>
      </c>
      <c r="E292" s="2525" t="s">
        <v>984</v>
      </c>
      <c r="F292" s="144"/>
      <c r="G292" s="2282"/>
      <c r="H292" s="2254">
        <v>1</v>
      </c>
      <c r="I292" s="77">
        <f t="shared" si="33"/>
        <v>10000</v>
      </c>
      <c r="J292" s="144"/>
      <c r="K292" s="2282">
        <f t="shared" si="34"/>
        <v>0</v>
      </c>
      <c r="L292" s="77">
        <f t="shared" si="35"/>
        <v>10000</v>
      </c>
      <c r="M292" s="2282">
        <v>35000</v>
      </c>
      <c r="N292" s="2255"/>
      <c r="O292" s="2227"/>
      <c r="P292" s="2227"/>
      <c r="Q292" s="2227"/>
      <c r="R292" s="2227"/>
    </row>
    <row r="293" spans="2:18" s="1220" customFormat="1" ht="16.5" hidden="1" thickBot="1">
      <c r="B293" s="3080">
        <v>8</v>
      </c>
      <c r="C293" s="2705">
        <v>41915</v>
      </c>
      <c r="D293" s="2248" t="s">
        <v>1256</v>
      </c>
      <c r="E293" s="2566"/>
      <c r="F293" s="1202" t="s">
        <v>127</v>
      </c>
      <c r="G293" s="2551">
        <v>5000</v>
      </c>
      <c r="H293" s="2254"/>
      <c r="I293" s="77">
        <f t="shared" ref="I293:I317" si="36">H293*10000</f>
        <v>0</v>
      </c>
      <c r="J293" s="144"/>
      <c r="K293" s="2282">
        <f t="shared" ref="K293:K317" si="37">J293*15000</f>
        <v>0</v>
      </c>
      <c r="L293" s="77">
        <f t="shared" ref="L293:L317" si="38">G293+I293+K293</f>
        <v>5000</v>
      </c>
      <c r="M293" s="3111">
        <v>35000</v>
      </c>
      <c r="N293" s="2537"/>
      <c r="O293" s="2227"/>
      <c r="P293" s="2227"/>
      <c r="Q293" s="2227"/>
      <c r="R293" s="2227"/>
    </row>
    <row r="294" spans="2:18" s="1220" customFormat="1" ht="16.5" hidden="1" thickBot="1">
      <c r="B294" s="3081"/>
      <c r="C294" s="2480">
        <v>41915</v>
      </c>
      <c r="D294" s="1401" t="s">
        <v>1020</v>
      </c>
      <c r="E294" s="2525" t="s">
        <v>984</v>
      </c>
      <c r="F294" s="144"/>
      <c r="G294" s="2282"/>
      <c r="H294" s="2254">
        <v>1</v>
      </c>
      <c r="I294" s="77">
        <f t="shared" si="36"/>
        <v>10000</v>
      </c>
      <c r="J294" s="144"/>
      <c r="K294" s="2282">
        <f t="shared" si="37"/>
        <v>0</v>
      </c>
      <c r="L294" s="77">
        <f t="shared" si="38"/>
        <v>10000</v>
      </c>
      <c r="M294" s="3112"/>
      <c r="N294" s="2255"/>
      <c r="O294" s="2227"/>
      <c r="P294" s="2227"/>
      <c r="Q294" s="2227"/>
      <c r="R294" s="2227"/>
    </row>
    <row r="295" spans="2:18" s="1220" customFormat="1" ht="16.5" hidden="1" thickBot="1">
      <c r="B295" s="2522">
        <v>9</v>
      </c>
      <c r="C295" s="2480">
        <v>41916</v>
      </c>
      <c r="D295" s="2200" t="s">
        <v>354</v>
      </c>
      <c r="E295" s="2525"/>
      <c r="F295" s="144"/>
      <c r="G295" s="2282"/>
      <c r="H295" s="2254"/>
      <c r="I295" s="77"/>
      <c r="J295" s="144"/>
      <c r="K295" s="2282"/>
      <c r="L295" s="77"/>
      <c r="M295" s="2282"/>
      <c r="N295" s="2537"/>
      <c r="O295" s="2227"/>
      <c r="P295" s="2227"/>
      <c r="Q295" s="2227"/>
      <c r="R295" s="2227"/>
    </row>
    <row r="296" spans="2:18" s="1220" customFormat="1" ht="16.5" hidden="1" thickBot="1">
      <c r="B296" s="386">
        <v>10</v>
      </c>
      <c r="C296" s="2479">
        <v>41917</v>
      </c>
      <c r="D296" s="1543" t="s">
        <v>1237</v>
      </c>
      <c r="E296" s="2526"/>
      <c r="F296" s="2536"/>
      <c r="G296" s="2524"/>
      <c r="H296" s="2254"/>
      <c r="I296" s="77"/>
      <c r="J296" s="144"/>
      <c r="K296" s="2282"/>
      <c r="L296" s="77"/>
      <c r="M296" s="2282"/>
      <c r="N296" s="2537"/>
      <c r="O296" s="2227"/>
      <c r="P296" s="2227"/>
      <c r="Q296" s="2227"/>
      <c r="R296" s="2227"/>
    </row>
    <row r="297" spans="2:18" s="1220" customFormat="1" ht="16.5" hidden="1" thickBot="1">
      <c r="B297" s="2522">
        <v>11</v>
      </c>
      <c r="C297" s="2480">
        <v>41918</v>
      </c>
      <c r="D297" s="2200" t="s">
        <v>354</v>
      </c>
      <c r="E297" s="2526"/>
      <c r="F297" s="2536"/>
      <c r="G297" s="2524"/>
      <c r="H297" s="2254"/>
      <c r="I297" s="77"/>
      <c r="J297" s="144"/>
      <c r="K297" s="2282"/>
      <c r="L297" s="77"/>
      <c r="M297" s="2282"/>
      <c r="N297" s="2537"/>
      <c r="O297" s="2227"/>
      <c r="P297" s="2227"/>
      <c r="Q297" s="2227"/>
      <c r="R297" s="2227"/>
    </row>
    <row r="298" spans="2:18" s="1220" customFormat="1" ht="16.5" hidden="1" thickBot="1">
      <c r="B298" s="2522">
        <v>12</v>
      </c>
      <c r="C298" s="2480">
        <v>41919</v>
      </c>
      <c r="D298" s="1401" t="s">
        <v>1020</v>
      </c>
      <c r="E298" s="2525" t="s">
        <v>984</v>
      </c>
      <c r="F298" s="144"/>
      <c r="G298" s="2282"/>
      <c r="H298" s="2254"/>
      <c r="I298" s="77">
        <f t="shared" si="36"/>
        <v>0</v>
      </c>
      <c r="J298" s="144"/>
      <c r="K298" s="2282">
        <f t="shared" si="37"/>
        <v>0</v>
      </c>
      <c r="L298" s="77">
        <f t="shared" si="38"/>
        <v>0</v>
      </c>
      <c r="M298" s="2282">
        <v>35000</v>
      </c>
      <c r="N298" s="2537"/>
      <c r="O298" s="2227"/>
      <c r="P298" s="2227"/>
      <c r="Q298" s="2227"/>
      <c r="R298" s="2227"/>
    </row>
    <row r="299" spans="2:18" s="1220" customFormat="1" ht="16.5" hidden="1" thickBot="1">
      <c r="B299" s="2522">
        <v>13</v>
      </c>
      <c r="C299" s="2480">
        <v>41920</v>
      </c>
      <c r="D299" s="1401" t="s">
        <v>1020</v>
      </c>
      <c r="E299" s="2525" t="s">
        <v>984</v>
      </c>
      <c r="F299" s="144"/>
      <c r="G299" s="2282"/>
      <c r="H299" s="2254">
        <v>5</v>
      </c>
      <c r="I299" s="77">
        <f>H299*10000</f>
        <v>50000</v>
      </c>
      <c r="J299" s="144"/>
      <c r="K299" s="2282">
        <f>J299*15000</f>
        <v>0</v>
      </c>
      <c r="L299" s="77">
        <f>G299+I299+K299</f>
        <v>50000</v>
      </c>
      <c r="M299" s="2282">
        <v>35000</v>
      </c>
      <c r="N299" s="2537"/>
      <c r="O299" s="2227"/>
      <c r="P299" s="2227"/>
      <c r="Q299" s="2227"/>
      <c r="R299" s="2227"/>
    </row>
    <row r="300" spans="2:18" s="1220" customFormat="1" ht="16.5" hidden="1" thickBot="1">
      <c r="B300" s="2522">
        <v>14</v>
      </c>
      <c r="C300" s="2480">
        <v>41921</v>
      </c>
      <c r="D300" s="1401" t="s">
        <v>1020</v>
      </c>
      <c r="E300" s="2525" t="s">
        <v>984</v>
      </c>
      <c r="F300" s="144"/>
      <c r="G300" s="2282"/>
      <c r="H300" s="2254">
        <v>2</v>
      </c>
      <c r="I300" s="77">
        <f>H300*10000</f>
        <v>20000</v>
      </c>
      <c r="J300" s="144"/>
      <c r="K300" s="2282">
        <f>J300*15000</f>
        <v>0</v>
      </c>
      <c r="L300" s="77">
        <f>G300+I300+K300</f>
        <v>20000</v>
      </c>
      <c r="M300" s="2282">
        <v>35000</v>
      </c>
      <c r="N300" s="2537"/>
      <c r="O300" s="2227"/>
      <c r="P300" s="2227"/>
      <c r="Q300" s="2227"/>
      <c r="R300" s="2227"/>
    </row>
    <row r="301" spans="2:18" s="1220" customFormat="1" ht="16.5" hidden="1" thickBot="1">
      <c r="B301" s="2522">
        <v>15</v>
      </c>
      <c r="C301" s="2480">
        <v>41922</v>
      </c>
      <c r="D301" s="1401" t="s">
        <v>1020</v>
      </c>
      <c r="E301" s="2525" t="s">
        <v>984</v>
      </c>
      <c r="F301" s="2536"/>
      <c r="G301" s="2524"/>
      <c r="H301" s="2254">
        <v>5</v>
      </c>
      <c r="I301" s="77">
        <f t="shared" si="36"/>
        <v>50000</v>
      </c>
      <c r="J301" s="144"/>
      <c r="K301" s="2282">
        <f t="shared" si="37"/>
        <v>0</v>
      </c>
      <c r="L301" s="77">
        <f t="shared" si="38"/>
        <v>50000</v>
      </c>
      <c r="M301" s="2282">
        <v>35000</v>
      </c>
      <c r="N301" s="2537"/>
      <c r="O301" s="2227"/>
      <c r="P301" s="2227"/>
      <c r="Q301" s="2227"/>
      <c r="R301" s="2227"/>
    </row>
    <row r="302" spans="2:18" s="1220" customFormat="1" ht="16.5" hidden="1" thickBot="1">
      <c r="B302" s="2522">
        <v>16</v>
      </c>
      <c r="C302" s="2480">
        <v>41923</v>
      </c>
      <c r="D302" s="1401" t="s">
        <v>1020</v>
      </c>
      <c r="E302" s="2525" t="s">
        <v>984</v>
      </c>
      <c r="F302" s="2536"/>
      <c r="G302" s="2524"/>
      <c r="H302" s="2254">
        <v>1</v>
      </c>
      <c r="I302" s="77">
        <f t="shared" si="36"/>
        <v>10000</v>
      </c>
      <c r="J302" s="144"/>
      <c r="K302" s="2282">
        <f t="shared" si="37"/>
        <v>0</v>
      </c>
      <c r="L302" s="77">
        <f t="shared" si="38"/>
        <v>10000</v>
      </c>
      <c r="M302" s="2282">
        <v>35000</v>
      </c>
      <c r="N302" s="2537"/>
      <c r="O302" s="2227"/>
      <c r="P302" s="2227"/>
      <c r="Q302" s="2227"/>
      <c r="R302" s="2227"/>
    </row>
    <row r="303" spans="2:18" s="1220" customFormat="1" ht="16.5" hidden="1" thickBot="1">
      <c r="B303" s="386">
        <v>17</v>
      </c>
      <c r="C303" s="2479">
        <v>41924</v>
      </c>
      <c r="D303" s="1401" t="s">
        <v>1020</v>
      </c>
      <c r="E303" s="2525" t="s">
        <v>984</v>
      </c>
      <c r="F303" s="2536"/>
      <c r="G303" s="2524"/>
      <c r="H303" s="2254">
        <v>5</v>
      </c>
      <c r="I303" s="77">
        <f t="shared" si="36"/>
        <v>50000</v>
      </c>
      <c r="J303" s="144"/>
      <c r="K303" s="2282">
        <f t="shared" si="37"/>
        <v>0</v>
      </c>
      <c r="L303" s="77">
        <f t="shared" si="38"/>
        <v>50000</v>
      </c>
      <c r="M303" s="2282">
        <v>35000</v>
      </c>
      <c r="N303" s="2537"/>
      <c r="O303" s="2227"/>
      <c r="P303" s="2227"/>
      <c r="Q303" s="2227"/>
      <c r="R303" s="2227"/>
    </row>
    <row r="304" spans="2:18" s="1220" customFormat="1" ht="16.5" hidden="1" thickBot="1">
      <c r="B304" s="2522">
        <v>18</v>
      </c>
      <c r="C304" s="2480">
        <v>41925</v>
      </c>
      <c r="D304" s="1401" t="s">
        <v>1020</v>
      </c>
      <c r="E304" s="2525" t="s">
        <v>984</v>
      </c>
      <c r="F304" s="2536"/>
      <c r="G304" s="2524"/>
      <c r="H304" s="2254">
        <v>1</v>
      </c>
      <c r="I304" s="77">
        <f t="shared" si="36"/>
        <v>10000</v>
      </c>
      <c r="J304" s="144"/>
      <c r="K304" s="2282">
        <f t="shared" si="37"/>
        <v>0</v>
      </c>
      <c r="L304" s="77">
        <f t="shared" si="38"/>
        <v>10000</v>
      </c>
      <c r="M304" s="2282">
        <v>35000</v>
      </c>
      <c r="N304" s="2537"/>
      <c r="O304" s="2227"/>
      <c r="P304" s="2227"/>
      <c r="Q304" s="2227"/>
      <c r="R304" s="2227"/>
    </row>
    <row r="305" spans="2:18" s="1220" customFormat="1" ht="16.5" hidden="1" thickBot="1">
      <c r="B305" s="2522">
        <v>19</v>
      </c>
      <c r="C305" s="2480">
        <v>41926</v>
      </c>
      <c r="D305" s="1401" t="s">
        <v>1020</v>
      </c>
      <c r="E305" s="2525" t="s">
        <v>984</v>
      </c>
      <c r="F305" s="2536"/>
      <c r="G305" s="2524"/>
      <c r="H305" s="2254">
        <v>1</v>
      </c>
      <c r="I305" s="77">
        <f t="shared" si="36"/>
        <v>10000</v>
      </c>
      <c r="J305" s="144"/>
      <c r="K305" s="2282">
        <f t="shared" si="37"/>
        <v>0</v>
      </c>
      <c r="L305" s="77">
        <f t="shared" si="38"/>
        <v>10000</v>
      </c>
      <c r="M305" s="2282">
        <v>35000</v>
      </c>
      <c r="N305" s="2537"/>
      <c r="O305" s="2227"/>
      <c r="P305" s="2227"/>
      <c r="Q305" s="2227"/>
      <c r="R305" s="2227"/>
    </row>
    <row r="306" spans="2:18" s="1220" customFormat="1" ht="16.5" hidden="1" thickBot="1">
      <c r="B306" s="3080">
        <v>20</v>
      </c>
      <c r="C306" s="2480">
        <v>41927</v>
      </c>
      <c r="D306" s="1401" t="s">
        <v>1020</v>
      </c>
      <c r="E306" s="2525" t="s">
        <v>984</v>
      </c>
      <c r="F306" s="2536"/>
      <c r="G306" s="2524"/>
      <c r="H306" s="2254"/>
      <c r="I306" s="77">
        <f t="shared" si="36"/>
        <v>0</v>
      </c>
      <c r="J306" s="144"/>
      <c r="K306" s="2282">
        <f t="shared" si="37"/>
        <v>0</v>
      </c>
      <c r="L306" s="77">
        <f t="shared" si="38"/>
        <v>0</v>
      </c>
      <c r="M306" s="3111">
        <v>35000</v>
      </c>
      <c r="N306" s="2537"/>
      <c r="O306" s="2227"/>
      <c r="P306" s="2227"/>
      <c r="Q306" s="2227"/>
      <c r="R306" s="2227"/>
    </row>
    <row r="307" spans="2:18" s="1220" customFormat="1" ht="16.5" hidden="1" thickBot="1">
      <c r="B307" s="3082"/>
      <c r="C307" s="2480">
        <v>41927</v>
      </c>
      <c r="D307" s="2248" t="s">
        <v>1410</v>
      </c>
      <c r="E307" s="2566" t="s">
        <v>10</v>
      </c>
      <c r="F307" s="2536"/>
      <c r="G307" s="2551"/>
      <c r="H307" s="2254">
        <v>4</v>
      </c>
      <c r="I307" s="77">
        <f>H307*10000</f>
        <v>40000</v>
      </c>
      <c r="J307" s="144"/>
      <c r="K307" s="2282">
        <f>J307*15000</f>
        <v>0</v>
      </c>
      <c r="L307" s="77">
        <f>G307+I307+K307</f>
        <v>40000</v>
      </c>
      <c r="M307" s="3116"/>
      <c r="N307" s="2537"/>
      <c r="O307" s="2227"/>
      <c r="P307" s="2227"/>
      <c r="Q307" s="2227"/>
      <c r="R307" s="2227"/>
    </row>
    <row r="308" spans="2:18" s="1220" customFormat="1" ht="16.5" hidden="1" thickBot="1">
      <c r="B308" s="3081"/>
      <c r="C308" s="2705">
        <v>41927</v>
      </c>
      <c r="D308" s="2248" t="s">
        <v>1411</v>
      </c>
      <c r="E308" s="2566" t="s">
        <v>10</v>
      </c>
      <c r="F308" s="2536"/>
      <c r="G308" s="2551">
        <v>75000</v>
      </c>
      <c r="H308" s="2254">
        <v>1</v>
      </c>
      <c r="I308" s="77">
        <f>H308*10000</f>
        <v>10000</v>
      </c>
      <c r="J308" s="144"/>
      <c r="K308" s="2282">
        <f>J308*15000</f>
        <v>0</v>
      </c>
      <c r="L308" s="77">
        <f>G308+I308+K308</f>
        <v>85000</v>
      </c>
      <c r="M308" s="3112"/>
      <c r="N308" s="2537"/>
      <c r="O308" s="2227"/>
      <c r="P308" s="2227"/>
      <c r="Q308" s="2227"/>
      <c r="R308" s="2227"/>
    </row>
    <row r="309" spans="2:18" s="1220" customFormat="1" ht="16.5" hidden="1" thickBot="1">
      <c r="B309" s="2522">
        <v>21</v>
      </c>
      <c r="C309" s="2480">
        <v>41928</v>
      </c>
      <c r="D309" s="1401" t="s">
        <v>1020</v>
      </c>
      <c r="E309" s="2562" t="s">
        <v>984</v>
      </c>
      <c r="F309" s="2536"/>
      <c r="G309" s="2524"/>
      <c r="H309" s="2254"/>
      <c r="I309" s="77">
        <f t="shared" si="36"/>
        <v>0</v>
      </c>
      <c r="J309" s="144"/>
      <c r="K309" s="2282">
        <f t="shared" si="37"/>
        <v>0</v>
      </c>
      <c r="L309" s="77">
        <f t="shared" si="38"/>
        <v>0</v>
      </c>
      <c r="M309" s="2282">
        <v>35000</v>
      </c>
      <c r="N309" s="2537"/>
      <c r="O309" s="2227"/>
      <c r="P309" s="2227"/>
      <c r="Q309" s="2227"/>
      <c r="R309" s="2227"/>
    </row>
    <row r="310" spans="2:18" s="1220" customFormat="1" ht="16.5" hidden="1" thickBot="1">
      <c r="B310" s="2522">
        <v>22</v>
      </c>
      <c r="C310" s="2480">
        <v>41929</v>
      </c>
      <c r="D310" s="1401" t="s">
        <v>1257</v>
      </c>
      <c r="E310" s="2562" t="s">
        <v>984</v>
      </c>
      <c r="F310" s="2536"/>
      <c r="G310" s="2524"/>
      <c r="H310" s="2254">
        <v>2</v>
      </c>
      <c r="I310" s="77">
        <f t="shared" si="36"/>
        <v>20000</v>
      </c>
      <c r="J310" s="144"/>
      <c r="K310" s="2282">
        <f t="shared" si="37"/>
        <v>0</v>
      </c>
      <c r="L310" s="77">
        <f t="shared" si="38"/>
        <v>20000</v>
      </c>
      <c r="M310" s="2282">
        <v>35000</v>
      </c>
      <c r="N310" s="2537"/>
      <c r="O310" s="2227"/>
      <c r="P310" s="2227"/>
      <c r="Q310" s="2227"/>
      <c r="R310" s="2227"/>
    </row>
    <row r="311" spans="2:18" s="1220" customFormat="1" ht="16.5" hidden="1" thickBot="1">
      <c r="B311" s="2522">
        <v>23</v>
      </c>
      <c r="C311" s="2480">
        <v>41930</v>
      </c>
      <c r="D311" s="1401" t="s">
        <v>1020</v>
      </c>
      <c r="E311" s="2562" t="s">
        <v>984</v>
      </c>
      <c r="F311" s="2536"/>
      <c r="G311" s="2524"/>
      <c r="H311" s="2254"/>
      <c r="I311" s="77">
        <f t="shared" si="36"/>
        <v>0</v>
      </c>
      <c r="J311" s="144"/>
      <c r="K311" s="2282">
        <f t="shared" si="37"/>
        <v>0</v>
      </c>
      <c r="L311" s="77">
        <f t="shared" si="38"/>
        <v>0</v>
      </c>
      <c r="M311" s="2282">
        <v>35000</v>
      </c>
      <c r="N311" s="2537"/>
      <c r="O311" s="2227"/>
      <c r="P311" s="2227"/>
      <c r="Q311" s="2227"/>
      <c r="R311" s="2227"/>
    </row>
    <row r="312" spans="2:18" s="1220" customFormat="1" ht="16.5" hidden="1" thickBot="1">
      <c r="B312" s="386">
        <v>24</v>
      </c>
      <c r="C312" s="2479">
        <v>41931</v>
      </c>
      <c r="D312" s="1401" t="s">
        <v>1020</v>
      </c>
      <c r="E312" s="2562" t="s">
        <v>984</v>
      </c>
      <c r="F312" s="2536"/>
      <c r="G312" s="2524"/>
      <c r="H312" s="2254">
        <v>6</v>
      </c>
      <c r="I312" s="77">
        <f t="shared" si="36"/>
        <v>60000</v>
      </c>
      <c r="J312" s="144"/>
      <c r="K312" s="2282">
        <f t="shared" si="37"/>
        <v>0</v>
      </c>
      <c r="L312" s="77">
        <f t="shared" si="38"/>
        <v>60000</v>
      </c>
      <c r="M312" s="2282">
        <v>35000</v>
      </c>
      <c r="N312" s="2537"/>
      <c r="O312" s="2227"/>
      <c r="P312" s="2227"/>
      <c r="Q312" s="2227"/>
      <c r="R312" s="2227"/>
    </row>
    <row r="313" spans="2:18" s="1220" customFormat="1" ht="16.5" hidden="1" thickBot="1">
      <c r="B313" s="2522">
        <v>25</v>
      </c>
      <c r="C313" s="2480">
        <v>41932</v>
      </c>
      <c r="D313" s="1401" t="s">
        <v>1020</v>
      </c>
      <c r="E313" s="2562" t="s">
        <v>984</v>
      </c>
      <c r="F313" s="2536"/>
      <c r="G313" s="2524"/>
      <c r="H313" s="2254">
        <v>1</v>
      </c>
      <c r="I313" s="77">
        <f t="shared" si="36"/>
        <v>10000</v>
      </c>
      <c r="J313" s="144"/>
      <c r="K313" s="2282">
        <f t="shared" si="37"/>
        <v>0</v>
      </c>
      <c r="L313" s="77">
        <f t="shared" si="38"/>
        <v>10000</v>
      </c>
      <c r="M313" s="2282">
        <v>35000</v>
      </c>
      <c r="N313" s="2537"/>
      <c r="O313" s="2227"/>
      <c r="P313" s="2227"/>
      <c r="Q313" s="2227"/>
      <c r="R313" s="2227"/>
    </row>
    <row r="314" spans="2:18" s="1220" customFormat="1" ht="16.5" hidden="1" thickBot="1">
      <c r="B314" s="2522">
        <v>26</v>
      </c>
      <c r="C314" s="2480">
        <v>41933</v>
      </c>
      <c r="D314" s="1401" t="s">
        <v>1020</v>
      </c>
      <c r="E314" s="2562" t="s">
        <v>984</v>
      </c>
      <c r="F314" s="2536"/>
      <c r="G314" s="2524"/>
      <c r="H314" s="2254">
        <v>1</v>
      </c>
      <c r="I314" s="77">
        <f t="shared" si="36"/>
        <v>10000</v>
      </c>
      <c r="J314" s="144"/>
      <c r="K314" s="2282">
        <f t="shared" si="37"/>
        <v>0</v>
      </c>
      <c r="L314" s="77">
        <f t="shared" si="38"/>
        <v>10000</v>
      </c>
      <c r="M314" s="2282">
        <v>35000</v>
      </c>
      <c r="N314" s="2537"/>
      <c r="O314" s="2227"/>
      <c r="P314" s="2227"/>
      <c r="Q314" s="2227"/>
      <c r="R314" s="2227"/>
    </row>
    <row r="315" spans="2:18" s="1220" customFormat="1" ht="16.5" hidden="1" thickBot="1">
      <c r="B315" s="2522">
        <v>27</v>
      </c>
      <c r="C315" s="2480">
        <v>41934</v>
      </c>
      <c r="D315" s="1401" t="s">
        <v>1020</v>
      </c>
      <c r="E315" s="2562" t="s">
        <v>984</v>
      </c>
      <c r="F315" s="2536"/>
      <c r="G315" s="2524"/>
      <c r="H315" s="2254"/>
      <c r="I315" s="77">
        <f t="shared" si="36"/>
        <v>0</v>
      </c>
      <c r="J315" s="144"/>
      <c r="K315" s="2282">
        <f t="shared" si="37"/>
        <v>0</v>
      </c>
      <c r="L315" s="77">
        <f t="shared" si="38"/>
        <v>0</v>
      </c>
      <c r="M315" s="2282">
        <v>35000</v>
      </c>
      <c r="N315" s="2537"/>
      <c r="O315" s="2227"/>
      <c r="P315" s="2227"/>
      <c r="Q315" s="2227"/>
      <c r="R315" s="2227"/>
    </row>
    <row r="316" spans="2:18" s="1220" customFormat="1" ht="16.5" hidden="1" thickBot="1">
      <c r="B316" s="2522">
        <v>28</v>
      </c>
      <c r="C316" s="2480">
        <v>41935</v>
      </c>
      <c r="D316" s="1401" t="s">
        <v>1020</v>
      </c>
      <c r="E316" s="2562" t="s">
        <v>984</v>
      </c>
      <c r="F316" s="2536"/>
      <c r="G316" s="2524"/>
      <c r="H316" s="2254">
        <v>1</v>
      </c>
      <c r="I316" s="77">
        <f t="shared" si="36"/>
        <v>10000</v>
      </c>
      <c r="J316" s="144"/>
      <c r="K316" s="2282">
        <f t="shared" si="37"/>
        <v>0</v>
      </c>
      <c r="L316" s="77">
        <f t="shared" si="38"/>
        <v>10000</v>
      </c>
      <c r="M316" s="2282">
        <v>35000</v>
      </c>
      <c r="N316" s="2537"/>
      <c r="O316" s="2227"/>
      <c r="P316" s="2227"/>
      <c r="Q316" s="2227"/>
      <c r="R316" s="2227"/>
    </row>
    <row r="317" spans="2:18" s="1220" customFormat="1" ht="16.5" hidden="1" thickBot="1">
      <c r="B317" s="2522">
        <v>29</v>
      </c>
      <c r="C317" s="2480">
        <v>41936</v>
      </c>
      <c r="D317" s="1401" t="s">
        <v>1020</v>
      </c>
      <c r="E317" s="2562" t="s">
        <v>984</v>
      </c>
      <c r="F317" s="2536"/>
      <c r="G317" s="2524"/>
      <c r="H317" s="2254"/>
      <c r="I317" s="77">
        <f t="shared" si="36"/>
        <v>0</v>
      </c>
      <c r="J317" s="144"/>
      <c r="K317" s="2282">
        <f t="shared" si="37"/>
        <v>0</v>
      </c>
      <c r="L317" s="77">
        <f t="shared" si="38"/>
        <v>0</v>
      </c>
      <c r="M317" s="2282">
        <v>35000</v>
      </c>
      <c r="N317" s="2537"/>
      <c r="O317" s="2227"/>
      <c r="P317" s="2227"/>
      <c r="Q317" s="2227"/>
      <c r="R317" s="2227"/>
    </row>
    <row r="318" spans="2:18" s="1220" customFormat="1" ht="16.5" hidden="1" thickBot="1">
      <c r="B318" s="2523">
        <v>30</v>
      </c>
      <c r="C318" s="2481">
        <v>41937</v>
      </c>
      <c r="D318" s="2226" t="s">
        <v>1020</v>
      </c>
      <c r="E318" s="2583" t="s">
        <v>984</v>
      </c>
      <c r="F318" s="150"/>
      <c r="G318" s="207"/>
      <c r="H318" s="2256">
        <v>2</v>
      </c>
      <c r="I318" s="78">
        <f t="shared" ref="I318:I325" si="39">H318*10000</f>
        <v>20000</v>
      </c>
      <c r="J318" s="150"/>
      <c r="K318" s="207">
        <f t="shared" ref="K318:K325" si="40">J318*15000</f>
        <v>0</v>
      </c>
      <c r="L318" s="78">
        <f t="shared" ref="L318:L325" si="41">G318+I318+K318</f>
        <v>20000</v>
      </c>
      <c r="M318" s="207">
        <v>35000</v>
      </c>
      <c r="N318" s="2257"/>
      <c r="O318" s="2227"/>
      <c r="P318" s="2227"/>
      <c r="Q318" s="2227"/>
      <c r="R318" s="2227"/>
    </row>
    <row r="319" spans="2:18" s="1220" customFormat="1" ht="16.5" hidden="1" thickBot="1">
      <c r="B319" s="2891">
        <v>1</v>
      </c>
      <c r="C319" s="2892">
        <v>41938</v>
      </c>
      <c r="D319" s="1401" t="s">
        <v>1020</v>
      </c>
      <c r="E319" s="2733"/>
      <c r="F319" s="2536"/>
      <c r="G319" s="2714"/>
      <c r="H319" s="2254">
        <v>8</v>
      </c>
      <c r="I319" s="77">
        <f t="shared" si="39"/>
        <v>80000</v>
      </c>
      <c r="J319" s="144"/>
      <c r="K319" s="2282">
        <f t="shared" si="40"/>
        <v>0</v>
      </c>
      <c r="L319" s="77">
        <f t="shared" si="41"/>
        <v>80000</v>
      </c>
      <c r="M319" s="2282">
        <v>35000</v>
      </c>
      <c r="N319" s="2537"/>
      <c r="O319" s="2227"/>
      <c r="P319" s="2227"/>
      <c r="Q319" s="2227"/>
      <c r="R319" s="2227"/>
    </row>
    <row r="320" spans="2:18" s="1220" customFormat="1" ht="16.5" hidden="1" thickBot="1">
      <c r="B320" s="2706">
        <v>2</v>
      </c>
      <c r="C320" s="2480">
        <v>41939</v>
      </c>
      <c r="D320" s="1401" t="s">
        <v>1020</v>
      </c>
      <c r="E320" s="2733"/>
      <c r="F320" s="2536"/>
      <c r="G320" s="2714"/>
      <c r="H320" s="2254"/>
      <c r="I320" s="77">
        <f t="shared" si="39"/>
        <v>0</v>
      </c>
      <c r="J320" s="144"/>
      <c r="K320" s="2282">
        <f t="shared" si="40"/>
        <v>0</v>
      </c>
      <c r="L320" s="77">
        <f t="shared" si="41"/>
        <v>0</v>
      </c>
      <c r="M320" s="2282">
        <v>35000</v>
      </c>
      <c r="N320" s="2255"/>
      <c r="O320" s="2227"/>
      <c r="P320" s="2227"/>
      <c r="Q320" s="2227"/>
      <c r="R320" s="2227"/>
    </row>
    <row r="321" spans="2:18" s="1220" customFormat="1" ht="16.5" hidden="1" thickBot="1">
      <c r="B321" s="2706">
        <v>3</v>
      </c>
      <c r="C321" s="2480">
        <v>41940</v>
      </c>
      <c r="D321" s="1401" t="s">
        <v>1604</v>
      </c>
      <c r="E321" s="2733"/>
      <c r="F321" s="2536"/>
      <c r="G321" s="2714"/>
      <c r="H321" s="2254">
        <v>2</v>
      </c>
      <c r="I321" s="77">
        <f t="shared" si="39"/>
        <v>20000</v>
      </c>
      <c r="J321" s="144"/>
      <c r="K321" s="2282">
        <f t="shared" si="40"/>
        <v>0</v>
      </c>
      <c r="L321" s="77">
        <f t="shared" si="41"/>
        <v>20000</v>
      </c>
      <c r="M321" s="2282">
        <v>35000</v>
      </c>
      <c r="N321" s="2255"/>
      <c r="O321" s="2227"/>
      <c r="P321" s="2227"/>
      <c r="Q321" s="2227"/>
      <c r="R321" s="2227"/>
    </row>
    <row r="322" spans="2:18" s="1220" customFormat="1" ht="16.5" hidden="1" thickBot="1">
      <c r="B322" s="2706">
        <v>4</v>
      </c>
      <c r="C322" s="2480">
        <v>41941</v>
      </c>
      <c r="D322" s="1401" t="s">
        <v>1604</v>
      </c>
      <c r="E322" s="2733"/>
      <c r="F322" s="2536"/>
      <c r="G322" s="2714"/>
      <c r="H322" s="2254"/>
      <c r="I322" s="77">
        <f t="shared" si="39"/>
        <v>0</v>
      </c>
      <c r="J322" s="144"/>
      <c r="K322" s="2282">
        <f t="shared" si="40"/>
        <v>0</v>
      </c>
      <c r="L322" s="77">
        <f t="shared" si="41"/>
        <v>0</v>
      </c>
      <c r="M322" s="2282">
        <v>35000</v>
      </c>
      <c r="N322" s="2255"/>
      <c r="O322" s="2227"/>
      <c r="P322" s="2227"/>
      <c r="Q322" s="2227"/>
      <c r="R322" s="2227"/>
    </row>
    <row r="323" spans="2:18" s="1220" customFormat="1" ht="16.5" hidden="1" thickBot="1">
      <c r="B323" s="2706">
        <v>5</v>
      </c>
      <c r="C323" s="2480">
        <v>41942</v>
      </c>
      <c r="D323" s="1276" t="s">
        <v>973</v>
      </c>
      <c r="E323" s="144"/>
      <c r="F323" s="144"/>
      <c r="G323" s="2282"/>
      <c r="H323" s="2254"/>
      <c r="I323" s="77">
        <f t="shared" si="39"/>
        <v>0</v>
      </c>
      <c r="J323" s="144"/>
      <c r="K323" s="2282">
        <f t="shared" si="40"/>
        <v>0</v>
      </c>
      <c r="L323" s="77">
        <f t="shared" si="41"/>
        <v>0</v>
      </c>
      <c r="M323" s="2282">
        <v>35000</v>
      </c>
      <c r="N323" s="2255"/>
      <c r="O323" s="2227"/>
      <c r="P323" s="2227"/>
      <c r="Q323" s="2227"/>
      <c r="R323" s="2227"/>
    </row>
    <row r="324" spans="2:18" s="1220" customFormat="1" ht="16.5" hidden="1" thickBot="1">
      <c r="B324" s="2706">
        <v>6</v>
      </c>
      <c r="C324" s="2480">
        <v>41943</v>
      </c>
      <c r="D324" s="1401" t="s">
        <v>1604</v>
      </c>
      <c r="E324" s="2733"/>
      <c r="F324" s="2536"/>
      <c r="G324" s="2714"/>
      <c r="H324" s="2254">
        <v>1</v>
      </c>
      <c r="I324" s="77">
        <f t="shared" si="39"/>
        <v>10000</v>
      </c>
      <c r="J324" s="144"/>
      <c r="K324" s="2282">
        <f t="shared" si="40"/>
        <v>0</v>
      </c>
      <c r="L324" s="77">
        <f t="shared" si="41"/>
        <v>10000</v>
      </c>
      <c r="M324" s="2282">
        <v>35000</v>
      </c>
      <c r="N324" s="2255"/>
      <c r="O324" s="2227"/>
      <c r="P324" s="2227"/>
      <c r="Q324" s="2227"/>
      <c r="R324" s="2227"/>
    </row>
    <row r="325" spans="2:18" s="1220" customFormat="1" ht="16.5" hidden="1" thickBot="1">
      <c r="B325" s="2706">
        <v>7</v>
      </c>
      <c r="C325" s="2480">
        <v>41944</v>
      </c>
      <c r="D325" s="1276" t="s">
        <v>973</v>
      </c>
      <c r="E325" s="144"/>
      <c r="F325" s="144"/>
      <c r="G325" s="2282"/>
      <c r="H325" s="2254"/>
      <c r="I325" s="77">
        <f t="shared" si="39"/>
        <v>0</v>
      </c>
      <c r="J325" s="144"/>
      <c r="K325" s="2282">
        <f t="shared" si="40"/>
        <v>0</v>
      </c>
      <c r="L325" s="77">
        <f t="shared" si="41"/>
        <v>0</v>
      </c>
      <c r="M325" s="2282">
        <v>35000</v>
      </c>
      <c r="N325" s="2255"/>
      <c r="O325" s="2227"/>
      <c r="P325" s="2227"/>
      <c r="Q325" s="2227"/>
      <c r="R325" s="2227"/>
    </row>
    <row r="326" spans="2:18" s="1220" customFormat="1" ht="16.5" hidden="1" thickBot="1">
      <c r="B326" s="386">
        <v>8</v>
      </c>
      <c r="C326" s="1936">
        <v>41945</v>
      </c>
      <c r="D326" s="1401" t="s">
        <v>1604</v>
      </c>
      <c r="E326" s="2733"/>
      <c r="F326" s="2536"/>
      <c r="G326" s="2714"/>
      <c r="H326" s="2254">
        <v>4</v>
      </c>
      <c r="I326" s="77">
        <f t="shared" ref="I326:I346" si="42">H326*10000</f>
        <v>40000</v>
      </c>
      <c r="J326" s="144"/>
      <c r="K326" s="2282">
        <f t="shared" ref="K326:K346" si="43">J326*15000</f>
        <v>0</v>
      </c>
      <c r="L326" s="77">
        <f t="shared" ref="L326:L346" si="44">G326+I326+K326</f>
        <v>40000</v>
      </c>
      <c r="M326" s="2282">
        <v>35000</v>
      </c>
      <c r="N326" s="2537"/>
      <c r="O326" s="2227"/>
      <c r="P326" s="2227"/>
      <c r="Q326" s="2227"/>
      <c r="R326" s="2227"/>
    </row>
    <row r="327" spans="2:18" s="1220" customFormat="1" ht="16.5" hidden="1" thickBot="1">
      <c r="B327" s="2706">
        <v>9</v>
      </c>
      <c r="C327" s="2480">
        <v>41946</v>
      </c>
      <c r="D327" s="1401" t="s">
        <v>1604</v>
      </c>
      <c r="E327" s="2733"/>
      <c r="F327" s="2536"/>
      <c r="G327" s="2714"/>
      <c r="H327" s="2254">
        <v>1</v>
      </c>
      <c r="I327" s="77">
        <f t="shared" si="42"/>
        <v>10000</v>
      </c>
      <c r="J327" s="144"/>
      <c r="K327" s="2282">
        <f t="shared" si="43"/>
        <v>0</v>
      </c>
      <c r="L327" s="77">
        <f t="shared" si="44"/>
        <v>10000</v>
      </c>
      <c r="M327" s="2282">
        <v>35000</v>
      </c>
      <c r="N327" s="2255"/>
      <c r="O327" s="2227"/>
      <c r="P327" s="2227"/>
      <c r="Q327" s="2227"/>
      <c r="R327" s="2227"/>
    </row>
    <row r="328" spans="2:18" s="1220" customFormat="1" ht="16.5" hidden="1" thickBot="1">
      <c r="B328" s="2706">
        <v>10</v>
      </c>
      <c r="C328" s="2480">
        <v>41947</v>
      </c>
      <c r="D328" s="1401" t="s">
        <v>1604</v>
      </c>
      <c r="E328" s="2733"/>
      <c r="F328" s="2536"/>
      <c r="G328" s="2714"/>
      <c r="H328" s="2254">
        <v>1</v>
      </c>
      <c r="I328" s="77">
        <f t="shared" si="42"/>
        <v>10000</v>
      </c>
      <c r="J328" s="144"/>
      <c r="K328" s="2282">
        <f t="shared" si="43"/>
        <v>0</v>
      </c>
      <c r="L328" s="77">
        <f t="shared" si="44"/>
        <v>10000</v>
      </c>
      <c r="M328" s="2282">
        <v>35000</v>
      </c>
      <c r="N328" s="2537"/>
      <c r="O328" s="2227"/>
      <c r="P328" s="2227"/>
      <c r="Q328" s="2227"/>
      <c r="R328" s="2227"/>
    </row>
    <row r="329" spans="2:18" s="1220" customFormat="1" ht="16.5" hidden="1" thickBot="1">
      <c r="B329" s="2706">
        <v>11</v>
      </c>
      <c r="C329" s="2480">
        <v>41948</v>
      </c>
      <c r="D329" s="1401" t="s">
        <v>1604</v>
      </c>
      <c r="E329" s="2733"/>
      <c r="F329" s="2536"/>
      <c r="G329" s="2714"/>
      <c r="H329" s="2254">
        <v>1</v>
      </c>
      <c r="I329" s="77">
        <f t="shared" si="42"/>
        <v>10000</v>
      </c>
      <c r="J329" s="144"/>
      <c r="K329" s="2282">
        <f t="shared" si="43"/>
        <v>0</v>
      </c>
      <c r="L329" s="77">
        <f t="shared" si="44"/>
        <v>10000</v>
      </c>
      <c r="M329" s="2282">
        <v>35000</v>
      </c>
      <c r="N329" s="2537"/>
      <c r="O329" s="2227"/>
      <c r="P329" s="2227"/>
      <c r="Q329" s="2227"/>
      <c r="R329" s="2227"/>
    </row>
    <row r="330" spans="2:18" s="1220" customFormat="1" ht="16.5" hidden="1" thickBot="1">
      <c r="B330" s="2706">
        <v>12</v>
      </c>
      <c r="C330" s="2480">
        <v>41949</v>
      </c>
      <c r="D330" s="1401" t="s">
        <v>1605</v>
      </c>
      <c r="E330" s="2733"/>
      <c r="F330" s="2536"/>
      <c r="G330" s="2714"/>
      <c r="H330" s="2254"/>
      <c r="I330" s="77">
        <f t="shared" si="42"/>
        <v>0</v>
      </c>
      <c r="J330" s="144"/>
      <c r="K330" s="2282">
        <f t="shared" si="43"/>
        <v>0</v>
      </c>
      <c r="L330" s="77">
        <f t="shared" si="44"/>
        <v>0</v>
      </c>
      <c r="M330" s="2282">
        <v>35000</v>
      </c>
      <c r="N330" s="2537"/>
      <c r="O330" s="2227"/>
      <c r="P330" s="2227"/>
      <c r="Q330" s="2227"/>
      <c r="R330" s="2227"/>
    </row>
    <row r="331" spans="2:18" s="1220" customFormat="1" ht="16.5" hidden="1" thickBot="1">
      <c r="B331" s="2706">
        <v>13</v>
      </c>
      <c r="C331" s="2480">
        <v>41950</v>
      </c>
      <c r="D331" s="1401" t="s">
        <v>1605</v>
      </c>
      <c r="E331" s="2733"/>
      <c r="F331" s="2536"/>
      <c r="G331" s="2714"/>
      <c r="H331" s="2254"/>
      <c r="I331" s="77">
        <f t="shared" si="42"/>
        <v>0</v>
      </c>
      <c r="J331" s="144"/>
      <c r="K331" s="2282">
        <f t="shared" si="43"/>
        <v>0</v>
      </c>
      <c r="L331" s="77">
        <f t="shared" si="44"/>
        <v>0</v>
      </c>
      <c r="M331" s="2282">
        <v>35000</v>
      </c>
      <c r="N331" s="2537"/>
      <c r="O331" s="2227"/>
      <c r="P331" s="2227"/>
      <c r="Q331" s="2227"/>
      <c r="R331" s="2227"/>
    </row>
    <row r="332" spans="2:18" s="1220" customFormat="1" ht="16.5" hidden="1" thickBot="1">
      <c r="B332" s="2706">
        <v>14</v>
      </c>
      <c r="C332" s="2480">
        <v>41951</v>
      </c>
      <c r="D332" s="1401" t="s">
        <v>1606</v>
      </c>
      <c r="E332" s="2733"/>
      <c r="F332" s="2536"/>
      <c r="G332" s="2714"/>
      <c r="H332" s="2254"/>
      <c r="I332" s="77">
        <f t="shared" si="42"/>
        <v>0</v>
      </c>
      <c r="J332" s="144"/>
      <c r="K332" s="2282">
        <f t="shared" si="43"/>
        <v>0</v>
      </c>
      <c r="L332" s="77">
        <f t="shared" si="44"/>
        <v>0</v>
      </c>
      <c r="M332" s="2282">
        <v>35000</v>
      </c>
      <c r="N332" s="2537"/>
      <c r="O332" s="2227"/>
      <c r="P332" s="2227"/>
      <c r="Q332" s="2227"/>
      <c r="R332" s="2227"/>
    </row>
    <row r="333" spans="2:18" s="1220" customFormat="1" ht="16.5" hidden="1" thickBot="1">
      <c r="B333" s="386">
        <v>15</v>
      </c>
      <c r="C333" s="1936">
        <v>41952</v>
      </c>
      <c r="D333" s="1401" t="s">
        <v>1604</v>
      </c>
      <c r="E333" s="2733"/>
      <c r="F333" s="2536"/>
      <c r="G333" s="2714"/>
      <c r="H333" s="2254">
        <v>7</v>
      </c>
      <c r="I333" s="77">
        <f t="shared" si="42"/>
        <v>70000</v>
      </c>
      <c r="J333" s="144"/>
      <c r="K333" s="2282">
        <f t="shared" si="43"/>
        <v>0</v>
      </c>
      <c r="L333" s="77">
        <f t="shared" si="44"/>
        <v>70000</v>
      </c>
      <c r="M333" s="2282">
        <v>35000</v>
      </c>
      <c r="N333" s="2537"/>
      <c r="O333" s="2227"/>
      <c r="P333" s="2227"/>
      <c r="Q333" s="2227"/>
      <c r="R333" s="2227"/>
    </row>
    <row r="334" spans="2:18" s="1220" customFormat="1" ht="16.5" hidden="1" thickBot="1">
      <c r="B334" s="2706">
        <v>16</v>
      </c>
      <c r="C334" s="2480">
        <v>41953</v>
      </c>
      <c r="D334" s="1401" t="s">
        <v>1604</v>
      </c>
      <c r="E334" s="2733"/>
      <c r="F334" s="2536"/>
      <c r="G334" s="2714"/>
      <c r="H334" s="2254"/>
      <c r="I334" s="77">
        <f t="shared" si="42"/>
        <v>0</v>
      </c>
      <c r="J334" s="144"/>
      <c r="K334" s="2282">
        <f t="shared" si="43"/>
        <v>0</v>
      </c>
      <c r="L334" s="77">
        <f t="shared" si="44"/>
        <v>0</v>
      </c>
      <c r="M334" s="2282">
        <v>35000</v>
      </c>
      <c r="N334" s="2537"/>
      <c r="O334" s="2227"/>
      <c r="P334" s="2227"/>
      <c r="Q334" s="2227"/>
      <c r="R334" s="2227"/>
    </row>
    <row r="335" spans="2:18" s="1220" customFormat="1" ht="16.5" hidden="1" thickBot="1">
      <c r="B335" s="2706">
        <v>17</v>
      </c>
      <c r="C335" s="2480">
        <v>41954</v>
      </c>
      <c r="D335" s="1401" t="s">
        <v>1605</v>
      </c>
      <c r="E335" s="2733"/>
      <c r="F335" s="2536"/>
      <c r="G335" s="2714"/>
      <c r="H335" s="2254">
        <v>1</v>
      </c>
      <c r="I335" s="77">
        <f t="shared" si="42"/>
        <v>10000</v>
      </c>
      <c r="J335" s="144"/>
      <c r="K335" s="2282">
        <f t="shared" si="43"/>
        <v>0</v>
      </c>
      <c r="L335" s="77">
        <f t="shared" si="44"/>
        <v>10000</v>
      </c>
      <c r="M335" s="2282">
        <v>35000</v>
      </c>
      <c r="N335" s="2537"/>
      <c r="O335" s="2227"/>
      <c r="P335" s="2227"/>
      <c r="Q335" s="2227"/>
      <c r="R335" s="2227"/>
    </row>
    <row r="336" spans="2:18" s="1220" customFormat="1" ht="16.5" hidden="1" thickBot="1">
      <c r="B336" s="2706">
        <v>18</v>
      </c>
      <c r="C336" s="2480">
        <v>41955</v>
      </c>
      <c r="D336" s="1401" t="s">
        <v>1605</v>
      </c>
      <c r="E336" s="2733"/>
      <c r="F336" s="2536"/>
      <c r="G336" s="2714"/>
      <c r="H336" s="2254"/>
      <c r="I336" s="77">
        <f t="shared" si="42"/>
        <v>0</v>
      </c>
      <c r="J336" s="144"/>
      <c r="K336" s="2282">
        <f t="shared" si="43"/>
        <v>0</v>
      </c>
      <c r="L336" s="77">
        <f t="shared" si="44"/>
        <v>0</v>
      </c>
      <c r="M336" s="2282">
        <v>35000</v>
      </c>
      <c r="N336" s="2537"/>
      <c r="O336" s="2227"/>
      <c r="P336" s="2227"/>
      <c r="Q336" s="2227"/>
      <c r="R336" s="2227"/>
    </row>
    <row r="337" spans="2:18" s="1220" customFormat="1" ht="16.5" hidden="1" thickBot="1">
      <c r="B337" s="2706">
        <v>19</v>
      </c>
      <c r="C337" s="2480">
        <v>41956</v>
      </c>
      <c r="D337" s="1401" t="s">
        <v>1605</v>
      </c>
      <c r="E337" s="2733"/>
      <c r="F337" s="2536"/>
      <c r="G337" s="2714"/>
      <c r="H337" s="2254">
        <v>1</v>
      </c>
      <c r="I337" s="77">
        <f t="shared" si="42"/>
        <v>10000</v>
      </c>
      <c r="J337" s="144"/>
      <c r="K337" s="2282">
        <f t="shared" si="43"/>
        <v>0</v>
      </c>
      <c r="L337" s="77">
        <f t="shared" si="44"/>
        <v>10000</v>
      </c>
      <c r="M337" s="2282">
        <v>35000</v>
      </c>
      <c r="N337" s="2537"/>
      <c r="O337" s="2227"/>
      <c r="P337" s="2227"/>
      <c r="Q337" s="2227"/>
      <c r="R337" s="2227"/>
    </row>
    <row r="338" spans="2:18" s="1220" customFormat="1" ht="16.5" hidden="1" thickBot="1">
      <c r="B338" s="2706">
        <v>20</v>
      </c>
      <c r="C338" s="2480">
        <v>41957</v>
      </c>
      <c r="D338" s="1401" t="s">
        <v>1605</v>
      </c>
      <c r="E338" s="2733"/>
      <c r="F338" s="2536"/>
      <c r="G338" s="2714"/>
      <c r="H338" s="2254">
        <v>1</v>
      </c>
      <c r="I338" s="77">
        <f t="shared" si="42"/>
        <v>10000</v>
      </c>
      <c r="J338" s="144"/>
      <c r="K338" s="2282">
        <f t="shared" si="43"/>
        <v>0</v>
      </c>
      <c r="L338" s="77">
        <f t="shared" si="44"/>
        <v>10000</v>
      </c>
      <c r="M338" s="2282">
        <v>35000</v>
      </c>
      <c r="N338" s="2537"/>
      <c r="O338" s="2227"/>
      <c r="P338" s="2227"/>
      <c r="Q338" s="2227"/>
      <c r="R338" s="2227"/>
    </row>
    <row r="339" spans="2:18" s="1220" customFormat="1" ht="16.5" hidden="1" thickBot="1">
      <c r="B339" s="2706">
        <v>21</v>
      </c>
      <c r="C339" s="2480">
        <v>41958</v>
      </c>
      <c r="D339" s="1401" t="s">
        <v>1605</v>
      </c>
      <c r="E339" s="2733"/>
      <c r="F339" s="2536"/>
      <c r="G339" s="2714"/>
      <c r="H339" s="2254"/>
      <c r="I339" s="77">
        <f t="shared" si="42"/>
        <v>0</v>
      </c>
      <c r="J339" s="144"/>
      <c r="K339" s="2282">
        <f t="shared" si="43"/>
        <v>0</v>
      </c>
      <c r="L339" s="77">
        <f t="shared" si="44"/>
        <v>0</v>
      </c>
      <c r="M339" s="2282">
        <v>35000</v>
      </c>
      <c r="N339" s="2537"/>
      <c r="O339" s="2227"/>
      <c r="P339" s="2227"/>
      <c r="Q339" s="2227"/>
      <c r="R339" s="2227"/>
    </row>
    <row r="340" spans="2:18" s="1220" customFormat="1" ht="16.5" hidden="1" thickBot="1">
      <c r="B340" s="386">
        <v>22</v>
      </c>
      <c r="C340" s="1936">
        <v>41959</v>
      </c>
      <c r="D340" s="1401" t="s">
        <v>1605</v>
      </c>
      <c r="E340" s="2733"/>
      <c r="F340" s="2536"/>
      <c r="G340" s="2714"/>
      <c r="H340" s="2254">
        <v>5</v>
      </c>
      <c r="I340" s="77">
        <f t="shared" si="42"/>
        <v>50000</v>
      </c>
      <c r="J340" s="144"/>
      <c r="K340" s="2282">
        <f t="shared" si="43"/>
        <v>0</v>
      </c>
      <c r="L340" s="77">
        <f t="shared" si="44"/>
        <v>50000</v>
      </c>
      <c r="M340" s="2282">
        <v>35000</v>
      </c>
      <c r="N340" s="2537"/>
      <c r="O340" s="2227"/>
      <c r="P340" s="2227"/>
      <c r="Q340" s="2227"/>
      <c r="R340" s="2227"/>
    </row>
    <row r="341" spans="2:18" s="1220" customFormat="1" ht="16.5" hidden="1" thickBot="1">
      <c r="B341" s="2706">
        <v>23</v>
      </c>
      <c r="C341" s="2480">
        <v>41960</v>
      </c>
      <c r="D341" s="1401" t="s">
        <v>1606</v>
      </c>
      <c r="E341" s="2733"/>
      <c r="F341" s="2536"/>
      <c r="G341" s="2714"/>
      <c r="H341" s="2254"/>
      <c r="I341" s="77">
        <f t="shared" si="42"/>
        <v>0</v>
      </c>
      <c r="J341" s="144"/>
      <c r="K341" s="2282">
        <f t="shared" si="43"/>
        <v>0</v>
      </c>
      <c r="L341" s="77">
        <f t="shared" si="44"/>
        <v>0</v>
      </c>
      <c r="M341" s="2282">
        <v>35000</v>
      </c>
      <c r="N341" s="2537"/>
      <c r="O341" s="2227"/>
      <c r="P341" s="2227"/>
      <c r="Q341" s="2227"/>
      <c r="R341" s="2227"/>
    </row>
    <row r="342" spans="2:18" s="1220" customFormat="1" ht="16.5" hidden="1" thickBot="1">
      <c r="B342" s="2706">
        <v>24</v>
      </c>
      <c r="C342" s="2480">
        <v>41961</v>
      </c>
      <c r="D342" s="1401" t="s">
        <v>1607</v>
      </c>
      <c r="E342" s="2733"/>
      <c r="F342" s="2536"/>
      <c r="G342" s="2714"/>
      <c r="H342" s="2254"/>
      <c r="I342" s="77">
        <f t="shared" si="42"/>
        <v>0</v>
      </c>
      <c r="J342" s="144"/>
      <c r="K342" s="2282">
        <f t="shared" si="43"/>
        <v>0</v>
      </c>
      <c r="L342" s="77">
        <f t="shared" si="44"/>
        <v>0</v>
      </c>
      <c r="M342" s="2282">
        <v>35000</v>
      </c>
      <c r="N342" s="2537"/>
      <c r="O342" s="2227"/>
      <c r="P342" s="2227"/>
      <c r="Q342" s="2227"/>
      <c r="R342" s="2227"/>
    </row>
    <row r="343" spans="2:18" s="1220" customFormat="1" ht="16.5" hidden="1" thickBot="1">
      <c r="B343" s="2706">
        <v>25</v>
      </c>
      <c r="C343" s="2480">
        <v>41962</v>
      </c>
      <c r="D343" s="1401" t="s">
        <v>1607</v>
      </c>
      <c r="E343" s="2733"/>
      <c r="F343" s="2536"/>
      <c r="G343" s="2714"/>
      <c r="H343" s="2254">
        <v>1</v>
      </c>
      <c r="I343" s="77">
        <f t="shared" si="42"/>
        <v>10000</v>
      </c>
      <c r="J343" s="144"/>
      <c r="K343" s="2282">
        <f t="shared" si="43"/>
        <v>0</v>
      </c>
      <c r="L343" s="77">
        <f t="shared" si="44"/>
        <v>10000</v>
      </c>
      <c r="M343" s="2282">
        <v>35000</v>
      </c>
      <c r="N343" s="2537"/>
      <c r="O343" s="2227"/>
      <c r="P343" s="2227"/>
      <c r="Q343" s="2227"/>
      <c r="R343" s="2227"/>
    </row>
    <row r="344" spans="2:18" s="1220" customFormat="1" ht="16.5" hidden="1" thickBot="1">
      <c r="B344" s="2706">
        <v>26</v>
      </c>
      <c r="C344" s="2480">
        <v>41963</v>
      </c>
      <c r="D344" s="1401" t="s">
        <v>1607</v>
      </c>
      <c r="E344" s="2733"/>
      <c r="F344" s="2536"/>
      <c r="G344" s="2714"/>
      <c r="H344" s="2254">
        <v>3</v>
      </c>
      <c r="I344" s="77">
        <f t="shared" si="42"/>
        <v>30000</v>
      </c>
      <c r="J344" s="144"/>
      <c r="K344" s="2282">
        <f t="shared" si="43"/>
        <v>0</v>
      </c>
      <c r="L344" s="77">
        <f t="shared" si="44"/>
        <v>30000</v>
      </c>
      <c r="M344" s="2282">
        <v>35000</v>
      </c>
      <c r="N344" s="2537"/>
      <c r="O344" s="2227"/>
      <c r="P344" s="2227"/>
      <c r="Q344" s="2227"/>
      <c r="R344" s="2227"/>
    </row>
    <row r="345" spans="2:18" s="1220" customFormat="1" ht="16.5" hidden="1" thickBot="1">
      <c r="B345" s="2706">
        <v>27</v>
      </c>
      <c r="C345" s="2480">
        <v>41964</v>
      </c>
      <c r="D345" s="1401" t="s">
        <v>1607</v>
      </c>
      <c r="E345" s="2733"/>
      <c r="F345" s="2536"/>
      <c r="G345" s="2714"/>
      <c r="H345" s="2254">
        <v>3</v>
      </c>
      <c r="I345" s="77">
        <f t="shared" si="42"/>
        <v>30000</v>
      </c>
      <c r="J345" s="144"/>
      <c r="K345" s="2282">
        <f t="shared" si="43"/>
        <v>0</v>
      </c>
      <c r="L345" s="77">
        <f t="shared" si="44"/>
        <v>30000</v>
      </c>
      <c r="M345" s="2282">
        <v>35000</v>
      </c>
      <c r="N345" s="2537"/>
      <c r="O345" s="2227"/>
      <c r="P345" s="2227"/>
      <c r="Q345" s="2227"/>
      <c r="R345" s="2227"/>
    </row>
    <row r="346" spans="2:18" s="1220" customFormat="1" ht="16.5" hidden="1" thickBot="1">
      <c r="B346" s="2706">
        <v>28</v>
      </c>
      <c r="C346" s="2480">
        <v>41965</v>
      </c>
      <c r="D346" s="1401" t="s">
        <v>1606</v>
      </c>
      <c r="E346" s="2733"/>
      <c r="F346" s="2536"/>
      <c r="G346" s="2714"/>
      <c r="H346" s="2254"/>
      <c r="I346" s="77">
        <f t="shared" si="42"/>
        <v>0</v>
      </c>
      <c r="J346" s="144"/>
      <c r="K346" s="2282">
        <f t="shared" si="43"/>
        <v>0</v>
      </c>
      <c r="L346" s="77">
        <f t="shared" si="44"/>
        <v>0</v>
      </c>
      <c r="M346" s="2282">
        <v>35000</v>
      </c>
      <c r="N346" s="2537"/>
      <c r="O346" s="2227"/>
      <c r="P346" s="2227"/>
      <c r="Q346" s="2227"/>
      <c r="R346" s="2227"/>
    </row>
    <row r="347" spans="2:18" s="1220" customFormat="1" ht="16.5" hidden="1" thickBot="1">
      <c r="B347" s="386">
        <v>29</v>
      </c>
      <c r="C347" s="1936">
        <v>41966</v>
      </c>
      <c r="D347" s="1276" t="s">
        <v>973</v>
      </c>
      <c r="E347" s="2536"/>
      <c r="F347" s="2536"/>
      <c r="G347" s="2714"/>
      <c r="H347" s="2254"/>
      <c r="I347" s="77">
        <f>H347*10000</f>
        <v>0</v>
      </c>
      <c r="J347" s="144"/>
      <c r="K347" s="2282">
        <f>J347*15000</f>
        <v>0</v>
      </c>
      <c r="L347" s="77">
        <f>G347+I347+K347</f>
        <v>0</v>
      </c>
      <c r="M347" s="2282">
        <v>35000</v>
      </c>
      <c r="N347" s="2537"/>
      <c r="O347" s="2227"/>
      <c r="P347" s="2227"/>
      <c r="Q347" s="2227"/>
      <c r="R347" s="2227"/>
    </row>
    <row r="348" spans="2:18" s="1220" customFormat="1" ht="16.5" hidden="1" thickBot="1">
      <c r="B348" s="2706">
        <v>30</v>
      </c>
      <c r="C348" s="2480">
        <v>41967</v>
      </c>
      <c r="D348" s="1401" t="s">
        <v>1607</v>
      </c>
      <c r="E348" s="2733"/>
      <c r="F348" s="2536"/>
      <c r="G348" s="2714"/>
      <c r="H348" s="2254">
        <v>1</v>
      </c>
      <c r="I348" s="77">
        <f>H348*10000</f>
        <v>10000</v>
      </c>
      <c r="J348" s="144"/>
      <c r="K348" s="2282">
        <f>J348*15000</f>
        <v>0</v>
      </c>
      <c r="L348" s="77">
        <f>G348+I348+K348</f>
        <v>10000</v>
      </c>
      <c r="M348" s="2282">
        <v>35000</v>
      </c>
      <c r="N348" s="2537"/>
      <c r="O348" s="2227"/>
      <c r="P348" s="2227"/>
      <c r="Q348" s="2227"/>
      <c r="R348" s="2227"/>
    </row>
    <row r="349" spans="2:18" s="1220" customFormat="1" ht="16.5" hidden="1" thickBot="1">
      <c r="B349" s="2707">
        <v>31</v>
      </c>
      <c r="C349" s="2481">
        <v>41968</v>
      </c>
      <c r="D349" s="2226" t="s">
        <v>1607</v>
      </c>
      <c r="E349" s="2746"/>
      <c r="F349" s="150"/>
      <c r="G349" s="207"/>
      <c r="H349" s="2256">
        <v>1</v>
      </c>
      <c r="I349" s="78">
        <f>H349*10000</f>
        <v>10000</v>
      </c>
      <c r="J349" s="150"/>
      <c r="K349" s="207">
        <f>J349*15000</f>
        <v>0</v>
      </c>
      <c r="L349" s="78">
        <f>G349+I349+K349</f>
        <v>10000</v>
      </c>
      <c r="M349" s="207">
        <v>35000</v>
      </c>
      <c r="N349" s="2257"/>
      <c r="O349" s="2227"/>
      <c r="P349" s="2227"/>
      <c r="Q349" s="2227"/>
      <c r="R349" s="2227"/>
    </row>
    <row r="350" spans="2:18" s="1220" customFormat="1">
      <c r="B350" s="2934">
        <v>1</v>
      </c>
      <c r="C350" s="2955">
        <v>41969</v>
      </c>
      <c r="D350" s="1401" t="s">
        <v>1607</v>
      </c>
      <c r="E350" s="2927" t="s">
        <v>810</v>
      </c>
      <c r="F350" s="2536"/>
      <c r="G350" s="2913"/>
      <c r="H350" s="2254">
        <v>1</v>
      </c>
      <c r="I350" s="2886">
        <f t="shared" ref="I350:I380" si="45">H350*10000</f>
        <v>10000</v>
      </c>
      <c r="J350" s="2883"/>
      <c r="K350" s="2282">
        <f t="shared" ref="K350:K380" si="46">J350*15000</f>
        <v>0</v>
      </c>
      <c r="L350" s="2886">
        <f t="shared" ref="L350:L380" si="47">G350+I350+K350</f>
        <v>10000</v>
      </c>
      <c r="M350" s="2282">
        <v>35000</v>
      </c>
      <c r="N350" s="2537"/>
      <c r="O350" s="2227"/>
      <c r="P350" s="2227"/>
      <c r="Q350" s="2227"/>
      <c r="R350" s="2227"/>
    </row>
    <row r="351" spans="2:18" s="1220" customFormat="1">
      <c r="B351" s="2911">
        <v>2</v>
      </c>
      <c r="C351" s="2480">
        <v>41970</v>
      </c>
      <c r="D351" s="1401" t="s">
        <v>1607</v>
      </c>
      <c r="E351" s="2927" t="s">
        <v>810</v>
      </c>
      <c r="F351" s="2536"/>
      <c r="G351" s="2913"/>
      <c r="H351" s="2254">
        <v>2</v>
      </c>
      <c r="I351" s="2886">
        <f t="shared" si="45"/>
        <v>20000</v>
      </c>
      <c r="J351" s="2883"/>
      <c r="K351" s="2282">
        <f t="shared" si="46"/>
        <v>0</v>
      </c>
      <c r="L351" s="2886">
        <f t="shared" si="47"/>
        <v>20000</v>
      </c>
      <c r="M351" s="2282">
        <v>35000</v>
      </c>
      <c r="N351" s="2887"/>
      <c r="O351" s="2227"/>
      <c r="P351" s="2227"/>
      <c r="Q351" s="2227"/>
      <c r="R351" s="2227"/>
    </row>
    <row r="352" spans="2:18" s="1220" customFormat="1">
      <c r="B352" s="2911">
        <v>3</v>
      </c>
      <c r="C352" s="2480">
        <v>41971</v>
      </c>
      <c r="D352" s="1401" t="s">
        <v>1607</v>
      </c>
      <c r="E352" s="2927" t="s">
        <v>810</v>
      </c>
      <c r="F352" s="2536"/>
      <c r="G352" s="2913"/>
      <c r="H352" s="2254">
        <v>1</v>
      </c>
      <c r="I352" s="2886">
        <f t="shared" si="45"/>
        <v>10000</v>
      </c>
      <c r="J352" s="2883"/>
      <c r="K352" s="2282">
        <f t="shared" si="46"/>
        <v>0</v>
      </c>
      <c r="L352" s="2886">
        <f t="shared" si="47"/>
        <v>10000</v>
      </c>
      <c r="M352" s="2282">
        <v>35000</v>
      </c>
      <c r="N352" s="2887"/>
      <c r="O352" s="2227"/>
      <c r="P352" s="2227"/>
      <c r="Q352" s="2227"/>
      <c r="R352" s="2227"/>
    </row>
    <row r="353" spans="2:18" s="1220" customFormat="1">
      <c r="B353" s="2911">
        <v>4</v>
      </c>
      <c r="C353" s="2480">
        <v>41972</v>
      </c>
      <c r="D353" s="1401" t="s">
        <v>1607</v>
      </c>
      <c r="E353" s="2927" t="s">
        <v>810</v>
      </c>
      <c r="F353" s="2536"/>
      <c r="G353" s="2913"/>
      <c r="H353" s="2254">
        <v>1</v>
      </c>
      <c r="I353" s="2886">
        <f t="shared" si="45"/>
        <v>10000</v>
      </c>
      <c r="J353" s="2883"/>
      <c r="K353" s="2282">
        <f t="shared" si="46"/>
        <v>0</v>
      </c>
      <c r="L353" s="2886">
        <f t="shared" si="47"/>
        <v>10000</v>
      </c>
      <c r="M353" s="2282">
        <v>35000</v>
      </c>
      <c r="N353" s="2887"/>
      <c r="O353" s="2227"/>
      <c r="P353" s="2227"/>
      <c r="Q353" s="2227"/>
      <c r="R353" s="2227"/>
    </row>
    <row r="354" spans="2:18" s="1220" customFormat="1">
      <c r="B354" s="386">
        <v>5</v>
      </c>
      <c r="C354" s="2479">
        <v>41973</v>
      </c>
      <c r="D354" s="1401" t="s">
        <v>1607</v>
      </c>
      <c r="E354" s="2927" t="s">
        <v>810</v>
      </c>
      <c r="F354" s="2536"/>
      <c r="G354" s="2913"/>
      <c r="H354" s="2254">
        <v>6</v>
      </c>
      <c r="I354" s="2886">
        <f t="shared" si="45"/>
        <v>60000</v>
      </c>
      <c r="J354" s="2883"/>
      <c r="K354" s="2282">
        <f t="shared" si="46"/>
        <v>0</v>
      </c>
      <c r="L354" s="2886">
        <f t="shared" si="47"/>
        <v>60000</v>
      </c>
      <c r="M354" s="2282">
        <v>35000</v>
      </c>
      <c r="N354" s="2887"/>
      <c r="O354" s="2227"/>
      <c r="P354" s="2227"/>
      <c r="Q354" s="2227"/>
      <c r="R354" s="2227"/>
    </row>
    <row r="355" spans="2:18" s="1220" customFormat="1">
      <c r="B355" s="2911">
        <v>6</v>
      </c>
      <c r="C355" s="2480">
        <v>41974</v>
      </c>
      <c r="D355" s="1401" t="s">
        <v>1607</v>
      </c>
      <c r="E355" s="2927" t="s">
        <v>810</v>
      </c>
      <c r="F355" s="2536"/>
      <c r="G355" s="2913"/>
      <c r="H355" s="2254">
        <v>1</v>
      </c>
      <c r="I355" s="2886">
        <f t="shared" si="45"/>
        <v>10000</v>
      </c>
      <c r="J355" s="2883"/>
      <c r="K355" s="2282">
        <f t="shared" si="46"/>
        <v>0</v>
      </c>
      <c r="L355" s="2886">
        <f t="shared" si="47"/>
        <v>10000</v>
      </c>
      <c r="M355" s="2282">
        <v>35000</v>
      </c>
      <c r="N355" s="2887"/>
      <c r="O355" s="2227"/>
      <c r="P355" s="2227"/>
      <c r="Q355" s="2227"/>
      <c r="R355" s="2227"/>
    </row>
    <row r="356" spans="2:18" s="1220" customFormat="1">
      <c r="B356" s="2911">
        <v>7</v>
      </c>
      <c r="C356" s="2480">
        <v>41975</v>
      </c>
      <c r="D356" s="1401" t="s">
        <v>1607</v>
      </c>
      <c r="E356" s="2927" t="s">
        <v>810</v>
      </c>
      <c r="F356" s="2536"/>
      <c r="G356" s="2913"/>
      <c r="H356" s="2254"/>
      <c r="I356" s="2886">
        <f t="shared" si="45"/>
        <v>0</v>
      </c>
      <c r="J356" s="2883"/>
      <c r="K356" s="2282">
        <f t="shared" si="46"/>
        <v>0</v>
      </c>
      <c r="L356" s="2886">
        <f t="shared" si="47"/>
        <v>0</v>
      </c>
      <c r="M356" s="2282">
        <v>35000</v>
      </c>
      <c r="N356" s="2887"/>
      <c r="O356" s="2227"/>
      <c r="P356" s="2227"/>
      <c r="Q356" s="2227"/>
      <c r="R356" s="2227"/>
    </row>
    <row r="357" spans="2:18" s="1220" customFormat="1">
      <c r="B357" s="2911">
        <v>8</v>
      </c>
      <c r="C357" s="2480">
        <v>41976</v>
      </c>
      <c r="D357" s="1401" t="s">
        <v>1607</v>
      </c>
      <c r="E357" s="2927" t="s">
        <v>810</v>
      </c>
      <c r="F357" s="2536"/>
      <c r="G357" s="2913"/>
      <c r="H357" s="2254"/>
      <c r="I357" s="2886">
        <f t="shared" si="45"/>
        <v>0</v>
      </c>
      <c r="J357" s="2883"/>
      <c r="K357" s="2282">
        <f t="shared" si="46"/>
        <v>0</v>
      </c>
      <c r="L357" s="2886">
        <f t="shared" si="47"/>
        <v>0</v>
      </c>
      <c r="M357" s="2282">
        <v>35000</v>
      </c>
      <c r="N357" s="2537"/>
      <c r="O357" s="2227"/>
      <c r="P357" s="2227"/>
      <c r="Q357" s="2227"/>
      <c r="R357" s="2227"/>
    </row>
    <row r="358" spans="2:18" s="1220" customFormat="1">
      <c r="B358" s="2911">
        <v>9</v>
      </c>
      <c r="C358" s="2480">
        <v>41977</v>
      </c>
      <c r="D358" s="1401" t="s">
        <v>1020</v>
      </c>
      <c r="E358" s="2927" t="s">
        <v>984</v>
      </c>
      <c r="F358" s="2536"/>
      <c r="G358" s="2913"/>
      <c r="H358" s="2254">
        <v>1</v>
      </c>
      <c r="I358" s="2886">
        <f t="shared" si="45"/>
        <v>10000</v>
      </c>
      <c r="J358" s="2883"/>
      <c r="K358" s="2282">
        <f t="shared" si="46"/>
        <v>0</v>
      </c>
      <c r="L358" s="2886">
        <f t="shared" si="47"/>
        <v>10000</v>
      </c>
      <c r="M358" s="2282">
        <v>35000</v>
      </c>
      <c r="N358" s="2887"/>
      <c r="O358" s="2227"/>
      <c r="P358" s="2227"/>
      <c r="Q358" s="2227"/>
      <c r="R358" s="2227"/>
    </row>
    <row r="359" spans="2:18" s="1220" customFormat="1">
      <c r="B359" s="2911">
        <v>10</v>
      </c>
      <c r="C359" s="2480">
        <v>41978</v>
      </c>
      <c r="D359" s="1401" t="s">
        <v>1641</v>
      </c>
      <c r="E359" s="2929"/>
      <c r="F359" s="2536"/>
      <c r="G359" s="2913"/>
      <c r="H359" s="2254">
        <v>4</v>
      </c>
      <c r="I359" s="2886">
        <f t="shared" si="45"/>
        <v>40000</v>
      </c>
      <c r="J359" s="2883"/>
      <c r="K359" s="2282">
        <f t="shared" si="46"/>
        <v>0</v>
      </c>
      <c r="L359" s="2886">
        <f t="shared" si="47"/>
        <v>40000</v>
      </c>
      <c r="M359" s="2282">
        <v>35000</v>
      </c>
      <c r="N359" s="2537"/>
      <c r="O359" s="2227"/>
      <c r="P359" s="2227"/>
      <c r="Q359" s="2227"/>
      <c r="R359" s="2227"/>
    </row>
    <row r="360" spans="2:18" s="1220" customFormat="1">
      <c r="B360" s="2911">
        <v>11</v>
      </c>
      <c r="C360" s="2480">
        <v>41979</v>
      </c>
      <c r="D360" s="1401" t="s">
        <v>1020</v>
      </c>
      <c r="E360" s="2927" t="s">
        <v>984</v>
      </c>
      <c r="F360" s="2536"/>
      <c r="G360" s="2913"/>
      <c r="H360" s="2254">
        <v>2</v>
      </c>
      <c r="I360" s="2886">
        <f t="shared" si="45"/>
        <v>20000</v>
      </c>
      <c r="J360" s="2883"/>
      <c r="K360" s="2282">
        <f t="shared" si="46"/>
        <v>0</v>
      </c>
      <c r="L360" s="2886">
        <f t="shared" si="47"/>
        <v>20000</v>
      </c>
      <c r="M360" s="2282">
        <v>35000</v>
      </c>
      <c r="N360" s="2537"/>
      <c r="O360" s="2227"/>
      <c r="P360" s="2227"/>
      <c r="Q360" s="2227"/>
      <c r="R360" s="2227"/>
    </row>
    <row r="361" spans="2:18" s="1220" customFormat="1">
      <c r="B361" s="386">
        <v>12</v>
      </c>
      <c r="C361" s="2479">
        <v>41980</v>
      </c>
      <c r="D361" s="1401" t="s">
        <v>1020</v>
      </c>
      <c r="E361" s="2927" t="s">
        <v>984</v>
      </c>
      <c r="F361" s="2536"/>
      <c r="G361" s="2913"/>
      <c r="H361" s="2254">
        <v>7</v>
      </c>
      <c r="I361" s="2886">
        <f t="shared" si="45"/>
        <v>70000</v>
      </c>
      <c r="J361" s="2883"/>
      <c r="K361" s="2282">
        <f t="shared" si="46"/>
        <v>0</v>
      </c>
      <c r="L361" s="2886">
        <f t="shared" si="47"/>
        <v>70000</v>
      </c>
      <c r="M361" s="2282">
        <v>35000</v>
      </c>
      <c r="N361" s="2537"/>
      <c r="O361" s="2227"/>
      <c r="P361" s="2227"/>
      <c r="Q361" s="2227"/>
      <c r="R361" s="2227"/>
    </row>
    <row r="362" spans="2:18" s="1220" customFormat="1">
      <c r="B362" s="2911">
        <v>13</v>
      </c>
      <c r="C362" s="2480">
        <v>41981</v>
      </c>
      <c r="D362" s="1401" t="s">
        <v>1020</v>
      </c>
      <c r="E362" s="2927" t="s">
        <v>984</v>
      </c>
      <c r="F362" s="2536"/>
      <c r="G362" s="2913"/>
      <c r="H362" s="2254">
        <v>2</v>
      </c>
      <c r="I362" s="2886">
        <f t="shared" si="45"/>
        <v>20000</v>
      </c>
      <c r="J362" s="2883"/>
      <c r="K362" s="2282">
        <f t="shared" si="46"/>
        <v>0</v>
      </c>
      <c r="L362" s="2886">
        <f t="shared" si="47"/>
        <v>20000</v>
      </c>
      <c r="M362" s="2282">
        <v>35000</v>
      </c>
      <c r="N362" s="2537"/>
      <c r="O362" s="2227"/>
      <c r="P362" s="2227"/>
      <c r="Q362" s="2227"/>
      <c r="R362" s="2227"/>
    </row>
    <row r="363" spans="2:18" s="1220" customFormat="1">
      <c r="B363" s="2911">
        <v>14</v>
      </c>
      <c r="C363" s="2480">
        <v>41982</v>
      </c>
      <c r="D363" s="1401" t="s">
        <v>1642</v>
      </c>
      <c r="E363" s="2929"/>
      <c r="F363" s="2536"/>
      <c r="G363" s="2913"/>
      <c r="H363" s="2254">
        <v>2</v>
      </c>
      <c r="I363" s="2886">
        <f t="shared" si="45"/>
        <v>20000</v>
      </c>
      <c r="J363" s="2883"/>
      <c r="K363" s="2282">
        <f t="shared" si="46"/>
        <v>0</v>
      </c>
      <c r="L363" s="2886">
        <f t="shared" si="47"/>
        <v>20000</v>
      </c>
      <c r="M363" s="2282">
        <v>35000</v>
      </c>
      <c r="N363" s="2537"/>
      <c r="O363" s="2227"/>
      <c r="P363" s="2227"/>
      <c r="Q363" s="2227"/>
      <c r="R363" s="2227"/>
    </row>
    <row r="364" spans="2:18" s="1220" customFormat="1">
      <c r="B364" s="2911">
        <v>15</v>
      </c>
      <c r="C364" s="2480">
        <v>41983</v>
      </c>
      <c r="D364" s="1401" t="s">
        <v>1643</v>
      </c>
      <c r="E364" s="2929"/>
      <c r="F364" s="2536"/>
      <c r="G364" s="2913"/>
      <c r="H364" s="2254">
        <v>1</v>
      </c>
      <c r="I364" s="2886">
        <f t="shared" si="45"/>
        <v>10000</v>
      </c>
      <c r="J364" s="2883"/>
      <c r="K364" s="2282">
        <f t="shared" si="46"/>
        <v>0</v>
      </c>
      <c r="L364" s="2886">
        <f t="shared" si="47"/>
        <v>10000</v>
      </c>
      <c r="M364" s="2282">
        <v>35000</v>
      </c>
      <c r="N364" s="2537"/>
      <c r="O364" s="2227"/>
      <c r="P364" s="2227"/>
      <c r="Q364" s="2227"/>
      <c r="R364" s="2227"/>
    </row>
    <row r="365" spans="2:18" s="1220" customFormat="1">
      <c r="B365" s="2911">
        <v>16</v>
      </c>
      <c r="C365" s="2480">
        <v>41984</v>
      </c>
      <c r="D365" s="1401" t="s">
        <v>1606</v>
      </c>
      <c r="E365" s="2929"/>
      <c r="F365" s="2536"/>
      <c r="G365" s="2913"/>
      <c r="H365" s="2254"/>
      <c r="I365" s="2886">
        <f t="shared" si="45"/>
        <v>0</v>
      </c>
      <c r="J365" s="2883"/>
      <c r="K365" s="2282">
        <f t="shared" si="46"/>
        <v>0</v>
      </c>
      <c r="L365" s="2886">
        <f t="shared" si="47"/>
        <v>0</v>
      </c>
      <c r="M365" s="2282">
        <v>35000</v>
      </c>
      <c r="N365" s="2537"/>
      <c r="O365" s="2227"/>
      <c r="P365" s="2227"/>
      <c r="Q365" s="2227"/>
      <c r="R365" s="2227"/>
    </row>
    <row r="366" spans="2:18" s="1220" customFormat="1">
      <c r="B366" s="2911">
        <v>17</v>
      </c>
      <c r="C366" s="2480">
        <v>41985</v>
      </c>
      <c r="D366" s="1401" t="s">
        <v>1642</v>
      </c>
      <c r="E366" s="2929"/>
      <c r="F366" s="2536"/>
      <c r="G366" s="2913"/>
      <c r="H366" s="2254">
        <v>2</v>
      </c>
      <c r="I366" s="2886">
        <f t="shared" si="45"/>
        <v>20000</v>
      </c>
      <c r="J366" s="2883"/>
      <c r="K366" s="2282">
        <f t="shared" si="46"/>
        <v>0</v>
      </c>
      <c r="L366" s="2886">
        <f t="shared" si="47"/>
        <v>20000</v>
      </c>
      <c r="M366" s="2282">
        <v>35000</v>
      </c>
      <c r="N366" s="2537"/>
      <c r="O366" s="2227"/>
      <c r="P366" s="2227"/>
      <c r="Q366" s="2227"/>
      <c r="R366" s="2227"/>
    </row>
    <row r="367" spans="2:18" s="1220" customFormat="1">
      <c r="B367" s="3080">
        <v>18</v>
      </c>
      <c r="C367" s="2480">
        <v>41986</v>
      </c>
      <c r="D367" s="1401" t="s">
        <v>1020</v>
      </c>
      <c r="E367" s="2927" t="s">
        <v>984</v>
      </c>
      <c r="F367" s="2536"/>
      <c r="G367" s="2913"/>
      <c r="H367" s="2254"/>
      <c r="I367" s="2886">
        <f t="shared" si="45"/>
        <v>0</v>
      </c>
      <c r="J367" s="2883"/>
      <c r="K367" s="2282">
        <f t="shared" si="46"/>
        <v>0</v>
      </c>
      <c r="L367" s="2886">
        <f t="shared" si="47"/>
        <v>0</v>
      </c>
      <c r="M367" s="2282">
        <v>35000</v>
      </c>
      <c r="N367" s="2537"/>
      <c r="O367" s="2227"/>
      <c r="P367" s="2227"/>
      <c r="Q367" s="2227"/>
      <c r="R367" s="2227"/>
    </row>
    <row r="368" spans="2:18" s="1220" customFormat="1">
      <c r="B368" s="3081"/>
      <c r="C368" s="2480">
        <v>41986</v>
      </c>
      <c r="D368" s="2248" t="s">
        <v>1644</v>
      </c>
      <c r="E368" s="2929"/>
      <c r="F368" s="2536" t="s">
        <v>1016</v>
      </c>
      <c r="G368" s="2913">
        <f>150*500</f>
        <v>75000</v>
      </c>
      <c r="H368" s="2254">
        <v>2</v>
      </c>
      <c r="I368" s="2886">
        <f t="shared" si="45"/>
        <v>20000</v>
      </c>
      <c r="J368" s="2883"/>
      <c r="K368" s="2282">
        <f t="shared" si="46"/>
        <v>0</v>
      </c>
      <c r="L368" s="2886">
        <f t="shared" si="47"/>
        <v>95000</v>
      </c>
      <c r="M368" s="2282">
        <v>35000</v>
      </c>
      <c r="N368" s="2537"/>
      <c r="O368" s="2227"/>
      <c r="P368" s="2227"/>
      <c r="Q368" s="2227"/>
      <c r="R368" s="2227"/>
    </row>
    <row r="369" spans="2:18" s="1220" customFormat="1">
      <c r="B369" s="386">
        <v>19</v>
      </c>
      <c r="C369" s="2479">
        <v>41987</v>
      </c>
      <c r="D369" s="1401" t="s">
        <v>1642</v>
      </c>
      <c r="E369" s="2929"/>
      <c r="F369" s="2536"/>
      <c r="G369" s="2913"/>
      <c r="H369" s="2254">
        <v>5</v>
      </c>
      <c r="I369" s="2886">
        <f t="shared" si="45"/>
        <v>50000</v>
      </c>
      <c r="J369" s="2883"/>
      <c r="K369" s="2282">
        <f t="shared" si="46"/>
        <v>0</v>
      </c>
      <c r="L369" s="2886">
        <f t="shared" si="47"/>
        <v>50000</v>
      </c>
      <c r="M369" s="2282">
        <v>35000</v>
      </c>
      <c r="N369" s="2537"/>
      <c r="O369" s="2227"/>
      <c r="P369" s="2227"/>
      <c r="Q369" s="2227"/>
      <c r="R369" s="2227"/>
    </row>
    <row r="370" spans="2:18" s="1220" customFormat="1">
      <c r="B370" s="2911">
        <v>20</v>
      </c>
      <c r="C370" s="2480">
        <v>41988</v>
      </c>
      <c r="D370" s="1401" t="s">
        <v>1642</v>
      </c>
      <c r="E370" s="2929"/>
      <c r="F370" s="2536"/>
      <c r="G370" s="2913"/>
      <c r="H370" s="2254">
        <v>1</v>
      </c>
      <c r="I370" s="2886">
        <f t="shared" si="45"/>
        <v>10000</v>
      </c>
      <c r="J370" s="2883"/>
      <c r="K370" s="2282">
        <f t="shared" si="46"/>
        <v>0</v>
      </c>
      <c r="L370" s="2886">
        <f t="shared" si="47"/>
        <v>10000</v>
      </c>
      <c r="M370" s="2282">
        <v>35000</v>
      </c>
      <c r="N370" s="2537"/>
      <c r="O370" s="2227"/>
      <c r="P370" s="2227"/>
      <c r="Q370" s="2227"/>
      <c r="R370" s="2227"/>
    </row>
    <row r="371" spans="2:18" s="1220" customFormat="1">
      <c r="B371" s="2911">
        <v>21</v>
      </c>
      <c r="C371" s="2480">
        <v>41989</v>
      </c>
      <c r="D371" s="1401" t="s">
        <v>1642</v>
      </c>
      <c r="E371" s="2929"/>
      <c r="F371" s="2536"/>
      <c r="G371" s="2913"/>
      <c r="H371" s="2254">
        <v>1</v>
      </c>
      <c r="I371" s="2886">
        <f t="shared" si="45"/>
        <v>10000</v>
      </c>
      <c r="J371" s="2883"/>
      <c r="K371" s="2282">
        <f t="shared" si="46"/>
        <v>0</v>
      </c>
      <c r="L371" s="2886">
        <f t="shared" si="47"/>
        <v>10000</v>
      </c>
      <c r="M371" s="2282">
        <v>35000</v>
      </c>
      <c r="N371" s="2537"/>
      <c r="O371" s="2227"/>
      <c r="P371" s="2227"/>
      <c r="Q371" s="2227"/>
      <c r="R371" s="2227"/>
    </row>
    <row r="372" spans="2:18" s="1220" customFormat="1">
      <c r="B372" s="2911">
        <v>22</v>
      </c>
      <c r="C372" s="2480">
        <v>41990</v>
      </c>
      <c r="D372" s="1401" t="s">
        <v>1642</v>
      </c>
      <c r="E372" s="2929"/>
      <c r="F372" s="2536"/>
      <c r="G372" s="2913"/>
      <c r="H372" s="2254">
        <v>1</v>
      </c>
      <c r="I372" s="2886">
        <f t="shared" si="45"/>
        <v>10000</v>
      </c>
      <c r="J372" s="2883"/>
      <c r="K372" s="2282">
        <f t="shared" si="46"/>
        <v>0</v>
      </c>
      <c r="L372" s="2886">
        <f t="shared" si="47"/>
        <v>10000</v>
      </c>
      <c r="M372" s="2282">
        <v>35000</v>
      </c>
      <c r="N372" s="2537"/>
      <c r="O372" s="2227"/>
      <c r="P372" s="2227"/>
      <c r="Q372" s="2227"/>
      <c r="R372" s="2227"/>
    </row>
    <row r="373" spans="2:18" s="1220" customFormat="1">
      <c r="B373" s="2911">
        <v>23</v>
      </c>
      <c r="C373" s="2480">
        <v>41991</v>
      </c>
      <c r="D373" s="1401" t="s">
        <v>1642</v>
      </c>
      <c r="E373" s="2929"/>
      <c r="F373" s="2536"/>
      <c r="G373" s="2913"/>
      <c r="H373" s="2254">
        <v>1</v>
      </c>
      <c r="I373" s="2886">
        <f t="shared" si="45"/>
        <v>10000</v>
      </c>
      <c r="J373" s="2883"/>
      <c r="K373" s="2282">
        <f t="shared" si="46"/>
        <v>0</v>
      </c>
      <c r="L373" s="2886">
        <f t="shared" si="47"/>
        <v>10000</v>
      </c>
      <c r="M373" s="2282">
        <v>35000</v>
      </c>
      <c r="N373" s="2537"/>
      <c r="O373" s="2227"/>
      <c r="P373" s="2227"/>
      <c r="Q373" s="2227"/>
      <c r="R373" s="2227"/>
    </row>
    <row r="374" spans="2:18" s="1220" customFormat="1">
      <c r="B374" s="2911">
        <v>24</v>
      </c>
      <c r="C374" s="2480">
        <v>41992</v>
      </c>
      <c r="D374" s="1401" t="s">
        <v>1642</v>
      </c>
      <c r="E374" s="2929"/>
      <c r="F374" s="2536"/>
      <c r="G374" s="2913"/>
      <c r="H374" s="2254">
        <v>1</v>
      </c>
      <c r="I374" s="2886">
        <f t="shared" si="45"/>
        <v>10000</v>
      </c>
      <c r="J374" s="2883"/>
      <c r="K374" s="2282">
        <f t="shared" si="46"/>
        <v>0</v>
      </c>
      <c r="L374" s="2886">
        <f t="shared" si="47"/>
        <v>10000</v>
      </c>
      <c r="M374" s="2282">
        <v>35000</v>
      </c>
      <c r="N374" s="2537"/>
      <c r="O374" s="2227"/>
      <c r="P374" s="2227"/>
      <c r="Q374" s="2227"/>
      <c r="R374" s="2227"/>
    </row>
    <row r="375" spans="2:18" s="1220" customFormat="1">
      <c r="B375" s="2911">
        <v>25</v>
      </c>
      <c r="C375" s="2480">
        <v>41993</v>
      </c>
      <c r="D375" s="1401" t="s">
        <v>1642</v>
      </c>
      <c r="E375" s="2929"/>
      <c r="F375" s="2536"/>
      <c r="G375" s="2913"/>
      <c r="H375" s="2254">
        <v>3</v>
      </c>
      <c r="I375" s="2886">
        <f t="shared" si="45"/>
        <v>30000</v>
      </c>
      <c r="J375" s="2883"/>
      <c r="K375" s="2282">
        <f t="shared" si="46"/>
        <v>0</v>
      </c>
      <c r="L375" s="2886">
        <f t="shared" si="47"/>
        <v>30000</v>
      </c>
      <c r="M375" s="2282">
        <v>35000</v>
      </c>
      <c r="N375" s="2537"/>
      <c r="O375" s="2227"/>
      <c r="P375" s="2227"/>
      <c r="Q375" s="2227"/>
      <c r="R375" s="2227"/>
    </row>
    <row r="376" spans="2:18" s="1220" customFormat="1">
      <c r="B376" s="386">
        <v>26</v>
      </c>
      <c r="C376" s="2479">
        <v>41994</v>
      </c>
      <c r="D376" s="1401" t="s">
        <v>1642</v>
      </c>
      <c r="E376" s="2929"/>
      <c r="F376" s="2536"/>
      <c r="G376" s="2913"/>
      <c r="H376" s="2254">
        <v>5</v>
      </c>
      <c r="I376" s="2886">
        <f t="shared" si="45"/>
        <v>50000</v>
      </c>
      <c r="J376" s="2883"/>
      <c r="K376" s="2282">
        <f t="shared" si="46"/>
        <v>0</v>
      </c>
      <c r="L376" s="2886">
        <f t="shared" si="47"/>
        <v>50000</v>
      </c>
      <c r="M376" s="2282">
        <v>35000</v>
      </c>
      <c r="N376" s="2537"/>
      <c r="O376" s="2227"/>
      <c r="P376" s="2227"/>
      <c r="Q376" s="2227"/>
      <c r="R376" s="2227"/>
    </row>
    <row r="377" spans="2:18" s="1220" customFormat="1">
      <c r="B377" s="2911">
        <v>27</v>
      </c>
      <c r="C377" s="2480">
        <v>41995</v>
      </c>
      <c r="D377" s="1401" t="s">
        <v>1645</v>
      </c>
      <c r="E377" s="2929"/>
      <c r="F377" s="2536"/>
      <c r="G377" s="2913"/>
      <c r="H377" s="2254">
        <v>1</v>
      </c>
      <c r="I377" s="2886">
        <f t="shared" si="45"/>
        <v>10000</v>
      </c>
      <c r="J377" s="2883"/>
      <c r="K377" s="2282">
        <f t="shared" si="46"/>
        <v>0</v>
      </c>
      <c r="L377" s="2886">
        <f t="shared" si="47"/>
        <v>10000</v>
      </c>
      <c r="M377" s="2282">
        <v>35000</v>
      </c>
      <c r="N377" s="2537"/>
      <c r="O377" s="2227"/>
      <c r="P377" s="2227"/>
      <c r="Q377" s="2227"/>
      <c r="R377" s="2227"/>
    </row>
    <row r="378" spans="2:18" s="1220" customFormat="1">
      <c r="B378" s="2911">
        <v>28</v>
      </c>
      <c r="C378" s="2480">
        <v>41996</v>
      </c>
      <c r="D378" s="1401" t="s">
        <v>1645</v>
      </c>
      <c r="E378" s="2929"/>
      <c r="F378" s="2536"/>
      <c r="G378" s="2913"/>
      <c r="H378" s="2254">
        <v>3</v>
      </c>
      <c r="I378" s="2886">
        <f t="shared" si="45"/>
        <v>30000</v>
      </c>
      <c r="J378" s="2883"/>
      <c r="K378" s="2282">
        <f t="shared" si="46"/>
        <v>0</v>
      </c>
      <c r="L378" s="2886">
        <f t="shared" si="47"/>
        <v>30000</v>
      </c>
      <c r="M378" s="2282">
        <v>35000</v>
      </c>
      <c r="N378" s="2537"/>
      <c r="O378" s="2227"/>
      <c r="P378" s="2227"/>
      <c r="Q378" s="2227"/>
      <c r="R378" s="2227"/>
    </row>
    <row r="379" spans="2:18" s="1220" customFormat="1">
      <c r="B379" s="2911">
        <v>29</v>
      </c>
      <c r="C379" s="2480">
        <v>41997</v>
      </c>
      <c r="D379" s="1401" t="s">
        <v>1604</v>
      </c>
      <c r="E379" s="2929"/>
      <c r="F379" s="2536"/>
      <c r="G379" s="2913"/>
      <c r="H379" s="2254"/>
      <c r="I379" s="2886">
        <f t="shared" si="45"/>
        <v>0</v>
      </c>
      <c r="J379" s="2883"/>
      <c r="K379" s="2282">
        <f t="shared" si="46"/>
        <v>0</v>
      </c>
      <c r="L379" s="2886">
        <f t="shared" si="47"/>
        <v>0</v>
      </c>
      <c r="M379" s="2282">
        <v>35000</v>
      </c>
      <c r="N379" s="2537"/>
      <c r="O379" s="2227"/>
      <c r="P379" s="2227"/>
      <c r="Q379" s="2227"/>
      <c r="R379" s="2227"/>
    </row>
    <row r="380" spans="2:18" s="1220" customFormat="1" ht="16.5" thickBot="1">
      <c r="B380" s="2912">
        <v>30</v>
      </c>
      <c r="C380" s="2481">
        <v>41998</v>
      </c>
      <c r="D380" s="2242" t="s">
        <v>973</v>
      </c>
      <c r="E380" s="150"/>
      <c r="F380" s="150"/>
      <c r="G380" s="207"/>
      <c r="H380" s="2256"/>
      <c r="I380" s="78">
        <f t="shared" si="45"/>
        <v>0</v>
      </c>
      <c r="J380" s="150"/>
      <c r="K380" s="207">
        <f t="shared" si="46"/>
        <v>0</v>
      </c>
      <c r="L380" s="78">
        <f t="shared" si="47"/>
        <v>0</v>
      </c>
      <c r="M380" s="207">
        <v>35000</v>
      </c>
      <c r="N380" s="2257"/>
      <c r="O380" s="2227"/>
      <c r="P380" s="2227"/>
      <c r="Q380" s="2227"/>
      <c r="R380" s="2227"/>
    </row>
    <row r="381" spans="2:18" s="40" customFormat="1" ht="15.95" customHeight="1">
      <c r="B381" s="161"/>
      <c r="C381" s="162"/>
      <c r="D381" s="35"/>
      <c r="E381" s="2460"/>
      <c r="F381" s="2460"/>
      <c r="G381" s="2460"/>
      <c r="H381" s="163"/>
      <c r="I381" s="164"/>
      <c r="J381" s="163"/>
      <c r="K381" s="165"/>
      <c r="L381" s="166"/>
      <c r="M381" s="128"/>
      <c r="N381" s="166"/>
      <c r="O381" s="128"/>
      <c r="P381" s="129"/>
      <c r="Q381" s="128"/>
      <c r="R381" s="163"/>
    </row>
    <row r="382" spans="2:18" s="40" customFormat="1" ht="15.95" customHeight="1">
      <c r="B382" s="2460"/>
      <c r="C382" s="2708"/>
      <c r="D382" s="2710" t="s">
        <v>49</v>
      </c>
      <c r="E382" s="2708"/>
      <c r="F382" s="21"/>
      <c r="G382" s="21"/>
      <c r="H382" s="21"/>
      <c r="I382" s="209"/>
      <c r="J382" s="944"/>
      <c r="K382" s="209"/>
      <c r="L382" s="944"/>
      <c r="M382" s="2461" t="s">
        <v>50</v>
      </c>
      <c r="N382" s="83"/>
      <c r="P382" s="2461"/>
      <c r="Q382" s="102"/>
      <c r="R382" s="2460"/>
    </row>
    <row r="383" spans="2:18" s="40" customFormat="1" ht="15.95" customHeight="1">
      <c r="B383" s="2460"/>
      <c r="C383" s="2708"/>
      <c r="D383" s="2708"/>
      <c r="E383" s="2708"/>
      <c r="F383" s="21"/>
      <c r="G383" s="21"/>
      <c r="H383" s="21"/>
      <c r="I383" s="209"/>
      <c r="J383" s="944"/>
      <c r="K383" s="209"/>
      <c r="L383" s="944"/>
      <c r="M383" s="2461"/>
      <c r="N383" s="83"/>
      <c r="P383" s="35"/>
      <c r="Q383" s="102"/>
      <c r="R383" s="2460"/>
    </row>
    <row r="384" spans="2:18" s="40" customFormat="1" ht="15.95" customHeight="1">
      <c r="B384" s="2460"/>
      <c r="C384" s="2708"/>
      <c r="D384" s="2708"/>
      <c r="E384" s="2708"/>
      <c r="M384" s="2461"/>
      <c r="N384" s="83"/>
      <c r="P384" s="35"/>
      <c r="Q384" s="102"/>
      <c r="R384" s="2460"/>
    </row>
    <row r="385" spans="2:18" s="40" customFormat="1" ht="15.95" customHeight="1">
      <c r="B385" s="2460"/>
      <c r="C385" s="2708"/>
      <c r="D385" s="2708"/>
      <c r="E385" s="2708"/>
      <c r="M385" s="2461"/>
      <c r="N385" s="83"/>
      <c r="P385" s="35"/>
      <c r="Q385" s="102"/>
      <c r="R385" s="2460"/>
    </row>
    <row r="386" spans="2:18" s="40" customFormat="1" ht="15.95" customHeight="1">
      <c r="B386" s="2460"/>
      <c r="C386" s="2708"/>
      <c r="D386" s="2709" t="s">
        <v>46</v>
      </c>
      <c r="E386" s="2708"/>
      <c r="F386" s="2708"/>
      <c r="G386" s="2708"/>
      <c r="H386" s="2708"/>
      <c r="I386" s="2708"/>
      <c r="J386" s="2708"/>
      <c r="K386" s="102"/>
      <c r="L386" s="2708"/>
      <c r="M386" s="2461" t="s">
        <v>48</v>
      </c>
      <c r="N386" s="83"/>
      <c r="P386" s="2461"/>
      <c r="Q386" s="102"/>
      <c r="R386" s="2460"/>
    </row>
    <row r="387" spans="2:18" s="40" customFormat="1" ht="15.95" customHeight="1">
      <c r="B387" s="2460"/>
      <c r="C387" s="2708"/>
      <c r="D387" s="2708" t="s">
        <v>47</v>
      </c>
      <c r="E387" s="2708"/>
      <c r="F387" s="944"/>
      <c r="G387" s="36"/>
      <c r="H387" s="76"/>
      <c r="I387" s="209"/>
      <c r="J387" s="944"/>
      <c r="K387" s="36"/>
      <c r="L387" s="209"/>
      <c r="M387" s="36"/>
      <c r="N387" s="83"/>
      <c r="O387" s="35"/>
      <c r="P387" s="35"/>
      <c r="Q387" s="102"/>
      <c r="R387" s="2460"/>
    </row>
    <row r="388" spans="2:18" s="40" customFormat="1" ht="15.95" customHeight="1">
      <c r="B388" s="2460"/>
      <c r="C388" s="51"/>
      <c r="D388" s="35"/>
      <c r="E388" s="2708"/>
      <c r="F388" s="944"/>
      <c r="G388" s="36"/>
      <c r="H388" s="76"/>
      <c r="I388" s="209"/>
      <c r="J388" s="944"/>
      <c r="K388" s="36"/>
      <c r="L388" s="209"/>
      <c r="M388" s="36"/>
      <c r="N388" s="83"/>
      <c r="O388" s="102"/>
      <c r="P388" s="102"/>
      <c r="Q388" s="102"/>
      <c r="R388" s="2460"/>
    </row>
  </sheetData>
  <autoFilter ref="B8:J380">
    <filterColumn colId="1">
      <filters>
        <dateGroupItem year="2014" month="11" day="26" dateTimeGrouping="day"/>
        <dateGroupItem year="2014" month="11" day="27" dateTimeGrouping="day"/>
        <dateGroupItem year="2014" month="11" day="28" dateTimeGrouping="day"/>
        <dateGroupItem year="2014" month="11" day="29" dateTimeGrouping="day"/>
        <dateGroupItem year="2014" month="11" day="30" dateTimeGrouping="day"/>
        <dateGroupItem year="2014" month="12" dateTimeGrouping="month"/>
      </filters>
    </filterColumn>
  </autoFilter>
  <mergeCells count="20">
    <mergeCell ref="B367:B368"/>
    <mergeCell ref="D130:D138"/>
    <mergeCell ref="B239:B240"/>
    <mergeCell ref="M188:M189"/>
    <mergeCell ref="B293:B294"/>
    <mergeCell ref="B306:B308"/>
    <mergeCell ref="B246:B247"/>
    <mergeCell ref="B248:B249"/>
    <mergeCell ref="M306:M308"/>
    <mergeCell ref="M293:M294"/>
    <mergeCell ref="M239:M240"/>
    <mergeCell ref="M246:M247"/>
    <mergeCell ref="M248:M249"/>
    <mergeCell ref="B1:N1"/>
    <mergeCell ref="B2:D2"/>
    <mergeCell ref="B3:D3"/>
    <mergeCell ref="B4:D4"/>
    <mergeCell ref="B188:B189"/>
    <mergeCell ref="B5:D5"/>
    <mergeCell ref="D71:D98"/>
  </mergeCells>
  <pageMargins left="0.48" right="0.12" top="0.12" bottom="0.12" header="0.35" footer="0.12"/>
  <pageSetup paperSize="9" scale="14" orientation="landscape" horizontalDpi="4294967293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17"/>
  <sheetViews>
    <sheetView workbookViewId="0">
      <selection activeCell="B2" sqref="B2:E16"/>
    </sheetView>
  </sheetViews>
  <sheetFormatPr defaultRowHeight="15.75"/>
  <cols>
    <col min="1" max="1" width="4.75" style="40" customWidth="1"/>
    <col min="2" max="2" width="4.625" style="23" customWidth="1"/>
    <col min="3" max="3" width="5.5" style="92" customWidth="1"/>
    <col min="4" max="4" width="11.75" style="23" customWidth="1"/>
    <col min="5" max="5" width="16.125" style="23" customWidth="1"/>
    <col min="7" max="8" width="4.75" style="101" customWidth="1"/>
    <col min="9" max="9" width="11.5" style="101" customWidth="1"/>
    <col min="10" max="10" width="12.5" style="101" customWidth="1"/>
  </cols>
  <sheetData>
    <row r="1" spans="2:5" ht="16.5" thickBot="1">
      <c r="B1" s="710"/>
      <c r="C1" s="710"/>
      <c r="D1" s="710"/>
      <c r="E1" s="710"/>
    </row>
    <row r="2" spans="2:5" ht="16.5" thickBot="1">
      <c r="B2" s="3420" t="s">
        <v>116</v>
      </c>
      <c r="C2" s="3421"/>
      <c r="D2" s="3421"/>
      <c r="E2" s="3422"/>
    </row>
    <row r="3" spans="2:5" ht="16.5" thickBot="1">
      <c r="B3" s="101"/>
      <c r="C3" s="101"/>
      <c r="D3" s="101"/>
      <c r="E3" s="101"/>
    </row>
    <row r="4" spans="2:5" ht="32.25" thickBot="1">
      <c r="B4" s="136" t="s">
        <v>1</v>
      </c>
      <c r="C4" s="711" t="s">
        <v>353</v>
      </c>
      <c r="D4" s="136" t="s">
        <v>96</v>
      </c>
      <c r="E4" s="136" t="s">
        <v>97</v>
      </c>
    </row>
    <row r="5" spans="2:5">
      <c r="B5" s="133">
        <v>1</v>
      </c>
      <c r="C5" s="133">
        <v>13</v>
      </c>
      <c r="D5" s="133" t="s">
        <v>98</v>
      </c>
      <c r="E5" s="133" t="s">
        <v>110</v>
      </c>
    </row>
    <row r="6" spans="2:5">
      <c r="B6" s="134">
        <v>2</v>
      </c>
      <c r="C6" s="139" t="s">
        <v>117</v>
      </c>
      <c r="D6" s="134" t="s">
        <v>99</v>
      </c>
      <c r="E6" s="134" t="s">
        <v>111</v>
      </c>
    </row>
    <row r="7" spans="2:5">
      <c r="B7" s="134">
        <v>3</v>
      </c>
      <c r="C7" s="139" t="s">
        <v>118</v>
      </c>
      <c r="D7" s="134" t="s">
        <v>100</v>
      </c>
      <c r="E7" s="134" t="s">
        <v>111</v>
      </c>
    </row>
    <row r="8" spans="2:5">
      <c r="B8" s="134">
        <v>4</v>
      </c>
      <c r="C8" s="139" t="s">
        <v>119</v>
      </c>
      <c r="D8" s="134" t="s">
        <v>101</v>
      </c>
      <c r="E8" s="134" t="s">
        <v>111</v>
      </c>
    </row>
    <row r="9" spans="2:5" s="40" customFormat="1">
      <c r="B9" s="134">
        <v>5</v>
      </c>
      <c r="C9" s="139" t="s">
        <v>120</v>
      </c>
      <c r="D9" s="134" t="s">
        <v>102</v>
      </c>
      <c r="E9" s="134" t="s">
        <v>112</v>
      </c>
    </row>
    <row r="10" spans="2:5">
      <c r="B10" s="134">
        <v>6</v>
      </c>
      <c r="C10" s="134">
        <v>14</v>
      </c>
      <c r="D10" s="134" t="s">
        <v>103</v>
      </c>
      <c r="E10" s="134" t="s">
        <v>113</v>
      </c>
    </row>
    <row r="11" spans="2:5">
      <c r="B11" s="134">
        <v>7</v>
      </c>
      <c r="C11" s="134">
        <v>15</v>
      </c>
      <c r="D11" s="134" t="s">
        <v>104</v>
      </c>
      <c r="E11" s="134" t="s">
        <v>113</v>
      </c>
    </row>
    <row r="12" spans="2:5">
      <c r="B12" s="134">
        <v>8</v>
      </c>
      <c r="C12" s="134">
        <v>16</v>
      </c>
      <c r="D12" s="134" t="s">
        <v>105</v>
      </c>
      <c r="E12" s="134" t="s">
        <v>113</v>
      </c>
    </row>
    <row r="13" spans="2:5">
      <c r="B13" s="134">
        <v>9</v>
      </c>
      <c r="C13" s="134">
        <v>17</v>
      </c>
      <c r="D13" s="134" t="s">
        <v>106</v>
      </c>
      <c r="E13" s="134" t="s">
        <v>114</v>
      </c>
    </row>
    <row r="14" spans="2:5">
      <c r="B14" s="134">
        <v>10</v>
      </c>
      <c r="C14" s="134">
        <v>18</v>
      </c>
      <c r="D14" s="134" t="s">
        <v>107</v>
      </c>
      <c r="E14" s="134" t="s">
        <v>114</v>
      </c>
    </row>
    <row r="15" spans="2:5">
      <c r="B15" s="134">
        <v>11</v>
      </c>
      <c r="C15" s="134">
        <v>19</v>
      </c>
      <c r="D15" s="134" t="s">
        <v>108</v>
      </c>
      <c r="E15" s="134" t="s">
        <v>114</v>
      </c>
    </row>
    <row r="16" spans="2:5" ht="16.5" thickBot="1">
      <c r="B16" s="135">
        <v>12</v>
      </c>
      <c r="C16" s="135">
        <v>23</v>
      </c>
      <c r="D16" s="135" t="s">
        <v>109</v>
      </c>
      <c r="E16" s="135" t="s">
        <v>115</v>
      </c>
    </row>
    <row r="17" spans="2:5">
      <c r="B17" s="709"/>
      <c r="D17" s="709"/>
      <c r="E17" s="709"/>
    </row>
  </sheetData>
  <mergeCells count="1">
    <mergeCell ref="B2:E2"/>
  </mergeCells>
  <pageMargins left="0.7" right="0.7" top="0.75" bottom="0.75" header="0.3" footer="0.3"/>
  <pageSetup paperSize="9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B2:B36"/>
  <sheetViews>
    <sheetView topLeftCell="A16" workbookViewId="0">
      <selection activeCell="B18" sqref="B18"/>
    </sheetView>
  </sheetViews>
  <sheetFormatPr defaultRowHeight="15.75"/>
  <cols>
    <col min="1" max="1" width="3.375" customWidth="1"/>
    <col min="2" max="2" width="111.625" customWidth="1"/>
  </cols>
  <sheetData>
    <row r="2" spans="2:2">
      <c r="B2" s="40" t="s">
        <v>460</v>
      </c>
    </row>
    <row r="3" spans="2:2">
      <c r="B3" s="40" t="s">
        <v>461</v>
      </c>
    </row>
    <row r="4" spans="2:2">
      <c r="B4" s="40" t="s">
        <v>459</v>
      </c>
    </row>
    <row r="5" spans="2:2">
      <c r="B5" s="40" t="s">
        <v>463</v>
      </c>
    </row>
    <row r="7" spans="2:2">
      <c r="B7" s="40" t="s">
        <v>474</v>
      </c>
    </row>
    <row r="8" spans="2:2">
      <c r="B8" s="40" t="s">
        <v>475</v>
      </c>
    </row>
    <row r="9" spans="2:2">
      <c r="B9" s="40" t="s">
        <v>476</v>
      </c>
    </row>
    <row r="10" spans="2:2">
      <c r="B10" s="40" t="s">
        <v>477</v>
      </c>
    </row>
    <row r="11" spans="2:2">
      <c r="B11" s="40" t="s">
        <v>494</v>
      </c>
    </row>
    <row r="14" spans="2:2">
      <c r="B14" s="40" t="s">
        <v>492</v>
      </c>
    </row>
    <row r="15" spans="2:2">
      <c r="B15" s="40" t="s">
        <v>493</v>
      </c>
    </row>
    <row r="17" spans="2:2">
      <c r="B17" s="40" t="s">
        <v>595</v>
      </c>
    </row>
    <row r="18" spans="2:2">
      <c r="B18" s="1853" t="s">
        <v>906</v>
      </c>
    </row>
    <row r="19" spans="2:2">
      <c r="B19" s="40"/>
    </row>
    <row r="20" spans="2:2">
      <c r="B20" s="40"/>
    </row>
    <row r="23" spans="2:2">
      <c r="B23" s="40"/>
    </row>
    <row r="34" spans="2:2">
      <c r="B34" s="40"/>
    </row>
    <row r="35" spans="2:2">
      <c r="B35" s="40"/>
    </row>
    <row r="36" spans="2:2">
      <c r="B36" s="40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22</vt:i4>
      </vt:variant>
    </vt:vector>
  </HeadingPairs>
  <TitlesOfParts>
    <vt:vector size="45" baseType="lpstr">
      <vt:lpstr>001</vt:lpstr>
      <vt:lpstr>002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14</vt:lpstr>
      <vt:lpstr>15</vt:lpstr>
      <vt:lpstr>16</vt:lpstr>
      <vt:lpstr>17</vt:lpstr>
      <vt:lpstr>18</vt:lpstr>
      <vt:lpstr>19</vt:lpstr>
      <vt:lpstr>20</vt:lpstr>
      <vt:lpstr>21</vt:lpstr>
      <vt:lpstr>23</vt:lpstr>
      <vt:lpstr>Ket</vt:lpstr>
      <vt:lpstr>Kett</vt:lpstr>
      <vt:lpstr>'001'!Print_Area</vt:lpstr>
      <vt:lpstr>'002'!Print_Area</vt:lpstr>
      <vt:lpstr>'03'!Print_Area</vt:lpstr>
      <vt:lpstr>'04'!Print_Area</vt:lpstr>
      <vt:lpstr>'05'!Print_Area</vt:lpstr>
      <vt:lpstr>'06'!Print_Area</vt:lpstr>
      <vt:lpstr>'07'!Print_Area</vt:lpstr>
      <vt:lpstr>'08'!Print_Area</vt:lpstr>
      <vt:lpstr>'09'!Print_Area</vt:lpstr>
      <vt:lpstr>'10'!Print_Area</vt:lpstr>
      <vt:lpstr>'11'!Print_Area</vt:lpstr>
      <vt:lpstr>'12'!Print_Area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'20'!Print_Area</vt:lpstr>
      <vt:lpstr>'21'!Print_Area</vt:lpstr>
      <vt:lpstr>'23'!Print_Area</vt:lpstr>
      <vt:lpstr>Ket!Print_Area</vt:lpstr>
    </vt:vector>
  </TitlesOfParts>
  <Company>Muda Mandiri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Timesheet Supir</dc:title>
  <dc:creator>By Oemar</dc:creator>
  <cp:lastModifiedBy>moel_yd</cp:lastModifiedBy>
  <cp:lastPrinted>2015-01-20T04:25:21Z</cp:lastPrinted>
  <dcterms:created xsi:type="dcterms:W3CDTF">2013-07-24T16:01:53Z</dcterms:created>
  <dcterms:modified xsi:type="dcterms:W3CDTF">2015-02-06T04:04:23Z</dcterms:modified>
</cp:coreProperties>
</file>